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darshan b\Downloads\Operations Analyst- Round 3- Data -20251213T150145Z-1-001\Operations Analyst- Round 3- Data\"/>
    </mc:Choice>
  </mc:AlternateContent>
  <xr:revisionPtr revIDLastSave="0" documentId="13_ncr:1_{733EE966-88CB-475F-A99E-113E7F131542}" xr6:coauthVersionLast="47" xr6:coauthVersionMax="47" xr10:uidLastSave="{00000000-0000-0000-0000-000000000000}"/>
  <bookViews>
    <workbookView xWindow="-108" yWindow="-108" windowWidth="23256" windowHeight="12456" activeTab="1" xr2:uid="{D47FA4E5-6BC9-4B07-8847-C94441BA2E90}"/>
  </bookViews>
  <sheets>
    <sheet name="Pricing_model" sheetId="1" r:id="rId1"/>
    <sheet name="Pricing_Action_View" sheetId="9" r:id="rId2"/>
    <sheet name="Dashboard" sheetId="10" r:id="rId3"/>
    <sheet name="Pricing_Data" sheetId="2" r:id="rId4"/>
    <sheet name="Returns_Data" sheetId="3" r:id="rId5"/>
    <sheet name="Inventory_Health" sheetId="5" r:id="rId6"/>
    <sheet name="Historical_Sales" sheetId="6" r:id="rId7"/>
    <sheet name="Competitor_Data" sheetId="7" r:id="rId8"/>
    <sheet name="Ads_Performance" sheetId="8" r:id="rId9"/>
    <sheet name="Extra Sheet" sheetId="11" r:id="rId10"/>
  </sheets>
  <definedNames>
    <definedName name="_xlnm._FilterDatabase" localSheetId="7" hidden="1">'Competitor_Data'!$A$1:$G$51</definedName>
    <definedName name="_xlnm._FilterDatabase" localSheetId="3" hidden="1">Pricing_Data!$A$1:$A$51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9" l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A5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2" i="9"/>
  <c r="B2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26" i="9"/>
  <c r="A27" i="9"/>
  <c r="A28" i="9"/>
  <c r="A29" i="9"/>
  <c r="A30" i="9"/>
  <c r="A31" i="9"/>
  <c r="A32" i="9"/>
  <c r="A33" i="9"/>
  <c r="A34" i="9"/>
  <c r="A35" i="9"/>
  <c r="A36" i="9"/>
  <c r="A37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3" i="9"/>
  <c r="A4" i="9"/>
  <c r="A5" i="9"/>
  <c r="A6" i="9"/>
  <c r="A7" i="9"/>
  <c r="A8" i="9"/>
  <c r="A9" i="9"/>
  <c r="A10" i="9"/>
  <c r="A11" i="9"/>
  <c r="A2" i="9"/>
  <c r="L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D3" i="1"/>
  <c r="M3" i="1" s="1"/>
  <c r="D4" i="1"/>
  <c r="M4" i="1" s="1"/>
  <c r="D5" i="1"/>
  <c r="M5" i="1" s="1"/>
  <c r="D6" i="1"/>
  <c r="M6" i="1" s="1"/>
  <c r="D7" i="1"/>
  <c r="M7" i="1" s="1"/>
  <c r="D8" i="1"/>
  <c r="M8" i="1" s="1"/>
  <c r="D9" i="1"/>
  <c r="M9" i="1" s="1"/>
  <c r="D10" i="1"/>
  <c r="M10" i="1" s="1"/>
  <c r="D11" i="1"/>
  <c r="M11" i="1" s="1"/>
  <c r="D12" i="1"/>
  <c r="M12" i="1" s="1"/>
  <c r="D13" i="1"/>
  <c r="M13" i="1" s="1"/>
  <c r="D14" i="1"/>
  <c r="M14" i="1" s="1"/>
  <c r="D15" i="1"/>
  <c r="M15" i="1" s="1"/>
  <c r="D16" i="1"/>
  <c r="M16" i="1" s="1"/>
  <c r="D17" i="1"/>
  <c r="M17" i="1" s="1"/>
  <c r="D18" i="1"/>
  <c r="M18" i="1" s="1"/>
  <c r="D19" i="1"/>
  <c r="M19" i="1" s="1"/>
  <c r="D20" i="1"/>
  <c r="M20" i="1" s="1"/>
  <c r="D21" i="1"/>
  <c r="M21" i="1" s="1"/>
  <c r="D22" i="1"/>
  <c r="M22" i="1" s="1"/>
  <c r="D23" i="1"/>
  <c r="M23" i="1" s="1"/>
  <c r="D24" i="1"/>
  <c r="M24" i="1" s="1"/>
  <c r="D25" i="1"/>
  <c r="M25" i="1" s="1"/>
  <c r="D26" i="1"/>
  <c r="M26" i="1" s="1"/>
  <c r="D27" i="1"/>
  <c r="M27" i="1" s="1"/>
  <c r="D28" i="1"/>
  <c r="M28" i="1" s="1"/>
  <c r="D29" i="1"/>
  <c r="M29" i="1" s="1"/>
  <c r="D30" i="1"/>
  <c r="M30" i="1" s="1"/>
  <c r="D31" i="1"/>
  <c r="M31" i="1" s="1"/>
  <c r="D32" i="1"/>
  <c r="M32" i="1" s="1"/>
  <c r="D33" i="1"/>
  <c r="M33" i="1" s="1"/>
  <c r="D34" i="1"/>
  <c r="M34" i="1" s="1"/>
  <c r="D35" i="1"/>
  <c r="M35" i="1" s="1"/>
  <c r="D36" i="1"/>
  <c r="M36" i="1" s="1"/>
  <c r="D37" i="1"/>
  <c r="M37" i="1" s="1"/>
  <c r="D38" i="1"/>
  <c r="M38" i="1" s="1"/>
  <c r="D39" i="1"/>
  <c r="M39" i="1" s="1"/>
  <c r="D40" i="1"/>
  <c r="M40" i="1" s="1"/>
  <c r="D41" i="1"/>
  <c r="M41" i="1" s="1"/>
  <c r="D42" i="1"/>
  <c r="M42" i="1" s="1"/>
  <c r="D43" i="1"/>
  <c r="M43" i="1" s="1"/>
  <c r="D44" i="1"/>
  <c r="M44" i="1" s="1"/>
  <c r="D45" i="1"/>
  <c r="M45" i="1" s="1"/>
  <c r="D46" i="1"/>
  <c r="M46" i="1" s="1"/>
  <c r="D47" i="1"/>
  <c r="M47" i="1" s="1"/>
  <c r="D48" i="1"/>
  <c r="M48" i="1" s="1"/>
  <c r="D49" i="1"/>
  <c r="M49" i="1" s="1"/>
  <c r="D50" i="1"/>
  <c r="M50" i="1" s="1"/>
  <c r="D51" i="1"/>
  <c r="M51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J9" i="1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8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J3" i="1"/>
  <c r="J4" i="1"/>
  <c r="J5" i="1"/>
  <c r="J6" i="1"/>
  <c r="J7" i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O5" i="1" s="1"/>
  <c r="H6" i="1"/>
  <c r="O6" i="1" s="1"/>
  <c r="H7" i="1"/>
  <c r="O7" i="1" s="1"/>
  <c r="H8" i="1"/>
  <c r="H9" i="1"/>
  <c r="O9" i="1" s="1"/>
  <c r="H10" i="1"/>
  <c r="H11" i="1"/>
  <c r="O11" i="1" s="1"/>
  <c r="H12" i="1"/>
  <c r="O12" i="1" s="1"/>
  <c r="H13" i="1"/>
  <c r="H14" i="1"/>
  <c r="H15" i="1"/>
  <c r="O15" i="1" s="1"/>
  <c r="H16" i="1"/>
  <c r="H17" i="1"/>
  <c r="H18" i="1"/>
  <c r="H19" i="1"/>
  <c r="H20" i="1"/>
  <c r="O20" i="1" s="1"/>
  <c r="H21" i="1"/>
  <c r="H22" i="1"/>
  <c r="O22" i="1" s="1"/>
  <c r="H23" i="1"/>
  <c r="H24" i="1"/>
  <c r="H25" i="1"/>
  <c r="O25" i="1" s="1"/>
  <c r="H26" i="1"/>
  <c r="O26" i="1" s="1"/>
  <c r="H27" i="1"/>
  <c r="H28" i="1"/>
  <c r="H29" i="1"/>
  <c r="H30" i="1"/>
  <c r="H31" i="1"/>
  <c r="H32" i="1"/>
  <c r="O32" i="1" s="1"/>
  <c r="H33" i="1"/>
  <c r="H34" i="1"/>
  <c r="O34" i="1" s="1"/>
  <c r="H35" i="1"/>
  <c r="H36" i="1"/>
  <c r="H37" i="1"/>
  <c r="H38" i="1"/>
  <c r="O38" i="1" s="1"/>
  <c r="H39" i="1"/>
  <c r="H40" i="1"/>
  <c r="O40" i="1" s="1"/>
  <c r="H41" i="1"/>
  <c r="H42" i="1"/>
  <c r="H43" i="1"/>
  <c r="H44" i="1"/>
  <c r="H45" i="1"/>
  <c r="O45" i="1" s="1"/>
  <c r="H46" i="1"/>
  <c r="H47" i="1"/>
  <c r="O47" i="1" s="1"/>
  <c r="H48" i="1"/>
  <c r="H49" i="1"/>
  <c r="H50" i="1"/>
  <c r="O50" i="1" s="1"/>
  <c r="H51" i="1"/>
  <c r="H2" i="1"/>
  <c r="G2" i="1"/>
  <c r="F2" i="1"/>
  <c r="E2" i="1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2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B2" i="1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M2" i="2"/>
  <c r="C2" i="1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O2" i="1" l="1"/>
  <c r="O48" i="1"/>
  <c r="O44" i="1"/>
  <c r="O36" i="1"/>
  <c r="O28" i="1"/>
  <c r="O24" i="1"/>
  <c r="O16" i="1"/>
  <c r="O8" i="1"/>
  <c r="O4" i="1"/>
  <c r="Q9" i="1"/>
  <c r="O51" i="1"/>
  <c r="O43" i="1"/>
  <c r="O39" i="1"/>
  <c r="O35" i="1"/>
  <c r="O31" i="1"/>
  <c r="O27" i="1"/>
  <c r="O23" i="1"/>
  <c r="O19" i="1"/>
  <c r="O3" i="1"/>
  <c r="Q2" i="1"/>
  <c r="Q48" i="1"/>
  <c r="Q44" i="1"/>
  <c r="Q40" i="1"/>
  <c r="Q36" i="1"/>
  <c r="Q32" i="1"/>
  <c r="Q28" i="1"/>
  <c r="Q24" i="1"/>
  <c r="Q20" i="1"/>
  <c r="Q16" i="1"/>
  <c r="Q12" i="1"/>
  <c r="Q8" i="1"/>
  <c r="Q4" i="1"/>
  <c r="O46" i="1"/>
  <c r="O42" i="1"/>
  <c r="O30" i="1"/>
  <c r="O18" i="1"/>
  <c r="O14" i="1"/>
  <c r="O10" i="1"/>
  <c r="O37" i="1"/>
  <c r="O29" i="1"/>
  <c r="O21" i="1"/>
  <c r="O17" i="1"/>
  <c r="O13" i="1"/>
  <c r="Q50" i="1"/>
  <c r="Q46" i="1"/>
  <c r="Q42" i="1"/>
  <c r="Q38" i="1"/>
  <c r="Q34" i="1"/>
  <c r="Q30" i="1"/>
  <c r="Q26" i="1"/>
  <c r="Q22" i="1"/>
  <c r="Q18" i="1"/>
  <c r="Q14" i="1"/>
  <c r="Q10" i="1"/>
  <c r="Q6" i="1"/>
  <c r="O49" i="1"/>
  <c r="O41" i="1"/>
  <c r="O33" i="1"/>
  <c r="Q49" i="1"/>
  <c r="Q45" i="1"/>
  <c r="Q41" i="1"/>
  <c r="Q37" i="1"/>
  <c r="Q33" i="1"/>
  <c r="Q29" i="1"/>
  <c r="Q25" i="1"/>
  <c r="Q21" i="1"/>
  <c r="Q17" i="1"/>
  <c r="Q13" i="1"/>
  <c r="Q5" i="1"/>
  <c r="Q51" i="1"/>
  <c r="Q47" i="1"/>
  <c r="Q43" i="1"/>
  <c r="Q39" i="1"/>
  <c r="Q35" i="1"/>
  <c r="Q31" i="1"/>
  <c r="Q27" i="1"/>
  <c r="Q23" i="1"/>
  <c r="Q19" i="1"/>
  <c r="Q15" i="1"/>
  <c r="Q11" i="1"/>
  <c r="Q7" i="1"/>
  <c r="Q3" i="1"/>
  <c r="N51" i="1"/>
  <c r="P51" i="1" s="1"/>
  <c r="N43" i="1"/>
  <c r="N35" i="1"/>
  <c r="N31" i="1"/>
  <c r="N23" i="1"/>
  <c r="N15" i="1"/>
  <c r="P15" i="1" s="1"/>
  <c r="N7" i="1"/>
  <c r="P7" i="1" s="1"/>
  <c r="R7" i="1" s="1"/>
  <c r="S7" i="1" s="1"/>
  <c r="V7" i="1" s="1"/>
  <c r="G7" i="9" s="1"/>
  <c r="H7" i="9" s="1"/>
  <c r="N50" i="1"/>
  <c r="N46" i="1"/>
  <c r="P46" i="1" s="1"/>
  <c r="N42" i="1"/>
  <c r="N38" i="1"/>
  <c r="N34" i="1"/>
  <c r="N30" i="1"/>
  <c r="P30" i="1" s="1"/>
  <c r="N26" i="1"/>
  <c r="N22" i="1"/>
  <c r="N18" i="1"/>
  <c r="N14" i="1"/>
  <c r="P14" i="1" s="1"/>
  <c r="N10" i="1"/>
  <c r="P10" i="1" s="1"/>
  <c r="R10" i="1" s="1"/>
  <c r="S10" i="1" s="1"/>
  <c r="V10" i="1" s="1"/>
  <c r="G10" i="9" s="1"/>
  <c r="H10" i="9" s="1"/>
  <c r="N6" i="1"/>
  <c r="N47" i="1"/>
  <c r="N39" i="1"/>
  <c r="N27" i="1"/>
  <c r="P27" i="1" s="1"/>
  <c r="R27" i="1" s="1"/>
  <c r="S27" i="1" s="1"/>
  <c r="V27" i="1" s="1"/>
  <c r="G27" i="9" s="1"/>
  <c r="H27" i="9" s="1"/>
  <c r="N19" i="1"/>
  <c r="N11" i="1"/>
  <c r="N3" i="1"/>
  <c r="T51" i="1"/>
  <c r="T47" i="1"/>
  <c r="T43" i="1"/>
  <c r="T39" i="1"/>
  <c r="T35" i="1"/>
  <c r="T31" i="1"/>
  <c r="T27" i="1"/>
  <c r="T23" i="1"/>
  <c r="T19" i="1"/>
  <c r="T15" i="1"/>
  <c r="T11" i="1"/>
  <c r="T3" i="1"/>
  <c r="P26" i="1"/>
  <c r="P6" i="1"/>
  <c r="N48" i="1"/>
  <c r="N44" i="1"/>
  <c r="P44" i="1" s="1"/>
  <c r="N40" i="1"/>
  <c r="P40" i="1" s="1"/>
  <c r="R40" i="1" s="1"/>
  <c r="S40" i="1" s="1"/>
  <c r="V40" i="1" s="1"/>
  <c r="G40" i="9" s="1"/>
  <c r="H40" i="9" s="1"/>
  <c r="N36" i="1"/>
  <c r="N32" i="1"/>
  <c r="P32" i="1" s="1"/>
  <c r="N28" i="1"/>
  <c r="P28" i="1" s="1"/>
  <c r="N24" i="1"/>
  <c r="N20" i="1"/>
  <c r="P20" i="1" s="1"/>
  <c r="N16" i="1"/>
  <c r="N12" i="1"/>
  <c r="P12" i="1" s="1"/>
  <c r="N8" i="1"/>
  <c r="N4" i="1"/>
  <c r="T7" i="1"/>
  <c r="P3" i="1"/>
  <c r="R3" i="1" s="1"/>
  <c r="S3" i="1" s="1"/>
  <c r="V3" i="1" s="1"/>
  <c r="G3" i="9" s="1"/>
  <c r="H3" i="9" s="1"/>
  <c r="N45" i="1"/>
  <c r="P45" i="1" s="1"/>
  <c r="R45" i="1" s="1"/>
  <c r="S45" i="1" s="1"/>
  <c r="V45" i="1" s="1"/>
  <c r="G45" i="9" s="1"/>
  <c r="N37" i="1"/>
  <c r="N29" i="1"/>
  <c r="N21" i="1"/>
  <c r="N13" i="1"/>
  <c r="P13" i="1" s="1"/>
  <c r="R13" i="1" s="1"/>
  <c r="S13" i="1" s="1"/>
  <c r="V13" i="1" s="1"/>
  <c r="G13" i="9" s="1"/>
  <c r="H13" i="9" s="1"/>
  <c r="N5" i="1"/>
  <c r="T49" i="1"/>
  <c r="T45" i="1"/>
  <c r="T41" i="1"/>
  <c r="T37" i="1"/>
  <c r="T33" i="1"/>
  <c r="T29" i="1"/>
  <c r="T25" i="1"/>
  <c r="T21" i="1"/>
  <c r="T17" i="1"/>
  <c r="T13" i="1"/>
  <c r="T9" i="1"/>
  <c r="T5" i="1"/>
  <c r="N49" i="1"/>
  <c r="N41" i="1"/>
  <c r="N33" i="1"/>
  <c r="N25" i="1"/>
  <c r="P25" i="1" s="1"/>
  <c r="R25" i="1" s="1"/>
  <c r="S25" i="1" s="1"/>
  <c r="V25" i="1" s="1"/>
  <c r="G25" i="9" s="1"/>
  <c r="N17" i="1"/>
  <c r="P17" i="1" s="1"/>
  <c r="N9" i="1"/>
  <c r="P9" i="1" s="1"/>
  <c r="R9" i="1" s="1"/>
  <c r="S9" i="1" s="1"/>
  <c r="V9" i="1" s="1"/>
  <c r="G9" i="9" s="1"/>
  <c r="H9" i="9" s="1"/>
  <c r="T2" i="1"/>
  <c r="P48" i="1"/>
  <c r="R48" i="1" s="1"/>
  <c r="S48" i="1" s="1"/>
  <c r="V48" i="1" s="1"/>
  <c r="G48" i="9" s="1"/>
  <c r="T48" i="1"/>
  <c r="T44" i="1"/>
  <c r="T40" i="1"/>
  <c r="T36" i="1"/>
  <c r="T32" i="1"/>
  <c r="T28" i="1"/>
  <c r="T24" i="1"/>
  <c r="T20" i="1"/>
  <c r="T16" i="1"/>
  <c r="T12" i="1"/>
  <c r="T8" i="1"/>
  <c r="T4" i="1"/>
  <c r="P23" i="1"/>
  <c r="T50" i="1"/>
  <c r="T46" i="1"/>
  <c r="T42" i="1"/>
  <c r="T38" i="1"/>
  <c r="T34" i="1"/>
  <c r="T30" i="1"/>
  <c r="T26" i="1"/>
  <c r="T22" i="1"/>
  <c r="T18" i="1"/>
  <c r="T14" i="1"/>
  <c r="T10" i="1"/>
  <c r="T6" i="1"/>
  <c r="N50" i="2"/>
  <c r="N34" i="2"/>
  <c r="N18" i="2"/>
  <c r="N46" i="2"/>
  <c r="N30" i="2"/>
  <c r="N14" i="2"/>
  <c r="N42" i="2"/>
  <c r="N26" i="2"/>
  <c r="N10" i="2"/>
  <c r="N38" i="2"/>
  <c r="N22" i="2"/>
  <c r="N49" i="2"/>
  <c r="N45" i="2"/>
  <c r="N41" i="2"/>
  <c r="N37" i="2"/>
  <c r="N33" i="2"/>
  <c r="N29" i="2"/>
  <c r="N25" i="2"/>
  <c r="N21" i="2"/>
  <c r="N17" i="2"/>
  <c r="N13" i="2"/>
  <c r="N9" i="2"/>
  <c r="N48" i="2"/>
  <c r="N44" i="2"/>
  <c r="N40" i="2"/>
  <c r="N36" i="2"/>
  <c r="N32" i="2"/>
  <c r="N28" i="2"/>
  <c r="N24" i="2"/>
  <c r="N20" i="2"/>
  <c r="N16" i="2"/>
  <c r="N12" i="2"/>
  <c r="N7" i="2"/>
  <c r="N51" i="2"/>
  <c r="N47" i="2"/>
  <c r="N43" i="2"/>
  <c r="N39" i="2"/>
  <c r="N35" i="2"/>
  <c r="N31" i="2"/>
  <c r="N27" i="2"/>
  <c r="N23" i="2"/>
  <c r="N19" i="2"/>
  <c r="N15" i="2"/>
  <c r="N11" i="2"/>
  <c r="N4" i="2"/>
  <c r="N3" i="2"/>
  <c r="N5" i="2"/>
  <c r="N2" i="2"/>
  <c r="D2" i="1" s="1"/>
  <c r="M2" i="1" s="1"/>
  <c r="N2" i="1" s="1"/>
  <c r="N6" i="2"/>
  <c r="N8" i="2"/>
  <c r="R6" i="1" l="1"/>
  <c r="S6" i="1" s="1"/>
  <c r="V6" i="1" s="1"/>
  <c r="G6" i="9" s="1"/>
  <c r="H6" i="9" s="1"/>
  <c r="U9" i="1"/>
  <c r="U13" i="1"/>
  <c r="F13" i="9" s="1"/>
  <c r="U10" i="1"/>
  <c r="F10" i="9" s="1"/>
  <c r="U3" i="1"/>
  <c r="F3" i="9" s="1"/>
  <c r="U48" i="1"/>
  <c r="U25" i="1"/>
  <c r="F25" i="9" s="1"/>
  <c r="P16" i="1"/>
  <c r="U45" i="1"/>
  <c r="F45" i="9" s="1"/>
  <c r="U40" i="1"/>
  <c r="F40" i="9" s="1"/>
  <c r="U27" i="1"/>
  <c r="F27" i="9" s="1"/>
  <c r="R20" i="1"/>
  <c r="S20" i="1" s="1"/>
  <c r="V20" i="1" s="1"/>
  <c r="G20" i="9" s="1"/>
  <c r="H20" i="9" s="1"/>
  <c r="U6" i="1"/>
  <c r="F6" i="9" s="1"/>
  <c r="U7" i="1"/>
  <c r="F7" i="9" s="1"/>
  <c r="P39" i="1"/>
  <c r="R39" i="1" s="1"/>
  <c r="S39" i="1" s="1"/>
  <c r="V39" i="1" s="1"/>
  <c r="G39" i="9" s="1"/>
  <c r="H39" i="9" s="1"/>
  <c r="P22" i="1"/>
  <c r="R22" i="1" s="1"/>
  <c r="S22" i="1" s="1"/>
  <c r="V22" i="1" s="1"/>
  <c r="G22" i="9" s="1"/>
  <c r="H22" i="9" s="1"/>
  <c r="R28" i="1"/>
  <c r="S28" i="1" s="1"/>
  <c r="V28" i="1" s="1"/>
  <c r="G28" i="9" s="1"/>
  <c r="H28" i="9" s="1"/>
  <c r="P41" i="1"/>
  <c r="R41" i="1" s="1"/>
  <c r="S41" i="1" s="1"/>
  <c r="V41" i="1" s="1"/>
  <c r="G41" i="9" s="1"/>
  <c r="R26" i="1"/>
  <c r="S26" i="1" s="1"/>
  <c r="P35" i="1"/>
  <c r="R35" i="1" s="1"/>
  <c r="S35" i="1" s="1"/>
  <c r="P33" i="1"/>
  <c r="R33" i="1" s="1"/>
  <c r="S33" i="1" s="1"/>
  <c r="V33" i="1" s="1"/>
  <c r="G33" i="9" s="1"/>
  <c r="H33" i="9" s="1"/>
  <c r="R44" i="1"/>
  <c r="S44" i="1" s="1"/>
  <c r="V44" i="1" s="1"/>
  <c r="G44" i="9" s="1"/>
  <c r="P42" i="1"/>
  <c r="R42" i="1" s="1"/>
  <c r="S42" i="1" s="1"/>
  <c r="V42" i="1" s="1"/>
  <c r="G42" i="9" s="1"/>
  <c r="P37" i="1"/>
  <c r="R37" i="1" s="1"/>
  <c r="S37" i="1" s="1"/>
  <c r="V37" i="1" s="1"/>
  <c r="G37" i="9" s="1"/>
  <c r="H37" i="9" s="1"/>
  <c r="P4" i="1"/>
  <c r="R4" i="1" s="1"/>
  <c r="S4" i="1" s="1"/>
  <c r="V4" i="1" s="1"/>
  <c r="G4" i="9" s="1"/>
  <c r="H4" i="9" s="1"/>
  <c r="P36" i="1"/>
  <c r="R36" i="1" s="1"/>
  <c r="S36" i="1" s="1"/>
  <c r="V36" i="1" s="1"/>
  <c r="G36" i="9" s="1"/>
  <c r="H36" i="9" s="1"/>
  <c r="P49" i="1"/>
  <c r="R49" i="1" s="1"/>
  <c r="S49" i="1" s="1"/>
  <c r="V49" i="1" s="1"/>
  <c r="G49" i="9" s="1"/>
  <c r="P29" i="1"/>
  <c r="R29" i="1" s="1"/>
  <c r="S29" i="1" s="1"/>
  <c r="V29" i="1" s="1"/>
  <c r="G29" i="9" s="1"/>
  <c r="H29" i="9" s="1"/>
  <c r="P8" i="1"/>
  <c r="R8" i="1" s="1"/>
  <c r="S8" i="1" s="1"/>
  <c r="V8" i="1" s="1"/>
  <c r="G8" i="9" s="1"/>
  <c r="H8" i="9" s="1"/>
  <c r="C27" i="9"/>
  <c r="D27" i="9" s="1"/>
  <c r="P11" i="1"/>
  <c r="P34" i="1"/>
  <c r="R34" i="1" s="1"/>
  <c r="S34" i="1" s="1"/>
  <c r="V34" i="1" s="1"/>
  <c r="G34" i="9" s="1"/>
  <c r="P50" i="1"/>
  <c r="R50" i="1" s="1"/>
  <c r="S50" i="1" s="1"/>
  <c r="V50" i="1" s="1"/>
  <c r="G50" i="9" s="1"/>
  <c r="H50" i="9" s="1"/>
  <c r="P31" i="1"/>
  <c r="R31" i="1" s="1"/>
  <c r="S31" i="1" s="1"/>
  <c r="V31" i="1" s="1"/>
  <c r="G31" i="9" s="1"/>
  <c r="H31" i="9" s="1"/>
  <c r="C25" i="9"/>
  <c r="D25" i="9" s="1"/>
  <c r="C7" i="9"/>
  <c r="D7" i="9" s="1"/>
  <c r="C40" i="9"/>
  <c r="D40" i="9" s="1"/>
  <c r="C3" i="9"/>
  <c r="D3" i="9" s="1"/>
  <c r="C42" i="9"/>
  <c r="D42" i="9" s="1"/>
  <c r="P19" i="1"/>
  <c r="R19" i="1" s="1"/>
  <c r="S19" i="1" s="1"/>
  <c r="V19" i="1" s="1"/>
  <c r="G19" i="9" s="1"/>
  <c r="H19" i="9" s="1"/>
  <c r="C13" i="9"/>
  <c r="D13" i="9" s="1"/>
  <c r="C45" i="9"/>
  <c r="D45" i="9" s="1"/>
  <c r="C48" i="9"/>
  <c r="D48" i="9" s="1"/>
  <c r="F48" i="9"/>
  <c r="C39" i="9"/>
  <c r="D39" i="9" s="1"/>
  <c r="C9" i="9"/>
  <c r="D9" i="9" s="1"/>
  <c r="F9" i="9"/>
  <c r="C10" i="9"/>
  <c r="D10" i="9" s="1"/>
  <c r="P5" i="1"/>
  <c r="R5" i="1" s="1"/>
  <c r="S5" i="1" s="1"/>
  <c r="V5" i="1" s="1"/>
  <c r="G5" i="9" s="1"/>
  <c r="H5" i="9" s="1"/>
  <c r="P24" i="1"/>
  <c r="R24" i="1" s="1"/>
  <c r="S24" i="1" s="1"/>
  <c r="V24" i="1" s="1"/>
  <c r="G24" i="9" s="1"/>
  <c r="H24" i="9" s="1"/>
  <c r="P43" i="1"/>
  <c r="R43" i="1" s="1"/>
  <c r="S43" i="1" s="1"/>
  <c r="V43" i="1" s="1"/>
  <c r="G43" i="9" s="1"/>
  <c r="P18" i="1"/>
  <c r="R18" i="1" s="1"/>
  <c r="S18" i="1" s="1"/>
  <c r="V18" i="1" s="1"/>
  <c r="G18" i="9" s="1"/>
  <c r="H18" i="9" s="1"/>
  <c r="P38" i="1"/>
  <c r="R38" i="1" s="1"/>
  <c r="S38" i="1" s="1"/>
  <c r="V38" i="1" s="1"/>
  <c r="G38" i="9" s="1"/>
  <c r="H38" i="9" s="1"/>
  <c r="R17" i="1"/>
  <c r="S17" i="1" s="1"/>
  <c r="V17" i="1" s="1"/>
  <c r="G17" i="9" s="1"/>
  <c r="H17" i="9" s="1"/>
  <c r="R15" i="1"/>
  <c r="S15" i="1" s="1"/>
  <c r="V15" i="1" s="1"/>
  <c r="G15" i="9" s="1"/>
  <c r="H15" i="9" s="1"/>
  <c r="P47" i="1"/>
  <c r="R47" i="1" s="1"/>
  <c r="S47" i="1" s="1"/>
  <c r="V47" i="1" s="1"/>
  <c r="G47" i="9" s="1"/>
  <c r="R12" i="1"/>
  <c r="S12" i="1" s="1"/>
  <c r="V12" i="1" s="1"/>
  <c r="G12" i="9" s="1"/>
  <c r="H12" i="9" s="1"/>
  <c r="P2" i="1"/>
  <c r="R2" i="1" s="1"/>
  <c r="S2" i="1" s="1"/>
  <c r="V2" i="1" s="1"/>
  <c r="R16" i="1"/>
  <c r="S16" i="1" s="1"/>
  <c r="V16" i="1" s="1"/>
  <c r="G16" i="9" s="1"/>
  <c r="H16" i="9" s="1"/>
  <c r="R32" i="1"/>
  <c r="S32" i="1" s="1"/>
  <c r="V32" i="1" s="1"/>
  <c r="G32" i="9" s="1"/>
  <c r="H32" i="9" s="1"/>
  <c r="P21" i="1"/>
  <c r="R21" i="1" s="1"/>
  <c r="S21" i="1" s="1"/>
  <c r="V21" i="1" s="1"/>
  <c r="G21" i="9" s="1"/>
  <c r="H21" i="9" s="1"/>
  <c r="R51" i="1"/>
  <c r="S51" i="1" s="1"/>
  <c r="V51" i="1" s="1"/>
  <c r="G51" i="9" s="1"/>
  <c r="H51" i="9" s="1"/>
  <c r="R23" i="1"/>
  <c r="S23" i="1" s="1"/>
  <c r="V23" i="1" s="1"/>
  <c r="G23" i="9" s="1"/>
  <c r="H23" i="9" s="1"/>
  <c r="R14" i="1"/>
  <c r="S14" i="1" s="1"/>
  <c r="V14" i="1" s="1"/>
  <c r="G14" i="9" s="1"/>
  <c r="R30" i="1"/>
  <c r="S30" i="1" s="1"/>
  <c r="V30" i="1" s="1"/>
  <c r="G30" i="9" s="1"/>
  <c r="R46" i="1"/>
  <c r="S46" i="1" s="1"/>
  <c r="V46" i="1" s="1"/>
  <c r="G46" i="9" s="1"/>
  <c r="R11" i="1"/>
  <c r="S11" i="1" s="1"/>
  <c r="V11" i="1" s="1"/>
  <c r="G11" i="9" s="1"/>
  <c r="H11" i="9" s="1"/>
  <c r="C35" i="9" l="1"/>
  <c r="D35" i="9" s="1"/>
  <c r="V35" i="1"/>
  <c r="G35" i="9" s="1"/>
  <c r="H35" i="9" s="1"/>
  <c r="H25" i="9"/>
  <c r="C6" i="9"/>
  <c r="D6" i="9" s="1"/>
  <c r="H42" i="9"/>
  <c r="C26" i="9"/>
  <c r="D26" i="9" s="1"/>
  <c r="V26" i="1"/>
  <c r="G26" i="9" s="1"/>
  <c r="H26" i="9" s="1"/>
  <c r="H48" i="9"/>
  <c r="G5" i="10"/>
  <c r="G2" i="9"/>
  <c r="H2" i="9" s="1"/>
  <c r="H45" i="9"/>
  <c r="U33" i="1"/>
  <c r="F33" i="9" s="1"/>
  <c r="U30" i="1"/>
  <c r="F30" i="9" s="1"/>
  <c r="U21" i="1"/>
  <c r="U12" i="1"/>
  <c r="F12" i="9" s="1"/>
  <c r="U17" i="1"/>
  <c r="F17" i="9" s="1"/>
  <c r="U24" i="1"/>
  <c r="F24" i="9" s="1"/>
  <c r="U50" i="1"/>
  <c r="U36" i="1"/>
  <c r="F36" i="9" s="1"/>
  <c r="U44" i="1"/>
  <c r="F44" i="9" s="1"/>
  <c r="U41" i="1"/>
  <c r="F41" i="9" s="1"/>
  <c r="U20" i="1"/>
  <c r="F20" i="9" s="1"/>
  <c r="U14" i="1"/>
  <c r="F14" i="9" s="1"/>
  <c r="U32" i="1"/>
  <c r="F32" i="9" s="1"/>
  <c r="U47" i="1"/>
  <c r="F47" i="9" s="1"/>
  <c r="U38" i="1"/>
  <c r="F38" i="9" s="1"/>
  <c r="U5" i="1"/>
  <c r="F5" i="9" s="1"/>
  <c r="C20" i="9"/>
  <c r="D20" i="9" s="1"/>
  <c r="U19" i="1"/>
  <c r="F19" i="9" s="1"/>
  <c r="U34" i="1"/>
  <c r="F34" i="9" s="1"/>
  <c r="U8" i="1"/>
  <c r="F8" i="9" s="1"/>
  <c r="U4" i="1"/>
  <c r="F4" i="9" s="1"/>
  <c r="U28" i="1"/>
  <c r="F28" i="9" s="1"/>
  <c r="U11" i="1"/>
  <c r="F11" i="9" s="1"/>
  <c r="U23" i="1"/>
  <c r="F23" i="9" s="1"/>
  <c r="U16" i="1"/>
  <c r="F16" i="9" s="1"/>
  <c r="U15" i="1"/>
  <c r="F15" i="9" s="1"/>
  <c r="U18" i="1"/>
  <c r="F18" i="9" s="1"/>
  <c r="U29" i="1"/>
  <c r="F29" i="9" s="1"/>
  <c r="U37" i="1"/>
  <c r="F37" i="9" s="1"/>
  <c r="U35" i="1"/>
  <c r="F35" i="9" s="1"/>
  <c r="U22" i="1"/>
  <c r="F22" i="9" s="1"/>
  <c r="U46" i="1"/>
  <c r="F46" i="9" s="1"/>
  <c r="U51" i="1"/>
  <c r="F51" i="9" s="1"/>
  <c r="U43" i="1"/>
  <c r="C44" i="9"/>
  <c r="D44" i="9" s="1"/>
  <c r="C28" i="9"/>
  <c r="D28" i="9" s="1"/>
  <c r="C29" i="9"/>
  <c r="D29" i="9" s="1"/>
  <c r="U31" i="1"/>
  <c r="F31" i="9" s="1"/>
  <c r="U49" i="1"/>
  <c r="F49" i="9" s="1"/>
  <c r="U42" i="1"/>
  <c r="F42" i="9" s="1"/>
  <c r="U26" i="1"/>
  <c r="F26" i="9" s="1"/>
  <c r="U39" i="1"/>
  <c r="F39" i="9" s="1"/>
  <c r="C22" i="9"/>
  <c r="D22" i="9" s="1"/>
  <c r="C4" i="9"/>
  <c r="D4" i="9" s="1"/>
  <c r="C8" i="9"/>
  <c r="D8" i="9" s="1"/>
  <c r="C36" i="9"/>
  <c r="D36" i="9" s="1"/>
  <c r="C19" i="9"/>
  <c r="D19" i="9" s="1"/>
  <c r="C23" i="9"/>
  <c r="D23" i="9" s="1"/>
  <c r="C12" i="9"/>
  <c r="D12" i="9" s="1"/>
  <c r="C18" i="9"/>
  <c r="D18" i="9" s="1"/>
  <c r="C46" i="9"/>
  <c r="D46" i="9" s="1"/>
  <c r="C37" i="9"/>
  <c r="D37" i="9" s="1"/>
  <c r="C38" i="9"/>
  <c r="D38" i="9" s="1"/>
  <c r="C30" i="9"/>
  <c r="D30" i="9" s="1"/>
  <c r="C15" i="9"/>
  <c r="D15" i="9" s="1"/>
  <c r="C24" i="9"/>
  <c r="D24" i="9" s="1"/>
  <c r="C31" i="9"/>
  <c r="D31" i="9" s="1"/>
  <c r="C11" i="9"/>
  <c r="D11" i="9" s="1"/>
  <c r="C16" i="9"/>
  <c r="D16" i="9" s="1"/>
  <c r="C17" i="9"/>
  <c r="D17" i="9" s="1"/>
  <c r="C41" i="9"/>
  <c r="D41" i="9" s="1"/>
  <c r="C34" i="9"/>
  <c r="D34" i="9" s="1"/>
  <c r="C51" i="9"/>
  <c r="D51" i="9" s="1"/>
  <c r="C47" i="9"/>
  <c r="D47" i="9" s="1"/>
  <c r="C43" i="9"/>
  <c r="D43" i="9" s="1"/>
  <c r="F43" i="9"/>
  <c r="C21" i="9"/>
  <c r="D21" i="9" s="1"/>
  <c r="F21" i="9"/>
  <c r="C5" i="9"/>
  <c r="D5" i="9" s="1"/>
  <c r="C14" i="9"/>
  <c r="D14" i="9" s="1"/>
  <c r="C32" i="9"/>
  <c r="D32" i="9" s="1"/>
  <c r="U2" i="1"/>
  <c r="C2" i="9"/>
  <c r="D2" i="9" s="1"/>
  <c r="C33" i="9"/>
  <c r="D33" i="9" s="1"/>
  <c r="C49" i="9"/>
  <c r="D49" i="9" s="1"/>
  <c r="C50" i="9"/>
  <c r="D50" i="9" s="1"/>
  <c r="F50" i="9"/>
  <c r="H47" i="9" l="1"/>
  <c r="H41" i="9"/>
  <c r="H44" i="9"/>
  <c r="H46" i="9"/>
  <c r="H14" i="9"/>
  <c r="F2" i="9"/>
  <c r="D5" i="10"/>
  <c r="J5" i="10"/>
  <c r="H43" i="9"/>
  <c r="H49" i="9"/>
  <c r="H30" i="9"/>
  <c r="H34" i="9"/>
</calcChain>
</file>

<file path=xl/sharedStrings.xml><?xml version="1.0" encoding="utf-8"?>
<sst xmlns="http://schemas.openxmlformats.org/spreadsheetml/2006/main" count="30802" uniqueCount="325">
  <si>
    <t>SKU</t>
  </si>
  <si>
    <t>Product_description</t>
  </si>
  <si>
    <t>Product Role</t>
  </si>
  <si>
    <t>Country_of_Origin</t>
  </si>
  <si>
    <t>FBA Fee</t>
  </si>
  <si>
    <t>Storage Fee</t>
  </si>
  <si>
    <t>Handling_Cost</t>
  </si>
  <si>
    <t>Cost</t>
  </si>
  <si>
    <t>Current_Price</t>
  </si>
  <si>
    <t>Minimum_Acceptable_Margin_%</t>
  </si>
  <si>
    <t>Target_Gross_Margin_%</t>
  </si>
  <si>
    <t>MN-01</t>
  </si>
  <si>
    <t>Rectangle Tray -14 x 10 Inch - Pk of  25</t>
  </si>
  <si>
    <t>Core</t>
  </si>
  <si>
    <t>India</t>
  </si>
  <si>
    <t>MN-02</t>
  </si>
  <si>
    <t>Rectangle Tray -12x10 - Pk of 25</t>
  </si>
  <si>
    <t>MN-03</t>
  </si>
  <si>
    <t>Oval Tray -15x10 Inch - Pk of  25</t>
  </si>
  <si>
    <t>MN-04</t>
  </si>
  <si>
    <t>Oval Tray - 13x9 Inch - pk of 25</t>
  </si>
  <si>
    <t>MN-05</t>
  </si>
  <si>
    <t>Christmas Tray - 17x12 Inch - Pk of 5</t>
  </si>
  <si>
    <t>Seasonal</t>
  </si>
  <si>
    <t>MN-06</t>
  </si>
  <si>
    <t>Star Tray - 14 Inch - Pk of 5</t>
  </si>
  <si>
    <t>MN-07</t>
  </si>
  <si>
    <t>15 Round plate - pk of 10</t>
  </si>
  <si>
    <t>MN-08</t>
  </si>
  <si>
    <t>10 Inch Heart Plates - pk of 25</t>
  </si>
  <si>
    <t>MN-09</t>
  </si>
  <si>
    <t>6 Inch Heart Plates - pk of 25</t>
  </si>
  <si>
    <t>MN-10</t>
  </si>
  <si>
    <t>9x6 Rectangle - pk of 25</t>
  </si>
  <si>
    <t>MN-11</t>
  </si>
  <si>
    <t>Oval Tray - 13x9 Inch - pk of 10</t>
  </si>
  <si>
    <t>MN-12</t>
  </si>
  <si>
    <t>13 inch Round DEEP plate - pk of 10</t>
  </si>
  <si>
    <t>MN-13</t>
  </si>
  <si>
    <t>14 inch Round DEEP plate - Pk of 10</t>
  </si>
  <si>
    <t>MN-14</t>
  </si>
  <si>
    <t>12 inch Round plate - Pk of 25</t>
  </si>
  <si>
    <t>MN-15</t>
  </si>
  <si>
    <t>Rectangle Tray -14x10 Inch - Pk of  10</t>
  </si>
  <si>
    <t>MN-16</t>
  </si>
  <si>
    <t>Oval Tray -15x10 Inch - Pk of  10</t>
  </si>
  <si>
    <t>MN-17</t>
  </si>
  <si>
    <t>Square Combo 10 &amp; 7 inch - Pk of 50</t>
  </si>
  <si>
    <t>MN-18</t>
  </si>
  <si>
    <t>Round Combo 10 &amp; 7 inch - Pk of 50</t>
  </si>
  <si>
    <t>MN-19</t>
  </si>
  <si>
    <t>Oval Tray - 22x12 Inch - Pk of 10</t>
  </si>
  <si>
    <t>MN-20</t>
  </si>
  <si>
    <t>3.5 Inch round Bowl - Pk of 25</t>
  </si>
  <si>
    <t>MN-21</t>
  </si>
  <si>
    <t>11 x 7 Rectangle - Pk of 25</t>
  </si>
  <si>
    <t>MN-22</t>
  </si>
  <si>
    <t>13 inch Round plate - Pk of 10</t>
  </si>
  <si>
    <t>MN-23</t>
  </si>
  <si>
    <t>2.5 Inch round Bowl - 25 ml - Pk of 25</t>
  </si>
  <si>
    <t>MN-24</t>
  </si>
  <si>
    <t>Rectangle Tray -12x10 - pk of 10</t>
  </si>
  <si>
    <t>MN-25</t>
  </si>
  <si>
    <t>10 inch square -  pk of 50</t>
  </si>
  <si>
    <t>MN-26</t>
  </si>
  <si>
    <t>8 inch square -  pk of 50</t>
  </si>
  <si>
    <t>MN-27</t>
  </si>
  <si>
    <t>7 inch square -  pk of 50</t>
  </si>
  <si>
    <t>MN-28</t>
  </si>
  <si>
    <t>6 inch square -  pk of 50</t>
  </si>
  <si>
    <t>MN-29</t>
  </si>
  <si>
    <t>4 inch square -  pk of 50</t>
  </si>
  <si>
    <t>MN-30</t>
  </si>
  <si>
    <t>10 inch Round- pk of 50</t>
  </si>
  <si>
    <t>MN-31</t>
  </si>
  <si>
    <t>8 Round -  pk of 50</t>
  </si>
  <si>
    <t>MN-32</t>
  </si>
  <si>
    <t>7 Round -  pk of 50</t>
  </si>
  <si>
    <t>MN-33</t>
  </si>
  <si>
    <t>6 Round -  pk of 50</t>
  </si>
  <si>
    <t>MN-34</t>
  </si>
  <si>
    <t>9 Square - pk of 50</t>
  </si>
  <si>
    <t>MN-35</t>
  </si>
  <si>
    <t>9 Round -  pk of 50</t>
  </si>
  <si>
    <t>MN-36</t>
  </si>
  <si>
    <t>17x12 - Oval Tray - pk of 10</t>
  </si>
  <si>
    <t>MN-37</t>
  </si>
  <si>
    <t>11 Square - pk of 25</t>
  </si>
  <si>
    <t>MN-38</t>
  </si>
  <si>
    <t>3.5 Round Bowl -  pk of 100</t>
  </si>
  <si>
    <t>MN-39</t>
  </si>
  <si>
    <t>2.5 Round Bowl -  pk of 100</t>
  </si>
  <si>
    <t>MN-40</t>
  </si>
  <si>
    <t>5 inch square -  pk of 50</t>
  </si>
  <si>
    <t>MN-41</t>
  </si>
  <si>
    <t>6 inch square -  pk of 200</t>
  </si>
  <si>
    <t>MN-42</t>
  </si>
  <si>
    <t>4 inch square -  pk of 200</t>
  </si>
  <si>
    <t>MN-43</t>
  </si>
  <si>
    <t>3.5 Square Bowl -  Pk of 25</t>
  </si>
  <si>
    <t>MN-44</t>
  </si>
  <si>
    <t>2.5 Square Bowl - Pk of 25</t>
  </si>
  <si>
    <t>MN-45</t>
  </si>
  <si>
    <t>3.5 Square Bowl -  Pk of 100</t>
  </si>
  <si>
    <t>MN-46</t>
  </si>
  <si>
    <t>2.5 Square Bowl - Pk of 100</t>
  </si>
  <si>
    <t>MN-47</t>
  </si>
  <si>
    <t>5 inch square -  pk of 200</t>
  </si>
  <si>
    <t>MN-48</t>
  </si>
  <si>
    <t>7 Square -  pk of 200</t>
  </si>
  <si>
    <t>MN-49</t>
  </si>
  <si>
    <t>11 x 7 Rectangle -  pk of 50</t>
  </si>
  <si>
    <t>MN-50</t>
  </si>
  <si>
    <t>9x6 Rectangle - pk of 50</t>
  </si>
  <si>
    <t>Total_Cost</t>
  </si>
  <si>
    <t>Min_Price</t>
  </si>
  <si>
    <t>Target_Price</t>
  </si>
  <si>
    <t>Return Quantity 
(Last 7 days)</t>
  </si>
  <si>
    <t>Return Quantity 
(Last 30 days)</t>
  </si>
  <si>
    <t>Return Quantity 
(Last 60 days)</t>
  </si>
  <si>
    <t>Return Quantity 
(Last 90 days)</t>
  </si>
  <si>
    <t>condition</t>
  </si>
  <si>
    <t>total-inventory</t>
  </si>
  <si>
    <t>available</t>
  </si>
  <si>
    <t>inbound-shipped</t>
  </si>
  <si>
    <t>inbound-received</t>
  </si>
  <si>
    <t>reserved-quantity</t>
  </si>
  <si>
    <t>unfulfillable-quantity</t>
  </si>
  <si>
    <t>inv-age-0-to-30-days</t>
  </si>
  <si>
    <t>inv-age-31-to-60-days</t>
  </si>
  <si>
    <t>inv-age-61-to-90-days</t>
  </si>
  <si>
    <t>inv-age-181-to-330-days</t>
  </si>
  <si>
    <t>inv-age-331-to-365-days</t>
  </si>
  <si>
    <t>inv-age-365-plus-days</t>
  </si>
  <si>
    <t>currency</t>
  </si>
  <si>
    <t>units-shipped-t7</t>
  </si>
  <si>
    <t>units-shipped-t30</t>
  </si>
  <si>
    <t>units-shipped-t60</t>
  </si>
  <si>
    <t>units-shipped-t90</t>
  </si>
  <si>
    <t>sell-through</t>
  </si>
  <si>
    <t>item-volume</t>
  </si>
  <si>
    <t>volume-unit-measurement</t>
  </si>
  <si>
    <t>storage-type</t>
  </si>
  <si>
    <t>storage-volume</t>
  </si>
  <si>
    <t>marketplace</t>
  </si>
  <si>
    <t>days-of-supply</t>
  </si>
  <si>
    <t>weeks-of-cover-t30</t>
  </si>
  <si>
    <t>weeks-of-cover-t90</t>
  </si>
  <si>
    <t>New</t>
  </si>
  <si>
    <t>USD</t>
  </si>
  <si>
    <t>cubic feet</t>
  </si>
  <si>
    <t>Standard</t>
  </si>
  <si>
    <t>US</t>
  </si>
  <si>
    <t>Oversize</t>
  </si>
  <si>
    <t>Calculated_Total_Inventory</t>
  </si>
  <si>
    <t>Date</t>
  </si>
  <si>
    <t>Sessions - Total</t>
  </si>
  <si>
    <t>Page Views - Total</t>
  </si>
  <si>
    <t>Units Ordered</t>
  </si>
  <si>
    <t>Ordered Product Sales</t>
  </si>
  <si>
    <t>Total Order Items</t>
  </si>
  <si>
    <t>Conversion_Rate</t>
  </si>
  <si>
    <t>Avg_Competitor_Price</t>
  </si>
  <si>
    <t>Lowest_Competitor_Price</t>
  </si>
  <si>
    <t>Highest_Competitor_Price</t>
  </si>
  <si>
    <t>Competitor_Count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</si>
  <si>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</si>
  <si>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</si>
  <si>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</si>
  <si>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</si>
  <si>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</si>
  <si>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</si>
  <si>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</si>
  <si>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</si>
  <si>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</si>
  <si>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</si>
  <si>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</si>
  <si>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</si>
  <si>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</si>
  <si>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</si>
  <si>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</si>
  <si>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</si>
  <si>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MN17</t>
  </si>
  <si>
    <t>MN18</t>
  </si>
  <si>
    <t>MN19</t>
  </si>
  <si>
    <t>MN20</t>
  </si>
  <si>
    <t>MN21</t>
  </si>
  <si>
    <t>MN22</t>
  </si>
  <si>
    <t>MN23</t>
  </si>
  <si>
    <t>MN24</t>
  </si>
  <si>
    <t>MN25</t>
  </si>
  <si>
    <t>MN26</t>
  </si>
  <si>
    <t>MN27</t>
  </si>
  <si>
    <t>MN28</t>
  </si>
  <si>
    <t>MN29</t>
  </si>
  <si>
    <t>MN30</t>
  </si>
  <si>
    <t>MN31</t>
  </si>
  <si>
    <t>MN32</t>
  </si>
  <si>
    <t>MN33</t>
  </si>
  <si>
    <t>MN34</t>
  </si>
  <si>
    <t>MN35</t>
  </si>
  <si>
    <t>MN36</t>
  </si>
  <si>
    <t>MN37</t>
  </si>
  <si>
    <t>MN38</t>
  </si>
  <si>
    <t>MN39</t>
  </si>
  <si>
    <t>MN40</t>
  </si>
  <si>
    <t>MN41</t>
  </si>
  <si>
    <t>MN42</t>
  </si>
  <si>
    <t>MN43</t>
  </si>
  <si>
    <t>MN44</t>
  </si>
  <si>
    <t>MN45</t>
  </si>
  <si>
    <t>MN46</t>
  </si>
  <si>
    <t>MN47</t>
  </si>
  <si>
    <t>MN48</t>
  </si>
  <si>
    <t>MN49</t>
  </si>
  <si>
    <t>MN50</t>
  </si>
  <si>
    <t>Effective_Competitor_Price</t>
  </si>
  <si>
    <t>date</t>
  </si>
  <si>
    <t>impressions</t>
  </si>
  <si>
    <t>clicks</t>
  </si>
  <si>
    <t>costPerClick</t>
  </si>
  <si>
    <t>clickThroughRate</t>
  </si>
  <si>
    <t>cost</t>
  </si>
  <si>
    <t>spend</t>
  </si>
  <si>
    <t>currency-code</t>
  </si>
  <si>
    <t>purchases1d</t>
  </si>
  <si>
    <t>purchases7d</t>
  </si>
  <si>
    <t>purchases14d</t>
  </si>
  <si>
    <t>purchases30d</t>
  </si>
  <si>
    <t>unitsSoldClicks1d</t>
  </si>
  <si>
    <t>unitsSoldClicks7d</t>
  </si>
  <si>
    <t>unitsSoldClicks14d</t>
  </si>
  <si>
    <t>unitsSoldClicks30d</t>
  </si>
  <si>
    <t>sales1d</t>
  </si>
  <si>
    <t>sales7d</t>
  </si>
  <si>
    <t>sales14d</t>
  </si>
  <si>
    <t>sales30d</t>
  </si>
  <si>
    <t>acosClicks7d</t>
  </si>
  <si>
    <t>acosClicks14d</t>
  </si>
  <si>
    <t>roasClicks7d</t>
  </si>
  <si>
    <t>roasClicks14d</t>
  </si>
  <si>
    <t>Avg_Comp_Price</t>
  </si>
  <si>
    <t>Highest_Competitor_price</t>
  </si>
  <si>
    <t>SKU-Original</t>
  </si>
  <si>
    <t>Days_of_Supply</t>
  </si>
  <si>
    <t>Weeks_of_Cover_t30</t>
  </si>
  <si>
    <t>Row Labels</t>
  </si>
  <si>
    <t>Grand Total</t>
  </si>
  <si>
    <t>Average of acosClicks14d</t>
  </si>
  <si>
    <t>Average of roasClicks14d</t>
  </si>
  <si>
    <t>Avg_Acos14D</t>
  </si>
  <si>
    <t>Avg_Roas14D</t>
  </si>
  <si>
    <t>Sum of Units Ordered</t>
  </si>
  <si>
    <t>Sum of Sessions - Total</t>
  </si>
  <si>
    <t>Conversion_rate</t>
  </si>
  <si>
    <t>Base_Price</t>
  </si>
  <si>
    <t>After_Competitor_Price</t>
  </si>
  <si>
    <t>Inventory_Factory</t>
  </si>
  <si>
    <t>After_Inventory_Price</t>
  </si>
  <si>
    <t>Demand_Factor</t>
  </si>
  <si>
    <t>After_Demand_Price</t>
  </si>
  <si>
    <t>Final_Recommended_Price</t>
  </si>
  <si>
    <t>Pricing_Reason</t>
  </si>
  <si>
    <t>Price_Increase_Potential</t>
  </si>
  <si>
    <t>Price_Change_on_CurrentPrice</t>
  </si>
  <si>
    <t>Primary_Pricing_Driver</t>
  </si>
  <si>
    <t>Action_Recommended</t>
  </si>
  <si>
    <t>No</t>
  </si>
  <si>
    <t>Yes</t>
  </si>
  <si>
    <t>Count of SKU</t>
  </si>
  <si>
    <t>Minimum margin constraint</t>
  </si>
  <si>
    <t>Competitor benchmark</t>
  </si>
  <si>
    <t>Overstock</t>
  </si>
  <si>
    <t>Total SKU</t>
  </si>
  <si>
    <t>SKUs with Pricing Headroom</t>
  </si>
  <si>
    <t>% Margin-Constrained SKUs</t>
  </si>
  <si>
    <t>Avg Price Change vs Current Price</t>
  </si>
  <si>
    <t xml:space="preserve">  </t>
  </si>
  <si>
    <t>Sales Summary</t>
  </si>
  <si>
    <t>Ads Summary</t>
  </si>
  <si>
    <t>Current Price</t>
  </si>
  <si>
    <t>Recommended Price</t>
  </si>
  <si>
    <t>Price Change</t>
  </si>
  <si>
    <t>Pivot Tables for Charts</t>
  </si>
  <si>
    <t>$1.30</t>
  </si>
  <si>
    <t>-$0.14</t>
  </si>
  <si>
    <t>$0.90</t>
  </si>
  <si>
    <t>$7.46</t>
  </si>
  <si>
    <t>$1.75</t>
  </si>
  <si>
    <t>$6.08</t>
  </si>
  <si>
    <t>$5.20</t>
  </si>
  <si>
    <t>$0.16</t>
  </si>
  <si>
    <t>$2.22</t>
  </si>
  <si>
    <t>$2.44</t>
  </si>
  <si>
    <t>$0.56</t>
  </si>
  <si>
    <t>$1.77</t>
  </si>
  <si>
    <t>-$3.60</t>
  </si>
  <si>
    <t>Primary Driver</t>
  </si>
  <si>
    <t>Action</t>
  </si>
  <si>
    <t>$22.90</t>
  </si>
  <si>
    <t>$19.90</t>
  </si>
  <si>
    <t>$21.90</t>
  </si>
  <si>
    <t>$25.90</t>
  </si>
  <si>
    <t>$23.90</t>
  </si>
  <si>
    <t>$78.90</t>
  </si>
  <si>
    <t>$73.90</t>
  </si>
  <si>
    <t>$13.90</t>
  </si>
  <si>
    <t>$11.90</t>
  </si>
  <si>
    <t>$29.90</t>
  </si>
  <si>
    <t>$26.90</t>
  </si>
  <si>
    <t>$76.90</t>
  </si>
  <si>
    <t>$89.90</t>
  </si>
  <si>
    <t>Increase price</t>
  </si>
  <si>
    <t>Decrease price</t>
  </si>
  <si>
    <t>The majority of SKUs are still limited by margin floors.</t>
  </si>
  <si>
    <t>The upside in pricing is selective rather than widespread.</t>
  </si>
  <si>
    <t>The primary cause of increases is demand signals (ROAS + conversion).</t>
  </si>
  <si>
    <t>Pricing Insights &amp; Recommendations Overview</t>
  </si>
  <si>
    <t>Return_Risk</t>
  </si>
  <si>
    <t>Return Risk</t>
  </si>
  <si>
    <t>Low Risk</t>
  </si>
  <si>
    <t>High Risk</t>
  </si>
  <si>
    <t>Medium Risk</t>
  </si>
  <si>
    <t>Strong demand signals and advantageous inventory positions are the main driver</t>
  </si>
  <si>
    <t>of the  pricing headroom seen in 13 SKUs.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</si>
</sst>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_ ;\-[$$-409]#,##0.00\ "/>
    <numFmt numFmtId="165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theme="5"/>
      </top>
      <bottom/>
      <diagonal/>
    </border>
    <border>
      <left style="thin">
        <color rgb="FFED7D31"/>
      </left>
      <right/>
      <top style="thin">
        <color rgb="FFED7D31"/>
      </top>
      <bottom/>
      <diagonal/>
    </border>
    <border>
      <left style="thin">
        <color rgb="FFED7D31"/>
      </left>
      <right/>
      <top style="thin">
        <color rgb="FFED7D31"/>
      </top>
      <bottom style="thin">
        <color rgb="FFED7D31"/>
      </bottom>
      <diagonal/>
    </border>
    <border>
      <left/>
      <right/>
      <top style="thin">
        <color rgb="FFED7D31"/>
      </top>
      <bottom/>
      <diagonal/>
    </border>
    <border>
      <left/>
      <right/>
      <top style="thin">
        <color rgb="FFED7D31"/>
      </top>
      <bottom style="thin">
        <color rgb="FFED7D31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rgb="FFED7D31"/>
      </right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ED7D31"/>
      </left>
      <right/>
      <top/>
      <bottom/>
      <diagonal/>
    </border>
    <border>
      <left/>
      <right style="thin">
        <color rgb="FFED7D3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2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1" xfId="0" applyBorder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5" xfId="0" applyFont="1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3" fillId="0" borderId="5" xfId="0" applyFont="1" applyBorder="1" applyAlignment="1">
      <alignment horizontal="centerContinuous" vertical="center"/>
    </xf>
    <xf numFmtId="10" fontId="0" fillId="0" borderId="0" xfId="0" applyNumberFormat="1" applyAlignment="1">
      <alignment horizontal="centerContinuous" vertical="center"/>
    </xf>
    <xf numFmtId="9" fontId="4" fillId="0" borderId="5" xfId="0" applyNumberFormat="1" applyFont="1" applyBorder="1" applyAlignment="1">
      <alignment horizontal="centerContinuous" vertical="center"/>
    </xf>
    <xf numFmtId="164" fontId="4" fillId="0" borderId="5" xfId="0" applyNumberFormat="1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5" fillId="0" borderId="0" xfId="0" applyFont="1"/>
    <xf numFmtId="0" fontId="6" fillId="0" borderId="11" xfId="0" applyFont="1" applyBorder="1"/>
    <xf numFmtId="0" fontId="6" fillId="0" borderId="12" xfId="0" applyFont="1" applyBorder="1"/>
    <xf numFmtId="164" fontId="6" fillId="0" borderId="13" xfId="0" applyNumberFormat="1" applyFont="1" applyBorder="1"/>
    <xf numFmtId="164" fontId="6" fillId="0" borderId="14" xfId="0" applyNumberFormat="1" applyFont="1" applyBorder="1"/>
    <xf numFmtId="0" fontId="0" fillId="0" borderId="15" xfId="0" applyBorder="1"/>
    <xf numFmtId="164" fontId="0" fillId="0" borderId="10" xfId="0" applyNumberFormat="1" applyBorder="1"/>
    <xf numFmtId="2" fontId="6" fillId="0" borderId="13" xfId="0" applyNumberFormat="1" applyFont="1" applyBorder="1"/>
    <xf numFmtId="2" fontId="6" fillId="0" borderId="14" xfId="0" applyNumberFormat="1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164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0" fontId="6" fillId="0" borderId="19" xfId="0" applyFont="1" applyBorder="1"/>
    <xf numFmtId="0" fontId="0" fillId="0" borderId="20" xfId="0" applyBorder="1"/>
    <xf numFmtId="0" fontId="3" fillId="0" borderId="0" xfId="0" applyFont="1"/>
    <xf numFmtId="0" fontId="7" fillId="4" borderId="0" xfId="0" applyFont="1" applyFill="1" applyAlignment="1">
      <alignment horizontal="centerContinuous" vertical="center"/>
    </xf>
    <xf numFmtId="0" fontId="0" fillId="4" borderId="0" xfId="0" applyFill="1" applyAlignment="1">
      <alignment horizontal="centerContinuous" vertical="center"/>
    </xf>
    <xf numFmtId="2" fontId="6" fillId="0" borderId="16" xfId="0" applyNumberFormat="1" applyFont="1" applyBorder="1"/>
    <xf numFmtId="2" fontId="6" fillId="0" borderId="17" xfId="0" applyNumberFormat="1" applyFont="1" applyBorder="1"/>
    <xf numFmtId="2" fontId="6" fillId="0" borderId="19" xfId="0" applyNumberFormat="1" applyFont="1" applyBorder="1"/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68">
    <dxf>
      <numFmt numFmtId="0" formatCode="General"/>
    </dxf>
    <dxf>
      <numFmt numFmtId="0" formatCode="General"/>
    </dxf>
    <dxf>
      <numFmt numFmtId="19" formatCode="dd/mm/yyyy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[$$-409]#,##0.00_ ;\-[$$-409]#,##0.00\ "/>
    </dxf>
    <dxf>
      <numFmt numFmtId="164" formatCode="[$$-409]#,##0.00_ ;\-[$$-409]#,##0.00\ 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[Pricing_Model.xlsx]Extra Sheet!PivotTable11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SKU's Price</a:t>
            </a:r>
            <a:r>
              <a:rPr lang="en-US" baseline="0">
                <a:solidFill>
                  <a:schemeClr val="tx1"/>
                </a:solidFill>
              </a:rPr>
              <a:t> Changing</a:t>
            </a:r>
            <a:r>
              <a:rPr lang="en-US">
                <a:solidFill>
                  <a:schemeClr val="tx1"/>
                </a:solidFill>
              </a:rPr>
              <a:t> Distribution</a:t>
            </a:r>
          </a:p>
          <a:p>
            <a:pPr>
              <a:defRPr>
                <a:solidFill>
                  <a:schemeClr val="tx1"/>
                </a:solidFill>
              </a:defRPr>
            </a:pP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912499999999996"/>
          <c:y val="5.7464389078827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0642943634499728E-2"/>
              <c:y val="8.61449864211421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642943634499763E-2"/>
              <c:y val="-8.07609247698208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597211286089235"/>
          <c:y val="0.22320150943713019"/>
          <c:w val="0.27649311023622047"/>
          <c:h val="0.70749702499008327"/>
        </c:manualLayout>
      </c:layout>
      <c:doughnutChart>
        <c:varyColors val="1"/>
        <c:ser>
          <c:idx val="0"/>
          <c:order val="0"/>
          <c:tx>
            <c:strRef>
              <c:f>'Extra Sheet'!$C$4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0B-41A9-9E9E-7A6DF6CB14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0B-41A9-9E9E-7A6DF6CB1493}"/>
              </c:ext>
            </c:extLst>
          </c:dPt>
          <c:dLbls>
            <c:dLbl>
              <c:idx val="0"/>
              <c:layout>
                <c:manualLayout>
                  <c:x val="6.0642943634499728E-2"/>
                  <c:y val="8.6144986421142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0B-41A9-9E9E-7A6DF6CB1493}"/>
                </c:ext>
              </c:extLst>
            </c:dLbl>
            <c:dLbl>
              <c:idx val="1"/>
              <c:layout>
                <c:manualLayout>
                  <c:x val="-6.0642943634499763E-2"/>
                  <c:y val="-8.0760924769820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0B-41A9-9E9E-7A6DF6CB14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'Extra Sheet'!$B$5:$B$7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'Extra Sheet'!$C$5:$C$7</c:f>
              <c:numCache>
                <c:formatCode>General</c:formatCode>
                <c:ptCount val="2"/>
                <c:pt idx="0">
                  <c:v>37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0B-41A9-9E9E-7A6DF6CB14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27000">
        <a:schemeClr val="accent1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[Pricing_Model.xlsx]Extra Sheet!PivotTable12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Primary Drivers of Pricing Decisions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081448522637759"/>
          <c:y val="6.3739234950233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'Extra Sheet'!$C$10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'Extra Sheet'!$B$11:$B$14</c:f>
              <c:strCache>
                <c:ptCount val="3"/>
                <c:pt idx="0">
                  <c:v>Competitor benchmark</c:v>
                </c:pt>
                <c:pt idx="1">
                  <c:v>Minimum margin constraint</c:v>
                </c:pt>
                <c:pt idx="2">
                  <c:v>Overstock</c:v>
                </c:pt>
              </c:strCache>
            </c:strRef>
          </c:cat>
          <c:val>
            <c:numRef>
              <c:f>'Extra Sheet'!$C$11:$C$14</c:f>
              <c:numCache>
                <c:formatCode>General</c:formatCode>
                <c:ptCount val="3"/>
                <c:pt idx="0">
                  <c:v>11</c:v>
                </c:pt>
                <c:pt idx="1">
                  <c:v>37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1-4875-9A17-465D517056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9826368"/>
        <c:axId val="1787344832"/>
      </c:barChart>
      <c:catAx>
        <c:axId val="177982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344832"/>
        <c:crosses val="autoZero"/>
        <c:auto val="1"/>
        <c:lblAlgn val="ctr"/>
        <c:lblOffset val="100"/>
        <c:noMultiLvlLbl val="0"/>
      </c:catAx>
      <c:valAx>
        <c:axId val="1787344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82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27000">
        <a:schemeClr val="accent1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Price</a:t>
            </a:r>
            <a:r>
              <a:rPr lang="en-IN" baseline="0">
                <a:solidFill>
                  <a:schemeClr val="tx1"/>
                </a:solidFill>
              </a:rPr>
              <a:t> Changed SKU's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4047910951249714"/>
          <c:y val="7.2420628132049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'Extra Sheet'!$E$5:$E$17</c:f>
              <c:strCache>
                <c:ptCount val="13"/>
                <c:pt idx="0">
                  <c:v>MN-13</c:v>
                </c:pt>
                <c:pt idx="1">
                  <c:v>MN-24</c:v>
                </c:pt>
                <c:pt idx="2">
                  <c:v>MN-29</c:v>
                </c:pt>
                <c:pt idx="3">
                  <c:v>MN-33</c:v>
                </c:pt>
                <c:pt idx="4">
                  <c:v>MN-40</c:v>
                </c:pt>
                <c:pt idx="5">
                  <c:v>MN-41</c:v>
                </c:pt>
                <c:pt idx="6">
                  <c:v>MN-42</c:v>
                </c:pt>
                <c:pt idx="7">
                  <c:v>MN-43</c:v>
                </c:pt>
                <c:pt idx="8">
                  <c:v>MN-44</c:v>
                </c:pt>
                <c:pt idx="9">
                  <c:v>MN-45</c:v>
                </c:pt>
                <c:pt idx="10">
                  <c:v>MN-46</c:v>
                </c:pt>
                <c:pt idx="11">
                  <c:v>MN-47</c:v>
                </c:pt>
                <c:pt idx="12">
                  <c:v>MN-48</c:v>
                </c:pt>
              </c:strCache>
            </c:strRef>
          </c:cat>
          <c:val>
            <c:numRef>
              <c:f>'Extra Sheet'!$F$5:$F$17</c:f>
              <c:numCache>
                <c:formatCode>[$$-409]#,##0.00_ ;\-[$$-409]#,##0.00\ </c:formatCode>
                <c:ptCount val="13"/>
                <c:pt idx="0">
                  <c:v>1.3000000000000007</c:v>
                </c:pt>
                <c:pt idx="1">
                  <c:v>-0.14000000000000057</c:v>
                </c:pt>
                <c:pt idx="2">
                  <c:v>0.90000000000000213</c:v>
                </c:pt>
                <c:pt idx="3">
                  <c:v>7.4593230769230772</c:v>
                </c:pt>
                <c:pt idx="4">
                  <c:v>1.7469999999999999</c:v>
                </c:pt>
                <c:pt idx="5">
                  <c:v>6.0750000000000028</c:v>
                </c:pt>
                <c:pt idx="6">
                  <c:v>5.2039999999999935</c:v>
                </c:pt>
                <c:pt idx="7">
                  <c:v>0.16000000000000014</c:v>
                </c:pt>
                <c:pt idx="8">
                  <c:v>2.218461538461538</c:v>
                </c:pt>
                <c:pt idx="9">
                  <c:v>2.4420000000000002</c:v>
                </c:pt>
                <c:pt idx="10">
                  <c:v>0.55499999999999972</c:v>
                </c:pt>
                <c:pt idx="11">
                  <c:v>1.7713999999999857</c:v>
                </c:pt>
                <c:pt idx="12">
                  <c:v>-3.5963000000000136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3-47E8-AD90-2F251A916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335328"/>
        <c:axId val="408348288"/>
      </c:barChart>
      <c:catAx>
        <c:axId val="4083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48288"/>
        <c:crosses val="autoZero"/>
        <c:auto val="1"/>
        <c:lblAlgn val="ctr"/>
        <c:lblOffset val="100"/>
        <c:noMultiLvlLbl val="0"/>
      </c:catAx>
      <c:valAx>
        <c:axId val="408348288"/>
        <c:scaling>
          <c:orientation val="minMax"/>
        </c:scaling>
        <c:delete val="0"/>
        <c:axPos val="l"/>
        <c:numFmt formatCode="[$$-409]#,##0.00_ ;\-[$$-409]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3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27000">
        <a:schemeClr val="accent2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922020</xdr:colOff>
      <xdr:row>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5F39DE-EC6C-FC41-8372-BD91960CC273}"/>
            </a:ext>
          </a:extLst>
        </xdr:cNvPr>
        <xdr:cNvSpPr txBox="1"/>
      </xdr:nvSpPr>
      <xdr:spPr>
        <a:xfrm>
          <a:off x="922020" y="922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3</xdr:col>
      <xdr:colOff>922020</xdr:colOff>
      <xdr:row>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BEFB82-13EA-4214-988C-C589014EBB60}"/>
            </a:ext>
          </a:extLst>
        </xdr:cNvPr>
        <xdr:cNvSpPr txBox="1"/>
      </xdr:nvSpPr>
      <xdr:spPr>
        <a:xfrm>
          <a:off x="922020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922020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265BBA-662E-4233-A286-92330103FEE2}"/>
            </a:ext>
          </a:extLst>
        </xdr:cNvPr>
        <xdr:cNvSpPr txBox="1"/>
      </xdr:nvSpPr>
      <xdr:spPr>
        <a:xfrm>
          <a:off x="3962400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9</xdr:col>
      <xdr:colOff>922020</xdr:colOff>
      <xdr:row>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063278-8942-42D9-BC94-BC604E864507}"/>
            </a:ext>
          </a:extLst>
        </xdr:cNvPr>
        <xdr:cNvSpPr txBox="1"/>
      </xdr:nvSpPr>
      <xdr:spPr>
        <a:xfrm>
          <a:off x="7002780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9</xdr:row>
      <xdr:rowOff>0</xdr:rowOff>
    </xdr:from>
    <xdr:to>
      <xdr:col>6</xdr:col>
      <xdr:colOff>0</xdr:colOff>
      <xdr:row>21</xdr:row>
      <xdr:rowOff>175172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69B9B5-F598-42D3-BB5B-7BEA5188F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70069</xdr:colOff>
      <xdr:row>9</xdr:row>
      <xdr:rowOff>0</xdr:rowOff>
    </xdr:from>
    <xdr:to>
      <xdr:col>12</xdr:col>
      <xdr:colOff>8758</xdr:colOff>
      <xdr:row>21</xdr:row>
      <xdr:rowOff>157655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0751F1-83C3-49DE-AFA2-EF57C4527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23</xdr:row>
      <xdr:rowOff>0</xdr:rowOff>
    </xdr:from>
    <xdr:to>
      <xdr:col>11</xdr:col>
      <xdr:colOff>981206</xdr:colOff>
      <xdr:row>37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18693D-F9CA-4459-9DBC-B5B837D62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005.917003240742" createdVersion="8" refreshedVersion="8" minRefreshableVersion="3" recordCount="12777" xr:uid="{931CA22E-861D-4231-911C-27A478E8494C}">
  <cacheSource type="worksheet">
    <worksheetSource name="Ads_Performance"/>
  </cacheSource>
  <cacheFields count="25">
    <cacheField name="date" numFmtId="14">
      <sharedItems containsNonDate="0" containsDate="1" containsString="0" containsBlank="1" minDate="2025-02-10T00:00:00" maxDate="2025-12-01T00:00:00"/>
    </cacheField>
    <cacheField name="SKU" numFmtId="0">
      <sharedItems count="50">
        <s v="MN-16"/>
        <s v="MN-15"/>
        <s v="MN-14"/>
        <s v="MN-17"/>
        <s v="MN-25"/>
        <s v="MN-13"/>
        <s v="MN-22"/>
        <s v="MN-19"/>
        <s v="MN-37"/>
        <s v="MN-12"/>
        <s v="MN-26"/>
        <s v="MN-27"/>
        <s v="MN-28"/>
        <s v="MN-29"/>
        <s v="MN-30"/>
        <s v="MN-32"/>
        <s v="MN-33"/>
        <s v="MN-34"/>
        <s v="MN-35"/>
        <s v="MN-41"/>
        <s v="MN-42"/>
        <s v="MN-01"/>
        <s v="MN-40"/>
        <s v="MN-47"/>
        <s v="MN-48"/>
        <s v="MN-45"/>
        <s v="MN-43"/>
        <s v="MN-46"/>
        <s v="MN-07"/>
        <s v="MN-03"/>
        <s v="MN-20"/>
        <s v="MN-50"/>
        <s v="MN-02"/>
        <s v="MN-44"/>
        <s v="MN-21"/>
        <s v="MN-24"/>
        <s v="MN-18"/>
        <s v="MN-04"/>
        <s v="MN-39"/>
        <s v="MN-23"/>
        <s v="MN-49"/>
        <s v="MN-11"/>
        <s v="MN-08"/>
        <s v="MN-09"/>
        <s v="MN-36"/>
        <s v="MN-10"/>
        <s v="MN-31"/>
        <s v="MN-06"/>
        <s v="MN-05"/>
        <s v="MN-38"/>
      </sharedItems>
    </cacheField>
    <cacheField name="impressions" numFmtId="0">
      <sharedItems containsSemiMixedTypes="0" containsString="0" containsNumber="1" containsInteger="1" minValue="0" maxValue="15928"/>
    </cacheField>
    <cacheField name="clicks" numFmtId="0">
      <sharedItems containsSemiMixedTypes="0" containsString="0" containsNumber="1" containsInteger="1" minValue="0" maxValue="114"/>
    </cacheField>
    <cacheField name="costPerClick" numFmtId="0">
      <sharedItems containsString="0" containsBlank="1" containsNumber="1" minValue="0.03" maxValue="13.13"/>
    </cacheField>
    <cacheField name="clickThroughRate" numFmtId="0">
      <sharedItems containsString="0" containsBlank="1" containsNumber="1" minValue="0" maxValue="100"/>
    </cacheField>
    <cacheField name="cost" numFmtId="0">
      <sharedItems containsSemiMixedTypes="0" containsString="0" containsNumber="1" minValue="0" maxValue="636.84"/>
    </cacheField>
    <cacheField name="spend" numFmtId="0">
      <sharedItems containsSemiMixedTypes="0" containsString="0" containsNumber="1" minValue="0" maxValue="636.84"/>
    </cacheField>
    <cacheField name="currency-code" numFmtId="0">
      <sharedItems/>
    </cacheField>
    <cacheField name="purchases1d" numFmtId="0">
      <sharedItems containsSemiMixedTypes="0" containsString="0" containsNumber="1" containsInteger="1" minValue="0" maxValue="39"/>
    </cacheField>
    <cacheField name="purchases7d" numFmtId="0">
      <sharedItems containsSemiMixedTypes="0" containsString="0" containsNumber="1" containsInteger="1" minValue="0" maxValue="43"/>
    </cacheField>
    <cacheField name="purchases14d" numFmtId="0">
      <sharedItems containsSemiMixedTypes="0" containsString="0" containsNumber="1" containsInteger="1" minValue="0" maxValue="43"/>
    </cacheField>
    <cacheField name="purchases30d" numFmtId="0">
      <sharedItems containsSemiMixedTypes="0" containsString="0" containsNumber="1" containsInteger="1" minValue="0" maxValue="43"/>
    </cacheField>
    <cacheField name="unitsSoldClicks1d" numFmtId="0">
      <sharedItems containsSemiMixedTypes="0" containsString="0" containsNumber="1" containsInteger="1" minValue="0" maxValue="71"/>
    </cacheField>
    <cacheField name="unitsSoldClicks7d" numFmtId="0">
      <sharedItems containsSemiMixedTypes="0" containsString="0" containsNumber="1" containsInteger="1" minValue="0" maxValue="78"/>
    </cacheField>
    <cacheField name="unitsSoldClicks14d" numFmtId="0">
      <sharedItems containsSemiMixedTypes="0" containsString="0" containsNumber="1" containsInteger="1" minValue="0" maxValue="78"/>
    </cacheField>
    <cacheField name="unitsSoldClicks30d" numFmtId="0">
      <sharedItems containsSemiMixedTypes="0" containsString="0" containsNumber="1" containsInteger="1" minValue="0" maxValue="78"/>
    </cacheField>
    <cacheField name="sales1d" numFmtId="0">
      <sharedItems containsSemiMixedTypes="0" containsString="0" containsNumber="1" minValue="0" maxValue="2847.51"/>
    </cacheField>
    <cacheField name="sales7d" numFmtId="0">
      <sharedItems containsSemiMixedTypes="0" containsString="0" containsNumber="1" minValue="0" maxValue="3114.37"/>
    </cacheField>
    <cacheField name="sales14d" numFmtId="0">
      <sharedItems containsSemiMixedTypes="0" containsString="0" containsNumber="1" minValue="0" maxValue="3114.37"/>
    </cacheField>
    <cacheField name="sales30d" numFmtId="0">
      <sharedItems containsSemiMixedTypes="0" containsString="0" containsNumber="1" minValue="0" maxValue="3114.37"/>
    </cacheField>
    <cacheField name="acosClicks7d" numFmtId="0">
      <sharedItems containsString="0" containsBlank="1" containsNumber="1" minValue="0" maxValue="313.05051809999998"/>
    </cacheField>
    <cacheField name="acosClicks14d" numFmtId="0">
      <sharedItems containsString="0" containsBlank="1" containsNumber="1" minValue="0" maxValue="313.05051809999998"/>
    </cacheField>
    <cacheField name="roasClicks7d" numFmtId="0">
      <sharedItems containsString="0" containsBlank="1" containsNumber="1" minValue="0" maxValue="937.25"/>
    </cacheField>
    <cacheField name="roasClicks14d" numFmtId="0">
      <sharedItems containsString="0" containsBlank="1" containsNumber="1" minValue="0" maxValue="937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005.925776620374" createdVersion="8" refreshedVersion="8" minRefreshableVersion="3" recordCount="4243" xr:uid="{94DEA0CE-D983-4DA8-BF01-7C23D9AF60E9}">
  <cacheSource type="worksheet">
    <worksheetSource name="Historical_Sales"/>
  </cacheSource>
  <cacheFields count="8">
    <cacheField name="Date" numFmtId="14">
      <sharedItems containsNonDate="0" containsDate="1" containsString="0" containsBlank="1" minDate="2011-11-01T00:00:00" maxDate="2025-12-01T00:00:00"/>
    </cacheField>
    <cacheField name="SKU" numFmtId="0">
      <sharedItems count="50">
        <s v="MN-01"/>
        <s v="MN-02"/>
        <s v="MN-03"/>
        <s v="MN-07"/>
        <s v="MN-09"/>
        <s v="MN-10"/>
        <s v="MN-13"/>
        <s v="MN-14"/>
        <s v="MN-15"/>
        <s v="MN-16"/>
        <s v="MN-17"/>
        <s v="MN-18"/>
        <s v="MN-19"/>
        <s v="MN-20"/>
        <s v="MN-21"/>
        <s v="MN-22"/>
        <s v="MN-23"/>
        <s v="MN-24"/>
        <s v="MN-25"/>
        <s v="MN-26"/>
        <s v="MN-27"/>
        <s v="MN-28"/>
        <s v="MN-29"/>
        <s v="MN-30"/>
        <s v="MN-31"/>
        <s v="MN-32"/>
        <s v="MN-33"/>
        <s v="MN-34"/>
        <s v="MN-35"/>
        <s v="MN-36"/>
        <s v="MN-38"/>
        <s v="MN-39"/>
        <s v="MN-40"/>
        <s v="MN-41"/>
        <s v="MN-42"/>
        <s v="MN-43"/>
        <s v="MN-45"/>
        <s v="MN-47"/>
        <s v="MN-48"/>
        <s v="MN-04"/>
        <s v="MN-11"/>
        <s v="MN-12"/>
        <s v="MN-37"/>
        <s v="MN-50"/>
        <s v="MN-06"/>
        <s v="MN-44"/>
        <s v="MN-49"/>
        <s v="MN-46"/>
        <s v="MN-05"/>
        <s v="MN-08"/>
      </sharedItems>
    </cacheField>
    <cacheField name="Sessions - Total" numFmtId="0">
      <sharedItems containsString="0" containsBlank="1" containsNumber="1" containsInteger="1" minValue="0" maxValue="600"/>
    </cacheField>
    <cacheField name="Page Views - Total" numFmtId="0">
      <sharedItems containsString="0" containsBlank="1" containsNumber="1" containsInteger="1" minValue="0" maxValue="715"/>
    </cacheField>
    <cacheField name="Units Ordered" numFmtId="0">
      <sharedItems containsString="0" containsBlank="1" containsNumber="1" containsInteger="1" minValue="1" maxValue="108"/>
    </cacheField>
    <cacheField name="Ordered Product Sales" numFmtId="0">
      <sharedItems containsString="0" containsBlank="1" containsNumber="1" minValue="0" maxValue="4053.5"/>
    </cacheField>
    <cacheField name="Total Order Items" numFmtId="0">
      <sharedItems containsString="0" containsBlank="1" containsNumber="1" containsInteger="1" minValue="1" maxValue="86"/>
    </cacheField>
    <cacheField name="Conversion_Rate" numFmtId="2">
      <sharedItems containsSemiMixedTypes="0" containsString="0" containsNumb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006.726435648146" createdVersion="8" refreshedVersion="8" minRefreshableVersion="3" recordCount="50" xr:uid="{1BFC2C42-6C0D-44C4-ACD3-35364A796D03}">
  <cacheSource type="worksheet">
    <worksheetSource name="Table3"/>
  </cacheSource>
  <cacheFields count="22">
    <cacheField name="SKU" numFmtId="0">
      <sharedItems count="50">
        <s v="MN-01"/>
        <s v="MN-02"/>
        <s v="MN-03"/>
        <s v="MN-04"/>
        <s v="MN-05"/>
        <s v="MN-06"/>
        <s v="MN-07"/>
        <s v="MN-08"/>
        <s v="MN-09"/>
        <s v="MN-10"/>
        <s v="MN-11"/>
        <s v="MN-12"/>
        <s v="MN-13"/>
        <s v="MN-14"/>
        <s v="MN-15"/>
        <s v="MN-16"/>
        <s v="MN-17"/>
        <s v="MN-18"/>
        <s v="MN-19"/>
        <s v="MN-20"/>
        <s v="MN-21"/>
        <s v="MN-22"/>
        <s v="MN-23"/>
        <s v="MN-24"/>
        <s v="MN-25"/>
        <s v="MN-26"/>
        <s v="MN-27"/>
        <s v="MN-28"/>
        <s v="MN-29"/>
        <s v="MN-30"/>
        <s v="MN-31"/>
        <s v="MN-32"/>
        <s v="MN-33"/>
        <s v="MN-34"/>
        <s v="MN-35"/>
        <s v="MN-36"/>
        <s v="MN-37"/>
        <s v="MN-38"/>
        <s v="MN-39"/>
        <s v="MN-40"/>
        <s v="MN-41"/>
        <s v="MN-42"/>
        <s v="MN-43"/>
        <s v="MN-44"/>
        <s v="MN-45"/>
        <s v="MN-46"/>
        <s v="MN-47"/>
        <s v="MN-48"/>
        <s v="MN-49"/>
        <s v="MN-50"/>
      </sharedItems>
    </cacheField>
    <cacheField name="Total_Cost" numFmtId="164">
      <sharedItems containsSemiMixedTypes="0" containsString="0" containsNumber="1" minValue="9.66" maxValue="71.459999999999994"/>
    </cacheField>
    <cacheField name="Min_Price" numFmtId="164">
      <sharedItems containsSemiMixedTypes="0" containsString="0" containsNumber="1" minValue="12.074999999999999" maxValue="89.324999999999989"/>
    </cacheField>
    <cacheField name="Target_Price" numFmtId="164">
      <sharedItems containsSemiMixedTypes="0" containsString="0" containsNumber="1" minValue="14.861538461538462" maxValue="109.93846153846152"/>
    </cacheField>
    <cacheField name="Lowest_Competitor_Price" numFmtId="164">
      <sharedItems containsSemiMixedTypes="0" containsString="0" containsNumber="1" minValue="8.49" maxValue="74.95"/>
    </cacheField>
    <cacheField name="Highest_Competitor_price" numFmtId="164">
      <sharedItems containsSemiMixedTypes="0" containsString="0" containsNumber="1" minValue="0" maxValue="109.9"/>
    </cacheField>
    <cacheField name="Avg_Competitor_Price" numFmtId="164">
      <sharedItems containsMixedTypes="1" containsNumber="1" minValue="10.5" maxValue="88.2"/>
    </cacheField>
    <cacheField name="Days_of_Supply" numFmtId="1">
      <sharedItems containsSemiMixedTypes="0" containsString="0" containsNumber="1" containsInteger="1" minValue="0" maxValue="159"/>
    </cacheField>
    <cacheField name="Weeks_of_Cover_t30" numFmtId="1">
      <sharedItems containsSemiMixedTypes="0" containsString="0" containsNumber="1" containsInteger="1" minValue="0" maxValue="98"/>
    </cacheField>
    <cacheField name="Avg_Acos14D" numFmtId="2">
      <sharedItems containsSemiMixedTypes="0" containsString="0" containsNumber="1" minValue="4.6143724740333338" maxValue="76.702818162418154"/>
    </cacheField>
    <cacheField name="Avg_Roas14D" numFmtId="2">
      <sharedItems containsSemiMixedTypes="0" containsString="0" containsNumber="1" minValue="1.6074905254593417" maxValue="16.043456298922074"/>
    </cacheField>
    <cacheField name="Conversion_Rate" numFmtId="10">
      <sharedItems containsSemiMixedTypes="0" containsString="0" containsNumber="1" minValue="0.11665854846566001" maxValue="0.78836754643206253"/>
    </cacheField>
    <cacheField name="Base_Price" numFmtId="164">
      <sharedItems containsSemiMixedTypes="0" containsString="0" containsNumber="1" minValue="14.861538461538462" maxValue="109.93846153846152"/>
    </cacheField>
    <cacheField name="After_Competitor_Price" numFmtId="164">
      <sharedItems containsSemiMixedTypes="0" containsString="0" containsNumber="1" minValue="10.5" maxValue="88.2"/>
    </cacheField>
    <cacheField name="Inventory_Factory" numFmtId="2">
      <sharedItems containsSemiMixedTypes="0" containsString="0" containsNumber="1" minValue="0.95" maxValue="1.05"/>
    </cacheField>
    <cacheField name="After_Inventory_Price" numFmtId="164">
      <sharedItems containsSemiMixedTypes="0" containsString="0" containsNumber="1" minValue="10.5" maxValue="83.789999999999992"/>
    </cacheField>
    <cacheField name="Demand_Factor" numFmtId="2">
      <sharedItems containsSemiMixedTypes="0" containsString="0" containsNumber="1" minValue="0.95" maxValue="1.03"/>
    </cacheField>
    <cacheField name="After_Demand_Price" numFmtId="164">
      <sharedItems containsSemiMixedTypes="0" containsString="0" containsNumber="1" minValue="10.5" maxValue="86.303699999999992"/>
    </cacheField>
    <cacheField name="Final_Recommended_Price" numFmtId="164">
      <sharedItems containsSemiMixedTypes="0" containsString="0" containsNumber="1" minValue="12.999999999999998" maxValue="89.324999999999989"/>
    </cacheField>
    <cacheField name="Pricing_Reason" numFmtId="0">
      <sharedItems/>
    </cacheField>
    <cacheField name="Price_Increase_Potential" numFmtId="2">
      <sharedItems count="2">
        <s v="No"/>
        <s v="Yes"/>
      </sharedItems>
    </cacheField>
    <cacheField name="Primary_Pricing_Driver" numFmtId="2">
      <sharedItems count="3">
        <s v="Minimum margin constraint"/>
        <s v="Competitor benchmark"/>
        <s v="Overstoc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77">
  <r>
    <d v="2025-09-01T00:00:00"/>
    <x v="0"/>
    <n v="2016"/>
    <n v="14"/>
    <n v="1.998"/>
    <n v="0.69399999999999995"/>
    <n v="27.97"/>
    <n v="27.97"/>
    <s v="USD"/>
    <n v="1"/>
    <n v="1"/>
    <n v="1"/>
    <n v="1"/>
    <n v="1"/>
    <n v="1"/>
    <n v="1"/>
    <n v="1"/>
    <n v="18.89"/>
    <n v="18.89"/>
    <n v="18.89"/>
    <n v="18.89"/>
    <n v="148.06776070000001"/>
    <n v="148.06776070000001"/>
    <n v="0.67536646410000001"/>
    <n v="0.67536646410000001"/>
  </r>
  <r>
    <d v="2025-09-01T00:00:00"/>
    <x v="1"/>
    <n v="1810"/>
    <n v="33"/>
    <n v="2.0619999999999998"/>
    <n v="1.823"/>
    <n v="68.06"/>
    <n v="68.06"/>
    <s v="USD"/>
    <n v="4"/>
    <n v="6"/>
    <n v="6"/>
    <n v="6"/>
    <n v="4"/>
    <n v="6"/>
    <n v="6"/>
    <n v="6"/>
    <n v="107.45"/>
    <n v="161.31"/>
    <n v="161.31"/>
    <n v="161.31"/>
    <n v="42.192052570000001"/>
    <n v="42.192052570000001"/>
    <n v="2.3701146049999999"/>
    <n v="2.3701146049999999"/>
  </r>
  <r>
    <d v="2025-09-01T00:00:00"/>
    <x v="2"/>
    <n v="613"/>
    <n v="9"/>
    <n v="2.85"/>
    <n v="1.468"/>
    <n v="25.65"/>
    <n v="25.65"/>
    <s v="USD"/>
    <n v="0"/>
    <n v="1"/>
    <n v="1"/>
    <n v="1"/>
    <n v="0"/>
    <n v="1"/>
    <n v="1"/>
    <n v="1"/>
    <n v="0"/>
    <n v="90.98"/>
    <n v="90.98"/>
    <n v="90.98"/>
    <n v="28.193009450000002"/>
    <n v="28.193009450000002"/>
    <n v="3.5469785580000002"/>
    <n v="3.5469785580000002"/>
  </r>
  <r>
    <d v="2025-09-01T00:00:00"/>
    <x v="3"/>
    <n v="1271"/>
    <n v="3"/>
    <n v="5.62"/>
    <n v="0.23599999999999999"/>
    <n v="16.86"/>
    <n v="16.86"/>
    <s v="USD"/>
    <n v="2"/>
    <n v="2"/>
    <n v="2"/>
    <n v="2"/>
    <n v="9"/>
    <n v="9"/>
    <n v="9"/>
    <n v="9"/>
    <n v="274.41000000000003"/>
    <n v="274.41000000000003"/>
    <n v="274.41000000000003"/>
    <n v="274.41000000000003"/>
    <n v="6.1440909589999997"/>
    <n v="6.1440909589999997"/>
    <n v="16.275800709999999"/>
    <n v="16.275800709999999"/>
  </r>
  <r>
    <d v="2025-09-01T00:00:00"/>
    <x v="4"/>
    <n v="1036"/>
    <n v="10"/>
    <n v="4.34"/>
    <n v="0.96499999999999997"/>
    <n v="43.4"/>
    <n v="43.4"/>
    <s v="USD"/>
    <n v="1"/>
    <n v="3"/>
    <n v="3"/>
    <n v="3"/>
    <n v="2"/>
    <n v="8"/>
    <n v="8"/>
    <n v="8"/>
    <n v="218.3"/>
    <n v="851.24"/>
    <n v="851.24"/>
    <n v="851.24"/>
    <n v="5.0984446219999997"/>
    <n v="5.0984446219999997"/>
    <n v="19.613824879999999"/>
    <n v="19.613824879999999"/>
  </r>
  <r>
    <d v="2025-09-01T00:00:00"/>
    <x v="5"/>
    <n v="598"/>
    <n v="6"/>
    <n v="1.7350000000000001"/>
    <n v="1.0029999999999999"/>
    <n v="10.41"/>
    <n v="10.41"/>
    <s v="USD"/>
    <n v="1"/>
    <n v="1"/>
    <n v="1"/>
    <n v="1"/>
    <n v="1"/>
    <n v="1"/>
    <n v="1"/>
    <n v="1"/>
    <n v="21.49"/>
    <n v="21.49"/>
    <n v="21.49"/>
    <n v="21.49"/>
    <n v="48.441135410000001"/>
    <n v="48.441135410000001"/>
    <n v="2.0643611910000002"/>
    <n v="2.0643611910000002"/>
  </r>
  <r>
    <d v="2025-09-01T00:00:00"/>
    <x v="6"/>
    <n v="340"/>
    <n v="10"/>
    <n v="1.155"/>
    <n v="2.9409999999999998"/>
    <n v="11.55"/>
    <n v="11.55"/>
    <s v="USD"/>
    <n v="1"/>
    <n v="1"/>
    <n v="1"/>
    <n v="1"/>
    <n v="1"/>
    <n v="1"/>
    <n v="1"/>
    <n v="1"/>
    <n v="22.49"/>
    <n v="22.49"/>
    <n v="22.49"/>
    <n v="22.49"/>
    <n v="51.356158290000003"/>
    <n v="51.356158290000003"/>
    <n v="1.947186147"/>
    <n v="1.947186147"/>
  </r>
  <r>
    <d v="2025-09-01T00:00:00"/>
    <x v="7"/>
    <n v="679"/>
    <n v="5"/>
    <n v="2.2759999999999998"/>
    <n v="0.73599999999999999"/>
    <n v="11.38"/>
    <n v="11.38"/>
    <s v="USD"/>
    <n v="1"/>
    <n v="1"/>
    <n v="1"/>
    <n v="1"/>
    <n v="1"/>
    <n v="1"/>
    <n v="1"/>
    <n v="1"/>
    <n v="30.49"/>
    <n v="30.49"/>
    <n v="30.49"/>
    <n v="30.49"/>
    <n v="37.323712690000001"/>
    <n v="37.323712690000001"/>
    <n v="2.6792618629999998"/>
    <n v="2.6792618629999998"/>
  </r>
  <r>
    <d v="2025-09-01T00:00:00"/>
    <x v="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9"/>
    <n v="1495"/>
    <n v="7"/>
    <n v="1.3160000000000001"/>
    <n v="0.46800000000000003"/>
    <n v="9.2100000000000009"/>
    <n v="9.2100000000000009"/>
    <s v="USD"/>
    <n v="1"/>
    <n v="1"/>
    <n v="1"/>
    <n v="1"/>
    <n v="1"/>
    <n v="1"/>
    <n v="1"/>
    <n v="1"/>
    <n v="22.49"/>
    <n v="22.49"/>
    <n v="22.49"/>
    <n v="22.49"/>
    <n v="40.951534019999997"/>
    <n v="40.951534019999997"/>
    <n v="2.441910966"/>
    <n v="2.441910966"/>
  </r>
  <r>
    <d v="2025-09-01T00:00:00"/>
    <x v="4"/>
    <n v="4486"/>
    <n v="46"/>
    <n v="4.7910000000000004"/>
    <n v="1.0249999999999999"/>
    <n v="220.37"/>
    <n v="220.37"/>
    <s v="USD"/>
    <n v="15"/>
    <n v="19"/>
    <n v="19"/>
    <n v="19"/>
    <n v="16"/>
    <n v="20"/>
    <n v="20"/>
    <n v="20"/>
    <n v="663.84"/>
    <n v="811.29"/>
    <n v="811.29"/>
    <n v="811.29"/>
    <n v="27.162913379999999"/>
    <n v="27.162913379999999"/>
    <n v="3.6814902209999998"/>
    <n v="3.6814902209999998"/>
  </r>
  <r>
    <d v="2025-09-01T00:00:00"/>
    <x v="10"/>
    <n v="1251"/>
    <n v="9"/>
    <n v="4.4009999999999998"/>
    <n v="0.71899999999999997"/>
    <n v="39.61"/>
    <n v="39.61"/>
    <s v="USD"/>
    <n v="3"/>
    <n v="3"/>
    <n v="3"/>
    <n v="3"/>
    <n v="5"/>
    <n v="5"/>
    <n v="5"/>
    <n v="5"/>
    <n v="147.68"/>
    <n v="147.68"/>
    <n v="147.68"/>
    <n v="147.68"/>
    <n v="26.82150596"/>
    <n v="26.82150596"/>
    <n v="3.7283514260000001"/>
    <n v="3.7283514260000001"/>
  </r>
  <r>
    <d v="2025-09-01T00:00:00"/>
    <x v="11"/>
    <n v="497"/>
    <n v="4"/>
    <n v="5.1130000000000004"/>
    <n v="0.80500000000000005"/>
    <n v="20.45"/>
    <n v="20.45"/>
    <s v="USD"/>
    <n v="2"/>
    <n v="2"/>
    <n v="2"/>
    <n v="2"/>
    <n v="2"/>
    <n v="2"/>
    <n v="2"/>
    <n v="2"/>
    <n v="65.98"/>
    <n v="65.98"/>
    <n v="65.98"/>
    <n v="65.98"/>
    <n v="30.994240680000001"/>
    <n v="30.994240680000001"/>
    <n v="3.2264058680000001"/>
    <n v="3.2264058680000001"/>
  </r>
  <r>
    <d v="2025-09-01T00:00:00"/>
    <x v="12"/>
    <n v="1651"/>
    <n v="15"/>
    <n v="4.923"/>
    <n v="0.90900000000000003"/>
    <n v="73.84"/>
    <n v="73.84"/>
    <s v="USD"/>
    <n v="2"/>
    <n v="4"/>
    <n v="4"/>
    <n v="4"/>
    <n v="3"/>
    <n v="5"/>
    <n v="5"/>
    <n v="5"/>
    <n v="76.47"/>
    <n v="133.44999999999999"/>
    <n v="133.44999999999999"/>
    <n v="133.44999999999999"/>
    <n v="55.33158486"/>
    <n v="55.33158486"/>
    <n v="1.8072860239999999"/>
    <n v="1.8072860239999999"/>
  </r>
  <r>
    <d v="2025-09-01T00:00:00"/>
    <x v="13"/>
    <n v="5392"/>
    <n v="35"/>
    <n v="3.7650000000000001"/>
    <n v="0.64900000000000002"/>
    <n v="131.79"/>
    <n v="131.79"/>
    <s v="USD"/>
    <n v="16"/>
    <n v="18"/>
    <n v="18"/>
    <n v="18"/>
    <n v="24"/>
    <n v="26"/>
    <n v="26"/>
    <n v="26"/>
    <n v="728.36"/>
    <n v="777.34"/>
    <n v="777.34"/>
    <n v="777.34"/>
    <n v="16.953971240000001"/>
    <n v="16.953971240000001"/>
    <n v="5.8983230899999999"/>
    <n v="5.8983230899999999"/>
  </r>
  <r>
    <d v="2025-09-01T00:00:00"/>
    <x v="14"/>
    <n v="1232"/>
    <n v="22"/>
    <n v="3.3330000000000002"/>
    <n v="1.786"/>
    <n v="73.319999999999993"/>
    <n v="73.319999999999993"/>
    <s v="USD"/>
    <n v="4"/>
    <n v="6"/>
    <n v="6"/>
    <n v="6"/>
    <n v="5"/>
    <n v="11"/>
    <n v="11"/>
    <n v="11"/>
    <n v="379.27"/>
    <n v="946.42"/>
    <n v="946.42"/>
    <n v="946.42"/>
    <n v="7.7470890299999997"/>
    <n v="7.7470890299999997"/>
    <n v="12.9080742"/>
    <n v="12.9080742"/>
  </r>
  <r>
    <d v="2025-09-01T00:00:00"/>
    <x v="15"/>
    <n v="1185"/>
    <n v="9"/>
    <n v="4.1520000000000001"/>
    <n v="0.75900000000000001"/>
    <n v="37.369999999999997"/>
    <n v="37.369999999999997"/>
    <s v="USD"/>
    <n v="6"/>
    <n v="6"/>
    <n v="6"/>
    <n v="6"/>
    <n v="19"/>
    <n v="19"/>
    <n v="19"/>
    <n v="19"/>
    <n v="699.68"/>
    <n v="699.68"/>
    <n v="699.68"/>
    <n v="699.68"/>
    <n v="5.3410130349999996"/>
    <n v="5.3410130349999996"/>
    <n v="18.723039870000001"/>
    <n v="18.723039870000001"/>
  </r>
  <r>
    <d v="2025-09-01T00:00:00"/>
    <x v="16"/>
    <n v="638"/>
    <n v="8"/>
    <n v="3.774"/>
    <n v="1.254"/>
    <n v="30.19"/>
    <n v="30.19"/>
    <s v="USD"/>
    <n v="1"/>
    <n v="2"/>
    <n v="2"/>
    <n v="2"/>
    <n v="8"/>
    <n v="9"/>
    <n v="9"/>
    <n v="9"/>
    <n v="231.04"/>
    <n v="265.52999999999997"/>
    <n v="265.52999999999997"/>
    <n v="265.52999999999997"/>
    <n v="11.3697134"/>
    <n v="11.3697134"/>
    <n v="8.7952964560000009"/>
    <n v="8.7952964560000009"/>
  </r>
  <r>
    <d v="2025-09-01T00:00:00"/>
    <x v="17"/>
    <n v="116"/>
    <n v="4"/>
    <n v="2.41"/>
    <n v="3.448"/>
    <n v="9.64"/>
    <n v="9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18"/>
    <n v="830"/>
    <n v="12"/>
    <n v="2.2749999999999999"/>
    <n v="1.446"/>
    <n v="27.3"/>
    <n v="27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19"/>
    <n v="572"/>
    <n v="3"/>
    <n v="6.83"/>
    <n v="0.52400000000000002"/>
    <n v="20.49"/>
    <n v="20.49"/>
    <s v="USD"/>
    <n v="1"/>
    <n v="1"/>
    <n v="1"/>
    <n v="1"/>
    <n v="1"/>
    <n v="1"/>
    <n v="1"/>
    <n v="1"/>
    <n v="79.489999999999995"/>
    <n v="79.489999999999995"/>
    <n v="79.489999999999995"/>
    <n v="79.489999999999995"/>
    <n v="25.776827269999998"/>
    <n v="25.776827269999998"/>
    <n v="3.8794533919999998"/>
    <n v="3.8794533919999998"/>
  </r>
  <r>
    <d v="2025-09-01T00:00:00"/>
    <x v="20"/>
    <n v="2288"/>
    <n v="3"/>
    <n v="2.7869999999999999"/>
    <n v="0.13100000000000001"/>
    <n v="8.36"/>
    <n v="8.36"/>
    <s v="USD"/>
    <n v="1"/>
    <n v="1"/>
    <n v="1"/>
    <n v="1"/>
    <n v="6"/>
    <n v="6"/>
    <n v="6"/>
    <n v="6"/>
    <n v="415.56"/>
    <n v="415.56"/>
    <n v="415.56"/>
    <n v="415.56"/>
    <n v="2.0117431899999998"/>
    <n v="2.0117431899999998"/>
    <n v="49.708133969999999"/>
    <n v="49.708133969999999"/>
  </r>
  <r>
    <d v="2025-09-01T00:00:00"/>
    <x v="21"/>
    <n v="2325"/>
    <n v="10"/>
    <n v="2.9140000000000001"/>
    <n v="0.43"/>
    <n v="29.14"/>
    <n v="29.14"/>
    <s v="USD"/>
    <n v="1"/>
    <n v="3"/>
    <n v="3"/>
    <n v="3"/>
    <n v="2"/>
    <n v="4"/>
    <n v="4"/>
    <n v="4"/>
    <n v="79.959999999999994"/>
    <n v="105.76"/>
    <n v="105.76"/>
    <n v="105.76"/>
    <n v="27.552950079999999"/>
    <n v="27.552950079999999"/>
    <n v="3.629375429"/>
    <n v="3.629375429"/>
  </r>
  <r>
    <d v="2025-09-01T00:00:00"/>
    <x v="22"/>
    <n v="272"/>
    <n v="3"/>
    <n v="2.5129999999999999"/>
    <n v="1.103"/>
    <n v="7.54"/>
    <n v="7.54"/>
    <s v="USD"/>
    <n v="2"/>
    <n v="2"/>
    <n v="2"/>
    <n v="2"/>
    <n v="2"/>
    <n v="2"/>
    <n v="2"/>
    <n v="2"/>
    <n v="53.98"/>
    <n v="53.98"/>
    <n v="53.98"/>
    <n v="53.98"/>
    <n v="13.96813635"/>
    <n v="13.96813635"/>
    <n v="7.1591511939999997"/>
    <n v="7.1591511939999997"/>
  </r>
  <r>
    <d v="2025-09-01T00:00:00"/>
    <x v="10"/>
    <n v="429"/>
    <n v="6"/>
    <n v="4.3170000000000002"/>
    <n v="1.399"/>
    <n v="25.9"/>
    <n v="25.9"/>
    <s v="USD"/>
    <n v="1"/>
    <n v="1"/>
    <n v="1"/>
    <n v="1"/>
    <n v="1"/>
    <n v="1"/>
    <n v="1"/>
    <n v="1"/>
    <n v="97.49"/>
    <n v="97.49"/>
    <n v="97.49"/>
    <n v="97.49"/>
    <n v="26.566827369999999"/>
    <n v="26.566827369999999"/>
    <n v="3.7640926640000001"/>
    <n v="3.7640926640000001"/>
  </r>
  <r>
    <d v="2025-09-01T00:00:00"/>
    <x v="14"/>
    <n v="131"/>
    <n v="1"/>
    <n v="3.26"/>
    <n v="0.76300000000000001"/>
    <n v="3.26"/>
    <n v="3.26"/>
    <s v="USD"/>
    <n v="2"/>
    <n v="2"/>
    <n v="2"/>
    <n v="2"/>
    <n v="4"/>
    <n v="4"/>
    <n v="4"/>
    <n v="4"/>
    <n v="368.74"/>
    <n v="368.74"/>
    <n v="368.74"/>
    <n v="368.74"/>
    <n v="0.884091772"/>
    <n v="0.884091772"/>
    <n v="113.1104294"/>
    <n v="113.1104294"/>
  </r>
  <r>
    <d v="2025-09-01T00:00:00"/>
    <x v="23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18"/>
    <n v="232"/>
    <n v="2"/>
    <n v="1.29"/>
    <n v="0.86199999999999999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0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2"/>
    <n v="219"/>
    <n v="2"/>
    <n v="4.97"/>
    <n v="0.91300000000000003"/>
    <n v="9.94"/>
    <n v="9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24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4"/>
    <n v="275"/>
    <n v="2"/>
    <n v="3.0350000000000001"/>
    <n v="0.72699999999999998"/>
    <n v="6.07"/>
    <n v="6.07"/>
    <s v="USD"/>
    <n v="1"/>
    <n v="1"/>
    <n v="1"/>
    <n v="1"/>
    <n v="1"/>
    <n v="1"/>
    <n v="1"/>
    <n v="1"/>
    <n v="114.49"/>
    <n v="114.49"/>
    <n v="114.49"/>
    <n v="114.49"/>
    <n v="5.3017730810000003"/>
    <n v="5.3017730810000003"/>
    <n v="18.861614500000002"/>
    <n v="18.861614500000002"/>
  </r>
  <r>
    <d v="2025-09-01T00:00:00"/>
    <x v="1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21"/>
    <n v="115"/>
    <n v="1"/>
    <n v="2.41"/>
    <n v="0.87"/>
    <n v="2.41"/>
    <n v="2.41"/>
    <s v="USD"/>
    <n v="1"/>
    <n v="1"/>
    <n v="1"/>
    <n v="1"/>
    <n v="1"/>
    <n v="1"/>
    <n v="1"/>
    <n v="1"/>
    <n v="22.49"/>
    <n v="22.49"/>
    <n v="22.49"/>
    <n v="22.49"/>
    <n v="10.715873719999999"/>
    <n v="10.715873719999999"/>
    <n v="9.3319502070000002"/>
    <n v="9.3319502070000002"/>
  </r>
  <r>
    <d v="2025-09-01T00:00:00"/>
    <x v="25"/>
    <n v="404"/>
    <n v="2"/>
    <n v="2.7"/>
    <n v="0.495"/>
    <n v="5.4"/>
    <n v="5.4"/>
    <s v="USD"/>
    <n v="1"/>
    <n v="1"/>
    <n v="1"/>
    <n v="1"/>
    <n v="1"/>
    <n v="1"/>
    <n v="1"/>
    <n v="1"/>
    <n v="28.89"/>
    <n v="28.89"/>
    <n v="28.89"/>
    <n v="28.89"/>
    <n v="18.691588790000001"/>
    <n v="18.691588790000001"/>
    <n v="5.35"/>
    <n v="5.35"/>
  </r>
  <r>
    <d v="2025-09-01T00:00:00"/>
    <x v="26"/>
    <n v="1569"/>
    <n v="11"/>
    <n v="2.3039999999999998"/>
    <n v="0.70099999999999996"/>
    <n v="25.34"/>
    <n v="25.34"/>
    <s v="USD"/>
    <n v="1"/>
    <n v="2"/>
    <n v="2"/>
    <n v="2"/>
    <n v="1"/>
    <n v="2"/>
    <n v="2"/>
    <n v="2"/>
    <n v="12.49"/>
    <n v="25.38"/>
    <n v="25.38"/>
    <n v="25.38"/>
    <n v="99.842395589999995"/>
    <n v="99.842395589999995"/>
    <n v="1.0015785319999999"/>
    <n v="1.0015785319999999"/>
  </r>
  <r>
    <d v="2025-09-01T00:00:00"/>
    <x v="27"/>
    <n v="351"/>
    <n v="1"/>
    <n v="1.41"/>
    <n v="0.28499999999999998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1"/>
    <n v="53"/>
    <n v="2"/>
    <n v="2.0649999999999999"/>
    <n v="3.774"/>
    <n v="4.13"/>
    <n v="4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7"/>
    <n v="6"/>
    <n v="1"/>
    <n v="1.44"/>
    <n v="16.667000000000002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14"/>
    <n v="51"/>
    <n v="1"/>
    <n v="5.23"/>
    <n v="1.9610000000000001"/>
    <n v="5.23"/>
    <n v="5.23"/>
    <s v="USD"/>
    <n v="1"/>
    <n v="1"/>
    <n v="1"/>
    <n v="1"/>
    <n v="1"/>
    <n v="1"/>
    <n v="1"/>
    <n v="1"/>
    <n v="35.49"/>
    <n v="35.49"/>
    <n v="35.49"/>
    <n v="35.49"/>
    <n v="14.736545509999999"/>
    <n v="14.736545509999999"/>
    <n v="6.78585086"/>
    <n v="6.78585086"/>
  </r>
  <r>
    <d v="2025-09-01T00:00:00"/>
    <x v="12"/>
    <n v="552"/>
    <n v="6"/>
    <n v="4.3630000000000004"/>
    <n v="1.087"/>
    <n v="26.18"/>
    <n v="26.18"/>
    <s v="USD"/>
    <n v="1"/>
    <n v="1"/>
    <n v="1"/>
    <n v="1"/>
    <n v="1"/>
    <n v="1"/>
    <n v="1"/>
    <n v="1"/>
    <n v="25.49"/>
    <n v="25.49"/>
    <n v="25.49"/>
    <n v="25.49"/>
    <n v="102.7069439"/>
    <n v="102.7069439"/>
    <n v="0.97364400309999999"/>
    <n v="0.97364400309999999"/>
  </r>
  <r>
    <d v="2025-09-01T00:00:00"/>
    <x v="10"/>
    <n v="322"/>
    <n v="4"/>
    <n v="4.923"/>
    <n v="1.242"/>
    <n v="19.690000000000001"/>
    <n v="19.69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28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9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16"/>
    <n v="251"/>
    <n v="2"/>
    <n v="3.78"/>
    <n v="0.79700000000000004"/>
    <n v="7.56"/>
    <n v="7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19"/>
    <n v="240"/>
    <n v="3"/>
    <n v="3.7930000000000001"/>
    <n v="1.25"/>
    <n v="11.38"/>
    <n v="1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29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29"/>
    <n v="27"/>
    <n v="1"/>
    <n v="0.6"/>
    <n v="3.7040000000000002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29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29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0"/>
    <n v="519"/>
    <n v="9"/>
    <n v="0.52800000000000002"/>
    <n v="1.734"/>
    <n v="4.75"/>
    <n v="4.75"/>
    <s v="USD"/>
    <n v="0"/>
    <n v="1"/>
    <n v="1"/>
    <n v="1"/>
    <n v="0"/>
    <n v="1"/>
    <n v="1"/>
    <n v="1"/>
    <n v="0"/>
    <n v="12.9"/>
    <n v="12.9"/>
    <n v="12.9"/>
    <n v="36.821705430000002"/>
    <n v="36.821705430000002"/>
    <n v="2.7157894740000001"/>
    <n v="2.7157894740000001"/>
  </r>
  <r>
    <d v="2025-09-01T00:00:00"/>
    <x v="30"/>
    <n v="564"/>
    <n v="7"/>
    <n v="0.51"/>
    <n v="1.2410000000000001"/>
    <n v="3.57"/>
    <n v="3.57"/>
    <s v="USD"/>
    <n v="1"/>
    <n v="1"/>
    <n v="1"/>
    <n v="1"/>
    <n v="1"/>
    <n v="1"/>
    <n v="1"/>
    <n v="1"/>
    <n v="12.49"/>
    <n v="12.49"/>
    <n v="12.49"/>
    <n v="12.49"/>
    <n v="28.582866289999998"/>
    <n v="28.582866289999998"/>
    <n v="3.49859944"/>
    <n v="3.49859944"/>
  </r>
  <r>
    <d v="2025-09-01T00:00:00"/>
    <x v="30"/>
    <n v="431"/>
    <n v="4"/>
    <n v="0.495"/>
    <n v="0.92800000000000005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0"/>
    <n v="1225"/>
    <n v="22"/>
    <n v="0.35099999999999998"/>
    <n v="1.796"/>
    <n v="7.73"/>
    <n v="7.73"/>
    <s v="USD"/>
    <n v="3"/>
    <n v="3"/>
    <n v="3"/>
    <n v="3"/>
    <n v="3"/>
    <n v="3"/>
    <n v="3"/>
    <n v="3"/>
    <n v="33.47"/>
    <n v="33.47"/>
    <n v="33.47"/>
    <n v="33.47"/>
    <n v="23.095309230000002"/>
    <n v="23.095309230000002"/>
    <n v="4.3298835709999999"/>
    <n v="4.3298835709999999"/>
  </r>
  <r>
    <d v="2025-09-01T00:00:00"/>
    <x v="31"/>
    <n v="113"/>
    <n v="1"/>
    <n v="1.92"/>
    <n v="0.88500000000000001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2"/>
    <n v="281"/>
    <n v="3"/>
    <n v="1.34"/>
    <n v="1.0680000000000001"/>
    <n v="4.0199999999999996"/>
    <n v="4.0199999999999996"/>
    <s v="USD"/>
    <n v="1"/>
    <n v="1"/>
    <n v="1"/>
    <n v="1"/>
    <n v="1"/>
    <n v="1"/>
    <n v="1"/>
    <n v="1"/>
    <n v="34.49"/>
    <n v="34.49"/>
    <n v="34.49"/>
    <n v="34.49"/>
    <n v="11.655552330000001"/>
    <n v="11.655552330000001"/>
    <n v="8.5796019900000005"/>
    <n v="8.5796019900000005"/>
  </r>
  <r>
    <d v="2025-09-01T00:00:00"/>
    <x v="31"/>
    <n v="221"/>
    <n v="4"/>
    <n v="1.0429999999999999"/>
    <n v="1.81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2"/>
    <n v="480"/>
    <n v="2"/>
    <n v="0.94499999999999995"/>
    <n v="0.41699999999999998"/>
    <n v="1.89"/>
    <n v="1.89"/>
    <s v="USD"/>
    <n v="1"/>
    <n v="1"/>
    <n v="1"/>
    <n v="1"/>
    <n v="1"/>
    <n v="1"/>
    <n v="1"/>
    <n v="1"/>
    <n v="30.49"/>
    <n v="30.49"/>
    <n v="30.49"/>
    <n v="30.49"/>
    <n v="6.1987536900000002"/>
    <n v="6.1987536900000002"/>
    <n v="16.13227513"/>
    <n v="16.13227513"/>
  </r>
  <r>
    <d v="2025-09-01T00:00:00"/>
    <x v="32"/>
    <n v="218"/>
    <n v="1"/>
    <n v="0.37"/>
    <n v="0.45900000000000002"/>
    <n v="0.37"/>
    <n v="0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1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2"/>
    <n v="902"/>
    <n v="10"/>
    <n v="0.67800000000000005"/>
    <n v="1.109"/>
    <n v="6.78"/>
    <n v="6.78"/>
    <s v="USD"/>
    <n v="1"/>
    <n v="1"/>
    <n v="1"/>
    <n v="1"/>
    <n v="1"/>
    <n v="1"/>
    <n v="1"/>
    <n v="1"/>
    <n v="35.880000000000003"/>
    <n v="35.880000000000003"/>
    <n v="35.880000000000003"/>
    <n v="35.880000000000003"/>
    <n v="18.896321069999999"/>
    <n v="18.896321069999999"/>
    <n v="5.2920353980000003"/>
    <n v="5.2920353980000003"/>
  </r>
  <r>
    <d v="2025-09-01T00:00:00"/>
    <x v="31"/>
    <n v="3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4"/>
    <n v="1157"/>
    <n v="15"/>
    <n v="1.325"/>
    <n v="1.296"/>
    <n v="19.87"/>
    <n v="19.87"/>
    <s v="USD"/>
    <n v="2"/>
    <n v="2"/>
    <n v="2"/>
    <n v="2"/>
    <n v="2"/>
    <n v="2"/>
    <n v="2"/>
    <n v="2"/>
    <n v="44.98"/>
    <n v="44.98"/>
    <n v="44.98"/>
    <n v="44.98"/>
    <n v="44.175188970000001"/>
    <n v="44.175188970000001"/>
    <n v="2.263714142"/>
    <n v="2.263714142"/>
  </r>
  <r>
    <d v="2025-09-01T00:00:00"/>
    <x v="35"/>
    <n v="272"/>
    <n v="1"/>
    <n v="1.44"/>
    <n v="0.36799999999999999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5"/>
    <n v="909"/>
    <n v="7"/>
    <n v="0.91600000000000004"/>
    <n v="0.77"/>
    <n v="6.41"/>
    <n v="6.41"/>
    <s v="USD"/>
    <n v="2"/>
    <n v="2"/>
    <n v="2"/>
    <n v="2"/>
    <n v="2"/>
    <n v="2"/>
    <n v="2"/>
    <n v="2"/>
    <n v="55.98"/>
    <n v="55.98"/>
    <n v="55.98"/>
    <n v="55.98"/>
    <n v="11.45051804"/>
    <n v="11.45051804"/>
    <n v="8.7332293290000003"/>
    <n v="8.7332293290000003"/>
  </r>
  <r>
    <d v="2025-09-01T00:00:00"/>
    <x v="33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4"/>
    <n v="3459"/>
    <n v="22"/>
    <n v="1.171"/>
    <n v="0.63600000000000001"/>
    <n v="25.77"/>
    <n v="25.77"/>
    <s v="USD"/>
    <n v="2"/>
    <n v="2"/>
    <n v="2"/>
    <n v="2"/>
    <n v="2"/>
    <n v="2"/>
    <n v="2"/>
    <n v="2"/>
    <n v="45.39"/>
    <n v="45.39"/>
    <n v="45.39"/>
    <n v="45.39"/>
    <n v="56.774619960000003"/>
    <n v="56.774619960000003"/>
    <n v="1.7613504069999999"/>
    <n v="1.7613504069999999"/>
  </r>
  <r>
    <d v="2025-09-01T00:00:00"/>
    <x v="33"/>
    <n v="1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4"/>
    <n v="771"/>
    <n v="5"/>
    <n v="1.292"/>
    <n v="0.64900000000000002"/>
    <n v="6.46"/>
    <n v="6.46"/>
    <s v="USD"/>
    <n v="1"/>
    <n v="1"/>
    <n v="1"/>
    <n v="1"/>
    <n v="1"/>
    <n v="1"/>
    <n v="1"/>
    <n v="1"/>
    <n v="18.89"/>
    <n v="18.89"/>
    <n v="18.89"/>
    <n v="18.89"/>
    <n v="34.197988350000003"/>
    <n v="34.197988350000003"/>
    <n v="2.9241486069999998"/>
    <n v="2.9241486069999998"/>
  </r>
  <r>
    <d v="2025-09-01T00:00:00"/>
    <x v="35"/>
    <n v="736"/>
    <n v="7"/>
    <n v="1.4359999999999999"/>
    <n v="0.95099999999999996"/>
    <n v="10.050000000000001"/>
    <n v="10.050000000000001"/>
    <s v="USD"/>
    <n v="1"/>
    <n v="1"/>
    <n v="1"/>
    <n v="1"/>
    <n v="1"/>
    <n v="1"/>
    <n v="1"/>
    <n v="1"/>
    <n v="20.49"/>
    <n v="20.49"/>
    <n v="20.49"/>
    <n v="20.49"/>
    <n v="49.048316249999999"/>
    <n v="49.048316249999999"/>
    <n v="2.0388059699999999"/>
    <n v="2.0388059699999999"/>
  </r>
  <r>
    <d v="2025-09-01T00:00:00"/>
    <x v="34"/>
    <n v="2708"/>
    <n v="21"/>
    <n v="0.86799999999999999"/>
    <n v="0.77500000000000002"/>
    <n v="18.23"/>
    <n v="18.23"/>
    <s v="USD"/>
    <n v="1"/>
    <n v="3"/>
    <n v="3"/>
    <n v="3"/>
    <n v="1"/>
    <n v="3"/>
    <n v="3"/>
    <n v="3"/>
    <n v="20.49"/>
    <n v="79.25"/>
    <n v="79.25"/>
    <n v="79.25"/>
    <n v="23.00315457"/>
    <n v="23.00315457"/>
    <n v="4.3472298409999999"/>
    <n v="4.3472298409999999"/>
  </r>
  <r>
    <d v="2025-09-01T00:00:00"/>
    <x v="33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5"/>
    <n v="867"/>
    <n v="6"/>
    <n v="0.70699999999999996"/>
    <n v="0.69199999999999995"/>
    <n v="4.24"/>
    <n v="4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6"/>
    <n v="313"/>
    <n v="3"/>
    <n v="2.27"/>
    <n v="0.95799999999999996"/>
    <n v="6.81"/>
    <n v="6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6"/>
    <n v="740"/>
    <n v="5"/>
    <n v="1.5"/>
    <n v="0.67600000000000005"/>
    <n v="7.5"/>
    <n v="7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6"/>
    <n v="688"/>
    <n v="4"/>
    <n v="1.548"/>
    <n v="0.58099999999999996"/>
    <n v="6.19"/>
    <n v="6.19"/>
    <s v="USD"/>
    <n v="1"/>
    <n v="1"/>
    <n v="1"/>
    <n v="1"/>
    <n v="1"/>
    <n v="1"/>
    <n v="1"/>
    <n v="1"/>
    <n v="27.49"/>
    <n v="27.49"/>
    <n v="27.49"/>
    <n v="27.49"/>
    <n v="22.517279009999999"/>
    <n v="22.517279009999999"/>
    <n v="4.4410339260000002"/>
    <n v="4.4410339260000002"/>
  </r>
  <r>
    <d v="2025-09-01T00:00:00"/>
    <x v="36"/>
    <n v="1128"/>
    <n v="5"/>
    <n v="1.32"/>
    <n v="0.443"/>
    <n v="6.6"/>
    <n v="6.6"/>
    <s v="USD"/>
    <n v="1"/>
    <n v="2"/>
    <n v="2"/>
    <n v="2"/>
    <n v="3"/>
    <n v="7"/>
    <n v="7"/>
    <n v="7"/>
    <n v="82.47"/>
    <n v="194.07"/>
    <n v="194.07"/>
    <n v="194.07"/>
    <n v="3.40083475"/>
    <n v="3.40083475"/>
    <n v="29.404545450000001"/>
    <n v="29.404545450000001"/>
  </r>
  <r>
    <d v="2025-09-01T00:00:00"/>
    <x v="37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7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7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7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9"/>
    <n v="224"/>
    <n v="3"/>
    <n v="0.88300000000000001"/>
    <n v="1.339"/>
    <n v="2.65"/>
    <n v="2.65"/>
    <s v="USD"/>
    <n v="1"/>
    <n v="1"/>
    <n v="1"/>
    <n v="1"/>
    <n v="1"/>
    <n v="1"/>
    <n v="1"/>
    <n v="1"/>
    <n v="10.49"/>
    <n v="10.49"/>
    <n v="10.49"/>
    <n v="10.49"/>
    <n v="25.262154429999999"/>
    <n v="25.262154429999999"/>
    <n v="3.958490566"/>
    <n v="3.958490566"/>
  </r>
  <r>
    <d v="2025-09-01T00:00:00"/>
    <x v="40"/>
    <n v="165"/>
    <n v="3"/>
    <n v="1.85"/>
    <n v="1.8180000000000001"/>
    <n v="5.55"/>
    <n v="5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41"/>
    <n v="583"/>
    <n v="1"/>
    <n v="2.0699999999999998"/>
    <n v="0.17199999999999999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42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9"/>
    <n v="245"/>
    <n v="4"/>
    <n v="0.78"/>
    <n v="1.633"/>
    <n v="3.12"/>
    <n v="3.12"/>
    <s v="USD"/>
    <n v="3"/>
    <n v="3"/>
    <n v="3"/>
    <n v="3"/>
    <n v="3"/>
    <n v="3"/>
    <n v="3"/>
    <n v="3"/>
    <n v="69.47"/>
    <n v="69.47"/>
    <n v="69.47"/>
    <n v="69.47"/>
    <n v="4.4911472579999998"/>
    <n v="4.4911472579999998"/>
    <n v="22.266025639999999"/>
    <n v="22.266025639999999"/>
  </r>
  <r>
    <d v="2025-09-01T00:00:00"/>
    <x v="40"/>
    <n v="2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41"/>
    <n v="1465"/>
    <n v="3"/>
    <n v="1.07"/>
    <n v="0.20499999999999999"/>
    <n v="3.21"/>
    <n v="3.21"/>
    <s v="USD"/>
    <n v="1"/>
    <n v="1"/>
    <n v="1"/>
    <n v="1"/>
    <n v="1"/>
    <n v="1"/>
    <n v="1"/>
    <n v="1"/>
    <n v="20.49"/>
    <n v="20.49"/>
    <n v="20.49"/>
    <n v="20.49"/>
    <n v="15.66617862"/>
    <n v="15.66617862"/>
    <n v="6.38317757"/>
    <n v="6.38317757"/>
  </r>
  <r>
    <d v="2025-09-01T00:00:00"/>
    <x v="42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42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39"/>
    <n v="297"/>
    <n v="3"/>
    <n v="0.88"/>
    <n v="1.01"/>
    <n v="2.64"/>
    <n v="2.64"/>
    <s v="USD"/>
    <n v="1"/>
    <n v="1"/>
    <n v="1"/>
    <n v="1"/>
    <n v="1"/>
    <n v="1"/>
    <n v="1"/>
    <n v="1"/>
    <n v="10.98"/>
    <n v="10.98"/>
    <n v="10.98"/>
    <n v="10.98"/>
    <n v="24.043715850000002"/>
    <n v="24.043715850000002"/>
    <n v="4.1590909089999997"/>
    <n v="4.1590909089999997"/>
  </r>
  <r>
    <d v="2025-09-01T00:00:00"/>
    <x v="40"/>
    <n v="293"/>
    <n v="3"/>
    <n v="0.86"/>
    <n v="1.024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41"/>
    <n v="760"/>
    <n v="4"/>
    <n v="1.095"/>
    <n v="0.52600000000000002"/>
    <n v="4.38"/>
    <n v="4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41"/>
    <n v="296"/>
    <n v="1"/>
    <n v="0.59"/>
    <n v="0.33800000000000002"/>
    <n v="0.59"/>
    <n v="0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39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42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40"/>
    <n v="348"/>
    <n v="1"/>
    <n v="0.81"/>
    <n v="0.28699999999999998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28"/>
    <n v="206"/>
    <n v="3"/>
    <n v="1.55"/>
    <n v="1.456"/>
    <n v="4.6500000000000004"/>
    <n v="4.6500000000000004"/>
    <s v="USD"/>
    <n v="4"/>
    <n v="4"/>
    <n v="4"/>
    <n v="4"/>
    <n v="6"/>
    <n v="6"/>
    <n v="6"/>
    <n v="6"/>
    <n v="145.94"/>
    <n v="145.94"/>
    <n v="145.94"/>
    <n v="145.94"/>
    <n v="3.186240921"/>
    <n v="3.186240921"/>
    <n v="31.384946240000001"/>
    <n v="31.384946240000001"/>
  </r>
  <r>
    <d v="2025-09-01T00:00:00"/>
    <x v="43"/>
    <n v="1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1T00:00:00"/>
    <x v="28"/>
    <n v="928"/>
    <n v="8"/>
    <n v="1.1359999999999999"/>
    <n v="0.86199999999999999"/>
    <n v="9.09"/>
    <n v="9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43"/>
    <n v="397"/>
    <n v="5"/>
    <n v="0.88800000000000001"/>
    <n v="1.2589999999999999"/>
    <n v="4.4400000000000004"/>
    <n v="4.44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28"/>
    <n v="622"/>
    <n v="3"/>
    <n v="0.98"/>
    <n v="0.48199999999999998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43"/>
    <n v="247"/>
    <n v="1"/>
    <n v="1.1399999999999999"/>
    <n v="0.40500000000000003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43"/>
    <n v="1307"/>
    <n v="13"/>
    <n v="0.73499999999999999"/>
    <n v="0.995"/>
    <n v="9.56"/>
    <n v="9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1T00:00:00"/>
    <x v="28"/>
    <n v="2268"/>
    <n v="16"/>
    <n v="0.78100000000000003"/>
    <n v="0.70499999999999996"/>
    <n v="12.49"/>
    <n v="12.49"/>
    <s v="USD"/>
    <n v="3"/>
    <n v="3"/>
    <n v="3"/>
    <n v="3"/>
    <n v="3"/>
    <n v="3"/>
    <n v="3"/>
    <n v="3"/>
    <n v="82.47"/>
    <n v="82.47"/>
    <n v="82.47"/>
    <n v="82.47"/>
    <n v="15.14490118"/>
    <n v="15.14490118"/>
    <n v="6.6028823059999997"/>
    <n v="6.6028823059999997"/>
  </r>
  <r>
    <d v="2025-09-02T00:00:00"/>
    <x v="0"/>
    <n v="1330"/>
    <n v="13"/>
    <n v="1.462"/>
    <n v="0.97699999999999998"/>
    <n v="19"/>
    <n v="19"/>
    <s v="USD"/>
    <n v="6"/>
    <n v="6"/>
    <n v="6"/>
    <n v="6"/>
    <n v="10"/>
    <n v="10"/>
    <n v="10"/>
    <n v="10"/>
    <n v="189.86"/>
    <n v="189.86"/>
    <n v="189.86"/>
    <n v="189.86"/>
    <n v="10.00737385"/>
    <n v="10.00737385"/>
    <n v="9.9926315789999993"/>
    <n v="9.9926315789999993"/>
  </r>
  <r>
    <d v="2025-09-02T00:00:00"/>
    <x v="1"/>
    <n v="2179"/>
    <n v="35"/>
    <n v="1.907"/>
    <n v="1.6060000000000001"/>
    <n v="66.75"/>
    <n v="66.75"/>
    <s v="USD"/>
    <n v="7"/>
    <n v="7"/>
    <n v="7"/>
    <n v="7"/>
    <n v="9"/>
    <n v="9"/>
    <n v="9"/>
    <n v="9"/>
    <n v="221.1"/>
    <n v="221.1"/>
    <n v="221.1"/>
    <n v="221.1"/>
    <n v="30.189959290000001"/>
    <n v="30.189959290000001"/>
    <n v="3.3123595510000001"/>
    <n v="3.3123595510000001"/>
  </r>
  <r>
    <d v="2025-09-02T00:00:00"/>
    <x v="2"/>
    <n v="600"/>
    <n v="11"/>
    <n v="2.9870000000000001"/>
    <n v="1.833"/>
    <n v="32.86"/>
    <n v="32.86"/>
    <s v="USD"/>
    <n v="2"/>
    <n v="3"/>
    <n v="3"/>
    <n v="3"/>
    <n v="3"/>
    <n v="4"/>
    <n v="4"/>
    <n v="4"/>
    <n v="85.47"/>
    <n v="113.45"/>
    <n v="113.45"/>
    <n v="113.45"/>
    <n v="28.964301450000001"/>
    <n v="28.964301450000001"/>
    <n v="3.4525258669999999"/>
    <n v="3.4525258669999999"/>
  </r>
  <r>
    <d v="2025-09-02T00:00:00"/>
    <x v="3"/>
    <n v="1529"/>
    <n v="6"/>
    <n v="4.0730000000000004"/>
    <n v="0.39200000000000002"/>
    <n v="24.44"/>
    <n v="24.44"/>
    <s v="USD"/>
    <n v="1"/>
    <n v="1"/>
    <n v="1"/>
    <n v="1"/>
    <n v="1"/>
    <n v="1"/>
    <n v="1"/>
    <n v="1"/>
    <n v="23.9"/>
    <n v="23.9"/>
    <n v="23.9"/>
    <n v="23.9"/>
    <n v="102.25941419999999"/>
    <n v="102.25941419999999"/>
    <n v="0.97790507360000001"/>
    <n v="0.97790507360000001"/>
  </r>
  <r>
    <d v="2025-09-02T00:00:00"/>
    <x v="4"/>
    <n v="1051"/>
    <n v="15"/>
    <n v="5.4880000000000004"/>
    <n v="1.427"/>
    <n v="82.32"/>
    <n v="82.32"/>
    <s v="USD"/>
    <n v="2"/>
    <n v="2"/>
    <n v="2"/>
    <n v="2"/>
    <n v="3"/>
    <n v="3"/>
    <n v="3"/>
    <n v="3"/>
    <n v="161.79"/>
    <n v="161.79"/>
    <n v="161.79"/>
    <n v="161.79"/>
    <n v="50.880771369999998"/>
    <n v="50.880771369999998"/>
    <n v="1.9653790090000001"/>
    <n v="1.9653790090000001"/>
  </r>
  <r>
    <d v="2025-09-02T00:00:00"/>
    <x v="5"/>
    <n v="546"/>
    <n v="3"/>
    <n v="2.2429999999999999"/>
    <n v="0.54900000000000004"/>
    <n v="6.73"/>
    <n v="6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6"/>
    <n v="291"/>
    <n v="5"/>
    <n v="1.95"/>
    <n v="1.718"/>
    <n v="9.75"/>
    <n v="9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7"/>
    <n v="1341"/>
    <n v="11"/>
    <n v="2.7"/>
    <n v="0.82"/>
    <n v="29.7"/>
    <n v="29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8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9"/>
    <n v="1059"/>
    <n v="5"/>
    <n v="1.08"/>
    <n v="0.47199999999999998"/>
    <n v="5.4"/>
    <n v="5.4"/>
    <s v="USD"/>
    <n v="1"/>
    <n v="1"/>
    <n v="1"/>
    <n v="1"/>
    <n v="1"/>
    <n v="1"/>
    <n v="1"/>
    <n v="1"/>
    <n v="33.9"/>
    <n v="33.9"/>
    <n v="33.9"/>
    <n v="33.9"/>
    <n v="15.92920354"/>
    <n v="15.92920354"/>
    <n v="6.2777777779999999"/>
    <n v="6.2777777779999999"/>
  </r>
  <r>
    <d v="2025-09-02T00:00:00"/>
    <x v="4"/>
    <n v="5424"/>
    <n v="43"/>
    <n v="4.2629999999999999"/>
    <n v="0.79300000000000004"/>
    <n v="183.29"/>
    <n v="183.29"/>
    <s v="USD"/>
    <n v="12"/>
    <n v="14"/>
    <n v="14"/>
    <n v="14"/>
    <n v="16"/>
    <n v="19"/>
    <n v="19"/>
    <n v="19"/>
    <n v="1169.25"/>
    <n v="1357.7"/>
    <n v="1357.7"/>
    <n v="1357.7"/>
    <n v="13.500036830000001"/>
    <n v="13.500036830000001"/>
    <n v="7.4073872009999997"/>
    <n v="7.4073872009999997"/>
  </r>
  <r>
    <d v="2025-09-02T00:00:00"/>
    <x v="10"/>
    <n v="1380"/>
    <n v="10"/>
    <n v="4.6890000000000001"/>
    <n v="0.72499999999999998"/>
    <n v="46.89"/>
    <n v="46.89"/>
    <s v="USD"/>
    <n v="3"/>
    <n v="3"/>
    <n v="3"/>
    <n v="3"/>
    <n v="4"/>
    <n v="4"/>
    <n v="4"/>
    <n v="4"/>
    <n v="125.96"/>
    <n v="125.96"/>
    <n v="125.96"/>
    <n v="125.96"/>
    <n v="37.226103520000002"/>
    <n v="37.226103520000002"/>
    <n v="2.6862870550000002"/>
    <n v="2.6862870550000002"/>
  </r>
  <r>
    <d v="2025-09-02T00:00:00"/>
    <x v="11"/>
    <n v="760"/>
    <n v="6"/>
    <n v="5.4269999999999996"/>
    <n v="0.78900000000000003"/>
    <n v="32.56"/>
    <n v="32.56"/>
    <s v="USD"/>
    <n v="0"/>
    <n v="1"/>
    <n v="1"/>
    <n v="1"/>
    <n v="0"/>
    <n v="2"/>
    <n v="2"/>
    <n v="2"/>
    <n v="0"/>
    <n v="62.98"/>
    <n v="62.98"/>
    <n v="62.98"/>
    <n v="51.698952050000003"/>
    <n v="51.698952050000003"/>
    <n v="1.9342751840000001"/>
    <n v="1.9342751840000001"/>
  </r>
  <r>
    <d v="2025-09-02T00:00:00"/>
    <x v="12"/>
    <n v="1681"/>
    <n v="15"/>
    <n v="6.0149999999999997"/>
    <n v="0.89200000000000002"/>
    <n v="90.22"/>
    <n v="90.22"/>
    <s v="USD"/>
    <n v="9"/>
    <n v="9"/>
    <n v="9"/>
    <n v="9"/>
    <n v="15"/>
    <n v="15"/>
    <n v="15"/>
    <n v="15"/>
    <n v="424.35"/>
    <n v="424.35"/>
    <n v="424.35"/>
    <n v="424.35"/>
    <n v="21.26075174"/>
    <n v="21.26075174"/>
    <n v="4.7035025490000004"/>
    <n v="4.7035025490000004"/>
  </r>
  <r>
    <d v="2025-09-02T00:00:00"/>
    <x v="13"/>
    <n v="5346"/>
    <n v="44"/>
    <n v="3.5830000000000002"/>
    <n v="0.82299999999999995"/>
    <n v="157.65"/>
    <n v="157.65"/>
    <s v="USD"/>
    <n v="20"/>
    <n v="24"/>
    <n v="24"/>
    <n v="24"/>
    <n v="33"/>
    <n v="40"/>
    <n v="40"/>
    <n v="40"/>
    <n v="1165.33"/>
    <n v="1411.17"/>
    <n v="1411.17"/>
    <n v="1411.17"/>
    <n v="11.17158103"/>
    <n v="11.17158103"/>
    <n v="8.9512844909999991"/>
    <n v="8.9512844909999991"/>
  </r>
  <r>
    <d v="2025-09-02T00:00:00"/>
    <x v="14"/>
    <n v="2042"/>
    <n v="15"/>
    <n v="3.9260000000000002"/>
    <n v="0.73499999999999999"/>
    <n v="58.89"/>
    <n v="58.89"/>
    <s v="USD"/>
    <n v="3"/>
    <n v="3"/>
    <n v="3"/>
    <n v="3"/>
    <n v="3"/>
    <n v="3"/>
    <n v="3"/>
    <n v="3"/>
    <n v="107.7"/>
    <n v="107.7"/>
    <n v="107.7"/>
    <n v="107.7"/>
    <n v="54.679665739999997"/>
    <n v="54.679665739999997"/>
    <n v="1.8288334180000001"/>
    <n v="1.8288334180000001"/>
  </r>
  <r>
    <d v="2025-09-02T00:00:00"/>
    <x v="15"/>
    <n v="1141"/>
    <n v="9"/>
    <n v="3.8559999999999999"/>
    <n v="0.78900000000000003"/>
    <n v="34.700000000000003"/>
    <n v="34.700000000000003"/>
    <s v="USD"/>
    <n v="2"/>
    <n v="2"/>
    <n v="2"/>
    <n v="2"/>
    <n v="3"/>
    <n v="3"/>
    <n v="3"/>
    <n v="3"/>
    <n v="87.86"/>
    <n v="87.86"/>
    <n v="87.86"/>
    <n v="87.86"/>
    <n v="39.494650579999998"/>
    <n v="39.494650579999998"/>
    <n v="2.5319884730000002"/>
    <n v="2.5319884730000002"/>
  </r>
  <r>
    <d v="2025-09-02T00:00:00"/>
    <x v="16"/>
    <n v="756"/>
    <n v="8"/>
    <n v="4.3460000000000001"/>
    <n v="1.0580000000000001"/>
    <n v="34.770000000000003"/>
    <n v="34.770000000000003"/>
    <s v="USD"/>
    <n v="2"/>
    <n v="2"/>
    <n v="2"/>
    <n v="2"/>
    <n v="3"/>
    <n v="3"/>
    <n v="3"/>
    <n v="3"/>
    <n v="80.7"/>
    <n v="80.7"/>
    <n v="80.7"/>
    <n v="80.7"/>
    <n v="43.085501860000001"/>
    <n v="43.085501860000001"/>
    <n v="2.32096635"/>
    <n v="2.32096635"/>
  </r>
  <r>
    <d v="2025-09-02T00:00:00"/>
    <x v="17"/>
    <n v="77"/>
    <n v="4"/>
    <n v="4.718"/>
    <n v="5.1950000000000003"/>
    <n v="18.87"/>
    <n v="18.87"/>
    <s v="USD"/>
    <n v="2"/>
    <n v="2"/>
    <n v="2"/>
    <n v="2"/>
    <n v="3"/>
    <n v="3"/>
    <n v="3"/>
    <n v="3"/>
    <n v="100.87"/>
    <n v="100.87"/>
    <n v="100.87"/>
    <n v="100.87"/>
    <n v="18.707246949999998"/>
    <n v="18.707246949999998"/>
    <n v="5.3455219930000002"/>
    <n v="5.3455219930000002"/>
  </r>
  <r>
    <d v="2025-09-02T00:00:00"/>
    <x v="18"/>
    <n v="807"/>
    <n v="6"/>
    <n v="3.0179999999999998"/>
    <n v="0.74299999999999999"/>
    <n v="18.11"/>
    <n v="18.11"/>
    <s v="USD"/>
    <n v="2"/>
    <n v="2"/>
    <n v="2"/>
    <n v="2"/>
    <n v="2"/>
    <n v="2"/>
    <n v="2"/>
    <n v="2"/>
    <n v="65.959999999999994"/>
    <n v="65.959999999999994"/>
    <n v="65.959999999999994"/>
    <n v="65.959999999999994"/>
    <n v="27.456033959999999"/>
    <n v="27.456033959999999"/>
    <n v="3.642186637"/>
    <n v="3.642186637"/>
  </r>
  <r>
    <d v="2025-09-02T00:00:00"/>
    <x v="19"/>
    <n v="670"/>
    <n v="9"/>
    <n v="6.548"/>
    <n v="1.343"/>
    <n v="58.93"/>
    <n v="58.93"/>
    <s v="USD"/>
    <n v="6"/>
    <n v="8"/>
    <n v="8"/>
    <n v="8"/>
    <n v="14"/>
    <n v="20"/>
    <n v="20"/>
    <n v="20"/>
    <n v="1084.05"/>
    <n v="1321.4"/>
    <n v="1321.4"/>
    <n v="1321.4"/>
    <n v="4.4596639930000004"/>
    <n v="4.4596639930000004"/>
    <n v="22.42321398"/>
    <n v="22.42321398"/>
  </r>
  <r>
    <d v="2025-09-02T00:00:00"/>
    <x v="20"/>
    <n v="2606"/>
    <n v="9"/>
    <n v="4.3609999999999998"/>
    <n v="0.34499999999999997"/>
    <n v="39.25"/>
    <n v="39.25"/>
    <s v="USD"/>
    <n v="2"/>
    <n v="2"/>
    <n v="2"/>
    <n v="2"/>
    <n v="4"/>
    <n v="4"/>
    <n v="4"/>
    <n v="4"/>
    <n v="162.19"/>
    <n v="162.19"/>
    <n v="162.19"/>
    <n v="162.19"/>
    <n v="24.20001233"/>
    <n v="24.20001233"/>
    <n v="4.1322292989999996"/>
    <n v="4.1322292989999996"/>
  </r>
  <r>
    <d v="2025-09-02T00:00:00"/>
    <x v="21"/>
    <n v="2556"/>
    <n v="17"/>
    <n v="2.3140000000000001"/>
    <n v="0.66500000000000004"/>
    <n v="39.340000000000003"/>
    <n v="39.340000000000003"/>
    <s v="USD"/>
    <n v="5"/>
    <n v="5"/>
    <n v="5"/>
    <n v="5"/>
    <n v="5"/>
    <n v="5"/>
    <n v="5"/>
    <n v="5"/>
    <n v="163.49"/>
    <n v="163.49"/>
    <n v="163.49"/>
    <n v="163.49"/>
    <n v="24.0626338"/>
    <n v="24.0626338"/>
    <n v="4.1558210469999999"/>
    <n v="4.1558210469999999"/>
  </r>
  <r>
    <d v="2025-09-02T00:00:00"/>
    <x v="22"/>
    <n v="184"/>
    <n v="4"/>
    <n v="5.1079999999999997"/>
    <n v="2.1739999999999999"/>
    <n v="20.43"/>
    <n v="20.43"/>
    <s v="USD"/>
    <n v="2"/>
    <n v="2"/>
    <n v="2"/>
    <n v="2"/>
    <n v="6"/>
    <n v="6"/>
    <n v="6"/>
    <n v="6"/>
    <n v="122.4"/>
    <n v="122.4"/>
    <n v="122.4"/>
    <n v="122.4"/>
    <n v="16.691176469999998"/>
    <n v="16.691176469999998"/>
    <n v="5.9911894270000001"/>
    <n v="5.9911894270000001"/>
  </r>
  <r>
    <d v="2025-09-02T00:00:00"/>
    <x v="10"/>
    <n v="395"/>
    <n v="4"/>
    <n v="3.5030000000000001"/>
    <n v="1.0129999999999999"/>
    <n v="14.01"/>
    <n v="14.01"/>
    <s v="USD"/>
    <n v="2"/>
    <n v="2"/>
    <n v="2"/>
    <n v="2"/>
    <n v="2"/>
    <n v="2"/>
    <n v="2"/>
    <n v="2"/>
    <n v="195.8"/>
    <n v="195.8"/>
    <n v="195.8"/>
    <n v="195.8"/>
    <n v="7.15526047"/>
    <n v="7.15526047"/>
    <n v="13.975731619999999"/>
    <n v="13.975731619999999"/>
  </r>
  <r>
    <d v="2025-09-02T00:00:00"/>
    <x v="14"/>
    <n v="202"/>
    <n v="1"/>
    <n v="2.9"/>
    <n v="0.495"/>
    <n v="2.9"/>
    <n v="2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2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18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0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2"/>
    <n v="265"/>
    <n v="2"/>
    <n v="1.59"/>
    <n v="0.755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24"/>
    <n v="185"/>
    <n v="3"/>
    <n v="4.4969999999999999"/>
    <n v="1.6220000000000001"/>
    <n v="13.49"/>
    <n v="13.49"/>
    <s v="USD"/>
    <n v="1"/>
    <n v="3"/>
    <n v="3"/>
    <n v="3"/>
    <n v="1"/>
    <n v="6"/>
    <n v="6"/>
    <n v="6"/>
    <n v="91.49"/>
    <n v="256.94"/>
    <n v="256.94"/>
    <n v="256.94"/>
    <n v="5.2502529769999997"/>
    <n v="5.2502529769999997"/>
    <n v="19.046701259999999"/>
    <n v="19.046701259999999"/>
  </r>
  <r>
    <d v="2025-09-02T00:00:00"/>
    <x v="4"/>
    <n v="1449"/>
    <n v="10"/>
    <n v="2.6480000000000001"/>
    <n v="0.69"/>
    <n v="26.48"/>
    <n v="26.48"/>
    <s v="USD"/>
    <n v="0"/>
    <n v="1"/>
    <n v="1"/>
    <n v="1"/>
    <n v="0"/>
    <n v="1"/>
    <n v="1"/>
    <n v="1"/>
    <n v="0"/>
    <n v="25.98"/>
    <n v="25.98"/>
    <n v="25.98"/>
    <n v="101.9245574"/>
    <n v="101.9245574"/>
    <n v="0.98111782479999998"/>
    <n v="0.98111782479999998"/>
  </r>
  <r>
    <d v="2025-09-02T00:00:00"/>
    <x v="1"/>
    <n v="32"/>
    <n v="1"/>
    <n v="5.85"/>
    <n v="3.125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21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25"/>
    <n v="454"/>
    <n v="3"/>
    <n v="3.5670000000000002"/>
    <n v="0.66100000000000003"/>
    <n v="10.7"/>
    <n v="10.7"/>
    <s v="USD"/>
    <n v="1"/>
    <n v="1"/>
    <n v="1"/>
    <n v="1"/>
    <n v="1"/>
    <n v="1"/>
    <n v="1"/>
    <n v="1"/>
    <n v="30.49"/>
    <n v="30.49"/>
    <n v="30.49"/>
    <n v="30.49"/>
    <n v="35.093473269999997"/>
    <n v="35.093473269999997"/>
    <n v="2.8495327100000001"/>
    <n v="2.8495327100000001"/>
  </r>
  <r>
    <d v="2025-09-02T00:00:00"/>
    <x v="26"/>
    <n v="1751"/>
    <n v="6"/>
    <n v="1.98"/>
    <n v="0.34300000000000003"/>
    <n v="11.88"/>
    <n v="11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27"/>
    <n v="292"/>
    <n v="1"/>
    <n v="2"/>
    <n v="0.34200000000000003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5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1"/>
    <n v="218"/>
    <n v="2"/>
    <n v="2.62"/>
    <n v="0.91700000000000004"/>
    <n v="5.24"/>
    <n v="5.24"/>
    <s v="USD"/>
    <n v="1"/>
    <n v="1"/>
    <n v="1"/>
    <n v="1"/>
    <n v="1"/>
    <n v="1"/>
    <n v="1"/>
    <n v="1"/>
    <n v="22.9"/>
    <n v="22.9"/>
    <n v="22.9"/>
    <n v="22.9"/>
    <n v="22.882096069999999"/>
    <n v="22.882096069999999"/>
    <n v="4.3702290079999999"/>
    <n v="4.3702290079999999"/>
  </r>
  <r>
    <d v="2025-09-02T00:00:00"/>
    <x v="7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14"/>
    <n v="127"/>
    <n v="4"/>
    <n v="2.67"/>
    <n v="3.15"/>
    <n v="10.68"/>
    <n v="10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12"/>
    <n v="649"/>
    <n v="6"/>
    <n v="3.9119999999999999"/>
    <n v="0.92400000000000004"/>
    <n v="23.47"/>
    <n v="23.47"/>
    <s v="USD"/>
    <n v="0"/>
    <n v="1"/>
    <n v="1"/>
    <n v="1"/>
    <n v="0"/>
    <n v="1"/>
    <n v="1"/>
    <n v="1"/>
    <n v="0"/>
    <n v="26.49"/>
    <n v="26.49"/>
    <n v="26.49"/>
    <n v="88.599471500000007"/>
    <n v="88.599471500000007"/>
    <n v="1.1286749039999999"/>
    <n v="1.1286749039999999"/>
  </r>
  <r>
    <d v="2025-09-02T00:00:00"/>
    <x v="10"/>
    <n v="242"/>
    <n v="4"/>
    <n v="6.2549999999999999"/>
    <n v="1.653"/>
    <n v="25.02"/>
    <n v="25.02"/>
    <s v="USD"/>
    <n v="1"/>
    <n v="1"/>
    <n v="1"/>
    <n v="1"/>
    <n v="1"/>
    <n v="1"/>
    <n v="1"/>
    <n v="1"/>
    <n v="26.49"/>
    <n v="26.49"/>
    <n v="26.49"/>
    <n v="26.49"/>
    <n v="94.450736129999996"/>
    <n v="94.450736129999996"/>
    <n v="1.0587529979999999"/>
    <n v="1.0587529979999999"/>
  </r>
  <r>
    <d v="2025-09-02T00:00:00"/>
    <x v="28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9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16"/>
    <n v="399"/>
    <n v="1"/>
    <n v="2.62"/>
    <n v="0.251"/>
    <n v="2.62"/>
    <n v="2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19"/>
    <n v="321"/>
    <n v="2"/>
    <n v="3.52"/>
    <n v="0.623"/>
    <n v="7.04"/>
    <n v="7.04"/>
    <s v="USD"/>
    <n v="1"/>
    <n v="1"/>
    <n v="1"/>
    <n v="1"/>
    <n v="1"/>
    <n v="1"/>
    <n v="1"/>
    <n v="1"/>
    <n v="80.489999999999995"/>
    <n v="80.489999999999995"/>
    <n v="80.489999999999995"/>
    <n v="80.489999999999995"/>
    <n v="8.7464281279999998"/>
    <n v="8.7464281279999998"/>
    <n v="11.433238640000001"/>
    <n v="11.433238640000001"/>
  </r>
  <r>
    <d v="2025-09-02T00:00:00"/>
    <x v="29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29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29"/>
    <n v="30"/>
    <n v="2"/>
    <n v="0.61499999999999999"/>
    <n v="6.6669999999999998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29"/>
    <n v="26"/>
    <n v="2"/>
    <n v="0.64500000000000002"/>
    <n v="7.6920000000000002"/>
    <n v="1.29"/>
    <n v="1.29"/>
    <s v="USD"/>
    <n v="1"/>
    <n v="1"/>
    <n v="1"/>
    <n v="1"/>
    <n v="1"/>
    <n v="1"/>
    <n v="1"/>
    <n v="1"/>
    <n v="36.49"/>
    <n v="36.49"/>
    <n v="36.49"/>
    <n v="36.49"/>
    <n v="3.5352151269999998"/>
    <n v="3.5352151269999998"/>
    <n v="28.286821710000002"/>
    <n v="28.286821710000002"/>
  </r>
  <r>
    <d v="2025-09-02T00:00:00"/>
    <x v="30"/>
    <n v="416"/>
    <n v="3"/>
    <n v="0.56999999999999995"/>
    <n v="0.72099999999999997"/>
    <n v="1.71"/>
    <n v="1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0"/>
    <n v="496"/>
    <n v="5"/>
    <n v="0.57599999999999996"/>
    <n v="1.008"/>
    <n v="2.88"/>
    <n v="2.88"/>
    <s v="USD"/>
    <n v="1"/>
    <n v="1"/>
    <n v="1"/>
    <n v="1"/>
    <n v="1"/>
    <n v="1"/>
    <n v="1"/>
    <n v="1"/>
    <n v="12.9"/>
    <n v="12.9"/>
    <n v="12.9"/>
    <n v="12.9"/>
    <n v="22.325581400000001"/>
    <n v="22.325581400000001"/>
    <n v="4.4791666670000003"/>
    <n v="4.4791666670000003"/>
  </r>
  <r>
    <d v="2025-09-02T00:00:00"/>
    <x v="30"/>
    <n v="413"/>
    <n v="7"/>
    <n v="0.30299999999999999"/>
    <n v="1.6950000000000001"/>
    <n v="2.12"/>
    <n v="2.12"/>
    <s v="USD"/>
    <n v="1"/>
    <n v="1"/>
    <n v="1"/>
    <n v="1"/>
    <n v="1"/>
    <n v="1"/>
    <n v="1"/>
    <n v="1"/>
    <n v="12.9"/>
    <n v="12.9"/>
    <n v="12.9"/>
    <n v="12.9"/>
    <n v="16.43410853"/>
    <n v="16.43410853"/>
    <n v="6.0849056600000004"/>
    <n v="6.0849056600000004"/>
  </r>
  <r>
    <d v="2025-09-02T00:00:00"/>
    <x v="30"/>
    <n v="976"/>
    <n v="13"/>
    <n v="0.312"/>
    <n v="1.3320000000000001"/>
    <n v="4.0599999999999996"/>
    <n v="4.0599999999999996"/>
    <s v="USD"/>
    <n v="3"/>
    <n v="5"/>
    <n v="5"/>
    <n v="5"/>
    <n v="3"/>
    <n v="5"/>
    <n v="5"/>
    <n v="5"/>
    <n v="38.700000000000003"/>
    <n v="102.68"/>
    <n v="102.68"/>
    <n v="102.68"/>
    <n v="3.954031944"/>
    <n v="3.954031944"/>
    <n v="25.29064039"/>
    <n v="25.29064039"/>
  </r>
  <r>
    <d v="2025-09-02T00:00:00"/>
    <x v="31"/>
    <n v="61"/>
    <n v="1"/>
    <n v="1.1399999999999999"/>
    <n v="1.639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2"/>
    <n v="1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1"/>
    <n v="194"/>
    <n v="7"/>
    <n v="0.95899999999999996"/>
    <n v="3.6080000000000001"/>
    <n v="6.71"/>
    <n v="6.71"/>
    <s v="USD"/>
    <n v="2"/>
    <n v="2"/>
    <n v="2"/>
    <n v="2"/>
    <n v="3"/>
    <n v="3"/>
    <n v="3"/>
    <n v="3"/>
    <n v="92.7"/>
    <n v="92.7"/>
    <n v="92.7"/>
    <n v="92.7"/>
    <n v="7.238403452"/>
    <n v="7.238403452"/>
    <n v="13.81520119"/>
    <n v="13.81520119"/>
  </r>
  <r>
    <d v="2025-09-02T00:00:00"/>
    <x v="32"/>
    <n v="3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2"/>
    <n v="251"/>
    <n v="2"/>
    <n v="0.87"/>
    <n v="0.79700000000000004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1"/>
    <n v="60"/>
    <n v="2"/>
    <n v="1.365"/>
    <n v="3.3330000000000002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2"/>
    <n v="681"/>
    <n v="3"/>
    <n v="0.87"/>
    <n v="0.441"/>
    <n v="2.61"/>
    <n v="2.61"/>
    <s v="USD"/>
    <n v="1"/>
    <n v="1"/>
    <n v="1"/>
    <n v="1"/>
    <n v="1"/>
    <n v="1"/>
    <n v="1"/>
    <n v="1"/>
    <n v="114.49"/>
    <n v="114.49"/>
    <n v="114.49"/>
    <n v="114.49"/>
    <n v="2.2796750810000002"/>
    <n v="2.2796750810000002"/>
    <n v="43.865900379999999"/>
    <n v="43.865900379999999"/>
  </r>
  <r>
    <d v="2025-09-02T00:00:00"/>
    <x v="31"/>
    <n v="220"/>
    <n v="2"/>
    <n v="0.65500000000000003"/>
    <n v="0.90900000000000003"/>
    <n v="1.31"/>
    <n v="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4"/>
    <n v="955"/>
    <n v="11"/>
    <n v="1.389"/>
    <n v="1.1519999999999999"/>
    <n v="15.28"/>
    <n v="15.28"/>
    <s v="USD"/>
    <n v="1"/>
    <n v="5"/>
    <n v="5"/>
    <n v="5"/>
    <n v="1"/>
    <n v="7"/>
    <n v="7"/>
    <n v="7"/>
    <n v="22.9"/>
    <n v="161.47999999999999"/>
    <n v="161.47999999999999"/>
    <n v="161.47999999999999"/>
    <n v="9.4624721330000003"/>
    <n v="9.4624721330000003"/>
    <n v="10.568062830000001"/>
    <n v="10.568062830000001"/>
  </r>
  <r>
    <d v="2025-09-02T00:00:00"/>
    <x v="35"/>
    <n v="290"/>
    <n v="1"/>
    <n v="1.44"/>
    <n v="0.34499999999999997"/>
    <n v="1.44"/>
    <n v="1.44"/>
    <s v="USD"/>
    <n v="2"/>
    <n v="2"/>
    <n v="2"/>
    <n v="2"/>
    <n v="2"/>
    <n v="2"/>
    <n v="2"/>
    <n v="2"/>
    <n v="62.39"/>
    <n v="62.39"/>
    <n v="62.39"/>
    <n v="62.39"/>
    <n v="2.3080621890000002"/>
    <n v="2.3080621890000002"/>
    <n v="43.326388889999997"/>
    <n v="43.326388889999997"/>
  </r>
  <r>
    <d v="2025-09-02T00:00:00"/>
    <x v="35"/>
    <n v="1852"/>
    <n v="7"/>
    <n v="1.0900000000000001"/>
    <n v="0.378"/>
    <n v="7.63"/>
    <n v="7.63"/>
    <s v="USD"/>
    <n v="1"/>
    <n v="1"/>
    <n v="1"/>
    <n v="1"/>
    <n v="1"/>
    <n v="1"/>
    <n v="1"/>
    <n v="1"/>
    <n v="21.49"/>
    <n v="21.49"/>
    <n v="21.49"/>
    <n v="21.49"/>
    <n v="35.504885989999998"/>
    <n v="35.504885989999998"/>
    <n v="2.8165137609999999"/>
    <n v="2.8165137609999999"/>
  </r>
  <r>
    <d v="2025-09-02T00:00:00"/>
    <x v="33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4"/>
    <n v="3313"/>
    <n v="16"/>
    <n v="1.198"/>
    <n v="0.48299999999999998"/>
    <n v="19.170000000000002"/>
    <n v="19.17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3"/>
    <n v="139"/>
    <n v="1"/>
    <n v="0.75"/>
    <n v="0.71899999999999997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4"/>
    <n v="774"/>
    <n v="5"/>
    <n v="1.032"/>
    <n v="0.64600000000000002"/>
    <n v="5.16"/>
    <n v="5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5"/>
    <n v="731"/>
    <n v="6"/>
    <n v="1.0129999999999999"/>
    <n v="0.82099999999999995"/>
    <n v="6.08"/>
    <n v="6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4"/>
    <n v="2906"/>
    <n v="19"/>
    <n v="0.746"/>
    <n v="0.65400000000000003"/>
    <n v="14.17"/>
    <n v="14.17"/>
    <s v="USD"/>
    <n v="0"/>
    <n v="1"/>
    <n v="1"/>
    <n v="1"/>
    <n v="0"/>
    <n v="1"/>
    <n v="1"/>
    <n v="1"/>
    <n v="0"/>
    <n v="22.9"/>
    <n v="22.9"/>
    <n v="22.9"/>
    <n v="61.877729260000002"/>
    <n v="61.877729260000002"/>
    <n v="1.616090332"/>
    <n v="1.616090332"/>
  </r>
  <r>
    <d v="2025-09-02T00:00:00"/>
    <x v="33"/>
    <n v="1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5"/>
    <n v="1128"/>
    <n v="7"/>
    <n v="0.751"/>
    <n v="0.621"/>
    <n v="5.26"/>
    <n v="5.26"/>
    <s v="USD"/>
    <n v="1"/>
    <n v="2"/>
    <n v="3"/>
    <n v="3"/>
    <n v="1"/>
    <n v="2"/>
    <n v="3"/>
    <n v="3"/>
    <n v="28.49"/>
    <n v="49.98"/>
    <n v="85.86"/>
    <n v="85.86"/>
    <n v="10.52420968"/>
    <n v="6.1262520379999996"/>
    <n v="9.5019011409999994"/>
    <n v="16.323193920000001"/>
  </r>
  <r>
    <d v="2025-09-02T00:00:00"/>
    <x v="36"/>
    <n v="412"/>
    <n v="4"/>
    <n v="1.613"/>
    <n v="0.97099999999999997"/>
    <n v="6.45"/>
    <n v="6.45"/>
    <s v="USD"/>
    <n v="2"/>
    <n v="3"/>
    <n v="3"/>
    <n v="3"/>
    <n v="8"/>
    <n v="9"/>
    <n v="9"/>
    <n v="9"/>
    <n v="223.2"/>
    <n v="251.1"/>
    <n v="251.1"/>
    <n v="251.1"/>
    <n v="2.5686977299999998"/>
    <n v="2.5686977299999998"/>
    <n v="38.93023256"/>
    <n v="38.93023256"/>
  </r>
  <r>
    <d v="2025-09-02T00:00:00"/>
    <x v="36"/>
    <n v="1022"/>
    <n v="3"/>
    <n v="1.5"/>
    <n v="0.29399999999999998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6"/>
    <n v="715"/>
    <n v="6"/>
    <n v="1.47"/>
    <n v="0.83899999999999997"/>
    <n v="8.82"/>
    <n v="8.82"/>
    <s v="USD"/>
    <n v="3"/>
    <n v="4"/>
    <n v="4"/>
    <n v="4"/>
    <n v="3"/>
    <n v="4"/>
    <n v="4"/>
    <n v="4"/>
    <n v="85.29"/>
    <n v="85.29"/>
    <n v="85.29"/>
    <n v="85.29"/>
    <n v="10.341188880000001"/>
    <n v="10.341188880000001"/>
    <n v="9.6700680269999992"/>
    <n v="9.6700680269999992"/>
  </r>
  <r>
    <d v="2025-09-02T00:00:00"/>
    <x v="36"/>
    <n v="1570"/>
    <n v="5"/>
    <n v="1.288"/>
    <n v="0.318"/>
    <n v="6.44"/>
    <n v="6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37"/>
    <n v="15"/>
    <n v="1"/>
    <n v="2.37"/>
    <n v="6.6669999999999998"/>
    <n v="2.37"/>
    <n v="2.37"/>
    <s v="USD"/>
    <n v="0"/>
    <n v="1"/>
    <n v="1"/>
    <n v="1"/>
    <n v="0"/>
    <n v="1"/>
    <n v="1"/>
    <n v="1"/>
    <n v="0"/>
    <n v="31.49"/>
    <n v="31.49"/>
    <n v="31.49"/>
    <n v="7.5261987929999998"/>
    <n v="7.5261987929999998"/>
    <n v="13.28691983"/>
    <n v="13.28691983"/>
  </r>
  <r>
    <d v="2025-09-02T00:00:00"/>
    <x v="3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7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8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7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7"/>
    <n v="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8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9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40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41"/>
    <n v="320"/>
    <n v="3"/>
    <n v="1.2869999999999999"/>
    <n v="0.93799999999999994"/>
    <n v="3.86"/>
    <n v="3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42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9"/>
    <n v="141"/>
    <n v="3"/>
    <n v="0.85"/>
    <n v="2.1280000000000001"/>
    <n v="2.5499999999999998"/>
    <n v="2.5499999999999998"/>
    <s v="USD"/>
    <n v="1"/>
    <n v="1"/>
    <n v="1"/>
    <n v="1"/>
    <n v="1"/>
    <n v="1"/>
    <n v="1"/>
    <n v="1"/>
    <n v="10.98"/>
    <n v="10.98"/>
    <n v="10.98"/>
    <n v="10.98"/>
    <n v="23.224043720000001"/>
    <n v="23.224043720000001"/>
    <n v="4.3058823530000003"/>
    <n v="4.3058823530000003"/>
  </r>
  <r>
    <d v="2025-09-02T00:00:00"/>
    <x v="40"/>
    <n v="121"/>
    <n v="1"/>
    <n v="0.87"/>
    <n v="0.82599999999999996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41"/>
    <n v="676"/>
    <n v="2"/>
    <n v="1.31"/>
    <n v="0.29599999999999999"/>
    <n v="2.62"/>
    <n v="2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42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42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9"/>
    <n v="2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40"/>
    <n v="181"/>
    <n v="2"/>
    <n v="0.9"/>
    <n v="1.105"/>
    <n v="1.8"/>
    <n v="1.8"/>
    <s v="USD"/>
    <n v="0"/>
    <n v="1"/>
    <n v="1"/>
    <n v="1"/>
    <n v="0"/>
    <n v="2"/>
    <n v="2"/>
    <n v="2"/>
    <n v="0"/>
    <n v="64.400000000000006"/>
    <n v="64.400000000000006"/>
    <n v="64.400000000000006"/>
    <n v="2.795031056"/>
    <n v="2.795031056"/>
    <n v="35.777777780000001"/>
    <n v="35.777777780000001"/>
  </r>
  <r>
    <d v="2025-09-02T00:00:00"/>
    <x v="41"/>
    <n v="677"/>
    <n v="4"/>
    <n v="0.96799999999999997"/>
    <n v="0.59099999999999997"/>
    <n v="3.87"/>
    <n v="3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41"/>
    <n v="3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39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42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40"/>
    <n v="327"/>
    <n v="5"/>
    <n v="0.74399999999999999"/>
    <n v="1.5289999999999999"/>
    <n v="3.72"/>
    <n v="3.72"/>
    <s v="USD"/>
    <n v="1"/>
    <n v="1"/>
    <n v="1"/>
    <n v="1"/>
    <n v="1"/>
    <n v="1"/>
    <n v="1"/>
    <n v="1"/>
    <n v="22.9"/>
    <n v="22.9"/>
    <n v="22.9"/>
    <n v="22.9"/>
    <n v="16.244541479999999"/>
    <n v="16.244541479999999"/>
    <n v="6.1559139780000001"/>
    <n v="6.1559139780000001"/>
  </r>
  <r>
    <d v="2025-09-02T00:00:00"/>
    <x v="28"/>
    <n v="138"/>
    <n v="2"/>
    <n v="1.8149999999999999"/>
    <n v="1.4490000000000001"/>
    <n v="3.63"/>
    <n v="3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43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28"/>
    <n v="1010"/>
    <n v="14"/>
    <n v="1.151"/>
    <n v="1.3859999999999999"/>
    <n v="16.12"/>
    <n v="16.12"/>
    <s v="USD"/>
    <n v="3"/>
    <n v="5"/>
    <n v="5"/>
    <n v="5"/>
    <n v="12"/>
    <n v="18"/>
    <n v="18"/>
    <n v="18"/>
    <n v="337.53"/>
    <n v="506.28"/>
    <n v="506.28"/>
    <n v="506.28"/>
    <n v="3.184008849"/>
    <n v="3.184008849"/>
    <n v="31.406947890000001"/>
    <n v="31.406947890000001"/>
  </r>
  <r>
    <d v="2025-09-02T00:00:00"/>
    <x v="43"/>
    <n v="3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2T00:00:00"/>
    <x v="28"/>
    <n v="491"/>
    <n v="3"/>
    <n v="1.19"/>
    <n v="0.61099999999999999"/>
    <n v="3.57"/>
    <n v="3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2T00:00:00"/>
    <x v="43"/>
    <n v="159"/>
    <n v="2"/>
    <n v="0.61"/>
    <n v="1.258"/>
    <n v="1.22"/>
    <n v="1.22"/>
    <s v="USD"/>
    <n v="1"/>
    <n v="1"/>
    <n v="1"/>
    <n v="1"/>
    <n v="1"/>
    <n v="1"/>
    <n v="1"/>
    <n v="1"/>
    <n v="16.489999999999998"/>
    <n v="16.489999999999998"/>
    <n v="16.489999999999998"/>
    <n v="16.489999999999998"/>
    <n v="7.398423287"/>
    <n v="7.398423287"/>
    <n v="13.51639344"/>
    <n v="13.51639344"/>
  </r>
  <r>
    <d v="2025-09-02T00:00:00"/>
    <x v="43"/>
    <n v="1011"/>
    <n v="8"/>
    <n v="0.68300000000000005"/>
    <n v="0.79100000000000004"/>
    <n v="5.46"/>
    <n v="5.46"/>
    <s v="USD"/>
    <n v="1"/>
    <n v="1"/>
    <n v="1"/>
    <n v="1"/>
    <n v="1"/>
    <n v="1"/>
    <n v="1"/>
    <n v="1"/>
    <n v="16.489999999999998"/>
    <n v="16.489999999999998"/>
    <n v="16.489999999999998"/>
    <n v="16.489999999999998"/>
    <n v="33.110976350000001"/>
    <n v="33.110976350000001"/>
    <n v="3.0201465199999999"/>
    <n v="3.0201465199999999"/>
  </r>
  <r>
    <d v="2025-09-02T00:00:00"/>
    <x v="28"/>
    <n v="1907"/>
    <n v="15"/>
    <n v="1.167"/>
    <n v="0.78700000000000003"/>
    <n v="17.510000000000002"/>
    <n v="17.510000000000002"/>
    <s v="USD"/>
    <n v="4"/>
    <n v="4"/>
    <n v="4"/>
    <n v="4"/>
    <n v="4"/>
    <n v="4"/>
    <n v="4"/>
    <n v="4"/>
    <n v="242.94"/>
    <n v="242.94"/>
    <n v="242.94"/>
    <n v="242.94"/>
    <n v="7.207540957"/>
    <n v="7.207540957"/>
    <n v="13.874357509999999"/>
    <n v="13.874357509999999"/>
  </r>
  <r>
    <d v="2025-09-03T00:00:00"/>
    <x v="0"/>
    <n v="1766"/>
    <n v="18"/>
    <n v="1.518"/>
    <n v="1.0189999999999999"/>
    <n v="27.33"/>
    <n v="27.33"/>
    <s v="USD"/>
    <n v="1"/>
    <n v="1"/>
    <n v="1"/>
    <n v="1"/>
    <n v="1"/>
    <n v="1"/>
    <n v="1"/>
    <n v="1"/>
    <n v="36.49"/>
    <n v="36.49"/>
    <n v="36.49"/>
    <n v="36.49"/>
    <n v="74.897232119999998"/>
    <n v="74.897232119999998"/>
    <n v="1.3351628250000001"/>
    <n v="1.3351628250000001"/>
  </r>
  <r>
    <d v="2025-09-03T00:00:00"/>
    <x v="1"/>
    <n v="2672"/>
    <n v="35"/>
    <n v="1.99"/>
    <n v="1.31"/>
    <n v="69.66"/>
    <n v="69.66"/>
    <s v="USD"/>
    <n v="4"/>
    <n v="7"/>
    <n v="7"/>
    <n v="7"/>
    <n v="4"/>
    <n v="7"/>
    <n v="7"/>
    <n v="7"/>
    <n v="91.6"/>
    <n v="168.34"/>
    <n v="168.34"/>
    <n v="168.34"/>
    <n v="41.380539380000002"/>
    <n v="41.380539380000002"/>
    <n v="2.4165948890000002"/>
    <n v="2.4165948890000002"/>
  </r>
  <r>
    <d v="2025-09-03T00:00:00"/>
    <x v="2"/>
    <n v="787"/>
    <n v="9"/>
    <n v="1.891"/>
    <n v="1.1439999999999999"/>
    <n v="17.02"/>
    <n v="17.02"/>
    <s v="USD"/>
    <n v="1"/>
    <n v="1"/>
    <n v="2"/>
    <n v="2"/>
    <n v="1"/>
    <n v="1"/>
    <n v="2"/>
    <n v="2"/>
    <n v="28.49"/>
    <n v="28.49"/>
    <n v="64.98"/>
    <n v="64.98"/>
    <n v="59.740259739999999"/>
    <n v="26.192674669999999"/>
    <n v="1.673913043"/>
    <n v="3.8178613399999999"/>
  </r>
  <r>
    <d v="2025-09-03T00:00:00"/>
    <x v="3"/>
    <n v="1515"/>
    <n v="10"/>
    <n v="4.5620000000000003"/>
    <n v="0.66"/>
    <n v="45.62"/>
    <n v="45.62"/>
    <s v="USD"/>
    <n v="3"/>
    <n v="3"/>
    <n v="3"/>
    <n v="3"/>
    <n v="3"/>
    <n v="3"/>
    <n v="3"/>
    <n v="3"/>
    <n v="79.290000000000006"/>
    <n v="79.290000000000006"/>
    <n v="79.290000000000006"/>
    <n v="79.290000000000006"/>
    <n v="57.535628699999997"/>
    <n v="57.535628699999997"/>
    <n v="1.738053485"/>
    <n v="1.738053485"/>
  </r>
  <r>
    <d v="2025-09-03T00:00:00"/>
    <x v="4"/>
    <n v="1029"/>
    <n v="10"/>
    <n v="4.4210000000000003"/>
    <n v="0.97199999999999998"/>
    <n v="44.21"/>
    <n v="44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5"/>
    <n v="556"/>
    <n v="6"/>
    <n v="1.29"/>
    <n v="1.079"/>
    <n v="7.74"/>
    <n v="7.74"/>
    <s v="USD"/>
    <n v="1"/>
    <n v="1"/>
    <n v="1"/>
    <n v="1"/>
    <n v="1"/>
    <n v="1"/>
    <n v="1"/>
    <n v="1"/>
    <n v="20.9"/>
    <n v="20.9"/>
    <n v="20.9"/>
    <n v="20.9"/>
    <n v="37.033492819999999"/>
    <n v="37.033492819999999"/>
    <n v="2.7002583979999999"/>
    <n v="2.7002583979999999"/>
  </r>
  <r>
    <d v="2025-09-03T00:00:00"/>
    <x v="44"/>
    <n v="3191"/>
    <n v="23"/>
    <n v="2.1619999999999999"/>
    <n v="0.72099999999999997"/>
    <n v="49.73"/>
    <n v="49.73"/>
    <s v="USD"/>
    <n v="4"/>
    <n v="4"/>
    <n v="4"/>
    <n v="4"/>
    <n v="4"/>
    <n v="4"/>
    <n v="4"/>
    <n v="4"/>
    <n v="125.17"/>
    <n v="125.17"/>
    <n v="125.17"/>
    <n v="125.17"/>
    <n v="39.729967240000001"/>
    <n v="39.729967240000001"/>
    <n v="2.5169917549999998"/>
    <n v="2.5169917549999998"/>
  </r>
  <r>
    <d v="2025-09-03T00:00:00"/>
    <x v="6"/>
    <n v="279"/>
    <n v="3"/>
    <n v="2.23"/>
    <n v="1.075"/>
    <n v="6.69"/>
    <n v="6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7"/>
    <n v="1671"/>
    <n v="10"/>
    <n v="1.9890000000000001"/>
    <n v="0.59799999999999998"/>
    <n v="19.89"/>
    <n v="19.89"/>
    <s v="USD"/>
    <n v="4"/>
    <n v="5"/>
    <n v="5"/>
    <n v="5"/>
    <n v="4"/>
    <n v="5"/>
    <n v="5"/>
    <n v="5"/>
    <n v="163.6"/>
    <n v="204.48"/>
    <n v="204.48"/>
    <n v="204.48"/>
    <n v="9.7271126760000008"/>
    <n v="9.7271126760000008"/>
    <n v="10.280542990000001"/>
    <n v="10.280542990000001"/>
  </r>
  <r>
    <d v="2025-09-03T00:00:00"/>
    <x v="8"/>
    <n v="74"/>
    <n v="2"/>
    <n v="4.68"/>
    <n v="2.7029999999999998"/>
    <n v="9.36"/>
    <n v="9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9"/>
    <n v="2011"/>
    <n v="10"/>
    <n v="1.2589999999999999"/>
    <n v="0.497"/>
    <n v="12.59"/>
    <n v="12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"/>
    <n v="5924"/>
    <n v="58"/>
    <n v="4.1280000000000001"/>
    <n v="0.97899999999999998"/>
    <n v="239.44"/>
    <n v="239.44"/>
    <s v="USD"/>
    <n v="10"/>
    <n v="11"/>
    <n v="11"/>
    <n v="11"/>
    <n v="13"/>
    <n v="15"/>
    <n v="15"/>
    <n v="15"/>
    <n v="553.77"/>
    <n v="628.75"/>
    <n v="628.75"/>
    <n v="628.75"/>
    <n v="38.081908550000001"/>
    <n v="38.081908550000001"/>
    <n v="2.625918811"/>
    <n v="2.625918811"/>
  </r>
  <r>
    <d v="2025-09-03T00:00:00"/>
    <x v="10"/>
    <n v="1992"/>
    <n v="12"/>
    <n v="4.9530000000000003"/>
    <n v="0.60199999999999998"/>
    <n v="59.44"/>
    <n v="59.44"/>
    <s v="USD"/>
    <n v="6"/>
    <n v="6"/>
    <n v="6"/>
    <n v="6"/>
    <n v="46"/>
    <n v="46"/>
    <n v="46"/>
    <n v="46"/>
    <n v="1448.54"/>
    <n v="1448.54"/>
    <n v="1448.54"/>
    <n v="1448.54"/>
    <n v="4.1034420870000003"/>
    <n v="4.1034420870000003"/>
    <n v="24.369784660000001"/>
    <n v="24.369784660000001"/>
  </r>
  <r>
    <d v="2025-09-03T00:00:00"/>
    <x v="11"/>
    <n v="1426"/>
    <n v="8"/>
    <n v="4.0209999999999999"/>
    <n v="0.56100000000000005"/>
    <n v="32.17"/>
    <n v="32.17"/>
    <s v="USD"/>
    <n v="3"/>
    <n v="3"/>
    <n v="3"/>
    <n v="3"/>
    <n v="5"/>
    <n v="5"/>
    <n v="5"/>
    <n v="5"/>
    <n v="148.44999999999999"/>
    <n v="148.44999999999999"/>
    <n v="148.44999999999999"/>
    <n v="148.44999999999999"/>
    <n v="21.670596159999999"/>
    <n v="21.670596159999999"/>
    <n v="4.6145477149999996"/>
    <n v="4.6145477149999996"/>
  </r>
  <r>
    <d v="2025-09-03T00:00:00"/>
    <x v="12"/>
    <n v="3614"/>
    <n v="22"/>
    <n v="5.399"/>
    <n v="0.60899999999999999"/>
    <n v="118.77"/>
    <n v="118.77"/>
    <s v="USD"/>
    <n v="11"/>
    <n v="14"/>
    <n v="14"/>
    <n v="14"/>
    <n v="19"/>
    <n v="22"/>
    <n v="22"/>
    <n v="22"/>
    <n v="562.6"/>
    <n v="828.46"/>
    <n v="828.46"/>
    <n v="828.46"/>
    <n v="14.33623832"/>
    <n v="14.33623832"/>
    <n v="6.9753304710000004"/>
    <n v="6.9753304710000004"/>
  </r>
  <r>
    <d v="2025-09-03T00:00:00"/>
    <x v="13"/>
    <n v="6909"/>
    <n v="40"/>
    <n v="3.3290000000000002"/>
    <n v="0.57899999999999996"/>
    <n v="133.15"/>
    <n v="133.15"/>
    <s v="USD"/>
    <n v="11"/>
    <n v="12"/>
    <n v="12"/>
    <n v="12"/>
    <n v="19"/>
    <n v="20"/>
    <n v="20"/>
    <n v="20"/>
    <n v="460.04"/>
    <n v="483.53"/>
    <n v="483.53"/>
    <n v="483.53"/>
    <n v="27.53707112"/>
    <n v="27.53707112"/>
    <n v="3.631468269"/>
    <n v="3.631468269"/>
  </r>
  <r>
    <d v="2025-09-03T00:00:00"/>
    <x v="45"/>
    <n v="473"/>
    <n v="8"/>
    <n v="1.3939999999999999"/>
    <n v="1.6910000000000001"/>
    <n v="11.15"/>
    <n v="11.15"/>
    <s v="USD"/>
    <n v="1"/>
    <n v="1"/>
    <n v="1"/>
    <n v="1"/>
    <n v="1"/>
    <n v="1"/>
    <n v="1"/>
    <n v="1"/>
    <n v="20.9"/>
    <n v="20.9"/>
    <n v="20.9"/>
    <n v="20.9"/>
    <n v="53.349282299999999"/>
    <n v="53.349282299999999"/>
    <n v="1.874439462"/>
    <n v="1.874439462"/>
  </r>
  <r>
    <d v="2025-09-03T00:00:00"/>
    <x v="14"/>
    <n v="2601"/>
    <n v="16"/>
    <n v="2.9780000000000002"/>
    <n v="0.61499999999999999"/>
    <n v="47.64"/>
    <n v="47.64"/>
    <s v="USD"/>
    <n v="2"/>
    <n v="3"/>
    <n v="3"/>
    <n v="3"/>
    <n v="2"/>
    <n v="3"/>
    <n v="3"/>
    <n v="3"/>
    <n v="67.39"/>
    <n v="103.27"/>
    <n v="103.27"/>
    <n v="103.27"/>
    <n v="46.131499949999998"/>
    <n v="46.131499949999998"/>
    <n v="2.1677162050000001"/>
    <n v="2.1677162050000001"/>
  </r>
  <r>
    <d v="2025-09-03T00:00:00"/>
    <x v="46"/>
    <n v="1236"/>
    <n v="11"/>
    <n v="2.1110000000000002"/>
    <n v="0.89"/>
    <n v="23.22"/>
    <n v="23.22"/>
    <s v="USD"/>
    <n v="3"/>
    <n v="3"/>
    <n v="3"/>
    <n v="3"/>
    <n v="6"/>
    <n v="6"/>
    <n v="6"/>
    <n v="6"/>
    <n v="338.9"/>
    <n v="338.9"/>
    <n v="338.9"/>
    <n v="338.9"/>
    <n v="6.8515786370000002"/>
    <n v="6.8515786370000002"/>
    <n v="14.59517657"/>
    <n v="14.59517657"/>
  </r>
  <r>
    <d v="2025-09-03T00:00:00"/>
    <x v="15"/>
    <n v="1404"/>
    <n v="9"/>
    <n v="3.7930000000000001"/>
    <n v="0.64100000000000001"/>
    <n v="34.14"/>
    <n v="34.14"/>
    <s v="USD"/>
    <n v="4"/>
    <n v="6"/>
    <n v="6"/>
    <n v="6"/>
    <n v="9"/>
    <n v="11"/>
    <n v="11"/>
    <n v="11"/>
    <n v="248.1"/>
    <n v="296.57"/>
    <n v="296.57"/>
    <n v="296.57"/>
    <n v="11.511616139999999"/>
    <n v="11.511616139999999"/>
    <n v="8.6868775629999995"/>
    <n v="8.6868775629999995"/>
  </r>
  <r>
    <d v="2025-09-03T00:00:00"/>
    <x v="16"/>
    <n v="1270"/>
    <n v="6"/>
    <n v="4.0179999999999998"/>
    <n v="0.47199999999999998"/>
    <n v="24.11"/>
    <n v="24.11"/>
    <s v="USD"/>
    <n v="3"/>
    <n v="3"/>
    <n v="3"/>
    <n v="3"/>
    <n v="7"/>
    <n v="7"/>
    <n v="7"/>
    <n v="7"/>
    <n v="178.3"/>
    <n v="178.3"/>
    <n v="178.3"/>
    <n v="178.3"/>
    <n v="13.52215367"/>
    <n v="13.52215367"/>
    <n v="7.3952716719999998"/>
    <n v="7.3952716719999998"/>
  </r>
  <r>
    <d v="2025-09-03T00:00:00"/>
    <x v="17"/>
    <n v="137"/>
    <n v="2"/>
    <n v="7.8"/>
    <n v="1.46"/>
    <n v="15.6"/>
    <n v="15.6"/>
    <s v="USD"/>
    <n v="1"/>
    <n v="1"/>
    <n v="1"/>
    <n v="1"/>
    <n v="2"/>
    <n v="2"/>
    <n v="2"/>
    <n v="2"/>
    <n v="68.98"/>
    <n v="68.98"/>
    <n v="68.98"/>
    <n v="68.98"/>
    <n v="22.615250799999998"/>
    <n v="22.615250799999998"/>
    <n v="4.4217948720000004"/>
    <n v="4.4217948720000004"/>
  </r>
  <r>
    <d v="2025-09-03T00:00:00"/>
    <x v="18"/>
    <n v="616"/>
    <n v="5"/>
    <n v="4.0359999999999996"/>
    <n v="0.81200000000000006"/>
    <n v="20.18"/>
    <n v="20.18"/>
    <s v="USD"/>
    <n v="3"/>
    <n v="3"/>
    <n v="3"/>
    <n v="3"/>
    <n v="5"/>
    <n v="5"/>
    <n v="5"/>
    <n v="5"/>
    <n v="443.68"/>
    <n v="443.68"/>
    <n v="443.68"/>
    <n v="443.68"/>
    <n v="4.5483231159999997"/>
    <n v="4.5483231159999997"/>
    <n v="21.986124879999998"/>
    <n v="21.986124879999998"/>
  </r>
  <r>
    <d v="2025-09-03T00:00:00"/>
    <x v="19"/>
    <n v="1780"/>
    <n v="11"/>
    <n v="7.1310000000000002"/>
    <n v="0.61799999999999999"/>
    <n v="78.44"/>
    <n v="78.44"/>
    <s v="USD"/>
    <n v="8"/>
    <n v="10"/>
    <n v="10"/>
    <n v="10"/>
    <n v="10"/>
    <n v="12"/>
    <n v="12"/>
    <n v="12"/>
    <n v="338.3"/>
    <n v="496.18"/>
    <n v="496.18"/>
    <n v="496.18"/>
    <n v="15.80877907"/>
    <n v="15.80877907"/>
    <n v="6.3255991839999997"/>
    <n v="6.3255991839999997"/>
  </r>
  <r>
    <d v="2025-09-03T00:00:00"/>
    <x v="20"/>
    <n v="1914"/>
    <n v="9"/>
    <n v="5.4189999999999996"/>
    <n v="0.47"/>
    <n v="48.77"/>
    <n v="48.77"/>
    <s v="USD"/>
    <n v="4"/>
    <n v="4"/>
    <n v="4"/>
    <n v="4"/>
    <n v="9"/>
    <n v="9"/>
    <n v="9"/>
    <n v="9"/>
    <n v="552.02"/>
    <n v="552.02"/>
    <n v="552.02"/>
    <n v="552.02"/>
    <n v="8.8348248250000001"/>
    <n v="8.8348248250000001"/>
    <n v="11.31884355"/>
    <n v="11.31884355"/>
  </r>
  <r>
    <d v="2025-09-03T00:00:00"/>
    <x v="21"/>
    <n v="2501"/>
    <n v="14"/>
    <n v="2.2229999999999999"/>
    <n v="0.56000000000000005"/>
    <n v="31.12"/>
    <n v="31.12"/>
    <s v="USD"/>
    <n v="3"/>
    <n v="3"/>
    <n v="3"/>
    <n v="3"/>
    <n v="3"/>
    <n v="3"/>
    <n v="3"/>
    <n v="3"/>
    <n v="86.7"/>
    <n v="86.7"/>
    <n v="86.7"/>
    <n v="86.7"/>
    <n v="35.893886969999997"/>
    <n v="35.893886969999997"/>
    <n v="2.7859897170000001"/>
    <n v="2.7859897170000001"/>
  </r>
  <r>
    <d v="2025-09-03T00:00:00"/>
    <x v="22"/>
    <n v="325"/>
    <n v="2"/>
    <n v="2.78"/>
    <n v="0.61499999999999999"/>
    <n v="5.56"/>
    <n v="5.56"/>
    <s v="USD"/>
    <n v="2"/>
    <n v="2"/>
    <n v="2"/>
    <n v="2"/>
    <n v="3"/>
    <n v="3"/>
    <n v="3"/>
    <n v="3"/>
    <n v="76.47"/>
    <n v="76.47"/>
    <n v="76.47"/>
    <n v="76.47"/>
    <n v="7.2708251600000002"/>
    <n v="7.2708251600000002"/>
    <n v="13.75359712"/>
    <n v="13.75359712"/>
  </r>
  <r>
    <d v="2025-09-03T00:00:00"/>
    <x v="46"/>
    <n v="2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45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10"/>
    <n v="550"/>
    <n v="3"/>
    <n v="4.4429999999999996"/>
    <n v="0.54500000000000004"/>
    <n v="13.33"/>
    <n v="13.33"/>
    <s v="USD"/>
    <n v="2"/>
    <n v="2"/>
    <n v="2"/>
    <n v="2"/>
    <n v="6"/>
    <n v="6"/>
    <n v="6"/>
    <n v="6"/>
    <n v="637.16999999999996"/>
    <n v="637.16999999999996"/>
    <n v="637.16999999999996"/>
    <n v="637.16999999999996"/>
    <n v="2.092063343"/>
    <n v="2.092063343"/>
    <n v="47.799699920000002"/>
    <n v="47.799699920000002"/>
  </r>
  <r>
    <d v="2025-09-03T00:00:00"/>
    <x v="14"/>
    <n v="228"/>
    <n v="1"/>
    <n v="3.45"/>
    <n v="0.439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23"/>
    <n v="82"/>
    <n v="2"/>
    <n v="3.5150000000000001"/>
    <n v="2.4390000000000001"/>
    <n v="7.03"/>
    <n v="7.03"/>
    <s v="USD"/>
    <n v="1"/>
    <n v="1"/>
    <n v="1"/>
    <n v="1"/>
    <n v="1"/>
    <n v="1"/>
    <n v="1"/>
    <n v="1"/>
    <n v="75.900000000000006"/>
    <n v="75.900000000000006"/>
    <n v="75.900000000000006"/>
    <n v="75.900000000000006"/>
    <n v="9.2621870879999992"/>
    <n v="9.2621870879999992"/>
    <n v="10.796586059999999"/>
    <n v="10.796586059999999"/>
  </r>
  <r>
    <d v="2025-09-03T00:00:00"/>
    <x v="18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0"/>
    <n v="1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2"/>
    <n v="275"/>
    <n v="2"/>
    <n v="6.56"/>
    <n v="0.72699999999999998"/>
    <n v="13.12"/>
    <n v="13.12"/>
    <s v="USD"/>
    <n v="1"/>
    <n v="1"/>
    <n v="1"/>
    <n v="1"/>
    <n v="1"/>
    <n v="1"/>
    <n v="1"/>
    <n v="1"/>
    <n v="91.49"/>
    <n v="91.49"/>
    <n v="91.49"/>
    <n v="91.49"/>
    <n v="14.340365070000001"/>
    <n v="14.340365070000001"/>
    <n v="6.9733231709999997"/>
    <n v="6.9733231709999997"/>
  </r>
  <r>
    <d v="2025-09-03T00:00:00"/>
    <x v="47"/>
    <n v="1466"/>
    <n v="5"/>
    <n v="1.8260000000000001"/>
    <n v="0.34100000000000003"/>
    <n v="9.1300000000000008"/>
    <n v="9.1300000000000008"/>
    <s v="USD"/>
    <n v="1"/>
    <n v="1"/>
    <n v="1"/>
    <n v="1"/>
    <n v="1"/>
    <n v="1"/>
    <n v="1"/>
    <n v="1"/>
    <n v="15.9"/>
    <n v="15.9"/>
    <n v="15.9"/>
    <n v="15.9"/>
    <n v="57.421383650000003"/>
    <n v="57.421383650000003"/>
    <n v="1.741511501"/>
    <n v="1.741511501"/>
  </r>
  <r>
    <d v="2025-09-03T00:00:00"/>
    <x v="24"/>
    <n v="216"/>
    <n v="1"/>
    <n v="4.6500000000000004"/>
    <n v="0.46300000000000002"/>
    <n v="4.6500000000000004"/>
    <n v="4.6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"/>
    <n v="666"/>
    <n v="3"/>
    <n v="2.073"/>
    <n v="0.45"/>
    <n v="6.22"/>
    <n v="6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4"/>
    <n v="114"/>
    <n v="2"/>
    <n v="2.2650000000000001"/>
    <n v="1.754"/>
    <n v="4.53"/>
    <n v="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1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21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25"/>
    <n v="493"/>
    <n v="2"/>
    <n v="3.2"/>
    <n v="0.40600000000000003"/>
    <n v="6.4"/>
    <n v="6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26"/>
    <n v="1470"/>
    <n v="9"/>
    <n v="2.6589999999999998"/>
    <n v="0.61199999999999999"/>
    <n v="23.93"/>
    <n v="23.93"/>
    <s v="USD"/>
    <n v="1"/>
    <n v="1"/>
    <n v="1"/>
    <n v="1"/>
    <n v="2"/>
    <n v="2"/>
    <n v="2"/>
    <n v="2"/>
    <n v="64.98"/>
    <n v="64.98"/>
    <n v="64.98"/>
    <n v="64.98"/>
    <n v="36.826715909999997"/>
    <n v="36.826715909999997"/>
    <n v="2.7154199750000001"/>
    <n v="2.7154199750000001"/>
  </r>
  <r>
    <d v="2025-09-03T00:00:00"/>
    <x v="27"/>
    <n v="478"/>
    <n v="1"/>
    <n v="2"/>
    <n v="0.20899999999999999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1"/>
    <n v="134"/>
    <n v="5"/>
    <n v="1.91"/>
    <n v="3.7309999999999999"/>
    <n v="9.5500000000000007"/>
    <n v="9.5500000000000007"/>
    <s v="USD"/>
    <n v="1"/>
    <n v="2"/>
    <n v="2"/>
    <n v="2"/>
    <n v="1"/>
    <n v="2"/>
    <n v="2"/>
    <n v="2"/>
    <n v="22.9"/>
    <n v="53.88"/>
    <n v="53.88"/>
    <n v="53.88"/>
    <n v="17.72457313"/>
    <n v="17.72457313"/>
    <n v="5.6418848170000002"/>
    <n v="5.6418848170000002"/>
  </r>
  <r>
    <d v="2025-09-03T00:00:00"/>
    <x v="7"/>
    <n v="19"/>
    <n v="1"/>
    <n v="1.7"/>
    <n v="5.2629999999999999"/>
    <n v="1.7"/>
    <n v="1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14"/>
    <n v="237"/>
    <n v="3"/>
    <n v="3.9369999999999998"/>
    <n v="1.266"/>
    <n v="11.81"/>
    <n v="11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12"/>
    <n v="1034"/>
    <n v="12"/>
    <n v="4.6529999999999996"/>
    <n v="1.161"/>
    <n v="55.83"/>
    <n v="55.83"/>
    <s v="USD"/>
    <n v="4"/>
    <n v="4"/>
    <n v="4"/>
    <n v="4"/>
    <n v="6"/>
    <n v="6"/>
    <n v="6"/>
    <n v="6"/>
    <n v="158.94"/>
    <n v="158.94"/>
    <n v="158.94"/>
    <n v="158.94"/>
    <n v="35.12646282"/>
    <n v="35.12646282"/>
    <n v="2.8468565290000001"/>
    <n v="2.8468565290000001"/>
  </r>
  <r>
    <d v="2025-09-03T00:00:00"/>
    <x v="10"/>
    <n v="242"/>
    <n v="3"/>
    <n v="4.1429999999999998"/>
    <n v="1.24"/>
    <n v="12.43"/>
    <n v="12.43"/>
    <s v="USD"/>
    <n v="0"/>
    <n v="3"/>
    <n v="3"/>
    <n v="3"/>
    <n v="0"/>
    <n v="3"/>
    <n v="3"/>
    <n v="3"/>
    <n v="0"/>
    <n v="163.41"/>
    <n v="163.41"/>
    <n v="163.41"/>
    <n v="7.6066336210000003"/>
    <n v="7.6066336210000003"/>
    <n v="13.14641995"/>
    <n v="13.14641995"/>
  </r>
  <r>
    <d v="2025-09-03T00:00:00"/>
    <x v="28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2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9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16"/>
    <n v="806"/>
    <n v="4"/>
    <n v="3.6629999999999998"/>
    <n v="0.496"/>
    <n v="14.65"/>
    <n v="14.65"/>
    <s v="USD"/>
    <n v="1"/>
    <n v="1"/>
    <n v="1"/>
    <n v="1"/>
    <n v="1"/>
    <n v="1"/>
    <n v="1"/>
    <n v="1"/>
    <n v="76.489999999999995"/>
    <n v="76.489999999999995"/>
    <n v="76.489999999999995"/>
    <n v="76.489999999999995"/>
    <n v="19.152830439999999"/>
    <n v="19.152830439999999"/>
    <n v="5.2211604100000004"/>
    <n v="5.2211604100000004"/>
  </r>
  <r>
    <d v="2025-09-03T00:00:00"/>
    <x v="19"/>
    <n v="374"/>
    <n v="7"/>
    <n v="3.8839999999999999"/>
    <n v="1.8720000000000001"/>
    <n v="27.19"/>
    <n v="27.19"/>
    <s v="USD"/>
    <n v="2"/>
    <n v="3"/>
    <n v="3"/>
    <n v="3"/>
    <n v="6"/>
    <n v="7"/>
    <n v="7"/>
    <n v="7"/>
    <n v="197.4"/>
    <n v="277.38"/>
    <n v="277.38"/>
    <n v="277.38"/>
    <n v="9.8024370899999997"/>
    <n v="9.8024370899999997"/>
    <n v="10.20154469"/>
    <n v="10.20154469"/>
  </r>
  <r>
    <d v="2025-09-03T00:00:00"/>
    <x v="29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29"/>
    <n v="18"/>
    <n v="1"/>
    <n v="0.6"/>
    <n v="5.556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29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29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0"/>
    <n v="316"/>
    <n v="2"/>
    <n v="0.66"/>
    <n v="0.63300000000000001"/>
    <n v="1.32"/>
    <n v="1.32"/>
    <s v="USD"/>
    <n v="1"/>
    <n v="1"/>
    <n v="1"/>
    <n v="1"/>
    <n v="1"/>
    <n v="1"/>
    <n v="1"/>
    <n v="1"/>
    <n v="12.9"/>
    <n v="12.9"/>
    <n v="12.9"/>
    <n v="12.9"/>
    <n v="10.23255814"/>
    <n v="10.23255814"/>
    <n v="9.7727272729999992"/>
    <n v="9.7727272729999992"/>
  </r>
  <r>
    <d v="2025-09-03T00:00:00"/>
    <x v="30"/>
    <n v="323"/>
    <n v="4"/>
    <n v="0.495"/>
    <n v="1.238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30"/>
    <n v="376"/>
    <n v="9"/>
    <n v="0.434"/>
    <n v="2.3940000000000001"/>
    <n v="3.91"/>
    <n v="3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30"/>
    <n v="839"/>
    <n v="16"/>
    <n v="0.34599999999999997"/>
    <n v="1.907"/>
    <n v="5.53"/>
    <n v="5.53"/>
    <s v="USD"/>
    <n v="1"/>
    <n v="1"/>
    <n v="1"/>
    <n v="1"/>
    <n v="8"/>
    <n v="8"/>
    <n v="8"/>
    <n v="8"/>
    <n v="231.12"/>
    <n v="231.12"/>
    <n v="231.12"/>
    <n v="231.12"/>
    <n v="2.392696435"/>
    <n v="2.392696435"/>
    <n v="41.793851719999999"/>
    <n v="41.793851719999999"/>
  </r>
  <r>
    <d v="2025-09-03T00:00:00"/>
    <x v="31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2"/>
    <n v="137"/>
    <n v="3"/>
    <n v="1.07"/>
    <n v="2.19"/>
    <n v="3.21"/>
    <n v="3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31"/>
    <n v="141"/>
    <n v="2"/>
    <n v="0.92500000000000004"/>
    <n v="1.4179999999999999"/>
    <n v="1.85"/>
    <n v="1.85"/>
    <s v="USD"/>
    <n v="2"/>
    <n v="2"/>
    <n v="2"/>
    <n v="2"/>
    <n v="4"/>
    <n v="4"/>
    <n v="4"/>
    <n v="4"/>
    <n v="99.6"/>
    <n v="99.6"/>
    <n v="99.6"/>
    <n v="99.6"/>
    <n v="1.857429719"/>
    <n v="1.857429719"/>
    <n v="53.837837839999999"/>
    <n v="53.837837839999999"/>
  </r>
  <r>
    <d v="2025-09-03T00:00:00"/>
    <x v="32"/>
    <n v="288"/>
    <n v="1"/>
    <n v="1.5"/>
    <n v="0.3469999999999999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32"/>
    <n v="378"/>
    <n v="4"/>
    <n v="0.93"/>
    <n v="1.0580000000000001"/>
    <n v="3.72"/>
    <n v="3.72"/>
    <s v="USD"/>
    <n v="1"/>
    <n v="1"/>
    <n v="1"/>
    <n v="1"/>
    <n v="4"/>
    <n v="4"/>
    <n v="4"/>
    <n v="4"/>
    <n v="145.96"/>
    <n v="145.96"/>
    <n v="145.96"/>
    <n v="145.96"/>
    <n v="2.548643464"/>
    <n v="2.548643464"/>
    <n v="39.236559139999997"/>
    <n v="39.236559139999997"/>
  </r>
  <r>
    <d v="2025-09-03T00:00:00"/>
    <x v="31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2"/>
    <n v="987"/>
    <n v="5"/>
    <n v="0.89"/>
    <n v="0.50700000000000001"/>
    <n v="4.45"/>
    <n v="4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31"/>
    <n v="186"/>
    <n v="4"/>
    <n v="0.76"/>
    <n v="2.1509999999999998"/>
    <n v="3.04"/>
    <n v="3.04"/>
    <s v="USD"/>
    <n v="1"/>
    <n v="1"/>
    <n v="1"/>
    <n v="1"/>
    <n v="1"/>
    <n v="1"/>
    <n v="1"/>
    <n v="1"/>
    <n v="30.9"/>
    <n v="30.9"/>
    <n v="30.9"/>
    <n v="30.9"/>
    <n v="9.8381877020000008"/>
    <n v="9.8381877020000008"/>
    <n v="10.16447368"/>
    <n v="10.16447368"/>
  </r>
  <r>
    <d v="2025-09-03T00:00:00"/>
    <x v="33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4"/>
    <n v="778"/>
    <n v="9"/>
    <n v="1.387"/>
    <n v="1.157"/>
    <n v="12.48"/>
    <n v="1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35"/>
    <n v="261"/>
    <n v="3"/>
    <n v="1.39"/>
    <n v="1.149"/>
    <n v="4.17"/>
    <n v="4.17"/>
    <s v="USD"/>
    <n v="1"/>
    <n v="1"/>
    <n v="1"/>
    <n v="1"/>
    <n v="1"/>
    <n v="1"/>
    <n v="1"/>
    <n v="1"/>
    <n v="21.49"/>
    <n v="21.49"/>
    <n v="21.49"/>
    <n v="21.49"/>
    <n v="19.404374130000001"/>
    <n v="19.404374130000001"/>
    <n v="5.1534772179999999"/>
    <n v="5.1534772179999999"/>
  </r>
  <r>
    <d v="2025-09-03T00:00:00"/>
    <x v="35"/>
    <n v="1604"/>
    <n v="6"/>
    <n v="1.1930000000000001"/>
    <n v="0.374"/>
    <n v="7.16"/>
    <n v="7.16"/>
    <s v="USD"/>
    <n v="2"/>
    <n v="2"/>
    <n v="2"/>
    <n v="2"/>
    <n v="2"/>
    <n v="2"/>
    <n v="2"/>
    <n v="2"/>
    <n v="44.88"/>
    <n v="44.88"/>
    <n v="44.88"/>
    <n v="44.88"/>
    <n v="15.95365419"/>
    <n v="15.95365419"/>
    <n v="6.2681564249999999"/>
    <n v="6.2681564249999999"/>
  </r>
  <r>
    <d v="2025-09-03T00:00:00"/>
    <x v="33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4"/>
    <n v="2603"/>
    <n v="17"/>
    <n v="1.0620000000000001"/>
    <n v="0.65300000000000002"/>
    <n v="18.059999999999999"/>
    <n v="18.059999999999999"/>
    <s v="USD"/>
    <n v="2"/>
    <n v="2"/>
    <n v="2"/>
    <n v="2"/>
    <n v="4"/>
    <n v="4"/>
    <n v="4"/>
    <n v="4"/>
    <n v="91.6"/>
    <n v="91.6"/>
    <n v="91.6"/>
    <n v="91.6"/>
    <n v="19.716157209999999"/>
    <n v="19.716157209999999"/>
    <n v="5.0719822810000004"/>
    <n v="5.0719822810000004"/>
  </r>
  <r>
    <d v="2025-09-03T00:00:00"/>
    <x v="33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4"/>
    <n v="662"/>
    <n v="7"/>
    <n v="0.91900000000000004"/>
    <n v="1.0569999999999999"/>
    <n v="6.43"/>
    <n v="6.43"/>
    <s v="USD"/>
    <n v="1"/>
    <n v="1"/>
    <n v="1"/>
    <n v="1"/>
    <n v="2"/>
    <n v="2"/>
    <n v="2"/>
    <n v="2"/>
    <n v="71.8"/>
    <n v="71.8"/>
    <n v="71.8"/>
    <n v="71.8"/>
    <n v="8.9554317549999993"/>
    <n v="8.9554317549999993"/>
    <n v="11.166407469999999"/>
    <n v="11.166407469999999"/>
  </r>
  <r>
    <d v="2025-09-03T00:00:00"/>
    <x v="35"/>
    <n v="651"/>
    <n v="7"/>
    <n v="1.397"/>
    <n v="1.075"/>
    <n v="9.7799999999999994"/>
    <n v="9.77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34"/>
    <n v="2018"/>
    <n v="17"/>
    <n v="0.69499999999999995"/>
    <n v="0.84199999999999997"/>
    <n v="11.82"/>
    <n v="11.82"/>
    <s v="USD"/>
    <n v="1"/>
    <n v="1"/>
    <n v="1"/>
    <n v="1"/>
    <n v="2"/>
    <n v="2"/>
    <n v="2"/>
    <n v="2"/>
    <n v="45.8"/>
    <n v="45.8"/>
    <n v="45.8"/>
    <n v="45.8"/>
    <n v="25.807860260000002"/>
    <n v="25.807860260000002"/>
    <n v="3.8747884940000001"/>
    <n v="3.8747884940000001"/>
  </r>
  <r>
    <d v="2025-09-03T00:00:00"/>
    <x v="33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5"/>
    <n v="1260"/>
    <n v="10"/>
    <n v="0.73599999999999999"/>
    <n v="0.79400000000000004"/>
    <n v="7.36"/>
    <n v="7.36"/>
    <s v="USD"/>
    <n v="1"/>
    <n v="1"/>
    <n v="1"/>
    <n v="1"/>
    <n v="1"/>
    <n v="1"/>
    <n v="1"/>
    <n v="1"/>
    <n v="21.49"/>
    <n v="21.49"/>
    <n v="21.49"/>
    <n v="21.49"/>
    <n v="34.248487670000003"/>
    <n v="34.248487670000003"/>
    <n v="2.9198369569999998"/>
    <n v="2.9198369569999998"/>
  </r>
  <r>
    <d v="2025-09-03T00:00:00"/>
    <x v="36"/>
    <n v="520"/>
    <n v="6"/>
    <n v="2.1150000000000002"/>
    <n v="1.1539999999999999"/>
    <n v="12.69"/>
    <n v="12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36"/>
    <n v="839"/>
    <n v="10"/>
    <n v="1.4670000000000001"/>
    <n v="1.1919999999999999"/>
    <n v="14.67"/>
    <n v="14.67"/>
    <s v="USD"/>
    <n v="2"/>
    <n v="2"/>
    <n v="2"/>
    <n v="2"/>
    <n v="2"/>
    <n v="2"/>
    <n v="2"/>
    <n v="2"/>
    <n v="55.8"/>
    <n v="55.8"/>
    <n v="55.8"/>
    <n v="55.8"/>
    <n v="26.290322580000002"/>
    <n v="26.290322580000002"/>
    <n v="3.8036809819999999"/>
    <n v="3.8036809819999999"/>
  </r>
  <r>
    <d v="2025-09-03T00:00:00"/>
    <x v="36"/>
    <n v="631"/>
    <n v="7"/>
    <n v="1.7709999999999999"/>
    <n v="1.109"/>
    <n v="12.4"/>
    <n v="12.4"/>
    <s v="USD"/>
    <n v="2"/>
    <n v="2"/>
    <n v="2"/>
    <n v="2"/>
    <n v="6"/>
    <n v="6"/>
    <n v="6"/>
    <n v="6"/>
    <n v="167.4"/>
    <n v="167.4"/>
    <n v="167.4"/>
    <n v="167.4"/>
    <n v="7.407407407"/>
    <n v="7.407407407"/>
    <n v="13.5"/>
    <n v="13.5"/>
  </r>
  <r>
    <d v="2025-09-03T00:00:00"/>
    <x v="36"/>
    <n v="2043"/>
    <n v="9"/>
    <n v="1.143"/>
    <n v="0.441"/>
    <n v="10.29"/>
    <n v="10.29"/>
    <s v="USD"/>
    <n v="0"/>
    <n v="1"/>
    <n v="1"/>
    <n v="1"/>
    <n v="0"/>
    <n v="4"/>
    <n v="4"/>
    <n v="4"/>
    <n v="0"/>
    <n v="111.52"/>
    <n v="111.52"/>
    <n v="111.52"/>
    <n v="9.2270444759999997"/>
    <n v="9.2270444759999997"/>
    <n v="10.83770651"/>
    <n v="10.83770651"/>
  </r>
  <r>
    <d v="2025-09-03T00:00:00"/>
    <x v="37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7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8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7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7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8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9"/>
    <n v="223"/>
    <n v="2"/>
    <n v="0.72"/>
    <n v="0.89700000000000002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0"/>
    <n v="62"/>
    <n v="1"/>
    <n v="1.17"/>
    <n v="1.613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1"/>
    <n v="300"/>
    <n v="2"/>
    <n v="1.28"/>
    <n v="0.66700000000000004"/>
    <n v="2.56"/>
    <n v="2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2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9"/>
    <n v="190"/>
    <n v="3"/>
    <n v="0.56000000000000005"/>
    <n v="1.579"/>
    <n v="1.68"/>
    <n v="1.68"/>
    <s v="USD"/>
    <n v="4"/>
    <n v="4"/>
    <n v="4"/>
    <n v="4"/>
    <n v="4"/>
    <n v="4"/>
    <n v="4"/>
    <n v="4"/>
    <n v="77.19"/>
    <n v="77.19"/>
    <n v="77.19"/>
    <n v="77.19"/>
    <n v="2.1764477260000001"/>
    <n v="2.1764477260000001"/>
    <n v="45.946428570000002"/>
    <n v="45.946428570000002"/>
  </r>
  <r>
    <d v="2025-09-03T00:00:00"/>
    <x v="40"/>
    <n v="1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41"/>
    <n v="736"/>
    <n v="4"/>
    <n v="1.0229999999999999"/>
    <n v="0.54300000000000004"/>
    <n v="4.09"/>
    <n v="4.09"/>
    <s v="USD"/>
    <n v="1"/>
    <n v="1"/>
    <n v="1"/>
    <n v="1"/>
    <n v="1"/>
    <n v="1"/>
    <n v="1"/>
    <n v="1"/>
    <n v="17.88"/>
    <n v="17.88"/>
    <n v="17.88"/>
    <n v="17.88"/>
    <n v="22.874720360000001"/>
    <n v="22.874720360000001"/>
    <n v="4.3716381420000001"/>
    <n v="4.3716381420000001"/>
  </r>
  <r>
    <d v="2025-09-03T00:00:00"/>
    <x v="42"/>
    <n v="35"/>
    <n v="2"/>
    <n v="1.0049999999999999"/>
    <n v="5.7140000000000004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2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39"/>
    <n v="194"/>
    <n v="1"/>
    <n v="1.26"/>
    <n v="0.51500000000000001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0"/>
    <n v="161"/>
    <n v="1"/>
    <n v="1.02"/>
    <n v="0.621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1"/>
    <n v="532"/>
    <n v="4"/>
    <n v="1.093"/>
    <n v="0.752"/>
    <n v="4.37"/>
    <n v="4.37"/>
    <s v="USD"/>
    <n v="1"/>
    <n v="1"/>
    <n v="1"/>
    <n v="1"/>
    <n v="1"/>
    <n v="1"/>
    <n v="1"/>
    <n v="1"/>
    <n v="17.88"/>
    <n v="17.88"/>
    <n v="17.88"/>
    <n v="17.88"/>
    <n v="24.440715879999999"/>
    <n v="24.440715879999999"/>
    <n v="4.091533181"/>
    <n v="4.091533181"/>
  </r>
  <r>
    <d v="2025-09-03T00:00:00"/>
    <x v="41"/>
    <n v="480"/>
    <n v="2"/>
    <n v="1.63"/>
    <n v="0.41699999999999998"/>
    <n v="3.26"/>
    <n v="3.26"/>
    <s v="USD"/>
    <n v="2"/>
    <n v="2"/>
    <n v="2"/>
    <n v="2"/>
    <n v="2"/>
    <n v="2"/>
    <n v="2"/>
    <n v="2"/>
    <n v="38.78"/>
    <n v="38.78"/>
    <n v="38.78"/>
    <n v="38.78"/>
    <n v="8.4063950490000003"/>
    <n v="8.4063950490000003"/>
    <n v="11.89570552"/>
    <n v="11.89570552"/>
  </r>
  <r>
    <d v="2025-09-03T00:00:00"/>
    <x v="39"/>
    <n v="169"/>
    <n v="2"/>
    <n v="0.49"/>
    <n v="1.1830000000000001"/>
    <n v="0.98"/>
    <n v="0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2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3T00:00:00"/>
    <x v="40"/>
    <n v="367"/>
    <n v="4"/>
    <n v="0.7"/>
    <n v="1.0900000000000001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28"/>
    <n v="158"/>
    <n v="2"/>
    <n v="1.7549999999999999"/>
    <n v="1.266"/>
    <n v="3.51"/>
    <n v="3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3"/>
    <n v="86"/>
    <n v="2"/>
    <n v="0.41"/>
    <n v="2.3260000000000001"/>
    <n v="0.82"/>
    <n v="0.82"/>
    <s v="USD"/>
    <n v="1"/>
    <n v="1"/>
    <n v="1"/>
    <n v="1"/>
    <n v="2"/>
    <n v="2"/>
    <n v="2"/>
    <n v="2"/>
    <n v="32.979999999999997"/>
    <n v="32.979999999999997"/>
    <n v="32.979999999999997"/>
    <n v="32.979999999999997"/>
    <n v="2.4863553669999998"/>
    <n v="2.4863553669999998"/>
    <n v="40.219512199999997"/>
    <n v="40.219512199999997"/>
  </r>
  <r>
    <d v="2025-09-03T00:00:00"/>
    <x v="28"/>
    <n v="544"/>
    <n v="6"/>
    <n v="1.19"/>
    <n v="1.103"/>
    <n v="7.14"/>
    <n v="7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3"/>
    <n v="183"/>
    <n v="1"/>
    <n v="0.32"/>
    <n v="0.54600000000000004"/>
    <n v="0.32"/>
    <n v="0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28"/>
    <n v="385"/>
    <n v="2"/>
    <n v="1.1399999999999999"/>
    <n v="0.51900000000000002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3"/>
    <n v="137"/>
    <n v="1"/>
    <n v="1.2"/>
    <n v="0.73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43"/>
    <n v="972"/>
    <n v="9"/>
    <n v="0.78700000000000003"/>
    <n v="0.92600000000000005"/>
    <n v="7.08"/>
    <n v="7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3T00:00:00"/>
    <x v="28"/>
    <n v="1597"/>
    <n v="9"/>
    <n v="1.147"/>
    <n v="0.56399999999999995"/>
    <n v="10.32"/>
    <n v="10.32"/>
    <s v="USD"/>
    <n v="0"/>
    <n v="1"/>
    <n v="1"/>
    <n v="1"/>
    <n v="0"/>
    <n v="1"/>
    <n v="1"/>
    <n v="1"/>
    <n v="0"/>
    <n v="24.98"/>
    <n v="24.98"/>
    <n v="24.98"/>
    <n v="41.313050439999998"/>
    <n v="41.313050439999998"/>
    <n v="2.420542636"/>
    <n v="2.420542636"/>
  </r>
  <r>
    <d v="2025-09-04T00:00:00"/>
    <x v="0"/>
    <n v="1548"/>
    <n v="10"/>
    <n v="1.5569999999999999"/>
    <n v="0.64600000000000002"/>
    <n v="15.57"/>
    <n v="15.57"/>
    <s v="USD"/>
    <n v="1"/>
    <n v="1"/>
    <n v="1"/>
    <n v="1"/>
    <n v="1"/>
    <n v="1"/>
    <n v="1"/>
    <n v="1"/>
    <n v="31.49"/>
    <n v="31.49"/>
    <n v="31.49"/>
    <n v="31.49"/>
    <n v="49.444268020000003"/>
    <n v="49.444268020000003"/>
    <n v="2.022479127"/>
    <n v="2.022479127"/>
  </r>
  <r>
    <d v="2025-09-04T00:00:00"/>
    <x v="1"/>
    <n v="2537"/>
    <n v="37"/>
    <n v="1.913"/>
    <n v="1.458"/>
    <n v="70.790000000000006"/>
    <n v="70.790000000000006"/>
    <s v="USD"/>
    <n v="6"/>
    <n v="8"/>
    <n v="9"/>
    <n v="9"/>
    <n v="6"/>
    <n v="9"/>
    <n v="10"/>
    <n v="10"/>
    <n v="138.97999999999999"/>
    <n v="224.84"/>
    <n v="248.33"/>
    <n v="248.33"/>
    <n v="31.484611279999999"/>
    <n v="28.506422910000001"/>
    <n v="3.1761548240000002"/>
    <n v="3.5079813529999999"/>
  </r>
  <r>
    <d v="2025-09-04T00:00:00"/>
    <x v="2"/>
    <n v="971"/>
    <n v="11"/>
    <n v="4.1100000000000003"/>
    <n v="1.133"/>
    <n v="45.21"/>
    <n v="45.21"/>
    <s v="USD"/>
    <n v="3"/>
    <n v="4"/>
    <n v="4"/>
    <n v="4"/>
    <n v="5"/>
    <n v="6"/>
    <n v="6"/>
    <n v="6"/>
    <n v="111.27"/>
    <n v="139.25"/>
    <n v="139.25"/>
    <n v="139.25"/>
    <n v="32.46678636"/>
    <n v="32.46678636"/>
    <n v="3.0800707809999999"/>
    <n v="3.0800707809999999"/>
  </r>
  <r>
    <d v="2025-09-04T00:00:00"/>
    <x v="3"/>
    <n v="1146"/>
    <n v="6"/>
    <n v="5.0419999999999998"/>
    <n v="0.52400000000000002"/>
    <n v="30.25"/>
    <n v="30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"/>
    <n v="809"/>
    <n v="5"/>
    <n v="4.5659999999999998"/>
    <n v="0.61799999999999999"/>
    <n v="22.83"/>
    <n v="2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5"/>
    <n v="396"/>
    <n v="5"/>
    <n v="2.4340000000000002"/>
    <n v="1.2629999999999999"/>
    <n v="12.17"/>
    <n v="12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4"/>
    <n v="3234"/>
    <n v="28"/>
    <n v="2.4039999999999999"/>
    <n v="0.86599999999999999"/>
    <n v="67.3"/>
    <n v="67.3"/>
    <s v="USD"/>
    <n v="7"/>
    <n v="7"/>
    <n v="7"/>
    <n v="7"/>
    <n v="7"/>
    <n v="7"/>
    <n v="7"/>
    <n v="7"/>
    <n v="220.43"/>
    <n v="220.43"/>
    <n v="220.43"/>
    <n v="220.43"/>
    <n v="30.53123441"/>
    <n v="30.53123441"/>
    <n v="3.2753343240000001"/>
    <n v="3.2753343240000001"/>
  </r>
  <r>
    <d v="2025-09-04T00:00:00"/>
    <x v="6"/>
    <n v="266"/>
    <n v="3"/>
    <n v="1.4570000000000001"/>
    <n v="1.1279999999999999"/>
    <n v="4.37"/>
    <n v="4.37"/>
    <s v="USD"/>
    <n v="3"/>
    <n v="3"/>
    <n v="3"/>
    <n v="3"/>
    <n v="4"/>
    <n v="4"/>
    <n v="4"/>
    <n v="4"/>
    <n v="86.84"/>
    <n v="86.84"/>
    <n v="86.84"/>
    <n v="86.84"/>
    <n v="5.0322432060000004"/>
    <n v="5.0322432060000004"/>
    <n v="19.871853550000001"/>
    <n v="19.871853550000001"/>
  </r>
  <r>
    <d v="2025-09-04T00:00:00"/>
    <x v="7"/>
    <n v="697"/>
    <n v="12"/>
    <n v="1.9319999999999999"/>
    <n v="1.722"/>
    <n v="23.18"/>
    <n v="23.18"/>
    <s v="USD"/>
    <n v="3"/>
    <n v="4"/>
    <n v="4"/>
    <n v="4"/>
    <n v="3"/>
    <n v="4"/>
    <n v="4"/>
    <n v="4"/>
    <n v="122.7"/>
    <n v="163.58000000000001"/>
    <n v="163.58000000000001"/>
    <n v="163.58000000000001"/>
    <n v="14.170436479999999"/>
    <n v="14.170436479999999"/>
    <n v="7.0569456429999997"/>
    <n v="7.0569456429999997"/>
  </r>
  <r>
    <d v="2025-09-04T00:00:00"/>
    <x v="8"/>
    <n v="65"/>
    <n v="1"/>
    <n v="4.72"/>
    <n v="1.538"/>
    <n v="4.72"/>
    <n v="4.72"/>
    <s v="USD"/>
    <n v="1"/>
    <n v="1"/>
    <n v="1"/>
    <n v="1"/>
    <n v="1"/>
    <n v="1"/>
    <n v="1"/>
    <n v="1"/>
    <n v="27.9"/>
    <n v="27.9"/>
    <n v="27.9"/>
    <n v="27.9"/>
    <n v="16.917562719999999"/>
    <n v="16.917562719999999"/>
    <n v="5.9110169490000004"/>
    <n v="5.9110169490000004"/>
  </r>
  <r>
    <d v="2025-09-04T00:00:00"/>
    <x v="9"/>
    <n v="1444"/>
    <n v="12"/>
    <n v="1.093"/>
    <n v="0.83099999999999996"/>
    <n v="13.12"/>
    <n v="13.12"/>
    <s v="USD"/>
    <n v="2"/>
    <n v="2"/>
    <n v="2"/>
    <n v="2"/>
    <n v="2"/>
    <n v="2"/>
    <n v="2"/>
    <n v="2"/>
    <n v="41.8"/>
    <n v="41.8"/>
    <n v="41.8"/>
    <n v="41.8"/>
    <n v="31.387559809999999"/>
    <n v="31.387559809999999"/>
    <n v="3.1859756099999998"/>
    <n v="3.1859756099999998"/>
  </r>
  <r>
    <d v="2025-09-04T00:00:00"/>
    <x v="4"/>
    <n v="4488"/>
    <n v="42"/>
    <n v="4.8380000000000001"/>
    <n v="0.93600000000000005"/>
    <n v="203.19"/>
    <n v="203.19"/>
    <s v="USD"/>
    <n v="12"/>
    <n v="13"/>
    <n v="13"/>
    <n v="13"/>
    <n v="16"/>
    <n v="17"/>
    <n v="17"/>
    <n v="17"/>
    <n v="641.25"/>
    <n v="673.14"/>
    <n v="673.14"/>
    <n v="673.14"/>
    <n v="30.18539977"/>
    <n v="30.18539977"/>
    <n v="3.3128598849999999"/>
    <n v="3.3128598849999999"/>
  </r>
  <r>
    <d v="2025-09-04T00:00:00"/>
    <x v="10"/>
    <n v="2327"/>
    <n v="11"/>
    <n v="4.4589999999999996"/>
    <n v="0.47299999999999998"/>
    <n v="49.05"/>
    <n v="49.05"/>
    <s v="USD"/>
    <n v="6"/>
    <n v="6"/>
    <n v="6"/>
    <n v="6"/>
    <n v="7"/>
    <n v="7"/>
    <n v="7"/>
    <n v="7"/>
    <n v="257.83999999999997"/>
    <n v="257.83999999999997"/>
    <n v="257.83999999999997"/>
    <n v="257.83999999999997"/>
    <n v="19.023425379999999"/>
    <n v="19.023425379999999"/>
    <n v="5.2566768599999998"/>
    <n v="5.2566768599999998"/>
  </r>
  <r>
    <d v="2025-09-04T00:00:00"/>
    <x v="11"/>
    <n v="1142"/>
    <n v="6"/>
    <n v="5.8470000000000004"/>
    <n v="0.52500000000000002"/>
    <n v="35.08"/>
    <n v="35.08"/>
    <s v="USD"/>
    <n v="6"/>
    <n v="6"/>
    <n v="6"/>
    <n v="6"/>
    <n v="7"/>
    <n v="7"/>
    <n v="7"/>
    <n v="7"/>
    <n v="211.43"/>
    <n v="211.43"/>
    <n v="211.43"/>
    <n v="211.43"/>
    <n v="16.59177979"/>
    <n v="16.59177979"/>
    <n v="6.027080958"/>
    <n v="6.027080958"/>
  </r>
  <r>
    <d v="2025-09-04T00:00:00"/>
    <x v="12"/>
    <n v="3807"/>
    <n v="23"/>
    <n v="5.2569999999999997"/>
    <n v="0.60399999999999998"/>
    <n v="120.92"/>
    <n v="120.92"/>
    <s v="USD"/>
    <n v="10"/>
    <n v="11"/>
    <n v="11"/>
    <n v="11"/>
    <n v="20"/>
    <n v="23"/>
    <n v="23"/>
    <n v="23"/>
    <n v="546.70000000000005"/>
    <n v="624.64"/>
    <n v="624.64"/>
    <n v="624.64"/>
    <n v="19.35835041"/>
    <n v="19.35835041"/>
    <n v="5.1657294079999998"/>
    <n v="5.1657294079999998"/>
  </r>
  <r>
    <d v="2025-09-04T00:00:00"/>
    <x v="13"/>
    <n v="6996"/>
    <n v="35"/>
    <n v="3.512"/>
    <n v="0.5"/>
    <n v="122.92"/>
    <n v="122.92"/>
    <s v="USD"/>
    <n v="8"/>
    <n v="11"/>
    <n v="11"/>
    <n v="11"/>
    <n v="11"/>
    <n v="14"/>
    <n v="14"/>
    <n v="14"/>
    <n v="386.39"/>
    <n v="470.23"/>
    <n v="470.23"/>
    <n v="470.23"/>
    <n v="26.140399380000002"/>
    <n v="26.140399380000002"/>
    <n v="3.8254962579999998"/>
    <n v="3.8254962579999998"/>
  </r>
  <r>
    <d v="2025-09-04T00:00:00"/>
    <x v="45"/>
    <n v="544"/>
    <n v="6"/>
    <n v="1.625"/>
    <n v="1.103"/>
    <n v="9.75"/>
    <n v="9.75"/>
    <s v="USD"/>
    <n v="0"/>
    <n v="1"/>
    <n v="1"/>
    <n v="1"/>
    <n v="0"/>
    <n v="1"/>
    <n v="1"/>
    <n v="1"/>
    <n v="0"/>
    <n v="41.49"/>
    <n v="41.49"/>
    <n v="41.49"/>
    <n v="23.499638470000001"/>
    <n v="23.499638470000001"/>
    <n v="4.2553846149999996"/>
    <n v="4.2553846149999996"/>
  </r>
  <r>
    <d v="2025-09-04T00:00:00"/>
    <x v="14"/>
    <n v="2244"/>
    <n v="16"/>
    <n v="2.6930000000000001"/>
    <n v="0.71299999999999997"/>
    <n v="43.08"/>
    <n v="43.08"/>
    <s v="USD"/>
    <n v="2"/>
    <n v="2"/>
    <n v="2"/>
    <n v="2"/>
    <n v="4"/>
    <n v="4"/>
    <n v="4"/>
    <n v="4"/>
    <n v="122.94"/>
    <n v="122.94"/>
    <n v="122.94"/>
    <n v="122.94"/>
    <n v="35.041483650000004"/>
    <n v="35.041483650000004"/>
    <n v="2.8537604459999999"/>
    <n v="2.8537604459999999"/>
  </r>
  <r>
    <d v="2025-09-04T00:00:00"/>
    <x v="46"/>
    <n v="1239"/>
    <n v="6"/>
    <n v="2.077"/>
    <n v="0.48399999999999999"/>
    <n v="12.46"/>
    <n v="12.46"/>
    <s v="USD"/>
    <n v="2"/>
    <n v="2"/>
    <n v="2"/>
    <n v="2"/>
    <n v="2"/>
    <n v="2"/>
    <n v="2"/>
    <n v="2"/>
    <n v="61.47"/>
    <n v="61.47"/>
    <n v="61.47"/>
    <n v="61.47"/>
    <n v="20.270050430000001"/>
    <n v="20.270050430000001"/>
    <n v="4.9333868379999997"/>
    <n v="4.9333868379999997"/>
  </r>
  <r>
    <d v="2025-09-04T00:00:00"/>
    <x v="15"/>
    <n v="2296"/>
    <n v="8"/>
    <n v="3.4249999999999998"/>
    <n v="0.34799999999999998"/>
    <n v="27.4"/>
    <n v="27.4"/>
    <s v="USD"/>
    <n v="3"/>
    <n v="3"/>
    <n v="3"/>
    <n v="3"/>
    <n v="6"/>
    <n v="6"/>
    <n v="6"/>
    <n v="6"/>
    <n v="224.47"/>
    <n v="224.47"/>
    <n v="224.47"/>
    <n v="224.47"/>
    <n v="12.20653094"/>
    <n v="12.20653094"/>
    <n v="8.1923357659999994"/>
    <n v="8.1923357659999994"/>
  </r>
  <r>
    <d v="2025-09-04T00:00:00"/>
    <x v="16"/>
    <n v="742"/>
    <n v="13"/>
    <n v="3.4449999999999998"/>
    <n v="1.752"/>
    <n v="44.79"/>
    <n v="44.79"/>
    <s v="USD"/>
    <n v="4"/>
    <n v="5"/>
    <n v="5"/>
    <n v="5"/>
    <n v="5"/>
    <n v="6"/>
    <n v="6"/>
    <n v="6"/>
    <n v="187.17"/>
    <n v="214.05"/>
    <n v="214.05"/>
    <n v="214.05"/>
    <n v="20.925017520000001"/>
    <n v="20.925017520000001"/>
    <n v="4.7789685200000003"/>
    <n v="4.7789685200000003"/>
  </r>
  <r>
    <d v="2025-09-04T00:00:00"/>
    <x v="17"/>
    <n v="108"/>
    <n v="1"/>
    <n v="4.45"/>
    <n v="0.92600000000000005"/>
    <n v="4.45"/>
    <n v="4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18"/>
    <n v="433"/>
    <n v="5"/>
    <n v="3.03"/>
    <n v="1.155"/>
    <n v="15.15"/>
    <n v="15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19"/>
    <n v="2014"/>
    <n v="13"/>
    <n v="6.7539999999999996"/>
    <n v="0.64500000000000002"/>
    <n v="87.8"/>
    <n v="87.8"/>
    <s v="USD"/>
    <n v="12"/>
    <n v="14"/>
    <n v="14"/>
    <n v="14"/>
    <n v="23"/>
    <n v="25"/>
    <n v="25"/>
    <n v="25"/>
    <n v="1867.06"/>
    <n v="1978.02"/>
    <n v="1978.02"/>
    <n v="1978.02"/>
    <n v="4.438782217"/>
    <n v="4.438782217"/>
    <n v="22.528701590000001"/>
    <n v="22.528701590000001"/>
  </r>
  <r>
    <d v="2025-09-04T00:00:00"/>
    <x v="20"/>
    <n v="1924"/>
    <n v="6"/>
    <n v="4.742"/>
    <n v="0.312"/>
    <n v="28.45"/>
    <n v="28.45"/>
    <s v="USD"/>
    <n v="2"/>
    <n v="4"/>
    <n v="5"/>
    <n v="5"/>
    <n v="6"/>
    <n v="14"/>
    <n v="16"/>
    <n v="16"/>
    <n v="452.94"/>
    <n v="1053.68"/>
    <n v="1205.44"/>
    <n v="1205.44"/>
    <n v="2.7000607400000001"/>
    <n v="2.360134059"/>
    <n v="37.036203870000001"/>
    <n v="42.370474520000002"/>
  </r>
  <r>
    <d v="2025-09-04T00:00:00"/>
    <x v="21"/>
    <n v="1254"/>
    <n v="13"/>
    <n v="2.4279999999999999"/>
    <n v="1.0369999999999999"/>
    <n v="31.56"/>
    <n v="31.56"/>
    <s v="USD"/>
    <n v="4"/>
    <n v="4"/>
    <n v="4"/>
    <n v="4"/>
    <n v="4"/>
    <n v="4"/>
    <n v="4"/>
    <n v="4"/>
    <n v="133.16999999999999"/>
    <n v="133.16999999999999"/>
    <n v="133.16999999999999"/>
    <n v="133.16999999999999"/>
    <n v="23.699031309999999"/>
    <n v="23.699031309999999"/>
    <n v="4.2195817489999996"/>
    <n v="4.2195817489999996"/>
  </r>
  <r>
    <d v="2025-09-04T00:00:00"/>
    <x v="22"/>
    <n v="386"/>
    <n v="7"/>
    <n v="2.9630000000000001"/>
    <n v="1.8129999999999999"/>
    <n v="20.74"/>
    <n v="20.74"/>
    <s v="USD"/>
    <n v="1"/>
    <n v="1"/>
    <n v="1"/>
    <n v="1"/>
    <n v="3"/>
    <n v="3"/>
    <n v="3"/>
    <n v="3"/>
    <n v="76.47"/>
    <n v="76.47"/>
    <n v="76.47"/>
    <n v="76.47"/>
    <n v="27.12174709"/>
    <n v="27.12174709"/>
    <n v="3.6870781099999999"/>
    <n v="3.6870781099999999"/>
  </r>
  <r>
    <d v="2025-09-04T00:00:00"/>
    <x v="46"/>
    <n v="2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45"/>
    <n v="17"/>
    <n v="1"/>
    <n v="1.47"/>
    <n v="5.8819999999999997"/>
    <n v="1.47"/>
    <n v="1.47"/>
    <s v="USD"/>
    <n v="0"/>
    <n v="4"/>
    <n v="5"/>
    <n v="5"/>
    <n v="0"/>
    <n v="4"/>
    <n v="5"/>
    <n v="5"/>
    <n v="0"/>
    <n v="80.37"/>
    <n v="80.37"/>
    <n v="80.37"/>
    <n v="1.829040687"/>
    <n v="1.829040687"/>
    <n v="54.673469390000001"/>
    <n v="54.673469390000001"/>
  </r>
  <r>
    <d v="2025-09-04T00:00:00"/>
    <x v="10"/>
    <n v="837"/>
    <n v="8"/>
    <n v="4.4690000000000003"/>
    <n v="0.95599999999999996"/>
    <n v="35.75"/>
    <n v="35.75"/>
    <s v="USD"/>
    <n v="3"/>
    <n v="3"/>
    <n v="3"/>
    <n v="3"/>
    <n v="6"/>
    <n v="6"/>
    <n v="6"/>
    <n v="6"/>
    <n v="500.99"/>
    <n v="500.99"/>
    <n v="500.99"/>
    <n v="500.99"/>
    <n v="7.1358709749999996"/>
    <n v="7.1358709749999996"/>
    <n v="14.01370629"/>
    <n v="14.01370629"/>
  </r>
  <r>
    <d v="2025-09-04T00:00:00"/>
    <x v="14"/>
    <n v="178"/>
    <n v="2"/>
    <n v="4.0750000000000002"/>
    <n v="1.1240000000000001"/>
    <n v="8.15"/>
    <n v="8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23"/>
    <n v="149"/>
    <n v="2"/>
    <n v="2.085"/>
    <n v="1.3420000000000001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0"/>
    <n v="86"/>
    <n v="2"/>
    <n v="2.94"/>
    <n v="2.3260000000000001"/>
    <n v="5.88"/>
    <n v="5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2"/>
    <n v="365"/>
    <n v="2"/>
    <n v="2.86"/>
    <n v="0.54800000000000004"/>
    <n v="5.72"/>
    <n v="5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7"/>
    <n v="1204"/>
    <n v="3"/>
    <n v="2.0329999999999999"/>
    <n v="0.249"/>
    <n v="6.1"/>
    <n v="6.1"/>
    <s v="USD"/>
    <n v="0"/>
    <n v="1"/>
    <n v="1"/>
    <n v="1"/>
    <n v="0"/>
    <n v="1"/>
    <n v="1"/>
    <n v="1"/>
    <n v="0"/>
    <n v="15.88"/>
    <n v="15.88"/>
    <n v="15.88"/>
    <n v="38.413098239999997"/>
    <n v="38.413098239999997"/>
    <n v="2.6032786890000001"/>
    <n v="2.6032786890000001"/>
  </r>
  <r>
    <d v="2025-09-04T00:00:00"/>
    <x v="24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4"/>
    <n v="821"/>
    <n v="7"/>
    <n v="3.2789999999999999"/>
    <n v="0.85299999999999998"/>
    <n v="22.95"/>
    <n v="22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4"/>
    <n v="1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1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21"/>
    <n v="84"/>
    <n v="1"/>
    <n v="2.86"/>
    <n v="1.19"/>
    <n v="2.86"/>
    <n v="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25"/>
    <n v="550"/>
    <n v="6"/>
    <n v="2.9430000000000001"/>
    <n v="1.091"/>
    <n v="17.66"/>
    <n v="17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26"/>
    <n v="1631"/>
    <n v="3"/>
    <n v="2.0070000000000001"/>
    <n v="0.184"/>
    <n v="6.02"/>
    <n v="6.02"/>
    <s v="USD"/>
    <n v="0"/>
    <n v="1"/>
    <n v="1"/>
    <n v="1"/>
    <n v="0"/>
    <n v="1"/>
    <n v="1"/>
    <n v="1"/>
    <n v="0"/>
    <n v="35.979999999999997"/>
    <n v="35.979999999999997"/>
    <n v="35.979999999999997"/>
    <n v="16.73151751"/>
    <n v="16.73151751"/>
    <n v="5.9767441860000003"/>
    <n v="5.9767441860000003"/>
  </r>
  <r>
    <d v="2025-09-04T00:00:00"/>
    <x v="27"/>
    <n v="368"/>
    <n v="2"/>
    <n v="2.2650000000000001"/>
    <n v="0.54300000000000004"/>
    <n v="4.53"/>
    <n v="4.53"/>
    <s v="USD"/>
    <n v="1"/>
    <n v="1"/>
    <n v="1"/>
    <n v="1"/>
    <n v="1"/>
    <n v="1"/>
    <n v="1"/>
    <n v="1"/>
    <n v="28.49"/>
    <n v="28.49"/>
    <n v="28.49"/>
    <n v="28.49"/>
    <n v="15.900315900000001"/>
    <n v="15.900315900000001"/>
    <n v="6.2891832230000002"/>
    <n v="6.2891832230000002"/>
  </r>
  <r>
    <d v="2025-09-04T00:00:00"/>
    <x v="5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1"/>
    <n v="87"/>
    <n v="1"/>
    <n v="1.01"/>
    <n v="1.149"/>
    <n v="1.01"/>
    <n v="1.01"/>
    <s v="USD"/>
    <n v="1"/>
    <n v="1"/>
    <n v="1"/>
    <n v="1"/>
    <n v="1"/>
    <n v="1"/>
    <n v="1"/>
    <n v="1"/>
    <n v="35.9"/>
    <n v="35.9"/>
    <n v="35.9"/>
    <n v="35.9"/>
    <n v="2.8133704740000001"/>
    <n v="2.8133704740000001"/>
    <n v="35.544554460000001"/>
    <n v="35.544554460000001"/>
  </r>
  <r>
    <d v="2025-09-04T00:00:00"/>
    <x v="7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14"/>
    <n v="154"/>
    <n v="2"/>
    <n v="3.66"/>
    <n v="1.2989999999999999"/>
    <n v="7.32"/>
    <n v="7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4"/>
    <n v="14"/>
    <n v="1"/>
    <n v="1.55"/>
    <n v="7.1429999999999998"/>
    <n v="1.55"/>
    <n v="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12"/>
    <n v="888"/>
    <n v="10"/>
    <n v="4.1020000000000003"/>
    <n v="1.1259999999999999"/>
    <n v="41.02"/>
    <n v="41.02"/>
    <s v="USD"/>
    <n v="5"/>
    <n v="5"/>
    <n v="5"/>
    <n v="5"/>
    <n v="5"/>
    <n v="5"/>
    <n v="5"/>
    <n v="5"/>
    <n v="140.44999999999999"/>
    <n v="140.44999999999999"/>
    <n v="140.44999999999999"/>
    <n v="140.44999999999999"/>
    <n v="29.206123179999999"/>
    <n v="29.206123179999999"/>
    <n v="3.4239395419999998"/>
    <n v="3.4239395419999998"/>
  </r>
  <r>
    <d v="2025-09-04T00:00:00"/>
    <x v="10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28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2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9"/>
    <n v="74"/>
    <n v="1"/>
    <n v="1.4"/>
    <n v="1.351"/>
    <n v="1.4"/>
    <n v="1.4"/>
    <s v="USD"/>
    <n v="1"/>
    <n v="2"/>
    <n v="2"/>
    <n v="2"/>
    <n v="1"/>
    <n v="2"/>
    <n v="2"/>
    <n v="2"/>
    <n v="18.899999999999999"/>
    <n v="47.79"/>
    <n v="47.79"/>
    <n v="47.79"/>
    <n v="2.9294831549999998"/>
    <n v="2.9294831549999998"/>
    <n v="34.135714290000003"/>
    <n v="34.135714290000003"/>
  </r>
  <r>
    <d v="2025-09-04T00:00:00"/>
    <x v="16"/>
    <n v="1002"/>
    <n v="2"/>
    <n v="3.875"/>
    <n v="0.2"/>
    <n v="7.75"/>
    <n v="7.75"/>
    <s v="USD"/>
    <n v="0"/>
    <n v="1"/>
    <n v="1"/>
    <n v="1"/>
    <n v="0"/>
    <n v="1"/>
    <n v="1"/>
    <n v="1"/>
    <n v="0"/>
    <n v="79.98"/>
    <n v="79.98"/>
    <n v="79.98"/>
    <n v="9.689922481"/>
    <n v="9.689922481"/>
    <n v="10.32"/>
    <n v="10.32"/>
  </r>
  <r>
    <d v="2025-09-04T00:00:00"/>
    <x v="19"/>
    <n v="274"/>
    <n v="1"/>
    <n v="4.62"/>
    <n v="0.36499999999999999"/>
    <n v="4.62"/>
    <n v="4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29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29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29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0"/>
    <n v="342"/>
    <n v="5"/>
    <n v="0.56799999999999995"/>
    <n v="1.462"/>
    <n v="2.84"/>
    <n v="2.84"/>
    <s v="USD"/>
    <n v="2"/>
    <n v="2"/>
    <n v="2"/>
    <n v="2"/>
    <n v="2"/>
    <n v="2"/>
    <n v="2"/>
    <n v="2"/>
    <n v="38.880000000000003"/>
    <n v="38.880000000000003"/>
    <n v="38.880000000000003"/>
    <n v="38.880000000000003"/>
    <n v="7.3045267489999999"/>
    <n v="7.3045267489999999"/>
    <n v="13.690140850000001"/>
    <n v="13.690140850000001"/>
  </r>
  <r>
    <d v="2025-09-04T00:00:00"/>
    <x v="30"/>
    <n v="368"/>
    <n v="5"/>
    <n v="0.51800000000000002"/>
    <n v="1.359"/>
    <n v="2.59"/>
    <n v="2.59"/>
    <s v="USD"/>
    <n v="1"/>
    <n v="1"/>
    <n v="1"/>
    <n v="1"/>
    <n v="1"/>
    <n v="1"/>
    <n v="1"/>
    <n v="1"/>
    <n v="12.9"/>
    <n v="12.9"/>
    <n v="12.9"/>
    <n v="12.9"/>
    <n v="20.077519379999998"/>
    <n v="20.077519379999998"/>
    <n v="4.9806949810000001"/>
    <n v="4.9806949810000001"/>
  </r>
  <r>
    <d v="2025-09-04T00:00:00"/>
    <x v="30"/>
    <n v="517"/>
    <n v="3"/>
    <n v="0.35"/>
    <n v="0.57999999999999996"/>
    <n v="1.05"/>
    <n v="1.05"/>
    <s v="USD"/>
    <n v="1"/>
    <n v="1"/>
    <n v="1"/>
    <n v="1"/>
    <n v="1"/>
    <n v="1"/>
    <n v="1"/>
    <n v="1"/>
    <n v="10.98"/>
    <n v="10.98"/>
    <n v="10.98"/>
    <n v="10.98"/>
    <n v="9.56284153"/>
    <n v="9.56284153"/>
    <n v="10.457142859999999"/>
    <n v="10.457142859999999"/>
  </r>
  <r>
    <d v="2025-09-04T00:00:00"/>
    <x v="30"/>
    <n v="603"/>
    <n v="9"/>
    <n v="0.222"/>
    <n v="1.4930000000000001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1"/>
    <n v="45"/>
    <n v="1"/>
    <n v="2.0099999999999998"/>
    <n v="2.222"/>
    <n v="2.0099999999999998"/>
    <n v="2.0099999999999998"/>
    <s v="USD"/>
    <n v="2"/>
    <n v="2"/>
    <n v="2"/>
    <n v="2"/>
    <n v="2"/>
    <n v="2"/>
    <n v="2"/>
    <n v="2"/>
    <n v="136.38999999999999"/>
    <n v="136.38999999999999"/>
    <n v="136.38999999999999"/>
    <n v="136.38999999999999"/>
    <n v="1.473715082"/>
    <n v="1.473715082"/>
    <n v="67.855721389999999"/>
    <n v="67.855721389999999"/>
  </r>
  <r>
    <d v="2025-09-04T00:00:00"/>
    <x v="32"/>
    <n v="131"/>
    <n v="3"/>
    <n v="1.48"/>
    <n v="2.29"/>
    <n v="4.4400000000000004"/>
    <n v="4.4400000000000004"/>
    <s v="USD"/>
    <n v="0"/>
    <n v="1"/>
    <n v="1"/>
    <n v="1"/>
    <n v="0"/>
    <n v="1"/>
    <n v="1"/>
    <n v="1"/>
    <n v="0"/>
    <n v="33.979999999999997"/>
    <n v="33.979999999999997"/>
    <n v="33.979999999999997"/>
    <n v="13.06650971"/>
    <n v="13.06650971"/>
    <n v="7.6531531529999999"/>
    <n v="7.6531531529999999"/>
  </r>
  <r>
    <d v="2025-09-04T00:00:00"/>
    <x v="31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2"/>
    <n v="269"/>
    <n v="2"/>
    <n v="0.91500000000000004"/>
    <n v="0.74299999999999999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2"/>
    <n v="366"/>
    <n v="2"/>
    <n v="0.71"/>
    <n v="0.54600000000000004"/>
    <n v="1.42"/>
    <n v="1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1"/>
    <n v="78"/>
    <n v="2"/>
    <n v="1.03"/>
    <n v="2.5640000000000001"/>
    <n v="2.06"/>
    <n v="2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2"/>
    <n v="960"/>
    <n v="6"/>
    <n v="0.84799999999999998"/>
    <n v="0.625"/>
    <n v="5.09"/>
    <n v="5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1"/>
    <n v="170"/>
    <n v="1"/>
    <n v="0.68"/>
    <n v="0.58799999999999997"/>
    <n v="0.68"/>
    <n v="0.68"/>
    <s v="USD"/>
    <n v="1"/>
    <n v="1"/>
    <n v="1"/>
    <n v="1"/>
    <n v="2"/>
    <n v="2"/>
    <n v="2"/>
    <n v="2"/>
    <n v="61.8"/>
    <n v="61.8"/>
    <n v="61.8"/>
    <n v="61.8"/>
    <n v="1.1003236249999999"/>
    <n v="1.1003236249999999"/>
    <n v="90.882352940000004"/>
    <n v="90.882352940000004"/>
  </r>
  <r>
    <d v="2025-09-04T00:00:00"/>
    <x v="33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4"/>
    <n v="979"/>
    <n v="16"/>
    <n v="1.3839999999999999"/>
    <n v="1.6339999999999999"/>
    <n v="22.14"/>
    <n v="22.14"/>
    <s v="USD"/>
    <n v="2"/>
    <n v="2"/>
    <n v="2"/>
    <n v="2"/>
    <n v="2"/>
    <n v="2"/>
    <n v="2"/>
    <n v="2"/>
    <n v="45.8"/>
    <n v="45.8"/>
    <n v="45.8"/>
    <n v="45.8"/>
    <n v="48.340611350000003"/>
    <n v="48.340611350000003"/>
    <n v="2.0686540199999999"/>
    <n v="2.0686540199999999"/>
  </r>
  <r>
    <d v="2025-09-04T00:00:00"/>
    <x v="35"/>
    <n v="200"/>
    <n v="1"/>
    <n v="1.62"/>
    <n v="0.5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5"/>
    <n v="1502"/>
    <n v="7"/>
    <n v="1.0760000000000001"/>
    <n v="0.46600000000000003"/>
    <n v="7.53"/>
    <n v="7.53"/>
    <s v="USD"/>
    <n v="5"/>
    <n v="5"/>
    <n v="5"/>
    <n v="5"/>
    <n v="5"/>
    <n v="5"/>
    <n v="5"/>
    <n v="5"/>
    <n v="165.86"/>
    <n v="165.86"/>
    <n v="165.86"/>
    <n v="165.86"/>
    <n v="4.5399734719999998"/>
    <n v="4.5399734719999998"/>
    <n v="22.026560419999999"/>
    <n v="22.026560419999999"/>
  </r>
  <r>
    <d v="2025-09-04T00:00:00"/>
    <x v="33"/>
    <n v="23"/>
    <n v="2"/>
    <n v="0.87"/>
    <n v="8.6959999999999997"/>
    <n v="1.74"/>
    <n v="1.74"/>
    <s v="USD"/>
    <n v="1"/>
    <n v="1"/>
    <n v="1"/>
    <n v="1"/>
    <n v="1"/>
    <n v="1"/>
    <n v="1"/>
    <n v="1"/>
    <n v="28.49"/>
    <n v="28.49"/>
    <n v="28.49"/>
    <n v="28.49"/>
    <n v="6.1074061070000001"/>
    <n v="6.1074061070000001"/>
    <n v="16.373563220000001"/>
    <n v="16.373563220000001"/>
  </r>
  <r>
    <d v="2025-09-04T00:00:00"/>
    <x v="34"/>
    <n v="5431"/>
    <n v="18"/>
    <n v="1.089"/>
    <n v="0.33100000000000002"/>
    <n v="19.600000000000001"/>
    <n v="19.600000000000001"/>
    <s v="USD"/>
    <n v="2"/>
    <n v="2"/>
    <n v="2"/>
    <n v="2"/>
    <n v="2"/>
    <n v="2"/>
    <n v="2"/>
    <n v="2"/>
    <n v="72.39"/>
    <n v="72.39"/>
    <n v="72.39"/>
    <n v="72.39"/>
    <n v="27.075562919999999"/>
    <n v="27.075562919999999"/>
    <n v="3.6933673470000001"/>
    <n v="3.6933673470000001"/>
  </r>
  <r>
    <d v="2025-09-04T00:00:00"/>
    <x v="33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4"/>
    <n v="637"/>
    <n v="4"/>
    <n v="0.71799999999999997"/>
    <n v="0.628"/>
    <n v="2.87"/>
    <n v="2.87"/>
    <s v="USD"/>
    <n v="1"/>
    <n v="1"/>
    <n v="1"/>
    <n v="1"/>
    <n v="1"/>
    <n v="1"/>
    <n v="1"/>
    <n v="1"/>
    <n v="22.9"/>
    <n v="22.9"/>
    <n v="22.9"/>
    <n v="22.9"/>
    <n v="12.53275109"/>
    <n v="12.53275109"/>
    <n v="7.9790940770000001"/>
    <n v="7.9790940770000001"/>
  </r>
  <r>
    <d v="2025-09-04T00:00:00"/>
    <x v="35"/>
    <n v="730"/>
    <n v="8"/>
    <n v="1.0840000000000001"/>
    <n v="1.0960000000000001"/>
    <n v="8.67"/>
    <n v="8.67"/>
    <s v="USD"/>
    <n v="3"/>
    <n v="3"/>
    <n v="3"/>
    <n v="3"/>
    <n v="3"/>
    <n v="3"/>
    <n v="3"/>
    <n v="3"/>
    <n v="63.88"/>
    <n v="63.88"/>
    <n v="63.88"/>
    <n v="63.88"/>
    <n v="13.572323109999999"/>
    <n v="13.572323109999999"/>
    <n v="7.3679354090000002"/>
    <n v="7.3679354090000002"/>
  </r>
  <r>
    <d v="2025-09-04T00:00:00"/>
    <x v="34"/>
    <n v="3546"/>
    <n v="15"/>
    <n v="0.71299999999999997"/>
    <n v="0.42299999999999999"/>
    <n v="10.7"/>
    <n v="10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3"/>
    <n v="80"/>
    <n v="2"/>
    <n v="0.745"/>
    <n v="2.5"/>
    <n v="1.49"/>
    <n v="1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5"/>
    <n v="1277"/>
    <n v="6"/>
    <n v="0.66800000000000004"/>
    <n v="0.47"/>
    <n v="4.01"/>
    <n v="4.01"/>
    <s v="USD"/>
    <n v="1"/>
    <n v="1"/>
    <n v="1"/>
    <n v="1"/>
    <n v="1"/>
    <n v="1"/>
    <n v="1"/>
    <n v="1"/>
    <n v="21.49"/>
    <n v="21.49"/>
    <n v="21.49"/>
    <n v="21.49"/>
    <n v="18.659841790000002"/>
    <n v="18.659841790000002"/>
    <n v="5.3591022439999998"/>
    <n v="5.3591022439999998"/>
  </r>
  <r>
    <d v="2025-09-04T00:00:00"/>
    <x v="36"/>
    <n v="446"/>
    <n v="7"/>
    <n v="2.3639999999999999"/>
    <n v="1.57"/>
    <n v="16.55"/>
    <n v="16.55"/>
    <s v="USD"/>
    <n v="0"/>
    <n v="2"/>
    <n v="2"/>
    <n v="2"/>
    <n v="0"/>
    <n v="5"/>
    <n v="5"/>
    <n v="5"/>
    <n v="0"/>
    <n v="139.4"/>
    <n v="139.4"/>
    <n v="139.4"/>
    <n v="11.872309899999999"/>
    <n v="11.872309899999999"/>
    <n v="8.4229607249999994"/>
    <n v="8.4229607249999994"/>
  </r>
  <r>
    <d v="2025-09-04T00:00:00"/>
    <x v="36"/>
    <n v="851"/>
    <n v="2"/>
    <n v="1.3"/>
    <n v="0.23499999999999999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6"/>
    <n v="629"/>
    <n v="5"/>
    <n v="1.53"/>
    <n v="0.79500000000000004"/>
    <n v="7.65"/>
    <n v="7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6"/>
    <n v="2368"/>
    <n v="11"/>
    <n v="1.3149999999999999"/>
    <n v="0.46500000000000002"/>
    <n v="14.47"/>
    <n v="14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7"/>
    <n v="6"/>
    <n v="1"/>
    <n v="1.56"/>
    <n v="16.667000000000002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7"/>
    <n v="28"/>
    <n v="1"/>
    <n v="1.07"/>
    <n v="3.5710000000000002"/>
    <n v="1.07"/>
    <n v="1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3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7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7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9"/>
    <n v="323"/>
    <n v="7"/>
    <n v="0.99299999999999999"/>
    <n v="2.1669999999999998"/>
    <n v="6.95"/>
    <n v="6.95"/>
    <s v="USD"/>
    <n v="3"/>
    <n v="3"/>
    <n v="3"/>
    <n v="3"/>
    <n v="3"/>
    <n v="3"/>
    <n v="3"/>
    <n v="3"/>
    <n v="62.94"/>
    <n v="62.94"/>
    <n v="62.94"/>
    <n v="62.94"/>
    <n v="11.042262470000001"/>
    <n v="11.042262470000001"/>
    <n v="9.0561151080000002"/>
    <n v="9.0561151080000002"/>
  </r>
  <r>
    <d v="2025-09-04T00:00:00"/>
    <x v="40"/>
    <n v="106"/>
    <n v="2"/>
    <n v="1.6950000000000001"/>
    <n v="1.887"/>
    <n v="3.39"/>
    <n v="3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1"/>
    <n v="435"/>
    <n v="3"/>
    <n v="1.647"/>
    <n v="0.69"/>
    <n v="4.9400000000000004"/>
    <n v="4.94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2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9"/>
    <n v="325"/>
    <n v="3"/>
    <n v="0.89"/>
    <n v="0.92300000000000004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0"/>
    <n v="202"/>
    <n v="1"/>
    <n v="0.4"/>
    <n v="0.495"/>
    <n v="0.4"/>
    <n v="0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1"/>
    <n v="1115"/>
    <n v="6"/>
    <n v="1.1579999999999999"/>
    <n v="0.53800000000000003"/>
    <n v="6.95"/>
    <n v="6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2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42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9"/>
    <n v="104"/>
    <n v="1"/>
    <n v="0.72"/>
    <n v="0.96199999999999997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0"/>
    <n v="74"/>
    <n v="2"/>
    <n v="1.26"/>
    <n v="2.7029999999999998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1"/>
    <n v="288"/>
    <n v="2"/>
    <n v="1.2150000000000001"/>
    <n v="0.69399999999999995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1"/>
    <n v="6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39"/>
    <n v="242"/>
    <n v="3"/>
    <n v="0.433"/>
    <n v="1.24"/>
    <n v="1.3"/>
    <n v="1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2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40"/>
    <n v="489"/>
    <n v="7"/>
    <n v="0.73599999999999999"/>
    <n v="1.431"/>
    <n v="5.15"/>
    <n v="5.15"/>
    <s v="USD"/>
    <n v="1"/>
    <n v="1"/>
    <n v="1"/>
    <n v="1"/>
    <n v="1"/>
    <n v="1"/>
    <n v="1"/>
    <n v="1"/>
    <n v="22.9"/>
    <n v="22.9"/>
    <n v="22.9"/>
    <n v="22.9"/>
    <n v="22.489082969999998"/>
    <n v="22.489082969999998"/>
    <n v="4.446601942"/>
    <n v="4.446601942"/>
  </r>
  <r>
    <d v="2025-09-04T00:00:00"/>
    <x v="28"/>
    <n v="2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43"/>
    <n v="164"/>
    <n v="1"/>
    <n v="2.0099999999999998"/>
    <n v="0.61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28"/>
    <n v="517"/>
    <n v="8"/>
    <n v="1.214"/>
    <n v="1.5469999999999999"/>
    <n v="9.7100000000000009"/>
    <n v="9.71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3"/>
    <n v="1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4T00:00:00"/>
    <x v="28"/>
    <n v="427"/>
    <n v="1"/>
    <n v="1.26"/>
    <n v="0.23400000000000001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3"/>
    <n v="263"/>
    <n v="2"/>
    <n v="0.69499999999999995"/>
    <n v="0.76"/>
    <n v="1.39"/>
    <n v="1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43"/>
    <n v="730"/>
    <n v="5"/>
    <n v="0.624"/>
    <n v="0.68500000000000005"/>
    <n v="3.12"/>
    <n v="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4T00:00:00"/>
    <x v="28"/>
    <n v="2263"/>
    <n v="15"/>
    <n v="1.22"/>
    <n v="0.66300000000000003"/>
    <n v="18.3"/>
    <n v="18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0"/>
    <n v="1447"/>
    <n v="9"/>
    <n v="1.657"/>
    <n v="0.622"/>
    <n v="14.91"/>
    <n v="14.91"/>
    <s v="USD"/>
    <n v="3"/>
    <n v="3"/>
    <n v="3"/>
    <n v="3"/>
    <n v="3"/>
    <n v="3"/>
    <n v="3"/>
    <n v="3"/>
    <n v="64.64"/>
    <n v="64.64"/>
    <n v="64.64"/>
    <n v="64.64"/>
    <n v="23.066212870000001"/>
    <n v="23.066212870000001"/>
    <n v="4.3353454060000001"/>
    <n v="4.3353454060000001"/>
  </r>
  <r>
    <d v="2025-09-05T00:00:00"/>
    <x v="1"/>
    <n v="1856"/>
    <n v="33"/>
    <n v="2.0830000000000002"/>
    <n v="1.778"/>
    <n v="68.73"/>
    <n v="68.73"/>
    <s v="USD"/>
    <n v="7"/>
    <n v="9"/>
    <n v="9"/>
    <n v="9"/>
    <n v="7"/>
    <n v="9"/>
    <n v="9"/>
    <n v="9"/>
    <n v="160.26"/>
    <n v="205.63"/>
    <n v="205.63"/>
    <n v="205.63"/>
    <n v="33.424111269999997"/>
    <n v="33.424111269999997"/>
    <n v="2.991852175"/>
    <n v="2.991852175"/>
  </r>
  <r>
    <d v="2025-09-05T00:00:00"/>
    <x v="2"/>
    <n v="723"/>
    <n v="9"/>
    <n v="3.8519999999999999"/>
    <n v="1.2450000000000001"/>
    <n v="34.67"/>
    <n v="34.67"/>
    <s v="USD"/>
    <n v="3"/>
    <n v="4"/>
    <n v="4"/>
    <n v="4"/>
    <n v="3"/>
    <n v="4"/>
    <n v="4"/>
    <n v="4"/>
    <n v="148.47"/>
    <n v="269.45"/>
    <n v="269.45"/>
    <n v="269.45"/>
    <n v="12.866951200000001"/>
    <n v="12.866951200000001"/>
    <n v="7.7718488609999996"/>
    <n v="7.7718488609999996"/>
  </r>
  <r>
    <d v="2025-09-05T00:00:00"/>
    <x v="3"/>
    <n v="815"/>
    <n v="2"/>
    <n v="5.38"/>
    <n v="0.245"/>
    <n v="10.76"/>
    <n v="10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"/>
    <n v="737"/>
    <n v="12"/>
    <n v="4.6100000000000003"/>
    <n v="1.6279999999999999"/>
    <n v="55.32"/>
    <n v="55.32"/>
    <s v="USD"/>
    <n v="2"/>
    <n v="2"/>
    <n v="2"/>
    <n v="2"/>
    <n v="2"/>
    <n v="2"/>
    <n v="2"/>
    <n v="2"/>
    <n v="77.86"/>
    <n v="77.86"/>
    <n v="77.86"/>
    <n v="77.86"/>
    <n v="71.050603649999999"/>
    <n v="71.050603649999999"/>
    <n v="1.407447578"/>
    <n v="1.407447578"/>
  </r>
  <r>
    <d v="2025-09-05T00:00:00"/>
    <x v="5"/>
    <n v="371"/>
    <n v="2"/>
    <n v="0.82"/>
    <n v="0.53900000000000003"/>
    <n v="1.64"/>
    <n v="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4"/>
    <n v="1482"/>
    <n v="12"/>
    <n v="2.3319999999999999"/>
    <n v="0.81"/>
    <n v="27.98"/>
    <n v="27.98"/>
    <s v="USD"/>
    <n v="5"/>
    <n v="6"/>
    <n v="6"/>
    <n v="6"/>
    <n v="6"/>
    <n v="7"/>
    <n v="7"/>
    <n v="7"/>
    <n v="222.41"/>
    <n v="254.29"/>
    <n v="254.29"/>
    <n v="254.29"/>
    <n v="11.00318534"/>
    <n v="11.00318534"/>
    <n v="9.0882773409999995"/>
    <n v="9.0882773409999995"/>
  </r>
  <r>
    <d v="2025-09-05T00:00:00"/>
    <x v="6"/>
    <n v="217"/>
    <n v="5"/>
    <n v="1.0580000000000001"/>
    <n v="2.3039999999999998"/>
    <n v="5.29"/>
    <n v="5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7"/>
    <n v="581"/>
    <n v="8"/>
    <n v="2.6160000000000001"/>
    <n v="1.377"/>
    <n v="20.93"/>
    <n v="20.93"/>
    <s v="USD"/>
    <n v="1"/>
    <n v="1"/>
    <n v="1"/>
    <n v="1"/>
    <n v="1"/>
    <n v="1"/>
    <n v="1"/>
    <n v="1"/>
    <n v="40.880000000000003"/>
    <n v="40.880000000000003"/>
    <n v="40.880000000000003"/>
    <n v="40.880000000000003"/>
    <n v="51.198630139999999"/>
    <n v="51.198630139999999"/>
    <n v="1.953177258"/>
    <n v="1.953177258"/>
  </r>
  <r>
    <d v="2025-09-05T00:00:00"/>
    <x v="8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9"/>
    <n v="1332"/>
    <n v="6"/>
    <n v="1.9970000000000001"/>
    <n v="0.45"/>
    <n v="11.98"/>
    <n v="11.98"/>
    <s v="USD"/>
    <n v="3"/>
    <n v="3"/>
    <n v="3"/>
    <n v="3"/>
    <n v="6"/>
    <n v="6"/>
    <n v="6"/>
    <n v="6"/>
    <n v="185.37"/>
    <n v="185.37"/>
    <n v="185.37"/>
    <n v="185.37"/>
    <n v="6.462750175"/>
    <n v="6.462750175"/>
    <n v="15.47328881"/>
    <n v="15.47328881"/>
  </r>
  <r>
    <d v="2025-09-05T00:00:00"/>
    <x v="4"/>
    <n v="3726"/>
    <n v="32"/>
    <n v="4.6150000000000002"/>
    <n v="0.85899999999999999"/>
    <n v="147.69"/>
    <n v="147.69"/>
    <s v="USD"/>
    <n v="6"/>
    <n v="9"/>
    <n v="9"/>
    <n v="9"/>
    <n v="16"/>
    <n v="19"/>
    <n v="19"/>
    <n v="19"/>
    <n v="594.30999999999995"/>
    <n v="784.6"/>
    <n v="784.6"/>
    <n v="784.6"/>
    <n v="18.823604379999999"/>
    <n v="18.823604379999999"/>
    <n v="5.3124788409999999"/>
    <n v="5.3124788409999999"/>
  </r>
  <r>
    <d v="2025-09-05T00:00:00"/>
    <x v="10"/>
    <n v="2704"/>
    <n v="14"/>
    <n v="4.6139999999999999"/>
    <n v="0.51800000000000002"/>
    <n v="64.599999999999994"/>
    <n v="64.599999999999994"/>
    <s v="USD"/>
    <n v="3"/>
    <n v="4"/>
    <n v="4"/>
    <n v="4"/>
    <n v="4"/>
    <n v="6"/>
    <n v="6"/>
    <n v="6"/>
    <n v="122.92"/>
    <n v="319.89999999999998"/>
    <n v="319.89999999999998"/>
    <n v="319.89999999999998"/>
    <n v="20.19381057"/>
    <n v="20.19381057"/>
    <n v="4.9520123839999997"/>
    <n v="4.9520123839999997"/>
  </r>
  <r>
    <d v="2025-09-05T00:00:00"/>
    <x v="11"/>
    <n v="1031"/>
    <n v="7"/>
    <n v="6.1829999999999998"/>
    <n v="0.67900000000000005"/>
    <n v="43.28"/>
    <n v="43.28"/>
    <s v="USD"/>
    <n v="4"/>
    <n v="4"/>
    <n v="4"/>
    <n v="4"/>
    <n v="4"/>
    <n v="4"/>
    <n v="4"/>
    <n v="4"/>
    <n v="232.43"/>
    <n v="232.43"/>
    <n v="232.43"/>
    <n v="232.43"/>
    <n v="18.620659979999999"/>
    <n v="18.620659979999999"/>
    <n v="5.3703789280000001"/>
    <n v="5.3703789280000001"/>
  </r>
  <r>
    <d v="2025-09-05T00:00:00"/>
    <x v="12"/>
    <n v="2843"/>
    <n v="24"/>
    <n v="5.5670000000000002"/>
    <n v="0.84399999999999997"/>
    <n v="133.61000000000001"/>
    <n v="133.61000000000001"/>
    <s v="USD"/>
    <n v="15"/>
    <n v="16"/>
    <n v="16"/>
    <n v="16"/>
    <n v="21"/>
    <n v="22"/>
    <n v="22"/>
    <n v="22"/>
    <n v="816.95"/>
    <n v="897.93"/>
    <n v="897.93"/>
    <n v="897.93"/>
    <n v="14.87977905"/>
    <n v="14.87977905"/>
    <n v="6.7205298999999998"/>
    <n v="6.7205298999999998"/>
  </r>
  <r>
    <d v="2025-09-05T00:00:00"/>
    <x v="13"/>
    <n v="5566"/>
    <n v="36"/>
    <n v="3.76"/>
    <n v="0.64700000000000002"/>
    <n v="135.36000000000001"/>
    <n v="135.36000000000001"/>
    <s v="USD"/>
    <n v="15"/>
    <n v="16"/>
    <n v="16"/>
    <n v="16"/>
    <n v="21"/>
    <n v="23"/>
    <n v="23"/>
    <n v="23"/>
    <n v="887.24"/>
    <n v="933.2"/>
    <n v="933.2"/>
    <n v="933.2"/>
    <n v="14.504929280000001"/>
    <n v="14.504929280000001"/>
    <n v="6.8942080380000004"/>
    <n v="6.8942080380000004"/>
  </r>
  <r>
    <d v="2025-09-05T00:00:00"/>
    <x v="45"/>
    <n v="460"/>
    <n v="4"/>
    <n v="1.163"/>
    <n v="0.87"/>
    <n v="4.6500000000000004"/>
    <n v="4.6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14"/>
    <n v="1852"/>
    <n v="16"/>
    <n v="2.8149999999999999"/>
    <n v="0.86399999999999999"/>
    <n v="45.04"/>
    <n v="45.04"/>
    <s v="USD"/>
    <n v="2"/>
    <n v="2"/>
    <n v="2"/>
    <n v="2"/>
    <n v="2"/>
    <n v="2"/>
    <n v="2"/>
    <n v="2"/>
    <n v="145.37"/>
    <n v="145.37"/>
    <n v="145.37"/>
    <n v="145.37"/>
    <n v="30.983008869999999"/>
    <n v="30.983008869999999"/>
    <n v="3.2275754879999998"/>
    <n v="3.2275754879999998"/>
  </r>
  <r>
    <d v="2025-09-05T00:00:00"/>
    <x v="46"/>
    <n v="1108"/>
    <n v="8"/>
    <n v="2.073"/>
    <n v="0.72199999999999998"/>
    <n v="16.579999999999998"/>
    <n v="16.579999999999998"/>
    <s v="USD"/>
    <n v="1"/>
    <n v="1"/>
    <n v="1"/>
    <n v="1"/>
    <n v="1"/>
    <n v="1"/>
    <n v="1"/>
    <n v="1"/>
    <n v="29.98"/>
    <n v="29.98"/>
    <n v="29.98"/>
    <n v="29.98"/>
    <n v="55.303535689999997"/>
    <n v="55.303535689999997"/>
    <n v="1.808202654"/>
    <n v="1.808202654"/>
  </r>
  <r>
    <d v="2025-09-05T00:00:00"/>
    <x v="15"/>
    <n v="1715"/>
    <n v="10"/>
    <n v="3.6469999999999998"/>
    <n v="0.58299999999999996"/>
    <n v="36.47"/>
    <n v="36.47"/>
    <s v="USD"/>
    <n v="1"/>
    <n v="1"/>
    <n v="1"/>
    <n v="1"/>
    <n v="2"/>
    <n v="2"/>
    <n v="2"/>
    <n v="2"/>
    <n v="55.8"/>
    <n v="55.8"/>
    <n v="55.8"/>
    <n v="55.8"/>
    <n v="65.358422939999997"/>
    <n v="65.358422939999997"/>
    <n v="1.530024678"/>
    <n v="1.530024678"/>
  </r>
  <r>
    <d v="2025-09-05T00:00:00"/>
    <x v="16"/>
    <n v="557"/>
    <n v="9"/>
    <n v="4.8079999999999998"/>
    <n v="1.6160000000000001"/>
    <n v="43.27"/>
    <n v="43.27"/>
    <s v="USD"/>
    <n v="2"/>
    <n v="2"/>
    <n v="2"/>
    <n v="2"/>
    <n v="2"/>
    <n v="2"/>
    <n v="2"/>
    <n v="2"/>
    <n v="102.86"/>
    <n v="102.86"/>
    <n v="102.86"/>
    <n v="102.86"/>
    <n v="42.066887029999997"/>
    <n v="42.066887029999997"/>
    <n v="2.3771666279999999"/>
    <n v="2.3771666279999999"/>
  </r>
  <r>
    <d v="2025-09-05T00:00:00"/>
    <x v="17"/>
    <n v="61"/>
    <n v="2"/>
    <n v="2.9550000000000001"/>
    <n v="3.2789999999999999"/>
    <n v="5.91"/>
    <n v="5.91"/>
    <s v="USD"/>
    <n v="1"/>
    <n v="1"/>
    <n v="1"/>
    <n v="1"/>
    <n v="7"/>
    <n v="7"/>
    <n v="7"/>
    <n v="7"/>
    <n v="237.86"/>
    <n v="237.86"/>
    <n v="237.86"/>
    <n v="237.86"/>
    <n v="2.4846548390000001"/>
    <n v="2.4846548390000001"/>
    <n v="40.247038920000001"/>
    <n v="40.247038920000001"/>
  </r>
  <r>
    <d v="2025-09-05T00:00:00"/>
    <x v="18"/>
    <n v="391"/>
    <n v="6"/>
    <n v="3.05"/>
    <n v="1.5349999999999999"/>
    <n v="18.3"/>
    <n v="18.3"/>
    <s v="USD"/>
    <n v="2"/>
    <n v="2"/>
    <n v="2"/>
    <n v="2"/>
    <n v="4"/>
    <n v="4"/>
    <n v="4"/>
    <n v="4"/>
    <n v="131.68"/>
    <n v="131.68"/>
    <n v="131.68"/>
    <n v="131.68"/>
    <n v="13.897326850000001"/>
    <n v="13.897326850000001"/>
    <n v="7.1956284149999998"/>
    <n v="7.1956284149999998"/>
  </r>
  <r>
    <d v="2025-09-05T00:00:00"/>
    <x v="19"/>
    <n v="1572"/>
    <n v="19"/>
    <n v="6.2480000000000002"/>
    <n v="1.2090000000000001"/>
    <n v="118.72"/>
    <n v="118.72"/>
    <s v="USD"/>
    <n v="6"/>
    <n v="9"/>
    <n v="9"/>
    <n v="9"/>
    <n v="7"/>
    <n v="13"/>
    <n v="13"/>
    <n v="13"/>
    <n v="588.64"/>
    <n v="862.12"/>
    <n v="862.12"/>
    <n v="862.12"/>
    <n v="13.77070477"/>
    <n v="13.77070477"/>
    <n v="7.261792453"/>
    <n v="7.261792453"/>
  </r>
  <r>
    <d v="2025-09-05T00:00:00"/>
    <x v="20"/>
    <n v="1144"/>
    <n v="8"/>
    <n v="4.375"/>
    <n v="0.69899999999999995"/>
    <n v="35"/>
    <n v="35"/>
    <s v="USD"/>
    <n v="1"/>
    <n v="1"/>
    <n v="1"/>
    <n v="1"/>
    <n v="1"/>
    <n v="1"/>
    <n v="1"/>
    <n v="1"/>
    <n v="74.98"/>
    <n v="74.98"/>
    <n v="74.98"/>
    <n v="74.98"/>
    <n v="46.679114429999998"/>
    <n v="46.679114429999998"/>
    <n v="2.1422857139999998"/>
    <n v="2.1422857139999998"/>
  </r>
  <r>
    <d v="2025-09-05T00:00:00"/>
    <x v="21"/>
    <n v="951"/>
    <n v="3"/>
    <n v="4.593"/>
    <n v="0.315"/>
    <n v="13.78"/>
    <n v="13.78"/>
    <s v="USD"/>
    <n v="2"/>
    <n v="2"/>
    <n v="2"/>
    <n v="2"/>
    <n v="2"/>
    <n v="2"/>
    <n v="2"/>
    <n v="2"/>
    <n v="71.47"/>
    <n v="71.47"/>
    <n v="71.47"/>
    <n v="71.47"/>
    <n v="19.280817129999999"/>
    <n v="19.280817129999999"/>
    <n v="5.1865021770000004"/>
    <n v="5.1865021770000004"/>
  </r>
  <r>
    <d v="2025-09-05T00:00:00"/>
    <x v="22"/>
    <n v="310"/>
    <n v="4"/>
    <n v="1.93"/>
    <n v="1.29"/>
    <n v="7.72"/>
    <n v="7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6"/>
    <n v="249"/>
    <n v="2"/>
    <n v="3.25"/>
    <n v="0.80300000000000005"/>
    <n v="6.5"/>
    <n v="6.5"/>
    <s v="USD"/>
    <n v="1"/>
    <n v="1"/>
    <n v="1"/>
    <n v="1"/>
    <n v="2"/>
    <n v="2"/>
    <n v="2"/>
    <n v="2"/>
    <n v="159.96"/>
    <n v="159.96"/>
    <n v="159.96"/>
    <n v="159.96"/>
    <n v="4.0635158789999997"/>
    <n v="4.0635158789999997"/>
    <n v="24.60923077"/>
    <n v="24.60923077"/>
  </r>
  <r>
    <d v="2025-09-05T00:00:00"/>
    <x v="10"/>
    <n v="778"/>
    <n v="4"/>
    <n v="4.6429999999999998"/>
    <n v="0.51400000000000001"/>
    <n v="18.57"/>
    <n v="18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14"/>
    <n v="207"/>
    <n v="2"/>
    <n v="1.7250000000000001"/>
    <n v="0.96599999999999997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23"/>
    <n v="113"/>
    <n v="1"/>
    <n v="3.68"/>
    <n v="0.88500000000000001"/>
    <n v="3.68"/>
    <n v="3.68"/>
    <s v="USD"/>
    <n v="3"/>
    <n v="4"/>
    <n v="4"/>
    <n v="4"/>
    <n v="17"/>
    <n v="23"/>
    <n v="23"/>
    <n v="23"/>
    <n v="777.66"/>
    <n v="921.06"/>
    <n v="921.06"/>
    <n v="921.06"/>
    <n v="0.39953966079999997"/>
    <n v="0.39953966079999997"/>
    <n v="250.28804349999999"/>
    <n v="250.28804349999999"/>
  </r>
  <r>
    <d v="2025-09-05T00:00:00"/>
    <x v="0"/>
    <n v="108"/>
    <n v="1"/>
    <n v="2.88"/>
    <n v="0.92600000000000005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2"/>
    <n v="303"/>
    <n v="3"/>
    <n v="3.2370000000000001"/>
    <n v="0.99"/>
    <n v="9.7100000000000009"/>
    <n v="9.71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6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47"/>
    <n v="1135"/>
    <n v="2"/>
    <n v="2.395"/>
    <n v="0.17599999999999999"/>
    <n v="4.79"/>
    <n v="4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24"/>
    <n v="126"/>
    <n v="2"/>
    <n v="5.7249999999999996"/>
    <n v="1.587"/>
    <n v="11.45"/>
    <n v="11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"/>
    <n v="727"/>
    <n v="5"/>
    <n v="2.762"/>
    <n v="0.68799999999999994"/>
    <n v="13.81"/>
    <n v="13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4"/>
    <n v="44"/>
    <n v="1"/>
    <n v="1.47"/>
    <n v="2.2730000000000001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1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21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25"/>
    <n v="482"/>
    <n v="3"/>
    <n v="3.5630000000000002"/>
    <n v="0.622"/>
    <n v="10.69"/>
    <n v="10.69"/>
    <s v="USD"/>
    <n v="2"/>
    <n v="3"/>
    <n v="3"/>
    <n v="3"/>
    <n v="6"/>
    <n v="9"/>
    <n v="9"/>
    <n v="9"/>
    <n v="182.61"/>
    <n v="275.31"/>
    <n v="275.31"/>
    <n v="275.31"/>
    <n v="3.8828956450000001"/>
    <n v="3.8828956450000001"/>
    <n v="25.75397568"/>
    <n v="25.75397568"/>
  </r>
  <r>
    <d v="2025-09-05T00:00:00"/>
    <x v="26"/>
    <n v="1412"/>
    <n v="2"/>
    <n v="2.8050000000000002"/>
    <n v="0.14199999999999999"/>
    <n v="5.61"/>
    <n v="5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27"/>
    <n v="305"/>
    <n v="1"/>
    <n v="2.2599999999999998"/>
    <n v="0.32800000000000001"/>
    <n v="2.2599999999999998"/>
    <n v="2.25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1"/>
    <n v="144"/>
    <n v="1"/>
    <n v="2.86"/>
    <n v="0.69399999999999995"/>
    <n v="2.86"/>
    <n v="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7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14"/>
    <n v="210"/>
    <n v="4"/>
    <n v="4.258"/>
    <n v="1.905"/>
    <n v="17.03"/>
    <n v="17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4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12"/>
    <n v="685"/>
    <n v="7"/>
    <n v="4.8109999999999999"/>
    <n v="1.022"/>
    <n v="33.68"/>
    <n v="33.68"/>
    <s v="USD"/>
    <n v="1"/>
    <n v="2"/>
    <n v="2"/>
    <n v="2"/>
    <n v="1"/>
    <n v="2"/>
    <n v="2"/>
    <n v="2"/>
    <n v="26.49"/>
    <n v="52.47"/>
    <n v="52.47"/>
    <n v="52.47"/>
    <n v="64.189060420000004"/>
    <n v="64.189060420000004"/>
    <n v="1.5578978619999999"/>
    <n v="1.5578978619999999"/>
  </r>
  <r>
    <d v="2025-09-05T00:00:00"/>
    <x v="10"/>
    <n v="185"/>
    <n v="1"/>
    <n v="4.03"/>
    <n v="0.54100000000000004"/>
    <n v="4.03"/>
    <n v="4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28"/>
    <n v="54"/>
    <n v="1"/>
    <n v="2.58"/>
    <n v="1.8520000000000001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2"/>
    <n v="1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9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16"/>
    <n v="755"/>
    <n v="4"/>
    <n v="3.2829999999999999"/>
    <n v="0.53"/>
    <n v="13.13"/>
    <n v="13.13"/>
    <s v="USD"/>
    <n v="4"/>
    <n v="4"/>
    <n v="4"/>
    <n v="4"/>
    <n v="4"/>
    <n v="4"/>
    <n v="4"/>
    <n v="4"/>
    <n v="259.33"/>
    <n v="259.33"/>
    <n v="259.33"/>
    <n v="259.33"/>
    <n v="5.0630470829999998"/>
    <n v="5.0630470829999998"/>
    <n v="19.75095202"/>
    <n v="19.75095202"/>
  </r>
  <r>
    <d v="2025-09-05T00:00:00"/>
    <x v="19"/>
    <n v="285"/>
    <n v="4"/>
    <n v="3.5179999999999998"/>
    <n v="1.4039999999999999"/>
    <n v="14.07"/>
    <n v="14.07"/>
    <s v="USD"/>
    <n v="1"/>
    <n v="2"/>
    <n v="2"/>
    <n v="2"/>
    <n v="2"/>
    <n v="3"/>
    <n v="3"/>
    <n v="3"/>
    <n v="159.96"/>
    <n v="183.84"/>
    <n v="183.84"/>
    <n v="183.84"/>
    <n v="7.6533942560000003"/>
    <n v="7.6533942560000003"/>
    <n v="13.06609808"/>
    <n v="13.06609808"/>
  </r>
  <r>
    <d v="2025-09-05T00:00:00"/>
    <x v="29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29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29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29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0"/>
    <n v="295"/>
    <n v="1"/>
    <n v="0.75"/>
    <n v="0.33900000000000002"/>
    <n v="0.75"/>
    <n v="0.75"/>
    <s v="USD"/>
    <n v="0"/>
    <n v="1"/>
    <n v="1"/>
    <n v="1"/>
    <n v="0"/>
    <n v="1"/>
    <n v="1"/>
    <n v="1"/>
    <n v="0"/>
    <n v="37.9"/>
    <n v="37.9"/>
    <n v="37.9"/>
    <n v="1.9788918209999999"/>
    <n v="1.9788918209999999"/>
    <n v="50.533333329999998"/>
    <n v="50.533333329999998"/>
  </r>
  <r>
    <d v="2025-09-05T00:00:00"/>
    <x v="30"/>
    <n v="279"/>
    <n v="3"/>
    <n v="0.34"/>
    <n v="1.075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0"/>
    <n v="434"/>
    <n v="6"/>
    <n v="0.498"/>
    <n v="1.3819999999999999"/>
    <n v="2.99"/>
    <n v="2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0"/>
    <n v="638"/>
    <n v="17"/>
    <n v="0.221"/>
    <n v="2.665"/>
    <n v="3.76"/>
    <n v="3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1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2"/>
    <n v="164"/>
    <n v="2"/>
    <n v="1.65"/>
    <n v="1.22"/>
    <n v="3.3"/>
    <n v="3.3"/>
    <s v="USD"/>
    <n v="1"/>
    <n v="1"/>
    <n v="1"/>
    <n v="1"/>
    <n v="2"/>
    <n v="2"/>
    <n v="2"/>
    <n v="2"/>
    <n v="69.959999999999994"/>
    <n v="69.959999999999994"/>
    <n v="69.959999999999994"/>
    <n v="69.959999999999994"/>
    <n v="4.7169811319999999"/>
    <n v="4.7169811319999999"/>
    <n v="21.2"/>
    <n v="21.2"/>
  </r>
  <r>
    <d v="2025-09-05T00:00:00"/>
    <x v="31"/>
    <n v="155"/>
    <n v="2"/>
    <n v="0.76"/>
    <n v="1.29"/>
    <n v="1.52"/>
    <n v="1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2"/>
    <n v="2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2"/>
    <n v="368"/>
    <n v="3"/>
    <n v="1.1000000000000001"/>
    <n v="0.81499999999999995"/>
    <n v="3.3"/>
    <n v="3.3"/>
    <s v="USD"/>
    <n v="0"/>
    <n v="1"/>
    <n v="1"/>
    <n v="1"/>
    <n v="0"/>
    <n v="1"/>
    <n v="1"/>
    <n v="1"/>
    <n v="0"/>
    <n v="36.9"/>
    <n v="36.9"/>
    <n v="36.9"/>
    <n v="8.9430894310000006"/>
    <n v="8.9430894310000006"/>
    <n v="11.18181818"/>
    <n v="11.18181818"/>
  </r>
  <r>
    <d v="2025-09-05T00:00:00"/>
    <x v="31"/>
    <n v="75"/>
    <n v="1"/>
    <n v="0.96"/>
    <n v="1.333"/>
    <n v="0.96"/>
    <n v="0.96"/>
    <s v="USD"/>
    <n v="1"/>
    <n v="1"/>
    <n v="1"/>
    <n v="1"/>
    <n v="1"/>
    <n v="1"/>
    <n v="1"/>
    <n v="1"/>
    <n v="30.9"/>
    <n v="30.9"/>
    <n v="30.9"/>
    <n v="30.9"/>
    <n v="3.106796117"/>
    <n v="3.106796117"/>
    <n v="32.1875"/>
    <n v="32.1875"/>
  </r>
  <r>
    <d v="2025-09-05T00:00:00"/>
    <x v="32"/>
    <n v="935"/>
    <n v="7"/>
    <n v="0.85299999999999998"/>
    <n v="0.749"/>
    <n v="5.97"/>
    <n v="5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1"/>
    <n v="247"/>
    <n v="3"/>
    <n v="0.68"/>
    <n v="1.2150000000000001"/>
    <n v="2.04"/>
    <n v="2.04"/>
    <s v="USD"/>
    <n v="0"/>
    <n v="1"/>
    <n v="1"/>
    <n v="1"/>
    <n v="0"/>
    <n v="1"/>
    <n v="1"/>
    <n v="1"/>
    <n v="0"/>
    <n v="31.49"/>
    <n v="31.49"/>
    <n v="31.49"/>
    <n v="6.4782470630000004"/>
    <n v="6.4782470630000004"/>
    <n v="15.436274510000001"/>
    <n v="15.436274510000001"/>
  </r>
  <r>
    <d v="2025-09-05T00:00:00"/>
    <x v="3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4"/>
    <n v="1059"/>
    <n v="9"/>
    <n v="1.274"/>
    <n v="0.85"/>
    <n v="11.47"/>
    <n v="11.47"/>
    <s v="USD"/>
    <n v="2"/>
    <n v="3"/>
    <n v="3"/>
    <n v="3"/>
    <n v="2"/>
    <n v="3"/>
    <n v="3"/>
    <n v="3"/>
    <n v="129.38999999999999"/>
    <n v="150.27000000000001"/>
    <n v="150.27000000000001"/>
    <n v="150.27000000000001"/>
    <n v="7.6329273969999996"/>
    <n v="7.6329273969999996"/>
    <n v="13.101133389999999"/>
    <n v="13.101133389999999"/>
  </r>
  <r>
    <d v="2025-09-05T00:00:00"/>
    <x v="35"/>
    <n v="201"/>
    <n v="2"/>
    <n v="1.38"/>
    <n v="0.995"/>
    <n v="2.76"/>
    <n v="2.76"/>
    <s v="USD"/>
    <n v="1"/>
    <n v="1"/>
    <n v="1"/>
    <n v="1"/>
    <n v="1"/>
    <n v="1"/>
    <n v="1"/>
    <n v="1"/>
    <n v="20.98"/>
    <n v="20.98"/>
    <n v="20.98"/>
    <n v="20.98"/>
    <n v="13.15538608"/>
    <n v="13.15538608"/>
    <n v="7.6014492750000002"/>
    <n v="7.6014492750000002"/>
  </r>
  <r>
    <d v="2025-09-05T00:00:00"/>
    <x v="35"/>
    <n v="1430"/>
    <n v="6"/>
    <n v="1.0029999999999999"/>
    <n v="0.42"/>
    <n v="6.02"/>
    <n v="6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3"/>
    <n v="32"/>
    <n v="1"/>
    <n v="0.87"/>
    <n v="3.125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4"/>
    <n v="4122"/>
    <n v="10"/>
    <n v="1.0740000000000001"/>
    <n v="0.24299999999999999"/>
    <n v="10.74"/>
    <n v="10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3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4"/>
    <n v="462"/>
    <n v="4"/>
    <n v="1.115"/>
    <n v="0.86599999999999999"/>
    <n v="4.46"/>
    <n v="4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5"/>
    <n v="679"/>
    <n v="2"/>
    <n v="1.425"/>
    <n v="0.29499999999999998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4"/>
    <n v="3226"/>
    <n v="21"/>
    <n v="0.68200000000000005"/>
    <n v="0.65100000000000002"/>
    <n v="14.33"/>
    <n v="14.33"/>
    <s v="USD"/>
    <n v="1"/>
    <n v="1"/>
    <n v="1"/>
    <n v="1"/>
    <n v="1"/>
    <n v="1"/>
    <n v="1"/>
    <n v="1"/>
    <n v="22.88"/>
    <n v="22.88"/>
    <n v="22.88"/>
    <n v="22.88"/>
    <n v="62.631118880000002"/>
    <n v="62.631118880000002"/>
    <n v="1.5966503839999999"/>
    <n v="1.5966503839999999"/>
  </r>
  <r>
    <d v="2025-09-05T00:00:00"/>
    <x v="33"/>
    <n v="72"/>
    <n v="1"/>
    <n v="0.81"/>
    <n v="1.389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5"/>
    <n v="1210"/>
    <n v="8"/>
    <n v="0.68500000000000005"/>
    <n v="0.66100000000000003"/>
    <n v="5.48"/>
    <n v="5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6"/>
    <n v="511"/>
    <n v="4"/>
    <n v="2.355"/>
    <n v="0.78300000000000003"/>
    <n v="9.42"/>
    <n v="9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6"/>
    <n v="862"/>
    <n v="2"/>
    <n v="1.5"/>
    <n v="0.23200000000000001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6"/>
    <n v="636"/>
    <n v="4"/>
    <n v="1.9530000000000001"/>
    <n v="0.629"/>
    <n v="7.81"/>
    <n v="7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6"/>
    <n v="2673"/>
    <n v="10"/>
    <n v="1.3240000000000001"/>
    <n v="0.374"/>
    <n v="13.24"/>
    <n v="13.24"/>
    <s v="USD"/>
    <n v="1"/>
    <n v="1"/>
    <n v="1"/>
    <n v="1"/>
    <n v="1"/>
    <n v="1"/>
    <n v="1"/>
    <n v="1"/>
    <n v="17.8"/>
    <n v="17.8"/>
    <n v="17.8"/>
    <n v="17.8"/>
    <n v="74.382022469999995"/>
    <n v="74.382022469999995"/>
    <n v="1.344410876"/>
    <n v="1.344410876"/>
  </r>
  <r>
    <d v="2025-09-05T00:00:00"/>
    <x v="37"/>
    <n v="12"/>
    <n v="1"/>
    <n v="2.37"/>
    <n v="8.3330000000000002"/>
    <n v="2.37"/>
    <n v="2.37"/>
    <s v="USD"/>
    <n v="0"/>
    <n v="1"/>
    <n v="1"/>
    <n v="1"/>
    <n v="0"/>
    <n v="1"/>
    <n v="1"/>
    <n v="1"/>
    <n v="0"/>
    <n v="31.88"/>
    <n v="31.88"/>
    <n v="31.88"/>
    <n v="7.4341279800000004"/>
    <n v="7.4341279800000004"/>
    <n v="13.451476789999999"/>
    <n v="13.451476789999999"/>
  </r>
  <r>
    <d v="2025-09-05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7"/>
    <n v="33"/>
    <n v="2"/>
    <n v="1.2949999999999999"/>
    <n v="6.0609999999999999"/>
    <n v="2.59"/>
    <n v="2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8"/>
    <n v="37"/>
    <n v="1"/>
    <n v="0.93"/>
    <n v="2.7029999999999998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7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7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9"/>
    <n v="270"/>
    <n v="2"/>
    <n v="1.125"/>
    <n v="0.74099999999999999"/>
    <n v="2.25"/>
    <n v="2.25"/>
    <s v="USD"/>
    <n v="0"/>
    <n v="1"/>
    <n v="1"/>
    <n v="1"/>
    <n v="0"/>
    <n v="1"/>
    <n v="1"/>
    <n v="1"/>
    <n v="0"/>
    <n v="10.9"/>
    <n v="10.9"/>
    <n v="10.9"/>
    <n v="20.642201830000001"/>
    <n v="20.642201830000001"/>
    <n v="4.8444444439999996"/>
    <n v="4.8444444439999996"/>
  </r>
  <r>
    <d v="2025-09-05T00:00:00"/>
    <x v="40"/>
    <n v="77"/>
    <n v="3"/>
    <n v="1.35"/>
    <n v="3.8959999999999999"/>
    <n v="4.05"/>
    <n v="4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1"/>
    <n v="328"/>
    <n v="1"/>
    <n v="0.9"/>
    <n v="0.30499999999999999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2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9"/>
    <n v="170"/>
    <n v="1"/>
    <n v="0.9"/>
    <n v="0.58799999999999997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0"/>
    <n v="100"/>
    <n v="3"/>
    <n v="1.33"/>
    <n v="3"/>
    <n v="3.99"/>
    <n v="3.99"/>
    <s v="USD"/>
    <n v="1"/>
    <n v="1"/>
    <n v="1"/>
    <n v="1"/>
    <n v="1"/>
    <n v="1"/>
    <n v="1"/>
    <n v="1"/>
    <n v="22.88"/>
    <n v="22.88"/>
    <n v="22.88"/>
    <n v="22.88"/>
    <n v="17.438811189999999"/>
    <n v="17.438811189999999"/>
    <n v="5.73433584"/>
    <n v="5.73433584"/>
  </r>
  <r>
    <d v="2025-09-05T00:00:00"/>
    <x v="41"/>
    <n v="517"/>
    <n v="2"/>
    <n v="0.99"/>
    <n v="0.38700000000000001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2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42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39"/>
    <n v="242"/>
    <n v="1"/>
    <n v="1.23"/>
    <n v="0.41299999999999998"/>
    <n v="1.23"/>
    <n v="1.23"/>
    <s v="USD"/>
    <n v="2"/>
    <n v="2"/>
    <n v="2"/>
    <n v="2"/>
    <n v="2"/>
    <n v="2"/>
    <n v="2"/>
    <n v="2"/>
    <n v="41.88"/>
    <n v="41.88"/>
    <n v="41.88"/>
    <n v="41.88"/>
    <n v="2.9369627509999998"/>
    <n v="2.9369627509999998"/>
    <n v="34.048780489999999"/>
    <n v="34.048780489999999"/>
  </r>
  <r>
    <d v="2025-09-05T00:00:00"/>
    <x v="40"/>
    <n v="163"/>
    <n v="4"/>
    <n v="1.38"/>
    <n v="2.4540000000000002"/>
    <n v="5.52"/>
    <n v="5.52"/>
    <s v="USD"/>
    <n v="1"/>
    <n v="1"/>
    <n v="1"/>
    <n v="1"/>
    <n v="1"/>
    <n v="1"/>
    <n v="1"/>
    <n v="1"/>
    <n v="22.9"/>
    <n v="22.9"/>
    <n v="22.9"/>
    <n v="22.9"/>
    <n v="24.104803489999998"/>
    <n v="24.104803489999998"/>
    <n v="4.1485507249999998"/>
    <n v="4.1485507249999998"/>
  </r>
  <r>
    <d v="2025-09-05T00:00:00"/>
    <x v="41"/>
    <n v="399"/>
    <n v="4"/>
    <n v="1.2949999999999999"/>
    <n v="1.0029999999999999"/>
    <n v="5.18"/>
    <n v="5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1"/>
    <n v="345"/>
    <n v="2"/>
    <n v="1.72"/>
    <n v="0.57999999999999996"/>
    <n v="3.44"/>
    <n v="3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39"/>
    <n v="154"/>
    <n v="4"/>
    <n v="0.41"/>
    <n v="2.597"/>
    <n v="1.64"/>
    <n v="1.64"/>
    <s v="USD"/>
    <n v="1"/>
    <n v="1"/>
    <n v="1"/>
    <n v="1"/>
    <n v="1"/>
    <n v="1"/>
    <n v="1"/>
    <n v="1"/>
    <n v="10.9"/>
    <n v="10.9"/>
    <n v="10.9"/>
    <n v="10.9"/>
    <n v="15.04587156"/>
    <n v="15.04587156"/>
    <n v="6.6463414629999997"/>
    <n v="6.6463414629999997"/>
  </r>
  <r>
    <d v="2025-09-05T00:00:00"/>
    <x v="42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40"/>
    <n v="380"/>
    <n v="3"/>
    <n v="0.87"/>
    <n v="0.78900000000000003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28"/>
    <n v="168"/>
    <n v="1"/>
    <n v="2.1"/>
    <n v="0.59499999999999997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3"/>
    <n v="1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5T00:00:00"/>
    <x v="28"/>
    <n v="694"/>
    <n v="4"/>
    <n v="1.403"/>
    <n v="0.57599999999999996"/>
    <n v="5.61"/>
    <n v="5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43"/>
    <n v="479"/>
    <n v="4"/>
    <n v="1.2450000000000001"/>
    <n v="0.83499999999999996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28"/>
    <n v="585"/>
    <n v="3"/>
    <n v="1.27"/>
    <n v="0.51300000000000001"/>
    <n v="3.81"/>
    <n v="3.81"/>
    <s v="USD"/>
    <n v="2"/>
    <n v="3"/>
    <n v="3"/>
    <n v="3"/>
    <n v="2"/>
    <n v="3"/>
    <n v="3"/>
    <n v="3"/>
    <n v="76.86"/>
    <n v="126.74"/>
    <n v="126.74"/>
    <n v="126.74"/>
    <n v="3.0061543319999999"/>
    <n v="3.0061543319999999"/>
    <n v="33.265091859999998"/>
    <n v="33.265091859999998"/>
  </r>
  <r>
    <d v="2025-09-05T00:00:00"/>
    <x v="43"/>
    <n v="356"/>
    <n v="3"/>
    <n v="1.1399999999999999"/>
    <n v="0.84299999999999997"/>
    <n v="3.42"/>
    <n v="3.42"/>
    <s v="USD"/>
    <n v="1"/>
    <n v="1"/>
    <n v="1"/>
    <n v="1"/>
    <n v="1"/>
    <n v="1"/>
    <n v="1"/>
    <n v="1"/>
    <n v="15.98"/>
    <n v="15.98"/>
    <n v="15.98"/>
    <n v="15.98"/>
    <n v="21.40175219"/>
    <n v="21.40175219"/>
    <n v="4.6725146200000003"/>
    <n v="4.6725146200000003"/>
  </r>
  <r>
    <d v="2025-09-05T00:00:00"/>
    <x v="43"/>
    <n v="564"/>
    <n v="3"/>
    <n v="0.56299999999999994"/>
    <n v="0.53200000000000003"/>
    <n v="1.69"/>
    <n v="1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5T00:00:00"/>
    <x v="28"/>
    <n v="1913"/>
    <n v="12"/>
    <n v="0.96499999999999997"/>
    <n v="0.627"/>
    <n v="11.58"/>
    <n v="11.58"/>
    <s v="USD"/>
    <n v="2"/>
    <n v="2"/>
    <n v="2"/>
    <n v="2"/>
    <n v="3"/>
    <n v="3"/>
    <n v="3"/>
    <n v="3"/>
    <n v="179.69"/>
    <n v="179.69"/>
    <n v="179.69"/>
    <n v="179.69"/>
    <n v="6.4444320770000001"/>
    <n v="6.4444320770000001"/>
    <n v="15.51727116"/>
    <n v="15.51727116"/>
  </r>
  <r>
    <d v="2025-09-06T00:00:00"/>
    <x v="0"/>
    <n v="994"/>
    <n v="7"/>
    <n v="1.796"/>
    <n v="0.70399999999999996"/>
    <n v="12.57"/>
    <n v="12.57"/>
    <s v="USD"/>
    <n v="1"/>
    <n v="1"/>
    <n v="1"/>
    <n v="1"/>
    <n v="1"/>
    <n v="1"/>
    <n v="1"/>
    <n v="1"/>
    <n v="20.88"/>
    <n v="20.88"/>
    <n v="20.88"/>
    <n v="20.88"/>
    <n v="60.201149430000001"/>
    <n v="60.201149430000001"/>
    <n v="1.6610978519999999"/>
    <n v="1.6610978519999999"/>
  </r>
  <r>
    <d v="2025-09-06T00:00:00"/>
    <x v="1"/>
    <n v="1467"/>
    <n v="21"/>
    <n v="2.2850000000000001"/>
    <n v="1.431"/>
    <n v="47.99"/>
    <n v="47.99"/>
    <s v="USD"/>
    <n v="8"/>
    <n v="8"/>
    <n v="8"/>
    <n v="8"/>
    <n v="8"/>
    <n v="8"/>
    <n v="8"/>
    <n v="8"/>
    <n v="226.44"/>
    <n v="226.44"/>
    <n v="226.44"/>
    <n v="226.44"/>
    <n v="21.193252080000001"/>
    <n v="21.193252080000001"/>
    <n v="4.7184830169999996"/>
    <n v="4.7184830169999996"/>
  </r>
  <r>
    <d v="2025-09-06T00:00:00"/>
    <x v="2"/>
    <n v="569"/>
    <n v="9"/>
    <n v="3.0630000000000002"/>
    <n v="1.5820000000000001"/>
    <n v="27.57"/>
    <n v="27.57"/>
    <s v="USD"/>
    <n v="2"/>
    <n v="2"/>
    <n v="2"/>
    <n v="2"/>
    <n v="3"/>
    <n v="3"/>
    <n v="3"/>
    <n v="3"/>
    <n v="82.7"/>
    <n v="82.7"/>
    <n v="82.7"/>
    <n v="82.7"/>
    <n v="33.337363969999998"/>
    <n v="33.337363969999998"/>
    <n v="2.9996372870000001"/>
    <n v="2.9996372870000001"/>
  </r>
  <r>
    <d v="2025-09-06T00:00:00"/>
    <x v="3"/>
    <n v="476"/>
    <n v="3"/>
    <n v="4.38"/>
    <n v="0.63"/>
    <n v="13.14"/>
    <n v="13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"/>
    <n v="364"/>
    <n v="5"/>
    <n v="4.5940000000000003"/>
    <n v="1.3740000000000001"/>
    <n v="22.97"/>
    <n v="22.97"/>
    <s v="USD"/>
    <n v="1"/>
    <n v="1"/>
    <n v="1"/>
    <n v="1"/>
    <n v="1"/>
    <n v="1"/>
    <n v="1"/>
    <n v="1"/>
    <n v="114.49"/>
    <n v="114.49"/>
    <n v="114.49"/>
    <n v="114.49"/>
    <n v="20.062887589999999"/>
    <n v="20.062887589999999"/>
    <n v="4.9843273840000002"/>
    <n v="4.9843273840000002"/>
  </r>
  <r>
    <d v="2025-09-06T00:00:00"/>
    <x v="5"/>
    <n v="254"/>
    <n v="5"/>
    <n v="1.1339999999999999"/>
    <n v="1.9690000000000001"/>
    <n v="5.67"/>
    <n v="5.67"/>
    <s v="USD"/>
    <n v="1"/>
    <n v="2"/>
    <n v="2"/>
    <n v="2"/>
    <n v="1"/>
    <n v="2"/>
    <n v="2"/>
    <n v="2"/>
    <n v="23.9"/>
    <n v="48.39"/>
    <n v="48.39"/>
    <n v="48.39"/>
    <n v="11.717296960000001"/>
    <n v="11.717296960000001"/>
    <n v="8.5343915339999992"/>
    <n v="8.5343915339999992"/>
  </r>
  <r>
    <d v="2025-09-06T00:00:00"/>
    <x v="44"/>
    <n v="886"/>
    <n v="11"/>
    <n v="1.9970000000000001"/>
    <n v="1.242"/>
    <n v="21.97"/>
    <n v="21.97"/>
    <s v="USD"/>
    <n v="2"/>
    <n v="2"/>
    <n v="2"/>
    <n v="2"/>
    <n v="2"/>
    <n v="2"/>
    <n v="2"/>
    <n v="2"/>
    <n v="61.96"/>
    <n v="61.96"/>
    <n v="61.96"/>
    <n v="61.96"/>
    <n v="35.458360229999997"/>
    <n v="35.458360229999997"/>
    <n v="2.8202093760000002"/>
    <n v="2.8202093760000002"/>
  </r>
  <r>
    <d v="2025-09-06T00:00:00"/>
    <x v="6"/>
    <n v="248"/>
    <n v="5"/>
    <n v="1.504"/>
    <n v="2.016"/>
    <n v="7.52"/>
    <n v="7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7"/>
    <n v="354"/>
    <n v="2"/>
    <n v="3.01"/>
    <n v="0.56499999999999995"/>
    <n v="6.02"/>
    <n v="6.02"/>
    <s v="USD"/>
    <n v="2"/>
    <n v="2"/>
    <n v="2"/>
    <n v="2"/>
    <n v="2"/>
    <n v="2"/>
    <n v="2"/>
    <n v="2"/>
    <n v="71.86"/>
    <n v="71.86"/>
    <n v="71.86"/>
    <n v="71.86"/>
    <n v="8.3774005010000003"/>
    <n v="8.3774005010000003"/>
    <n v="11.93687708"/>
    <n v="11.93687708"/>
  </r>
  <r>
    <d v="2025-09-06T00:00:00"/>
    <x v="8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9"/>
    <n v="1092"/>
    <n v="2"/>
    <n v="1.58"/>
    <n v="0.183"/>
    <n v="3.16"/>
    <n v="3.16"/>
    <s v="USD"/>
    <n v="1"/>
    <n v="1"/>
    <n v="1"/>
    <n v="1"/>
    <n v="1"/>
    <n v="1"/>
    <n v="1"/>
    <n v="1"/>
    <n v="30.98"/>
    <n v="30.98"/>
    <n v="30.98"/>
    <n v="30.98"/>
    <n v="10.20012912"/>
    <n v="10.20012912"/>
    <n v="9.8037974680000008"/>
    <n v="9.8037974680000008"/>
  </r>
  <r>
    <d v="2025-09-06T00:00:00"/>
    <x v="4"/>
    <n v="2359"/>
    <n v="25"/>
    <n v="4.5439999999999996"/>
    <n v="1.06"/>
    <n v="113.6"/>
    <n v="113.6"/>
    <s v="USD"/>
    <n v="6"/>
    <n v="7"/>
    <n v="7"/>
    <n v="7"/>
    <n v="15"/>
    <n v="16"/>
    <n v="16"/>
    <n v="16"/>
    <n v="524.16"/>
    <n v="552.05999999999995"/>
    <n v="552.05999999999995"/>
    <n v="552.05999999999995"/>
    <n v="20.57747346"/>
    <n v="20.57747346"/>
    <n v="4.8596830989999997"/>
    <n v="4.8596830989999997"/>
  </r>
  <r>
    <d v="2025-09-06T00:00:00"/>
    <x v="10"/>
    <n v="1578"/>
    <n v="15"/>
    <n v="4.7910000000000004"/>
    <n v="0.95099999999999996"/>
    <n v="71.86"/>
    <n v="71.86"/>
    <s v="USD"/>
    <n v="8"/>
    <n v="10"/>
    <n v="10"/>
    <n v="10"/>
    <n v="10"/>
    <n v="12"/>
    <n v="12"/>
    <n v="12"/>
    <n v="446.7"/>
    <n v="508.17"/>
    <n v="508.17"/>
    <n v="508.17"/>
    <n v="14.14093709"/>
    <n v="14.14093709"/>
    <n v="7.0716671309999999"/>
    <n v="7.0716671309999999"/>
  </r>
  <r>
    <d v="2025-09-06T00:00:00"/>
    <x v="11"/>
    <n v="467"/>
    <n v="6"/>
    <n v="6.1680000000000001"/>
    <n v="1.2849999999999999"/>
    <n v="37.01"/>
    <n v="37.01"/>
    <s v="USD"/>
    <n v="7"/>
    <n v="7"/>
    <n v="7"/>
    <n v="7"/>
    <n v="15"/>
    <n v="15"/>
    <n v="15"/>
    <n v="15"/>
    <n v="444.14"/>
    <n v="444.14"/>
    <n v="444.14"/>
    <n v="444.14"/>
    <n v="8.3329580760000006"/>
    <n v="8.3329580760000006"/>
    <n v="12.000540389999999"/>
    <n v="12.000540389999999"/>
  </r>
  <r>
    <d v="2025-09-06T00:00:00"/>
    <x v="12"/>
    <n v="1964"/>
    <n v="14"/>
    <n v="6.1509999999999998"/>
    <n v="0.71299999999999997"/>
    <n v="86.12"/>
    <n v="86.12"/>
    <s v="USD"/>
    <n v="2"/>
    <n v="2"/>
    <n v="2"/>
    <n v="2"/>
    <n v="3"/>
    <n v="3"/>
    <n v="3"/>
    <n v="3"/>
    <n v="81.94"/>
    <n v="81.94"/>
    <n v="81.94"/>
    <n v="81.94"/>
    <n v="105.10129360000001"/>
    <n v="105.10129360000001"/>
    <n v="0.95146307480000003"/>
    <n v="0.95146307480000003"/>
  </r>
  <r>
    <d v="2025-09-06T00:00:00"/>
    <x v="13"/>
    <n v="3801"/>
    <n v="35"/>
    <n v="3.6459999999999999"/>
    <n v="0.92100000000000004"/>
    <n v="127.61"/>
    <n v="127.61"/>
    <s v="USD"/>
    <n v="9"/>
    <n v="11"/>
    <n v="11"/>
    <n v="11"/>
    <n v="10"/>
    <n v="12"/>
    <n v="12"/>
    <n v="12"/>
    <n v="333.21"/>
    <n v="390.17"/>
    <n v="390.17"/>
    <n v="390.17"/>
    <n v="32.706256250000003"/>
    <n v="32.706256250000003"/>
    <n v="3.0575190029999999"/>
    <n v="3.0575190029999999"/>
  </r>
  <r>
    <d v="2025-09-06T00:00:00"/>
    <x v="45"/>
    <n v="382"/>
    <n v="5"/>
    <n v="1.804"/>
    <n v="1.3089999999999999"/>
    <n v="9.02"/>
    <n v="9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14"/>
    <n v="1481"/>
    <n v="14"/>
    <n v="3.3610000000000002"/>
    <n v="0.94499999999999995"/>
    <n v="47.05"/>
    <n v="47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6"/>
    <n v="911"/>
    <n v="5"/>
    <n v="2.7120000000000002"/>
    <n v="0.54900000000000004"/>
    <n v="13.56"/>
    <n v="13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15"/>
    <n v="1372"/>
    <n v="7"/>
    <n v="3.851"/>
    <n v="0.51"/>
    <n v="26.96"/>
    <n v="26.96"/>
    <s v="USD"/>
    <n v="3"/>
    <n v="3"/>
    <n v="3"/>
    <n v="3"/>
    <n v="3"/>
    <n v="3"/>
    <n v="3"/>
    <n v="3"/>
    <n v="92.66"/>
    <n v="92.66"/>
    <n v="92.66"/>
    <n v="92.66"/>
    <n v="29.095618389999998"/>
    <n v="29.095618389999998"/>
    <n v="3.4369436200000001"/>
    <n v="3.4369436200000001"/>
  </r>
  <r>
    <d v="2025-09-06T00:00:00"/>
    <x v="16"/>
    <n v="506"/>
    <n v="6"/>
    <n v="3.4580000000000002"/>
    <n v="1.1859999999999999"/>
    <n v="20.75"/>
    <n v="20.75"/>
    <s v="USD"/>
    <n v="2"/>
    <n v="2"/>
    <n v="2"/>
    <n v="2"/>
    <n v="2"/>
    <n v="2"/>
    <n v="2"/>
    <n v="2"/>
    <n v="62.76"/>
    <n v="62.76"/>
    <n v="62.76"/>
    <n v="62.76"/>
    <n v="33.062460170000001"/>
    <n v="33.062460170000001"/>
    <n v="3.0245783130000001"/>
    <n v="3.0245783130000001"/>
  </r>
  <r>
    <d v="2025-09-06T00:00:00"/>
    <x v="17"/>
    <n v="70"/>
    <n v="2"/>
    <n v="2.7650000000000001"/>
    <n v="2.8570000000000002"/>
    <n v="5.53"/>
    <n v="5.53"/>
    <s v="USD"/>
    <n v="2"/>
    <n v="3"/>
    <n v="3"/>
    <n v="3"/>
    <n v="2"/>
    <n v="3"/>
    <n v="3"/>
    <n v="3"/>
    <n v="59.47"/>
    <n v="90.35"/>
    <n v="90.35"/>
    <n v="90.35"/>
    <n v="6.1206419480000003"/>
    <n v="6.1206419480000003"/>
    <n v="16.338155520000001"/>
    <n v="16.338155520000001"/>
  </r>
  <r>
    <d v="2025-09-06T00:00:00"/>
    <x v="18"/>
    <n v="223"/>
    <n v="4"/>
    <n v="4.0049999999999999"/>
    <n v="1.794"/>
    <n v="16.02"/>
    <n v="16.02"/>
    <s v="USD"/>
    <n v="1"/>
    <n v="1"/>
    <n v="1"/>
    <n v="1"/>
    <n v="1"/>
    <n v="1"/>
    <n v="1"/>
    <n v="1"/>
    <n v="32.9"/>
    <n v="32.9"/>
    <n v="32.9"/>
    <n v="32.9"/>
    <n v="48.693009119999999"/>
    <n v="48.693009119999999"/>
    <n v="2.0536828960000002"/>
    <n v="2.0536828960000002"/>
  </r>
  <r>
    <d v="2025-09-06T00:00:00"/>
    <x v="19"/>
    <n v="718"/>
    <n v="4"/>
    <n v="6.67"/>
    <n v="0.55700000000000005"/>
    <n v="26.68"/>
    <n v="26.68"/>
    <s v="USD"/>
    <n v="1"/>
    <n v="2"/>
    <n v="2"/>
    <n v="2"/>
    <n v="1"/>
    <n v="3"/>
    <n v="3"/>
    <n v="3"/>
    <n v="74.98"/>
    <n v="234.94"/>
    <n v="234.94"/>
    <n v="234.94"/>
    <n v="11.35609092"/>
    <n v="11.35609092"/>
    <n v="8.8058470759999992"/>
    <n v="8.8058470759999992"/>
  </r>
  <r>
    <d v="2025-09-06T00:00:00"/>
    <x v="20"/>
    <n v="648"/>
    <n v="2"/>
    <n v="3.1949999999999998"/>
    <n v="0.309"/>
    <n v="6.39"/>
    <n v="6.39"/>
    <s v="USD"/>
    <n v="0"/>
    <n v="1"/>
    <n v="1"/>
    <n v="1"/>
    <n v="0"/>
    <n v="2"/>
    <n v="2"/>
    <n v="2"/>
    <n v="0"/>
    <n v="45.96"/>
    <n v="45.96"/>
    <n v="45.96"/>
    <n v="13.903394260000001"/>
    <n v="13.903394260000001"/>
    <n v="7.1924882630000004"/>
    <n v="7.1924882630000004"/>
  </r>
  <r>
    <d v="2025-09-06T00:00:00"/>
    <x v="21"/>
    <n v="702"/>
    <n v="6"/>
    <n v="3.2530000000000001"/>
    <n v="0.85499999999999998"/>
    <n v="19.52"/>
    <n v="19.52"/>
    <s v="USD"/>
    <n v="4"/>
    <n v="5"/>
    <n v="5"/>
    <n v="5"/>
    <n v="4"/>
    <n v="6"/>
    <n v="6"/>
    <n v="6"/>
    <n v="107.72"/>
    <n v="153.47999999999999"/>
    <n v="153.47999999999999"/>
    <n v="153.47999999999999"/>
    <n v="12.71826948"/>
    <n v="12.71826948"/>
    <n v="7.8627049180000004"/>
    <n v="7.8627049180000004"/>
  </r>
  <r>
    <d v="2025-09-06T00:00:00"/>
    <x v="22"/>
    <n v="268"/>
    <n v="1"/>
    <n v="2.78"/>
    <n v="0.373"/>
    <n v="2.78"/>
    <n v="2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6"/>
    <n v="1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10"/>
    <n v="5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14"/>
    <n v="91"/>
    <n v="2"/>
    <n v="3.0049999999999999"/>
    <n v="2.198"/>
    <n v="6.01"/>
    <n v="6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23"/>
    <n v="87"/>
    <n v="1"/>
    <n v="4.5"/>
    <n v="1.149"/>
    <n v="4.5"/>
    <n v="4.5"/>
    <s v="USD"/>
    <n v="1"/>
    <n v="2"/>
    <n v="2"/>
    <n v="2"/>
    <n v="2"/>
    <n v="6"/>
    <n v="6"/>
    <n v="6"/>
    <n v="155.96"/>
    <n v="279.88"/>
    <n v="279.88"/>
    <n v="279.88"/>
    <n v="1.607831928"/>
    <n v="1.607831928"/>
    <n v="62.195555560000003"/>
    <n v="62.195555560000003"/>
  </r>
  <r>
    <d v="2025-09-06T00:00:00"/>
    <x v="0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2"/>
    <n v="1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6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47"/>
    <n v="782"/>
    <n v="2"/>
    <n v="2.37"/>
    <n v="0.25600000000000001"/>
    <n v="4.74"/>
    <n v="4.74"/>
    <s v="USD"/>
    <n v="4"/>
    <n v="4"/>
    <n v="4"/>
    <n v="4"/>
    <n v="4"/>
    <n v="4"/>
    <n v="4"/>
    <n v="4"/>
    <n v="83.54"/>
    <n v="83.54"/>
    <n v="83.54"/>
    <n v="83.54"/>
    <n v="5.6739286570000003"/>
    <n v="5.6739286570000003"/>
    <n v="17.624472569999998"/>
    <n v="17.624472569999998"/>
  </r>
  <r>
    <d v="2025-09-06T00:00:00"/>
    <x v="24"/>
    <n v="102"/>
    <n v="1"/>
    <n v="4.7699999999999996"/>
    <n v="0.98"/>
    <n v="4.7699999999999996"/>
    <n v="4.76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"/>
    <n v="156"/>
    <n v="1"/>
    <n v="3.06"/>
    <n v="0.64100000000000001"/>
    <n v="3.06"/>
    <n v="3.06"/>
    <s v="USD"/>
    <n v="2"/>
    <n v="2"/>
    <n v="2"/>
    <n v="2"/>
    <n v="4"/>
    <n v="4"/>
    <n v="4"/>
    <n v="4"/>
    <n v="125.92"/>
    <n v="125.92"/>
    <n v="125.92"/>
    <n v="125.92"/>
    <n v="2.430114358"/>
    <n v="2.430114358"/>
    <n v="41.150326800000002"/>
    <n v="41.150326800000002"/>
  </r>
  <r>
    <d v="2025-09-06T00:00:00"/>
    <x v="44"/>
    <n v="34"/>
    <n v="1"/>
    <n v="1.39"/>
    <n v="2.9409999999999998"/>
    <n v="1.39"/>
    <n v="1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1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21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25"/>
    <n v="384"/>
    <n v="1"/>
    <n v="2.8"/>
    <n v="0.26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26"/>
    <n v="1083"/>
    <n v="6"/>
    <n v="2.5379999999999998"/>
    <n v="0.55400000000000005"/>
    <n v="15.23"/>
    <n v="15.23"/>
    <s v="USD"/>
    <n v="0"/>
    <n v="3"/>
    <n v="3"/>
    <n v="3"/>
    <n v="0"/>
    <n v="3"/>
    <n v="3"/>
    <n v="3"/>
    <n v="0"/>
    <n v="87.94"/>
    <n v="87.94"/>
    <n v="87.94"/>
    <n v="17.318626340000002"/>
    <n v="17.318626340000002"/>
    <n v="5.7741300070000001"/>
    <n v="5.7741300070000001"/>
  </r>
  <r>
    <d v="2025-09-06T00:00:00"/>
    <x v="27"/>
    <n v="192"/>
    <n v="1"/>
    <n v="1.55"/>
    <n v="0.52100000000000002"/>
    <n v="1.55"/>
    <n v="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1"/>
    <n v="64"/>
    <n v="4"/>
    <n v="2.2930000000000001"/>
    <n v="6.25"/>
    <n v="9.17"/>
    <n v="9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7"/>
    <n v="10"/>
    <n v="1"/>
    <n v="1.06"/>
    <n v="10"/>
    <n v="1.06"/>
    <n v="1.06"/>
    <s v="USD"/>
    <n v="1"/>
    <n v="1"/>
    <n v="1"/>
    <n v="1"/>
    <n v="1"/>
    <n v="1"/>
    <n v="1"/>
    <n v="1"/>
    <n v="40.880000000000003"/>
    <n v="40.880000000000003"/>
    <n v="40.880000000000003"/>
    <n v="40.880000000000003"/>
    <n v="2.59295499"/>
    <n v="2.59295499"/>
    <n v="38.566037739999999"/>
    <n v="38.566037739999999"/>
  </r>
  <r>
    <d v="2025-09-06T00:00:00"/>
    <x v="14"/>
    <n v="4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44"/>
    <n v="20"/>
    <n v="1"/>
    <n v="1.24"/>
    <n v="5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12"/>
    <n v="644"/>
    <n v="7"/>
    <n v="4.25"/>
    <n v="1.087"/>
    <n v="29.75"/>
    <n v="29.75"/>
    <s v="USD"/>
    <n v="6"/>
    <n v="6"/>
    <n v="6"/>
    <n v="6"/>
    <n v="9"/>
    <n v="9"/>
    <n v="9"/>
    <n v="9"/>
    <n v="201.62"/>
    <n v="201.62"/>
    <n v="201.62"/>
    <n v="201.62"/>
    <n v="14.755480609999999"/>
    <n v="14.755480609999999"/>
    <n v="6.7771428570000003"/>
    <n v="6.7771428570000003"/>
  </r>
  <r>
    <d v="2025-09-06T00:00:00"/>
    <x v="10"/>
    <n v="242"/>
    <n v="3"/>
    <n v="3.51"/>
    <n v="1.24"/>
    <n v="10.53"/>
    <n v="10.53"/>
    <s v="USD"/>
    <n v="2"/>
    <n v="2"/>
    <n v="2"/>
    <n v="2"/>
    <n v="4"/>
    <n v="4"/>
    <n v="4"/>
    <n v="4"/>
    <n v="192.57"/>
    <n v="192.57"/>
    <n v="192.57"/>
    <n v="192.57"/>
    <n v="5.4681414549999996"/>
    <n v="5.4681414549999996"/>
    <n v="18.287749290000001"/>
    <n v="18.287749290000001"/>
  </r>
  <r>
    <d v="2025-09-06T00:00:00"/>
    <x v="28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2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9"/>
    <n v="25"/>
    <n v="1"/>
    <n v="1.08"/>
    <n v="4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16"/>
    <n v="368"/>
    <n v="4"/>
    <n v="5.3979999999999997"/>
    <n v="1.087"/>
    <n v="21.59"/>
    <n v="2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19"/>
    <n v="212"/>
    <n v="2"/>
    <n v="5.8949999999999996"/>
    <n v="0.94299999999999995"/>
    <n v="11.79"/>
    <n v="11.79"/>
    <s v="USD"/>
    <n v="5"/>
    <n v="5"/>
    <n v="5"/>
    <n v="5"/>
    <n v="5"/>
    <n v="5"/>
    <n v="5"/>
    <n v="5"/>
    <n v="289.73"/>
    <n v="289.73"/>
    <n v="289.73"/>
    <n v="289.73"/>
    <n v="4.0693059050000002"/>
    <n v="4.0693059050000002"/>
    <n v="24.57421544"/>
    <n v="24.57421544"/>
  </r>
  <r>
    <d v="2025-09-06T00:00:00"/>
    <x v="29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29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29"/>
    <n v="26"/>
    <n v="1"/>
    <n v="0.6"/>
    <n v="3.8460000000000001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29"/>
    <n v="16"/>
    <n v="1"/>
    <n v="0.91"/>
    <n v="6.25"/>
    <n v="0.91"/>
    <n v="0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0"/>
    <n v="356"/>
    <n v="3"/>
    <n v="0.4"/>
    <n v="0.84299999999999997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0"/>
    <n v="369"/>
    <n v="1"/>
    <n v="0.56999999999999995"/>
    <n v="0.27100000000000002"/>
    <n v="0.56999999999999995"/>
    <n v="0.569999999999999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0"/>
    <n v="525"/>
    <n v="11"/>
    <n v="0.315"/>
    <n v="2.0950000000000002"/>
    <n v="3.47"/>
    <n v="3.47"/>
    <s v="USD"/>
    <n v="1"/>
    <n v="1"/>
    <n v="1"/>
    <n v="1"/>
    <n v="1"/>
    <n v="1"/>
    <n v="1"/>
    <n v="1"/>
    <n v="12.88"/>
    <n v="12.88"/>
    <n v="12.88"/>
    <n v="12.88"/>
    <n v="26.94099379"/>
    <n v="26.94099379"/>
    <n v="3.711815562"/>
    <n v="3.711815562"/>
  </r>
  <r>
    <d v="2025-09-06T00:00:00"/>
    <x v="30"/>
    <n v="707"/>
    <n v="6"/>
    <n v="0.22500000000000001"/>
    <n v="0.84899999999999998"/>
    <n v="1.35"/>
    <n v="1.35"/>
    <s v="USD"/>
    <n v="3"/>
    <n v="3"/>
    <n v="3"/>
    <n v="3"/>
    <n v="3"/>
    <n v="3"/>
    <n v="3"/>
    <n v="3"/>
    <n v="40.74"/>
    <n v="40.74"/>
    <n v="40.74"/>
    <n v="40.74"/>
    <n v="3.3136966129999998"/>
    <n v="3.3136966129999998"/>
    <n v="30.17777778"/>
    <n v="30.17777778"/>
  </r>
  <r>
    <d v="2025-09-06T00:00:00"/>
    <x v="31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2"/>
    <n v="158"/>
    <n v="5"/>
    <n v="1.704"/>
    <n v="3.165"/>
    <n v="8.52"/>
    <n v="8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1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2"/>
    <n v="352"/>
    <n v="3"/>
    <n v="1.18"/>
    <n v="0.85199999999999998"/>
    <n v="3.54"/>
    <n v="3.54"/>
    <s v="USD"/>
    <n v="2"/>
    <n v="2"/>
    <n v="2"/>
    <n v="2"/>
    <n v="2"/>
    <n v="2"/>
    <n v="2"/>
    <n v="2"/>
    <n v="55.96"/>
    <n v="55.96"/>
    <n v="55.96"/>
    <n v="55.96"/>
    <n v="6.325947105"/>
    <n v="6.325947105"/>
    <n v="15.8079096"/>
    <n v="15.8079096"/>
  </r>
  <r>
    <d v="2025-09-06T00:00:00"/>
    <x v="32"/>
    <n v="370"/>
    <n v="4"/>
    <n v="0.64"/>
    <n v="1.081"/>
    <n v="2.56"/>
    <n v="2.56"/>
    <s v="USD"/>
    <n v="3"/>
    <n v="3"/>
    <n v="3"/>
    <n v="3"/>
    <n v="3"/>
    <n v="3"/>
    <n v="3"/>
    <n v="3"/>
    <n v="133.84"/>
    <n v="133.84"/>
    <n v="133.84"/>
    <n v="133.84"/>
    <n v="1.91273162"/>
    <n v="1.91273162"/>
    <n v="52.28125"/>
    <n v="52.28125"/>
  </r>
  <r>
    <d v="2025-09-06T00:00:00"/>
    <x v="31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2"/>
    <n v="593"/>
    <n v="6"/>
    <n v="0.81699999999999995"/>
    <n v="1.012"/>
    <n v="4.9000000000000004"/>
    <n v="4.9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1"/>
    <n v="175"/>
    <n v="3"/>
    <n v="0.97"/>
    <n v="1.714"/>
    <n v="2.91"/>
    <n v="2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4"/>
    <n v="1132"/>
    <n v="12"/>
    <n v="1.161"/>
    <n v="1.06"/>
    <n v="13.93"/>
    <n v="13.93"/>
    <s v="USD"/>
    <n v="1"/>
    <n v="1"/>
    <n v="1"/>
    <n v="1"/>
    <n v="1"/>
    <n v="1"/>
    <n v="1"/>
    <n v="1"/>
    <n v="22.88"/>
    <n v="22.88"/>
    <n v="22.88"/>
    <n v="22.88"/>
    <n v="60.882867130000001"/>
    <n v="60.882867130000001"/>
    <n v="1.6424982050000001"/>
    <n v="1.6424982050000001"/>
  </r>
  <r>
    <d v="2025-09-06T00:00:00"/>
    <x v="35"/>
    <n v="294"/>
    <n v="3"/>
    <n v="1.4"/>
    <n v="1.02"/>
    <n v="4.2"/>
    <n v="4.2"/>
    <s v="USD"/>
    <n v="0"/>
    <n v="1"/>
    <n v="1"/>
    <n v="1"/>
    <n v="0"/>
    <n v="1"/>
    <n v="1"/>
    <n v="1"/>
    <n v="0"/>
    <n v="21.88"/>
    <n v="21.88"/>
    <n v="21.88"/>
    <n v="19.195612430000001"/>
    <n v="19.195612430000001"/>
    <n v="5.2095238100000003"/>
    <n v="5.2095238100000003"/>
  </r>
  <r>
    <d v="2025-09-06T00:00:00"/>
    <x v="35"/>
    <n v="1292"/>
    <n v="11"/>
    <n v="1.0369999999999999"/>
    <n v="0.85099999999999998"/>
    <n v="11.41"/>
    <n v="11.41"/>
    <s v="USD"/>
    <n v="4"/>
    <n v="4"/>
    <n v="5"/>
    <n v="5"/>
    <n v="4"/>
    <n v="4"/>
    <n v="5"/>
    <n v="5"/>
    <n v="101.83"/>
    <n v="101.83"/>
    <n v="133.32"/>
    <n v="133.32"/>
    <n v="11.204949429999999"/>
    <n v="8.5583558360000005"/>
    <n v="8.9246275199999996"/>
    <n v="11.68448729"/>
  </r>
  <r>
    <d v="2025-09-06T00:00:00"/>
    <x v="33"/>
    <n v="41"/>
    <n v="1"/>
    <n v="0.84"/>
    <n v="2.4390000000000001"/>
    <n v="0.84"/>
    <n v="0.84"/>
    <s v="USD"/>
    <n v="0"/>
    <n v="1"/>
    <n v="1"/>
    <n v="1"/>
    <n v="0"/>
    <n v="1"/>
    <n v="1"/>
    <n v="1"/>
    <n v="0"/>
    <n v="12.98"/>
    <n v="12.98"/>
    <n v="12.98"/>
    <n v="6.4714946070000003"/>
    <n v="6.4714946070000003"/>
    <n v="15.45238095"/>
    <n v="15.45238095"/>
  </r>
  <r>
    <d v="2025-09-06T00:00:00"/>
    <x v="34"/>
    <n v="3110"/>
    <n v="18"/>
    <n v="1.012"/>
    <n v="0.57899999999999996"/>
    <n v="18.21"/>
    <n v="18.21"/>
    <s v="USD"/>
    <n v="2"/>
    <n v="2"/>
    <n v="2"/>
    <n v="2"/>
    <n v="3"/>
    <n v="3"/>
    <n v="3"/>
    <n v="3"/>
    <n v="68.64"/>
    <n v="68.64"/>
    <n v="68.64"/>
    <n v="68.64"/>
    <n v="26.529720279999999"/>
    <n v="26.529720279999999"/>
    <n v="3.769357496"/>
    <n v="3.769357496"/>
  </r>
  <r>
    <d v="2025-09-06T00:00:00"/>
    <x v="33"/>
    <n v="50"/>
    <n v="1"/>
    <n v="0.66"/>
    <n v="2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4"/>
    <n v="479"/>
    <n v="4"/>
    <n v="1.05"/>
    <n v="0.83499999999999996"/>
    <n v="4.2"/>
    <n v="4.2"/>
    <s v="USD"/>
    <n v="2"/>
    <n v="2"/>
    <n v="2"/>
    <n v="2"/>
    <n v="2"/>
    <n v="2"/>
    <n v="2"/>
    <n v="2"/>
    <n v="45.76"/>
    <n v="45.76"/>
    <n v="45.76"/>
    <n v="45.76"/>
    <n v="9.1783216779999997"/>
    <n v="9.1783216779999997"/>
    <n v="10.8952381"/>
    <n v="10.8952381"/>
  </r>
  <r>
    <d v="2025-09-06T00:00:00"/>
    <x v="35"/>
    <n v="598"/>
    <n v="1"/>
    <n v="0.35"/>
    <n v="0.16700000000000001"/>
    <n v="0.35"/>
    <n v="0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4"/>
    <n v="3626"/>
    <n v="11"/>
    <n v="0.67100000000000004"/>
    <n v="0.30299999999999999"/>
    <n v="7.38"/>
    <n v="7.38"/>
    <s v="USD"/>
    <n v="1"/>
    <n v="1"/>
    <n v="1"/>
    <n v="1"/>
    <n v="1"/>
    <n v="1"/>
    <n v="1"/>
    <n v="1"/>
    <n v="22.88"/>
    <n v="22.88"/>
    <n v="22.88"/>
    <n v="22.88"/>
    <n v="32.255244759999997"/>
    <n v="32.255244759999997"/>
    <n v="3.100271003"/>
    <n v="3.100271003"/>
  </r>
  <r>
    <d v="2025-09-06T00:00:00"/>
    <x v="33"/>
    <n v="1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5"/>
    <n v="1126"/>
    <n v="8"/>
    <n v="0.73299999999999998"/>
    <n v="0.71"/>
    <n v="5.86"/>
    <n v="5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6"/>
    <n v="663"/>
    <n v="12"/>
    <n v="2.0609999999999999"/>
    <n v="1.81"/>
    <n v="24.73"/>
    <n v="24.73"/>
    <s v="USD"/>
    <n v="2"/>
    <n v="2"/>
    <n v="2"/>
    <n v="2"/>
    <n v="3"/>
    <n v="3"/>
    <n v="3"/>
    <n v="3"/>
    <n v="78.98"/>
    <n v="78.98"/>
    <n v="78.98"/>
    <n v="78.98"/>
    <n v="31.31172449"/>
    <n v="31.31172449"/>
    <n v="3.193691872"/>
    <n v="3.193691872"/>
  </r>
  <r>
    <d v="2025-09-06T00:00:00"/>
    <x v="36"/>
    <n v="1050"/>
    <n v="8"/>
    <n v="1.425"/>
    <n v="0.76200000000000001"/>
    <n v="11.4"/>
    <n v="11.4"/>
    <s v="USD"/>
    <n v="1"/>
    <n v="1"/>
    <n v="1"/>
    <n v="1"/>
    <n v="3"/>
    <n v="3"/>
    <n v="3"/>
    <n v="3"/>
    <n v="83.64"/>
    <n v="83.64"/>
    <n v="83.64"/>
    <n v="83.64"/>
    <n v="13.629842180000001"/>
    <n v="13.629842180000001"/>
    <n v="7.3368421049999997"/>
    <n v="7.3368421049999997"/>
  </r>
  <r>
    <d v="2025-09-06T00:00:00"/>
    <x v="36"/>
    <n v="709"/>
    <n v="7"/>
    <n v="1.7869999999999999"/>
    <n v="0.98699999999999999"/>
    <n v="12.51"/>
    <n v="12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6"/>
    <n v="2149"/>
    <n v="14"/>
    <n v="1.306"/>
    <n v="0.65100000000000002"/>
    <n v="18.28"/>
    <n v="18.28"/>
    <s v="USD"/>
    <n v="4"/>
    <n v="5"/>
    <n v="5"/>
    <n v="5"/>
    <n v="7"/>
    <n v="8"/>
    <n v="8"/>
    <n v="8"/>
    <n v="177.38"/>
    <n v="205.26"/>
    <n v="205.26"/>
    <n v="205.26"/>
    <n v="8.9057780379999993"/>
    <n v="8.9057780379999993"/>
    <n v="11.228665210000001"/>
    <n v="11.228665210000001"/>
  </r>
  <r>
    <d v="2025-09-06T00:00:00"/>
    <x v="37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8"/>
    <n v="21"/>
    <n v="1"/>
    <n v="2.04"/>
    <n v="4.7619999999999996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7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8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7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8"/>
    <n v="14"/>
    <n v="1"/>
    <n v="0.75"/>
    <n v="7.1429999999999998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7"/>
    <n v="25"/>
    <n v="1"/>
    <n v="0.59"/>
    <n v="4"/>
    <n v="0.59"/>
    <n v="0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9"/>
    <n v="172"/>
    <n v="3"/>
    <n v="1.1599999999999999"/>
    <n v="1.744"/>
    <n v="3.48"/>
    <n v="3.48"/>
    <s v="USD"/>
    <n v="1"/>
    <n v="1"/>
    <n v="1"/>
    <n v="1"/>
    <n v="1"/>
    <n v="1"/>
    <n v="1"/>
    <n v="1"/>
    <n v="30.98"/>
    <n v="30.98"/>
    <n v="30.98"/>
    <n v="30.98"/>
    <n v="11.23305358"/>
    <n v="11.23305358"/>
    <n v="8.9022988509999994"/>
    <n v="8.9022988509999994"/>
  </r>
  <r>
    <d v="2025-09-06T00:00:00"/>
    <x v="40"/>
    <n v="53"/>
    <n v="1"/>
    <n v="1.1399999999999999"/>
    <n v="1.887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1"/>
    <n v="281"/>
    <n v="2"/>
    <n v="1.53"/>
    <n v="0.71199999999999997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2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9"/>
    <n v="242"/>
    <n v="1"/>
    <n v="0.72"/>
    <n v="0.41299999999999998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0"/>
    <n v="102"/>
    <n v="3"/>
    <n v="1.3129999999999999"/>
    <n v="2.9409999999999998"/>
    <n v="3.94"/>
    <n v="3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1"/>
    <n v="880"/>
    <n v="7"/>
    <n v="1.149"/>
    <n v="0.79500000000000004"/>
    <n v="8.0399999999999991"/>
    <n v="8.03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2"/>
    <n v="176"/>
    <n v="2"/>
    <n v="0.76500000000000001"/>
    <n v="1.1359999999999999"/>
    <n v="1.53"/>
    <n v="1.53"/>
    <s v="USD"/>
    <n v="1"/>
    <n v="1"/>
    <n v="1"/>
    <n v="1"/>
    <n v="2"/>
    <n v="2"/>
    <n v="2"/>
    <n v="2"/>
    <n v="61.96"/>
    <n v="61.96"/>
    <n v="61.96"/>
    <n v="61.96"/>
    <n v="2.4693350550000002"/>
    <n v="2.4693350550000002"/>
    <n v="40.496732029999997"/>
    <n v="40.496732029999997"/>
  </r>
  <r>
    <d v="2025-09-06T00:00:00"/>
    <x v="42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39"/>
    <n v="324"/>
    <n v="2"/>
    <n v="1.41"/>
    <n v="0.61699999999999999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0"/>
    <n v="215"/>
    <n v="4"/>
    <n v="1.19"/>
    <n v="1.86"/>
    <n v="4.76"/>
    <n v="4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1"/>
    <n v="616"/>
    <n v="5"/>
    <n v="1.266"/>
    <n v="0.81200000000000006"/>
    <n v="6.33"/>
    <n v="6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1"/>
    <n v="367"/>
    <n v="3"/>
    <n v="0.75700000000000001"/>
    <n v="0.81699999999999995"/>
    <n v="2.27"/>
    <n v="2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39"/>
    <n v="1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42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40"/>
    <n v="508"/>
    <n v="8"/>
    <n v="0.71899999999999997"/>
    <n v="1.575"/>
    <n v="5.75"/>
    <n v="5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28"/>
    <n v="212"/>
    <n v="3"/>
    <n v="1.96"/>
    <n v="1.415"/>
    <n v="5.88"/>
    <n v="5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3"/>
    <n v="1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6T00:00:00"/>
    <x v="28"/>
    <n v="548"/>
    <n v="5"/>
    <n v="1.278"/>
    <n v="0.91200000000000003"/>
    <n v="6.39"/>
    <n v="6.39"/>
    <s v="USD"/>
    <n v="1"/>
    <n v="1"/>
    <n v="1"/>
    <n v="1"/>
    <n v="1"/>
    <n v="1"/>
    <n v="1"/>
    <n v="1"/>
    <n v="35.979999999999997"/>
    <n v="35.979999999999997"/>
    <n v="35.979999999999997"/>
    <n v="35.979999999999997"/>
    <n v="17.759866590000001"/>
    <n v="17.759866590000001"/>
    <n v="5.6306729259999999"/>
    <n v="5.6306729259999999"/>
  </r>
  <r>
    <d v="2025-09-06T00:00:00"/>
    <x v="43"/>
    <n v="757"/>
    <n v="5"/>
    <n v="1.254"/>
    <n v="0.66100000000000003"/>
    <n v="6.27"/>
    <n v="6.27"/>
    <s v="USD"/>
    <n v="1"/>
    <n v="1"/>
    <n v="1"/>
    <n v="1"/>
    <n v="3"/>
    <n v="3"/>
    <n v="3"/>
    <n v="3"/>
    <n v="77.7"/>
    <n v="77.7"/>
    <n v="77.7"/>
    <n v="77.7"/>
    <n v="8.0694980689999998"/>
    <n v="8.0694980689999998"/>
    <n v="12.3923445"/>
    <n v="12.3923445"/>
  </r>
  <r>
    <d v="2025-09-06T00:00:00"/>
    <x v="28"/>
    <n v="450"/>
    <n v="3"/>
    <n v="1.3069999999999999"/>
    <n v="0.66700000000000004"/>
    <n v="3.92"/>
    <n v="3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6T00:00:00"/>
    <x v="43"/>
    <n v="212"/>
    <n v="4"/>
    <n v="1.073"/>
    <n v="1.887"/>
    <n v="4.29"/>
    <n v="4.29"/>
    <s v="USD"/>
    <n v="1"/>
    <n v="2"/>
    <n v="2"/>
    <n v="2"/>
    <n v="1"/>
    <n v="2"/>
    <n v="2"/>
    <n v="2"/>
    <n v="15.98"/>
    <n v="28.88"/>
    <n v="28.88"/>
    <n v="28.88"/>
    <n v="14.85457064"/>
    <n v="14.85457064"/>
    <n v="6.731934732"/>
    <n v="6.731934732"/>
  </r>
  <r>
    <d v="2025-09-06T00:00:00"/>
    <x v="43"/>
    <n v="725"/>
    <n v="8"/>
    <n v="0.58899999999999997"/>
    <n v="1.103"/>
    <n v="4.71"/>
    <n v="4.71"/>
    <s v="USD"/>
    <n v="0"/>
    <n v="1"/>
    <n v="1"/>
    <n v="1"/>
    <n v="0"/>
    <n v="1"/>
    <n v="1"/>
    <n v="1"/>
    <n v="0"/>
    <n v="15.98"/>
    <n v="15.98"/>
    <n v="15.98"/>
    <n v="29.474342929999999"/>
    <n v="29.474342929999999"/>
    <n v="3.3927813160000002"/>
    <n v="3.3927813160000002"/>
  </r>
  <r>
    <d v="2025-09-06T00:00:00"/>
    <x v="28"/>
    <n v="2357"/>
    <n v="16"/>
    <n v="0.95099999999999996"/>
    <n v="0.67900000000000005"/>
    <n v="15.21"/>
    <n v="15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0"/>
    <n v="1864"/>
    <n v="8"/>
    <n v="1.679"/>
    <n v="0.42899999999999999"/>
    <n v="13.43"/>
    <n v="13.43"/>
    <s v="USD"/>
    <n v="1"/>
    <n v="1"/>
    <n v="1"/>
    <n v="1"/>
    <n v="1"/>
    <n v="1"/>
    <n v="1"/>
    <n v="1"/>
    <n v="22.88"/>
    <n v="22.88"/>
    <n v="22.88"/>
    <n v="22.88"/>
    <n v="58.697552450000003"/>
    <n v="58.697552450000003"/>
    <n v="1.7036485480000001"/>
    <n v="1.7036485480000001"/>
  </r>
  <r>
    <d v="2025-09-07T00:00:00"/>
    <x v="1"/>
    <n v="1818"/>
    <n v="45"/>
    <n v="1.9330000000000001"/>
    <n v="2.4750000000000001"/>
    <n v="86.97"/>
    <n v="86.97"/>
    <s v="USD"/>
    <n v="5"/>
    <n v="5"/>
    <n v="5"/>
    <n v="5"/>
    <n v="5"/>
    <n v="5"/>
    <n v="5"/>
    <n v="5"/>
    <n v="114.4"/>
    <n v="114.4"/>
    <n v="114.4"/>
    <n v="114.4"/>
    <n v="76.022727270000004"/>
    <n v="76.022727270000004"/>
    <n v="1.3153961139999999"/>
    <n v="1.3153961139999999"/>
  </r>
  <r>
    <d v="2025-09-07T00:00:00"/>
    <x v="2"/>
    <n v="859"/>
    <n v="5"/>
    <n v="2.964"/>
    <n v="0.58199999999999996"/>
    <n v="14.82"/>
    <n v="14.82"/>
    <s v="USD"/>
    <n v="1"/>
    <n v="1"/>
    <n v="1"/>
    <n v="1"/>
    <n v="1"/>
    <n v="1"/>
    <n v="1"/>
    <n v="1"/>
    <n v="27.98"/>
    <n v="27.98"/>
    <n v="27.98"/>
    <n v="27.98"/>
    <n v="52.966404570000002"/>
    <n v="52.966404570000002"/>
    <n v="1.8879892039999999"/>
    <n v="1.8879892039999999"/>
  </r>
  <r>
    <d v="2025-09-07T00:00:00"/>
    <x v="3"/>
    <n v="1021"/>
    <n v="7"/>
    <n v="3.597"/>
    <n v="0.68600000000000005"/>
    <n v="25.18"/>
    <n v="25.18"/>
    <s v="USD"/>
    <n v="1"/>
    <n v="2"/>
    <n v="2"/>
    <n v="2"/>
    <n v="1"/>
    <n v="3"/>
    <n v="3"/>
    <n v="3"/>
    <n v="30.88"/>
    <n v="224.68"/>
    <n v="224.68"/>
    <n v="224.68"/>
    <n v="11.20705003"/>
    <n v="11.20705003"/>
    <n v="8.9229547260000004"/>
    <n v="8.9229547260000004"/>
  </r>
  <r>
    <d v="2025-09-07T00:00:00"/>
    <x v="4"/>
    <n v="963"/>
    <n v="9"/>
    <n v="3.363"/>
    <n v="0.93500000000000005"/>
    <n v="30.27"/>
    <n v="30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5"/>
    <n v="303"/>
    <n v="5"/>
    <n v="1.3779999999999999"/>
    <n v="1.65"/>
    <n v="6.89"/>
    <n v="6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4"/>
    <n v="1129"/>
    <n v="16"/>
    <n v="2.335"/>
    <n v="1.417"/>
    <n v="37.36"/>
    <n v="37.36"/>
    <s v="USD"/>
    <n v="5"/>
    <n v="7"/>
    <n v="7"/>
    <n v="7"/>
    <n v="5"/>
    <n v="7"/>
    <n v="7"/>
    <n v="7"/>
    <n v="154.9"/>
    <n v="228.27"/>
    <n v="228.27"/>
    <n v="228.27"/>
    <n v="16.366583429999999"/>
    <n v="16.366583429999999"/>
    <n v="6.1100107069999998"/>
    <n v="6.1100107069999998"/>
  </r>
  <r>
    <d v="2025-09-07T00:00:00"/>
    <x v="6"/>
    <n v="230"/>
    <n v="3"/>
    <n v="1.7230000000000001"/>
    <n v="1.304"/>
    <n v="5.17"/>
    <n v="5.17"/>
    <s v="USD"/>
    <n v="1"/>
    <n v="1"/>
    <n v="1"/>
    <n v="1"/>
    <n v="1"/>
    <n v="1"/>
    <n v="1"/>
    <n v="1"/>
    <n v="21.9"/>
    <n v="21.9"/>
    <n v="21.9"/>
    <n v="21.9"/>
    <n v="23.60730594"/>
    <n v="23.60730594"/>
    <n v="4.2359767890000004"/>
    <n v="4.2359767890000004"/>
  </r>
  <r>
    <d v="2025-09-07T00:00:00"/>
    <x v="7"/>
    <n v="667"/>
    <n v="11"/>
    <n v="1.845"/>
    <n v="1.649"/>
    <n v="20.29"/>
    <n v="20.29"/>
    <s v="USD"/>
    <n v="3"/>
    <n v="3"/>
    <n v="3"/>
    <n v="3"/>
    <n v="3"/>
    <n v="3"/>
    <n v="3"/>
    <n v="3"/>
    <n v="104.64"/>
    <n v="104.64"/>
    <n v="104.64"/>
    <n v="104.64"/>
    <n v="19.390290520000001"/>
    <n v="19.390290520000001"/>
    <n v="5.1572203060000001"/>
    <n v="5.1572203060000001"/>
  </r>
  <r>
    <d v="2025-09-07T00:00:00"/>
    <x v="8"/>
    <n v="85"/>
    <n v="1"/>
    <n v="4.68"/>
    <n v="1.1759999999999999"/>
    <n v="4.68"/>
    <n v="4.68"/>
    <s v="USD"/>
    <n v="1"/>
    <n v="1"/>
    <n v="1"/>
    <n v="1"/>
    <n v="1"/>
    <n v="1"/>
    <n v="1"/>
    <n v="1"/>
    <n v="29.98"/>
    <n v="29.98"/>
    <n v="29.98"/>
    <n v="29.98"/>
    <n v="15.610406940000001"/>
    <n v="15.610406940000001"/>
    <n v="6.4059829060000002"/>
    <n v="6.4059829060000002"/>
  </r>
  <r>
    <d v="2025-09-07T00:00:00"/>
    <x v="9"/>
    <n v="1365"/>
    <n v="6"/>
    <n v="1.8520000000000001"/>
    <n v="0.44"/>
    <n v="11.11"/>
    <n v="11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"/>
    <n v="4326"/>
    <n v="36"/>
    <n v="3.952"/>
    <n v="0.83199999999999996"/>
    <n v="142.26"/>
    <n v="142.26"/>
    <s v="USD"/>
    <n v="11"/>
    <n v="12"/>
    <n v="12"/>
    <n v="12"/>
    <n v="15"/>
    <n v="16"/>
    <n v="16"/>
    <n v="16"/>
    <n v="593.61"/>
    <n v="631.51"/>
    <n v="631.51"/>
    <n v="631.51"/>
    <n v="22.526959189999999"/>
    <n v="22.526959189999999"/>
    <n v="4.4391255449999996"/>
    <n v="4.4391255449999996"/>
  </r>
  <r>
    <d v="2025-09-07T00:00:00"/>
    <x v="10"/>
    <n v="1415"/>
    <n v="14"/>
    <n v="4.6980000000000004"/>
    <n v="0.98899999999999999"/>
    <n v="65.77"/>
    <n v="65.77"/>
    <s v="USD"/>
    <n v="5"/>
    <n v="5"/>
    <n v="5"/>
    <n v="5"/>
    <n v="5"/>
    <n v="5"/>
    <n v="5"/>
    <n v="5"/>
    <n v="156.9"/>
    <n v="156.9"/>
    <n v="156.9"/>
    <n v="156.9"/>
    <n v="41.918419380000003"/>
    <n v="41.918419380000003"/>
    <n v="2.3855861329999999"/>
    <n v="2.3855861329999999"/>
  </r>
  <r>
    <d v="2025-09-07T00:00:00"/>
    <x v="11"/>
    <n v="658"/>
    <n v="5"/>
    <n v="3.8540000000000001"/>
    <n v="0.76"/>
    <n v="19.27"/>
    <n v="19.27"/>
    <s v="USD"/>
    <n v="2"/>
    <n v="2"/>
    <n v="2"/>
    <n v="2"/>
    <n v="3"/>
    <n v="3"/>
    <n v="3"/>
    <n v="3"/>
    <n v="90.94"/>
    <n v="90.94"/>
    <n v="90.94"/>
    <n v="90.94"/>
    <n v="21.18979547"/>
    <n v="21.18979547"/>
    <n v="4.7192527240000004"/>
    <n v="4.7192527240000004"/>
  </r>
  <r>
    <d v="2025-09-07T00:00:00"/>
    <x v="12"/>
    <n v="2521"/>
    <n v="26"/>
    <n v="5.5019999999999998"/>
    <n v="1.0309999999999999"/>
    <n v="143.05000000000001"/>
    <n v="143.05000000000001"/>
    <s v="USD"/>
    <n v="4"/>
    <n v="4"/>
    <n v="4"/>
    <n v="4"/>
    <n v="6"/>
    <n v="6"/>
    <n v="6"/>
    <n v="6"/>
    <n v="217.88"/>
    <n v="217.88"/>
    <n v="217.88"/>
    <n v="217.88"/>
    <n v="65.655406650000003"/>
    <n v="65.655406650000003"/>
    <n v="1.5231038100000001"/>
    <n v="1.5231038100000001"/>
  </r>
  <r>
    <d v="2025-09-07T00:00:00"/>
    <x v="13"/>
    <n v="5948"/>
    <n v="34"/>
    <n v="3.5430000000000001"/>
    <n v="0.57199999999999995"/>
    <n v="120.46"/>
    <n v="120.46"/>
    <s v="USD"/>
    <n v="13"/>
    <n v="13"/>
    <n v="13"/>
    <n v="13"/>
    <n v="16"/>
    <n v="16"/>
    <n v="16"/>
    <n v="16"/>
    <n v="391.68"/>
    <n v="391.68"/>
    <n v="391.68"/>
    <n v="391.68"/>
    <n v="30.754697709999999"/>
    <n v="30.754697709999999"/>
    <n v="3.2515357800000002"/>
    <n v="3.2515357800000002"/>
  </r>
  <r>
    <d v="2025-09-07T00:00:00"/>
    <x v="45"/>
    <n v="439"/>
    <n v="4"/>
    <n v="1.24"/>
    <n v="0.91100000000000003"/>
    <n v="4.96"/>
    <n v="4.96"/>
    <s v="USD"/>
    <n v="1"/>
    <n v="1"/>
    <n v="1"/>
    <n v="1"/>
    <n v="1"/>
    <n v="1"/>
    <n v="1"/>
    <n v="1"/>
    <n v="22.88"/>
    <n v="22.88"/>
    <n v="22.88"/>
    <n v="22.88"/>
    <n v="21.67832168"/>
    <n v="21.67832168"/>
    <n v="4.6129032260000002"/>
    <n v="4.6129032260000002"/>
  </r>
  <r>
    <d v="2025-09-07T00:00:00"/>
    <x v="14"/>
    <n v="1446"/>
    <n v="15"/>
    <n v="3.1240000000000001"/>
    <n v="1.0369999999999999"/>
    <n v="46.86"/>
    <n v="46.86"/>
    <s v="USD"/>
    <n v="2"/>
    <n v="2"/>
    <n v="2"/>
    <n v="2"/>
    <n v="2"/>
    <n v="2"/>
    <n v="2"/>
    <n v="2"/>
    <n v="71.760000000000005"/>
    <n v="71.760000000000005"/>
    <n v="71.760000000000005"/>
    <n v="71.760000000000005"/>
    <n v="65.301003339999994"/>
    <n v="65.301003339999994"/>
    <n v="1.5313700379999999"/>
    <n v="1.5313700379999999"/>
  </r>
  <r>
    <d v="2025-09-07T00:00:00"/>
    <x v="46"/>
    <n v="1587"/>
    <n v="9"/>
    <n v="2.2090000000000001"/>
    <n v="0.56699999999999995"/>
    <n v="19.88"/>
    <n v="19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15"/>
    <n v="1624"/>
    <n v="6"/>
    <n v="3.8820000000000001"/>
    <n v="0.36899999999999999"/>
    <n v="23.29"/>
    <n v="23.29"/>
    <s v="USD"/>
    <n v="1"/>
    <n v="1"/>
    <n v="1"/>
    <n v="1"/>
    <n v="2"/>
    <n v="2"/>
    <n v="2"/>
    <n v="2"/>
    <n v="55.76"/>
    <n v="55.76"/>
    <n v="55.76"/>
    <n v="55.76"/>
    <n v="41.768292680000002"/>
    <n v="41.768292680000002"/>
    <n v="2.3941605840000002"/>
    <n v="2.3941605840000002"/>
  </r>
  <r>
    <d v="2025-09-07T00:00:00"/>
    <x v="16"/>
    <n v="636"/>
    <n v="6"/>
    <n v="4.3150000000000004"/>
    <n v="0.94299999999999995"/>
    <n v="25.89"/>
    <n v="25.89"/>
    <s v="USD"/>
    <n v="0"/>
    <n v="1"/>
    <n v="1"/>
    <n v="1"/>
    <n v="0"/>
    <n v="3"/>
    <n v="3"/>
    <n v="3"/>
    <n v="0"/>
    <n v="82.47"/>
    <n v="82.47"/>
    <n v="82.47"/>
    <n v="31.393233899999998"/>
    <n v="31.393233899999998"/>
    <n v="3.1853997679999999"/>
    <n v="3.1853997679999999"/>
  </r>
  <r>
    <d v="2025-09-07T00:00:00"/>
    <x v="17"/>
    <n v="189"/>
    <n v="5"/>
    <n v="3.38"/>
    <n v="2.6459999999999999"/>
    <n v="16.899999999999999"/>
    <n v="16.899999999999999"/>
    <s v="USD"/>
    <n v="1"/>
    <n v="1"/>
    <n v="1"/>
    <n v="1"/>
    <n v="1"/>
    <n v="1"/>
    <n v="1"/>
    <n v="1"/>
    <n v="33.979999999999997"/>
    <n v="33.979999999999997"/>
    <n v="33.979999999999997"/>
    <n v="33.979999999999997"/>
    <n v="49.735138319999997"/>
    <n v="49.735138319999997"/>
    <n v="2.0106508879999998"/>
    <n v="2.0106508879999998"/>
  </r>
  <r>
    <d v="2025-09-07T00:00:00"/>
    <x v="18"/>
    <n v="514"/>
    <n v="5"/>
    <n v="2.4500000000000002"/>
    <n v="0.97299999999999998"/>
    <n v="12.25"/>
    <n v="1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19"/>
    <n v="925"/>
    <n v="12"/>
    <n v="6.0540000000000003"/>
    <n v="1.2969999999999999"/>
    <n v="72.650000000000006"/>
    <n v="72.650000000000006"/>
    <s v="USD"/>
    <n v="6"/>
    <n v="8"/>
    <n v="8"/>
    <n v="8"/>
    <n v="8"/>
    <n v="12"/>
    <n v="12"/>
    <n v="12"/>
    <n v="609.52"/>
    <n v="954.2"/>
    <n v="954.2"/>
    <n v="954.2"/>
    <n v="7.613707818"/>
    <n v="7.613707818"/>
    <n v="13.13420509"/>
    <n v="13.13420509"/>
  </r>
  <r>
    <d v="2025-09-07T00:00:00"/>
    <x v="20"/>
    <n v="1010"/>
    <n v="8"/>
    <n v="4.0549999999999997"/>
    <n v="0.79200000000000004"/>
    <n v="32.44"/>
    <n v="32.44"/>
    <s v="USD"/>
    <n v="6"/>
    <n v="6"/>
    <n v="6"/>
    <n v="6"/>
    <n v="15"/>
    <n v="15"/>
    <n v="15"/>
    <n v="15"/>
    <n v="720.7"/>
    <n v="720.7"/>
    <n v="720.7"/>
    <n v="720.7"/>
    <n v="4.5011794089999997"/>
    <n v="4.5011794089999997"/>
    <n v="22.216399509999999"/>
    <n v="22.216399509999999"/>
  </r>
  <r>
    <d v="2025-09-07T00:00:00"/>
    <x v="21"/>
    <n v="789"/>
    <n v="5"/>
    <n v="1.698"/>
    <n v="0.63400000000000001"/>
    <n v="8.49"/>
    <n v="8.49"/>
    <s v="USD"/>
    <n v="2"/>
    <n v="2"/>
    <n v="3"/>
    <n v="3"/>
    <n v="6"/>
    <n v="6"/>
    <n v="7"/>
    <n v="7"/>
    <n v="214.41"/>
    <n v="214.41"/>
    <n v="237.39"/>
    <n v="237.39"/>
    <n v="3.9597033719999999"/>
    <n v="3.5763932770000002"/>
    <n v="25.25441696"/>
    <n v="27.961130740000002"/>
  </r>
  <r>
    <d v="2025-09-07T00:00:00"/>
    <x v="22"/>
    <n v="352"/>
    <n v="3"/>
    <n v="2.0030000000000001"/>
    <n v="0.85199999999999998"/>
    <n v="6.01"/>
    <n v="6.01"/>
    <s v="USD"/>
    <n v="2"/>
    <n v="2"/>
    <n v="2"/>
    <n v="2"/>
    <n v="2"/>
    <n v="2"/>
    <n v="2"/>
    <n v="2"/>
    <n v="49.96"/>
    <n v="49.96"/>
    <n v="49.96"/>
    <n v="49.96"/>
    <n v="12.0296237"/>
    <n v="12.0296237"/>
    <n v="8.3128119799999993"/>
    <n v="8.3128119799999993"/>
  </r>
  <r>
    <d v="2025-09-07T00:00:00"/>
    <x v="46"/>
    <n v="1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10"/>
    <n v="691"/>
    <n v="2"/>
    <n v="4.2450000000000001"/>
    <n v="0.28899999999999998"/>
    <n v="8.49"/>
    <n v="8.49"/>
    <s v="USD"/>
    <n v="1"/>
    <n v="1"/>
    <n v="1"/>
    <n v="1"/>
    <n v="1"/>
    <n v="1"/>
    <n v="1"/>
    <n v="1"/>
    <n v="97.88"/>
    <n v="97.88"/>
    <n v="97.88"/>
    <n v="97.88"/>
    <n v="8.6738863909999999"/>
    <n v="8.6738863909999999"/>
    <n v="11.528857479999999"/>
    <n v="11.528857479999999"/>
  </r>
  <r>
    <d v="2025-09-07T00:00:00"/>
    <x v="14"/>
    <n v="166"/>
    <n v="1"/>
    <n v="2.4"/>
    <n v="0.60199999999999998"/>
    <n v="2.4"/>
    <n v="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23"/>
    <n v="93"/>
    <n v="1"/>
    <n v="1.88"/>
    <n v="1.075"/>
    <n v="1.88"/>
    <n v="1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0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2"/>
    <n v="228"/>
    <n v="2"/>
    <n v="2.4300000000000002"/>
    <n v="0.877"/>
    <n v="4.8600000000000003"/>
    <n v="4.8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6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47"/>
    <n v="535"/>
    <n v="2"/>
    <n v="2.89"/>
    <n v="0.374"/>
    <n v="5.78"/>
    <n v="5.78"/>
    <s v="USD"/>
    <n v="1"/>
    <n v="2"/>
    <n v="2"/>
    <n v="2"/>
    <n v="1"/>
    <n v="2"/>
    <n v="2"/>
    <n v="2"/>
    <n v="22.88"/>
    <n v="45.76"/>
    <n v="45.76"/>
    <n v="45.76"/>
    <n v="12.631118880000001"/>
    <n v="12.631118880000001"/>
    <n v="7.9169550170000003"/>
    <n v="7.9169550170000003"/>
  </r>
  <r>
    <d v="2025-09-07T00:00:00"/>
    <x v="24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4"/>
    <n v="561"/>
    <n v="1"/>
    <n v="2.86"/>
    <n v="0.17799999999999999"/>
    <n v="2.86"/>
    <n v="2.86"/>
    <s v="USD"/>
    <n v="1"/>
    <n v="1"/>
    <n v="1"/>
    <n v="1"/>
    <n v="6"/>
    <n v="6"/>
    <n v="6"/>
    <n v="6"/>
    <n v="221.88"/>
    <n v="221.88"/>
    <n v="221.88"/>
    <n v="221.88"/>
    <n v="1.288985037"/>
    <n v="1.288985037"/>
    <n v="77.580419579999997"/>
    <n v="77.580419579999997"/>
  </r>
  <r>
    <d v="2025-09-07T00:00:00"/>
    <x v="44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1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21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25"/>
    <n v="470"/>
    <n v="5"/>
    <n v="2.8279999999999998"/>
    <n v="1.0640000000000001"/>
    <n v="14.14"/>
    <n v="14.14"/>
    <s v="USD"/>
    <n v="1"/>
    <n v="1"/>
    <n v="1"/>
    <n v="1"/>
    <n v="2"/>
    <n v="2"/>
    <n v="2"/>
    <n v="2"/>
    <n v="61.96"/>
    <n v="61.96"/>
    <n v="61.96"/>
    <n v="61.96"/>
    <n v="22.82117495"/>
    <n v="22.82117495"/>
    <n v="4.381895332"/>
    <n v="4.381895332"/>
  </r>
  <r>
    <d v="2025-09-07T00:00:00"/>
    <x v="26"/>
    <n v="1283"/>
    <n v="6"/>
    <n v="2.8370000000000002"/>
    <n v="0.46800000000000003"/>
    <n v="17.02"/>
    <n v="17.02"/>
    <s v="USD"/>
    <n v="2"/>
    <n v="2"/>
    <n v="2"/>
    <n v="2"/>
    <n v="2"/>
    <n v="2"/>
    <n v="2"/>
    <n v="2"/>
    <n v="42.96"/>
    <n v="42.96"/>
    <n v="42.96"/>
    <n v="42.96"/>
    <n v="39.61824953"/>
    <n v="39.61824953"/>
    <n v="2.5240893070000001"/>
    <n v="2.5240893070000001"/>
  </r>
  <r>
    <d v="2025-09-07T00:00:00"/>
    <x v="27"/>
    <n v="271"/>
    <n v="7"/>
    <n v="1.9039999999999999"/>
    <n v="2.5830000000000002"/>
    <n v="13.33"/>
    <n v="13.33"/>
    <s v="USD"/>
    <n v="2"/>
    <n v="3"/>
    <n v="3"/>
    <n v="3"/>
    <n v="2"/>
    <n v="3"/>
    <n v="3"/>
    <n v="3"/>
    <n v="57.87"/>
    <n v="86.75"/>
    <n v="86.75"/>
    <n v="86.75"/>
    <n v="15.365994239999999"/>
    <n v="15.365994239999999"/>
    <n v="6.5078769689999998"/>
    <n v="6.5078769689999998"/>
  </r>
  <r>
    <d v="2025-09-07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1"/>
    <n v="100"/>
    <n v="2"/>
    <n v="2.125"/>
    <n v="2"/>
    <n v="4.25"/>
    <n v="4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7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14"/>
    <n v="181"/>
    <n v="3"/>
    <n v="5.3170000000000002"/>
    <n v="1.657"/>
    <n v="15.95"/>
    <n v="15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4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12"/>
    <n v="860"/>
    <n v="4"/>
    <n v="3.968"/>
    <n v="0.46500000000000002"/>
    <n v="15.87"/>
    <n v="15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10"/>
    <n v="2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28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2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9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16"/>
    <n v="277"/>
    <n v="1"/>
    <n v="3.4"/>
    <n v="0.36099999999999999"/>
    <n v="3.4"/>
    <n v="3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19"/>
    <n v="283"/>
    <n v="2"/>
    <n v="4.1449999999999996"/>
    <n v="0.70699999999999996"/>
    <n v="8.2899999999999991"/>
    <n v="8.2899999999999991"/>
    <s v="USD"/>
    <n v="1"/>
    <n v="1"/>
    <n v="1"/>
    <n v="1"/>
    <n v="1"/>
    <n v="1"/>
    <n v="1"/>
    <n v="1"/>
    <n v="77.900000000000006"/>
    <n v="77.900000000000006"/>
    <n v="77.900000000000006"/>
    <n v="77.900000000000006"/>
    <n v="10.64184852"/>
    <n v="10.64184852"/>
    <n v="9.3968636910000001"/>
    <n v="9.3968636910000001"/>
  </r>
  <r>
    <d v="2025-09-07T00:00:00"/>
    <x v="29"/>
    <n v="51"/>
    <n v="1"/>
    <n v="1.17"/>
    <n v="1.9610000000000001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29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29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29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0"/>
    <n v="683"/>
    <n v="7"/>
    <n v="0.58399999999999996"/>
    <n v="1.0249999999999999"/>
    <n v="4.09"/>
    <n v="4.09"/>
    <s v="USD"/>
    <n v="1"/>
    <n v="1"/>
    <n v="1"/>
    <n v="1"/>
    <n v="1"/>
    <n v="1"/>
    <n v="1"/>
    <n v="1"/>
    <n v="12.88"/>
    <n v="12.88"/>
    <n v="12.88"/>
    <n v="12.88"/>
    <n v="31.754658389999999"/>
    <n v="31.754658389999999"/>
    <n v="3.1491442539999999"/>
    <n v="3.1491442539999999"/>
  </r>
  <r>
    <d v="2025-09-07T00:00:00"/>
    <x v="30"/>
    <n v="698"/>
    <n v="8"/>
    <n v="0.58599999999999997"/>
    <n v="1.1459999999999999"/>
    <n v="4.6900000000000004"/>
    <n v="4.6900000000000004"/>
    <s v="USD"/>
    <n v="1"/>
    <n v="1"/>
    <n v="1"/>
    <n v="1"/>
    <n v="1"/>
    <n v="1"/>
    <n v="1"/>
    <n v="1"/>
    <n v="31.98"/>
    <n v="31.98"/>
    <n v="31.98"/>
    <n v="31.98"/>
    <n v="14.665415879999999"/>
    <n v="14.665415879999999"/>
    <n v="6.818763326"/>
    <n v="6.818763326"/>
  </r>
  <r>
    <d v="2025-09-07T00:00:00"/>
    <x v="30"/>
    <n v="585"/>
    <n v="6"/>
    <n v="0.53300000000000003"/>
    <n v="1.026"/>
    <n v="3.2"/>
    <n v="3.2"/>
    <s v="USD"/>
    <n v="1"/>
    <n v="1"/>
    <n v="1"/>
    <n v="1"/>
    <n v="1"/>
    <n v="1"/>
    <n v="1"/>
    <n v="1"/>
    <n v="40.880000000000003"/>
    <n v="40.880000000000003"/>
    <n v="40.880000000000003"/>
    <n v="40.880000000000003"/>
    <n v="7.8277886499999996"/>
    <n v="7.8277886499999996"/>
    <n v="12.775"/>
    <n v="12.775"/>
  </r>
  <r>
    <d v="2025-09-07T00:00:00"/>
    <x v="30"/>
    <n v="1375"/>
    <n v="17"/>
    <n v="0.246"/>
    <n v="1.236"/>
    <n v="4.1900000000000004"/>
    <n v="4.1900000000000004"/>
    <s v="USD"/>
    <n v="0"/>
    <n v="1"/>
    <n v="1"/>
    <n v="1"/>
    <n v="0"/>
    <n v="1"/>
    <n v="1"/>
    <n v="1"/>
    <n v="0"/>
    <n v="26.49"/>
    <n v="26.49"/>
    <n v="26.49"/>
    <n v="15.817289540000001"/>
    <n v="15.817289540000001"/>
    <n v="6.3221957040000003"/>
    <n v="6.3221957040000003"/>
  </r>
  <r>
    <d v="2025-09-07T00:00:00"/>
    <x v="31"/>
    <n v="83"/>
    <n v="3"/>
    <n v="1.323"/>
    <n v="3.6139999999999999"/>
    <n v="3.97"/>
    <n v="3.97"/>
    <s v="USD"/>
    <n v="1"/>
    <n v="1"/>
    <n v="1"/>
    <n v="1"/>
    <n v="1"/>
    <n v="1"/>
    <n v="1"/>
    <n v="1"/>
    <n v="30.88"/>
    <n v="30.88"/>
    <n v="30.88"/>
    <n v="30.88"/>
    <n v="12.856217620000001"/>
    <n v="12.856217620000001"/>
    <n v="7.778337531"/>
    <n v="7.778337531"/>
  </r>
  <r>
    <d v="2025-09-07T00:00:00"/>
    <x v="32"/>
    <n v="155"/>
    <n v="2"/>
    <n v="1.395"/>
    <n v="1.29"/>
    <n v="2.79"/>
    <n v="2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1"/>
    <n v="342"/>
    <n v="2"/>
    <n v="1.1399999999999999"/>
    <n v="0.58499999999999996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2"/>
    <n v="541"/>
    <n v="3"/>
    <n v="1.34"/>
    <n v="0.55500000000000005"/>
    <n v="4.0199999999999996"/>
    <n v="4.01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2"/>
    <n v="376"/>
    <n v="2"/>
    <n v="0.8"/>
    <n v="0.53200000000000003"/>
    <n v="1.6"/>
    <n v="1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1"/>
    <n v="115"/>
    <n v="1"/>
    <n v="0.93"/>
    <n v="0.87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2"/>
    <n v="552"/>
    <n v="6"/>
    <n v="0.70699999999999996"/>
    <n v="1.087"/>
    <n v="4.24"/>
    <n v="4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1"/>
    <n v="284"/>
    <n v="3"/>
    <n v="0.90700000000000003"/>
    <n v="1.056"/>
    <n v="2.72"/>
    <n v="2.72"/>
    <s v="USD"/>
    <n v="1"/>
    <n v="1"/>
    <n v="1"/>
    <n v="1"/>
    <n v="1"/>
    <n v="1"/>
    <n v="1"/>
    <n v="1"/>
    <n v="30.88"/>
    <n v="30.88"/>
    <n v="30.88"/>
    <n v="30.88"/>
    <n v="8.8082901549999999"/>
    <n v="8.8082901549999999"/>
    <n v="11.35294118"/>
    <n v="11.35294118"/>
  </r>
  <r>
    <d v="2025-09-07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4"/>
    <n v="661"/>
    <n v="13"/>
    <n v="1.3080000000000001"/>
    <n v="1.9670000000000001"/>
    <n v="17.010000000000002"/>
    <n v="17.010000000000002"/>
    <s v="USD"/>
    <n v="2"/>
    <n v="2"/>
    <n v="2"/>
    <n v="2"/>
    <n v="2"/>
    <n v="2"/>
    <n v="2"/>
    <n v="2"/>
    <n v="57.86"/>
    <n v="57.86"/>
    <n v="57.86"/>
    <n v="57.86"/>
    <n v="29.398548219999999"/>
    <n v="29.398548219999999"/>
    <n v="3.4015285130000001"/>
    <n v="3.4015285130000001"/>
  </r>
  <r>
    <d v="2025-09-07T00:00:00"/>
    <x v="35"/>
    <n v="227"/>
    <n v="6"/>
    <n v="1.48"/>
    <n v="2.6429999999999998"/>
    <n v="8.8800000000000008"/>
    <n v="8.8800000000000008"/>
    <s v="USD"/>
    <n v="2"/>
    <n v="2"/>
    <n v="2"/>
    <n v="2"/>
    <n v="2"/>
    <n v="2"/>
    <n v="2"/>
    <n v="2"/>
    <n v="44.78"/>
    <n v="44.78"/>
    <n v="44.78"/>
    <n v="44.78"/>
    <n v="19.830281379999999"/>
    <n v="19.830281379999999"/>
    <n v="5.0427927930000003"/>
    <n v="5.0427927930000003"/>
  </r>
  <r>
    <d v="2025-09-07T00:00:00"/>
    <x v="35"/>
    <n v="1771"/>
    <n v="16"/>
    <n v="1.1459999999999999"/>
    <n v="0.90300000000000002"/>
    <n v="18.34"/>
    <n v="18.34"/>
    <s v="USD"/>
    <n v="1"/>
    <n v="1"/>
    <n v="1"/>
    <n v="1"/>
    <n v="1"/>
    <n v="1"/>
    <n v="1"/>
    <n v="1"/>
    <n v="20.98"/>
    <n v="20.98"/>
    <n v="20.98"/>
    <n v="20.98"/>
    <n v="87.416587230000005"/>
    <n v="87.416587230000005"/>
    <n v="1.1439476550000001"/>
    <n v="1.1439476550000001"/>
  </r>
  <r>
    <d v="2025-09-07T00:00:00"/>
    <x v="33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4"/>
    <n v="1667"/>
    <n v="14"/>
    <n v="1.1439999999999999"/>
    <n v="0.84"/>
    <n v="16.010000000000002"/>
    <n v="16.010000000000002"/>
    <s v="USD"/>
    <n v="4"/>
    <n v="4"/>
    <n v="4"/>
    <n v="4"/>
    <n v="4"/>
    <n v="4"/>
    <n v="4"/>
    <n v="4"/>
    <n v="91.52"/>
    <n v="91.52"/>
    <n v="91.52"/>
    <n v="91.52"/>
    <n v="17.493444060000002"/>
    <n v="17.493444060000002"/>
    <n v="5.7164272330000001"/>
    <n v="5.7164272330000001"/>
  </r>
  <r>
    <d v="2025-09-07T00:00:00"/>
    <x v="33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4"/>
    <n v="624"/>
    <n v="2"/>
    <n v="1.2"/>
    <n v="0.32100000000000001"/>
    <n v="2.4"/>
    <n v="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5"/>
    <n v="913"/>
    <n v="10"/>
    <n v="1.23"/>
    <n v="1.095"/>
    <n v="12.3"/>
    <n v="12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4"/>
    <n v="3284"/>
    <n v="21"/>
    <n v="0.69399999999999995"/>
    <n v="0.63900000000000001"/>
    <n v="14.58"/>
    <n v="14.58"/>
    <s v="USD"/>
    <n v="1"/>
    <n v="3"/>
    <n v="3"/>
    <n v="3"/>
    <n v="1"/>
    <n v="3"/>
    <n v="3"/>
    <n v="3"/>
    <n v="22.88"/>
    <n v="68.739999999999995"/>
    <n v="68.739999999999995"/>
    <n v="68.739999999999995"/>
    <n v="21.210357869999999"/>
    <n v="21.210357869999999"/>
    <n v="4.7146776409999998"/>
    <n v="4.7146776409999998"/>
  </r>
  <r>
    <d v="2025-09-07T00:00:00"/>
    <x v="33"/>
    <n v="1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5"/>
    <n v="1327"/>
    <n v="11"/>
    <n v="0.70399999999999996"/>
    <n v="0.82899999999999996"/>
    <n v="7.74"/>
    <n v="7.74"/>
    <s v="USD"/>
    <n v="1"/>
    <n v="2"/>
    <n v="2"/>
    <n v="2"/>
    <n v="1"/>
    <n v="2"/>
    <n v="2"/>
    <n v="2"/>
    <n v="20.98"/>
    <n v="52.86"/>
    <n v="52.86"/>
    <n v="52.86"/>
    <n v="14.64245176"/>
    <n v="14.64245176"/>
    <n v="6.8294573639999996"/>
    <n v="6.8294573639999996"/>
  </r>
  <r>
    <d v="2025-09-07T00:00:00"/>
    <x v="36"/>
    <n v="833"/>
    <n v="5"/>
    <n v="2.1539999999999999"/>
    <n v="0.6"/>
    <n v="10.77"/>
    <n v="10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6"/>
    <n v="589"/>
    <n v="1"/>
    <n v="0.75"/>
    <n v="0.17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6"/>
    <n v="763"/>
    <n v="8"/>
    <n v="1.373"/>
    <n v="1.048"/>
    <n v="10.98"/>
    <n v="10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6"/>
    <n v="2923"/>
    <n v="8"/>
    <n v="1.2809999999999999"/>
    <n v="0.27400000000000002"/>
    <n v="10.25"/>
    <n v="10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7"/>
    <n v="19"/>
    <n v="1"/>
    <n v="1.56"/>
    <n v="5.2629999999999999"/>
    <n v="1.56"/>
    <n v="1.56"/>
    <s v="USD"/>
    <n v="1"/>
    <n v="1"/>
    <n v="1"/>
    <n v="1"/>
    <n v="1"/>
    <n v="1"/>
    <n v="1"/>
    <n v="1"/>
    <n v="30.98"/>
    <n v="30.98"/>
    <n v="30.98"/>
    <n v="30.98"/>
    <n v="5.0355067790000003"/>
    <n v="5.0355067790000003"/>
    <n v="19.858974360000001"/>
    <n v="19.858974360000001"/>
  </r>
  <r>
    <d v="2025-09-07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7"/>
    <n v="19"/>
    <n v="1"/>
    <n v="1.18"/>
    <n v="5.2629999999999999"/>
    <n v="1.18"/>
    <n v="1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8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7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7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9"/>
    <n v="165"/>
    <n v="7"/>
    <n v="0.95"/>
    <n v="4.242"/>
    <n v="6.65"/>
    <n v="6.65"/>
    <s v="USD"/>
    <n v="2"/>
    <n v="2"/>
    <n v="2"/>
    <n v="2"/>
    <n v="2"/>
    <n v="2"/>
    <n v="2"/>
    <n v="2"/>
    <n v="21.8"/>
    <n v="21.8"/>
    <n v="21.8"/>
    <n v="21.8"/>
    <n v="30.50458716"/>
    <n v="30.50458716"/>
    <n v="3.2781954889999998"/>
    <n v="3.2781954889999998"/>
  </r>
  <r>
    <d v="2025-09-07T00:00:00"/>
    <x v="40"/>
    <n v="42"/>
    <n v="1"/>
    <n v="1.4"/>
    <n v="2.3809999999999998"/>
    <n v="1.4"/>
    <n v="1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1"/>
    <n v="1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42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39"/>
    <n v="252"/>
    <n v="2"/>
    <n v="1.0349999999999999"/>
    <n v="0.79400000000000004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0"/>
    <n v="224"/>
    <n v="2"/>
    <n v="1.23"/>
    <n v="0.89300000000000002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1"/>
    <n v="727"/>
    <n v="3"/>
    <n v="0.98299999999999998"/>
    <n v="0.41299999999999998"/>
    <n v="2.95"/>
    <n v="2.95"/>
    <s v="USD"/>
    <n v="1"/>
    <n v="1"/>
    <n v="1"/>
    <n v="1"/>
    <n v="1"/>
    <n v="1"/>
    <n v="1"/>
    <n v="1"/>
    <n v="17.8"/>
    <n v="17.8"/>
    <n v="17.8"/>
    <n v="17.8"/>
    <n v="16.573033710000001"/>
    <n v="16.573033710000001"/>
    <n v="6.0338983050000001"/>
    <n v="6.0338983050000001"/>
  </r>
  <r>
    <d v="2025-09-07T00:00:00"/>
    <x v="42"/>
    <n v="226"/>
    <n v="2"/>
    <n v="1.2949999999999999"/>
    <n v="0.88500000000000001"/>
    <n v="2.59"/>
    <n v="2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2"/>
    <n v="88"/>
    <n v="1"/>
    <n v="1.05"/>
    <n v="1.1359999999999999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9"/>
    <n v="309"/>
    <n v="2"/>
    <n v="0.72"/>
    <n v="0.64700000000000002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0"/>
    <n v="290"/>
    <n v="4"/>
    <n v="1.08"/>
    <n v="1.379"/>
    <n v="4.32"/>
    <n v="4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1"/>
    <n v="760"/>
    <n v="6"/>
    <n v="0.98499999999999999"/>
    <n v="0.78900000000000003"/>
    <n v="5.91"/>
    <n v="5.91"/>
    <s v="USD"/>
    <n v="0"/>
    <n v="2"/>
    <n v="2"/>
    <n v="2"/>
    <n v="0"/>
    <n v="2"/>
    <n v="2"/>
    <n v="2"/>
    <n v="0"/>
    <n v="38.68"/>
    <n v="38.68"/>
    <n v="38.68"/>
    <n v="15.279214059999999"/>
    <n v="15.279214059999999"/>
    <n v="6.5448392550000003"/>
    <n v="6.5448392550000003"/>
  </r>
  <r>
    <d v="2025-09-07T00:00:00"/>
    <x v="41"/>
    <n v="501"/>
    <n v="5"/>
    <n v="0.57799999999999996"/>
    <n v="0.998"/>
    <n v="2.89"/>
    <n v="2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39"/>
    <n v="215"/>
    <n v="2"/>
    <n v="0.40500000000000003"/>
    <n v="0.93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2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40"/>
    <n v="801"/>
    <n v="9"/>
    <n v="0.76900000000000002"/>
    <n v="1.1240000000000001"/>
    <n v="6.92"/>
    <n v="6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28"/>
    <n v="139"/>
    <n v="1"/>
    <n v="1.47"/>
    <n v="0.71899999999999997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3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7T00:00:00"/>
    <x v="28"/>
    <n v="792"/>
    <n v="6"/>
    <n v="1.155"/>
    <n v="0.75800000000000001"/>
    <n v="6.93"/>
    <n v="6.93"/>
    <s v="USD"/>
    <n v="2"/>
    <n v="2"/>
    <n v="2"/>
    <n v="2"/>
    <n v="2"/>
    <n v="2"/>
    <n v="2"/>
    <n v="2"/>
    <n v="70.88"/>
    <n v="70.88"/>
    <n v="70.88"/>
    <n v="70.88"/>
    <n v="9.7770880360000003"/>
    <n v="9.7770880360000003"/>
    <n v="10.22799423"/>
    <n v="10.22799423"/>
  </r>
  <r>
    <d v="2025-09-07T00:00:00"/>
    <x v="43"/>
    <n v="596"/>
    <n v="3"/>
    <n v="1.2470000000000001"/>
    <n v="0.503"/>
    <n v="3.74"/>
    <n v="3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28"/>
    <n v="709"/>
    <n v="9"/>
    <n v="0.96899999999999997"/>
    <n v="1.2689999999999999"/>
    <n v="8.7200000000000006"/>
    <n v="8.72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43"/>
    <n v="664"/>
    <n v="8"/>
    <n v="0.84499999999999997"/>
    <n v="1.2050000000000001"/>
    <n v="6.76"/>
    <n v="6.76"/>
    <s v="USD"/>
    <n v="1"/>
    <n v="1"/>
    <n v="1"/>
    <n v="1"/>
    <n v="1"/>
    <n v="1"/>
    <n v="1"/>
    <n v="1"/>
    <n v="10.9"/>
    <n v="10.9"/>
    <n v="10.9"/>
    <n v="10.9"/>
    <n v="62.018348619999998"/>
    <n v="62.018348619999998"/>
    <n v="1.612426036"/>
    <n v="1.612426036"/>
  </r>
  <r>
    <d v="2025-09-07T00:00:00"/>
    <x v="43"/>
    <n v="440"/>
    <n v="5"/>
    <n v="0.47"/>
    <n v="1.1359999999999999"/>
    <n v="2.35"/>
    <n v="2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7T00:00:00"/>
    <x v="28"/>
    <n v="1932"/>
    <n v="14"/>
    <n v="0.90500000000000003"/>
    <n v="0.72499999999999998"/>
    <n v="12.67"/>
    <n v="1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0"/>
    <n v="2153"/>
    <n v="15"/>
    <n v="1.6830000000000001"/>
    <n v="0.69699999999999995"/>
    <n v="25.25"/>
    <n v="25.25"/>
    <s v="USD"/>
    <n v="3"/>
    <n v="3"/>
    <n v="3"/>
    <n v="3"/>
    <n v="3"/>
    <n v="3"/>
    <n v="3"/>
    <n v="3"/>
    <n v="82.84"/>
    <n v="82.84"/>
    <n v="82.84"/>
    <n v="82.84"/>
    <n v="30.48044423"/>
    <n v="30.48044423"/>
    <n v="3.2807920789999998"/>
    <n v="3.2807920789999998"/>
  </r>
  <r>
    <d v="2025-09-08T00:00:00"/>
    <x v="1"/>
    <n v="2237"/>
    <n v="45"/>
    <n v="1.9970000000000001"/>
    <n v="2.012"/>
    <n v="89.88"/>
    <n v="89.88"/>
    <s v="USD"/>
    <n v="6"/>
    <n v="6"/>
    <n v="6"/>
    <n v="6"/>
    <n v="7"/>
    <n v="7"/>
    <n v="7"/>
    <n v="7"/>
    <n v="193.39"/>
    <n v="193.39"/>
    <n v="193.39"/>
    <n v="193.39"/>
    <n v="46.476032889999999"/>
    <n v="46.476032889999999"/>
    <n v="2.1516466400000001"/>
    <n v="2.1516466400000001"/>
  </r>
  <r>
    <d v="2025-09-08T00:00:00"/>
    <x v="2"/>
    <n v="1131"/>
    <n v="13"/>
    <n v="3.1440000000000001"/>
    <n v="1.149"/>
    <n v="40.869999999999997"/>
    <n v="40.869999999999997"/>
    <s v="USD"/>
    <n v="5"/>
    <n v="5"/>
    <n v="5"/>
    <n v="5"/>
    <n v="14"/>
    <n v="14"/>
    <n v="14"/>
    <n v="14"/>
    <n v="391.72"/>
    <n v="391.72"/>
    <n v="391.72"/>
    <n v="391.72"/>
    <n v="10.433472890000001"/>
    <n v="10.433472890000001"/>
    <n v="9.5845363349999992"/>
    <n v="9.5845363349999992"/>
  </r>
  <r>
    <d v="2025-09-08T00:00:00"/>
    <x v="3"/>
    <n v="656"/>
    <n v="1"/>
    <n v="6.63"/>
    <n v="0.152"/>
    <n v="6.63"/>
    <n v="6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"/>
    <n v="1441"/>
    <n v="9"/>
    <n v="4.3789999999999996"/>
    <n v="0.625"/>
    <n v="39.409999999999997"/>
    <n v="39.409999999999997"/>
    <s v="USD"/>
    <n v="1"/>
    <n v="1"/>
    <n v="1"/>
    <n v="1"/>
    <n v="1"/>
    <n v="1"/>
    <n v="1"/>
    <n v="1"/>
    <n v="114.49"/>
    <n v="114.49"/>
    <n v="114.49"/>
    <n v="114.49"/>
    <n v="34.422220279999998"/>
    <n v="34.422220279999998"/>
    <n v="2.9051002279999998"/>
    <n v="2.9051002279999998"/>
  </r>
  <r>
    <d v="2025-09-08T00:00:00"/>
    <x v="5"/>
    <n v="434"/>
    <n v="3"/>
    <n v="1.76"/>
    <n v="0.69099999999999995"/>
    <n v="5.28"/>
    <n v="5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4"/>
    <n v="3191"/>
    <n v="33"/>
    <n v="2.5390000000000001"/>
    <n v="1.034"/>
    <n v="83.79"/>
    <n v="83.79"/>
    <s v="USD"/>
    <n v="11"/>
    <n v="12"/>
    <n v="12"/>
    <n v="12"/>
    <n v="11"/>
    <n v="12"/>
    <n v="12"/>
    <n v="12"/>
    <n v="345.28"/>
    <n v="377.16"/>
    <n v="377.16"/>
    <n v="377.16"/>
    <n v="22.21603563"/>
    <n v="22.21603563"/>
    <n v="4.5012531329999996"/>
    <n v="4.5012531329999996"/>
  </r>
  <r>
    <d v="2025-09-08T00:00:00"/>
    <x v="6"/>
    <n v="302"/>
    <n v="7"/>
    <n v="1.1299999999999999"/>
    <n v="2.3180000000000001"/>
    <n v="7.91"/>
    <n v="7.91"/>
    <s v="USD"/>
    <n v="0"/>
    <n v="2"/>
    <n v="2"/>
    <n v="2"/>
    <n v="0"/>
    <n v="2"/>
    <n v="2"/>
    <n v="2"/>
    <n v="0"/>
    <n v="33.47"/>
    <n v="33.47"/>
    <n v="33.47"/>
    <n v="23.63310427"/>
    <n v="23.63310427"/>
    <n v="4.2313527180000001"/>
    <n v="4.2313527180000001"/>
  </r>
  <r>
    <d v="2025-09-08T00:00:00"/>
    <x v="7"/>
    <n v="798"/>
    <n v="12"/>
    <n v="1.714"/>
    <n v="1.504"/>
    <n v="20.57"/>
    <n v="20.57"/>
    <s v="USD"/>
    <n v="1"/>
    <n v="1"/>
    <n v="1"/>
    <n v="1"/>
    <n v="1"/>
    <n v="1"/>
    <n v="1"/>
    <n v="1"/>
    <n v="35.89"/>
    <n v="35.89"/>
    <n v="35.89"/>
    <n v="35.89"/>
    <n v="57.314015050000002"/>
    <n v="57.314015050000002"/>
    <n v="1.744773943"/>
    <n v="1.744773943"/>
  </r>
  <r>
    <d v="2025-09-08T00:00:00"/>
    <x v="8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9"/>
    <n v="1689"/>
    <n v="7"/>
    <n v="1.0760000000000001"/>
    <n v="0.41399999999999998"/>
    <n v="7.53"/>
    <n v="7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"/>
    <n v="5410"/>
    <n v="53"/>
    <n v="4.6219999999999999"/>
    <n v="0.98"/>
    <n v="244.97"/>
    <n v="244.97"/>
    <s v="USD"/>
    <n v="17"/>
    <n v="17"/>
    <n v="17"/>
    <n v="17"/>
    <n v="26"/>
    <n v="26"/>
    <n v="26"/>
    <n v="26"/>
    <n v="909.04"/>
    <n v="909.04"/>
    <n v="909.04"/>
    <n v="909.04"/>
    <n v="26.9482091"/>
    <n v="26.9482091"/>
    <n v="3.710821733"/>
    <n v="3.710821733"/>
  </r>
  <r>
    <d v="2025-09-08T00:00:00"/>
    <x v="10"/>
    <n v="1110"/>
    <n v="13"/>
    <n v="5.6509999999999998"/>
    <n v="1.171"/>
    <n v="73.459999999999994"/>
    <n v="73.459999999999994"/>
    <s v="USD"/>
    <n v="5"/>
    <n v="5"/>
    <n v="5"/>
    <n v="5"/>
    <n v="6"/>
    <n v="6"/>
    <n v="6"/>
    <n v="6"/>
    <n v="248.06"/>
    <n v="248.06"/>
    <n v="248.06"/>
    <n v="248.06"/>
    <n v="29.613803109999999"/>
    <n v="29.613803109999999"/>
    <n v="3.3768037030000002"/>
    <n v="3.3768037030000002"/>
  </r>
  <r>
    <d v="2025-09-08T00:00:00"/>
    <x v="11"/>
    <n v="1176"/>
    <n v="11"/>
    <n v="6.0170000000000003"/>
    <n v="0.93500000000000005"/>
    <n v="66.19"/>
    <n v="66.19"/>
    <s v="USD"/>
    <n v="6"/>
    <n v="7"/>
    <n v="7"/>
    <n v="7"/>
    <n v="8"/>
    <n v="9"/>
    <n v="9"/>
    <n v="9"/>
    <n v="480.76"/>
    <n v="503.74"/>
    <n v="503.74"/>
    <n v="503.74"/>
    <n v="13.13971493"/>
    <n v="13.13971493"/>
    <n v="7.6105151839999996"/>
    <n v="7.6105151839999996"/>
  </r>
  <r>
    <d v="2025-09-08T00:00:00"/>
    <x v="12"/>
    <n v="4337"/>
    <n v="16"/>
    <n v="5.2610000000000001"/>
    <n v="0.36899999999999999"/>
    <n v="84.18"/>
    <n v="84.18"/>
    <s v="USD"/>
    <n v="8"/>
    <n v="9"/>
    <n v="9"/>
    <n v="9"/>
    <n v="8"/>
    <n v="9"/>
    <n v="9"/>
    <n v="9"/>
    <n v="204.58"/>
    <n v="231.46"/>
    <n v="231.46"/>
    <n v="231.46"/>
    <n v="36.369135059999998"/>
    <n v="36.369135059999998"/>
    <n v="2.7495842239999999"/>
    <n v="2.7495842239999999"/>
  </r>
  <r>
    <d v="2025-09-08T00:00:00"/>
    <x v="13"/>
    <n v="6851"/>
    <n v="43"/>
    <n v="3.7170000000000001"/>
    <n v="0.628"/>
    <n v="159.82"/>
    <n v="159.82"/>
    <s v="USD"/>
    <n v="18"/>
    <n v="19"/>
    <n v="19"/>
    <n v="19"/>
    <n v="31"/>
    <n v="33"/>
    <n v="33"/>
    <n v="33"/>
    <n v="887.56"/>
    <n v="939.32"/>
    <n v="939.32"/>
    <n v="939.32"/>
    <n v="17.014435970000001"/>
    <n v="17.014435970000001"/>
    <n v="5.8773620319999997"/>
    <n v="5.8773620319999997"/>
  </r>
  <r>
    <d v="2025-09-08T00:00:00"/>
    <x v="45"/>
    <n v="553"/>
    <n v="4"/>
    <n v="1.3879999999999999"/>
    <n v="0.72299999999999998"/>
    <n v="5.55"/>
    <n v="5.55"/>
    <s v="USD"/>
    <n v="1"/>
    <n v="1"/>
    <n v="1"/>
    <n v="1"/>
    <n v="1"/>
    <n v="1"/>
    <n v="1"/>
    <n v="1"/>
    <n v="20.88"/>
    <n v="20.88"/>
    <n v="20.88"/>
    <n v="20.88"/>
    <n v="26.580459770000001"/>
    <n v="26.580459770000001"/>
    <n v="3.7621621620000001"/>
    <n v="3.7621621620000001"/>
  </r>
  <r>
    <d v="2025-09-08T00:00:00"/>
    <x v="14"/>
    <n v="1914"/>
    <n v="14"/>
    <n v="3.2959999999999998"/>
    <n v="0.73099999999999998"/>
    <n v="46.14"/>
    <n v="46.14"/>
    <s v="USD"/>
    <n v="2"/>
    <n v="2"/>
    <n v="2"/>
    <n v="2"/>
    <n v="2"/>
    <n v="2"/>
    <n v="2"/>
    <n v="2"/>
    <n v="141.88"/>
    <n v="141.88"/>
    <n v="141.88"/>
    <n v="141.88"/>
    <n v="32.520439809999999"/>
    <n v="32.520439809999999"/>
    <n v="3.0749891630000001"/>
    <n v="3.0749891630000001"/>
  </r>
  <r>
    <d v="2025-09-08T00:00:00"/>
    <x v="46"/>
    <n v="2887"/>
    <n v="11"/>
    <n v="1.895"/>
    <n v="0.38100000000000001"/>
    <n v="20.85"/>
    <n v="20.85"/>
    <s v="USD"/>
    <n v="3"/>
    <n v="4"/>
    <n v="4"/>
    <n v="4"/>
    <n v="4"/>
    <n v="5"/>
    <n v="5"/>
    <n v="5"/>
    <n v="126.56"/>
    <n v="157.05000000000001"/>
    <n v="157.05000000000001"/>
    <n v="157.05000000000001"/>
    <n v="13.276026740000001"/>
    <n v="13.276026740000001"/>
    <n v="7.5323741010000003"/>
    <n v="7.5323741010000003"/>
  </r>
  <r>
    <d v="2025-09-08T00:00:00"/>
    <x v="15"/>
    <n v="1952"/>
    <n v="8"/>
    <n v="3.8250000000000002"/>
    <n v="0.41"/>
    <n v="30.6"/>
    <n v="30.6"/>
    <s v="USD"/>
    <n v="2"/>
    <n v="2"/>
    <n v="2"/>
    <n v="2"/>
    <n v="2"/>
    <n v="2"/>
    <n v="2"/>
    <n v="2"/>
    <n v="54.76"/>
    <n v="54.76"/>
    <n v="54.76"/>
    <n v="54.76"/>
    <n v="55.88020453"/>
    <n v="55.88020453"/>
    <n v="1.789542484"/>
    <n v="1.789542484"/>
  </r>
  <r>
    <d v="2025-09-08T00:00:00"/>
    <x v="16"/>
    <n v="909"/>
    <n v="3"/>
    <n v="3.49"/>
    <n v="0.33"/>
    <n v="10.47"/>
    <n v="10.47"/>
    <s v="USD"/>
    <n v="0"/>
    <n v="2"/>
    <n v="2"/>
    <n v="2"/>
    <n v="0"/>
    <n v="2"/>
    <n v="2"/>
    <n v="2"/>
    <n v="0"/>
    <n v="58.98"/>
    <n v="58.98"/>
    <n v="58.98"/>
    <n v="17.75178026"/>
    <n v="17.75178026"/>
    <n v="5.6332378219999999"/>
    <n v="5.6332378219999999"/>
  </r>
  <r>
    <d v="2025-09-08T00:00:00"/>
    <x v="17"/>
    <n v="197"/>
    <n v="3"/>
    <n v="4.3529999999999998"/>
    <n v="1.5229999999999999"/>
    <n v="13.06"/>
    <n v="1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18"/>
    <n v="595"/>
    <n v="7"/>
    <n v="2.8959999999999999"/>
    <n v="1.1759999999999999"/>
    <n v="20.27"/>
    <n v="20.27"/>
    <s v="USD"/>
    <n v="1"/>
    <n v="1"/>
    <n v="1"/>
    <n v="1"/>
    <n v="2"/>
    <n v="2"/>
    <n v="2"/>
    <n v="2"/>
    <n v="61.8"/>
    <n v="61.8"/>
    <n v="61.8"/>
    <n v="61.8"/>
    <n v="32.799352749999997"/>
    <n v="32.799352749999997"/>
    <n v="3.0488406509999999"/>
    <n v="3.0488406509999999"/>
  </r>
  <r>
    <d v="2025-09-08T00:00:00"/>
    <x v="19"/>
    <n v="1923"/>
    <n v="19"/>
    <n v="6.1360000000000001"/>
    <n v="0.98799999999999999"/>
    <n v="116.59"/>
    <n v="116.59"/>
    <s v="USD"/>
    <n v="18"/>
    <n v="18"/>
    <n v="18"/>
    <n v="18"/>
    <n v="34"/>
    <n v="34"/>
    <n v="34"/>
    <n v="34"/>
    <n v="2279.8000000000002"/>
    <n v="2279.8000000000002"/>
    <n v="2279.8000000000002"/>
    <n v="2279.8000000000002"/>
    <n v="5.1140450919999996"/>
    <n v="5.1140450919999996"/>
    <n v="19.553992619999999"/>
    <n v="19.553992619999999"/>
  </r>
  <r>
    <d v="2025-09-08T00:00:00"/>
    <x v="20"/>
    <n v="1391"/>
    <n v="7"/>
    <n v="5.3390000000000004"/>
    <n v="0.503"/>
    <n v="37.369999999999997"/>
    <n v="37.369999999999997"/>
    <s v="USD"/>
    <n v="2"/>
    <n v="2"/>
    <n v="2"/>
    <n v="2"/>
    <n v="5"/>
    <n v="5"/>
    <n v="5"/>
    <n v="5"/>
    <n v="322.89999999999998"/>
    <n v="322.89999999999998"/>
    <n v="322.89999999999998"/>
    <n v="322.89999999999998"/>
    <n v="11.57324249"/>
    <n v="11.57324249"/>
    <n v="8.6406208190000005"/>
    <n v="8.6406208190000005"/>
  </r>
  <r>
    <d v="2025-09-08T00:00:00"/>
    <x v="21"/>
    <n v="964"/>
    <n v="15"/>
    <n v="2.5470000000000002"/>
    <n v="1.556"/>
    <n v="38.21"/>
    <n v="38.21"/>
    <s v="USD"/>
    <n v="2"/>
    <n v="2"/>
    <n v="2"/>
    <n v="2"/>
    <n v="3"/>
    <n v="3"/>
    <n v="3"/>
    <n v="3"/>
    <n v="98.68"/>
    <n v="98.68"/>
    <n v="98.68"/>
    <n v="98.68"/>
    <n v="38.721118769999997"/>
    <n v="38.721118769999997"/>
    <n v="2.5825700079999998"/>
    <n v="2.5825700079999998"/>
  </r>
  <r>
    <d v="2025-09-08T00:00:00"/>
    <x v="22"/>
    <n v="475"/>
    <n v="2"/>
    <n v="5.4450000000000003"/>
    <n v="0.42099999999999999"/>
    <n v="10.89"/>
    <n v="10.89"/>
    <s v="USD"/>
    <n v="2"/>
    <n v="2"/>
    <n v="2"/>
    <n v="2"/>
    <n v="2"/>
    <n v="2"/>
    <n v="2"/>
    <n v="2"/>
    <n v="53.96"/>
    <n v="53.96"/>
    <n v="53.96"/>
    <n v="53.96"/>
    <n v="20.181616009999999"/>
    <n v="20.181616009999999"/>
    <n v="4.9550045909999998"/>
    <n v="4.9550045909999998"/>
  </r>
  <r>
    <d v="2025-09-08T00:00:00"/>
    <x v="46"/>
    <n v="1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10"/>
    <n v="501"/>
    <n v="2"/>
    <n v="5.45"/>
    <n v="0.39900000000000002"/>
    <n v="10.9"/>
    <n v="10.9"/>
    <s v="USD"/>
    <n v="2"/>
    <n v="2"/>
    <n v="2"/>
    <n v="2"/>
    <n v="8"/>
    <n v="8"/>
    <n v="8"/>
    <n v="8"/>
    <n v="779.12"/>
    <n v="779.12"/>
    <n v="779.12"/>
    <n v="779.12"/>
    <n v="1.3990142729999999"/>
    <n v="1.3990142729999999"/>
    <n v="71.478899080000005"/>
    <n v="71.478899080000005"/>
  </r>
  <r>
    <d v="2025-09-08T00:00:00"/>
    <x v="14"/>
    <n v="244"/>
    <n v="2"/>
    <n v="3.12"/>
    <n v="0.82"/>
    <n v="6.24"/>
    <n v="6.24"/>
    <s v="USD"/>
    <n v="2"/>
    <n v="3"/>
    <n v="3"/>
    <n v="3"/>
    <n v="3"/>
    <n v="11"/>
    <n v="11"/>
    <n v="11"/>
    <n v="248.38"/>
    <n v="1098.3800000000001"/>
    <n v="1098.3800000000001"/>
    <n v="1098.3800000000001"/>
    <n v="0.5681093975"/>
    <n v="0.5681093975"/>
    <n v="176.0224359"/>
    <n v="176.0224359"/>
  </r>
  <r>
    <d v="2025-09-08T00:00:00"/>
    <x v="23"/>
    <n v="1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0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2"/>
    <n v="291"/>
    <n v="2"/>
    <n v="2.74"/>
    <n v="0.68700000000000006"/>
    <n v="5.48"/>
    <n v="5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6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6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47"/>
    <n v="548"/>
    <n v="2"/>
    <n v="2.15"/>
    <n v="0.36499999999999999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4"/>
    <n v="252"/>
    <n v="2"/>
    <n v="5.5"/>
    <n v="0.79400000000000004"/>
    <n v="11"/>
    <n v="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"/>
    <n v="1382"/>
    <n v="5"/>
    <n v="2.0739999999999998"/>
    <n v="0.36199999999999999"/>
    <n v="10.37"/>
    <n v="10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4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1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21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25"/>
    <n v="572"/>
    <n v="2"/>
    <n v="3.4249999999999998"/>
    <n v="0.35"/>
    <n v="6.85"/>
    <n v="6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6"/>
    <n v="1653"/>
    <n v="9"/>
    <n v="2.2989999999999999"/>
    <n v="0.54400000000000004"/>
    <n v="20.69"/>
    <n v="20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7"/>
    <n v="420"/>
    <n v="4"/>
    <n v="1.663"/>
    <n v="0.95199999999999996"/>
    <n v="6.65"/>
    <n v="6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5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1"/>
    <n v="110"/>
    <n v="6"/>
    <n v="2.19"/>
    <n v="5.4550000000000001"/>
    <n v="13.14"/>
    <n v="13.14"/>
    <s v="USD"/>
    <n v="0"/>
    <n v="4"/>
    <n v="4"/>
    <n v="4"/>
    <n v="0"/>
    <n v="5"/>
    <n v="5"/>
    <n v="5"/>
    <n v="0"/>
    <n v="145.09"/>
    <n v="145.09"/>
    <n v="145.09"/>
    <n v="9.0564477219999997"/>
    <n v="9.0564477219999997"/>
    <n v="11.04185693"/>
    <n v="11.04185693"/>
  </r>
  <r>
    <d v="2025-09-08T00:00:00"/>
    <x v="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14"/>
    <n v="2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44"/>
    <n v="50"/>
    <n v="1"/>
    <n v="2.48"/>
    <n v="2"/>
    <n v="2.48"/>
    <n v="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12"/>
    <n v="1038"/>
    <n v="10"/>
    <n v="4.601"/>
    <n v="0.96299999999999997"/>
    <n v="46.01"/>
    <n v="46.01"/>
    <s v="USD"/>
    <n v="4"/>
    <n v="6"/>
    <n v="6"/>
    <n v="6"/>
    <n v="4"/>
    <n v="6"/>
    <n v="6"/>
    <n v="6"/>
    <n v="156.74"/>
    <n v="210.11"/>
    <n v="210.11"/>
    <n v="210.11"/>
    <n v="21.898053399999998"/>
    <n v="21.898053399999998"/>
    <n v="4.5666159530000003"/>
    <n v="4.5666159530000003"/>
  </r>
  <r>
    <d v="2025-09-08T00:00:00"/>
    <x v="10"/>
    <n v="242"/>
    <n v="1"/>
    <n v="6.07"/>
    <n v="0.41299999999999998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8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2"/>
    <n v="1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9"/>
    <n v="89"/>
    <n v="1"/>
    <n v="3.15"/>
    <n v="1.1240000000000001"/>
    <n v="3.15"/>
    <n v="3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16"/>
    <n v="487"/>
    <n v="5"/>
    <n v="5.36"/>
    <n v="1.0269999999999999"/>
    <n v="26.8"/>
    <n v="26.8"/>
    <s v="USD"/>
    <n v="2"/>
    <n v="2"/>
    <n v="2"/>
    <n v="2"/>
    <n v="5"/>
    <n v="5"/>
    <n v="5"/>
    <n v="5"/>
    <n v="194.75"/>
    <n v="194.75"/>
    <n v="194.75"/>
    <n v="194.75"/>
    <n v="13.76123235"/>
    <n v="13.76123235"/>
    <n v="7.2667910449999997"/>
    <n v="7.2667910449999997"/>
  </r>
  <r>
    <d v="2025-09-08T00:00:00"/>
    <x v="19"/>
    <n v="535"/>
    <n v="1"/>
    <n v="2.78"/>
    <n v="0.187"/>
    <n v="2.78"/>
    <n v="2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9"/>
    <n v="22"/>
    <n v="1"/>
    <n v="1.05"/>
    <n v="4.5449999999999999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9"/>
    <n v="30"/>
    <n v="1"/>
    <n v="0.9"/>
    <n v="3.3330000000000002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9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29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0"/>
    <n v="694"/>
    <n v="10"/>
    <n v="0.60899999999999999"/>
    <n v="1.4410000000000001"/>
    <n v="6.09"/>
    <n v="6.09"/>
    <s v="USD"/>
    <n v="2"/>
    <n v="2"/>
    <n v="2"/>
    <n v="2"/>
    <n v="2"/>
    <n v="2"/>
    <n v="2"/>
    <n v="2"/>
    <n v="25.76"/>
    <n v="25.76"/>
    <n v="25.76"/>
    <n v="25.76"/>
    <n v="23.641304349999999"/>
    <n v="23.641304349999999"/>
    <n v="4.2298850569999997"/>
    <n v="4.2298850569999997"/>
  </r>
  <r>
    <d v="2025-09-08T00:00:00"/>
    <x v="30"/>
    <n v="753"/>
    <n v="10"/>
    <n v="0.48599999999999999"/>
    <n v="1.3280000000000001"/>
    <n v="4.8600000000000003"/>
    <n v="4.8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0"/>
    <n v="610"/>
    <n v="8"/>
    <n v="0.36599999999999999"/>
    <n v="1.3109999999999999"/>
    <n v="2.93"/>
    <n v="2.93"/>
    <s v="USD"/>
    <n v="1"/>
    <n v="1"/>
    <n v="1"/>
    <n v="1"/>
    <n v="1"/>
    <n v="1"/>
    <n v="1"/>
    <n v="1"/>
    <n v="12.98"/>
    <n v="12.98"/>
    <n v="12.98"/>
    <n v="12.98"/>
    <n v="22.57318952"/>
    <n v="22.57318952"/>
    <n v="4.4300341300000001"/>
    <n v="4.4300341300000001"/>
  </r>
  <r>
    <d v="2025-09-08T00:00:00"/>
    <x v="30"/>
    <n v="1439"/>
    <n v="23"/>
    <n v="0.25800000000000001"/>
    <n v="1.5980000000000001"/>
    <n v="5.93"/>
    <n v="5.93"/>
    <s v="USD"/>
    <n v="1"/>
    <n v="1"/>
    <n v="1"/>
    <n v="1"/>
    <n v="1"/>
    <n v="1"/>
    <n v="1"/>
    <n v="1"/>
    <n v="10.9"/>
    <n v="10.9"/>
    <n v="10.9"/>
    <n v="10.9"/>
    <n v="54.403669720000003"/>
    <n v="54.403669720000003"/>
    <n v="1.8381112980000001"/>
    <n v="1.8381112980000001"/>
  </r>
  <r>
    <d v="2025-09-08T00:00:00"/>
    <x v="31"/>
    <n v="68"/>
    <n v="2"/>
    <n v="1.08"/>
    <n v="2.9409999999999998"/>
    <n v="2.16"/>
    <n v="2.16"/>
    <s v="USD"/>
    <n v="3"/>
    <n v="3"/>
    <n v="3"/>
    <n v="3"/>
    <n v="5"/>
    <n v="5"/>
    <n v="5"/>
    <n v="5"/>
    <n v="118.4"/>
    <n v="118.4"/>
    <n v="118.4"/>
    <n v="118.4"/>
    <n v="1.824324324"/>
    <n v="1.824324324"/>
    <n v="54.814814810000001"/>
    <n v="54.814814810000001"/>
  </r>
  <r>
    <d v="2025-09-08T00:00:00"/>
    <x v="32"/>
    <n v="155"/>
    <n v="2"/>
    <n v="0.7"/>
    <n v="1.29"/>
    <n v="1.4"/>
    <n v="1.4"/>
    <s v="USD"/>
    <n v="0"/>
    <n v="3"/>
    <n v="3"/>
    <n v="3"/>
    <n v="0"/>
    <n v="4"/>
    <n v="4"/>
    <n v="4"/>
    <n v="0"/>
    <n v="102.64"/>
    <n v="102.64"/>
    <n v="102.64"/>
    <n v="1.3639906470000001"/>
    <n v="1.3639906470000001"/>
    <n v="73.314285709999993"/>
    <n v="73.314285709999993"/>
  </r>
  <r>
    <d v="2025-09-08T00:00:00"/>
    <x v="31"/>
    <n v="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2"/>
    <n v="204"/>
    <n v="4"/>
    <n v="1.3380000000000001"/>
    <n v="1.9610000000000001"/>
    <n v="5.35"/>
    <n v="5.35"/>
    <s v="USD"/>
    <n v="2"/>
    <n v="2"/>
    <n v="2"/>
    <n v="2"/>
    <n v="2"/>
    <n v="2"/>
    <n v="2"/>
    <n v="2"/>
    <n v="111.96"/>
    <n v="111.96"/>
    <n v="111.96"/>
    <n v="111.96"/>
    <n v="4.7784923189999997"/>
    <n v="4.7784923189999997"/>
    <n v="20.9271028"/>
    <n v="20.9271028"/>
  </r>
  <r>
    <d v="2025-09-08T00:00:00"/>
    <x v="32"/>
    <n v="453"/>
    <n v="2"/>
    <n v="0.7"/>
    <n v="0.442"/>
    <n v="1.4"/>
    <n v="1.4"/>
    <s v="USD"/>
    <n v="3"/>
    <n v="3"/>
    <n v="3"/>
    <n v="3"/>
    <n v="7"/>
    <n v="7"/>
    <n v="7"/>
    <n v="7"/>
    <n v="236.76"/>
    <n v="236.76"/>
    <n v="236.76"/>
    <n v="236.76"/>
    <n v="0.59131610069999996"/>
    <n v="0.59131610069999996"/>
    <n v="169.11428570000001"/>
    <n v="169.11428570000001"/>
  </r>
  <r>
    <d v="2025-09-08T00:00:00"/>
    <x v="31"/>
    <n v="119"/>
    <n v="2"/>
    <n v="0.93"/>
    <n v="1.681"/>
    <n v="1.86"/>
    <n v="1.86"/>
    <s v="USD"/>
    <n v="1"/>
    <n v="1"/>
    <n v="1"/>
    <n v="1"/>
    <n v="1"/>
    <n v="1"/>
    <n v="1"/>
    <n v="1"/>
    <n v="30.88"/>
    <n v="30.88"/>
    <n v="30.88"/>
    <n v="30.88"/>
    <n v="6.0233160620000001"/>
    <n v="6.0233160620000001"/>
    <n v="16.60215054"/>
    <n v="16.60215054"/>
  </r>
  <r>
    <d v="2025-09-08T00:00:00"/>
    <x v="32"/>
    <n v="447"/>
    <n v="6"/>
    <n v="0.71"/>
    <n v="1.3420000000000001"/>
    <n v="4.26"/>
    <n v="4.26"/>
    <s v="USD"/>
    <n v="1"/>
    <n v="1"/>
    <n v="1"/>
    <n v="1"/>
    <n v="1"/>
    <n v="1"/>
    <n v="1"/>
    <n v="1"/>
    <n v="34.979999999999997"/>
    <n v="34.979999999999997"/>
    <n v="34.979999999999997"/>
    <n v="34.979999999999997"/>
    <n v="12.178387649999999"/>
    <n v="12.178387649999999"/>
    <n v="8.2112676059999998"/>
    <n v="8.2112676059999998"/>
  </r>
  <r>
    <d v="2025-09-08T00:00:00"/>
    <x v="31"/>
    <n v="360"/>
    <n v="5"/>
    <n v="0.57399999999999995"/>
    <n v="1.389"/>
    <n v="2.87"/>
    <n v="2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4"/>
    <n v="1048"/>
    <n v="16"/>
    <n v="1.28"/>
    <n v="1.5269999999999999"/>
    <n v="20.48"/>
    <n v="20.48"/>
    <s v="USD"/>
    <n v="4"/>
    <n v="4"/>
    <n v="4"/>
    <n v="4"/>
    <n v="4"/>
    <n v="4"/>
    <n v="4"/>
    <n v="4"/>
    <n v="91.52"/>
    <n v="91.52"/>
    <n v="91.52"/>
    <n v="91.52"/>
    <n v="22.377622379999998"/>
    <n v="22.377622379999998"/>
    <n v="4.46875"/>
    <n v="4.46875"/>
  </r>
  <r>
    <d v="2025-09-08T00:00:00"/>
    <x v="35"/>
    <n v="252"/>
    <n v="2"/>
    <n v="1.26"/>
    <n v="0.79400000000000004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5"/>
    <n v="1227"/>
    <n v="7"/>
    <n v="0.877"/>
    <n v="0.56999999999999995"/>
    <n v="6.14"/>
    <n v="6.14"/>
    <s v="USD"/>
    <n v="0"/>
    <n v="1"/>
    <n v="1"/>
    <n v="1"/>
    <n v="0"/>
    <n v="1"/>
    <n v="1"/>
    <n v="1"/>
    <n v="0"/>
    <n v="35.880000000000003"/>
    <n v="35.880000000000003"/>
    <n v="35.880000000000003"/>
    <n v="17.11259755"/>
    <n v="17.11259755"/>
    <n v="5.8436482080000003"/>
    <n v="5.8436482080000003"/>
  </r>
  <r>
    <d v="2025-09-08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4"/>
    <n v="4151"/>
    <n v="16"/>
    <n v="0.98899999999999999"/>
    <n v="0.38500000000000001"/>
    <n v="15.82"/>
    <n v="15.82"/>
    <s v="USD"/>
    <n v="4"/>
    <n v="4"/>
    <n v="4"/>
    <n v="4"/>
    <n v="4"/>
    <n v="4"/>
    <n v="4"/>
    <n v="4"/>
    <n v="99.62"/>
    <n v="99.62"/>
    <n v="99.62"/>
    <n v="99.62"/>
    <n v="15.880345309999999"/>
    <n v="15.880345309999999"/>
    <n v="6.297092288"/>
    <n v="6.297092288"/>
  </r>
  <r>
    <d v="2025-09-08T00:00:00"/>
    <x v="33"/>
    <n v="51"/>
    <n v="1"/>
    <n v="0.54"/>
    <n v="1.9610000000000001"/>
    <n v="0.54"/>
    <n v="0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4"/>
    <n v="544"/>
    <n v="6"/>
    <n v="0.88700000000000001"/>
    <n v="1.103"/>
    <n v="5.32"/>
    <n v="5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5"/>
    <n v="743"/>
    <n v="5"/>
    <n v="1.0900000000000001"/>
    <n v="0.67300000000000004"/>
    <n v="5.45"/>
    <n v="5.45"/>
    <s v="USD"/>
    <n v="3"/>
    <n v="3"/>
    <n v="3"/>
    <n v="3"/>
    <n v="3"/>
    <n v="3"/>
    <n v="3"/>
    <n v="3"/>
    <n v="51.56"/>
    <n v="51.56"/>
    <n v="51.56"/>
    <n v="51.56"/>
    <n v="10.570209459999999"/>
    <n v="10.570209459999999"/>
    <n v="9.4605504590000002"/>
    <n v="9.4605504590000002"/>
  </r>
  <r>
    <d v="2025-09-08T00:00:00"/>
    <x v="34"/>
    <n v="4403"/>
    <n v="28"/>
    <n v="0.65900000000000003"/>
    <n v="0.63600000000000001"/>
    <n v="18.45"/>
    <n v="18.45"/>
    <s v="USD"/>
    <n v="5"/>
    <n v="5"/>
    <n v="5"/>
    <n v="5"/>
    <n v="5"/>
    <n v="5"/>
    <n v="5"/>
    <n v="5"/>
    <n v="123.13"/>
    <n v="123.13"/>
    <n v="123.13"/>
    <n v="123.13"/>
    <n v="14.98416308"/>
    <n v="14.98416308"/>
    <n v="6.6737127369999998"/>
    <n v="6.6737127369999998"/>
  </r>
  <r>
    <d v="2025-09-08T00:00:00"/>
    <x v="33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5"/>
    <n v="579"/>
    <n v="6"/>
    <n v="0.63"/>
    <n v="1.036"/>
    <n v="3.78"/>
    <n v="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6"/>
    <n v="499"/>
    <n v="5"/>
    <n v="1.954"/>
    <n v="1.002"/>
    <n v="9.77"/>
    <n v="9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6"/>
    <n v="538"/>
    <n v="4"/>
    <n v="1.04"/>
    <n v="0.74299999999999999"/>
    <n v="4.16"/>
    <n v="4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6"/>
    <n v="1136"/>
    <n v="4"/>
    <n v="1.615"/>
    <n v="0.35199999999999998"/>
    <n v="6.46"/>
    <n v="6.46"/>
    <s v="USD"/>
    <n v="1"/>
    <n v="1"/>
    <n v="1"/>
    <n v="1"/>
    <n v="1"/>
    <n v="1"/>
    <n v="1"/>
    <n v="1"/>
    <n v="27.88"/>
    <n v="27.88"/>
    <n v="27.88"/>
    <n v="27.88"/>
    <n v="23.170731709999998"/>
    <n v="23.170731709999998"/>
    <n v="4.3157894739999998"/>
    <n v="4.3157894739999998"/>
  </r>
  <r>
    <d v="2025-09-08T00:00:00"/>
    <x v="36"/>
    <n v="1845"/>
    <n v="9"/>
    <n v="1.3839999999999999"/>
    <n v="0.48799999999999999"/>
    <n v="12.46"/>
    <n v="1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7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8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7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7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9"/>
    <n v="203"/>
    <n v="5"/>
    <n v="1.07"/>
    <n v="2.4630000000000001"/>
    <n v="5.35"/>
    <n v="5.35"/>
    <s v="USD"/>
    <n v="2"/>
    <n v="2"/>
    <n v="2"/>
    <n v="2"/>
    <n v="2"/>
    <n v="2"/>
    <n v="2"/>
    <n v="2"/>
    <n v="23.78"/>
    <n v="23.78"/>
    <n v="23.78"/>
    <n v="23.78"/>
    <n v="22.497897389999999"/>
    <n v="22.497897389999999"/>
    <n v="4.4448598129999999"/>
    <n v="4.4448598129999999"/>
  </r>
  <r>
    <d v="2025-09-08T00:00:00"/>
    <x v="40"/>
    <n v="68"/>
    <n v="2"/>
    <n v="0.84499999999999997"/>
    <n v="2.9409999999999998"/>
    <n v="1.69"/>
    <n v="1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1"/>
    <n v="177"/>
    <n v="2"/>
    <n v="1.8149999999999999"/>
    <n v="1.1299999999999999"/>
    <n v="3.63"/>
    <n v="3.63"/>
    <s v="USD"/>
    <n v="0"/>
    <n v="1"/>
    <n v="1"/>
    <n v="1"/>
    <n v="0"/>
    <n v="1"/>
    <n v="1"/>
    <n v="1"/>
    <n v="0"/>
    <n v="18.489999999999998"/>
    <n v="18.489999999999998"/>
    <n v="18.489999999999998"/>
    <n v="19.632233639999999"/>
    <n v="19.632233639999999"/>
    <n v="5.0936639120000002"/>
    <n v="5.0936639120000002"/>
  </r>
  <r>
    <d v="2025-09-08T00:00:00"/>
    <x v="42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39"/>
    <n v="278"/>
    <n v="4"/>
    <n v="0.67500000000000004"/>
    <n v="1.4390000000000001"/>
    <n v="2.7"/>
    <n v="2.7"/>
    <s v="USD"/>
    <n v="0"/>
    <n v="1"/>
    <n v="1"/>
    <n v="1"/>
    <n v="0"/>
    <n v="2"/>
    <n v="2"/>
    <n v="2"/>
    <n v="0"/>
    <n v="21.96"/>
    <n v="21.96"/>
    <n v="21.96"/>
    <n v="12.29508197"/>
    <n v="12.29508197"/>
    <n v="8.1333333329999995"/>
    <n v="8.1333333329999995"/>
  </r>
  <r>
    <d v="2025-09-08T00:00:00"/>
    <x v="40"/>
    <n v="155"/>
    <n v="1"/>
    <n v="1.1100000000000001"/>
    <n v="0.64500000000000002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1"/>
    <n v="572"/>
    <n v="2"/>
    <n v="1.0349999999999999"/>
    <n v="0.35"/>
    <n v="2.0699999999999998"/>
    <n v="2.0699999999999998"/>
    <s v="USD"/>
    <n v="1"/>
    <n v="1"/>
    <n v="1"/>
    <n v="1"/>
    <n v="1"/>
    <n v="1"/>
    <n v="1"/>
    <n v="1"/>
    <n v="17.8"/>
    <n v="17.8"/>
    <n v="17.8"/>
    <n v="17.8"/>
    <n v="11.629213480000001"/>
    <n v="11.629213480000001"/>
    <n v="8.5990338160000004"/>
    <n v="8.5990338160000004"/>
  </r>
  <r>
    <d v="2025-09-08T00:00:00"/>
    <x v="42"/>
    <n v="1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42"/>
    <n v="43"/>
    <n v="2"/>
    <n v="1.05"/>
    <n v="4.6509999999999998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9"/>
    <n v="191"/>
    <n v="1"/>
    <n v="0.25"/>
    <n v="0.52400000000000002"/>
    <n v="0.25"/>
    <n v="0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0"/>
    <n v="177"/>
    <n v="1"/>
    <n v="1.46"/>
    <n v="0.56499999999999995"/>
    <n v="1.46"/>
    <n v="1.46"/>
    <s v="USD"/>
    <n v="1"/>
    <n v="1"/>
    <n v="1"/>
    <n v="1"/>
    <n v="2"/>
    <n v="2"/>
    <n v="2"/>
    <n v="2"/>
    <n v="67.959999999999994"/>
    <n v="67.959999999999994"/>
    <n v="67.959999999999994"/>
    <n v="67.959999999999994"/>
    <n v="2.1483225429999999"/>
    <n v="2.1483225429999999"/>
    <n v="46.547945210000002"/>
    <n v="46.547945210000002"/>
  </r>
  <r>
    <d v="2025-09-08T00:00:00"/>
    <x v="41"/>
    <n v="555"/>
    <n v="6"/>
    <n v="0.96299999999999997"/>
    <n v="1.081"/>
    <n v="5.78"/>
    <n v="5.78"/>
    <s v="USD"/>
    <n v="2"/>
    <n v="2"/>
    <n v="2"/>
    <n v="2"/>
    <n v="3"/>
    <n v="3"/>
    <n v="3"/>
    <n v="3"/>
    <n v="78.66"/>
    <n v="78.66"/>
    <n v="78.66"/>
    <n v="78.66"/>
    <n v="7.3480803459999997"/>
    <n v="7.3480803459999997"/>
    <n v="13.60899654"/>
    <n v="13.60899654"/>
  </r>
  <r>
    <d v="2025-09-08T00:00:00"/>
    <x v="41"/>
    <n v="314"/>
    <n v="2"/>
    <n v="1.66"/>
    <n v="0.63700000000000001"/>
    <n v="3.32"/>
    <n v="3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39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42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40"/>
    <n v="630"/>
    <n v="4"/>
    <n v="0.79500000000000004"/>
    <n v="0.63500000000000001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8"/>
    <n v="175"/>
    <n v="2"/>
    <n v="1.3049999999999999"/>
    <n v="1.143"/>
    <n v="2.61"/>
    <n v="2.61"/>
    <s v="USD"/>
    <n v="2"/>
    <n v="2"/>
    <n v="2"/>
    <n v="2"/>
    <n v="2"/>
    <n v="2"/>
    <n v="2"/>
    <n v="2"/>
    <n v="77.98"/>
    <n v="77.98"/>
    <n v="77.98"/>
    <n v="77.98"/>
    <n v="3.3470120539999999"/>
    <n v="3.3470120539999999"/>
    <n v="29.877394639999999"/>
    <n v="29.877394639999999"/>
  </r>
  <r>
    <d v="2025-09-08T00:00:00"/>
    <x v="43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8T00:00:00"/>
    <x v="28"/>
    <n v="893"/>
    <n v="3"/>
    <n v="1.19"/>
    <n v="0.33600000000000002"/>
    <n v="3.57"/>
    <n v="3.57"/>
    <s v="USD"/>
    <n v="1"/>
    <n v="1"/>
    <n v="1"/>
    <n v="1"/>
    <n v="1"/>
    <n v="1"/>
    <n v="1"/>
    <n v="1"/>
    <n v="35.979999999999997"/>
    <n v="35.979999999999997"/>
    <n v="35.979999999999997"/>
    <n v="35.979999999999997"/>
    <n v="9.9221789880000006"/>
    <n v="9.9221789880000006"/>
    <n v="10.078431370000001"/>
    <n v="10.078431370000001"/>
  </r>
  <r>
    <d v="2025-09-08T00:00:00"/>
    <x v="43"/>
    <n v="542"/>
    <n v="2"/>
    <n v="0.94"/>
    <n v="0.36899999999999999"/>
    <n v="1.88"/>
    <n v="1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8"/>
    <n v="752"/>
    <n v="4"/>
    <n v="1.133"/>
    <n v="0.53200000000000003"/>
    <n v="4.53"/>
    <n v="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3"/>
    <n v="746"/>
    <n v="6"/>
    <n v="1"/>
    <n v="0.80400000000000005"/>
    <n v="6"/>
    <n v="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43"/>
    <n v="351"/>
    <n v="3"/>
    <n v="0.39700000000000002"/>
    <n v="0.85499999999999998"/>
    <n v="1.19"/>
    <n v="1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8T00:00:00"/>
    <x v="28"/>
    <n v="1660"/>
    <n v="14"/>
    <n v="0.80800000000000005"/>
    <n v="0.84299999999999997"/>
    <n v="11.31"/>
    <n v="1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0"/>
    <n v="1694"/>
    <n v="13"/>
    <n v="1.47"/>
    <n v="0.76700000000000002"/>
    <n v="19.11"/>
    <n v="19.11"/>
    <s v="USD"/>
    <n v="3"/>
    <n v="3"/>
    <n v="3"/>
    <n v="3"/>
    <n v="3"/>
    <n v="3"/>
    <n v="3"/>
    <n v="3"/>
    <n v="74.86"/>
    <n v="74.86"/>
    <n v="74.86"/>
    <n v="74.86"/>
    <n v="25.52765162"/>
    <n v="25.52765162"/>
    <n v="3.9173207739999998"/>
    <n v="3.9173207739999998"/>
  </r>
  <r>
    <d v="2025-09-09T00:00:00"/>
    <x v="1"/>
    <n v="2247"/>
    <n v="32"/>
    <n v="2.0470000000000002"/>
    <n v="1.4239999999999999"/>
    <n v="65.5"/>
    <n v="65.5"/>
    <s v="USD"/>
    <n v="12"/>
    <n v="12"/>
    <n v="14"/>
    <n v="14"/>
    <n v="13"/>
    <n v="13"/>
    <n v="15"/>
    <n v="15"/>
    <n v="339.15"/>
    <n v="339.15"/>
    <n v="388.54"/>
    <n v="388.54"/>
    <n v="19.312988350000001"/>
    <n v="16.857981160000001"/>
    <n v="5.1778625949999997"/>
    <n v="5.9319083969999999"/>
  </r>
  <r>
    <d v="2025-09-09T00:00:00"/>
    <x v="2"/>
    <n v="1126"/>
    <n v="15"/>
    <n v="2.7749999999999999"/>
    <n v="1.3320000000000001"/>
    <n v="41.63"/>
    <n v="41.63"/>
    <s v="USD"/>
    <n v="1"/>
    <n v="2"/>
    <n v="2"/>
    <n v="2"/>
    <n v="1"/>
    <n v="2"/>
    <n v="2"/>
    <n v="2"/>
    <n v="28.88"/>
    <n v="69.86"/>
    <n v="69.86"/>
    <n v="69.86"/>
    <n v="59.590609790000002"/>
    <n v="59.590609790000002"/>
    <n v="1.6781167429999999"/>
    <n v="1.6781167429999999"/>
  </r>
  <r>
    <d v="2025-09-09T00:00:00"/>
    <x v="3"/>
    <n v="1256"/>
    <n v="6"/>
    <n v="4.8120000000000003"/>
    <n v="0.47799999999999998"/>
    <n v="28.87"/>
    <n v="28.87"/>
    <s v="USD"/>
    <n v="0"/>
    <n v="0"/>
    <n v="1"/>
    <n v="1"/>
    <n v="0"/>
    <n v="0"/>
    <n v="1"/>
    <n v="1"/>
    <n v="0"/>
    <n v="0"/>
    <n v="31.9"/>
    <n v="31.9"/>
    <m/>
    <n v="90.501567399999999"/>
    <n v="0"/>
    <n v="1.1049532390000001"/>
  </r>
  <r>
    <d v="2025-09-09T00:00:00"/>
    <x v="4"/>
    <n v="1612"/>
    <n v="13"/>
    <n v="4.0199999999999996"/>
    <n v="0.80600000000000005"/>
    <n v="52.26"/>
    <n v="52.26"/>
    <s v="USD"/>
    <n v="4"/>
    <n v="4"/>
    <n v="4"/>
    <n v="4"/>
    <n v="5"/>
    <n v="5"/>
    <n v="5"/>
    <n v="5"/>
    <n v="389.23"/>
    <n v="389.23"/>
    <n v="389.23"/>
    <n v="389.23"/>
    <n v="13.42650875"/>
    <n v="13.42650875"/>
    <n v="7.4479525449999997"/>
    <n v="7.4479525449999997"/>
  </r>
  <r>
    <d v="2025-09-09T00:00:00"/>
    <x v="5"/>
    <n v="429"/>
    <n v="5"/>
    <n v="1.018"/>
    <n v="1.1659999999999999"/>
    <n v="5.09"/>
    <n v="5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4"/>
    <n v="3923"/>
    <n v="31"/>
    <n v="2.4529999999999998"/>
    <n v="0.79"/>
    <n v="76.040000000000006"/>
    <n v="76.040000000000006"/>
    <s v="USD"/>
    <n v="11"/>
    <n v="11"/>
    <n v="11"/>
    <n v="11"/>
    <n v="11"/>
    <n v="11"/>
    <n v="11"/>
    <n v="11"/>
    <n v="346.12"/>
    <n v="346.12"/>
    <n v="346.12"/>
    <n v="346.12"/>
    <n v="21.969259220000001"/>
    <n v="21.969259220000001"/>
    <n v="4.551814834"/>
    <n v="4.551814834"/>
  </r>
  <r>
    <d v="2025-09-09T00:00:00"/>
    <x v="6"/>
    <n v="484"/>
    <n v="5"/>
    <n v="1.1819999999999999"/>
    <n v="1.0329999999999999"/>
    <n v="5.91"/>
    <n v="5.91"/>
    <s v="USD"/>
    <n v="3"/>
    <n v="3"/>
    <n v="3"/>
    <n v="3"/>
    <n v="3"/>
    <n v="3"/>
    <n v="3"/>
    <n v="3"/>
    <n v="65.86"/>
    <n v="65.86"/>
    <n v="65.86"/>
    <n v="65.86"/>
    <n v="8.9735803220000001"/>
    <n v="8.9735803220000001"/>
    <n v="11.143824029999999"/>
    <n v="11.143824029999999"/>
  </r>
  <r>
    <d v="2025-09-09T00:00:00"/>
    <x v="7"/>
    <n v="747"/>
    <n v="13"/>
    <n v="1.4179999999999999"/>
    <n v="1.74"/>
    <n v="18.43"/>
    <n v="18.43"/>
    <s v="USD"/>
    <n v="5"/>
    <n v="5"/>
    <n v="5"/>
    <n v="5"/>
    <n v="5"/>
    <n v="5"/>
    <n v="5"/>
    <n v="5"/>
    <n v="239.94"/>
    <n v="239.94"/>
    <n v="239.94"/>
    <n v="239.94"/>
    <n v="7.681086938"/>
    <n v="7.681086938"/>
    <n v="13.018990779999999"/>
    <n v="13.018990779999999"/>
  </r>
  <r>
    <d v="2025-09-09T00:00:00"/>
    <x v="8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9"/>
    <n v="1873"/>
    <n v="7"/>
    <n v="1.2090000000000001"/>
    <n v="0.374"/>
    <n v="8.4600000000000009"/>
    <n v="8.46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"/>
    <n v="6048"/>
    <n v="44"/>
    <n v="4.0709999999999997"/>
    <n v="0.72799999999999998"/>
    <n v="179.13"/>
    <n v="179.13"/>
    <s v="USD"/>
    <n v="13"/>
    <n v="13"/>
    <n v="13"/>
    <n v="13"/>
    <n v="21"/>
    <n v="21"/>
    <n v="21"/>
    <n v="21"/>
    <n v="730.82"/>
    <n v="730.82"/>
    <n v="730.82"/>
    <n v="730.82"/>
    <n v="24.510823460000001"/>
    <n v="24.510823460000001"/>
    <n v="4.0798302910000004"/>
    <n v="4.0798302910000004"/>
  </r>
  <r>
    <d v="2025-09-09T00:00:00"/>
    <x v="10"/>
    <n v="2064"/>
    <n v="15"/>
    <n v="4.8360000000000003"/>
    <n v="0.72699999999999998"/>
    <n v="72.540000000000006"/>
    <n v="72.540000000000006"/>
    <s v="USD"/>
    <n v="6"/>
    <n v="6"/>
    <n v="6"/>
    <n v="6"/>
    <n v="9"/>
    <n v="9"/>
    <n v="9"/>
    <n v="9"/>
    <n v="286.92"/>
    <n v="286.92"/>
    <n v="286.92"/>
    <n v="286.92"/>
    <n v="25.282308660000002"/>
    <n v="25.282308660000002"/>
    <n v="3.9553349880000002"/>
    <n v="3.9553349880000002"/>
  </r>
  <r>
    <d v="2025-09-09T00:00:00"/>
    <x v="11"/>
    <n v="1077"/>
    <n v="14"/>
    <n v="5.2610000000000001"/>
    <n v="1.3"/>
    <n v="73.650000000000006"/>
    <n v="73.650000000000006"/>
    <s v="USD"/>
    <n v="6"/>
    <n v="10"/>
    <n v="10"/>
    <n v="10"/>
    <n v="8"/>
    <n v="12"/>
    <n v="12"/>
    <n v="12"/>
    <n v="254.12"/>
    <n v="336.52"/>
    <n v="336.52"/>
    <n v="336.52"/>
    <n v="21.885772020000001"/>
    <n v="21.885772020000001"/>
    <n v="4.5691785469999999"/>
    <n v="4.5691785469999999"/>
  </r>
  <r>
    <d v="2025-09-09T00:00:00"/>
    <x v="12"/>
    <n v="3960"/>
    <n v="24"/>
    <n v="4.8319999999999999"/>
    <n v="0.60599999999999998"/>
    <n v="115.96"/>
    <n v="115.96"/>
    <s v="USD"/>
    <n v="5"/>
    <n v="6"/>
    <n v="6"/>
    <n v="6"/>
    <n v="11"/>
    <n v="13"/>
    <n v="13"/>
    <n v="13"/>
    <n v="286.74"/>
    <n v="340.5"/>
    <n v="340.5"/>
    <n v="340.5"/>
    <n v="34.055800290000001"/>
    <n v="34.055800290000001"/>
    <n v="2.9363573650000001"/>
    <n v="2.9363573650000001"/>
  </r>
  <r>
    <d v="2025-09-09T00:00:00"/>
    <x v="13"/>
    <n v="5465"/>
    <n v="42"/>
    <n v="3.4079999999999999"/>
    <n v="0.76900000000000002"/>
    <n v="143.13999999999999"/>
    <n v="143.13999999999999"/>
    <s v="USD"/>
    <n v="13"/>
    <n v="15"/>
    <n v="15"/>
    <n v="15"/>
    <n v="16"/>
    <n v="18"/>
    <n v="18"/>
    <n v="18"/>
    <n v="651.14"/>
    <n v="700.53"/>
    <n v="700.53"/>
    <n v="700.53"/>
    <n v="20.43310065"/>
    <n v="20.43310065"/>
    <n v="4.8940198410000004"/>
    <n v="4.8940198410000004"/>
  </r>
  <r>
    <d v="2025-09-09T00:00:00"/>
    <x v="45"/>
    <n v="575"/>
    <n v="8"/>
    <n v="2.0339999999999998"/>
    <n v="1.391"/>
    <n v="16.27"/>
    <n v="16.27"/>
    <s v="USD"/>
    <n v="4"/>
    <n v="4"/>
    <n v="4"/>
    <n v="4"/>
    <n v="5"/>
    <n v="5"/>
    <n v="5"/>
    <n v="5"/>
    <n v="129.62"/>
    <n v="129.62"/>
    <n v="129.62"/>
    <n v="129.62"/>
    <n v="12.5520753"/>
    <n v="12.5520753"/>
    <n v="7.9668100800000001"/>
    <n v="7.9668100800000001"/>
  </r>
  <r>
    <d v="2025-09-09T00:00:00"/>
    <x v="14"/>
    <n v="2050"/>
    <n v="12"/>
    <n v="3.117"/>
    <n v="0.58499999999999996"/>
    <n v="37.4"/>
    <n v="37.4"/>
    <s v="USD"/>
    <n v="1"/>
    <n v="1"/>
    <n v="1"/>
    <n v="1"/>
    <n v="1"/>
    <n v="1"/>
    <n v="1"/>
    <n v="1"/>
    <n v="36.49"/>
    <n v="36.49"/>
    <n v="36.49"/>
    <n v="36.49"/>
    <n v="102.4938339"/>
    <n v="102.4938339"/>
    <n v="0.97566844919999995"/>
    <n v="0.97566844919999995"/>
  </r>
  <r>
    <d v="2025-09-09T00:00:00"/>
    <x v="15"/>
    <n v="2327"/>
    <n v="13"/>
    <n v="2.956"/>
    <n v="0.55900000000000005"/>
    <n v="38.43"/>
    <n v="38.43"/>
    <s v="USD"/>
    <n v="1"/>
    <n v="1"/>
    <n v="1"/>
    <n v="1"/>
    <n v="3"/>
    <n v="3"/>
    <n v="3"/>
    <n v="3"/>
    <n v="230.64"/>
    <n v="230.64"/>
    <n v="230.64"/>
    <n v="230.64"/>
    <n v="16.662330910000001"/>
    <n v="16.662330910000001"/>
    <n v="6.0015612799999998"/>
    <n v="6.0015612799999998"/>
  </r>
  <r>
    <d v="2025-09-09T00:00:00"/>
    <x v="16"/>
    <n v="68"/>
    <n v="3"/>
    <n v="4.8099999999999996"/>
    <n v="4.4119999999999999"/>
    <n v="14.43"/>
    <n v="14.43"/>
    <s v="USD"/>
    <n v="2"/>
    <n v="2"/>
    <n v="2"/>
    <n v="2"/>
    <n v="3"/>
    <n v="3"/>
    <n v="3"/>
    <n v="3"/>
    <n v="126.68"/>
    <n v="126.68"/>
    <n v="126.68"/>
    <n v="126.68"/>
    <n v="11.39090622"/>
    <n v="11.39090622"/>
    <n v="8.7789327789999998"/>
    <n v="8.7789327789999998"/>
  </r>
  <r>
    <d v="2025-09-09T00:00:00"/>
    <x v="17"/>
    <n v="133"/>
    <n v="5"/>
    <n v="6.36"/>
    <n v="3.7589999999999999"/>
    <n v="31.8"/>
    <n v="31.8"/>
    <s v="USD"/>
    <n v="2"/>
    <n v="2"/>
    <n v="2"/>
    <n v="2"/>
    <n v="6"/>
    <n v="6"/>
    <n v="6"/>
    <n v="6"/>
    <n v="197.32"/>
    <n v="197.32"/>
    <n v="197.32"/>
    <n v="197.32"/>
    <n v="16.115953780000002"/>
    <n v="16.115953780000002"/>
    <n v="6.2050314469999996"/>
    <n v="6.2050314469999996"/>
  </r>
  <r>
    <d v="2025-09-09T00:00:00"/>
    <x v="18"/>
    <n v="626"/>
    <n v="7"/>
    <n v="2.4430000000000001"/>
    <n v="1.1180000000000001"/>
    <n v="17.100000000000001"/>
    <n v="17.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19"/>
    <n v="1631"/>
    <n v="13"/>
    <n v="6.1079999999999997"/>
    <n v="0.79700000000000004"/>
    <n v="79.41"/>
    <n v="79.41"/>
    <s v="USD"/>
    <n v="9"/>
    <n v="9"/>
    <n v="9"/>
    <n v="9"/>
    <n v="18"/>
    <n v="18"/>
    <n v="18"/>
    <n v="18"/>
    <n v="1285.8900000000001"/>
    <n v="1285.8900000000001"/>
    <n v="1285.8900000000001"/>
    <n v="1285.8900000000001"/>
    <n v="6.1754893500000003"/>
    <n v="6.1754893500000003"/>
    <n v="16.193048730000001"/>
    <n v="16.193048730000001"/>
  </r>
  <r>
    <d v="2025-09-09T00:00:00"/>
    <x v="20"/>
    <n v="1071"/>
    <n v="10"/>
    <n v="5.258"/>
    <n v="0.93400000000000005"/>
    <n v="52.58"/>
    <n v="52.58"/>
    <s v="USD"/>
    <n v="2"/>
    <n v="2"/>
    <n v="2"/>
    <n v="2"/>
    <n v="5"/>
    <n v="5"/>
    <n v="5"/>
    <n v="5"/>
    <n v="391.4"/>
    <n v="391.4"/>
    <n v="391.4"/>
    <n v="391.4"/>
    <n v="13.43382729"/>
    <n v="13.43382729"/>
    <n v="7.443895017"/>
    <n v="7.443895017"/>
  </r>
  <r>
    <d v="2025-09-09T00:00:00"/>
    <x v="21"/>
    <n v="1014"/>
    <n v="10"/>
    <n v="2.661"/>
    <n v="0.98599999999999999"/>
    <n v="26.61"/>
    <n v="26.61"/>
    <s v="USD"/>
    <n v="2"/>
    <n v="2"/>
    <n v="2"/>
    <n v="2"/>
    <n v="2"/>
    <n v="2"/>
    <n v="2"/>
    <n v="2"/>
    <n v="82.98"/>
    <n v="82.98"/>
    <n v="82.98"/>
    <n v="82.98"/>
    <n v="32.067968190000002"/>
    <n v="32.067968190000002"/>
    <n v="3.1183765499999998"/>
    <n v="3.1183765499999998"/>
  </r>
  <r>
    <d v="2025-09-09T00:00:00"/>
    <x v="22"/>
    <n v="630"/>
    <n v="11"/>
    <n v="2.8490000000000002"/>
    <n v="1.746"/>
    <n v="31.34"/>
    <n v="31.34"/>
    <s v="USD"/>
    <n v="3"/>
    <n v="3"/>
    <n v="3"/>
    <n v="3"/>
    <n v="4"/>
    <n v="4"/>
    <n v="4"/>
    <n v="4"/>
    <n v="156.58000000000001"/>
    <n v="156.58000000000001"/>
    <n v="156.58000000000001"/>
    <n v="156.58000000000001"/>
    <n v="20.015327630000002"/>
    <n v="20.015327630000002"/>
    <n v="4.9961710269999999"/>
    <n v="4.9961710269999999"/>
  </r>
  <r>
    <d v="2025-09-09T00:00:00"/>
    <x v="4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10"/>
    <n v="979"/>
    <n v="3"/>
    <n v="5.52"/>
    <n v="0.30599999999999999"/>
    <n v="16.559999999999999"/>
    <n v="16.559999999999999"/>
    <s v="USD"/>
    <n v="1"/>
    <n v="1"/>
    <n v="1"/>
    <n v="1"/>
    <n v="1"/>
    <n v="1"/>
    <n v="1"/>
    <n v="1"/>
    <n v="98.49"/>
    <n v="98.49"/>
    <n v="98.49"/>
    <n v="98.49"/>
    <n v="16.81388973"/>
    <n v="16.81388973"/>
    <n v="5.9474637680000004"/>
    <n v="5.9474637680000004"/>
  </r>
  <r>
    <d v="2025-09-09T00:00:00"/>
    <x v="14"/>
    <n v="344"/>
    <n v="6"/>
    <n v="3.55"/>
    <n v="1.744"/>
    <n v="21.3"/>
    <n v="21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3"/>
    <n v="205"/>
    <n v="1"/>
    <n v="2.88"/>
    <n v="0.48799999999999999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0"/>
    <n v="47"/>
    <n v="1"/>
    <n v="2.02"/>
    <n v="2.1280000000000001"/>
    <n v="2.02"/>
    <n v="2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"/>
    <n v="448"/>
    <n v="1"/>
    <n v="3.76"/>
    <n v="0.223"/>
    <n v="3.76"/>
    <n v="3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6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47"/>
    <n v="565"/>
    <n v="3"/>
    <n v="2.1829999999999998"/>
    <n v="0.53100000000000003"/>
    <n v="6.55"/>
    <n v="6.55"/>
    <s v="USD"/>
    <n v="1"/>
    <n v="1"/>
    <n v="1"/>
    <n v="1"/>
    <n v="1"/>
    <n v="1"/>
    <n v="1"/>
    <n v="1"/>
    <n v="16.489999999999998"/>
    <n v="16.489999999999998"/>
    <n v="16.489999999999998"/>
    <n v="16.489999999999998"/>
    <n v="39.72104306"/>
    <n v="39.72104306"/>
    <n v="2.517557252"/>
    <n v="2.517557252"/>
  </r>
  <r>
    <d v="2025-09-09T00:00:00"/>
    <x v="24"/>
    <n v="224"/>
    <n v="2"/>
    <n v="4.9349999999999996"/>
    <n v="0.89300000000000002"/>
    <n v="9.8699999999999992"/>
    <n v="9.86999999999999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"/>
    <n v="575"/>
    <n v="4"/>
    <n v="2.633"/>
    <n v="0.69599999999999995"/>
    <n v="10.53"/>
    <n v="10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4"/>
    <n v="195"/>
    <n v="1"/>
    <n v="4.59"/>
    <n v="0.51300000000000001"/>
    <n v="4.59"/>
    <n v="4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1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21"/>
    <n v="81"/>
    <n v="2"/>
    <n v="3.7250000000000001"/>
    <n v="2.4689999999999999"/>
    <n v="7.45"/>
    <n v="7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5"/>
    <n v="488"/>
    <n v="5"/>
    <n v="2.95"/>
    <n v="1.0249999999999999"/>
    <n v="14.75"/>
    <n v="14.75"/>
    <s v="USD"/>
    <n v="1"/>
    <n v="1"/>
    <n v="1"/>
    <n v="1"/>
    <n v="1"/>
    <n v="1"/>
    <n v="1"/>
    <n v="1"/>
    <n v="26.49"/>
    <n v="26.49"/>
    <n v="26.49"/>
    <n v="26.49"/>
    <n v="55.681389199999998"/>
    <n v="55.681389199999998"/>
    <n v="1.795932203"/>
    <n v="1.795932203"/>
  </r>
  <r>
    <d v="2025-09-09T00:00:00"/>
    <x v="26"/>
    <n v="1582"/>
    <n v="4"/>
    <n v="2.4449999999999998"/>
    <n v="0.253"/>
    <n v="9.7799999999999994"/>
    <n v="9.7799999999999994"/>
    <s v="USD"/>
    <n v="2"/>
    <n v="2"/>
    <n v="2"/>
    <n v="2"/>
    <n v="2"/>
    <n v="2"/>
    <n v="2"/>
    <n v="2"/>
    <n v="42.47"/>
    <n v="42.47"/>
    <n v="42.47"/>
    <n v="42.47"/>
    <n v="23.028019780000001"/>
    <n v="23.028019780000001"/>
    <n v="4.3425357870000001"/>
    <n v="4.3425357870000001"/>
  </r>
  <r>
    <d v="2025-09-09T00:00:00"/>
    <x v="27"/>
    <n v="410"/>
    <n v="1"/>
    <n v="1.99"/>
    <n v="0.24399999999999999"/>
    <n v="1.99"/>
    <n v="1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1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7"/>
    <n v="18"/>
    <n v="1"/>
    <n v="1.7"/>
    <n v="5.556"/>
    <n v="1.7"/>
    <n v="1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14"/>
    <n v="200"/>
    <n v="4"/>
    <n v="2.5550000000000002"/>
    <n v="2"/>
    <n v="10.220000000000001"/>
    <n v="10.220000000000001"/>
    <s v="USD"/>
    <n v="2"/>
    <n v="3"/>
    <n v="3"/>
    <n v="3"/>
    <n v="2"/>
    <n v="3"/>
    <n v="3"/>
    <n v="3"/>
    <n v="64.98"/>
    <n v="105.96"/>
    <n v="105.96"/>
    <n v="105.96"/>
    <n v="9.6451491130000004"/>
    <n v="9.6451491130000004"/>
    <n v="10.36790607"/>
    <n v="10.36790607"/>
  </r>
  <r>
    <d v="2025-09-09T00:00:00"/>
    <x v="44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12"/>
    <n v="955"/>
    <n v="21"/>
    <n v="4.7939999999999996"/>
    <n v="2.1989999999999998"/>
    <n v="100.67"/>
    <n v="100.67"/>
    <s v="USD"/>
    <n v="5"/>
    <n v="5"/>
    <n v="5"/>
    <n v="5"/>
    <n v="6"/>
    <n v="6"/>
    <n v="6"/>
    <n v="6"/>
    <n v="223.42"/>
    <n v="223.42"/>
    <n v="223.42"/>
    <n v="223.42"/>
    <n v="45.058633960000002"/>
    <n v="45.058633960000002"/>
    <n v="2.219330486"/>
    <n v="2.219330486"/>
  </r>
  <r>
    <d v="2025-09-09T00:00:00"/>
    <x v="10"/>
    <n v="397"/>
    <n v="1"/>
    <n v="6.07"/>
    <n v="0.252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8"/>
    <n v="48"/>
    <n v="1"/>
    <n v="1.86"/>
    <n v="2.0830000000000002"/>
    <n v="1.86"/>
    <n v="1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2"/>
    <n v="233"/>
    <n v="1"/>
    <n v="2.65"/>
    <n v="0.42899999999999999"/>
    <n v="2.65"/>
    <n v="2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9"/>
    <n v="95"/>
    <n v="2"/>
    <n v="2.36"/>
    <n v="2.105"/>
    <n v="4.72"/>
    <n v="4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16"/>
    <n v="980"/>
    <n v="6"/>
    <n v="5.085"/>
    <n v="0.61199999999999999"/>
    <n v="30.51"/>
    <n v="30.51"/>
    <s v="USD"/>
    <n v="2"/>
    <n v="2"/>
    <n v="2"/>
    <n v="2"/>
    <n v="2"/>
    <n v="2"/>
    <n v="2"/>
    <n v="2"/>
    <n v="157.76"/>
    <n v="157.76"/>
    <n v="157.76"/>
    <n v="157.76"/>
    <n v="19.33950304"/>
    <n v="19.33950304"/>
    <n v="5.1707636839999997"/>
    <n v="5.1707636839999997"/>
  </r>
  <r>
    <d v="2025-09-09T00:00:00"/>
    <x v="19"/>
    <n v="409"/>
    <n v="1"/>
    <n v="5.43"/>
    <n v="0.24399999999999999"/>
    <n v="5.43"/>
    <n v="5.43"/>
    <s v="USD"/>
    <n v="1"/>
    <n v="1"/>
    <n v="1"/>
    <n v="1"/>
    <n v="4"/>
    <n v="4"/>
    <n v="4"/>
    <n v="4"/>
    <n v="323.92"/>
    <n v="323.92"/>
    <n v="323.92"/>
    <n v="323.92"/>
    <n v="1.676339837"/>
    <n v="1.676339837"/>
    <n v="59.653775320000001"/>
    <n v="59.653775320000001"/>
  </r>
  <r>
    <d v="2025-09-09T00:00:00"/>
    <x v="29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29"/>
    <n v="42"/>
    <n v="1"/>
    <n v="0.78"/>
    <n v="2.3809999999999998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9"/>
    <n v="60"/>
    <n v="1"/>
    <n v="0.87"/>
    <n v="1.667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9"/>
    <n v="38"/>
    <n v="1"/>
    <n v="1.07"/>
    <n v="2.6320000000000001"/>
    <n v="1.07"/>
    <n v="1.07"/>
    <s v="USD"/>
    <n v="1"/>
    <n v="1"/>
    <n v="1"/>
    <n v="1"/>
    <n v="3"/>
    <n v="3"/>
    <n v="3"/>
    <n v="3"/>
    <n v="101.67"/>
    <n v="101.67"/>
    <n v="101.67"/>
    <n v="101.67"/>
    <n v="1.0524245109999999"/>
    <n v="1.0524245109999999"/>
    <n v="95.018691590000003"/>
    <n v="95.018691590000003"/>
  </r>
  <r>
    <d v="2025-09-09T00:00:00"/>
    <x v="30"/>
    <n v="641"/>
    <n v="11"/>
    <n v="0.59499999999999997"/>
    <n v="1.716"/>
    <n v="6.55"/>
    <n v="6.55"/>
    <s v="USD"/>
    <n v="2"/>
    <n v="2"/>
    <n v="2"/>
    <n v="2"/>
    <n v="2"/>
    <n v="2"/>
    <n v="2"/>
    <n v="2"/>
    <n v="25.96"/>
    <n v="25.96"/>
    <n v="25.96"/>
    <n v="25.96"/>
    <n v="25.231124810000001"/>
    <n v="25.231124810000001"/>
    <n v="3.963358779"/>
    <n v="3.963358779"/>
  </r>
  <r>
    <d v="2025-09-09T00:00:00"/>
    <x v="30"/>
    <n v="799"/>
    <n v="7"/>
    <n v="0.48899999999999999"/>
    <n v="0.876"/>
    <n v="3.42"/>
    <n v="3.42"/>
    <s v="USD"/>
    <n v="1"/>
    <n v="2"/>
    <n v="2"/>
    <n v="2"/>
    <n v="4"/>
    <n v="5"/>
    <n v="5"/>
    <n v="5"/>
    <n v="115.6"/>
    <n v="128.58000000000001"/>
    <n v="128.58000000000001"/>
    <n v="128.58000000000001"/>
    <n v="2.6598226779999998"/>
    <n v="2.6598226779999998"/>
    <n v="37.596491229999998"/>
    <n v="37.596491229999998"/>
  </r>
  <r>
    <d v="2025-09-09T00:00:00"/>
    <x v="30"/>
    <n v="579"/>
    <n v="5"/>
    <n v="0.52200000000000002"/>
    <n v="0.86399999999999999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0"/>
    <n v="1326"/>
    <n v="20"/>
    <n v="0.255"/>
    <n v="1.508"/>
    <n v="5.09"/>
    <n v="5.09"/>
    <s v="USD"/>
    <n v="2"/>
    <n v="2"/>
    <n v="2"/>
    <n v="2"/>
    <n v="2"/>
    <n v="2"/>
    <n v="2"/>
    <n v="2"/>
    <n v="24.28"/>
    <n v="24.28"/>
    <n v="24.28"/>
    <n v="24.28"/>
    <n v="20.963756180000001"/>
    <n v="20.963756180000001"/>
    <n v="4.770137525"/>
    <n v="4.770137525"/>
  </r>
  <r>
    <d v="2025-09-09T00:00:00"/>
    <x v="31"/>
    <n v="102"/>
    <n v="1"/>
    <n v="1.35"/>
    <n v="0.98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2"/>
    <n v="186"/>
    <n v="1"/>
    <n v="2.19"/>
    <n v="0.53800000000000003"/>
    <n v="2.19"/>
    <n v="2.19"/>
    <s v="USD"/>
    <n v="3"/>
    <n v="3"/>
    <n v="3"/>
    <n v="3"/>
    <n v="5"/>
    <n v="5"/>
    <n v="5"/>
    <n v="5"/>
    <n v="126.38"/>
    <n v="126.38"/>
    <n v="126.38"/>
    <n v="126.38"/>
    <n v="1.7328691249999999"/>
    <n v="1.7328691249999999"/>
    <n v="57.707762559999999"/>
    <n v="57.707762559999999"/>
  </r>
  <r>
    <d v="2025-09-09T00:00:00"/>
    <x v="31"/>
    <n v="119"/>
    <n v="1"/>
    <n v="0.87"/>
    <n v="0.84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2"/>
    <n v="232"/>
    <n v="1"/>
    <n v="1.5"/>
    <n v="0.430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2"/>
    <n v="409"/>
    <n v="4"/>
    <n v="1.2"/>
    <n v="0.97799999999999998"/>
    <n v="4.8"/>
    <n v="4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1"/>
    <n v="1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2"/>
    <n v="679"/>
    <n v="4"/>
    <n v="0.68300000000000005"/>
    <n v="0.58899999999999997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1"/>
    <n v="419"/>
    <n v="3"/>
    <n v="0.71699999999999997"/>
    <n v="0.71599999999999997"/>
    <n v="2.15"/>
    <n v="2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4"/>
    <n v="838"/>
    <n v="10"/>
    <n v="1.0620000000000001"/>
    <n v="1.1930000000000001"/>
    <n v="10.62"/>
    <n v="10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5"/>
    <n v="298"/>
    <n v="3"/>
    <n v="1.417"/>
    <n v="1.0069999999999999"/>
    <n v="4.25"/>
    <n v="4.25"/>
    <s v="USD"/>
    <n v="1"/>
    <n v="1"/>
    <n v="1"/>
    <n v="1"/>
    <n v="1"/>
    <n v="1"/>
    <n v="1"/>
    <n v="1"/>
    <n v="21.9"/>
    <n v="21.9"/>
    <n v="21.9"/>
    <n v="21.9"/>
    <n v="19.406392690000001"/>
    <n v="19.406392690000001"/>
    <n v="5.1529411759999997"/>
    <n v="5.1529411759999997"/>
  </r>
  <r>
    <d v="2025-09-09T00:00:00"/>
    <x v="35"/>
    <n v="1263"/>
    <n v="14"/>
    <n v="1.006"/>
    <n v="1.1080000000000001"/>
    <n v="14.09"/>
    <n v="14.09"/>
    <s v="USD"/>
    <n v="1"/>
    <n v="1"/>
    <n v="1"/>
    <n v="1"/>
    <n v="1"/>
    <n v="1"/>
    <n v="1"/>
    <n v="1"/>
    <n v="21.49"/>
    <n v="21.49"/>
    <n v="21.49"/>
    <n v="21.49"/>
    <n v="65.565379250000007"/>
    <n v="65.565379250000007"/>
    <n v="1.525195174"/>
    <n v="1.525195174"/>
  </r>
  <r>
    <d v="2025-09-09T00:00:00"/>
    <x v="33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4"/>
    <n v="1715"/>
    <n v="9"/>
    <n v="1.083"/>
    <n v="0.52500000000000002"/>
    <n v="9.75"/>
    <n v="9.75"/>
    <s v="USD"/>
    <n v="2"/>
    <n v="2"/>
    <n v="2"/>
    <n v="2"/>
    <n v="2"/>
    <n v="2"/>
    <n v="2"/>
    <n v="2"/>
    <n v="61.78"/>
    <n v="61.78"/>
    <n v="61.78"/>
    <n v="61.78"/>
    <n v="15.78180641"/>
    <n v="15.78180641"/>
    <n v="6.3364102559999997"/>
    <n v="6.3364102559999997"/>
  </r>
  <r>
    <d v="2025-09-09T00:00:00"/>
    <x v="3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4"/>
    <n v="399"/>
    <n v="5"/>
    <n v="1.4279999999999999"/>
    <n v="1.2529999999999999"/>
    <n v="7.14"/>
    <n v="7.14"/>
    <s v="USD"/>
    <n v="2"/>
    <n v="2"/>
    <n v="2"/>
    <n v="2"/>
    <n v="2"/>
    <n v="2"/>
    <n v="2"/>
    <n v="2"/>
    <n v="66.760000000000005"/>
    <n v="66.760000000000005"/>
    <n v="66.760000000000005"/>
    <n v="66.760000000000005"/>
    <n v="10.69502696"/>
    <n v="10.69502696"/>
    <n v="9.3501400560000008"/>
    <n v="9.3501400560000008"/>
  </r>
  <r>
    <d v="2025-09-09T00:00:00"/>
    <x v="35"/>
    <n v="467"/>
    <n v="4"/>
    <n v="1.19"/>
    <n v="0.85699999999999998"/>
    <n v="4.76"/>
    <n v="4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4"/>
    <n v="2771"/>
    <n v="18"/>
    <n v="0.73399999999999999"/>
    <n v="0.65"/>
    <n v="13.22"/>
    <n v="13.22"/>
    <s v="USD"/>
    <n v="2"/>
    <n v="2"/>
    <n v="2"/>
    <n v="2"/>
    <n v="3"/>
    <n v="3"/>
    <n v="3"/>
    <n v="3"/>
    <n v="67.290000000000006"/>
    <n v="67.290000000000006"/>
    <n v="67.290000000000006"/>
    <n v="67.290000000000006"/>
    <n v="19.646307029999999"/>
    <n v="19.646307029999999"/>
    <n v="5.0900151290000002"/>
    <n v="5.0900151290000002"/>
  </r>
  <r>
    <d v="2025-09-09T00:00:00"/>
    <x v="33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5"/>
    <n v="766"/>
    <n v="5"/>
    <n v="0.68200000000000005"/>
    <n v="0.65300000000000002"/>
    <n v="3.41"/>
    <n v="3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6"/>
    <n v="535"/>
    <n v="4"/>
    <n v="2.25"/>
    <n v="0.748"/>
    <n v="9"/>
    <n v="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6"/>
    <n v="712"/>
    <n v="8"/>
    <n v="1.341"/>
    <n v="1.1240000000000001"/>
    <n v="10.73"/>
    <n v="10.73"/>
    <s v="USD"/>
    <n v="6"/>
    <n v="6"/>
    <n v="6"/>
    <n v="6"/>
    <n v="8"/>
    <n v="8"/>
    <n v="8"/>
    <n v="8"/>
    <n v="214.47"/>
    <n v="214.47"/>
    <n v="214.47"/>
    <n v="214.47"/>
    <n v="5.0030307269999996"/>
    <n v="5.0030307269999996"/>
    <n v="19.987884439999998"/>
    <n v="19.987884439999998"/>
  </r>
  <r>
    <d v="2025-09-09T00:00:00"/>
    <x v="36"/>
    <n v="665"/>
    <n v="10"/>
    <n v="1.7450000000000001"/>
    <n v="1.504"/>
    <n v="17.45"/>
    <n v="17.45"/>
    <s v="USD"/>
    <n v="3"/>
    <n v="4"/>
    <n v="4"/>
    <n v="4"/>
    <n v="3"/>
    <n v="4"/>
    <n v="4"/>
    <n v="4"/>
    <n v="93.47"/>
    <n v="129.96"/>
    <n v="129.96"/>
    <n v="129.96"/>
    <n v="13.427208370000001"/>
    <n v="13.427208370000001"/>
    <n v="7.4475644699999997"/>
    <n v="7.4475644699999997"/>
  </r>
  <r>
    <d v="2025-09-09T00:00:00"/>
    <x v="36"/>
    <n v="1810"/>
    <n v="3"/>
    <n v="1.107"/>
    <n v="0.16600000000000001"/>
    <n v="3.32"/>
    <n v="3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7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7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8"/>
    <n v="36"/>
    <n v="1"/>
    <n v="0.87"/>
    <n v="2.778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7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7"/>
    <n v="20"/>
    <n v="1"/>
    <n v="1.54"/>
    <n v="5"/>
    <n v="1.54"/>
    <n v="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9"/>
    <n v="284"/>
    <n v="7"/>
    <n v="0.93100000000000005"/>
    <n v="2.4649999999999999"/>
    <n v="6.52"/>
    <n v="6.52"/>
    <s v="USD"/>
    <n v="4"/>
    <n v="4"/>
    <n v="4"/>
    <n v="4"/>
    <n v="7"/>
    <n v="7"/>
    <n v="7"/>
    <n v="7"/>
    <n v="119.21"/>
    <n v="119.21"/>
    <n v="119.21"/>
    <n v="119.21"/>
    <n v="5.4693398200000001"/>
    <n v="5.4693398200000001"/>
    <n v="18.283742329999999"/>
    <n v="18.283742329999999"/>
  </r>
  <r>
    <d v="2025-09-09T00:00:00"/>
    <x v="40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41"/>
    <n v="253"/>
    <n v="2"/>
    <n v="1.98"/>
    <n v="0.79100000000000004"/>
    <n v="3.96"/>
    <n v="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2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09T00:00:00"/>
    <x v="39"/>
    <n v="273"/>
    <n v="2"/>
    <n v="1.0049999999999999"/>
    <n v="0.73299999999999998"/>
    <n v="2.0099999999999998"/>
    <n v="2.0099999999999998"/>
    <s v="USD"/>
    <n v="2"/>
    <n v="2"/>
    <n v="2"/>
    <n v="2"/>
    <n v="5"/>
    <n v="5"/>
    <n v="5"/>
    <n v="5"/>
    <n v="55.09"/>
    <n v="55.09"/>
    <n v="55.09"/>
    <n v="55.09"/>
    <n v="3.6485750590000001"/>
    <n v="3.6485750590000001"/>
    <n v="27.407960200000002"/>
    <n v="27.407960200000002"/>
  </r>
  <r>
    <d v="2025-09-09T00:00:00"/>
    <x v="40"/>
    <n v="153"/>
    <n v="1"/>
    <n v="1.5"/>
    <n v="0.65400000000000003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1"/>
    <n v="647"/>
    <n v="4"/>
    <n v="0.59799999999999998"/>
    <n v="0.61799999999999999"/>
    <n v="2.39"/>
    <n v="2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2"/>
    <n v="126"/>
    <n v="1"/>
    <n v="1.5"/>
    <n v="0.79400000000000004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2"/>
    <n v="19"/>
    <n v="1"/>
    <n v="1.05"/>
    <n v="5.2629999999999999"/>
    <n v="1.05"/>
    <n v="1.05"/>
    <s v="USD"/>
    <n v="0"/>
    <n v="1"/>
    <n v="1"/>
    <n v="1"/>
    <n v="0"/>
    <n v="1"/>
    <n v="1"/>
    <n v="1"/>
    <n v="0"/>
    <n v="36.49"/>
    <n v="36.49"/>
    <n v="36.49"/>
    <n v="2.8775006849999998"/>
    <n v="2.8775006849999998"/>
    <n v="34.752380950000003"/>
    <n v="34.752380950000003"/>
  </r>
  <r>
    <d v="2025-09-09T00:00:00"/>
    <x v="39"/>
    <n v="167"/>
    <n v="3"/>
    <n v="0.86699999999999999"/>
    <n v="1.796"/>
    <n v="2.6"/>
    <n v="2.6"/>
    <s v="USD"/>
    <n v="1"/>
    <n v="1"/>
    <n v="1"/>
    <n v="1"/>
    <n v="1"/>
    <n v="1"/>
    <n v="1"/>
    <n v="1"/>
    <n v="11.49"/>
    <n v="11.49"/>
    <n v="11.49"/>
    <n v="11.49"/>
    <n v="22.628372500000001"/>
    <n v="22.628372500000001"/>
    <n v="4.4192307690000003"/>
    <n v="4.4192307690000003"/>
  </r>
  <r>
    <d v="2025-09-09T00:00:00"/>
    <x v="40"/>
    <n v="174"/>
    <n v="2"/>
    <n v="1.77"/>
    <n v="1.149"/>
    <n v="3.54"/>
    <n v="3.54"/>
    <s v="USD"/>
    <n v="0"/>
    <n v="1"/>
    <n v="1"/>
    <n v="1"/>
    <n v="0"/>
    <n v="1"/>
    <n v="1"/>
    <n v="1"/>
    <n v="0"/>
    <n v="34.880000000000003"/>
    <n v="34.880000000000003"/>
    <n v="34.880000000000003"/>
    <n v="10.149082569999999"/>
    <n v="10.149082569999999"/>
    <n v="9.8531073449999997"/>
    <n v="9.8531073449999997"/>
  </r>
  <r>
    <d v="2025-09-09T00:00:00"/>
    <x v="41"/>
    <n v="399"/>
    <n v="2"/>
    <n v="0.87"/>
    <n v="0.501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1"/>
    <n v="312"/>
    <n v="1"/>
    <n v="1.43"/>
    <n v="0.32100000000000001"/>
    <n v="1.43"/>
    <n v="1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39"/>
    <n v="158"/>
    <n v="1"/>
    <n v="0.41"/>
    <n v="0.63300000000000001"/>
    <n v="0.41"/>
    <n v="0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2"/>
    <n v="54"/>
    <n v="1"/>
    <n v="0.98"/>
    <n v="1.8520000000000001"/>
    <n v="0.98"/>
    <n v="0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0"/>
    <n v="611"/>
    <n v="5"/>
    <n v="0.61399999999999999"/>
    <n v="0.81799999999999995"/>
    <n v="3.07"/>
    <n v="3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8"/>
    <n v="392"/>
    <n v="1"/>
    <n v="0.55000000000000004"/>
    <n v="0.255"/>
    <n v="0.55000000000000004"/>
    <n v="0.55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3"/>
    <n v="141"/>
    <n v="1"/>
    <n v="1.05"/>
    <n v="0.70899999999999996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8"/>
    <n v="1162"/>
    <n v="10"/>
    <n v="1.2769999999999999"/>
    <n v="0.86099999999999999"/>
    <n v="12.77"/>
    <n v="12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43"/>
    <n v="1057"/>
    <n v="1"/>
    <n v="1.5"/>
    <n v="9.5000000000000001E-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8"/>
    <n v="861"/>
    <n v="6"/>
    <n v="1.0820000000000001"/>
    <n v="0.69699999999999995"/>
    <n v="6.49"/>
    <n v="6.49"/>
    <s v="USD"/>
    <n v="3"/>
    <n v="3"/>
    <n v="3"/>
    <n v="3"/>
    <n v="3"/>
    <n v="3"/>
    <n v="3"/>
    <n v="3"/>
    <n v="89.86"/>
    <n v="89.86"/>
    <n v="89.86"/>
    <n v="89.86"/>
    <n v="7.2223458709999999"/>
    <n v="7.2223458709999999"/>
    <n v="13.845916799999999"/>
    <n v="13.845916799999999"/>
  </r>
  <r>
    <d v="2025-09-09T00:00:00"/>
    <x v="43"/>
    <n v="965"/>
    <n v="3"/>
    <n v="1.01"/>
    <n v="0.311"/>
    <n v="3.03"/>
    <n v="3.03"/>
    <s v="USD"/>
    <n v="1"/>
    <n v="1"/>
    <n v="1"/>
    <n v="1"/>
    <n v="1"/>
    <n v="1"/>
    <n v="1"/>
    <n v="1"/>
    <n v="16.88"/>
    <n v="16.88"/>
    <n v="16.88"/>
    <n v="16.88"/>
    <n v="17.950236969999999"/>
    <n v="17.950236969999999"/>
    <n v="5.5709570959999999"/>
    <n v="5.5709570959999999"/>
  </r>
  <r>
    <d v="2025-09-09T00:00:00"/>
    <x v="43"/>
    <n v="311"/>
    <n v="1"/>
    <n v="0.53"/>
    <n v="0.32200000000000001"/>
    <n v="0.53"/>
    <n v="0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09T00:00:00"/>
    <x v="28"/>
    <n v="1521"/>
    <n v="12"/>
    <n v="1.4059999999999999"/>
    <n v="0.78900000000000003"/>
    <n v="16.87"/>
    <n v="16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0"/>
    <n v="1489"/>
    <n v="20"/>
    <n v="1.7649999999999999"/>
    <n v="1.343"/>
    <n v="35.299999999999997"/>
    <n v="35.299999999999997"/>
    <s v="USD"/>
    <n v="3"/>
    <n v="3"/>
    <n v="3"/>
    <n v="3"/>
    <n v="3"/>
    <n v="3"/>
    <n v="3"/>
    <n v="3"/>
    <n v="71.86"/>
    <n v="71.86"/>
    <n v="71.86"/>
    <n v="71.86"/>
    <n v="49.123295300000002"/>
    <n v="49.123295300000002"/>
    <n v="2.0356940510000001"/>
    <n v="2.0356940510000001"/>
  </r>
  <r>
    <d v="2025-09-10T00:00:00"/>
    <x v="1"/>
    <n v="2258"/>
    <n v="38"/>
    <n v="2.2410000000000001"/>
    <n v="1.6830000000000001"/>
    <n v="85.17"/>
    <n v="85.17"/>
    <s v="USD"/>
    <n v="6"/>
    <n v="7"/>
    <n v="7"/>
    <n v="7"/>
    <n v="7"/>
    <n v="8"/>
    <n v="8"/>
    <n v="8"/>
    <n v="159.22999999999999"/>
    <n v="182.72"/>
    <n v="182.72"/>
    <n v="182.72"/>
    <n v="46.612302980000003"/>
    <n v="46.612302980000003"/>
    <n v="2.1453563459999998"/>
    <n v="2.1453563459999998"/>
  </r>
  <r>
    <d v="2025-09-10T00:00:00"/>
    <x v="2"/>
    <n v="1067"/>
    <n v="13"/>
    <n v="2.282"/>
    <n v="1.218"/>
    <n v="29.67"/>
    <n v="29.67"/>
    <s v="USD"/>
    <n v="1"/>
    <n v="1"/>
    <n v="1"/>
    <n v="1"/>
    <n v="3"/>
    <n v="3"/>
    <n v="3"/>
    <n v="3"/>
    <n v="86.64"/>
    <n v="86.64"/>
    <n v="86.64"/>
    <n v="86.64"/>
    <n v="34.245152349999998"/>
    <n v="34.245152349999998"/>
    <n v="2.9201213350000002"/>
    <n v="2.9201213350000002"/>
  </r>
  <r>
    <d v="2025-09-10T00:00:00"/>
    <x v="3"/>
    <n v="1394"/>
    <n v="10"/>
    <n v="4.3109999999999999"/>
    <n v="0.71699999999999997"/>
    <n v="43.11"/>
    <n v="43.11"/>
    <s v="USD"/>
    <n v="1"/>
    <n v="1"/>
    <n v="1"/>
    <n v="1"/>
    <n v="2"/>
    <n v="2"/>
    <n v="2"/>
    <n v="2"/>
    <n v="62.98"/>
    <n v="62.98"/>
    <n v="62.98"/>
    <n v="62.98"/>
    <n v="68.450301679999995"/>
    <n v="68.450301679999995"/>
    <n v="1.460913941"/>
    <n v="1.460913941"/>
  </r>
  <r>
    <d v="2025-09-10T00:00:00"/>
    <x v="4"/>
    <n v="1429"/>
    <n v="11"/>
    <n v="4.3049999999999997"/>
    <n v="0.77"/>
    <n v="47.35"/>
    <n v="47.35"/>
    <s v="USD"/>
    <n v="2"/>
    <n v="3"/>
    <n v="3"/>
    <n v="3"/>
    <n v="6"/>
    <n v="7"/>
    <n v="7"/>
    <n v="7"/>
    <n v="632.94000000000005"/>
    <n v="658.82"/>
    <n v="658.82"/>
    <n v="658.82"/>
    <n v="7.1870920739999997"/>
    <n v="7.1870920739999997"/>
    <n v="13.913833159999999"/>
    <n v="13.913833159999999"/>
  </r>
  <r>
    <d v="2025-09-10T00:00:00"/>
    <x v="5"/>
    <n v="411"/>
    <n v="5"/>
    <n v="1.3520000000000001"/>
    <n v="1.2170000000000001"/>
    <n v="6.76"/>
    <n v="6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4"/>
    <n v="3728"/>
    <n v="30"/>
    <n v="2.2050000000000001"/>
    <n v="0.80500000000000005"/>
    <n v="66.14"/>
    <n v="66.14"/>
    <s v="USD"/>
    <n v="5"/>
    <n v="6"/>
    <n v="6"/>
    <n v="6"/>
    <n v="5"/>
    <n v="6"/>
    <n v="6"/>
    <n v="6"/>
    <n v="159.4"/>
    <n v="190.89"/>
    <n v="190.89"/>
    <n v="190.89"/>
    <n v="34.648226729999998"/>
    <n v="34.648226729999998"/>
    <n v="2.8861505900000002"/>
    <n v="2.8861505900000002"/>
  </r>
  <r>
    <d v="2025-09-10T00:00:00"/>
    <x v="6"/>
    <n v="366"/>
    <n v="2"/>
    <n v="2.395"/>
    <n v="0.54600000000000004"/>
    <n v="4.79"/>
    <n v="4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7"/>
    <n v="724"/>
    <n v="12"/>
    <n v="2.0939999999999999"/>
    <n v="1.657"/>
    <n v="25.13"/>
    <n v="25.13"/>
    <s v="USD"/>
    <n v="2"/>
    <n v="2"/>
    <n v="2"/>
    <n v="2"/>
    <n v="2"/>
    <n v="2"/>
    <n v="2"/>
    <n v="2"/>
    <n v="82.98"/>
    <n v="82.98"/>
    <n v="82.98"/>
    <n v="82.98"/>
    <n v="30.284405880000001"/>
    <n v="30.284405880000001"/>
    <n v="3.3020294469999998"/>
    <n v="3.3020294469999998"/>
  </r>
  <r>
    <d v="2025-09-10T00:00:00"/>
    <x v="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9"/>
    <n v="1589"/>
    <n v="12"/>
    <n v="1.3660000000000001"/>
    <n v="0.755"/>
    <n v="16.39"/>
    <n v="16.39"/>
    <s v="USD"/>
    <n v="1"/>
    <n v="1"/>
    <n v="1"/>
    <n v="1"/>
    <n v="1"/>
    <n v="1"/>
    <n v="1"/>
    <n v="1"/>
    <n v="21.49"/>
    <n v="21.49"/>
    <n v="21.49"/>
    <n v="21.49"/>
    <n v="76.268031640000004"/>
    <n v="76.268031640000004"/>
    <n v="1.311165345"/>
    <n v="1.311165345"/>
  </r>
  <r>
    <d v="2025-09-10T00:00:00"/>
    <x v="4"/>
    <n v="5390"/>
    <n v="38"/>
    <n v="4.3659999999999997"/>
    <n v="0.70499999999999996"/>
    <n v="165.9"/>
    <n v="165.9"/>
    <s v="USD"/>
    <n v="14"/>
    <n v="16"/>
    <n v="16"/>
    <n v="16"/>
    <n v="21"/>
    <n v="23"/>
    <n v="23"/>
    <n v="23"/>
    <n v="676.79"/>
    <n v="746.55"/>
    <n v="746.55"/>
    <n v="746.55"/>
    <n v="22.222222219999999"/>
    <n v="22.222222219999999"/>
    <n v="4.5"/>
    <n v="4.5"/>
  </r>
  <r>
    <d v="2025-09-10T00:00:00"/>
    <x v="10"/>
    <n v="1098"/>
    <n v="10"/>
    <n v="5.9989999999999997"/>
    <n v="0.91100000000000003"/>
    <n v="59.99"/>
    <n v="59.99"/>
    <s v="USD"/>
    <n v="9"/>
    <n v="9"/>
    <n v="10"/>
    <n v="10"/>
    <n v="13"/>
    <n v="13"/>
    <n v="14"/>
    <n v="14"/>
    <n v="406.66"/>
    <n v="406.66"/>
    <n v="483.15"/>
    <n v="483.15"/>
    <n v="14.75188118"/>
    <n v="12.41643382"/>
    <n v="6.7787964660000002"/>
    <n v="8.053842307"/>
  </r>
  <r>
    <d v="2025-09-10T00:00:00"/>
    <x v="11"/>
    <n v="978"/>
    <n v="8"/>
    <n v="5.4080000000000004"/>
    <n v="0.81799999999999995"/>
    <n v="43.26"/>
    <n v="43.26"/>
    <s v="USD"/>
    <n v="8"/>
    <n v="8"/>
    <n v="8"/>
    <n v="8"/>
    <n v="17"/>
    <n v="17"/>
    <n v="17"/>
    <n v="17"/>
    <n v="500.22"/>
    <n v="500.22"/>
    <n v="500.22"/>
    <n v="500.22"/>
    <n v="8.6481947940000001"/>
    <n v="8.6481947940000001"/>
    <n v="11.5631068"/>
    <n v="11.5631068"/>
  </r>
  <r>
    <d v="2025-09-10T00:00:00"/>
    <x v="12"/>
    <n v="4173"/>
    <n v="26"/>
    <n v="5.8970000000000002"/>
    <n v="0.623"/>
    <n v="153.31"/>
    <n v="153.31"/>
    <s v="USD"/>
    <n v="17"/>
    <n v="24"/>
    <n v="24"/>
    <n v="24"/>
    <n v="26"/>
    <n v="40"/>
    <n v="40"/>
    <n v="40"/>
    <n v="858.12"/>
    <n v="1728.84"/>
    <n v="1728.84"/>
    <n v="1728.84"/>
    <n v="8.8677957470000006"/>
    <n v="8.8677957470000006"/>
    <n v="11.27675951"/>
    <n v="11.27675951"/>
  </r>
  <r>
    <d v="2025-09-10T00:00:00"/>
    <x v="13"/>
    <n v="6497"/>
    <n v="39"/>
    <n v="3.4"/>
    <n v="0.6"/>
    <n v="132.59"/>
    <n v="132.59"/>
    <s v="USD"/>
    <n v="13"/>
    <n v="13"/>
    <n v="13"/>
    <n v="13"/>
    <n v="20"/>
    <n v="20"/>
    <n v="20"/>
    <n v="20"/>
    <n v="752.74"/>
    <n v="752.74"/>
    <n v="752.74"/>
    <n v="752.74"/>
    <n v="17.614315699999999"/>
    <n v="17.614315699999999"/>
    <n v="5.6772003919999996"/>
    <n v="5.6772003919999996"/>
  </r>
  <r>
    <d v="2025-09-10T00:00:00"/>
    <x v="45"/>
    <n v="637"/>
    <n v="9"/>
    <n v="1.2729999999999999"/>
    <n v="1.413"/>
    <n v="11.46"/>
    <n v="11.46"/>
    <s v="USD"/>
    <n v="1"/>
    <n v="1"/>
    <n v="1"/>
    <n v="1"/>
    <n v="1"/>
    <n v="1"/>
    <n v="1"/>
    <n v="1"/>
    <n v="21.49"/>
    <n v="21.49"/>
    <n v="21.49"/>
    <n v="21.49"/>
    <n v="53.327128899999998"/>
    <n v="53.327128899999998"/>
    <n v="1.87521815"/>
    <n v="1.87521815"/>
  </r>
  <r>
    <d v="2025-09-10T00:00:00"/>
    <x v="14"/>
    <n v="1785"/>
    <n v="15"/>
    <n v="3.1459999999999999"/>
    <n v="0.84"/>
    <n v="47.19"/>
    <n v="47.19"/>
    <s v="USD"/>
    <n v="2"/>
    <n v="2"/>
    <n v="2"/>
    <n v="2"/>
    <n v="2"/>
    <n v="2"/>
    <n v="2"/>
    <n v="2"/>
    <n v="71.37"/>
    <n v="71.37"/>
    <n v="71.37"/>
    <n v="71.37"/>
    <n v="66.12021858"/>
    <n v="66.12021858"/>
    <n v="1.512396694"/>
    <n v="1.512396694"/>
  </r>
  <r>
    <d v="2025-09-10T00:00:00"/>
    <x v="15"/>
    <n v="1926"/>
    <n v="9"/>
    <n v="4.1619999999999999"/>
    <n v="0.46700000000000003"/>
    <n v="37.46"/>
    <n v="37.46"/>
    <s v="USD"/>
    <n v="2"/>
    <n v="2"/>
    <n v="2"/>
    <n v="2"/>
    <n v="2"/>
    <n v="2"/>
    <n v="2"/>
    <n v="2"/>
    <n v="105.37"/>
    <n v="105.37"/>
    <n v="105.37"/>
    <n v="105.37"/>
    <n v="35.55091582"/>
    <n v="35.55091582"/>
    <n v="2.8128670580000001"/>
    <n v="2.8128670580000001"/>
  </r>
  <r>
    <d v="2025-09-10T00:00:00"/>
    <x v="16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17"/>
    <n v="98"/>
    <n v="6"/>
    <n v="6.0279999999999996"/>
    <n v="6.1219999999999999"/>
    <n v="36.17"/>
    <n v="36.17"/>
    <s v="USD"/>
    <n v="5"/>
    <n v="5"/>
    <n v="5"/>
    <n v="5"/>
    <n v="21"/>
    <n v="21"/>
    <n v="21"/>
    <n v="21"/>
    <n v="684.64"/>
    <n v="684.64"/>
    <n v="684.64"/>
    <n v="684.64"/>
    <n v="5.2830684740000002"/>
    <n v="5.2830684740000002"/>
    <n v="18.928393700000001"/>
    <n v="18.928393700000001"/>
  </r>
  <r>
    <d v="2025-09-10T00:00:00"/>
    <x v="18"/>
    <n v="392"/>
    <n v="10"/>
    <n v="2.8460000000000001"/>
    <n v="2.5510000000000002"/>
    <n v="28.46"/>
    <n v="28.46"/>
    <s v="USD"/>
    <n v="2"/>
    <n v="2"/>
    <n v="2"/>
    <n v="2"/>
    <n v="2"/>
    <n v="2"/>
    <n v="2"/>
    <n v="2"/>
    <n v="66.98"/>
    <n v="66.98"/>
    <n v="66.98"/>
    <n v="66.98"/>
    <n v="42.490295609999997"/>
    <n v="42.490295609999997"/>
    <n v="2.3534785660000002"/>
    <n v="2.3534785660000002"/>
  </r>
  <r>
    <d v="2025-09-10T00:00:00"/>
    <x v="19"/>
    <n v="1812"/>
    <n v="9"/>
    <n v="6.0640000000000001"/>
    <n v="0.497"/>
    <n v="54.58"/>
    <n v="54.58"/>
    <s v="USD"/>
    <n v="3"/>
    <n v="4"/>
    <n v="4"/>
    <n v="4"/>
    <n v="5"/>
    <n v="6"/>
    <n v="6"/>
    <n v="6"/>
    <n v="404.9"/>
    <n v="482.8"/>
    <n v="482.8"/>
    <n v="482.8"/>
    <n v="11.30488815"/>
    <n v="11.30488815"/>
    <n v="8.8457310370000002"/>
    <n v="8.8457310370000002"/>
  </r>
  <r>
    <d v="2025-09-10T00:00:00"/>
    <x v="20"/>
    <n v="1012"/>
    <n v="7"/>
    <n v="4.8840000000000003"/>
    <n v="0.69199999999999995"/>
    <n v="34.19"/>
    <n v="34.19"/>
    <s v="USD"/>
    <n v="4"/>
    <n v="4"/>
    <n v="4"/>
    <n v="4"/>
    <n v="5"/>
    <n v="5"/>
    <n v="5"/>
    <n v="5"/>
    <n v="270.56"/>
    <n v="270.56"/>
    <n v="270.56"/>
    <n v="270.56"/>
    <n v="12.6367534"/>
    <n v="12.6367534"/>
    <n v="7.9134249780000001"/>
    <n v="7.9134249780000001"/>
  </r>
  <r>
    <d v="2025-09-10T00:00:00"/>
    <x v="21"/>
    <n v="1018"/>
    <n v="12"/>
    <n v="2.9329999999999998"/>
    <n v="1.179"/>
    <n v="35.19"/>
    <n v="35.19"/>
    <s v="USD"/>
    <n v="1"/>
    <n v="2"/>
    <n v="2"/>
    <n v="2"/>
    <n v="1"/>
    <n v="2"/>
    <n v="2"/>
    <n v="2"/>
    <n v="37.9"/>
    <n v="78.88"/>
    <n v="78.88"/>
    <n v="78.88"/>
    <n v="44.612068970000003"/>
    <n v="44.612068970000003"/>
    <n v="2.2415458940000001"/>
    <n v="2.2415458940000001"/>
  </r>
  <r>
    <d v="2025-09-10T00:00:00"/>
    <x v="22"/>
    <n v="391"/>
    <n v="9"/>
    <n v="2.722"/>
    <n v="2.302"/>
    <n v="24.5"/>
    <n v="24.5"/>
    <s v="USD"/>
    <n v="5"/>
    <n v="5"/>
    <n v="5"/>
    <n v="5"/>
    <n v="11"/>
    <n v="11"/>
    <n v="11"/>
    <n v="11"/>
    <n v="343.86"/>
    <n v="343.86"/>
    <n v="343.86"/>
    <n v="343.86"/>
    <n v="7.1249927299999998"/>
    <n v="7.1249927299999998"/>
    <n v="14.03510204"/>
    <n v="14.03510204"/>
  </r>
  <r>
    <d v="2025-09-10T00:00:00"/>
    <x v="10"/>
    <n v="403"/>
    <n v="3"/>
    <n v="3.7170000000000001"/>
    <n v="0.74399999999999999"/>
    <n v="11.15"/>
    <n v="11.15"/>
    <s v="USD"/>
    <n v="1"/>
    <n v="1"/>
    <n v="1"/>
    <n v="1"/>
    <n v="4"/>
    <n v="4"/>
    <n v="4"/>
    <n v="4"/>
    <n v="127.52"/>
    <n v="127.52"/>
    <n v="127.52"/>
    <n v="127.52"/>
    <n v="8.7437264740000007"/>
    <n v="8.7437264740000007"/>
    <n v="11.4367713"/>
    <n v="11.4367713"/>
  </r>
  <r>
    <d v="2025-09-10T00:00:00"/>
    <x v="14"/>
    <n v="304"/>
    <n v="3"/>
    <n v="3.19"/>
    <n v="0.98699999999999999"/>
    <n v="9.57"/>
    <n v="9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3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0"/>
    <n v="40"/>
    <n v="1"/>
    <n v="3.19"/>
    <n v="2.5"/>
    <n v="3.19"/>
    <n v="3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"/>
    <n v="280"/>
    <n v="3"/>
    <n v="3.1930000000000001"/>
    <n v="1.071"/>
    <n v="9.58"/>
    <n v="9.58"/>
    <s v="USD"/>
    <n v="1"/>
    <n v="1"/>
    <n v="1"/>
    <n v="1"/>
    <n v="1"/>
    <n v="1"/>
    <n v="1"/>
    <n v="1"/>
    <n v="28.88"/>
    <n v="28.88"/>
    <n v="28.88"/>
    <n v="28.88"/>
    <n v="33.17174515"/>
    <n v="33.17174515"/>
    <n v="3.0146137789999998"/>
    <n v="3.0146137789999998"/>
  </r>
  <r>
    <d v="2025-09-10T00:00:00"/>
    <x v="6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47"/>
    <n v="429"/>
    <n v="2"/>
    <n v="1.655"/>
    <n v="0.46600000000000003"/>
    <n v="3.31"/>
    <n v="3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4"/>
    <n v="178"/>
    <n v="1"/>
    <n v="4.45"/>
    <n v="0.56200000000000006"/>
    <n v="4.45"/>
    <n v="4.45"/>
    <s v="USD"/>
    <n v="1"/>
    <n v="1"/>
    <n v="1"/>
    <n v="1"/>
    <n v="1"/>
    <n v="1"/>
    <n v="1"/>
    <n v="1"/>
    <n v="80.98"/>
    <n v="80.98"/>
    <n v="80.98"/>
    <n v="80.98"/>
    <n v="5.4951839959999997"/>
    <n v="5.4951839959999997"/>
    <n v="18.197752810000001"/>
    <n v="18.197752810000001"/>
  </r>
  <r>
    <d v="2025-09-10T00:00:00"/>
    <x v="4"/>
    <n v="306"/>
    <n v="1"/>
    <n v="1.81"/>
    <n v="0.32700000000000001"/>
    <n v="1.81"/>
    <n v="1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4"/>
    <n v="2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1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21"/>
    <n v="65"/>
    <n v="2"/>
    <n v="3.7949999999999999"/>
    <n v="3.077"/>
    <n v="7.59"/>
    <n v="7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5"/>
    <n v="427"/>
    <n v="2"/>
    <n v="3.02"/>
    <n v="0.46800000000000003"/>
    <n v="6.04"/>
    <n v="6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6"/>
    <n v="1479"/>
    <n v="6"/>
    <n v="2.1549999999999998"/>
    <n v="0.40600000000000003"/>
    <n v="12.93"/>
    <n v="12.93"/>
    <s v="USD"/>
    <n v="1"/>
    <n v="1"/>
    <n v="1"/>
    <n v="1"/>
    <n v="1"/>
    <n v="1"/>
    <n v="1"/>
    <n v="1"/>
    <n v="15.9"/>
    <n v="15.9"/>
    <n v="15.9"/>
    <n v="15.9"/>
    <n v="81.320754719999996"/>
    <n v="81.320754719999996"/>
    <n v="1.229698376"/>
    <n v="1.229698376"/>
  </r>
  <r>
    <d v="2025-09-10T00:00:00"/>
    <x v="27"/>
    <n v="2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5"/>
    <n v="1"/>
    <n v="1"/>
    <n v="1.36"/>
    <n v="100"/>
    <n v="1.36"/>
    <n v="1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1"/>
    <n v="237"/>
    <n v="9"/>
    <n v="2.1680000000000001"/>
    <n v="3.7970000000000002"/>
    <n v="19.510000000000002"/>
    <n v="19.510000000000002"/>
    <s v="USD"/>
    <n v="2"/>
    <n v="2"/>
    <n v="2"/>
    <n v="2"/>
    <n v="2"/>
    <n v="2"/>
    <n v="2"/>
    <n v="2"/>
    <n v="68.760000000000005"/>
    <n v="68.760000000000005"/>
    <n v="68.760000000000005"/>
    <n v="68.760000000000005"/>
    <n v="28.37405468"/>
    <n v="28.37405468"/>
    <n v="3.524346489"/>
    <n v="3.524346489"/>
  </r>
  <r>
    <d v="2025-09-10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14"/>
    <n v="191"/>
    <n v="3"/>
    <n v="5.1369999999999996"/>
    <n v="1.571"/>
    <n v="15.41"/>
    <n v="15.41"/>
    <s v="USD"/>
    <n v="1"/>
    <n v="1"/>
    <n v="1"/>
    <n v="1"/>
    <n v="1"/>
    <n v="1"/>
    <n v="1"/>
    <n v="1"/>
    <n v="36.49"/>
    <n v="36.49"/>
    <n v="36.49"/>
    <n v="36.49"/>
    <n v="42.230748149999997"/>
    <n v="42.230748149999997"/>
    <n v="2.367942894"/>
    <n v="2.367942894"/>
  </r>
  <r>
    <d v="2025-09-10T00:00:00"/>
    <x v="44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12"/>
    <n v="961"/>
    <n v="6"/>
    <n v="4.53"/>
    <n v="0.624"/>
    <n v="27.18"/>
    <n v="27.18"/>
    <s v="USD"/>
    <n v="1"/>
    <n v="3"/>
    <n v="3"/>
    <n v="3"/>
    <n v="1"/>
    <n v="4"/>
    <n v="4"/>
    <n v="4"/>
    <n v="91.98"/>
    <n v="280.66000000000003"/>
    <n v="280.66000000000003"/>
    <n v="280.66000000000003"/>
    <n v="9.6843155420000002"/>
    <n v="9.6843155420000002"/>
    <n v="10.32597498"/>
    <n v="10.32597498"/>
  </r>
  <r>
    <d v="2025-09-10T00:00:00"/>
    <x v="10"/>
    <n v="108"/>
    <n v="2"/>
    <n v="5.3"/>
    <n v="1.8520000000000001"/>
    <n v="10.6"/>
    <n v="10.6"/>
    <s v="USD"/>
    <n v="1"/>
    <n v="1"/>
    <n v="1"/>
    <n v="1"/>
    <n v="1"/>
    <n v="1"/>
    <n v="1"/>
    <n v="1"/>
    <n v="28.9"/>
    <n v="28.9"/>
    <n v="28.9"/>
    <n v="28.9"/>
    <n v="36.678200689999997"/>
    <n v="36.678200689999997"/>
    <n v="2.726415094"/>
    <n v="2.726415094"/>
  </r>
  <r>
    <d v="2025-09-10T00:00:00"/>
    <x v="28"/>
    <n v="55"/>
    <n v="1"/>
    <n v="2.4"/>
    <n v="1.8180000000000001"/>
    <n v="2.4"/>
    <n v="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2"/>
    <n v="1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9"/>
    <n v="83"/>
    <n v="1"/>
    <n v="1.96"/>
    <n v="1.2050000000000001"/>
    <n v="1.96"/>
    <n v="1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16"/>
    <n v="564"/>
    <n v="3"/>
    <n v="4.4470000000000001"/>
    <n v="0.53200000000000003"/>
    <n v="13.34"/>
    <n v="13.34"/>
    <s v="USD"/>
    <n v="1"/>
    <n v="1"/>
    <n v="1"/>
    <n v="1"/>
    <n v="3"/>
    <n v="3"/>
    <n v="3"/>
    <n v="3"/>
    <n v="213.45"/>
    <n v="213.45"/>
    <n v="213.45"/>
    <n v="213.45"/>
    <n v="6.2497071909999997"/>
    <n v="6.2497071909999997"/>
    <n v="16.000749630000001"/>
    <n v="16.000749630000001"/>
  </r>
  <r>
    <d v="2025-09-10T00:00:00"/>
    <x v="19"/>
    <n v="487"/>
    <n v="5"/>
    <n v="4.9420000000000002"/>
    <n v="1.0269999999999999"/>
    <n v="24.71"/>
    <n v="24.71"/>
    <s v="USD"/>
    <n v="3"/>
    <n v="3"/>
    <n v="3"/>
    <n v="3"/>
    <n v="5"/>
    <n v="5"/>
    <n v="5"/>
    <n v="5"/>
    <n v="207.54"/>
    <n v="207.54"/>
    <n v="207.54"/>
    <n v="207.54"/>
    <n v="11.90613858"/>
    <n v="11.90613858"/>
    <n v="8.3990287329999997"/>
    <n v="8.3990287329999997"/>
  </r>
  <r>
    <d v="2025-09-10T00:00:00"/>
    <x v="29"/>
    <n v="31"/>
    <n v="1"/>
    <n v="0.31"/>
    <n v="3.226"/>
    <n v="0.31"/>
    <n v="0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9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29"/>
    <n v="41"/>
    <n v="1"/>
    <n v="1.25"/>
    <n v="2.4390000000000001"/>
    <n v="1.25"/>
    <n v="1.25"/>
    <s v="USD"/>
    <n v="1"/>
    <n v="1"/>
    <n v="1"/>
    <n v="1"/>
    <n v="1"/>
    <n v="1"/>
    <n v="1"/>
    <n v="1"/>
    <n v="35.880000000000003"/>
    <n v="35.880000000000003"/>
    <n v="35.880000000000003"/>
    <n v="35.880000000000003"/>
    <n v="3.4838350060000001"/>
    <n v="3.4838350060000001"/>
    <n v="28.704000000000001"/>
    <n v="28.704000000000001"/>
  </r>
  <r>
    <d v="2025-09-10T00:00:00"/>
    <x v="29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0"/>
    <n v="566"/>
    <n v="10"/>
    <n v="0.66600000000000004"/>
    <n v="1.7669999999999999"/>
    <n v="6.66"/>
    <n v="6.66"/>
    <s v="USD"/>
    <n v="3"/>
    <n v="4"/>
    <n v="4"/>
    <n v="4"/>
    <n v="3"/>
    <n v="4"/>
    <n v="4"/>
    <n v="4"/>
    <n v="56.35"/>
    <n v="69.25"/>
    <n v="69.25"/>
    <n v="69.25"/>
    <n v="9.6173285199999992"/>
    <n v="9.6173285199999992"/>
    <n v="10.3978979"/>
    <n v="10.3978979"/>
  </r>
  <r>
    <d v="2025-09-10T00:00:00"/>
    <x v="30"/>
    <n v="641"/>
    <n v="4"/>
    <n v="0.75800000000000001"/>
    <n v="0.624"/>
    <n v="3.03"/>
    <n v="3.03"/>
    <s v="USD"/>
    <n v="2"/>
    <n v="2"/>
    <n v="2"/>
    <n v="2"/>
    <n v="2"/>
    <n v="2"/>
    <n v="2"/>
    <n v="2"/>
    <n v="35.47"/>
    <n v="35.47"/>
    <n v="35.47"/>
    <n v="35.47"/>
    <n v="8.5424302230000002"/>
    <n v="8.5424302230000002"/>
    <n v="11.706270630000001"/>
    <n v="11.706270630000001"/>
  </r>
  <r>
    <d v="2025-09-10T00:00:00"/>
    <x v="30"/>
    <n v="555"/>
    <n v="4"/>
    <n v="0.47799999999999998"/>
    <n v="0.72099999999999997"/>
    <n v="1.91"/>
    <n v="1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0"/>
    <n v="1197"/>
    <n v="23"/>
    <n v="0.28399999999999997"/>
    <n v="1.921"/>
    <n v="6.54"/>
    <n v="6.54"/>
    <s v="USD"/>
    <n v="2"/>
    <n v="2"/>
    <n v="2"/>
    <n v="2"/>
    <n v="2"/>
    <n v="2"/>
    <n v="2"/>
    <n v="2"/>
    <n v="44.86"/>
    <n v="44.86"/>
    <n v="44.86"/>
    <n v="44.86"/>
    <n v="14.578689260000001"/>
    <n v="14.578689260000001"/>
    <n v="6.8593272169999997"/>
    <n v="6.8593272169999997"/>
  </r>
  <r>
    <d v="2025-09-10T00:00:00"/>
    <x v="31"/>
    <n v="82"/>
    <n v="1"/>
    <n v="1.38"/>
    <n v="1.22"/>
    <n v="1.38"/>
    <n v="1.38"/>
    <s v="USD"/>
    <n v="0"/>
    <n v="1"/>
    <n v="1"/>
    <n v="1"/>
    <n v="0"/>
    <n v="1"/>
    <n v="1"/>
    <n v="1"/>
    <n v="0"/>
    <n v="41.9"/>
    <n v="41.9"/>
    <n v="41.9"/>
    <n v="3.2935560860000002"/>
    <n v="3.2935560860000002"/>
    <n v="30.36231884"/>
    <n v="30.36231884"/>
  </r>
  <r>
    <d v="2025-09-10T00:00:00"/>
    <x v="32"/>
    <n v="136"/>
    <n v="2"/>
    <n v="2.4900000000000002"/>
    <n v="1.4710000000000001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1"/>
    <n v="182"/>
    <n v="1"/>
    <n v="1.02"/>
    <n v="0.54900000000000004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2"/>
    <n v="292"/>
    <n v="1"/>
    <n v="1.05"/>
    <n v="0.34200000000000003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2"/>
    <n v="414"/>
    <n v="7"/>
    <n v="1.3660000000000001"/>
    <n v="1.6910000000000001"/>
    <n v="9.56"/>
    <n v="9.56"/>
    <s v="USD"/>
    <n v="1"/>
    <n v="1"/>
    <n v="1"/>
    <n v="1"/>
    <n v="1"/>
    <n v="1"/>
    <n v="1"/>
    <n v="1"/>
    <n v="23.49"/>
    <n v="23.49"/>
    <n v="23.49"/>
    <n v="23.49"/>
    <n v="40.69816943"/>
    <n v="40.69816943"/>
    <n v="2.4571129709999999"/>
    <n v="2.4571129709999999"/>
  </r>
  <r>
    <d v="2025-09-10T00:00:00"/>
    <x v="31"/>
    <n v="112"/>
    <n v="1"/>
    <n v="1.38"/>
    <n v="0.89300000000000002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2"/>
    <n v="701"/>
    <n v="4"/>
    <n v="0.80800000000000005"/>
    <n v="0.57099999999999995"/>
    <n v="3.23"/>
    <n v="3.23"/>
    <s v="USD"/>
    <n v="3"/>
    <n v="3"/>
    <n v="3"/>
    <n v="3"/>
    <n v="3"/>
    <n v="3"/>
    <n v="3"/>
    <n v="3"/>
    <n v="99.27"/>
    <n v="99.27"/>
    <n v="99.27"/>
    <n v="99.27"/>
    <n v="3.253752392"/>
    <n v="3.253752392"/>
    <n v="30.73374613"/>
    <n v="30.73374613"/>
  </r>
  <r>
    <d v="2025-09-10T00:00:00"/>
    <x v="31"/>
    <n v="598"/>
    <n v="7"/>
    <n v="0.73099999999999998"/>
    <n v="1.171"/>
    <n v="5.12"/>
    <n v="5.12"/>
    <s v="USD"/>
    <n v="1"/>
    <n v="1"/>
    <n v="1"/>
    <n v="1"/>
    <n v="1"/>
    <n v="1"/>
    <n v="1"/>
    <n v="1"/>
    <n v="31.49"/>
    <n v="31.49"/>
    <n v="31.49"/>
    <n v="31.49"/>
    <n v="16.25912988"/>
    <n v="16.25912988"/>
    <n v="6.150390625"/>
    <n v="6.150390625"/>
  </r>
  <r>
    <d v="2025-09-10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4"/>
    <n v="634"/>
    <n v="7"/>
    <n v="1.2789999999999999"/>
    <n v="1.1040000000000001"/>
    <n v="8.9499999999999993"/>
    <n v="8.9499999999999993"/>
    <s v="USD"/>
    <n v="0"/>
    <n v="1"/>
    <n v="1"/>
    <n v="1"/>
    <n v="0"/>
    <n v="2"/>
    <n v="2"/>
    <n v="2"/>
    <n v="0"/>
    <n v="69.8"/>
    <n v="69.8"/>
    <n v="69.8"/>
    <n v="12.82234957"/>
    <n v="12.82234957"/>
    <n v="7.7988826820000003"/>
    <n v="7.7988826820000003"/>
  </r>
  <r>
    <d v="2025-09-10T00:00:00"/>
    <x v="35"/>
    <n v="273"/>
    <n v="4"/>
    <n v="1.1579999999999999"/>
    <n v="1.4650000000000001"/>
    <n v="4.63"/>
    <n v="4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5"/>
    <n v="1010"/>
    <n v="9"/>
    <n v="0.92400000000000004"/>
    <n v="0.89100000000000001"/>
    <n v="8.32"/>
    <n v="8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3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4"/>
    <n v="1108"/>
    <n v="9"/>
    <n v="0.98799999999999999"/>
    <n v="0.81200000000000006"/>
    <n v="8.89"/>
    <n v="8.89"/>
    <s v="USD"/>
    <n v="1"/>
    <n v="1"/>
    <n v="1"/>
    <n v="1"/>
    <n v="1"/>
    <n v="1"/>
    <n v="1"/>
    <n v="1"/>
    <n v="23.49"/>
    <n v="23.49"/>
    <n v="23.49"/>
    <n v="23.49"/>
    <n v="37.845891870000003"/>
    <n v="37.845891870000003"/>
    <n v="2.6422947130000001"/>
    <n v="2.6422947130000001"/>
  </r>
  <r>
    <d v="2025-09-10T00:00:00"/>
    <x v="33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4"/>
    <n v="560"/>
    <n v="2"/>
    <n v="0.68"/>
    <n v="0.35699999999999998"/>
    <n v="1.36"/>
    <n v="1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5"/>
    <n v="707"/>
    <n v="9"/>
    <n v="1.208"/>
    <n v="1.2729999999999999"/>
    <n v="10.87"/>
    <n v="10.87"/>
    <s v="USD"/>
    <n v="4"/>
    <n v="4"/>
    <n v="4"/>
    <n v="4"/>
    <n v="4"/>
    <n v="4"/>
    <n v="4"/>
    <n v="4"/>
    <n v="94.57"/>
    <n v="94.57"/>
    <n v="94.57"/>
    <n v="94.57"/>
    <n v="11.49413133"/>
    <n v="11.49413133"/>
    <n v="8.7000919959999994"/>
    <n v="8.7000919959999994"/>
  </r>
  <r>
    <d v="2025-09-10T00:00:00"/>
    <x v="34"/>
    <n v="2844"/>
    <n v="22"/>
    <n v="0.67900000000000005"/>
    <n v="0.77400000000000002"/>
    <n v="14.94"/>
    <n v="14.94"/>
    <s v="USD"/>
    <n v="2"/>
    <n v="2"/>
    <n v="2"/>
    <n v="2"/>
    <n v="3"/>
    <n v="3"/>
    <n v="3"/>
    <n v="3"/>
    <n v="70.47"/>
    <n v="70.47"/>
    <n v="70.47"/>
    <n v="70.47"/>
    <n v="21.200510860000001"/>
    <n v="21.200510860000001"/>
    <n v="4.7168674700000004"/>
    <n v="4.7168674700000004"/>
  </r>
  <r>
    <d v="2025-09-10T00:00:00"/>
    <x v="33"/>
    <n v="1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5"/>
    <n v="669"/>
    <n v="6"/>
    <n v="0.70699999999999996"/>
    <n v="0.89700000000000002"/>
    <n v="4.24"/>
    <n v="4.24"/>
    <s v="USD"/>
    <n v="1"/>
    <n v="1"/>
    <n v="1"/>
    <n v="1"/>
    <n v="1"/>
    <n v="1"/>
    <n v="1"/>
    <n v="1"/>
    <n v="21.9"/>
    <n v="21.9"/>
    <n v="21.9"/>
    <n v="21.9"/>
    <n v="19.360730589999999"/>
    <n v="19.360730589999999"/>
    <n v="5.1650943399999996"/>
    <n v="5.1650943399999996"/>
  </r>
  <r>
    <d v="2025-09-10T00:00:00"/>
    <x v="36"/>
    <n v="436"/>
    <n v="5"/>
    <n v="2.37"/>
    <n v="1.147"/>
    <n v="11.85"/>
    <n v="11.85"/>
    <s v="USD"/>
    <n v="1"/>
    <n v="1"/>
    <n v="1"/>
    <n v="1"/>
    <n v="1"/>
    <n v="1"/>
    <n v="1"/>
    <n v="1"/>
    <n v="28.49"/>
    <n v="28.49"/>
    <n v="28.49"/>
    <n v="28.49"/>
    <n v="41.593541590000001"/>
    <n v="41.593541590000001"/>
    <n v="2.404219409"/>
    <n v="2.404219409"/>
  </r>
  <r>
    <d v="2025-09-10T00:00:00"/>
    <x v="36"/>
    <n v="1464"/>
    <n v="8"/>
    <n v="1.42"/>
    <n v="0.54600000000000004"/>
    <n v="11.36"/>
    <n v="11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6"/>
    <n v="550"/>
    <n v="5"/>
    <n v="1.782"/>
    <n v="0.90900000000000003"/>
    <n v="8.91"/>
    <n v="8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6"/>
    <n v="1915"/>
    <n v="7"/>
    <n v="1.4970000000000001"/>
    <n v="0.36599999999999999"/>
    <n v="10.48"/>
    <n v="10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7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7"/>
    <n v="33"/>
    <n v="1"/>
    <n v="1.02"/>
    <n v="3.03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7"/>
    <n v="48"/>
    <n v="1"/>
    <n v="1.44"/>
    <n v="2.0830000000000002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8"/>
    <n v="18"/>
    <n v="1"/>
    <n v="1.41"/>
    <n v="5.556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7"/>
    <n v="59"/>
    <n v="2"/>
    <n v="1.96"/>
    <n v="3.39"/>
    <n v="3.92"/>
    <n v="3.92"/>
    <s v="USD"/>
    <n v="2"/>
    <n v="2"/>
    <n v="2"/>
    <n v="2"/>
    <n v="2"/>
    <n v="2"/>
    <n v="2"/>
    <n v="2"/>
    <n v="49.78"/>
    <n v="49.78"/>
    <n v="49.78"/>
    <n v="49.78"/>
    <n v="7.8746484529999998"/>
    <n v="7.8746484529999998"/>
    <n v="12.69897959"/>
    <n v="12.69897959"/>
  </r>
  <r>
    <d v="2025-09-10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9"/>
    <n v="225"/>
    <n v="6"/>
    <n v="1.1020000000000001"/>
    <n v="2.6669999999999998"/>
    <n v="6.61"/>
    <n v="6.61"/>
    <s v="USD"/>
    <n v="1"/>
    <n v="1"/>
    <n v="1"/>
    <n v="1"/>
    <n v="2"/>
    <n v="2"/>
    <n v="2"/>
    <n v="2"/>
    <n v="22.98"/>
    <n v="22.98"/>
    <n v="22.98"/>
    <n v="22.98"/>
    <n v="28.76414273"/>
    <n v="28.76414273"/>
    <n v="3.476550681"/>
    <n v="3.476550681"/>
  </r>
  <r>
    <d v="2025-09-10T00:00:00"/>
    <x v="40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41"/>
    <n v="194"/>
    <n v="3"/>
    <n v="1.3"/>
    <n v="1.546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2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9"/>
    <n v="179"/>
    <n v="3"/>
    <n v="0.94"/>
    <n v="1.6759999999999999"/>
    <n v="2.82"/>
    <n v="2.82"/>
    <s v="USD"/>
    <n v="0"/>
    <n v="1"/>
    <n v="1"/>
    <n v="1"/>
    <n v="0"/>
    <n v="1"/>
    <n v="1"/>
    <n v="1"/>
    <n v="0"/>
    <n v="10.98"/>
    <n v="10.98"/>
    <n v="10.98"/>
    <n v="25.68306011"/>
    <n v="25.68306011"/>
    <n v="3.8936170209999998"/>
    <n v="3.8936170209999998"/>
  </r>
  <r>
    <d v="2025-09-10T00:00:00"/>
    <x v="40"/>
    <n v="1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41"/>
    <n v="456"/>
    <n v="2"/>
    <n v="1.0049999999999999"/>
    <n v="0.439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2"/>
    <n v="89"/>
    <n v="1"/>
    <n v="0.5"/>
    <n v="1.1240000000000001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2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39"/>
    <n v="230"/>
    <n v="2"/>
    <n v="0.90500000000000003"/>
    <n v="0.87"/>
    <n v="1.81"/>
    <n v="1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0"/>
    <n v="252"/>
    <n v="1"/>
    <n v="0.99"/>
    <n v="0.39700000000000002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1"/>
    <n v="562"/>
    <n v="4"/>
    <n v="1.4630000000000001"/>
    <n v="0.71199999999999997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1"/>
    <n v="305"/>
    <n v="2"/>
    <n v="1.21"/>
    <n v="0.65600000000000003"/>
    <n v="2.42"/>
    <n v="2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39"/>
    <n v="92"/>
    <n v="1"/>
    <n v="0.4"/>
    <n v="1.087"/>
    <n v="0.4"/>
    <n v="0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2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40"/>
    <n v="589"/>
    <n v="4"/>
    <n v="0.65500000000000003"/>
    <n v="0.67900000000000005"/>
    <n v="2.62"/>
    <n v="2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8"/>
    <n v="310"/>
    <n v="2"/>
    <n v="1.59"/>
    <n v="0.64500000000000002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3"/>
    <n v="1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0T00:00:00"/>
    <x v="28"/>
    <n v="946"/>
    <n v="4"/>
    <n v="1.105"/>
    <n v="0.42299999999999999"/>
    <n v="4.42"/>
    <n v="4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3"/>
    <n v="701"/>
    <n v="3"/>
    <n v="1.31"/>
    <n v="0.42799999999999999"/>
    <n v="3.93"/>
    <n v="3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8"/>
    <n v="613"/>
    <n v="5"/>
    <n v="1.0960000000000001"/>
    <n v="0.81599999999999995"/>
    <n v="5.48"/>
    <n v="5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3"/>
    <n v="656"/>
    <n v="1"/>
    <n v="1.2"/>
    <n v="0.152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43"/>
    <n v="481"/>
    <n v="4"/>
    <n v="0.61499999999999999"/>
    <n v="0.83199999999999996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0T00:00:00"/>
    <x v="28"/>
    <n v="1312"/>
    <n v="11"/>
    <n v="0.76800000000000002"/>
    <n v="0.83799999999999997"/>
    <n v="8.4499999999999993"/>
    <n v="8.44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0"/>
    <n v="1452"/>
    <n v="6"/>
    <n v="1.645"/>
    <n v="0.41299999999999998"/>
    <n v="9.8699999999999992"/>
    <n v="9.8699999999999992"/>
    <s v="USD"/>
    <n v="2"/>
    <n v="2"/>
    <n v="2"/>
    <n v="2"/>
    <n v="2"/>
    <n v="2"/>
    <n v="2"/>
    <n v="2"/>
    <n v="44.98"/>
    <n v="44.98"/>
    <n v="44.98"/>
    <n v="44.98"/>
    <n v="21.94308582"/>
    <n v="21.94308582"/>
    <n v="4.557244174"/>
    <n v="4.557244174"/>
  </r>
  <r>
    <d v="2025-09-11T00:00:00"/>
    <x v="1"/>
    <n v="1729"/>
    <n v="23"/>
    <n v="1.91"/>
    <n v="1.33"/>
    <n v="43.92"/>
    <n v="43.92"/>
    <s v="USD"/>
    <n v="4"/>
    <n v="4"/>
    <n v="4"/>
    <n v="4"/>
    <n v="4"/>
    <n v="4"/>
    <n v="4"/>
    <n v="4"/>
    <n v="93.96"/>
    <n v="93.96"/>
    <n v="93.96"/>
    <n v="93.96"/>
    <n v="46.743295019999998"/>
    <n v="46.743295019999998"/>
    <n v="2.1393442619999998"/>
    <n v="2.1393442619999998"/>
  </r>
  <r>
    <d v="2025-09-11T00:00:00"/>
    <x v="2"/>
    <n v="1107"/>
    <n v="8"/>
    <n v="3.0790000000000002"/>
    <n v="0.72299999999999998"/>
    <n v="24.63"/>
    <n v="24.63"/>
    <s v="USD"/>
    <n v="1"/>
    <n v="1"/>
    <n v="1"/>
    <n v="1"/>
    <n v="1"/>
    <n v="1"/>
    <n v="1"/>
    <n v="1"/>
    <n v="28.88"/>
    <n v="28.88"/>
    <n v="28.88"/>
    <n v="28.88"/>
    <n v="85.283933520000005"/>
    <n v="85.283933520000005"/>
    <n v="1.1725537960000001"/>
    <n v="1.1725537960000001"/>
  </r>
  <r>
    <d v="2025-09-11T00:00:00"/>
    <x v="3"/>
    <n v="1048"/>
    <n v="2"/>
    <n v="5.62"/>
    <n v="0.191"/>
    <n v="11.24"/>
    <n v="11.24"/>
    <s v="USD"/>
    <n v="1"/>
    <n v="1"/>
    <n v="1"/>
    <n v="1"/>
    <n v="1"/>
    <n v="1"/>
    <n v="1"/>
    <n v="1"/>
    <n v="31.49"/>
    <n v="31.49"/>
    <n v="31.49"/>
    <n v="31.49"/>
    <n v="35.69387107"/>
    <n v="35.69387107"/>
    <n v="2.8016014230000001"/>
    <n v="2.8016014230000001"/>
  </r>
  <r>
    <d v="2025-09-11T00:00:00"/>
    <x v="4"/>
    <n v="1648"/>
    <n v="12"/>
    <n v="3.9140000000000001"/>
    <n v="0.72799999999999998"/>
    <n v="46.97"/>
    <n v="46.97"/>
    <s v="USD"/>
    <n v="3"/>
    <n v="3"/>
    <n v="3"/>
    <n v="3"/>
    <n v="3"/>
    <n v="3"/>
    <n v="3"/>
    <n v="3"/>
    <n v="222.35"/>
    <n v="222.35"/>
    <n v="222.35"/>
    <n v="222.35"/>
    <n v="21.124353500000002"/>
    <n v="21.124353500000002"/>
    <n v="4.7338726849999997"/>
    <n v="4.7338726849999997"/>
  </r>
  <r>
    <d v="2025-09-11T00:00:00"/>
    <x v="5"/>
    <n v="370"/>
    <n v="2"/>
    <n v="0.59"/>
    <n v="0.54100000000000004"/>
    <n v="1.18"/>
    <n v="1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4"/>
    <n v="3126"/>
    <n v="28"/>
    <n v="2.3919999999999999"/>
    <n v="0.89600000000000002"/>
    <n v="66.98"/>
    <n v="66.98"/>
    <s v="USD"/>
    <n v="2"/>
    <n v="2"/>
    <n v="2"/>
    <n v="2"/>
    <n v="2"/>
    <n v="2"/>
    <n v="2"/>
    <n v="2"/>
    <n v="73.37"/>
    <n v="73.37"/>
    <n v="73.37"/>
    <n v="73.37"/>
    <n v="91.290718279999993"/>
    <n v="91.290718279999993"/>
    <n v="1.0954016120000001"/>
    <n v="1.0954016120000001"/>
  </r>
  <r>
    <d v="2025-09-11T00:00:00"/>
    <x v="6"/>
    <n v="291"/>
    <n v="3"/>
    <n v="1.18"/>
    <n v="1.0309999999999999"/>
    <n v="3.54"/>
    <n v="3.54"/>
    <s v="USD"/>
    <n v="1"/>
    <n v="1"/>
    <n v="1"/>
    <n v="1"/>
    <n v="1"/>
    <n v="1"/>
    <n v="1"/>
    <n v="1"/>
    <n v="22.49"/>
    <n v="22.49"/>
    <n v="22.49"/>
    <n v="22.49"/>
    <n v="15.740329040000001"/>
    <n v="15.740329040000001"/>
    <n v="6.3531073449999997"/>
    <n v="6.3531073449999997"/>
  </r>
  <r>
    <d v="2025-09-11T00:00:00"/>
    <x v="7"/>
    <n v="1345"/>
    <n v="9"/>
    <n v="2.0499999999999998"/>
    <n v="0.66900000000000004"/>
    <n v="18.45"/>
    <n v="18.45"/>
    <s v="USD"/>
    <n v="2"/>
    <n v="2"/>
    <n v="2"/>
    <n v="2"/>
    <n v="2"/>
    <n v="2"/>
    <n v="2"/>
    <n v="2"/>
    <n v="82.98"/>
    <n v="82.98"/>
    <n v="82.98"/>
    <n v="82.98"/>
    <n v="22.23427332"/>
    <n v="22.23427332"/>
    <n v="4.4975609759999999"/>
    <n v="4.4975609759999999"/>
  </r>
  <r>
    <d v="2025-09-11T00:00:00"/>
    <x v="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9"/>
    <n v="1425"/>
    <n v="7"/>
    <n v="1.1559999999999999"/>
    <n v="0.49099999999999999"/>
    <n v="8.09"/>
    <n v="8.09"/>
    <s v="USD"/>
    <n v="1"/>
    <n v="1"/>
    <n v="1"/>
    <n v="1"/>
    <n v="1"/>
    <n v="1"/>
    <n v="1"/>
    <n v="1"/>
    <n v="21.49"/>
    <n v="21.49"/>
    <n v="21.49"/>
    <n v="21.49"/>
    <n v="37.645416470000001"/>
    <n v="37.645416470000001"/>
    <n v="2.656365884"/>
    <n v="2.656365884"/>
  </r>
  <r>
    <d v="2025-09-11T00:00:00"/>
    <x v="4"/>
    <n v="4791"/>
    <n v="37"/>
    <n v="4.6269999999999998"/>
    <n v="0.77200000000000002"/>
    <n v="171.2"/>
    <n v="171.2"/>
    <s v="USD"/>
    <n v="9"/>
    <n v="11"/>
    <n v="11"/>
    <n v="11"/>
    <n v="12"/>
    <n v="14"/>
    <n v="14"/>
    <n v="14"/>
    <n v="446.78"/>
    <n v="511.15"/>
    <n v="511.15"/>
    <n v="511.15"/>
    <n v="33.493103789999999"/>
    <n v="33.493103789999999"/>
    <n v="2.9856892519999998"/>
    <n v="2.9856892519999998"/>
  </r>
  <r>
    <d v="2025-09-11T00:00:00"/>
    <x v="10"/>
    <n v="1307"/>
    <n v="12"/>
    <n v="5.7549999999999999"/>
    <n v="0.91800000000000004"/>
    <n v="69.06"/>
    <n v="69.06"/>
    <s v="USD"/>
    <n v="4"/>
    <n v="6"/>
    <n v="6"/>
    <n v="6"/>
    <n v="5"/>
    <n v="7"/>
    <n v="7"/>
    <n v="7"/>
    <n v="159.4"/>
    <n v="219.79"/>
    <n v="219.79"/>
    <n v="219.79"/>
    <n v="31.42090177"/>
    <n v="31.42090177"/>
    <n v="3.1825948450000001"/>
    <n v="3.1825948450000001"/>
  </r>
  <r>
    <d v="2025-09-11T00:00:00"/>
    <x v="11"/>
    <n v="894"/>
    <n v="7"/>
    <n v="5.5890000000000004"/>
    <n v="0.78300000000000003"/>
    <n v="39.119999999999997"/>
    <n v="39.119999999999997"/>
    <s v="USD"/>
    <n v="1"/>
    <n v="1"/>
    <n v="1"/>
    <n v="1"/>
    <n v="1"/>
    <n v="1"/>
    <n v="1"/>
    <n v="1"/>
    <n v="27.9"/>
    <n v="27.9"/>
    <n v="27.9"/>
    <n v="27.9"/>
    <n v="140.21505379999999"/>
    <n v="140.21505379999999"/>
    <n v="0.713190184"/>
    <n v="0.713190184"/>
  </r>
  <r>
    <d v="2025-09-11T00:00:00"/>
    <x v="12"/>
    <n v="3873"/>
    <n v="29"/>
    <n v="5.9710000000000001"/>
    <n v="0.749"/>
    <n v="173.15"/>
    <n v="173.15"/>
    <s v="USD"/>
    <n v="13"/>
    <n v="14"/>
    <n v="14"/>
    <n v="14"/>
    <n v="25"/>
    <n v="26"/>
    <n v="26"/>
    <n v="26"/>
    <n v="829.22"/>
    <n v="853.12"/>
    <n v="853.12"/>
    <n v="853.12"/>
    <n v="20.296089649999999"/>
    <n v="20.296089649999999"/>
    <n v="4.9270574649999999"/>
    <n v="4.9270574649999999"/>
  </r>
  <r>
    <d v="2025-09-11T00:00:00"/>
    <x v="13"/>
    <n v="5052"/>
    <n v="40"/>
    <n v="3.613"/>
    <n v="0.79200000000000004"/>
    <n v="144.52000000000001"/>
    <n v="144.52000000000001"/>
    <s v="USD"/>
    <n v="7"/>
    <n v="8"/>
    <n v="8"/>
    <n v="8"/>
    <n v="12"/>
    <n v="13"/>
    <n v="13"/>
    <n v="13"/>
    <n v="331.6"/>
    <n v="355.09"/>
    <n v="355.09"/>
    <n v="355.09"/>
    <n v="40.69954096"/>
    <n v="40.69954096"/>
    <n v="2.4570301689999998"/>
    <n v="2.4570301689999998"/>
  </r>
  <r>
    <d v="2025-09-11T00:00:00"/>
    <x v="45"/>
    <n v="723"/>
    <n v="6"/>
    <n v="1.39"/>
    <n v="0.83"/>
    <n v="8.34"/>
    <n v="8.34"/>
    <s v="USD"/>
    <n v="1"/>
    <n v="1"/>
    <n v="1"/>
    <n v="1"/>
    <n v="3"/>
    <n v="3"/>
    <n v="3"/>
    <n v="3"/>
    <n v="64.47"/>
    <n v="64.47"/>
    <n v="64.47"/>
    <n v="64.47"/>
    <n v="12.936249419999999"/>
    <n v="12.936249419999999"/>
    <n v="7.7302158270000003"/>
    <n v="7.7302158270000003"/>
  </r>
  <r>
    <d v="2025-09-11T00:00:00"/>
    <x v="14"/>
    <n v="1816"/>
    <n v="8"/>
    <n v="3.49"/>
    <n v="0.441"/>
    <n v="27.92"/>
    <n v="27.92"/>
    <s v="USD"/>
    <n v="3"/>
    <n v="4"/>
    <n v="4"/>
    <n v="4"/>
    <n v="5"/>
    <n v="6"/>
    <n v="6"/>
    <n v="6"/>
    <n v="169.84"/>
    <n v="207.72"/>
    <n v="207.72"/>
    <n v="207.72"/>
    <n v="13.441170809999999"/>
    <n v="13.441170809999999"/>
    <n v="7.4398280799999998"/>
    <n v="7.4398280799999998"/>
  </r>
  <r>
    <d v="2025-09-11T00:00:00"/>
    <x v="46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15"/>
    <n v="1954"/>
    <n v="7"/>
    <n v="3.37"/>
    <n v="0.35799999999999998"/>
    <n v="23.59"/>
    <n v="23.59"/>
    <s v="USD"/>
    <n v="1"/>
    <n v="1"/>
    <n v="1"/>
    <n v="1"/>
    <n v="1"/>
    <n v="1"/>
    <n v="1"/>
    <n v="1"/>
    <n v="30.49"/>
    <n v="30.49"/>
    <n v="30.49"/>
    <n v="30.49"/>
    <n v="77.36962939"/>
    <n v="77.36962939"/>
    <n v="1.2924968210000001"/>
    <n v="1.2924968210000001"/>
  </r>
  <r>
    <d v="2025-09-11T00:00:00"/>
    <x v="16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17"/>
    <n v="108"/>
    <n v="4"/>
    <n v="2.9649999999999999"/>
    <n v="3.7040000000000002"/>
    <n v="11.86"/>
    <n v="11.86"/>
    <s v="USD"/>
    <n v="2"/>
    <n v="2"/>
    <n v="2"/>
    <n v="2"/>
    <n v="2"/>
    <n v="2"/>
    <n v="2"/>
    <n v="2"/>
    <n v="69.760000000000005"/>
    <n v="69.760000000000005"/>
    <n v="69.760000000000005"/>
    <n v="69.760000000000005"/>
    <n v="17.00114679"/>
    <n v="17.00114679"/>
    <n v="5.8819561550000001"/>
    <n v="5.8819561550000001"/>
  </r>
  <r>
    <d v="2025-09-11T00:00:00"/>
    <x v="18"/>
    <n v="453"/>
    <n v="2"/>
    <n v="4.29"/>
    <n v="0.442"/>
    <n v="8.58"/>
    <n v="8.58"/>
    <s v="USD"/>
    <n v="0"/>
    <n v="2"/>
    <n v="2"/>
    <n v="2"/>
    <n v="0"/>
    <n v="2"/>
    <n v="2"/>
    <n v="2"/>
    <n v="0"/>
    <n v="69.86"/>
    <n v="69.86"/>
    <n v="69.86"/>
    <n v="12.281706270000001"/>
    <n v="12.281706270000001"/>
    <n v="8.1421911419999997"/>
    <n v="8.1421911419999997"/>
  </r>
  <r>
    <d v="2025-09-11T00:00:00"/>
    <x v="19"/>
    <n v="1706"/>
    <n v="9"/>
    <n v="6.1710000000000003"/>
    <n v="0.52800000000000002"/>
    <n v="55.54"/>
    <n v="55.54"/>
    <s v="USD"/>
    <n v="3"/>
    <n v="3"/>
    <n v="3"/>
    <n v="3"/>
    <n v="6"/>
    <n v="6"/>
    <n v="6"/>
    <n v="6"/>
    <n v="450.98"/>
    <n v="450.98"/>
    <n v="450.98"/>
    <n v="450.98"/>
    <n v="12.31540201"/>
    <n v="12.31540201"/>
    <n v="8.1199135760000001"/>
    <n v="8.1199135760000001"/>
  </r>
  <r>
    <d v="2025-09-11T00:00:00"/>
    <x v="20"/>
    <n v="1109"/>
    <n v="11"/>
    <n v="4.6589999999999998"/>
    <n v="0.99199999999999999"/>
    <n v="51.25"/>
    <n v="51.25"/>
    <s v="USD"/>
    <n v="4"/>
    <n v="4"/>
    <n v="4"/>
    <n v="4"/>
    <n v="4"/>
    <n v="4"/>
    <n v="4"/>
    <n v="4"/>
    <n v="300.54000000000002"/>
    <n v="300.54000000000002"/>
    <n v="300.54000000000002"/>
    <n v="300.54000000000002"/>
    <n v="17.05263858"/>
    <n v="17.05263858"/>
    <n v="5.8641951219999999"/>
    <n v="5.8641951219999999"/>
  </r>
  <r>
    <d v="2025-09-11T00:00:00"/>
    <x v="21"/>
    <n v="918"/>
    <n v="10"/>
    <n v="3.1"/>
    <n v="1.089"/>
    <n v="31"/>
    <n v="31"/>
    <s v="USD"/>
    <n v="1"/>
    <n v="1"/>
    <n v="1"/>
    <n v="1"/>
    <n v="1"/>
    <n v="1"/>
    <n v="1"/>
    <n v="1"/>
    <n v="41.49"/>
    <n v="41.49"/>
    <n v="41.49"/>
    <n v="41.49"/>
    <n v="74.716799230000007"/>
    <n v="74.716799230000007"/>
    <n v="1.338387097"/>
    <n v="1.338387097"/>
  </r>
  <r>
    <d v="2025-09-11T00:00:00"/>
    <x v="22"/>
    <n v="315"/>
    <n v="6"/>
    <n v="3.677"/>
    <n v="1.905"/>
    <n v="22.06"/>
    <n v="22.06"/>
    <s v="USD"/>
    <n v="6"/>
    <n v="6"/>
    <n v="6"/>
    <n v="6"/>
    <n v="32"/>
    <n v="32"/>
    <n v="32"/>
    <n v="32"/>
    <n v="1255.3800000000001"/>
    <n v="1255.3800000000001"/>
    <n v="1255.3800000000001"/>
    <n v="1255.3800000000001"/>
    <n v="1.757236853"/>
    <n v="1.757236853"/>
    <n v="56.907524930000001"/>
    <n v="56.907524930000001"/>
  </r>
  <r>
    <d v="2025-09-11T00:00:00"/>
    <x v="4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10"/>
    <n v="539"/>
    <n v="4"/>
    <n v="3.9980000000000002"/>
    <n v="0.74199999999999999"/>
    <n v="15.99"/>
    <n v="15.99"/>
    <s v="USD"/>
    <n v="1"/>
    <n v="1"/>
    <n v="1"/>
    <n v="1"/>
    <n v="8"/>
    <n v="8"/>
    <n v="8"/>
    <n v="8"/>
    <n v="255.04"/>
    <n v="255.04"/>
    <n v="255.04"/>
    <n v="255.04"/>
    <n v="6.2696047679999998"/>
    <n v="6.2696047679999998"/>
    <n v="15.94996873"/>
    <n v="15.94996873"/>
  </r>
  <r>
    <d v="2025-09-11T00:00:00"/>
    <x v="14"/>
    <n v="290"/>
    <n v="2"/>
    <n v="3.585"/>
    <n v="0.69"/>
    <n v="7.17"/>
    <n v="7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23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0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2"/>
    <n v="285"/>
    <n v="3"/>
    <n v="3.09"/>
    <n v="1.0529999999999999"/>
    <n v="9.27"/>
    <n v="9.27"/>
    <s v="USD"/>
    <n v="1"/>
    <n v="1"/>
    <n v="1"/>
    <n v="1"/>
    <n v="1"/>
    <n v="1"/>
    <n v="1"/>
    <n v="1"/>
    <n v="28.88"/>
    <n v="28.88"/>
    <n v="28.88"/>
    <n v="28.88"/>
    <n v="32.098337950000001"/>
    <n v="32.098337950000001"/>
    <n v="3.1154261060000001"/>
    <n v="3.1154261060000001"/>
  </r>
  <r>
    <d v="2025-09-11T00:00:00"/>
    <x v="6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47"/>
    <n v="479"/>
    <n v="1"/>
    <n v="2.29"/>
    <n v="0.20899999999999999"/>
    <n v="2.29"/>
    <n v="2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24"/>
    <n v="190"/>
    <n v="4"/>
    <n v="3.79"/>
    <n v="2.105"/>
    <n v="15.16"/>
    <n v="15.16"/>
    <s v="USD"/>
    <n v="2"/>
    <n v="2"/>
    <n v="2"/>
    <n v="2"/>
    <n v="2"/>
    <n v="2"/>
    <n v="2"/>
    <n v="2"/>
    <n v="122.88"/>
    <n v="122.88"/>
    <n v="122.88"/>
    <n v="122.88"/>
    <n v="12.33723958"/>
    <n v="12.33723958"/>
    <n v="8.1055408969999991"/>
    <n v="8.1055408969999991"/>
  </r>
  <r>
    <d v="2025-09-11T00:00:00"/>
    <x v="4"/>
    <n v="829"/>
    <n v="5"/>
    <n v="2.476"/>
    <n v="0.60299999999999998"/>
    <n v="12.38"/>
    <n v="12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4"/>
    <n v="145"/>
    <n v="1"/>
    <n v="1.5"/>
    <n v="0.6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1"/>
    <n v="37"/>
    <n v="1"/>
    <n v="3.49"/>
    <n v="2.7029999999999998"/>
    <n v="3.49"/>
    <n v="3.49"/>
    <s v="USD"/>
    <n v="1"/>
    <n v="1"/>
    <n v="1"/>
    <n v="1"/>
    <n v="1"/>
    <n v="1"/>
    <n v="1"/>
    <n v="1"/>
    <n v="41.49"/>
    <n v="41.49"/>
    <n v="41.49"/>
    <n v="41.49"/>
    <n v="8.4116654620000002"/>
    <n v="8.4116654620000002"/>
    <n v="11.88825215"/>
    <n v="11.88825215"/>
  </r>
  <r>
    <d v="2025-09-11T00:00:00"/>
    <x v="21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25"/>
    <n v="469"/>
    <n v="6"/>
    <n v="2.657"/>
    <n v="1.2789999999999999"/>
    <n v="15.94"/>
    <n v="15.94"/>
    <s v="USD"/>
    <n v="4"/>
    <n v="4"/>
    <n v="5"/>
    <n v="5"/>
    <n v="4"/>
    <n v="4"/>
    <n v="24"/>
    <n v="24"/>
    <n v="85.56"/>
    <n v="85.56"/>
    <n v="663.36"/>
    <n v="663.36"/>
    <n v="18.630201029999998"/>
    <n v="2.402918476"/>
    <n v="5.3676286070000003"/>
    <n v="41.616060230000002"/>
  </r>
  <r>
    <d v="2025-09-11T00:00:00"/>
    <x v="26"/>
    <n v="1657"/>
    <n v="3"/>
    <n v="2.88"/>
    <n v="0.18099999999999999"/>
    <n v="8.64"/>
    <n v="8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27"/>
    <n v="272"/>
    <n v="1"/>
    <n v="2.52"/>
    <n v="0.36799999999999999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1"/>
    <n v="300"/>
    <n v="8"/>
    <n v="1.649"/>
    <n v="2.6669999999999998"/>
    <n v="13.19"/>
    <n v="13.19"/>
    <s v="USD"/>
    <n v="2"/>
    <n v="2"/>
    <n v="2"/>
    <n v="2"/>
    <n v="2"/>
    <n v="2"/>
    <n v="2"/>
    <n v="2"/>
    <n v="55.37"/>
    <n v="55.37"/>
    <n v="55.37"/>
    <n v="55.37"/>
    <n v="23.82156402"/>
    <n v="23.82156402"/>
    <n v="4.1978771799999999"/>
    <n v="4.1978771799999999"/>
  </r>
  <r>
    <d v="2025-09-11T00:00:00"/>
    <x v="7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14"/>
    <n v="137"/>
    <n v="2"/>
    <n v="3.625"/>
    <n v="1.46"/>
    <n v="7.25"/>
    <n v="7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4"/>
    <n v="33"/>
    <n v="2"/>
    <n v="2.0150000000000001"/>
    <n v="6.0609999999999999"/>
    <n v="4.03"/>
    <n v="4.03"/>
    <s v="USD"/>
    <n v="1"/>
    <n v="1"/>
    <n v="1"/>
    <n v="1"/>
    <n v="1"/>
    <n v="1"/>
    <n v="1"/>
    <n v="1"/>
    <n v="36.49"/>
    <n v="36.49"/>
    <n v="36.49"/>
    <n v="36.49"/>
    <n v="11.04412168"/>
    <n v="11.04412168"/>
    <n v="9.0545905710000003"/>
    <n v="9.0545905710000003"/>
  </r>
  <r>
    <d v="2025-09-11T00:00:00"/>
    <x v="12"/>
    <n v="923"/>
    <n v="10"/>
    <n v="5.0279999999999996"/>
    <n v="1.083"/>
    <n v="50.28"/>
    <n v="50.28"/>
    <s v="USD"/>
    <n v="7"/>
    <n v="7"/>
    <n v="7"/>
    <n v="7"/>
    <n v="8"/>
    <n v="8"/>
    <n v="8"/>
    <n v="8"/>
    <n v="224.04"/>
    <n v="224.04"/>
    <n v="224.04"/>
    <n v="224.04"/>
    <n v="22.442421"/>
    <n v="22.442421"/>
    <n v="4.4558472550000001"/>
    <n v="4.4558472550000001"/>
  </r>
  <r>
    <d v="2025-09-11T00:00:00"/>
    <x v="10"/>
    <n v="1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28"/>
    <n v="55"/>
    <n v="1"/>
    <n v="4.4400000000000004"/>
    <n v="1.8180000000000001"/>
    <n v="4.4400000000000004"/>
    <n v="4.44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2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9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16"/>
    <n v="450"/>
    <n v="2"/>
    <n v="5.31"/>
    <n v="0.44400000000000001"/>
    <n v="10.62"/>
    <n v="10.62"/>
    <s v="USD"/>
    <n v="0"/>
    <n v="4"/>
    <n v="4"/>
    <n v="4"/>
    <n v="0"/>
    <n v="9"/>
    <n v="9"/>
    <n v="9"/>
    <n v="0"/>
    <n v="410.39"/>
    <n v="410.39"/>
    <n v="410.39"/>
    <n v="2.5877823530000001"/>
    <n v="2.5877823530000001"/>
    <n v="38.643126180000003"/>
    <n v="38.643126180000003"/>
  </r>
  <r>
    <d v="2025-09-11T00:00:00"/>
    <x v="19"/>
    <n v="501"/>
    <n v="2"/>
    <n v="4.59"/>
    <n v="0.39900000000000002"/>
    <n v="9.18"/>
    <n v="9.18"/>
    <s v="USD"/>
    <n v="2"/>
    <n v="2"/>
    <n v="2"/>
    <n v="2"/>
    <n v="2"/>
    <n v="2"/>
    <n v="2"/>
    <n v="2"/>
    <n v="158.88"/>
    <n v="158.88"/>
    <n v="158.88"/>
    <n v="158.88"/>
    <n v="5.7779456189999996"/>
    <n v="5.7779456189999996"/>
    <n v="17.30718954"/>
    <n v="17.30718954"/>
  </r>
  <r>
    <d v="2025-09-11T00:00:00"/>
    <x v="29"/>
    <n v="32"/>
    <n v="1"/>
    <n v="1.07"/>
    <n v="3.125"/>
    <n v="1.07"/>
    <n v="1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29"/>
    <n v="47"/>
    <n v="1"/>
    <n v="0.84"/>
    <n v="2.1280000000000001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0"/>
    <n v="550"/>
    <n v="11"/>
    <n v="0.751"/>
    <n v="2"/>
    <n v="8.26"/>
    <n v="8.26"/>
    <s v="USD"/>
    <n v="3"/>
    <n v="3"/>
    <n v="3"/>
    <n v="3"/>
    <n v="3"/>
    <n v="3"/>
    <n v="3"/>
    <n v="3"/>
    <n v="37.450000000000003"/>
    <n v="37.450000000000003"/>
    <n v="37.450000000000003"/>
    <n v="37.450000000000003"/>
    <n v="22.056074769999999"/>
    <n v="22.056074769999999"/>
    <n v="4.5338983050000001"/>
    <n v="4.5338983050000001"/>
  </r>
  <r>
    <d v="2025-09-11T00:00:00"/>
    <x v="30"/>
    <n v="706"/>
    <n v="11"/>
    <n v="0.60299999999999998"/>
    <n v="1.5580000000000001"/>
    <n v="6.63"/>
    <n v="6.63"/>
    <s v="USD"/>
    <n v="2"/>
    <n v="2"/>
    <n v="4"/>
    <n v="4"/>
    <n v="2"/>
    <n v="2"/>
    <n v="20"/>
    <n v="20"/>
    <n v="112.86"/>
    <n v="112.86"/>
    <n v="1142.3699999999999"/>
    <n v="1142.3699999999999"/>
    <n v="5.8745348220000002"/>
    <n v="0.58037238369999999"/>
    <n v="17.02262443"/>
    <n v="172.30316740000001"/>
  </r>
  <r>
    <d v="2025-09-11T00:00:00"/>
    <x v="30"/>
    <n v="590"/>
    <n v="6"/>
    <n v="0.48499999999999999"/>
    <n v="1.0169999999999999"/>
    <n v="2.91"/>
    <n v="2.91"/>
    <s v="USD"/>
    <n v="1"/>
    <n v="1"/>
    <n v="1"/>
    <n v="1"/>
    <n v="1"/>
    <n v="1"/>
    <n v="1"/>
    <n v="1"/>
    <n v="11.49"/>
    <n v="11.49"/>
    <n v="11.49"/>
    <n v="11.49"/>
    <n v="25.32637076"/>
    <n v="25.32637076"/>
    <n v="3.9484536079999999"/>
    <n v="3.9484536079999999"/>
  </r>
  <r>
    <d v="2025-09-11T00:00:00"/>
    <x v="30"/>
    <n v="1220"/>
    <n v="17"/>
    <n v="0.28899999999999998"/>
    <n v="1.393"/>
    <n v="4.91"/>
    <n v="4.91"/>
    <s v="USD"/>
    <n v="0"/>
    <n v="1"/>
    <n v="1"/>
    <n v="1"/>
    <n v="0"/>
    <n v="1"/>
    <n v="1"/>
    <n v="1"/>
    <n v="0"/>
    <n v="12.9"/>
    <n v="12.9"/>
    <n v="12.9"/>
    <n v="38.062015500000001"/>
    <n v="38.062015500000001"/>
    <n v="2.6272912420000001"/>
    <n v="2.6272912420000001"/>
  </r>
  <r>
    <d v="2025-09-11T00:00:00"/>
    <x v="31"/>
    <n v="61"/>
    <n v="2"/>
    <n v="1.635"/>
    <n v="3.2789999999999999"/>
    <n v="3.27"/>
    <n v="3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2"/>
    <n v="197"/>
    <n v="3"/>
    <n v="2.0830000000000002"/>
    <n v="1.5229999999999999"/>
    <n v="6.25"/>
    <n v="6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1"/>
    <n v="165"/>
    <n v="2"/>
    <n v="1.08"/>
    <n v="1.212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2"/>
    <n v="287"/>
    <n v="1"/>
    <n v="1.5"/>
    <n v="0.3479999999999999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2"/>
    <n v="486"/>
    <n v="3"/>
    <n v="0.79"/>
    <n v="0.61699999999999999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1"/>
    <n v="139"/>
    <n v="4"/>
    <n v="1.32"/>
    <n v="2.8780000000000001"/>
    <n v="5.28"/>
    <n v="5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2"/>
    <n v="579"/>
    <n v="6"/>
    <n v="0.73799999999999999"/>
    <n v="1.036"/>
    <n v="4.43"/>
    <n v="4.43"/>
    <s v="USD"/>
    <n v="1"/>
    <n v="1"/>
    <n v="1"/>
    <n v="1"/>
    <n v="1"/>
    <n v="1"/>
    <n v="1"/>
    <n v="1"/>
    <n v="35.880000000000003"/>
    <n v="35.880000000000003"/>
    <n v="35.880000000000003"/>
    <n v="35.880000000000003"/>
    <n v="12.346711259999999"/>
    <n v="12.346711259999999"/>
    <n v="8.0993227989999994"/>
    <n v="8.0993227989999994"/>
  </r>
  <r>
    <d v="2025-09-11T00:00:00"/>
    <x v="31"/>
    <n v="536"/>
    <n v="3"/>
    <n v="0.71"/>
    <n v="0.56000000000000005"/>
    <n v="2.13"/>
    <n v="2.13"/>
    <s v="USD"/>
    <n v="1"/>
    <n v="1"/>
    <n v="1"/>
    <n v="1"/>
    <n v="1"/>
    <n v="1"/>
    <n v="1"/>
    <n v="1"/>
    <n v="31.49"/>
    <n v="31.49"/>
    <n v="31.49"/>
    <n v="31.49"/>
    <n v="6.7640520799999999"/>
    <n v="6.7640520799999999"/>
    <n v="14.78403756"/>
    <n v="14.78403756"/>
  </r>
  <r>
    <d v="2025-09-11T00:00:00"/>
    <x v="33"/>
    <n v="6"/>
    <n v="1"/>
    <n v="0.72"/>
    <n v="16.667000000000002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4"/>
    <n v="711"/>
    <n v="11"/>
    <n v="1.367"/>
    <n v="1.5469999999999999"/>
    <n v="15.04"/>
    <n v="15.04"/>
    <s v="USD"/>
    <n v="2"/>
    <n v="2"/>
    <n v="2"/>
    <n v="2"/>
    <n v="2"/>
    <n v="2"/>
    <n v="2"/>
    <n v="2"/>
    <n v="46.98"/>
    <n v="46.98"/>
    <n v="46.98"/>
    <n v="46.98"/>
    <n v="32.013622820000002"/>
    <n v="32.013622820000002"/>
    <n v="3.123670213"/>
    <n v="3.123670213"/>
  </r>
  <r>
    <d v="2025-09-11T00:00:00"/>
    <x v="35"/>
    <n v="265"/>
    <n v="3"/>
    <n v="1.22"/>
    <n v="1.1319999999999999"/>
    <n v="3.66"/>
    <n v="3.66"/>
    <s v="USD"/>
    <n v="1"/>
    <n v="1"/>
    <n v="1"/>
    <n v="1"/>
    <n v="1"/>
    <n v="1"/>
    <n v="1"/>
    <n v="1"/>
    <n v="21.9"/>
    <n v="21.9"/>
    <n v="21.9"/>
    <n v="21.9"/>
    <n v="16.712328769999999"/>
    <n v="16.712328769999999"/>
    <n v="5.9836065569999999"/>
    <n v="5.9836065569999999"/>
  </r>
  <r>
    <d v="2025-09-11T00:00:00"/>
    <x v="35"/>
    <n v="869"/>
    <n v="7"/>
    <n v="1.1060000000000001"/>
    <n v="0.80600000000000005"/>
    <n v="7.74"/>
    <n v="7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3"/>
    <n v="26"/>
    <n v="1"/>
    <n v="0.96"/>
    <n v="3.8460000000000001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4"/>
    <n v="939"/>
    <n v="2"/>
    <n v="0.84"/>
    <n v="0.21299999999999999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3"/>
    <n v="50"/>
    <n v="1"/>
    <n v="0.54"/>
    <n v="2"/>
    <n v="0.54"/>
    <n v="0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4"/>
    <n v="439"/>
    <n v="3"/>
    <n v="1.2969999999999999"/>
    <n v="0.68300000000000005"/>
    <n v="3.89"/>
    <n v="3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5"/>
    <n v="607"/>
    <n v="6"/>
    <n v="1.1479999999999999"/>
    <n v="0.98799999999999999"/>
    <n v="6.89"/>
    <n v="6.89"/>
    <s v="USD"/>
    <n v="1"/>
    <n v="1"/>
    <n v="1"/>
    <n v="1"/>
    <n v="1"/>
    <n v="1"/>
    <n v="1"/>
    <n v="1"/>
    <n v="35.880000000000003"/>
    <n v="35.880000000000003"/>
    <n v="35.880000000000003"/>
    <n v="35.880000000000003"/>
    <n v="19.20289855"/>
    <n v="19.20289855"/>
    <n v="5.2075471699999998"/>
    <n v="5.2075471699999998"/>
  </r>
  <r>
    <d v="2025-09-11T00:00:00"/>
    <x v="34"/>
    <n v="2771"/>
    <n v="21"/>
    <n v="0.70899999999999996"/>
    <n v="0.75800000000000001"/>
    <n v="14.88"/>
    <n v="14.88"/>
    <s v="USD"/>
    <n v="1"/>
    <n v="1"/>
    <n v="1"/>
    <n v="1"/>
    <n v="1"/>
    <n v="1"/>
    <n v="1"/>
    <n v="1"/>
    <n v="23.49"/>
    <n v="23.49"/>
    <n v="23.49"/>
    <n v="23.49"/>
    <n v="63.34610473"/>
    <n v="63.34610473"/>
    <n v="1.578629032"/>
    <n v="1.578629032"/>
  </r>
  <r>
    <d v="2025-09-11T00:00:00"/>
    <x v="33"/>
    <n v="2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5"/>
    <n v="849"/>
    <n v="8"/>
    <n v="0.62"/>
    <n v="0.94199999999999995"/>
    <n v="4.96"/>
    <n v="4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6"/>
    <n v="293"/>
    <n v="4"/>
    <n v="2.3330000000000002"/>
    <n v="1.365"/>
    <n v="9.33"/>
    <n v="9.33"/>
    <s v="USD"/>
    <n v="2"/>
    <n v="2"/>
    <n v="2"/>
    <n v="2"/>
    <n v="2"/>
    <n v="2"/>
    <n v="2"/>
    <n v="2"/>
    <n v="56.98"/>
    <n v="56.98"/>
    <n v="56.98"/>
    <n v="56.98"/>
    <n v="16.374166370000001"/>
    <n v="16.374166370000001"/>
    <n v="6.1071811360000003"/>
    <n v="6.1071811360000003"/>
  </r>
  <r>
    <d v="2025-09-11T00:00:00"/>
    <x v="36"/>
    <n v="1016"/>
    <n v="5"/>
    <n v="1.284"/>
    <n v="0.49199999999999999"/>
    <n v="6.42"/>
    <n v="6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6"/>
    <n v="654"/>
    <n v="2"/>
    <n v="1.4850000000000001"/>
    <n v="0.30599999999999999"/>
    <n v="2.97"/>
    <n v="2.97"/>
    <s v="USD"/>
    <n v="0"/>
    <n v="1"/>
    <n v="1"/>
    <n v="1"/>
    <n v="0"/>
    <n v="2"/>
    <n v="2"/>
    <n v="2"/>
    <n v="0"/>
    <n v="57.76"/>
    <n v="57.76"/>
    <n v="57.76"/>
    <n v="5.1419667589999998"/>
    <n v="5.1419667589999998"/>
    <n v="19.44781145"/>
    <n v="19.44781145"/>
  </r>
  <r>
    <d v="2025-09-11T00:00:00"/>
    <x v="36"/>
    <n v="1617"/>
    <n v="6"/>
    <n v="1.3680000000000001"/>
    <n v="0.371"/>
    <n v="8.2100000000000009"/>
    <n v="8.21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7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8"/>
    <n v="10"/>
    <n v="1"/>
    <n v="1.17"/>
    <n v="10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7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8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7"/>
    <n v="44"/>
    <n v="1"/>
    <n v="1.74"/>
    <n v="2.2730000000000001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7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9"/>
    <n v="262"/>
    <n v="2"/>
    <n v="1.1100000000000001"/>
    <n v="0.76300000000000001"/>
    <n v="2.2200000000000002"/>
    <n v="2.2200000000000002"/>
    <s v="USD"/>
    <n v="0"/>
    <n v="1"/>
    <n v="1"/>
    <n v="1"/>
    <n v="0"/>
    <n v="1"/>
    <n v="1"/>
    <n v="1"/>
    <n v="0"/>
    <n v="28.88"/>
    <n v="28.88"/>
    <n v="28.88"/>
    <n v="7.6869806089999999"/>
    <n v="7.6869806089999999"/>
    <n v="13.00900901"/>
    <n v="13.00900901"/>
  </r>
  <r>
    <d v="2025-09-11T00:00:00"/>
    <x v="40"/>
    <n v="207"/>
    <n v="5"/>
    <n v="1.1200000000000001"/>
    <n v="2.415"/>
    <n v="5.6"/>
    <n v="5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1"/>
    <n v="379"/>
    <n v="3"/>
    <n v="1.44"/>
    <n v="0.79200000000000004"/>
    <n v="4.32"/>
    <n v="4.32"/>
    <s v="USD"/>
    <n v="1"/>
    <n v="1"/>
    <n v="1"/>
    <n v="1"/>
    <n v="1"/>
    <n v="1"/>
    <n v="1"/>
    <n v="1"/>
    <n v="18.489999999999998"/>
    <n v="18.489999999999998"/>
    <n v="18.489999999999998"/>
    <n v="18.489999999999998"/>
    <n v="23.363980529999999"/>
    <n v="23.363980529999999"/>
    <n v="4.280092593"/>
    <n v="4.280092593"/>
  </r>
  <r>
    <d v="2025-09-11T00:00:00"/>
    <x v="42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9"/>
    <n v="287"/>
    <n v="7"/>
    <n v="1.0009999999999999"/>
    <n v="2.4390000000000001"/>
    <n v="7.01"/>
    <n v="7.01"/>
    <s v="USD"/>
    <n v="2"/>
    <n v="2"/>
    <n v="2"/>
    <n v="2"/>
    <n v="3"/>
    <n v="3"/>
    <n v="3"/>
    <n v="3"/>
    <n v="34.47"/>
    <n v="34.47"/>
    <n v="34.47"/>
    <n v="34.47"/>
    <n v="20.33652451"/>
    <n v="20.33652451"/>
    <n v="4.9172610560000001"/>
    <n v="4.9172610560000001"/>
  </r>
  <r>
    <d v="2025-09-11T00:00:00"/>
    <x v="40"/>
    <n v="203"/>
    <n v="3"/>
    <n v="1.133"/>
    <n v="1.478"/>
    <n v="3.4"/>
    <n v="3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1"/>
    <n v="792"/>
    <n v="6"/>
    <n v="1.18"/>
    <n v="0.75800000000000001"/>
    <n v="7.08"/>
    <n v="7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2"/>
    <n v="143"/>
    <n v="2"/>
    <n v="1.33"/>
    <n v="1.399"/>
    <n v="2.66"/>
    <n v="2.66"/>
    <s v="USD"/>
    <n v="1"/>
    <n v="1"/>
    <n v="1"/>
    <n v="1"/>
    <n v="1"/>
    <n v="1"/>
    <n v="1"/>
    <n v="1"/>
    <n v="31.9"/>
    <n v="31.9"/>
    <n v="31.9"/>
    <n v="31.9"/>
    <n v="8.3385579940000003"/>
    <n v="8.3385579940000003"/>
    <n v="11.9924812"/>
    <n v="11.9924812"/>
  </r>
  <r>
    <d v="2025-09-11T00:00:00"/>
    <x v="42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1T00:00:00"/>
    <x v="39"/>
    <n v="282"/>
    <n v="3"/>
    <n v="0.86"/>
    <n v="1.0640000000000001"/>
    <n v="2.58"/>
    <n v="2.58"/>
    <s v="USD"/>
    <n v="2"/>
    <n v="2"/>
    <n v="2"/>
    <n v="2"/>
    <n v="2"/>
    <n v="2"/>
    <n v="2"/>
    <n v="2"/>
    <n v="147.88"/>
    <n v="147.88"/>
    <n v="147.88"/>
    <n v="147.88"/>
    <n v="1.744657831"/>
    <n v="1.744657831"/>
    <n v="57.317829459999999"/>
    <n v="57.317829459999999"/>
  </r>
  <r>
    <d v="2025-09-11T00:00:00"/>
    <x v="40"/>
    <n v="241"/>
    <n v="2"/>
    <n v="2.4900000000000002"/>
    <n v="0.83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1"/>
    <n v="541"/>
    <n v="7"/>
    <n v="1.101"/>
    <n v="1.294"/>
    <n v="7.71"/>
    <n v="7.71"/>
    <s v="USD"/>
    <n v="1"/>
    <n v="2"/>
    <n v="2"/>
    <n v="2"/>
    <n v="1"/>
    <n v="3"/>
    <n v="3"/>
    <n v="3"/>
    <n v="31.49"/>
    <n v="89.29"/>
    <n v="89.29"/>
    <n v="89.29"/>
    <n v="8.6347855300000003"/>
    <n v="8.6347855300000003"/>
    <n v="11.58106355"/>
    <n v="11.58106355"/>
  </r>
  <r>
    <d v="2025-09-11T00:00:00"/>
    <x v="41"/>
    <n v="474"/>
    <n v="2"/>
    <n v="1.4"/>
    <n v="0.42199999999999999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39"/>
    <n v="160"/>
    <n v="1"/>
    <n v="0.43"/>
    <n v="0.625"/>
    <n v="0.43"/>
    <n v="0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2"/>
    <n v="65"/>
    <n v="1"/>
    <n v="0.93"/>
    <n v="1.538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0"/>
    <n v="883"/>
    <n v="9"/>
    <n v="0.74"/>
    <n v="1.0189999999999999"/>
    <n v="6.66"/>
    <n v="6.66"/>
    <s v="USD"/>
    <n v="4"/>
    <n v="4"/>
    <n v="4"/>
    <n v="4"/>
    <n v="5"/>
    <n v="5"/>
    <n v="5"/>
    <n v="5"/>
    <n v="160.03"/>
    <n v="160.03"/>
    <n v="160.03"/>
    <n v="160.03"/>
    <n v="4.1617196779999999"/>
    <n v="4.1617196779999999"/>
    <n v="24.028528529999999"/>
    <n v="24.028528529999999"/>
  </r>
  <r>
    <d v="2025-09-11T00:00:00"/>
    <x v="28"/>
    <n v="190"/>
    <n v="1"/>
    <n v="1.72"/>
    <n v="0.52600000000000002"/>
    <n v="1.72"/>
    <n v="1.72"/>
    <s v="USD"/>
    <n v="4"/>
    <n v="4"/>
    <n v="4"/>
    <n v="4"/>
    <n v="4"/>
    <n v="4"/>
    <n v="4"/>
    <n v="4"/>
    <n v="151.74"/>
    <n v="151.74"/>
    <n v="151.74"/>
    <n v="151.74"/>
    <n v="1.1335178589999999"/>
    <n v="1.1335178589999999"/>
    <n v="88.220930229999993"/>
    <n v="88.220930229999993"/>
  </r>
  <r>
    <d v="2025-09-11T00:00:00"/>
    <x v="43"/>
    <n v="152"/>
    <n v="2"/>
    <n v="1.29"/>
    <n v="1.3160000000000001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28"/>
    <n v="1028"/>
    <n v="5"/>
    <n v="1.1519999999999999"/>
    <n v="0.48599999999999999"/>
    <n v="5.76"/>
    <n v="5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3"/>
    <n v="1007"/>
    <n v="5"/>
    <n v="1.494"/>
    <n v="0.497"/>
    <n v="7.47"/>
    <n v="7.47"/>
    <s v="USD"/>
    <n v="1"/>
    <n v="1"/>
    <n v="1"/>
    <n v="1"/>
    <n v="1"/>
    <n v="1"/>
    <n v="1"/>
    <n v="1"/>
    <n v="16.88"/>
    <n v="16.88"/>
    <n v="16.88"/>
    <n v="16.88"/>
    <n v="44.2535545"/>
    <n v="44.2535545"/>
    <n v="2.2597054889999999"/>
    <n v="2.2597054889999999"/>
  </r>
  <r>
    <d v="2025-09-11T00:00:00"/>
    <x v="28"/>
    <n v="642"/>
    <n v="3"/>
    <n v="1.153"/>
    <n v="0.46700000000000003"/>
    <n v="3.46"/>
    <n v="3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43"/>
    <n v="709"/>
    <n v="5"/>
    <n v="1.214"/>
    <n v="0.70499999999999996"/>
    <n v="6.07"/>
    <n v="6.07"/>
    <s v="USD"/>
    <n v="1"/>
    <n v="1"/>
    <n v="1"/>
    <n v="1"/>
    <n v="2"/>
    <n v="2"/>
    <n v="2"/>
    <n v="2"/>
    <n v="52.98"/>
    <n v="52.98"/>
    <n v="52.98"/>
    <n v="52.98"/>
    <n v="11.45715364"/>
    <n v="11.45715364"/>
    <n v="8.7281713340000007"/>
    <n v="8.7281713340000007"/>
  </r>
  <r>
    <d v="2025-09-11T00:00:00"/>
    <x v="43"/>
    <n v="783"/>
    <n v="3"/>
    <n v="0.9"/>
    <n v="0.38300000000000001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1T00:00:00"/>
    <x v="28"/>
    <n v="1590"/>
    <n v="14"/>
    <n v="0.85199999999999998"/>
    <n v="0.88100000000000001"/>
    <n v="11.93"/>
    <n v="11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0"/>
    <n v="1450"/>
    <n v="13"/>
    <n v="1.7549999999999999"/>
    <n v="0.89700000000000002"/>
    <n v="22.81"/>
    <n v="22.81"/>
    <s v="USD"/>
    <n v="1"/>
    <n v="1"/>
    <n v="1"/>
    <n v="1"/>
    <n v="2"/>
    <n v="2"/>
    <n v="2"/>
    <n v="2"/>
    <n v="71.78"/>
    <n v="71.78"/>
    <n v="71.78"/>
    <n v="71.78"/>
    <n v="31.77765394"/>
    <n v="31.77765394"/>
    <n v="3.1468654100000002"/>
    <n v="3.1468654100000002"/>
  </r>
  <r>
    <d v="2025-09-12T00:00:00"/>
    <x v="1"/>
    <n v="1738"/>
    <n v="23"/>
    <n v="2.4590000000000001"/>
    <n v="1.323"/>
    <n v="56.56"/>
    <n v="56.56"/>
    <s v="USD"/>
    <n v="10"/>
    <n v="10"/>
    <n v="10"/>
    <n v="10"/>
    <n v="10"/>
    <n v="10"/>
    <n v="10"/>
    <n v="10"/>
    <n v="234.16"/>
    <n v="234.16"/>
    <n v="234.16"/>
    <n v="234.16"/>
    <n v="24.154424330000001"/>
    <n v="24.154424330000001"/>
    <n v="4.140028289"/>
    <n v="4.140028289"/>
  </r>
  <r>
    <d v="2025-09-12T00:00:00"/>
    <x v="2"/>
    <n v="751"/>
    <n v="16"/>
    <n v="2.637"/>
    <n v="2.13"/>
    <n v="42.19"/>
    <n v="42.19"/>
    <s v="USD"/>
    <n v="4"/>
    <n v="4"/>
    <n v="4"/>
    <n v="4"/>
    <n v="5"/>
    <n v="5"/>
    <n v="5"/>
    <n v="5"/>
    <n v="141.94"/>
    <n v="141.94"/>
    <n v="141.94"/>
    <n v="141.94"/>
    <n v="29.723826970000001"/>
    <n v="29.723826970000001"/>
    <n v="3.3643043380000002"/>
    <n v="3.3643043380000002"/>
  </r>
  <r>
    <d v="2025-09-12T00:00:00"/>
    <x v="3"/>
    <n v="1006"/>
    <n v="5"/>
    <n v="4.3419999999999996"/>
    <n v="0.497"/>
    <n v="21.71"/>
    <n v="21.71"/>
    <s v="USD"/>
    <n v="2"/>
    <n v="2"/>
    <n v="2"/>
    <n v="2"/>
    <n v="2"/>
    <n v="2"/>
    <n v="2"/>
    <n v="2"/>
    <n v="62.98"/>
    <n v="62.98"/>
    <n v="62.98"/>
    <n v="62.98"/>
    <n v="34.471260719999997"/>
    <n v="34.471260719999997"/>
    <n v="2.9009672960000001"/>
    <n v="2.9009672960000001"/>
  </r>
  <r>
    <d v="2025-09-12T00:00:00"/>
    <x v="4"/>
    <n v="1239"/>
    <n v="6"/>
    <n v="3.6880000000000002"/>
    <n v="0.48399999999999999"/>
    <n v="22.13"/>
    <n v="22.13"/>
    <s v="USD"/>
    <n v="1"/>
    <n v="2"/>
    <n v="2"/>
    <n v="2"/>
    <n v="5"/>
    <n v="6"/>
    <n v="6"/>
    <n v="6"/>
    <n v="189.4"/>
    <n v="303.89"/>
    <n v="303.89"/>
    <n v="303.89"/>
    <n v="7.2822402840000002"/>
    <n v="7.2822402840000002"/>
    <n v="13.73203796"/>
    <n v="13.73203796"/>
  </r>
  <r>
    <d v="2025-09-12T00:00:00"/>
    <x v="5"/>
    <n v="279"/>
    <n v="2"/>
    <n v="1.0549999999999999"/>
    <n v="0.71699999999999997"/>
    <n v="2.11"/>
    <n v="2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4"/>
    <n v="1375"/>
    <n v="15"/>
    <n v="2.089"/>
    <n v="1.091"/>
    <n v="31.33"/>
    <n v="31.33"/>
    <s v="USD"/>
    <n v="3"/>
    <n v="3"/>
    <n v="3"/>
    <n v="3"/>
    <n v="3"/>
    <n v="3"/>
    <n v="3"/>
    <n v="3"/>
    <n v="94.47"/>
    <n v="94.47"/>
    <n v="94.47"/>
    <n v="94.47"/>
    <n v="33.163967399999997"/>
    <n v="33.163967399999997"/>
    <n v="3.0153207790000001"/>
    <n v="3.0153207790000001"/>
  </r>
  <r>
    <d v="2025-09-12T00:00:00"/>
    <x v="6"/>
    <n v="303"/>
    <n v="9"/>
    <n v="1.649"/>
    <n v="2.97"/>
    <n v="14.84"/>
    <n v="14.84"/>
    <s v="USD"/>
    <n v="1"/>
    <n v="1"/>
    <n v="1"/>
    <n v="1"/>
    <n v="1"/>
    <n v="1"/>
    <n v="1"/>
    <n v="1"/>
    <n v="19.899999999999999"/>
    <n v="19.899999999999999"/>
    <n v="19.899999999999999"/>
    <n v="19.899999999999999"/>
    <n v="74.572864319999994"/>
    <n v="74.572864319999994"/>
    <n v="1.3409703500000001"/>
    <n v="1.3409703500000001"/>
  </r>
  <r>
    <d v="2025-09-12T00:00:00"/>
    <x v="7"/>
    <n v="893"/>
    <n v="5"/>
    <n v="1.0580000000000001"/>
    <n v="0.56000000000000005"/>
    <n v="5.29"/>
    <n v="5.29"/>
    <s v="USD"/>
    <n v="0"/>
    <n v="4"/>
    <n v="4"/>
    <n v="4"/>
    <n v="0"/>
    <n v="4"/>
    <n v="4"/>
    <n v="4"/>
    <n v="0"/>
    <n v="198.34"/>
    <n v="198.34"/>
    <n v="198.34"/>
    <n v="2.6671372390000001"/>
    <n v="2.6671372390000001"/>
    <n v="37.493383739999999"/>
    <n v="37.493383739999999"/>
  </r>
  <r>
    <d v="2025-09-12T00:00:00"/>
    <x v="8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9"/>
    <n v="1114"/>
    <n v="6"/>
    <n v="1.923"/>
    <n v="0.53900000000000003"/>
    <n v="11.54"/>
    <n v="1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"/>
    <n v="3662"/>
    <n v="24"/>
    <n v="4.4889999999999999"/>
    <n v="0.65500000000000003"/>
    <n v="107.74"/>
    <n v="107.74"/>
    <s v="USD"/>
    <n v="5"/>
    <n v="7"/>
    <n v="7"/>
    <n v="7"/>
    <n v="10"/>
    <n v="13"/>
    <n v="13"/>
    <n v="13"/>
    <n v="375.45"/>
    <n v="492.15"/>
    <n v="492.15"/>
    <n v="492.15"/>
    <n v="21.891699689999999"/>
    <n v="21.891699689999999"/>
    <n v="4.56794134"/>
    <n v="4.56794134"/>
  </r>
  <r>
    <d v="2025-09-12T00:00:00"/>
    <x v="10"/>
    <n v="1137"/>
    <n v="16"/>
    <n v="4.9779999999999998"/>
    <n v="1.407"/>
    <n v="79.64"/>
    <n v="79.64"/>
    <s v="USD"/>
    <n v="4"/>
    <n v="5"/>
    <n v="5"/>
    <n v="5"/>
    <n v="6"/>
    <n v="7"/>
    <n v="7"/>
    <n v="7"/>
    <n v="186.74"/>
    <n v="219.23"/>
    <n v="219.23"/>
    <n v="219.23"/>
    <n v="36.327145010000002"/>
    <n v="36.327145010000002"/>
    <n v="2.7527624309999998"/>
    <n v="2.7527624309999998"/>
  </r>
  <r>
    <d v="2025-09-12T00:00:00"/>
    <x v="11"/>
    <n v="813"/>
    <n v="3"/>
    <n v="3.57"/>
    <n v="0.36899999999999999"/>
    <n v="10.71"/>
    <n v="10.71"/>
    <s v="USD"/>
    <n v="4"/>
    <n v="5"/>
    <n v="5"/>
    <n v="5"/>
    <n v="5"/>
    <n v="7"/>
    <n v="7"/>
    <n v="7"/>
    <n v="224.44"/>
    <n v="287.42"/>
    <n v="287.42"/>
    <n v="287.42"/>
    <n v="3.7262542619999999"/>
    <n v="3.7262542619999999"/>
    <n v="26.836601309999999"/>
    <n v="26.836601309999999"/>
  </r>
  <r>
    <d v="2025-09-12T00:00:00"/>
    <x v="12"/>
    <n v="3106"/>
    <n v="25"/>
    <n v="5.2640000000000002"/>
    <n v="0.80500000000000005"/>
    <n v="131.59"/>
    <n v="131.59"/>
    <s v="USD"/>
    <n v="10"/>
    <n v="13"/>
    <n v="13"/>
    <n v="13"/>
    <n v="13"/>
    <n v="17"/>
    <n v="17"/>
    <n v="17"/>
    <n v="428.59"/>
    <n v="568.72"/>
    <n v="568.72"/>
    <n v="568.72"/>
    <n v="23.13792376"/>
    <n v="23.13792376"/>
    <n v="4.32190896"/>
    <n v="4.32190896"/>
  </r>
  <r>
    <d v="2025-09-12T00:00:00"/>
    <x v="13"/>
    <n v="4652"/>
    <n v="29"/>
    <n v="3.3490000000000002"/>
    <n v="0.623"/>
    <n v="97.11"/>
    <n v="97.11"/>
    <s v="USD"/>
    <n v="5"/>
    <n v="6"/>
    <n v="6"/>
    <n v="6"/>
    <n v="7"/>
    <n v="9"/>
    <n v="9"/>
    <n v="9"/>
    <n v="212.84"/>
    <n v="264.60000000000002"/>
    <n v="264.60000000000002"/>
    <n v="264.60000000000002"/>
    <n v="36.700680269999999"/>
    <n v="36.700680269999999"/>
    <n v="2.724745134"/>
    <n v="2.724745134"/>
  </r>
  <r>
    <d v="2025-09-12T00:00:00"/>
    <x v="45"/>
    <n v="459"/>
    <n v="4"/>
    <n v="1.353"/>
    <n v="0.871"/>
    <n v="5.41"/>
    <n v="5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14"/>
    <n v="1259"/>
    <n v="7"/>
    <n v="3.0840000000000001"/>
    <n v="0.55600000000000005"/>
    <n v="21.59"/>
    <n v="2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15"/>
    <n v="1519"/>
    <n v="8"/>
    <n v="3.2879999999999998"/>
    <n v="0.52700000000000002"/>
    <n v="26.3"/>
    <n v="26.3"/>
    <s v="USD"/>
    <n v="4"/>
    <n v="4"/>
    <n v="4"/>
    <n v="4"/>
    <n v="7"/>
    <n v="7"/>
    <n v="7"/>
    <n v="7"/>
    <n v="198.88"/>
    <n v="198.88"/>
    <n v="198.88"/>
    <n v="198.88"/>
    <n v="13.224054710000001"/>
    <n v="13.224054710000001"/>
    <n v="7.561977186"/>
    <n v="7.561977186"/>
  </r>
  <r>
    <d v="2025-09-12T00:00:00"/>
    <x v="16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17"/>
    <n v="72"/>
    <n v="3"/>
    <n v="5.07"/>
    <n v="4.1669999999999998"/>
    <n v="15.21"/>
    <n v="15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18"/>
    <n v="417"/>
    <n v="5"/>
    <n v="3.0219999999999998"/>
    <n v="1.1990000000000001"/>
    <n v="15.11"/>
    <n v="15.11"/>
    <s v="USD"/>
    <n v="1"/>
    <n v="1"/>
    <n v="1"/>
    <n v="1"/>
    <n v="1"/>
    <n v="1"/>
    <n v="1"/>
    <n v="1"/>
    <n v="109.49"/>
    <n v="109.49"/>
    <n v="109.49"/>
    <n v="109.49"/>
    <n v="13.80034706"/>
    <n v="13.80034706"/>
    <n v="7.2461945730000004"/>
    <n v="7.2461945730000004"/>
  </r>
  <r>
    <d v="2025-09-12T00:00:00"/>
    <x v="19"/>
    <n v="1382"/>
    <n v="8"/>
    <n v="6.1859999999999999"/>
    <n v="0.57899999999999996"/>
    <n v="49.49"/>
    <n v="49.49"/>
    <s v="USD"/>
    <n v="2"/>
    <n v="3"/>
    <n v="3"/>
    <n v="3"/>
    <n v="3"/>
    <n v="4"/>
    <n v="4"/>
    <n v="4"/>
    <n v="236.7"/>
    <n v="318.60000000000002"/>
    <n v="318.60000000000002"/>
    <n v="318.60000000000002"/>
    <n v="15.533584429999999"/>
    <n v="15.533584429999999"/>
    <n v="6.4376641750000001"/>
    <n v="6.4376641750000001"/>
  </r>
  <r>
    <d v="2025-09-12T00:00:00"/>
    <x v="20"/>
    <n v="977"/>
    <n v="10"/>
    <n v="5.0350000000000001"/>
    <n v="1.024"/>
    <n v="50.35"/>
    <n v="50.35"/>
    <s v="USD"/>
    <n v="2"/>
    <n v="2"/>
    <n v="2"/>
    <n v="2"/>
    <n v="4"/>
    <n v="4"/>
    <n v="4"/>
    <n v="4"/>
    <n v="303.52"/>
    <n v="303.52"/>
    <n v="303.52"/>
    <n v="303.52"/>
    <n v="16.58869267"/>
    <n v="16.58869267"/>
    <n v="6.0282025819999996"/>
    <n v="6.0282025819999996"/>
  </r>
  <r>
    <d v="2025-09-12T00:00:00"/>
    <x v="21"/>
    <n v="702"/>
    <n v="12"/>
    <n v="2.5630000000000002"/>
    <n v="1.7090000000000001"/>
    <n v="30.76"/>
    <n v="30.76"/>
    <s v="USD"/>
    <n v="2"/>
    <n v="3"/>
    <n v="3"/>
    <n v="3"/>
    <n v="2"/>
    <n v="3"/>
    <n v="3"/>
    <n v="3"/>
    <n v="73.37"/>
    <n v="114.35"/>
    <n v="114.35"/>
    <n v="114.35"/>
    <n v="26.899868819999998"/>
    <n v="26.899868819999998"/>
    <n v="3.7174902470000002"/>
    <n v="3.7174902470000002"/>
  </r>
  <r>
    <d v="2025-09-12T00:00:00"/>
    <x v="22"/>
    <n v="264"/>
    <n v="7"/>
    <n v="2.9260000000000002"/>
    <n v="2.6520000000000001"/>
    <n v="20.48"/>
    <n v="20.48"/>
    <s v="USD"/>
    <n v="2"/>
    <n v="2"/>
    <n v="2"/>
    <n v="2"/>
    <n v="2"/>
    <n v="2"/>
    <n v="2"/>
    <n v="2"/>
    <n v="104.39"/>
    <n v="104.39"/>
    <n v="104.39"/>
    <n v="104.39"/>
    <n v="19.618737429999999"/>
    <n v="19.618737429999999"/>
    <n v="5.097167969"/>
    <n v="5.097167969"/>
  </r>
  <r>
    <d v="2025-09-12T00:00:00"/>
    <x v="10"/>
    <n v="394"/>
    <n v="1"/>
    <n v="3.41"/>
    <n v="0.254"/>
    <n v="3.41"/>
    <n v="3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14"/>
    <n v="167"/>
    <n v="3"/>
    <n v="3.6070000000000002"/>
    <n v="1.796"/>
    <n v="10.82"/>
    <n v="10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23"/>
    <n v="97"/>
    <n v="2"/>
    <n v="4.5"/>
    <n v="2.0619999999999998"/>
    <n v="9"/>
    <n v="9"/>
    <s v="USD"/>
    <n v="1"/>
    <n v="1"/>
    <n v="1"/>
    <n v="1"/>
    <n v="1"/>
    <n v="1"/>
    <n v="1"/>
    <n v="1"/>
    <n v="78.489999999999995"/>
    <n v="78.489999999999995"/>
    <n v="78.489999999999995"/>
    <n v="78.489999999999995"/>
    <n v="11.466428840000001"/>
    <n v="11.466428840000001"/>
    <n v="8.7211111110000008"/>
    <n v="8.7211111110000008"/>
  </r>
  <r>
    <d v="2025-09-12T00:00:00"/>
    <x v="0"/>
    <n v="55"/>
    <n v="1"/>
    <n v="1.51"/>
    <n v="1.8180000000000001"/>
    <n v="1.51"/>
    <n v="1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2"/>
    <n v="273"/>
    <n v="3"/>
    <n v="3.327"/>
    <n v="1.099"/>
    <n v="9.98"/>
    <n v="9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6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47"/>
    <n v="394"/>
    <n v="2"/>
    <n v="3.47"/>
    <n v="0.50800000000000001"/>
    <n v="6.94"/>
    <n v="6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24"/>
    <n v="141"/>
    <n v="1"/>
    <n v="2.73"/>
    <n v="0.70899999999999996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"/>
    <n v="704"/>
    <n v="4"/>
    <n v="2.2829999999999999"/>
    <n v="0.56799999999999995"/>
    <n v="9.1300000000000008"/>
    <n v="9.1300000000000008"/>
    <s v="USD"/>
    <n v="2"/>
    <n v="2"/>
    <n v="2"/>
    <n v="2"/>
    <n v="2"/>
    <n v="2"/>
    <n v="2"/>
    <n v="2"/>
    <n v="75.78"/>
    <n v="75.78"/>
    <n v="75.78"/>
    <n v="75.78"/>
    <n v="12.048033780000001"/>
    <n v="12.048033780000001"/>
    <n v="8.3001095290000002"/>
    <n v="8.3001095290000002"/>
  </r>
  <r>
    <d v="2025-09-12T00:00:00"/>
    <x v="44"/>
    <n v="63"/>
    <n v="1"/>
    <n v="1.0900000000000001"/>
    <n v="1.587"/>
    <n v="1.0900000000000001"/>
    <n v="1.09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1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21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25"/>
    <n v="401"/>
    <n v="3"/>
    <n v="2.4929999999999999"/>
    <n v="0.748"/>
    <n v="7.48"/>
    <n v="7.48"/>
    <s v="USD"/>
    <n v="1"/>
    <n v="1"/>
    <n v="1"/>
    <n v="1"/>
    <n v="12"/>
    <n v="12"/>
    <n v="12"/>
    <n v="12"/>
    <n v="389.88"/>
    <n v="389.88"/>
    <n v="389.88"/>
    <n v="389.88"/>
    <n v="1.918539038"/>
    <n v="1.918539038"/>
    <n v="52.122994650000003"/>
    <n v="52.122994650000003"/>
  </r>
  <r>
    <d v="2025-09-12T00:00:00"/>
    <x v="26"/>
    <n v="1275"/>
    <n v="2"/>
    <n v="1.5"/>
    <n v="0.157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27"/>
    <n v="354"/>
    <n v="2"/>
    <n v="2.125"/>
    <n v="0.56499999999999995"/>
    <n v="4.25"/>
    <n v="4.25"/>
    <s v="USD"/>
    <n v="1"/>
    <n v="1"/>
    <n v="1"/>
    <n v="1"/>
    <n v="1"/>
    <n v="1"/>
    <n v="1"/>
    <n v="1"/>
    <n v="28.9"/>
    <n v="28.9"/>
    <n v="28.9"/>
    <n v="28.9"/>
    <n v="14.70588235"/>
    <n v="14.70588235"/>
    <n v="6.8"/>
    <n v="6.8"/>
  </r>
  <r>
    <d v="2025-09-12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1"/>
    <n v="182"/>
    <n v="4"/>
    <n v="1.9850000000000001"/>
    <n v="2.198"/>
    <n v="7.94"/>
    <n v="7.94"/>
    <s v="USD"/>
    <n v="1"/>
    <n v="1"/>
    <n v="1"/>
    <n v="1"/>
    <n v="1"/>
    <n v="1"/>
    <n v="1"/>
    <n v="1"/>
    <n v="31.88"/>
    <n v="31.88"/>
    <n v="31.88"/>
    <n v="31.88"/>
    <n v="24.905897110000002"/>
    <n v="24.905897110000002"/>
    <n v="4.01511335"/>
    <n v="4.01511335"/>
  </r>
  <r>
    <d v="2025-09-12T00:00:00"/>
    <x v="7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14"/>
    <n v="228"/>
    <n v="2"/>
    <n v="4.25"/>
    <n v="0.877"/>
    <n v="8.5"/>
    <n v="8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4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12"/>
    <n v="588"/>
    <n v="11"/>
    <n v="4.2220000000000004"/>
    <n v="1.871"/>
    <n v="46.44"/>
    <n v="46.44"/>
    <s v="USD"/>
    <n v="4"/>
    <n v="5"/>
    <n v="5"/>
    <n v="5"/>
    <n v="5"/>
    <n v="6"/>
    <n v="6"/>
    <n v="6"/>
    <n v="187.25"/>
    <n v="217.23"/>
    <n v="217.23"/>
    <n v="217.23"/>
    <n v="21.378262670000002"/>
    <n v="21.378262670000002"/>
    <n v="4.6776485790000004"/>
    <n v="4.6776485790000004"/>
  </r>
  <r>
    <d v="2025-09-12T00:00:00"/>
    <x v="10"/>
    <n v="140"/>
    <n v="1"/>
    <n v="2.85"/>
    <n v="0.71399999999999997"/>
    <n v="2.85"/>
    <n v="2.85"/>
    <s v="USD"/>
    <n v="2"/>
    <n v="2"/>
    <n v="2"/>
    <n v="2"/>
    <n v="2"/>
    <n v="2"/>
    <n v="2"/>
    <n v="2"/>
    <n v="63.37"/>
    <n v="63.37"/>
    <n v="63.37"/>
    <n v="63.37"/>
    <n v="4.4973962439999999"/>
    <n v="4.4973962439999999"/>
    <n v="22.235087719999999"/>
    <n v="22.235087719999999"/>
  </r>
  <r>
    <d v="2025-09-12T00:00:00"/>
    <x v="28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2"/>
    <n v="127"/>
    <n v="1"/>
    <n v="3.42"/>
    <n v="0.78700000000000003"/>
    <n v="3.42"/>
    <n v="3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9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16"/>
    <n v="651"/>
    <n v="4"/>
    <n v="3.238"/>
    <n v="0.61399999999999999"/>
    <n v="12.95"/>
    <n v="12.95"/>
    <s v="USD"/>
    <n v="3"/>
    <n v="3"/>
    <n v="3"/>
    <n v="3"/>
    <n v="7"/>
    <n v="7"/>
    <n v="7"/>
    <n v="7"/>
    <n v="234.55"/>
    <n v="234.55"/>
    <n v="234.55"/>
    <n v="234.55"/>
    <n v="5.5212108290000002"/>
    <n v="5.5212108290000002"/>
    <n v="18.11196911"/>
    <n v="18.11196911"/>
  </r>
  <r>
    <d v="2025-09-12T00:00:00"/>
    <x v="19"/>
    <n v="406"/>
    <n v="2"/>
    <n v="3.87"/>
    <n v="0.49299999999999999"/>
    <n v="7.74"/>
    <n v="7.74"/>
    <s v="USD"/>
    <n v="1"/>
    <n v="3"/>
    <n v="3"/>
    <n v="3"/>
    <n v="1"/>
    <n v="5"/>
    <n v="5"/>
    <n v="5"/>
    <n v="26.88"/>
    <n v="241.66"/>
    <n v="241.66"/>
    <n v="241.66"/>
    <n v="3.2028469749999999"/>
    <n v="3.2028469749999999"/>
    <n v="31.222222219999999"/>
    <n v="31.222222219999999"/>
  </r>
  <r>
    <d v="2025-09-12T00:00:00"/>
    <x v="29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29"/>
    <n v="23"/>
    <n v="1"/>
    <n v="0.63"/>
    <n v="4.3479999999999999"/>
    <n v="0.63"/>
    <n v="0.63"/>
    <s v="USD"/>
    <n v="0"/>
    <n v="1"/>
    <n v="1"/>
    <n v="1"/>
    <n v="0"/>
    <n v="1"/>
    <n v="1"/>
    <n v="1"/>
    <n v="0"/>
    <n v="31.49"/>
    <n v="31.49"/>
    <n v="31.49"/>
    <n v="2.0006351219999998"/>
    <n v="2.0006351219999998"/>
    <n v="49.984126979999999"/>
    <n v="49.984126979999999"/>
  </r>
  <r>
    <d v="2025-09-12T00:00:00"/>
    <x v="29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29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0"/>
    <n v="606"/>
    <n v="7"/>
    <n v="0.53100000000000003"/>
    <n v="1.155"/>
    <n v="3.72"/>
    <n v="3.72"/>
    <s v="USD"/>
    <n v="1"/>
    <n v="2"/>
    <n v="2"/>
    <n v="2"/>
    <n v="1"/>
    <n v="2"/>
    <n v="2"/>
    <n v="2"/>
    <n v="12.9"/>
    <n v="25.8"/>
    <n v="25.8"/>
    <n v="25.8"/>
    <n v="14.418604650000001"/>
    <n v="14.418604650000001"/>
    <n v="6.9354838709999997"/>
    <n v="6.9354838709999997"/>
  </r>
  <r>
    <d v="2025-09-12T00:00:00"/>
    <x v="30"/>
    <n v="750"/>
    <n v="10"/>
    <n v="0.70799999999999996"/>
    <n v="1.333"/>
    <n v="7.08"/>
    <n v="7.08"/>
    <s v="USD"/>
    <n v="1"/>
    <n v="1"/>
    <n v="1"/>
    <n v="1"/>
    <n v="1"/>
    <n v="1"/>
    <n v="1"/>
    <n v="1"/>
    <n v="12.9"/>
    <n v="12.9"/>
    <n v="12.9"/>
    <n v="12.9"/>
    <n v="54.883720930000003"/>
    <n v="54.883720930000003"/>
    <n v="1.8220338979999999"/>
    <n v="1.8220338979999999"/>
  </r>
  <r>
    <d v="2025-09-12T00:00:00"/>
    <x v="30"/>
    <n v="528"/>
    <n v="5"/>
    <n v="0.42"/>
    <n v="0.94699999999999995"/>
    <n v="2.1"/>
    <n v="2.1"/>
    <s v="USD"/>
    <n v="1"/>
    <n v="1"/>
    <n v="1"/>
    <n v="1"/>
    <n v="3"/>
    <n v="3"/>
    <n v="3"/>
    <n v="3"/>
    <n v="95.64"/>
    <n v="95.64"/>
    <n v="95.64"/>
    <n v="95.64"/>
    <n v="2.1957340030000001"/>
    <n v="2.1957340030000001"/>
    <n v="45.542857140000002"/>
    <n v="45.542857140000002"/>
  </r>
  <r>
    <d v="2025-09-12T00:00:00"/>
    <x v="30"/>
    <n v="1331"/>
    <n v="20"/>
    <n v="0.28999999999999998"/>
    <n v="1.5029999999999999"/>
    <n v="5.79"/>
    <n v="5.79"/>
    <s v="USD"/>
    <n v="1"/>
    <n v="2"/>
    <n v="2"/>
    <n v="2"/>
    <n v="1"/>
    <n v="2"/>
    <n v="2"/>
    <n v="2"/>
    <n v="12.9"/>
    <n v="26.39"/>
    <n v="26.39"/>
    <n v="26.39"/>
    <n v="21.94012884"/>
    <n v="21.94012884"/>
    <n v="4.5578583769999996"/>
    <n v="4.5578583769999996"/>
  </r>
  <r>
    <d v="2025-09-12T00:00:00"/>
    <x v="31"/>
    <n v="63"/>
    <n v="3"/>
    <n v="1.86"/>
    <n v="4.7619999999999996"/>
    <n v="5.58"/>
    <n v="5.58"/>
    <s v="USD"/>
    <n v="2"/>
    <n v="3"/>
    <n v="3"/>
    <n v="3"/>
    <n v="2"/>
    <n v="3"/>
    <n v="3"/>
    <n v="3"/>
    <n v="64.37"/>
    <n v="95.25"/>
    <n v="95.25"/>
    <n v="95.25"/>
    <n v="5.8582677170000004"/>
    <n v="5.8582677170000004"/>
    <n v="17.069892469999999"/>
    <n v="17.069892469999999"/>
  </r>
  <r>
    <d v="2025-09-12T00:00:00"/>
    <x v="32"/>
    <n v="206"/>
    <n v="4"/>
    <n v="1.41"/>
    <n v="1.9419999999999999"/>
    <n v="5.64"/>
    <n v="5.64"/>
    <s v="USD"/>
    <n v="1"/>
    <n v="1"/>
    <n v="1"/>
    <n v="1"/>
    <n v="2"/>
    <n v="2"/>
    <n v="2"/>
    <n v="2"/>
    <n v="65.78"/>
    <n v="65.78"/>
    <n v="65.78"/>
    <n v="65.78"/>
    <n v="8.5740346610000007"/>
    <n v="8.5740346610000007"/>
    <n v="11.66312057"/>
    <n v="11.66312057"/>
  </r>
  <r>
    <d v="2025-09-12T00:00:00"/>
    <x v="31"/>
    <n v="146"/>
    <n v="2"/>
    <n v="0.82499999999999996"/>
    <n v="1.37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2"/>
    <n v="271"/>
    <n v="3"/>
    <n v="1.157"/>
    <n v="1.107"/>
    <n v="3.47"/>
    <n v="3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2"/>
    <n v="4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1"/>
    <n v="108"/>
    <n v="1"/>
    <n v="1.05"/>
    <n v="0.92600000000000005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2"/>
    <n v="734"/>
    <n v="2"/>
    <n v="0.70499999999999996"/>
    <n v="0.27200000000000002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1"/>
    <n v="353"/>
    <n v="3"/>
    <n v="0.72299999999999998"/>
    <n v="0.85"/>
    <n v="2.17"/>
    <n v="2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4"/>
    <n v="652"/>
    <n v="7"/>
    <n v="1.2"/>
    <n v="1.0740000000000001"/>
    <n v="8.4"/>
    <n v="8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5"/>
    <n v="307"/>
    <n v="7"/>
    <n v="1.4910000000000001"/>
    <n v="2.2799999999999998"/>
    <n v="10.44"/>
    <n v="10.44"/>
    <s v="USD"/>
    <n v="2"/>
    <n v="2"/>
    <n v="2"/>
    <n v="2"/>
    <n v="3"/>
    <n v="3"/>
    <n v="3"/>
    <n v="3"/>
    <n v="68.94"/>
    <n v="68.94"/>
    <n v="68.94"/>
    <n v="68.94"/>
    <n v="15.143603130000001"/>
    <n v="15.143603130000001"/>
    <n v="6.603448276"/>
    <n v="6.603448276"/>
  </r>
  <r>
    <d v="2025-09-12T00:00:00"/>
    <x v="35"/>
    <n v="715"/>
    <n v="8"/>
    <n v="1.0740000000000001"/>
    <n v="1.119"/>
    <n v="8.59"/>
    <n v="8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4"/>
    <n v="913"/>
    <n v="7"/>
    <n v="1.0760000000000001"/>
    <n v="0.76700000000000002"/>
    <n v="7.53"/>
    <n v="7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4"/>
    <n v="435"/>
    <n v="1"/>
    <n v="1.35"/>
    <n v="0.23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5"/>
    <n v="643"/>
    <n v="5"/>
    <n v="0.69599999999999995"/>
    <n v="0.77800000000000002"/>
    <n v="3.48"/>
    <n v="3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4"/>
    <n v="3154"/>
    <n v="22"/>
    <n v="0.754"/>
    <n v="0.69799999999999995"/>
    <n v="16.59"/>
    <n v="16.59"/>
    <s v="USD"/>
    <n v="1"/>
    <n v="1"/>
    <n v="1"/>
    <n v="1"/>
    <n v="1"/>
    <n v="1"/>
    <n v="1"/>
    <n v="1"/>
    <n v="23.49"/>
    <n v="23.49"/>
    <n v="23.49"/>
    <n v="23.49"/>
    <n v="70.625798209999999"/>
    <n v="70.625798209999999"/>
    <n v="1.415913201"/>
    <n v="1.415913201"/>
  </r>
  <r>
    <d v="2025-09-12T00:00:00"/>
    <x v="33"/>
    <n v="1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5"/>
    <n v="1112"/>
    <n v="9"/>
    <n v="0.81299999999999994"/>
    <n v="0.80900000000000005"/>
    <n v="7.32"/>
    <n v="7.32"/>
    <s v="USD"/>
    <n v="2"/>
    <n v="2"/>
    <n v="2"/>
    <n v="2"/>
    <n v="2"/>
    <n v="2"/>
    <n v="2"/>
    <n v="2"/>
    <n v="43.76"/>
    <n v="43.76"/>
    <n v="43.76"/>
    <n v="43.76"/>
    <n v="16.72760512"/>
    <n v="16.72760512"/>
    <n v="5.9781420770000002"/>
    <n v="5.9781420770000002"/>
  </r>
  <r>
    <d v="2025-09-12T00:00:00"/>
    <x v="36"/>
    <n v="308"/>
    <n v="5"/>
    <n v="2.19"/>
    <n v="1.623"/>
    <n v="10.95"/>
    <n v="10.95"/>
    <s v="USD"/>
    <n v="2"/>
    <n v="2"/>
    <n v="2"/>
    <n v="2"/>
    <n v="2"/>
    <n v="2"/>
    <n v="2"/>
    <n v="2"/>
    <n v="55.96"/>
    <n v="55.96"/>
    <n v="55.96"/>
    <n v="55.96"/>
    <n v="19.567548250000002"/>
    <n v="19.567548250000002"/>
    <n v="5.1105022829999998"/>
    <n v="5.1105022829999998"/>
  </r>
  <r>
    <d v="2025-09-12T00:00:00"/>
    <x v="36"/>
    <n v="579"/>
    <n v="3"/>
    <n v="1.42"/>
    <n v="0.51800000000000002"/>
    <n v="4.26"/>
    <n v="4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6"/>
    <n v="567"/>
    <n v="3"/>
    <n v="1.54"/>
    <n v="0.52900000000000003"/>
    <n v="4.62"/>
    <n v="4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6"/>
    <n v="14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7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7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8"/>
    <n v="23"/>
    <n v="2"/>
    <n v="0.99"/>
    <n v="8.6959999999999997"/>
    <n v="1.98"/>
    <n v="1.98"/>
    <s v="USD"/>
    <n v="2"/>
    <n v="2"/>
    <n v="2"/>
    <n v="2"/>
    <n v="2"/>
    <n v="2"/>
    <n v="2"/>
    <n v="2"/>
    <n v="61.37"/>
    <n v="61.37"/>
    <n v="61.37"/>
    <n v="61.37"/>
    <n v="3.226332084"/>
    <n v="3.226332084"/>
    <n v="30.99494949"/>
    <n v="30.99494949"/>
  </r>
  <r>
    <d v="2025-09-12T00:00:00"/>
    <x v="37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7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9"/>
    <n v="266"/>
    <n v="5"/>
    <n v="1.036"/>
    <n v="1.88"/>
    <n v="5.18"/>
    <n v="5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0"/>
    <n v="141"/>
    <n v="1"/>
    <n v="1.53"/>
    <n v="0.70899999999999996"/>
    <n v="1.53"/>
    <n v="1.53"/>
    <s v="USD"/>
    <n v="3"/>
    <n v="3"/>
    <n v="3"/>
    <n v="3"/>
    <n v="4"/>
    <n v="4"/>
    <n v="4"/>
    <n v="4"/>
    <n v="131.94"/>
    <n v="131.94"/>
    <n v="131.94"/>
    <n v="131.94"/>
    <n v="1.159618008"/>
    <n v="1.159618008"/>
    <n v="86.235294120000006"/>
    <n v="86.235294120000006"/>
  </r>
  <r>
    <d v="2025-09-12T00:00:00"/>
    <x v="41"/>
    <n v="227"/>
    <n v="2"/>
    <n v="1.53"/>
    <n v="0.88100000000000001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2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9"/>
    <n v="2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40"/>
    <n v="150"/>
    <n v="1"/>
    <n v="1.35"/>
    <n v="0.66700000000000004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1"/>
    <n v="491"/>
    <n v="2"/>
    <n v="0.94499999999999995"/>
    <n v="0.40699999999999997"/>
    <n v="1.89"/>
    <n v="1.89"/>
    <s v="USD"/>
    <n v="1"/>
    <n v="1"/>
    <n v="1"/>
    <n v="1"/>
    <n v="1"/>
    <n v="1"/>
    <n v="1"/>
    <n v="1"/>
    <n v="20.98"/>
    <n v="20.98"/>
    <n v="20.98"/>
    <n v="20.98"/>
    <n v="9.0085795999999991"/>
    <n v="9.0085795999999991"/>
    <n v="11.100529099999999"/>
    <n v="11.100529099999999"/>
  </r>
  <r>
    <d v="2025-09-12T00:00:00"/>
    <x v="42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42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39"/>
    <n v="266"/>
    <n v="2"/>
    <n v="0.79500000000000004"/>
    <n v="0.752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0"/>
    <n v="177"/>
    <n v="3"/>
    <n v="0.93700000000000006"/>
    <n v="1.6950000000000001"/>
    <n v="2.81"/>
    <n v="2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1"/>
    <n v="423"/>
    <n v="2"/>
    <n v="1.125"/>
    <n v="0.47299999999999998"/>
    <n v="2.25"/>
    <n v="2.25"/>
    <s v="USD"/>
    <n v="2"/>
    <n v="2"/>
    <n v="2"/>
    <n v="2"/>
    <n v="4"/>
    <n v="4"/>
    <n v="4"/>
    <n v="4"/>
    <n v="236.43"/>
    <n v="236.43"/>
    <n v="236.43"/>
    <n v="236.43"/>
    <n v="0.9516558812"/>
    <n v="0.9516558812"/>
    <n v="105.08"/>
    <n v="105.08"/>
  </r>
  <r>
    <d v="2025-09-12T00:00:00"/>
    <x v="41"/>
    <n v="321"/>
    <n v="3"/>
    <n v="1.583"/>
    <n v="0.93500000000000005"/>
    <n v="4.75"/>
    <n v="4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39"/>
    <n v="140"/>
    <n v="1"/>
    <n v="0.8"/>
    <n v="0.71399999999999997"/>
    <n v="0.8"/>
    <n v="0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2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2T00:00:00"/>
    <x v="40"/>
    <n v="930"/>
    <n v="7"/>
    <n v="0.72"/>
    <n v="0.753"/>
    <n v="5.04"/>
    <n v="5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28"/>
    <n v="179"/>
    <n v="2"/>
    <n v="1.425"/>
    <n v="1.117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3"/>
    <n v="87"/>
    <n v="2"/>
    <n v="1.35"/>
    <n v="2.2989999999999999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28"/>
    <n v="796"/>
    <n v="6"/>
    <n v="1.395"/>
    <n v="0.754"/>
    <n v="8.3699999999999992"/>
    <n v="8.36999999999999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3"/>
    <n v="827"/>
    <n v="1"/>
    <n v="1.29"/>
    <n v="0.121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28"/>
    <n v="535"/>
    <n v="2"/>
    <n v="0.75"/>
    <n v="0.374"/>
    <n v="1.5"/>
    <n v="1.5"/>
    <s v="USD"/>
    <n v="2"/>
    <n v="2"/>
    <n v="2"/>
    <n v="2"/>
    <n v="2"/>
    <n v="2"/>
    <n v="2"/>
    <n v="2"/>
    <n v="34.96"/>
    <n v="34.96"/>
    <n v="34.96"/>
    <n v="34.96"/>
    <n v="4.2906178490000002"/>
    <n v="4.2906178490000002"/>
    <n v="23.306666669999998"/>
    <n v="23.306666669999998"/>
  </r>
  <r>
    <d v="2025-09-12T00:00:00"/>
    <x v="43"/>
    <n v="601"/>
    <n v="2"/>
    <n v="1.23"/>
    <n v="0.33300000000000002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43"/>
    <n v="789"/>
    <n v="4"/>
    <n v="0.82799999999999996"/>
    <n v="0.50700000000000001"/>
    <n v="3.31"/>
    <n v="3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2T00:00:00"/>
    <x v="28"/>
    <n v="995"/>
    <n v="3"/>
    <n v="0.60299999999999998"/>
    <n v="0.30199999999999999"/>
    <n v="1.81"/>
    <n v="1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0"/>
    <n v="301"/>
    <n v="1"/>
    <n v="1.17"/>
    <n v="0.33200000000000002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1"/>
    <n v="333"/>
    <n v="11"/>
    <n v="2.3290000000000002"/>
    <n v="3.3029999999999999"/>
    <n v="25.62"/>
    <n v="25.62"/>
    <s v="USD"/>
    <n v="5"/>
    <n v="5"/>
    <n v="5"/>
    <n v="5"/>
    <n v="5"/>
    <n v="5"/>
    <n v="5"/>
    <n v="5"/>
    <n v="105.41"/>
    <n v="105.41"/>
    <n v="105.41"/>
    <n v="105.41"/>
    <n v="24.305094390000001"/>
    <n v="24.305094390000001"/>
    <n v="4.1143637780000004"/>
    <n v="4.1143637780000004"/>
  </r>
  <r>
    <d v="2025-09-13T00:00:00"/>
    <x v="2"/>
    <n v="1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"/>
    <n v="137"/>
    <n v="1"/>
    <n v="2.86"/>
    <n v="0.73"/>
    <n v="2.86"/>
    <n v="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4"/>
    <n v="1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5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4"/>
    <n v="293"/>
    <n v="4"/>
    <n v="2.59"/>
    <n v="1.365"/>
    <n v="10.36"/>
    <n v="10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6"/>
    <n v="43"/>
    <n v="1"/>
    <n v="1.1200000000000001"/>
    <n v="2.3260000000000001"/>
    <n v="1.1200000000000001"/>
    <n v="1.1200000000000001"/>
    <s v="USD"/>
    <n v="1"/>
    <n v="1"/>
    <n v="1"/>
    <n v="1"/>
    <n v="1"/>
    <n v="1"/>
    <n v="1"/>
    <n v="1"/>
    <n v="21.98"/>
    <n v="21.98"/>
    <n v="21.98"/>
    <n v="21.98"/>
    <n v="5.0955414010000002"/>
    <n v="5.0955414010000002"/>
    <n v="19.625"/>
    <n v="19.625"/>
  </r>
  <r>
    <d v="2025-09-13T00:00:00"/>
    <x v="7"/>
    <n v="2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9"/>
    <n v="2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"/>
    <n v="541"/>
    <n v="4"/>
    <n v="4.8550000000000004"/>
    <n v="0.73899999999999999"/>
    <n v="19.420000000000002"/>
    <n v="19.420000000000002"/>
    <s v="USD"/>
    <n v="1"/>
    <n v="3"/>
    <n v="3"/>
    <n v="3"/>
    <n v="1"/>
    <n v="3"/>
    <n v="3"/>
    <n v="3"/>
    <n v="37.880000000000003"/>
    <n v="107.25"/>
    <n v="107.25"/>
    <n v="107.25"/>
    <n v="18.107226109999999"/>
    <n v="18.107226109999999"/>
    <n v="5.5226570549999998"/>
    <n v="5.5226570549999998"/>
  </r>
  <r>
    <d v="2025-09-13T00:00:00"/>
    <x v="10"/>
    <n v="236"/>
    <n v="2"/>
    <n v="3.0249999999999999"/>
    <n v="0.84699999999999998"/>
    <n v="6.05"/>
    <n v="6.05"/>
    <s v="USD"/>
    <n v="1"/>
    <n v="1"/>
    <n v="1"/>
    <n v="1"/>
    <n v="2"/>
    <n v="2"/>
    <n v="2"/>
    <n v="2"/>
    <n v="62.98"/>
    <n v="62.98"/>
    <n v="62.98"/>
    <n v="62.98"/>
    <n v="9.6062241979999996"/>
    <n v="9.6062241979999996"/>
    <n v="10.40991736"/>
    <n v="10.40991736"/>
  </r>
  <r>
    <d v="2025-09-13T00:00:00"/>
    <x v="11"/>
    <n v="94"/>
    <n v="1"/>
    <n v="8.52"/>
    <n v="1.0640000000000001"/>
    <n v="8.52"/>
    <n v="8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12"/>
    <n v="396"/>
    <n v="4"/>
    <n v="6.1180000000000003"/>
    <n v="1.01"/>
    <n v="24.47"/>
    <n v="24.47"/>
    <s v="USD"/>
    <n v="1"/>
    <n v="1"/>
    <n v="1"/>
    <n v="1"/>
    <n v="1"/>
    <n v="1"/>
    <n v="1"/>
    <n v="1"/>
    <n v="26.49"/>
    <n v="26.49"/>
    <n v="26.49"/>
    <n v="26.49"/>
    <n v="92.374480939999998"/>
    <n v="92.374480939999998"/>
    <n v="1.0825500610000001"/>
    <n v="1.0825500610000001"/>
  </r>
  <r>
    <d v="2025-09-13T00:00:00"/>
    <x v="13"/>
    <n v="581"/>
    <n v="3"/>
    <n v="5.6070000000000002"/>
    <n v="0.51600000000000001"/>
    <n v="16.82"/>
    <n v="16.82"/>
    <s v="USD"/>
    <n v="3"/>
    <n v="3"/>
    <n v="3"/>
    <n v="3"/>
    <n v="3"/>
    <n v="3"/>
    <n v="3"/>
    <n v="3"/>
    <n v="77.86"/>
    <n v="77.86"/>
    <n v="77.86"/>
    <n v="77.86"/>
    <n v="21.60287696"/>
    <n v="21.60287696"/>
    <n v="4.62901308"/>
    <n v="4.62901308"/>
  </r>
  <r>
    <d v="2025-09-13T00:00:00"/>
    <x v="45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4"/>
    <n v="265"/>
    <n v="3"/>
    <n v="2.863"/>
    <n v="1.1319999999999999"/>
    <n v="8.59"/>
    <n v="8.59"/>
    <s v="USD"/>
    <n v="2"/>
    <n v="2"/>
    <n v="2"/>
    <n v="2"/>
    <n v="3"/>
    <n v="3"/>
    <n v="3"/>
    <n v="3"/>
    <n v="107.94"/>
    <n v="107.94"/>
    <n v="107.94"/>
    <n v="107.94"/>
    <n v="7.9581248840000001"/>
    <n v="7.9581248840000001"/>
    <n v="12.56577416"/>
    <n v="12.56577416"/>
  </r>
  <r>
    <d v="2025-09-13T00:00:00"/>
    <x v="46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5"/>
    <n v="1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7"/>
    <n v="37"/>
    <n v="1"/>
    <n v="3.79"/>
    <n v="2.7029999999999998"/>
    <n v="3.79"/>
    <n v="3.79"/>
    <s v="USD"/>
    <n v="2"/>
    <n v="2"/>
    <n v="2"/>
    <n v="2"/>
    <n v="4"/>
    <n v="4"/>
    <n v="4"/>
    <n v="4"/>
    <n v="130.74"/>
    <n v="130.74"/>
    <n v="130.74"/>
    <n v="130.74"/>
    <n v="2.8988832800000002"/>
    <n v="2.8988832800000002"/>
    <n v="34.49604222"/>
    <n v="34.49604222"/>
  </r>
  <r>
    <d v="2025-09-13T00:00:00"/>
    <x v="18"/>
    <n v="69"/>
    <n v="1"/>
    <n v="1.83"/>
    <n v="1.4490000000000001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19"/>
    <n v="212"/>
    <n v="2"/>
    <n v="8.625"/>
    <n v="0.94299999999999995"/>
    <n v="17.25"/>
    <n v="17.25"/>
    <s v="USD"/>
    <n v="3"/>
    <n v="3"/>
    <n v="3"/>
    <n v="3"/>
    <n v="5"/>
    <n v="5"/>
    <n v="5"/>
    <n v="5"/>
    <n v="436.5"/>
    <n v="436.5"/>
    <n v="436.5"/>
    <n v="436.5"/>
    <n v="3.9518900339999998"/>
    <n v="3.9518900339999998"/>
    <n v="25.304347830000001"/>
    <n v="25.304347830000001"/>
  </r>
  <r>
    <d v="2025-09-13T00:00:00"/>
    <x v="20"/>
    <n v="149"/>
    <n v="1"/>
    <n v="4.16"/>
    <n v="0.67100000000000004"/>
    <n v="4.16"/>
    <n v="4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21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2"/>
    <n v="52"/>
    <n v="1"/>
    <n v="2.02"/>
    <n v="1.923"/>
    <n v="2.02"/>
    <n v="2.02"/>
    <s v="USD"/>
    <n v="1"/>
    <n v="1"/>
    <n v="1"/>
    <n v="1"/>
    <n v="1"/>
    <n v="1"/>
    <n v="1"/>
    <n v="1"/>
    <n v="78.489999999999995"/>
    <n v="78.489999999999995"/>
    <n v="78.489999999999995"/>
    <n v="78.489999999999995"/>
    <n v="2.5735762520000001"/>
    <n v="2.5735762520000001"/>
    <n v="38.856435640000001"/>
    <n v="38.856435640000001"/>
  </r>
  <r>
    <d v="2025-09-13T00:00:00"/>
    <x v="10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4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0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6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7"/>
    <n v="91"/>
    <n v="1"/>
    <n v="2.34"/>
    <n v="1.099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24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"/>
    <n v="170"/>
    <n v="1"/>
    <n v="1.56"/>
    <n v="0.58799999999999997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44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1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5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6"/>
    <n v="268"/>
    <n v="2"/>
    <n v="3.95"/>
    <n v="0.746"/>
    <n v="7.9"/>
    <n v="7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27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"/>
    <n v="42"/>
    <n v="1"/>
    <n v="1.96"/>
    <n v="2.3809999999999998"/>
    <n v="1.96"/>
    <n v="1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14"/>
    <n v="43"/>
    <n v="1"/>
    <n v="4.32"/>
    <n v="2.3260000000000001"/>
    <n v="4.32"/>
    <n v="4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44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2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0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2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9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6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19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9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9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9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9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0"/>
    <n v="121"/>
    <n v="2"/>
    <n v="0.52"/>
    <n v="1.653"/>
    <n v="1.04"/>
    <n v="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0"/>
    <n v="120"/>
    <n v="1"/>
    <n v="0.76"/>
    <n v="0.83299999999999996"/>
    <n v="0.76"/>
    <n v="0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0"/>
    <n v="77"/>
    <n v="1"/>
    <n v="0.18"/>
    <n v="1.2989999999999999"/>
    <n v="0.18"/>
    <n v="0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0"/>
    <n v="218"/>
    <n v="5"/>
    <n v="0.29599999999999999"/>
    <n v="2.294"/>
    <n v="1.48"/>
    <n v="1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1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2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1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2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2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1"/>
    <n v="29"/>
    <n v="1"/>
    <n v="1.05"/>
    <n v="3.448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2"/>
    <n v="113"/>
    <n v="1"/>
    <n v="0.84"/>
    <n v="0.88500000000000001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1"/>
    <n v="57"/>
    <n v="2"/>
    <n v="0.98"/>
    <n v="3.5089999999999999"/>
    <n v="1.96"/>
    <n v="1.96"/>
    <s v="USD"/>
    <n v="1"/>
    <n v="1"/>
    <n v="1"/>
    <n v="1"/>
    <n v="1"/>
    <n v="1"/>
    <n v="1"/>
    <n v="1"/>
    <n v="40.98"/>
    <n v="40.98"/>
    <n v="40.98"/>
    <n v="40.98"/>
    <n v="4.7828208879999998"/>
    <n v="4.7828208879999998"/>
    <n v="20.908163269999999"/>
    <n v="20.908163269999999"/>
  </r>
  <r>
    <d v="2025-09-13T00:00:00"/>
    <x v="33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4"/>
    <n v="85"/>
    <n v="2"/>
    <n v="1.5"/>
    <n v="2.3530000000000002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5"/>
    <n v="60"/>
    <n v="3"/>
    <n v="1.2769999999999999"/>
    <n v="5"/>
    <n v="3.83"/>
    <n v="3.83"/>
    <s v="USD"/>
    <n v="1"/>
    <n v="1"/>
    <n v="1"/>
    <n v="1"/>
    <n v="1"/>
    <n v="1"/>
    <n v="1"/>
    <n v="1"/>
    <n v="21.88"/>
    <n v="21.88"/>
    <n v="21.88"/>
    <n v="21.88"/>
    <n v="17.504570380000001"/>
    <n v="17.504570380000001"/>
    <n v="5.7127937339999999"/>
    <n v="5.7127937339999999"/>
  </r>
  <r>
    <d v="2025-09-13T00:00:00"/>
    <x v="35"/>
    <n v="1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3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4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4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5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4"/>
    <n v="348"/>
    <n v="1"/>
    <n v="0.77"/>
    <n v="0.28699999999999998"/>
    <n v="0.77"/>
    <n v="0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3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5"/>
    <n v="203"/>
    <n v="2"/>
    <n v="0.82499999999999996"/>
    <n v="0.98499999999999999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6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6"/>
    <n v="107"/>
    <n v="1"/>
    <n v="1.1399999999999999"/>
    <n v="0.93500000000000005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6"/>
    <n v="111"/>
    <n v="3"/>
    <n v="1.95"/>
    <n v="2.7029999999999998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6"/>
    <n v="196"/>
    <n v="1"/>
    <n v="1.34"/>
    <n v="0.51"/>
    <n v="1.34"/>
    <n v="1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3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7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7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9"/>
    <n v="33"/>
    <n v="1"/>
    <n v="1.17"/>
    <n v="3.03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40"/>
    <n v="22"/>
    <n v="1"/>
    <n v="1.47"/>
    <n v="4.5449999999999999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41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2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9"/>
    <n v="29"/>
    <n v="1"/>
    <n v="0.9"/>
    <n v="3.448"/>
    <n v="0.9"/>
    <n v="0.9"/>
    <s v="USD"/>
    <n v="1"/>
    <n v="1"/>
    <n v="1"/>
    <n v="1"/>
    <n v="1"/>
    <n v="1"/>
    <n v="1"/>
    <n v="1"/>
    <n v="15.88"/>
    <n v="15.88"/>
    <n v="15.88"/>
    <n v="15.88"/>
    <n v="5.6675062970000001"/>
    <n v="5.6675062970000001"/>
    <n v="17.644444440000001"/>
    <n v="17.644444440000001"/>
  </r>
  <r>
    <d v="2025-09-13T00:00:00"/>
    <x v="40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1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2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2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9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0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1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1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39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2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0"/>
    <n v="1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8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43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3T00:00:00"/>
    <x v="28"/>
    <n v="146"/>
    <n v="1"/>
    <n v="1.1399999999999999"/>
    <n v="0.68500000000000005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43"/>
    <n v="177"/>
    <n v="1"/>
    <n v="1.5"/>
    <n v="0.56499999999999995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28"/>
    <n v="102"/>
    <n v="1"/>
    <n v="1.59"/>
    <n v="0.98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43"/>
    <n v="69"/>
    <n v="1"/>
    <n v="0.62"/>
    <n v="1.4490000000000001"/>
    <n v="0.62"/>
    <n v="0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43"/>
    <n v="123"/>
    <n v="1"/>
    <n v="0.56000000000000005"/>
    <n v="0.81299999999999994"/>
    <n v="0.56000000000000005"/>
    <n v="0.560000000000000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3T00:00:00"/>
    <x v="28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0"/>
    <n v="598"/>
    <n v="6"/>
    <n v="2.2050000000000001"/>
    <n v="1.0029999999999999"/>
    <n v="13.23"/>
    <n v="13.23"/>
    <s v="USD"/>
    <n v="1"/>
    <n v="1"/>
    <n v="1"/>
    <n v="1"/>
    <n v="1"/>
    <n v="1"/>
    <n v="1"/>
    <n v="1"/>
    <n v="17.98"/>
    <n v="17.98"/>
    <n v="17.98"/>
    <n v="17.98"/>
    <n v="73.581757510000003"/>
    <n v="73.581757510000003"/>
    <n v="1.359032502"/>
    <n v="1.359032502"/>
  </r>
  <r>
    <d v="2025-09-14T00:00:00"/>
    <x v="1"/>
    <n v="764"/>
    <n v="16"/>
    <n v="1.704"/>
    <n v="2.0939999999999999"/>
    <n v="27.27"/>
    <n v="27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"/>
    <n v="284"/>
    <n v="7"/>
    <n v="3.1840000000000002"/>
    <n v="2.4649999999999999"/>
    <n v="22.29"/>
    <n v="22.29"/>
    <s v="USD"/>
    <n v="3"/>
    <n v="3"/>
    <n v="3"/>
    <n v="3"/>
    <n v="3"/>
    <n v="3"/>
    <n v="3"/>
    <n v="3"/>
    <n v="137.47"/>
    <n v="137.47"/>
    <n v="137.47"/>
    <n v="137.47"/>
    <n v="16.21444679"/>
    <n v="16.21444679"/>
    <n v="6.1673396140000003"/>
    <n v="6.1673396140000003"/>
  </r>
  <r>
    <d v="2025-09-14T00:00:00"/>
    <x v="3"/>
    <n v="3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4"/>
    <n v="439"/>
    <n v="6"/>
    <n v="5.0819999999999999"/>
    <n v="1.367"/>
    <n v="30.49"/>
    <n v="30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5"/>
    <n v="157"/>
    <n v="3"/>
    <n v="1.2929999999999999"/>
    <n v="1.911"/>
    <n v="3.88"/>
    <n v="3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4"/>
    <n v="771"/>
    <n v="10"/>
    <n v="2.129"/>
    <n v="1.2969999999999999"/>
    <n v="21.29"/>
    <n v="21.29"/>
    <s v="USD"/>
    <n v="2"/>
    <n v="2"/>
    <n v="2"/>
    <n v="2"/>
    <n v="2"/>
    <n v="2"/>
    <n v="2"/>
    <n v="2"/>
    <n v="62.98"/>
    <n v="62.98"/>
    <n v="62.98"/>
    <n v="62.98"/>
    <n v="33.804382339999997"/>
    <n v="33.804382339999997"/>
    <n v="2.9581963359999999"/>
    <n v="2.9581963359999999"/>
  </r>
  <r>
    <d v="2025-09-14T00:00:00"/>
    <x v="6"/>
    <n v="105"/>
    <n v="4"/>
    <n v="1.0429999999999999"/>
    <n v="3.81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7"/>
    <n v="497"/>
    <n v="7"/>
    <n v="2.2109999999999999"/>
    <n v="1.4079999999999999"/>
    <n v="15.48"/>
    <n v="15.48"/>
    <s v="USD"/>
    <n v="2"/>
    <n v="2"/>
    <n v="2"/>
    <n v="2"/>
    <n v="2"/>
    <n v="2"/>
    <n v="2"/>
    <n v="2"/>
    <n v="81.96"/>
    <n v="81.96"/>
    <n v="81.96"/>
    <n v="81.96"/>
    <n v="18.887262079999999"/>
    <n v="18.887262079999999"/>
    <n v="5.2945736429999997"/>
    <n v="5.2945736429999997"/>
  </r>
  <r>
    <d v="2025-09-14T00:00:00"/>
    <x v="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9"/>
    <n v="371"/>
    <n v="2"/>
    <n v="0.65500000000000003"/>
    <n v="0.53900000000000003"/>
    <n v="1.31"/>
    <n v="1.31"/>
    <s v="USD"/>
    <n v="2"/>
    <n v="2"/>
    <n v="2"/>
    <n v="2"/>
    <n v="2"/>
    <n v="2"/>
    <n v="2"/>
    <n v="2"/>
    <n v="49.8"/>
    <n v="49.8"/>
    <n v="49.8"/>
    <n v="49.8"/>
    <n v="2.6305220880000002"/>
    <n v="2.6305220880000002"/>
    <n v="38.015267180000002"/>
    <n v="38.015267180000002"/>
  </r>
  <r>
    <d v="2025-09-14T00:00:00"/>
    <x v="4"/>
    <n v="1032"/>
    <n v="19"/>
    <n v="3.93"/>
    <n v="1.841"/>
    <n v="74.67"/>
    <n v="74.67"/>
    <s v="USD"/>
    <n v="9"/>
    <n v="9"/>
    <n v="9"/>
    <n v="9"/>
    <n v="11"/>
    <n v="11"/>
    <n v="11"/>
    <n v="11"/>
    <n v="446.22"/>
    <n v="446.22"/>
    <n v="446.22"/>
    <n v="446.22"/>
    <n v="16.733898079999999"/>
    <n v="16.733898079999999"/>
    <n v="5.975893933"/>
    <n v="5.975893933"/>
  </r>
  <r>
    <d v="2025-09-14T00:00:00"/>
    <x v="10"/>
    <n v="659"/>
    <n v="8"/>
    <n v="4.5110000000000001"/>
    <n v="1.214"/>
    <n v="36.090000000000003"/>
    <n v="36.090000000000003"/>
    <s v="USD"/>
    <n v="5"/>
    <n v="5"/>
    <n v="5"/>
    <n v="5"/>
    <n v="5"/>
    <n v="5"/>
    <n v="5"/>
    <n v="5"/>
    <n v="152.44999999999999"/>
    <n v="152.44999999999999"/>
    <n v="152.44999999999999"/>
    <n v="152.44999999999999"/>
    <n v="23.673335519999998"/>
    <n v="23.673335519999998"/>
    <n v="4.2241618179999998"/>
    <n v="4.2241618179999998"/>
  </r>
  <r>
    <d v="2025-09-14T00:00:00"/>
    <x v="11"/>
    <n v="234"/>
    <n v="3"/>
    <n v="4.5670000000000002"/>
    <n v="1.282"/>
    <n v="13.7"/>
    <n v="13.7"/>
    <s v="USD"/>
    <n v="1"/>
    <n v="1"/>
    <n v="1"/>
    <n v="1"/>
    <n v="1"/>
    <n v="1"/>
    <n v="1"/>
    <n v="1"/>
    <n v="30.88"/>
    <n v="30.88"/>
    <n v="30.88"/>
    <n v="30.88"/>
    <n v="44.365284969999998"/>
    <n v="44.365284969999998"/>
    <n v="2.254014599"/>
    <n v="2.254014599"/>
  </r>
  <r>
    <d v="2025-09-14T00:00:00"/>
    <x v="12"/>
    <n v="1302"/>
    <n v="9"/>
    <n v="5.3129999999999997"/>
    <n v="0.69099999999999995"/>
    <n v="47.82"/>
    <n v="47.82"/>
    <s v="USD"/>
    <n v="3"/>
    <n v="3"/>
    <n v="3"/>
    <n v="3"/>
    <n v="3"/>
    <n v="3"/>
    <n v="3"/>
    <n v="3"/>
    <n v="188.29"/>
    <n v="188.29"/>
    <n v="188.29"/>
    <n v="188.29"/>
    <n v="25.396993999999999"/>
    <n v="25.396993999999999"/>
    <n v="3.9374738599999999"/>
    <n v="3.9374738599999999"/>
  </r>
  <r>
    <d v="2025-09-14T00:00:00"/>
    <x v="13"/>
    <n v="2735"/>
    <n v="17"/>
    <n v="3.3239999999999998"/>
    <n v="0.622"/>
    <n v="56.5"/>
    <n v="56.5"/>
    <s v="USD"/>
    <n v="9"/>
    <n v="11"/>
    <n v="11"/>
    <n v="11"/>
    <n v="15"/>
    <n v="18"/>
    <n v="18"/>
    <n v="18"/>
    <n v="415.3"/>
    <n v="541"/>
    <n v="541"/>
    <n v="541"/>
    <n v="10.443622919999999"/>
    <n v="10.443622919999999"/>
    <n v="9.5752212389999993"/>
    <n v="9.5752212389999993"/>
  </r>
  <r>
    <d v="2025-09-14T00:00:00"/>
    <x v="45"/>
    <n v="399"/>
    <n v="3"/>
    <n v="1.9370000000000001"/>
    <n v="0.752"/>
    <n v="5.81"/>
    <n v="5.81"/>
    <s v="USD"/>
    <n v="1"/>
    <n v="1"/>
    <n v="1"/>
    <n v="1"/>
    <n v="1"/>
    <n v="1"/>
    <n v="1"/>
    <n v="1"/>
    <n v="28.9"/>
    <n v="28.9"/>
    <n v="28.9"/>
    <n v="28.9"/>
    <n v="20.10380623"/>
    <n v="20.10380623"/>
    <n v="4.9741824440000002"/>
    <n v="4.9741824440000002"/>
  </r>
  <r>
    <d v="2025-09-14T00:00:00"/>
    <x v="14"/>
    <n v="598"/>
    <n v="4"/>
    <n v="2.9849999999999999"/>
    <n v="0.66900000000000004"/>
    <n v="11.94"/>
    <n v="11.94"/>
    <s v="USD"/>
    <n v="2"/>
    <n v="2"/>
    <n v="2"/>
    <n v="2"/>
    <n v="2"/>
    <n v="2"/>
    <n v="2"/>
    <n v="2"/>
    <n v="72.47"/>
    <n v="72.47"/>
    <n v="72.47"/>
    <n v="72.47"/>
    <n v="16.475783079999999"/>
    <n v="16.475783079999999"/>
    <n v="6.069514238"/>
    <n v="6.069514238"/>
  </r>
  <r>
    <d v="2025-09-14T00:00:00"/>
    <x v="46"/>
    <n v="708"/>
    <n v="6"/>
    <n v="2.488"/>
    <n v="0.84699999999999998"/>
    <n v="14.93"/>
    <n v="14.93"/>
    <s v="USD"/>
    <n v="1"/>
    <n v="1"/>
    <n v="1"/>
    <n v="1"/>
    <n v="1"/>
    <n v="1"/>
    <n v="1"/>
    <n v="1"/>
    <n v="29.98"/>
    <n v="29.98"/>
    <n v="29.98"/>
    <n v="29.98"/>
    <n v="49.79986658"/>
    <n v="49.79986658"/>
    <n v="2.0080375080000001"/>
    <n v="2.0080375080000001"/>
  </r>
  <r>
    <d v="2025-09-14T00:00:00"/>
    <x v="15"/>
    <n v="5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16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17"/>
    <n v="72"/>
    <n v="4"/>
    <n v="4.8179999999999996"/>
    <n v="5.556"/>
    <n v="19.27"/>
    <n v="19.27"/>
    <s v="USD"/>
    <n v="1"/>
    <n v="1"/>
    <n v="1"/>
    <n v="1"/>
    <n v="1"/>
    <n v="1"/>
    <n v="1"/>
    <n v="1"/>
    <n v="34.49"/>
    <n v="34.49"/>
    <n v="34.49"/>
    <n v="34.49"/>
    <n v="55.871267029999998"/>
    <n v="55.871267029999998"/>
    <n v="1.789828749"/>
    <n v="1.789828749"/>
  </r>
  <r>
    <d v="2025-09-14T00:00:00"/>
    <x v="18"/>
    <n v="173"/>
    <n v="3"/>
    <n v="3.2330000000000001"/>
    <n v="1.734"/>
    <n v="9.6999999999999993"/>
    <n v="9.6999999999999993"/>
    <s v="USD"/>
    <n v="0"/>
    <n v="2"/>
    <n v="2"/>
    <n v="2"/>
    <n v="0"/>
    <n v="2"/>
    <n v="2"/>
    <n v="2"/>
    <n v="0"/>
    <n v="67.37"/>
    <n v="67.37"/>
    <n v="67.37"/>
    <n v="14.398100039999999"/>
    <n v="14.398100039999999"/>
    <n v="6.9453608249999998"/>
    <n v="6.9453608249999998"/>
  </r>
  <r>
    <d v="2025-09-14T00:00:00"/>
    <x v="19"/>
    <n v="708"/>
    <n v="2"/>
    <n v="4.7850000000000001"/>
    <n v="0.28199999999999997"/>
    <n v="9.57"/>
    <n v="9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0"/>
    <n v="385"/>
    <n v="2"/>
    <n v="1.365"/>
    <n v="0.51900000000000002"/>
    <n v="2.73"/>
    <n v="2.73"/>
    <s v="USD"/>
    <n v="1"/>
    <n v="1"/>
    <n v="1"/>
    <n v="1"/>
    <n v="2"/>
    <n v="2"/>
    <n v="2"/>
    <n v="2"/>
    <n v="51.76"/>
    <n v="51.76"/>
    <n v="51.76"/>
    <n v="51.76"/>
    <n v="5.2743431220000003"/>
    <n v="5.2743431220000003"/>
    <n v="18.959706959999998"/>
    <n v="18.959706959999998"/>
  </r>
  <r>
    <d v="2025-09-14T00:00:00"/>
    <x v="21"/>
    <n v="419"/>
    <n v="9"/>
    <n v="2.3159999999999998"/>
    <n v="2.1480000000000001"/>
    <n v="20.84"/>
    <n v="20.84"/>
    <s v="USD"/>
    <n v="2"/>
    <n v="2"/>
    <n v="2"/>
    <n v="2"/>
    <n v="16"/>
    <n v="16"/>
    <n v="16"/>
    <n v="16"/>
    <n v="2001.48"/>
    <n v="2001.48"/>
    <n v="2001.48"/>
    <n v="2001.48"/>
    <n v="1.0412294900000001"/>
    <n v="1.0412294900000001"/>
    <n v="96.040307100000007"/>
    <n v="96.040307100000007"/>
  </r>
  <r>
    <d v="2025-09-14T00:00:00"/>
    <x v="22"/>
    <n v="96"/>
    <n v="5"/>
    <n v="1.8839999999999999"/>
    <n v="5.2080000000000002"/>
    <n v="9.42"/>
    <n v="9.42"/>
    <s v="USD"/>
    <n v="1"/>
    <n v="2"/>
    <n v="2"/>
    <n v="2"/>
    <n v="3"/>
    <n v="4"/>
    <n v="4"/>
    <n v="4"/>
    <n v="235.47"/>
    <n v="261.35000000000002"/>
    <n v="261.35000000000002"/>
    <n v="261.35000000000002"/>
    <n v="3.604361967"/>
    <n v="3.604361967"/>
    <n v="27.74416136"/>
    <n v="27.74416136"/>
  </r>
  <r>
    <d v="2025-09-14T00:00:00"/>
    <x v="10"/>
    <n v="1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14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23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0"/>
    <n v="20"/>
    <n v="1"/>
    <n v="0.72"/>
    <n v="5"/>
    <n v="0.72"/>
    <n v="0.72"/>
    <s v="USD"/>
    <n v="2"/>
    <n v="2"/>
    <n v="2"/>
    <n v="2"/>
    <n v="2"/>
    <n v="2"/>
    <n v="2"/>
    <n v="2"/>
    <n v="59.47"/>
    <n v="59.47"/>
    <n v="59.47"/>
    <n v="59.47"/>
    <n v="1.210694468"/>
    <n v="1.210694468"/>
    <n v="82.597222220000006"/>
    <n v="82.597222220000006"/>
  </r>
  <r>
    <d v="2025-09-14T00:00:00"/>
    <x v="2"/>
    <n v="147"/>
    <n v="1"/>
    <n v="2.02"/>
    <n v="0.68"/>
    <n v="2.02"/>
    <n v="2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6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47"/>
    <n v="332"/>
    <n v="2"/>
    <n v="2.4550000000000001"/>
    <n v="0.60199999999999998"/>
    <n v="4.91"/>
    <n v="4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4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4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44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1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21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25"/>
    <n v="247"/>
    <n v="2"/>
    <n v="2.1"/>
    <n v="0.81"/>
    <n v="4.2"/>
    <n v="4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6"/>
    <n v="820"/>
    <n v="5"/>
    <n v="2.7040000000000002"/>
    <n v="0.61"/>
    <n v="13.52"/>
    <n v="13.52"/>
    <s v="USD"/>
    <n v="1"/>
    <n v="2"/>
    <n v="2"/>
    <n v="2"/>
    <n v="4"/>
    <n v="5"/>
    <n v="5"/>
    <n v="5"/>
    <n v="87"/>
    <n v="115.98"/>
    <n v="115.98"/>
    <n v="115.98"/>
    <n v="11.65718227"/>
    <n v="11.65718227"/>
    <n v="8.5784023670000007"/>
    <n v="8.5784023670000007"/>
  </r>
  <r>
    <d v="2025-09-14T00:00:00"/>
    <x v="27"/>
    <n v="216"/>
    <n v="1"/>
    <n v="1.5"/>
    <n v="0.4630000000000000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1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14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44"/>
    <n v="5"/>
    <n v="1"/>
    <n v="1.03"/>
    <n v="20"/>
    <n v="1.03"/>
    <n v="1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12"/>
    <n v="247"/>
    <n v="5"/>
    <n v="4.07"/>
    <n v="2.024"/>
    <n v="20.350000000000001"/>
    <n v="20.350000000000001"/>
    <s v="USD"/>
    <n v="2"/>
    <n v="2"/>
    <n v="2"/>
    <n v="2"/>
    <n v="3"/>
    <n v="3"/>
    <n v="3"/>
    <n v="3"/>
    <n v="76.88"/>
    <n v="76.88"/>
    <n v="76.88"/>
    <n v="76.88"/>
    <n v="26.469823099999999"/>
    <n v="26.469823099999999"/>
    <n v="3.7778869780000002"/>
    <n v="3.7778869780000002"/>
  </r>
  <r>
    <d v="2025-09-14T00:00:00"/>
    <x v="10"/>
    <n v="55"/>
    <n v="1"/>
    <n v="2.85"/>
    <n v="1.8180000000000001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8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2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9"/>
    <n v="33"/>
    <n v="0"/>
    <m/>
    <n v="0"/>
    <n v="0"/>
    <n v="0"/>
    <s v="USD"/>
    <n v="1"/>
    <n v="1"/>
    <n v="1"/>
    <n v="1"/>
    <n v="1"/>
    <n v="1"/>
    <n v="1"/>
    <n v="1"/>
    <n v="36.880000000000003"/>
    <n v="36.880000000000003"/>
    <n v="36.880000000000003"/>
    <n v="36.880000000000003"/>
    <n v="0"/>
    <n v="0"/>
    <m/>
    <m/>
  </r>
  <r>
    <d v="2025-09-14T00:00:00"/>
    <x v="16"/>
    <n v="112"/>
    <n v="1"/>
    <n v="4.09"/>
    <n v="0.89300000000000002"/>
    <n v="4.09"/>
    <n v="4.09"/>
    <s v="USD"/>
    <n v="1"/>
    <n v="1"/>
    <n v="1"/>
    <n v="1"/>
    <n v="2"/>
    <n v="2"/>
    <n v="2"/>
    <n v="2"/>
    <n v="152.97999999999999"/>
    <n v="152.97999999999999"/>
    <n v="152.97999999999999"/>
    <n v="152.97999999999999"/>
    <n v="2.673552098"/>
    <n v="2.673552098"/>
    <n v="37.403422980000002"/>
    <n v="37.403422980000002"/>
  </r>
  <r>
    <d v="2025-09-14T00:00:00"/>
    <x v="19"/>
    <n v="1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29"/>
    <n v="27"/>
    <n v="2"/>
    <n v="0.87"/>
    <n v="7.407"/>
    <n v="1.74"/>
    <n v="1.74"/>
    <s v="USD"/>
    <n v="1"/>
    <n v="1"/>
    <n v="1"/>
    <n v="1"/>
    <n v="1"/>
    <n v="1"/>
    <n v="1"/>
    <n v="1"/>
    <n v="36.49"/>
    <n v="36.49"/>
    <n v="36.49"/>
    <n v="36.49"/>
    <n v="4.7684297070000001"/>
    <n v="4.7684297070000001"/>
    <n v="20.97126437"/>
    <n v="20.97126437"/>
  </r>
  <r>
    <d v="2025-09-14T00:00:00"/>
    <x v="29"/>
    <n v="51"/>
    <n v="2"/>
    <n v="0.97499999999999998"/>
    <n v="3.9220000000000002"/>
    <n v="1.95"/>
    <n v="1.95"/>
    <s v="USD"/>
    <n v="1"/>
    <n v="1"/>
    <n v="1"/>
    <n v="1"/>
    <n v="1"/>
    <n v="1"/>
    <n v="1"/>
    <n v="1"/>
    <n v="31.49"/>
    <n v="31.49"/>
    <n v="31.49"/>
    <n v="31.49"/>
    <n v="6.192442045"/>
    <n v="6.192442045"/>
    <n v="16.148717950000002"/>
    <n v="16.148717950000002"/>
  </r>
  <r>
    <d v="2025-09-14T00:00:00"/>
    <x v="29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29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0"/>
    <n v="617"/>
    <n v="7"/>
    <n v="0.66300000000000003"/>
    <n v="1.135"/>
    <n v="4.6399999999999997"/>
    <n v="4.6399999999999997"/>
    <s v="USD"/>
    <n v="0"/>
    <n v="1"/>
    <n v="1"/>
    <n v="1"/>
    <n v="0"/>
    <n v="1"/>
    <n v="1"/>
    <n v="1"/>
    <n v="0"/>
    <n v="11.88"/>
    <n v="11.88"/>
    <n v="11.88"/>
    <n v="39.057239060000001"/>
    <n v="39.057239060000001"/>
    <n v="2.5603448279999999"/>
    <n v="2.5603448279999999"/>
  </r>
  <r>
    <d v="2025-09-14T00:00:00"/>
    <x v="30"/>
    <n v="747"/>
    <n v="15"/>
    <n v="0.61199999999999999"/>
    <n v="2.008"/>
    <n v="9.18"/>
    <n v="9.18"/>
    <s v="USD"/>
    <n v="2"/>
    <n v="3"/>
    <n v="3"/>
    <n v="3"/>
    <n v="2"/>
    <n v="3"/>
    <n v="3"/>
    <n v="3"/>
    <n v="23.88"/>
    <n v="40.369999999999997"/>
    <n v="40.369999999999997"/>
    <n v="40.369999999999997"/>
    <n v="22.739658160000001"/>
    <n v="22.739658160000001"/>
    <n v="4.3976034860000004"/>
    <n v="4.3976034860000004"/>
  </r>
  <r>
    <d v="2025-09-14T00:00:00"/>
    <x v="30"/>
    <n v="579"/>
    <n v="10"/>
    <n v="0.46200000000000002"/>
    <n v="1.7270000000000001"/>
    <n v="4.62"/>
    <n v="4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0"/>
    <n v="1366"/>
    <n v="21"/>
    <n v="0.28599999999999998"/>
    <n v="1.5369999999999999"/>
    <n v="6"/>
    <n v="6"/>
    <s v="USD"/>
    <n v="3"/>
    <n v="4"/>
    <n v="4"/>
    <n v="4"/>
    <n v="3"/>
    <n v="4"/>
    <n v="4"/>
    <n v="4"/>
    <n v="38.700000000000003"/>
    <n v="67.599999999999994"/>
    <n v="67.599999999999994"/>
    <n v="67.599999999999994"/>
    <n v="8.8757396449999995"/>
    <n v="8.8757396449999995"/>
    <n v="11.266666669999999"/>
    <n v="11.266666669999999"/>
  </r>
  <r>
    <d v="2025-09-14T00:00:00"/>
    <x v="31"/>
    <n v="110"/>
    <n v="3"/>
    <n v="1.63"/>
    <n v="2.7269999999999999"/>
    <n v="4.8899999999999997"/>
    <n v="4.88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2"/>
    <n v="186"/>
    <n v="2"/>
    <n v="1.44"/>
    <n v="1.075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1"/>
    <n v="2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2"/>
    <n v="232"/>
    <n v="1"/>
    <n v="0.96"/>
    <n v="0.43099999999999999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2"/>
    <n v="324"/>
    <n v="3"/>
    <n v="1.29"/>
    <n v="0.92600000000000005"/>
    <n v="3.87"/>
    <n v="3.87"/>
    <s v="USD"/>
    <n v="1"/>
    <n v="1"/>
    <n v="1"/>
    <n v="1"/>
    <n v="1"/>
    <n v="1"/>
    <n v="1"/>
    <n v="1"/>
    <n v="21.88"/>
    <n v="21.88"/>
    <n v="21.88"/>
    <n v="21.88"/>
    <n v="17.68738574"/>
    <n v="17.68738574"/>
    <n v="5.6537467699999997"/>
    <n v="5.6537467699999997"/>
  </r>
  <r>
    <d v="2025-09-14T00:00:00"/>
    <x v="31"/>
    <n v="178"/>
    <n v="3"/>
    <n v="1.59"/>
    <n v="1.6850000000000001"/>
    <n v="4.7699999999999996"/>
    <n v="4.76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2"/>
    <n v="455"/>
    <n v="6"/>
    <n v="0.79700000000000004"/>
    <n v="1.319"/>
    <n v="4.78"/>
    <n v="4.78"/>
    <s v="USD"/>
    <n v="2"/>
    <n v="2"/>
    <n v="2"/>
    <n v="2"/>
    <n v="3"/>
    <n v="3"/>
    <n v="3"/>
    <n v="3"/>
    <n v="106.96"/>
    <n v="106.96"/>
    <n v="106.96"/>
    <n v="106.96"/>
    <n v="4.4689603590000004"/>
    <n v="4.4689603590000004"/>
    <n v="22.37656904"/>
    <n v="22.37656904"/>
  </r>
  <r>
    <d v="2025-09-14T00:00:00"/>
    <x v="31"/>
    <n v="2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3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4"/>
    <n v="463"/>
    <n v="9"/>
    <n v="1.2909999999999999"/>
    <n v="1.944"/>
    <n v="11.62"/>
    <n v="11.62"/>
    <s v="USD"/>
    <n v="2"/>
    <n v="2"/>
    <n v="2"/>
    <n v="2"/>
    <n v="2"/>
    <n v="2"/>
    <n v="2"/>
    <n v="2"/>
    <n v="51.47"/>
    <n v="51.47"/>
    <n v="51.47"/>
    <n v="51.47"/>
    <n v="22.57625801"/>
    <n v="22.57625801"/>
    <n v="4.4294320139999996"/>
    <n v="4.4294320139999996"/>
  </r>
  <r>
    <d v="2025-09-14T00:00:00"/>
    <x v="35"/>
    <n v="324"/>
    <n v="8"/>
    <n v="1.5149999999999999"/>
    <n v="2.4689999999999999"/>
    <n v="12.12"/>
    <n v="12.12"/>
    <s v="USD"/>
    <n v="2"/>
    <n v="2"/>
    <n v="2"/>
    <n v="2"/>
    <n v="2"/>
    <n v="2"/>
    <n v="2"/>
    <n v="2"/>
    <n v="44.86"/>
    <n v="44.86"/>
    <n v="44.86"/>
    <n v="44.86"/>
    <n v="27.017387429999999"/>
    <n v="27.017387429999999"/>
    <n v="3.7013201320000002"/>
    <n v="3.7013201320000002"/>
  </r>
  <r>
    <d v="2025-09-14T00:00:00"/>
    <x v="35"/>
    <n v="748"/>
    <n v="14"/>
    <n v="1.155"/>
    <n v="1.8720000000000001"/>
    <n v="16.170000000000002"/>
    <n v="16.170000000000002"/>
    <s v="USD"/>
    <n v="0"/>
    <n v="1"/>
    <n v="1"/>
    <n v="1"/>
    <n v="0"/>
    <n v="1"/>
    <n v="1"/>
    <n v="1"/>
    <n v="0"/>
    <n v="36.49"/>
    <n v="36.49"/>
    <n v="36.49"/>
    <n v="44.313510549999997"/>
    <n v="44.313510549999997"/>
    <n v="2.2566481139999999"/>
    <n v="2.2566481139999999"/>
  </r>
  <r>
    <d v="2025-09-14T00:00:00"/>
    <x v="33"/>
    <n v="44"/>
    <n v="1"/>
    <n v="0.54"/>
    <n v="2.2730000000000001"/>
    <n v="0.54"/>
    <n v="0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4"/>
    <n v="654"/>
    <n v="9"/>
    <n v="1.0680000000000001"/>
    <n v="1.3759999999999999"/>
    <n v="9.61"/>
    <n v="9.61"/>
    <s v="USD"/>
    <n v="1"/>
    <n v="2"/>
    <n v="2"/>
    <n v="2"/>
    <n v="1"/>
    <n v="2"/>
    <n v="2"/>
    <n v="2"/>
    <n v="30.98"/>
    <n v="63.47"/>
    <n v="63.47"/>
    <n v="63.47"/>
    <n v="15.141011499999999"/>
    <n v="15.141011499999999"/>
    <n v="6.6045785639999997"/>
    <n v="6.6045785639999997"/>
  </r>
  <r>
    <d v="2025-09-14T00:00:00"/>
    <x v="33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4"/>
    <n v="342"/>
    <n v="9"/>
    <n v="0.97799999999999998"/>
    <n v="2.6320000000000001"/>
    <n v="8.8000000000000007"/>
    <n v="8.8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5"/>
    <n v="504"/>
    <n v="5"/>
    <n v="1.1339999999999999"/>
    <n v="0.99199999999999999"/>
    <n v="5.67"/>
    <n v="5.67"/>
    <s v="USD"/>
    <n v="1"/>
    <n v="1"/>
    <n v="1"/>
    <n v="1"/>
    <n v="1"/>
    <n v="1"/>
    <n v="1"/>
    <n v="1"/>
    <n v="36.880000000000003"/>
    <n v="36.880000000000003"/>
    <n v="36.880000000000003"/>
    <n v="36.880000000000003"/>
    <n v="15.374186549999999"/>
    <n v="15.374186549999999"/>
    <n v="6.5044091709999998"/>
    <n v="6.5044091709999998"/>
  </r>
  <r>
    <d v="2025-09-14T00:00:00"/>
    <x v="34"/>
    <n v="1423"/>
    <n v="10"/>
    <n v="0.749"/>
    <n v="0.70299999999999996"/>
    <n v="7.49"/>
    <n v="7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3"/>
    <n v="1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5"/>
    <n v="1099"/>
    <n v="12"/>
    <n v="0.74"/>
    <n v="1.0920000000000001"/>
    <n v="8.8800000000000008"/>
    <n v="8.88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6"/>
    <n v="389"/>
    <n v="6"/>
    <n v="2.0350000000000001"/>
    <n v="1.542"/>
    <n v="12.21"/>
    <n v="12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6"/>
    <n v="775"/>
    <n v="11"/>
    <n v="1.238"/>
    <n v="1.419"/>
    <n v="13.62"/>
    <n v="13.62"/>
    <s v="USD"/>
    <n v="1"/>
    <n v="1"/>
    <n v="1"/>
    <n v="1"/>
    <n v="1"/>
    <n v="1"/>
    <n v="1"/>
    <n v="1"/>
    <n v="27.98"/>
    <n v="27.98"/>
    <n v="27.98"/>
    <n v="27.98"/>
    <n v="48.677626879999998"/>
    <n v="48.677626879999998"/>
    <n v="2.054331865"/>
    <n v="2.054331865"/>
  </r>
  <r>
    <d v="2025-09-14T00:00:00"/>
    <x v="36"/>
    <n v="395"/>
    <n v="5"/>
    <n v="1.468"/>
    <n v="1.266"/>
    <n v="7.34"/>
    <n v="7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6"/>
    <n v="1117"/>
    <n v="1"/>
    <n v="1.44"/>
    <n v="0.09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7"/>
    <n v="16"/>
    <n v="1"/>
    <n v="2.4900000000000002"/>
    <n v="6.25"/>
    <n v="2.4900000000000002"/>
    <n v="2.4900000000000002"/>
    <s v="USD"/>
    <n v="0"/>
    <n v="1"/>
    <n v="1"/>
    <n v="1"/>
    <n v="0"/>
    <n v="1"/>
    <n v="1"/>
    <n v="1"/>
    <n v="0"/>
    <n v="29.49"/>
    <n v="29.49"/>
    <n v="29.49"/>
    <n v="8.4435401829999996"/>
    <n v="8.4435401829999996"/>
    <n v="11.843373489999999"/>
    <n v="11.843373489999999"/>
  </r>
  <r>
    <d v="2025-09-14T00:00:00"/>
    <x v="3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7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8"/>
    <n v="39"/>
    <n v="1"/>
    <n v="1.26"/>
    <n v="2.5640000000000001"/>
    <n v="1.26"/>
    <n v="1.26"/>
    <s v="USD"/>
    <n v="0"/>
    <n v="1"/>
    <n v="1"/>
    <n v="1"/>
    <n v="0"/>
    <n v="1"/>
    <n v="1"/>
    <n v="1"/>
    <n v="0"/>
    <n v="26.88"/>
    <n v="26.88"/>
    <n v="26.88"/>
    <n v="4.6875"/>
    <n v="4.6875"/>
    <n v="21.333333329999999"/>
    <n v="21.333333329999999"/>
  </r>
  <r>
    <d v="2025-09-14T00:00:00"/>
    <x v="37"/>
    <n v="61"/>
    <n v="1"/>
    <n v="1.02"/>
    <n v="1.639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9"/>
    <n v="438"/>
    <n v="9"/>
    <n v="1.226"/>
    <n v="2.0550000000000002"/>
    <n v="11.03"/>
    <n v="11.03"/>
    <s v="USD"/>
    <n v="1"/>
    <n v="1"/>
    <n v="1"/>
    <n v="1"/>
    <n v="1"/>
    <n v="1"/>
    <n v="1"/>
    <n v="1"/>
    <n v="10.98"/>
    <n v="10.98"/>
    <n v="10.98"/>
    <n v="10.98"/>
    <n v="100.4553734"/>
    <n v="100.4553734"/>
    <n v="0.99546690839999996"/>
    <n v="0.99546690839999996"/>
  </r>
  <r>
    <d v="2025-09-14T00:00:00"/>
    <x v="40"/>
    <n v="184"/>
    <n v="4"/>
    <n v="1.5580000000000001"/>
    <n v="2.1739999999999999"/>
    <n v="6.23"/>
    <n v="6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1"/>
    <n v="200"/>
    <n v="1"/>
    <n v="1.62"/>
    <n v="0.5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2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39"/>
    <n v="300"/>
    <n v="7"/>
    <n v="0.85399999999999998"/>
    <n v="2.3330000000000002"/>
    <n v="5.98"/>
    <n v="5.98"/>
    <s v="USD"/>
    <n v="1"/>
    <n v="1"/>
    <n v="1"/>
    <n v="1"/>
    <n v="1"/>
    <n v="1"/>
    <n v="1"/>
    <n v="1"/>
    <n v="31.49"/>
    <n v="31.49"/>
    <n v="31.49"/>
    <n v="31.49"/>
    <n v="18.990155600000001"/>
    <n v="18.990155600000001"/>
    <n v="5.2658862879999999"/>
    <n v="5.2658862879999999"/>
  </r>
  <r>
    <d v="2025-09-14T00:00:00"/>
    <x v="40"/>
    <n v="212"/>
    <n v="4"/>
    <n v="1.2050000000000001"/>
    <n v="1.887"/>
    <n v="4.82"/>
    <n v="4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1"/>
    <n v="376"/>
    <n v="2"/>
    <n v="1.3149999999999999"/>
    <n v="0.53200000000000003"/>
    <n v="2.63"/>
    <n v="2.63"/>
    <s v="USD"/>
    <n v="1"/>
    <n v="1"/>
    <n v="1"/>
    <n v="1"/>
    <n v="1"/>
    <n v="1"/>
    <n v="1"/>
    <n v="1"/>
    <n v="17.98"/>
    <n v="17.98"/>
    <n v="17.98"/>
    <n v="17.98"/>
    <n v="14.62736374"/>
    <n v="14.62736374"/>
    <n v="6.8365019010000001"/>
    <n v="6.8365019010000001"/>
  </r>
  <r>
    <d v="2025-09-14T00:00:00"/>
    <x v="42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4T00:00:00"/>
    <x v="42"/>
    <n v="139"/>
    <n v="2"/>
    <n v="1.605"/>
    <n v="1.4390000000000001"/>
    <n v="3.21"/>
    <n v="3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9"/>
    <n v="326"/>
    <n v="1"/>
    <n v="0.6"/>
    <n v="0.307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0"/>
    <n v="290"/>
    <n v="3"/>
    <n v="1.35"/>
    <n v="1.034"/>
    <n v="4.05"/>
    <n v="4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1"/>
    <n v="579"/>
    <n v="6"/>
    <n v="1.252"/>
    <n v="1.036"/>
    <n v="7.51"/>
    <n v="7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1"/>
    <n v="429"/>
    <n v="1"/>
    <n v="0.71"/>
    <n v="0.23300000000000001"/>
    <n v="0.71"/>
    <n v="0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39"/>
    <n v="268"/>
    <n v="1"/>
    <n v="0.95"/>
    <n v="0.373"/>
    <n v="0.95"/>
    <n v="0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2"/>
    <n v="109"/>
    <n v="1"/>
    <n v="1.24"/>
    <n v="0.91700000000000004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0"/>
    <n v="891"/>
    <n v="8"/>
    <n v="0.81399999999999995"/>
    <n v="0.89800000000000002"/>
    <n v="6.51"/>
    <n v="6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8"/>
    <n v="225"/>
    <n v="4"/>
    <n v="2"/>
    <n v="1.778"/>
    <n v="8"/>
    <n v="8"/>
    <s v="USD"/>
    <n v="1"/>
    <n v="1"/>
    <n v="1"/>
    <n v="1"/>
    <n v="1"/>
    <n v="1"/>
    <n v="1"/>
    <n v="1"/>
    <n v="20.98"/>
    <n v="20.98"/>
    <n v="20.98"/>
    <n v="20.98"/>
    <n v="38.131553859999997"/>
    <n v="38.131553859999997"/>
    <n v="2.6225000000000001"/>
    <n v="2.6225000000000001"/>
  </r>
  <r>
    <d v="2025-09-14T00:00:00"/>
    <x v="43"/>
    <n v="88"/>
    <n v="1"/>
    <n v="1.1299999999999999"/>
    <n v="1.1359999999999999"/>
    <n v="1.1299999999999999"/>
    <n v="1.12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8"/>
    <n v="718"/>
    <n v="6"/>
    <n v="1.2749999999999999"/>
    <n v="0.83599999999999997"/>
    <n v="7.65"/>
    <n v="7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3"/>
    <n v="523"/>
    <n v="1"/>
    <n v="1.5"/>
    <n v="0.19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8"/>
    <n v="553"/>
    <n v="4"/>
    <n v="1.258"/>
    <n v="0.72299999999999998"/>
    <n v="5.03"/>
    <n v="5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3"/>
    <n v="604"/>
    <n v="3"/>
    <n v="1.02"/>
    <n v="0.497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43"/>
    <n v="581"/>
    <n v="3"/>
    <n v="0.55000000000000004"/>
    <n v="0.51600000000000001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4T00:00:00"/>
    <x v="28"/>
    <n v="1030"/>
    <n v="4"/>
    <n v="0.67300000000000004"/>
    <n v="0.38800000000000001"/>
    <n v="2.69"/>
    <n v="2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0"/>
    <n v="2434"/>
    <n v="16"/>
    <n v="1.6439999999999999"/>
    <n v="0.65700000000000003"/>
    <n v="26.31"/>
    <n v="26.31"/>
    <s v="USD"/>
    <n v="5"/>
    <n v="6"/>
    <n v="6"/>
    <n v="6"/>
    <n v="5"/>
    <n v="6"/>
    <n v="6"/>
    <n v="6"/>
    <n v="107.33"/>
    <n v="129.21"/>
    <n v="129.21"/>
    <n v="129.21"/>
    <n v="20.362201070000001"/>
    <n v="20.362201070000001"/>
    <n v="4.9110604330000003"/>
    <n v="4.9110604330000003"/>
  </r>
  <r>
    <d v="2025-09-15T00:00:00"/>
    <x v="1"/>
    <n v="2332"/>
    <n v="46"/>
    <n v="1.6240000000000001"/>
    <n v="1.9730000000000001"/>
    <n v="74.72"/>
    <n v="74.72"/>
    <s v="USD"/>
    <n v="6"/>
    <n v="6"/>
    <n v="6"/>
    <n v="6"/>
    <n v="6"/>
    <n v="6"/>
    <n v="6"/>
    <n v="6"/>
    <n v="172.9"/>
    <n v="172.9"/>
    <n v="172.9"/>
    <n v="172.9"/>
    <n v="43.215731640000001"/>
    <n v="43.215731640000001"/>
    <n v="2.3139721629999999"/>
    <n v="2.3139721629999999"/>
  </r>
  <r>
    <d v="2025-09-15T00:00:00"/>
    <x v="2"/>
    <n v="2246"/>
    <n v="19"/>
    <n v="2.5489999999999999"/>
    <n v="0.84599999999999997"/>
    <n v="48.43"/>
    <n v="48.43"/>
    <s v="USD"/>
    <n v="3"/>
    <n v="3"/>
    <n v="3"/>
    <n v="3"/>
    <n v="4"/>
    <n v="4"/>
    <n v="4"/>
    <n v="4"/>
    <n v="93.92"/>
    <n v="93.92"/>
    <n v="93.92"/>
    <n v="93.92"/>
    <n v="51.565161840000002"/>
    <n v="51.565161840000002"/>
    <n v="1.9392938260000001"/>
    <n v="1.9392938260000001"/>
  </r>
  <r>
    <d v="2025-09-15T00:00:00"/>
    <x v="3"/>
    <n v="874"/>
    <n v="4"/>
    <n v="3.2949999999999999"/>
    <n v="0.45800000000000002"/>
    <n v="13.18"/>
    <n v="1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"/>
    <n v="1263"/>
    <n v="10"/>
    <n v="4.6769999999999996"/>
    <n v="0.79200000000000004"/>
    <n v="46.77"/>
    <n v="46.77"/>
    <s v="USD"/>
    <n v="4"/>
    <n v="4"/>
    <n v="4"/>
    <n v="4"/>
    <n v="10"/>
    <n v="10"/>
    <n v="10"/>
    <n v="10"/>
    <n v="971.11"/>
    <n v="971.11"/>
    <n v="971.11"/>
    <n v="971.11"/>
    <n v="4.8161382340000003"/>
    <n v="4.8161382340000003"/>
    <n v="20.763523630000002"/>
    <n v="20.763523630000002"/>
  </r>
  <r>
    <d v="2025-09-15T00:00:00"/>
    <x v="5"/>
    <n v="350"/>
    <n v="4"/>
    <n v="1.605"/>
    <n v="1.143"/>
    <n v="6.42"/>
    <n v="6.42"/>
    <s v="USD"/>
    <n v="2"/>
    <n v="3"/>
    <n v="3"/>
    <n v="3"/>
    <n v="2"/>
    <n v="3"/>
    <n v="3"/>
    <n v="3"/>
    <n v="65.47"/>
    <n v="102.96"/>
    <n v="102.96"/>
    <n v="102.96"/>
    <n v="6.2354312350000001"/>
    <n v="6.2354312350000001"/>
    <n v="16.037383179999999"/>
    <n v="16.037383179999999"/>
  </r>
  <r>
    <d v="2025-09-15T00:00:00"/>
    <x v="44"/>
    <n v="4201"/>
    <n v="42"/>
    <n v="2.258"/>
    <n v="1"/>
    <n v="94.83"/>
    <n v="94.83"/>
    <s v="USD"/>
    <n v="10"/>
    <n v="10"/>
    <n v="10"/>
    <n v="10"/>
    <n v="11"/>
    <n v="11"/>
    <n v="11"/>
    <n v="11"/>
    <n v="341.19"/>
    <n v="341.19"/>
    <n v="341.19"/>
    <n v="341.19"/>
    <n v="27.793897829999999"/>
    <n v="27.793897829999999"/>
    <n v="3.5979120529999999"/>
    <n v="3.5979120529999999"/>
  </r>
  <r>
    <d v="2025-09-15T00:00:00"/>
    <x v="6"/>
    <n v="275"/>
    <n v="8"/>
    <n v="1.296"/>
    <n v="2.9089999999999998"/>
    <n v="10.37"/>
    <n v="10.37"/>
    <s v="USD"/>
    <n v="6"/>
    <n v="8"/>
    <n v="8"/>
    <n v="8"/>
    <n v="6"/>
    <n v="8"/>
    <n v="8"/>
    <n v="8"/>
    <n v="210.88"/>
    <n v="257.68"/>
    <n v="257.68"/>
    <n v="257.68"/>
    <n v="4.0243713129999996"/>
    <n v="4.0243713129999996"/>
    <n v="24.848601739999999"/>
    <n v="24.848601739999999"/>
  </r>
  <r>
    <d v="2025-09-15T00:00:00"/>
    <x v="7"/>
    <n v="1926"/>
    <n v="21"/>
    <n v="1.7889999999999999"/>
    <n v="1.0900000000000001"/>
    <n v="37.56"/>
    <n v="37.56"/>
    <s v="USD"/>
    <n v="8"/>
    <n v="10"/>
    <n v="10"/>
    <n v="10"/>
    <n v="8"/>
    <n v="10"/>
    <n v="10"/>
    <n v="10"/>
    <n v="358.21"/>
    <n v="441.99"/>
    <n v="441.99"/>
    <n v="441.99"/>
    <n v="8.4979298169999993"/>
    <n v="8.4979298169999993"/>
    <n v="11.76757188"/>
    <n v="11.76757188"/>
  </r>
  <r>
    <d v="2025-09-15T00:00:00"/>
    <x v="8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9"/>
    <n v="1291"/>
    <n v="8"/>
    <n v="1.2450000000000001"/>
    <n v="0.62"/>
    <n v="9.9600000000000009"/>
    <n v="9.9600000000000009"/>
    <s v="USD"/>
    <n v="1"/>
    <n v="1"/>
    <n v="1"/>
    <n v="1"/>
    <n v="1"/>
    <n v="1"/>
    <n v="1"/>
    <n v="1"/>
    <n v="18.899999999999999"/>
    <n v="18.899999999999999"/>
    <n v="18.899999999999999"/>
    <n v="18.899999999999999"/>
    <n v="52.698412699999999"/>
    <n v="52.698412699999999"/>
    <n v="1.897590361"/>
    <n v="1.897590361"/>
  </r>
  <r>
    <d v="2025-09-15T00:00:00"/>
    <x v="4"/>
    <n v="5226"/>
    <n v="43"/>
    <n v="4.383"/>
    <n v="0.82299999999999995"/>
    <n v="188.48"/>
    <n v="188.48"/>
    <s v="USD"/>
    <n v="15"/>
    <n v="16"/>
    <n v="16"/>
    <n v="16"/>
    <n v="21"/>
    <n v="22"/>
    <n v="22"/>
    <n v="22"/>
    <n v="835.35"/>
    <n v="874.25"/>
    <n v="874.25"/>
    <n v="874.25"/>
    <n v="21.55905061"/>
    <n v="21.55905061"/>
    <n v="4.6384231749999998"/>
    <n v="4.6384231749999998"/>
  </r>
  <r>
    <d v="2025-09-15T00:00:00"/>
    <x v="10"/>
    <n v="3078"/>
    <n v="16"/>
    <n v="5.6929999999999996"/>
    <n v="0.52"/>
    <n v="91.09"/>
    <n v="91.09"/>
    <s v="USD"/>
    <n v="5"/>
    <n v="5"/>
    <n v="5"/>
    <n v="5"/>
    <n v="7"/>
    <n v="7"/>
    <n v="7"/>
    <n v="7"/>
    <n v="285.83999999999997"/>
    <n v="285.83999999999997"/>
    <n v="285.83999999999997"/>
    <n v="285.83999999999997"/>
    <n v="31.867478309999999"/>
    <n v="31.867478309999999"/>
    <n v="3.1379953889999999"/>
    <n v="3.1379953889999999"/>
  </r>
  <r>
    <d v="2025-09-15T00:00:00"/>
    <x v="11"/>
    <n v="1288"/>
    <n v="9"/>
    <n v="4.4210000000000003"/>
    <n v="0.69899999999999995"/>
    <n v="39.79"/>
    <n v="39.79"/>
    <s v="USD"/>
    <n v="5"/>
    <n v="6"/>
    <n v="6"/>
    <n v="6"/>
    <n v="5"/>
    <n v="6"/>
    <n v="6"/>
    <n v="6"/>
    <n v="214.45"/>
    <n v="245.94"/>
    <n v="245.94"/>
    <n v="245.94"/>
    <n v="16.17874278"/>
    <n v="16.17874278"/>
    <n v="6.180949987"/>
    <n v="6.180949987"/>
  </r>
  <r>
    <d v="2025-09-15T00:00:00"/>
    <x v="12"/>
    <n v="4017"/>
    <n v="25"/>
    <n v="5.4889999999999999"/>
    <n v="0.622"/>
    <n v="137.22999999999999"/>
    <n v="137.22999999999999"/>
    <s v="USD"/>
    <n v="6"/>
    <n v="9"/>
    <n v="9"/>
    <n v="9"/>
    <n v="9"/>
    <n v="13"/>
    <n v="13"/>
    <n v="13"/>
    <n v="235.82"/>
    <n v="352.76"/>
    <n v="352.76"/>
    <n v="352.76"/>
    <n v="38.901802930000002"/>
    <n v="38.901802930000002"/>
    <n v="2.5705749469999999"/>
    <n v="2.5705749469999999"/>
  </r>
  <r>
    <d v="2025-09-15T00:00:00"/>
    <x v="13"/>
    <n v="5354"/>
    <n v="40"/>
    <n v="3.6589999999999998"/>
    <n v="0.747"/>
    <n v="146.37"/>
    <n v="146.37"/>
    <s v="USD"/>
    <n v="24"/>
    <n v="25"/>
    <n v="25"/>
    <n v="25"/>
    <n v="38"/>
    <n v="39"/>
    <n v="39"/>
    <n v="39"/>
    <n v="921.85"/>
    <n v="948.73"/>
    <n v="948.73"/>
    <n v="948.73"/>
    <n v="15.42799321"/>
    <n v="15.42799321"/>
    <n v="6.4817243969999998"/>
    <n v="6.4817243969999998"/>
  </r>
  <r>
    <d v="2025-09-15T00:00:00"/>
    <x v="45"/>
    <n v="1282"/>
    <n v="13"/>
    <n v="1.069"/>
    <n v="1.014"/>
    <n v="13.9"/>
    <n v="1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14"/>
    <n v="2798"/>
    <n v="22"/>
    <n v="3.0529999999999999"/>
    <n v="0.78600000000000003"/>
    <n v="67.16"/>
    <n v="67.16"/>
    <s v="USD"/>
    <n v="2"/>
    <n v="3"/>
    <n v="3"/>
    <n v="3"/>
    <n v="5"/>
    <n v="7"/>
    <n v="7"/>
    <n v="7"/>
    <n v="179.9"/>
    <n v="400.88"/>
    <n v="400.88"/>
    <n v="400.88"/>
    <n v="16.753143089999998"/>
    <n v="16.753143089999998"/>
    <n v="5.969029184"/>
    <n v="5.969029184"/>
  </r>
  <r>
    <d v="2025-09-15T00:00:00"/>
    <x v="46"/>
    <n v="2110"/>
    <n v="12"/>
    <n v="2.6349999999999998"/>
    <n v="0.56899999999999995"/>
    <n v="31.62"/>
    <n v="31.62"/>
    <s v="USD"/>
    <n v="4"/>
    <n v="4"/>
    <n v="4"/>
    <n v="4"/>
    <n v="4"/>
    <n v="4"/>
    <n v="4"/>
    <n v="4"/>
    <n v="122.33"/>
    <n v="122.33"/>
    <n v="122.33"/>
    <n v="122.33"/>
    <n v="25.848115750000002"/>
    <n v="25.848115750000002"/>
    <n v="3.8687539530000001"/>
    <n v="3.8687539530000001"/>
  </r>
  <r>
    <d v="2025-09-15T00:00:00"/>
    <x v="15"/>
    <n v="812"/>
    <n v="10"/>
    <n v="3.9380000000000002"/>
    <n v="1.232"/>
    <n v="39.380000000000003"/>
    <n v="39.380000000000003"/>
    <s v="USD"/>
    <n v="4"/>
    <n v="8"/>
    <n v="8"/>
    <n v="8"/>
    <n v="6"/>
    <n v="10"/>
    <n v="10"/>
    <n v="10"/>
    <n v="166.74"/>
    <n v="295.89"/>
    <n v="295.89"/>
    <n v="295.89"/>
    <n v="13.30899997"/>
    <n v="13.30899997"/>
    <n v="7.5137125439999997"/>
    <n v="7.5137125439999997"/>
  </r>
  <r>
    <d v="2025-09-15T00:00:00"/>
    <x v="16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17"/>
    <n v="246"/>
    <n v="3"/>
    <n v="5.4729999999999999"/>
    <n v="1.22"/>
    <n v="16.420000000000002"/>
    <n v="16.420000000000002"/>
    <s v="USD"/>
    <n v="1"/>
    <n v="1"/>
    <n v="1"/>
    <n v="1"/>
    <n v="3"/>
    <n v="3"/>
    <n v="3"/>
    <n v="3"/>
    <n v="103.47"/>
    <n v="103.47"/>
    <n v="103.47"/>
    <n v="103.47"/>
    <n v="15.86933411"/>
    <n v="15.86933411"/>
    <n v="6.3014616319999996"/>
    <n v="6.3014616319999996"/>
  </r>
  <r>
    <d v="2025-09-15T00:00:00"/>
    <x v="18"/>
    <n v="711"/>
    <n v="8"/>
    <n v="2.605"/>
    <n v="1.125"/>
    <n v="20.84"/>
    <n v="2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19"/>
    <n v="1994"/>
    <n v="17"/>
    <n v="5.3150000000000004"/>
    <n v="0.85299999999999998"/>
    <n v="90.35"/>
    <n v="90.35"/>
    <s v="USD"/>
    <n v="8"/>
    <n v="10"/>
    <n v="10"/>
    <n v="10"/>
    <n v="15"/>
    <n v="17"/>
    <n v="17"/>
    <n v="17"/>
    <n v="878.04"/>
    <n v="983.84"/>
    <n v="983.84"/>
    <n v="983.84"/>
    <n v="9.1834038049999993"/>
    <n v="9.1834038049999993"/>
    <n v="10.889208630000001"/>
    <n v="10.889208630000001"/>
  </r>
  <r>
    <d v="2025-09-15T00:00:00"/>
    <x v="20"/>
    <n v="1287"/>
    <n v="10"/>
    <n v="4.95"/>
    <n v="0.77700000000000002"/>
    <n v="49.5"/>
    <n v="49.5"/>
    <s v="USD"/>
    <n v="5"/>
    <n v="5"/>
    <n v="5"/>
    <n v="5"/>
    <n v="8"/>
    <n v="8"/>
    <n v="8"/>
    <n v="8"/>
    <n v="603.91999999999996"/>
    <n v="603.91999999999996"/>
    <n v="603.91999999999996"/>
    <n v="603.91999999999996"/>
    <n v="8.1964498609999996"/>
    <n v="8.1964498609999996"/>
    <n v="12.20040404"/>
    <n v="12.20040404"/>
  </r>
  <r>
    <d v="2025-09-15T00:00:00"/>
    <x v="21"/>
    <n v="1419"/>
    <n v="13"/>
    <n v="2.762"/>
    <n v="0.91600000000000004"/>
    <n v="35.909999999999997"/>
    <n v="35.909999999999997"/>
    <s v="USD"/>
    <n v="7"/>
    <n v="7"/>
    <n v="7"/>
    <n v="7"/>
    <n v="23"/>
    <n v="23"/>
    <n v="23"/>
    <n v="23"/>
    <n v="729.62"/>
    <n v="729.62"/>
    <n v="729.62"/>
    <n v="729.62"/>
    <n v="4.9217400839999996"/>
    <n v="4.9217400839999996"/>
    <n v="20.318017269999999"/>
    <n v="20.318017269999999"/>
  </r>
  <r>
    <d v="2025-09-15T00:00:00"/>
    <x v="22"/>
    <n v="625"/>
    <n v="9"/>
    <n v="2.7309999999999999"/>
    <n v="1.44"/>
    <n v="24.58"/>
    <n v="24.58"/>
    <s v="USD"/>
    <n v="4"/>
    <n v="5"/>
    <n v="5"/>
    <n v="5"/>
    <n v="10"/>
    <n v="11"/>
    <n v="11"/>
    <n v="11"/>
    <n v="240.92"/>
    <n v="320.41000000000003"/>
    <n v="320.41000000000003"/>
    <n v="320.41000000000003"/>
    <n v="7.6714209919999998"/>
    <n v="7.6714209919999998"/>
    <n v="13.035394630000001"/>
    <n v="13.035394630000001"/>
  </r>
  <r>
    <d v="2025-09-15T00:00:00"/>
    <x v="46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5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10"/>
    <n v="424"/>
    <n v="1"/>
    <n v="5.41"/>
    <n v="0.23599999999999999"/>
    <n v="5.41"/>
    <n v="5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14"/>
    <n v="498"/>
    <n v="2"/>
    <n v="2.1949999999999998"/>
    <n v="0.40200000000000002"/>
    <n v="4.3899999999999997"/>
    <n v="4.38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3"/>
    <n v="123"/>
    <n v="2"/>
    <n v="3.26"/>
    <n v="1.6259999999999999"/>
    <n v="6.52"/>
    <n v="6.52"/>
    <s v="USD"/>
    <n v="2"/>
    <n v="2"/>
    <n v="2"/>
    <n v="2"/>
    <n v="2"/>
    <n v="2"/>
    <n v="2"/>
    <n v="2"/>
    <n v="193.98"/>
    <n v="193.98"/>
    <n v="193.98"/>
    <n v="193.98"/>
    <n v="3.3611712549999999"/>
    <n v="3.3611712549999999"/>
    <n v="29.751533739999999"/>
    <n v="29.751533739999999"/>
  </r>
  <r>
    <d v="2025-09-15T00:00:00"/>
    <x v="0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2"/>
    <n v="491"/>
    <n v="3"/>
    <n v="2.93"/>
    <n v="0.61099999999999999"/>
    <n v="8.7899999999999991"/>
    <n v="8.78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6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7"/>
    <n v="951"/>
    <n v="4"/>
    <n v="2.1779999999999999"/>
    <n v="0.42099999999999999"/>
    <n v="8.7100000000000009"/>
    <n v="8.71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4"/>
    <n v="301"/>
    <n v="2"/>
    <n v="6.06"/>
    <n v="0.66400000000000003"/>
    <n v="12.12"/>
    <n v="12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"/>
    <n v="325"/>
    <n v="2"/>
    <n v="2.6150000000000002"/>
    <n v="0.61499999999999999"/>
    <n v="5.23"/>
    <n v="5.23"/>
    <s v="USD"/>
    <n v="1"/>
    <n v="1"/>
    <n v="1"/>
    <n v="1"/>
    <n v="6"/>
    <n v="6"/>
    <n v="6"/>
    <n v="6"/>
    <n v="203.34"/>
    <n v="203.34"/>
    <n v="203.34"/>
    <n v="203.34"/>
    <n v="2.572046818"/>
    <n v="2.572046818"/>
    <n v="38.879541109999998"/>
    <n v="38.879541109999998"/>
  </r>
  <r>
    <d v="2025-09-15T00:00:00"/>
    <x v="44"/>
    <n v="288"/>
    <n v="1"/>
    <n v="1.74"/>
    <n v="0.34699999999999998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1"/>
    <n v="91"/>
    <n v="1"/>
    <n v="1.65"/>
    <n v="1.099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1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25"/>
    <n v="510"/>
    <n v="4"/>
    <n v="2.7429999999999999"/>
    <n v="0.78400000000000003"/>
    <n v="10.97"/>
    <n v="10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6"/>
    <n v="1765"/>
    <n v="9"/>
    <n v="2.6469999999999998"/>
    <n v="0.51"/>
    <n v="23.82"/>
    <n v="23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7"/>
    <n v="561"/>
    <n v="1"/>
    <n v="2.21"/>
    <n v="0.17799999999999999"/>
    <n v="2.21"/>
    <n v="2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1"/>
    <n v="81"/>
    <n v="3"/>
    <n v="1.95"/>
    <n v="3.7040000000000002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7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14"/>
    <n v="94"/>
    <n v="1"/>
    <n v="3.6"/>
    <n v="1.0640000000000001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4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12"/>
    <n v="1009"/>
    <n v="15"/>
    <n v="4.5510000000000002"/>
    <n v="1.4870000000000001"/>
    <n v="68.27"/>
    <n v="68.27"/>
    <s v="USD"/>
    <n v="5"/>
    <n v="5"/>
    <n v="5"/>
    <n v="5"/>
    <n v="14"/>
    <n v="14"/>
    <n v="14"/>
    <n v="14"/>
    <n v="380.86"/>
    <n v="380.86"/>
    <n v="380.86"/>
    <n v="380.86"/>
    <n v="17.925221870000001"/>
    <n v="17.925221870000001"/>
    <n v="5.5787315069999996"/>
    <n v="5.5787315069999996"/>
  </r>
  <r>
    <d v="2025-09-15T00:00:00"/>
    <x v="10"/>
    <n v="150"/>
    <n v="1"/>
    <n v="2.85"/>
    <n v="0.66700000000000004"/>
    <n v="2.85"/>
    <n v="2.85"/>
    <s v="USD"/>
    <n v="1"/>
    <n v="1"/>
    <n v="1"/>
    <n v="1"/>
    <n v="1"/>
    <n v="1"/>
    <n v="1"/>
    <n v="1"/>
    <n v="31.49"/>
    <n v="31.49"/>
    <n v="31.49"/>
    <n v="31.49"/>
    <n v="9.0504922200000006"/>
    <n v="9.0504922200000006"/>
    <n v="11.04912281"/>
    <n v="11.04912281"/>
  </r>
  <r>
    <d v="2025-09-15T00:00:00"/>
    <x v="28"/>
    <n v="76"/>
    <n v="1"/>
    <n v="2.97"/>
    <n v="1.3160000000000001"/>
    <n v="2.97"/>
    <n v="2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2"/>
    <n v="175"/>
    <n v="4"/>
    <n v="3.6629999999999998"/>
    <n v="2.286"/>
    <n v="14.65"/>
    <n v="14.65"/>
    <s v="USD"/>
    <n v="1"/>
    <n v="2"/>
    <n v="2"/>
    <n v="2"/>
    <n v="2"/>
    <n v="3"/>
    <n v="3"/>
    <n v="3"/>
    <n v="70.98"/>
    <n v="107.47"/>
    <n v="107.47"/>
    <n v="107.47"/>
    <n v="13.63171118"/>
    <n v="13.63171118"/>
    <n v="7.335836177"/>
    <n v="7.335836177"/>
  </r>
  <r>
    <d v="2025-09-15T00:00:00"/>
    <x v="9"/>
    <n v="2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16"/>
    <n v="704"/>
    <n v="3"/>
    <n v="3.6"/>
    <n v="0.42599999999999999"/>
    <n v="10.8"/>
    <n v="10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0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1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5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0"/>
    <n v="107"/>
    <n v="3"/>
    <n v="1.02"/>
    <n v="2.8039999999999998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1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5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1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3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0"/>
    <n v="140"/>
    <n v="1"/>
    <n v="0.35"/>
    <n v="0.71399999999999997"/>
    <n v="0.35"/>
    <n v="0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5"/>
    <n v="8"/>
    <n v="2"/>
    <n v="0.73"/>
    <n v="25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19"/>
    <n v="332"/>
    <n v="1"/>
    <n v="4.9800000000000004"/>
    <n v="0.30099999999999999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6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2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9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2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6"/>
    <n v="6"/>
    <n v="1"/>
    <n v="1.32"/>
    <n v="16.667000000000002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9"/>
    <n v="17"/>
    <n v="3"/>
    <n v="0.85"/>
    <n v="17.646999999999998"/>
    <n v="2.5499999999999998"/>
    <n v="2.5499999999999998"/>
    <s v="USD"/>
    <n v="1"/>
    <n v="1"/>
    <n v="1"/>
    <n v="1"/>
    <n v="1"/>
    <n v="1"/>
    <n v="1"/>
    <n v="1"/>
    <n v="11.9"/>
    <n v="11.9"/>
    <n v="11.9"/>
    <n v="11.9"/>
    <n v="21.428571430000002"/>
    <n v="21.428571430000002"/>
    <n v="4.6666666670000003"/>
    <n v="4.6666666670000003"/>
  </r>
  <r>
    <d v="2025-09-15T00:00:00"/>
    <x v="4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2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9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3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8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0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6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2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"/>
    <n v="22"/>
    <n v="1"/>
    <n v="2.4900000000000002"/>
    <n v="4.5449999999999999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12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0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6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1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28"/>
    <n v="48"/>
    <n v="1"/>
    <n v="1.02"/>
    <n v="2.0830000000000002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5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12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0"/>
    <n v="683"/>
    <n v="4"/>
    <n v="0.81"/>
    <n v="0.58599999999999997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6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1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5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12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29"/>
    <n v="58"/>
    <n v="1"/>
    <n v="1.29"/>
    <n v="1.724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9"/>
    <n v="71"/>
    <n v="1"/>
    <n v="0.96"/>
    <n v="1.4079999999999999"/>
    <n v="0.96"/>
    <n v="0.96"/>
    <s v="USD"/>
    <n v="2"/>
    <n v="2"/>
    <n v="2"/>
    <n v="2"/>
    <n v="4"/>
    <n v="4"/>
    <n v="4"/>
    <n v="4"/>
    <n v="143.91999999999999"/>
    <n v="143.91999999999999"/>
    <n v="143.91999999999999"/>
    <n v="143.91999999999999"/>
    <n v="0.66703724289999999"/>
    <n v="0.66703724289999999"/>
    <n v="149.91666670000001"/>
    <n v="149.91666670000001"/>
  </r>
  <r>
    <d v="2025-09-15T00:00:00"/>
    <x v="29"/>
    <n v="41"/>
    <n v="1"/>
    <n v="1.22"/>
    <n v="2.4390000000000001"/>
    <n v="1.22"/>
    <n v="1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9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0"/>
    <n v="1065"/>
    <n v="16"/>
    <n v="0.65900000000000003"/>
    <n v="1.502"/>
    <n v="10.54"/>
    <n v="10.54"/>
    <s v="USD"/>
    <n v="4"/>
    <n v="4"/>
    <n v="4"/>
    <n v="4"/>
    <n v="6"/>
    <n v="6"/>
    <n v="6"/>
    <n v="6"/>
    <n v="149.84"/>
    <n v="149.84"/>
    <n v="149.84"/>
    <n v="149.84"/>
    <n v="7.0341697810000001"/>
    <n v="7.0341697810000001"/>
    <n v="14.216318790000001"/>
    <n v="14.216318790000001"/>
  </r>
  <r>
    <d v="2025-09-15T00:00:00"/>
    <x v="30"/>
    <n v="1060"/>
    <n v="14"/>
    <n v="0.621"/>
    <n v="1.321"/>
    <n v="8.6999999999999993"/>
    <n v="8.6999999999999993"/>
    <s v="USD"/>
    <n v="1"/>
    <n v="1"/>
    <n v="1"/>
    <n v="1"/>
    <n v="1"/>
    <n v="1"/>
    <n v="1"/>
    <n v="1"/>
    <n v="27.98"/>
    <n v="27.98"/>
    <n v="27.98"/>
    <n v="27.98"/>
    <n v="31.093638309999999"/>
    <n v="31.093638309999999"/>
    <n v="3.2160919539999999"/>
    <n v="3.2160919539999999"/>
  </r>
  <r>
    <d v="2025-09-15T00:00:00"/>
    <x v="30"/>
    <n v="781"/>
    <n v="13"/>
    <n v="0.54700000000000004"/>
    <n v="1.665"/>
    <n v="7.11"/>
    <n v="7.11"/>
    <s v="USD"/>
    <n v="3"/>
    <n v="3"/>
    <n v="3"/>
    <n v="3"/>
    <n v="20"/>
    <n v="20"/>
    <n v="20"/>
    <n v="20"/>
    <n v="610.62"/>
    <n v="610.62"/>
    <n v="610.62"/>
    <n v="610.62"/>
    <n v="1.164390292"/>
    <n v="1.164390292"/>
    <n v="85.881856540000001"/>
    <n v="85.881856540000001"/>
  </r>
  <r>
    <d v="2025-09-15T00:00:00"/>
    <x v="30"/>
    <n v="1680"/>
    <n v="30"/>
    <n v="0.33900000000000002"/>
    <n v="1.786"/>
    <n v="10.16"/>
    <n v="10.16"/>
    <s v="USD"/>
    <n v="1"/>
    <n v="1"/>
    <n v="1"/>
    <n v="1"/>
    <n v="1"/>
    <n v="1"/>
    <n v="1"/>
    <n v="1"/>
    <n v="11.3"/>
    <n v="11.3"/>
    <n v="11.3"/>
    <n v="11.3"/>
    <n v="89.91150442"/>
    <n v="89.91150442"/>
    <n v="1.1122047239999999"/>
    <n v="1.1122047239999999"/>
  </r>
  <r>
    <d v="2025-09-15T00:00:00"/>
    <x v="31"/>
    <n v="190"/>
    <n v="6"/>
    <n v="1.8720000000000001"/>
    <n v="3.1579999999999999"/>
    <n v="11.23"/>
    <n v="11.23"/>
    <s v="USD"/>
    <n v="2"/>
    <n v="2"/>
    <n v="2"/>
    <n v="2"/>
    <n v="2"/>
    <n v="2"/>
    <n v="2"/>
    <n v="2"/>
    <n v="71.959999999999994"/>
    <n v="71.959999999999994"/>
    <n v="71.959999999999994"/>
    <n v="71.959999999999994"/>
    <n v="15.60589216"/>
    <n v="15.60589216"/>
    <n v="6.4078361529999999"/>
    <n v="6.4078361529999999"/>
  </r>
  <r>
    <d v="2025-09-15T00:00:00"/>
    <x v="32"/>
    <n v="211"/>
    <n v="5"/>
    <n v="1.968"/>
    <n v="2.37"/>
    <n v="9.84"/>
    <n v="9.84"/>
    <s v="USD"/>
    <n v="1"/>
    <n v="1"/>
    <n v="1"/>
    <n v="1"/>
    <n v="1"/>
    <n v="1"/>
    <n v="1"/>
    <n v="1"/>
    <n v="35.49"/>
    <n v="35.49"/>
    <n v="35.49"/>
    <n v="35.49"/>
    <n v="27.726120030000001"/>
    <n v="27.726120030000001"/>
    <n v="3.6067073170000001"/>
    <n v="3.6067073170000001"/>
  </r>
  <r>
    <d v="2025-09-15T00:00:00"/>
    <x v="31"/>
    <n v="393"/>
    <n v="4"/>
    <n v="1.1100000000000001"/>
    <n v="1.018"/>
    <n v="4.4400000000000004"/>
    <n v="4.4400000000000004"/>
    <s v="USD"/>
    <n v="1"/>
    <n v="1"/>
    <n v="1"/>
    <n v="1"/>
    <n v="1"/>
    <n v="1"/>
    <n v="1"/>
    <n v="1"/>
    <n v="80.900000000000006"/>
    <n v="80.900000000000006"/>
    <n v="80.900000000000006"/>
    <n v="80.900000000000006"/>
    <n v="5.488257108"/>
    <n v="5.488257108"/>
    <n v="18.220720719999999"/>
    <n v="18.220720719999999"/>
  </r>
  <r>
    <d v="2025-09-15T00:00:00"/>
    <x v="32"/>
    <n v="290"/>
    <n v="2"/>
    <n v="1.2"/>
    <n v="0.69"/>
    <n v="2.4"/>
    <n v="2.4"/>
    <s v="USD"/>
    <n v="2"/>
    <n v="2"/>
    <n v="2"/>
    <n v="2"/>
    <n v="2"/>
    <n v="2"/>
    <n v="2"/>
    <n v="2"/>
    <n v="114.39"/>
    <n v="114.39"/>
    <n v="114.39"/>
    <n v="114.39"/>
    <n v="2.098085497"/>
    <n v="2.098085497"/>
    <n v="47.662500000000001"/>
    <n v="47.662500000000001"/>
  </r>
  <r>
    <d v="2025-09-15T00:00:00"/>
    <x v="32"/>
    <n v="428"/>
    <n v="2"/>
    <n v="1.0349999999999999"/>
    <n v="0.46700000000000003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1"/>
    <n v="212"/>
    <n v="1"/>
    <n v="0.93"/>
    <n v="0.47199999999999998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2"/>
    <n v="516"/>
    <n v="6"/>
    <n v="0.84699999999999998"/>
    <n v="1.163"/>
    <n v="5.08"/>
    <n v="5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1"/>
    <n v="295"/>
    <n v="3"/>
    <n v="0.91"/>
    <n v="1.0169999999999999"/>
    <n v="2.73"/>
    <n v="2.73"/>
    <s v="USD"/>
    <n v="1"/>
    <n v="1"/>
    <n v="1"/>
    <n v="1"/>
    <n v="1"/>
    <n v="1"/>
    <n v="1"/>
    <n v="1"/>
    <n v="20.98"/>
    <n v="20.98"/>
    <n v="20.98"/>
    <n v="20.98"/>
    <n v="13.012392759999999"/>
    <n v="13.012392759999999"/>
    <n v="7.6849816850000003"/>
    <n v="7.6849816850000003"/>
  </r>
  <r>
    <d v="2025-09-15T00:00:00"/>
    <x v="33"/>
    <n v="12"/>
    <n v="1"/>
    <n v="0.93"/>
    <n v="8.3330000000000002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4"/>
    <n v="67"/>
    <n v="1"/>
    <n v="1.98"/>
    <n v="1.4930000000000001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5"/>
    <n v="489"/>
    <n v="7"/>
    <n v="1.294"/>
    <n v="1.431"/>
    <n v="9.06"/>
    <n v="9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5"/>
    <n v="876"/>
    <n v="7"/>
    <n v="1.179"/>
    <n v="0.79900000000000004"/>
    <n v="8.25"/>
    <n v="8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3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4"/>
    <n v="103"/>
    <n v="1"/>
    <n v="1.24"/>
    <n v="0.97099999999999997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3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4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5"/>
    <n v="667"/>
    <n v="5"/>
    <n v="1.4419999999999999"/>
    <n v="0.75"/>
    <n v="7.21"/>
    <n v="7.21"/>
    <s v="USD"/>
    <n v="1"/>
    <n v="1"/>
    <n v="1"/>
    <n v="1"/>
    <n v="1"/>
    <n v="1"/>
    <n v="1"/>
    <n v="1"/>
    <n v="114.9"/>
    <n v="114.9"/>
    <n v="114.9"/>
    <n v="114.9"/>
    <n v="6.2750217580000003"/>
    <n v="6.2750217580000003"/>
    <n v="15.936199719999999"/>
    <n v="15.936199719999999"/>
  </r>
  <r>
    <d v="2025-09-15T00:00:00"/>
    <x v="34"/>
    <n v="249"/>
    <n v="1"/>
    <n v="0.7"/>
    <n v="0.40200000000000002"/>
    <n v="0.7"/>
    <n v="0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3"/>
    <n v="331"/>
    <n v="1"/>
    <n v="0.84"/>
    <n v="0.30199999999999999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5"/>
    <n v="1650"/>
    <n v="11"/>
    <n v="0.67500000000000004"/>
    <n v="0.66700000000000004"/>
    <n v="7.42"/>
    <n v="7.42"/>
    <s v="USD"/>
    <n v="1"/>
    <n v="1"/>
    <n v="1"/>
    <n v="1"/>
    <n v="1"/>
    <n v="1"/>
    <n v="1"/>
    <n v="1"/>
    <n v="21.88"/>
    <n v="21.88"/>
    <n v="21.88"/>
    <n v="21.88"/>
    <n v="33.912248630000001"/>
    <n v="33.912248630000001"/>
    <n v="2.9487870620000001"/>
    <n v="2.9487870620000001"/>
  </r>
  <r>
    <d v="2025-09-15T00:00:00"/>
    <x v="36"/>
    <n v="439"/>
    <n v="6"/>
    <n v="2.3450000000000002"/>
    <n v="1.367"/>
    <n v="14.07"/>
    <n v="14.07"/>
    <s v="USD"/>
    <n v="1"/>
    <n v="1"/>
    <n v="1"/>
    <n v="1"/>
    <n v="1"/>
    <n v="1"/>
    <n v="1"/>
    <n v="1"/>
    <n v="27.98"/>
    <n v="27.98"/>
    <n v="27.98"/>
    <n v="27.98"/>
    <n v="50.285918510000002"/>
    <n v="50.285918510000002"/>
    <n v="1.988628287"/>
    <n v="1.988628287"/>
  </r>
  <r>
    <d v="2025-09-15T00:00:00"/>
    <x v="36"/>
    <n v="536"/>
    <n v="5"/>
    <n v="1.4219999999999999"/>
    <n v="0.93300000000000005"/>
    <n v="7.11"/>
    <n v="7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6"/>
    <n v="388"/>
    <n v="4"/>
    <n v="1.4550000000000001"/>
    <n v="1.0309999999999999"/>
    <n v="5.82"/>
    <n v="5.82"/>
    <s v="USD"/>
    <n v="3"/>
    <n v="4"/>
    <n v="4"/>
    <n v="4"/>
    <n v="3"/>
    <n v="4"/>
    <n v="4"/>
    <n v="4"/>
    <n v="83.94"/>
    <n v="83.94"/>
    <n v="83.94"/>
    <n v="83.94"/>
    <n v="6.9335239460000002"/>
    <n v="6.9335239460000002"/>
    <n v="14.42268041"/>
    <n v="14.42268041"/>
  </r>
  <r>
    <d v="2025-09-15T00:00:00"/>
    <x v="36"/>
    <n v="1267"/>
    <n v="1"/>
    <n v="1.42"/>
    <n v="7.9000000000000001E-2"/>
    <n v="1.42"/>
    <n v="1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7"/>
    <n v="19"/>
    <n v="1"/>
    <n v="1.89"/>
    <n v="5.2629999999999999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8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7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8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7"/>
    <n v="48"/>
    <n v="1"/>
    <n v="1.1399999999999999"/>
    <n v="2.0830000000000002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7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8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9"/>
    <n v="305"/>
    <n v="6"/>
    <n v="0.99199999999999999"/>
    <n v="1.9670000000000001"/>
    <n v="5.95"/>
    <n v="5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0"/>
    <n v="115"/>
    <n v="4"/>
    <n v="1.7330000000000001"/>
    <n v="3.4780000000000002"/>
    <n v="6.93"/>
    <n v="6.93"/>
    <s v="USD"/>
    <n v="1"/>
    <n v="1"/>
    <n v="1"/>
    <n v="1"/>
    <n v="1"/>
    <n v="1"/>
    <n v="1"/>
    <n v="1"/>
    <n v="34.49"/>
    <n v="34.49"/>
    <n v="34.49"/>
    <n v="34.49"/>
    <n v="20.092780520000002"/>
    <n v="20.092780520000002"/>
    <n v="4.9769119770000003"/>
    <n v="4.9769119770000003"/>
  </r>
  <r>
    <d v="2025-09-15T00:00:00"/>
    <x v="41"/>
    <n v="157"/>
    <n v="4"/>
    <n v="1.198"/>
    <n v="2.548"/>
    <n v="4.79"/>
    <n v="4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2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9"/>
    <n v="262"/>
    <n v="3"/>
    <n v="1.073"/>
    <n v="1.145"/>
    <n v="3.22"/>
    <n v="3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0"/>
    <n v="228"/>
    <n v="3"/>
    <n v="1.33"/>
    <n v="1.3160000000000001"/>
    <n v="3.99"/>
    <n v="3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1"/>
    <n v="457"/>
    <n v="4"/>
    <n v="1.365"/>
    <n v="0.875"/>
    <n v="5.46"/>
    <n v="5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2"/>
    <n v="69"/>
    <n v="1"/>
    <n v="1.5"/>
    <n v="1.449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2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39"/>
    <n v="227"/>
    <n v="1"/>
    <n v="0.61"/>
    <n v="0.441"/>
    <n v="0.61"/>
    <n v="0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0"/>
    <n v="280"/>
    <n v="5"/>
    <n v="0.97799999999999998"/>
    <n v="1.786"/>
    <n v="4.8899999999999997"/>
    <n v="4.88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1"/>
    <n v="563"/>
    <n v="7"/>
    <n v="0.99"/>
    <n v="1.2430000000000001"/>
    <n v="6.93"/>
    <n v="6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1"/>
    <n v="466"/>
    <n v="4"/>
    <n v="1.613"/>
    <n v="0.85799999999999998"/>
    <n v="6.45"/>
    <n v="6.45"/>
    <s v="USD"/>
    <n v="2"/>
    <n v="2"/>
    <n v="2"/>
    <n v="2"/>
    <n v="2"/>
    <n v="2"/>
    <n v="2"/>
    <n v="2"/>
    <n v="31.47"/>
    <n v="31.47"/>
    <n v="31.47"/>
    <n v="31.47"/>
    <n v="20.495710200000001"/>
    <n v="20.495710200000001"/>
    <n v="4.8790697669999998"/>
    <n v="4.8790697669999998"/>
  </r>
  <r>
    <d v="2025-09-15T00:00:00"/>
    <x v="39"/>
    <n v="179"/>
    <n v="2"/>
    <n v="0.44500000000000001"/>
    <n v="1.117"/>
    <n v="0.89"/>
    <n v="0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2"/>
    <n v="2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5T00:00:00"/>
    <x v="40"/>
    <n v="862"/>
    <n v="7"/>
    <n v="0.80600000000000005"/>
    <n v="0.81200000000000006"/>
    <n v="5.64"/>
    <n v="5.64"/>
    <s v="USD"/>
    <n v="1"/>
    <n v="1"/>
    <n v="1"/>
    <n v="1"/>
    <n v="1"/>
    <n v="1"/>
    <n v="1"/>
    <n v="1"/>
    <n v="20.98"/>
    <n v="20.98"/>
    <n v="20.98"/>
    <n v="20.98"/>
    <n v="26.88274547"/>
    <n v="26.88274547"/>
    <n v="3.7198581559999999"/>
    <n v="3.7198581559999999"/>
  </r>
  <r>
    <d v="2025-09-15T00:00:00"/>
    <x v="28"/>
    <n v="319"/>
    <n v="1"/>
    <n v="1.8"/>
    <n v="0.313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3"/>
    <n v="107"/>
    <n v="1"/>
    <n v="2.11"/>
    <n v="0.93500000000000005"/>
    <n v="2.11"/>
    <n v="2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8"/>
    <n v="726"/>
    <n v="7"/>
    <n v="1.2509999999999999"/>
    <n v="0.96399999999999997"/>
    <n v="8.76"/>
    <n v="8.76"/>
    <s v="USD"/>
    <n v="3"/>
    <n v="3"/>
    <n v="3"/>
    <n v="3"/>
    <n v="3"/>
    <n v="3"/>
    <n v="3"/>
    <n v="3"/>
    <n v="90.96"/>
    <n v="90.96"/>
    <n v="90.96"/>
    <n v="90.96"/>
    <n v="9.6306068600000003"/>
    <n v="9.6306068600000003"/>
    <n v="10.38356164"/>
    <n v="10.38356164"/>
  </r>
  <r>
    <d v="2025-09-15T00:00:00"/>
    <x v="43"/>
    <n v="600"/>
    <n v="3"/>
    <n v="0.83299999999999996"/>
    <n v="0.5"/>
    <n v="2.5"/>
    <n v="2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28"/>
    <n v="583"/>
    <n v="4"/>
    <n v="1.32"/>
    <n v="0.68600000000000005"/>
    <n v="5.28"/>
    <n v="5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5T00:00:00"/>
    <x v="43"/>
    <n v="597"/>
    <n v="4"/>
    <n v="0.79"/>
    <n v="0.67"/>
    <n v="3.16"/>
    <n v="3.16"/>
    <s v="USD"/>
    <n v="1"/>
    <n v="1"/>
    <n v="1"/>
    <n v="1"/>
    <n v="2"/>
    <n v="2"/>
    <n v="2"/>
    <n v="2"/>
    <n v="51.96"/>
    <n v="51.96"/>
    <n v="51.96"/>
    <n v="51.96"/>
    <n v="6.0816012319999997"/>
    <n v="6.0816012319999997"/>
    <n v="16.443037969999999"/>
    <n v="16.443037969999999"/>
  </r>
  <r>
    <d v="2025-09-15T00:00:00"/>
    <x v="43"/>
    <n v="912"/>
    <n v="2"/>
    <n v="0.56999999999999995"/>
    <n v="0.219"/>
    <n v="1.1399999999999999"/>
    <n v="1.1399999999999999"/>
    <s v="USD"/>
    <n v="1"/>
    <n v="1"/>
    <n v="1"/>
    <n v="1"/>
    <n v="1"/>
    <n v="1"/>
    <n v="1"/>
    <n v="1"/>
    <n v="36.49"/>
    <n v="36.49"/>
    <n v="36.49"/>
    <n v="36.49"/>
    <n v="3.1241436010000001"/>
    <n v="3.1241436010000001"/>
    <n v="32.008771930000002"/>
    <n v="32.008771930000002"/>
  </r>
  <r>
    <d v="2025-09-15T00:00:00"/>
    <x v="28"/>
    <n v="1258"/>
    <n v="6"/>
    <n v="1.175"/>
    <n v="0.47699999999999998"/>
    <n v="7.05"/>
    <n v="7.05"/>
    <s v="USD"/>
    <n v="3"/>
    <n v="3"/>
    <n v="3"/>
    <n v="3"/>
    <n v="3"/>
    <n v="3"/>
    <n v="3"/>
    <n v="3"/>
    <n v="107.27"/>
    <n v="107.27"/>
    <n v="107.27"/>
    <n v="107.27"/>
    <n v="6.5722009879999996"/>
    <n v="6.5722009879999996"/>
    <n v="15.215602840000001"/>
    <n v="15.215602840000001"/>
  </r>
  <r>
    <d v="2025-09-16T00:00:00"/>
    <x v="0"/>
    <n v="2695"/>
    <n v="16"/>
    <n v="1.734"/>
    <n v="0.59399999999999997"/>
    <n v="27.75"/>
    <n v="27.75"/>
    <s v="USD"/>
    <n v="4"/>
    <n v="6"/>
    <n v="6"/>
    <n v="6"/>
    <n v="4"/>
    <n v="7"/>
    <n v="7"/>
    <n v="7"/>
    <n v="108.19"/>
    <n v="189.44"/>
    <n v="189.44"/>
    <n v="189.44"/>
    <n v="14.6484375"/>
    <n v="14.6484375"/>
    <n v="6.8266666669999996"/>
    <n v="6.8266666669999996"/>
  </r>
  <r>
    <d v="2025-09-16T00:00:00"/>
    <x v="1"/>
    <n v="2305"/>
    <n v="45"/>
    <n v="1.968"/>
    <n v="1.952"/>
    <n v="88.57"/>
    <n v="88.57"/>
    <s v="USD"/>
    <n v="9"/>
    <n v="9"/>
    <n v="9"/>
    <n v="9"/>
    <n v="10"/>
    <n v="10"/>
    <n v="10"/>
    <n v="10"/>
    <n v="270"/>
    <n v="270"/>
    <n v="270"/>
    <n v="270"/>
    <n v="32.8037037"/>
    <n v="32.8037037"/>
    <n v="3.0484362649999999"/>
    <n v="3.0484362649999999"/>
  </r>
  <r>
    <d v="2025-09-16T00:00:00"/>
    <x v="2"/>
    <n v="2085"/>
    <n v="16"/>
    <n v="3.5030000000000001"/>
    <n v="0.76700000000000002"/>
    <n v="56.04"/>
    <n v="56.04"/>
    <s v="USD"/>
    <n v="3"/>
    <n v="3"/>
    <n v="3"/>
    <n v="3"/>
    <n v="4"/>
    <n v="4"/>
    <n v="4"/>
    <n v="4"/>
    <n v="125.35"/>
    <n v="125.35"/>
    <n v="125.35"/>
    <n v="125.35"/>
    <n v="44.706820899999997"/>
    <n v="44.706820899999997"/>
    <n v="2.236795146"/>
    <n v="2.236795146"/>
  </r>
  <r>
    <d v="2025-09-16T00:00:00"/>
    <x v="3"/>
    <n v="1801"/>
    <n v="3"/>
    <n v="4.12"/>
    <n v="0.16700000000000001"/>
    <n v="12.36"/>
    <n v="12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"/>
    <n v="1544"/>
    <n v="7"/>
    <n v="4.444"/>
    <n v="0.45300000000000001"/>
    <n v="31.11"/>
    <n v="31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5"/>
    <n v="369"/>
    <n v="3"/>
    <n v="1.0669999999999999"/>
    <n v="0.81299999999999994"/>
    <n v="3.2"/>
    <n v="3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4"/>
    <n v="5075"/>
    <n v="47"/>
    <n v="2.2040000000000002"/>
    <n v="0.92600000000000005"/>
    <n v="103.6"/>
    <n v="103.6"/>
    <s v="USD"/>
    <n v="11"/>
    <n v="12"/>
    <n v="12"/>
    <n v="12"/>
    <n v="12"/>
    <n v="13"/>
    <n v="13"/>
    <n v="13"/>
    <n v="473.69"/>
    <n v="505.67"/>
    <n v="505.67"/>
    <n v="505.67"/>
    <n v="20.487669820000001"/>
    <n v="20.487669820000001"/>
    <n v="4.8809845559999996"/>
    <n v="4.8809845559999996"/>
  </r>
  <r>
    <d v="2025-09-16T00:00:00"/>
    <x v="6"/>
    <n v="314"/>
    <n v="4"/>
    <n v="1.3149999999999999"/>
    <n v="1.274"/>
    <n v="5.26"/>
    <n v="5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7"/>
    <n v="1574"/>
    <n v="7"/>
    <n v="1.8160000000000001"/>
    <n v="0.44500000000000001"/>
    <n v="12.71"/>
    <n v="12.71"/>
    <s v="USD"/>
    <n v="2"/>
    <n v="2"/>
    <n v="2"/>
    <n v="2"/>
    <n v="3"/>
    <n v="3"/>
    <n v="3"/>
    <n v="3"/>
    <n v="78.680000000000007"/>
    <n v="78.680000000000007"/>
    <n v="78.680000000000007"/>
    <n v="78.680000000000007"/>
    <n v="16.15404169"/>
    <n v="16.15404169"/>
    <n v="6.1904012589999997"/>
    <n v="6.1904012589999997"/>
  </r>
  <r>
    <d v="2025-09-16T00:00:00"/>
    <x v="8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9"/>
    <n v="1602"/>
    <n v="8"/>
    <n v="1.0529999999999999"/>
    <n v="0.499"/>
    <n v="8.42"/>
    <n v="8.42"/>
    <s v="USD"/>
    <n v="0"/>
    <n v="1"/>
    <n v="1"/>
    <n v="1"/>
    <n v="0"/>
    <n v="1"/>
    <n v="1"/>
    <n v="1"/>
    <n v="0"/>
    <n v="21.9"/>
    <n v="21.9"/>
    <n v="21.9"/>
    <n v="38.447488579999998"/>
    <n v="38.447488579999998"/>
    <n v="2.6009501190000002"/>
    <n v="2.6009501190000002"/>
  </r>
  <r>
    <d v="2025-09-16T00:00:00"/>
    <x v="4"/>
    <n v="7507"/>
    <n v="40"/>
    <n v="3.9740000000000002"/>
    <n v="0.53300000000000003"/>
    <n v="158.96"/>
    <n v="158.96"/>
    <s v="USD"/>
    <n v="13"/>
    <n v="13"/>
    <n v="13"/>
    <n v="13"/>
    <n v="16"/>
    <n v="16"/>
    <n v="16"/>
    <n v="16"/>
    <n v="693.35"/>
    <n v="693.35"/>
    <n v="693.35"/>
    <n v="693.35"/>
    <n v="22.926371960000001"/>
    <n v="22.926371960000001"/>
    <n v="4.3617891289999999"/>
    <n v="4.3617891289999999"/>
  </r>
  <r>
    <d v="2025-09-16T00:00:00"/>
    <x v="10"/>
    <n v="3457"/>
    <n v="17"/>
    <n v="4.9180000000000001"/>
    <n v="0.49199999999999999"/>
    <n v="83.6"/>
    <n v="83.6"/>
    <s v="USD"/>
    <n v="7"/>
    <n v="7"/>
    <n v="7"/>
    <n v="7"/>
    <n v="12"/>
    <n v="12"/>
    <n v="12"/>
    <n v="12"/>
    <n v="388.08"/>
    <n v="388.08"/>
    <n v="388.08"/>
    <n v="388.08"/>
    <n v="21.541950109999998"/>
    <n v="21.541950109999998"/>
    <n v="4.6421052630000004"/>
    <n v="4.6421052630000004"/>
  </r>
  <r>
    <d v="2025-09-16T00:00:00"/>
    <x v="11"/>
    <n v="1368"/>
    <n v="16"/>
    <n v="4.1360000000000001"/>
    <n v="1.17"/>
    <n v="66.180000000000007"/>
    <n v="66.180000000000007"/>
    <s v="USD"/>
    <n v="5"/>
    <n v="6"/>
    <n v="6"/>
    <n v="6"/>
    <n v="6"/>
    <n v="7"/>
    <n v="7"/>
    <n v="7"/>
    <n v="241.35"/>
    <n v="263.23"/>
    <n v="263.23"/>
    <n v="263.23"/>
    <n v="25.141511229999999"/>
    <n v="25.141511229999999"/>
    <n v="3.9774856449999998"/>
    <n v="3.9774856449999998"/>
  </r>
  <r>
    <d v="2025-09-16T00:00:00"/>
    <x v="12"/>
    <n v="3702"/>
    <n v="26"/>
    <n v="5.0759999999999996"/>
    <n v="0.70199999999999996"/>
    <n v="131.97"/>
    <n v="131.97"/>
    <s v="USD"/>
    <n v="13"/>
    <n v="14"/>
    <n v="14"/>
    <n v="14"/>
    <n v="25"/>
    <n v="27"/>
    <n v="27"/>
    <n v="27"/>
    <n v="761.44"/>
    <n v="815.4"/>
    <n v="815.4"/>
    <n v="815.4"/>
    <n v="16.184694629999999"/>
    <n v="16.184694629999999"/>
    <n v="6.1786769719999999"/>
    <n v="6.1786769719999999"/>
  </r>
  <r>
    <d v="2025-09-16T00:00:00"/>
    <x v="13"/>
    <n v="4982"/>
    <n v="23"/>
    <n v="3.1419999999999999"/>
    <n v="0.46200000000000002"/>
    <n v="72.27"/>
    <n v="72.27"/>
    <s v="USD"/>
    <n v="7"/>
    <n v="8"/>
    <n v="8"/>
    <n v="8"/>
    <n v="16"/>
    <n v="20"/>
    <n v="20"/>
    <n v="20"/>
    <n v="375.4"/>
    <n v="467"/>
    <n v="467"/>
    <n v="467"/>
    <n v="15.47537473"/>
    <n v="15.47537473"/>
    <n v="6.4618790649999998"/>
    <n v="6.4618790649999998"/>
  </r>
  <r>
    <d v="2025-09-16T00:00:00"/>
    <x v="45"/>
    <n v="1442"/>
    <n v="11"/>
    <n v="1.6080000000000001"/>
    <n v="0.76300000000000001"/>
    <n v="17.690000000000001"/>
    <n v="17.69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14"/>
    <n v="2816"/>
    <n v="20"/>
    <n v="3.0259999999999998"/>
    <n v="0.71"/>
    <n v="60.52"/>
    <n v="60.52"/>
    <s v="USD"/>
    <n v="1"/>
    <n v="1"/>
    <n v="1"/>
    <n v="1"/>
    <n v="1"/>
    <n v="1"/>
    <n v="1"/>
    <n v="1"/>
    <n v="33.880000000000003"/>
    <n v="33.880000000000003"/>
    <n v="33.880000000000003"/>
    <n v="33.880000000000003"/>
    <n v="178.6304604"/>
    <n v="178.6304604"/>
    <n v="0.55981493719999997"/>
    <n v="0.55981493719999997"/>
  </r>
  <r>
    <d v="2025-09-16T00:00:00"/>
    <x v="46"/>
    <n v="2421"/>
    <n v="12"/>
    <n v="2.411"/>
    <n v="0.496"/>
    <n v="28.93"/>
    <n v="28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15"/>
    <n v="698"/>
    <n v="8"/>
    <n v="4.5140000000000002"/>
    <n v="1.1459999999999999"/>
    <n v="36.11"/>
    <n v="36.11"/>
    <s v="USD"/>
    <n v="0"/>
    <n v="3"/>
    <n v="3"/>
    <n v="3"/>
    <n v="0"/>
    <n v="7"/>
    <n v="7"/>
    <n v="7"/>
    <n v="0"/>
    <n v="242.99"/>
    <n v="242.99"/>
    <n v="242.99"/>
    <n v="14.86069386"/>
    <n v="14.86069386"/>
    <n v="6.7291608969999999"/>
    <n v="6.7291608969999999"/>
  </r>
  <r>
    <d v="2025-09-16T00:00:00"/>
    <x v="16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17"/>
    <n v="242"/>
    <n v="4"/>
    <n v="4.2450000000000001"/>
    <n v="1.653"/>
    <n v="16.98"/>
    <n v="16.98"/>
    <s v="USD"/>
    <n v="2"/>
    <n v="2"/>
    <n v="2"/>
    <n v="2"/>
    <n v="5"/>
    <n v="5"/>
    <n v="5"/>
    <n v="5"/>
    <n v="177.45"/>
    <n v="177.45"/>
    <n v="177.45"/>
    <n v="177.45"/>
    <n v="9.5688926460000001"/>
    <n v="9.5688926460000001"/>
    <n v="10.45053004"/>
    <n v="10.45053004"/>
  </r>
  <r>
    <d v="2025-09-16T00:00:00"/>
    <x v="18"/>
    <n v="789"/>
    <n v="10"/>
    <n v="2.4289999999999998"/>
    <n v="1.2669999999999999"/>
    <n v="24.29"/>
    <n v="24.29"/>
    <s v="USD"/>
    <n v="3"/>
    <n v="3"/>
    <n v="3"/>
    <n v="3"/>
    <n v="4"/>
    <n v="4"/>
    <n v="4"/>
    <n v="4"/>
    <n v="110.54"/>
    <n v="110.54"/>
    <n v="110.54"/>
    <n v="110.54"/>
    <n v="21.973946080000001"/>
    <n v="21.973946080000001"/>
    <n v="4.5508439689999998"/>
    <n v="4.5508439689999998"/>
  </r>
  <r>
    <d v="2025-09-16T00:00:00"/>
    <x v="19"/>
    <n v="2708"/>
    <n v="12"/>
    <n v="5.0579999999999998"/>
    <n v="0.443"/>
    <n v="60.69"/>
    <n v="60.69"/>
    <s v="USD"/>
    <n v="3"/>
    <n v="6"/>
    <n v="6"/>
    <n v="6"/>
    <n v="4"/>
    <n v="10"/>
    <n v="10"/>
    <n v="10"/>
    <n v="265.60000000000002"/>
    <n v="572.66999999999996"/>
    <n v="572.66999999999996"/>
    <n v="572.66999999999996"/>
    <n v="10.597726440000001"/>
    <n v="10.597726440000001"/>
    <n v="9.4359861590000005"/>
    <n v="9.4359861590000005"/>
  </r>
  <r>
    <d v="2025-09-16T00:00:00"/>
    <x v="20"/>
    <n v="1485"/>
    <n v="9"/>
    <n v="3.9780000000000002"/>
    <n v="0.60599999999999998"/>
    <n v="35.799999999999997"/>
    <n v="35.799999999999997"/>
    <s v="USD"/>
    <n v="2"/>
    <n v="2"/>
    <n v="2"/>
    <n v="2"/>
    <n v="3"/>
    <n v="3"/>
    <n v="3"/>
    <n v="3"/>
    <n v="229.47"/>
    <n v="229.47"/>
    <n v="229.47"/>
    <n v="229.47"/>
    <n v="15.601167909999999"/>
    <n v="15.601167909999999"/>
    <n v="6.4097765359999999"/>
    <n v="6.4097765359999999"/>
  </r>
  <r>
    <d v="2025-09-16T00:00:00"/>
    <x v="21"/>
    <n v="1250"/>
    <n v="14"/>
    <n v="2.6120000000000001"/>
    <n v="1.1200000000000001"/>
    <n v="36.57"/>
    <n v="36.57"/>
    <s v="USD"/>
    <n v="2"/>
    <n v="2"/>
    <n v="2"/>
    <n v="2"/>
    <n v="2"/>
    <n v="2"/>
    <n v="2"/>
    <n v="2"/>
    <n v="75.8"/>
    <n v="75.8"/>
    <n v="75.8"/>
    <n v="75.8"/>
    <n v="48.245382589999998"/>
    <n v="48.245382589999998"/>
    <n v="2.0727372160000002"/>
    <n v="2.0727372160000002"/>
  </r>
  <r>
    <d v="2025-09-16T00:00:00"/>
    <x v="22"/>
    <n v="719"/>
    <n v="5"/>
    <n v="3.4740000000000002"/>
    <n v="0.69499999999999995"/>
    <n v="17.37"/>
    <n v="17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"/>
    <n v="2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45"/>
    <n v="12"/>
    <n v="1"/>
    <n v="3.54"/>
    <n v="8.3330000000000002"/>
    <n v="3.54"/>
    <n v="3.54"/>
    <s v="USD"/>
    <n v="1"/>
    <n v="1"/>
    <n v="1"/>
    <n v="1"/>
    <n v="1"/>
    <n v="1"/>
    <n v="1"/>
    <n v="1"/>
    <n v="21.9"/>
    <n v="21.9"/>
    <n v="21.9"/>
    <n v="21.9"/>
    <n v="16.164383560000001"/>
    <n v="16.164383560000001"/>
    <n v="6.1864406780000003"/>
    <n v="6.1864406780000003"/>
  </r>
  <r>
    <d v="2025-09-16T00:00:00"/>
    <x v="10"/>
    <n v="85"/>
    <n v="2"/>
    <n v="6.7949999999999999"/>
    <n v="2.3530000000000002"/>
    <n v="13.59"/>
    <n v="13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14"/>
    <n v="637"/>
    <n v="4"/>
    <n v="2.9950000000000001"/>
    <n v="0.628"/>
    <n v="11.98"/>
    <n v="1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23"/>
    <n v="132"/>
    <n v="2"/>
    <n v="4.915"/>
    <n v="1.5149999999999999"/>
    <n v="9.83"/>
    <n v="9.83"/>
    <s v="USD"/>
    <n v="2"/>
    <n v="2"/>
    <n v="2"/>
    <n v="2"/>
    <n v="3"/>
    <n v="3"/>
    <n v="3"/>
    <n v="3"/>
    <n v="238.47"/>
    <n v="238.47"/>
    <n v="238.47"/>
    <n v="238.47"/>
    <n v="4.1221117960000004"/>
    <n v="4.1221117960000004"/>
    <n v="24.25940997"/>
    <n v="24.25940997"/>
  </r>
  <r>
    <d v="2025-09-16T00:00:00"/>
    <x v="0"/>
    <n v="1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2"/>
    <n v="502"/>
    <n v="4"/>
    <n v="3.0249999999999999"/>
    <n v="0.79700000000000004"/>
    <n v="12.1"/>
    <n v="1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6"/>
    <n v="49"/>
    <n v="1"/>
    <n v="2.56"/>
    <n v="2.0409999999999999"/>
    <n v="2.56"/>
    <n v="2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15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6"/>
    <n v="392"/>
    <n v="2"/>
    <n v="3.5649999999999999"/>
    <n v="0.51"/>
    <n v="7.13"/>
    <n v="7.13"/>
    <s v="USD"/>
    <n v="2"/>
    <n v="2"/>
    <n v="2"/>
    <n v="2"/>
    <n v="2"/>
    <n v="2"/>
    <n v="2"/>
    <n v="2"/>
    <n v="194.98"/>
    <n v="194.98"/>
    <n v="194.98"/>
    <n v="194.98"/>
    <n v="3.6567853110000001"/>
    <n v="3.6567853110000001"/>
    <n v="27.346423560000002"/>
    <n v="27.346423560000002"/>
  </r>
  <r>
    <d v="2025-09-16T00:00:00"/>
    <x v="47"/>
    <n v="824"/>
    <n v="5"/>
    <n v="2.2799999999999998"/>
    <n v="0.60699999999999998"/>
    <n v="11.4"/>
    <n v="11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24"/>
    <n v="287"/>
    <n v="2"/>
    <n v="3.8450000000000002"/>
    <n v="0.69699999999999995"/>
    <n v="7.69"/>
    <n v="7.69"/>
    <s v="USD"/>
    <n v="2"/>
    <n v="2"/>
    <n v="2"/>
    <n v="2"/>
    <n v="2"/>
    <n v="2"/>
    <n v="2"/>
    <n v="2"/>
    <n v="120.98"/>
    <n v="120.98"/>
    <n v="120.98"/>
    <n v="120.98"/>
    <n v="6.3564225490000004"/>
    <n v="6.3564225490000004"/>
    <n v="15.732119640000001"/>
    <n v="15.732119640000001"/>
  </r>
  <r>
    <d v="2025-09-16T00:00:00"/>
    <x v="4"/>
    <n v="482"/>
    <n v="4"/>
    <n v="2.8849999999999998"/>
    <n v="0.83"/>
    <n v="11.54"/>
    <n v="1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4"/>
    <n v="291"/>
    <n v="2"/>
    <n v="1.675"/>
    <n v="0.68700000000000006"/>
    <n v="3.35"/>
    <n v="3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1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21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25"/>
    <n v="684"/>
    <n v="2"/>
    <n v="3.83"/>
    <n v="0.29199999999999998"/>
    <n v="7.66"/>
    <n v="7.66"/>
    <s v="USD"/>
    <n v="2"/>
    <n v="2"/>
    <n v="2"/>
    <n v="2"/>
    <n v="3"/>
    <n v="3"/>
    <n v="3"/>
    <n v="3"/>
    <n v="90.88"/>
    <n v="90.88"/>
    <n v="90.88"/>
    <n v="90.88"/>
    <n v="8.4286971830000006"/>
    <n v="8.4286971830000006"/>
    <n v="11.86422977"/>
    <n v="11.86422977"/>
  </r>
  <r>
    <d v="2025-09-16T00:00:00"/>
    <x v="26"/>
    <n v="1622"/>
    <n v="9"/>
    <n v="2.82"/>
    <n v="0.55500000000000005"/>
    <n v="25.38"/>
    <n v="25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27"/>
    <n v="525"/>
    <n v="1"/>
    <n v="1.65"/>
    <n v="0.19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1"/>
    <n v="143"/>
    <n v="5"/>
    <n v="1.96"/>
    <n v="3.4969999999999999"/>
    <n v="9.8000000000000007"/>
    <n v="9.8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7"/>
    <n v="9"/>
    <n v="1"/>
    <n v="1.06"/>
    <n v="11.111000000000001"/>
    <n v="1.06"/>
    <n v="1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14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44"/>
    <n v="52"/>
    <n v="2"/>
    <n v="1.905"/>
    <n v="3.8460000000000001"/>
    <n v="3.81"/>
    <n v="3.81"/>
    <s v="USD"/>
    <n v="2"/>
    <n v="2"/>
    <n v="2"/>
    <n v="2"/>
    <n v="3"/>
    <n v="3"/>
    <n v="3"/>
    <n v="3"/>
    <n v="106.88"/>
    <n v="106.88"/>
    <n v="106.88"/>
    <n v="106.88"/>
    <n v="3.5647455090000002"/>
    <n v="3.5647455090000002"/>
    <n v="28.052493439999999"/>
    <n v="28.052493439999999"/>
  </r>
  <r>
    <d v="2025-09-16T00:00:00"/>
    <x v="12"/>
    <n v="1209"/>
    <n v="19"/>
    <n v="4.2930000000000001"/>
    <n v="1.5720000000000001"/>
    <n v="81.569999999999993"/>
    <n v="81.569999999999993"/>
    <s v="USD"/>
    <n v="9"/>
    <n v="11"/>
    <n v="11"/>
    <n v="11"/>
    <n v="10"/>
    <n v="13"/>
    <n v="13"/>
    <n v="13"/>
    <n v="274.89999999999998"/>
    <n v="362.37"/>
    <n v="362.37"/>
    <n v="362.37"/>
    <n v="22.510141569999998"/>
    <n v="22.510141569999998"/>
    <n v="4.4424420739999997"/>
    <n v="4.4424420739999997"/>
  </r>
  <r>
    <d v="2025-09-16T00:00:00"/>
    <x v="10"/>
    <n v="135"/>
    <n v="5"/>
    <n v="4.3040000000000003"/>
    <n v="3.7040000000000002"/>
    <n v="21.52"/>
    <n v="21.52"/>
    <s v="USD"/>
    <n v="1"/>
    <n v="1"/>
    <n v="1"/>
    <n v="1"/>
    <n v="1"/>
    <n v="1"/>
    <n v="1"/>
    <n v="1"/>
    <n v="32.49"/>
    <n v="32.49"/>
    <n v="32.49"/>
    <n v="32.49"/>
    <n v="66.235764849999995"/>
    <n v="66.235764849999995"/>
    <n v="1.5097583640000001"/>
    <n v="1.5097583640000001"/>
  </r>
  <r>
    <d v="2025-09-16T00:00:00"/>
    <x v="28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2"/>
    <n v="1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9"/>
    <n v="240"/>
    <n v="2"/>
    <n v="2.5"/>
    <n v="0.83299999999999996"/>
    <n v="5"/>
    <n v="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16"/>
    <n v="767"/>
    <n v="8"/>
    <n v="5.0149999999999997"/>
    <n v="1.0429999999999999"/>
    <n v="40.119999999999997"/>
    <n v="40.119999999999997"/>
    <s v="USD"/>
    <n v="4"/>
    <n v="4"/>
    <n v="4"/>
    <n v="4"/>
    <n v="13"/>
    <n v="13"/>
    <n v="13"/>
    <n v="13"/>
    <n v="841.01"/>
    <n v="841.01"/>
    <n v="841.01"/>
    <n v="841.01"/>
    <n v="4.7704545720000002"/>
    <n v="4.7704545720000002"/>
    <n v="20.96236291"/>
    <n v="20.96236291"/>
  </r>
  <r>
    <d v="2025-09-16T00:00:00"/>
    <x v="19"/>
    <n v="384"/>
    <n v="4"/>
    <n v="4.96"/>
    <n v="1.042"/>
    <n v="19.84"/>
    <n v="19.84"/>
    <s v="USD"/>
    <n v="1"/>
    <n v="1"/>
    <n v="1"/>
    <n v="1"/>
    <n v="2"/>
    <n v="2"/>
    <n v="2"/>
    <n v="2"/>
    <n v="163.80000000000001"/>
    <n v="163.80000000000001"/>
    <n v="163.80000000000001"/>
    <n v="163.80000000000001"/>
    <n v="12.112332110000001"/>
    <n v="12.112332110000001"/>
    <n v="8.2560483869999999"/>
    <n v="8.2560483869999999"/>
  </r>
  <r>
    <d v="2025-09-16T00:00:00"/>
    <x v="39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29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29"/>
    <n v="343"/>
    <n v="3"/>
    <n v="1.4570000000000001"/>
    <n v="0.875"/>
    <n v="4.37"/>
    <n v="4.37"/>
    <s v="USD"/>
    <n v="1"/>
    <n v="2"/>
    <n v="2"/>
    <n v="2"/>
    <n v="1"/>
    <n v="2"/>
    <n v="2"/>
    <n v="2"/>
    <n v="41.9"/>
    <n v="73.88"/>
    <n v="73.88"/>
    <n v="73.88"/>
    <n v="5.9149972929999999"/>
    <n v="5.9149972929999999"/>
    <n v="16.906178489999999"/>
    <n v="16.906178489999999"/>
  </r>
  <r>
    <d v="2025-09-16T00:00:00"/>
    <x v="29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29"/>
    <n v="1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0"/>
    <n v="1410"/>
    <n v="19"/>
    <n v="0.80300000000000005"/>
    <n v="1.3480000000000001"/>
    <n v="15.25"/>
    <n v="15.25"/>
    <s v="USD"/>
    <n v="4"/>
    <n v="4"/>
    <n v="4"/>
    <n v="4"/>
    <n v="4"/>
    <n v="4"/>
    <n v="4"/>
    <n v="4"/>
    <n v="75.959999999999994"/>
    <n v="75.959999999999994"/>
    <n v="75.959999999999994"/>
    <n v="75.959999999999994"/>
    <n v="20.076355979999999"/>
    <n v="20.076355979999999"/>
    <n v="4.9809836069999998"/>
    <n v="4.9809836069999998"/>
  </r>
  <r>
    <d v="2025-09-16T00:00:00"/>
    <x v="30"/>
    <n v="1103"/>
    <n v="18"/>
    <n v="0.65300000000000002"/>
    <n v="1.6319999999999999"/>
    <n v="11.76"/>
    <n v="11.76"/>
    <s v="USD"/>
    <n v="1"/>
    <n v="1"/>
    <n v="1"/>
    <n v="1"/>
    <n v="1"/>
    <n v="1"/>
    <n v="1"/>
    <n v="1"/>
    <n v="13.49"/>
    <n v="13.49"/>
    <n v="13.49"/>
    <n v="13.49"/>
    <n v="87.175685689999995"/>
    <n v="87.175685689999995"/>
    <n v="1.1471088439999999"/>
    <n v="1.1471088439999999"/>
  </r>
  <r>
    <d v="2025-09-16T00:00:00"/>
    <x v="30"/>
    <n v="847"/>
    <n v="15"/>
    <n v="0.53900000000000003"/>
    <n v="1.7709999999999999"/>
    <n v="8.09"/>
    <n v="8.09"/>
    <s v="USD"/>
    <n v="0"/>
    <n v="1"/>
    <n v="1"/>
    <n v="1"/>
    <n v="0"/>
    <n v="1"/>
    <n v="1"/>
    <n v="1"/>
    <n v="0"/>
    <n v="12.98"/>
    <n v="12.98"/>
    <n v="12.98"/>
    <n v="62.326656389999997"/>
    <n v="62.326656389999997"/>
    <n v="1.6044499379999999"/>
    <n v="1.6044499379999999"/>
  </r>
  <r>
    <d v="2025-09-16T00:00:00"/>
    <x v="30"/>
    <n v="2209"/>
    <n v="23"/>
    <n v="0.33600000000000002"/>
    <n v="1.0409999999999999"/>
    <n v="7.73"/>
    <n v="7.73"/>
    <s v="USD"/>
    <n v="4"/>
    <n v="4"/>
    <n v="4"/>
    <n v="4"/>
    <n v="7"/>
    <n v="7"/>
    <n v="7"/>
    <n v="7"/>
    <n v="190.45"/>
    <n v="190.45"/>
    <n v="190.45"/>
    <n v="190.45"/>
    <n v="4.058808086"/>
    <n v="4.058808086"/>
    <n v="24.6377749"/>
    <n v="24.6377749"/>
  </r>
  <r>
    <d v="2025-09-16T00:00:00"/>
    <x v="31"/>
    <n v="162"/>
    <n v="1"/>
    <n v="1.74"/>
    <n v="0.61699999999999999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2"/>
    <n v="196"/>
    <n v="3"/>
    <n v="1.43"/>
    <n v="1.5309999999999999"/>
    <n v="4.29"/>
    <n v="4.29"/>
    <s v="USD"/>
    <n v="1"/>
    <n v="1"/>
    <n v="1"/>
    <n v="1"/>
    <n v="1"/>
    <n v="1"/>
    <n v="1"/>
    <n v="1"/>
    <n v="36.49"/>
    <n v="36.49"/>
    <n v="36.49"/>
    <n v="36.49"/>
    <n v="11.75664566"/>
    <n v="11.75664566"/>
    <n v="8.5058275059999993"/>
    <n v="8.5058275059999993"/>
  </r>
  <r>
    <d v="2025-09-16T00:00:00"/>
    <x v="31"/>
    <n v="366"/>
    <n v="2"/>
    <n v="1.2050000000000001"/>
    <n v="0.54600000000000004"/>
    <n v="2.41"/>
    <n v="2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2"/>
    <n v="253"/>
    <n v="2"/>
    <n v="1.41"/>
    <n v="0.79100000000000004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2"/>
    <n v="361"/>
    <n v="3"/>
    <n v="1.423"/>
    <n v="0.83099999999999996"/>
    <n v="4.2699999999999996"/>
    <n v="4.26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1"/>
    <n v="192"/>
    <n v="1"/>
    <n v="1.35"/>
    <n v="0.52100000000000002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2"/>
    <n v="251"/>
    <n v="1"/>
    <n v="0.85"/>
    <n v="0.39800000000000002"/>
    <n v="0.85"/>
    <n v="0.85"/>
    <s v="USD"/>
    <n v="0"/>
    <n v="2"/>
    <n v="2"/>
    <n v="2"/>
    <n v="0"/>
    <n v="2"/>
    <n v="2"/>
    <n v="2"/>
    <n v="0"/>
    <n v="48.96"/>
    <n v="48.96"/>
    <n v="48.96"/>
    <n v="1.736111111"/>
    <n v="1.736111111"/>
    <n v="57.6"/>
    <n v="57.6"/>
  </r>
  <r>
    <d v="2025-09-16T00:00:00"/>
    <x v="31"/>
    <n v="262"/>
    <n v="4"/>
    <n v="0.73299999999999998"/>
    <n v="1.5269999999999999"/>
    <n v="2.93"/>
    <n v="2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4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5"/>
    <n v="456"/>
    <n v="11"/>
    <n v="1.516"/>
    <n v="2.4119999999999999"/>
    <n v="16.68"/>
    <n v="16.68"/>
    <s v="USD"/>
    <n v="1"/>
    <n v="1"/>
    <n v="1"/>
    <n v="1"/>
    <n v="1"/>
    <n v="1"/>
    <n v="1"/>
    <n v="1"/>
    <n v="22.49"/>
    <n v="22.49"/>
    <n v="22.49"/>
    <n v="22.49"/>
    <n v="74.166296130000006"/>
    <n v="74.166296130000006"/>
    <n v="1.3483213430000001"/>
    <n v="1.3483213430000001"/>
  </r>
  <r>
    <d v="2025-09-16T00:00:00"/>
    <x v="35"/>
    <n v="1312"/>
    <n v="10"/>
    <n v="1.1719999999999999"/>
    <n v="0.76200000000000001"/>
    <n v="11.72"/>
    <n v="11.72"/>
    <s v="USD"/>
    <n v="2"/>
    <n v="2"/>
    <n v="2"/>
    <n v="2"/>
    <n v="3"/>
    <n v="3"/>
    <n v="3"/>
    <n v="3"/>
    <n v="67.47"/>
    <n v="67.47"/>
    <n v="67.47"/>
    <n v="67.47"/>
    <n v="17.370683270000001"/>
    <n v="17.370683270000001"/>
    <n v="5.7568259389999996"/>
    <n v="5.7568259389999996"/>
  </r>
  <r>
    <d v="2025-09-16T00:00:00"/>
    <x v="33"/>
    <n v="25"/>
    <n v="1"/>
    <n v="0.96"/>
    <n v="4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5"/>
    <n v="608"/>
    <n v="7"/>
    <n v="1.133"/>
    <n v="1.151"/>
    <n v="7.93"/>
    <n v="7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3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5"/>
    <n v="1949"/>
    <n v="13"/>
    <n v="0.70799999999999996"/>
    <n v="0.66700000000000004"/>
    <n v="9.2100000000000009"/>
    <n v="9.2100000000000009"/>
    <s v="USD"/>
    <n v="2"/>
    <n v="2"/>
    <n v="2"/>
    <n v="2"/>
    <n v="2"/>
    <n v="2"/>
    <n v="2"/>
    <n v="2"/>
    <n v="44.98"/>
    <n v="44.98"/>
    <n v="44.98"/>
    <n v="44.98"/>
    <n v="20.475767009999998"/>
    <n v="20.475767009999998"/>
    <n v="4.8838219330000001"/>
    <n v="4.8838219330000001"/>
  </r>
  <r>
    <d v="2025-09-16T00:00:00"/>
    <x v="36"/>
    <n v="489"/>
    <n v="11"/>
    <n v="2.2490000000000001"/>
    <n v="2.2490000000000001"/>
    <n v="24.74"/>
    <n v="24.74"/>
    <s v="USD"/>
    <n v="2"/>
    <n v="2"/>
    <n v="2"/>
    <n v="2"/>
    <n v="2"/>
    <n v="2"/>
    <n v="2"/>
    <n v="2"/>
    <n v="57.8"/>
    <n v="57.8"/>
    <n v="57.8"/>
    <n v="57.8"/>
    <n v="42.80276817"/>
    <n v="42.80276817"/>
    <n v="2.3362974940000001"/>
    <n v="2.3362974940000001"/>
  </r>
  <r>
    <d v="2025-09-16T00:00:00"/>
    <x v="36"/>
    <n v="664"/>
    <n v="1"/>
    <n v="1.5"/>
    <n v="0.15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6"/>
    <n v="326"/>
    <n v="1"/>
    <n v="2.0699999999999998"/>
    <n v="0.307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6"/>
    <n v="1074"/>
    <n v="4"/>
    <n v="1.19"/>
    <n v="0.372"/>
    <n v="4.76"/>
    <n v="4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7"/>
    <n v="9"/>
    <n v="2"/>
    <n v="1.585"/>
    <n v="22.222000000000001"/>
    <n v="3.17"/>
    <n v="3.17"/>
    <s v="USD"/>
    <n v="2"/>
    <n v="2"/>
    <n v="2"/>
    <n v="2"/>
    <n v="3"/>
    <n v="3"/>
    <n v="3"/>
    <n v="3"/>
    <n v="89.68"/>
    <n v="89.68"/>
    <n v="89.68"/>
    <n v="89.68"/>
    <n v="3.5347903660000002"/>
    <n v="3.5347903660000002"/>
    <n v="28.290220819999998"/>
    <n v="28.290220819999998"/>
  </r>
  <r>
    <d v="2025-09-16T00:00:00"/>
    <x v="38"/>
    <n v="27"/>
    <n v="2"/>
    <n v="1.365"/>
    <n v="7.407"/>
    <n v="2.73"/>
    <n v="2.73"/>
    <s v="USD"/>
    <n v="1"/>
    <n v="1"/>
    <n v="1"/>
    <n v="1"/>
    <n v="1"/>
    <n v="1"/>
    <n v="1"/>
    <n v="1"/>
    <n v="11.9"/>
    <n v="11.9"/>
    <n v="11.9"/>
    <n v="11.9"/>
    <n v="22.941176469999998"/>
    <n v="22.941176469999998"/>
    <n v="4.3589743590000003"/>
    <n v="4.3589743590000003"/>
  </r>
  <r>
    <d v="2025-09-16T00:00:00"/>
    <x v="37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8"/>
    <n v="29"/>
    <n v="2"/>
    <n v="0.88500000000000001"/>
    <n v="6.8970000000000002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7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7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9"/>
    <n v="232"/>
    <n v="5"/>
    <n v="1.1459999999999999"/>
    <n v="2.1549999999999998"/>
    <n v="5.73"/>
    <n v="5.73"/>
    <s v="USD"/>
    <n v="2"/>
    <n v="2"/>
    <n v="2"/>
    <n v="2"/>
    <n v="2"/>
    <n v="2"/>
    <n v="2"/>
    <n v="2"/>
    <n v="23.8"/>
    <n v="23.8"/>
    <n v="23.8"/>
    <n v="23.8"/>
    <n v="24.07563025"/>
    <n v="24.07563025"/>
    <n v="4.1535776609999999"/>
    <n v="4.1535776609999999"/>
  </r>
  <r>
    <d v="2025-09-16T00:00:00"/>
    <x v="40"/>
    <n v="137"/>
    <n v="1"/>
    <n v="1.89"/>
    <n v="0.73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1"/>
    <n v="238"/>
    <n v="3"/>
    <n v="1.1499999999999999"/>
    <n v="1.2609999999999999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2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39"/>
    <n v="221"/>
    <n v="3"/>
    <n v="0.83"/>
    <n v="1.357"/>
    <n v="2.4900000000000002"/>
    <n v="2.4900000000000002"/>
    <s v="USD"/>
    <n v="1"/>
    <n v="1"/>
    <n v="1"/>
    <n v="1"/>
    <n v="1"/>
    <n v="1"/>
    <n v="1"/>
    <n v="1"/>
    <n v="11.9"/>
    <n v="11.9"/>
    <n v="11.9"/>
    <n v="11.9"/>
    <n v="20.92436975"/>
    <n v="20.92436975"/>
    <n v="4.7791164659999996"/>
    <n v="4.7791164659999996"/>
  </r>
  <r>
    <d v="2025-09-16T00:00:00"/>
    <x v="40"/>
    <n v="269"/>
    <n v="3"/>
    <n v="1.153"/>
    <n v="1.115"/>
    <n v="3.46"/>
    <n v="3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1"/>
    <n v="892"/>
    <n v="5"/>
    <n v="1.444"/>
    <n v="0.56100000000000005"/>
    <n v="7.22"/>
    <n v="7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2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42"/>
    <n v="88"/>
    <n v="1"/>
    <n v="1.38"/>
    <n v="1.1359999999999999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9"/>
    <n v="225"/>
    <n v="3"/>
    <n v="0.85299999999999998"/>
    <n v="1.333"/>
    <n v="2.56"/>
    <n v="2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0"/>
    <n v="227"/>
    <n v="4"/>
    <n v="1.335"/>
    <n v="1.762"/>
    <n v="5.34"/>
    <n v="5.34"/>
    <s v="USD"/>
    <n v="1"/>
    <n v="1"/>
    <n v="1"/>
    <n v="1"/>
    <n v="3"/>
    <n v="3"/>
    <n v="3"/>
    <n v="3"/>
    <n v="95.7"/>
    <n v="95.7"/>
    <n v="95.7"/>
    <n v="95.7"/>
    <n v="5.5799373040000004"/>
    <n v="5.5799373040000004"/>
    <n v="17.921348309999999"/>
    <n v="17.921348309999999"/>
  </r>
  <r>
    <d v="2025-09-16T00:00:00"/>
    <x v="41"/>
    <n v="482"/>
    <n v="4"/>
    <n v="1.008"/>
    <n v="0.83"/>
    <n v="4.03"/>
    <n v="4.03"/>
    <s v="USD"/>
    <n v="4"/>
    <n v="4"/>
    <n v="4"/>
    <n v="4"/>
    <n v="6"/>
    <n v="6"/>
    <n v="6"/>
    <n v="6"/>
    <n v="206.72"/>
    <n v="206.72"/>
    <n v="206.72"/>
    <n v="206.72"/>
    <n v="1.9494969040000001"/>
    <n v="1.9494969040000001"/>
    <n v="51.295285360000001"/>
    <n v="51.295285360000001"/>
  </r>
  <r>
    <d v="2025-09-16T00:00:00"/>
    <x v="41"/>
    <n v="530"/>
    <n v="3"/>
    <n v="1.0469999999999999"/>
    <n v="0.56599999999999995"/>
    <n v="3.14"/>
    <n v="3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39"/>
    <n v="136"/>
    <n v="1"/>
    <n v="0.43"/>
    <n v="0.73499999999999999"/>
    <n v="0.43"/>
    <n v="0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2"/>
    <n v="1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40"/>
    <n v="700"/>
    <n v="7"/>
    <n v="0.73599999999999999"/>
    <n v="1"/>
    <n v="5.15"/>
    <n v="5.15"/>
    <s v="USD"/>
    <n v="1"/>
    <n v="1"/>
    <n v="1"/>
    <n v="1"/>
    <n v="2"/>
    <n v="2"/>
    <n v="2"/>
    <n v="2"/>
    <n v="69.8"/>
    <n v="69.8"/>
    <n v="69.8"/>
    <n v="69.8"/>
    <n v="7.3782234960000004"/>
    <n v="7.3782234960000004"/>
    <n v="13.553398059999999"/>
    <n v="13.553398059999999"/>
  </r>
  <r>
    <d v="2025-09-16T00:00:00"/>
    <x v="28"/>
    <n v="227"/>
    <n v="4"/>
    <n v="2.0699999999999998"/>
    <n v="1.762"/>
    <n v="8.2799999999999994"/>
    <n v="8.27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3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6T00:00:00"/>
    <x v="28"/>
    <n v="874"/>
    <n v="5"/>
    <n v="1.464"/>
    <n v="0.57199999999999995"/>
    <n v="7.32"/>
    <n v="7.32"/>
    <s v="USD"/>
    <n v="1"/>
    <n v="3"/>
    <n v="3"/>
    <n v="3"/>
    <n v="1"/>
    <n v="3"/>
    <n v="3"/>
    <n v="3"/>
    <n v="37.880000000000003"/>
    <n v="112.86"/>
    <n v="112.86"/>
    <n v="112.86"/>
    <n v="6.4859117489999996"/>
    <n v="6.4859117489999996"/>
    <n v="15.41803279"/>
    <n v="15.41803279"/>
  </r>
  <r>
    <d v="2025-09-16T00:00:00"/>
    <x v="43"/>
    <n v="879"/>
    <n v="1"/>
    <n v="0.5"/>
    <n v="0.114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28"/>
    <n v="636"/>
    <n v="3"/>
    <n v="1.26"/>
    <n v="0.47199999999999998"/>
    <n v="3.78"/>
    <n v="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3"/>
    <n v="487"/>
    <n v="6"/>
    <n v="1.1719999999999999"/>
    <n v="1.232"/>
    <n v="7.03"/>
    <n v="7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43"/>
    <n v="674"/>
    <n v="6"/>
    <n v="0.55500000000000005"/>
    <n v="0.89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6T00:00:00"/>
    <x v="28"/>
    <n v="1046"/>
    <n v="4"/>
    <n v="0.95799999999999996"/>
    <n v="0.38200000000000001"/>
    <n v="3.83"/>
    <n v="3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0"/>
    <n v="2282"/>
    <n v="14"/>
    <n v="1.25"/>
    <n v="0.61299999999999999"/>
    <n v="17.5"/>
    <n v="17.5"/>
    <s v="USD"/>
    <n v="5"/>
    <n v="5"/>
    <n v="5"/>
    <n v="5"/>
    <n v="5"/>
    <n v="5"/>
    <n v="5"/>
    <n v="5"/>
    <n v="111.42"/>
    <n v="111.42"/>
    <n v="111.42"/>
    <n v="111.42"/>
    <n v="15.70633638"/>
    <n v="15.70633638"/>
    <n v="6.3668571429999998"/>
    <n v="6.3668571429999998"/>
  </r>
  <r>
    <d v="2025-09-17T00:00:00"/>
    <x v="1"/>
    <n v="2107"/>
    <n v="37"/>
    <n v="1.85"/>
    <n v="1.756"/>
    <n v="68.459999999999994"/>
    <n v="68.459999999999994"/>
    <s v="USD"/>
    <n v="10"/>
    <n v="11"/>
    <n v="11"/>
    <n v="11"/>
    <n v="10"/>
    <n v="11"/>
    <n v="11"/>
    <n v="11"/>
    <n v="248.98"/>
    <n v="290.86"/>
    <n v="290.86"/>
    <n v="290.86"/>
    <n v="23.537096890000001"/>
    <n v="23.537096890000001"/>
    <n v="4.2486123280000001"/>
    <n v="4.2486123280000001"/>
  </r>
  <r>
    <d v="2025-09-17T00:00:00"/>
    <x v="2"/>
    <n v="1775"/>
    <n v="24"/>
    <n v="2.5680000000000001"/>
    <n v="1.3520000000000001"/>
    <n v="61.62"/>
    <n v="61.62"/>
    <s v="USD"/>
    <n v="6"/>
    <n v="8"/>
    <n v="8"/>
    <n v="8"/>
    <n v="7"/>
    <n v="14"/>
    <n v="14"/>
    <n v="14"/>
    <n v="201.25"/>
    <n v="385.63"/>
    <n v="385.63"/>
    <n v="385.63"/>
    <n v="15.979047270000001"/>
    <n v="15.979047270000001"/>
    <n v="6.2581953910000001"/>
    <n v="6.2581953910000001"/>
  </r>
  <r>
    <d v="2025-09-17T00:00:00"/>
    <x v="3"/>
    <n v="1622"/>
    <n v="3"/>
    <n v="3.887"/>
    <n v="0.185"/>
    <n v="11.66"/>
    <n v="11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"/>
    <n v="1363"/>
    <n v="6"/>
    <n v="5.5330000000000004"/>
    <n v="0.44"/>
    <n v="33.200000000000003"/>
    <n v="33.200000000000003"/>
    <s v="USD"/>
    <n v="0"/>
    <n v="1"/>
    <n v="1"/>
    <n v="1"/>
    <n v="0"/>
    <n v="1"/>
    <n v="1"/>
    <n v="1"/>
    <n v="0"/>
    <n v="114.49"/>
    <n v="114.49"/>
    <n v="114.49"/>
    <n v="28.998165780000001"/>
    <n v="28.998165780000001"/>
    <n v="3.448493976"/>
    <n v="3.448493976"/>
  </r>
  <r>
    <d v="2025-09-17T00:00:00"/>
    <x v="5"/>
    <n v="351"/>
    <n v="3"/>
    <n v="1.28"/>
    <n v="0.85499999999999998"/>
    <n v="3.84"/>
    <n v="3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4"/>
    <n v="4865"/>
    <n v="50"/>
    <n v="2.2450000000000001"/>
    <n v="1.028"/>
    <n v="112.23"/>
    <n v="112.23"/>
    <s v="USD"/>
    <n v="12"/>
    <n v="16"/>
    <n v="16"/>
    <n v="16"/>
    <n v="12"/>
    <n v="21"/>
    <n v="21"/>
    <n v="21"/>
    <n v="399.29"/>
    <n v="696.34"/>
    <n v="696.34"/>
    <n v="696.34"/>
    <n v="16.117126689999999"/>
    <n v="16.117126689999999"/>
    <n v="6.2045798809999999"/>
    <n v="6.2045798809999999"/>
  </r>
  <r>
    <d v="2025-09-17T00:00:00"/>
    <x v="6"/>
    <n v="333"/>
    <n v="9"/>
    <n v="1.8660000000000001"/>
    <n v="2.7029999999999998"/>
    <n v="16.79"/>
    <n v="16.79"/>
    <s v="USD"/>
    <n v="10"/>
    <n v="13"/>
    <n v="13"/>
    <n v="13"/>
    <n v="11"/>
    <n v="14"/>
    <n v="14"/>
    <n v="14"/>
    <n v="300.14"/>
    <n v="396.82"/>
    <n v="396.82"/>
    <n v="396.82"/>
    <n v="4.231137543"/>
    <n v="4.231137543"/>
    <n v="23.634306129999999"/>
    <n v="23.634306129999999"/>
  </r>
  <r>
    <d v="2025-09-17T00:00:00"/>
    <x v="7"/>
    <n v="1564"/>
    <n v="13"/>
    <n v="1.7370000000000001"/>
    <n v="0.83099999999999996"/>
    <n v="22.58"/>
    <n v="22.58"/>
    <s v="USD"/>
    <n v="3"/>
    <n v="3"/>
    <n v="3"/>
    <n v="3"/>
    <n v="3"/>
    <n v="3"/>
    <n v="3"/>
    <n v="3"/>
    <n v="121.26"/>
    <n v="121.26"/>
    <n v="121.26"/>
    <n v="121.26"/>
    <n v="18.621144650000002"/>
    <n v="18.621144650000002"/>
    <n v="5.3702391499999997"/>
    <n v="5.3702391499999997"/>
  </r>
  <r>
    <d v="2025-09-17T00:00:00"/>
    <x v="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9"/>
    <n v="1787"/>
    <n v="13"/>
    <n v="1.198"/>
    <n v="0.72699999999999998"/>
    <n v="15.58"/>
    <n v="15.58"/>
    <s v="USD"/>
    <n v="3"/>
    <n v="3"/>
    <n v="3"/>
    <n v="3"/>
    <n v="3"/>
    <n v="3"/>
    <n v="3"/>
    <n v="3"/>
    <n v="76.290000000000006"/>
    <n v="76.290000000000006"/>
    <n v="76.290000000000006"/>
    <n v="76.290000000000006"/>
    <n v="20.42207367"/>
    <n v="20.42207367"/>
    <n v="4.8966623880000002"/>
    <n v="4.8966623880000002"/>
  </r>
  <r>
    <d v="2025-09-17T00:00:00"/>
    <x v="4"/>
    <n v="5891"/>
    <n v="36"/>
    <n v="4.3659999999999997"/>
    <n v="0.61099999999999999"/>
    <n v="157.16999999999999"/>
    <n v="157.16999999999999"/>
    <s v="USD"/>
    <n v="8"/>
    <n v="8"/>
    <n v="8"/>
    <n v="8"/>
    <n v="20"/>
    <n v="20"/>
    <n v="20"/>
    <n v="20"/>
    <n v="799.36"/>
    <n v="799.36"/>
    <n v="799.36"/>
    <n v="799.36"/>
    <n v="19.661979580000001"/>
    <n v="19.661979580000001"/>
    <n v="5.0859578799999996"/>
    <n v="5.0859578799999996"/>
  </r>
  <r>
    <d v="2025-09-17T00:00:00"/>
    <x v="10"/>
    <n v="3252"/>
    <n v="28"/>
    <n v="4.5519999999999996"/>
    <n v="0.86099999999999999"/>
    <n v="127.45"/>
    <n v="127.45"/>
    <s v="USD"/>
    <n v="12"/>
    <n v="13"/>
    <n v="13"/>
    <n v="13"/>
    <n v="27"/>
    <n v="29"/>
    <n v="29"/>
    <n v="29"/>
    <n v="1131.05"/>
    <n v="1317.01"/>
    <n v="1317.01"/>
    <n v="1317.01"/>
    <n v="9.6772234079999997"/>
    <n v="9.6772234079999997"/>
    <n v="10.333542570000001"/>
    <n v="10.333542570000001"/>
  </r>
  <r>
    <d v="2025-09-17T00:00:00"/>
    <x v="11"/>
    <n v="1219"/>
    <n v="14"/>
    <n v="4.6260000000000003"/>
    <n v="1.1479999999999999"/>
    <n v="64.760000000000005"/>
    <n v="64.760000000000005"/>
    <s v="USD"/>
    <n v="8"/>
    <n v="8"/>
    <n v="8"/>
    <n v="8"/>
    <n v="16"/>
    <n v="16"/>
    <n v="16"/>
    <n v="16"/>
    <n v="513.29999999999995"/>
    <n v="513.29999999999995"/>
    <n v="513.29999999999995"/>
    <n v="513.29999999999995"/>
    <n v="12.61640366"/>
    <n v="12.61640366"/>
    <n v="7.9261890060000004"/>
    <n v="7.9261890060000004"/>
  </r>
  <r>
    <d v="2025-09-17T00:00:00"/>
    <x v="12"/>
    <n v="2751"/>
    <n v="30"/>
    <n v="5.6219999999999999"/>
    <n v="1.091"/>
    <n v="168.65"/>
    <n v="168.65"/>
    <s v="USD"/>
    <n v="12"/>
    <n v="12"/>
    <n v="12"/>
    <n v="12"/>
    <n v="15"/>
    <n v="15"/>
    <n v="15"/>
    <n v="15"/>
    <n v="484.74"/>
    <n v="484.74"/>
    <n v="484.74"/>
    <n v="484.74"/>
    <n v="34.791847179999998"/>
    <n v="34.791847179999998"/>
    <n v="2.8742365849999998"/>
    <n v="2.8742365849999998"/>
  </r>
  <r>
    <d v="2025-09-17T00:00:00"/>
    <x v="13"/>
    <n v="4159"/>
    <n v="38"/>
    <n v="3.2109999999999999"/>
    <n v="0.91400000000000003"/>
    <n v="122.01"/>
    <n v="122.01"/>
    <s v="USD"/>
    <n v="7"/>
    <n v="8"/>
    <n v="8"/>
    <n v="8"/>
    <n v="8"/>
    <n v="11"/>
    <n v="11"/>
    <n v="11"/>
    <n v="202.38"/>
    <n v="274.08"/>
    <n v="274.08"/>
    <n v="274.08"/>
    <n v="44.516199649999997"/>
    <n v="44.516199649999997"/>
    <n v="2.2463732479999998"/>
    <n v="2.2463732479999998"/>
  </r>
  <r>
    <d v="2025-09-17T00:00:00"/>
    <x v="45"/>
    <n v="1393"/>
    <n v="14"/>
    <n v="1.833"/>
    <n v="1.0049999999999999"/>
    <n v="25.66"/>
    <n v="25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14"/>
    <n v="1976"/>
    <n v="17"/>
    <n v="3.3940000000000001"/>
    <n v="0.86"/>
    <n v="57.7"/>
    <n v="57.7"/>
    <s v="USD"/>
    <n v="4"/>
    <n v="4"/>
    <n v="4"/>
    <n v="4"/>
    <n v="4"/>
    <n v="4"/>
    <n v="4"/>
    <n v="4"/>
    <n v="217.74"/>
    <n v="217.74"/>
    <n v="217.74"/>
    <n v="217.74"/>
    <n v="26.499494810000002"/>
    <n v="26.499494810000002"/>
    <n v="3.7736568460000002"/>
    <n v="3.7736568460000002"/>
  </r>
  <r>
    <d v="2025-09-17T00:00:00"/>
    <x v="46"/>
    <n v="2422"/>
    <n v="8"/>
    <n v="2.5910000000000002"/>
    <n v="0.33"/>
    <n v="20.73"/>
    <n v="20.73"/>
    <s v="USD"/>
    <n v="2"/>
    <n v="2"/>
    <n v="2"/>
    <n v="2"/>
    <n v="3"/>
    <n v="3"/>
    <n v="3"/>
    <n v="3"/>
    <n v="87.68"/>
    <n v="87.68"/>
    <n v="87.68"/>
    <n v="87.68"/>
    <n v="23.642791970000001"/>
    <n v="23.642791970000001"/>
    <n v="4.2296189100000001"/>
    <n v="4.2296189100000001"/>
  </r>
  <r>
    <d v="2025-09-17T00:00:00"/>
    <x v="15"/>
    <n v="989"/>
    <n v="8"/>
    <n v="4.3129999999999997"/>
    <n v="0.80900000000000005"/>
    <n v="34.5"/>
    <n v="34.5"/>
    <s v="USD"/>
    <n v="1"/>
    <n v="1"/>
    <n v="1"/>
    <n v="1"/>
    <n v="2"/>
    <n v="2"/>
    <n v="2"/>
    <n v="2"/>
    <n v="57.76"/>
    <n v="57.76"/>
    <n v="57.76"/>
    <n v="57.76"/>
    <n v="59.729916899999999"/>
    <n v="59.729916899999999"/>
    <n v="1.674202899"/>
    <n v="1.674202899"/>
  </r>
  <r>
    <d v="2025-09-17T00:00:00"/>
    <x v="16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17"/>
    <n v="207"/>
    <n v="3"/>
    <n v="3.7330000000000001"/>
    <n v="1.4490000000000001"/>
    <n v="11.2"/>
    <n v="11.2"/>
    <s v="USD"/>
    <n v="2"/>
    <n v="2"/>
    <n v="2"/>
    <n v="2"/>
    <n v="2"/>
    <n v="2"/>
    <n v="2"/>
    <n v="2"/>
    <n v="70.98"/>
    <n v="70.98"/>
    <n v="70.98"/>
    <n v="70.98"/>
    <n v="15.7790927"/>
    <n v="15.7790927"/>
    <n v="6.3375000000000004"/>
    <n v="6.3375000000000004"/>
  </r>
  <r>
    <d v="2025-09-17T00:00:00"/>
    <x v="18"/>
    <n v="609"/>
    <n v="6"/>
    <n v="2.36"/>
    <n v="0.98499999999999999"/>
    <n v="14.16"/>
    <n v="14.16"/>
    <s v="USD"/>
    <n v="0"/>
    <n v="3"/>
    <n v="3"/>
    <n v="3"/>
    <n v="0"/>
    <n v="5"/>
    <n v="5"/>
    <n v="5"/>
    <n v="0"/>
    <n v="144.91999999999999"/>
    <n v="144.91999999999999"/>
    <n v="144.91999999999999"/>
    <n v="9.7709080870000005"/>
    <n v="9.7709080870000005"/>
    <n v="10.23446328"/>
    <n v="10.23446328"/>
  </r>
  <r>
    <d v="2025-09-17T00:00:00"/>
    <x v="19"/>
    <n v="2194"/>
    <n v="9"/>
    <n v="6.6239999999999997"/>
    <n v="0.41"/>
    <n v="59.62"/>
    <n v="59.62"/>
    <s v="USD"/>
    <n v="3"/>
    <n v="3"/>
    <n v="3"/>
    <n v="3"/>
    <n v="3"/>
    <n v="3"/>
    <n v="3"/>
    <n v="3"/>
    <n v="141.88"/>
    <n v="141.88"/>
    <n v="141.88"/>
    <n v="141.88"/>
    <n v="42.021426560000002"/>
    <n v="42.021426560000002"/>
    <n v="2.3797383430000001"/>
    <n v="2.3797383430000001"/>
  </r>
  <r>
    <d v="2025-09-17T00:00:00"/>
    <x v="20"/>
    <n v="1081"/>
    <n v="13"/>
    <n v="5.7880000000000003"/>
    <n v="1.2030000000000001"/>
    <n v="75.25"/>
    <n v="75.25"/>
    <s v="USD"/>
    <n v="4"/>
    <n v="4"/>
    <n v="4"/>
    <n v="4"/>
    <n v="6"/>
    <n v="6"/>
    <n v="6"/>
    <n v="6"/>
    <n v="406.35"/>
    <n v="406.35"/>
    <n v="406.35"/>
    <n v="406.35"/>
    <n v="18.518518520000001"/>
    <n v="18.518518520000001"/>
    <n v="5.4"/>
    <n v="5.4"/>
  </r>
  <r>
    <d v="2025-09-17T00:00:00"/>
    <x v="21"/>
    <n v="981"/>
    <n v="6"/>
    <n v="2.202"/>
    <n v="0.61199999999999999"/>
    <n v="13.21"/>
    <n v="13.21"/>
    <s v="USD"/>
    <n v="2"/>
    <n v="2"/>
    <n v="2"/>
    <n v="2"/>
    <n v="2"/>
    <n v="2"/>
    <n v="2"/>
    <n v="2"/>
    <n v="59.39"/>
    <n v="59.39"/>
    <n v="59.39"/>
    <n v="59.39"/>
    <n v="22.24280182"/>
    <n v="22.24280182"/>
    <n v="4.4958364880000001"/>
    <n v="4.4958364880000001"/>
  </r>
  <r>
    <d v="2025-09-17T00:00:00"/>
    <x v="22"/>
    <n v="792"/>
    <n v="10"/>
    <n v="2.2799999999999998"/>
    <n v="1.2629999999999999"/>
    <n v="22.8"/>
    <n v="22.8"/>
    <s v="USD"/>
    <n v="7"/>
    <n v="7"/>
    <n v="7"/>
    <n v="7"/>
    <n v="7"/>
    <n v="7"/>
    <n v="7"/>
    <n v="7"/>
    <n v="350.21"/>
    <n v="350.21"/>
    <n v="350.21"/>
    <n v="350.21"/>
    <n v="6.5103794869999998"/>
    <n v="6.5103794869999998"/>
    <n v="15.360087719999999"/>
    <n v="15.360087719999999"/>
  </r>
  <r>
    <d v="2025-09-17T00:00:00"/>
    <x v="3"/>
    <n v="584"/>
    <n v="1"/>
    <n v="3.54"/>
    <n v="0.17100000000000001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5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14"/>
    <n v="372"/>
    <n v="5"/>
    <n v="2.8220000000000001"/>
    <n v="1.3440000000000001"/>
    <n v="14.11"/>
    <n v="14.11"/>
    <s v="USD"/>
    <n v="1"/>
    <n v="1"/>
    <n v="1"/>
    <n v="1"/>
    <n v="3"/>
    <n v="3"/>
    <n v="3"/>
    <n v="3"/>
    <n v="101.64"/>
    <n v="101.64"/>
    <n v="101.64"/>
    <n v="101.64"/>
    <n v="13.88232979"/>
    <n v="13.88232979"/>
    <n v="7.203401843"/>
    <n v="7.203401843"/>
  </r>
  <r>
    <d v="2025-09-17T00:00:00"/>
    <x v="23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0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2"/>
    <n v="395"/>
    <n v="1"/>
    <n v="2.84"/>
    <n v="0.253"/>
    <n v="2.84"/>
    <n v="2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6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15"/>
    <n v="194"/>
    <n v="1"/>
    <n v="4.95"/>
    <n v="0.51500000000000001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36"/>
    <n v="276"/>
    <n v="1"/>
    <n v="4.05"/>
    <n v="0.36199999999999999"/>
    <n v="4.05"/>
    <n v="4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7"/>
    <n v="920"/>
    <n v="3"/>
    <n v="2.4700000000000002"/>
    <n v="0.32600000000000001"/>
    <n v="7.41"/>
    <n v="7.41"/>
    <s v="USD"/>
    <n v="1"/>
    <n v="1"/>
    <n v="1"/>
    <n v="1"/>
    <n v="1"/>
    <n v="1"/>
    <n v="1"/>
    <n v="1"/>
    <n v="16.899999999999999"/>
    <n v="16.899999999999999"/>
    <n v="16.899999999999999"/>
    <n v="16.899999999999999"/>
    <n v="43.84615385"/>
    <n v="43.84615385"/>
    <n v="2.2807017539999999"/>
    <n v="2.2807017539999999"/>
  </r>
  <r>
    <d v="2025-09-17T00:00:00"/>
    <x v="24"/>
    <n v="242"/>
    <n v="1"/>
    <n v="5.27"/>
    <n v="0.41299999999999998"/>
    <n v="5.27"/>
    <n v="5.27"/>
    <s v="USD"/>
    <n v="1"/>
    <n v="1"/>
    <n v="1"/>
    <n v="1"/>
    <n v="1"/>
    <n v="1"/>
    <n v="1"/>
    <n v="1"/>
    <n v="93.49"/>
    <n v="93.49"/>
    <n v="93.49"/>
    <n v="93.49"/>
    <n v="5.6369665199999996"/>
    <n v="5.6369665199999996"/>
    <n v="17.740037950000001"/>
    <n v="17.740037950000001"/>
  </r>
  <r>
    <d v="2025-09-17T00:00:00"/>
    <x v="4"/>
    <n v="615"/>
    <n v="4"/>
    <n v="2.4729999999999999"/>
    <n v="0.65"/>
    <n v="9.89"/>
    <n v="9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4"/>
    <n v="330"/>
    <n v="4"/>
    <n v="2.738"/>
    <n v="1.212"/>
    <n v="10.95"/>
    <n v="10.95"/>
    <s v="USD"/>
    <n v="1"/>
    <n v="1"/>
    <n v="1"/>
    <n v="1"/>
    <n v="1"/>
    <n v="1"/>
    <n v="1"/>
    <n v="1"/>
    <n v="32.49"/>
    <n v="32.49"/>
    <n v="32.49"/>
    <n v="32.49"/>
    <n v="33.702677749999999"/>
    <n v="33.702677749999999"/>
    <n v="2.9671232879999998"/>
    <n v="2.9671232879999998"/>
  </r>
  <r>
    <d v="2025-09-17T00:00:00"/>
    <x v="1"/>
    <n v="1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21"/>
    <n v="72"/>
    <n v="1"/>
    <n v="3.69"/>
    <n v="1.389"/>
    <n v="3.69"/>
    <n v="3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25"/>
    <n v="5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26"/>
    <n v="1357"/>
    <n v="7"/>
    <n v="2.4689999999999999"/>
    <n v="0.51600000000000001"/>
    <n v="17.28"/>
    <n v="17.28"/>
    <s v="USD"/>
    <n v="2"/>
    <n v="4"/>
    <n v="4"/>
    <n v="4"/>
    <n v="2"/>
    <n v="5"/>
    <n v="5"/>
    <n v="5"/>
    <n v="143.79"/>
    <n v="218.08"/>
    <n v="218.08"/>
    <n v="218.08"/>
    <n v="7.9236977260000003"/>
    <n v="7.9236977260000003"/>
    <n v="12.62037037"/>
    <n v="12.62037037"/>
  </r>
  <r>
    <d v="2025-09-17T00:00:00"/>
    <x v="27"/>
    <n v="457"/>
    <n v="3"/>
    <n v="1.88"/>
    <n v="0.65600000000000003"/>
    <n v="5.64"/>
    <n v="5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1"/>
    <n v="340"/>
    <n v="10"/>
    <n v="1.6950000000000001"/>
    <n v="2.9409999999999998"/>
    <n v="16.95"/>
    <n v="16.95"/>
    <s v="USD"/>
    <n v="1"/>
    <n v="2"/>
    <n v="2"/>
    <n v="2"/>
    <n v="1"/>
    <n v="2"/>
    <n v="2"/>
    <n v="2"/>
    <n v="20.89"/>
    <n v="44.77"/>
    <n v="44.77"/>
    <n v="44.77"/>
    <n v="37.860174219999998"/>
    <n v="37.860174219999998"/>
    <n v="2.6412979349999999"/>
    <n v="2.6412979349999999"/>
  </r>
  <r>
    <d v="2025-09-17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14"/>
    <n v="176"/>
    <n v="3"/>
    <n v="3.3029999999999999"/>
    <n v="1.7050000000000001"/>
    <n v="9.91"/>
    <n v="9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4"/>
    <n v="1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12"/>
    <n v="944"/>
    <n v="16"/>
    <n v="4.4160000000000004"/>
    <n v="1.6950000000000001"/>
    <n v="70.66"/>
    <n v="70.66"/>
    <s v="USD"/>
    <n v="9"/>
    <n v="12"/>
    <n v="12"/>
    <n v="12"/>
    <n v="14"/>
    <n v="19"/>
    <n v="19"/>
    <n v="19"/>
    <n v="425.32"/>
    <n v="587"/>
    <n v="587"/>
    <n v="587"/>
    <n v="12.03747871"/>
    <n v="12.03747871"/>
    <n v="8.3073874889999999"/>
    <n v="8.3073874889999999"/>
  </r>
  <r>
    <d v="2025-09-17T00:00:00"/>
    <x v="10"/>
    <n v="442"/>
    <n v="5"/>
    <n v="4.5259999999999998"/>
    <n v="1.131"/>
    <n v="22.63"/>
    <n v="22.63"/>
    <s v="USD"/>
    <n v="2"/>
    <n v="2"/>
    <n v="2"/>
    <n v="2"/>
    <n v="5"/>
    <n v="5"/>
    <n v="5"/>
    <n v="5"/>
    <n v="144.5"/>
    <n v="144.5"/>
    <n v="144.5"/>
    <n v="144.5"/>
    <n v="15.660899649999999"/>
    <n v="15.660899649999999"/>
    <n v="6.385329209"/>
    <n v="6.385329209"/>
  </r>
  <r>
    <d v="2025-09-17T00:00:00"/>
    <x v="28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2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9"/>
    <n v="2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16"/>
    <n v="628"/>
    <n v="1"/>
    <n v="5.48"/>
    <n v="0.159"/>
    <n v="5.48"/>
    <n v="5.48"/>
    <s v="USD"/>
    <n v="1"/>
    <n v="1"/>
    <n v="1"/>
    <n v="1"/>
    <n v="2"/>
    <n v="2"/>
    <n v="2"/>
    <n v="2"/>
    <n v="154.97999999999999"/>
    <n v="154.97999999999999"/>
    <n v="154.97999999999999"/>
    <n v="154.97999999999999"/>
    <n v="3.5359401209999999"/>
    <n v="3.5359401209999999"/>
    <n v="28.281021899999999"/>
    <n v="28.281021899999999"/>
  </r>
  <r>
    <d v="2025-09-17T00:00:00"/>
    <x v="19"/>
    <n v="293"/>
    <n v="1"/>
    <n v="3.73"/>
    <n v="0.34100000000000003"/>
    <n v="3.73"/>
    <n v="3.73"/>
    <s v="USD"/>
    <n v="0"/>
    <n v="1"/>
    <n v="1"/>
    <n v="1"/>
    <n v="0"/>
    <n v="8"/>
    <n v="8"/>
    <n v="8"/>
    <n v="0"/>
    <n v="592"/>
    <n v="592"/>
    <n v="592"/>
    <n v="0.63006756760000004"/>
    <n v="0.63006756760000004"/>
    <n v="158.71313670000001"/>
    <n v="158.71313670000001"/>
  </r>
  <r>
    <d v="2025-09-17T00:00:00"/>
    <x v="29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29"/>
    <n v="478"/>
    <n v="5"/>
    <n v="1.236"/>
    <n v="1.046"/>
    <n v="6.18"/>
    <n v="6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29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29"/>
    <n v="158"/>
    <n v="1"/>
    <n v="0.4"/>
    <n v="0.63300000000000001"/>
    <n v="0.4"/>
    <n v="0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30"/>
    <n v="1182"/>
    <n v="16"/>
    <n v="0.90900000000000003"/>
    <n v="1.3540000000000001"/>
    <n v="14.54"/>
    <n v="14.54"/>
    <s v="USD"/>
    <n v="3"/>
    <n v="4"/>
    <n v="4"/>
    <n v="4"/>
    <n v="3"/>
    <n v="4"/>
    <n v="4"/>
    <n v="4"/>
    <n v="40.47"/>
    <n v="54.35"/>
    <n v="54.35"/>
    <n v="54.35"/>
    <n v="26.752529899999999"/>
    <n v="26.752529899999999"/>
    <n v="3.7379642369999999"/>
    <n v="3.7379642369999999"/>
  </r>
  <r>
    <d v="2025-09-17T00:00:00"/>
    <x v="30"/>
    <n v="1346"/>
    <n v="19"/>
    <n v="0.70699999999999996"/>
    <n v="1.4119999999999999"/>
    <n v="13.43"/>
    <n v="13.43"/>
    <s v="USD"/>
    <n v="2"/>
    <n v="2"/>
    <n v="2"/>
    <n v="2"/>
    <n v="2"/>
    <n v="2"/>
    <n v="2"/>
    <n v="2"/>
    <n v="26.98"/>
    <n v="26.98"/>
    <n v="26.98"/>
    <n v="26.98"/>
    <n v="49.777613049999999"/>
    <n v="49.777613049999999"/>
    <n v="2.0089352200000001"/>
    <n v="2.0089352200000001"/>
  </r>
  <r>
    <d v="2025-09-17T00:00:00"/>
    <x v="30"/>
    <n v="1443"/>
    <n v="10"/>
    <n v="0.86599999999999999"/>
    <n v="0.69299999999999995"/>
    <n v="8.66"/>
    <n v="8.66"/>
    <s v="USD"/>
    <n v="2"/>
    <n v="6"/>
    <n v="6"/>
    <n v="6"/>
    <n v="2"/>
    <n v="6"/>
    <n v="6"/>
    <n v="6"/>
    <n v="46.98"/>
    <n v="135.31"/>
    <n v="135.31"/>
    <n v="135.31"/>
    <n v="6.400118247"/>
    <n v="6.400118247"/>
    <n v="15.624711319999999"/>
    <n v="15.624711319999999"/>
  </r>
  <r>
    <d v="2025-09-17T00:00:00"/>
    <x v="30"/>
    <n v="4419"/>
    <n v="50"/>
    <n v="0.39200000000000002"/>
    <n v="1.131"/>
    <n v="19.59"/>
    <n v="19.59"/>
    <s v="USD"/>
    <n v="4"/>
    <n v="4"/>
    <n v="4"/>
    <n v="4"/>
    <n v="4"/>
    <n v="4"/>
    <n v="4"/>
    <n v="4"/>
    <n v="66.36"/>
    <n v="66.36"/>
    <n v="66.36"/>
    <n v="66.36"/>
    <n v="29.520795660000001"/>
    <n v="29.520795660000001"/>
    <n v="3.387442573"/>
    <n v="3.387442573"/>
  </r>
  <r>
    <d v="2025-09-17T00:00:00"/>
    <x v="31"/>
    <n v="157"/>
    <n v="3"/>
    <n v="1.2170000000000001"/>
    <n v="1.911"/>
    <n v="3.65"/>
    <n v="3.65"/>
    <s v="USD"/>
    <n v="0"/>
    <n v="1"/>
    <n v="1"/>
    <n v="1"/>
    <n v="0"/>
    <n v="4"/>
    <n v="4"/>
    <n v="4"/>
    <n v="0"/>
    <n v="127.52"/>
    <n v="127.52"/>
    <n v="127.52"/>
    <n v="2.8622961099999999"/>
    <n v="2.8622961099999999"/>
    <n v="34.936986300000001"/>
    <n v="34.936986300000001"/>
  </r>
  <r>
    <d v="2025-09-17T00:00:00"/>
    <x v="32"/>
    <n v="195"/>
    <n v="3"/>
    <n v="1.26"/>
    <n v="1.538"/>
    <n v="3.78"/>
    <n v="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31"/>
    <n v="355"/>
    <n v="4"/>
    <n v="1.0029999999999999"/>
    <n v="1.127"/>
    <n v="4.01"/>
    <n v="4.01"/>
    <s v="USD"/>
    <n v="2"/>
    <n v="2"/>
    <n v="2"/>
    <n v="2"/>
    <n v="3"/>
    <n v="3"/>
    <n v="3"/>
    <n v="3"/>
    <n v="92.7"/>
    <n v="92.7"/>
    <n v="92.7"/>
    <n v="92.7"/>
    <n v="4.3257820929999999"/>
    <n v="4.3257820929999999"/>
    <n v="23.117206979999999"/>
    <n v="23.117206979999999"/>
  </r>
  <r>
    <d v="2025-09-17T00:00:00"/>
    <x v="32"/>
    <n v="271"/>
    <n v="1"/>
    <n v="1.5"/>
    <n v="0.368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32"/>
    <n v="379"/>
    <n v="4"/>
    <n v="0.96799999999999997"/>
    <n v="1.0549999999999999"/>
    <n v="3.87"/>
    <n v="3.87"/>
    <s v="USD"/>
    <n v="0"/>
    <n v="2"/>
    <n v="2"/>
    <n v="2"/>
    <n v="0"/>
    <n v="2"/>
    <n v="2"/>
    <n v="2"/>
    <n v="0"/>
    <n v="68.87"/>
    <n v="68.87"/>
    <n v="68.87"/>
    <n v="5.619282707"/>
    <n v="5.619282707"/>
    <n v="17.795865630000002"/>
    <n v="17.795865630000002"/>
  </r>
  <r>
    <d v="2025-09-17T00:00:00"/>
    <x v="31"/>
    <n v="1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2"/>
    <n v="478"/>
    <n v="6"/>
    <n v="0.84199999999999997"/>
    <n v="1.2549999999999999"/>
    <n v="5.05"/>
    <n v="5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31"/>
    <n v="389"/>
    <n v="2"/>
    <n v="0.92500000000000004"/>
    <n v="0.51400000000000001"/>
    <n v="1.85"/>
    <n v="1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3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5"/>
    <n v="555"/>
    <n v="9"/>
    <n v="1.5640000000000001"/>
    <n v="1.6220000000000001"/>
    <n v="14.08"/>
    <n v="14.08"/>
    <s v="USD"/>
    <n v="1"/>
    <n v="1"/>
    <n v="1"/>
    <n v="1"/>
    <n v="1"/>
    <n v="1"/>
    <n v="1"/>
    <n v="1"/>
    <n v="22.49"/>
    <n v="22.49"/>
    <n v="22.49"/>
    <n v="22.49"/>
    <n v="62.605602490000003"/>
    <n v="62.605602490000003"/>
    <n v="1.597301136"/>
    <n v="1.597301136"/>
  </r>
  <r>
    <d v="2025-09-17T00:00:00"/>
    <x v="35"/>
    <n v="1862"/>
    <n v="15"/>
    <n v="1.2450000000000001"/>
    <n v="0.80600000000000005"/>
    <n v="18.670000000000002"/>
    <n v="18.670000000000002"/>
    <s v="USD"/>
    <n v="5"/>
    <n v="7"/>
    <n v="7"/>
    <n v="7"/>
    <n v="5"/>
    <n v="7"/>
    <n v="7"/>
    <n v="7"/>
    <n v="126.45"/>
    <n v="170.92"/>
    <n v="170.92"/>
    <n v="170.92"/>
    <n v="10.923238939999999"/>
    <n v="10.923238939999999"/>
    <n v="9.1547937869999991"/>
    <n v="9.1547937869999991"/>
  </r>
  <r>
    <d v="2025-09-17T00:00:00"/>
    <x v="3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4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3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4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5"/>
    <n v="698"/>
    <n v="9"/>
    <n v="1.528"/>
    <n v="1.2889999999999999"/>
    <n v="13.75"/>
    <n v="13.75"/>
    <s v="USD"/>
    <n v="1"/>
    <n v="1"/>
    <n v="1"/>
    <n v="1"/>
    <n v="1"/>
    <n v="1"/>
    <n v="1"/>
    <n v="1"/>
    <n v="36.49"/>
    <n v="36.49"/>
    <n v="36.49"/>
    <n v="36.49"/>
    <n v="37.68155659"/>
    <n v="37.68155659"/>
    <n v="2.6538181820000002"/>
    <n v="2.6538181820000002"/>
  </r>
  <r>
    <d v="2025-09-17T00:00:00"/>
    <x v="33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5"/>
    <n v="2958"/>
    <n v="18"/>
    <n v="0.72799999999999998"/>
    <n v="0.60899999999999999"/>
    <n v="13.1"/>
    <n v="13.1"/>
    <s v="USD"/>
    <n v="0"/>
    <n v="1"/>
    <n v="1"/>
    <n v="1"/>
    <n v="0"/>
    <n v="1"/>
    <n v="1"/>
    <n v="1"/>
    <n v="0"/>
    <n v="21.98"/>
    <n v="21.98"/>
    <n v="21.98"/>
    <n v="59.599636029999999"/>
    <n v="59.599636029999999"/>
    <n v="1.6778625949999999"/>
    <n v="1.6778625949999999"/>
  </r>
  <r>
    <d v="2025-09-17T00:00:00"/>
    <x v="36"/>
    <n v="382"/>
    <n v="8"/>
    <n v="2.0760000000000001"/>
    <n v="2.0939999999999999"/>
    <n v="16.61"/>
    <n v="16.61"/>
    <s v="USD"/>
    <n v="5"/>
    <n v="5"/>
    <n v="5"/>
    <n v="5"/>
    <n v="7"/>
    <n v="7"/>
    <n v="7"/>
    <n v="7"/>
    <n v="190.6"/>
    <n v="190.6"/>
    <n v="190.6"/>
    <n v="190.6"/>
    <n v="8.7145855189999999"/>
    <n v="8.7145855189999999"/>
    <n v="11.47501505"/>
    <n v="11.47501505"/>
  </r>
  <r>
    <d v="2025-09-17T00:00:00"/>
    <x v="36"/>
    <n v="703"/>
    <n v="6"/>
    <n v="1.4279999999999999"/>
    <n v="0.85299999999999998"/>
    <n v="8.57"/>
    <n v="8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36"/>
    <n v="358"/>
    <n v="2"/>
    <n v="1.32"/>
    <n v="0.55900000000000005"/>
    <n v="2.64"/>
    <n v="2.64"/>
    <s v="USD"/>
    <n v="1"/>
    <n v="1"/>
    <n v="1"/>
    <n v="1"/>
    <n v="1"/>
    <n v="1"/>
    <n v="1"/>
    <n v="1"/>
    <n v="28.9"/>
    <n v="28.9"/>
    <n v="28.9"/>
    <n v="28.9"/>
    <n v="9.1349480970000005"/>
    <n v="9.1349480970000005"/>
    <n v="10.9469697"/>
    <n v="10.9469697"/>
  </r>
  <r>
    <d v="2025-09-17T00:00:00"/>
    <x v="36"/>
    <n v="1116"/>
    <n v="8"/>
    <n v="1.17"/>
    <n v="0.71699999999999997"/>
    <n v="9.36"/>
    <n v="9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37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8"/>
    <n v="9"/>
    <n v="1"/>
    <n v="1.89"/>
    <n v="11.111000000000001"/>
    <n v="1.89"/>
    <n v="1.89"/>
    <s v="USD"/>
    <n v="1"/>
    <n v="1"/>
    <n v="1"/>
    <n v="1"/>
    <n v="1"/>
    <n v="1"/>
    <n v="1"/>
    <n v="1"/>
    <n v="11.9"/>
    <n v="11.9"/>
    <n v="11.9"/>
    <n v="11.9"/>
    <n v="15.882352940000001"/>
    <n v="15.882352940000001"/>
    <n v="6.2962962960000004"/>
    <n v="6.2962962960000004"/>
  </r>
  <r>
    <d v="2025-09-17T00:00:00"/>
    <x v="37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7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7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8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9"/>
    <n v="221"/>
    <n v="3"/>
    <n v="1.1200000000000001"/>
    <n v="1.357"/>
    <n v="3.36"/>
    <n v="3.36"/>
    <s v="USD"/>
    <n v="0"/>
    <n v="1"/>
    <n v="1"/>
    <n v="1"/>
    <n v="0"/>
    <n v="1"/>
    <n v="1"/>
    <n v="1"/>
    <n v="0"/>
    <n v="11.9"/>
    <n v="11.9"/>
    <n v="11.9"/>
    <n v="28.235294119999999"/>
    <n v="28.235294119999999"/>
    <n v="3.5416666669999999"/>
    <n v="3.5416666669999999"/>
  </r>
  <r>
    <d v="2025-09-17T00:00:00"/>
    <x v="40"/>
    <n v="260"/>
    <n v="2"/>
    <n v="1.44"/>
    <n v="0.76900000000000002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1"/>
    <n v="457"/>
    <n v="1"/>
    <n v="1.62"/>
    <n v="0.219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2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9"/>
    <n v="212"/>
    <n v="5"/>
    <n v="0.86399999999999999"/>
    <n v="2.3580000000000001"/>
    <n v="4.32"/>
    <n v="4.32"/>
    <s v="USD"/>
    <n v="1"/>
    <n v="1"/>
    <n v="1"/>
    <n v="1"/>
    <n v="1"/>
    <n v="1"/>
    <n v="1"/>
    <n v="1"/>
    <n v="11.9"/>
    <n v="11.9"/>
    <n v="11.9"/>
    <n v="11.9"/>
    <n v="36.30252101"/>
    <n v="36.30252101"/>
    <n v="2.7546296300000002"/>
    <n v="2.7546296300000002"/>
  </r>
  <r>
    <d v="2025-09-17T00:00:00"/>
    <x v="40"/>
    <n v="397"/>
    <n v="4"/>
    <n v="0.88300000000000001"/>
    <n v="1.008"/>
    <n v="3.53"/>
    <n v="3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1"/>
    <n v="979"/>
    <n v="5"/>
    <n v="1.4039999999999999"/>
    <n v="0.51100000000000001"/>
    <n v="7.02"/>
    <n v="7.02"/>
    <s v="USD"/>
    <n v="1"/>
    <n v="1"/>
    <n v="1"/>
    <n v="1"/>
    <n v="1"/>
    <n v="1"/>
    <n v="1"/>
    <n v="1"/>
    <n v="18.88"/>
    <n v="18.88"/>
    <n v="18.88"/>
    <n v="18.88"/>
    <n v="37.182203389999998"/>
    <n v="37.182203389999998"/>
    <n v="2.6894586889999998"/>
    <n v="2.6894586889999998"/>
  </r>
  <r>
    <d v="2025-09-17T00:00:00"/>
    <x v="42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42"/>
    <n v="1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39"/>
    <n v="230"/>
    <n v="2"/>
    <n v="0.72"/>
    <n v="0.87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0"/>
    <n v="372"/>
    <n v="1"/>
    <n v="0.89"/>
    <n v="0.26900000000000002"/>
    <n v="0.89"/>
    <n v="0.89"/>
    <s v="USD"/>
    <n v="1"/>
    <n v="1"/>
    <n v="1"/>
    <n v="1"/>
    <n v="1"/>
    <n v="1"/>
    <n v="1"/>
    <n v="1"/>
    <n v="31.9"/>
    <n v="31.9"/>
    <n v="31.9"/>
    <n v="31.9"/>
    <n v="2.7899686520000002"/>
    <n v="2.7899686520000002"/>
    <n v="35.842696629999999"/>
    <n v="35.842696629999999"/>
  </r>
  <r>
    <d v="2025-09-17T00:00:00"/>
    <x v="41"/>
    <n v="769"/>
    <n v="7"/>
    <n v="1.171"/>
    <n v="0.91"/>
    <n v="8.1999999999999993"/>
    <n v="8.19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1"/>
    <n v="940"/>
    <n v="4"/>
    <n v="0.66800000000000004"/>
    <n v="0.42599999999999999"/>
    <n v="2.67"/>
    <n v="2.67"/>
    <s v="USD"/>
    <n v="1"/>
    <n v="1"/>
    <n v="1"/>
    <n v="1"/>
    <n v="1"/>
    <n v="1"/>
    <n v="1"/>
    <n v="1"/>
    <n v="21.88"/>
    <n v="21.88"/>
    <n v="21.88"/>
    <n v="21.88"/>
    <n v="12.202925049999999"/>
    <n v="12.202925049999999"/>
    <n v="8.1947565539999996"/>
    <n v="8.1947565539999996"/>
  </r>
  <r>
    <d v="2025-09-17T00:00:00"/>
    <x v="39"/>
    <n v="283"/>
    <n v="1"/>
    <n v="0.42"/>
    <n v="0.35299999999999998"/>
    <n v="0.42"/>
    <n v="0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2"/>
    <n v="233"/>
    <n v="1"/>
    <n v="1.23"/>
    <n v="0.42899999999999999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0"/>
    <n v="1412"/>
    <n v="8"/>
    <n v="0.96299999999999997"/>
    <n v="0.56699999999999995"/>
    <n v="7.7"/>
    <n v="7.7"/>
    <s v="USD"/>
    <n v="2"/>
    <n v="2"/>
    <n v="2"/>
    <n v="2"/>
    <n v="6"/>
    <n v="6"/>
    <n v="6"/>
    <n v="6"/>
    <n v="114.35"/>
    <n v="114.35"/>
    <n v="114.35"/>
    <n v="114.35"/>
    <n v="6.7337122870000004"/>
    <n v="6.7337122870000004"/>
    <n v="14.850649349999999"/>
    <n v="14.850649349999999"/>
  </r>
  <r>
    <d v="2025-09-17T00:00:00"/>
    <x v="28"/>
    <n v="217"/>
    <n v="3"/>
    <n v="1.84"/>
    <n v="1.3819999999999999"/>
    <n v="5.52"/>
    <n v="5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3"/>
    <n v="1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7T00:00:00"/>
    <x v="28"/>
    <n v="1025"/>
    <n v="8"/>
    <n v="1.264"/>
    <n v="0.78"/>
    <n v="10.11"/>
    <n v="10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3"/>
    <n v="1405"/>
    <n v="3"/>
    <n v="1.0669999999999999"/>
    <n v="0.214"/>
    <n v="3.2"/>
    <n v="3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28"/>
    <n v="551"/>
    <n v="3"/>
    <n v="0.70299999999999996"/>
    <n v="0.54400000000000004"/>
    <n v="2.11"/>
    <n v="2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3"/>
    <n v="546"/>
    <n v="3"/>
    <n v="1.1870000000000001"/>
    <n v="0.54900000000000004"/>
    <n v="3.56"/>
    <n v="3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43"/>
    <n v="300"/>
    <n v="1"/>
    <n v="0.53"/>
    <n v="0.33300000000000002"/>
    <n v="0.53"/>
    <n v="0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7T00:00:00"/>
    <x v="28"/>
    <n v="566"/>
    <n v="3"/>
    <n v="1.17"/>
    <n v="0.53"/>
    <n v="3.51"/>
    <n v="3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0"/>
    <n v="2195"/>
    <n v="13"/>
    <n v="1.619"/>
    <n v="0.59199999999999997"/>
    <n v="21.05"/>
    <n v="21.05"/>
    <s v="USD"/>
    <n v="6"/>
    <n v="6"/>
    <n v="6"/>
    <n v="6"/>
    <n v="6"/>
    <n v="6"/>
    <n v="6"/>
    <n v="6"/>
    <n v="138.88999999999999"/>
    <n v="138.88999999999999"/>
    <n v="138.88999999999999"/>
    <n v="138.88999999999999"/>
    <n v="15.155878749999999"/>
    <n v="15.155878749999999"/>
    <n v="6.5980997620000004"/>
    <n v="6.5980997620000004"/>
  </r>
  <r>
    <d v="2025-09-18T00:00:00"/>
    <x v="1"/>
    <n v="2618"/>
    <n v="38"/>
    <n v="2.004"/>
    <n v="1.4510000000000001"/>
    <n v="76.17"/>
    <n v="76.17"/>
    <s v="USD"/>
    <n v="10"/>
    <n v="10"/>
    <n v="10"/>
    <n v="10"/>
    <n v="10"/>
    <n v="10"/>
    <n v="10"/>
    <n v="10"/>
    <n v="291.16000000000003"/>
    <n v="291.16000000000003"/>
    <n v="291.16000000000003"/>
    <n v="291.16000000000003"/>
    <n v="26.16087375"/>
    <n v="26.16087375"/>
    <n v="3.8225022970000002"/>
    <n v="3.8225022970000002"/>
  </r>
  <r>
    <d v="2025-09-18T00:00:00"/>
    <x v="2"/>
    <n v="1752"/>
    <n v="14"/>
    <n v="3.0649999999999999"/>
    <n v="0.79900000000000004"/>
    <n v="42.91"/>
    <n v="42.91"/>
    <s v="USD"/>
    <n v="2"/>
    <n v="2"/>
    <n v="2"/>
    <n v="2"/>
    <n v="3"/>
    <n v="3"/>
    <n v="3"/>
    <n v="3"/>
    <n v="88.47"/>
    <n v="88.47"/>
    <n v="88.47"/>
    <n v="88.47"/>
    <n v="48.502317169999998"/>
    <n v="48.502317169999998"/>
    <n v="2.061757166"/>
    <n v="2.061757166"/>
  </r>
  <r>
    <d v="2025-09-18T00:00:00"/>
    <x v="3"/>
    <n v="1434"/>
    <n v="4"/>
    <n v="3.7029999999999998"/>
    <n v="0.27900000000000003"/>
    <n v="14.81"/>
    <n v="14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"/>
    <n v="1255"/>
    <n v="10"/>
    <n v="5.0490000000000004"/>
    <n v="0.79700000000000004"/>
    <n v="50.49"/>
    <n v="50.49"/>
    <s v="USD"/>
    <n v="1"/>
    <n v="1"/>
    <n v="1"/>
    <n v="1"/>
    <n v="5"/>
    <n v="5"/>
    <n v="5"/>
    <n v="5"/>
    <n v="518.45000000000005"/>
    <n v="518.45000000000005"/>
    <n v="518.45000000000005"/>
    <n v="518.45000000000005"/>
    <n v="9.7386440350000001"/>
    <n v="9.7386440350000001"/>
    <n v="10.26836997"/>
    <n v="10.26836997"/>
  </r>
  <r>
    <d v="2025-09-18T00:00:00"/>
    <x v="5"/>
    <n v="371"/>
    <n v="5"/>
    <n v="1.6279999999999999"/>
    <n v="1.3480000000000001"/>
    <n v="8.14"/>
    <n v="8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4"/>
    <n v="3859"/>
    <n v="49"/>
    <n v="2.5379999999999998"/>
    <n v="1.27"/>
    <n v="124.38"/>
    <n v="124.38"/>
    <s v="USD"/>
    <n v="6"/>
    <n v="7"/>
    <n v="7"/>
    <n v="7"/>
    <n v="6"/>
    <n v="7"/>
    <n v="7"/>
    <n v="7"/>
    <n v="180.75"/>
    <n v="212.73"/>
    <n v="212.73"/>
    <n v="212.73"/>
    <n v="58.468481169999997"/>
    <n v="58.468481169999997"/>
    <n v="1.710323203"/>
    <n v="1.710323203"/>
  </r>
  <r>
    <d v="2025-09-18T00:00:00"/>
    <x v="6"/>
    <n v="325"/>
    <n v="3"/>
    <n v="1.02"/>
    <n v="0.92300000000000004"/>
    <n v="3.06"/>
    <n v="3.06"/>
    <s v="USD"/>
    <n v="1"/>
    <n v="1"/>
    <n v="1"/>
    <n v="1"/>
    <n v="1"/>
    <n v="1"/>
    <n v="1"/>
    <n v="1"/>
    <n v="22.9"/>
    <n v="22.9"/>
    <n v="22.9"/>
    <n v="22.9"/>
    <n v="13.362445409999999"/>
    <n v="13.362445409999999"/>
    <n v="7.4836601309999997"/>
    <n v="7.4836601309999997"/>
  </r>
  <r>
    <d v="2025-09-18T00:00:00"/>
    <x v="7"/>
    <n v="1448"/>
    <n v="16"/>
    <n v="2.0920000000000001"/>
    <n v="1.105"/>
    <n v="33.47"/>
    <n v="33.47"/>
    <s v="USD"/>
    <n v="6"/>
    <n v="7"/>
    <n v="7"/>
    <n v="7"/>
    <n v="16"/>
    <n v="17"/>
    <n v="17"/>
    <n v="17"/>
    <n v="1124.07"/>
    <n v="1156.05"/>
    <n v="1156.05"/>
    <n v="1156.05"/>
    <n v="2.8952034950000001"/>
    <n v="2.8952034950000001"/>
    <n v="34.539886469999999"/>
    <n v="34.539886469999999"/>
  </r>
  <r>
    <d v="2025-09-18T00:00:00"/>
    <x v="8"/>
    <n v="30"/>
    <n v="2"/>
    <n v="4.43"/>
    <n v="6.6669999999999998"/>
    <n v="8.86"/>
    <n v="8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9"/>
    <n v="1765"/>
    <n v="10"/>
    <n v="1.2809999999999999"/>
    <n v="0.56699999999999995"/>
    <n v="12.81"/>
    <n v="12.81"/>
    <s v="USD"/>
    <n v="1"/>
    <n v="1"/>
    <n v="1"/>
    <n v="1"/>
    <n v="1"/>
    <n v="1"/>
    <n v="1"/>
    <n v="1"/>
    <n v="21.9"/>
    <n v="21.9"/>
    <n v="21.9"/>
    <n v="21.9"/>
    <n v="58.493150679999999"/>
    <n v="58.493150679999999"/>
    <n v="1.7096018740000001"/>
    <n v="1.7096018740000001"/>
  </r>
  <r>
    <d v="2025-09-18T00:00:00"/>
    <x v="4"/>
    <n v="5526"/>
    <n v="34"/>
    <n v="4.6319999999999997"/>
    <n v="0.61499999999999999"/>
    <n v="157.5"/>
    <n v="157.5"/>
    <s v="USD"/>
    <n v="6"/>
    <n v="7"/>
    <n v="7"/>
    <n v="7"/>
    <n v="10"/>
    <n v="11"/>
    <n v="11"/>
    <n v="11"/>
    <n v="354.54"/>
    <n v="393.42"/>
    <n v="393.42"/>
    <n v="393.42"/>
    <n v="40.033551930000002"/>
    <n v="40.033551930000002"/>
    <n v="2.4979047620000001"/>
    <n v="2.4979047620000001"/>
  </r>
  <r>
    <d v="2025-09-18T00:00:00"/>
    <x v="10"/>
    <n v="2397"/>
    <n v="15"/>
    <n v="5.2910000000000004"/>
    <n v="0.626"/>
    <n v="79.37"/>
    <n v="79.37"/>
    <s v="USD"/>
    <n v="8"/>
    <n v="9"/>
    <n v="9"/>
    <n v="9"/>
    <n v="20"/>
    <n v="21"/>
    <n v="21"/>
    <n v="21"/>
    <n v="621.08000000000004"/>
    <n v="653.57000000000005"/>
    <n v="653.57000000000005"/>
    <n v="653.57000000000005"/>
    <n v="12.144070259999999"/>
    <n v="12.144070259999999"/>
    <n v="8.2344714630000002"/>
    <n v="8.2344714630000002"/>
  </r>
  <r>
    <d v="2025-09-18T00:00:00"/>
    <x v="11"/>
    <n v="1211"/>
    <n v="11"/>
    <n v="4.5149999999999997"/>
    <n v="0.90800000000000003"/>
    <n v="49.67"/>
    <n v="49.67"/>
    <s v="USD"/>
    <n v="1"/>
    <n v="3"/>
    <n v="3"/>
    <n v="3"/>
    <n v="1"/>
    <n v="3"/>
    <n v="3"/>
    <n v="3"/>
    <n v="32.49"/>
    <n v="102.35"/>
    <n v="102.35"/>
    <n v="102.35"/>
    <n v="48.529555449999997"/>
    <n v="48.529555449999997"/>
    <n v="2.0605999599999998"/>
    <n v="2.0605999599999998"/>
  </r>
  <r>
    <d v="2025-09-18T00:00:00"/>
    <x v="12"/>
    <n v="2289"/>
    <n v="17"/>
    <n v="5.9790000000000001"/>
    <n v="0.74299999999999999"/>
    <n v="101.65"/>
    <n v="101.65"/>
    <s v="USD"/>
    <n v="7"/>
    <n v="10"/>
    <n v="10"/>
    <n v="10"/>
    <n v="12"/>
    <n v="15"/>
    <n v="15"/>
    <n v="15"/>
    <n v="346.68"/>
    <n v="575.03"/>
    <n v="575.03"/>
    <n v="575.03"/>
    <n v="17.67733857"/>
    <n v="17.67733857"/>
    <n v="5.6569601570000003"/>
    <n v="5.6569601570000003"/>
  </r>
  <r>
    <d v="2025-09-18T00:00:00"/>
    <x v="13"/>
    <n v="4548"/>
    <n v="31"/>
    <n v="3.1040000000000001"/>
    <n v="0.68200000000000005"/>
    <n v="96.21"/>
    <n v="96.21"/>
    <s v="USD"/>
    <n v="7"/>
    <n v="10"/>
    <n v="10"/>
    <n v="10"/>
    <n v="9"/>
    <n v="12"/>
    <n v="12"/>
    <n v="12"/>
    <n v="265.24"/>
    <n v="395.69"/>
    <n v="395.69"/>
    <n v="395.69"/>
    <n v="24.314488610000002"/>
    <n v="24.314488610000002"/>
    <n v="4.11277414"/>
    <n v="4.11277414"/>
  </r>
  <r>
    <d v="2025-09-18T00:00:00"/>
    <x v="45"/>
    <n v="1136"/>
    <n v="3"/>
    <n v="0.89"/>
    <n v="0.26400000000000001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14"/>
    <n v="1502"/>
    <n v="12"/>
    <n v="2.3340000000000001"/>
    <n v="0.79900000000000004"/>
    <n v="28.01"/>
    <n v="28.01"/>
    <s v="USD"/>
    <n v="2"/>
    <n v="2"/>
    <n v="2"/>
    <n v="2"/>
    <n v="2"/>
    <n v="2"/>
    <n v="2"/>
    <n v="2"/>
    <n v="69.760000000000005"/>
    <n v="69.760000000000005"/>
    <n v="69.760000000000005"/>
    <n v="69.760000000000005"/>
    <n v="40.151949539999997"/>
    <n v="40.151949539999997"/>
    <n v="2.4905390930000002"/>
    <n v="2.4905390930000002"/>
  </r>
  <r>
    <d v="2025-09-18T00:00:00"/>
    <x v="46"/>
    <n v="1771"/>
    <n v="5"/>
    <n v="2.3239999999999998"/>
    <n v="0.28199999999999997"/>
    <n v="11.62"/>
    <n v="11.62"/>
    <s v="USD"/>
    <n v="1"/>
    <n v="1"/>
    <n v="1"/>
    <n v="1"/>
    <n v="1"/>
    <n v="1"/>
    <n v="1"/>
    <n v="1"/>
    <n v="30.88"/>
    <n v="30.88"/>
    <n v="30.88"/>
    <n v="30.88"/>
    <n v="37.629533680000002"/>
    <n v="37.629533680000002"/>
    <n v="2.6574870910000001"/>
    <n v="2.6574870910000001"/>
  </r>
  <r>
    <d v="2025-09-18T00:00:00"/>
    <x v="15"/>
    <n v="1215"/>
    <n v="5"/>
    <n v="3.8820000000000001"/>
    <n v="0.41199999999999998"/>
    <n v="19.41"/>
    <n v="19.41"/>
    <s v="USD"/>
    <n v="3"/>
    <n v="3"/>
    <n v="3"/>
    <n v="3"/>
    <n v="4"/>
    <n v="4"/>
    <n v="4"/>
    <n v="4"/>
    <n v="115.52"/>
    <n v="115.52"/>
    <n v="115.52"/>
    <n v="115.52"/>
    <n v="16.802285319999999"/>
    <n v="16.802285319999999"/>
    <n v="5.9515713549999996"/>
    <n v="5.9515713549999996"/>
  </r>
  <r>
    <d v="2025-09-18T00:00:00"/>
    <x v="16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17"/>
    <n v="3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18"/>
    <n v="1222"/>
    <n v="8"/>
    <n v="3.0449999999999999"/>
    <n v="0.65500000000000003"/>
    <n v="24.36"/>
    <n v="24.36"/>
    <s v="USD"/>
    <n v="5"/>
    <n v="5"/>
    <n v="5"/>
    <n v="5"/>
    <n v="13"/>
    <n v="13"/>
    <n v="13"/>
    <n v="13"/>
    <n v="856.94"/>
    <n v="856.94"/>
    <n v="856.94"/>
    <n v="856.94"/>
    <n v="2.8426727660000002"/>
    <n v="2.8426727660000002"/>
    <n v="35.178160920000003"/>
    <n v="35.178160920000003"/>
  </r>
  <r>
    <d v="2025-09-18T00:00:00"/>
    <x v="19"/>
    <n v="2691"/>
    <n v="17"/>
    <n v="6.5090000000000003"/>
    <n v="0.63200000000000001"/>
    <n v="110.65"/>
    <n v="110.65"/>
    <s v="USD"/>
    <n v="10"/>
    <n v="13"/>
    <n v="13"/>
    <n v="13"/>
    <n v="21"/>
    <n v="29"/>
    <n v="29"/>
    <n v="29"/>
    <n v="1103.33"/>
    <n v="1500.85"/>
    <n v="1500.85"/>
    <n v="1500.85"/>
    <n v="7.3724889229999997"/>
    <n v="7.3724889229999997"/>
    <n v="13.563940349999999"/>
    <n v="13.563940349999999"/>
  </r>
  <r>
    <d v="2025-09-18T00:00:00"/>
    <x v="20"/>
    <n v="1224"/>
    <n v="16"/>
    <n v="3.8279999999999998"/>
    <n v="1.3069999999999999"/>
    <n v="61.25"/>
    <n v="61.25"/>
    <s v="USD"/>
    <n v="2"/>
    <n v="2"/>
    <n v="2"/>
    <n v="2"/>
    <n v="4"/>
    <n v="4"/>
    <n v="4"/>
    <n v="4"/>
    <n v="305.95999999999998"/>
    <n v="305.95999999999998"/>
    <n v="305.95999999999998"/>
    <n v="305.95999999999998"/>
    <n v="20.018956729999999"/>
    <n v="20.018956729999999"/>
    <n v="4.9952653060000003"/>
    <n v="4.9952653060000003"/>
  </r>
  <r>
    <d v="2025-09-18T00:00:00"/>
    <x v="21"/>
    <n v="948"/>
    <n v="8"/>
    <n v="2.7160000000000002"/>
    <n v="0.84399999999999997"/>
    <n v="21.73"/>
    <n v="2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22"/>
    <n v="553"/>
    <n v="10"/>
    <n v="2.2250000000000001"/>
    <n v="1.8080000000000001"/>
    <n v="22.25"/>
    <n v="22.25"/>
    <s v="USD"/>
    <n v="4"/>
    <n v="7"/>
    <n v="7"/>
    <n v="7"/>
    <n v="8"/>
    <n v="12"/>
    <n v="12"/>
    <n v="12"/>
    <n v="201.16"/>
    <n v="403.53"/>
    <n v="403.53"/>
    <n v="403.53"/>
    <n v="5.5138403589999996"/>
    <n v="5.5138403589999996"/>
    <n v="18.136179779999999"/>
    <n v="18.136179779999999"/>
  </r>
  <r>
    <d v="2025-09-18T00:00:00"/>
    <x v="3"/>
    <n v="380"/>
    <n v="5"/>
    <n v="2.6059999999999999"/>
    <n v="1.3160000000000001"/>
    <n v="13.03"/>
    <n v="13.03"/>
    <s v="USD"/>
    <n v="1"/>
    <n v="1"/>
    <n v="1"/>
    <n v="1"/>
    <n v="1"/>
    <n v="1"/>
    <n v="1"/>
    <n v="1"/>
    <n v="98.49"/>
    <n v="98.49"/>
    <n v="98.49"/>
    <n v="98.49"/>
    <n v="13.22976952"/>
    <n v="13.22976952"/>
    <n v="7.5587106679999998"/>
    <n v="7.5587106679999998"/>
  </r>
  <r>
    <d v="2025-09-18T00:00:00"/>
    <x v="45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14"/>
    <n v="2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23"/>
    <n v="102"/>
    <n v="2"/>
    <n v="4.1050000000000004"/>
    <n v="1.9610000000000001"/>
    <n v="8.2100000000000009"/>
    <n v="8.21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0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2"/>
    <n v="3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6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15"/>
    <n v="4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6"/>
    <n v="352"/>
    <n v="9"/>
    <n v="3.218"/>
    <n v="2.5569999999999999"/>
    <n v="28.96"/>
    <n v="28.96"/>
    <s v="USD"/>
    <n v="1"/>
    <n v="2"/>
    <n v="2"/>
    <n v="2"/>
    <n v="1"/>
    <n v="11"/>
    <n v="11"/>
    <n v="11"/>
    <n v="28.9"/>
    <n v="317.7"/>
    <n v="317.7"/>
    <n v="317.7"/>
    <n v="9.1155177839999997"/>
    <n v="9.1155177839999997"/>
    <n v="10.97030387"/>
    <n v="10.97030387"/>
  </r>
  <r>
    <d v="2025-09-18T00:00:00"/>
    <x v="47"/>
    <n v="735"/>
    <n v="4"/>
    <n v="2.46"/>
    <n v="0.54400000000000004"/>
    <n v="9.84"/>
    <n v="9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24"/>
    <n v="207"/>
    <n v="1"/>
    <n v="2.73"/>
    <n v="0.48299999999999998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"/>
    <n v="3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44"/>
    <n v="238"/>
    <n v="2"/>
    <n v="1.66"/>
    <n v="0.84"/>
    <n v="3.32"/>
    <n v="3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1"/>
    <n v="1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21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25"/>
    <n v="460"/>
    <n v="4"/>
    <n v="3.8"/>
    <n v="0.87"/>
    <n v="15.2"/>
    <n v="15.2"/>
    <s v="USD"/>
    <n v="1"/>
    <n v="1"/>
    <n v="1"/>
    <n v="1"/>
    <n v="2"/>
    <n v="2"/>
    <n v="2"/>
    <n v="2"/>
    <n v="57.78"/>
    <n v="57.78"/>
    <n v="57.78"/>
    <n v="57.78"/>
    <n v="26.30668051"/>
    <n v="26.30668051"/>
    <n v="3.8013157890000002"/>
    <n v="3.8013157890000002"/>
  </r>
  <r>
    <d v="2025-09-18T00:00:00"/>
    <x v="26"/>
    <n v="1237"/>
    <n v="4"/>
    <n v="2.16"/>
    <n v="0.32300000000000001"/>
    <n v="8.64"/>
    <n v="8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27"/>
    <n v="502"/>
    <n v="3"/>
    <n v="1.4570000000000001"/>
    <n v="0.59799999999999998"/>
    <n v="4.37"/>
    <n v="4.37"/>
    <s v="USD"/>
    <n v="2"/>
    <n v="2"/>
    <n v="2"/>
    <n v="2"/>
    <n v="4"/>
    <n v="4"/>
    <n v="4"/>
    <n v="4"/>
    <n v="91.37"/>
    <n v="91.37"/>
    <n v="91.37"/>
    <n v="91.37"/>
    <n v="4.7827514500000001"/>
    <n v="4.7827514500000001"/>
    <n v="20.908466820000001"/>
    <n v="20.908466820000001"/>
  </r>
  <r>
    <d v="2025-09-18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1"/>
    <n v="467"/>
    <n v="14"/>
    <n v="1.738"/>
    <n v="2.9980000000000002"/>
    <n v="24.33"/>
    <n v="24.33"/>
    <s v="USD"/>
    <n v="3"/>
    <n v="3"/>
    <n v="3"/>
    <n v="3"/>
    <n v="3"/>
    <n v="3"/>
    <n v="3"/>
    <n v="3"/>
    <n v="73.680000000000007"/>
    <n v="73.680000000000007"/>
    <n v="73.680000000000007"/>
    <n v="73.680000000000007"/>
    <n v="33.021172640000003"/>
    <n v="33.021172640000003"/>
    <n v="3.0283600490000002"/>
    <n v="3.0283600490000002"/>
  </r>
  <r>
    <d v="2025-09-18T00:00:00"/>
    <x v="7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14"/>
    <n v="162"/>
    <n v="1"/>
    <n v="3.72"/>
    <n v="0.61699999999999999"/>
    <n v="3.72"/>
    <n v="3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4"/>
    <n v="92"/>
    <n v="1"/>
    <n v="2.48"/>
    <n v="1.087"/>
    <n v="2.48"/>
    <n v="2.48"/>
    <s v="USD"/>
    <n v="0"/>
    <n v="1"/>
    <n v="1"/>
    <n v="1"/>
    <n v="0"/>
    <n v="1"/>
    <n v="1"/>
    <n v="1"/>
    <n v="0"/>
    <n v="31.98"/>
    <n v="31.98"/>
    <n v="31.98"/>
    <n v="7.7548467790000002"/>
    <n v="7.7548467790000002"/>
    <n v="12.895161290000001"/>
    <n v="12.895161290000001"/>
  </r>
  <r>
    <d v="2025-09-18T00:00:00"/>
    <x v="12"/>
    <n v="601"/>
    <n v="10"/>
    <n v="4.4359999999999999"/>
    <n v="1.6639999999999999"/>
    <n v="44.36"/>
    <n v="44.36"/>
    <s v="USD"/>
    <n v="7"/>
    <n v="7"/>
    <n v="7"/>
    <n v="7"/>
    <n v="9"/>
    <n v="9"/>
    <n v="9"/>
    <n v="9"/>
    <n v="260.23"/>
    <n v="260.23"/>
    <n v="260.23"/>
    <n v="260.23"/>
    <n v="17.046458900000001"/>
    <n v="17.046458900000001"/>
    <n v="5.8663210100000001"/>
    <n v="5.8663210100000001"/>
  </r>
  <r>
    <d v="2025-09-18T00:00:00"/>
    <x v="10"/>
    <n v="378"/>
    <n v="3"/>
    <n v="5.31"/>
    <n v="0.79400000000000004"/>
    <n v="15.93"/>
    <n v="15.93"/>
    <s v="USD"/>
    <n v="3"/>
    <n v="3"/>
    <n v="3"/>
    <n v="3"/>
    <n v="5"/>
    <n v="5"/>
    <n v="5"/>
    <n v="5"/>
    <n v="162.44999999999999"/>
    <n v="162.44999999999999"/>
    <n v="162.44999999999999"/>
    <n v="162.44999999999999"/>
    <n v="9.8060941830000008"/>
    <n v="9.8060941830000008"/>
    <n v="10.19774011"/>
    <n v="10.19774011"/>
  </r>
  <r>
    <d v="2025-09-18T00:00:00"/>
    <x v="28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2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9"/>
    <n v="163"/>
    <n v="1"/>
    <n v="1.77"/>
    <n v="0.61299999999999999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16"/>
    <n v="891"/>
    <n v="4"/>
    <n v="5.0830000000000002"/>
    <n v="0.44900000000000001"/>
    <n v="20.329999999999998"/>
    <n v="20.32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19"/>
    <n v="540"/>
    <n v="5"/>
    <n v="4.4180000000000001"/>
    <n v="0.92600000000000005"/>
    <n v="22.09"/>
    <n v="22.09"/>
    <s v="USD"/>
    <n v="3"/>
    <n v="3"/>
    <n v="3"/>
    <n v="3"/>
    <n v="32"/>
    <n v="32"/>
    <n v="32"/>
    <n v="32"/>
    <n v="1277.4000000000001"/>
    <n v="1277.4000000000001"/>
    <n v="1277.4000000000001"/>
    <n v="1277.4000000000001"/>
    <n v="1.729293878"/>
    <n v="1.729293878"/>
    <n v="57.827071070000002"/>
    <n v="57.827071070000002"/>
  </r>
  <r>
    <d v="2025-09-18T00:00:00"/>
    <x v="29"/>
    <n v="117"/>
    <n v="1"/>
    <n v="2.16"/>
    <n v="0.85499999999999998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29"/>
    <n v="437"/>
    <n v="5"/>
    <n v="1.5"/>
    <n v="1.1439999999999999"/>
    <n v="7.5"/>
    <n v="7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29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29"/>
    <n v="163"/>
    <n v="1"/>
    <n v="0.53"/>
    <n v="0.61299999999999999"/>
    <n v="0.53"/>
    <n v="0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0"/>
    <n v="1252"/>
    <n v="24"/>
    <n v="1.1120000000000001"/>
    <n v="1.917"/>
    <n v="26.69"/>
    <n v="26.69"/>
    <s v="USD"/>
    <n v="9"/>
    <n v="9"/>
    <n v="9"/>
    <n v="9"/>
    <n v="14"/>
    <n v="14"/>
    <n v="14"/>
    <n v="14"/>
    <n v="272.89999999999998"/>
    <n v="272.89999999999998"/>
    <n v="272.89999999999998"/>
    <n v="272.89999999999998"/>
    <n v="9.7801392450000009"/>
    <n v="9.7801392450000009"/>
    <n v="10.2248033"/>
    <n v="10.2248033"/>
  </r>
  <r>
    <d v="2025-09-18T00:00:00"/>
    <x v="30"/>
    <n v="1377"/>
    <n v="16"/>
    <n v="0.71899999999999997"/>
    <n v="1.1619999999999999"/>
    <n v="11.51"/>
    <n v="11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0"/>
    <n v="1737"/>
    <n v="21"/>
    <n v="0.76600000000000001"/>
    <n v="1.2090000000000001"/>
    <n v="16.09"/>
    <n v="16.09"/>
    <s v="USD"/>
    <n v="5"/>
    <n v="5"/>
    <n v="5"/>
    <n v="5"/>
    <n v="6"/>
    <n v="6"/>
    <n v="6"/>
    <n v="6"/>
    <n v="136.35"/>
    <n v="136.35"/>
    <n v="136.35"/>
    <n v="136.35"/>
    <n v="11.80051338"/>
    <n v="11.80051338"/>
    <n v="8.474207582"/>
    <n v="8.474207582"/>
  </r>
  <r>
    <d v="2025-09-18T00:00:00"/>
    <x v="30"/>
    <n v="4902"/>
    <n v="47"/>
    <n v="0.39300000000000002"/>
    <n v="0.95899999999999996"/>
    <n v="18.48"/>
    <n v="18.48"/>
    <s v="USD"/>
    <n v="2"/>
    <n v="2"/>
    <n v="2"/>
    <n v="2"/>
    <n v="6"/>
    <n v="6"/>
    <n v="6"/>
    <n v="6"/>
    <n v="150.79"/>
    <n v="150.79"/>
    <n v="150.79"/>
    <n v="150.79"/>
    <n v="12.255454609999999"/>
    <n v="12.255454609999999"/>
    <n v="8.1596320349999996"/>
    <n v="8.1596320349999996"/>
  </r>
  <r>
    <d v="2025-09-18T00:00:00"/>
    <x v="31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2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1"/>
    <n v="215"/>
    <n v="4"/>
    <n v="1.0880000000000001"/>
    <n v="1.86"/>
    <n v="4.3499999999999996"/>
    <n v="4.34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2"/>
    <n v="247"/>
    <n v="1"/>
    <n v="1.08"/>
    <n v="0.40500000000000003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2"/>
    <n v="3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1"/>
    <n v="92"/>
    <n v="2"/>
    <n v="1.05"/>
    <n v="2.1739999999999999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2"/>
    <n v="486"/>
    <n v="3"/>
    <n v="0.81299999999999994"/>
    <n v="0.61699999999999999"/>
    <n v="2.44"/>
    <n v="2.44"/>
    <s v="USD"/>
    <n v="1"/>
    <n v="1"/>
    <n v="1"/>
    <n v="1"/>
    <n v="1"/>
    <n v="1"/>
    <n v="1"/>
    <n v="1"/>
    <n v="36.49"/>
    <n v="36.49"/>
    <n v="36.49"/>
    <n v="36.49"/>
    <n v="6.6867634970000003"/>
    <n v="6.6867634970000003"/>
    <n v="14.95491803"/>
    <n v="14.95491803"/>
  </r>
  <r>
    <d v="2025-09-18T00:00:00"/>
    <x v="31"/>
    <n v="307"/>
    <n v="1"/>
    <n v="0.72"/>
    <n v="0.32600000000000001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4"/>
    <n v="563"/>
    <n v="7"/>
    <n v="1.431"/>
    <n v="1.2430000000000001"/>
    <n v="10.02"/>
    <n v="10.02"/>
    <s v="USD"/>
    <n v="0"/>
    <n v="1"/>
    <n v="1"/>
    <n v="1"/>
    <n v="0"/>
    <n v="1"/>
    <n v="1"/>
    <n v="1"/>
    <n v="0"/>
    <n v="23.49"/>
    <n v="23.49"/>
    <n v="23.49"/>
    <n v="42.656449549999998"/>
    <n v="42.656449549999998"/>
    <n v="2.3443113769999999"/>
    <n v="2.3443113769999999"/>
  </r>
  <r>
    <d v="2025-09-18T00:00:00"/>
    <x v="35"/>
    <n v="641"/>
    <n v="4"/>
    <n v="1.665"/>
    <n v="0.624"/>
    <n v="6.66"/>
    <n v="6.66"/>
    <s v="USD"/>
    <n v="2"/>
    <n v="2"/>
    <n v="2"/>
    <n v="2"/>
    <n v="2"/>
    <n v="2"/>
    <n v="2"/>
    <n v="2"/>
    <n v="59.39"/>
    <n v="59.39"/>
    <n v="59.39"/>
    <n v="59.39"/>
    <n v="11.214009089999999"/>
    <n v="11.214009089999999"/>
    <n v="8.9174174169999993"/>
    <n v="8.9174174169999993"/>
  </r>
  <r>
    <d v="2025-09-18T00:00:00"/>
    <x v="35"/>
    <n v="3296"/>
    <n v="13"/>
    <n v="1.125"/>
    <n v="0.39400000000000002"/>
    <n v="14.62"/>
    <n v="14.62"/>
    <s v="USD"/>
    <n v="1"/>
    <n v="1"/>
    <n v="1"/>
    <n v="1"/>
    <n v="1"/>
    <n v="1"/>
    <n v="1"/>
    <n v="1"/>
    <n v="22.49"/>
    <n v="22.49"/>
    <n v="22.49"/>
    <n v="22.49"/>
    <n v="65.006669630000005"/>
    <n v="65.006669630000005"/>
    <n v="1.5383036940000001"/>
    <n v="1.5383036940000001"/>
  </r>
  <r>
    <d v="2025-09-18T00:00:00"/>
    <x v="33"/>
    <n v="25"/>
    <n v="1"/>
    <n v="0.96"/>
    <n v="4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4"/>
    <n v="1036"/>
    <n v="11"/>
    <n v="1.1160000000000001"/>
    <n v="1.0620000000000001"/>
    <n v="12.28"/>
    <n v="12.28"/>
    <s v="USD"/>
    <n v="2"/>
    <n v="2"/>
    <n v="2"/>
    <n v="2"/>
    <n v="2"/>
    <n v="2"/>
    <n v="2"/>
    <n v="2"/>
    <n v="60.8"/>
    <n v="60.8"/>
    <n v="60.8"/>
    <n v="60.8"/>
    <n v="20.19736842"/>
    <n v="20.19736842"/>
    <n v="4.9511400649999997"/>
    <n v="4.9511400649999997"/>
  </r>
  <r>
    <d v="2025-09-18T00:00:00"/>
    <x v="33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4"/>
    <n v="433"/>
    <n v="4"/>
    <n v="0.88800000000000001"/>
    <n v="0.92400000000000004"/>
    <n v="3.55"/>
    <n v="3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5"/>
    <n v="558"/>
    <n v="2"/>
    <n v="0.97499999999999998"/>
    <n v="0.35799999999999998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4"/>
    <n v="2124"/>
    <n v="9"/>
    <n v="0.80100000000000005"/>
    <n v="0.42399999999999999"/>
    <n v="7.21"/>
    <n v="7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3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5"/>
    <n v="2631"/>
    <n v="15"/>
    <n v="0.78900000000000003"/>
    <n v="0.56999999999999995"/>
    <n v="11.84"/>
    <n v="11.84"/>
    <s v="USD"/>
    <n v="2"/>
    <n v="2"/>
    <n v="2"/>
    <n v="2"/>
    <n v="3"/>
    <n v="3"/>
    <n v="3"/>
    <n v="3"/>
    <n v="95.47"/>
    <n v="95.47"/>
    <n v="95.47"/>
    <n v="95.47"/>
    <n v="12.40180161"/>
    <n v="12.40180161"/>
    <n v="8.0633445950000002"/>
    <n v="8.0633445950000002"/>
  </r>
  <r>
    <d v="2025-09-18T00:00:00"/>
    <x v="36"/>
    <n v="371"/>
    <n v="2"/>
    <n v="2.13"/>
    <n v="0.53900000000000003"/>
    <n v="4.26"/>
    <n v="4.26"/>
    <s v="USD"/>
    <n v="1"/>
    <n v="1"/>
    <n v="1"/>
    <n v="1"/>
    <n v="1"/>
    <n v="1"/>
    <n v="1"/>
    <n v="1"/>
    <n v="28.9"/>
    <n v="28.9"/>
    <n v="28.9"/>
    <n v="28.9"/>
    <n v="14.74048443"/>
    <n v="14.74048443"/>
    <n v="6.7840375589999997"/>
    <n v="6.7840375589999997"/>
  </r>
  <r>
    <d v="2025-09-18T00:00:00"/>
    <x v="36"/>
    <n v="577"/>
    <n v="5"/>
    <n v="1.446"/>
    <n v="0.86699999999999999"/>
    <n v="7.23"/>
    <n v="7.23"/>
    <s v="USD"/>
    <n v="1"/>
    <n v="1"/>
    <n v="1"/>
    <n v="1"/>
    <n v="1"/>
    <n v="1"/>
    <n v="1"/>
    <n v="1"/>
    <n v="28.9"/>
    <n v="28.9"/>
    <n v="28.9"/>
    <n v="28.9"/>
    <n v="25.01730104"/>
    <n v="25.01730104"/>
    <n v="3.9972337480000002"/>
    <n v="3.9972337480000002"/>
  </r>
  <r>
    <d v="2025-09-18T00:00:00"/>
    <x v="36"/>
    <n v="2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6"/>
    <n v="940"/>
    <n v="3"/>
    <n v="1.0229999999999999"/>
    <n v="0.31900000000000001"/>
    <n v="3.07"/>
    <n v="3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37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8"/>
    <n v="15"/>
    <n v="1"/>
    <n v="1.56"/>
    <n v="6.6669999999999998"/>
    <n v="1.56"/>
    <n v="1.56"/>
    <s v="USD"/>
    <n v="2"/>
    <n v="2"/>
    <n v="2"/>
    <n v="2"/>
    <n v="2"/>
    <n v="2"/>
    <n v="2"/>
    <n v="2"/>
    <n v="27.37"/>
    <n v="27.37"/>
    <n v="27.37"/>
    <n v="27.37"/>
    <n v="5.6996711729999996"/>
    <n v="5.6996711729999996"/>
    <n v="17.544871789999998"/>
    <n v="17.544871789999998"/>
  </r>
  <r>
    <d v="2025-09-18T00:00:00"/>
    <x v="37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7"/>
    <n v="29"/>
    <n v="1"/>
    <n v="1.38"/>
    <n v="3.448"/>
    <n v="1.38"/>
    <n v="1.38"/>
    <s v="USD"/>
    <n v="0"/>
    <n v="1"/>
    <n v="1"/>
    <n v="1"/>
    <n v="0"/>
    <n v="1"/>
    <n v="1"/>
    <n v="1"/>
    <n v="0"/>
    <n v="62.9"/>
    <n v="62.9"/>
    <n v="62.9"/>
    <n v="2.1939586649999998"/>
    <n v="2.1939586649999998"/>
    <n v="45.579710140000003"/>
    <n v="45.579710140000003"/>
  </r>
  <r>
    <d v="2025-09-18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7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9"/>
    <n v="211"/>
    <n v="7"/>
    <n v="1.123"/>
    <n v="3.3180000000000001"/>
    <n v="7.86"/>
    <n v="7.86"/>
    <s v="USD"/>
    <n v="1"/>
    <n v="1"/>
    <n v="1"/>
    <n v="1"/>
    <n v="1"/>
    <n v="1"/>
    <n v="1"/>
    <n v="1"/>
    <n v="41.9"/>
    <n v="41.9"/>
    <n v="41.9"/>
    <n v="41.9"/>
    <n v="18.758949879999999"/>
    <n v="18.758949879999999"/>
    <n v="5.330788804"/>
    <n v="5.330788804"/>
  </r>
  <r>
    <d v="2025-09-18T00:00:00"/>
    <x v="40"/>
    <n v="139"/>
    <n v="2"/>
    <n v="1.905"/>
    <n v="1.4390000000000001"/>
    <n v="3.81"/>
    <n v="3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1"/>
    <n v="401"/>
    <n v="2"/>
    <n v="1.7250000000000001"/>
    <n v="0.499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2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39"/>
    <n v="296"/>
    <n v="6"/>
    <n v="0.85299999999999998"/>
    <n v="2.0270000000000001"/>
    <n v="5.12"/>
    <n v="5.12"/>
    <s v="USD"/>
    <n v="1"/>
    <n v="2"/>
    <n v="2"/>
    <n v="2"/>
    <n v="1"/>
    <n v="2"/>
    <n v="2"/>
    <n v="2"/>
    <n v="11.9"/>
    <n v="23.78"/>
    <n v="23.78"/>
    <n v="23.78"/>
    <n v="21.53069807"/>
    <n v="21.53069807"/>
    <n v="4.64453125"/>
    <n v="4.64453125"/>
  </r>
  <r>
    <d v="2025-09-18T00:00:00"/>
    <x v="40"/>
    <n v="404"/>
    <n v="4"/>
    <n v="1.145"/>
    <n v="0.99"/>
    <n v="4.58"/>
    <n v="4.58"/>
    <s v="USD"/>
    <n v="0"/>
    <n v="1"/>
    <n v="1"/>
    <n v="1"/>
    <n v="0"/>
    <n v="1"/>
    <n v="1"/>
    <n v="1"/>
    <n v="0"/>
    <n v="23.49"/>
    <n v="23.49"/>
    <n v="23.49"/>
    <n v="19.49765858"/>
    <n v="19.49765858"/>
    <n v="5.1288209609999997"/>
    <n v="5.1288209609999997"/>
  </r>
  <r>
    <d v="2025-09-18T00:00:00"/>
    <x v="41"/>
    <n v="878"/>
    <n v="3"/>
    <n v="1.37"/>
    <n v="0.34200000000000003"/>
    <n v="4.1100000000000003"/>
    <n v="4.1100000000000003"/>
    <s v="USD"/>
    <n v="0"/>
    <n v="1"/>
    <n v="1"/>
    <n v="1"/>
    <n v="0"/>
    <n v="1"/>
    <n v="1"/>
    <n v="1"/>
    <n v="0"/>
    <n v="18.489999999999998"/>
    <n v="18.489999999999998"/>
    <n v="18.489999999999998"/>
    <n v="22.228231480000002"/>
    <n v="22.228231480000002"/>
    <n v="4.4987834549999999"/>
    <n v="4.4987834549999999"/>
  </r>
  <r>
    <d v="2025-09-18T00:00:00"/>
    <x v="42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42"/>
    <n v="87"/>
    <n v="1"/>
    <n v="1.44"/>
    <n v="1.149"/>
    <n v="1.44"/>
    <n v="1.44"/>
    <s v="USD"/>
    <n v="0"/>
    <n v="1"/>
    <n v="1"/>
    <n v="1"/>
    <n v="0"/>
    <n v="1"/>
    <n v="1"/>
    <n v="1"/>
    <n v="0"/>
    <n v="37.49"/>
    <n v="37.49"/>
    <n v="37.49"/>
    <n v="3.8410242729999999"/>
    <n v="3.8410242729999999"/>
    <n v="26.034722219999999"/>
    <n v="26.034722219999999"/>
  </r>
  <r>
    <d v="2025-09-18T00:00:00"/>
    <x v="39"/>
    <n v="217"/>
    <n v="4"/>
    <n v="0.93799999999999994"/>
    <n v="1.843"/>
    <n v="3.75"/>
    <n v="3.75"/>
    <s v="USD"/>
    <n v="1"/>
    <n v="1"/>
    <n v="1"/>
    <n v="1"/>
    <n v="1"/>
    <n v="1"/>
    <n v="1"/>
    <n v="1"/>
    <n v="11.9"/>
    <n v="11.9"/>
    <n v="11.9"/>
    <n v="11.9"/>
    <n v="31.51260504"/>
    <n v="31.51260504"/>
    <n v="3.173333333"/>
    <n v="3.173333333"/>
  </r>
  <r>
    <d v="2025-09-18T00:00:00"/>
    <x v="40"/>
    <n v="304"/>
    <n v="2"/>
    <n v="1.26"/>
    <n v="0.65800000000000003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1"/>
    <n v="656"/>
    <n v="5"/>
    <n v="1.35"/>
    <n v="0.76200000000000001"/>
    <n v="6.75"/>
    <n v="6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1"/>
    <n v="872"/>
    <n v="3"/>
    <n v="2.16"/>
    <n v="0.34399999999999997"/>
    <n v="6.48"/>
    <n v="6.48"/>
    <s v="USD"/>
    <n v="1"/>
    <n v="1"/>
    <n v="1"/>
    <n v="1"/>
    <n v="1"/>
    <n v="1"/>
    <n v="1"/>
    <n v="1"/>
    <n v="18.88"/>
    <n v="18.88"/>
    <n v="18.88"/>
    <n v="18.88"/>
    <n v="34.322033900000001"/>
    <n v="34.322033900000001"/>
    <n v="2.9135802470000001"/>
    <n v="2.9135802470000001"/>
  </r>
  <r>
    <d v="2025-09-18T00:00:00"/>
    <x v="39"/>
    <n v="277"/>
    <n v="2"/>
    <n v="0.52500000000000002"/>
    <n v="0.72199999999999998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2"/>
    <n v="2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40"/>
    <n v="1458"/>
    <n v="8"/>
    <n v="0.95399999999999996"/>
    <n v="0.54900000000000004"/>
    <n v="7.63"/>
    <n v="7.63"/>
    <s v="USD"/>
    <n v="1"/>
    <n v="1"/>
    <n v="1"/>
    <n v="1"/>
    <n v="1"/>
    <n v="1"/>
    <n v="1"/>
    <n v="1"/>
    <n v="34.9"/>
    <n v="34.9"/>
    <n v="34.9"/>
    <n v="34.9"/>
    <n v="21.86246418"/>
    <n v="21.86246418"/>
    <n v="4.5740498030000003"/>
    <n v="4.5740498030000003"/>
  </r>
  <r>
    <d v="2025-09-18T00:00:00"/>
    <x v="28"/>
    <n v="2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43"/>
    <n v="1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8T00:00:00"/>
    <x v="28"/>
    <n v="837"/>
    <n v="9"/>
    <n v="1.2130000000000001"/>
    <n v="1.075"/>
    <n v="10.92"/>
    <n v="10.92"/>
    <s v="USD"/>
    <n v="9"/>
    <n v="9"/>
    <n v="9"/>
    <n v="9"/>
    <n v="11"/>
    <n v="11"/>
    <n v="11"/>
    <n v="11"/>
    <n v="322.70999999999998"/>
    <n v="322.70999999999998"/>
    <n v="322.70999999999998"/>
    <n v="322.70999999999998"/>
    <n v="3.383843079"/>
    <n v="3.383843079"/>
    <n v="29.552197799999998"/>
    <n v="29.552197799999998"/>
  </r>
  <r>
    <d v="2025-09-18T00:00:00"/>
    <x v="43"/>
    <n v="1112"/>
    <n v="3"/>
    <n v="1.08"/>
    <n v="0.27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28"/>
    <n v="533"/>
    <n v="3"/>
    <n v="1.0329999999999999"/>
    <n v="0.56299999999999994"/>
    <n v="3.1"/>
    <n v="3.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43"/>
    <n v="414"/>
    <n v="3"/>
    <n v="1.35"/>
    <n v="0.72499999999999998"/>
    <n v="4.05"/>
    <n v="4.05"/>
    <s v="USD"/>
    <n v="1"/>
    <n v="1"/>
    <n v="1"/>
    <n v="1"/>
    <n v="1"/>
    <n v="1"/>
    <n v="1"/>
    <n v="1"/>
    <n v="16.899999999999999"/>
    <n v="16.899999999999999"/>
    <n v="16.899999999999999"/>
    <n v="16.899999999999999"/>
    <n v="23.964497040000001"/>
    <n v="23.964497040000001"/>
    <n v="4.1728395059999999"/>
    <n v="4.1728395059999999"/>
  </r>
  <r>
    <d v="2025-09-18T00:00:00"/>
    <x v="43"/>
    <n v="516"/>
    <n v="3"/>
    <n v="0.53300000000000003"/>
    <n v="0.58099999999999996"/>
    <n v="1.6"/>
    <n v="1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8T00:00:00"/>
    <x v="28"/>
    <n v="1162"/>
    <n v="5"/>
    <n v="1.5780000000000001"/>
    <n v="0.43"/>
    <n v="7.89"/>
    <n v="7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0"/>
    <n v="1197"/>
    <n v="4"/>
    <n v="2.6629999999999998"/>
    <n v="0.33400000000000002"/>
    <n v="10.65"/>
    <n v="10.65"/>
    <s v="USD"/>
    <n v="0"/>
    <n v="2"/>
    <n v="2"/>
    <n v="2"/>
    <n v="0"/>
    <n v="2"/>
    <n v="2"/>
    <n v="2"/>
    <n v="0"/>
    <n v="45.98"/>
    <n v="45.98"/>
    <n v="45.98"/>
    <n v="23.162244449999999"/>
    <n v="23.162244449999999"/>
    <n v="4.3173708919999996"/>
    <n v="4.3173708919999996"/>
  </r>
  <r>
    <d v="2025-09-19T00:00:00"/>
    <x v="1"/>
    <n v="1811"/>
    <n v="25"/>
    <n v="2.5299999999999998"/>
    <n v="1.38"/>
    <n v="63.26"/>
    <n v="63.26"/>
    <s v="USD"/>
    <n v="9"/>
    <n v="9"/>
    <n v="9"/>
    <n v="9"/>
    <n v="12"/>
    <n v="12"/>
    <n v="12"/>
    <n v="12"/>
    <n v="366.06"/>
    <n v="366.06"/>
    <n v="366.06"/>
    <n v="366.06"/>
    <n v="17.281320000000001"/>
    <n v="17.281320000000001"/>
    <n v="5.7865950049999997"/>
    <n v="5.7865950049999997"/>
  </r>
  <r>
    <d v="2025-09-19T00:00:00"/>
    <x v="2"/>
    <n v="1378"/>
    <n v="13"/>
    <n v="2.85"/>
    <n v="0.94299999999999995"/>
    <n v="37.049999999999997"/>
    <n v="37.049999999999997"/>
    <s v="USD"/>
    <n v="8"/>
    <n v="8"/>
    <n v="8"/>
    <n v="8"/>
    <n v="10"/>
    <n v="10"/>
    <n v="10"/>
    <n v="10"/>
    <n v="444.93"/>
    <n v="444.93"/>
    <n v="444.93"/>
    <n v="444.93"/>
    <n v="8.3271525860000004"/>
    <n v="8.3271525860000004"/>
    <n v="12.00890688"/>
    <n v="12.00890688"/>
  </r>
  <r>
    <d v="2025-09-19T00:00:00"/>
    <x v="3"/>
    <n v="1096"/>
    <n v="5"/>
    <n v="3.9119999999999999"/>
    <n v="0.45600000000000002"/>
    <n v="19.559999999999999"/>
    <n v="19.55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"/>
    <n v="795"/>
    <n v="4"/>
    <n v="4.8280000000000003"/>
    <n v="0.503"/>
    <n v="19.309999999999999"/>
    <n v="19.309999999999999"/>
    <s v="USD"/>
    <n v="2"/>
    <n v="2"/>
    <n v="2"/>
    <n v="2"/>
    <n v="3"/>
    <n v="3"/>
    <n v="3"/>
    <n v="3"/>
    <n v="332.79"/>
    <n v="332.79"/>
    <n v="332.79"/>
    <n v="332.79"/>
    <n v="5.8024580070000003"/>
    <n v="5.8024580070000003"/>
    <n v="17.234075610000001"/>
    <n v="17.234075610000001"/>
  </r>
  <r>
    <d v="2025-09-19T00:00:00"/>
    <x v="5"/>
    <n v="276"/>
    <n v="4"/>
    <n v="0.98499999999999999"/>
    <n v="1.4490000000000001"/>
    <n v="3.94"/>
    <n v="3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4"/>
    <n v="1886"/>
    <n v="23"/>
    <n v="1.8740000000000001"/>
    <n v="1.22"/>
    <n v="43.1"/>
    <n v="43.1"/>
    <s v="USD"/>
    <n v="3"/>
    <n v="4"/>
    <n v="4"/>
    <n v="4"/>
    <n v="3"/>
    <n v="4"/>
    <n v="4"/>
    <n v="4"/>
    <n v="96.45"/>
    <n v="128.43"/>
    <n v="128.43"/>
    <n v="128.43"/>
    <n v="33.559137270000001"/>
    <n v="33.559137270000001"/>
    <n v="2.9798143850000001"/>
    <n v="2.9798143850000001"/>
  </r>
  <r>
    <d v="2025-09-19T00:00:00"/>
    <x v="6"/>
    <n v="259"/>
    <n v="3"/>
    <n v="1.7729999999999999"/>
    <n v="1.1579999999999999"/>
    <n v="5.32"/>
    <n v="5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7"/>
    <n v="1017"/>
    <n v="6"/>
    <n v="2.7949999999999999"/>
    <n v="0.59"/>
    <n v="16.77"/>
    <n v="16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8"/>
    <n v="26"/>
    <n v="1"/>
    <n v="2.96"/>
    <n v="3.8460000000000001"/>
    <n v="2.96"/>
    <n v="2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9"/>
    <n v="1380"/>
    <n v="5"/>
    <n v="1.03"/>
    <n v="0.36199999999999999"/>
    <n v="5.15"/>
    <n v="5.15"/>
    <s v="USD"/>
    <n v="0"/>
    <n v="3"/>
    <n v="3"/>
    <n v="3"/>
    <n v="0"/>
    <n v="4"/>
    <n v="4"/>
    <n v="4"/>
    <n v="0"/>
    <n v="114.54"/>
    <n v="114.54"/>
    <n v="114.54"/>
    <n v="4.4962458529999996"/>
    <n v="4.4962458529999996"/>
    <n v="22.240776700000001"/>
    <n v="22.240776700000001"/>
  </r>
  <r>
    <d v="2025-09-19T00:00:00"/>
    <x v="4"/>
    <n v="4013"/>
    <n v="24"/>
    <n v="4.29"/>
    <n v="0.59799999999999998"/>
    <n v="102.97"/>
    <n v="102.97"/>
    <s v="USD"/>
    <n v="9"/>
    <n v="9"/>
    <n v="9"/>
    <n v="9"/>
    <n v="13"/>
    <n v="13"/>
    <n v="13"/>
    <n v="13"/>
    <n v="567.29999999999995"/>
    <n v="567.29999999999995"/>
    <n v="567.29999999999995"/>
    <n v="567.29999999999995"/>
    <n v="18.150890180000001"/>
    <n v="18.150890180000001"/>
    <n v="5.5093716620000004"/>
    <n v="5.5093716620000004"/>
  </r>
  <r>
    <d v="2025-09-19T00:00:00"/>
    <x v="10"/>
    <n v="1691"/>
    <n v="13"/>
    <n v="4.835"/>
    <n v="0.76900000000000002"/>
    <n v="62.86"/>
    <n v="62.86"/>
    <s v="USD"/>
    <n v="4"/>
    <n v="6"/>
    <n v="6"/>
    <n v="6"/>
    <n v="4"/>
    <n v="6"/>
    <n v="6"/>
    <n v="6"/>
    <n v="123.94"/>
    <n v="187.9"/>
    <n v="187.9"/>
    <n v="187.9"/>
    <n v="33.45396487"/>
    <n v="33.45396487"/>
    <n v="2.9891823099999999"/>
    <n v="2.9891823099999999"/>
  </r>
  <r>
    <d v="2025-09-19T00:00:00"/>
    <x v="11"/>
    <n v="871"/>
    <n v="7"/>
    <n v="5.74"/>
    <n v="0.80400000000000005"/>
    <n v="40.18"/>
    <n v="40.18"/>
    <s v="USD"/>
    <n v="1"/>
    <n v="3"/>
    <n v="3"/>
    <n v="3"/>
    <n v="1"/>
    <n v="6"/>
    <n v="6"/>
    <n v="6"/>
    <n v="30.98"/>
    <n v="233.39"/>
    <n v="233.39"/>
    <n v="233.39"/>
    <n v="17.215819020000001"/>
    <n v="17.215819020000001"/>
    <n v="5.8086112490000001"/>
    <n v="5.8086112490000001"/>
  </r>
  <r>
    <d v="2025-09-19T00:00:00"/>
    <x v="12"/>
    <n v="1631"/>
    <n v="12"/>
    <n v="5.4409999999999998"/>
    <n v="0.73599999999999999"/>
    <n v="65.290000000000006"/>
    <n v="65.290000000000006"/>
    <s v="USD"/>
    <n v="2"/>
    <n v="2"/>
    <n v="2"/>
    <n v="2"/>
    <n v="2"/>
    <n v="2"/>
    <n v="2"/>
    <n v="2"/>
    <n v="54.47"/>
    <n v="54.47"/>
    <n v="54.47"/>
    <n v="54.47"/>
    <n v="119.8641454"/>
    <n v="119.8641454"/>
    <n v="0.83427783730000005"/>
    <n v="0.83427783730000005"/>
  </r>
  <r>
    <d v="2025-09-19T00:00:00"/>
    <x v="13"/>
    <n v="3317"/>
    <n v="29"/>
    <n v="3.0910000000000002"/>
    <n v="0.874"/>
    <n v="89.64"/>
    <n v="89.64"/>
    <s v="USD"/>
    <n v="12"/>
    <n v="15"/>
    <n v="15"/>
    <n v="15"/>
    <n v="17"/>
    <n v="20"/>
    <n v="20"/>
    <n v="20"/>
    <n v="400.22"/>
    <n v="468.38"/>
    <n v="468.38"/>
    <n v="468.38"/>
    <n v="19.138306499999999"/>
    <n v="19.138306499999999"/>
    <n v="5.2251227130000002"/>
    <n v="5.2251227130000002"/>
  </r>
  <r>
    <d v="2025-09-19T00:00:00"/>
    <x v="45"/>
    <n v="640"/>
    <n v="4"/>
    <n v="0.90300000000000002"/>
    <n v="0.625"/>
    <n v="3.61"/>
    <n v="3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14"/>
    <n v="1111"/>
    <n v="12"/>
    <n v="2.5219999999999998"/>
    <n v="1.08"/>
    <n v="30.26"/>
    <n v="30.26"/>
    <s v="USD"/>
    <n v="2"/>
    <n v="2"/>
    <n v="2"/>
    <n v="2"/>
    <n v="3"/>
    <n v="3"/>
    <n v="3"/>
    <n v="3"/>
    <n v="110.25"/>
    <n v="110.25"/>
    <n v="110.25"/>
    <n v="110.25"/>
    <n v="27.44671202"/>
    <n v="27.44671202"/>
    <n v="3.643423662"/>
    <n v="3.643423662"/>
  </r>
  <r>
    <d v="2025-09-19T00:00:00"/>
    <x v="46"/>
    <n v="1414"/>
    <n v="3"/>
    <n v="2.677"/>
    <n v="0.21199999999999999"/>
    <n v="8.0299999999999994"/>
    <n v="8.02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15"/>
    <n v="946"/>
    <n v="8"/>
    <n v="4.3760000000000003"/>
    <n v="0.84599999999999997"/>
    <n v="35.01"/>
    <n v="35.01"/>
    <s v="USD"/>
    <n v="1"/>
    <n v="1"/>
    <n v="1"/>
    <n v="1"/>
    <n v="1"/>
    <n v="1"/>
    <n v="1"/>
    <n v="1"/>
    <n v="29.98"/>
    <n v="29.98"/>
    <n v="29.98"/>
    <n v="29.98"/>
    <n v="116.7778519"/>
    <n v="116.7778519"/>
    <n v="0.85632676379999995"/>
    <n v="0.85632676379999995"/>
  </r>
  <r>
    <d v="2025-09-19T00:00:00"/>
    <x v="16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17"/>
    <n v="2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18"/>
    <n v="880"/>
    <n v="7"/>
    <n v="2.5169999999999999"/>
    <n v="0.79500000000000004"/>
    <n v="17.62"/>
    <n v="17.62"/>
    <s v="USD"/>
    <n v="1"/>
    <n v="1"/>
    <n v="1"/>
    <n v="1"/>
    <n v="1"/>
    <n v="1"/>
    <n v="1"/>
    <n v="1"/>
    <n v="33.49"/>
    <n v="33.49"/>
    <n v="33.49"/>
    <n v="33.49"/>
    <n v="52.612720209999999"/>
    <n v="52.612720209999999"/>
    <n v="1.9006810439999999"/>
    <n v="1.9006810439999999"/>
  </r>
  <r>
    <d v="2025-09-19T00:00:00"/>
    <x v="19"/>
    <n v="1817"/>
    <n v="8"/>
    <n v="5.4390000000000001"/>
    <n v="0.44"/>
    <n v="43.51"/>
    <n v="43.51"/>
    <s v="USD"/>
    <n v="2"/>
    <n v="2"/>
    <n v="2"/>
    <n v="2"/>
    <n v="5"/>
    <n v="5"/>
    <n v="5"/>
    <n v="5"/>
    <n v="354.5"/>
    <n v="354.5"/>
    <n v="354.5"/>
    <n v="354.5"/>
    <n v="12.27362482"/>
    <n v="12.27362482"/>
    <n v="8.1475522869999999"/>
    <n v="8.1475522869999999"/>
  </r>
  <r>
    <d v="2025-09-19T00:00:00"/>
    <x v="20"/>
    <n v="1005"/>
    <n v="6"/>
    <n v="4.9649999999999999"/>
    <n v="0.59699999999999998"/>
    <n v="29.79"/>
    <n v="29.79"/>
    <s v="USD"/>
    <n v="3"/>
    <n v="3"/>
    <n v="3"/>
    <n v="3"/>
    <n v="5"/>
    <n v="5"/>
    <n v="5"/>
    <n v="5"/>
    <n v="374.76"/>
    <n v="374.76"/>
    <n v="374.76"/>
    <n v="374.76"/>
    <n v="7.9490874160000002"/>
    <n v="7.9490874160000002"/>
    <n v="12.580060420000001"/>
    <n v="12.580060420000001"/>
  </r>
  <r>
    <d v="2025-09-19T00:00:00"/>
    <x v="21"/>
    <n v="743"/>
    <n v="3"/>
    <n v="2.363"/>
    <n v="0.40400000000000003"/>
    <n v="7.09"/>
    <n v="7.09"/>
    <s v="USD"/>
    <n v="3"/>
    <n v="3"/>
    <n v="3"/>
    <n v="3"/>
    <n v="5"/>
    <n v="5"/>
    <n v="5"/>
    <n v="5"/>
    <n v="161.52000000000001"/>
    <n v="161.52000000000001"/>
    <n v="161.52000000000001"/>
    <n v="161.52000000000001"/>
    <n v="4.3895492819999999"/>
    <n v="4.3895492819999999"/>
    <n v="22.781382229999998"/>
    <n v="22.781382229999998"/>
  </r>
  <r>
    <d v="2025-09-19T00:00:00"/>
    <x v="22"/>
    <n v="472"/>
    <n v="6"/>
    <n v="3.2330000000000001"/>
    <n v="1.2709999999999999"/>
    <n v="19.399999999999999"/>
    <n v="19.399999999999999"/>
    <s v="USD"/>
    <n v="1"/>
    <n v="1"/>
    <n v="1"/>
    <n v="1"/>
    <n v="1"/>
    <n v="1"/>
    <n v="1"/>
    <n v="1"/>
    <n v="26.98"/>
    <n v="26.98"/>
    <n v="26.98"/>
    <n v="26.98"/>
    <n v="71.905114900000001"/>
    <n v="71.905114900000001"/>
    <n v="1.3907216490000001"/>
    <n v="1.3907216490000001"/>
  </r>
  <r>
    <d v="2025-09-19T00:00:00"/>
    <x v="3"/>
    <n v="312"/>
    <n v="1"/>
    <n v="2.86"/>
    <n v="0.32100000000000001"/>
    <n v="2.86"/>
    <n v="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6"/>
    <n v="235"/>
    <n v="1"/>
    <n v="3.9"/>
    <n v="0.42599999999999999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5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10"/>
    <n v="2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14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23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0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2"/>
    <n v="252"/>
    <n v="1"/>
    <n v="1.87"/>
    <n v="0.39700000000000002"/>
    <n v="1.87"/>
    <n v="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6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15"/>
    <n v="2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6"/>
    <n v="234"/>
    <n v="1"/>
    <n v="4.5"/>
    <n v="0.42699999999999999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7"/>
    <n v="446"/>
    <n v="3"/>
    <n v="2.0699999999999998"/>
    <n v="0.67300000000000004"/>
    <n v="6.21"/>
    <n v="6.21"/>
    <s v="USD"/>
    <n v="1"/>
    <n v="1"/>
    <n v="1"/>
    <n v="1"/>
    <n v="2"/>
    <n v="2"/>
    <n v="2"/>
    <n v="2"/>
    <n v="33.799999999999997"/>
    <n v="33.799999999999997"/>
    <n v="33.799999999999997"/>
    <n v="33.799999999999997"/>
    <n v="18.372781069999998"/>
    <n v="18.372781069999998"/>
    <n v="5.4428341380000003"/>
    <n v="5.4428341380000003"/>
  </r>
  <r>
    <d v="2025-09-19T00:00:00"/>
    <x v="24"/>
    <n v="149"/>
    <n v="1"/>
    <n v="9.84"/>
    <n v="0.67100000000000004"/>
    <n v="9.84"/>
    <n v="9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"/>
    <n v="279"/>
    <n v="1"/>
    <n v="1.94"/>
    <n v="0.35799999999999998"/>
    <n v="1.94"/>
    <n v="1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4"/>
    <n v="99"/>
    <n v="1"/>
    <n v="4.3899999999999997"/>
    <n v="1.01"/>
    <n v="4.3899999999999997"/>
    <n v="4.3899999999999997"/>
    <s v="USD"/>
    <n v="1"/>
    <n v="1"/>
    <n v="1"/>
    <n v="1"/>
    <n v="1"/>
    <n v="1"/>
    <n v="1"/>
    <n v="1"/>
    <n v="124.9"/>
    <n v="124.9"/>
    <n v="124.9"/>
    <n v="124.9"/>
    <n v="3.514811849"/>
    <n v="3.514811849"/>
    <n v="28.451025059999999"/>
    <n v="28.451025059999999"/>
  </r>
  <r>
    <d v="2025-09-19T00:00:00"/>
    <x v="1"/>
    <n v="120"/>
    <n v="2"/>
    <n v="2.7549999999999999"/>
    <n v="1.667"/>
    <n v="5.51"/>
    <n v="5.51"/>
    <s v="USD"/>
    <n v="1"/>
    <n v="1"/>
    <n v="1"/>
    <n v="1"/>
    <n v="1"/>
    <n v="1"/>
    <n v="1"/>
    <n v="1"/>
    <n v="32.49"/>
    <n v="32.49"/>
    <n v="32.49"/>
    <n v="32.49"/>
    <n v="16.95906433"/>
    <n v="16.95906433"/>
    <n v="5.896551724"/>
    <n v="5.896551724"/>
  </r>
  <r>
    <d v="2025-09-19T00:00:00"/>
    <x v="21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25"/>
    <n v="442"/>
    <n v="5"/>
    <n v="3.1739999999999999"/>
    <n v="1.131"/>
    <n v="15.87"/>
    <n v="15.87"/>
    <s v="USD"/>
    <n v="2"/>
    <n v="2"/>
    <n v="2"/>
    <n v="2"/>
    <n v="4"/>
    <n v="4"/>
    <n v="4"/>
    <n v="4"/>
    <n v="123.74"/>
    <n v="123.74"/>
    <n v="123.74"/>
    <n v="123.74"/>
    <n v="12.82527881"/>
    <n v="12.82527881"/>
    <n v="7.7971014490000004"/>
    <n v="7.7971014490000004"/>
  </r>
  <r>
    <d v="2025-09-19T00:00:00"/>
    <x v="26"/>
    <n v="824"/>
    <n v="6"/>
    <n v="2.4849999999999999"/>
    <n v="0.72799999999999998"/>
    <n v="14.91"/>
    <n v="14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27"/>
    <n v="486"/>
    <n v="2"/>
    <n v="1.665"/>
    <n v="0.41199999999999998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1"/>
    <n v="358"/>
    <n v="9"/>
    <n v="2.1520000000000001"/>
    <n v="2.5139999999999998"/>
    <n v="19.37"/>
    <n v="19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14"/>
    <n v="88"/>
    <n v="2"/>
    <n v="3.06"/>
    <n v="2.2730000000000001"/>
    <n v="6.12"/>
    <n v="6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4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12"/>
    <n v="398"/>
    <n v="9"/>
    <n v="4.3570000000000002"/>
    <n v="2.2610000000000001"/>
    <n v="39.21"/>
    <n v="39.21"/>
    <s v="USD"/>
    <n v="7"/>
    <n v="7"/>
    <n v="7"/>
    <n v="7"/>
    <n v="8"/>
    <n v="8"/>
    <n v="8"/>
    <n v="8"/>
    <n v="263.29000000000002"/>
    <n v="263.29000000000002"/>
    <n v="263.29000000000002"/>
    <n v="263.29000000000002"/>
    <n v="14.892324049999999"/>
    <n v="14.892324049999999"/>
    <n v="6.7148686560000002"/>
    <n v="6.7148686560000002"/>
  </r>
  <r>
    <d v="2025-09-19T00:00:00"/>
    <x v="10"/>
    <n v="245"/>
    <n v="2"/>
    <n v="4.93"/>
    <n v="0.81599999999999995"/>
    <n v="9.86"/>
    <n v="9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28"/>
    <n v="53"/>
    <n v="1"/>
    <n v="1.5"/>
    <n v="1.887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2"/>
    <n v="92"/>
    <n v="1"/>
    <n v="0.38"/>
    <n v="1.087"/>
    <n v="0.38"/>
    <n v="0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9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16"/>
    <n v="494"/>
    <n v="3"/>
    <n v="3.8069999999999999"/>
    <n v="0.60699999999999998"/>
    <n v="11.42"/>
    <n v="11.42"/>
    <s v="USD"/>
    <n v="4"/>
    <n v="4"/>
    <n v="4"/>
    <n v="4"/>
    <n v="10"/>
    <n v="10"/>
    <n v="10"/>
    <n v="10"/>
    <n v="485.83"/>
    <n v="485.83"/>
    <n v="485.83"/>
    <n v="485.83"/>
    <n v="2.3506164709999999"/>
    <n v="2.3506164709999999"/>
    <n v="42.542031520000002"/>
    <n v="42.542031520000002"/>
  </r>
  <r>
    <d v="2025-09-19T00:00:00"/>
    <x v="19"/>
    <n v="3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29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29"/>
    <n v="472"/>
    <n v="5"/>
    <n v="1.3140000000000001"/>
    <n v="1.0589999999999999"/>
    <n v="6.57"/>
    <n v="6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29"/>
    <n v="1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29"/>
    <n v="194"/>
    <n v="1"/>
    <n v="1.79"/>
    <n v="0.51500000000000001"/>
    <n v="1.79"/>
    <n v="1.79"/>
    <s v="USD"/>
    <n v="1"/>
    <n v="1"/>
    <n v="1"/>
    <n v="1"/>
    <n v="1"/>
    <n v="1"/>
    <n v="1"/>
    <n v="1"/>
    <n v="31.98"/>
    <n v="31.98"/>
    <n v="31.98"/>
    <n v="31.98"/>
    <n v="5.5972482799999996"/>
    <n v="5.5972482799999996"/>
    <n v="17.865921790000002"/>
    <n v="17.865921790000002"/>
  </r>
  <r>
    <d v="2025-09-19T00:00:00"/>
    <x v="30"/>
    <n v="1149"/>
    <n v="11"/>
    <n v="0.90700000000000003"/>
    <n v="0.95699999999999996"/>
    <n v="9.98"/>
    <n v="9.98"/>
    <s v="USD"/>
    <n v="1"/>
    <n v="1"/>
    <n v="1"/>
    <n v="1"/>
    <n v="1"/>
    <n v="1"/>
    <n v="1"/>
    <n v="1"/>
    <n v="12.98"/>
    <n v="12.98"/>
    <n v="12.98"/>
    <n v="12.98"/>
    <n v="76.887519260000005"/>
    <n v="76.887519260000005"/>
    <n v="1.300601202"/>
    <n v="1.300601202"/>
  </r>
  <r>
    <d v="2025-09-19T00:00:00"/>
    <x v="30"/>
    <n v="1312"/>
    <n v="12"/>
    <n v="0.628"/>
    <n v="0.91500000000000004"/>
    <n v="7.53"/>
    <n v="7.53"/>
    <s v="USD"/>
    <n v="1"/>
    <n v="1"/>
    <n v="1"/>
    <n v="1"/>
    <n v="1"/>
    <n v="1"/>
    <n v="1"/>
    <n v="1"/>
    <n v="12.98"/>
    <n v="12.98"/>
    <n v="12.98"/>
    <n v="12.98"/>
    <n v="58.012326659999999"/>
    <n v="58.012326659999999"/>
    <n v="1.72377158"/>
    <n v="1.72377158"/>
  </r>
  <r>
    <d v="2025-09-19T00:00:00"/>
    <x v="30"/>
    <n v="1942"/>
    <n v="29"/>
    <n v="0.65900000000000003"/>
    <n v="1.4930000000000001"/>
    <n v="19.11"/>
    <n v="19.11"/>
    <s v="USD"/>
    <n v="2"/>
    <n v="3"/>
    <n v="3"/>
    <n v="3"/>
    <n v="3"/>
    <n v="4"/>
    <n v="4"/>
    <n v="4"/>
    <n v="38.94"/>
    <n v="52.82"/>
    <n v="52.82"/>
    <n v="52.82"/>
    <n v="36.179477470000002"/>
    <n v="36.179477470000002"/>
    <n v="2.7639979069999998"/>
    <n v="2.7639979069999998"/>
  </r>
  <r>
    <d v="2025-09-19T00:00:00"/>
    <x v="30"/>
    <n v="5572"/>
    <n v="49"/>
    <n v="0.41299999999999998"/>
    <n v="0.879"/>
    <n v="20.25"/>
    <n v="20.25"/>
    <s v="USD"/>
    <n v="3"/>
    <n v="5"/>
    <n v="5"/>
    <n v="5"/>
    <n v="3"/>
    <n v="5"/>
    <n v="5"/>
    <n v="5"/>
    <n v="37.840000000000003"/>
    <n v="64.7"/>
    <n v="64.7"/>
    <n v="64.7"/>
    <n v="31.298299849999999"/>
    <n v="31.298299849999999"/>
    <n v="3.1950617280000002"/>
    <n v="3.1950617280000002"/>
  </r>
  <r>
    <d v="2025-09-19T00:00:00"/>
    <x v="31"/>
    <n v="46"/>
    <n v="1"/>
    <n v="1.35"/>
    <n v="2.1739999999999999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2"/>
    <n v="174"/>
    <n v="1"/>
    <n v="1.7"/>
    <n v="0.57499999999999996"/>
    <n v="1.7"/>
    <n v="1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1"/>
    <n v="124"/>
    <n v="2"/>
    <n v="0.99"/>
    <n v="1.613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2"/>
    <n v="225"/>
    <n v="3"/>
    <n v="1.2669999999999999"/>
    <n v="1.333"/>
    <n v="3.8"/>
    <n v="3.8"/>
    <s v="USD"/>
    <n v="1"/>
    <n v="1"/>
    <n v="1"/>
    <n v="1"/>
    <n v="1"/>
    <n v="1"/>
    <n v="1"/>
    <n v="1"/>
    <n v="21.98"/>
    <n v="21.98"/>
    <n v="21.98"/>
    <n v="21.98"/>
    <n v="17.288444040000002"/>
    <n v="17.288444040000002"/>
    <n v="5.7842105259999999"/>
    <n v="5.7842105259999999"/>
  </r>
  <r>
    <d v="2025-09-19T00:00:00"/>
    <x v="32"/>
    <n v="455"/>
    <n v="1"/>
    <n v="0.49"/>
    <n v="0.22"/>
    <n v="0.49"/>
    <n v="0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1"/>
    <n v="125"/>
    <n v="2"/>
    <n v="1.02"/>
    <n v="1.6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2"/>
    <n v="664"/>
    <n v="5"/>
    <n v="0.878"/>
    <n v="0.753"/>
    <n v="4.3899999999999997"/>
    <n v="4.3899999999999997"/>
    <s v="USD"/>
    <n v="0"/>
    <n v="1"/>
    <n v="1"/>
    <n v="1"/>
    <n v="0"/>
    <n v="1"/>
    <n v="1"/>
    <n v="1"/>
    <n v="0"/>
    <n v="36.880000000000003"/>
    <n v="36.880000000000003"/>
    <n v="36.880000000000003"/>
    <n v="11.90347072"/>
    <n v="11.90347072"/>
    <n v="8.4009111619999999"/>
    <n v="8.4009111619999999"/>
  </r>
  <r>
    <d v="2025-09-19T00:00:00"/>
    <x v="31"/>
    <n v="289"/>
    <n v="1"/>
    <n v="0.64"/>
    <n v="0.34599999999999997"/>
    <n v="0.64"/>
    <n v="0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4"/>
    <n v="827"/>
    <n v="12"/>
    <n v="1.663"/>
    <n v="1.4510000000000001"/>
    <n v="19.95"/>
    <n v="19.95"/>
    <s v="USD"/>
    <n v="0"/>
    <n v="1"/>
    <n v="1"/>
    <n v="1"/>
    <n v="0"/>
    <n v="1"/>
    <n v="1"/>
    <n v="1"/>
    <n v="0"/>
    <n v="23.98"/>
    <n v="23.98"/>
    <n v="23.98"/>
    <n v="83.194328609999999"/>
    <n v="83.194328609999999"/>
    <n v="1.202005013"/>
    <n v="1.202005013"/>
  </r>
  <r>
    <d v="2025-09-19T00:00:00"/>
    <x v="35"/>
    <n v="589"/>
    <n v="3"/>
    <n v="1.2170000000000001"/>
    <n v="0.50900000000000001"/>
    <n v="3.65"/>
    <n v="3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5"/>
    <n v="3018"/>
    <n v="17"/>
    <n v="1.129"/>
    <n v="0.56299999999999994"/>
    <n v="19.2"/>
    <n v="19.2"/>
    <s v="USD"/>
    <n v="3"/>
    <n v="5"/>
    <n v="5"/>
    <n v="5"/>
    <n v="3"/>
    <n v="5"/>
    <n v="5"/>
    <n v="5"/>
    <n v="66.37"/>
    <n v="100.23"/>
    <n v="100.23"/>
    <n v="100.23"/>
    <n v="19.155941330000001"/>
    <n v="19.155941330000001"/>
    <n v="5.2203125000000004"/>
    <n v="5.2203125000000004"/>
  </r>
  <r>
    <d v="2025-09-19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4"/>
    <n v="1990"/>
    <n v="6"/>
    <n v="1.0449999999999999"/>
    <n v="0.30199999999999999"/>
    <n v="6.27"/>
    <n v="6.27"/>
    <s v="USD"/>
    <n v="1"/>
    <n v="1"/>
    <n v="1"/>
    <n v="1"/>
    <n v="1"/>
    <n v="1"/>
    <n v="1"/>
    <n v="1"/>
    <n v="21.88"/>
    <n v="21.88"/>
    <n v="21.88"/>
    <n v="21.88"/>
    <n v="28.656307129999998"/>
    <n v="28.656307129999998"/>
    <n v="3.4896331740000002"/>
    <n v="3.4896331740000002"/>
  </r>
  <r>
    <d v="2025-09-19T00:00:00"/>
    <x v="33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4"/>
    <n v="620"/>
    <n v="2"/>
    <n v="1.125"/>
    <n v="0.32300000000000001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5"/>
    <n v="849"/>
    <n v="1"/>
    <n v="1.29"/>
    <n v="0.11799999999999999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4"/>
    <n v="3892"/>
    <n v="15"/>
    <n v="0.70599999999999996"/>
    <n v="0.38500000000000001"/>
    <n v="10.59"/>
    <n v="10.59"/>
    <s v="USD"/>
    <n v="1"/>
    <n v="3"/>
    <n v="3"/>
    <n v="3"/>
    <n v="2"/>
    <n v="6"/>
    <n v="6"/>
    <n v="6"/>
    <n v="69.760000000000005"/>
    <n v="299.72000000000003"/>
    <n v="299.72000000000003"/>
    <n v="299.72000000000003"/>
    <n v="3.533297745"/>
    <n v="3.533297745"/>
    <n v="28.302171860000001"/>
    <n v="28.302171860000001"/>
  </r>
  <r>
    <d v="2025-09-19T00:00:00"/>
    <x v="33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5"/>
    <n v="3013"/>
    <n v="25"/>
    <n v="0.80900000000000005"/>
    <n v="0.83"/>
    <n v="20.23"/>
    <n v="20.23"/>
    <s v="USD"/>
    <n v="2"/>
    <n v="2"/>
    <n v="2"/>
    <n v="2"/>
    <n v="2"/>
    <n v="2"/>
    <n v="2"/>
    <n v="2"/>
    <n v="24.86"/>
    <n v="24.86"/>
    <n v="24.86"/>
    <n v="24.86"/>
    <n v="81.375703939999994"/>
    <n v="81.375703939999994"/>
    <n v="1.228868018"/>
    <n v="1.228868018"/>
  </r>
  <r>
    <d v="2025-09-19T00:00:00"/>
    <x v="36"/>
    <n v="303"/>
    <n v="6"/>
    <n v="2.37"/>
    <n v="1.98"/>
    <n v="14.22"/>
    <n v="14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6"/>
    <n v="455"/>
    <n v="4"/>
    <n v="1.3580000000000001"/>
    <n v="0.879"/>
    <n v="5.43"/>
    <n v="5.43"/>
    <s v="USD"/>
    <n v="3"/>
    <n v="3"/>
    <n v="3"/>
    <n v="3"/>
    <n v="3"/>
    <n v="3"/>
    <n v="3"/>
    <n v="3"/>
    <n v="89.7"/>
    <n v="89.7"/>
    <n v="89.7"/>
    <n v="89.7"/>
    <n v="6.0535117060000001"/>
    <n v="6.0535117060000001"/>
    <n v="16.519337019999998"/>
    <n v="16.519337019999998"/>
  </r>
  <r>
    <d v="2025-09-19T00:00:00"/>
    <x v="36"/>
    <n v="495"/>
    <n v="3"/>
    <n v="1.49"/>
    <n v="0.60599999999999998"/>
    <n v="4.47"/>
    <n v="4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6"/>
    <n v="1002"/>
    <n v="6"/>
    <n v="1.113"/>
    <n v="0.59899999999999998"/>
    <n v="6.68"/>
    <n v="6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8"/>
    <n v="16"/>
    <n v="1"/>
    <n v="1.41"/>
    <n v="6.25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7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8"/>
    <n v="21"/>
    <n v="2"/>
    <n v="0.73499999999999999"/>
    <n v="9.5239999999999991"/>
    <n v="1.47"/>
    <n v="1.47"/>
    <s v="USD"/>
    <n v="1"/>
    <n v="1"/>
    <n v="1"/>
    <n v="1"/>
    <n v="1"/>
    <n v="1"/>
    <n v="1"/>
    <n v="1"/>
    <n v="31.98"/>
    <n v="31.98"/>
    <n v="31.98"/>
    <n v="31.98"/>
    <n v="4.5966228889999998"/>
    <n v="4.5966228889999998"/>
    <n v="21.755102040000001"/>
    <n v="21.755102040000001"/>
  </r>
  <r>
    <d v="2025-09-19T00:00:00"/>
    <x v="37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9"/>
    <n v="205"/>
    <n v="6"/>
    <n v="1.26"/>
    <n v="2.927"/>
    <n v="7.56"/>
    <n v="7.56"/>
    <s v="USD"/>
    <n v="2"/>
    <n v="2"/>
    <n v="2"/>
    <n v="2"/>
    <n v="2"/>
    <n v="2"/>
    <n v="2"/>
    <n v="2"/>
    <n v="23.78"/>
    <n v="23.78"/>
    <n v="23.78"/>
    <n v="23.78"/>
    <n v="31.791421360000001"/>
    <n v="31.791421360000001"/>
    <n v="3.1455026460000002"/>
    <n v="3.1455026460000002"/>
  </r>
  <r>
    <d v="2025-09-19T00:00:00"/>
    <x v="40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41"/>
    <n v="249"/>
    <n v="3"/>
    <n v="1.59"/>
    <n v="1.2050000000000001"/>
    <n v="4.7699999999999996"/>
    <n v="4.7699999999999996"/>
    <s v="USD"/>
    <n v="2"/>
    <n v="2"/>
    <n v="2"/>
    <n v="2"/>
    <n v="2"/>
    <n v="2"/>
    <n v="2"/>
    <n v="2"/>
    <n v="42.37"/>
    <n v="42.37"/>
    <n v="42.37"/>
    <n v="42.37"/>
    <n v="11.257965540000001"/>
    <n v="11.257965540000001"/>
    <n v="8.8825995809999991"/>
    <n v="8.8825995809999991"/>
  </r>
  <r>
    <d v="2025-09-19T00:00:00"/>
    <x v="42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39"/>
    <n v="200"/>
    <n v="3"/>
    <n v="0.95"/>
    <n v="1.5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0"/>
    <n v="169"/>
    <n v="3"/>
    <n v="1.27"/>
    <n v="1.7749999999999999"/>
    <n v="3.81"/>
    <n v="3.81"/>
    <s v="USD"/>
    <n v="2"/>
    <n v="2"/>
    <n v="2"/>
    <n v="2"/>
    <n v="2"/>
    <n v="2"/>
    <n v="2"/>
    <n v="2"/>
    <n v="69.760000000000005"/>
    <n v="69.760000000000005"/>
    <n v="69.760000000000005"/>
    <n v="69.760000000000005"/>
    <n v="5.4615825689999999"/>
    <n v="5.4615825689999999"/>
    <n v="18.309711289999999"/>
    <n v="18.309711289999999"/>
  </r>
  <r>
    <d v="2025-09-19T00:00:00"/>
    <x v="41"/>
    <n v="959"/>
    <n v="5"/>
    <n v="1.31"/>
    <n v="0.52100000000000002"/>
    <n v="6.55"/>
    <n v="6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2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42"/>
    <n v="89"/>
    <n v="1"/>
    <n v="1.41"/>
    <n v="1.1240000000000001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39"/>
    <n v="289"/>
    <n v="4"/>
    <n v="0.69"/>
    <n v="1.3839999999999999"/>
    <n v="2.76"/>
    <n v="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0"/>
    <n v="341"/>
    <n v="4"/>
    <n v="1.478"/>
    <n v="1.173"/>
    <n v="5.91"/>
    <n v="5.91"/>
    <s v="USD"/>
    <n v="1"/>
    <n v="1"/>
    <n v="1"/>
    <n v="1"/>
    <n v="3"/>
    <n v="3"/>
    <n v="3"/>
    <n v="3"/>
    <n v="104.7"/>
    <n v="104.7"/>
    <n v="104.7"/>
    <n v="104.7"/>
    <n v="5.6446991400000002"/>
    <n v="5.6446991400000002"/>
    <n v="17.715736039999999"/>
    <n v="17.715736039999999"/>
  </r>
  <r>
    <d v="2025-09-19T00:00:00"/>
    <x v="41"/>
    <n v="926"/>
    <n v="8"/>
    <n v="1.286"/>
    <n v="0.86399999999999999"/>
    <n v="10.29"/>
    <n v="10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1"/>
    <n v="662"/>
    <n v="4"/>
    <n v="1.645"/>
    <n v="0.60399999999999998"/>
    <n v="6.58"/>
    <n v="6.58"/>
    <s v="USD"/>
    <n v="1"/>
    <n v="1"/>
    <n v="1"/>
    <n v="1"/>
    <n v="1"/>
    <n v="1"/>
    <n v="1"/>
    <n v="1"/>
    <n v="18.489999999999998"/>
    <n v="18.489999999999998"/>
    <n v="18.489999999999998"/>
    <n v="18.489999999999998"/>
    <n v="35.586803680000003"/>
    <n v="35.586803680000003"/>
    <n v="2.8100303950000001"/>
    <n v="2.8100303950000001"/>
  </r>
  <r>
    <d v="2025-09-19T00:00:00"/>
    <x v="39"/>
    <n v="152"/>
    <n v="2"/>
    <n v="0.48"/>
    <n v="1.3160000000000001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2"/>
    <n v="137"/>
    <n v="2"/>
    <n v="0.78"/>
    <n v="1.46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0"/>
    <n v="1157"/>
    <n v="6"/>
    <n v="0.88700000000000001"/>
    <n v="0.51900000000000002"/>
    <n v="5.32"/>
    <n v="5.32"/>
    <s v="USD"/>
    <n v="2"/>
    <n v="2"/>
    <n v="2"/>
    <n v="2"/>
    <n v="4"/>
    <n v="4"/>
    <n v="4"/>
    <n v="4"/>
    <n v="139.54"/>
    <n v="139.54"/>
    <n v="139.54"/>
    <n v="139.54"/>
    <n v="3.812526874"/>
    <n v="3.812526874"/>
    <n v="26.229323310000002"/>
    <n v="26.229323310000002"/>
  </r>
  <r>
    <d v="2025-09-19T00:00:00"/>
    <x v="28"/>
    <n v="257"/>
    <n v="2"/>
    <n v="1.79"/>
    <n v="0.77800000000000002"/>
    <n v="3.58"/>
    <n v="3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3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19T00:00:00"/>
    <x v="28"/>
    <n v="626"/>
    <n v="6"/>
    <n v="1.34"/>
    <n v="0.95799999999999996"/>
    <n v="8.0399999999999991"/>
    <n v="8.03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3"/>
    <n v="697"/>
    <n v="1"/>
    <n v="1.1399999999999999"/>
    <n v="0.14299999999999999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28"/>
    <n v="689"/>
    <n v="8"/>
    <n v="1"/>
    <n v="1.161"/>
    <n v="8"/>
    <n v="8"/>
    <s v="USD"/>
    <n v="1"/>
    <n v="1"/>
    <n v="1"/>
    <n v="1"/>
    <n v="1"/>
    <n v="1"/>
    <n v="1"/>
    <n v="1"/>
    <n v="36.9"/>
    <n v="36.9"/>
    <n v="36.9"/>
    <n v="36.9"/>
    <n v="21.6802168"/>
    <n v="21.6802168"/>
    <n v="4.6124999999999998"/>
    <n v="4.6124999999999998"/>
  </r>
  <r>
    <d v="2025-09-19T00:00:00"/>
    <x v="43"/>
    <n v="597"/>
    <n v="5"/>
    <n v="1.19"/>
    <n v="0.83799999999999997"/>
    <n v="5.95"/>
    <n v="5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43"/>
    <n v="552"/>
    <n v="4"/>
    <n v="0.748"/>
    <n v="0.72499999999999998"/>
    <n v="2.99"/>
    <n v="2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19T00:00:00"/>
    <x v="28"/>
    <n v="1501"/>
    <n v="2"/>
    <n v="0.62"/>
    <n v="0.13300000000000001"/>
    <n v="1.24"/>
    <n v="1.24"/>
    <s v="USD"/>
    <n v="1"/>
    <n v="1"/>
    <n v="1"/>
    <n v="1"/>
    <n v="1"/>
    <n v="1"/>
    <n v="1"/>
    <n v="1"/>
    <n v="22.9"/>
    <n v="22.9"/>
    <n v="22.9"/>
    <n v="22.9"/>
    <n v="5.414847162"/>
    <n v="5.414847162"/>
    <n v="18.46774194"/>
    <n v="18.46774194"/>
  </r>
  <r>
    <d v="2025-09-20T00:00:00"/>
    <x v="0"/>
    <n v="940"/>
    <n v="11"/>
    <n v="1.375"/>
    <n v="1.17"/>
    <n v="15.12"/>
    <n v="15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1"/>
    <n v="1690"/>
    <n v="28"/>
    <n v="2.077"/>
    <n v="1.657"/>
    <n v="58.15"/>
    <n v="58.15"/>
    <s v="USD"/>
    <n v="6"/>
    <n v="8"/>
    <n v="8"/>
    <n v="8"/>
    <n v="6"/>
    <n v="9"/>
    <n v="9"/>
    <n v="9"/>
    <n v="156.28"/>
    <n v="225.53"/>
    <n v="225.53"/>
    <n v="225.53"/>
    <n v="25.783709479999999"/>
    <n v="25.783709479999999"/>
    <n v="3.8784178850000002"/>
    <n v="3.8784178850000002"/>
  </r>
  <r>
    <d v="2025-09-20T00:00:00"/>
    <x v="2"/>
    <n v="744"/>
    <n v="11"/>
    <n v="2.585"/>
    <n v="1.478"/>
    <n v="28.44"/>
    <n v="28.44"/>
    <s v="USD"/>
    <n v="0"/>
    <n v="1"/>
    <n v="1"/>
    <n v="1"/>
    <n v="0"/>
    <n v="4"/>
    <n v="4"/>
    <n v="4"/>
    <n v="0"/>
    <n v="115.92"/>
    <n v="115.92"/>
    <n v="115.92"/>
    <n v="24.534161489999999"/>
    <n v="24.534161489999999"/>
    <n v="4.0759493669999998"/>
    <n v="4.0759493669999998"/>
  </r>
  <r>
    <d v="2025-09-20T00:00:00"/>
    <x v="3"/>
    <n v="584"/>
    <n v="4"/>
    <n v="3.6850000000000001"/>
    <n v="0.68500000000000005"/>
    <n v="14.74"/>
    <n v="14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"/>
    <n v="425"/>
    <n v="4"/>
    <n v="3.76"/>
    <n v="0.94099999999999995"/>
    <n v="15.04"/>
    <n v="15.04"/>
    <s v="USD"/>
    <n v="1"/>
    <n v="3"/>
    <n v="3"/>
    <n v="3"/>
    <n v="1"/>
    <n v="3"/>
    <n v="3"/>
    <n v="3"/>
    <n v="30.98"/>
    <n v="101.84"/>
    <n v="101.84"/>
    <n v="101.84"/>
    <n v="14.768263940000001"/>
    <n v="14.768263940000001"/>
    <n v="6.7712765959999999"/>
    <n v="6.7712765959999999"/>
  </r>
  <r>
    <d v="2025-09-20T00:00:00"/>
    <x v="5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44"/>
    <n v="1078"/>
    <n v="15"/>
    <n v="2.3889999999999998"/>
    <n v="1.391"/>
    <n v="35.840000000000003"/>
    <n v="35.840000000000003"/>
    <s v="USD"/>
    <n v="2"/>
    <n v="3"/>
    <n v="3"/>
    <n v="3"/>
    <n v="2"/>
    <n v="3"/>
    <n v="3"/>
    <n v="3"/>
    <n v="63.96"/>
    <n v="95.94"/>
    <n v="95.94"/>
    <n v="95.94"/>
    <n v="37.356681260000002"/>
    <n v="37.356681260000002"/>
    <n v="2.6768973210000002"/>
    <n v="2.6768973210000002"/>
  </r>
  <r>
    <d v="2025-09-20T00:00:00"/>
    <x v="6"/>
    <n v="165"/>
    <n v="4"/>
    <n v="0.93500000000000005"/>
    <n v="2.4239999999999999"/>
    <n v="3.74"/>
    <n v="3.74"/>
    <s v="USD"/>
    <n v="0"/>
    <n v="1"/>
    <n v="1"/>
    <n v="1"/>
    <n v="0"/>
    <n v="1"/>
    <n v="1"/>
    <n v="1"/>
    <n v="0"/>
    <n v="23.49"/>
    <n v="23.49"/>
    <n v="23.49"/>
    <n v="15.921668800000001"/>
    <n v="15.921668800000001"/>
    <n v="6.2807486629999998"/>
    <n v="6.2807486629999998"/>
  </r>
  <r>
    <d v="2025-09-20T00:00:00"/>
    <x v="7"/>
    <n v="389"/>
    <n v="5"/>
    <n v="2.4340000000000002"/>
    <n v="1.2849999999999999"/>
    <n v="12.17"/>
    <n v="12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9"/>
    <n v="859"/>
    <n v="6"/>
    <n v="1.228"/>
    <n v="0.69799999999999995"/>
    <n v="7.37"/>
    <n v="7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"/>
    <n v="2353"/>
    <n v="19"/>
    <n v="4.0999999999999996"/>
    <n v="0.80700000000000005"/>
    <n v="77.900000000000006"/>
    <n v="77.900000000000006"/>
    <s v="USD"/>
    <n v="2"/>
    <n v="2"/>
    <n v="2"/>
    <n v="2"/>
    <n v="7"/>
    <n v="7"/>
    <n v="7"/>
    <n v="7"/>
    <n v="262.26"/>
    <n v="262.26"/>
    <n v="262.26"/>
    <n v="262.26"/>
    <n v="29.703347820000001"/>
    <n v="29.703347820000001"/>
    <n v="3.3666238769999999"/>
    <n v="3.3666238769999999"/>
  </r>
  <r>
    <d v="2025-09-20T00:00:00"/>
    <x v="10"/>
    <n v="1203"/>
    <n v="15"/>
    <n v="5.42"/>
    <n v="1.2470000000000001"/>
    <n v="81.3"/>
    <n v="81.3"/>
    <s v="USD"/>
    <n v="8"/>
    <n v="9"/>
    <n v="9"/>
    <n v="9"/>
    <n v="15"/>
    <n v="16"/>
    <n v="16"/>
    <n v="16"/>
    <n v="592.70000000000005"/>
    <n v="625.58000000000004"/>
    <n v="625.58000000000004"/>
    <n v="625.58000000000004"/>
    <n v="12.99593977"/>
    <n v="12.99593977"/>
    <n v="7.6947109469999999"/>
    <n v="7.6947109469999999"/>
  </r>
  <r>
    <d v="2025-09-20T00:00:00"/>
    <x v="11"/>
    <n v="1093"/>
    <n v="11"/>
    <n v="4.0060000000000002"/>
    <n v="1.006"/>
    <n v="44.07"/>
    <n v="44.07"/>
    <s v="USD"/>
    <n v="4"/>
    <n v="4"/>
    <n v="4"/>
    <n v="4"/>
    <n v="13"/>
    <n v="13"/>
    <n v="13"/>
    <n v="13"/>
    <n v="402.74"/>
    <n v="402.74"/>
    <n v="402.74"/>
    <n v="402.74"/>
    <n v="10.942543580000001"/>
    <n v="10.942543580000001"/>
    <n v="9.1386430680000004"/>
    <n v="9.1386430680000004"/>
  </r>
  <r>
    <d v="2025-09-20T00:00:00"/>
    <x v="12"/>
    <n v="981"/>
    <n v="7"/>
    <n v="5.1639999999999997"/>
    <n v="0.71399999999999997"/>
    <n v="36.15"/>
    <n v="36.15"/>
    <s v="USD"/>
    <n v="2"/>
    <n v="2"/>
    <n v="2"/>
    <n v="2"/>
    <n v="3"/>
    <n v="3"/>
    <n v="3"/>
    <n v="3"/>
    <n v="84.94"/>
    <n v="84.94"/>
    <n v="84.94"/>
    <n v="84.94"/>
    <n v="42.559453730000001"/>
    <n v="42.559453730000001"/>
    <n v="2.349654219"/>
    <n v="2.349654219"/>
  </r>
  <r>
    <d v="2025-09-20T00:00:00"/>
    <x v="13"/>
    <n v="2202"/>
    <n v="15"/>
    <n v="3.0430000000000001"/>
    <n v="0.68100000000000005"/>
    <n v="45.65"/>
    <n v="45.65"/>
    <s v="USD"/>
    <n v="7"/>
    <n v="10"/>
    <n v="10"/>
    <n v="10"/>
    <n v="11"/>
    <n v="15"/>
    <n v="15"/>
    <n v="15"/>
    <n v="251.37"/>
    <n v="357.19"/>
    <n v="357.19"/>
    <n v="357.19"/>
    <n v="12.780313"/>
    <n v="12.780313"/>
    <n v="7.8245345019999997"/>
    <n v="7.8245345019999997"/>
  </r>
  <r>
    <d v="2025-09-20T00:00:00"/>
    <x v="45"/>
    <n v="627"/>
    <n v="5"/>
    <n v="1.9239999999999999"/>
    <n v="0.79700000000000004"/>
    <n v="9.6199999999999992"/>
    <n v="9.6199999999999992"/>
    <s v="USD"/>
    <n v="1"/>
    <n v="1"/>
    <n v="1"/>
    <n v="1"/>
    <n v="1"/>
    <n v="1"/>
    <n v="1"/>
    <n v="1"/>
    <n v="21.88"/>
    <n v="21.88"/>
    <n v="21.88"/>
    <n v="21.88"/>
    <n v="43.967093239999997"/>
    <n v="43.967093239999997"/>
    <n v="2.2744282739999999"/>
    <n v="2.2744282739999999"/>
  </r>
  <r>
    <d v="2025-09-20T00:00:00"/>
    <x v="14"/>
    <n v="993"/>
    <n v="13"/>
    <n v="3.105"/>
    <n v="1.3089999999999999"/>
    <n v="40.369999999999997"/>
    <n v="40.369999999999997"/>
    <s v="USD"/>
    <n v="5"/>
    <n v="5"/>
    <n v="5"/>
    <n v="5"/>
    <n v="5"/>
    <n v="5"/>
    <n v="5"/>
    <n v="5"/>
    <n v="164.45"/>
    <n v="164.45"/>
    <n v="164.45"/>
    <n v="164.45"/>
    <n v="24.548494980000001"/>
    <n v="24.548494980000001"/>
    <n v="4.0735694819999999"/>
    <n v="4.0735694819999999"/>
  </r>
  <r>
    <d v="2025-09-20T00:00:00"/>
    <x v="46"/>
    <n v="1435"/>
    <n v="4"/>
    <n v="2.173"/>
    <n v="0.27900000000000003"/>
    <n v="8.69"/>
    <n v="8.69"/>
    <s v="USD"/>
    <n v="1"/>
    <n v="1"/>
    <n v="1"/>
    <n v="1"/>
    <n v="1"/>
    <n v="1"/>
    <n v="1"/>
    <n v="1"/>
    <n v="28.49"/>
    <n v="28.49"/>
    <n v="28.49"/>
    <n v="28.49"/>
    <n v="30.5019305"/>
    <n v="30.5019305"/>
    <n v="3.2784810129999999"/>
    <n v="3.2784810129999999"/>
  </r>
  <r>
    <d v="2025-09-20T00:00:00"/>
    <x v="15"/>
    <n v="444"/>
    <n v="6"/>
    <n v="5.29"/>
    <n v="1.351"/>
    <n v="31.74"/>
    <n v="31.74"/>
    <s v="USD"/>
    <n v="1"/>
    <n v="1"/>
    <n v="1"/>
    <n v="1"/>
    <n v="1"/>
    <n v="1"/>
    <n v="1"/>
    <n v="1"/>
    <n v="28.49"/>
    <n v="28.49"/>
    <n v="28.49"/>
    <n v="28.49"/>
    <n v="111.4075114"/>
    <n v="111.4075114"/>
    <n v="0.89760554510000001"/>
    <n v="0.89760554510000001"/>
  </r>
  <r>
    <d v="2025-09-20T00:00:00"/>
    <x v="16"/>
    <n v="229"/>
    <n v="3"/>
    <n v="4.6500000000000004"/>
    <n v="1.31"/>
    <n v="13.95"/>
    <n v="13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17"/>
    <n v="93"/>
    <n v="2"/>
    <n v="3.58"/>
    <n v="2.1509999999999998"/>
    <n v="7.16"/>
    <n v="7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18"/>
    <n v="556"/>
    <n v="3"/>
    <n v="3.38"/>
    <n v="0.54"/>
    <n v="10.14"/>
    <n v="10.14"/>
    <s v="USD"/>
    <n v="2"/>
    <n v="3"/>
    <n v="3"/>
    <n v="3"/>
    <n v="2"/>
    <n v="3"/>
    <n v="3"/>
    <n v="3"/>
    <n v="69.98"/>
    <n v="103.47"/>
    <n v="103.47"/>
    <n v="103.47"/>
    <n v="9.7999420120000007"/>
    <n v="9.7999420120000007"/>
    <n v="10.20414201"/>
    <n v="10.20414201"/>
  </r>
  <r>
    <d v="2025-09-20T00:00:00"/>
    <x v="19"/>
    <n v="1177"/>
    <n v="2"/>
    <n v="5.15"/>
    <n v="0.17"/>
    <n v="10.3"/>
    <n v="10.3"/>
    <s v="USD"/>
    <n v="1"/>
    <n v="1"/>
    <n v="1"/>
    <n v="1"/>
    <n v="1"/>
    <n v="1"/>
    <n v="1"/>
    <n v="1"/>
    <n v="30.98"/>
    <n v="30.98"/>
    <n v="30.98"/>
    <n v="30.98"/>
    <n v="33.247256290000003"/>
    <n v="33.247256290000003"/>
    <n v="3.0077669899999999"/>
    <n v="3.0077669899999999"/>
  </r>
  <r>
    <d v="2025-09-20T00:00:00"/>
    <x v="20"/>
    <n v="730"/>
    <n v="2"/>
    <n v="2.4"/>
    <n v="0.27400000000000002"/>
    <n v="4.8"/>
    <n v="4.8"/>
    <s v="USD"/>
    <n v="2"/>
    <n v="2"/>
    <n v="2"/>
    <n v="2"/>
    <n v="5"/>
    <n v="5"/>
    <n v="5"/>
    <n v="5"/>
    <n v="495.43"/>
    <n v="495.43"/>
    <n v="495.43"/>
    <n v="495.43"/>
    <n v="0.96885533779999999"/>
    <n v="0.96885533779999999"/>
    <n v="103.2145833"/>
    <n v="103.2145833"/>
  </r>
  <r>
    <d v="2025-09-20T00:00:00"/>
    <x v="21"/>
    <n v="344"/>
    <n v="3"/>
    <n v="2.5529999999999999"/>
    <n v="0.872"/>
    <n v="7.66"/>
    <n v="7.66"/>
    <s v="USD"/>
    <n v="0"/>
    <n v="1"/>
    <n v="1"/>
    <n v="1"/>
    <n v="0"/>
    <n v="1"/>
    <n v="1"/>
    <n v="1"/>
    <n v="0"/>
    <n v="41.88"/>
    <n v="41.88"/>
    <n v="41.88"/>
    <n v="18.29035339"/>
    <n v="18.29035339"/>
    <n v="5.4673629239999997"/>
    <n v="5.4673629239999997"/>
  </r>
  <r>
    <d v="2025-09-20T00:00:00"/>
    <x v="22"/>
    <n v="281"/>
    <n v="1"/>
    <n v="2.02"/>
    <n v="0.35599999999999998"/>
    <n v="2.02"/>
    <n v="2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"/>
    <n v="3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46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45"/>
    <n v="132"/>
    <n v="1"/>
    <n v="3.54"/>
    <n v="0.75800000000000001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14"/>
    <n v="1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23"/>
    <n v="71"/>
    <n v="1"/>
    <n v="4.29"/>
    <n v="1.4079999999999999"/>
    <n v="4.29"/>
    <n v="4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0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2"/>
    <n v="1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6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15"/>
    <n v="62"/>
    <n v="2"/>
    <n v="3.6349999999999998"/>
    <n v="3.226"/>
    <n v="7.27"/>
    <n v="7.27"/>
    <s v="USD"/>
    <n v="1"/>
    <n v="1"/>
    <n v="1"/>
    <n v="1"/>
    <n v="2"/>
    <n v="2"/>
    <n v="2"/>
    <n v="2"/>
    <n v="56.98"/>
    <n v="56.98"/>
    <n v="56.98"/>
    <n v="56.98"/>
    <n v="12.75886276"/>
    <n v="12.75886276"/>
    <n v="7.8376891329999996"/>
    <n v="7.8376891329999996"/>
  </r>
  <r>
    <d v="2025-09-20T00:00:00"/>
    <x v="36"/>
    <n v="192"/>
    <n v="1"/>
    <n v="4.18"/>
    <n v="0.52100000000000002"/>
    <n v="4.18"/>
    <n v="4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7"/>
    <n v="952"/>
    <n v="2"/>
    <n v="2.3250000000000002"/>
    <n v="0.21"/>
    <n v="4.6500000000000004"/>
    <n v="4.6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24"/>
    <n v="79"/>
    <n v="1"/>
    <n v="7.57"/>
    <n v="1.266"/>
    <n v="7.57"/>
    <n v="7.57"/>
    <s v="USD"/>
    <n v="1"/>
    <n v="1"/>
    <n v="1"/>
    <n v="1"/>
    <n v="2"/>
    <n v="2"/>
    <n v="2"/>
    <n v="2"/>
    <n v="56.98"/>
    <n v="56.98"/>
    <n v="56.98"/>
    <n v="56.98"/>
    <n v="13.285363289999999"/>
    <n v="13.285363289999999"/>
    <n v="7.5270805809999999"/>
    <n v="7.5270805809999999"/>
  </r>
  <r>
    <d v="2025-09-20T00:00:00"/>
    <x v="4"/>
    <n v="94"/>
    <n v="1"/>
    <n v="1.81"/>
    <n v="1.0640000000000001"/>
    <n v="1.81"/>
    <n v="1.81"/>
    <s v="USD"/>
    <n v="0"/>
    <n v="1"/>
    <n v="1"/>
    <n v="1"/>
    <n v="0"/>
    <n v="1"/>
    <n v="1"/>
    <n v="1"/>
    <n v="0"/>
    <n v="39.49"/>
    <n v="39.49"/>
    <n v="39.49"/>
    <n v="4.5834388449999999"/>
    <n v="4.5834388449999999"/>
    <n v="21.817679559999998"/>
    <n v="21.817679559999998"/>
  </r>
  <r>
    <d v="2025-09-20T00:00:00"/>
    <x v="44"/>
    <n v="139"/>
    <n v="1"/>
    <n v="3.24"/>
    <n v="0.71899999999999997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1"/>
    <n v="42"/>
    <n v="1"/>
    <n v="2.94"/>
    <n v="2.3809999999999998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21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25"/>
    <n v="249"/>
    <n v="3"/>
    <n v="2.66"/>
    <n v="1.2050000000000001"/>
    <n v="7.98"/>
    <n v="7.98"/>
    <s v="USD"/>
    <n v="2"/>
    <n v="2"/>
    <n v="2"/>
    <n v="2"/>
    <n v="2"/>
    <n v="2"/>
    <n v="2"/>
    <n v="2"/>
    <n v="48.96"/>
    <n v="48.96"/>
    <n v="48.96"/>
    <n v="48.96"/>
    <n v="16.299019609999998"/>
    <n v="16.299019609999998"/>
    <n v="6.1353383460000002"/>
    <n v="6.1353383460000002"/>
  </r>
  <r>
    <d v="2025-09-20T00:00:00"/>
    <x v="26"/>
    <n v="556"/>
    <n v="6"/>
    <n v="2.5299999999999998"/>
    <n v="1.079"/>
    <n v="15.18"/>
    <n v="15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27"/>
    <n v="243"/>
    <n v="3"/>
    <n v="2.1269999999999998"/>
    <n v="1.2350000000000001"/>
    <n v="6.38"/>
    <n v="6.38"/>
    <s v="USD"/>
    <n v="3"/>
    <n v="3"/>
    <n v="3"/>
    <n v="3"/>
    <n v="3"/>
    <n v="3"/>
    <n v="3"/>
    <n v="3"/>
    <n v="108.74"/>
    <n v="108.74"/>
    <n v="108.74"/>
    <n v="108.74"/>
    <n v="5.8672061800000002"/>
    <n v="5.8672061800000002"/>
    <n v="17.04388715"/>
    <n v="17.04388715"/>
  </r>
  <r>
    <d v="2025-09-20T00:00:00"/>
    <x v="5"/>
    <n v="2"/>
    <n v="1"/>
    <n v="1.44"/>
    <n v="50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1"/>
    <n v="261"/>
    <n v="10"/>
    <n v="1.6859999999999999"/>
    <n v="3.831"/>
    <n v="16.86"/>
    <n v="16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14"/>
    <n v="79"/>
    <n v="2"/>
    <n v="3.5950000000000002"/>
    <n v="2.532"/>
    <n v="7.19"/>
    <n v="7.19"/>
    <s v="USD"/>
    <n v="1"/>
    <n v="1"/>
    <n v="1"/>
    <n v="1"/>
    <n v="3"/>
    <n v="3"/>
    <n v="3"/>
    <n v="3"/>
    <n v="109.47"/>
    <n v="109.47"/>
    <n v="109.47"/>
    <n v="109.47"/>
    <n v="6.5680094999999996"/>
    <n v="6.5680094999999996"/>
    <n v="15.225312929999999"/>
    <n v="15.225312929999999"/>
  </r>
  <r>
    <d v="2025-09-20T00:00:00"/>
    <x v="44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12"/>
    <n v="307"/>
    <n v="4"/>
    <n v="4.41"/>
    <n v="1.3029999999999999"/>
    <n v="17.64"/>
    <n v="17.64"/>
    <s v="USD"/>
    <n v="2"/>
    <n v="2"/>
    <n v="2"/>
    <n v="2"/>
    <n v="3"/>
    <n v="3"/>
    <n v="3"/>
    <n v="3"/>
    <n v="80.94"/>
    <n v="80.94"/>
    <n v="80.94"/>
    <n v="80.94"/>
    <n v="21.79392142"/>
    <n v="21.79392142"/>
    <n v="4.5884353740000003"/>
    <n v="4.5884353740000003"/>
  </r>
  <r>
    <d v="2025-09-20T00:00:00"/>
    <x v="10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28"/>
    <n v="20"/>
    <n v="1"/>
    <n v="3.76"/>
    <n v="5"/>
    <n v="3.76"/>
    <n v="3.76"/>
    <s v="USD"/>
    <n v="1"/>
    <n v="1"/>
    <n v="1"/>
    <n v="1"/>
    <n v="1"/>
    <n v="1"/>
    <n v="1"/>
    <n v="1"/>
    <n v="37.49"/>
    <n v="37.49"/>
    <n v="37.49"/>
    <n v="37.49"/>
    <n v="10.02934116"/>
    <n v="10.02934116"/>
    <n v="9.9707446809999993"/>
    <n v="9.9707446809999993"/>
  </r>
  <r>
    <d v="2025-09-20T00:00:00"/>
    <x v="32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9"/>
    <n v="48"/>
    <n v="1"/>
    <n v="1.4"/>
    <n v="2.0830000000000002"/>
    <n v="1.4"/>
    <n v="1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16"/>
    <n v="498"/>
    <n v="1"/>
    <n v="2.87"/>
    <n v="0.20100000000000001"/>
    <n v="2.87"/>
    <n v="2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19"/>
    <n v="2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29"/>
    <n v="107"/>
    <n v="1"/>
    <n v="1.56"/>
    <n v="0.93500000000000005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29"/>
    <n v="2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29"/>
    <n v="128"/>
    <n v="1"/>
    <n v="1.23"/>
    <n v="0.78100000000000003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29"/>
    <n v="124"/>
    <n v="2"/>
    <n v="1.85"/>
    <n v="1.613"/>
    <n v="3.7"/>
    <n v="3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0"/>
    <n v="1027"/>
    <n v="17"/>
    <n v="0.92800000000000005"/>
    <n v="1.655"/>
    <n v="15.77"/>
    <n v="15.77"/>
    <s v="USD"/>
    <n v="4"/>
    <n v="6"/>
    <n v="6"/>
    <n v="6"/>
    <n v="4"/>
    <n v="6"/>
    <n v="6"/>
    <n v="6"/>
    <n v="71.92"/>
    <n v="101.78"/>
    <n v="101.78"/>
    <n v="101.78"/>
    <n v="15.49420318"/>
    <n v="15.49420318"/>
    <n v="6.4540266329999998"/>
    <n v="6.4540266329999998"/>
  </r>
  <r>
    <d v="2025-09-20T00:00:00"/>
    <x v="30"/>
    <n v="1351"/>
    <n v="32"/>
    <n v="0.70799999999999996"/>
    <n v="2.3690000000000002"/>
    <n v="22.65"/>
    <n v="22.65"/>
    <s v="USD"/>
    <n v="4"/>
    <n v="5"/>
    <n v="5"/>
    <n v="5"/>
    <n v="4"/>
    <n v="5"/>
    <n v="5"/>
    <n v="5"/>
    <n v="68.72"/>
    <n v="84.7"/>
    <n v="84.7"/>
    <n v="84.7"/>
    <n v="26.74144038"/>
    <n v="26.74144038"/>
    <n v="3.7395143489999998"/>
    <n v="3.7395143489999998"/>
  </r>
  <r>
    <d v="2025-09-20T00:00:00"/>
    <x v="30"/>
    <n v="1888"/>
    <n v="21"/>
    <n v="0.748"/>
    <n v="1.1120000000000001"/>
    <n v="15.7"/>
    <n v="15.7"/>
    <s v="USD"/>
    <n v="4"/>
    <n v="4"/>
    <n v="4"/>
    <n v="4"/>
    <n v="5"/>
    <n v="5"/>
    <n v="5"/>
    <n v="5"/>
    <n v="103.92"/>
    <n v="103.92"/>
    <n v="103.92"/>
    <n v="103.92"/>
    <n v="15.10777521"/>
    <n v="15.10777521"/>
    <n v="6.6191082799999998"/>
    <n v="6.6191082799999998"/>
  </r>
  <r>
    <d v="2025-09-20T00:00:00"/>
    <x v="30"/>
    <n v="5239"/>
    <n v="64"/>
    <n v="0.40799999999999997"/>
    <n v="1.222"/>
    <n v="26.13"/>
    <n v="26.13"/>
    <s v="USD"/>
    <n v="2"/>
    <n v="3"/>
    <n v="3"/>
    <n v="3"/>
    <n v="3"/>
    <n v="4"/>
    <n v="4"/>
    <n v="4"/>
    <n v="65.88"/>
    <n v="78.86"/>
    <n v="78.86"/>
    <n v="78.86"/>
    <n v="33.134669029999998"/>
    <n v="33.134669029999998"/>
    <n v="3.0179869880000001"/>
    <n v="3.0179869880000001"/>
  </r>
  <r>
    <d v="2025-09-20T00:00:00"/>
    <x v="31"/>
    <n v="59"/>
    <n v="1"/>
    <n v="1.59"/>
    <n v="1.6950000000000001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2"/>
    <n v="1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1"/>
    <n v="100"/>
    <n v="1"/>
    <n v="1.19"/>
    <n v="1"/>
    <n v="1.19"/>
    <n v="1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2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2"/>
    <n v="403"/>
    <n v="2"/>
    <n v="1.24"/>
    <n v="0.496"/>
    <n v="2.48"/>
    <n v="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1"/>
    <n v="106"/>
    <n v="1"/>
    <n v="0.3"/>
    <n v="0.94299999999999995"/>
    <n v="0.3"/>
    <n v="0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2"/>
    <n v="580"/>
    <n v="6"/>
    <n v="0.78200000000000003"/>
    <n v="1.034"/>
    <n v="4.6900000000000004"/>
    <n v="4.6900000000000004"/>
    <s v="USD"/>
    <n v="0"/>
    <n v="2"/>
    <n v="2"/>
    <n v="2"/>
    <n v="0"/>
    <n v="2"/>
    <n v="2"/>
    <n v="2"/>
    <n v="0"/>
    <n v="56.86"/>
    <n v="56.86"/>
    <n v="56.86"/>
    <n v="8.2483292299999995"/>
    <n v="8.2483292299999995"/>
    <n v="12.123667380000001"/>
    <n v="12.123667380000001"/>
  </r>
  <r>
    <d v="2025-09-20T00:00:00"/>
    <x v="31"/>
    <n v="218"/>
    <n v="4"/>
    <n v="0.70499999999999996"/>
    <n v="1.835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4"/>
    <n v="945"/>
    <n v="6"/>
    <n v="1.355"/>
    <n v="0.63500000000000001"/>
    <n v="8.1300000000000008"/>
    <n v="8.13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5"/>
    <n v="852"/>
    <n v="14"/>
    <n v="1.3440000000000001"/>
    <n v="1.643"/>
    <n v="18.82"/>
    <n v="18.82"/>
    <s v="USD"/>
    <n v="2"/>
    <n v="2"/>
    <n v="2"/>
    <n v="2"/>
    <n v="2"/>
    <n v="2"/>
    <n v="2"/>
    <n v="2"/>
    <n v="43.96"/>
    <n v="43.96"/>
    <n v="43.96"/>
    <n v="43.96"/>
    <n v="42.811646949999997"/>
    <n v="42.811646949999997"/>
    <n v="2.3358129650000001"/>
    <n v="2.3358129650000001"/>
  </r>
  <r>
    <d v="2025-09-20T00:00:00"/>
    <x v="35"/>
    <n v="3437"/>
    <n v="16"/>
    <n v="1.071"/>
    <n v="0.46600000000000003"/>
    <n v="17.13"/>
    <n v="17.13"/>
    <s v="USD"/>
    <n v="2"/>
    <n v="2"/>
    <n v="2"/>
    <n v="2"/>
    <n v="2"/>
    <n v="2"/>
    <n v="2"/>
    <n v="2"/>
    <n v="68.87"/>
    <n v="68.87"/>
    <n v="68.87"/>
    <n v="68.87"/>
    <n v="24.872949030000001"/>
    <n v="24.872949030000001"/>
    <n v="4.0204319909999997"/>
    <n v="4.0204319909999997"/>
  </r>
  <r>
    <d v="2025-09-20T00:00:00"/>
    <x v="3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4"/>
    <n v="2931"/>
    <n v="8"/>
    <n v="0.88400000000000001"/>
    <n v="0.27300000000000002"/>
    <n v="7.07"/>
    <n v="7.07"/>
    <s v="USD"/>
    <n v="3"/>
    <n v="3"/>
    <n v="3"/>
    <n v="3"/>
    <n v="3"/>
    <n v="3"/>
    <n v="3"/>
    <n v="3"/>
    <n v="103.66"/>
    <n v="103.66"/>
    <n v="103.66"/>
    <n v="103.66"/>
    <n v="6.8203743010000002"/>
    <n v="6.8203743010000002"/>
    <n v="14.661951910000001"/>
    <n v="14.661951910000001"/>
  </r>
  <r>
    <d v="2025-09-20T00:00:00"/>
    <x v="33"/>
    <n v="82"/>
    <n v="1"/>
    <n v="0.84"/>
    <n v="1.22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4"/>
    <n v="780"/>
    <n v="6"/>
    <n v="1.165"/>
    <n v="0.76900000000000002"/>
    <n v="6.99"/>
    <n v="6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5"/>
    <n v="914"/>
    <n v="5"/>
    <n v="0.90800000000000003"/>
    <n v="0.54700000000000004"/>
    <n v="4.54"/>
    <n v="4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4"/>
    <n v="4197"/>
    <n v="14"/>
    <n v="0.80100000000000005"/>
    <n v="0.33400000000000002"/>
    <n v="11.21"/>
    <n v="11.21"/>
    <s v="USD"/>
    <n v="1"/>
    <n v="1"/>
    <n v="1"/>
    <n v="1"/>
    <n v="2"/>
    <n v="2"/>
    <n v="2"/>
    <n v="2"/>
    <n v="69.760000000000005"/>
    <n v="69.760000000000005"/>
    <n v="69.760000000000005"/>
    <n v="69.760000000000005"/>
    <n v="16.069380729999999"/>
    <n v="16.069380729999999"/>
    <n v="6.2230151649999996"/>
    <n v="6.2230151649999996"/>
  </r>
  <r>
    <d v="2025-09-20T00:00:00"/>
    <x v="33"/>
    <n v="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5"/>
    <n v="3380"/>
    <n v="17"/>
    <n v="0.93799999999999994"/>
    <n v="0.503"/>
    <n v="15.94"/>
    <n v="15.94"/>
    <s v="USD"/>
    <n v="2"/>
    <n v="3"/>
    <n v="3"/>
    <n v="3"/>
    <n v="3"/>
    <n v="4"/>
    <n v="4"/>
    <n v="4"/>
    <n v="79.94"/>
    <n v="117.43"/>
    <n v="117.43"/>
    <n v="117.43"/>
    <n v="13.574044110000001"/>
    <n v="13.574044110000001"/>
    <n v="7.3670012549999999"/>
    <n v="7.3670012549999999"/>
  </r>
  <r>
    <d v="2025-09-20T00:00:00"/>
    <x v="36"/>
    <n v="337"/>
    <n v="1"/>
    <n v="2.4300000000000002"/>
    <n v="0.29699999999999999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6"/>
    <n v="335"/>
    <n v="3"/>
    <n v="1.48"/>
    <n v="0.89600000000000002"/>
    <n v="4.4400000000000004"/>
    <n v="4.4400000000000004"/>
    <s v="USD"/>
    <n v="1"/>
    <n v="1"/>
    <n v="1"/>
    <n v="1"/>
    <n v="1"/>
    <n v="1"/>
    <n v="1"/>
    <n v="1"/>
    <n v="28.88"/>
    <n v="28.88"/>
    <n v="28.88"/>
    <n v="28.88"/>
    <n v="15.37396122"/>
    <n v="15.37396122"/>
    <n v="6.5045045049999999"/>
    <n v="6.5045045049999999"/>
  </r>
  <r>
    <d v="2025-09-20T00:00:00"/>
    <x v="36"/>
    <n v="613"/>
    <n v="6"/>
    <n v="1.5049999999999999"/>
    <n v="0.97899999999999998"/>
    <n v="9.0299999999999994"/>
    <n v="9.0299999999999994"/>
    <s v="USD"/>
    <n v="1"/>
    <n v="1"/>
    <n v="1"/>
    <n v="1"/>
    <n v="1"/>
    <n v="1"/>
    <n v="1"/>
    <n v="1"/>
    <n v="28.88"/>
    <n v="28.88"/>
    <n v="28.88"/>
    <n v="28.88"/>
    <n v="31.26731302"/>
    <n v="31.26731302"/>
    <n v="3.1982281279999998"/>
    <n v="3.1982281279999998"/>
  </r>
  <r>
    <d v="2025-09-20T00:00:00"/>
    <x v="36"/>
    <n v="1160"/>
    <n v="3"/>
    <n v="1.24"/>
    <n v="0.25900000000000001"/>
    <n v="3.72"/>
    <n v="3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7"/>
    <n v="25"/>
    <n v="1"/>
    <n v="1.5"/>
    <n v="4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8"/>
    <n v="27"/>
    <n v="1"/>
    <n v="0.96"/>
    <n v="3.7040000000000002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7"/>
    <n v="92"/>
    <n v="1"/>
    <n v="1.26"/>
    <n v="1.087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7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9"/>
    <n v="133"/>
    <n v="7"/>
    <n v="1.131"/>
    <n v="5.2629999999999999"/>
    <n v="7.92"/>
    <n v="7.92"/>
    <s v="USD"/>
    <n v="1"/>
    <n v="3"/>
    <n v="3"/>
    <n v="3"/>
    <n v="2"/>
    <n v="4"/>
    <n v="4"/>
    <n v="4"/>
    <n v="23.76"/>
    <n v="47.58"/>
    <n v="47.58"/>
    <n v="47.58"/>
    <n v="16.645649429999999"/>
    <n v="16.645649429999999"/>
    <n v="6.0075757579999998"/>
    <n v="6.0075757579999998"/>
  </r>
  <r>
    <d v="2025-09-20T00:00:00"/>
    <x v="40"/>
    <n v="122"/>
    <n v="2"/>
    <n v="1.41"/>
    <n v="1.639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1"/>
    <n v="378"/>
    <n v="4"/>
    <n v="1.56"/>
    <n v="1.0580000000000001"/>
    <n v="6.24"/>
    <n v="6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2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39"/>
    <n v="182"/>
    <n v="4"/>
    <n v="1.0580000000000001"/>
    <n v="2.198"/>
    <n v="4.2300000000000004"/>
    <n v="4.23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0"/>
    <n v="240"/>
    <n v="3"/>
    <n v="1.06"/>
    <n v="1.25"/>
    <n v="3.18"/>
    <n v="3.18"/>
    <s v="USD"/>
    <n v="1"/>
    <n v="1"/>
    <n v="1"/>
    <n v="1"/>
    <n v="1"/>
    <n v="1"/>
    <n v="1"/>
    <n v="1"/>
    <n v="31.9"/>
    <n v="31.9"/>
    <n v="31.9"/>
    <n v="31.9"/>
    <n v="9.9686520380000001"/>
    <n v="9.9686520380000001"/>
    <n v="10.031446539999999"/>
    <n v="10.031446539999999"/>
  </r>
  <r>
    <d v="2025-09-20T00:00:00"/>
    <x v="41"/>
    <n v="947"/>
    <n v="1"/>
    <n v="1.5"/>
    <n v="0.106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2"/>
    <n v="2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42"/>
    <n v="181"/>
    <n v="2"/>
    <n v="1.2150000000000001"/>
    <n v="1.105"/>
    <n v="2.4300000000000002"/>
    <n v="2.4300000000000002"/>
    <s v="USD"/>
    <n v="2"/>
    <n v="2"/>
    <n v="2"/>
    <n v="2"/>
    <n v="2"/>
    <n v="2"/>
    <n v="2"/>
    <n v="2"/>
    <n v="64.86"/>
    <n v="64.86"/>
    <n v="64.86"/>
    <n v="64.86"/>
    <n v="3.7465309900000001"/>
    <n v="3.7465309900000001"/>
    <n v="26.691358019999999"/>
    <n v="26.691358019999999"/>
  </r>
  <r>
    <d v="2025-09-20T00:00:00"/>
    <x v="39"/>
    <n v="364"/>
    <n v="5"/>
    <n v="0.746"/>
    <n v="1.3740000000000001"/>
    <n v="3.73"/>
    <n v="3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0"/>
    <n v="597"/>
    <n v="6"/>
    <n v="0.92"/>
    <n v="1.0049999999999999"/>
    <n v="5.52"/>
    <n v="5.52"/>
    <s v="USD"/>
    <n v="1"/>
    <n v="1"/>
    <n v="1"/>
    <n v="1"/>
    <n v="1"/>
    <n v="1"/>
    <n v="1"/>
    <n v="1"/>
    <n v="34.880000000000003"/>
    <n v="34.880000000000003"/>
    <n v="34.880000000000003"/>
    <n v="34.880000000000003"/>
    <n v="15.82568807"/>
    <n v="15.82568807"/>
    <n v="6.3188405799999998"/>
    <n v="6.3188405799999998"/>
  </r>
  <r>
    <d v="2025-09-20T00:00:00"/>
    <x v="41"/>
    <n v="1082"/>
    <n v="10"/>
    <n v="1.0760000000000001"/>
    <n v="0.92400000000000004"/>
    <n v="10.76"/>
    <n v="10.76"/>
    <s v="USD"/>
    <n v="1"/>
    <n v="1"/>
    <n v="1"/>
    <n v="1"/>
    <n v="1"/>
    <n v="1"/>
    <n v="1"/>
    <n v="1"/>
    <n v="32.49"/>
    <n v="32.49"/>
    <n v="32.49"/>
    <n v="32.49"/>
    <n v="33.117882430000002"/>
    <n v="33.117882430000002"/>
    <n v="3.0195167289999998"/>
    <n v="3.0195167289999998"/>
  </r>
  <r>
    <d v="2025-09-20T00:00:00"/>
    <x v="41"/>
    <n v="662"/>
    <n v="5"/>
    <n v="1.972"/>
    <n v="0.755"/>
    <n v="9.86"/>
    <n v="9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39"/>
    <n v="235"/>
    <n v="3"/>
    <n v="0.47299999999999998"/>
    <n v="1.2769999999999999"/>
    <n v="1.42"/>
    <n v="1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2"/>
    <n v="204"/>
    <n v="1"/>
    <n v="1.1499999999999999"/>
    <n v="0.49"/>
    <n v="1.1499999999999999"/>
    <n v="1.14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0"/>
    <n v="1211"/>
    <n v="3"/>
    <n v="0.7"/>
    <n v="0.248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28"/>
    <n v="149"/>
    <n v="5"/>
    <n v="1.8560000000000001"/>
    <n v="3.3559999999999999"/>
    <n v="9.2799999999999994"/>
    <n v="9.2799999999999994"/>
    <s v="USD"/>
    <n v="2"/>
    <n v="2"/>
    <n v="2"/>
    <n v="2"/>
    <n v="2"/>
    <n v="2"/>
    <n v="2"/>
    <n v="2"/>
    <n v="45.76"/>
    <n v="45.76"/>
    <n v="45.76"/>
    <n v="45.76"/>
    <n v="20.279720279999999"/>
    <n v="20.279720279999999"/>
    <n v="4.9310344830000004"/>
    <n v="4.9310344830000004"/>
  </r>
  <r>
    <d v="2025-09-20T00:00:00"/>
    <x v="43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0T00:00:00"/>
    <x v="28"/>
    <n v="888"/>
    <n v="10"/>
    <n v="1.0189999999999999"/>
    <n v="1.1259999999999999"/>
    <n v="10.19"/>
    <n v="10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3"/>
    <n v="581"/>
    <n v="1"/>
    <n v="1.5"/>
    <n v="0.171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28"/>
    <n v="610"/>
    <n v="8"/>
    <n v="1.236"/>
    <n v="1.3109999999999999"/>
    <n v="9.89"/>
    <n v="9.89"/>
    <s v="USD"/>
    <n v="2"/>
    <n v="2"/>
    <n v="2"/>
    <n v="2"/>
    <n v="2"/>
    <n v="2"/>
    <n v="2"/>
    <n v="2"/>
    <n v="61.37"/>
    <n v="61.37"/>
    <n v="61.37"/>
    <n v="61.37"/>
    <n v="16.11536581"/>
    <n v="16.11536581"/>
    <n v="6.2052578360000004"/>
    <n v="6.2052578360000004"/>
  </r>
  <r>
    <d v="2025-09-20T00:00:00"/>
    <x v="43"/>
    <n v="481"/>
    <n v="6"/>
    <n v="1.1080000000000001"/>
    <n v="1.2470000000000001"/>
    <n v="6.65"/>
    <n v="6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43"/>
    <n v="538"/>
    <n v="8"/>
    <n v="0.879"/>
    <n v="1.4870000000000001"/>
    <n v="7.03"/>
    <n v="7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0T00:00:00"/>
    <x v="28"/>
    <n v="1232"/>
    <n v="4"/>
    <n v="1.48"/>
    <n v="0.32500000000000001"/>
    <n v="5.92"/>
    <n v="5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0"/>
    <n v="755"/>
    <n v="9"/>
    <n v="2.0369999999999999"/>
    <n v="1.1919999999999999"/>
    <n v="18.329999999999998"/>
    <n v="18.329999999999998"/>
    <s v="USD"/>
    <n v="3"/>
    <n v="4"/>
    <n v="4"/>
    <n v="4"/>
    <n v="3"/>
    <n v="4"/>
    <n v="4"/>
    <n v="4"/>
    <n v="54.86"/>
    <n v="77.349999999999994"/>
    <n v="77.349999999999994"/>
    <n v="77.349999999999994"/>
    <n v="23.69747899"/>
    <n v="23.69747899"/>
    <n v="4.2198581559999999"/>
    <n v="4.2198581559999999"/>
  </r>
  <r>
    <d v="2025-09-21T00:00:00"/>
    <x v="1"/>
    <n v="2527"/>
    <n v="31"/>
    <n v="2.1059999999999999"/>
    <n v="1.2270000000000001"/>
    <n v="65.28"/>
    <n v="65.28"/>
    <s v="USD"/>
    <n v="13"/>
    <n v="14"/>
    <n v="14"/>
    <n v="14"/>
    <n v="14"/>
    <n v="15"/>
    <n v="15"/>
    <n v="15"/>
    <n v="353.75"/>
    <n v="378.24"/>
    <n v="378.24"/>
    <n v="378.24"/>
    <n v="17.25888325"/>
    <n v="17.25888325"/>
    <n v="5.7941176470000002"/>
    <n v="5.7941176470000002"/>
  </r>
  <r>
    <d v="2025-09-21T00:00:00"/>
    <x v="2"/>
    <n v="756"/>
    <n v="16"/>
    <n v="2.766"/>
    <n v="2.1160000000000001"/>
    <n v="44.25"/>
    <n v="44.25"/>
    <s v="USD"/>
    <n v="2"/>
    <n v="4"/>
    <n v="4"/>
    <n v="4"/>
    <n v="3"/>
    <n v="6"/>
    <n v="6"/>
    <n v="6"/>
    <n v="86.94"/>
    <n v="164.8"/>
    <n v="164.8"/>
    <n v="164.8"/>
    <n v="26.850728159999999"/>
    <n v="26.850728159999999"/>
    <n v="3.724293785"/>
    <n v="3.724293785"/>
  </r>
  <r>
    <d v="2025-09-21T00:00:00"/>
    <x v="3"/>
    <n v="411"/>
    <n v="4"/>
    <n v="2.923"/>
    <n v="0.97299999999999998"/>
    <n v="11.69"/>
    <n v="11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"/>
    <n v="568"/>
    <n v="3"/>
    <n v="3.0830000000000002"/>
    <n v="0.52800000000000002"/>
    <n v="9.25"/>
    <n v="9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5"/>
    <n v="236"/>
    <n v="2"/>
    <n v="2.3149999999999999"/>
    <n v="0.84699999999999998"/>
    <n v="4.63"/>
    <n v="4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4"/>
    <n v="1294"/>
    <n v="14"/>
    <n v="1.9139999999999999"/>
    <n v="1.0820000000000001"/>
    <n v="26.79"/>
    <n v="26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6"/>
    <n v="189"/>
    <n v="6"/>
    <n v="1.34"/>
    <n v="3.1749999999999998"/>
    <n v="8.0399999999999991"/>
    <n v="8.03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7"/>
    <n v="621"/>
    <n v="8"/>
    <n v="2.044"/>
    <n v="1.288"/>
    <n v="16.350000000000001"/>
    <n v="16.350000000000001"/>
    <s v="USD"/>
    <n v="1"/>
    <n v="2"/>
    <n v="2"/>
    <n v="2"/>
    <n v="1"/>
    <n v="2"/>
    <n v="2"/>
    <n v="2"/>
    <n v="41.88"/>
    <n v="84.37"/>
    <n v="84.37"/>
    <n v="84.37"/>
    <n v="19.378926159999999"/>
    <n v="19.378926159999999"/>
    <n v="5.1602446479999999"/>
    <n v="5.1602446479999999"/>
  </r>
  <r>
    <d v="2025-09-21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9"/>
    <n v="1076"/>
    <n v="8"/>
    <n v="0.97399999999999998"/>
    <n v="0.74299999999999999"/>
    <n v="7.79"/>
    <n v="7.79"/>
    <s v="USD"/>
    <n v="1"/>
    <n v="1"/>
    <n v="1"/>
    <n v="1"/>
    <n v="1"/>
    <n v="1"/>
    <n v="1"/>
    <n v="1"/>
    <n v="31.98"/>
    <n v="31.98"/>
    <n v="31.98"/>
    <n v="31.98"/>
    <n v="24.358974360000001"/>
    <n v="24.358974360000001"/>
    <n v="4.1052631579999996"/>
    <n v="4.1052631579999996"/>
  </r>
  <r>
    <d v="2025-09-21T00:00:00"/>
    <x v="4"/>
    <n v="2597"/>
    <n v="25"/>
    <n v="4.4359999999999999"/>
    <n v="0.96299999999999997"/>
    <n v="110.9"/>
    <n v="110.9"/>
    <s v="USD"/>
    <n v="3"/>
    <n v="3"/>
    <n v="3"/>
    <n v="3"/>
    <n v="6"/>
    <n v="6"/>
    <n v="6"/>
    <n v="6"/>
    <n v="228.29"/>
    <n v="228.29"/>
    <n v="228.29"/>
    <n v="228.29"/>
    <n v="48.578562349999999"/>
    <n v="48.578562349999999"/>
    <n v="2.05852119"/>
    <n v="2.05852119"/>
  </r>
  <r>
    <d v="2025-09-21T00:00:00"/>
    <x v="10"/>
    <n v="1193"/>
    <n v="8"/>
    <n v="4.4960000000000004"/>
    <n v="0.67100000000000004"/>
    <n v="35.97"/>
    <n v="35.97"/>
    <s v="USD"/>
    <n v="4"/>
    <n v="4"/>
    <n v="4"/>
    <n v="4"/>
    <n v="5"/>
    <n v="5"/>
    <n v="5"/>
    <n v="5"/>
    <n v="158.33000000000001"/>
    <n v="158.33000000000001"/>
    <n v="158.33000000000001"/>
    <n v="158.33000000000001"/>
    <n v="22.718373020000001"/>
    <n v="22.718373020000001"/>
    <n v="4.401723659"/>
    <n v="4.401723659"/>
  </r>
  <r>
    <d v="2025-09-21T00:00:00"/>
    <x v="11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12"/>
    <n v="1114"/>
    <n v="8"/>
    <n v="6.13"/>
    <n v="0.71799999999999997"/>
    <n v="49.04"/>
    <n v="49.04"/>
    <s v="USD"/>
    <n v="6"/>
    <n v="6"/>
    <n v="6"/>
    <n v="6"/>
    <n v="6"/>
    <n v="6"/>
    <n v="6"/>
    <n v="6"/>
    <n v="158.78"/>
    <n v="158.78"/>
    <n v="158.78"/>
    <n v="158.78"/>
    <n v="30.885501949999998"/>
    <n v="30.885501949999998"/>
    <n v="3.2377650899999999"/>
    <n v="3.2377650899999999"/>
  </r>
  <r>
    <d v="2025-09-21T00:00:00"/>
    <x v="13"/>
    <n v="3222"/>
    <n v="30"/>
    <n v="3.5680000000000001"/>
    <n v="0.93100000000000005"/>
    <n v="107.04"/>
    <n v="107.04"/>
    <s v="USD"/>
    <n v="7"/>
    <n v="7"/>
    <n v="7"/>
    <n v="7"/>
    <n v="7"/>
    <n v="7"/>
    <n v="7"/>
    <n v="7"/>
    <n v="167.16"/>
    <n v="167.16"/>
    <n v="167.16"/>
    <n v="167.16"/>
    <n v="64.034458000000001"/>
    <n v="64.034458000000001"/>
    <n v="1.5616591929999999"/>
    <n v="1.5616591929999999"/>
  </r>
  <r>
    <d v="2025-09-21T00:00:00"/>
    <x v="45"/>
    <n v="646"/>
    <n v="4"/>
    <n v="1.633"/>
    <n v="0.61899999999999999"/>
    <n v="6.53"/>
    <n v="6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14"/>
    <n v="550"/>
    <n v="3"/>
    <n v="3.69"/>
    <n v="0.54500000000000004"/>
    <n v="11.07"/>
    <n v="11.07"/>
    <s v="USD"/>
    <n v="3"/>
    <n v="3"/>
    <n v="3"/>
    <n v="3"/>
    <n v="3"/>
    <n v="3"/>
    <n v="3"/>
    <n v="3"/>
    <n v="109.47"/>
    <n v="109.47"/>
    <n v="109.47"/>
    <n v="109.47"/>
    <n v="10.112359550000001"/>
    <n v="10.112359550000001"/>
    <n v="9.8888888890000004"/>
    <n v="9.8888888890000004"/>
  </r>
  <r>
    <d v="2025-09-21T00:00:00"/>
    <x v="46"/>
    <n v="6218"/>
    <n v="16"/>
    <n v="1.4390000000000001"/>
    <n v="0.25700000000000001"/>
    <n v="23.03"/>
    <n v="23.03"/>
    <s v="USD"/>
    <n v="0"/>
    <n v="2"/>
    <n v="2"/>
    <n v="2"/>
    <n v="0"/>
    <n v="3"/>
    <n v="3"/>
    <n v="3"/>
    <n v="0"/>
    <n v="92.47"/>
    <n v="92.47"/>
    <n v="92.47"/>
    <n v="24.905374720000001"/>
    <n v="24.905374720000001"/>
    <n v="4.0151975679999996"/>
    <n v="4.0151975679999996"/>
  </r>
  <r>
    <d v="2025-09-21T00:00:00"/>
    <x v="15"/>
    <n v="555"/>
    <n v="4"/>
    <n v="3.3079999999999998"/>
    <n v="0.72099999999999997"/>
    <n v="13.23"/>
    <n v="13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16"/>
    <n v="3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17"/>
    <n v="117"/>
    <n v="2"/>
    <n v="7.54"/>
    <n v="1.7090000000000001"/>
    <n v="15.08"/>
    <n v="15.08"/>
    <s v="USD"/>
    <n v="3"/>
    <n v="3"/>
    <n v="3"/>
    <n v="3"/>
    <n v="3"/>
    <n v="3"/>
    <n v="3"/>
    <n v="3"/>
    <n v="100.94"/>
    <n v="100.94"/>
    <n v="100.94"/>
    <n v="100.94"/>
    <n v="14.939568059999999"/>
    <n v="14.939568059999999"/>
    <n v="6.6936339519999999"/>
    <n v="6.6936339519999999"/>
  </r>
  <r>
    <d v="2025-09-21T00:00:00"/>
    <x v="18"/>
    <n v="940"/>
    <n v="4"/>
    <n v="2.5230000000000001"/>
    <n v="0.42599999999999999"/>
    <n v="10.09"/>
    <n v="10.09"/>
    <s v="USD"/>
    <n v="1"/>
    <n v="1"/>
    <n v="1"/>
    <n v="1"/>
    <n v="2"/>
    <n v="2"/>
    <n v="2"/>
    <n v="2"/>
    <n v="66.98"/>
    <n v="66.98"/>
    <n v="66.98"/>
    <n v="66.98"/>
    <n v="15.06419827"/>
    <n v="15.06419827"/>
    <n v="6.6382556990000001"/>
    <n v="6.6382556990000001"/>
  </r>
  <r>
    <d v="2025-09-21T00:00:00"/>
    <x v="19"/>
    <n v="1166"/>
    <n v="2"/>
    <n v="5.36"/>
    <n v="0.17199999999999999"/>
    <n v="10.72"/>
    <n v="10.72"/>
    <s v="USD"/>
    <n v="2"/>
    <n v="3"/>
    <n v="3"/>
    <n v="3"/>
    <n v="2"/>
    <n v="7"/>
    <n v="7"/>
    <n v="7"/>
    <n v="57.79"/>
    <n v="222.19"/>
    <n v="222.19"/>
    <n v="222.19"/>
    <n v="4.824699581"/>
    <n v="4.824699581"/>
    <n v="20.726679099999998"/>
    <n v="20.726679099999998"/>
  </r>
  <r>
    <d v="2025-09-21T00:00:00"/>
    <x v="20"/>
    <n v="702"/>
    <n v="9"/>
    <n v="3.2320000000000002"/>
    <n v="1.282"/>
    <n v="29.09"/>
    <n v="29.09"/>
    <s v="USD"/>
    <n v="4"/>
    <n v="4"/>
    <n v="4"/>
    <n v="4"/>
    <n v="8"/>
    <n v="8"/>
    <n v="8"/>
    <n v="8"/>
    <n v="680.37"/>
    <n v="680.37"/>
    <n v="680.37"/>
    <n v="680.37"/>
    <n v="4.2756147389999999"/>
    <n v="4.2756147389999999"/>
    <n v="23.388449640000001"/>
    <n v="23.388449640000001"/>
  </r>
  <r>
    <d v="2025-09-21T00:00:00"/>
    <x v="21"/>
    <n v="365"/>
    <n v="4"/>
    <n v="2.8050000000000002"/>
    <n v="1.0960000000000001"/>
    <n v="11.22"/>
    <n v="11.22"/>
    <s v="USD"/>
    <n v="2"/>
    <n v="2"/>
    <n v="2"/>
    <n v="2"/>
    <n v="3"/>
    <n v="3"/>
    <n v="3"/>
    <n v="3"/>
    <n v="125.64"/>
    <n v="125.64"/>
    <n v="125.64"/>
    <n v="125.64"/>
    <n v="8.9302769820000005"/>
    <n v="8.9302769820000005"/>
    <n v="11.19786096"/>
    <n v="11.19786096"/>
  </r>
  <r>
    <d v="2025-09-21T00:00:00"/>
    <x v="22"/>
    <n v="159"/>
    <n v="1"/>
    <n v="2.81"/>
    <n v="0.629"/>
    <n v="2.81"/>
    <n v="2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"/>
    <n v="458"/>
    <n v="2"/>
    <n v="5.6749999999999998"/>
    <n v="0.437"/>
    <n v="11.35"/>
    <n v="1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5"/>
    <n v="180"/>
    <n v="3"/>
    <n v="2.0129999999999999"/>
    <n v="1.667"/>
    <n v="6.04"/>
    <n v="6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14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23"/>
    <n v="59"/>
    <n v="1"/>
    <n v="2.88"/>
    <n v="1.6950000000000001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0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2"/>
    <n v="157"/>
    <n v="2"/>
    <n v="3.33"/>
    <n v="1.274"/>
    <n v="6.66"/>
    <n v="6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6"/>
    <n v="38"/>
    <n v="1"/>
    <n v="3.16"/>
    <n v="2.6320000000000001"/>
    <n v="3.16"/>
    <n v="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15"/>
    <n v="3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6"/>
    <n v="351"/>
    <n v="3"/>
    <n v="2.9729999999999999"/>
    <n v="0.85499999999999998"/>
    <n v="8.92"/>
    <n v="8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7"/>
    <n v="325"/>
    <n v="1"/>
    <n v="2.44"/>
    <n v="0.308"/>
    <n v="2.44"/>
    <n v="2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24"/>
    <n v="222"/>
    <n v="1"/>
    <n v="7.69"/>
    <n v="0.45"/>
    <n v="7.69"/>
    <n v="7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"/>
    <n v="190"/>
    <n v="2"/>
    <n v="2.5449999999999999"/>
    <n v="1.0529999999999999"/>
    <n v="5.09"/>
    <n v="5.09"/>
    <s v="USD"/>
    <n v="1"/>
    <n v="1"/>
    <n v="1"/>
    <n v="1"/>
    <n v="2"/>
    <n v="2"/>
    <n v="2"/>
    <n v="2"/>
    <n v="77.760000000000005"/>
    <n v="77.760000000000005"/>
    <n v="77.760000000000005"/>
    <n v="77.760000000000005"/>
    <n v="6.545781893"/>
    <n v="6.545781893"/>
    <n v="15.27701375"/>
    <n v="15.27701375"/>
  </r>
  <r>
    <d v="2025-09-21T00:00:00"/>
    <x v="44"/>
    <n v="56"/>
    <n v="1"/>
    <n v="2.52"/>
    <n v="1.786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1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21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25"/>
    <n v="190"/>
    <n v="2"/>
    <n v="3.26"/>
    <n v="1.0529999999999999"/>
    <n v="6.52"/>
    <n v="6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26"/>
    <n v="498"/>
    <n v="9"/>
    <n v="2.661"/>
    <n v="1.8069999999999999"/>
    <n v="23.95"/>
    <n v="23.95"/>
    <s v="USD"/>
    <n v="4"/>
    <n v="4"/>
    <n v="4"/>
    <n v="4"/>
    <n v="4"/>
    <n v="4"/>
    <n v="4"/>
    <n v="4"/>
    <n v="123.82"/>
    <n v="123.82"/>
    <n v="123.82"/>
    <n v="123.82"/>
    <n v="19.342594089999999"/>
    <n v="19.342594089999999"/>
    <n v="5.1699373700000004"/>
    <n v="5.1699373700000004"/>
  </r>
  <r>
    <d v="2025-09-21T00:00:00"/>
    <x v="27"/>
    <n v="461"/>
    <n v="3"/>
    <n v="1.7629999999999999"/>
    <n v="0.65100000000000002"/>
    <n v="5.29"/>
    <n v="5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1"/>
    <n v="331"/>
    <n v="6"/>
    <n v="1.9319999999999999"/>
    <n v="1.8129999999999999"/>
    <n v="11.59"/>
    <n v="11.59"/>
    <s v="USD"/>
    <n v="1"/>
    <n v="1"/>
    <n v="1"/>
    <n v="1"/>
    <n v="1"/>
    <n v="1"/>
    <n v="1"/>
    <n v="1"/>
    <n v="23.88"/>
    <n v="23.88"/>
    <n v="23.88"/>
    <n v="23.88"/>
    <n v="48.53433836"/>
    <n v="48.53433836"/>
    <n v="2.0603968940000001"/>
    <n v="2.0603968940000001"/>
  </r>
  <r>
    <d v="2025-09-21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14"/>
    <n v="114"/>
    <n v="1"/>
    <n v="5.23"/>
    <n v="0.877"/>
    <n v="5.23"/>
    <n v="5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4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12"/>
    <n v="401"/>
    <n v="7"/>
    <n v="4.2889999999999997"/>
    <n v="1.746"/>
    <n v="30.02"/>
    <n v="30.02"/>
    <s v="USD"/>
    <n v="3"/>
    <n v="4"/>
    <n v="4"/>
    <n v="4"/>
    <n v="3"/>
    <n v="4"/>
    <n v="4"/>
    <n v="4"/>
    <n v="84.94"/>
    <n v="112.82"/>
    <n v="112.82"/>
    <n v="112.82"/>
    <n v="26.608757310000001"/>
    <n v="26.608757310000001"/>
    <n v="3.7581612259999999"/>
    <n v="3.7581612259999999"/>
  </r>
  <r>
    <d v="2025-09-21T00:00:00"/>
    <x v="10"/>
    <n v="196"/>
    <n v="2"/>
    <n v="4.17"/>
    <n v="1.02"/>
    <n v="8.34"/>
    <n v="8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28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2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9"/>
    <n v="162"/>
    <n v="2"/>
    <n v="1.2350000000000001"/>
    <n v="1.2350000000000001"/>
    <n v="2.4700000000000002"/>
    <n v="2.47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16"/>
    <n v="336"/>
    <n v="1"/>
    <n v="3"/>
    <n v="0.29799999999999999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19"/>
    <n v="4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29"/>
    <n v="144"/>
    <n v="1"/>
    <n v="0.54"/>
    <n v="0.69399999999999995"/>
    <n v="0.54"/>
    <n v="0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29"/>
    <n v="268"/>
    <n v="6"/>
    <n v="1.1579999999999999"/>
    <n v="2.2389999999999999"/>
    <n v="6.95"/>
    <n v="6.95"/>
    <s v="USD"/>
    <n v="1"/>
    <n v="2"/>
    <n v="2"/>
    <n v="2"/>
    <n v="1"/>
    <n v="4"/>
    <n v="4"/>
    <n v="4"/>
    <n v="36.979999999999997"/>
    <n v="128.44999999999999"/>
    <n v="128.44999999999999"/>
    <n v="128.44999999999999"/>
    <n v="5.4106656290000004"/>
    <n v="5.4106656290000004"/>
    <n v="18.48201439"/>
    <n v="18.48201439"/>
  </r>
  <r>
    <d v="2025-09-21T00:00:00"/>
    <x v="29"/>
    <n v="129"/>
    <n v="2"/>
    <n v="1.125"/>
    <n v="1.55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29"/>
    <n v="128"/>
    <n v="1"/>
    <n v="1.89"/>
    <n v="0.78100000000000003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0"/>
    <n v="1399"/>
    <n v="27"/>
    <n v="0.89300000000000002"/>
    <n v="1.93"/>
    <n v="24.12"/>
    <n v="24.12"/>
    <s v="USD"/>
    <n v="2"/>
    <n v="3"/>
    <n v="3"/>
    <n v="3"/>
    <n v="2"/>
    <n v="3"/>
    <n v="3"/>
    <n v="3"/>
    <n v="28.96"/>
    <n v="40.450000000000003"/>
    <n v="40.450000000000003"/>
    <n v="40.450000000000003"/>
    <n v="59.629171820000003"/>
    <n v="59.629171820000003"/>
    <n v="1.6770315090000001"/>
    <n v="1.6770315090000001"/>
  </r>
  <r>
    <d v="2025-09-21T00:00:00"/>
    <x v="30"/>
    <n v="1600"/>
    <n v="17"/>
    <n v="0.68"/>
    <n v="1.0629999999999999"/>
    <n v="11.56"/>
    <n v="11.56"/>
    <s v="USD"/>
    <n v="1"/>
    <n v="1"/>
    <n v="1"/>
    <n v="1"/>
    <n v="1"/>
    <n v="1"/>
    <n v="1"/>
    <n v="1"/>
    <n v="12.98"/>
    <n v="12.98"/>
    <n v="12.98"/>
    <n v="12.98"/>
    <n v="89.060092449999999"/>
    <n v="89.060092449999999"/>
    <n v="1.1228373700000001"/>
    <n v="1.1228373700000001"/>
  </r>
  <r>
    <d v="2025-09-21T00:00:00"/>
    <x v="30"/>
    <n v="2155"/>
    <n v="29"/>
    <n v="0.63600000000000001"/>
    <n v="1.3460000000000001"/>
    <n v="18.440000000000001"/>
    <n v="18.440000000000001"/>
    <s v="USD"/>
    <n v="4"/>
    <n v="6"/>
    <n v="6"/>
    <n v="6"/>
    <n v="4"/>
    <n v="6"/>
    <n v="6"/>
    <n v="6"/>
    <n v="148.76"/>
    <n v="193.74"/>
    <n v="193.74"/>
    <n v="193.74"/>
    <n v="9.5179106020000006"/>
    <n v="9.5179106020000006"/>
    <n v="10.50650759"/>
    <n v="10.50650759"/>
  </r>
  <r>
    <d v="2025-09-21T00:00:00"/>
    <x v="30"/>
    <n v="6589"/>
    <n v="77"/>
    <n v="0.4"/>
    <n v="1.169"/>
    <n v="30.83"/>
    <n v="30.83"/>
    <s v="USD"/>
    <n v="4"/>
    <n v="4"/>
    <n v="4"/>
    <n v="4"/>
    <n v="4"/>
    <n v="4"/>
    <n v="4"/>
    <n v="4"/>
    <n v="51.92"/>
    <n v="51.92"/>
    <n v="51.92"/>
    <n v="51.92"/>
    <n v="59.379815100000002"/>
    <n v="59.379815100000002"/>
    <n v="1.684073954"/>
    <n v="1.684073954"/>
  </r>
  <r>
    <d v="2025-09-21T00:00:00"/>
    <x v="31"/>
    <n v="74"/>
    <n v="1"/>
    <n v="1.1399999999999999"/>
    <n v="1.351"/>
    <n v="1.1399999999999999"/>
    <n v="1.1399999999999999"/>
    <s v="USD"/>
    <n v="1"/>
    <n v="1"/>
    <n v="1"/>
    <n v="1"/>
    <n v="2"/>
    <n v="2"/>
    <n v="2"/>
    <n v="2"/>
    <n v="63.76"/>
    <n v="63.76"/>
    <n v="63.76"/>
    <n v="63.76"/>
    <n v="1.787954831"/>
    <n v="1.787954831"/>
    <n v="55.92982456"/>
    <n v="55.92982456"/>
  </r>
  <r>
    <d v="2025-09-21T00:00:00"/>
    <x v="32"/>
    <n v="186"/>
    <n v="2"/>
    <n v="1.2450000000000001"/>
    <n v="1.075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1"/>
    <n v="746"/>
    <n v="7"/>
    <n v="1.109"/>
    <n v="0.93799999999999994"/>
    <n v="7.76"/>
    <n v="7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2"/>
    <n v="361"/>
    <n v="4"/>
    <n v="0.93"/>
    <n v="1.1080000000000001"/>
    <n v="3.72"/>
    <n v="3.72"/>
    <s v="USD"/>
    <n v="1"/>
    <n v="1"/>
    <n v="1"/>
    <n v="1"/>
    <n v="1"/>
    <n v="1"/>
    <n v="1"/>
    <n v="1"/>
    <n v="35.979999999999997"/>
    <n v="35.979999999999997"/>
    <n v="35.979999999999997"/>
    <n v="35.979999999999997"/>
    <n v="10.339077270000001"/>
    <n v="10.339077270000001"/>
    <n v="9.6720430109999995"/>
    <n v="9.6720430109999995"/>
  </r>
  <r>
    <d v="2025-09-21T00:00:00"/>
    <x v="32"/>
    <n v="3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1"/>
    <n v="145"/>
    <n v="3"/>
    <n v="0.99"/>
    <n v="2.069"/>
    <n v="2.97"/>
    <n v="2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2"/>
    <n v="787"/>
    <n v="7"/>
    <n v="0.78600000000000003"/>
    <n v="0.88900000000000001"/>
    <n v="5.5"/>
    <n v="5.5"/>
    <s v="USD"/>
    <n v="1"/>
    <n v="1"/>
    <n v="1"/>
    <n v="1"/>
    <n v="2"/>
    <n v="2"/>
    <n v="2"/>
    <n v="2"/>
    <n v="71.959999999999994"/>
    <n v="71.959999999999994"/>
    <n v="71.959999999999994"/>
    <n v="71.959999999999994"/>
    <n v="7.643135075"/>
    <n v="7.643135075"/>
    <n v="13.08363636"/>
    <n v="13.08363636"/>
  </r>
  <r>
    <d v="2025-09-21T00:00:00"/>
    <x v="31"/>
    <n v="209"/>
    <n v="3"/>
    <n v="0.73299999999999998"/>
    <n v="1.4350000000000001"/>
    <n v="2.2000000000000002"/>
    <n v="2.20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3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4"/>
    <n v="1245"/>
    <n v="12"/>
    <n v="1.5049999999999999"/>
    <n v="0.96399999999999997"/>
    <n v="18.059999999999999"/>
    <n v="18.059999999999999"/>
    <s v="USD"/>
    <n v="3"/>
    <n v="3"/>
    <n v="3"/>
    <n v="3"/>
    <n v="3"/>
    <n v="3"/>
    <n v="3"/>
    <n v="3"/>
    <n v="80.680000000000007"/>
    <n v="80.680000000000007"/>
    <n v="80.680000000000007"/>
    <n v="80.680000000000007"/>
    <n v="22.384729799999999"/>
    <n v="22.384729799999999"/>
    <n v="4.4673311179999997"/>
    <n v="4.4673311179999997"/>
  </r>
  <r>
    <d v="2025-09-21T00:00:00"/>
    <x v="35"/>
    <n v="984"/>
    <n v="12"/>
    <n v="1.383"/>
    <n v="1.22"/>
    <n v="16.59"/>
    <n v="16.59"/>
    <s v="USD"/>
    <n v="2"/>
    <n v="2"/>
    <n v="2"/>
    <n v="2"/>
    <n v="2"/>
    <n v="2"/>
    <n v="2"/>
    <n v="2"/>
    <n v="57.96"/>
    <n v="57.96"/>
    <n v="57.96"/>
    <n v="57.96"/>
    <n v="28.623188410000001"/>
    <n v="28.623188410000001"/>
    <n v="3.4936708859999999"/>
    <n v="3.4936708859999999"/>
  </r>
  <r>
    <d v="2025-09-21T00:00:00"/>
    <x v="35"/>
    <n v="2202"/>
    <n v="8"/>
    <n v="1.1359999999999999"/>
    <n v="0.36299999999999999"/>
    <n v="9.09"/>
    <n v="9.09"/>
    <s v="USD"/>
    <n v="1"/>
    <n v="1"/>
    <n v="1"/>
    <n v="1"/>
    <n v="2"/>
    <n v="2"/>
    <n v="2"/>
    <n v="2"/>
    <n v="43.96"/>
    <n v="43.96"/>
    <n v="43.96"/>
    <n v="43.96"/>
    <n v="20.67788899"/>
    <n v="20.67788899"/>
    <n v="4.836083608"/>
    <n v="4.836083608"/>
  </r>
  <r>
    <d v="2025-09-21T00:00:00"/>
    <x v="33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4"/>
    <n v="7601"/>
    <n v="32"/>
    <n v="1.2270000000000001"/>
    <n v="0.42099999999999999"/>
    <n v="39.26"/>
    <n v="39.26"/>
    <s v="USD"/>
    <n v="3"/>
    <n v="3"/>
    <n v="3"/>
    <n v="3"/>
    <n v="3"/>
    <n v="3"/>
    <n v="3"/>
    <n v="3"/>
    <n v="77.25"/>
    <n v="77.25"/>
    <n v="77.25"/>
    <n v="77.25"/>
    <n v="50.822006469999998"/>
    <n v="50.822006469999998"/>
    <n v="1.9676515539999999"/>
    <n v="1.9676515539999999"/>
  </r>
  <r>
    <d v="2025-09-21T00:00:00"/>
    <x v="33"/>
    <n v="143"/>
    <n v="1"/>
    <n v="0.78"/>
    <n v="0.69899999999999995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4"/>
    <n v="985"/>
    <n v="8"/>
    <n v="1.0189999999999999"/>
    <n v="0.81200000000000006"/>
    <n v="8.15"/>
    <n v="8.15"/>
    <s v="USD"/>
    <n v="1"/>
    <n v="1"/>
    <n v="1"/>
    <n v="1"/>
    <n v="1"/>
    <n v="1"/>
    <n v="1"/>
    <n v="1"/>
    <n v="34.880000000000003"/>
    <n v="34.880000000000003"/>
    <n v="34.880000000000003"/>
    <n v="34.880000000000003"/>
    <n v="23.365825690000001"/>
    <n v="23.365825690000001"/>
    <n v="4.2797546009999996"/>
    <n v="4.2797546009999996"/>
  </r>
  <r>
    <d v="2025-09-21T00:00:00"/>
    <x v="35"/>
    <n v="1054"/>
    <n v="6"/>
    <n v="1.333"/>
    <n v="0.56899999999999995"/>
    <n v="8"/>
    <n v="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4"/>
    <n v="3836"/>
    <n v="15"/>
    <n v="0.73899999999999999"/>
    <n v="0.39100000000000001"/>
    <n v="11.09"/>
    <n v="11.09"/>
    <s v="USD"/>
    <n v="2"/>
    <n v="2"/>
    <n v="2"/>
    <n v="2"/>
    <n v="2"/>
    <n v="2"/>
    <n v="2"/>
    <n v="2"/>
    <n v="56.86"/>
    <n v="56.86"/>
    <n v="56.86"/>
    <n v="56.86"/>
    <n v="19.50404502"/>
    <n v="19.50404502"/>
    <n v="5.127141569"/>
    <n v="5.127141569"/>
  </r>
  <r>
    <d v="2025-09-21T00:00:00"/>
    <x v="33"/>
    <n v="85"/>
    <n v="1"/>
    <n v="0.46"/>
    <n v="1.1759999999999999"/>
    <n v="0.46"/>
    <n v="0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5"/>
    <n v="4845"/>
    <n v="26"/>
    <n v="0.83799999999999997"/>
    <n v="0.53700000000000003"/>
    <n v="21.8"/>
    <n v="2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6"/>
    <n v="369"/>
    <n v="4"/>
    <n v="2.0699999999999998"/>
    <n v="1.0840000000000001"/>
    <n v="8.2799999999999994"/>
    <n v="8.2799999999999994"/>
    <s v="USD"/>
    <n v="2"/>
    <n v="2"/>
    <n v="2"/>
    <n v="2"/>
    <n v="3"/>
    <n v="3"/>
    <n v="3"/>
    <n v="3"/>
    <n v="86.64"/>
    <n v="86.64"/>
    <n v="86.64"/>
    <n v="86.64"/>
    <n v="9.5567867040000003"/>
    <n v="9.5567867040000003"/>
    <n v="10.463768119999999"/>
    <n v="10.463768119999999"/>
  </r>
  <r>
    <d v="2025-09-21T00:00:00"/>
    <x v="36"/>
    <n v="471"/>
    <n v="5"/>
    <n v="1.3340000000000001"/>
    <n v="1.0620000000000001"/>
    <n v="6.67"/>
    <n v="6.67"/>
    <s v="USD"/>
    <n v="3"/>
    <n v="3"/>
    <n v="3"/>
    <n v="3"/>
    <n v="3"/>
    <n v="3"/>
    <n v="3"/>
    <n v="3"/>
    <n v="77.66"/>
    <n v="77.66"/>
    <n v="77.66"/>
    <n v="77.66"/>
    <n v="8.5887200620000002"/>
    <n v="8.5887200620000002"/>
    <n v="11.643178410000001"/>
    <n v="11.643178410000001"/>
  </r>
  <r>
    <d v="2025-09-21T00:00:00"/>
    <x v="36"/>
    <n v="707"/>
    <n v="3"/>
    <n v="2.1800000000000002"/>
    <n v="0.42399999999999999"/>
    <n v="6.54"/>
    <n v="6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6"/>
    <n v="1336"/>
    <n v="3"/>
    <n v="1.153"/>
    <n v="0.22500000000000001"/>
    <n v="3.46"/>
    <n v="3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37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8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7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7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39"/>
    <n v="201"/>
    <n v="4"/>
    <n v="1.2749999999999999"/>
    <n v="1.99"/>
    <n v="5.0999999999999996"/>
    <n v="5.0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0"/>
    <n v="1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41"/>
    <n v="408"/>
    <n v="4"/>
    <n v="1.6579999999999999"/>
    <n v="0.98"/>
    <n v="6.63"/>
    <n v="6.63"/>
    <s v="USD"/>
    <n v="1"/>
    <n v="1"/>
    <n v="1"/>
    <n v="1"/>
    <n v="1"/>
    <n v="1"/>
    <n v="1"/>
    <n v="1"/>
    <n v="18.489999999999998"/>
    <n v="18.489999999999998"/>
    <n v="18.489999999999998"/>
    <n v="18.489999999999998"/>
    <n v="35.857220120000001"/>
    <n v="35.857220120000001"/>
    <n v="2.7888386120000002"/>
    <n v="2.7888386120000002"/>
  </r>
  <r>
    <d v="2025-09-21T00:00:00"/>
    <x v="42"/>
    <n v="59"/>
    <n v="1"/>
    <n v="1.47"/>
    <n v="1.6950000000000001"/>
    <n v="1.47"/>
    <n v="1.47"/>
    <s v="USD"/>
    <n v="1"/>
    <n v="1"/>
    <n v="1"/>
    <n v="1"/>
    <n v="3"/>
    <n v="3"/>
    <n v="3"/>
    <n v="3"/>
    <n v="80.7"/>
    <n v="80.7"/>
    <n v="80.7"/>
    <n v="80.7"/>
    <n v="1.821561338"/>
    <n v="1.821561338"/>
    <n v="54.897959180000001"/>
    <n v="54.897959180000001"/>
  </r>
  <r>
    <d v="2025-09-21T00:00:00"/>
    <x v="39"/>
    <n v="159"/>
    <n v="1"/>
    <n v="0.78"/>
    <n v="0.629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0"/>
    <n v="1946"/>
    <n v="11"/>
    <n v="1.2310000000000001"/>
    <n v="0.56499999999999995"/>
    <n v="13.54"/>
    <n v="13.54"/>
    <s v="USD"/>
    <n v="1"/>
    <n v="1"/>
    <n v="1"/>
    <n v="1"/>
    <n v="1"/>
    <n v="1"/>
    <n v="1"/>
    <n v="1"/>
    <n v="23.49"/>
    <n v="23.49"/>
    <n v="23.49"/>
    <n v="23.49"/>
    <n v="57.641549599999998"/>
    <n v="57.641549599999998"/>
    <n v="1.734859675"/>
    <n v="1.734859675"/>
  </r>
  <r>
    <d v="2025-09-21T00:00:00"/>
    <x v="41"/>
    <n v="1005"/>
    <n v="6"/>
    <n v="1.3220000000000001"/>
    <n v="0.59699999999999998"/>
    <n v="7.93"/>
    <n v="7.93"/>
    <s v="USD"/>
    <n v="1"/>
    <n v="1"/>
    <n v="1"/>
    <n v="1"/>
    <n v="1"/>
    <n v="1"/>
    <n v="1"/>
    <n v="1"/>
    <n v="18.489999999999998"/>
    <n v="18.489999999999998"/>
    <n v="18.489999999999998"/>
    <n v="18.489999999999998"/>
    <n v="42.888047589999999"/>
    <n v="42.888047589999999"/>
    <n v="2.3316519549999999"/>
    <n v="2.3316519549999999"/>
  </r>
  <r>
    <d v="2025-09-21T00:00:00"/>
    <x v="42"/>
    <n v="2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42"/>
    <n v="159"/>
    <n v="1"/>
    <n v="1.29"/>
    <n v="0.629"/>
    <n v="1.29"/>
    <n v="1.29"/>
    <s v="USD"/>
    <n v="0"/>
    <n v="1"/>
    <n v="1"/>
    <n v="1"/>
    <n v="0"/>
    <n v="1"/>
    <n v="1"/>
    <n v="1"/>
    <n v="0"/>
    <n v="26.9"/>
    <n v="26.9"/>
    <n v="26.9"/>
    <n v="4.7955390329999998"/>
    <n v="4.7955390329999998"/>
    <n v="20.852713179999999"/>
    <n v="20.852713179999999"/>
  </r>
  <r>
    <d v="2025-09-21T00:00:00"/>
    <x v="39"/>
    <n v="385"/>
    <n v="2"/>
    <n v="1.0049999999999999"/>
    <n v="0.51900000000000002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0"/>
    <n v="571"/>
    <n v="9"/>
    <n v="1.133"/>
    <n v="1.5760000000000001"/>
    <n v="10.199999999999999"/>
    <n v="10.1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1"/>
    <n v="1064"/>
    <n v="15"/>
    <n v="1.0529999999999999"/>
    <n v="1.41"/>
    <n v="15.79"/>
    <n v="15.79"/>
    <s v="USD"/>
    <n v="3"/>
    <n v="3"/>
    <n v="3"/>
    <n v="3"/>
    <n v="3"/>
    <n v="3"/>
    <n v="3"/>
    <n v="3"/>
    <n v="55.87"/>
    <n v="55.87"/>
    <n v="55.87"/>
    <n v="55.87"/>
    <n v="28.262036869999999"/>
    <n v="28.262036869999999"/>
    <n v="3.5383153890000001"/>
    <n v="3.5383153890000001"/>
  </r>
  <r>
    <d v="2025-09-21T00:00:00"/>
    <x v="41"/>
    <n v="526"/>
    <n v="4"/>
    <n v="0.92800000000000005"/>
    <n v="0.76"/>
    <n v="3.71"/>
    <n v="3.71"/>
    <s v="USD"/>
    <n v="1"/>
    <n v="1"/>
    <n v="1"/>
    <n v="1"/>
    <n v="1"/>
    <n v="1"/>
    <n v="1"/>
    <n v="1"/>
    <n v="36.979999999999997"/>
    <n v="36.979999999999997"/>
    <n v="36.979999999999997"/>
    <n v="36.979999999999997"/>
    <n v="10.03244997"/>
    <n v="10.03244997"/>
    <n v="9.9676549869999995"/>
    <n v="9.9676549869999995"/>
  </r>
  <r>
    <d v="2025-09-21T00:00:00"/>
    <x v="39"/>
    <n v="364"/>
    <n v="1"/>
    <n v="0.46"/>
    <n v="0.27500000000000002"/>
    <n v="0.46"/>
    <n v="0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2"/>
    <n v="1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1T00:00:00"/>
    <x v="40"/>
    <n v="1297"/>
    <n v="3"/>
    <n v="0.67"/>
    <n v="0.23100000000000001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28"/>
    <n v="308"/>
    <n v="1"/>
    <n v="1.74"/>
    <n v="0.32500000000000001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3"/>
    <n v="113"/>
    <n v="3"/>
    <n v="1.1599999999999999"/>
    <n v="2.6549999999999998"/>
    <n v="3.48"/>
    <n v="3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28"/>
    <n v="969"/>
    <n v="4"/>
    <n v="1.4430000000000001"/>
    <n v="0.41299999999999998"/>
    <n v="5.77"/>
    <n v="5.77"/>
    <s v="USD"/>
    <n v="1"/>
    <n v="1"/>
    <n v="1"/>
    <n v="1"/>
    <n v="1"/>
    <n v="1"/>
    <n v="1"/>
    <n v="1"/>
    <n v="69.98"/>
    <n v="69.98"/>
    <n v="69.98"/>
    <n v="69.98"/>
    <n v="8.245212918"/>
    <n v="8.245212918"/>
    <n v="12.128249569999999"/>
    <n v="12.128249569999999"/>
  </r>
  <r>
    <d v="2025-09-21T00:00:00"/>
    <x v="43"/>
    <n v="774"/>
    <n v="1"/>
    <n v="1.46"/>
    <n v="0.129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28"/>
    <n v="928"/>
    <n v="4"/>
    <n v="1.153"/>
    <n v="0.43099999999999999"/>
    <n v="4.6100000000000003"/>
    <n v="4.6100000000000003"/>
    <s v="USD"/>
    <n v="2"/>
    <n v="2"/>
    <n v="2"/>
    <n v="2"/>
    <n v="2"/>
    <n v="2"/>
    <n v="2"/>
    <n v="2"/>
    <n v="83.86"/>
    <n v="83.86"/>
    <n v="83.86"/>
    <n v="83.86"/>
    <n v="5.4972573340000004"/>
    <n v="5.4972573340000004"/>
    <n v="18.190889370000001"/>
    <n v="18.190889370000001"/>
  </r>
  <r>
    <d v="2025-09-21T00:00:00"/>
    <x v="43"/>
    <n v="752"/>
    <n v="6"/>
    <n v="1.08"/>
    <n v="0.79800000000000004"/>
    <n v="6.48"/>
    <n v="6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1T00:00:00"/>
    <x v="43"/>
    <n v="820"/>
    <n v="4"/>
    <n v="0.97499999999999998"/>
    <n v="0.48799999999999999"/>
    <n v="3.9"/>
    <n v="3.9"/>
    <s v="USD"/>
    <n v="1"/>
    <n v="1"/>
    <n v="1"/>
    <n v="1"/>
    <n v="1"/>
    <n v="1"/>
    <n v="1"/>
    <n v="1"/>
    <n v="26.9"/>
    <n v="26.9"/>
    <n v="26.9"/>
    <n v="26.9"/>
    <n v="14.498141260000001"/>
    <n v="14.498141260000001"/>
    <n v="6.8974358970000003"/>
    <n v="6.8974358970000003"/>
  </r>
  <r>
    <d v="2025-09-21T00:00:00"/>
    <x v="28"/>
    <n v="1110"/>
    <n v="5"/>
    <n v="0.92600000000000005"/>
    <n v="0.45"/>
    <n v="4.63"/>
    <n v="4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0"/>
    <n v="1124"/>
    <n v="6"/>
    <n v="1.3420000000000001"/>
    <n v="0.53400000000000003"/>
    <n v="8.0500000000000007"/>
    <n v="8.05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1"/>
    <n v="4418"/>
    <n v="75"/>
    <n v="2.036"/>
    <n v="1.698"/>
    <n v="152.68"/>
    <n v="152.68"/>
    <s v="USD"/>
    <n v="16"/>
    <n v="17"/>
    <n v="17"/>
    <n v="17"/>
    <n v="16"/>
    <n v="17"/>
    <n v="17"/>
    <n v="17"/>
    <n v="410.23"/>
    <n v="451.72"/>
    <n v="451.72"/>
    <n v="451.72"/>
    <n v="33.799698929999998"/>
    <n v="33.799698929999998"/>
    <n v="2.958606235"/>
    <n v="2.958606235"/>
  </r>
  <r>
    <d v="2025-09-22T00:00:00"/>
    <x v="2"/>
    <n v="2139"/>
    <n v="12"/>
    <n v="3.1819999999999999"/>
    <n v="0.56100000000000005"/>
    <n v="38.18"/>
    <n v="38.18"/>
    <s v="USD"/>
    <n v="5"/>
    <n v="5"/>
    <n v="5"/>
    <n v="5"/>
    <n v="7"/>
    <n v="7"/>
    <n v="7"/>
    <n v="7"/>
    <n v="198.76"/>
    <n v="198.76"/>
    <n v="198.76"/>
    <n v="198.76"/>
    <n v="19.2090964"/>
    <n v="19.2090964"/>
    <n v="5.2058669460000004"/>
    <n v="5.2058669460000004"/>
  </r>
  <r>
    <d v="2025-09-22T00:00:00"/>
    <x v="3"/>
    <n v="751"/>
    <n v="2"/>
    <n v="3.66"/>
    <n v="0.26600000000000001"/>
    <n v="7.32"/>
    <n v="7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"/>
    <n v="1005"/>
    <n v="10"/>
    <n v="4.4160000000000004"/>
    <n v="0.995"/>
    <n v="44.16"/>
    <n v="44.16"/>
    <s v="USD"/>
    <n v="1"/>
    <n v="1"/>
    <n v="1"/>
    <n v="1"/>
    <n v="1"/>
    <n v="1"/>
    <n v="1"/>
    <n v="1"/>
    <n v="81.88"/>
    <n v="81.88"/>
    <n v="81.88"/>
    <n v="81.88"/>
    <n v="53.93258427"/>
    <n v="53.93258427"/>
    <n v="1.8541666670000001"/>
    <n v="1.8541666670000001"/>
  </r>
  <r>
    <d v="2025-09-22T00:00:00"/>
    <x v="5"/>
    <n v="408"/>
    <n v="7"/>
    <n v="1.03"/>
    <n v="1.716"/>
    <n v="7.21"/>
    <n v="7.21"/>
    <s v="USD"/>
    <n v="3"/>
    <n v="3"/>
    <n v="3"/>
    <n v="3"/>
    <n v="3"/>
    <n v="3"/>
    <n v="3"/>
    <n v="3"/>
    <n v="60.37"/>
    <n v="60.37"/>
    <n v="60.37"/>
    <n v="60.37"/>
    <n v="11.94301806"/>
    <n v="11.94301806"/>
    <n v="8.373092926"/>
    <n v="8.373092926"/>
  </r>
  <r>
    <d v="2025-09-22T00:00:00"/>
    <x v="44"/>
    <n v="4228"/>
    <n v="38"/>
    <n v="2.2789999999999999"/>
    <n v="0.89900000000000002"/>
    <n v="86.61"/>
    <n v="86.61"/>
    <s v="USD"/>
    <n v="3"/>
    <n v="5"/>
    <n v="5"/>
    <n v="5"/>
    <n v="3"/>
    <n v="5"/>
    <n v="5"/>
    <n v="5"/>
    <n v="85.45"/>
    <n v="154.82"/>
    <n v="154.82"/>
    <n v="154.82"/>
    <n v="55.942384699999998"/>
    <n v="55.942384699999998"/>
    <n v="1.7875534"/>
    <n v="1.7875534"/>
  </r>
  <r>
    <d v="2025-09-22T00:00:00"/>
    <x v="6"/>
    <n v="425"/>
    <n v="11"/>
    <n v="1.4339999999999999"/>
    <n v="2.5880000000000001"/>
    <n v="15.77"/>
    <n v="15.77"/>
    <s v="USD"/>
    <n v="5"/>
    <n v="5"/>
    <n v="5"/>
    <n v="5"/>
    <n v="5"/>
    <n v="5"/>
    <n v="5"/>
    <n v="5"/>
    <n v="123.6"/>
    <n v="123.6"/>
    <n v="123.6"/>
    <n v="123.6"/>
    <n v="12.758899680000001"/>
    <n v="12.758899680000001"/>
    <n v="7.8376664549999999"/>
    <n v="7.8376664549999999"/>
  </r>
  <r>
    <d v="2025-09-22T00:00:00"/>
    <x v="7"/>
    <n v="694"/>
    <n v="14"/>
    <n v="2.173"/>
    <n v="2.0169999999999999"/>
    <n v="30.42"/>
    <n v="30.42"/>
    <s v="USD"/>
    <n v="4"/>
    <n v="4"/>
    <n v="4"/>
    <n v="4"/>
    <n v="4"/>
    <n v="4"/>
    <n v="4"/>
    <n v="4"/>
    <n v="192.64"/>
    <n v="192.64"/>
    <n v="192.64"/>
    <n v="192.64"/>
    <n v="15.79111296"/>
    <n v="15.79111296"/>
    <n v="6.3326758710000002"/>
    <n v="6.3326758710000002"/>
  </r>
  <r>
    <d v="2025-09-22T00:00:00"/>
    <x v="8"/>
    <n v="47"/>
    <n v="1"/>
    <n v="4.72"/>
    <n v="2.1280000000000001"/>
    <n v="4.72"/>
    <n v="4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9"/>
    <n v="1706"/>
    <n v="14"/>
    <n v="1.119"/>
    <n v="0.82099999999999995"/>
    <n v="15.66"/>
    <n v="15.66"/>
    <s v="USD"/>
    <n v="0"/>
    <n v="1"/>
    <n v="1"/>
    <n v="1"/>
    <n v="0"/>
    <n v="1"/>
    <n v="1"/>
    <n v="1"/>
    <n v="0"/>
    <n v="21.88"/>
    <n v="21.88"/>
    <n v="21.88"/>
    <n v="71.572212070000006"/>
    <n v="71.572212070000006"/>
    <n v="1.3971902940000001"/>
    <n v="1.3971902940000001"/>
  </r>
  <r>
    <d v="2025-09-22T00:00:00"/>
    <x v="4"/>
    <n v="4973"/>
    <n v="30"/>
    <n v="4.452"/>
    <n v="0.60299999999999998"/>
    <n v="133.57"/>
    <n v="133.57"/>
    <s v="USD"/>
    <n v="6"/>
    <n v="7"/>
    <n v="7"/>
    <n v="7"/>
    <n v="8"/>
    <n v="10"/>
    <n v="10"/>
    <n v="10"/>
    <n v="277.25"/>
    <n v="354.23"/>
    <n v="354.23"/>
    <n v="354.23"/>
    <n v="37.707139429999998"/>
    <n v="37.707139429999998"/>
    <n v="2.6520176690000001"/>
    <n v="2.6520176690000001"/>
  </r>
  <r>
    <d v="2025-09-22T00:00:00"/>
    <x v="10"/>
    <n v="2680"/>
    <n v="12"/>
    <n v="4.9509999999999996"/>
    <n v="0.44800000000000001"/>
    <n v="59.41"/>
    <n v="59.41"/>
    <s v="USD"/>
    <n v="4"/>
    <n v="5"/>
    <n v="5"/>
    <n v="5"/>
    <n v="4"/>
    <n v="5"/>
    <n v="5"/>
    <n v="5"/>
    <n v="116.74"/>
    <n v="149.62"/>
    <n v="149.62"/>
    <n v="149.62"/>
    <n v="39.70725839"/>
    <n v="39.70725839"/>
    <n v="2.518431241"/>
    <n v="2.518431241"/>
  </r>
  <r>
    <d v="2025-09-22T00:00:00"/>
    <x v="12"/>
    <n v="2310"/>
    <n v="20"/>
    <n v="6.234"/>
    <n v="0.86599999999999999"/>
    <n v="124.67"/>
    <n v="124.67"/>
    <s v="USD"/>
    <n v="9"/>
    <n v="9"/>
    <n v="9"/>
    <n v="9"/>
    <n v="11"/>
    <n v="11"/>
    <n v="11"/>
    <n v="11"/>
    <n v="461.48"/>
    <n v="461.48"/>
    <n v="461.48"/>
    <n v="461.48"/>
    <n v="27.015255270000001"/>
    <n v="27.015255270000001"/>
    <n v="3.7016122560000002"/>
    <n v="3.7016122560000002"/>
  </r>
  <r>
    <d v="2025-09-22T00:00:00"/>
    <x v="13"/>
    <n v="4745"/>
    <n v="36"/>
    <n v="2.8330000000000002"/>
    <n v="0.75900000000000001"/>
    <n v="102"/>
    <n v="102"/>
    <s v="USD"/>
    <n v="12"/>
    <n v="12"/>
    <n v="12"/>
    <n v="12"/>
    <n v="25"/>
    <n v="25"/>
    <n v="25"/>
    <n v="25"/>
    <n v="1255.1099999999999"/>
    <n v="1255.1099999999999"/>
    <n v="1255.1099999999999"/>
    <n v="1255.1099999999999"/>
    <n v="8.1267777330000008"/>
    <n v="8.1267777330000008"/>
    <n v="12.305"/>
    <n v="12.305"/>
  </r>
  <r>
    <d v="2025-09-22T00:00:00"/>
    <x v="45"/>
    <n v="749"/>
    <n v="3"/>
    <n v="1.4630000000000001"/>
    <n v="0.40100000000000002"/>
    <n v="4.3899999999999997"/>
    <n v="4.38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14"/>
    <n v="2162"/>
    <n v="19"/>
    <n v="2.9020000000000001"/>
    <n v="0.879"/>
    <n v="55.13"/>
    <n v="55.13"/>
    <s v="USD"/>
    <n v="0"/>
    <n v="1"/>
    <n v="1"/>
    <n v="1"/>
    <n v="0"/>
    <n v="3"/>
    <n v="3"/>
    <n v="3"/>
    <n v="0"/>
    <n v="328.47"/>
    <n v="328.47"/>
    <n v="328.47"/>
    <n v="16.783876759999998"/>
    <n v="16.783876759999998"/>
    <n v="5.9580990390000004"/>
    <n v="5.9580990390000004"/>
  </r>
  <r>
    <d v="2025-09-22T00:00:00"/>
    <x v="46"/>
    <n v="7335"/>
    <n v="21"/>
    <n v="1.49"/>
    <n v="0.28599999999999998"/>
    <n v="31.29"/>
    <n v="31.29"/>
    <s v="USD"/>
    <n v="3"/>
    <n v="3"/>
    <n v="3"/>
    <n v="3"/>
    <n v="3"/>
    <n v="3"/>
    <n v="3"/>
    <n v="3"/>
    <n v="91.47"/>
    <n v="91.47"/>
    <n v="91.47"/>
    <n v="91.47"/>
    <n v="34.207937029999997"/>
    <n v="34.207937029999997"/>
    <n v="2.923298178"/>
    <n v="2.923298178"/>
  </r>
  <r>
    <d v="2025-09-22T00:00:00"/>
    <x v="15"/>
    <n v="667"/>
    <n v="9"/>
    <n v="4.202"/>
    <n v="1.349"/>
    <n v="37.82"/>
    <n v="37.82"/>
    <s v="USD"/>
    <n v="2"/>
    <n v="2"/>
    <n v="2"/>
    <n v="2"/>
    <n v="2"/>
    <n v="2"/>
    <n v="2"/>
    <n v="2"/>
    <n v="56.98"/>
    <n v="56.98"/>
    <n v="56.98"/>
    <n v="56.98"/>
    <n v="66.374166369999998"/>
    <n v="66.374166369999998"/>
    <n v="1.5066102589999999"/>
    <n v="1.5066102589999999"/>
  </r>
  <r>
    <d v="2025-09-22T00:00:00"/>
    <x v="16"/>
    <n v="967"/>
    <n v="8"/>
    <n v="3.823"/>
    <n v="0.82699999999999996"/>
    <n v="30.58"/>
    <n v="30.58"/>
    <s v="USD"/>
    <n v="3"/>
    <n v="3"/>
    <n v="3"/>
    <n v="3"/>
    <n v="33"/>
    <n v="33"/>
    <n v="33"/>
    <n v="33"/>
    <n v="887.04"/>
    <n v="887.04"/>
    <n v="887.04"/>
    <n v="887.04"/>
    <n v="3.4474206349999998"/>
    <n v="3.4474206349999998"/>
    <n v="29.00719424"/>
    <n v="29.00719424"/>
  </r>
  <r>
    <d v="2025-09-22T00:00:00"/>
    <x v="17"/>
    <n v="457"/>
    <n v="5"/>
    <n v="3.89"/>
    <n v="1.0940000000000001"/>
    <n v="19.45"/>
    <n v="19.45"/>
    <s v="USD"/>
    <n v="4"/>
    <n v="5"/>
    <n v="5"/>
    <n v="5"/>
    <n v="5"/>
    <n v="8"/>
    <n v="8"/>
    <n v="8"/>
    <n v="163.80000000000001"/>
    <n v="267.27"/>
    <n v="267.27"/>
    <n v="267.27"/>
    <n v="7.2772851420000002"/>
    <n v="7.2772851420000002"/>
    <n v="13.74138817"/>
    <n v="13.74138817"/>
  </r>
  <r>
    <d v="2025-09-22T00:00:00"/>
    <x v="18"/>
    <n v="1243"/>
    <n v="8"/>
    <n v="2.9940000000000002"/>
    <n v="0.64400000000000002"/>
    <n v="23.95"/>
    <n v="23.95"/>
    <s v="USD"/>
    <n v="1"/>
    <n v="1"/>
    <n v="1"/>
    <n v="1"/>
    <n v="2"/>
    <n v="2"/>
    <n v="2"/>
    <n v="2"/>
    <n v="66.98"/>
    <n v="66.98"/>
    <n v="66.98"/>
    <n v="66.98"/>
    <n v="35.756942369999997"/>
    <n v="35.756942369999997"/>
    <n v="2.796659708"/>
    <n v="2.796659708"/>
  </r>
  <r>
    <d v="2025-09-22T00:00:00"/>
    <x v="19"/>
    <n v="3137"/>
    <n v="12"/>
    <n v="6.4729999999999999"/>
    <n v="0.38300000000000001"/>
    <n v="77.680000000000007"/>
    <n v="77.680000000000007"/>
    <s v="USD"/>
    <n v="6"/>
    <n v="6"/>
    <n v="6"/>
    <n v="6"/>
    <n v="8"/>
    <n v="8"/>
    <n v="8"/>
    <n v="8"/>
    <n v="591.34"/>
    <n v="591.34"/>
    <n v="591.34"/>
    <n v="591.34"/>
    <n v="13.13626678"/>
    <n v="13.13626678"/>
    <n v="7.612512873"/>
    <n v="7.612512873"/>
  </r>
  <r>
    <d v="2025-09-22T00:00:00"/>
    <x v="20"/>
    <n v="2225"/>
    <n v="10"/>
    <n v="5.1509999999999998"/>
    <n v="0.44900000000000001"/>
    <n v="51.51"/>
    <n v="51.51"/>
    <s v="USD"/>
    <n v="4"/>
    <n v="4"/>
    <n v="4"/>
    <n v="4"/>
    <n v="9"/>
    <n v="9"/>
    <n v="9"/>
    <n v="9"/>
    <n v="591.82000000000005"/>
    <n v="591.82000000000005"/>
    <n v="591.82000000000005"/>
    <n v="591.82000000000005"/>
    <n v="8.7036598969999996"/>
    <n v="8.7036598969999996"/>
    <n v="11.489419529999999"/>
    <n v="11.489419529999999"/>
  </r>
  <r>
    <d v="2025-09-22T00:00:00"/>
    <x v="21"/>
    <n v="643"/>
    <n v="4"/>
    <n v="2.6230000000000002"/>
    <n v="0.622"/>
    <n v="10.49"/>
    <n v="10.49"/>
    <s v="USD"/>
    <n v="1"/>
    <n v="1"/>
    <n v="1"/>
    <n v="1"/>
    <n v="2"/>
    <n v="2"/>
    <n v="2"/>
    <n v="2"/>
    <n v="83.76"/>
    <n v="83.76"/>
    <n v="83.76"/>
    <n v="83.76"/>
    <n v="12.52387775"/>
    <n v="12.52387775"/>
    <n v="7.9847473779999998"/>
    <n v="7.9847473779999998"/>
  </r>
  <r>
    <d v="2025-09-22T00:00:00"/>
    <x v="22"/>
    <n v="572"/>
    <n v="5"/>
    <n v="2.1779999999999999"/>
    <n v="0.874"/>
    <n v="10.89"/>
    <n v="10.89"/>
    <s v="USD"/>
    <n v="1"/>
    <n v="1"/>
    <n v="1"/>
    <n v="1"/>
    <n v="5"/>
    <n v="5"/>
    <n v="5"/>
    <n v="5"/>
    <n v="132.44999999999999"/>
    <n v="132.44999999999999"/>
    <n v="132.44999999999999"/>
    <n v="132.44999999999999"/>
    <n v="8.2219705550000004"/>
    <n v="8.2219705550000004"/>
    <n v="12.16253444"/>
    <n v="12.16253444"/>
  </r>
  <r>
    <d v="2025-09-22T00:00:00"/>
    <x v="3"/>
    <n v="1327"/>
    <n v="9"/>
    <n v="4.0279999999999996"/>
    <n v="0.67800000000000005"/>
    <n v="36.25"/>
    <n v="36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5"/>
    <n v="231"/>
    <n v="2"/>
    <n v="3.32"/>
    <n v="0.86599999999999999"/>
    <n v="6.64"/>
    <n v="6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14"/>
    <n v="196"/>
    <n v="1"/>
    <n v="2.1"/>
    <n v="0.51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23"/>
    <n v="159"/>
    <n v="2"/>
    <n v="5.1050000000000004"/>
    <n v="1.258"/>
    <n v="10.210000000000001"/>
    <n v="10.21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0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2"/>
    <n v="239"/>
    <n v="4"/>
    <n v="2.4980000000000002"/>
    <n v="1.6739999999999999"/>
    <n v="9.99"/>
    <n v="9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6"/>
    <n v="71"/>
    <n v="1"/>
    <n v="1.39"/>
    <n v="1.4079999999999999"/>
    <n v="1.39"/>
    <n v="1.39"/>
    <s v="USD"/>
    <n v="0"/>
    <n v="2"/>
    <n v="2"/>
    <n v="2"/>
    <n v="0"/>
    <n v="2"/>
    <n v="2"/>
    <n v="2"/>
    <n v="0"/>
    <n v="44.98"/>
    <n v="44.98"/>
    <n v="44.98"/>
    <n v="3.0902623390000001"/>
    <n v="3.0902623390000001"/>
    <n v="32.35971223"/>
    <n v="32.35971223"/>
  </r>
  <r>
    <d v="2025-09-22T00:00:00"/>
    <x v="15"/>
    <n v="3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6"/>
    <n v="1841"/>
    <n v="7"/>
    <n v="3.9990000000000001"/>
    <n v="0.38"/>
    <n v="27.99"/>
    <n v="27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7"/>
    <n v="691"/>
    <n v="1"/>
    <n v="1.06"/>
    <n v="0.14499999999999999"/>
    <n v="1.06"/>
    <n v="1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24"/>
    <n v="335"/>
    <n v="5"/>
    <n v="7.58"/>
    <n v="1.4930000000000001"/>
    <n v="37.9"/>
    <n v="37.9"/>
    <s v="USD"/>
    <n v="2"/>
    <n v="2"/>
    <n v="2"/>
    <n v="2"/>
    <n v="2"/>
    <n v="2"/>
    <n v="2"/>
    <n v="2"/>
    <n v="128.96"/>
    <n v="128.96"/>
    <n v="128.96"/>
    <n v="128.96"/>
    <n v="29.388957820000002"/>
    <n v="29.388957820000002"/>
    <n v="3.4026385220000002"/>
    <n v="3.4026385220000002"/>
  </r>
  <r>
    <d v="2025-09-22T00:00:00"/>
    <x v="4"/>
    <n v="255"/>
    <n v="6"/>
    <n v="2.8050000000000002"/>
    <n v="2.3530000000000002"/>
    <n v="16.829999999999998"/>
    <n v="16.82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4"/>
    <n v="299"/>
    <n v="1"/>
    <n v="4.1399999999999997"/>
    <n v="0.33400000000000002"/>
    <n v="4.1399999999999997"/>
    <n v="4.13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1"/>
    <n v="89"/>
    <n v="1"/>
    <n v="2.94"/>
    <n v="1.1240000000000001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21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25"/>
    <n v="517"/>
    <n v="2"/>
    <n v="2.5950000000000002"/>
    <n v="0.38700000000000001"/>
    <n v="5.19"/>
    <n v="5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26"/>
    <n v="1305"/>
    <n v="4"/>
    <n v="2.4950000000000001"/>
    <n v="0.307"/>
    <n v="9.98"/>
    <n v="9.98"/>
    <s v="USD"/>
    <n v="1"/>
    <n v="1"/>
    <n v="1"/>
    <n v="1"/>
    <n v="1"/>
    <n v="1"/>
    <n v="1"/>
    <n v="1"/>
    <n v="15.98"/>
    <n v="15.98"/>
    <n v="15.98"/>
    <n v="15.98"/>
    <n v="62.453066329999999"/>
    <n v="62.453066329999999"/>
    <n v="1.601202405"/>
    <n v="1.601202405"/>
  </r>
  <r>
    <d v="2025-09-22T00:00:00"/>
    <x v="27"/>
    <n v="795"/>
    <n v="2"/>
    <n v="2.3250000000000002"/>
    <n v="0.252"/>
    <n v="4.6500000000000004"/>
    <n v="4.6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5"/>
    <n v="3"/>
    <n v="1"/>
    <n v="2.12"/>
    <n v="33.332999999999998"/>
    <n v="2.12"/>
    <n v="2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1"/>
    <n v="203"/>
    <n v="3"/>
    <n v="1.7929999999999999"/>
    <n v="1.478"/>
    <n v="5.38"/>
    <n v="5.38"/>
    <s v="USD"/>
    <n v="1"/>
    <n v="1"/>
    <n v="1"/>
    <n v="1"/>
    <n v="1"/>
    <n v="1"/>
    <n v="1"/>
    <n v="1"/>
    <n v="23.88"/>
    <n v="23.88"/>
    <n v="23.88"/>
    <n v="23.88"/>
    <n v="22.52931323"/>
    <n v="22.52931323"/>
    <n v="4.4386617099999999"/>
    <n v="4.4386617099999999"/>
  </r>
  <r>
    <d v="2025-09-22T00:00:00"/>
    <x v="7"/>
    <n v="6"/>
    <n v="1"/>
    <n v="1.71"/>
    <n v="16.667000000000002"/>
    <n v="1.71"/>
    <n v="1.71"/>
    <s v="USD"/>
    <n v="1"/>
    <n v="1"/>
    <n v="1"/>
    <n v="1"/>
    <n v="1"/>
    <n v="1"/>
    <n v="1"/>
    <n v="1"/>
    <n v="76.900000000000006"/>
    <n v="76.900000000000006"/>
    <n v="76.900000000000006"/>
    <n v="76.900000000000006"/>
    <n v="2.2236671000000001"/>
    <n v="2.2236671000000001"/>
    <n v="44.970760230000003"/>
    <n v="44.970760230000003"/>
  </r>
  <r>
    <d v="2025-09-22T00:00:00"/>
    <x v="14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44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12"/>
    <n v="289"/>
    <n v="5"/>
    <n v="4.7119999999999997"/>
    <n v="1.73"/>
    <n v="23.56"/>
    <n v="23.56"/>
    <s v="USD"/>
    <n v="4"/>
    <n v="4"/>
    <n v="4"/>
    <n v="4"/>
    <n v="6"/>
    <n v="6"/>
    <n v="6"/>
    <n v="6"/>
    <n v="155.72"/>
    <n v="155.72"/>
    <n v="155.72"/>
    <n v="155.72"/>
    <n v="15.12972001"/>
    <n v="15.12972001"/>
    <n v="6.6095076400000004"/>
    <n v="6.6095076400000004"/>
  </r>
  <r>
    <d v="2025-09-22T00:00:00"/>
    <x v="10"/>
    <n v="207"/>
    <n v="3"/>
    <n v="3.7370000000000001"/>
    <n v="1.4490000000000001"/>
    <n v="11.21"/>
    <n v="11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28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2"/>
    <n v="1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9"/>
    <n v="3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16"/>
    <n v="1354"/>
    <n v="2"/>
    <n v="6.7249999999999996"/>
    <n v="0.14799999999999999"/>
    <n v="13.45"/>
    <n v="1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19"/>
    <n v="305"/>
    <n v="1"/>
    <n v="2.2200000000000002"/>
    <n v="0.32800000000000001"/>
    <n v="2.2200000000000002"/>
    <n v="2.2200000000000002"/>
    <s v="USD"/>
    <n v="1"/>
    <n v="1"/>
    <n v="1"/>
    <n v="1"/>
    <n v="1"/>
    <n v="1"/>
    <n v="1"/>
    <n v="1"/>
    <n v="81.88"/>
    <n v="81.88"/>
    <n v="81.88"/>
    <n v="81.88"/>
    <n v="2.7112848070000002"/>
    <n v="2.7112848070000002"/>
    <n v="36.882882879999997"/>
    <n v="36.882882879999997"/>
  </r>
  <r>
    <d v="2025-09-22T00:00:00"/>
    <x v="29"/>
    <n v="110"/>
    <n v="1"/>
    <n v="1.77"/>
    <n v="0.90900000000000003"/>
    <n v="1.77"/>
    <n v="1.77"/>
    <s v="USD"/>
    <n v="0"/>
    <n v="2"/>
    <n v="2"/>
    <n v="2"/>
    <n v="0"/>
    <n v="2"/>
    <n v="2"/>
    <n v="2"/>
    <n v="0"/>
    <n v="60.37"/>
    <n v="60.37"/>
    <n v="60.37"/>
    <n v="2.9319198279999998"/>
    <n v="2.9319198279999998"/>
    <n v="34.10734463"/>
    <n v="34.10734463"/>
  </r>
  <r>
    <d v="2025-09-22T00:00:00"/>
    <x v="29"/>
    <n v="213"/>
    <n v="3"/>
    <n v="1.08"/>
    <n v="1.4079999999999999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29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29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0"/>
    <n v="1378"/>
    <n v="23"/>
    <n v="0.96099999999999997"/>
    <n v="1.669"/>
    <n v="22.1"/>
    <n v="22.1"/>
    <s v="USD"/>
    <n v="6"/>
    <n v="7"/>
    <n v="7"/>
    <n v="7"/>
    <n v="6"/>
    <n v="7"/>
    <n v="7"/>
    <n v="7"/>
    <n v="117.12"/>
    <n v="165.61"/>
    <n v="165.61"/>
    <n v="165.61"/>
    <n v="13.34460479"/>
    <n v="13.34460479"/>
    <n v="7.4936651579999998"/>
    <n v="7.4936651579999998"/>
  </r>
  <r>
    <d v="2025-09-22T00:00:00"/>
    <x v="30"/>
    <n v="1925"/>
    <n v="29"/>
    <n v="0.76"/>
    <n v="1.506"/>
    <n v="22.05"/>
    <n v="22.05"/>
    <s v="USD"/>
    <n v="6"/>
    <n v="6"/>
    <n v="6"/>
    <n v="6"/>
    <n v="8"/>
    <n v="8"/>
    <n v="8"/>
    <n v="8"/>
    <n v="159.37"/>
    <n v="159.37"/>
    <n v="159.37"/>
    <n v="159.37"/>
    <n v="13.83572818"/>
    <n v="13.83572818"/>
    <n v="7.227664399"/>
    <n v="7.227664399"/>
  </r>
  <r>
    <d v="2025-09-22T00:00:00"/>
    <x v="30"/>
    <n v="2143"/>
    <n v="25"/>
    <n v="0.70899999999999996"/>
    <n v="1.167"/>
    <n v="17.72"/>
    <n v="17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0"/>
    <n v="6214"/>
    <n v="74"/>
    <n v="0.39400000000000002"/>
    <n v="1.1910000000000001"/>
    <n v="29.17"/>
    <n v="29.17"/>
    <s v="USD"/>
    <n v="5"/>
    <n v="5"/>
    <n v="5"/>
    <n v="5"/>
    <n v="7"/>
    <n v="7"/>
    <n v="7"/>
    <n v="7"/>
    <n v="156.86000000000001"/>
    <n v="156.86000000000001"/>
    <n v="156.86000000000001"/>
    <n v="156.86000000000001"/>
    <n v="18.59620043"/>
    <n v="18.59620043"/>
    <n v="5.3774425780000001"/>
    <n v="5.3774425780000001"/>
  </r>
  <r>
    <d v="2025-09-22T00:00:00"/>
    <x v="31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2"/>
    <n v="203"/>
    <n v="1"/>
    <n v="2.27"/>
    <n v="0.49299999999999999"/>
    <n v="2.27"/>
    <n v="2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1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2"/>
    <n v="2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2"/>
    <n v="371"/>
    <n v="2"/>
    <n v="0.91500000000000004"/>
    <n v="0.53900000000000003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1"/>
    <n v="111"/>
    <n v="3"/>
    <n v="0.82299999999999995"/>
    <n v="2.7029999999999998"/>
    <n v="2.4700000000000002"/>
    <n v="2.47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2"/>
    <n v="892"/>
    <n v="6"/>
    <n v="0.83"/>
    <n v="0.67300000000000004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1"/>
    <n v="241"/>
    <n v="3"/>
    <n v="0.747"/>
    <n v="1.2450000000000001"/>
    <n v="2.2400000000000002"/>
    <n v="2.24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4"/>
    <n v="1020"/>
    <n v="3"/>
    <n v="1.39"/>
    <n v="0.29399999999999998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5"/>
    <n v="867"/>
    <n v="8"/>
    <n v="1.4390000000000001"/>
    <n v="0.92300000000000004"/>
    <n v="11.51"/>
    <n v="11.51"/>
    <s v="USD"/>
    <n v="1"/>
    <n v="1"/>
    <n v="1"/>
    <n v="1"/>
    <n v="1"/>
    <n v="1"/>
    <n v="1"/>
    <n v="1"/>
    <n v="21.98"/>
    <n v="21.98"/>
    <n v="21.98"/>
    <n v="21.98"/>
    <n v="52.365787079999997"/>
    <n v="52.365787079999997"/>
    <n v="1.9096437879999999"/>
    <n v="1.9096437879999999"/>
  </r>
  <r>
    <d v="2025-09-22T00:00:00"/>
    <x v="35"/>
    <n v="5049"/>
    <n v="13"/>
    <n v="1.113"/>
    <n v="0.25700000000000001"/>
    <n v="14.47"/>
    <n v="14.47"/>
    <s v="USD"/>
    <n v="6"/>
    <n v="6"/>
    <n v="6"/>
    <n v="6"/>
    <n v="6"/>
    <n v="6"/>
    <n v="6"/>
    <n v="6"/>
    <n v="244.41"/>
    <n v="244.41"/>
    <n v="244.41"/>
    <n v="244.41"/>
    <n v="5.9203796899999999"/>
    <n v="5.9203796899999999"/>
    <n v="16.890808570000001"/>
    <n v="16.890808570000001"/>
  </r>
  <r>
    <d v="2025-09-22T00:00:00"/>
    <x v="33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4"/>
    <n v="7159"/>
    <n v="17"/>
    <n v="1.048"/>
    <n v="0.23699999999999999"/>
    <n v="17.82"/>
    <n v="17.82"/>
    <s v="USD"/>
    <n v="1"/>
    <n v="1"/>
    <n v="1"/>
    <n v="1"/>
    <n v="2"/>
    <n v="2"/>
    <n v="2"/>
    <n v="2"/>
    <n v="57.96"/>
    <n v="57.96"/>
    <n v="57.96"/>
    <n v="57.96"/>
    <n v="30.745341610000001"/>
    <n v="30.745341610000001"/>
    <n v="3.2525252529999999"/>
    <n v="3.2525252529999999"/>
  </r>
  <r>
    <d v="2025-09-22T00:00:00"/>
    <x v="33"/>
    <n v="108"/>
    <n v="1"/>
    <n v="1.02"/>
    <n v="0.92600000000000005"/>
    <n v="1.02"/>
    <n v="1.02"/>
    <s v="USD"/>
    <n v="1"/>
    <n v="1"/>
    <n v="1"/>
    <n v="1"/>
    <n v="1"/>
    <n v="1"/>
    <n v="1"/>
    <n v="1"/>
    <n v="29.88"/>
    <n v="29.88"/>
    <n v="29.88"/>
    <n v="29.88"/>
    <n v="3.4136546179999998"/>
    <n v="3.4136546179999998"/>
    <n v="29.29411765"/>
    <n v="29.29411765"/>
  </r>
  <r>
    <d v="2025-09-22T00:00:00"/>
    <x v="34"/>
    <n v="838"/>
    <n v="5"/>
    <n v="0.92600000000000005"/>
    <n v="0.59699999999999998"/>
    <n v="4.63"/>
    <n v="4.63"/>
    <s v="USD"/>
    <n v="2"/>
    <n v="2"/>
    <n v="2"/>
    <n v="2"/>
    <n v="2"/>
    <n v="2"/>
    <n v="2"/>
    <n v="2"/>
    <n v="52.37"/>
    <n v="52.37"/>
    <n v="52.37"/>
    <n v="52.37"/>
    <n v="8.8409394690000003"/>
    <n v="8.8409394690000003"/>
    <n v="11.31101512"/>
    <n v="11.31101512"/>
  </r>
  <r>
    <d v="2025-09-22T00:00:00"/>
    <x v="35"/>
    <n v="978"/>
    <n v="3"/>
    <n v="1.07"/>
    <n v="0.307"/>
    <n v="3.21"/>
    <n v="3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4"/>
    <n v="3367"/>
    <n v="11"/>
    <n v="0.66"/>
    <n v="0.32700000000000001"/>
    <n v="7.26"/>
    <n v="7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3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5"/>
    <n v="4326"/>
    <n v="23"/>
    <n v="0.85299999999999998"/>
    <n v="0.53200000000000003"/>
    <n v="19.63"/>
    <n v="19.63"/>
    <s v="USD"/>
    <n v="4"/>
    <n v="4"/>
    <n v="4"/>
    <n v="4"/>
    <n v="4"/>
    <n v="4"/>
    <n v="4"/>
    <n v="4"/>
    <n v="91.45"/>
    <n v="91.45"/>
    <n v="91.45"/>
    <n v="91.45"/>
    <n v="21.465281569999998"/>
    <n v="21.465281569999998"/>
    <n v="4.658685685"/>
    <n v="4.658685685"/>
  </r>
  <r>
    <d v="2025-09-22T00:00:00"/>
    <x v="36"/>
    <n v="414"/>
    <n v="7"/>
    <n v="2.2839999999999998"/>
    <n v="1.6910000000000001"/>
    <n v="15.99"/>
    <n v="15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6"/>
    <n v="444"/>
    <n v="8"/>
    <n v="1.4330000000000001"/>
    <n v="1.802"/>
    <n v="11.46"/>
    <n v="11.46"/>
    <s v="USD"/>
    <n v="1"/>
    <n v="1"/>
    <n v="1"/>
    <n v="1"/>
    <n v="1"/>
    <n v="1"/>
    <n v="1"/>
    <n v="1"/>
    <n v="28.88"/>
    <n v="28.88"/>
    <n v="28.88"/>
    <n v="28.88"/>
    <n v="39.681440440000003"/>
    <n v="39.681440440000003"/>
    <n v="2.5200698080000001"/>
    <n v="2.5200698080000001"/>
  </r>
  <r>
    <d v="2025-09-22T00:00:00"/>
    <x v="36"/>
    <n v="917"/>
    <n v="6"/>
    <n v="1.9219999999999999"/>
    <n v="0.65400000000000003"/>
    <n v="11.53"/>
    <n v="11.53"/>
    <s v="USD"/>
    <n v="1"/>
    <n v="1"/>
    <n v="1"/>
    <n v="1"/>
    <n v="5"/>
    <n v="5"/>
    <n v="5"/>
    <n v="5"/>
    <n v="144.4"/>
    <n v="144.4"/>
    <n v="144.4"/>
    <n v="144.4"/>
    <n v="7.9847645429999998"/>
    <n v="7.9847645429999998"/>
    <n v="12.52385082"/>
    <n v="12.52385082"/>
  </r>
  <r>
    <d v="2025-09-22T00:00:00"/>
    <x v="36"/>
    <n v="2213"/>
    <n v="4"/>
    <n v="1.2050000000000001"/>
    <n v="0.18099999999999999"/>
    <n v="4.82"/>
    <n v="4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7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7"/>
    <n v="24"/>
    <n v="1"/>
    <n v="1.02"/>
    <n v="4.1669999999999998"/>
    <n v="1.02"/>
    <n v="1.02"/>
    <s v="USD"/>
    <n v="1"/>
    <n v="1"/>
    <n v="1"/>
    <n v="1"/>
    <n v="6"/>
    <n v="6"/>
    <n v="6"/>
    <n v="6"/>
    <n v="110.94"/>
    <n v="110.94"/>
    <n v="110.94"/>
    <n v="110.94"/>
    <n v="0.91941590049999999"/>
    <n v="0.91941590049999999"/>
    <n v="108.7647059"/>
    <n v="108.7647059"/>
  </r>
  <r>
    <d v="2025-09-22T00:00:00"/>
    <x v="38"/>
    <n v="42"/>
    <n v="2"/>
    <n v="0.56499999999999995"/>
    <n v="4.7619999999999996"/>
    <n v="1.1299999999999999"/>
    <n v="1.1299999999999999"/>
    <s v="USD"/>
    <n v="1"/>
    <n v="1"/>
    <n v="1"/>
    <n v="1"/>
    <n v="1"/>
    <n v="1"/>
    <n v="1"/>
    <n v="1"/>
    <n v="28.98"/>
    <n v="28.98"/>
    <n v="28.98"/>
    <n v="28.98"/>
    <n v="3.899240856"/>
    <n v="3.899240856"/>
    <n v="25.646017700000002"/>
    <n v="25.646017700000002"/>
  </r>
  <r>
    <d v="2025-09-22T00:00:00"/>
    <x v="37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8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7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9"/>
    <n v="193"/>
    <n v="11"/>
    <n v="1.1319999999999999"/>
    <n v="5.6989999999999998"/>
    <n v="12.45"/>
    <n v="12.45"/>
    <s v="USD"/>
    <n v="3"/>
    <n v="3"/>
    <n v="3"/>
    <n v="3"/>
    <n v="3"/>
    <n v="3"/>
    <n v="3"/>
    <n v="3"/>
    <n v="36.74"/>
    <n v="36.74"/>
    <n v="36.74"/>
    <n v="36.74"/>
    <n v="33.88677191"/>
    <n v="33.88677191"/>
    <n v="2.9510040160000002"/>
    <n v="2.9510040160000002"/>
  </r>
  <r>
    <d v="2025-09-22T00:00:00"/>
    <x v="40"/>
    <n v="83"/>
    <n v="1"/>
    <n v="1.89"/>
    <n v="1.2050000000000001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1"/>
    <n v="2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42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39"/>
    <n v="209"/>
    <n v="1"/>
    <n v="0.81"/>
    <n v="0.47799999999999998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0"/>
    <n v="666"/>
    <n v="4"/>
    <n v="1.0900000000000001"/>
    <n v="0.60099999999999998"/>
    <n v="4.3600000000000003"/>
    <n v="4.3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1"/>
    <n v="928"/>
    <n v="6"/>
    <n v="1.43"/>
    <n v="0.64700000000000002"/>
    <n v="8.58"/>
    <n v="8.58"/>
    <s v="USD"/>
    <n v="1"/>
    <n v="1"/>
    <n v="1"/>
    <n v="1"/>
    <n v="1"/>
    <n v="1"/>
    <n v="1"/>
    <n v="1"/>
    <n v="18.489999999999998"/>
    <n v="18.489999999999998"/>
    <n v="18.489999999999998"/>
    <n v="18.489999999999998"/>
    <n v="46.403461329999999"/>
    <n v="46.403461329999999"/>
    <n v="2.155011655"/>
    <n v="2.155011655"/>
  </r>
  <r>
    <d v="2025-09-22T00:00:00"/>
    <x v="42"/>
    <n v="2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2T00:00:00"/>
    <x v="42"/>
    <n v="173"/>
    <n v="1"/>
    <n v="1.35"/>
    <n v="0.57799999999999996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9"/>
    <n v="393"/>
    <n v="3"/>
    <n v="0.60299999999999998"/>
    <n v="0.76300000000000001"/>
    <n v="1.81"/>
    <n v="1.81"/>
    <s v="USD"/>
    <n v="1"/>
    <n v="1"/>
    <n v="1"/>
    <n v="1"/>
    <n v="1"/>
    <n v="1"/>
    <n v="1"/>
    <n v="1"/>
    <n v="11.88"/>
    <n v="11.88"/>
    <n v="11.88"/>
    <n v="11.88"/>
    <n v="15.23569024"/>
    <n v="15.23569024"/>
    <n v="6.5635359119999999"/>
    <n v="6.5635359119999999"/>
  </r>
  <r>
    <d v="2025-09-22T00:00:00"/>
    <x v="40"/>
    <n v="544"/>
    <n v="4"/>
    <n v="1.0429999999999999"/>
    <n v="0.73499999999999999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1"/>
    <n v="1272"/>
    <n v="8"/>
    <n v="1.3680000000000001"/>
    <n v="0.629"/>
    <n v="10.94"/>
    <n v="10.94"/>
    <s v="USD"/>
    <n v="4"/>
    <n v="5"/>
    <n v="5"/>
    <n v="5"/>
    <n v="6"/>
    <n v="7"/>
    <n v="7"/>
    <n v="7"/>
    <n v="139.72"/>
    <n v="173.21"/>
    <n v="173.21"/>
    <n v="173.21"/>
    <n v="6.3160325620000002"/>
    <n v="6.3160325620000002"/>
    <n v="15.83272395"/>
    <n v="15.83272395"/>
  </r>
  <r>
    <d v="2025-09-22T00:00:00"/>
    <x v="41"/>
    <n v="508"/>
    <n v="3"/>
    <n v="0.79"/>
    <n v="0.59099999999999997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39"/>
    <n v="273"/>
    <n v="2"/>
    <n v="0.57999999999999996"/>
    <n v="0.73299999999999998"/>
    <n v="1.1599999999999999"/>
    <n v="1.15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2"/>
    <n v="259"/>
    <n v="2"/>
    <n v="0.95"/>
    <n v="0.77200000000000002"/>
    <n v="1.9"/>
    <n v="1.9"/>
    <s v="USD"/>
    <n v="0"/>
    <n v="1"/>
    <n v="1"/>
    <n v="1"/>
    <n v="0"/>
    <n v="1"/>
    <n v="1"/>
    <n v="1"/>
    <n v="0"/>
    <n v="20.49"/>
    <n v="20.49"/>
    <n v="20.49"/>
    <n v="9.2728160079999995"/>
    <n v="9.2728160079999995"/>
    <n v="10.784210529999999"/>
    <n v="10.784210529999999"/>
  </r>
  <r>
    <d v="2025-09-22T00:00:00"/>
    <x v="40"/>
    <n v="1414"/>
    <n v="9"/>
    <n v="0.79700000000000004"/>
    <n v="0.63600000000000001"/>
    <n v="7.17"/>
    <n v="7.17"/>
    <s v="USD"/>
    <n v="1"/>
    <n v="1"/>
    <n v="1"/>
    <n v="1"/>
    <n v="1"/>
    <n v="1"/>
    <n v="1"/>
    <n v="1"/>
    <n v="34.880000000000003"/>
    <n v="34.880000000000003"/>
    <n v="34.880000000000003"/>
    <n v="34.880000000000003"/>
    <n v="20.556192660000001"/>
    <n v="20.556192660000001"/>
    <n v="4.8647140860000002"/>
    <n v="4.8647140860000002"/>
  </r>
  <r>
    <d v="2025-09-22T00:00:00"/>
    <x v="28"/>
    <n v="387"/>
    <n v="3"/>
    <n v="1.53"/>
    <n v="0.77500000000000002"/>
    <n v="4.59"/>
    <n v="4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3"/>
    <n v="126"/>
    <n v="1"/>
    <n v="2.16"/>
    <n v="0.79400000000000004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28"/>
    <n v="936"/>
    <n v="3"/>
    <n v="1.333"/>
    <n v="0.32100000000000001"/>
    <n v="4"/>
    <n v="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3"/>
    <n v="847"/>
    <n v="3"/>
    <n v="1.157"/>
    <n v="0.35399999999999998"/>
    <n v="3.47"/>
    <n v="3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28"/>
    <n v="831"/>
    <n v="8"/>
    <n v="1.411"/>
    <n v="0.96299999999999997"/>
    <n v="11.29"/>
    <n v="1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2T00:00:00"/>
    <x v="43"/>
    <n v="520"/>
    <n v="5"/>
    <n v="1.18"/>
    <n v="0.96199999999999997"/>
    <n v="5.9"/>
    <n v="5.9"/>
    <s v="USD"/>
    <n v="1"/>
    <n v="1"/>
    <n v="1"/>
    <n v="1"/>
    <n v="1"/>
    <n v="1"/>
    <n v="1"/>
    <n v="1"/>
    <n v="13.49"/>
    <n v="13.49"/>
    <n v="13.49"/>
    <n v="13.49"/>
    <n v="43.736100819999997"/>
    <n v="43.736100819999997"/>
    <n v="2.2864406779999999"/>
    <n v="2.2864406779999999"/>
  </r>
  <r>
    <d v="2025-09-22T00:00:00"/>
    <x v="43"/>
    <n v="621"/>
    <n v="5"/>
    <n v="0.67200000000000004"/>
    <n v="0.80500000000000005"/>
    <n v="3.36"/>
    <n v="3.36"/>
    <s v="USD"/>
    <n v="2"/>
    <n v="3"/>
    <n v="3"/>
    <n v="3"/>
    <n v="2"/>
    <n v="3"/>
    <n v="3"/>
    <n v="3"/>
    <n v="44.39"/>
    <n v="61.88"/>
    <n v="61.88"/>
    <n v="61.88"/>
    <n v="5.4298642529999999"/>
    <n v="5.4298642529999999"/>
    <n v="18.416666670000001"/>
    <n v="18.416666670000001"/>
  </r>
  <r>
    <d v="2025-09-22T00:00:00"/>
    <x v="28"/>
    <n v="1207"/>
    <n v="4"/>
    <n v="1.413"/>
    <n v="0.33100000000000002"/>
    <n v="5.65"/>
    <n v="5.65"/>
    <s v="USD"/>
    <n v="1"/>
    <n v="1"/>
    <n v="1"/>
    <n v="1"/>
    <n v="1"/>
    <n v="1"/>
    <n v="1"/>
    <n v="1"/>
    <n v="37.49"/>
    <n v="37.49"/>
    <n v="37.49"/>
    <n v="37.49"/>
    <n v="15.07068552"/>
    <n v="15.07068552"/>
    <n v="6.6353982299999998"/>
    <n v="6.6353982299999998"/>
  </r>
  <r>
    <d v="2025-09-23T00:00:00"/>
    <x v="0"/>
    <n v="1348"/>
    <n v="12"/>
    <n v="1.59"/>
    <n v="0.89"/>
    <n v="19.079999999999998"/>
    <n v="19.079999999999998"/>
    <s v="USD"/>
    <n v="2"/>
    <n v="2"/>
    <n v="2"/>
    <n v="2"/>
    <n v="2"/>
    <n v="2"/>
    <n v="2"/>
    <n v="2"/>
    <n v="44.98"/>
    <n v="44.98"/>
    <n v="44.98"/>
    <n v="44.98"/>
    <n v="42.418852819999998"/>
    <n v="42.418852819999998"/>
    <n v="2.3574423480000002"/>
    <n v="2.3574423480000002"/>
  </r>
  <r>
    <d v="2025-09-23T00:00:00"/>
    <x v="1"/>
    <n v="5049"/>
    <n v="66"/>
    <n v="1.974"/>
    <n v="1.3069999999999999"/>
    <n v="130.31"/>
    <n v="130.31"/>
    <s v="USD"/>
    <n v="15"/>
    <n v="15"/>
    <n v="15"/>
    <n v="15"/>
    <n v="15"/>
    <n v="15"/>
    <n v="15"/>
    <n v="15"/>
    <n v="368.55"/>
    <n v="368.55"/>
    <n v="368.55"/>
    <n v="368.55"/>
    <n v="35.357482019999999"/>
    <n v="35.357482019999999"/>
    <n v="2.828255698"/>
    <n v="2.828255698"/>
  </r>
  <r>
    <d v="2025-09-23T00:00:00"/>
    <x v="2"/>
    <n v="2216"/>
    <n v="15"/>
    <n v="3.044"/>
    <n v="0.67700000000000005"/>
    <n v="45.66"/>
    <n v="45.66"/>
    <s v="USD"/>
    <n v="4"/>
    <n v="4"/>
    <n v="4"/>
    <n v="4"/>
    <n v="6"/>
    <n v="6"/>
    <n v="6"/>
    <n v="6"/>
    <n v="182.94"/>
    <n v="182.94"/>
    <n v="182.94"/>
    <n v="182.94"/>
    <n v="24.959002949999999"/>
    <n v="24.959002949999999"/>
    <n v="4.0065703020000001"/>
    <n v="4.0065703020000001"/>
  </r>
  <r>
    <d v="2025-09-23T00:00:00"/>
    <x v="3"/>
    <n v="1470"/>
    <n v="5"/>
    <n v="4.2919999999999998"/>
    <n v="0.34"/>
    <n v="21.46"/>
    <n v="2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"/>
    <n v="1030"/>
    <n v="5"/>
    <n v="3.6280000000000001"/>
    <n v="0.48499999999999999"/>
    <n v="18.14"/>
    <n v="18.14"/>
    <s v="USD"/>
    <n v="3"/>
    <n v="3"/>
    <n v="3"/>
    <n v="3"/>
    <n v="5"/>
    <n v="5"/>
    <n v="5"/>
    <n v="5"/>
    <n v="208.86"/>
    <n v="208.86"/>
    <n v="208.86"/>
    <n v="208.86"/>
    <n v="8.6852437039999995"/>
    <n v="8.6852437039999995"/>
    <n v="11.513781699999999"/>
    <n v="11.513781699999999"/>
  </r>
  <r>
    <d v="2025-09-23T00:00:00"/>
    <x v="5"/>
    <n v="778"/>
    <n v="14"/>
    <n v="1.804"/>
    <n v="1.7989999999999999"/>
    <n v="25.25"/>
    <n v="25.25"/>
    <s v="USD"/>
    <n v="1"/>
    <n v="1"/>
    <n v="1"/>
    <n v="1"/>
    <n v="1"/>
    <n v="1"/>
    <n v="1"/>
    <n v="1"/>
    <n v="25.9"/>
    <n v="25.9"/>
    <n v="25.9"/>
    <n v="25.9"/>
    <n v="97.490347490000005"/>
    <n v="97.490347490000005"/>
    <n v="1.0257425739999999"/>
    <n v="1.0257425739999999"/>
  </r>
  <r>
    <d v="2025-09-23T00:00:00"/>
    <x v="44"/>
    <n v="4759"/>
    <n v="52"/>
    <n v="2.0619999999999998"/>
    <n v="1.093"/>
    <n v="107.23"/>
    <n v="107.23"/>
    <s v="USD"/>
    <n v="6"/>
    <n v="8"/>
    <n v="8"/>
    <n v="8"/>
    <n v="6"/>
    <n v="8"/>
    <n v="8"/>
    <n v="8"/>
    <n v="200.94"/>
    <n v="267.92"/>
    <n v="267.92"/>
    <n v="267.92"/>
    <n v="40.023141240000001"/>
    <n v="40.023141240000001"/>
    <n v="2.4985545089999999"/>
    <n v="2.4985545089999999"/>
  </r>
  <r>
    <d v="2025-09-23T00:00:00"/>
    <x v="6"/>
    <n v="667"/>
    <n v="12"/>
    <n v="1.488"/>
    <n v="1.7989999999999999"/>
    <n v="17.850000000000001"/>
    <n v="17.85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7"/>
    <n v="976"/>
    <n v="21"/>
    <n v="1.734"/>
    <n v="2.1520000000000001"/>
    <n v="36.409999999999997"/>
    <n v="36.409999999999997"/>
    <s v="USD"/>
    <n v="2"/>
    <n v="3"/>
    <n v="3"/>
    <n v="3"/>
    <n v="2"/>
    <n v="3"/>
    <n v="3"/>
    <n v="3"/>
    <n v="84.98"/>
    <n v="127.47"/>
    <n v="127.47"/>
    <n v="127.47"/>
    <n v="28.56358359"/>
    <n v="28.56358359"/>
    <n v="3.5009612739999998"/>
    <n v="3.5009612739999998"/>
  </r>
  <r>
    <d v="2025-09-23T00:00:00"/>
    <x v="8"/>
    <n v="314"/>
    <n v="3"/>
    <n v="4.3499999999999996"/>
    <n v="0.95499999999999996"/>
    <n v="13.05"/>
    <n v="13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9"/>
    <n v="2291"/>
    <n v="14"/>
    <n v="1.298"/>
    <n v="0.61099999999999999"/>
    <n v="18.170000000000002"/>
    <n v="18.170000000000002"/>
    <s v="USD"/>
    <n v="2"/>
    <n v="2"/>
    <n v="2"/>
    <n v="2"/>
    <n v="2"/>
    <n v="2"/>
    <n v="2"/>
    <n v="2"/>
    <n v="52.98"/>
    <n v="52.98"/>
    <n v="52.98"/>
    <n v="52.98"/>
    <n v="34.295960739999998"/>
    <n v="34.295960739999998"/>
    <n v="2.915795267"/>
    <n v="2.915795267"/>
  </r>
  <r>
    <d v="2025-09-23T00:00:00"/>
    <x v="4"/>
    <n v="6302"/>
    <n v="26"/>
    <n v="3.7970000000000002"/>
    <n v="0.41299999999999998"/>
    <n v="98.73"/>
    <n v="98.73"/>
    <s v="USD"/>
    <n v="4"/>
    <n v="5"/>
    <n v="5"/>
    <n v="5"/>
    <n v="8"/>
    <n v="9"/>
    <n v="9"/>
    <n v="9"/>
    <n v="314.92"/>
    <n v="344.82"/>
    <n v="344.82"/>
    <n v="344.82"/>
    <n v="28.632329909999999"/>
    <n v="28.632329909999999"/>
    <n v="3.4925554540000001"/>
    <n v="3.4925554540000001"/>
  </r>
  <r>
    <d v="2025-09-23T00:00:00"/>
    <x v="10"/>
    <n v="2715"/>
    <n v="22"/>
    <n v="4.6059999999999999"/>
    <n v="0.81"/>
    <n v="101.33"/>
    <n v="101.33"/>
    <s v="USD"/>
    <n v="8"/>
    <n v="9"/>
    <n v="9"/>
    <n v="9"/>
    <n v="9"/>
    <n v="10"/>
    <n v="10"/>
    <n v="10"/>
    <n v="293.52999999999997"/>
    <n v="326.41000000000003"/>
    <n v="326.41000000000003"/>
    <n v="326.41000000000003"/>
    <n v="31.043779300000001"/>
    <n v="31.043779300000001"/>
    <n v="3.2212572779999999"/>
    <n v="3.2212572779999999"/>
  </r>
  <r>
    <d v="2025-09-23T00:00:00"/>
    <x v="11"/>
    <n v="1727"/>
    <n v="15"/>
    <n v="4.5199999999999996"/>
    <n v="0.86899999999999999"/>
    <n v="67.8"/>
    <n v="67.8"/>
    <s v="USD"/>
    <n v="7"/>
    <n v="7"/>
    <n v="7"/>
    <n v="7"/>
    <n v="14"/>
    <n v="14"/>
    <n v="14"/>
    <n v="14"/>
    <n v="401.62"/>
    <n v="401.62"/>
    <n v="401.62"/>
    <n v="401.62"/>
    <n v="16.881629400000001"/>
    <n v="16.881629400000001"/>
    <n v="5.9235988199999996"/>
    <n v="5.9235988199999996"/>
  </r>
  <r>
    <d v="2025-09-23T00:00:00"/>
    <x v="12"/>
    <n v="2568"/>
    <n v="23"/>
    <n v="5.5439999999999996"/>
    <n v="0.89600000000000002"/>
    <n v="127.52"/>
    <n v="127.52"/>
    <s v="USD"/>
    <n v="11"/>
    <n v="12"/>
    <n v="12"/>
    <n v="12"/>
    <n v="24"/>
    <n v="25"/>
    <n v="25"/>
    <n v="25"/>
    <n v="632.91"/>
    <n v="666.4"/>
    <n v="666.4"/>
    <n v="666.4"/>
    <n v="19.135654259999999"/>
    <n v="19.135654259999999"/>
    <n v="5.225846926"/>
    <n v="5.225846926"/>
  </r>
  <r>
    <d v="2025-09-23T00:00:00"/>
    <x v="13"/>
    <n v="6289"/>
    <n v="36"/>
    <n v="2.972"/>
    <n v="0.57199999999999995"/>
    <n v="106.99"/>
    <n v="106.99"/>
    <s v="USD"/>
    <n v="14"/>
    <n v="14"/>
    <n v="14"/>
    <n v="14"/>
    <n v="16"/>
    <n v="16"/>
    <n v="16"/>
    <n v="16"/>
    <n v="451.94"/>
    <n v="451.94"/>
    <n v="451.94"/>
    <n v="451.94"/>
    <n v="23.673496480000001"/>
    <n v="23.673496480000001"/>
    <n v="4.2241330970000002"/>
    <n v="4.2241330970000002"/>
  </r>
  <r>
    <d v="2025-09-23T00:00:00"/>
    <x v="45"/>
    <n v="977"/>
    <n v="8"/>
    <n v="1.65"/>
    <n v="0.81899999999999995"/>
    <n v="13.2"/>
    <n v="13.2"/>
    <s v="USD"/>
    <n v="1"/>
    <n v="1"/>
    <n v="1"/>
    <n v="1"/>
    <n v="1"/>
    <n v="1"/>
    <n v="1"/>
    <n v="1"/>
    <n v="31.49"/>
    <n v="31.49"/>
    <n v="31.49"/>
    <n v="31.49"/>
    <n v="41.91806923"/>
    <n v="41.91806923"/>
    <n v="2.3856060609999998"/>
    <n v="2.3856060609999998"/>
  </r>
  <r>
    <d v="2025-09-23T00:00:00"/>
    <x v="14"/>
    <n v="2015"/>
    <n v="16"/>
    <n v="3.5870000000000002"/>
    <n v="0.79400000000000004"/>
    <n v="57.39"/>
    <n v="57.39"/>
    <s v="USD"/>
    <n v="3"/>
    <n v="5"/>
    <n v="5"/>
    <n v="5"/>
    <n v="4"/>
    <n v="6"/>
    <n v="6"/>
    <n v="6"/>
    <n v="145.43"/>
    <n v="200.41"/>
    <n v="200.41"/>
    <n v="200.41"/>
    <n v="28.63629559"/>
    <n v="28.63629559"/>
    <n v="3.4920717899999998"/>
    <n v="3.4920717899999998"/>
  </r>
  <r>
    <d v="2025-09-23T00:00:00"/>
    <x v="46"/>
    <n v="2763"/>
    <n v="15"/>
    <n v="2.12"/>
    <n v="0.54300000000000004"/>
    <n v="31.8"/>
    <n v="31.8"/>
    <s v="USD"/>
    <n v="1"/>
    <n v="1"/>
    <n v="1"/>
    <n v="1"/>
    <n v="2"/>
    <n v="2"/>
    <n v="2"/>
    <n v="2"/>
    <n v="62.98"/>
    <n v="62.98"/>
    <n v="62.98"/>
    <n v="62.98"/>
    <n v="50.492219749999997"/>
    <n v="50.492219749999997"/>
    <n v="1.9805031449999999"/>
    <n v="1.9805031449999999"/>
  </r>
  <r>
    <d v="2025-09-23T00:00:00"/>
    <x v="15"/>
    <n v="1476"/>
    <n v="9"/>
    <n v="3.879"/>
    <n v="0.61"/>
    <n v="34.909999999999997"/>
    <n v="34.909999999999997"/>
    <s v="USD"/>
    <n v="6"/>
    <n v="6"/>
    <n v="6"/>
    <n v="6"/>
    <n v="9"/>
    <n v="9"/>
    <n v="9"/>
    <n v="9"/>
    <n v="292.8"/>
    <n v="292.8"/>
    <n v="292.8"/>
    <n v="292.8"/>
    <n v="11.92281421"/>
    <n v="11.92281421"/>
    <n v="8.3872815809999999"/>
    <n v="8.3872815809999999"/>
  </r>
  <r>
    <d v="2025-09-23T00:00:00"/>
    <x v="16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49"/>
    <n v="997"/>
    <n v="6"/>
    <n v="2.718"/>
    <n v="0.60199999999999998"/>
    <n v="16.309999999999999"/>
    <n v="16.309999999999999"/>
    <s v="USD"/>
    <n v="1"/>
    <n v="1"/>
    <n v="1"/>
    <n v="1"/>
    <n v="2"/>
    <n v="2"/>
    <n v="2"/>
    <n v="2"/>
    <n v="66.98"/>
    <n v="66.98"/>
    <n v="66.98"/>
    <n v="66.98"/>
    <n v="24.350552400000002"/>
    <n v="24.350552400000002"/>
    <n v="4.1066830169999999"/>
    <n v="4.1066830169999999"/>
  </r>
  <r>
    <d v="2025-09-23T00:00:00"/>
    <x v="17"/>
    <n v="1003"/>
    <n v="5"/>
    <n v="4.3659999999999997"/>
    <n v="0.499"/>
    <n v="21.83"/>
    <n v="21.83"/>
    <s v="USD"/>
    <n v="1"/>
    <n v="1"/>
    <n v="1"/>
    <n v="1"/>
    <n v="10"/>
    <n v="10"/>
    <n v="10"/>
    <n v="10"/>
    <n v="318.89999999999998"/>
    <n v="318.89999999999998"/>
    <n v="318.89999999999998"/>
    <n v="318.89999999999998"/>
    <n v="6.8454060830000003"/>
    <n v="6.8454060830000003"/>
    <n v="14.608337150000001"/>
    <n v="14.608337150000001"/>
  </r>
  <r>
    <d v="2025-09-23T00:00:00"/>
    <x v="18"/>
    <n v="1321"/>
    <n v="6"/>
    <n v="2.81"/>
    <n v="0.45400000000000001"/>
    <n v="16.86"/>
    <n v="16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19"/>
    <n v="2962"/>
    <n v="11"/>
    <n v="6.0170000000000003"/>
    <n v="0.371"/>
    <n v="66.19"/>
    <n v="66.19"/>
    <s v="USD"/>
    <n v="3"/>
    <n v="3"/>
    <n v="3"/>
    <n v="3"/>
    <n v="5"/>
    <n v="5"/>
    <n v="5"/>
    <n v="5"/>
    <n v="222.05"/>
    <n v="222.05"/>
    <n v="222.05"/>
    <n v="222.05"/>
    <n v="29.808601670000002"/>
    <n v="29.808601670000002"/>
    <n v="3.3547363649999999"/>
    <n v="3.3547363649999999"/>
  </r>
  <r>
    <d v="2025-09-23T00:00:00"/>
    <x v="20"/>
    <n v="2390"/>
    <n v="16"/>
    <n v="4.7229999999999999"/>
    <n v="0.66900000000000004"/>
    <n v="75.56"/>
    <n v="75.56"/>
    <s v="USD"/>
    <n v="6"/>
    <n v="6"/>
    <n v="6"/>
    <n v="6"/>
    <n v="12"/>
    <n v="12"/>
    <n v="12"/>
    <n v="12"/>
    <n v="689.46"/>
    <n v="689.46"/>
    <n v="689.46"/>
    <n v="689.46"/>
    <n v="10.959301480000001"/>
    <n v="10.959301480000001"/>
    <n v="9.1246691369999997"/>
    <n v="9.1246691369999997"/>
  </r>
  <r>
    <d v="2025-09-23T00:00:00"/>
    <x v="21"/>
    <n v="866"/>
    <n v="4"/>
    <n v="3.4180000000000001"/>
    <n v="0.46200000000000002"/>
    <n v="13.67"/>
    <n v="13.67"/>
    <s v="USD"/>
    <n v="1"/>
    <n v="1"/>
    <n v="1"/>
    <n v="1"/>
    <n v="1"/>
    <n v="1"/>
    <n v="1"/>
    <n v="1"/>
    <n v="43.49"/>
    <n v="43.49"/>
    <n v="43.49"/>
    <n v="43.49"/>
    <n v="31.432513220000001"/>
    <n v="31.432513220000001"/>
    <n v="3.181419166"/>
    <n v="3.181419166"/>
  </r>
  <r>
    <d v="2025-09-23T00:00:00"/>
    <x v="22"/>
    <n v="699"/>
    <n v="6"/>
    <n v="2.61"/>
    <n v="0.85799999999999998"/>
    <n v="15.66"/>
    <n v="15.66"/>
    <s v="USD"/>
    <n v="2"/>
    <n v="2"/>
    <n v="2"/>
    <n v="2"/>
    <n v="4"/>
    <n v="4"/>
    <n v="4"/>
    <n v="4"/>
    <n v="109.96"/>
    <n v="109.96"/>
    <n v="109.96"/>
    <n v="109.96"/>
    <n v="14.24154238"/>
    <n v="14.24154238"/>
    <n v="7.021711367"/>
    <n v="7.021711367"/>
  </r>
  <r>
    <d v="2025-09-23T00:00:00"/>
    <x v="3"/>
    <n v="1520"/>
    <n v="4"/>
    <n v="4.2450000000000001"/>
    <n v="0.26300000000000001"/>
    <n v="16.98"/>
    <n v="16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5"/>
    <n v="181"/>
    <n v="1"/>
    <n v="4.68"/>
    <n v="0.55200000000000005"/>
    <n v="4.68"/>
    <n v="4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14"/>
    <n v="215"/>
    <n v="1"/>
    <n v="5.48"/>
    <n v="0.46500000000000002"/>
    <n v="5.48"/>
    <n v="5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3"/>
    <n v="2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0"/>
    <n v="55"/>
    <n v="1"/>
    <n v="2.2000000000000002"/>
    <n v="1.8180000000000001"/>
    <n v="2.2000000000000002"/>
    <n v="2.20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"/>
    <n v="369"/>
    <n v="3"/>
    <n v="2.7970000000000002"/>
    <n v="0.81299999999999994"/>
    <n v="8.39"/>
    <n v="8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6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15"/>
    <n v="489"/>
    <n v="1"/>
    <n v="2.79"/>
    <n v="0.20399999999999999"/>
    <n v="2.79"/>
    <n v="2.79"/>
    <s v="USD"/>
    <n v="1"/>
    <n v="1"/>
    <n v="1"/>
    <n v="1"/>
    <n v="1"/>
    <n v="1"/>
    <n v="1"/>
    <n v="1"/>
    <n v="26.45"/>
    <n v="26.45"/>
    <n v="26.45"/>
    <n v="26.45"/>
    <n v="10.548204159999999"/>
    <n v="10.548204159999999"/>
    <n v="9.4802867380000002"/>
    <n v="9.4802867380000002"/>
  </r>
  <r>
    <d v="2025-09-23T00:00:00"/>
    <x v="36"/>
    <n v="2497"/>
    <n v="5"/>
    <n v="3.1419999999999999"/>
    <n v="0.2"/>
    <n v="15.71"/>
    <n v="15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7"/>
    <n v="582"/>
    <n v="1"/>
    <n v="2.08"/>
    <n v="0.17199999999999999"/>
    <n v="2.08"/>
    <n v="2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4"/>
    <n v="268"/>
    <n v="2"/>
    <n v="6.1"/>
    <n v="0.746"/>
    <n v="12.2"/>
    <n v="12.2"/>
    <s v="USD"/>
    <n v="3"/>
    <n v="3"/>
    <n v="3"/>
    <n v="3"/>
    <n v="4"/>
    <n v="4"/>
    <n v="4"/>
    <n v="4"/>
    <n v="355.37"/>
    <n v="355.37"/>
    <n v="355.37"/>
    <n v="355.37"/>
    <n v="3.4330416189999999"/>
    <n v="3.4330416189999999"/>
    <n v="29.128688520000001"/>
    <n v="29.128688520000001"/>
  </r>
  <r>
    <d v="2025-09-23T00:00:00"/>
    <x v="4"/>
    <n v="113"/>
    <n v="1"/>
    <n v="3.06"/>
    <n v="0.88500000000000001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4"/>
    <n v="211"/>
    <n v="3"/>
    <n v="2.54"/>
    <n v="1.4219999999999999"/>
    <n v="7.62"/>
    <n v="7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1"/>
    <n v="94"/>
    <n v="1"/>
    <n v="1.24"/>
    <n v="1.0640000000000001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1"/>
    <n v="61"/>
    <n v="1"/>
    <n v="3.96"/>
    <n v="1.639"/>
    <n v="3.96"/>
    <n v="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5"/>
    <n v="865"/>
    <n v="4"/>
    <n v="2.585"/>
    <n v="0.46200000000000002"/>
    <n v="10.34"/>
    <n v="10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6"/>
    <n v="1117"/>
    <n v="8"/>
    <n v="2.6459999999999999"/>
    <n v="0.71599999999999997"/>
    <n v="21.17"/>
    <n v="21.17"/>
    <s v="USD"/>
    <n v="1"/>
    <n v="1"/>
    <n v="1"/>
    <n v="1"/>
    <n v="1"/>
    <n v="1"/>
    <n v="1"/>
    <n v="1"/>
    <n v="34.49"/>
    <n v="34.49"/>
    <n v="34.49"/>
    <n v="34.49"/>
    <n v="61.380110180000003"/>
    <n v="61.380110180000003"/>
    <n v="1.629192253"/>
    <n v="1.629192253"/>
  </r>
  <r>
    <d v="2025-09-23T00:00:00"/>
    <x v="27"/>
    <n v="878"/>
    <n v="2"/>
    <n v="2.11"/>
    <n v="0.22800000000000001"/>
    <n v="4.22"/>
    <n v="4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1"/>
    <n v="566"/>
    <n v="11"/>
    <n v="1.7949999999999999"/>
    <n v="1.9430000000000001"/>
    <n v="19.739999999999998"/>
    <n v="19.739999999999998"/>
    <s v="USD"/>
    <n v="1"/>
    <n v="1"/>
    <n v="1"/>
    <n v="1"/>
    <n v="1"/>
    <n v="1"/>
    <n v="1"/>
    <n v="1"/>
    <n v="24.49"/>
    <n v="24.49"/>
    <n v="24.49"/>
    <n v="24.49"/>
    <n v="80.604328300000006"/>
    <n v="80.604328300000006"/>
    <n v="1.240628166"/>
    <n v="1.240628166"/>
  </r>
  <r>
    <d v="2025-09-23T00:00:00"/>
    <x v="7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14"/>
    <n v="114"/>
    <n v="4"/>
    <n v="4.6349999999999998"/>
    <n v="3.5089999999999999"/>
    <n v="18.54"/>
    <n v="18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4"/>
    <n v="65"/>
    <n v="1"/>
    <n v="1.54"/>
    <n v="1.538"/>
    <n v="1.54"/>
    <n v="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12"/>
    <n v="602"/>
    <n v="9"/>
    <n v="3.9780000000000002"/>
    <n v="1.4950000000000001"/>
    <n v="35.799999999999997"/>
    <n v="35.799999999999997"/>
    <s v="USD"/>
    <n v="4"/>
    <n v="4"/>
    <n v="4"/>
    <n v="4"/>
    <n v="4"/>
    <n v="4"/>
    <n v="4"/>
    <n v="4"/>
    <n v="92.54"/>
    <n v="92.54"/>
    <n v="92.54"/>
    <n v="92.54"/>
    <n v="38.685973629999999"/>
    <n v="38.685973629999999"/>
    <n v="2.584916201"/>
    <n v="2.584916201"/>
  </r>
  <r>
    <d v="2025-09-23T00:00:00"/>
    <x v="10"/>
    <n v="301"/>
    <n v="3"/>
    <n v="3.9430000000000001"/>
    <n v="0.997"/>
    <n v="11.83"/>
    <n v="1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8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2"/>
    <n v="2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9"/>
    <n v="185"/>
    <n v="1"/>
    <n v="1.87"/>
    <n v="0.54100000000000004"/>
    <n v="1.87"/>
    <n v="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16"/>
    <n v="1159"/>
    <n v="4"/>
    <n v="5.86"/>
    <n v="0.34499999999999997"/>
    <n v="23.44"/>
    <n v="23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19"/>
    <n v="588"/>
    <n v="2"/>
    <n v="4.0250000000000004"/>
    <n v="0.34"/>
    <n v="8.0500000000000007"/>
    <n v="8.0500000000000007"/>
    <s v="USD"/>
    <n v="1"/>
    <n v="1"/>
    <n v="1"/>
    <n v="1"/>
    <n v="4"/>
    <n v="4"/>
    <n v="4"/>
    <n v="4"/>
    <n v="95.6"/>
    <n v="95.6"/>
    <n v="95.6"/>
    <n v="95.6"/>
    <n v="8.4205020919999995"/>
    <n v="8.4205020919999995"/>
    <n v="11.875776399999999"/>
    <n v="11.875776399999999"/>
  </r>
  <r>
    <d v="2025-09-23T00:00:00"/>
    <x v="29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29"/>
    <n v="131"/>
    <n v="1"/>
    <n v="0.96"/>
    <n v="0.76300000000000001"/>
    <n v="0.96"/>
    <n v="0.96"/>
    <s v="USD"/>
    <n v="0"/>
    <n v="1"/>
    <n v="1"/>
    <n v="1"/>
    <n v="0"/>
    <n v="1"/>
    <n v="1"/>
    <n v="1"/>
    <n v="0"/>
    <n v="37.880000000000003"/>
    <n v="37.880000000000003"/>
    <n v="37.880000000000003"/>
    <n v="2.5343189019999999"/>
    <n v="2.5343189019999999"/>
    <n v="39.458333330000002"/>
    <n v="39.458333330000002"/>
  </r>
  <r>
    <d v="2025-09-23T00:00:00"/>
    <x v="29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29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0"/>
    <n v="1440"/>
    <n v="22"/>
    <n v="0.96099999999999997"/>
    <n v="1.528"/>
    <n v="21.15"/>
    <n v="21.15"/>
    <s v="USD"/>
    <n v="1"/>
    <n v="4"/>
    <n v="4"/>
    <n v="4"/>
    <n v="1"/>
    <n v="4"/>
    <n v="4"/>
    <n v="4"/>
    <n v="13.88"/>
    <n v="53.13"/>
    <n v="53.13"/>
    <n v="53.13"/>
    <n v="39.808018070000003"/>
    <n v="39.808018070000003"/>
    <n v="2.5120567380000001"/>
    <n v="2.5120567380000001"/>
  </r>
  <r>
    <d v="2025-09-23T00:00:00"/>
    <x v="30"/>
    <n v="2347"/>
    <n v="30"/>
    <n v="0.77900000000000003"/>
    <n v="1.278"/>
    <n v="23.38"/>
    <n v="23.38"/>
    <s v="USD"/>
    <n v="1"/>
    <n v="1"/>
    <n v="1"/>
    <n v="1"/>
    <n v="1"/>
    <n v="1"/>
    <n v="1"/>
    <n v="1"/>
    <n v="13.49"/>
    <n v="13.49"/>
    <n v="13.49"/>
    <n v="13.49"/>
    <n v="173.3135656"/>
    <n v="173.3135656"/>
    <n v="0.57698887939999999"/>
    <n v="0.57698887939999999"/>
  </r>
  <r>
    <d v="2025-09-23T00:00:00"/>
    <x v="30"/>
    <n v="1906"/>
    <n v="19"/>
    <n v="0.73199999999999998"/>
    <n v="0.997"/>
    <n v="13.91"/>
    <n v="13.91"/>
    <s v="USD"/>
    <n v="3"/>
    <n v="3"/>
    <n v="3"/>
    <n v="3"/>
    <n v="3"/>
    <n v="3"/>
    <n v="3"/>
    <n v="3"/>
    <n v="61.25"/>
    <n v="61.25"/>
    <n v="61.25"/>
    <n v="61.25"/>
    <n v="22.71020408"/>
    <n v="22.71020408"/>
    <n v="4.4033069730000003"/>
    <n v="4.4033069730000003"/>
  </r>
  <r>
    <d v="2025-09-23T00:00:00"/>
    <x v="30"/>
    <n v="5094"/>
    <n v="57"/>
    <n v="0.39700000000000002"/>
    <n v="1.119"/>
    <n v="22.62"/>
    <n v="22.62"/>
    <s v="USD"/>
    <n v="9"/>
    <n v="9"/>
    <n v="9"/>
    <n v="9"/>
    <n v="9"/>
    <n v="9"/>
    <n v="9"/>
    <n v="9"/>
    <n v="192.78"/>
    <n v="192.78"/>
    <n v="192.78"/>
    <n v="192.78"/>
    <n v="11.73358232"/>
    <n v="11.73358232"/>
    <n v="8.5225464189999993"/>
    <n v="8.5225464189999993"/>
  </r>
  <r>
    <d v="2025-09-23T00:00:00"/>
    <x v="31"/>
    <n v="79"/>
    <n v="1"/>
    <n v="1.59"/>
    <n v="1.266"/>
    <n v="1.59"/>
    <n v="1.59"/>
    <s v="USD"/>
    <n v="1"/>
    <n v="1"/>
    <n v="1"/>
    <n v="1"/>
    <n v="1"/>
    <n v="1"/>
    <n v="1"/>
    <n v="1"/>
    <n v="32.49"/>
    <n v="32.49"/>
    <n v="32.49"/>
    <n v="32.49"/>
    <n v="4.8938134809999996"/>
    <n v="4.8938134809999996"/>
    <n v="20.433962260000001"/>
    <n v="20.433962260000001"/>
  </r>
  <r>
    <d v="2025-09-23T00:00:00"/>
    <x v="32"/>
    <n v="170"/>
    <n v="1"/>
    <n v="1.53"/>
    <n v="0.58799999999999997"/>
    <n v="1.53"/>
    <n v="1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1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2"/>
    <n v="4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2"/>
    <n v="300"/>
    <n v="4"/>
    <n v="1.71"/>
    <n v="1.333"/>
    <n v="6.84"/>
    <n v="6.84"/>
    <s v="USD"/>
    <n v="1"/>
    <n v="2"/>
    <n v="2"/>
    <n v="2"/>
    <n v="1"/>
    <n v="2"/>
    <n v="2"/>
    <n v="2"/>
    <n v="37.979999999999997"/>
    <n v="73.86"/>
    <n v="73.86"/>
    <n v="73.86"/>
    <n v="9.2607636069999995"/>
    <n v="9.2607636069999995"/>
    <n v="10.79824561"/>
    <n v="10.79824561"/>
  </r>
  <r>
    <d v="2025-09-23T00:00:00"/>
    <x v="31"/>
    <n v="130"/>
    <n v="3"/>
    <n v="0.96"/>
    <n v="2.3079999999999998"/>
    <n v="2.88"/>
    <n v="2.88"/>
    <s v="USD"/>
    <n v="1"/>
    <n v="1"/>
    <n v="1"/>
    <n v="1"/>
    <n v="1"/>
    <n v="1"/>
    <n v="1"/>
    <n v="1"/>
    <n v="32.49"/>
    <n v="32.49"/>
    <n v="32.49"/>
    <n v="32.49"/>
    <n v="8.864265928"/>
    <n v="8.864265928"/>
    <n v="11.28125"/>
    <n v="11.28125"/>
  </r>
  <r>
    <d v="2025-09-23T00:00:00"/>
    <x v="32"/>
    <n v="674"/>
    <n v="3"/>
    <n v="0.85"/>
    <n v="0.44500000000000001"/>
    <n v="2.5499999999999998"/>
    <n v="2.5499999999999998"/>
    <s v="USD"/>
    <n v="1"/>
    <n v="1"/>
    <n v="1"/>
    <n v="1"/>
    <n v="1"/>
    <n v="1"/>
    <n v="1"/>
    <n v="1"/>
    <n v="37.49"/>
    <n v="37.49"/>
    <n v="37.49"/>
    <n v="37.49"/>
    <n v="6.8018138170000002"/>
    <n v="6.8018138170000002"/>
    <n v="14.70196078"/>
    <n v="14.70196078"/>
  </r>
  <r>
    <d v="2025-09-23T00:00:00"/>
    <x v="31"/>
    <n v="316"/>
    <n v="1"/>
    <n v="0.76"/>
    <n v="0.316"/>
    <n v="0.76"/>
    <n v="0.76"/>
    <s v="USD"/>
    <n v="1"/>
    <n v="1"/>
    <n v="1"/>
    <n v="1"/>
    <n v="1"/>
    <n v="1"/>
    <n v="1"/>
    <n v="1"/>
    <n v="28.9"/>
    <n v="28.9"/>
    <n v="28.9"/>
    <n v="28.9"/>
    <n v="2.6297577849999998"/>
    <n v="2.6297577849999998"/>
    <n v="38.026315789999998"/>
    <n v="38.026315789999998"/>
  </r>
  <r>
    <d v="2025-09-23T00:00:00"/>
    <x v="33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4"/>
    <n v="462"/>
    <n v="5"/>
    <n v="1.34"/>
    <n v="1.0820000000000001"/>
    <n v="6.7"/>
    <n v="6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5"/>
    <n v="1622"/>
    <n v="3"/>
    <n v="1.28"/>
    <n v="0.185"/>
    <n v="3.84"/>
    <n v="3.84"/>
    <s v="USD"/>
    <n v="1"/>
    <n v="1"/>
    <n v="1"/>
    <n v="1"/>
    <n v="1"/>
    <n v="1"/>
    <n v="1"/>
    <n v="1"/>
    <n v="36.880000000000003"/>
    <n v="36.880000000000003"/>
    <n v="36.880000000000003"/>
    <n v="36.880000000000003"/>
    <n v="10.41214751"/>
    <n v="10.41214751"/>
    <n v="9.6041666669999994"/>
    <n v="9.6041666669999994"/>
  </r>
  <r>
    <d v="2025-09-23T00:00:00"/>
    <x v="35"/>
    <n v="10857"/>
    <n v="29"/>
    <n v="1.2150000000000001"/>
    <n v="0.26700000000000002"/>
    <n v="35.229999999999997"/>
    <n v="35.229999999999997"/>
    <s v="USD"/>
    <n v="3"/>
    <n v="3"/>
    <n v="3"/>
    <n v="3"/>
    <n v="3"/>
    <n v="3"/>
    <n v="3"/>
    <n v="3"/>
    <n v="83.88"/>
    <n v="83.88"/>
    <n v="83.88"/>
    <n v="83.88"/>
    <n v="42.00047687"/>
    <n v="42.00047687"/>
    <n v="2.3809253479999999"/>
    <n v="2.3809253479999999"/>
  </r>
  <r>
    <d v="2025-09-23T00:00:00"/>
    <x v="33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4"/>
    <n v="1486"/>
    <n v="4"/>
    <n v="0.53800000000000003"/>
    <n v="0.26900000000000002"/>
    <n v="2.15"/>
    <n v="2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3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4"/>
    <n v="833"/>
    <n v="6"/>
    <n v="1.117"/>
    <n v="0.72"/>
    <n v="6.7"/>
    <n v="6.7"/>
    <s v="USD"/>
    <n v="3"/>
    <n v="3"/>
    <n v="3"/>
    <n v="3"/>
    <n v="3"/>
    <n v="3"/>
    <n v="3"/>
    <n v="3"/>
    <n v="91.96"/>
    <n v="91.96"/>
    <n v="91.96"/>
    <n v="91.96"/>
    <n v="7.2857764249999999"/>
    <n v="7.2857764249999999"/>
    <n v="13.725373129999999"/>
    <n v="13.725373129999999"/>
  </r>
  <r>
    <d v="2025-09-23T00:00:00"/>
    <x v="35"/>
    <n v="969"/>
    <n v="7"/>
    <n v="1.329"/>
    <n v="0.72199999999999998"/>
    <n v="9.3000000000000007"/>
    <n v="9.3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4"/>
    <n v="1888"/>
    <n v="5"/>
    <n v="0.72399999999999998"/>
    <n v="0.26500000000000001"/>
    <n v="3.62"/>
    <n v="3.62"/>
    <s v="USD"/>
    <n v="1"/>
    <n v="1"/>
    <n v="1"/>
    <n v="1"/>
    <n v="1"/>
    <n v="1"/>
    <n v="1"/>
    <n v="1"/>
    <n v="23.98"/>
    <n v="23.98"/>
    <n v="23.98"/>
    <n v="23.98"/>
    <n v="15.09591326"/>
    <n v="15.09591326"/>
    <n v="6.6243093919999998"/>
    <n v="6.6243093919999998"/>
  </r>
  <r>
    <d v="2025-09-23T00:00:00"/>
    <x v="33"/>
    <n v="60"/>
    <n v="1"/>
    <n v="0.37"/>
    <n v="1.667"/>
    <n v="0.37"/>
    <n v="0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5"/>
    <n v="3424"/>
    <n v="15"/>
    <n v="0.81100000000000005"/>
    <n v="0.438"/>
    <n v="12.16"/>
    <n v="12.16"/>
    <s v="USD"/>
    <n v="1"/>
    <n v="1"/>
    <n v="1"/>
    <n v="1"/>
    <n v="1"/>
    <n v="1"/>
    <n v="1"/>
    <n v="1"/>
    <n v="22.88"/>
    <n v="22.88"/>
    <n v="22.88"/>
    <n v="22.88"/>
    <n v="53.146853149999998"/>
    <n v="53.146853149999998"/>
    <n v="1.8815789469999999"/>
    <n v="1.8815789469999999"/>
  </r>
  <r>
    <d v="2025-09-23T00:00:00"/>
    <x v="36"/>
    <n v="294"/>
    <n v="4"/>
    <n v="2.31"/>
    <n v="1.361"/>
    <n v="9.24"/>
    <n v="9.24"/>
    <s v="USD"/>
    <n v="3"/>
    <n v="3"/>
    <n v="3"/>
    <n v="3"/>
    <n v="4"/>
    <n v="4"/>
    <n v="4"/>
    <n v="4"/>
    <n v="117.96"/>
    <n v="117.96"/>
    <n v="117.96"/>
    <n v="117.96"/>
    <n v="7.8331637839999999"/>
    <n v="7.8331637839999999"/>
    <n v="12.766233769999999"/>
    <n v="12.766233769999999"/>
  </r>
  <r>
    <d v="2025-09-23T00:00:00"/>
    <x v="36"/>
    <n v="409"/>
    <n v="2"/>
    <n v="1.3049999999999999"/>
    <n v="0.48899999999999999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6"/>
    <n v="579"/>
    <n v="4"/>
    <n v="1.79"/>
    <n v="0.69099999999999995"/>
    <n v="7.16"/>
    <n v="7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6"/>
    <n v="1481"/>
    <n v="6"/>
    <n v="1.258"/>
    <n v="0.40500000000000003"/>
    <n v="7.55"/>
    <n v="7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7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8"/>
    <n v="14"/>
    <n v="1"/>
    <n v="1.35"/>
    <n v="7.1429999999999998"/>
    <n v="1.35"/>
    <n v="1.35"/>
    <s v="USD"/>
    <n v="1"/>
    <n v="1"/>
    <n v="1"/>
    <n v="1"/>
    <n v="4"/>
    <n v="4"/>
    <n v="4"/>
    <n v="4"/>
    <n v="109.96"/>
    <n v="109.96"/>
    <n v="109.96"/>
    <n v="109.96"/>
    <n v="1.2277191709999999"/>
    <n v="1.2277191709999999"/>
    <n v="81.451851849999997"/>
    <n v="81.451851849999997"/>
  </r>
  <r>
    <d v="2025-09-23T00:00:00"/>
    <x v="37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8"/>
    <n v="30"/>
    <n v="1"/>
    <n v="0.96"/>
    <n v="3.3330000000000002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7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7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9"/>
    <n v="205"/>
    <n v="3"/>
    <n v="0.98"/>
    <n v="1.4630000000000001"/>
    <n v="2.94"/>
    <n v="2.94"/>
    <s v="USD"/>
    <n v="1"/>
    <n v="1"/>
    <n v="1"/>
    <n v="1"/>
    <n v="1"/>
    <n v="1"/>
    <n v="1"/>
    <n v="1"/>
    <n v="11.94"/>
    <n v="11.94"/>
    <n v="11.94"/>
    <n v="11.94"/>
    <n v="24.62311558"/>
    <n v="24.62311558"/>
    <n v="4.0612244899999999"/>
    <n v="4.0612244899999999"/>
  </r>
  <r>
    <d v="2025-09-23T00:00:00"/>
    <x v="40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41"/>
    <n v="3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42"/>
    <n v="20"/>
    <n v="1"/>
    <n v="1.29"/>
    <n v="5"/>
    <n v="1.29"/>
    <n v="1.29"/>
    <s v="USD"/>
    <n v="0"/>
    <n v="2"/>
    <n v="2"/>
    <n v="2"/>
    <n v="0"/>
    <n v="2"/>
    <n v="2"/>
    <n v="2"/>
    <n v="0"/>
    <n v="54.98"/>
    <n v="54.98"/>
    <n v="54.98"/>
    <n v="2.3463077480000001"/>
    <n v="2.3463077480000001"/>
    <n v="42.62015504"/>
    <n v="42.62015504"/>
  </r>
  <r>
    <d v="2025-09-23T00:00:00"/>
    <x v="39"/>
    <n v="318"/>
    <n v="2"/>
    <n v="0.70499999999999996"/>
    <n v="0.629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0"/>
    <n v="185"/>
    <n v="2"/>
    <n v="1.44"/>
    <n v="1.081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1"/>
    <n v="1159"/>
    <n v="4"/>
    <n v="1.04"/>
    <n v="0.34499999999999997"/>
    <n v="4.16"/>
    <n v="4.16"/>
    <s v="USD"/>
    <n v="1"/>
    <n v="1"/>
    <n v="1"/>
    <n v="1"/>
    <n v="1"/>
    <n v="1"/>
    <n v="1"/>
    <n v="1"/>
    <n v="33.49"/>
    <n v="33.49"/>
    <n v="33.49"/>
    <n v="33.49"/>
    <n v="12.421618390000001"/>
    <n v="12.421618390000001"/>
    <n v="8.050480769"/>
    <n v="8.050480769"/>
  </r>
  <r>
    <d v="2025-09-23T00:00:00"/>
    <x v="42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42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39"/>
    <n v="363"/>
    <n v="4"/>
    <n v="0.95299999999999996"/>
    <n v="1.1020000000000001"/>
    <n v="3.81"/>
    <n v="3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0"/>
    <n v="318"/>
    <n v="2"/>
    <n v="1.83"/>
    <n v="0.629"/>
    <n v="3.66"/>
    <n v="3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1"/>
    <n v="1147"/>
    <n v="4"/>
    <n v="1.103"/>
    <n v="0.34899999999999998"/>
    <n v="4.41"/>
    <n v="4.41"/>
    <s v="USD"/>
    <n v="2"/>
    <n v="2"/>
    <n v="2"/>
    <n v="2"/>
    <n v="12"/>
    <n v="12"/>
    <n v="12"/>
    <n v="12"/>
    <n v="337.12"/>
    <n v="337.12"/>
    <n v="337.12"/>
    <n v="337.12"/>
    <n v="1.308139535"/>
    <n v="1.308139535"/>
    <n v="76.444444439999998"/>
    <n v="76.444444439999998"/>
  </r>
  <r>
    <d v="2025-09-23T00:00:00"/>
    <x v="41"/>
    <n v="419"/>
    <n v="2"/>
    <n v="0.76"/>
    <n v="0.47699999999999998"/>
    <n v="1.52"/>
    <n v="1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39"/>
    <n v="234"/>
    <n v="2"/>
    <n v="0.63"/>
    <n v="0.85499999999999998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2"/>
    <n v="156"/>
    <n v="3"/>
    <n v="1.1200000000000001"/>
    <n v="1.923"/>
    <n v="3.36"/>
    <n v="3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0"/>
    <n v="790"/>
    <n v="1"/>
    <n v="0.76"/>
    <n v="0.127"/>
    <n v="0.76"/>
    <n v="0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8"/>
    <n v="227"/>
    <n v="2"/>
    <n v="2.0099999999999998"/>
    <n v="0.88100000000000001"/>
    <n v="4.0199999999999996"/>
    <n v="4.0199999999999996"/>
    <s v="USD"/>
    <n v="0"/>
    <n v="1"/>
    <n v="1"/>
    <n v="1"/>
    <n v="0"/>
    <n v="1"/>
    <n v="1"/>
    <n v="1"/>
    <n v="0"/>
    <n v="43.98"/>
    <n v="43.98"/>
    <n v="43.98"/>
    <n v="9.1405184169999991"/>
    <n v="9.1405184169999991"/>
    <n v="10.94029851"/>
    <n v="10.94029851"/>
  </r>
  <r>
    <d v="2025-09-23T00:00:00"/>
    <x v="43"/>
    <n v="87"/>
    <n v="1"/>
    <n v="0.44"/>
    <n v="1.149"/>
    <n v="0.44"/>
    <n v="0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8"/>
    <n v="745"/>
    <n v="3"/>
    <n v="1.4330000000000001"/>
    <n v="0.40300000000000002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3"/>
    <n v="8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3T00:00:00"/>
    <x v="28"/>
    <n v="903"/>
    <n v="4"/>
    <n v="1.54"/>
    <n v="0.443"/>
    <n v="6.16"/>
    <n v="6.16"/>
    <s v="USD"/>
    <n v="2"/>
    <n v="2"/>
    <n v="2"/>
    <n v="2"/>
    <n v="2"/>
    <n v="2"/>
    <n v="2"/>
    <n v="2"/>
    <n v="80.39"/>
    <n v="80.39"/>
    <n v="80.39"/>
    <n v="80.39"/>
    <n v="7.6626446079999999"/>
    <n v="7.6626446079999999"/>
    <n v="13.050324679999999"/>
    <n v="13.050324679999999"/>
  </r>
  <r>
    <d v="2025-09-23T00:00:00"/>
    <x v="43"/>
    <n v="691"/>
    <n v="3"/>
    <n v="1.38"/>
    <n v="0.434"/>
    <n v="4.1399999999999997"/>
    <n v="4.13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43"/>
    <n v="486"/>
    <n v="3"/>
    <n v="0.89"/>
    <n v="0.61699999999999999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3T00:00:00"/>
    <x v="28"/>
    <n v="858"/>
    <n v="6"/>
    <n v="1.2130000000000001"/>
    <n v="0.69899999999999995"/>
    <n v="7.28"/>
    <n v="7.28"/>
    <s v="USD"/>
    <n v="2"/>
    <n v="2"/>
    <n v="2"/>
    <n v="2"/>
    <n v="2"/>
    <n v="2"/>
    <n v="2"/>
    <n v="2"/>
    <n v="76.98"/>
    <n v="76.98"/>
    <n v="76.98"/>
    <n v="76.98"/>
    <n v="9.4570018190000003"/>
    <n v="9.4570018190000003"/>
    <n v="10.574175820000001"/>
    <n v="10.574175820000001"/>
  </r>
  <r>
    <d v="2025-09-24T00:00:00"/>
    <x v="0"/>
    <n v="1784"/>
    <n v="19"/>
    <n v="1.772"/>
    <n v="1.0649999999999999"/>
    <n v="33.659999999999997"/>
    <n v="33.659999999999997"/>
    <s v="USD"/>
    <n v="2"/>
    <n v="2"/>
    <n v="2"/>
    <n v="2"/>
    <n v="2"/>
    <n v="2"/>
    <n v="2"/>
    <n v="2"/>
    <n v="45.37"/>
    <n v="45.37"/>
    <n v="45.37"/>
    <n v="45.37"/>
    <n v="74.189993389999998"/>
    <n v="74.189993389999998"/>
    <n v="1.347890671"/>
    <n v="1.347890671"/>
  </r>
  <r>
    <d v="2025-09-24T00:00:00"/>
    <x v="1"/>
    <n v="5971"/>
    <n v="63"/>
    <n v="2.028"/>
    <n v="1.0549999999999999"/>
    <n v="127.77"/>
    <n v="127.77"/>
    <s v="USD"/>
    <n v="8"/>
    <n v="11"/>
    <n v="11"/>
    <n v="11"/>
    <n v="8"/>
    <n v="11"/>
    <n v="11"/>
    <n v="11"/>
    <n v="236.74"/>
    <n v="326.62"/>
    <n v="326.62"/>
    <n v="326.62"/>
    <n v="39.118853710000003"/>
    <n v="39.118853710000003"/>
    <n v="2.5563121230000001"/>
    <n v="2.5563121230000001"/>
  </r>
  <r>
    <d v="2025-09-24T00:00:00"/>
    <x v="2"/>
    <n v="2514"/>
    <n v="25"/>
    <n v="2.9260000000000002"/>
    <n v="0.99399999999999999"/>
    <n v="73.16"/>
    <n v="73.16"/>
    <s v="USD"/>
    <n v="1"/>
    <n v="1"/>
    <n v="1"/>
    <n v="1"/>
    <n v="1"/>
    <n v="1"/>
    <n v="1"/>
    <n v="1"/>
    <n v="30.49"/>
    <n v="30.49"/>
    <n v="30.49"/>
    <n v="30.49"/>
    <n v="239.9475238"/>
    <n v="239.9475238"/>
    <n v="0.4167577911"/>
    <n v="0.4167577911"/>
  </r>
  <r>
    <d v="2025-09-24T00:00:00"/>
    <x v="3"/>
    <n v="2148"/>
    <n v="9"/>
    <n v="3.84"/>
    <n v="0.41899999999999998"/>
    <n v="34.56"/>
    <n v="34.56"/>
    <s v="USD"/>
    <n v="1"/>
    <n v="1"/>
    <n v="1"/>
    <n v="1"/>
    <n v="2"/>
    <n v="2"/>
    <n v="2"/>
    <n v="2"/>
    <n v="62.98"/>
    <n v="62.98"/>
    <n v="62.98"/>
    <n v="62.98"/>
    <n v="54.874563350000003"/>
    <n v="54.874563350000003"/>
    <n v="1.8223379630000001"/>
    <n v="1.8223379630000001"/>
  </r>
  <r>
    <d v="2025-09-24T00:00:00"/>
    <x v="4"/>
    <n v="1237"/>
    <n v="10"/>
    <n v="5.3609999999999998"/>
    <n v="0.80800000000000005"/>
    <n v="53.61"/>
    <n v="53.61"/>
    <s v="USD"/>
    <n v="3"/>
    <n v="3"/>
    <n v="3"/>
    <n v="3"/>
    <n v="3"/>
    <n v="3"/>
    <n v="3"/>
    <n v="3"/>
    <n v="323.88"/>
    <n v="323.88"/>
    <n v="323.88"/>
    <n v="323.88"/>
    <n v="16.552426820000001"/>
    <n v="16.552426820000001"/>
    <n v="6.0414101850000002"/>
    <n v="6.0414101850000002"/>
  </r>
  <r>
    <d v="2025-09-24T00:00:00"/>
    <x v="5"/>
    <n v="1762"/>
    <n v="29"/>
    <n v="1.403"/>
    <n v="1.6459999999999999"/>
    <n v="40.69"/>
    <n v="40.69"/>
    <s v="USD"/>
    <n v="3"/>
    <n v="3"/>
    <n v="3"/>
    <n v="3"/>
    <n v="3"/>
    <n v="3"/>
    <n v="3"/>
    <n v="3"/>
    <n v="83.25"/>
    <n v="83.25"/>
    <n v="83.25"/>
    <n v="83.25"/>
    <n v="48.876876879999998"/>
    <n v="48.876876879999998"/>
    <n v="2.0459572380000002"/>
    <n v="2.0459572380000002"/>
  </r>
  <r>
    <d v="2025-09-24T00:00:00"/>
    <x v="44"/>
    <n v="4842"/>
    <n v="49"/>
    <n v="2.403"/>
    <n v="1.012"/>
    <n v="117.75"/>
    <n v="117.75"/>
    <s v="USD"/>
    <n v="7"/>
    <n v="7"/>
    <n v="7"/>
    <n v="7"/>
    <n v="7"/>
    <n v="7"/>
    <n v="7"/>
    <n v="7"/>
    <n v="223.84"/>
    <n v="223.84"/>
    <n v="223.84"/>
    <n v="223.84"/>
    <n v="52.604538959999999"/>
    <n v="52.604538959999999"/>
    <n v="1.9009766450000001"/>
    <n v="1.9009766450000001"/>
  </r>
  <r>
    <d v="2025-09-24T00:00:00"/>
    <x v="6"/>
    <n v="1159"/>
    <n v="13"/>
    <n v="1.766"/>
    <n v="1.1220000000000001"/>
    <n v="22.96"/>
    <n v="22.96"/>
    <s v="USD"/>
    <n v="1"/>
    <n v="1"/>
    <n v="1"/>
    <n v="1"/>
    <n v="1"/>
    <n v="1"/>
    <n v="1"/>
    <n v="1"/>
    <n v="20.49"/>
    <n v="20.49"/>
    <n v="20.49"/>
    <n v="20.49"/>
    <n v="112.05466079999999"/>
    <n v="112.05466079999999"/>
    <n v="0.89242160280000005"/>
    <n v="0.89242160280000005"/>
  </r>
  <r>
    <d v="2025-09-24T00:00:00"/>
    <x v="7"/>
    <n v="1203"/>
    <n v="10"/>
    <n v="2.6440000000000001"/>
    <n v="0.83099999999999996"/>
    <n v="26.44"/>
    <n v="26.44"/>
    <s v="USD"/>
    <n v="2"/>
    <n v="2"/>
    <n v="2"/>
    <n v="2"/>
    <n v="2"/>
    <n v="2"/>
    <n v="2"/>
    <n v="2"/>
    <n v="84.98"/>
    <n v="84.98"/>
    <n v="84.98"/>
    <n v="84.98"/>
    <n v="31.113203110000001"/>
    <n v="31.113203110000001"/>
    <n v="3.214069592"/>
    <n v="3.214069592"/>
  </r>
  <r>
    <d v="2025-09-24T00:00:00"/>
    <x v="8"/>
    <n v="720"/>
    <n v="6"/>
    <n v="4.6920000000000002"/>
    <n v="0.83299999999999996"/>
    <n v="28.15"/>
    <n v="28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9"/>
    <n v="1787"/>
    <n v="11"/>
    <n v="1.8320000000000001"/>
    <n v="0.61599999999999999"/>
    <n v="20.149999999999999"/>
    <n v="20.149999999999999"/>
    <s v="USD"/>
    <n v="0"/>
    <n v="1"/>
    <n v="1"/>
    <n v="1"/>
    <n v="0"/>
    <n v="1"/>
    <n v="1"/>
    <n v="1"/>
    <n v="0"/>
    <n v="33.49"/>
    <n v="33.49"/>
    <n v="33.49"/>
    <n v="60.167214090000002"/>
    <n v="60.167214090000002"/>
    <n v="1.6620347390000001"/>
    <n v="1.6620347390000001"/>
  </r>
  <r>
    <d v="2025-09-24T00:00:00"/>
    <x v="4"/>
    <n v="7081"/>
    <n v="44"/>
    <n v="4.2480000000000002"/>
    <n v="0.621"/>
    <n v="186.92"/>
    <n v="186.92"/>
    <s v="USD"/>
    <n v="4"/>
    <n v="5"/>
    <n v="5"/>
    <n v="5"/>
    <n v="4"/>
    <n v="5"/>
    <n v="5"/>
    <n v="5"/>
    <n v="151.37"/>
    <n v="189.86"/>
    <n v="189.86"/>
    <n v="189.86"/>
    <n v="98.451490570000004"/>
    <n v="98.451490570000004"/>
    <n v="1.0157286539999999"/>
    <n v="1.0157286539999999"/>
  </r>
  <r>
    <d v="2025-09-24T00:00:00"/>
    <x v="10"/>
    <n v="2692"/>
    <n v="25"/>
    <n v="5.6719999999999997"/>
    <n v="0.92900000000000005"/>
    <n v="141.79"/>
    <n v="141.79"/>
    <s v="USD"/>
    <n v="16"/>
    <n v="17"/>
    <n v="17"/>
    <n v="17"/>
    <n v="50"/>
    <n v="51"/>
    <n v="51"/>
    <n v="51"/>
    <n v="2544.8000000000002"/>
    <n v="2577.6799999999998"/>
    <n v="2577.6799999999998"/>
    <n v="2577.6799999999998"/>
    <n v="5.5006827850000004"/>
    <n v="5.5006827850000004"/>
    <n v="18.179561320000001"/>
    <n v="18.179561320000001"/>
  </r>
  <r>
    <d v="2025-09-24T00:00:00"/>
    <x v="11"/>
    <n v="1849"/>
    <n v="13"/>
    <n v="5.6130000000000004"/>
    <n v="0.70299999999999996"/>
    <n v="72.97"/>
    <n v="72.97"/>
    <s v="USD"/>
    <n v="5"/>
    <n v="5"/>
    <n v="5"/>
    <n v="5"/>
    <n v="11"/>
    <n v="11"/>
    <n v="11"/>
    <n v="11"/>
    <n v="346.29"/>
    <n v="346.29"/>
    <n v="346.29"/>
    <n v="346.29"/>
    <n v="21.07193393"/>
    <n v="21.07193393"/>
    <n v="4.7456488969999997"/>
    <n v="4.7456488969999997"/>
  </r>
  <r>
    <d v="2025-09-24T00:00:00"/>
    <x v="12"/>
    <n v="2630"/>
    <n v="28"/>
    <n v="6.2"/>
    <n v="1.0649999999999999"/>
    <n v="173.61"/>
    <n v="173.61"/>
    <s v="USD"/>
    <n v="12"/>
    <n v="13"/>
    <n v="13"/>
    <n v="13"/>
    <n v="20"/>
    <n v="21"/>
    <n v="21"/>
    <n v="21"/>
    <n v="534.95000000000005"/>
    <n v="562.44000000000005"/>
    <n v="562.44000000000005"/>
    <n v="562.44000000000005"/>
    <n v="30.867292509999999"/>
    <n v="30.867292509999999"/>
    <n v="3.2396751340000001"/>
    <n v="3.2396751340000001"/>
  </r>
  <r>
    <d v="2025-09-24T00:00:00"/>
    <x v="13"/>
    <n v="4123"/>
    <n v="27"/>
    <n v="4.1929999999999996"/>
    <n v="0.65500000000000003"/>
    <n v="113.22"/>
    <n v="113.22"/>
    <s v="USD"/>
    <n v="12"/>
    <n v="12"/>
    <n v="12"/>
    <n v="12"/>
    <n v="22"/>
    <n v="22"/>
    <n v="22"/>
    <n v="22"/>
    <n v="634.6"/>
    <n v="634.6"/>
    <n v="634.6"/>
    <n v="634.6"/>
    <n v="17.841159789999999"/>
    <n v="17.841159789999999"/>
    <n v="5.6050167809999998"/>
    <n v="5.6050167809999998"/>
  </r>
  <r>
    <d v="2025-09-24T00:00:00"/>
    <x v="45"/>
    <n v="1202"/>
    <n v="7"/>
    <n v="1.909"/>
    <n v="0.58199999999999996"/>
    <n v="13.36"/>
    <n v="13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14"/>
    <n v="2362"/>
    <n v="19"/>
    <n v="3.581"/>
    <n v="0.80400000000000005"/>
    <n v="68.03"/>
    <n v="68.03"/>
    <s v="USD"/>
    <n v="1"/>
    <n v="1"/>
    <n v="1"/>
    <n v="1"/>
    <n v="1"/>
    <n v="1"/>
    <n v="1"/>
    <n v="1"/>
    <n v="36.979999999999997"/>
    <n v="36.979999999999997"/>
    <n v="36.979999999999997"/>
    <n v="36.979999999999997"/>
    <n v="183.964305"/>
    <n v="183.964305"/>
    <n v="0.54358371309999998"/>
    <n v="0.54358371309999998"/>
  </r>
  <r>
    <d v="2025-09-24T00:00:00"/>
    <x v="46"/>
    <n v="1962"/>
    <n v="5"/>
    <n v="2.5379999999999998"/>
    <n v="0.255"/>
    <n v="12.69"/>
    <n v="12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15"/>
    <n v="1109"/>
    <n v="7"/>
    <n v="4.1829999999999998"/>
    <n v="0.63100000000000001"/>
    <n v="29.28"/>
    <n v="29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16"/>
    <n v="1181"/>
    <n v="11"/>
    <n v="4.8949999999999996"/>
    <n v="0.93100000000000005"/>
    <n v="53.84"/>
    <n v="53.84"/>
    <s v="USD"/>
    <n v="4"/>
    <n v="4"/>
    <n v="5"/>
    <n v="5"/>
    <n v="4"/>
    <n v="4"/>
    <n v="6"/>
    <n v="6"/>
    <n v="117.62"/>
    <n v="117.62"/>
    <n v="187.38"/>
    <n v="187.38"/>
    <n v="45.774528140000001"/>
    <n v="28.733055820000001"/>
    <n v="2.1846211000000002"/>
    <n v="3.4803120359999999"/>
  </r>
  <r>
    <d v="2025-09-24T00:00:00"/>
    <x v="49"/>
    <n v="1272"/>
    <n v="12"/>
    <n v="3.2949999999999999"/>
    <n v="0.94299999999999995"/>
    <n v="39.54"/>
    <n v="39.54"/>
    <s v="USD"/>
    <n v="3"/>
    <n v="6"/>
    <n v="6"/>
    <n v="6"/>
    <n v="3"/>
    <n v="7"/>
    <n v="7"/>
    <n v="7"/>
    <n v="160.96"/>
    <n v="275.74"/>
    <n v="275.74"/>
    <n v="275.74"/>
    <n v="14.33959527"/>
    <n v="14.33959527"/>
    <n v="6.9736975210000001"/>
    <n v="6.9736975210000001"/>
  </r>
  <r>
    <d v="2025-09-24T00:00:00"/>
    <x v="17"/>
    <n v="1603"/>
    <n v="7"/>
    <n v="5.0629999999999997"/>
    <n v="0.437"/>
    <n v="35.44"/>
    <n v="35.44"/>
    <s v="USD"/>
    <n v="2"/>
    <n v="2"/>
    <n v="2"/>
    <n v="2"/>
    <n v="3"/>
    <n v="3"/>
    <n v="3"/>
    <n v="3"/>
    <n v="107.7"/>
    <n v="107.7"/>
    <n v="107.7"/>
    <n v="107.7"/>
    <n v="32.906220980000001"/>
    <n v="32.906220980000001"/>
    <n v="3.0389390519999999"/>
    <n v="3.0389390519999999"/>
  </r>
  <r>
    <d v="2025-09-24T00:00:00"/>
    <x v="18"/>
    <n v="1462"/>
    <n v="10"/>
    <n v="3.073"/>
    <n v="0.68400000000000005"/>
    <n v="30.73"/>
    <n v="30.73"/>
    <s v="USD"/>
    <n v="1"/>
    <n v="1"/>
    <n v="1"/>
    <n v="1"/>
    <n v="1"/>
    <n v="1"/>
    <n v="1"/>
    <n v="1"/>
    <n v="34.49"/>
    <n v="34.49"/>
    <n v="34.49"/>
    <n v="34.49"/>
    <n v="89.098289359999995"/>
    <n v="89.098289359999995"/>
    <n v="1.122356004"/>
    <n v="1.122356004"/>
  </r>
  <r>
    <d v="2025-09-24T00:00:00"/>
    <x v="19"/>
    <n v="2720"/>
    <n v="10"/>
    <n v="6.8259999999999996"/>
    <n v="0.36799999999999999"/>
    <n v="68.260000000000005"/>
    <n v="68.260000000000005"/>
    <s v="USD"/>
    <n v="6"/>
    <n v="6"/>
    <n v="6"/>
    <n v="6"/>
    <n v="8"/>
    <n v="8"/>
    <n v="8"/>
    <n v="8"/>
    <n v="638.91999999999996"/>
    <n v="638.91999999999996"/>
    <n v="638.91999999999996"/>
    <n v="638.91999999999996"/>
    <n v="10.68365367"/>
    <n v="10.68365367"/>
    <n v="9.3600937589999997"/>
    <n v="9.3600937589999997"/>
  </r>
  <r>
    <d v="2025-09-24T00:00:00"/>
    <x v="20"/>
    <n v="2308"/>
    <n v="15"/>
    <n v="5.5490000000000004"/>
    <n v="0.65"/>
    <n v="83.24"/>
    <n v="83.24"/>
    <s v="USD"/>
    <n v="2"/>
    <n v="2"/>
    <n v="2"/>
    <n v="2"/>
    <n v="12"/>
    <n v="12"/>
    <n v="12"/>
    <n v="12"/>
    <n v="843.52"/>
    <n v="843.52"/>
    <n v="843.52"/>
    <n v="843.52"/>
    <n v="9.8681714720000002"/>
    <n v="9.8681714720000002"/>
    <n v="10.13358962"/>
    <n v="10.13358962"/>
  </r>
  <r>
    <d v="2025-09-24T00:00:00"/>
    <x v="21"/>
    <n v="1083"/>
    <n v="9"/>
    <n v="2.7210000000000001"/>
    <n v="0.83099999999999996"/>
    <n v="24.49"/>
    <n v="24.49"/>
    <s v="USD"/>
    <n v="1"/>
    <n v="1"/>
    <n v="1"/>
    <n v="1"/>
    <n v="2"/>
    <n v="2"/>
    <n v="2"/>
    <n v="2"/>
    <n v="82.98"/>
    <n v="82.98"/>
    <n v="82.98"/>
    <n v="82.98"/>
    <n v="29.513135699999999"/>
    <n v="29.513135699999999"/>
    <n v="3.3883217640000001"/>
    <n v="3.3883217640000001"/>
  </r>
  <r>
    <d v="2025-09-24T00:00:00"/>
    <x v="22"/>
    <n v="1282"/>
    <n v="9"/>
    <n v="3.5059999999999998"/>
    <n v="0.70199999999999996"/>
    <n v="31.55"/>
    <n v="31.55"/>
    <s v="USD"/>
    <n v="1"/>
    <n v="1"/>
    <n v="1"/>
    <n v="1"/>
    <n v="3"/>
    <n v="3"/>
    <n v="3"/>
    <n v="3"/>
    <n v="79.47"/>
    <n v="79.47"/>
    <n v="79.47"/>
    <n v="79.47"/>
    <n v="39.700515920000001"/>
    <n v="39.700515920000001"/>
    <n v="2.5188589540000001"/>
    <n v="2.5188589540000001"/>
  </r>
  <r>
    <d v="2025-09-24T00:00:00"/>
    <x v="3"/>
    <n v="1838"/>
    <n v="5"/>
    <n v="4.6580000000000004"/>
    <n v="0.27200000000000002"/>
    <n v="23.29"/>
    <n v="23.29"/>
    <s v="USD"/>
    <n v="1"/>
    <n v="2"/>
    <n v="2"/>
    <n v="2"/>
    <n v="1"/>
    <n v="2"/>
    <n v="2"/>
    <n v="2"/>
    <n v="78.489999999999995"/>
    <n v="176.98"/>
    <n v="176.98"/>
    <n v="176.98"/>
    <n v="13.15967906"/>
    <n v="13.15967906"/>
    <n v="7.5989695150000003"/>
    <n v="7.5989695150000003"/>
  </r>
  <r>
    <d v="2025-09-24T00:00:00"/>
    <x v="45"/>
    <n v="189"/>
    <n v="1"/>
    <n v="5.97"/>
    <n v="0.52900000000000003"/>
    <n v="5.97"/>
    <n v="5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14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23"/>
    <n v="368"/>
    <n v="3"/>
    <n v="4.3470000000000004"/>
    <n v="0.81499999999999995"/>
    <n v="13.04"/>
    <n v="13.04"/>
    <s v="USD"/>
    <n v="1"/>
    <n v="1"/>
    <n v="1"/>
    <n v="1"/>
    <n v="1"/>
    <n v="1"/>
    <n v="1"/>
    <n v="1"/>
    <n v="72.900000000000006"/>
    <n v="72.900000000000006"/>
    <n v="72.900000000000006"/>
    <n v="72.900000000000006"/>
    <n v="17.887517150000001"/>
    <n v="17.887517150000001"/>
    <n v="5.5904907980000003"/>
    <n v="5.5904907980000003"/>
  </r>
  <r>
    <d v="2025-09-24T00:00:00"/>
    <x v="0"/>
    <n v="91"/>
    <n v="1"/>
    <n v="3.27"/>
    <n v="1.099"/>
    <n v="3.27"/>
    <n v="3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"/>
    <n v="411"/>
    <n v="7"/>
    <n v="3.8730000000000002"/>
    <n v="1.7030000000000001"/>
    <n v="27.11"/>
    <n v="27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6"/>
    <n v="103"/>
    <n v="3"/>
    <n v="2.1"/>
    <n v="2.9129999999999998"/>
    <n v="6.3"/>
    <n v="6.3"/>
    <s v="USD"/>
    <n v="1"/>
    <n v="1"/>
    <n v="1"/>
    <n v="1"/>
    <n v="2"/>
    <n v="2"/>
    <n v="2"/>
    <n v="2"/>
    <n v="62.98"/>
    <n v="62.98"/>
    <n v="62.98"/>
    <n v="62.98"/>
    <n v="10.00317561"/>
    <n v="10.00317561"/>
    <n v="9.9968253970000003"/>
    <n v="9.9968253970000003"/>
  </r>
  <r>
    <d v="2025-09-24T00:00:00"/>
    <x v="15"/>
    <n v="378"/>
    <n v="2"/>
    <n v="2.8650000000000002"/>
    <n v="0.52900000000000003"/>
    <n v="5.73"/>
    <n v="5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6"/>
    <n v="2139"/>
    <n v="7"/>
    <n v="3.9340000000000002"/>
    <n v="0.32700000000000001"/>
    <n v="27.54"/>
    <n v="27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7"/>
    <n v="522"/>
    <n v="4"/>
    <n v="2.363"/>
    <n v="0.76600000000000001"/>
    <n v="9.4499999999999993"/>
    <n v="9.44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4"/>
    <n v="401"/>
    <n v="2"/>
    <n v="3.915"/>
    <n v="0.499"/>
    <n v="7.83"/>
    <n v="7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"/>
    <n v="103"/>
    <n v="5"/>
    <n v="2.76"/>
    <n v="4.8540000000000001"/>
    <n v="13.8"/>
    <n v="13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4"/>
    <n v="240"/>
    <n v="3"/>
    <n v="4.3570000000000002"/>
    <n v="1.25"/>
    <n v="13.07"/>
    <n v="13.07"/>
    <s v="USD"/>
    <n v="3"/>
    <n v="3"/>
    <n v="3"/>
    <n v="3"/>
    <n v="6"/>
    <n v="6"/>
    <n v="6"/>
    <n v="6"/>
    <n v="483.99"/>
    <n v="483.99"/>
    <n v="483.99"/>
    <n v="483.99"/>
    <n v="2.7004690180000002"/>
    <n v="2.7004690180000002"/>
    <n v="37.030604439999998"/>
    <n v="37.030604439999998"/>
  </r>
  <r>
    <d v="2025-09-24T00:00:00"/>
    <x v="1"/>
    <n v="57"/>
    <n v="1"/>
    <n v="1.61"/>
    <n v="1.754"/>
    <n v="1.61"/>
    <n v="1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1"/>
    <n v="114"/>
    <n v="1"/>
    <n v="5.35"/>
    <n v="0.877"/>
    <n v="5.35"/>
    <n v="5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5"/>
    <n v="789"/>
    <n v="3"/>
    <n v="4.0199999999999996"/>
    <n v="0.38"/>
    <n v="12.06"/>
    <n v="12.06"/>
    <s v="USD"/>
    <n v="1"/>
    <n v="1"/>
    <n v="1"/>
    <n v="1"/>
    <n v="1"/>
    <n v="1"/>
    <n v="1"/>
    <n v="1"/>
    <n v="34.49"/>
    <n v="34.49"/>
    <n v="34.49"/>
    <n v="34.49"/>
    <n v="34.966656999999998"/>
    <n v="34.966656999999998"/>
    <n v="2.8598673300000002"/>
    <n v="2.8598673300000002"/>
  </r>
  <r>
    <d v="2025-09-24T00:00:00"/>
    <x v="26"/>
    <n v="901"/>
    <n v="6"/>
    <n v="3.1120000000000001"/>
    <n v="0.66600000000000004"/>
    <n v="18.670000000000002"/>
    <n v="18.670000000000002"/>
    <s v="USD"/>
    <n v="1"/>
    <n v="1"/>
    <n v="1"/>
    <n v="1"/>
    <n v="8"/>
    <n v="8"/>
    <n v="8"/>
    <n v="8"/>
    <n v="103.2"/>
    <n v="103.2"/>
    <n v="103.2"/>
    <n v="103.2"/>
    <n v="18.091085270000001"/>
    <n v="18.091085270000001"/>
    <n v="5.5275843599999996"/>
    <n v="5.5275843599999996"/>
  </r>
  <r>
    <d v="2025-09-24T00:00:00"/>
    <x v="27"/>
    <n v="1031"/>
    <n v="5"/>
    <n v="1.8240000000000001"/>
    <n v="0.48499999999999999"/>
    <n v="9.1199999999999992"/>
    <n v="9.11999999999999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5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1"/>
    <n v="264"/>
    <n v="4"/>
    <n v="1.615"/>
    <n v="1.5149999999999999"/>
    <n v="6.46"/>
    <n v="6.46"/>
    <s v="USD"/>
    <n v="2"/>
    <n v="2"/>
    <n v="2"/>
    <n v="2"/>
    <n v="2"/>
    <n v="2"/>
    <n v="2"/>
    <n v="2"/>
    <n v="57.98"/>
    <n v="57.98"/>
    <n v="57.98"/>
    <n v="57.98"/>
    <n v="11.14177303"/>
    <n v="11.14177303"/>
    <n v="8.9752321980000005"/>
    <n v="8.9752321980000005"/>
  </r>
  <r>
    <d v="2025-09-24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14"/>
    <n v="118"/>
    <n v="5"/>
    <n v="2.9780000000000002"/>
    <n v="4.2370000000000001"/>
    <n v="14.89"/>
    <n v="14.89"/>
    <s v="USD"/>
    <n v="1"/>
    <n v="3"/>
    <n v="3"/>
    <n v="3"/>
    <n v="2"/>
    <n v="4"/>
    <n v="4"/>
    <n v="4"/>
    <n v="73.959999999999994"/>
    <n v="263.33"/>
    <n v="263.33"/>
    <n v="263.33"/>
    <n v="5.6545019559999998"/>
    <n v="5.6545019559999998"/>
    <n v="17.685023510000001"/>
    <n v="17.685023510000001"/>
  </r>
  <r>
    <d v="2025-09-24T00:00:00"/>
    <x v="44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12"/>
    <n v="328"/>
    <n v="5"/>
    <n v="4.2220000000000004"/>
    <n v="1.524"/>
    <n v="21.11"/>
    <n v="21.11"/>
    <s v="USD"/>
    <n v="4"/>
    <n v="4"/>
    <n v="4"/>
    <n v="4"/>
    <n v="6"/>
    <n v="6"/>
    <n v="6"/>
    <n v="6"/>
    <n v="181.72"/>
    <n v="181.72"/>
    <n v="181.72"/>
    <n v="181.72"/>
    <n v="11.61677306"/>
    <n v="11.61677306"/>
    <n v="8.6082425390000008"/>
    <n v="8.6082425390000008"/>
  </r>
  <r>
    <d v="2025-09-24T00:00:00"/>
    <x v="10"/>
    <n v="2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28"/>
    <n v="1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2"/>
    <n v="250"/>
    <n v="1"/>
    <n v="4.95"/>
    <n v="0.4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9"/>
    <n v="1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16"/>
    <n v="878"/>
    <n v="2"/>
    <n v="4.0350000000000001"/>
    <n v="0.22800000000000001"/>
    <n v="8.07"/>
    <n v="8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19"/>
    <n v="442"/>
    <n v="2"/>
    <n v="4.2699999999999996"/>
    <n v="0.45200000000000001"/>
    <n v="8.5399999999999991"/>
    <n v="8.53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9"/>
    <n v="59"/>
    <n v="2"/>
    <n v="1.56"/>
    <n v="3.39"/>
    <n v="3.12"/>
    <n v="3.12"/>
    <s v="USD"/>
    <n v="0"/>
    <n v="1"/>
    <n v="1"/>
    <n v="1"/>
    <n v="0"/>
    <n v="1"/>
    <n v="1"/>
    <n v="1"/>
    <n v="0"/>
    <n v="42.49"/>
    <n v="42.49"/>
    <n v="42.49"/>
    <n v="7.3429042129999997"/>
    <n v="7.3429042129999997"/>
    <n v="13.618589740000001"/>
    <n v="13.618589740000001"/>
  </r>
  <r>
    <d v="2025-09-24T00:00:00"/>
    <x v="29"/>
    <n v="120"/>
    <n v="3"/>
    <n v="1.42"/>
    <n v="2.5"/>
    <n v="4.26"/>
    <n v="4.26"/>
    <s v="USD"/>
    <n v="1"/>
    <n v="1"/>
    <n v="1"/>
    <n v="1"/>
    <n v="8"/>
    <n v="8"/>
    <n v="8"/>
    <n v="8"/>
    <n v="303.04000000000002"/>
    <n v="303.04000000000002"/>
    <n v="303.04000000000002"/>
    <n v="303.04000000000002"/>
    <n v="1.4057550160000001"/>
    <n v="1.4057550160000001"/>
    <n v="71.136150229999998"/>
    <n v="71.136150229999998"/>
  </r>
  <r>
    <d v="2025-09-24T00:00:00"/>
    <x v="29"/>
    <n v="72"/>
    <n v="2"/>
    <n v="0.88"/>
    <n v="2.778"/>
    <n v="1.76"/>
    <n v="1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9"/>
    <n v="55"/>
    <n v="1"/>
    <n v="0.81"/>
    <n v="1.8180000000000001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0"/>
    <n v="1216"/>
    <n v="25"/>
    <n v="0.91800000000000004"/>
    <n v="2.056"/>
    <n v="22.94"/>
    <n v="22.94"/>
    <s v="USD"/>
    <n v="6"/>
    <n v="6"/>
    <n v="6"/>
    <n v="6"/>
    <n v="6"/>
    <n v="6"/>
    <n v="6"/>
    <n v="6"/>
    <n v="97.11"/>
    <n v="97.11"/>
    <n v="97.11"/>
    <n v="97.11"/>
    <n v="23.622695910000001"/>
    <n v="23.622695910000001"/>
    <n v="4.233217088"/>
    <n v="4.233217088"/>
  </r>
  <r>
    <d v="2025-09-24T00:00:00"/>
    <x v="30"/>
    <n v="2203"/>
    <n v="28"/>
    <n v="0.78100000000000003"/>
    <n v="1.2709999999999999"/>
    <n v="21.86"/>
    <n v="21.86"/>
    <s v="USD"/>
    <n v="2"/>
    <n v="2"/>
    <n v="2"/>
    <n v="2"/>
    <n v="2"/>
    <n v="2"/>
    <n v="2"/>
    <n v="2"/>
    <n v="27.76"/>
    <n v="27.76"/>
    <n v="27.76"/>
    <n v="27.76"/>
    <n v="78.746397689999995"/>
    <n v="78.746397689999995"/>
    <n v="1.2698993599999999"/>
    <n v="1.2698993599999999"/>
  </r>
  <r>
    <d v="2025-09-24T00:00:00"/>
    <x v="30"/>
    <n v="1839"/>
    <n v="23"/>
    <n v="0.72499999999999998"/>
    <n v="1.2509999999999999"/>
    <n v="16.68"/>
    <n v="16.68"/>
    <s v="USD"/>
    <n v="2"/>
    <n v="2"/>
    <n v="2"/>
    <n v="2"/>
    <n v="2"/>
    <n v="2"/>
    <n v="2"/>
    <n v="2"/>
    <n v="47.37"/>
    <n v="47.37"/>
    <n v="47.37"/>
    <n v="47.37"/>
    <n v="35.212159589999999"/>
    <n v="35.212159589999999"/>
    <n v="2.8399280579999999"/>
    <n v="2.8399280579999999"/>
  </r>
  <r>
    <d v="2025-09-24T00:00:00"/>
    <x v="30"/>
    <n v="4486"/>
    <n v="66"/>
    <n v="0.36799999999999999"/>
    <n v="1.4710000000000001"/>
    <n v="24.28"/>
    <n v="24.28"/>
    <s v="USD"/>
    <n v="5"/>
    <n v="6"/>
    <n v="6"/>
    <n v="6"/>
    <n v="6"/>
    <n v="7"/>
    <n v="7"/>
    <n v="7"/>
    <n v="114.5"/>
    <n v="128.38"/>
    <n v="128.38"/>
    <n v="128.38"/>
    <n v="18.91260321"/>
    <n v="18.91260321"/>
    <n v="5.2874794070000002"/>
    <n v="5.2874794070000002"/>
  </r>
  <r>
    <d v="2025-09-24T00:00:00"/>
    <x v="31"/>
    <n v="54"/>
    <n v="1"/>
    <n v="1.74"/>
    <n v="1.8520000000000001"/>
    <n v="1.74"/>
    <n v="1.74"/>
    <s v="USD"/>
    <n v="1"/>
    <n v="1"/>
    <n v="1"/>
    <n v="1"/>
    <n v="1"/>
    <n v="1"/>
    <n v="1"/>
    <n v="1"/>
    <n v="31.49"/>
    <n v="31.49"/>
    <n v="31.49"/>
    <n v="31.49"/>
    <n v="5.5255636709999996"/>
    <n v="5.5255636709999996"/>
    <n v="18.097701149999999"/>
    <n v="18.097701149999999"/>
  </r>
  <r>
    <d v="2025-09-24T00:00:00"/>
    <x v="32"/>
    <n v="186"/>
    <n v="2"/>
    <n v="1.59"/>
    <n v="1.075"/>
    <n v="3.18"/>
    <n v="3.18"/>
    <s v="USD"/>
    <n v="2"/>
    <n v="2"/>
    <n v="2"/>
    <n v="2"/>
    <n v="2"/>
    <n v="2"/>
    <n v="2"/>
    <n v="2"/>
    <n v="74.98"/>
    <n v="74.98"/>
    <n v="74.98"/>
    <n v="74.98"/>
    <n v="4.2411309680000002"/>
    <n v="4.2411309680000002"/>
    <n v="23.578616350000001"/>
    <n v="23.578616350000001"/>
  </r>
  <r>
    <d v="2025-09-24T00:00:00"/>
    <x v="31"/>
    <n v="82"/>
    <n v="2"/>
    <n v="1.41"/>
    <n v="2.4390000000000001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2"/>
    <n v="3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2"/>
    <n v="3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1"/>
    <n v="1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2"/>
    <n v="705"/>
    <n v="3"/>
    <n v="0.89"/>
    <n v="0.42599999999999999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1"/>
    <n v="417"/>
    <n v="6"/>
    <n v="0.73"/>
    <n v="1.4390000000000001"/>
    <n v="4.38"/>
    <n v="4.38"/>
    <s v="USD"/>
    <n v="2"/>
    <n v="2"/>
    <n v="2"/>
    <n v="2"/>
    <n v="2"/>
    <n v="2"/>
    <n v="2"/>
    <n v="2"/>
    <n v="62.98"/>
    <n v="62.98"/>
    <n v="62.98"/>
    <n v="62.98"/>
    <n v="6.9545887579999999"/>
    <n v="6.9545887579999999"/>
    <n v="14.37899543"/>
    <n v="14.37899543"/>
  </r>
  <r>
    <d v="2025-09-24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4"/>
    <n v="420"/>
    <n v="4"/>
    <n v="0.92"/>
    <n v="0.95199999999999996"/>
    <n v="3.68"/>
    <n v="3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5"/>
    <n v="1280"/>
    <n v="8"/>
    <n v="1.5329999999999999"/>
    <n v="0.625"/>
    <n v="12.26"/>
    <n v="12.26"/>
    <s v="USD"/>
    <n v="2"/>
    <n v="2"/>
    <n v="2"/>
    <n v="2"/>
    <n v="2"/>
    <n v="2"/>
    <n v="2"/>
    <n v="2"/>
    <n v="45.39"/>
    <n v="45.39"/>
    <n v="45.39"/>
    <n v="45.39"/>
    <n v="27.010354700000001"/>
    <n v="27.010354700000001"/>
    <n v="3.7022838500000002"/>
    <n v="3.7022838500000002"/>
  </r>
  <r>
    <d v="2025-09-24T00:00:00"/>
    <x v="35"/>
    <n v="4341"/>
    <n v="19"/>
    <n v="1.236"/>
    <n v="0.438"/>
    <n v="23.49"/>
    <n v="23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4"/>
    <n v="1057"/>
    <n v="3"/>
    <n v="0.92"/>
    <n v="0.28399999999999997"/>
    <n v="2.76"/>
    <n v="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3"/>
    <n v="89"/>
    <n v="2"/>
    <n v="1.7250000000000001"/>
    <n v="2.2469999999999999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4"/>
    <n v="656"/>
    <n v="3"/>
    <n v="0.95699999999999996"/>
    <n v="0.45700000000000002"/>
    <n v="2.87"/>
    <n v="2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5"/>
    <n v="795"/>
    <n v="9"/>
    <n v="1.2190000000000001"/>
    <n v="1.1319999999999999"/>
    <n v="10.97"/>
    <n v="10.97"/>
    <s v="USD"/>
    <n v="2"/>
    <n v="2"/>
    <n v="2"/>
    <n v="2"/>
    <n v="2"/>
    <n v="2"/>
    <n v="2"/>
    <n v="2"/>
    <n v="45.76"/>
    <n v="45.76"/>
    <n v="45.76"/>
    <n v="45.76"/>
    <n v="23.972902099999999"/>
    <n v="23.972902099999999"/>
    <n v="4.1713764810000002"/>
    <n v="4.1713764810000002"/>
  </r>
  <r>
    <d v="2025-09-24T00:00:00"/>
    <x v="34"/>
    <n v="1617"/>
    <n v="16"/>
    <n v="0.80800000000000005"/>
    <n v="0.98899999999999999"/>
    <n v="12.92"/>
    <n v="12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3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5"/>
    <n v="2905"/>
    <n v="26"/>
    <n v="0.88500000000000001"/>
    <n v="0.89500000000000002"/>
    <n v="23"/>
    <n v="23"/>
    <s v="USD"/>
    <n v="2"/>
    <n v="3"/>
    <n v="3"/>
    <n v="3"/>
    <n v="2"/>
    <n v="3"/>
    <n v="3"/>
    <n v="3"/>
    <n v="60.37"/>
    <n v="98.25"/>
    <n v="98.25"/>
    <n v="98.25"/>
    <n v="23.409669210000001"/>
    <n v="23.409669210000001"/>
    <n v="4.2717391300000003"/>
    <n v="4.2717391300000003"/>
  </r>
  <r>
    <d v="2025-09-24T00:00:00"/>
    <x v="36"/>
    <n v="366"/>
    <n v="3"/>
    <n v="2.3969999999999998"/>
    <n v="0.82"/>
    <n v="7.19"/>
    <n v="7.19"/>
    <s v="USD"/>
    <n v="1"/>
    <n v="1"/>
    <n v="1"/>
    <n v="1"/>
    <n v="1"/>
    <n v="1"/>
    <n v="1"/>
    <n v="1"/>
    <n v="28.49"/>
    <n v="28.49"/>
    <n v="28.49"/>
    <n v="28.49"/>
    <n v="25.236925240000001"/>
    <n v="25.236925240000001"/>
    <n v="3.9624478440000002"/>
    <n v="3.9624478440000002"/>
  </r>
  <r>
    <d v="2025-09-24T00:00:00"/>
    <x v="36"/>
    <n v="577"/>
    <n v="7"/>
    <n v="1.5"/>
    <n v="1.2130000000000001"/>
    <n v="10.5"/>
    <n v="10.5"/>
    <s v="USD"/>
    <n v="0"/>
    <n v="1"/>
    <n v="1"/>
    <n v="1"/>
    <n v="0"/>
    <n v="2"/>
    <n v="2"/>
    <n v="2"/>
    <n v="0"/>
    <n v="56.98"/>
    <n v="56.98"/>
    <n v="56.98"/>
    <n v="18.427518429999999"/>
    <n v="18.427518429999999"/>
    <n v="5.4266666670000001"/>
    <n v="5.4266666670000001"/>
  </r>
  <r>
    <d v="2025-09-24T00:00:00"/>
    <x v="36"/>
    <n v="544"/>
    <n v="5"/>
    <n v="1.5"/>
    <n v="0.91900000000000004"/>
    <n v="7.5"/>
    <n v="7.5"/>
    <s v="USD"/>
    <n v="2"/>
    <n v="3"/>
    <n v="3"/>
    <n v="3"/>
    <n v="3"/>
    <n v="4"/>
    <n v="4"/>
    <n v="4"/>
    <n v="85.47"/>
    <n v="113.96"/>
    <n v="113.96"/>
    <n v="113.96"/>
    <n v="6.5812565809999999"/>
    <n v="6.5812565809999999"/>
    <n v="15.19466667"/>
    <n v="15.19466667"/>
  </r>
  <r>
    <d v="2025-09-24T00:00:00"/>
    <x v="36"/>
    <n v="1248"/>
    <n v="4"/>
    <n v="1.22"/>
    <n v="0.32100000000000001"/>
    <n v="4.88"/>
    <n v="4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7"/>
    <n v="44"/>
    <n v="1"/>
    <n v="2.4900000000000002"/>
    <n v="2.27300000000000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7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8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7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8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7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9"/>
    <n v="154"/>
    <n v="1"/>
    <n v="0.45"/>
    <n v="0.64900000000000002"/>
    <n v="0.45"/>
    <n v="0.45"/>
    <s v="USD"/>
    <n v="1"/>
    <n v="1"/>
    <n v="1"/>
    <n v="1"/>
    <n v="1"/>
    <n v="1"/>
    <n v="1"/>
    <n v="1"/>
    <n v="13.88"/>
    <n v="13.88"/>
    <n v="13.88"/>
    <n v="13.88"/>
    <n v="3.2420749280000001"/>
    <n v="3.2420749280000001"/>
    <n v="30.84444444"/>
    <n v="30.84444444"/>
  </r>
  <r>
    <d v="2025-09-24T00:00:00"/>
    <x v="40"/>
    <n v="46"/>
    <n v="2"/>
    <n v="1.65"/>
    <n v="4.3479999999999999"/>
    <n v="3.3"/>
    <n v="3.3"/>
    <s v="USD"/>
    <n v="4"/>
    <n v="4"/>
    <n v="4"/>
    <n v="4"/>
    <n v="7"/>
    <n v="7"/>
    <n v="7"/>
    <n v="7"/>
    <n v="169.3"/>
    <n v="169.3"/>
    <n v="169.3"/>
    <n v="169.3"/>
    <n v="1.9492025989999999"/>
    <n v="1.9492025989999999"/>
    <n v="51.303030300000003"/>
    <n v="51.303030300000003"/>
  </r>
  <r>
    <d v="2025-09-24T00:00:00"/>
    <x v="41"/>
    <n v="324"/>
    <n v="3"/>
    <n v="1.85"/>
    <n v="0.92600000000000005"/>
    <n v="5.55"/>
    <n v="5.55"/>
    <s v="USD"/>
    <n v="1"/>
    <n v="1"/>
    <n v="1"/>
    <n v="1"/>
    <n v="1"/>
    <n v="1"/>
    <n v="1"/>
    <n v="1"/>
    <n v="18.489999999999998"/>
    <n v="18.489999999999998"/>
    <n v="18.489999999999998"/>
    <n v="18.489999999999998"/>
    <n v="30.016224990000001"/>
    <n v="30.016224990000001"/>
    <n v="3.3315315320000001"/>
    <n v="3.3315315320000001"/>
  </r>
  <r>
    <d v="2025-09-24T00:00:00"/>
    <x v="42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39"/>
    <n v="380"/>
    <n v="2"/>
    <n v="0.74"/>
    <n v="0.52600000000000002"/>
    <n v="1.48"/>
    <n v="1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0"/>
    <n v="211"/>
    <n v="1"/>
    <n v="1.23"/>
    <n v="0.47399999999999998"/>
    <n v="1.23"/>
    <n v="1.23"/>
    <s v="USD"/>
    <n v="1"/>
    <n v="1"/>
    <n v="1"/>
    <n v="1"/>
    <n v="3"/>
    <n v="3"/>
    <n v="3"/>
    <n v="3"/>
    <n v="98.7"/>
    <n v="98.7"/>
    <n v="98.7"/>
    <n v="98.7"/>
    <n v="1.2462006080000001"/>
    <n v="1.2462006080000001"/>
    <n v="80.243902439999999"/>
    <n v="80.243902439999999"/>
  </r>
  <r>
    <d v="2025-09-24T00:00:00"/>
    <x v="41"/>
    <n v="1319"/>
    <n v="4"/>
    <n v="0.98299999999999998"/>
    <n v="0.30299999999999999"/>
    <n v="3.93"/>
    <n v="3.93"/>
    <s v="USD"/>
    <n v="1"/>
    <n v="1"/>
    <n v="1"/>
    <n v="1"/>
    <n v="1"/>
    <n v="1"/>
    <n v="1"/>
    <n v="1"/>
    <n v="18.489999999999998"/>
    <n v="18.489999999999998"/>
    <n v="18.489999999999998"/>
    <n v="18.489999999999998"/>
    <n v="21.25473229"/>
    <n v="21.25473229"/>
    <n v="4.7048346060000004"/>
    <n v="4.7048346060000004"/>
  </r>
  <r>
    <d v="2025-09-24T00:00:00"/>
    <x v="42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42"/>
    <n v="97"/>
    <n v="1"/>
    <n v="1.38"/>
    <n v="1.0309999999999999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9"/>
    <n v="462"/>
    <n v="3"/>
    <n v="0.80300000000000005"/>
    <n v="0.64900000000000002"/>
    <n v="2.41"/>
    <n v="2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0"/>
    <n v="478"/>
    <n v="4"/>
    <n v="1.403"/>
    <n v="0.83699999999999997"/>
    <n v="5.61"/>
    <n v="5.61"/>
    <s v="USD"/>
    <n v="3"/>
    <n v="3"/>
    <n v="3"/>
    <n v="3"/>
    <n v="3"/>
    <n v="3"/>
    <n v="3"/>
    <n v="3"/>
    <n v="269.29000000000002"/>
    <n v="269.29000000000002"/>
    <n v="269.29000000000002"/>
    <n v="269.29000000000002"/>
    <n v="2.0832559690000001"/>
    <n v="2.0832559690000001"/>
    <n v="48.00178253"/>
    <n v="48.00178253"/>
  </r>
  <r>
    <d v="2025-09-24T00:00:00"/>
    <x v="41"/>
    <n v="1060"/>
    <n v="8"/>
    <n v="1.163"/>
    <n v="0.755"/>
    <n v="9.3000000000000007"/>
    <n v="9.3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1"/>
    <n v="556"/>
    <n v="3"/>
    <n v="1.583"/>
    <n v="0.54"/>
    <n v="4.75"/>
    <n v="4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39"/>
    <n v="290"/>
    <n v="1"/>
    <n v="0.44"/>
    <n v="0.34499999999999997"/>
    <n v="0.44"/>
    <n v="0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2"/>
    <n v="157"/>
    <n v="3"/>
    <n v="0.877"/>
    <n v="1.911"/>
    <n v="2.63"/>
    <n v="2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0"/>
    <n v="1349"/>
    <n v="2"/>
    <n v="0.82"/>
    <n v="0.14799999999999999"/>
    <n v="1.64"/>
    <n v="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8"/>
    <n v="257"/>
    <n v="1"/>
    <n v="1.98"/>
    <n v="0.38900000000000001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3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4T00:00:00"/>
    <x v="28"/>
    <n v="557"/>
    <n v="8"/>
    <n v="1.1950000000000001"/>
    <n v="1.4359999999999999"/>
    <n v="9.56"/>
    <n v="9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3"/>
    <n v="950"/>
    <n v="1"/>
    <n v="1.5"/>
    <n v="0.105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8"/>
    <n v="1327"/>
    <n v="9"/>
    <n v="1.5629999999999999"/>
    <n v="0.67800000000000005"/>
    <n v="14.07"/>
    <n v="14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3"/>
    <n v="859"/>
    <n v="2"/>
    <n v="1.2549999999999999"/>
    <n v="0.23300000000000001"/>
    <n v="2.5099999999999998"/>
    <n v="2.5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43"/>
    <n v="710"/>
    <n v="6"/>
    <n v="1.0720000000000001"/>
    <n v="0.84499999999999997"/>
    <n v="6.43"/>
    <n v="6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4T00:00:00"/>
    <x v="28"/>
    <n v="783"/>
    <n v="4"/>
    <n v="0.9"/>
    <n v="0.51100000000000001"/>
    <n v="3.6"/>
    <n v="3.6"/>
    <s v="USD"/>
    <n v="1"/>
    <n v="1"/>
    <n v="1"/>
    <n v="1"/>
    <n v="1"/>
    <n v="1"/>
    <n v="1"/>
    <n v="1"/>
    <n v="28.9"/>
    <n v="28.9"/>
    <n v="28.9"/>
    <n v="28.9"/>
    <n v="12.456747399999999"/>
    <n v="12.456747399999999"/>
    <n v="8.0277777780000008"/>
    <n v="8.0277777780000008"/>
  </r>
  <r>
    <d v="2025-09-25T00:00:00"/>
    <x v="0"/>
    <n v="2049"/>
    <n v="14"/>
    <n v="2.2160000000000002"/>
    <n v="0.68300000000000005"/>
    <n v="31.02"/>
    <n v="31.02"/>
    <s v="USD"/>
    <n v="5"/>
    <n v="5"/>
    <n v="5"/>
    <n v="5"/>
    <n v="5"/>
    <n v="5"/>
    <n v="5"/>
    <n v="5"/>
    <n v="134.84"/>
    <n v="134.84"/>
    <n v="134.84"/>
    <n v="134.84"/>
    <n v="23.005043010000001"/>
    <n v="23.005043010000001"/>
    <n v="4.3468729850000001"/>
    <n v="4.3468729850000001"/>
  </r>
  <r>
    <d v="2025-09-25T00:00:00"/>
    <x v="1"/>
    <n v="6855"/>
    <n v="76"/>
    <n v="2.12"/>
    <n v="1.109"/>
    <n v="161.13"/>
    <n v="161.13"/>
    <s v="USD"/>
    <n v="17"/>
    <n v="17"/>
    <n v="17"/>
    <n v="17"/>
    <n v="18"/>
    <n v="18"/>
    <n v="18"/>
    <n v="18"/>
    <n v="454.05"/>
    <n v="454.05"/>
    <n v="454.05"/>
    <n v="454.05"/>
    <n v="35.48728114"/>
    <n v="35.48728114"/>
    <n v="2.8179110039999999"/>
    <n v="2.8179110039999999"/>
  </r>
  <r>
    <d v="2025-09-25T00:00:00"/>
    <x v="2"/>
    <n v="2725"/>
    <n v="26"/>
    <n v="3.4020000000000001"/>
    <n v="0.95399999999999996"/>
    <n v="88.45"/>
    <n v="88.45"/>
    <s v="USD"/>
    <n v="7"/>
    <n v="10"/>
    <n v="10"/>
    <n v="10"/>
    <n v="8"/>
    <n v="11"/>
    <n v="11"/>
    <n v="11"/>
    <n v="229.92"/>
    <n v="429.88"/>
    <n v="429.88"/>
    <n v="429.88"/>
    <n v="20.575509440000001"/>
    <n v="20.575509440000001"/>
    <n v="4.8601469760000002"/>
    <n v="4.8601469760000002"/>
  </r>
  <r>
    <d v="2025-09-25T00:00:00"/>
    <x v="4"/>
    <n v="1272"/>
    <n v="10"/>
    <n v="3.9220000000000002"/>
    <n v="0.78600000000000003"/>
    <n v="39.22"/>
    <n v="39.22"/>
    <s v="USD"/>
    <n v="3"/>
    <n v="7"/>
    <n v="7"/>
    <n v="7"/>
    <n v="11"/>
    <n v="26"/>
    <n v="26"/>
    <n v="26"/>
    <n v="879.56"/>
    <n v="1985.64"/>
    <n v="1985.64"/>
    <n v="1985.64"/>
    <n v="1.9751818050000001"/>
    <n v="1.9751818050000001"/>
    <n v="50.628250889999997"/>
    <n v="50.628250889999997"/>
  </r>
  <r>
    <d v="2025-09-25T00:00:00"/>
    <x v="44"/>
    <n v="5930"/>
    <n v="45"/>
    <n v="2.2679999999999998"/>
    <n v="0.75900000000000001"/>
    <n v="102.04"/>
    <n v="102.04"/>
    <s v="USD"/>
    <n v="8"/>
    <n v="8"/>
    <n v="8"/>
    <n v="8"/>
    <n v="8"/>
    <n v="8"/>
    <n v="8"/>
    <n v="8"/>
    <n v="280.41000000000003"/>
    <n v="280.41000000000003"/>
    <n v="280.41000000000003"/>
    <n v="280.41000000000003"/>
    <n v="36.38957241"/>
    <n v="36.38957241"/>
    <n v="2.748039984"/>
    <n v="2.748039984"/>
  </r>
  <r>
    <d v="2025-09-25T00:00:00"/>
    <x v="6"/>
    <n v="1492"/>
    <n v="9"/>
    <n v="1.9179999999999999"/>
    <n v="0.60299999999999998"/>
    <n v="17.260000000000002"/>
    <n v="17.260000000000002"/>
    <s v="USD"/>
    <n v="0"/>
    <n v="1"/>
    <n v="1"/>
    <n v="1"/>
    <n v="0"/>
    <n v="1"/>
    <n v="1"/>
    <n v="1"/>
    <n v="0"/>
    <n v="23.49"/>
    <n v="23.49"/>
    <n v="23.49"/>
    <n v="73.478075779999998"/>
    <n v="73.478075779999998"/>
    <n v="1.3609501740000001"/>
    <n v="1.3609501740000001"/>
  </r>
  <r>
    <d v="2025-09-25T00:00:00"/>
    <x v="7"/>
    <n v="1544"/>
    <n v="18"/>
    <n v="2.1480000000000001"/>
    <n v="1.1659999999999999"/>
    <n v="38.659999999999997"/>
    <n v="38.659999999999997"/>
    <s v="USD"/>
    <n v="2"/>
    <n v="6"/>
    <n v="6"/>
    <n v="6"/>
    <n v="2"/>
    <n v="8"/>
    <n v="8"/>
    <n v="8"/>
    <n v="67.8"/>
    <n v="239.23"/>
    <n v="239.23"/>
    <n v="239.23"/>
    <n v="16.160180579999999"/>
    <n v="16.160180579999999"/>
    <n v="6.1880496640000002"/>
    <n v="6.1880496640000002"/>
  </r>
  <r>
    <d v="2025-09-25T00:00:00"/>
    <x v="9"/>
    <n v="1332"/>
    <n v="11"/>
    <n v="1.7549999999999999"/>
    <n v="0.82599999999999996"/>
    <n v="19.3"/>
    <n v="19.3"/>
    <s v="USD"/>
    <n v="1"/>
    <n v="1"/>
    <n v="1"/>
    <n v="1"/>
    <n v="1"/>
    <n v="1"/>
    <n v="1"/>
    <n v="1"/>
    <n v="24.49"/>
    <n v="24.49"/>
    <n v="24.49"/>
    <n v="24.49"/>
    <n v="78.807676599999994"/>
    <n v="78.807676599999994"/>
    <n v="1.2689119170000001"/>
    <n v="1.2689119170000001"/>
  </r>
  <r>
    <d v="2025-09-25T00:00:00"/>
    <x v="4"/>
    <n v="7649"/>
    <n v="36"/>
    <n v="4.6849999999999996"/>
    <n v="0.47099999999999997"/>
    <n v="168.67"/>
    <n v="168.67"/>
    <s v="USD"/>
    <n v="11"/>
    <n v="11"/>
    <n v="11"/>
    <n v="11"/>
    <n v="12"/>
    <n v="12"/>
    <n v="12"/>
    <n v="12"/>
    <n v="567.27"/>
    <n v="567.27"/>
    <n v="567.27"/>
    <n v="567.27"/>
    <n v="29.733636539999999"/>
    <n v="29.733636539999999"/>
    <n v="3.3631944030000001"/>
    <n v="3.3631944030000001"/>
  </r>
  <r>
    <d v="2025-09-25T00:00:00"/>
    <x v="10"/>
    <n v="2974"/>
    <n v="17"/>
    <n v="4.9130000000000003"/>
    <n v="0.57199999999999995"/>
    <n v="83.52"/>
    <n v="83.52"/>
    <s v="USD"/>
    <n v="5"/>
    <n v="5"/>
    <n v="5"/>
    <n v="5"/>
    <n v="10"/>
    <n v="10"/>
    <n v="10"/>
    <n v="10"/>
    <n v="324.83999999999997"/>
    <n v="324.83999999999997"/>
    <n v="324.83999999999997"/>
    <n v="324.83999999999997"/>
    <n v="25.711119320000002"/>
    <n v="25.711119320000002"/>
    <n v="3.889367816"/>
    <n v="3.889367816"/>
  </r>
  <r>
    <d v="2025-09-25T00:00:00"/>
    <x v="11"/>
    <n v="2828"/>
    <n v="12"/>
    <n v="5.32"/>
    <n v="0.42399999999999999"/>
    <n v="63.84"/>
    <n v="63.84"/>
    <s v="USD"/>
    <n v="4"/>
    <n v="4"/>
    <n v="4"/>
    <n v="4"/>
    <n v="9"/>
    <n v="9"/>
    <n v="9"/>
    <n v="9"/>
    <n v="325.55"/>
    <n v="325.55"/>
    <n v="325.55"/>
    <n v="325.55"/>
    <n v="19.60989095"/>
    <n v="19.60989095"/>
    <n v="5.0994674189999998"/>
    <n v="5.0994674189999998"/>
  </r>
  <r>
    <d v="2025-09-25T00:00:00"/>
    <x v="12"/>
    <n v="2958"/>
    <n v="23"/>
    <n v="5.9630000000000001"/>
    <n v="0.77800000000000002"/>
    <n v="137.15"/>
    <n v="137.15"/>
    <s v="USD"/>
    <n v="12"/>
    <n v="12"/>
    <n v="12"/>
    <n v="12"/>
    <n v="18"/>
    <n v="18"/>
    <n v="18"/>
    <n v="18"/>
    <n v="689.55"/>
    <n v="689.55"/>
    <n v="689.55"/>
    <n v="689.55"/>
    <n v="19.889783189999999"/>
    <n v="19.889783189999999"/>
    <n v="5.0277068900000002"/>
    <n v="5.0277068900000002"/>
  </r>
  <r>
    <d v="2025-09-25T00:00:00"/>
    <x v="13"/>
    <n v="3620"/>
    <n v="24"/>
    <n v="3.5950000000000002"/>
    <n v="0.66300000000000003"/>
    <n v="86.29"/>
    <n v="86.29"/>
    <s v="USD"/>
    <n v="8"/>
    <n v="8"/>
    <n v="8"/>
    <n v="8"/>
    <n v="13"/>
    <n v="13"/>
    <n v="13"/>
    <n v="13"/>
    <n v="493.77"/>
    <n v="493.77"/>
    <n v="493.77"/>
    <n v="493.77"/>
    <n v="17.475747819999999"/>
    <n v="17.475747819999999"/>
    <n v="5.7222157840000003"/>
    <n v="5.7222157840000003"/>
  </r>
  <r>
    <d v="2025-09-25T00:00:00"/>
    <x v="14"/>
    <n v="2513"/>
    <n v="22"/>
    <n v="3.0720000000000001"/>
    <n v="0.875"/>
    <n v="67.59"/>
    <n v="67.59"/>
    <s v="USD"/>
    <n v="1"/>
    <n v="1"/>
    <n v="1"/>
    <n v="1"/>
    <n v="1"/>
    <n v="1"/>
    <n v="1"/>
    <n v="1"/>
    <n v="34.49"/>
    <n v="34.49"/>
    <n v="34.49"/>
    <n v="34.49"/>
    <n v="195.9698463"/>
    <n v="195.9698463"/>
    <n v="0.5102825862"/>
    <n v="0.5102825862"/>
  </r>
  <r>
    <d v="2025-09-25T00:00:00"/>
    <x v="46"/>
    <n v="2028"/>
    <n v="7"/>
    <n v="2.7090000000000001"/>
    <n v="0.34499999999999997"/>
    <n v="18.96"/>
    <n v="18.96"/>
    <s v="USD"/>
    <n v="2"/>
    <n v="2"/>
    <n v="2"/>
    <n v="2"/>
    <n v="2"/>
    <n v="2"/>
    <n v="2"/>
    <n v="2"/>
    <n v="64.37"/>
    <n v="64.37"/>
    <n v="64.37"/>
    <n v="64.37"/>
    <n v="29.454714930000002"/>
    <n v="29.454714930000002"/>
    <n v="3.3950421940000002"/>
    <n v="3.3950421940000002"/>
  </r>
  <r>
    <d v="2025-09-25T00:00:00"/>
    <x v="15"/>
    <n v="922"/>
    <n v="8"/>
    <n v="4.3840000000000003"/>
    <n v="0.86799999999999999"/>
    <n v="35.07"/>
    <n v="35.07"/>
    <s v="USD"/>
    <n v="3"/>
    <n v="3"/>
    <n v="3"/>
    <n v="3"/>
    <n v="3"/>
    <n v="3"/>
    <n v="3"/>
    <n v="3"/>
    <n v="88.47"/>
    <n v="88.47"/>
    <n v="88.47"/>
    <n v="88.47"/>
    <n v="39.640556119999999"/>
    <n v="39.640556119999999"/>
    <n v="2.5226689480000002"/>
    <n v="2.5226689480000002"/>
  </r>
  <r>
    <d v="2025-09-25T00:00:00"/>
    <x v="16"/>
    <n v="812"/>
    <n v="13"/>
    <n v="4.3959999999999999"/>
    <n v="1.601"/>
    <n v="57.15"/>
    <n v="57.15"/>
    <s v="USD"/>
    <n v="4"/>
    <n v="4"/>
    <n v="4"/>
    <n v="4"/>
    <n v="5"/>
    <n v="5"/>
    <n v="5"/>
    <n v="5"/>
    <n v="201.62"/>
    <n v="201.62"/>
    <n v="201.62"/>
    <n v="201.62"/>
    <n v="28.345402239999999"/>
    <n v="28.345402239999999"/>
    <n v="3.5279090110000002"/>
    <n v="3.5279090110000002"/>
  </r>
  <r>
    <d v="2025-09-25T00:00:00"/>
    <x v="49"/>
    <n v="2398"/>
    <n v="33"/>
    <n v="2.39"/>
    <n v="1.3759999999999999"/>
    <n v="78.88"/>
    <n v="78.88"/>
    <s v="USD"/>
    <n v="6"/>
    <n v="6"/>
    <n v="6"/>
    <n v="6"/>
    <n v="11"/>
    <n v="11"/>
    <n v="11"/>
    <n v="11"/>
    <n v="312.22000000000003"/>
    <n v="312.22000000000003"/>
    <n v="312.22000000000003"/>
    <n v="312.22000000000003"/>
    <n v="25.264236759999999"/>
    <n v="25.264236759999999"/>
    <n v="3.9581643"/>
    <n v="3.9581643"/>
  </r>
  <r>
    <d v="2025-09-25T00:00:00"/>
    <x v="17"/>
    <n v="1944"/>
    <n v="7"/>
    <n v="5.6639999999999997"/>
    <n v="0.36"/>
    <n v="39.65"/>
    <n v="39.65"/>
    <s v="USD"/>
    <n v="1"/>
    <n v="1"/>
    <n v="1"/>
    <n v="1"/>
    <n v="2"/>
    <n v="2"/>
    <n v="2"/>
    <n v="2"/>
    <n v="71.8"/>
    <n v="71.8"/>
    <n v="71.8"/>
    <n v="71.8"/>
    <n v="55.22284123"/>
    <n v="55.22284123"/>
    <n v="1.8108448930000001"/>
    <n v="1.8108448930000001"/>
  </r>
  <r>
    <d v="2025-09-25T00:00:00"/>
    <x v="18"/>
    <n v="751"/>
    <n v="7"/>
    <n v="3.464"/>
    <n v="0.93200000000000005"/>
    <n v="24.25"/>
    <n v="24.25"/>
    <s v="USD"/>
    <n v="5"/>
    <n v="5"/>
    <n v="5"/>
    <n v="5"/>
    <n v="5"/>
    <n v="5"/>
    <n v="5"/>
    <n v="5"/>
    <n v="146.44999999999999"/>
    <n v="146.44999999999999"/>
    <n v="146.44999999999999"/>
    <n v="146.44999999999999"/>
    <n v="16.558552410000001"/>
    <n v="16.558552410000001"/>
    <n v="6.0391752580000002"/>
    <n v="6.0391752580000002"/>
  </r>
  <r>
    <d v="2025-09-25T00:00:00"/>
    <x v="19"/>
    <n v="2678"/>
    <n v="16"/>
    <n v="6.9539999999999997"/>
    <n v="0.59699999999999998"/>
    <n v="111.27"/>
    <n v="111.27"/>
    <s v="USD"/>
    <n v="5"/>
    <n v="5"/>
    <n v="5"/>
    <n v="5"/>
    <n v="25"/>
    <n v="25"/>
    <n v="25"/>
    <n v="25"/>
    <n v="1955.07"/>
    <n v="1955.07"/>
    <n v="1955.07"/>
    <n v="1955.07"/>
    <n v="5.6913563199999997"/>
    <n v="5.6913563199999997"/>
    <n v="17.57050418"/>
    <n v="17.57050418"/>
  </r>
  <r>
    <d v="2025-09-25T00:00:00"/>
    <x v="20"/>
    <n v="2269"/>
    <n v="21"/>
    <n v="5.2050000000000001"/>
    <n v="0.92600000000000005"/>
    <n v="109.31"/>
    <n v="109.31"/>
    <s v="USD"/>
    <n v="5"/>
    <n v="5"/>
    <n v="5"/>
    <n v="5"/>
    <n v="8"/>
    <n v="8"/>
    <n v="8"/>
    <n v="8"/>
    <n v="458.95"/>
    <n v="458.95"/>
    <n v="458.95"/>
    <n v="458.95"/>
    <n v="23.817409300000001"/>
    <n v="23.817409300000001"/>
    <n v="4.198609459"/>
    <n v="4.198609459"/>
  </r>
  <r>
    <d v="2025-09-25T00:00:00"/>
    <x v="21"/>
    <n v="1271"/>
    <n v="5"/>
    <n v="3.34"/>
    <n v="0.39300000000000002"/>
    <n v="16.7"/>
    <n v="16.7"/>
    <s v="USD"/>
    <n v="2"/>
    <n v="2"/>
    <n v="2"/>
    <n v="2"/>
    <n v="3"/>
    <n v="3"/>
    <n v="3"/>
    <n v="3"/>
    <n v="105.47"/>
    <n v="105.47"/>
    <n v="105.47"/>
    <n v="105.47"/>
    <n v="15.83388641"/>
    <n v="15.83388641"/>
    <n v="6.3155688620000001"/>
    <n v="6.3155688620000001"/>
  </r>
  <r>
    <d v="2025-09-25T00:00:00"/>
    <x v="22"/>
    <n v="1354"/>
    <n v="6"/>
    <n v="3.82"/>
    <n v="0.443"/>
    <n v="22.92"/>
    <n v="22.92"/>
    <s v="USD"/>
    <n v="2"/>
    <n v="2"/>
    <n v="2"/>
    <n v="2"/>
    <n v="2"/>
    <n v="2"/>
    <n v="2"/>
    <n v="2"/>
    <n v="52.98"/>
    <n v="52.98"/>
    <n v="52.98"/>
    <n v="52.98"/>
    <n v="43.261608150000001"/>
    <n v="43.261608150000001"/>
    <n v="2.3115183250000002"/>
    <n v="2.3115183250000002"/>
  </r>
  <r>
    <d v="2025-09-25T00:00:00"/>
    <x v="3"/>
    <n v="1927"/>
    <n v="3"/>
    <n v="6.18"/>
    <n v="0.156"/>
    <n v="18.54"/>
    <n v="18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5"/>
    <n v="379"/>
    <n v="3"/>
    <n v="4.3230000000000004"/>
    <n v="0.79200000000000004"/>
    <n v="12.97"/>
    <n v="12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10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14"/>
    <n v="255"/>
    <n v="2"/>
    <n v="3.895"/>
    <n v="0.78400000000000003"/>
    <n v="7.79"/>
    <n v="7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23"/>
    <n v="500"/>
    <n v="4"/>
    <n v="3.5"/>
    <n v="0.8"/>
    <n v="14"/>
    <n v="1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0"/>
    <n v="1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2"/>
    <n v="429"/>
    <n v="4"/>
    <n v="3.4630000000000001"/>
    <n v="0.93200000000000005"/>
    <n v="13.85"/>
    <n v="13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6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15"/>
    <n v="2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6"/>
    <n v="1411"/>
    <n v="5"/>
    <n v="3.476"/>
    <n v="0.35399999999999998"/>
    <n v="17.38"/>
    <n v="17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7"/>
    <n v="780"/>
    <n v="4"/>
    <n v="4.01"/>
    <n v="0.51300000000000001"/>
    <n v="16.04"/>
    <n v="16.04"/>
    <s v="USD"/>
    <n v="1"/>
    <n v="1"/>
    <n v="1"/>
    <n v="1"/>
    <n v="1"/>
    <n v="1"/>
    <n v="1"/>
    <n v="1"/>
    <n v="33.49"/>
    <n v="33.49"/>
    <n v="33.49"/>
    <n v="33.49"/>
    <n v="47.894894000000001"/>
    <n v="47.894894000000001"/>
    <n v="2.0879052370000002"/>
    <n v="2.0879052370000002"/>
  </r>
  <r>
    <d v="2025-09-25T00:00:00"/>
    <x v="24"/>
    <n v="603"/>
    <n v="2"/>
    <n v="7.8150000000000004"/>
    <n v="0.33200000000000002"/>
    <n v="15.63"/>
    <n v="15.63"/>
    <s v="USD"/>
    <n v="2"/>
    <n v="3"/>
    <n v="3"/>
    <n v="3"/>
    <n v="6"/>
    <n v="9"/>
    <n v="9"/>
    <n v="9"/>
    <n v="525.94000000000005"/>
    <n v="794.41"/>
    <n v="794.41"/>
    <n v="794.41"/>
    <n v="1.9674978919999999"/>
    <n v="1.9674978919999999"/>
    <n v="50.82597569"/>
    <n v="50.82597569"/>
  </r>
  <r>
    <d v="2025-09-25T00:00:00"/>
    <x v="4"/>
    <n v="408"/>
    <n v="3"/>
    <n v="2.62"/>
    <n v="0.73499999999999999"/>
    <n v="7.86"/>
    <n v="7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4"/>
    <n v="342"/>
    <n v="2"/>
    <n v="2.7450000000000001"/>
    <n v="0.58499999999999996"/>
    <n v="5.49"/>
    <n v="5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1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21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25"/>
    <n v="447"/>
    <n v="6"/>
    <n v="3.6970000000000001"/>
    <n v="1.3420000000000001"/>
    <n v="22.18"/>
    <n v="22.18"/>
    <s v="USD"/>
    <n v="1"/>
    <n v="1"/>
    <n v="1"/>
    <n v="1"/>
    <n v="1"/>
    <n v="1"/>
    <n v="1"/>
    <n v="1"/>
    <n v="34.49"/>
    <n v="34.49"/>
    <n v="34.49"/>
    <n v="34.49"/>
    <n v="64.308495219999998"/>
    <n v="64.308495219999998"/>
    <n v="1.555004509"/>
    <n v="1.555004509"/>
  </r>
  <r>
    <d v="2025-09-25T00:00:00"/>
    <x v="26"/>
    <n v="540"/>
    <n v="3"/>
    <n v="2.847"/>
    <n v="0.55600000000000005"/>
    <n v="8.5399999999999991"/>
    <n v="8.5399999999999991"/>
    <s v="USD"/>
    <n v="0"/>
    <n v="1"/>
    <n v="1"/>
    <n v="1"/>
    <n v="0"/>
    <n v="1"/>
    <n v="1"/>
    <n v="1"/>
    <n v="0"/>
    <n v="13.49"/>
    <n v="13.49"/>
    <n v="13.49"/>
    <n v="63.306152709999999"/>
    <n v="63.306152709999999"/>
    <n v="1.5796252930000001"/>
    <n v="1.5796252930000001"/>
  </r>
  <r>
    <d v="2025-09-25T00:00:00"/>
    <x v="27"/>
    <n v="1050"/>
    <n v="10"/>
    <n v="2.0470000000000002"/>
    <n v="0.95199999999999996"/>
    <n v="20.47"/>
    <n v="2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1"/>
    <n v="133"/>
    <n v="1"/>
    <n v="1.05"/>
    <n v="0.752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14"/>
    <n v="197"/>
    <n v="2"/>
    <n v="2.4700000000000002"/>
    <n v="1.0149999999999999"/>
    <n v="4.9400000000000004"/>
    <n v="4.9400000000000004"/>
    <s v="USD"/>
    <n v="0"/>
    <n v="1"/>
    <n v="1"/>
    <n v="1"/>
    <n v="0"/>
    <n v="1"/>
    <n v="1"/>
    <n v="1"/>
    <n v="0"/>
    <n v="110.88"/>
    <n v="110.88"/>
    <n v="110.88"/>
    <n v="4.4552669549999999"/>
    <n v="4.4552669549999999"/>
    <n v="22.445344129999999"/>
    <n v="22.445344129999999"/>
  </r>
  <r>
    <d v="2025-09-25T00:00:00"/>
    <x v="44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12"/>
    <n v="416"/>
    <n v="4"/>
    <n v="3.758"/>
    <n v="0.96199999999999997"/>
    <n v="15.03"/>
    <n v="15.03"/>
    <s v="USD"/>
    <n v="1"/>
    <n v="1"/>
    <n v="1"/>
    <n v="1"/>
    <n v="1"/>
    <n v="1"/>
    <n v="1"/>
    <n v="1"/>
    <n v="27.49"/>
    <n v="27.49"/>
    <n v="27.49"/>
    <n v="27.49"/>
    <n v="54.674427059999999"/>
    <n v="54.674427059999999"/>
    <n v="1.8290086489999999"/>
    <n v="1.8290086489999999"/>
  </r>
  <r>
    <d v="2025-09-25T00:00:00"/>
    <x v="10"/>
    <n v="204"/>
    <n v="1"/>
    <n v="4.17"/>
    <n v="0.49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28"/>
    <n v="180"/>
    <n v="2"/>
    <n v="3.2850000000000001"/>
    <n v="1.111"/>
    <n v="6.57"/>
    <n v="6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2"/>
    <n v="507"/>
    <n v="1"/>
    <n v="3.61"/>
    <n v="0.19700000000000001"/>
    <n v="3.61"/>
    <n v="3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9"/>
    <n v="95"/>
    <n v="1"/>
    <n v="1.1299999999999999"/>
    <n v="1.0529999999999999"/>
    <n v="1.1299999999999999"/>
    <n v="1.12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16"/>
    <n v="508"/>
    <n v="1"/>
    <n v="4.41"/>
    <n v="0.19700000000000001"/>
    <n v="4.41"/>
    <n v="4.41"/>
    <s v="USD"/>
    <n v="1"/>
    <n v="1"/>
    <n v="1"/>
    <n v="1"/>
    <n v="1"/>
    <n v="1"/>
    <n v="1"/>
    <n v="1"/>
    <n v="78.489999999999995"/>
    <n v="78.489999999999995"/>
    <n v="78.489999999999995"/>
    <n v="78.489999999999995"/>
    <n v="5.6185501340000004"/>
    <n v="5.6185501340000004"/>
    <n v="17.79818594"/>
    <n v="17.79818594"/>
  </r>
  <r>
    <d v="2025-09-25T00:00:00"/>
    <x v="19"/>
    <n v="4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29"/>
    <n v="88"/>
    <n v="1"/>
    <n v="1.47"/>
    <n v="1.1359999999999999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29"/>
    <n v="210"/>
    <n v="3"/>
    <n v="1.44"/>
    <n v="1.429"/>
    <n v="4.32"/>
    <n v="4.32"/>
    <s v="USD"/>
    <n v="1"/>
    <n v="1"/>
    <n v="1"/>
    <n v="1"/>
    <n v="1"/>
    <n v="1"/>
    <n v="1"/>
    <n v="1"/>
    <n v="23.49"/>
    <n v="23.49"/>
    <n v="23.49"/>
    <n v="23.49"/>
    <n v="18.390804599999999"/>
    <n v="18.390804599999999"/>
    <n v="5.4375"/>
    <n v="5.4375"/>
  </r>
  <r>
    <d v="2025-09-25T00:00:00"/>
    <x v="29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29"/>
    <n v="89"/>
    <n v="2"/>
    <n v="1.385"/>
    <n v="2.2469999999999999"/>
    <n v="2.77"/>
    <n v="2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0"/>
    <n v="1347"/>
    <n v="17"/>
    <n v="1.044"/>
    <n v="1.262"/>
    <n v="17.739999999999998"/>
    <n v="17.739999999999998"/>
    <s v="USD"/>
    <n v="2"/>
    <n v="2"/>
    <n v="2"/>
    <n v="2"/>
    <n v="2"/>
    <n v="2"/>
    <n v="2"/>
    <n v="2"/>
    <n v="41.37"/>
    <n v="41.37"/>
    <n v="41.37"/>
    <n v="41.37"/>
    <n v="42.881314959999997"/>
    <n v="42.881314959999997"/>
    <n v="2.3320180380000002"/>
    <n v="2.3320180380000002"/>
  </r>
  <r>
    <d v="2025-09-25T00:00:00"/>
    <x v="30"/>
    <n v="2371"/>
    <n v="20"/>
    <n v="0.71299999999999997"/>
    <n v="0.84399999999999997"/>
    <n v="14.25"/>
    <n v="14.25"/>
    <s v="USD"/>
    <n v="3"/>
    <n v="3"/>
    <n v="3"/>
    <n v="3"/>
    <n v="4"/>
    <n v="4"/>
    <n v="4"/>
    <n v="4"/>
    <n v="55.52"/>
    <n v="55.52"/>
    <n v="55.52"/>
    <n v="55.52"/>
    <n v="25.666426510000001"/>
    <n v="25.666426510000001"/>
    <n v="3.8961403510000001"/>
    <n v="3.8961403510000001"/>
  </r>
  <r>
    <d v="2025-09-25T00:00:00"/>
    <x v="30"/>
    <n v="1819"/>
    <n v="15"/>
    <n v="0.70899999999999996"/>
    <n v="0.82499999999999996"/>
    <n v="10.63"/>
    <n v="10.63"/>
    <s v="USD"/>
    <n v="6"/>
    <n v="6"/>
    <n v="6"/>
    <n v="6"/>
    <n v="6"/>
    <n v="6"/>
    <n v="6"/>
    <n v="6"/>
    <n v="119.5"/>
    <n v="119.5"/>
    <n v="119.5"/>
    <n v="119.5"/>
    <n v="8.8953974900000006"/>
    <n v="8.8953974900000006"/>
    <n v="11.24176858"/>
    <n v="11.24176858"/>
  </r>
  <r>
    <d v="2025-09-25T00:00:00"/>
    <x v="30"/>
    <n v="5365"/>
    <n v="64"/>
    <n v="0.38400000000000001"/>
    <n v="1.1930000000000001"/>
    <n v="24.57"/>
    <n v="24.57"/>
    <s v="USD"/>
    <n v="4"/>
    <n v="4"/>
    <n v="4"/>
    <n v="4"/>
    <n v="4"/>
    <n v="4"/>
    <n v="4"/>
    <n v="4"/>
    <n v="75.13"/>
    <n v="75.13"/>
    <n v="75.13"/>
    <n v="75.13"/>
    <n v="32.703314259999999"/>
    <n v="32.703314259999999"/>
    <n v="3.0577940579999998"/>
    <n v="3.0577940579999998"/>
  </r>
  <r>
    <d v="2025-09-25T00:00:00"/>
    <x v="31"/>
    <n v="52"/>
    <n v="1"/>
    <n v="0.9"/>
    <n v="1.923"/>
    <n v="0.9"/>
    <n v="0.9"/>
    <s v="USD"/>
    <n v="1"/>
    <n v="1"/>
    <n v="1"/>
    <n v="1"/>
    <n v="1"/>
    <n v="1"/>
    <n v="1"/>
    <n v="1"/>
    <n v="21.88"/>
    <n v="21.88"/>
    <n v="21.88"/>
    <n v="21.88"/>
    <n v="4.1133455210000003"/>
    <n v="4.1133455210000003"/>
    <n v="24.311111109999999"/>
    <n v="24.311111109999999"/>
  </r>
  <r>
    <d v="2025-09-25T00:00:00"/>
    <x v="32"/>
    <n v="256"/>
    <n v="1"/>
    <n v="1.71"/>
    <n v="0.39100000000000001"/>
    <n v="1.71"/>
    <n v="1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1"/>
    <n v="93"/>
    <n v="2"/>
    <n v="0.63"/>
    <n v="2.1509999999999998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2"/>
    <n v="278"/>
    <n v="2"/>
    <n v="0.68"/>
    <n v="0.71899999999999997"/>
    <n v="1.36"/>
    <n v="1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2"/>
    <n v="383"/>
    <n v="2"/>
    <n v="1.3"/>
    <n v="0.52200000000000002"/>
    <n v="2.6"/>
    <n v="2.6"/>
    <s v="USD"/>
    <n v="3"/>
    <n v="3"/>
    <n v="3"/>
    <n v="3"/>
    <n v="8"/>
    <n v="8"/>
    <n v="8"/>
    <n v="8"/>
    <n v="284.92"/>
    <n v="284.92"/>
    <n v="284.92"/>
    <n v="284.92"/>
    <n v="0.91253685240000004"/>
    <n v="0.91253685240000004"/>
    <n v="109.5846154"/>
    <n v="109.5846154"/>
  </r>
  <r>
    <d v="2025-09-25T00:00:00"/>
    <x v="31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2"/>
    <n v="641"/>
    <n v="5"/>
    <n v="0.93200000000000005"/>
    <n v="0.78"/>
    <n v="4.66"/>
    <n v="4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1"/>
    <n v="434"/>
    <n v="1"/>
    <n v="0.75"/>
    <n v="0.23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4"/>
    <n v="457"/>
    <n v="7"/>
    <n v="1.5209999999999999"/>
    <n v="1.532"/>
    <n v="10.65"/>
    <n v="10.65"/>
    <s v="USD"/>
    <n v="1"/>
    <n v="1"/>
    <n v="1"/>
    <n v="1"/>
    <n v="1"/>
    <n v="1"/>
    <n v="1"/>
    <n v="1"/>
    <n v="24.49"/>
    <n v="24.49"/>
    <n v="24.49"/>
    <n v="24.49"/>
    <n v="43.487137609999998"/>
    <n v="43.487137609999998"/>
    <n v="2.2995305159999999"/>
    <n v="2.2995305159999999"/>
  </r>
  <r>
    <d v="2025-09-25T00:00:00"/>
    <x v="35"/>
    <n v="1591"/>
    <n v="11"/>
    <n v="1.421"/>
    <n v="0.69099999999999995"/>
    <n v="15.63"/>
    <n v="15.63"/>
    <s v="USD"/>
    <n v="1"/>
    <n v="3"/>
    <n v="3"/>
    <n v="3"/>
    <n v="1"/>
    <n v="3"/>
    <n v="3"/>
    <n v="3"/>
    <n v="22.49"/>
    <n v="108.96"/>
    <n v="108.96"/>
    <n v="108.96"/>
    <n v="14.34471366"/>
    <n v="14.34471366"/>
    <n v="6.9712092129999998"/>
    <n v="6.9712092129999998"/>
  </r>
  <r>
    <d v="2025-09-25T00:00:00"/>
    <x v="35"/>
    <n v="2837"/>
    <n v="20"/>
    <n v="1.133"/>
    <n v="0.70499999999999996"/>
    <n v="22.66"/>
    <n v="22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3"/>
    <n v="57"/>
    <n v="2"/>
    <n v="0.81"/>
    <n v="3.5089999999999999"/>
    <n v="1.62"/>
    <n v="1.62"/>
    <s v="USD"/>
    <n v="2"/>
    <n v="2"/>
    <n v="2"/>
    <n v="2"/>
    <n v="2"/>
    <n v="2"/>
    <n v="2"/>
    <n v="2"/>
    <n v="21.78"/>
    <n v="21.78"/>
    <n v="21.78"/>
    <n v="21.78"/>
    <n v="7.4380165290000004"/>
    <n v="7.4380165290000004"/>
    <n v="13.44444444"/>
    <n v="13.44444444"/>
  </r>
  <r>
    <d v="2025-09-25T00:00:00"/>
    <x v="34"/>
    <n v="1039"/>
    <n v="5"/>
    <n v="1.1459999999999999"/>
    <n v="0.48099999999999998"/>
    <n v="5.73"/>
    <n v="5.73"/>
    <s v="USD"/>
    <n v="1"/>
    <n v="1"/>
    <n v="1"/>
    <n v="1"/>
    <n v="1"/>
    <n v="1"/>
    <n v="1"/>
    <n v="1"/>
    <n v="31.49"/>
    <n v="31.49"/>
    <n v="31.49"/>
    <n v="31.49"/>
    <n v="18.196252779999998"/>
    <n v="18.196252779999998"/>
    <n v="5.4956369980000002"/>
    <n v="5.4956369980000002"/>
  </r>
  <r>
    <d v="2025-09-25T00:00:00"/>
    <x v="33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4"/>
    <n v="577"/>
    <n v="1"/>
    <n v="0.76"/>
    <n v="0.17299999999999999"/>
    <n v="0.76"/>
    <n v="0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5"/>
    <n v="642"/>
    <n v="9"/>
    <n v="0.82899999999999996"/>
    <n v="1.4019999999999999"/>
    <n v="7.46"/>
    <n v="7.46"/>
    <s v="USD"/>
    <n v="1"/>
    <n v="1"/>
    <n v="1"/>
    <n v="1"/>
    <n v="1"/>
    <n v="1"/>
    <n v="1"/>
    <n v="1"/>
    <n v="33.49"/>
    <n v="33.49"/>
    <n v="33.49"/>
    <n v="33.49"/>
    <n v="22.275306059999998"/>
    <n v="22.275306059999998"/>
    <n v="4.4892761390000002"/>
    <n v="4.4892761390000002"/>
  </r>
  <r>
    <d v="2025-09-25T00:00:00"/>
    <x v="34"/>
    <n v="1635"/>
    <n v="8"/>
    <n v="0.83799999999999997"/>
    <n v="0.48899999999999999"/>
    <n v="6.7"/>
    <n v="6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3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5"/>
    <n v="2821"/>
    <n v="25"/>
    <n v="0.85599999999999998"/>
    <n v="0.88600000000000001"/>
    <n v="21.39"/>
    <n v="21.39"/>
    <s v="USD"/>
    <n v="3"/>
    <n v="3"/>
    <n v="3"/>
    <n v="3"/>
    <n v="3"/>
    <n v="3"/>
    <n v="3"/>
    <n v="3"/>
    <n v="101.86"/>
    <n v="101.86"/>
    <n v="101.86"/>
    <n v="101.86"/>
    <n v="20.999410959999999"/>
    <n v="20.999410959999999"/>
    <n v="4.7620383359999998"/>
    <n v="4.7620383359999998"/>
  </r>
  <r>
    <d v="2025-09-25T00:00:00"/>
    <x v="36"/>
    <n v="365"/>
    <n v="13"/>
    <n v="2.2200000000000002"/>
    <n v="3.5619999999999998"/>
    <n v="28.86"/>
    <n v="28.86"/>
    <s v="USD"/>
    <n v="2"/>
    <n v="2"/>
    <n v="2"/>
    <n v="2"/>
    <n v="2"/>
    <n v="2"/>
    <n v="2"/>
    <n v="2"/>
    <n v="56.98"/>
    <n v="56.98"/>
    <n v="56.98"/>
    <n v="56.98"/>
    <n v="50.649350650000002"/>
    <n v="50.649350650000002"/>
    <n v="1.974358974"/>
    <n v="1.974358974"/>
  </r>
  <r>
    <d v="2025-09-25T00:00:00"/>
    <x v="36"/>
    <n v="549"/>
    <n v="6"/>
    <n v="1.43"/>
    <n v="1.093"/>
    <n v="8.58"/>
    <n v="8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6"/>
    <n v="586"/>
    <n v="4"/>
    <n v="1.883"/>
    <n v="0.68300000000000005"/>
    <n v="7.53"/>
    <n v="7.53"/>
    <s v="USD"/>
    <n v="1"/>
    <n v="1"/>
    <n v="1"/>
    <n v="1"/>
    <n v="2"/>
    <n v="2"/>
    <n v="2"/>
    <n v="2"/>
    <n v="56.98"/>
    <n v="56.98"/>
    <n v="56.98"/>
    <n v="56.98"/>
    <n v="13.215163220000001"/>
    <n v="13.215163220000001"/>
    <n v="7.5670650730000002"/>
    <n v="7.5670650730000002"/>
  </r>
  <r>
    <d v="2025-09-25T00:00:00"/>
    <x v="36"/>
    <n v="1266"/>
    <n v="8"/>
    <n v="1.0980000000000001"/>
    <n v="0.63200000000000001"/>
    <n v="8.7799999999999994"/>
    <n v="8.77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7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7"/>
    <n v="89"/>
    <n v="2"/>
    <n v="1.47"/>
    <n v="2.2469999999999999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8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7"/>
    <n v="31"/>
    <n v="1"/>
    <n v="1.1499999999999999"/>
    <n v="3.226"/>
    <n v="1.1499999999999999"/>
    <n v="1.14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8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7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9"/>
    <n v="170"/>
    <n v="8"/>
    <n v="1.31"/>
    <n v="4.7060000000000004"/>
    <n v="10.48"/>
    <n v="10.48"/>
    <s v="USD"/>
    <n v="2"/>
    <n v="5"/>
    <n v="5"/>
    <n v="5"/>
    <n v="2"/>
    <n v="5"/>
    <n v="5"/>
    <n v="5"/>
    <n v="140.97999999999999"/>
    <n v="175.45"/>
    <n v="175.45"/>
    <n v="175.45"/>
    <n v="5.9732117410000001"/>
    <n v="5.9732117410000001"/>
    <n v="16.74141221"/>
    <n v="16.74141221"/>
  </r>
  <r>
    <d v="2025-09-25T00:00:00"/>
    <x v="40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41"/>
    <n v="446"/>
    <n v="3"/>
    <n v="1.77"/>
    <n v="0.67300000000000004"/>
    <n v="5.31"/>
    <n v="5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2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9"/>
    <n v="407"/>
    <n v="2"/>
    <n v="1.1399999999999999"/>
    <n v="0.49099999999999999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0"/>
    <n v="204"/>
    <n v="5"/>
    <n v="1.054"/>
    <n v="2.4510000000000001"/>
    <n v="5.27"/>
    <n v="5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1"/>
    <n v="1437"/>
    <n v="5"/>
    <n v="1.452"/>
    <n v="0.34799999999999998"/>
    <n v="7.26"/>
    <n v="7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2"/>
    <n v="1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42"/>
    <n v="115"/>
    <n v="1"/>
    <n v="1.26"/>
    <n v="0.87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9"/>
    <n v="426"/>
    <n v="4"/>
    <n v="0.92800000000000005"/>
    <n v="0.93899999999999995"/>
    <n v="3.71"/>
    <n v="3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0"/>
    <n v="333"/>
    <n v="4"/>
    <n v="1.1180000000000001"/>
    <n v="1.2010000000000001"/>
    <n v="4.47"/>
    <n v="4.47"/>
    <s v="USD"/>
    <n v="0"/>
    <n v="1"/>
    <n v="1"/>
    <n v="1"/>
    <n v="0"/>
    <n v="1"/>
    <n v="1"/>
    <n v="1"/>
    <n v="0"/>
    <n v="33.49"/>
    <n v="33.49"/>
    <n v="33.49"/>
    <n v="13.347267840000001"/>
    <n v="13.347267840000001"/>
    <n v="7.4921700219999998"/>
    <n v="7.4921700219999998"/>
  </r>
  <r>
    <d v="2025-09-25T00:00:00"/>
    <x v="41"/>
    <n v="8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41"/>
    <n v="499"/>
    <n v="1"/>
    <n v="2.02"/>
    <n v="0.2"/>
    <n v="2.02"/>
    <n v="2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9"/>
    <n v="290"/>
    <n v="1"/>
    <n v="0.46"/>
    <n v="0.34499999999999997"/>
    <n v="0.46"/>
    <n v="0.46"/>
    <s v="USD"/>
    <n v="1"/>
    <n v="1"/>
    <n v="1"/>
    <n v="1"/>
    <n v="1"/>
    <n v="1"/>
    <n v="1"/>
    <n v="1"/>
    <n v="11.49"/>
    <n v="11.49"/>
    <n v="11.49"/>
    <n v="11.49"/>
    <n v="4.0034812879999997"/>
    <n v="4.0034812879999997"/>
    <n v="24.97826087"/>
    <n v="24.97826087"/>
  </r>
  <r>
    <d v="2025-09-25T00:00:00"/>
    <x v="42"/>
    <n v="80"/>
    <n v="1"/>
    <n v="0.46"/>
    <n v="1.25"/>
    <n v="0.46"/>
    <n v="0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0"/>
    <n v="1502"/>
    <n v="10"/>
    <n v="0.87"/>
    <n v="0.66600000000000004"/>
    <n v="8.6999999999999993"/>
    <n v="8.69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28"/>
    <n v="82"/>
    <n v="2"/>
    <n v="2.4900000000000002"/>
    <n v="2.4390000000000001"/>
    <n v="4.9800000000000004"/>
    <n v="4.9800000000000004"/>
    <s v="USD"/>
    <n v="1"/>
    <n v="1"/>
    <n v="1"/>
    <n v="1"/>
    <n v="1"/>
    <n v="1"/>
    <n v="1"/>
    <n v="1"/>
    <n v="30.49"/>
    <n v="30.49"/>
    <n v="30.49"/>
    <n v="30.49"/>
    <n v="16.333224009999999"/>
    <n v="16.333224009999999"/>
    <n v="6.1224899600000002"/>
    <n v="6.1224899600000002"/>
  </r>
  <r>
    <d v="2025-09-25T00:00:00"/>
    <x v="4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28"/>
    <n v="554"/>
    <n v="7"/>
    <n v="1.4490000000000001"/>
    <n v="1.264"/>
    <n v="10.14"/>
    <n v="10.14"/>
    <s v="USD"/>
    <n v="1"/>
    <n v="2"/>
    <n v="2"/>
    <n v="2"/>
    <n v="1"/>
    <n v="2"/>
    <n v="2"/>
    <n v="2"/>
    <n v="33.49"/>
    <n v="56.37"/>
    <n v="56.37"/>
    <n v="56.37"/>
    <n v="17.98829164"/>
    <n v="17.98829164"/>
    <n v="5.5591715979999998"/>
    <n v="5.5591715979999998"/>
  </r>
  <r>
    <d v="2025-09-25T00:00:00"/>
    <x v="43"/>
    <n v="481"/>
    <n v="3"/>
    <n v="1.5"/>
    <n v="0.624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28"/>
    <n v="1199"/>
    <n v="6"/>
    <n v="1.383"/>
    <n v="0.5"/>
    <n v="8.3000000000000007"/>
    <n v="8.3000000000000007"/>
    <s v="USD"/>
    <n v="2"/>
    <n v="2"/>
    <n v="2"/>
    <n v="2"/>
    <n v="2"/>
    <n v="2"/>
    <n v="2"/>
    <n v="2"/>
    <n v="67.37"/>
    <n v="67.37"/>
    <n v="67.37"/>
    <n v="67.37"/>
    <n v="12.320023750000001"/>
    <n v="12.320023750000001"/>
    <n v="8.1168674700000008"/>
    <n v="8.1168674700000008"/>
  </r>
  <r>
    <d v="2025-09-25T00:00:00"/>
    <x v="43"/>
    <n v="644"/>
    <n v="1"/>
    <n v="1.5"/>
    <n v="0.155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43"/>
    <n v="754"/>
    <n v="2"/>
    <n v="1.075"/>
    <n v="0.26500000000000001"/>
    <n v="2.15"/>
    <n v="2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28"/>
    <n v="1331"/>
    <n v="7"/>
    <n v="1.4890000000000001"/>
    <n v="0.52600000000000002"/>
    <n v="10.42"/>
    <n v="10.42"/>
    <s v="USD"/>
    <n v="3"/>
    <n v="3"/>
    <n v="3"/>
    <n v="3"/>
    <n v="4"/>
    <n v="4"/>
    <n v="4"/>
    <n v="4"/>
    <n v="135.16999999999999"/>
    <n v="135.16999999999999"/>
    <n v="135.16999999999999"/>
    <n v="135.16999999999999"/>
    <n v="7.7088111269999997"/>
    <n v="7.7088111269999997"/>
    <n v="12.972168910000001"/>
    <n v="12.972168910000001"/>
  </r>
  <r>
    <d v="2025-09-25T00:00:00"/>
    <x v="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45"/>
    <n v="467"/>
    <n v="4"/>
    <n v="2.3330000000000002"/>
    <n v="0.85699999999999998"/>
    <n v="9.33"/>
    <n v="9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5"/>
    <n v="301"/>
    <n v="2"/>
    <n v="2.1850000000000001"/>
    <n v="0.66400000000000003"/>
    <n v="4.37"/>
    <n v="4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5"/>
    <n v="267"/>
    <n v="3"/>
    <n v="0.75"/>
    <n v="1.1240000000000001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5T00:00:00"/>
    <x v="8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45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8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3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5T00:00:00"/>
    <x v="5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0"/>
    <n v="1464"/>
    <n v="9"/>
    <n v="2.2069999999999999"/>
    <n v="0.61499999999999999"/>
    <n v="19.86"/>
    <n v="19.86"/>
    <s v="USD"/>
    <n v="1"/>
    <n v="1"/>
    <n v="1"/>
    <n v="1"/>
    <n v="1"/>
    <n v="1"/>
    <n v="1"/>
    <n v="1"/>
    <n v="42.49"/>
    <n v="42.49"/>
    <n v="42.49"/>
    <n v="42.49"/>
    <n v="46.740409509999999"/>
    <n v="46.740409509999999"/>
    <n v="2.1394763339999998"/>
    <n v="2.1394763339999998"/>
  </r>
  <r>
    <d v="2025-09-26T00:00:00"/>
    <x v="1"/>
    <n v="3954"/>
    <n v="57"/>
    <n v="2.2240000000000002"/>
    <n v="1.4419999999999999"/>
    <n v="126.76"/>
    <n v="126.76"/>
    <s v="USD"/>
    <n v="10"/>
    <n v="17"/>
    <n v="17"/>
    <n v="17"/>
    <n v="10"/>
    <n v="18"/>
    <n v="18"/>
    <n v="18"/>
    <n v="270.31"/>
    <n v="477.97"/>
    <n v="477.97"/>
    <n v="477.97"/>
    <n v="26.520492919999999"/>
    <n v="26.520492919999999"/>
    <n v="3.770668981"/>
    <n v="3.770668981"/>
  </r>
  <r>
    <d v="2025-09-26T00:00:00"/>
    <x v="2"/>
    <n v="2033"/>
    <n v="19"/>
    <n v="2.8769999999999998"/>
    <n v="0.93500000000000005"/>
    <n v="54.67"/>
    <n v="54.67"/>
    <s v="USD"/>
    <n v="2"/>
    <n v="5"/>
    <n v="5"/>
    <n v="5"/>
    <n v="4"/>
    <n v="7"/>
    <n v="7"/>
    <n v="7"/>
    <n v="131.52000000000001"/>
    <n v="223.77"/>
    <n v="223.77"/>
    <n v="223.77"/>
    <n v="24.431335749999999"/>
    <n v="24.431335749999999"/>
    <n v="4.0931040789999997"/>
    <n v="4.0931040789999997"/>
  </r>
  <r>
    <d v="2025-09-26T00:00:00"/>
    <x v="4"/>
    <n v="869"/>
    <n v="11"/>
    <n v="4.2439999999999998"/>
    <n v="1.266"/>
    <n v="46.68"/>
    <n v="46.68"/>
    <s v="USD"/>
    <n v="4"/>
    <n v="4"/>
    <n v="4"/>
    <n v="4"/>
    <n v="4"/>
    <n v="4"/>
    <n v="4"/>
    <n v="4"/>
    <n v="371.37"/>
    <n v="371.37"/>
    <n v="371.37"/>
    <n v="371.37"/>
    <n v="12.569674450000001"/>
    <n v="12.569674450000001"/>
    <n v="7.9556555270000002"/>
    <n v="7.9556555270000002"/>
  </r>
  <r>
    <d v="2025-09-26T00:00:00"/>
    <x v="44"/>
    <n v="2389"/>
    <n v="17"/>
    <n v="2.6640000000000001"/>
    <n v="0.71199999999999997"/>
    <n v="45.28"/>
    <n v="45.28"/>
    <s v="USD"/>
    <n v="5"/>
    <n v="6"/>
    <n v="6"/>
    <n v="6"/>
    <n v="6"/>
    <n v="7"/>
    <n v="7"/>
    <n v="7"/>
    <n v="200.94"/>
    <n v="234.43"/>
    <n v="234.43"/>
    <n v="234.43"/>
    <n v="19.314934099999999"/>
    <n v="19.314934099999999"/>
    <n v="5.1773409890000002"/>
    <n v="5.1773409890000002"/>
  </r>
  <r>
    <d v="2025-09-26T00:00:00"/>
    <x v="6"/>
    <n v="990"/>
    <n v="8"/>
    <n v="1.706"/>
    <n v="0.80800000000000005"/>
    <n v="13.65"/>
    <n v="13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7"/>
    <n v="1180"/>
    <n v="7"/>
    <n v="2.59"/>
    <n v="0.59299999999999997"/>
    <n v="18.13"/>
    <n v="18.13"/>
    <s v="USD"/>
    <n v="2"/>
    <n v="2"/>
    <n v="2"/>
    <n v="2"/>
    <n v="2"/>
    <n v="2"/>
    <n v="2"/>
    <n v="2"/>
    <n v="84.98"/>
    <n v="84.98"/>
    <n v="84.98"/>
    <n v="84.98"/>
    <n v="21.334431630000001"/>
    <n v="21.334431630000001"/>
    <n v="4.6872586869999999"/>
    <n v="4.6872586869999999"/>
  </r>
  <r>
    <d v="2025-09-26T00:00:00"/>
    <x v="9"/>
    <n v="835"/>
    <n v="8"/>
    <n v="2.9510000000000001"/>
    <n v="0.95799999999999996"/>
    <n v="23.61"/>
    <n v="23.61"/>
    <s v="USD"/>
    <n v="1"/>
    <n v="1"/>
    <n v="1"/>
    <n v="1"/>
    <n v="1"/>
    <n v="1"/>
    <n v="1"/>
    <n v="1"/>
    <n v="21.88"/>
    <n v="21.88"/>
    <n v="21.88"/>
    <n v="21.88"/>
    <n v="107.9067642"/>
    <n v="107.9067642"/>
    <n v="0.92672596360000004"/>
    <n v="0.92672596360000004"/>
  </r>
  <r>
    <d v="2025-09-26T00:00:00"/>
    <x v="4"/>
    <n v="4658"/>
    <n v="26"/>
    <n v="5.048"/>
    <n v="0.55800000000000005"/>
    <n v="131.26"/>
    <n v="131.26"/>
    <s v="USD"/>
    <n v="4"/>
    <n v="5"/>
    <n v="5"/>
    <n v="5"/>
    <n v="8"/>
    <n v="9"/>
    <n v="9"/>
    <n v="9"/>
    <n v="467.13"/>
    <n v="505.62"/>
    <n v="505.62"/>
    <n v="505.62"/>
    <n v="25.960207270000002"/>
    <n v="25.960207270000002"/>
    <n v="3.8520493679999999"/>
    <n v="3.8520493679999999"/>
  </r>
  <r>
    <d v="2025-09-26T00:00:00"/>
    <x v="10"/>
    <n v="2069"/>
    <n v="10"/>
    <n v="3.7639999999999998"/>
    <n v="0.48299999999999998"/>
    <n v="37.64"/>
    <n v="37.64"/>
    <s v="USD"/>
    <n v="3"/>
    <n v="3"/>
    <n v="3"/>
    <n v="3"/>
    <n v="4"/>
    <n v="4"/>
    <n v="4"/>
    <n v="4"/>
    <n v="131.52000000000001"/>
    <n v="131.52000000000001"/>
    <n v="131.52000000000001"/>
    <n v="131.52000000000001"/>
    <n v="28.619221410000002"/>
    <n v="28.619221410000002"/>
    <n v="3.494155154"/>
    <n v="3.494155154"/>
  </r>
  <r>
    <d v="2025-09-26T00:00:00"/>
    <x v="11"/>
    <n v="2278"/>
    <n v="9"/>
    <n v="4.3540000000000001"/>
    <n v="0.39500000000000002"/>
    <n v="39.19"/>
    <n v="39.19"/>
    <s v="USD"/>
    <n v="2"/>
    <n v="3"/>
    <n v="3"/>
    <n v="3"/>
    <n v="2"/>
    <n v="3"/>
    <n v="3"/>
    <n v="3"/>
    <n v="63.76"/>
    <n v="95.64"/>
    <n v="95.64"/>
    <n v="95.64"/>
    <n v="40.976578840000002"/>
    <n v="40.976578840000002"/>
    <n v="2.4404184739999999"/>
    <n v="2.4404184739999999"/>
  </r>
  <r>
    <d v="2025-09-26T00:00:00"/>
    <x v="12"/>
    <n v="1783"/>
    <n v="16"/>
    <n v="6.1859999999999999"/>
    <n v="0.89700000000000002"/>
    <n v="98.97"/>
    <n v="98.97"/>
    <s v="USD"/>
    <n v="3"/>
    <n v="3"/>
    <n v="3"/>
    <n v="3"/>
    <n v="6"/>
    <n v="6"/>
    <n v="6"/>
    <n v="6"/>
    <n v="164.94"/>
    <n v="164.94"/>
    <n v="164.94"/>
    <n v="164.94"/>
    <n v="60.003637689999998"/>
    <n v="60.003637689999998"/>
    <n v="1.6665656259999999"/>
    <n v="1.6665656259999999"/>
  </r>
  <r>
    <d v="2025-09-26T00:00:00"/>
    <x v="13"/>
    <n v="3229"/>
    <n v="15"/>
    <n v="3.282"/>
    <n v="0.46500000000000002"/>
    <n v="49.23"/>
    <n v="49.23"/>
    <s v="USD"/>
    <n v="4"/>
    <n v="5"/>
    <n v="5"/>
    <n v="5"/>
    <n v="4"/>
    <n v="5"/>
    <n v="5"/>
    <n v="5"/>
    <n v="99.43"/>
    <n v="123.41"/>
    <n v="123.41"/>
    <n v="123.41"/>
    <n v="39.891418850000001"/>
    <n v="39.891418850000001"/>
    <n v="2.5068047939999998"/>
    <n v="2.5068047939999998"/>
  </r>
  <r>
    <d v="2025-09-26T00:00:00"/>
    <x v="14"/>
    <n v="1643"/>
    <n v="10"/>
    <n v="5.1440000000000001"/>
    <n v="0.60899999999999999"/>
    <n v="51.44"/>
    <n v="51.44"/>
    <s v="USD"/>
    <n v="5"/>
    <n v="6"/>
    <n v="6"/>
    <n v="6"/>
    <n v="7"/>
    <n v="8"/>
    <n v="8"/>
    <n v="8"/>
    <n v="202.66"/>
    <n v="231.15"/>
    <n v="231.15"/>
    <n v="231.15"/>
    <n v="22.253947650000001"/>
    <n v="22.253947650000001"/>
    <n v="4.493584759"/>
    <n v="4.493584759"/>
  </r>
  <r>
    <d v="2025-09-26T00:00:00"/>
    <x v="46"/>
    <n v="1386"/>
    <n v="4"/>
    <n v="2.0049999999999999"/>
    <n v="0.28899999999999998"/>
    <n v="8.02"/>
    <n v="8.02"/>
    <s v="USD"/>
    <n v="1"/>
    <n v="1"/>
    <n v="1"/>
    <n v="1"/>
    <n v="1"/>
    <n v="1"/>
    <n v="1"/>
    <n v="1"/>
    <n v="31.49"/>
    <n v="31.49"/>
    <n v="31.49"/>
    <n v="31.49"/>
    <n v="25.46840267"/>
    <n v="25.46840267"/>
    <n v="3.9264339150000001"/>
    <n v="3.9264339150000001"/>
  </r>
  <r>
    <d v="2025-09-26T00:00:00"/>
    <x v="15"/>
    <n v="1374"/>
    <n v="10"/>
    <n v="3.2789999999999999"/>
    <n v="0.72799999999999998"/>
    <n v="32.79"/>
    <n v="32.79"/>
    <s v="USD"/>
    <n v="3"/>
    <n v="4"/>
    <n v="4"/>
    <n v="4"/>
    <n v="4"/>
    <n v="5"/>
    <n v="5"/>
    <n v="5"/>
    <n v="121.96"/>
    <n v="148.84"/>
    <n v="148.84"/>
    <n v="148.84"/>
    <n v="22.03036818"/>
    <n v="22.03036818"/>
    <n v="4.5391887769999997"/>
    <n v="4.5391887769999997"/>
  </r>
  <r>
    <d v="2025-09-26T00:00:00"/>
    <x v="16"/>
    <n v="821"/>
    <n v="8"/>
    <n v="4.6340000000000003"/>
    <n v="0.97399999999999998"/>
    <n v="37.07"/>
    <n v="37.07"/>
    <s v="USD"/>
    <n v="2"/>
    <n v="3"/>
    <n v="3"/>
    <n v="3"/>
    <n v="2"/>
    <n v="3"/>
    <n v="3"/>
    <n v="3"/>
    <n v="53.76"/>
    <n v="80.64"/>
    <n v="80.64"/>
    <n v="80.64"/>
    <n v="45.969742060000002"/>
    <n v="45.969742060000002"/>
    <n v="2.1753439440000002"/>
    <n v="2.1753439440000002"/>
  </r>
  <r>
    <d v="2025-09-26T00:00:00"/>
    <x v="49"/>
    <n v="1652"/>
    <n v="18"/>
    <n v="3.2490000000000001"/>
    <n v="1.0900000000000001"/>
    <n v="58.48"/>
    <n v="58.48"/>
    <s v="USD"/>
    <n v="2"/>
    <n v="3"/>
    <n v="3"/>
    <n v="3"/>
    <n v="12"/>
    <n v="13"/>
    <n v="13"/>
    <n v="13"/>
    <n v="151.08000000000001"/>
    <n v="183.98"/>
    <n v="183.98"/>
    <n v="183.98"/>
    <n v="31.7860637"/>
    <n v="31.7860637"/>
    <n v="3.1460328319999999"/>
    <n v="3.1460328319999999"/>
  </r>
  <r>
    <d v="2025-09-26T00:00:00"/>
    <x v="17"/>
    <n v="1135"/>
    <n v="4"/>
    <n v="7.22"/>
    <n v="0.35199999999999998"/>
    <n v="28.88"/>
    <n v="28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18"/>
    <n v="1483"/>
    <n v="16"/>
    <n v="2.4020000000000001"/>
    <n v="1.079"/>
    <n v="38.43"/>
    <n v="38.43"/>
    <s v="USD"/>
    <n v="3"/>
    <n v="3"/>
    <n v="3"/>
    <n v="3"/>
    <n v="4"/>
    <n v="4"/>
    <n v="4"/>
    <n v="4"/>
    <n v="254.17"/>
    <n v="254.17"/>
    <n v="254.17"/>
    <n v="254.17"/>
    <n v="15.119801710000001"/>
    <n v="15.119801710000001"/>
    <n v="6.613843352"/>
    <n v="6.613843352"/>
  </r>
  <r>
    <d v="2025-09-26T00:00:00"/>
    <x v="19"/>
    <n v="1634"/>
    <n v="11"/>
    <n v="7.0129999999999999"/>
    <n v="0.67300000000000004"/>
    <n v="77.14"/>
    <n v="77.14"/>
    <s v="USD"/>
    <n v="6"/>
    <n v="7"/>
    <n v="7"/>
    <n v="7"/>
    <n v="13"/>
    <n v="14"/>
    <n v="14"/>
    <n v="14"/>
    <n v="920.2"/>
    <n v="999.18"/>
    <n v="999.18"/>
    <n v="999.18"/>
    <n v="7.7203306710000001"/>
    <n v="7.7203306710000001"/>
    <n v="12.952813069999999"/>
    <n v="12.952813069999999"/>
  </r>
  <r>
    <d v="2025-09-26T00:00:00"/>
    <x v="20"/>
    <n v="1923"/>
    <n v="10"/>
    <n v="5.7779999999999996"/>
    <n v="0.52"/>
    <n v="57.78"/>
    <n v="57.78"/>
    <s v="USD"/>
    <n v="4"/>
    <n v="4"/>
    <n v="4"/>
    <n v="4"/>
    <n v="5"/>
    <n v="5"/>
    <n v="5"/>
    <n v="5"/>
    <n v="265.94"/>
    <n v="265.94"/>
    <n v="265.94"/>
    <n v="265.94"/>
    <n v="21.72670527"/>
    <n v="21.72670527"/>
    <n v="4.6026306679999998"/>
    <n v="4.6026306679999998"/>
  </r>
  <r>
    <d v="2025-09-26T00:00:00"/>
    <x v="21"/>
    <n v="1078"/>
    <n v="10"/>
    <n v="3.3290000000000002"/>
    <n v="0.92800000000000005"/>
    <n v="33.29"/>
    <n v="33.29"/>
    <s v="USD"/>
    <n v="5"/>
    <n v="5"/>
    <n v="5"/>
    <n v="5"/>
    <n v="5"/>
    <n v="5"/>
    <n v="5"/>
    <n v="5"/>
    <n v="197.86"/>
    <n v="197.86"/>
    <n v="197.86"/>
    <n v="197.86"/>
    <n v="16.825027800000001"/>
    <n v="16.825027800000001"/>
    <n v="5.9435265849999999"/>
    <n v="5.9435265849999999"/>
  </r>
  <r>
    <d v="2025-09-26T00:00:00"/>
    <x v="22"/>
    <n v="824"/>
    <n v="7"/>
    <n v="3.83"/>
    <n v="0.85"/>
    <n v="26.81"/>
    <n v="26.81"/>
    <s v="USD"/>
    <n v="2"/>
    <n v="3"/>
    <n v="3"/>
    <n v="3"/>
    <n v="6"/>
    <n v="8"/>
    <n v="8"/>
    <n v="8"/>
    <n v="158.94"/>
    <n v="311.92"/>
    <n v="311.92"/>
    <n v="311.92"/>
    <n v="8.5951526030000007"/>
    <n v="8.5951526030000007"/>
    <n v="11.634464749999999"/>
    <n v="11.634464749999999"/>
  </r>
  <r>
    <d v="2025-09-26T00:00:00"/>
    <x v="3"/>
    <n v="1171"/>
    <n v="6"/>
    <n v="5.58"/>
    <n v="0.51200000000000001"/>
    <n v="33.479999999999997"/>
    <n v="33.479999999999997"/>
    <s v="USD"/>
    <n v="1"/>
    <n v="1"/>
    <n v="1"/>
    <n v="1"/>
    <n v="1"/>
    <n v="1"/>
    <n v="1"/>
    <n v="1"/>
    <n v="98.49"/>
    <n v="98.49"/>
    <n v="98.49"/>
    <n v="98.49"/>
    <n v="33.993298809999999"/>
    <n v="33.993298809999999"/>
    <n v="2.9417562720000001"/>
    <n v="2.9417562720000001"/>
  </r>
  <r>
    <d v="2025-09-26T00:00:00"/>
    <x v="45"/>
    <n v="142"/>
    <n v="1"/>
    <n v="3"/>
    <n v="0.70399999999999996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10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14"/>
    <n v="185"/>
    <n v="1"/>
    <n v="3.58"/>
    <n v="0.54100000000000004"/>
    <n v="3.58"/>
    <n v="3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23"/>
    <n v="2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0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2"/>
    <n v="318"/>
    <n v="2"/>
    <n v="4.5"/>
    <n v="0.629"/>
    <n v="9"/>
    <n v="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6"/>
    <n v="64"/>
    <n v="1"/>
    <n v="3.09"/>
    <n v="1.5629999999999999"/>
    <n v="3.09"/>
    <n v="3.09"/>
    <s v="USD"/>
    <n v="1"/>
    <n v="1"/>
    <n v="1"/>
    <n v="1"/>
    <n v="1"/>
    <n v="1"/>
    <n v="1"/>
    <n v="1"/>
    <n v="113.9"/>
    <n v="113.9"/>
    <n v="113.9"/>
    <n v="113.9"/>
    <n v="2.7129060580000002"/>
    <n v="2.7129060580000002"/>
    <n v="36.86084142"/>
    <n v="36.86084142"/>
  </r>
  <r>
    <d v="2025-09-26T00:00:00"/>
    <x v="15"/>
    <n v="165"/>
    <n v="1"/>
    <n v="4.95"/>
    <n v="0.60599999999999998"/>
    <n v="4.95"/>
    <n v="4.95"/>
    <s v="USD"/>
    <n v="1"/>
    <n v="1"/>
    <n v="1"/>
    <n v="1"/>
    <n v="1"/>
    <n v="1"/>
    <n v="1"/>
    <n v="1"/>
    <n v="78.489999999999995"/>
    <n v="78.489999999999995"/>
    <n v="78.489999999999995"/>
    <n v="78.489999999999995"/>
    <n v="6.3065358639999998"/>
    <n v="6.3065358639999998"/>
    <n v="15.856565659999999"/>
    <n v="15.856565659999999"/>
  </r>
  <r>
    <d v="2025-09-26T00:00:00"/>
    <x v="36"/>
    <n v="617"/>
    <n v="2"/>
    <n v="4.5"/>
    <n v="0.32400000000000001"/>
    <n v="9"/>
    <n v="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7"/>
    <n v="480"/>
    <n v="1"/>
    <n v="1.2"/>
    <n v="0.20799999999999999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24"/>
    <n v="429"/>
    <n v="3"/>
    <n v="5.4630000000000001"/>
    <n v="0.69899999999999995"/>
    <n v="16.39"/>
    <n v="16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"/>
    <n v="208"/>
    <n v="4"/>
    <n v="2.9079999999999999"/>
    <n v="1.923"/>
    <n v="11.63"/>
    <n v="11.63"/>
    <s v="USD"/>
    <n v="1"/>
    <n v="1"/>
    <n v="1"/>
    <n v="1"/>
    <n v="1"/>
    <n v="1"/>
    <n v="1"/>
    <n v="1"/>
    <n v="35.9"/>
    <n v="35.9"/>
    <n v="35.9"/>
    <n v="35.9"/>
    <n v="32.395543179999997"/>
    <n v="32.395543179999997"/>
    <n v="3.0868443679999999"/>
    <n v="3.0868443679999999"/>
  </r>
  <r>
    <d v="2025-09-26T00:00:00"/>
    <x v="44"/>
    <n v="94"/>
    <n v="2"/>
    <n v="3.625"/>
    <n v="2.1280000000000001"/>
    <n v="7.25"/>
    <n v="7.25"/>
    <s v="USD"/>
    <n v="2"/>
    <n v="2"/>
    <n v="2"/>
    <n v="2"/>
    <n v="2"/>
    <n v="2"/>
    <n v="2"/>
    <n v="2"/>
    <n v="45.98"/>
    <n v="45.98"/>
    <n v="45.98"/>
    <n v="45.98"/>
    <n v="15.7677251"/>
    <n v="15.7677251"/>
    <n v="6.3420689660000003"/>
    <n v="6.3420689660000003"/>
  </r>
  <r>
    <d v="2025-09-26T00:00:00"/>
    <x v="1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21"/>
    <n v="87"/>
    <n v="3"/>
    <n v="4.55"/>
    <n v="3.448"/>
    <n v="13.65"/>
    <n v="13.65"/>
    <s v="USD"/>
    <n v="1"/>
    <n v="1"/>
    <n v="1"/>
    <n v="1"/>
    <n v="1"/>
    <n v="1"/>
    <n v="1"/>
    <n v="1"/>
    <n v="42.49"/>
    <n v="42.49"/>
    <n v="42.49"/>
    <n v="42.49"/>
    <n v="32.12520593"/>
    <n v="32.12520593"/>
    <n v="3.112820513"/>
    <n v="3.112820513"/>
  </r>
  <r>
    <d v="2025-09-26T00:00:00"/>
    <x v="25"/>
    <n v="624"/>
    <n v="3"/>
    <n v="3.2570000000000001"/>
    <n v="0.48099999999999998"/>
    <n v="9.77"/>
    <n v="9.77"/>
    <s v="USD"/>
    <n v="1"/>
    <n v="1"/>
    <n v="1"/>
    <n v="1"/>
    <n v="2"/>
    <n v="2"/>
    <n v="2"/>
    <n v="2"/>
    <n v="68.98"/>
    <n v="68.98"/>
    <n v="68.98"/>
    <n v="68.98"/>
    <n v="14.163525659999999"/>
    <n v="14.163525659999999"/>
    <n v="7.0603889459999998"/>
    <n v="7.0603889459999998"/>
  </r>
  <r>
    <d v="2025-09-26T00:00:00"/>
    <x v="26"/>
    <n v="1020"/>
    <n v="2"/>
    <n v="3"/>
    <n v="0.19600000000000001"/>
    <n v="6"/>
    <n v="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27"/>
    <n v="5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5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1"/>
    <n v="121"/>
    <n v="3"/>
    <n v="1.66"/>
    <n v="2.4790000000000001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14"/>
    <n v="156"/>
    <n v="3"/>
    <n v="6.16"/>
    <n v="1.923"/>
    <n v="18.48"/>
    <n v="18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4"/>
    <n v="15"/>
    <n v="1"/>
    <n v="1.79"/>
    <n v="6.6669999999999998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12"/>
    <n v="157"/>
    <n v="2"/>
    <n v="4.72"/>
    <n v="1.274"/>
    <n v="9.44"/>
    <n v="9.44"/>
    <s v="USD"/>
    <n v="2"/>
    <n v="2"/>
    <n v="2"/>
    <n v="2"/>
    <n v="2"/>
    <n v="2"/>
    <n v="2"/>
    <n v="2"/>
    <n v="54.98"/>
    <n v="54.98"/>
    <n v="54.98"/>
    <n v="54.98"/>
    <n v="17.169879959999999"/>
    <n v="17.169879959999999"/>
    <n v="5.8241525420000002"/>
    <n v="5.8241525420000002"/>
  </r>
  <r>
    <d v="2025-09-26T00:00:00"/>
    <x v="10"/>
    <n v="165"/>
    <n v="2"/>
    <n v="5.59"/>
    <n v="1.212"/>
    <n v="11.18"/>
    <n v="11.18"/>
    <s v="USD"/>
    <n v="1"/>
    <n v="1"/>
    <n v="1"/>
    <n v="1"/>
    <n v="1"/>
    <n v="1"/>
    <n v="1"/>
    <n v="1"/>
    <n v="31.88"/>
    <n v="31.88"/>
    <n v="31.88"/>
    <n v="31.88"/>
    <n v="35.069008779999997"/>
    <n v="35.069008779999997"/>
    <n v="2.8515205720000001"/>
    <n v="2.8515205720000001"/>
  </r>
  <r>
    <d v="2025-09-26T00:00:00"/>
    <x v="28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2"/>
    <n v="296"/>
    <n v="4"/>
    <n v="3.2650000000000001"/>
    <n v="1.351"/>
    <n v="13.06"/>
    <n v="1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9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16"/>
    <n v="272"/>
    <n v="1"/>
    <n v="3.74"/>
    <n v="0.36799999999999999"/>
    <n v="3.74"/>
    <n v="3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19"/>
    <n v="210"/>
    <n v="1"/>
    <n v="4.9800000000000004"/>
    <n v="0.47599999999999998"/>
    <n v="4.9800000000000004"/>
    <n v="4.9800000000000004"/>
    <s v="USD"/>
    <n v="1"/>
    <n v="1"/>
    <n v="1"/>
    <n v="1"/>
    <n v="3"/>
    <n v="3"/>
    <n v="3"/>
    <n v="3"/>
    <n v="235.47"/>
    <n v="235.47"/>
    <n v="235.47"/>
    <n v="235.47"/>
    <n v="2.1149190980000001"/>
    <n v="2.1149190980000001"/>
    <n v="47.283132530000003"/>
    <n v="47.283132530000003"/>
  </r>
  <r>
    <d v="2025-09-26T00:00:00"/>
    <x v="29"/>
    <n v="73"/>
    <n v="2"/>
    <n v="1.665"/>
    <n v="2.74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29"/>
    <n v="151"/>
    <n v="2"/>
    <n v="1.1399999999999999"/>
    <n v="1.325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29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29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0"/>
    <n v="1080"/>
    <n v="21"/>
    <n v="0.92"/>
    <n v="1.944"/>
    <n v="19.32"/>
    <n v="19.32"/>
    <s v="USD"/>
    <n v="4"/>
    <n v="6"/>
    <n v="6"/>
    <n v="6"/>
    <n v="4"/>
    <n v="7"/>
    <n v="7"/>
    <n v="7"/>
    <n v="55.13"/>
    <n v="116.77"/>
    <n v="116.77"/>
    <n v="116.77"/>
    <n v="16.54534555"/>
    <n v="16.54534555"/>
    <n v="6.0439958589999998"/>
    <n v="6.0439958589999998"/>
  </r>
  <r>
    <d v="2025-09-26T00:00:00"/>
    <x v="30"/>
    <n v="1681"/>
    <n v="17"/>
    <n v="0.621"/>
    <n v="1.0109999999999999"/>
    <n v="10.56"/>
    <n v="10.56"/>
    <s v="USD"/>
    <n v="1"/>
    <n v="3"/>
    <n v="3"/>
    <n v="3"/>
    <n v="1"/>
    <n v="3"/>
    <n v="3"/>
    <n v="3"/>
    <n v="13.88"/>
    <n v="55.35"/>
    <n v="55.35"/>
    <n v="55.35"/>
    <n v="19.07859079"/>
    <n v="19.07859079"/>
    <n v="5.2414772730000001"/>
    <n v="5.2414772730000001"/>
  </r>
  <r>
    <d v="2025-09-26T00:00:00"/>
    <x v="30"/>
    <n v="1281"/>
    <n v="12"/>
    <n v="0.75600000000000001"/>
    <n v="0.93700000000000006"/>
    <n v="9.07"/>
    <n v="9.07"/>
    <s v="USD"/>
    <n v="3"/>
    <n v="3"/>
    <n v="3"/>
    <n v="3"/>
    <n v="3"/>
    <n v="3"/>
    <n v="3"/>
    <n v="3"/>
    <n v="93.47"/>
    <n v="93.47"/>
    <n v="93.47"/>
    <n v="93.47"/>
    <n v="9.7036482290000006"/>
    <n v="9.7036482290000006"/>
    <n v="10.305402429999999"/>
    <n v="10.305402429999999"/>
  </r>
  <r>
    <d v="2025-09-26T00:00:00"/>
    <x v="30"/>
    <n v="3853"/>
    <n v="45"/>
    <n v="0.36499999999999999"/>
    <n v="1.1679999999999999"/>
    <n v="16.41"/>
    <n v="16.41"/>
    <s v="USD"/>
    <n v="3"/>
    <n v="3"/>
    <n v="3"/>
    <n v="3"/>
    <n v="3"/>
    <n v="3"/>
    <n v="3"/>
    <n v="3"/>
    <n v="41.64"/>
    <n v="41.64"/>
    <n v="41.64"/>
    <n v="41.64"/>
    <n v="39.409221899999999"/>
    <n v="39.409221899999999"/>
    <n v="2.5374771479999998"/>
    <n v="2.5374771479999998"/>
  </r>
  <r>
    <d v="2025-09-26T00:00:00"/>
    <x v="31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2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1"/>
    <n v="106"/>
    <n v="1"/>
    <n v="0.78"/>
    <n v="0.94299999999999995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2"/>
    <n v="1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2"/>
    <n v="268"/>
    <n v="3"/>
    <n v="1.55"/>
    <n v="1.119"/>
    <n v="4.6500000000000004"/>
    <n v="4.6500000000000004"/>
    <s v="USD"/>
    <n v="0"/>
    <n v="1"/>
    <n v="1"/>
    <n v="1"/>
    <n v="0"/>
    <n v="5"/>
    <n v="5"/>
    <n v="5"/>
    <n v="0"/>
    <n v="359.9"/>
    <n v="359.9"/>
    <n v="359.9"/>
    <n v="1.2920255629999999"/>
    <n v="1.2920255629999999"/>
    <n v="77.397849460000003"/>
    <n v="77.397849460000003"/>
  </r>
  <r>
    <d v="2025-09-26T00:00:00"/>
    <x v="31"/>
    <n v="99"/>
    <n v="1"/>
    <n v="1.05"/>
    <n v="1.01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2"/>
    <n v="470"/>
    <n v="1"/>
    <n v="1.02"/>
    <n v="0.21299999999999999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1"/>
    <n v="410"/>
    <n v="4"/>
    <n v="0.76"/>
    <n v="0.97599999999999998"/>
    <n v="3.04"/>
    <n v="3.04"/>
    <s v="USD"/>
    <n v="0"/>
    <n v="1"/>
    <n v="1"/>
    <n v="1"/>
    <n v="0"/>
    <n v="1"/>
    <n v="1"/>
    <n v="1"/>
    <n v="0"/>
    <n v="29.9"/>
    <n v="29.9"/>
    <n v="29.9"/>
    <n v="10.16722408"/>
    <n v="10.16722408"/>
    <n v="9.8355263159999993"/>
    <n v="9.8355263159999993"/>
  </r>
  <r>
    <d v="2025-09-26T00:00:00"/>
    <x v="33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4"/>
    <n v="312"/>
    <n v="4"/>
    <n v="1.2829999999999999"/>
    <n v="1.282"/>
    <n v="5.13"/>
    <n v="5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5"/>
    <n v="1146"/>
    <n v="3"/>
    <n v="1.8"/>
    <n v="0.26200000000000001"/>
    <n v="5.4"/>
    <n v="5.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5"/>
    <n v="1896"/>
    <n v="13"/>
    <n v="1.1919999999999999"/>
    <n v="0.68600000000000005"/>
    <n v="15.49"/>
    <n v="15.49"/>
    <s v="USD"/>
    <n v="3"/>
    <n v="4"/>
    <n v="4"/>
    <n v="4"/>
    <n v="3"/>
    <n v="4"/>
    <n v="4"/>
    <n v="4"/>
    <n v="78.86"/>
    <n v="101.35"/>
    <n v="101.35"/>
    <n v="101.35"/>
    <n v="15.283670450000001"/>
    <n v="15.283670450000001"/>
    <n v="6.5429309230000001"/>
    <n v="6.5429309230000001"/>
  </r>
  <r>
    <d v="2025-09-26T00:00:00"/>
    <x v="33"/>
    <n v="41"/>
    <n v="2"/>
    <n v="0.95499999999999996"/>
    <n v="4.8780000000000001"/>
    <n v="1.91"/>
    <n v="1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4"/>
    <n v="838"/>
    <n v="6"/>
    <n v="1.175"/>
    <n v="0.71599999999999997"/>
    <n v="7.05"/>
    <n v="7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3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4"/>
    <n v="557"/>
    <n v="1"/>
    <n v="1.17"/>
    <n v="0.18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5"/>
    <n v="478"/>
    <n v="2"/>
    <n v="1.365"/>
    <n v="0.41799999999999998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4"/>
    <n v="1412"/>
    <n v="3"/>
    <n v="0.84299999999999997"/>
    <n v="0.21199999999999999"/>
    <n v="2.5299999999999998"/>
    <n v="2.5299999999999998"/>
    <s v="USD"/>
    <n v="1"/>
    <n v="1"/>
    <n v="1"/>
    <n v="1"/>
    <n v="1"/>
    <n v="1"/>
    <n v="1"/>
    <n v="1"/>
    <n v="21.88"/>
    <n v="21.88"/>
    <n v="21.88"/>
    <n v="21.88"/>
    <n v="11.563071300000001"/>
    <n v="11.563071300000001"/>
    <n v="8.6482213439999995"/>
    <n v="8.6482213439999995"/>
  </r>
  <r>
    <d v="2025-09-26T00:00:00"/>
    <x v="33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5"/>
    <n v="2038"/>
    <n v="29"/>
    <n v="0.82099999999999995"/>
    <n v="1.423"/>
    <n v="23.82"/>
    <n v="23.82"/>
    <s v="USD"/>
    <n v="2"/>
    <n v="2"/>
    <n v="2"/>
    <n v="2"/>
    <n v="2"/>
    <n v="2"/>
    <n v="2"/>
    <n v="2"/>
    <n v="59.98"/>
    <n v="59.98"/>
    <n v="59.98"/>
    <n v="59.98"/>
    <n v="39.713237749999998"/>
    <n v="39.713237749999998"/>
    <n v="2.5180520569999998"/>
    <n v="2.5180520569999998"/>
  </r>
  <r>
    <d v="2025-09-26T00:00:00"/>
    <x v="36"/>
    <n v="184"/>
    <n v="7"/>
    <n v="2.3559999999999999"/>
    <n v="3.8039999999999998"/>
    <n v="16.489999999999998"/>
    <n v="16.489999999999998"/>
    <s v="USD"/>
    <n v="2"/>
    <n v="2"/>
    <n v="2"/>
    <n v="2"/>
    <n v="2"/>
    <n v="2"/>
    <n v="2"/>
    <n v="2"/>
    <n v="56.98"/>
    <n v="56.98"/>
    <n v="56.98"/>
    <n v="56.98"/>
    <n v="28.93997894"/>
    <n v="28.93997894"/>
    <n v="3.4554275319999999"/>
    <n v="3.4554275319999999"/>
  </r>
  <r>
    <d v="2025-09-26T00:00:00"/>
    <x v="36"/>
    <n v="383"/>
    <n v="7"/>
    <n v="1.397"/>
    <n v="1.8280000000000001"/>
    <n v="9.7799999999999994"/>
    <n v="9.7799999999999994"/>
    <s v="USD"/>
    <n v="2"/>
    <n v="2"/>
    <n v="2"/>
    <n v="2"/>
    <n v="2"/>
    <n v="2"/>
    <n v="2"/>
    <n v="2"/>
    <n v="59.98"/>
    <n v="59.98"/>
    <n v="59.98"/>
    <n v="59.98"/>
    <n v="16.305435150000001"/>
    <n v="16.305435150000001"/>
    <n v="6.1329243350000002"/>
    <n v="6.1329243350000002"/>
  </r>
  <r>
    <d v="2025-09-26T00:00:00"/>
    <x v="36"/>
    <n v="536"/>
    <n v="4"/>
    <n v="2.2200000000000002"/>
    <n v="0.746"/>
    <n v="8.8800000000000008"/>
    <n v="8.8800000000000008"/>
    <s v="USD"/>
    <n v="3"/>
    <n v="3"/>
    <n v="3"/>
    <n v="3"/>
    <n v="8"/>
    <n v="8"/>
    <n v="8"/>
    <n v="8"/>
    <n v="227.92"/>
    <n v="227.92"/>
    <n v="227.92"/>
    <n v="227.92"/>
    <n v="3.8961038960000001"/>
    <n v="3.8961038960000001"/>
    <n v="25.666666670000001"/>
    <n v="25.666666670000001"/>
  </r>
  <r>
    <d v="2025-09-26T00:00:00"/>
    <x v="36"/>
    <n v="762"/>
    <n v="3"/>
    <n v="1.0429999999999999"/>
    <n v="0.39400000000000002"/>
    <n v="3.13"/>
    <n v="3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7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7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8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7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8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7"/>
    <n v="59"/>
    <n v="1"/>
    <n v="1.98"/>
    <n v="1.6950000000000001"/>
    <n v="1.98"/>
    <n v="1.98"/>
    <s v="USD"/>
    <n v="1"/>
    <n v="1"/>
    <n v="1"/>
    <n v="1"/>
    <n v="1"/>
    <n v="1"/>
    <n v="1"/>
    <n v="1"/>
    <n v="37.880000000000003"/>
    <n v="37.880000000000003"/>
    <n v="37.880000000000003"/>
    <n v="37.880000000000003"/>
    <n v="5.2270327349999999"/>
    <n v="5.2270327349999999"/>
    <n v="19.131313129999999"/>
    <n v="19.131313129999999"/>
  </r>
  <r>
    <d v="2025-09-26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9"/>
    <n v="221"/>
    <n v="2"/>
    <n v="1.35"/>
    <n v="0.90500000000000003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0"/>
    <n v="83"/>
    <n v="3"/>
    <n v="1.73"/>
    <n v="3.6139999999999999"/>
    <n v="5.19"/>
    <n v="5.19"/>
    <s v="USD"/>
    <n v="0"/>
    <n v="1"/>
    <n v="1"/>
    <n v="1"/>
    <n v="0"/>
    <n v="1"/>
    <n v="1"/>
    <n v="1"/>
    <n v="0"/>
    <n v="31.49"/>
    <n v="31.49"/>
    <n v="31.49"/>
    <n v="16.481422670000001"/>
    <n v="16.481422670000001"/>
    <n v="6.0674373800000003"/>
    <n v="6.0674373800000003"/>
  </r>
  <r>
    <d v="2025-09-26T00:00:00"/>
    <x v="41"/>
    <n v="429"/>
    <n v="5"/>
    <n v="1.9279999999999999"/>
    <n v="1.1659999999999999"/>
    <n v="9.64"/>
    <n v="9.64"/>
    <s v="USD"/>
    <n v="1"/>
    <n v="1"/>
    <n v="1"/>
    <n v="1"/>
    <n v="1"/>
    <n v="1"/>
    <n v="1"/>
    <n v="1"/>
    <n v="18.489999999999998"/>
    <n v="18.489999999999998"/>
    <n v="18.489999999999998"/>
    <n v="18.489999999999998"/>
    <n v="52.13628989"/>
    <n v="52.13628989"/>
    <n v="1.918049793"/>
    <n v="1.918049793"/>
  </r>
  <r>
    <d v="2025-09-26T00:00:00"/>
    <x v="42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9"/>
    <n v="326"/>
    <n v="3"/>
    <n v="1.1499999999999999"/>
    <n v="0.92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0"/>
    <n v="183"/>
    <n v="1"/>
    <n v="1.5"/>
    <n v="0.54600000000000004"/>
    <n v="1.5"/>
    <n v="1.5"/>
    <s v="USD"/>
    <n v="1"/>
    <n v="1"/>
    <n v="1"/>
    <n v="1"/>
    <n v="2"/>
    <n v="2"/>
    <n v="2"/>
    <n v="2"/>
    <n v="62.98"/>
    <n v="62.98"/>
    <n v="62.98"/>
    <n v="62.98"/>
    <n v="2.3817084789999998"/>
    <n v="2.3817084789999998"/>
    <n v="41.986666669999998"/>
    <n v="41.986666669999998"/>
  </r>
  <r>
    <d v="2025-09-26T00:00:00"/>
    <x v="41"/>
    <n v="1362"/>
    <n v="4"/>
    <n v="1.42"/>
    <n v="0.29399999999999998"/>
    <n v="5.68"/>
    <n v="5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2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42"/>
    <n v="97"/>
    <n v="1"/>
    <n v="1.38"/>
    <n v="1.0309999999999999"/>
    <n v="1.38"/>
    <n v="1.38"/>
    <s v="USD"/>
    <n v="0"/>
    <n v="1"/>
    <n v="1"/>
    <n v="1"/>
    <n v="0"/>
    <n v="1"/>
    <n v="1"/>
    <n v="1"/>
    <n v="0"/>
    <n v="18.489999999999998"/>
    <n v="18.489999999999998"/>
    <n v="18.489999999999998"/>
    <n v="7.4634937800000003"/>
    <n v="7.4634937800000003"/>
    <n v="13.398550719999999"/>
    <n v="13.398550719999999"/>
  </r>
  <r>
    <d v="2025-09-26T00:00:00"/>
    <x v="39"/>
    <n v="328"/>
    <n v="1"/>
    <n v="0.83"/>
    <n v="0.30499999999999999"/>
    <n v="0.83"/>
    <n v="0.83"/>
    <s v="USD"/>
    <n v="0"/>
    <n v="1"/>
    <n v="1"/>
    <n v="1"/>
    <n v="0"/>
    <n v="1"/>
    <n v="1"/>
    <n v="1"/>
    <n v="0"/>
    <n v="11.49"/>
    <n v="11.49"/>
    <n v="11.49"/>
    <n v="7.2236727590000003"/>
    <n v="7.2236727590000003"/>
    <n v="13.843373489999999"/>
    <n v="13.843373489999999"/>
  </r>
  <r>
    <d v="2025-09-26T00:00:00"/>
    <x v="40"/>
    <n v="228"/>
    <n v="1"/>
    <n v="1.2"/>
    <n v="0.439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1"/>
    <n v="869"/>
    <n v="7"/>
    <n v="1.599"/>
    <n v="0.80600000000000005"/>
    <n v="11.19"/>
    <n v="11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1"/>
    <n v="443"/>
    <n v="2"/>
    <n v="1.3049999999999999"/>
    <n v="0.45100000000000001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9"/>
    <n v="245"/>
    <n v="4"/>
    <n v="0.48299999999999998"/>
    <n v="1.633"/>
    <n v="1.93"/>
    <n v="1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2"/>
    <n v="1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40"/>
    <n v="1459"/>
    <n v="2"/>
    <n v="0.89"/>
    <n v="0.13700000000000001"/>
    <n v="1.78"/>
    <n v="1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28"/>
    <n v="190"/>
    <n v="2"/>
    <n v="2"/>
    <n v="1.0529999999999999"/>
    <n v="4"/>
    <n v="4"/>
    <s v="USD"/>
    <n v="0"/>
    <n v="1"/>
    <n v="1"/>
    <n v="1"/>
    <n v="0"/>
    <n v="1"/>
    <n v="1"/>
    <n v="1"/>
    <n v="0"/>
    <n v="42.49"/>
    <n v="42.49"/>
    <n v="42.49"/>
    <n v="9.4139797600000001"/>
    <n v="9.4139797600000001"/>
    <n v="10.6225"/>
    <n v="10.6225"/>
  </r>
  <r>
    <d v="2025-09-26T00:00:00"/>
    <x v="43"/>
    <n v="83"/>
    <n v="1"/>
    <n v="1.23"/>
    <n v="1.2050000000000001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28"/>
    <n v="586"/>
    <n v="2"/>
    <n v="1.29"/>
    <n v="0.34100000000000003"/>
    <n v="2.58"/>
    <n v="2.58"/>
    <s v="USD"/>
    <n v="1"/>
    <n v="1"/>
    <n v="1"/>
    <n v="1"/>
    <n v="1"/>
    <n v="1"/>
    <n v="1"/>
    <n v="1"/>
    <n v="37.880000000000003"/>
    <n v="37.880000000000003"/>
    <n v="37.880000000000003"/>
    <n v="37.880000000000003"/>
    <n v="6.8109820489999997"/>
    <n v="6.8109820489999997"/>
    <n v="14.68217054"/>
    <n v="14.68217054"/>
  </r>
  <r>
    <d v="2025-09-26T00:00:00"/>
    <x v="43"/>
    <n v="590"/>
    <n v="4"/>
    <n v="1.365"/>
    <n v="0.67800000000000005"/>
    <n v="5.46"/>
    <n v="5.46"/>
    <s v="USD"/>
    <n v="2"/>
    <n v="2"/>
    <n v="2"/>
    <n v="2"/>
    <n v="2"/>
    <n v="2"/>
    <n v="2"/>
    <n v="2"/>
    <n v="34.979999999999997"/>
    <n v="34.979999999999997"/>
    <n v="34.979999999999997"/>
    <n v="34.979999999999997"/>
    <n v="15.60891938"/>
    <n v="15.60891938"/>
    <n v="6.4065934069999999"/>
    <n v="6.4065934069999999"/>
  </r>
  <r>
    <d v="2025-09-26T00:00:00"/>
    <x v="28"/>
    <n v="796"/>
    <n v="9"/>
    <n v="1.224"/>
    <n v="1.131"/>
    <n v="11.02"/>
    <n v="1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3"/>
    <n v="3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43"/>
    <n v="3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28"/>
    <n v="829"/>
    <n v="1"/>
    <n v="1.46"/>
    <n v="0.121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45"/>
    <n v="1055"/>
    <n v="5"/>
    <n v="2.0920000000000001"/>
    <n v="0.47399999999999998"/>
    <n v="10.46"/>
    <n v="10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"/>
    <n v="84"/>
    <n v="2"/>
    <n v="2.4900000000000002"/>
    <n v="2.3809999999999998"/>
    <n v="4.9800000000000004"/>
    <n v="4.9800000000000004"/>
    <s v="USD"/>
    <n v="1"/>
    <n v="1"/>
    <n v="1"/>
    <n v="1"/>
    <n v="2"/>
    <n v="2"/>
    <n v="2"/>
    <n v="2"/>
    <n v="62.98"/>
    <n v="62.98"/>
    <n v="62.98"/>
    <n v="62.98"/>
    <n v="7.9072721499999998"/>
    <n v="7.9072721499999998"/>
    <n v="12.64658635"/>
    <n v="12.64658635"/>
  </r>
  <r>
    <d v="2025-09-26T00:00:00"/>
    <x v="5"/>
    <n v="645"/>
    <n v="10"/>
    <n v="2.31"/>
    <n v="1.55"/>
    <n v="23.1"/>
    <n v="23.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5"/>
    <n v="2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8"/>
    <n v="19"/>
    <n v="1"/>
    <n v="1.5"/>
    <n v="5.262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45"/>
    <n v="226"/>
    <n v="5"/>
    <n v="1.3460000000000001"/>
    <n v="2.2120000000000002"/>
    <n v="6.73"/>
    <n v="6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5"/>
    <n v="679"/>
    <n v="4"/>
    <n v="0.82799999999999996"/>
    <n v="0.58899999999999997"/>
    <n v="3.31"/>
    <n v="3.31"/>
    <s v="USD"/>
    <n v="2"/>
    <n v="2"/>
    <n v="2"/>
    <n v="2"/>
    <n v="2"/>
    <n v="2"/>
    <n v="2"/>
    <n v="2"/>
    <n v="49.76"/>
    <n v="49.76"/>
    <n v="49.76"/>
    <n v="49.76"/>
    <n v="6.6519292600000002"/>
    <n v="6.6519292600000002"/>
    <n v="15.033232630000001"/>
    <n v="15.033232630000001"/>
  </r>
  <r>
    <d v="2025-09-26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45"/>
    <n v="134"/>
    <n v="1"/>
    <n v="1.77"/>
    <n v="0.746"/>
    <n v="1.77"/>
    <n v="1.77"/>
    <s v="USD"/>
    <n v="1"/>
    <n v="1"/>
    <n v="1"/>
    <n v="1"/>
    <n v="1"/>
    <n v="1"/>
    <n v="1"/>
    <n v="1"/>
    <n v="24.49"/>
    <n v="24.49"/>
    <n v="24.49"/>
    <n v="24.49"/>
    <n v="7.2274397710000002"/>
    <n v="7.2274397710000002"/>
    <n v="13.836158190000001"/>
    <n v="13.836158190000001"/>
  </r>
  <r>
    <d v="2025-09-26T00:00:00"/>
    <x v="3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8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3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6T00:00:00"/>
    <x v="45"/>
    <n v="73"/>
    <n v="1"/>
    <n v="1.46"/>
    <n v="1.37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6T00:00:00"/>
    <x v="5"/>
    <n v="562"/>
    <n v="2"/>
    <n v="1.2450000000000001"/>
    <n v="0.35599999999999998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27"/>
    <n v="369"/>
    <n v="4"/>
    <n v="1.8580000000000001"/>
    <n v="1.0840000000000001"/>
    <n v="7.43"/>
    <n v="7.43"/>
    <s v="USD"/>
    <n v="1"/>
    <n v="1"/>
    <n v="1"/>
    <n v="1"/>
    <n v="1"/>
    <n v="1"/>
    <n v="1"/>
    <n v="1"/>
    <n v="29.49"/>
    <n v="29.49"/>
    <n v="29.49"/>
    <n v="29.49"/>
    <n v="25.194981349999999"/>
    <n v="25.194981349999999"/>
    <n v="3.9690444149999999"/>
    <n v="3.9690444149999999"/>
  </r>
  <r>
    <d v="2025-09-27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1"/>
    <n v="237"/>
    <n v="11"/>
    <n v="1.7829999999999999"/>
    <n v="4.641"/>
    <n v="19.61"/>
    <n v="19.61"/>
    <s v="USD"/>
    <n v="1"/>
    <n v="1"/>
    <n v="1"/>
    <n v="1"/>
    <n v="1"/>
    <n v="1"/>
    <n v="1"/>
    <n v="1"/>
    <n v="24.49"/>
    <n v="24.49"/>
    <n v="24.49"/>
    <n v="24.49"/>
    <n v="80.073499389999995"/>
    <n v="80.073499389999995"/>
    <n v="1.2488526259999999"/>
    <n v="1.2488526259999999"/>
  </r>
  <r>
    <d v="2025-09-27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14"/>
    <n v="113"/>
    <n v="1"/>
    <n v="3.76"/>
    <n v="0.88500000000000001"/>
    <n v="3.76"/>
    <n v="3.76"/>
    <s v="USD"/>
    <n v="0"/>
    <n v="1"/>
    <n v="1"/>
    <n v="1"/>
    <n v="0"/>
    <n v="3"/>
    <n v="3"/>
    <n v="3"/>
    <n v="0"/>
    <n v="61.47"/>
    <n v="61.47"/>
    <n v="61.47"/>
    <n v="6.1168049460000002"/>
    <n v="6.1168049460000002"/>
    <n v="16.348404259999999"/>
    <n v="16.348404259999999"/>
  </r>
  <r>
    <d v="2025-09-27T00:00:00"/>
    <x v="44"/>
    <n v="58"/>
    <n v="1"/>
    <n v="1.79"/>
    <n v="1.724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12"/>
    <n v="181"/>
    <n v="2"/>
    <n v="5.04"/>
    <n v="1.105"/>
    <n v="10.08"/>
    <n v="10.08"/>
    <s v="USD"/>
    <n v="1"/>
    <n v="1"/>
    <n v="1"/>
    <n v="1"/>
    <n v="3"/>
    <n v="3"/>
    <n v="3"/>
    <n v="3"/>
    <n v="235.47"/>
    <n v="235.47"/>
    <n v="235.47"/>
    <n v="235.47"/>
    <n v="4.2808001019999997"/>
    <n v="4.2808001019999997"/>
    <n v="23.360119050000002"/>
    <n v="23.360119050000002"/>
  </r>
  <r>
    <d v="2025-09-27T00:00:00"/>
    <x v="10"/>
    <n v="110"/>
    <n v="2"/>
    <n v="3.5750000000000002"/>
    <n v="1.8180000000000001"/>
    <n v="7.15"/>
    <n v="7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28"/>
    <n v="54"/>
    <n v="1"/>
    <n v="1.26"/>
    <n v="1.8520000000000001"/>
    <n v="1.26"/>
    <n v="1.26"/>
    <s v="USD"/>
    <n v="1"/>
    <n v="1"/>
    <n v="1"/>
    <n v="1"/>
    <n v="1"/>
    <n v="1"/>
    <n v="1"/>
    <n v="1"/>
    <n v="37.880000000000003"/>
    <n v="37.880000000000003"/>
    <n v="37.880000000000003"/>
    <n v="37.880000000000003"/>
    <n v="3.3262935589999998"/>
    <n v="3.3262935589999998"/>
    <n v="30.063492060000002"/>
    <n v="30.063492060000002"/>
  </r>
  <r>
    <d v="2025-09-27T00:00:00"/>
    <x v="32"/>
    <n v="222"/>
    <n v="2"/>
    <n v="3.43"/>
    <n v="0.90100000000000002"/>
    <n v="6.86"/>
    <n v="6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9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16"/>
    <n v="222"/>
    <n v="2"/>
    <n v="3.87"/>
    <n v="0.90100000000000002"/>
    <n v="7.74"/>
    <n v="7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19"/>
    <n v="186"/>
    <n v="1"/>
    <n v="3.24"/>
    <n v="0.53800000000000003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29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29"/>
    <n v="198"/>
    <n v="2"/>
    <n v="1.1399999999999999"/>
    <n v="1.01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29"/>
    <n v="76"/>
    <n v="1"/>
    <n v="0.94"/>
    <n v="1.3160000000000001"/>
    <n v="0.94"/>
    <n v="0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29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0"/>
    <n v="956"/>
    <n v="12"/>
    <n v="0.81399999999999995"/>
    <n v="1.2549999999999999"/>
    <n v="9.77"/>
    <n v="9.77"/>
    <s v="USD"/>
    <n v="1"/>
    <n v="1"/>
    <n v="1"/>
    <n v="1"/>
    <n v="1"/>
    <n v="1"/>
    <n v="1"/>
    <n v="1"/>
    <n v="13.88"/>
    <n v="13.88"/>
    <n v="13.88"/>
    <n v="13.88"/>
    <n v="70.389048990000006"/>
    <n v="70.389048990000006"/>
    <n v="1.4206755369999999"/>
    <n v="1.4206755369999999"/>
  </r>
  <r>
    <d v="2025-09-27T00:00:00"/>
    <x v="30"/>
    <n v="1570"/>
    <n v="25"/>
    <n v="0.71099999999999997"/>
    <n v="1.5920000000000001"/>
    <n v="17.78"/>
    <n v="17.78"/>
    <s v="USD"/>
    <n v="3"/>
    <n v="4"/>
    <n v="4"/>
    <n v="4"/>
    <n v="3"/>
    <n v="4"/>
    <n v="4"/>
    <n v="4"/>
    <n v="39.25"/>
    <n v="52.74"/>
    <n v="52.74"/>
    <n v="52.74"/>
    <n v="33.71255214"/>
    <n v="33.71255214"/>
    <n v="2.966254218"/>
    <n v="2.966254218"/>
  </r>
  <r>
    <d v="2025-09-27T00:00:00"/>
    <x v="30"/>
    <n v="1332"/>
    <n v="15"/>
    <n v="0.71699999999999997"/>
    <n v="1.1259999999999999"/>
    <n v="10.76"/>
    <n v="10.76"/>
    <s v="USD"/>
    <n v="3"/>
    <n v="4"/>
    <n v="4"/>
    <n v="4"/>
    <n v="3"/>
    <n v="4"/>
    <n v="4"/>
    <n v="4"/>
    <n v="57.86"/>
    <n v="90.84"/>
    <n v="90.84"/>
    <n v="90.84"/>
    <n v="11.8450022"/>
    <n v="11.8450022"/>
    <n v="8.4423791819999998"/>
    <n v="8.4423791819999998"/>
  </r>
  <r>
    <d v="2025-09-27T00:00:00"/>
    <x v="30"/>
    <n v="3267"/>
    <n v="33"/>
    <n v="0.40500000000000003"/>
    <n v="1.01"/>
    <n v="13.37"/>
    <n v="13.37"/>
    <s v="USD"/>
    <n v="4"/>
    <n v="4"/>
    <n v="4"/>
    <n v="4"/>
    <n v="4"/>
    <n v="4"/>
    <n v="4"/>
    <n v="4"/>
    <n v="71.739999999999995"/>
    <n v="71.739999999999995"/>
    <n v="71.739999999999995"/>
    <n v="71.739999999999995"/>
    <n v="18.636743800000001"/>
    <n v="18.636743800000001"/>
    <n v="5.3657442030000002"/>
    <n v="5.3657442030000002"/>
  </r>
  <r>
    <d v="2025-09-27T00:00:00"/>
    <x v="31"/>
    <n v="52"/>
    <n v="1"/>
    <n v="0.72"/>
    <n v="1.923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2"/>
    <n v="167"/>
    <n v="1"/>
    <n v="1.35"/>
    <n v="0.59899999999999998"/>
    <n v="1.35"/>
    <n v="1.35"/>
    <s v="USD"/>
    <n v="0"/>
    <n v="1"/>
    <n v="1"/>
    <n v="1"/>
    <n v="0"/>
    <n v="1"/>
    <n v="1"/>
    <n v="1"/>
    <n v="0"/>
    <n v="24.49"/>
    <n v="24.49"/>
    <n v="24.49"/>
    <n v="5.5124540629999998"/>
    <n v="5.5124540629999998"/>
    <n v="18.140740739999998"/>
    <n v="18.140740739999998"/>
  </r>
  <r>
    <d v="2025-09-27T00:00:00"/>
    <x v="0"/>
    <n v="1054"/>
    <n v="9"/>
    <n v="1.6839999999999999"/>
    <n v="0.85399999999999998"/>
    <n v="15.16"/>
    <n v="15.16"/>
    <s v="USD"/>
    <n v="2"/>
    <n v="2"/>
    <n v="2"/>
    <n v="2"/>
    <n v="2"/>
    <n v="2"/>
    <n v="2"/>
    <n v="2"/>
    <n v="46.98"/>
    <n v="46.98"/>
    <n v="46.98"/>
    <n v="46.98"/>
    <n v="32.269050659999998"/>
    <n v="32.269050659999998"/>
    <n v="3.098944591"/>
    <n v="3.098944591"/>
  </r>
  <r>
    <d v="2025-09-27T00:00:00"/>
    <x v="1"/>
    <n v="2853"/>
    <n v="30"/>
    <n v="2.2109999999999999"/>
    <n v="1.052"/>
    <n v="66.34"/>
    <n v="66.34"/>
    <s v="USD"/>
    <n v="5"/>
    <n v="7"/>
    <n v="7"/>
    <n v="7"/>
    <n v="6"/>
    <n v="8"/>
    <n v="8"/>
    <n v="8"/>
    <n v="168.33"/>
    <n v="234.31"/>
    <n v="234.31"/>
    <n v="234.31"/>
    <n v="28.31291878"/>
    <n v="28.31291878"/>
    <n v="3.5319565869999998"/>
    <n v="3.5319565869999998"/>
  </r>
  <r>
    <d v="2025-09-27T00:00:00"/>
    <x v="2"/>
    <n v="1467"/>
    <n v="12"/>
    <n v="2.923"/>
    <n v="0.81799999999999995"/>
    <n v="35.08"/>
    <n v="35.08"/>
    <s v="USD"/>
    <n v="2"/>
    <n v="2"/>
    <n v="2"/>
    <n v="2"/>
    <n v="3"/>
    <n v="3"/>
    <n v="3"/>
    <n v="3"/>
    <n v="91.47"/>
    <n v="91.47"/>
    <n v="91.47"/>
    <n v="91.47"/>
    <n v="38.35137203"/>
    <n v="38.35137203"/>
    <n v="2.6074686429999998"/>
    <n v="2.6074686429999998"/>
  </r>
  <r>
    <d v="2025-09-27T00:00:00"/>
    <x v="4"/>
    <n v="606"/>
    <n v="7"/>
    <n v="5.1440000000000001"/>
    <n v="1.155"/>
    <n v="36.01"/>
    <n v="36.01"/>
    <s v="USD"/>
    <n v="1"/>
    <n v="1"/>
    <n v="1"/>
    <n v="1"/>
    <n v="1"/>
    <n v="1"/>
    <n v="1"/>
    <n v="1"/>
    <n v="104.9"/>
    <n v="104.9"/>
    <n v="104.9"/>
    <n v="104.9"/>
    <n v="34.327931360000001"/>
    <n v="34.327931360000001"/>
    <n v="2.9130796999999999"/>
    <n v="2.9130796999999999"/>
  </r>
  <r>
    <d v="2025-09-27T00:00:00"/>
    <x v="44"/>
    <n v="1356"/>
    <n v="9"/>
    <n v="2.2440000000000002"/>
    <n v="0.66400000000000003"/>
    <n v="20.2"/>
    <n v="20.2"/>
    <s v="USD"/>
    <n v="0"/>
    <n v="1"/>
    <n v="1"/>
    <n v="1"/>
    <n v="0"/>
    <n v="1"/>
    <n v="1"/>
    <n v="1"/>
    <n v="0"/>
    <n v="33.49"/>
    <n v="33.49"/>
    <n v="33.49"/>
    <n v="60.31651239"/>
    <n v="60.31651239"/>
    <n v="1.6579207920000001"/>
    <n v="1.6579207920000001"/>
  </r>
  <r>
    <d v="2025-09-27T00:00:00"/>
    <x v="6"/>
    <n v="579"/>
    <n v="5"/>
    <n v="1.96"/>
    <n v="0.86399999999999999"/>
    <n v="9.8000000000000007"/>
    <n v="9.8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7"/>
    <n v="835"/>
    <n v="4"/>
    <n v="2.8879999999999999"/>
    <n v="0.47899999999999998"/>
    <n v="11.55"/>
    <n v="1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9"/>
    <n v="817"/>
    <n v="5"/>
    <n v="1.262"/>
    <n v="0.61199999999999999"/>
    <n v="6.31"/>
    <n v="6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"/>
    <n v="3140"/>
    <n v="23"/>
    <n v="5.1550000000000002"/>
    <n v="0.73199999999999998"/>
    <n v="118.56"/>
    <n v="118.56"/>
    <s v="USD"/>
    <n v="7"/>
    <n v="8"/>
    <n v="8"/>
    <n v="8"/>
    <n v="7"/>
    <n v="9"/>
    <n v="9"/>
    <n v="9"/>
    <n v="367.43"/>
    <n v="437.19"/>
    <n v="437.19"/>
    <n v="437.19"/>
    <n v="27.118644069999998"/>
    <n v="27.118644069999998"/>
    <n v="3.6875"/>
    <n v="3.6875"/>
  </r>
  <r>
    <d v="2025-09-27T00:00:00"/>
    <x v="10"/>
    <n v="1424"/>
    <n v="9"/>
    <n v="5.218"/>
    <n v="0.63200000000000001"/>
    <n v="46.96"/>
    <n v="46.96"/>
    <s v="USD"/>
    <n v="3"/>
    <n v="4"/>
    <n v="4"/>
    <n v="4"/>
    <n v="4"/>
    <n v="5"/>
    <n v="5"/>
    <n v="5"/>
    <n v="186.74"/>
    <n v="219.62"/>
    <n v="219.62"/>
    <n v="219.62"/>
    <n v="21.38238776"/>
    <n v="21.38238776"/>
    <n v="4.6767461670000001"/>
    <n v="4.6767461670000001"/>
  </r>
  <r>
    <d v="2025-09-27T00:00:00"/>
    <x v="11"/>
    <n v="1439"/>
    <n v="9"/>
    <n v="4.6239999999999997"/>
    <n v="0.625"/>
    <n v="41.62"/>
    <n v="41.62"/>
    <s v="USD"/>
    <n v="2"/>
    <n v="2"/>
    <n v="2"/>
    <n v="2"/>
    <n v="2"/>
    <n v="2"/>
    <n v="2"/>
    <n v="2"/>
    <n v="63.76"/>
    <n v="63.76"/>
    <n v="63.76"/>
    <n v="63.76"/>
    <n v="65.276035129999997"/>
    <n v="65.276035129999997"/>
    <n v="1.53195579"/>
    <n v="1.53195579"/>
  </r>
  <r>
    <d v="2025-09-27T00:00:00"/>
    <x v="12"/>
    <n v="1072"/>
    <n v="14"/>
    <n v="4.3010000000000002"/>
    <n v="1.306"/>
    <n v="60.21"/>
    <n v="60.21"/>
    <s v="USD"/>
    <n v="5"/>
    <n v="6"/>
    <n v="6"/>
    <n v="6"/>
    <n v="9"/>
    <n v="11"/>
    <n v="11"/>
    <n v="11"/>
    <n v="275.97000000000003"/>
    <n v="330.95"/>
    <n v="330.95"/>
    <n v="330.95"/>
    <n v="18.19308053"/>
    <n v="18.19308053"/>
    <n v="5.4965952500000004"/>
    <n v="5.4965952500000004"/>
  </r>
  <r>
    <d v="2025-09-27T00:00:00"/>
    <x v="13"/>
    <n v="1746"/>
    <n v="13"/>
    <n v="3.5649999999999999"/>
    <n v="0.745"/>
    <n v="46.34"/>
    <n v="46.34"/>
    <s v="USD"/>
    <n v="6"/>
    <n v="7"/>
    <n v="7"/>
    <n v="7"/>
    <n v="10"/>
    <n v="11"/>
    <n v="11"/>
    <n v="11"/>
    <n v="244.82"/>
    <n v="268.8"/>
    <n v="268.8"/>
    <n v="268.8"/>
    <n v="17.239583329999999"/>
    <n v="17.239583329999999"/>
    <n v="5.8006042300000002"/>
    <n v="5.8006042300000002"/>
  </r>
  <r>
    <d v="2025-09-27T00:00:00"/>
    <x v="14"/>
    <n v="1323"/>
    <n v="10"/>
    <n v="3.41"/>
    <n v="0.75600000000000001"/>
    <n v="34.1"/>
    <n v="34.1"/>
    <s v="USD"/>
    <n v="1"/>
    <n v="1"/>
    <n v="1"/>
    <n v="1"/>
    <n v="1"/>
    <n v="1"/>
    <n v="1"/>
    <n v="1"/>
    <n v="38.49"/>
    <n v="38.49"/>
    <n v="38.49"/>
    <n v="38.49"/>
    <n v="88.594440109999994"/>
    <n v="88.594440109999994"/>
    <n v="1.128739003"/>
    <n v="1.128739003"/>
  </r>
  <r>
    <d v="2025-09-27T00:00:00"/>
    <x v="46"/>
    <n v="946"/>
    <n v="3"/>
    <n v="2.39"/>
    <n v="0.317"/>
    <n v="7.17"/>
    <n v="7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15"/>
    <n v="911"/>
    <n v="8"/>
    <n v="3.589"/>
    <n v="0.878"/>
    <n v="28.71"/>
    <n v="28.71"/>
    <s v="USD"/>
    <n v="4"/>
    <n v="5"/>
    <n v="5"/>
    <n v="5"/>
    <n v="8"/>
    <n v="9"/>
    <n v="9"/>
    <n v="9"/>
    <n v="284.92"/>
    <n v="311.8"/>
    <n v="311.8"/>
    <n v="311.8"/>
    <n v="9.2078255290000008"/>
    <n v="9.2078255290000008"/>
    <n v="10.86032741"/>
    <n v="10.86032741"/>
  </r>
  <r>
    <d v="2025-09-27T00:00:00"/>
    <x v="16"/>
    <n v="672"/>
    <n v="6"/>
    <n v="4.1070000000000002"/>
    <n v="0.89300000000000002"/>
    <n v="24.64"/>
    <n v="24.64"/>
    <s v="USD"/>
    <n v="1"/>
    <n v="1"/>
    <n v="1"/>
    <n v="1"/>
    <n v="1"/>
    <n v="1"/>
    <n v="1"/>
    <n v="1"/>
    <n v="26.88"/>
    <n v="26.88"/>
    <n v="26.88"/>
    <n v="26.88"/>
    <n v="91.666666669999998"/>
    <n v="91.666666669999998"/>
    <n v="1.0909090910000001"/>
    <n v="1.0909090910000001"/>
  </r>
  <r>
    <d v="2025-09-27T00:00:00"/>
    <x v="49"/>
    <n v="1906"/>
    <n v="22"/>
    <n v="2.3759999999999999"/>
    <n v="1.1539999999999999"/>
    <n v="52.28"/>
    <n v="52.28"/>
    <s v="USD"/>
    <n v="5"/>
    <n v="6"/>
    <n v="6"/>
    <n v="6"/>
    <n v="5"/>
    <n v="6"/>
    <n v="6"/>
    <n v="6"/>
    <n v="146.84"/>
    <n v="180.72"/>
    <n v="180.72"/>
    <n v="180.72"/>
    <n v="28.928729529999998"/>
    <n v="28.928729529999998"/>
    <n v="3.4567712319999999"/>
    <n v="3.4567712319999999"/>
  </r>
  <r>
    <d v="2025-09-27T00:00:00"/>
    <x v="17"/>
    <n v="861"/>
    <n v="2"/>
    <n v="6.1150000000000002"/>
    <n v="0.23200000000000001"/>
    <n v="12.23"/>
    <n v="12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18"/>
    <n v="360"/>
    <n v="3"/>
    <n v="4.0330000000000004"/>
    <n v="0.83299999999999996"/>
    <n v="12.1"/>
    <n v="12.1"/>
    <s v="USD"/>
    <n v="1"/>
    <n v="1"/>
    <n v="1"/>
    <n v="1"/>
    <n v="1"/>
    <n v="1"/>
    <n v="1"/>
    <n v="1"/>
    <n v="34.49"/>
    <n v="34.49"/>
    <n v="34.49"/>
    <n v="34.49"/>
    <n v="35.082632650000001"/>
    <n v="35.082632650000001"/>
    <n v="2.8504132229999999"/>
    <n v="2.8504132229999999"/>
  </r>
  <r>
    <d v="2025-09-27T00:00:00"/>
    <x v="19"/>
    <n v="893"/>
    <n v="4"/>
    <n v="7.4950000000000001"/>
    <n v="0.44800000000000001"/>
    <n v="29.98"/>
    <n v="29.98"/>
    <s v="USD"/>
    <n v="3"/>
    <n v="3"/>
    <n v="3"/>
    <n v="3"/>
    <n v="5"/>
    <n v="5"/>
    <n v="5"/>
    <n v="5"/>
    <n v="374.86"/>
    <n v="374.86"/>
    <n v="374.86"/>
    <n v="374.86"/>
    <n v="7.997652457"/>
    <n v="7.997652457"/>
    <n v="12.503669110000001"/>
    <n v="12.503669110000001"/>
  </r>
  <r>
    <d v="2025-09-27T00:00:00"/>
    <x v="20"/>
    <n v="1455"/>
    <n v="13"/>
    <n v="4.3689999999999998"/>
    <n v="0.89300000000000002"/>
    <n v="56.8"/>
    <n v="56.8"/>
    <s v="USD"/>
    <n v="3"/>
    <n v="3"/>
    <n v="3"/>
    <n v="3"/>
    <n v="4"/>
    <n v="4"/>
    <n v="4"/>
    <n v="4"/>
    <n v="148.44999999999999"/>
    <n v="148.44999999999999"/>
    <n v="148.44999999999999"/>
    <n v="148.44999999999999"/>
    <n v="38.262041089999997"/>
    <n v="38.262041089999997"/>
    <n v="2.613556338"/>
    <n v="2.613556338"/>
  </r>
  <r>
    <d v="2025-09-27T00:00:00"/>
    <x v="21"/>
    <n v="791"/>
    <n v="8"/>
    <n v="2.754"/>
    <n v="1.0109999999999999"/>
    <n v="22.03"/>
    <n v="22.03"/>
    <s v="USD"/>
    <n v="1"/>
    <n v="1"/>
    <n v="1"/>
    <n v="1"/>
    <n v="1"/>
    <n v="1"/>
    <n v="1"/>
    <n v="1"/>
    <n v="41.49"/>
    <n v="41.49"/>
    <n v="41.49"/>
    <n v="41.49"/>
    <n v="53.097131840000003"/>
    <n v="53.097131840000003"/>
    <n v="1.883340899"/>
    <n v="1.883340899"/>
  </r>
  <r>
    <d v="2025-09-27T00:00:00"/>
    <x v="22"/>
    <n v="575"/>
    <n v="5"/>
    <n v="3.1179999999999999"/>
    <n v="0.87"/>
    <n v="15.59"/>
    <n v="15.59"/>
    <s v="USD"/>
    <n v="2"/>
    <n v="2"/>
    <n v="2"/>
    <n v="2"/>
    <n v="2"/>
    <n v="2"/>
    <n v="2"/>
    <n v="2"/>
    <n v="50.47"/>
    <n v="50.47"/>
    <n v="50.47"/>
    <n v="50.47"/>
    <n v="30.889637409999999"/>
    <n v="30.889637409999999"/>
    <n v="3.2373316230000002"/>
    <n v="3.2373316230000002"/>
  </r>
  <r>
    <d v="2025-09-27T00:00:00"/>
    <x v="3"/>
    <n v="862"/>
    <n v="3"/>
    <n v="5.4269999999999996"/>
    <n v="0.34799999999999998"/>
    <n v="16.28"/>
    <n v="16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5"/>
    <n v="216"/>
    <n v="2"/>
    <n v="2.76"/>
    <n v="0.92600000000000005"/>
    <n v="5.52"/>
    <n v="5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14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23"/>
    <n v="143"/>
    <n v="1"/>
    <n v="3.48"/>
    <n v="0.69899999999999995"/>
    <n v="3.48"/>
    <n v="3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0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2"/>
    <n v="267"/>
    <n v="1"/>
    <n v="5.65"/>
    <n v="0.375"/>
    <n v="5.65"/>
    <n v="5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6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15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6"/>
    <n v="348"/>
    <n v="3"/>
    <n v="3.5"/>
    <n v="0.86199999999999999"/>
    <n v="10.5"/>
    <n v="10.5"/>
    <s v="USD"/>
    <n v="0"/>
    <n v="1"/>
    <n v="1"/>
    <n v="1"/>
    <n v="0"/>
    <n v="1"/>
    <n v="1"/>
    <n v="1"/>
    <n v="0"/>
    <n v="97.49"/>
    <n v="97.49"/>
    <n v="97.49"/>
    <n v="10.77033542"/>
    <n v="10.77033542"/>
    <n v="9.2847619049999999"/>
    <n v="9.2847619049999999"/>
  </r>
  <r>
    <d v="2025-09-27T00:00:00"/>
    <x v="47"/>
    <n v="3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24"/>
    <n v="315"/>
    <n v="1"/>
    <n v="7.02"/>
    <n v="0.317"/>
    <n v="7.02"/>
    <n v="7.02"/>
    <s v="USD"/>
    <n v="1"/>
    <n v="1"/>
    <n v="1"/>
    <n v="1"/>
    <n v="1"/>
    <n v="1"/>
    <n v="1"/>
    <n v="1"/>
    <n v="85.9"/>
    <n v="85.9"/>
    <n v="85.9"/>
    <n v="85.9"/>
    <n v="8.1722933639999997"/>
    <n v="8.1722933639999997"/>
    <n v="12.23646724"/>
    <n v="12.23646724"/>
  </r>
  <r>
    <d v="2025-09-27T00:00:00"/>
    <x v="4"/>
    <n v="1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44"/>
    <n v="89"/>
    <n v="1"/>
    <n v="2.88"/>
    <n v="1.1240000000000001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1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21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25"/>
    <n v="505"/>
    <n v="2"/>
    <n v="4.7699999999999996"/>
    <n v="0.39600000000000002"/>
    <n v="9.5399999999999991"/>
    <n v="9.5399999999999991"/>
    <s v="USD"/>
    <n v="1"/>
    <n v="1"/>
    <n v="1"/>
    <n v="1"/>
    <n v="1"/>
    <n v="1"/>
    <n v="1"/>
    <n v="1"/>
    <n v="71.489999999999995"/>
    <n v="71.489999999999995"/>
    <n v="71.489999999999995"/>
    <n v="71.489999999999995"/>
    <n v="13.344523710000001"/>
    <n v="13.344523710000001"/>
    <n v="7.4937106919999996"/>
    <n v="7.4937106919999996"/>
  </r>
  <r>
    <d v="2025-09-27T00:00:00"/>
    <x v="26"/>
    <n v="578"/>
    <n v="9"/>
    <n v="2.6909999999999998"/>
    <n v="1.5569999999999999"/>
    <n v="24.22"/>
    <n v="24.22"/>
    <s v="USD"/>
    <n v="1"/>
    <n v="1"/>
    <n v="1"/>
    <n v="1"/>
    <n v="1"/>
    <n v="1"/>
    <n v="1"/>
    <n v="1"/>
    <n v="13.49"/>
    <n v="13.49"/>
    <n v="13.49"/>
    <n v="13.49"/>
    <n v="179.54040029999999"/>
    <n v="179.54040029999999"/>
    <n v="0.55697770440000005"/>
    <n v="0.55697770440000005"/>
  </r>
  <r>
    <d v="2025-09-27T00:00:00"/>
    <x v="31"/>
    <n v="168"/>
    <n v="1"/>
    <n v="0.81"/>
    <n v="0.59499999999999997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2"/>
    <n v="1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2"/>
    <n v="343"/>
    <n v="2"/>
    <n v="2.34"/>
    <n v="0.58299999999999996"/>
    <n v="4.68"/>
    <n v="4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1"/>
    <n v="137"/>
    <n v="3"/>
    <n v="0.93"/>
    <n v="2.19"/>
    <n v="2.79"/>
    <n v="2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2"/>
    <n v="446"/>
    <n v="7"/>
    <n v="0.85899999999999999"/>
    <n v="1.57"/>
    <n v="6.01"/>
    <n v="6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1"/>
    <n v="562"/>
    <n v="5"/>
    <n v="0.78"/>
    <n v="0.89"/>
    <n v="3.9"/>
    <n v="3.9"/>
    <s v="USD"/>
    <n v="1"/>
    <n v="2"/>
    <n v="2"/>
    <n v="2"/>
    <n v="3"/>
    <n v="4"/>
    <n v="4"/>
    <n v="4"/>
    <n v="98.7"/>
    <n v="131.6"/>
    <n v="131.6"/>
    <n v="131.6"/>
    <n v="2.9635258360000001"/>
    <n v="2.9635258360000001"/>
    <n v="33.743589739999997"/>
    <n v="33.743589739999997"/>
  </r>
  <r>
    <d v="2025-09-27T00:00:00"/>
    <x v="33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4"/>
    <n v="249"/>
    <n v="2"/>
    <n v="1.075"/>
    <n v="0.80300000000000005"/>
    <n v="2.15"/>
    <n v="2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5"/>
    <n v="1452"/>
    <n v="5"/>
    <n v="1.284"/>
    <n v="0.34399999999999997"/>
    <n v="6.42"/>
    <n v="6.42"/>
    <s v="USD"/>
    <n v="1"/>
    <n v="1"/>
    <n v="1"/>
    <n v="1"/>
    <n v="1"/>
    <n v="1"/>
    <n v="1"/>
    <n v="1"/>
    <n v="22.88"/>
    <n v="22.88"/>
    <n v="22.88"/>
    <n v="22.88"/>
    <n v="28.059440559999999"/>
    <n v="28.059440559999999"/>
    <n v="3.5638629279999998"/>
    <n v="3.5638629279999998"/>
  </r>
  <r>
    <d v="2025-09-27T00:00:00"/>
    <x v="35"/>
    <n v="2522"/>
    <n v="24"/>
    <n v="1.2549999999999999"/>
    <n v="0.95199999999999996"/>
    <n v="30.13"/>
    <n v="30.13"/>
    <s v="USD"/>
    <n v="4"/>
    <n v="4"/>
    <n v="4"/>
    <n v="4"/>
    <n v="4"/>
    <n v="4"/>
    <n v="4"/>
    <n v="4"/>
    <n v="103.74"/>
    <n v="103.74"/>
    <n v="103.74"/>
    <n v="103.74"/>
    <n v="29.043763250000001"/>
    <n v="29.043763250000001"/>
    <n v="3.443079987"/>
    <n v="3.443079987"/>
  </r>
  <r>
    <d v="2025-09-27T00:00:00"/>
    <x v="33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4"/>
    <n v="548"/>
    <n v="8"/>
    <n v="0.93300000000000005"/>
    <n v="1.46"/>
    <n v="7.46"/>
    <n v="7.46"/>
    <s v="USD"/>
    <n v="1"/>
    <n v="1"/>
    <n v="1"/>
    <n v="1"/>
    <n v="4"/>
    <n v="4"/>
    <n v="4"/>
    <n v="4"/>
    <n v="95.92"/>
    <n v="95.92"/>
    <n v="95.92"/>
    <n v="95.92"/>
    <n v="7.7773144289999996"/>
    <n v="7.7773144289999996"/>
    <n v="12.857908849999999"/>
    <n v="12.857908849999999"/>
  </r>
  <r>
    <d v="2025-09-27T00:00:00"/>
    <x v="33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4"/>
    <n v="615"/>
    <n v="4"/>
    <n v="1.105"/>
    <n v="0.65"/>
    <n v="4.42"/>
    <n v="4.42"/>
    <s v="USD"/>
    <n v="1"/>
    <n v="1"/>
    <n v="1"/>
    <n v="1"/>
    <n v="1"/>
    <n v="1"/>
    <n v="1"/>
    <n v="1"/>
    <n v="23.98"/>
    <n v="23.98"/>
    <n v="23.98"/>
    <n v="23.98"/>
    <n v="18.432026690000001"/>
    <n v="18.432026690000001"/>
    <n v="5.4253393670000003"/>
    <n v="5.4253393670000003"/>
  </r>
  <r>
    <d v="2025-09-27T00:00:00"/>
    <x v="35"/>
    <n v="571"/>
    <n v="3"/>
    <n v="1.167"/>
    <n v="0.52500000000000002"/>
    <n v="3.5"/>
    <n v="3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4"/>
    <n v="1402"/>
    <n v="12"/>
    <n v="0.80400000000000005"/>
    <n v="0.85599999999999998"/>
    <n v="9.65"/>
    <n v="9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3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5"/>
    <n v="1846"/>
    <n v="17"/>
    <n v="0.746"/>
    <n v="0.92100000000000004"/>
    <n v="12.69"/>
    <n v="12.69"/>
    <s v="USD"/>
    <n v="1"/>
    <n v="1"/>
    <n v="1"/>
    <n v="1"/>
    <n v="1"/>
    <n v="1"/>
    <n v="1"/>
    <n v="1"/>
    <n v="20.49"/>
    <n v="20.49"/>
    <n v="20.49"/>
    <n v="20.49"/>
    <n v="61.932650070000001"/>
    <n v="61.932650070000001"/>
    <n v="1.6146572100000001"/>
    <n v="1.6146572100000001"/>
  </r>
  <r>
    <d v="2025-09-27T00:00:00"/>
    <x v="36"/>
    <n v="261"/>
    <n v="4"/>
    <n v="2.4900000000000002"/>
    <n v="1.5329999999999999"/>
    <n v="9.9600000000000009"/>
    <n v="9.96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6"/>
    <n v="613"/>
    <n v="4"/>
    <n v="1.468"/>
    <n v="0.65300000000000002"/>
    <n v="5.87"/>
    <n v="5.87"/>
    <s v="USD"/>
    <n v="0"/>
    <n v="1"/>
    <n v="1"/>
    <n v="1"/>
    <n v="0"/>
    <n v="1"/>
    <n v="1"/>
    <n v="1"/>
    <n v="0"/>
    <n v="28.49"/>
    <n v="28.49"/>
    <n v="28.49"/>
    <n v="20.603720599999999"/>
    <n v="20.603720599999999"/>
    <n v="4.8534923340000002"/>
    <n v="4.8534923340000002"/>
  </r>
  <r>
    <d v="2025-09-27T00:00:00"/>
    <x v="36"/>
    <n v="490"/>
    <n v="1"/>
    <n v="1.71"/>
    <n v="0.20399999999999999"/>
    <n v="1.71"/>
    <n v="1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6"/>
    <n v="1133"/>
    <n v="7"/>
    <n v="1.2569999999999999"/>
    <n v="0.61799999999999999"/>
    <n v="8.8000000000000007"/>
    <n v="8.8000000000000007"/>
    <s v="USD"/>
    <n v="3"/>
    <n v="3"/>
    <n v="3"/>
    <n v="3"/>
    <n v="4"/>
    <n v="4"/>
    <n v="4"/>
    <n v="4"/>
    <n v="116.96"/>
    <n v="116.96"/>
    <n v="116.96"/>
    <n v="116.96"/>
    <n v="7.5239398079999997"/>
    <n v="7.5239398079999997"/>
    <n v="13.29090909"/>
    <n v="13.29090909"/>
  </r>
  <r>
    <d v="2025-09-27T00:00:00"/>
    <x v="37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7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8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7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8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7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9"/>
    <n v="285"/>
    <n v="9"/>
    <n v="1.149"/>
    <n v="3.1579999999999999"/>
    <n v="10.34"/>
    <n v="10.34"/>
    <s v="USD"/>
    <n v="2"/>
    <n v="2"/>
    <n v="2"/>
    <n v="2"/>
    <n v="2"/>
    <n v="2"/>
    <n v="2"/>
    <n v="2"/>
    <n v="22.98"/>
    <n v="22.98"/>
    <n v="22.98"/>
    <n v="22.98"/>
    <n v="44.995648389999999"/>
    <n v="44.995648389999999"/>
    <n v="2.222437137"/>
    <n v="2.222437137"/>
  </r>
  <r>
    <d v="2025-09-27T00:00:00"/>
    <x v="40"/>
    <n v="104"/>
    <n v="2"/>
    <n v="1.7250000000000001"/>
    <n v="1.923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1"/>
    <n v="600"/>
    <n v="2"/>
    <n v="1.5149999999999999"/>
    <n v="0.33300000000000002"/>
    <n v="3.03"/>
    <n v="3.03"/>
    <s v="USD"/>
    <n v="1"/>
    <n v="1"/>
    <n v="1"/>
    <n v="1"/>
    <n v="1"/>
    <n v="1"/>
    <n v="1"/>
    <n v="1"/>
    <n v="24.49"/>
    <n v="24.49"/>
    <n v="24.49"/>
    <n v="24.49"/>
    <n v="12.3723969"/>
    <n v="12.3723969"/>
    <n v="8.0825082510000001"/>
    <n v="8.0825082510000001"/>
  </r>
  <r>
    <d v="2025-09-27T00:00:00"/>
    <x v="42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9"/>
    <n v="3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40"/>
    <n v="267"/>
    <n v="5"/>
    <n v="1.31"/>
    <n v="1.873"/>
    <n v="6.55"/>
    <n v="6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1"/>
    <n v="1482"/>
    <n v="9"/>
    <n v="1.3720000000000001"/>
    <n v="0.60699999999999998"/>
    <n v="12.35"/>
    <n v="12.35"/>
    <s v="USD"/>
    <n v="0"/>
    <n v="1"/>
    <n v="1"/>
    <n v="1"/>
    <n v="0"/>
    <n v="1"/>
    <n v="1"/>
    <n v="1"/>
    <n v="0"/>
    <n v="22.88"/>
    <n v="22.88"/>
    <n v="22.88"/>
    <n v="53.977272730000003"/>
    <n v="53.977272730000003"/>
    <n v="1.8526315790000001"/>
    <n v="1.8526315790000001"/>
  </r>
  <r>
    <d v="2025-09-27T00:00:00"/>
    <x v="42"/>
    <n v="82"/>
    <n v="1"/>
    <n v="1.5"/>
    <n v="1.2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2"/>
    <n v="152"/>
    <n v="1"/>
    <n v="0.56000000000000005"/>
    <n v="0.65800000000000003"/>
    <n v="0.56000000000000005"/>
    <n v="0.56000000000000005"/>
    <s v="USD"/>
    <n v="1"/>
    <n v="1"/>
    <n v="1"/>
    <n v="1"/>
    <n v="2"/>
    <n v="2"/>
    <n v="2"/>
    <n v="2"/>
    <n v="42.98"/>
    <n v="42.98"/>
    <n v="42.98"/>
    <n v="42.98"/>
    <n v="1.3029315960000001"/>
    <n v="1.3029315960000001"/>
    <n v="76.75"/>
    <n v="76.75"/>
  </r>
  <r>
    <d v="2025-09-27T00:00:00"/>
    <x v="39"/>
    <n v="375"/>
    <n v="4"/>
    <n v="1.1779999999999999"/>
    <n v="1.0669999999999999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0"/>
    <n v="382"/>
    <n v="5"/>
    <n v="1.32"/>
    <n v="1.3089999999999999"/>
    <n v="6.6"/>
    <n v="6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1"/>
    <n v="973"/>
    <n v="4"/>
    <n v="1.3129999999999999"/>
    <n v="0.41099999999999998"/>
    <n v="5.25"/>
    <n v="5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1"/>
    <n v="425"/>
    <n v="3"/>
    <n v="1.657"/>
    <n v="0.70599999999999996"/>
    <n v="4.97"/>
    <n v="4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9"/>
    <n v="306"/>
    <n v="3"/>
    <n v="0.51300000000000001"/>
    <n v="0.98"/>
    <n v="1.54"/>
    <n v="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2"/>
    <n v="1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40"/>
    <n v="1561"/>
    <n v="9"/>
    <n v="0.87"/>
    <n v="0.57699999999999996"/>
    <n v="7.83"/>
    <n v="7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28"/>
    <n v="320"/>
    <n v="3"/>
    <n v="2.117"/>
    <n v="0.93799999999999994"/>
    <n v="6.35"/>
    <n v="6.35"/>
    <s v="USD"/>
    <n v="1"/>
    <n v="1"/>
    <n v="1"/>
    <n v="1"/>
    <n v="1"/>
    <n v="1"/>
    <n v="1"/>
    <n v="1"/>
    <n v="24.88"/>
    <n v="24.88"/>
    <n v="24.88"/>
    <n v="24.88"/>
    <n v="25.522508040000002"/>
    <n v="25.522508040000002"/>
    <n v="3.918110236"/>
    <n v="3.918110236"/>
  </r>
  <r>
    <d v="2025-09-27T00:00:00"/>
    <x v="43"/>
    <n v="112"/>
    <n v="1"/>
    <n v="1.5"/>
    <n v="0.8930000000000000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28"/>
    <n v="537"/>
    <n v="5"/>
    <n v="1.206"/>
    <n v="0.93100000000000005"/>
    <n v="6.03"/>
    <n v="6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3"/>
    <n v="567"/>
    <n v="2"/>
    <n v="1.47"/>
    <n v="0.35299999999999998"/>
    <n v="2.94"/>
    <n v="2.94"/>
    <s v="USD"/>
    <n v="1"/>
    <n v="2"/>
    <n v="2"/>
    <n v="2"/>
    <n v="1"/>
    <n v="2"/>
    <n v="2"/>
    <n v="2"/>
    <n v="16.489999999999998"/>
    <n v="39.369999999999997"/>
    <n v="39.369999999999997"/>
    <n v="39.369999999999997"/>
    <n v="7.4676149350000003"/>
    <n v="7.4676149350000003"/>
    <n v="13.391156459999999"/>
    <n v="13.391156459999999"/>
  </r>
  <r>
    <d v="2025-09-27T00:00:00"/>
    <x v="28"/>
    <n v="775"/>
    <n v="4"/>
    <n v="1.2549999999999999"/>
    <n v="0.51600000000000001"/>
    <n v="5.0199999999999996"/>
    <n v="5.01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3"/>
    <n v="314"/>
    <n v="1"/>
    <n v="1.1399999999999999"/>
    <n v="0.318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3"/>
    <n v="430"/>
    <n v="4"/>
    <n v="0.88"/>
    <n v="0.93"/>
    <n v="3.52"/>
    <n v="3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28"/>
    <n v="957"/>
    <n v="5"/>
    <n v="1.0720000000000001"/>
    <n v="0.52200000000000002"/>
    <n v="5.36"/>
    <n v="5.36"/>
    <s v="USD"/>
    <n v="0"/>
    <n v="1"/>
    <n v="1"/>
    <n v="1"/>
    <n v="0"/>
    <n v="2"/>
    <n v="2"/>
    <n v="2"/>
    <n v="0"/>
    <n v="239.76"/>
    <n v="239.76"/>
    <n v="239.76"/>
    <n v="2.2355689019999998"/>
    <n v="2.2355689019999998"/>
    <n v="44.731343279999997"/>
    <n v="44.731343279999997"/>
  </r>
  <r>
    <d v="2025-09-27T00:00:00"/>
    <x v="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45"/>
    <n v="785"/>
    <n v="3"/>
    <n v="1.88"/>
    <n v="0.38200000000000001"/>
    <n v="5.64"/>
    <n v="5.64"/>
    <s v="USD"/>
    <n v="0"/>
    <n v="1"/>
    <n v="1"/>
    <n v="1"/>
    <n v="0"/>
    <n v="1"/>
    <n v="1"/>
    <n v="1"/>
    <n v="0"/>
    <n v="31.49"/>
    <n v="31.49"/>
    <n v="31.49"/>
    <n v="17.91044776"/>
    <n v="17.91044776"/>
    <n v="5.5833333329999997"/>
    <n v="5.5833333329999997"/>
  </r>
  <r>
    <d v="2025-09-27T00:00:00"/>
    <x v="3"/>
    <n v="130"/>
    <n v="1"/>
    <n v="2.4900000000000002"/>
    <n v="0.76900000000000002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5"/>
    <n v="821"/>
    <n v="9"/>
    <n v="2.1190000000000002"/>
    <n v="1.0960000000000001"/>
    <n v="19.07"/>
    <n v="19.07"/>
    <s v="USD"/>
    <n v="1"/>
    <n v="2"/>
    <n v="2"/>
    <n v="2"/>
    <n v="1"/>
    <n v="2"/>
    <n v="2"/>
    <n v="2"/>
    <n v="33.49"/>
    <n v="53.98"/>
    <n v="53.98"/>
    <n v="53.98"/>
    <n v="35.327899219999999"/>
    <n v="35.327899219999999"/>
    <n v="2.8306240169999999"/>
    <n v="2.8306240169999999"/>
  </r>
  <r>
    <d v="2025-09-27T00:00:00"/>
    <x v="3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5"/>
    <n v="906"/>
    <n v="9"/>
    <n v="1.486"/>
    <n v="0.99299999999999999"/>
    <n v="13.37"/>
    <n v="13.37"/>
    <s v="USD"/>
    <n v="0"/>
    <n v="1"/>
    <n v="1"/>
    <n v="1"/>
    <n v="0"/>
    <n v="1"/>
    <n v="1"/>
    <n v="1"/>
    <n v="0"/>
    <n v="25.49"/>
    <n v="25.49"/>
    <n v="25.49"/>
    <n v="52.451941939999998"/>
    <n v="52.451941939999998"/>
    <n v="1.906507105"/>
    <n v="1.906507105"/>
  </r>
  <r>
    <d v="2025-09-27T00:00:00"/>
    <x v="8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45"/>
    <n v="392"/>
    <n v="2"/>
    <n v="1.1399999999999999"/>
    <n v="0.51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5"/>
    <n v="616"/>
    <n v="3"/>
    <n v="0.6"/>
    <n v="0.48699999999999999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45"/>
    <n v="161"/>
    <n v="1"/>
    <n v="1.41"/>
    <n v="0.621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3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3"/>
    <n v="55"/>
    <n v="1"/>
    <n v="2.2200000000000002"/>
    <n v="1.8180000000000001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7T00:00:00"/>
    <x v="45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7T00:00:00"/>
    <x v="5"/>
    <n v="196"/>
    <n v="6"/>
    <n v="1.1879999999999999"/>
    <n v="3.0609999999999999"/>
    <n v="7.13"/>
    <n v="7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0"/>
    <n v="1408"/>
    <n v="9"/>
    <n v="1.8720000000000001"/>
    <n v="0.63900000000000001"/>
    <n v="16.850000000000001"/>
    <n v="16.850000000000001"/>
    <s v="USD"/>
    <n v="3"/>
    <n v="3"/>
    <n v="3"/>
    <n v="3"/>
    <n v="3"/>
    <n v="3"/>
    <n v="3"/>
    <n v="3"/>
    <n v="87.47"/>
    <n v="87.47"/>
    <n v="87.47"/>
    <n v="87.47"/>
    <n v="19.26374757"/>
    <n v="19.26374757"/>
    <n v="5.1910979230000001"/>
    <n v="5.1910979230000001"/>
  </r>
  <r>
    <d v="2025-09-28T00:00:00"/>
    <x v="1"/>
    <n v="3337"/>
    <n v="32"/>
    <n v="1.992"/>
    <n v="0.95899999999999996"/>
    <n v="63.75"/>
    <n v="63.75"/>
    <s v="USD"/>
    <n v="9"/>
    <n v="9"/>
    <n v="9"/>
    <n v="9"/>
    <n v="9"/>
    <n v="9"/>
    <n v="9"/>
    <n v="9"/>
    <n v="233.41"/>
    <n v="233.41"/>
    <n v="233.41"/>
    <n v="233.41"/>
    <n v="27.31245448"/>
    <n v="27.31245448"/>
    <n v="3.661333333"/>
    <n v="3.661333333"/>
  </r>
  <r>
    <d v="2025-09-28T00:00:00"/>
    <x v="2"/>
    <n v="1651"/>
    <n v="15"/>
    <n v="3.0310000000000001"/>
    <n v="0.90900000000000003"/>
    <n v="45.46"/>
    <n v="45.46"/>
    <s v="USD"/>
    <n v="3"/>
    <n v="3"/>
    <n v="3"/>
    <n v="3"/>
    <n v="3"/>
    <n v="3"/>
    <n v="3"/>
    <n v="3"/>
    <n v="104.86"/>
    <n v="104.86"/>
    <n v="104.86"/>
    <n v="104.86"/>
    <n v="43.35304215"/>
    <n v="43.35304215"/>
    <n v="2.3066432030000001"/>
    <n v="2.3066432030000001"/>
  </r>
  <r>
    <d v="2025-09-28T00:00:00"/>
    <x v="4"/>
    <n v="776"/>
    <n v="3"/>
    <n v="5.617"/>
    <n v="0.38700000000000001"/>
    <n v="16.850000000000001"/>
    <n v="16.850000000000001"/>
    <s v="USD"/>
    <n v="2"/>
    <n v="2"/>
    <n v="2"/>
    <n v="2"/>
    <n v="2"/>
    <n v="2"/>
    <n v="2"/>
    <n v="2"/>
    <n v="218.98"/>
    <n v="218.98"/>
    <n v="218.98"/>
    <n v="218.98"/>
    <n v="7.6947666449999996"/>
    <n v="7.6947666449999996"/>
    <n v="12.9958457"/>
    <n v="12.9958457"/>
  </r>
  <r>
    <d v="2025-09-28T00:00:00"/>
    <x v="44"/>
    <n v="1588"/>
    <n v="14"/>
    <n v="2.262"/>
    <n v="0.88200000000000001"/>
    <n v="31.67"/>
    <n v="31.67"/>
    <s v="USD"/>
    <n v="2"/>
    <n v="5"/>
    <n v="5"/>
    <n v="5"/>
    <n v="2"/>
    <n v="5"/>
    <n v="5"/>
    <n v="5"/>
    <n v="66.98"/>
    <n v="158.22999999999999"/>
    <n v="158.22999999999999"/>
    <n v="158.22999999999999"/>
    <n v="20.01516779"/>
    <n v="20.01516779"/>
    <n v="4.9962109249999997"/>
    <n v="4.9962109249999997"/>
  </r>
  <r>
    <d v="2025-09-28T00:00:00"/>
    <x v="6"/>
    <n v="676"/>
    <n v="5"/>
    <n v="1.3320000000000001"/>
    <n v="0.74"/>
    <n v="6.66"/>
    <n v="6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7"/>
    <n v="1549"/>
    <n v="13"/>
    <n v="2.444"/>
    <n v="0.83899999999999997"/>
    <n v="31.77"/>
    <n v="31.77"/>
    <s v="USD"/>
    <n v="4"/>
    <n v="4"/>
    <n v="4"/>
    <n v="4"/>
    <n v="4"/>
    <n v="4"/>
    <n v="4"/>
    <n v="4"/>
    <n v="160.96"/>
    <n v="160.96"/>
    <n v="160.96"/>
    <n v="160.96"/>
    <n v="19.73782306"/>
    <n v="19.73782306"/>
    <n v="5.0664148569999998"/>
    <n v="5.0664148569999998"/>
  </r>
  <r>
    <d v="2025-09-28T00:00:00"/>
    <x v="9"/>
    <n v="1114"/>
    <n v="9"/>
    <n v="1.6539999999999999"/>
    <n v="0.80800000000000005"/>
    <n v="14.89"/>
    <n v="14.89"/>
    <s v="USD"/>
    <n v="3"/>
    <n v="3"/>
    <n v="3"/>
    <n v="3"/>
    <n v="3"/>
    <n v="3"/>
    <n v="3"/>
    <n v="3"/>
    <n v="77.25"/>
    <n v="77.25"/>
    <n v="77.25"/>
    <n v="77.25"/>
    <n v="19.27508091"/>
    <n v="19.27508091"/>
    <n v="5.188045668"/>
    <n v="5.188045668"/>
  </r>
  <r>
    <d v="2025-09-28T00:00:00"/>
    <x v="4"/>
    <n v="3552"/>
    <n v="24"/>
    <n v="4.93"/>
    <n v="0.67600000000000005"/>
    <n v="118.33"/>
    <n v="118.33"/>
    <s v="USD"/>
    <n v="5"/>
    <n v="6"/>
    <n v="6"/>
    <n v="6"/>
    <n v="10"/>
    <n v="12"/>
    <n v="12"/>
    <n v="12"/>
    <n v="362.46"/>
    <n v="439.44"/>
    <n v="439.44"/>
    <n v="439.44"/>
    <n v="26.927453119999999"/>
    <n v="26.927453119999999"/>
    <n v="3.713682076"/>
    <n v="3.713682076"/>
  </r>
  <r>
    <d v="2025-09-28T00:00:00"/>
    <x v="10"/>
    <n v="1722"/>
    <n v="2"/>
    <n v="4.96"/>
    <n v="0.11600000000000001"/>
    <n v="9.92"/>
    <n v="9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12"/>
    <n v="2070"/>
    <n v="15"/>
    <n v="4.7149999999999999"/>
    <n v="0.72499999999999998"/>
    <n v="70.73"/>
    <n v="70.73"/>
    <s v="USD"/>
    <n v="5"/>
    <n v="6"/>
    <n v="6"/>
    <n v="6"/>
    <n v="7"/>
    <n v="9"/>
    <n v="9"/>
    <n v="9"/>
    <n v="279.60000000000002"/>
    <n v="351.4"/>
    <n v="351.4"/>
    <n v="351.4"/>
    <n v="20.128059189999998"/>
    <n v="20.128059189999998"/>
    <n v="4.9681888870000002"/>
    <n v="4.9681888870000002"/>
  </r>
  <r>
    <d v="2025-09-28T00:00:00"/>
    <x v="13"/>
    <n v="2773"/>
    <n v="18"/>
    <n v="4.4930000000000003"/>
    <n v="0.64900000000000002"/>
    <n v="80.87"/>
    <n v="80.87"/>
    <s v="USD"/>
    <n v="7"/>
    <n v="7"/>
    <n v="7"/>
    <n v="7"/>
    <n v="10"/>
    <n v="10"/>
    <n v="10"/>
    <n v="10"/>
    <n v="397.66"/>
    <n v="397.66"/>
    <n v="397.66"/>
    <n v="397.66"/>
    <n v="20.33646834"/>
    <n v="20.33646834"/>
    <n v="4.9172746380000003"/>
    <n v="4.9172746380000003"/>
  </r>
  <r>
    <d v="2025-09-28T00:00:00"/>
    <x v="14"/>
    <n v="1271"/>
    <n v="10"/>
    <n v="3.6680000000000001"/>
    <n v="0.78700000000000003"/>
    <n v="36.68"/>
    <n v="36.68"/>
    <s v="USD"/>
    <n v="1"/>
    <n v="1"/>
    <n v="1"/>
    <n v="1"/>
    <n v="1"/>
    <n v="1"/>
    <n v="1"/>
    <n v="1"/>
    <n v="36.979999999999997"/>
    <n v="36.979999999999997"/>
    <n v="36.979999999999997"/>
    <n v="36.979999999999997"/>
    <n v="99.188750679999998"/>
    <n v="99.188750679999998"/>
    <n v="1.0081788439999999"/>
    <n v="1.0081788439999999"/>
  </r>
  <r>
    <d v="2025-09-28T00:00:00"/>
    <x v="46"/>
    <n v="1010"/>
    <n v="6"/>
    <n v="2.5219999999999998"/>
    <n v="0.59399999999999997"/>
    <n v="15.13"/>
    <n v="15.13"/>
    <s v="USD"/>
    <n v="3"/>
    <n v="3"/>
    <n v="3"/>
    <n v="3"/>
    <n v="6"/>
    <n v="6"/>
    <n v="6"/>
    <n v="6"/>
    <n v="151.94"/>
    <n v="151.94"/>
    <n v="151.94"/>
    <n v="151.94"/>
    <n v="9.9578781099999993"/>
    <n v="9.9578781099999993"/>
    <n v="10.04230007"/>
    <n v="10.04230007"/>
  </r>
  <r>
    <d v="2025-09-28T00:00:00"/>
    <x v="15"/>
    <n v="1248"/>
    <n v="8"/>
    <n v="4.6680000000000001"/>
    <n v="0.64100000000000001"/>
    <n v="37.340000000000003"/>
    <n v="37.340000000000003"/>
    <s v="USD"/>
    <n v="1"/>
    <n v="1"/>
    <n v="1"/>
    <n v="1"/>
    <n v="1"/>
    <n v="1"/>
    <n v="1"/>
    <n v="1"/>
    <n v="29.49"/>
    <n v="29.49"/>
    <n v="29.49"/>
    <n v="29.49"/>
    <n v="126.6191929"/>
    <n v="126.6191929"/>
    <n v="0.78976968400000003"/>
    <n v="0.78976968400000003"/>
  </r>
  <r>
    <d v="2025-09-28T00:00:00"/>
    <x v="16"/>
    <n v="898"/>
    <n v="7"/>
    <n v="4.1360000000000001"/>
    <n v="0.78"/>
    <n v="28.95"/>
    <n v="28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9"/>
    <n v="4092"/>
    <n v="25"/>
    <n v="2.113"/>
    <n v="0.61099999999999999"/>
    <n v="52.83"/>
    <n v="52.83"/>
    <s v="USD"/>
    <n v="4"/>
    <n v="5"/>
    <n v="5"/>
    <n v="5"/>
    <n v="5"/>
    <n v="6"/>
    <n v="6"/>
    <n v="6"/>
    <n v="161.86000000000001"/>
    <n v="175.35"/>
    <n v="175.35"/>
    <n v="175.35"/>
    <n v="30.128314799999998"/>
    <n v="30.128314799999998"/>
    <n v="3.3191368539999999"/>
    <n v="3.3191368539999999"/>
  </r>
  <r>
    <d v="2025-09-28T00:00:00"/>
    <x v="17"/>
    <n v="1042"/>
    <n v="1"/>
    <n v="7.22"/>
    <n v="9.6000000000000002E-2"/>
    <n v="7.22"/>
    <n v="7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18"/>
    <n v="423"/>
    <n v="11"/>
    <n v="3.7429999999999999"/>
    <n v="2.6"/>
    <n v="41.17"/>
    <n v="41.17"/>
    <s v="USD"/>
    <n v="1"/>
    <n v="1"/>
    <n v="1"/>
    <n v="1"/>
    <n v="1"/>
    <n v="1"/>
    <n v="1"/>
    <n v="1"/>
    <n v="34.49"/>
    <n v="34.49"/>
    <n v="34.49"/>
    <n v="34.49"/>
    <n v="119.3679327"/>
    <n v="119.3679327"/>
    <n v="0.83774593149999999"/>
    <n v="0.83774593149999999"/>
  </r>
  <r>
    <d v="2025-09-28T00:00:00"/>
    <x v="19"/>
    <n v="1104"/>
    <n v="3"/>
    <n v="8.4629999999999992"/>
    <n v="0.27200000000000002"/>
    <n v="25.39"/>
    <n v="25.39"/>
    <s v="USD"/>
    <n v="2"/>
    <n v="2"/>
    <n v="2"/>
    <n v="2"/>
    <n v="4"/>
    <n v="4"/>
    <n v="4"/>
    <n v="4"/>
    <n v="303.19"/>
    <n v="303.19"/>
    <n v="303.19"/>
    <n v="303.19"/>
    <n v="8.3742867509999996"/>
    <n v="8.3742867509999996"/>
    <n v="11.94131548"/>
    <n v="11.94131548"/>
  </r>
  <r>
    <d v="2025-09-28T00:00:00"/>
    <x v="20"/>
    <n v="1561"/>
    <n v="9"/>
    <n v="4.6210000000000004"/>
    <n v="0.57699999999999996"/>
    <n v="41.59"/>
    <n v="41.59"/>
    <s v="USD"/>
    <n v="2"/>
    <n v="2"/>
    <n v="2"/>
    <n v="2"/>
    <n v="2"/>
    <n v="2"/>
    <n v="2"/>
    <n v="2"/>
    <n v="35.47"/>
    <n v="35.47"/>
    <n v="35.47"/>
    <n v="35.47"/>
    <n v="117.2540175"/>
    <n v="117.2540175"/>
    <n v="0.85284924259999995"/>
    <n v="0.85284924259999995"/>
  </r>
  <r>
    <d v="2025-09-28T00:00:00"/>
    <x v="21"/>
    <n v="951"/>
    <n v="3"/>
    <n v="3.25"/>
    <n v="0.315"/>
    <n v="9.75"/>
    <n v="9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22"/>
    <n v="622"/>
    <n v="4"/>
    <n v="2.5099999999999998"/>
    <n v="0.64300000000000002"/>
    <n v="10.039999999999999"/>
    <n v="10.039999999999999"/>
    <s v="USD"/>
    <n v="2"/>
    <n v="2"/>
    <n v="2"/>
    <n v="2"/>
    <n v="2"/>
    <n v="2"/>
    <n v="2"/>
    <n v="2"/>
    <n v="52.98"/>
    <n v="52.98"/>
    <n v="52.98"/>
    <n v="52.98"/>
    <n v="18.95054738"/>
    <n v="18.95054738"/>
    <n v="5.2768924300000002"/>
    <n v="5.2768924300000002"/>
  </r>
  <r>
    <d v="2025-09-28T00:00:00"/>
    <x v="3"/>
    <n v="1024"/>
    <n v="5"/>
    <n v="5.64"/>
    <n v="0.48799999999999999"/>
    <n v="28.2"/>
    <n v="28.2"/>
    <s v="USD"/>
    <n v="2"/>
    <n v="2"/>
    <n v="2"/>
    <n v="2"/>
    <n v="2"/>
    <n v="2"/>
    <n v="2"/>
    <n v="2"/>
    <n v="136.97999999999999"/>
    <n v="136.97999999999999"/>
    <n v="136.97999999999999"/>
    <n v="136.97999999999999"/>
    <n v="20.586946999999999"/>
    <n v="20.586946999999999"/>
    <n v="4.8574468089999998"/>
    <n v="4.8574468089999998"/>
  </r>
  <r>
    <d v="2025-09-28T00:00:00"/>
    <x v="45"/>
    <n v="2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14"/>
    <n v="154"/>
    <n v="6"/>
    <n v="5.1529999999999996"/>
    <n v="3.8959999999999999"/>
    <n v="30.92"/>
    <n v="30.92"/>
    <s v="USD"/>
    <n v="2"/>
    <n v="2"/>
    <n v="2"/>
    <n v="2"/>
    <n v="3"/>
    <n v="3"/>
    <n v="3"/>
    <n v="3"/>
    <n v="103.47"/>
    <n v="103.47"/>
    <n v="103.47"/>
    <n v="103.47"/>
    <n v="29.88305789"/>
    <n v="29.88305789"/>
    <n v="3.3463777490000002"/>
    <n v="3.3463777490000002"/>
  </r>
  <r>
    <d v="2025-09-28T00:00:00"/>
    <x v="23"/>
    <n v="211"/>
    <n v="1"/>
    <n v="2.02"/>
    <n v="0.47399999999999998"/>
    <n v="2.02"/>
    <n v="2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0"/>
    <n v="48"/>
    <n v="1"/>
    <n v="1.45"/>
    <n v="2.0830000000000002"/>
    <n v="1.45"/>
    <n v="1.45"/>
    <s v="USD"/>
    <n v="3"/>
    <n v="3"/>
    <n v="3"/>
    <n v="3"/>
    <n v="3"/>
    <n v="3"/>
    <n v="3"/>
    <n v="3"/>
    <n v="80.47"/>
    <n v="80.47"/>
    <n v="80.47"/>
    <n v="80.47"/>
    <n v="1.8019137569999999"/>
    <n v="1.8019137569999999"/>
    <n v="55.496551719999999"/>
    <n v="55.496551719999999"/>
  </r>
  <r>
    <d v="2025-09-28T00:00:00"/>
    <x v="2"/>
    <n v="369"/>
    <n v="3"/>
    <n v="3.343"/>
    <n v="0.81299999999999994"/>
    <n v="10.029999999999999"/>
    <n v="10.02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6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6"/>
    <n v="360"/>
    <n v="4"/>
    <n v="5.1280000000000001"/>
    <n v="1.111"/>
    <n v="20.51"/>
    <n v="20.51"/>
    <s v="USD"/>
    <n v="1"/>
    <n v="1"/>
    <n v="1"/>
    <n v="1"/>
    <n v="1"/>
    <n v="1"/>
    <n v="1"/>
    <n v="1"/>
    <n v="97.49"/>
    <n v="97.49"/>
    <n v="97.49"/>
    <n v="97.49"/>
    <n v="21.038055190000001"/>
    <n v="21.038055190000001"/>
    <n v="4.7532910780000002"/>
    <n v="4.7532910780000002"/>
  </r>
  <r>
    <d v="2025-09-28T00:00:00"/>
    <x v="47"/>
    <n v="393"/>
    <n v="2"/>
    <n v="4.2949999999999999"/>
    <n v="0.50900000000000001"/>
    <n v="8.59"/>
    <n v="8.59"/>
    <s v="USD"/>
    <n v="3"/>
    <n v="3"/>
    <n v="3"/>
    <n v="3"/>
    <n v="8"/>
    <n v="8"/>
    <n v="8"/>
    <n v="8"/>
    <n v="163.92"/>
    <n v="163.92"/>
    <n v="163.92"/>
    <n v="163.92"/>
    <n v="5.2403611520000002"/>
    <n v="5.2403611520000002"/>
    <n v="19.082654250000001"/>
    <n v="19.082654250000001"/>
  </r>
  <r>
    <d v="2025-09-28T00:00:00"/>
    <x v="24"/>
    <n v="726"/>
    <n v="6"/>
    <n v="5.3"/>
    <n v="0.82599999999999996"/>
    <n v="31.8"/>
    <n v="31.8"/>
    <s v="USD"/>
    <n v="2"/>
    <n v="3"/>
    <n v="3"/>
    <n v="3"/>
    <n v="4"/>
    <n v="5"/>
    <n v="5"/>
    <n v="5"/>
    <n v="284.58"/>
    <n v="317.45999999999998"/>
    <n v="317.45999999999998"/>
    <n v="317.45999999999998"/>
    <n v="10.017010020000001"/>
    <n v="10.017010020000001"/>
    <n v="9.9830188680000003"/>
    <n v="9.9830188680000003"/>
  </r>
  <r>
    <d v="2025-09-28T00:00:00"/>
    <x v="4"/>
    <n v="144"/>
    <n v="2"/>
    <n v="2.46"/>
    <n v="1.389"/>
    <n v="4.92"/>
    <n v="4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4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1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21"/>
    <n v="74"/>
    <n v="1"/>
    <n v="3.71"/>
    <n v="1.351"/>
    <n v="3.71"/>
    <n v="3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25"/>
    <n v="553"/>
    <n v="1"/>
    <n v="3.16"/>
    <n v="0.18099999999999999"/>
    <n v="3.16"/>
    <n v="3.16"/>
    <s v="USD"/>
    <n v="3"/>
    <n v="3"/>
    <n v="3"/>
    <n v="3"/>
    <n v="4"/>
    <n v="4"/>
    <n v="4"/>
    <n v="4"/>
    <n v="92.96"/>
    <n v="92.96"/>
    <n v="92.96"/>
    <n v="92.96"/>
    <n v="3.399311532"/>
    <n v="3.399311532"/>
    <n v="29.417721520000001"/>
    <n v="29.417721520000001"/>
  </r>
  <r>
    <d v="2025-09-28T00:00:00"/>
    <x v="26"/>
    <n v="741"/>
    <n v="4"/>
    <n v="3.0830000000000002"/>
    <n v="0.54"/>
    <n v="12.33"/>
    <n v="12.33"/>
    <s v="USD"/>
    <n v="1"/>
    <n v="1"/>
    <n v="1"/>
    <n v="1"/>
    <n v="1"/>
    <n v="1"/>
    <n v="1"/>
    <n v="1"/>
    <n v="13.49"/>
    <n v="13.49"/>
    <n v="13.49"/>
    <n v="13.49"/>
    <n v="91.401037810000005"/>
    <n v="91.401037810000005"/>
    <n v="1.0940794810000001"/>
    <n v="1.0940794810000001"/>
  </r>
  <r>
    <d v="2025-09-28T00:00:00"/>
    <x v="27"/>
    <n v="3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1"/>
    <n v="129"/>
    <n v="5"/>
    <n v="1.4139999999999999"/>
    <n v="3.8759999999999999"/>
    <n v="7.07"/>
    <n v="7.07"/>
    <s v="USD"/>
    <n v="1"/>
    <n v="1"/>
    <n v="1"/>
    <n v="1"/>
    <n v="1"/>
    <n v="1"/>
    <n v="1"/>
    <n v="1"/>
    <n v="24.49"/>
    <n v="24.49"/>
    <n v="24.49"/>
    <n v="24.49"/>
    <n v="28.868926089999999"/>
    <n v="28.868926089999999"/>
    <n v="3.4639321070000002"/>
    <n v="3.4639321070000002"/>
  </r>
  <r>
    <d v="2025-09-28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14"/>
    <n v="53"/>
    <n v="1"/>
    <n v="1.65"/>
    <n v="1.887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4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12"/>
    <n v="193"/>
    <n v="3"/>
    <n v="3.58"/>
    <n v="1.554"/>
    <n v="10.74"/>
    <n v="10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10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28"/>
    <n v="73"/>
    <n v="1"/>
    <n v="2.6"/>
    <n v="1.37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2"/>
    <n v="324"/>
    <n v="1"/>
    <n v="3.13"/>
    <n v="0.309"/>
    <n v="3.13"/>
    <n v="3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9"/>
    <n v="45"/>
    <n v="1"/>
    <n v="5.85"/>
    <n v="2.222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16"/>
    <n v="301"/>
    <n v="2"/>
    <n v="4.085"/>
    <n v="0.66400000000000003"/>
    <n v="8.17"/>
    <n v="8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19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29"/>
    <n v="120"/>
    <n v="1"/>
    <n v="1.05"/>
    <n v="0.83299999999999996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29"/>
    <n v="240"/>
    <n v="4"/>
    <n v="1.155"/>
    <n v="1.667"/>
    <n v="4.62"/>
    <n v="4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29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29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0"/>
    <n v="967"/>
    <n v="12"/>
    <n v="0.78800000000000003"/>
    <n v="1.2410000000000001"/>
    <n v="9.4600000000000009"/>
    <n v="9.4600000000000009"/>
    <s v="USD"/>
    <n v="4"/>
    <n v="5"/>
    <n v="5"/>
    <n v="5"/>
    <n v="4"/>
    <n v="5"/>
    <n v="5"/>
    <n v="5"/>
    <n v="101.35"/>
    <n v="135.84"/>
    <n v="135.84"/>
    <n v="135.84"/>
    <n v="6.964075383"/>
    <n v="6.964075383"/>
    <n v="14.359408030000001"/>
    <n v="14.359408030000001"/>
  </r>
  <r>
    <d v="2025-09-28T00:00:00"/>
    <x v="30"/>
    <n v="1765"/>
    <n v="19"/>
    <n v="0.67600000000000005"/>
    <n v="1.0760000000000001"/>
    <n v="12.84"/>
    <n v="12.84"/>
    <s v="USD"/>
    <n v="2"/>
    <n v="3"/>
    <n v="3"/>
    <n v="3"/>
    <n v="2"/>
    <n v="3"/>
    <n v="3"/>
    <n v="3"/>
    <n v="25.76"/>
    <n v="37.25"/>
    <n v="37.25"/>
    <n v="37.25"/>
    <n v="34.469798660000002"/>
    <n v="34.469798660000002"/>
    <n v="2.9010903429999999"/>
    <n v="2.9010903429999999"/>
  </r>
  <r>
    <d v="2025-09-28T00:00:00"/>
    <x v="30"/>
    <n v="1328"/>
    <n v="10"/>
    <n v="0.73699999999999999"/>
    <n v="0.753"/>
    <n v="7.37"/>
    <n v="7.37"/>
    <s v="USD"/>
    <n v="0"/>
    <n v="1"/>
    <n v="1"/>
    <n v="1"/>
    <n v="0"/>
    <n v="1"/>
    <n v="1"/>
    <n v="1"/>
    <n v="0"/>
    <n v="13.49"/>
    <n v="13.49"/>
    <n v="13.49"/>
    <n v="54.633061529999999"/>
    <n v="54.633061529999999"/>
    <n v="1.830393487"/>
    <n v="1.830393487"/>
  </r>
  <r>
    <d v="2025-09-28T00:00:00"/>
    <x v="30"/>
    <n v="4306"/>
    <n v="52"/>
    <n v="0.41"/>
    <n v="1.208"/>
    <n v="21.3"/>
    <n v="21.3"/>
    <s v="USD"/>
    <n v="4"/>
    <n v="4"/>
    <n v="4"/>
    <n v="4"/>
    <n v="5"/>
    <n v="5"/>
    <n v="5"/>
    <n v="5"/>
    <n v="260.23"/>
    <n v="260.23"/>
    <n v="260.23"/>
    <n v="260.23"/>
    <n v="8.1850670559999994"/>
    <n v="8.1850670559999994"/>
    <n v="12.21737089"/>
    <n v="12.21737089"/>
  </r>
  <r>
    <d v="2025-09-28T00:00:00"/>
    <x v="31"/>
    <n v="85"/>
    <n v="3"/>
    <n v="1.21"/>
    <n v="3.5289999999999999"/>
    <n v="3.63"/>
    <n v="3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2"/>
    <n v="227"/>
    <n v="5"/>
    <n v="1.1879999999999999"/>
    <n v="2.2029999999999998"/>
    <n v="5.94"/>
    <n v="5.94"/>
    <s v="USD"/>
    <n v="1"/>
    <n v="1"/>
    <n v="1"/>
    <n v="1"/>
    <n v="1"/>
    <n v="1"/>
    <n v="1"/>
    <n v="1"/>
    <n v="37.49"/>
    <n v="37.49"/>
    <n v="37.49"/>
    <n v="37.49"/>
    <n v="15.84422513"/>
    <n v="15.84422513"/>
    <n v="6.3114478109999999"/>
    <n v="6.3114478109999999"/>
  </r>
  <r>
    <d v="2025-09-28T00:00:00"/>
    <x v="31"/>
    <n v="219"/>
    <n v="1"/>
    <n v="1.1100000000000001"/>
    <n v="0.45700000000000002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2"/>
    <n v="180"/>
    <n v="3"/>
    <n v="1.1000000000000001"/>
    <n v="1.667"/>
    <n v="3.3"/>
    <n v="3.3"/>
    <s v="USD"/>
    <n v="1"/>
    <n v="1"/>
    <n v="1"/>
    <n v="1"/>
    <n v="1"/>
    <n v="1"/>
    <n v="1"/>
    <n v="1"/>
    <n v="37.49"/>
    <n v="37.49"/>
    <n v="37.49"/>
    <n v="37.49"/>
    <n v="8.8023472930000004"/>
    <n v="8.8023472930000004"/>
    <n v="11.36060606"/>
    <n v="11.36060606"/>
  </r>
  <r>
    <d v="2025-09-28T00:00:00"/>
    <x v="32"/>
    <n v="405"/>
    <n v="2"/>
    <n v="1.08"/>
    <n v="0.49399999999999999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1"/>
    <n v="155"/>
    <n v="1"/>
    <n v="1.05"/>
    <n v="0.64500000000000002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2"/>
    <n v="523"/>
    <n v="4"/>
    <n v="0.99"/>
    <n v="0.76500000000000001"/>
    <n v="3.96"/>
    <n v="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1"/>
    <n v="1001"/>
    <n v="10"/>
    <n v="0.80500000000000005"/>
    <n v="0.999"/>
    <n v="8.0500000000000007"/>
    <n v="8.05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4"/>
    <n v="346"/>
    <n v="4"/>
    <n v="1.7150000000000001"/>
    <n v="1.1559999999999999"/>
    <n v="6.86"/>
    <n v="6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5"/>
    <n v="1793"/>
    <n v="13"/>
    <n v="1.4119999999999999"/>
    <n v="0.72499999999999998"/>
    <n v="18.36"/>
    <n v="18.36"/>
    <s v="USD"/>
    <n v="2"/>
    <n v="2"/>
    <n v="2"/>
    <n v="2"/>
    <n v="2"/>
    <n v="2"/>
    <n v="2"/>
    <n v="2"/>
    <n v="47.37"/>
    <n v="47.37"/>
    <n v="47.37"/>
    <n v="47.37"/>
    <n v="38.758708040000002"/>
    <n v="38.758708040000002"/>
    <n v="2.5800653589999998"/>
    <n v="2.5800653589999998"/>
  </r>
  <r>
    <d v="2025-09-28T00:00:00"/>
    <x v="35"/>
    <n v="2899"/>
    <n v="13"/>
    <n v="1.2230000000000001"/>
    <n v="0.44800000000000001"/>
    <n v="15.9"/>
    <n v="15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4"/>
    <n v="785"/>
    <n v="6"/>
    <n v="0.80300000000000005"/>
    <n v="0.76400000000000001"/>
    <n v="4.82"/>
    <n v="4.82"/>
    <s v="USD"/>
    <n v="2"/>
    <n v="2"/>
    <n v="2"/>
    <n v="2"/>
    <n v="2"/>
    <n v="2"/>
    <n v="2"/>
    <n v="2"/>
    <n v="55.39"/>
    <n v="55.39"/>
    <n v="55.39"/>
    <n v="55.39"/>
    <n v="8.7019317570000005"/>
    <n v="8.7019317570000005"/>
    <n v="11.491701239999999"/>
    <n v="11.491701239999999"/>
  </r>
  <r>
    <d v="2025-09-28T00:00:00"/>
    <x v="33"/>
    <n v="113"/>
    <n v="1"/>
    <n v="1.08"/>
    <n v="0.88500000000000001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4"/>
    <n v="715"/>
    <n v="7"/>
    <n v="0.91100000000000003"/>
    <n v="0.97899999999999998"/>
    <n v="6.38"/>
    <n v="6.38"/>
    <s v="USD"/>
    <n v="2"/>
    <n v="2"/>
    <n v="2"/>
    <n v="2"/>
    <n v="2"/>
    <n v="2"/>
    <n v="2"/>
    <n v="2"/>
    <n v="58.47"/>
    <n v="58.47"/>
    <n v="58.47"/>
    <n v="58.47"/>
    <n v="10.91157859"/>
    <n v="10.91157859"/>
    <n v="9.1645768029999992"/>
    <n v="9.1645768029999992"/>
  </r>
  <r>
    <d v="2025-09-28T00:00:00"/>
    <x v="35"/>
    <n v="655"/>
    <n v="3"/>
    <n v="0.73"/>
    <n v="0.45800000000000002"/>
    <n v="2.19"/>
    <n v="2.19"/>
    <s v="USD"/>
    <n v="1"/>
    <n v="1"/>
    <n v="1"/>
    <n v="1"/>
    <n v="1"/>
    <n v="1"/>
    <n v="1"/>
    <n v="1"/>
    <n v="22.88"/>
    <n v="22.88"/>
    <n v="22.88"/>
    <n v="22.88"/>
    <n v="9.5716783220000003"/>
    <n v="9.5716783220000003"/>
    <n v="10.44748858"/>
    <n v="10.44748858"/>
  </r>
  <r>
    <d v="2025-09-28T00:00:00"/>
    <x v="34"/>
    <n v="1703"/>
    <n v="9"/>
    <n v="0.73699999999999999"/>
    <n v="0.52800000000000002"/>
    <n v="6.63"/>
    <n v="6.63"/>
    <s v="USD"/>
    <n v="1"/>
    <n v="1"/>
    <n v="1"/>
    <n v="1"/>
    <n v="1"/>
    <n v="1"/>
    <n v="1"/>
    <n v="1"/>
    <n v="23.98"/>
    <n v="23.98"/>
    <n v="23.98"/>
    <n v="23.98"/>
    <n v="27.648040030000001"/>
    <n v="27.648040030000001"/>
    <n v="3.6168929109999999"/>
    <n v="3.6168929109999999"/>
  </r>
  <r>
    <d v="2025-09-28T00:00:00"/>
    <x v="33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5"/>
    <n v="2290"/>
    <n v="15"/>
    <n v="0.84299999999999997"/>
    <n v="0.65500000000000003"/>
    <n v="12.65"/>
    <n v="12.65"/>
    <s v="USD"/>
    <n v="1"/>
    <n v="1"/>
    <n v="1"/>
    <n v="1"/>
    <n v="1"/>
    <n v="1"/>
    <n v="1"/>
    <n v="1"/>
    <n v="33.49"/>
    <n v="33.49"/>
    <n v="33.49"/>
    <n v="33.49"/>
    <n v="37.772469389999998"/>
    <n v="37.772469389999998"/>
    <n v="2.6474308299999998"/>
    <n v="2.6474308299999998"/>
  </r>
  <r>
    <d v="2025-09-28T00:00:00"/>
    <x v="36"/>
    <n v="493"/>
    <n v="5"/>
    <n v="2.1659999999999999"/>
    <n v="1.014"/>
    <n v="10.83"/>
    <n v="10.83"/>
    <s v="USD"/>
    <n v="1"/>
    <n v="1"/>
    <n v="1"/>
    <n v="1"/>
    <n v="2"/>
    <n v="2"/>
    <n v="2"/>
    <n v="2"/>
    <n v="56.98"/>
    <n v="56.98"/>
    <n v="56.98"/>
    <n v="56.98"/>
    <n v="19.00666901"/>
    <n v="19.00666901"/>
    <n v="5.2613111730000002"/>
    <n v="5.2613111730000002"/>
  </r>
  <r>
    <d v="2025-09-28T00:00:00"/>
    <x v="36"/>
    <n v="1117"/>
    <n v="6"/>
    <n v="1.4950000000000001"/>
    <n v="0.53700000000000003"/>
    <n v="8.9700000000000006"/>
    <n v="8.9700000000000006"/>
    <s v="USD"/>
    <n v="2"/>
    <n v="2"/>
    <n v="2"/>
    <n v="2"/>
    <n v="4"/>
    <n v="4"/>
    <n v="4"/>
    <n v="4"/>
    <n v="113.96"/>
    <n v="113.96"/>
    <n v="113.96"/>
    <n v="113.96"/>
    <n v="7.8711828710000002"/>
    <n v="7.8711828710000002"/>
    <n v="12.70457079"/>
    <n v="12.70457079"/>
  </r>
  <r>
    <d v="2025-09-28T00:00:00"/>
    <x v="36"/>
    <n v="679"/>
    <n v="7"/>
    <n v="1.64"/>
    <n v="1.0309999999999999"/>
    <n v="11.48"/>
    <n v="11.48"/>
    <s v="USD"/>
    <n v="1"/>
    <n v="2"/>
    <n v="2"/>
    <n v="2"/>
    <n v="1"/>
    <n v="2"/>
    <n v="2"/>
    <n v="2"/>
    <n v="28.49"/>
    <n v="56.98"/>
    <n v="56.98"/>
    <n v="56.98"/>
    <n v="20.147420149999999"/>
    <n v="20.147420149999999"/>
    <n v="4.9634146340000003"/>
    <n v="4.9634146340000003"/>
  </r>
  <r>
    <d v="2025-09-28T00:00:00"/>
    <x v="36"/>
    <n v="1519"/>
    <n v="8"/>
    <n v="1.33"/>
    <n v="0.52700000000000002"/>
    <n v="10.64"/>
    <n v="10.64"/>
    <s v="USD"/>
    <n v="1"/>
    <n v="1"/>
    <n v="1"/>
    <n v="1"/>
    <n v="1"/>
    <n v="1"/>
    <n v="1"/>
    <n v="1"/>
    <n v="27.49"/>
    <n v="27.49"/>
    <n v="27.49"/>
    <n v="27.49"/>
    <n v="38.704983630000001"/>
    <n v="38.704983630000001"/>
    <n v="2.5836466169999999"/>
    <n v="2.5836466169999999"/>
  </r>
  <r>
    <d v="2025-09-28T00:00:00"/>
    <x v="37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7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8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7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8"/>
    <n v="26"/>
    <n v="1"/>
    <n v="1.02"/>
    <n v="3.8460000000000001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7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8"/>
    <n v="20"/>
    <n v="1"/>
    <n v="0.44"/>
    <n v="5"/>
    <n v="0.44"/>
    <n v="0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9"/>
    <n v="246"/>
    <n v="4"/>
    <n v="1.375"/>
    <n v="1.6259999999999999"/>
    <n v="5.5"/>
    <n v="5.5"/>
    <s v="USD"/>
    <n v="1"/>
    <n v="1"/>
    <n v="1"/>
    <n v="1"/>
    <n v="1"/>
    <n v="1"/>
    <n v="1"/>
    <n v="1"/>
    <n v="11.49"/>
    <n v="11.49"/>
    <n v="11.49"/>
    <n v="11.49"/>
    <n v="47.867711049999997"/>
    <n v="47.867711049999997"/>
    <n v="2.0890909089999998"/>
    <n v="2.0890909089999998"/>
  </r>
  <r>
    <d v="2025-09-28T00:00:00"/>
    <x v="40"/>
    <n v="208"/>
    <n v="5"/>
    <n v="1.5680000000000001"/>
    <n v="2.4039999999999999"/>
    <n v="7.84"/>
    <n v="7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1"/>
    <n v="725"/>
    <n v="7"/>
    <n v="1.8540000000000001"/>
    <n v="0.96599999999999997"/>
    <n v="12.98"/>
    <n v="12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2"/>
    <n v="77"/>
    <n v="1"/>
    <n v="1.44"/>
    <n v="1.2989999999999999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9"/>
    <n v="3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40"/>
    <n v="275"/>
    <n v="4"/>
    <n v="0.90800000000000003"/>
    <n v="1.4550000000000001"/>
    <n v="3.63"/>
    <n v="3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1"/>
    <n v="2004"/>
    <n v="8"/>
    <n v="1.4059999999999999"/>
    <n v="0.39900000000000002"/>
    <n v="11.25"/>
    <n v="11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2"/>
    <n v="1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42"/>
    <n v="165"/>
    <n v="3"/>
    <n v="1.07"/>
    <n v="1.8180000000000001"/>
    <n v="3.21"/>
    <n v="3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9"/>
    <n v="326"/>
    <n v="2"/>
    <n v="0.80500000000000005"/>
    <n v="0.61299999999999999"/>
    <n v="1.61"/>
    <n v="1.61"/>
    <s v="USD"/>
    <n v="0"/>
    <n v="1"/>
    <n v="1"/>
    <n v="1"/>
    <n v="0"/>
    <n v="1"/>
    <n v="1"/>
    <n v="1"/>
    <n v="0"/>
    <n v="11.49"/>
    <n v="11.49"/>
    <n v="11.49"/>
    <n v="14.012184510000001"/>
    <n v="14.012184510000001"/>
    <n v="7.1366459630000003"/>
    <n v="7.1366459630000003"/>
  </r>
  <r>
    <d v="2025-09-28T00:00:00"/>
    <x v="40"/>
    <n v="620"/>
    <n v="5"/>
    <n v="1.1819999999999999"/>
    <n v="0.80600000000000005"/>
    <n v="5.91"/>
    <n v="5.91"/>
    <s v="USD"/>
    <n v="0"/>
    <n v="2"/>
    <n v="2"/>
    <n v="2"/>
    <n v="0"/>
    <n v="2"/>
    <n v="2"/>
    <n v="2"/>
    <n v="0"/>
    <n v="128.47"/>
    <n v="128.47"/>
    <n v="128.47"/>
    <n v="4.6002957889999996"/>
    <n v="4.6002957889999996"/>
    <n v="21.737732659999999"/>
    <n v="21.737732659999999"/>
  </r>
  <r>
    <d v="2025-09-28T00:00:00"/>
    <x v="41"/>
    <n v="1013"/>
    <n v="10"/>
    <n v="1.37"/>
    <n v="0.98699999999999999"/>
    <n v="13.7"/>
    <n v="13.7"/>
    <s v="USD"/>
    <n v="0"/>
    <n v="1"/>
    <n v="1"/>
    <n v="1"/>
    <n v="0"/>
    <n v="1"/>
    <n v="1"/>
    <n v="1"/>
    <n v="0"/>
    <n v="18.489999999999998"/>
    <n v="18.489999999999998"/>
    <n v="18.489999999999998"/>
    <n v="74.094104920000007"/>
    <n v="74.094104920000007"/>
    <n v="1.349635036"/>
    <n v="1.349635036"/>
  </r>
  <r>
    <d v="2025-09-28T00:00:00"/>
    <x v="41"/>
    <n v="587"/>
    <n v="2"/>
    <n v="1.56"/>
    <n v="0.34100000000000003"/>
    <n v="3.12"/>
    <n v="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9"/>
    <n v="356"/>
    <n v="1"/>
    <n v="0.51"/>
    <n v="0.28100000000000003"/>
    <n v="0.51"/>
    <n v="0.51"/>
    <s v="USD"/>
    <n v="1"/>
    <n v="1"/>
    <n v="1"/>
    <n v="1"/>
    <n v="1"/>
    <n v="1"/>
    <n v="1"/>
    <n v="1"/>
    <n v="11.49"/>
    <n v="11.49"/>
    <n v="11.49"/>
    <n v="11.49"/>
    <n v="4.4386422980000004"/>
    <n v="4.4386422980000004"/>
    <n v="22.529411759999999"/>
    <n v="22.529411759999999"/>
  </r>
  <r>
    <d v="2025-09-28T00:00:00"/>
    <x v="42"/>
    <n v="175"/>
    <n v="2"/>
    <n v="1.125"/>
    <n v="1.143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0"/>
    <n v="2788"/>
    <n v="14"/>
    <n v="0.95599999999999996"/>
    <n v="0.502"/>
    <n v="13.39"/>
    <n v="13.39"/>
    <s v="USD"/>
    <n v="2"/>
    <n v="2"/>
    <n v="2"/>
    <n v="2"/>
    <n v="2"/>
    <n v="2"/>
    <n v="2"/>
    <n v="2"/>
    <n v="56.37"/>
    <n v="56.37"/>
    <n v="56.37"/>
    <n v="56.37"/>
    <n v="23.753769739999999"/>
    <n v="23.753769739999999"/>
    <n v="4.2098581030000002"/>
    <n v="4.2098581030000002"/>
  </r>
  <r>
    <d v="2025-09-28T00:00:00"/>
    <x v="28"/>
    <n v="258"/>
    <n v="1"/>
    <n v="2.4900000000000002"/>
    <n v="0.38800000000000001"/>
    <n v="2.4900000000000002"/>
    <n v="2.4900000000000002"/>
    <s v="USD"/>
    <n v="3"/>
    <n v="3"/>
    <n v="3"/>
    <n v="3"/>
    <n v="3"/>
    <n v="3"/>
    <n v="3"/>
    <n v="3"/>
    <n v="118.86"/>
    <n v="118.86"/>
    <n v="118.86"/>
    <n v="118.86"/>
    <n v="2.0949015649999998"/>
    <n v="2.0949015649999998"/>
    <n v="47.734939760000003"/>
    <n v="47.734939760000003"/>
  </r>
  <r>
    <d v="2025-09-28T00:00:00"/>
    <x v="43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28"/>
    <n v="807"/>
    <n v="6"/>
    <n v="1.2450000000000001"/>
    <n v="0.74299999999999999"/>
    <n v="7.47"/>
    <n v="7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3"/>
    <n v="1247"/>
    <n v="2"/>
    <n v="1.23"/>
    <n v="0.16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28"/>
    <n v="855"/>
    <n v="8"/>
    <n v="1.36"/>
    <n v="0.93600000000000005"/>
    <n v="10.88"/>
    <n v="10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3"/>
    <n v="429"/>
    <n v="1"/>
    <n v="1.32"/>
    <n v="0.23300000000000001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3"/>
    <n v="508"/>
    <n v="3"/>
    <n v="1.107"/>
    <n v="0.59099999999999997"/>
    <n v="3.32"/>
    <n v="3.32"/>
    <s v="USD"/>
    <n v="1"/>
    <n v="1"/>
    <n v="1"/>
    <n v="1"/>
    <n v="1"/>
    <n v="1"/>
    <n v="1"/>
    <n v="1"/>
    <n v="20.49"/>
    <n v="20.49"/>
    <n v="20.49"/>
    <n v="20.49"/>
    <n v="16.203025870000001"/>
    <n v="16.203025870000001"/>
    <n v="6.1716867469999999"/>
    <n v="6.1716867469999999"/>
  </r>
  <r>
    <d v="2025-09-28T00:00:00"/>
    <x v="28"/>
    <n v="754"/>
    <n v="4"/>
    <n v="1.998"/>
    <n v="0.53100000000000003"/>
    <n v="7.99"/>
    <n v="7.99"/>
    <s v="USD"/>
    <n v="1"/>
    <n v="1"/>
    <n v="1"/>
    <n v="1"/>
    <n v="1"/>
    <n v="1"/>
    <n v="1"/>
    <n v="1"/>
    <n v="42.49"/>
    <n v="42.49"/>
    <n v="42.49"/>
    <n v="42.49"/>
    <n v="18.804424569999998"/>
    <n v="18.804424569999998"/>
    <n v="5.317897372"/>
    <n v="5.317897372"/>
  </r>
  <r>
    <d v="2025-09-28T00:00:00"/>
    <x v="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45"/>
    <n v="558"/>
    <n v="3"/>
    <n v="1.4770000000000001"/>
    <n v="0.53800000000000003"/>
    <n v="4.43"/>
    <n v="4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3"/>
    <n v="273"/>
    <n v="1"/>
    <n v="2.4900000000000002"/>
    <n v="0.36599999999999999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5"/>
    <n v="957"/>
    <n v="5"/>
    <n v="1.8180000000000001"/>
    <n v="0.52200000000000002"/>
    <n v="9.09"/>
    <n v="9.09"/>
    <s v="USD"/>
    <n v="1"/>
    <n v="1"/>
    <n v="1"/>
    <n v="1"/>
    <n v="1"/>
    <n v="1"/>
    <n v="1"/>
    <n v="1"/>
    <n v="24.88"/>
    <n v="24.88"/>
    <n v="24.88"/>
    <n v="24.88"/>
    <n v="36.535369770000003"/>
    <n v="36.535369770000003"/>
    <n v="2.737073707"/>
    <n v="2.737073707"/>
  </r>
  <r>
    <d v="2025-09-28T00:00:00"/>
    <x v="3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5"/>
    <n v="725"/>
    <n v="9"/>
    <n v="1.3919999999999999"/>
    <n v="1.2410000000000001"/>
    <n v="12.53"/>
    <n v="12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8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45"/>
    <n v="203"/>
    <n v="2"/>
    <n v="0.84"/>
    <n v="0.98499999999999999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5"/>
    <n v="101"/>
    <n v="3"/>
    <n v="1.2270000000000001"/>
    <n v="2.97"/>
    <n v="3.68"/>
    <n v="3.68"/>
    <s v="USD"/>
    <n v="0"/>
    <n v="1"/>
    <n v="1"/>
    <n v="1"/>
    <n v="0"/>
    <n v="1"/>
    <n v="1"/>
    <n v="1"/>
    <n v="0"/>
    <n v="23.49"/>
    <n v="23.49"/>
    <n v="23.49"/>
    <n v="15.666240950000001"/>
    <n v="15.666240950000001"/>
    <n v="6.3831521740000001"/>
    <n v="6.3831521740000001"/>
  </r>
  <r>
    <d v="2025-09-28T00:00:00"/>
    <x v="8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45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3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8T00:00:00"/>
    <x v="8"/>
    <n v="133"/>
    <n v="2"/>
    <n v="2.0649999999999999"/>
    <n v="1.504"/>
    <n v="4.13"/>
    <n v="4.13"/>
    <s v="USD"/>
    <n v="1"/>
    <n v="1"/>
    <n v="1"/>
    <n v="1"/>
    <n v="2"/>
    <n v="2"/>
    <n v="2"/>
    <n v="2"/>
    <n v="62.98"/>
    <n v="62.98"/>
    <n v="62.98"/>
    <n v="62.98"/>
    <n v="6.5576373449999998"/>
    <n v="6.5576373449999998"/>
    <n v="15.249394669999999"/>
    <n v="15.249394669999999"/>
  </r>
  <r>
    <d v="2025-09-28T00:00:00"/>
    <x v="3"/>
    <n v="483"/>
    <n v="1"/>
    <n v="1.78"/>
    <n v="0.20699999999999999"/>
    <n v="1.78"/>
    <n v="1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45"/>
    <n v="100"/>
    <n v="1"/>
    <n v="1.22"/>
    <n v="1"/>
    <n v="1.22"/>
    <n v="1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8T00:00:00"/>
    <x v="5"/>
    <n v="470"/>
    <n v="8"/>
    <n v="0.92800000000000005"/>
    <n v="1.702"/>
    <n v="7.42"/>
    <n v="7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0"/>
    <n v="1863"/>
    <n v="19"/>
    <n v="1.6120000000000001"/>
    <n v="1.02"/>
    <n v="30.62"/>
    <n v="30.62"/>
    <s v="USD"/>
    <n v="4"/>
    <n v="4"/>
    <n v="4"/>
    <n v="4"/>
    <n v="4"/>
    <n v="4"/>
    <n v="4"/>
    <n v="4"/>
    <n v="100.19"/>
    <n v="100.19"/>
    <n v="100.19"/>
    <n v="100.19"/>
    <n v="30.561932330000001"/>
    <n v="30.561932330000001"/>
    <n v="3.2720444149999999"/>
    <n v="3.2720444149999999"/>
  </r>
  <r>
    <d v="2025-09-29T00:00:00"/>
    <x v="1"/>
    <n v="5637"/>
    <n v="74"/>
    <n v="1.742"/>
    <n v="1.3129999999999999"/>
    <n v="128.88"/>
    <n v="128.88"/>
    <s v="USD"/>
    <n v="10"/>
    <n v="11"/>
    <n v="11"/>
    <n v="11"/>
    <n v="10"/>
    <n v="11"/>
    <n v="11"/>
    <n v="11"/>
    <n v="271.29000000000002"/>
    <n v="296.17"/>
    <n v="296.17"/>
    <n v="296.17"/>
    <n v="43.515548500000001"/>
    <n v="43.515548500000001"/>
    <n v="2.2980291739999998"/>
    <n v="2.2980291739999998"/>
  </r>
  <r>
    <d v="2025-09-29T00:00:00"/>
    <x v="2"/>
    <n v="1681"/>
    <n v="21"/>
    <n v="3.165"/>
    <n v="1.2490000000000001"/>
    <n v="66.459999999999994"/>
    <n v="66.459999999999994"/>
    <s v="USD"/>
    <n v="4"/>
    <n v="4"/>
    <n v="4"/>
    <n v="4"/>
    <n v="6"/>
    <n v="6"/>
    <n v="6"/>
    <n v="6"/>
    <n v="181.35"/>
    <n v="181.35"/>
    <n v="181.35"/>
    <n v="181.35"/>
    <n v="36.64736697"/>
    <n v="36.64736697"/>
    <n v="2.7287089980000001"/>
    <n v="2.7287089980000001"/>
  </r>
  <r>
    <d v="2025-09-29T00:00:00"/>
    <x v="4"/>
    <n v="1347"/>
    <n v="15"/>
    <n v="5.0129999999999999"/>
    <n v="1.1140000000000001"/>
    <n v="75.2"/>
    <n v="75.2"/>
    <s v="USD"/>
    <n v="4"/>
    <n v="8"/>
    <n v="8"/>
    <n v="8"/>
    <n v="16"/>
    <n v="28"/>
    <n v="28"/>
    <n v="28"/>
    <n v="665.12"/>
    <n v="1850.19"/>
    <n v="1850.19"/>
    <n v="1850.19"/>
    <n v="4.0644474349999999"/>
    <n v="4.0644474349999999"/>
    <n v="24.603590430000001"/>
    <n v="24.603590430000001"/>
  </r>
  <r>
    <d v="2025-09-29T00:00:00"/>
    <x v="44"/>
    <n v="6365"/>
    <n v="52"/>
    <n v="2.3180000000000001"/>
    <n v="0.81699999999999995"/>
    <n v="120.55"/>
    <n v="120.55"/>
    <s v="USD"/>
    <n v="9"/>
    <n v="9"/>
    <n v="9"/>
    <n v="9"/>
    <n v="9"/>
    <n v="9"/>
    <n v="9"/>
    <n v="9"/>
    <n v="328.41"/>
    <n v="328.41"/>
    <n v="328.41"/>
    <n v="328.41"/>
    <n v="36.707164820000003"/>
    <n v="36.707164820000003"/>
    <n v="2.7242637909999998"/>
    <n v="2.7242637909999998"/>
  </r>
  <r>
    <d v="2025-09-29T00:00:00"/>
    <x v="6"/>
    <n v="686"/>
    <n v="8"/>
    <n v="1.3779999999999999"/>
    <n v="1.1659999999999999"/>
    <n v="11.02"/>
    <n v="11.02"/>
    <s v="USD"/>
    <n v="1"/>
    <n v="1"/>
    <n v="1"/>
    <n v="1"/>
    <n v="1"/>
    <n v="1"/>
    <n v="1"/>
    <n v="1"/>
    <n v="23.9"/>
    <n v="23.9"/>
    <n v="23.9"/>
    <n v="23.9"/>
    <n v="46.108786610000003"/>
    <n v="46.108786610000003"/>
    <n v="2.1687840289999998"/>
    <n v="2.1687840289999998"/>
  </r>
  <r>
    <d v="2025-09-29T00:00:00"/>
    <x v="7"/>
    <n v="1037"/>
    <n v="13"/>
    <n v="2.15"/>
    <n v="1.254"/>
    <n v="27.95"/>
    <n v="27.95"/>
    <s v="USD"/>
    <n v="3"/>
    <n v="4"/>
    <n v="4"/>
    <n v="4"/>
    <n v="3"/>
    <n v="4"/>
    <n v="4"/>
    <n v="4"/>
    <n v="107.29"/>
    <n v="149.78"/>
    <n v="149.78"/>
    <n v="149.78"/>
    <n v="18.660702359999998"/>
    <n v="18.660702359999998"/>
    <n v="5.3588550980000003"/>
    <n v="5.3588550980000003"/>
  </r>
  <r>
    <d v="2025-09-29T00:00:00"/>
    <x v="9"/>
    <n v="1417"/>
    <n v="15"/>
    <n v="1.2929999999999999"/>
    <n v="1.0589999999999999"/>
    <n v="19.399999999999999"/>
    <n v="19.399999999999999"/>
    <s v="USD"/>
    <n v="1"/>
    <n v="1"/>
    <n v="1"/>
    <n v="1"/>
    <n v="2"/>
    <n v="2"/>
    <n v="2"/>
    <n v="2"/>
    <n v="43.76"/>
    <n v="43.76"/>
    <n v="43.76"/>
    <n v="43.76"/>
    <n v="44.332723950000002"/>
    <n v="44.332723950000002"/>
    <n v="2.2556701029999999"/>
    <n v="2.2556701029999999"/>
  </r>
  <r>
    <d v="2025-09-29T00:00:00"/>
    <x v="4"/>
    <n v="8221"/>
    <n v="56"/>
    <n v="4.7679999999999998"/>
    <n v="0.68100000000000005"/>
    <n v="267.01"/>
    <n v="267.01"/>
    <s v="USD"/>
    <n v="19"/>
    <n v="23"/>
    <n v="23"/>
    <n v="23"/>
    <n v="25"/>
    <n v="29"/>
    <n v="29"/>
    <n v="29"/>
    <n v="1149.8499999999999"/>
    <n v="1359.98"/>
    <n v="1359.98"/>
    <n v="1359.98"/>
    <n v="19.63337696"/>
    <n v="19.63337696"/>
    <n v="5.0933672899999998"/>
    <n v="5.0933672899999998"/>
  </r>
  <r>
    <d v="2025-09-29T00:00:00"/>
    <x v="10"/>
    <n v="3843"/>
    <n v="13"/>
    <n v="4.9020000000000001"/>
    <n v="0.33800000000000002"/>
    <n v="63.72"/>
    <n v="63.72"/>
    <s v="USD"/>
    <n v="6"/>
    <n v="6"/>
    <n v="6"/>
    <n v="6"/>
    <n v="11"/>
    <n v="11"/>
    <n v="11"/>
    <n v="11"/>
    <n v="485.8"/>
    <n v="485.8"/>
    <n v="485.8"/>
    <n v="485.8"/>
    <n v="13.116508850000001"/>
    <n v="13.116508850000001"/>
    <n v="7.6239799120000002"/>
    <n v="7.6239799120000002"/>
  </r>
  <r>
    <d v="2025-09-29T00:00:00"/>
    <x v="11"/>
    <n v="1614"/>
    <n v="13"/>
    <n v="6.2149999999999999"/>
    <n v="0.80500000000000005"/>
    <n v="80.8"/>
    <n v="80.8"/>
    <s v="USD"/>
    <n v="7"/>
    <n v="9"/>
    <n v="9"/>
    <n v="9"/>
    <n v="7"/>
    <n v="9"/>
    <n v="9"/>
    <n v="9"/>
    <n v="225.77"/>
    <n v="281.75"/>
    <n v="281.75"/>
    <n v="281.75"/>
    <n v="28.677905939999999"/>
    <n v="28.677905939999999"/>
    <n v="3.4870049500000002"/>
    <n v="3.4870049500000002"/>
  </r>
  <r>
    <d v="2025-09-29T00:00:00"/>
    <x v="12"/>
    <n v="3464"/>
    <n v="24"/>
    <n v="5.9349999999999996"/>
    <n v="0.69299999999999995"/>
    <n v="142.43"/>
    <n v="142.43"/>
    <s v="USD"/>
    <n v="10"/>
    <n v="11"/>
    <n v="11"/>
    <n v="11"/>
    <n v="10"/>
    <n v="11"/>
    <n v="11"/>
    <n v="11"/>
    <n v="330.21"/>
    <n v="362.09"/>
    <n v="362.09"/>
    <n v="362.09"/>
    <n v="39.335524319999998"/>
    <n v="39.335524319999998"/>
    <n v="2.542231272"/>
    <n v="2.542231272"/>
  </r>
  <r>
    <d v="2025-09-29T00:00:00"/>
    <x v="13"/>
    <n v="4817"/>
    <n v="30"/>
    <n v="3.1560000000000001"/>
    <n v="0.623"/>
    <n v="94.68"/>
    <n v="94.68"/>
    <s v="USD"/>
    <n v="8"/>
    <n v="8"/>
    <n v="8"/>
    <n v="8"/>
    <n v="10"/>
    <n v="10"/>
    <n v="10"/>
    <n v="10"/>
    <n v="334.82"/>
    <n v="334.82"/>
    <n v="334.82"/>
    <n v="334.82"/>
    <n v="28.27788065"/>
    <n v="28.27788065"/>
    <n v="3.5363329110000001"/>
    <n v="3.5363329110000001"/>
  </r>
  <r>
    <d v="2025-09-29T00:00:00"/>
    <x v="14"/>
    <n v="2280"/>
    <n v="14"/>
    <n v="3.1970000000000001"/>
    <n v="0.61399999999999999"/>
    <n v="44.76"/>
    <n v="44.76"/>
    <s v="USD"/>
    <n v="0"/>
    <n v="1"/>
    <n v="1"/>
    <n v="1"/>
    <n v="0"/>
    <n v="1"/>
    <n v="1"/>
    <n v="1"/>
    <n v="0"/>
    <n v="37.49"/>
    <n v="37.49"/>
    <n v="37.49"/>
    <n v="119.3918378"/>
    <n v="119.3918378"/>
    <n v="0.83757819479999995"/>
    <n v="0.83757819479999995"/>
  </r>
  <r>
    <d v="2025-09-29T00:00:00"/>
    <x v="46"/>
    <n v="2317"/>
    <n v="8"/>
    <n v="2.3450000000000002"/>
    <n v="0.34499999999999997"/>
    <n v="18.760000000000002"/>
    <n v="18.76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15"/>
    <n v="1222"/>
    <n v="8"/>
    <n v="4.5839999999999996"/>
    <n v="0.65500000000000003"/>
    <n v="36.67"/>
    <n v="36.67"/>
    <s v="USD"/>
    <n v="4"/>
    <n v="5"/>
    <n v="5"/>
    <n v="5"/>
    <n v="5"/>
    <n v="6"/>
    <n v="6"/>
    <n v="6"/>
    <n v="149.44999999999999"/>
    <n v="178.94"/>
    <n v="178.94"/>
    <n v="178.94"/>
    <n v="20.492902650000001"/>
    <n v="20.492902650000001"/>
    <n v="4.8797382059999999"/>
    <n v="4.8797382059999999"/>
  </r>
  <r>
    <d v="2025-09-29T00:00:00"/>
    <x v="16"/>
    <n v="1382"/>
    <n v="8"/>
    <n v="4.8899999999999997"/>
    <n v="0.57899999999999996"/>
    <n v="39.119999999999997"/>
    <n v="39.11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9"/>
    <n v="3429"/>
    <n v="35"/>
    <n v="2.351"/>
    <n v="1.0209999999999999"/>
    <n v="82.27"/>
    <n v="82.27"/>
    <s v="USD"/>
    <n v="9"/>
    <n v="9"/>
    <n v="9"/>
    <n v="9"/>
    <n v="11"/>
    <n v="11"/>
    <n v="11"/>
    <n v="11"/>
    <n v="339.78"/>
    <n v="339.78"/>
    <n v="339.78"/>
    <n v="339.78"/>
    <n v="24.212725880000001"/>
    <n v="24.212725880000001"/>
    <n v="4.1300595600000003"/>
    <n v="4.1300595600000003"/>
  </r>
  <r>
    <d v="2025-09-29T00:00:00"/>
    <x v="17"/>
    <n v="510"/>
    <n v="8"/>
    <n v="6.8280000000000003"/>
    <n v="1.569"/>
    <n v="54.62"/>
    <n v="54.62"/>
    <s v="USD"/>
    <n v="9"/>
    <n v="9"/>
    <n v="9"/>
    <n v="9"/>
    <n v="10"/>
    <n v="10"/>
    <n v="10"/>
    <n v="10"/>
    <n v="387.13"/>
    <n v="387.13"/>
    <n v="387.13"/>
    <n v="387.13"/>
    <n v="14.10895565"/>
    <n v="14.10895565"/>
    <n v="7.0876968140000001"/>
    <n v="7.0876968140000001"/>
  </r>
  <r>
    <d v="2025-09-29T00:00:00"/>
    <x v="18"/>
    <n v="1005"/>
    <n v="9"/>
    <n v="2.4940000000000002"/>
    <n v="0.89600000000000002"/>
    <n v="22.45"/>
    <n v="22.45"/>
    <s v="USD"/>
    <n v="4"/>
    <n v="6"/>
    <n v="6"/>
    <n v="6"/>
    <n v="6"/>
    <n v="8"/>
    <n v="8"/>
    <n v="8"/>
    <n v="184.72"/>
    <n v="292.08999999999997"/>
    <n v="292.08999999999997"/>
    <n v="292.08999999999997"/>
    <n v="7.6859871960000001"/>
    <n v="7.6859871960000001"/>
    <n v="13.01069042"/>
    <n v="13.01069042"/>
  </r>
  <r>
    <d v="2025-09-29T00:00:00"/>
    <x v="19"/>
    <n v="1875"/>
    <n v="9"/>
    <n v="7.1360000000000001"/>
    <n v="0.48"/>
    <n v="64.22"/>
    <n v="64.22"/>
    <s v="USD"/>
    <n v="1"/>
    <n v="1"/>
    <n v="1"/>
    <n v="1"/>
    <n v="5"/>
    <n v="5"/>
    <n v="5"/>
    <n v="5"/>
    <n v="355.8"/>
    <n v="355.8"/>
    <n v="355.8"/>
    <n v="355.8"/>
    <n v="18.049465990000002"/>
    <n v="18.049465990000002"/>
    <n v="5.5403301149999997"/>
    <n v="5.5403301149999997"/>
  </r>
  <r>
    <d v="2025-09-29T00:00:00"/>
    <x v="20"/>
    <n v="1971"/>
    <n v="15"/>
    <n v="4.5869999999999997"/>
    <n v="0.76100000000000001"/>
    <n v="68.8"/>
    <n v="68.8"/>
    <s v="USD"/>
    <n v="4"/>
    <n v="4"/>
    <n v="4"/>
    <n v="4"/>
    <n v="7"/>
    <n v="7"/>
    <n v="7"/>
    <n v="7"/>
    <n v="500.43"/>
    <n v="500.43"/>
    <n v="500.43"/>
    <n v="500.43"/>
    <n v="13.74817657"/>
    <n v="13.74817657"/>
    <n v="7.2736918599999996"/>
    <n v="7.2736918599999996"/>
  </r>
  <r>
    <d v="2025-09-29T00:00:00"/>
    <x v="21"/>
    <n v="1884"/>
    <n v="15"/>
    <n v="2.2330000000000001"/>
    <n v="0.79600000000000004"/>
    <n v="33.49"/>
    <n v="33.49"/>
    <s v="USD"/>
    <n v="5"/>
    <n v="5"/>
    <n v="5"/>
    <n v="5"/>
    <n v="6"/>
    <n v="6"/>
    <n v="6"/>
    <n v="6"/>
    <n v="219.72"/>
    <n v="219.72"/>
    <n v="219.72"/>
    <n v="219.72"/>
    <n v="15.24212634"/>
    <n v="15.24212634"/>
    <n v="6.5607644069999997"/>
    <n v="6.5607644069999997"/>
  </r>
  <r>
    <d v="2025-09-29T00:00:00"/>
    <x v="22"/>
    <n v="524"/>
    <n v="3"/>
    <n v="2.4830000000000001"/>
    <n v="0.57299999999999995"/>
    <n v="7.45"/>
    <n v="7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"/>
    <n v="1303"/>
    <n v="3"/>
    <n v="4.1929999999999996"/>
    <n v="0.23"/>
    <n v="12.58"/>
    <n v="1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5"/>
    <n v="172"/>
    <n v="2"/>
    <n v="3.82"/>
    <n v="1.163"/>
    <n v="7.64"/>
    <n v="7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14"/>
    <n v="146"/>
    <n v="1"/>
    <n v="2.31"/>
    <n v="0.68500000000000005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23"/>
    <n v="181"/>
    <n v="2"/>
    <n v="2.15"/>
    <n v="1.105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0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2"/>
    <n v="4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6"/>
    <n v="1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6"/>
    <n v="764"/>
    <n v="2"/>
    <n v="2.0550000000000002"/>
    <n v="0.26200000000000001"/>
    <n v="4.1100000000000003"/>
    <n v="4.1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7"/>
    <n v="527"/>
    <n v="2"/>
    <n v="1.98"/>
    <n v="0.38"/>
    <n v="3.96"/>
    <n v="3.96"/>
    <s v="USD"/>
    <n v="1"/>
    <n v="1"/>
    <n v="1"/>
    <n v="1"/>
    <n v="1"/>
    <n v="1"/>
    <n v="1"/>
    <n v="1"/>
    <n v="16.489999999999998"/>
    <n v="16.489999999999998"/>
    <n v="16.489999999999998"/>
    <n v="16.489999999999998"/>
    <n v="24.014554279999999"/>
    <n v="24.014554279999999"/>
    <n v="4.1641414140000004"/>
    <n v="4.1641414140000004"/>
  </r>
  <r>
    <d v="2025-09-29T00:00:00"/>
    <x v="24"/>
    <n v="268"/>
    <n v="1"/>
    <n v="9.84"/>
    <n v="0.373"/>
    <n v="9.84"/>
    <n v="9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"/>
    <n v="679"/>
    <n v="7"/>
    <n v="3.0910000000000002"/>
    <n v="1.0309999999999999"/>
    <n v="21.64"/>
    <n v="2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4"/>
    <n v="2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1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21"/>
    <n v="94"/>
    <n v="1"/>
    <n v="6.56"/>
    <n v="1.0640000000000001"/>
    <n v="6.56"/>
    <n v="6.56"/>
    <s v="USD"/>
    <n v="1"/>
    <n v="1"/>
    <n v="1"/>
    <n v="1"/>
    <n v="1"/>
    <n v="1"/>
    <n v="1"/>
    <n v="1"/>
    <n v="41.49"/>
    <n v="41.49"/>
    <n v="41.49"/>
    <n v="41.49"/>
    <n v="15.8110388"/>
    <n v="15.8110388"/>
    <n v="6.3246951219999996"/>
    <n v="6.3246951219999996"/>
  </r>
  <r>
    <d v="2025-09-29T00:00:00"/>
    <x v="25"/>
    <n v="558"/>
    <n v="4"/>
    <n v="3.51"/>
    <n v="0.71699999999999997"/>
    <n v="14.04"/>
    <n v="14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26"/>
    <n v="1139"/>
    <n v="7"/>
    <n v="2.5590000000000002"/>
    <n v="0.61499999999999999"/>
    <n v="17.91"/>
    <n v="17.91"/>
    <s v="USD"/>
    <n v="2"/>
    <n v="2"/>
    <n v="2"/>
    <n v="2"/>
    <n v="10"/>
    <n v="10"/>
    <n v="10"/>
    <n v="10"/>
    <n v="246.9"/>
    <n v="246.9"/>
    <n v="246.9"/>
    <n v="246.9"/>
    <n v="7.2539489670000004"/>
    <n v="7.2539489670000004"/>
    <n v="13.785594639999999"/>
    <n v="13.785594639999999"/>
  </r>
  <r>
    <d v="2025-09-29T00:00:00"/>
    <x v="27"/>
    <n v="670"/>
    <n v="3"/>
    <n v="1.423"/>
    <n v="0.44800000000000001"/>
    <n v="4.2699999999999996"/>
    <n v="4.26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1"/>
    <n v="72"/>
    <n v="1"/>
    <n v="0.75"/>
    <n v="1.389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14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44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12"/>
    <n v="223"/>
    <n v="1"/>
    <n v="3.86"/>
    <n v="0.44800000000000001"/>
    <n v="3.86"/>
    <n v="3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10"/>
    <n v="115"/>
    <n v="1"/>
    <n v="4.17"/>
    <n v="0.87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28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2"/>
    <n v="440"/>
    <n v="2"/>
    <n v="2.59"/>
    <n v="0.45500000000000002"/>
    <n v="5.18"/>
    <n v="5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9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16"/>
    <n v="396"/>
    <n v="2"/>
    <n v="2.4500000000000002"/>
    <n v="0.505"/>
    <n v="4.9000000000000004"/>
    <n v="4.9000000000000004"/>
    <s v="USD"/>
    <n v="1"/>
    <n v="1"/>
    <n v="1"/>
    <n v="1"/>
    <n v="1"/>
    <n v="1"/>
    <n v="1"/>
    <n v="1"/>
    <n v="78.489999999999995"/>
    <n v="78.489999999999995"/>
    <n v="78.489999999999995"/>
    <n v="78.489999999999995"/>
    <n v="6.242833482"/>
    <n v="6.242833482"/>
    <n v="16.018367349999998"/>
    <n v="16.018367349999998"/>
  </r>
  <r>
    <d v="2025-09-29T00:00:00"/>
    <x v="19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29"/>
    <n v="1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29"/>
    <n v="317"/>
    <n v="5"/>
    <n v="1.26"/>
    <n v="1.577"/>
    <n v="6.3"/>
    <n v="6.3"/>
    <s v="USD"/>
    <n v="2"/>
    <n v="2"/>
    <n v="2"/>
    <n v="2"/>
    <n v="4"/>
    <n v="4"/>
    <n v="4"/>
    <n v="4"/>
    <n v="121.52"/>
    <n v="121.52"/>
    <n v="121.52"/>
    <n v="121.52"/>
    <n v="5.1843317969999996"/>
    <n v="5.1843317969999996"/>
    <n v="19.288888889999999"/>
    <n v="19.288888889999999"/>
  </r>
  <r>
    <d v="2025-09-29T00:00:00"/>
    <x v="29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29"/>
    <n v="125"/>
    <n v="1"/>
    <n v="1.57"/>
    <n v="0.8"/>
    <n v="1.57"/>
    <n v="1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0"/>
    <n v="1065"/>
    <n v="11"/>
    <n v="0.89100000000000001"/>
    <n v="1.0329999999999999"/>
    <n v="9.8000000000000007"/>
    <n v="9.8000000000000007"/>
    <s v="USD"/>
    <n v="2"/>
    <n v="2"/>
    <n v="2"/>
    <n v="2"/>
    <n v="2"/>
    <n v="2"/>
    <n v="2"/>
    <n v="2"/>
    <n v="27.37"/>
    <n v="27.37"/>
    <n v="27.37"/>
    <n v="27.37"/>
    <n v="35.805626599999997"/>
    <n v="35.805626599999997"/>
    <n v="2.792857143"/>
    <n v="2.792857143"/>
  </r>
  <r>
    <d v="2025-09-29T00:00:00"/>
    <x v="30"/>
    <n v="1591"/>
    <n v="15"/>
    <n v="0.65200000000000002"/>
    <n v="0.94299999999999995"/>
    <n v="9.7799999999999994"/>
    <n v="9.77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0"/>
    <n v="1706"/>
    <n v="24"/>
    <n v="0.72199999999999998"/>
    <n v="1.407"/>
    <n v="17.329999999999998"/>
    <n v="17.329999999999998"/>
    <s v="USD"/>
    <n v="4"/>
    <n v="4"/>
    <n v="4"/>
    <n v="4"/>
    <n v="7"/>
    <n v="7"/>
    <n v="7"/>
    <n v="7"/>
    <n v="208.82"/>
    <n v="208.82"/>
    <n v="208.82"/>
    <n v="208.82"/>
    <n v="8.2990135039999995"/>
    <n v="8.2990135039999995"/>
    <n v="12.04962493"/>
    <n v="12.04962493"/>
  </r>
  <r>
    <d v="2025-09-29T00:00:00"/>
    <x v="30"/>
    <n v="4920"/>
    <n v="58"/>
    <n v="0.40799999999999997"/>
    <n v="1.179"/>
    <n v="23.66"/>
    <n v="23.66"/>
    <s v="USD"/>
    <n v="2"/>
    <n v="4"/>
    <n v="4"/>
    <n v="4"/>
    <n v="2"/>
    <n v="4"/>
    <n v="4"/>
    <n v="4"/>
    <n v="27.76"/>
    <n v="69.23"/>
    <n v="69.23"/>
    <n v="69.23"/>
    <n v="34.175935289999998"/>
    <n v="34.175935289999998"/>
    <n v="2.926035503"/>
    <n v="2.926035503"/>
  </r>
  <r>
    <d v="2025-09-29T00:00:00"/>
    <x v="31"/>
    <n v="181"/>
    <n v="3"/>
    <n v="1.2629999999999999"/>
    <n v="1.657"/>
    <n v="3.79"/>
    <n v="3.79"/>
    <s v="USD"/>
    <n v="2"/>
    <n v="2"/>
    <n v="2"/>
    <n v="2"/>
    <n v="3"/>
    <n v="3"/>
    <n v="3"/>
    <n v="3"/>
    <n v="79.45"/>
    <n v="79.45"/>
    <n v="79.45"/>
    <n v="79.45"/>
    <n v="4.770295784"/>
    <n v="4.770295784"/>
    <n v="20.963060689999999"/>
    <n v="20.963060689999999"/>
  </r>
  <r>
    <d v="2025-09-29T00:00:00"/>
    <x v="32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1"/>
    <n v="448"/>
    <n v="11"/>
    <n v="0.82099999999999995"/>
    <n v="2.4550000000000001"/>
    <n v="9.0299999999999994"/>
    <n v="9.0299999999999994"/>
    <s v="USD"/>
    <n v="0"/>
    <n v="1"/>
    <n v="1"/>
    <n v="1"/>
    <n v="0"/>
    <n v="1"/>
    <n v="1"/>
    <n v="1"/>
    <n v="0"/>
    <n v="31.49"/>
    <n v="31.49"/>
    <n v="31.49"/>
    <n v="28.67577009"/>
    <n v="28.67577009"/>
    <n v="3.4872646729999999"/>
    <n v="3.4872646729999999"/>
  </r>
  <r>
    <d v="2025-09-29T00:00:00"/>
    <x v="32"/>
    <n v="2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2"/>
    <n v="469"/>
    <n v="1"/>
    <n v="0.93"/>
    <n v="0.21299999999999999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1"/>
    <n v="233"/>
    <n v="1"/>
    <n v="1.29"/>
    <n v="0.42899999999999999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2"/>
    <n v="593"/>
    <n v="5"/>
    <n v="1.042"/>
    <n v="0.84299999999999997"/>
    <n v="5.21"/>
    <n v="5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1"/>
    <n v="1164"/>
    <n v="5"/>
    <n v="0.88200000000000001"/>
    <n v="0.43"/>
    <n v="4.41"/>
    <n v="4.41"/>
    <s v="USD"/>
    <n v="1"/>
    <n v="1"/>
    <n v="1"/>
    <n v="1"/>
    <n v="9"/>
    <n v="9"/>
    <n v="9"/>
    <n v="9"/>
    <n v="283.41000000000003"/>
    <n v="283.41000000000003"/>
    <n v="283.41000000000003"/>
    <n v="283.41000000000003"/>
    <n v="1.5560495400000001"/>
    <n v="1.5560495400000001"/>
    <n v="64.265306120000005"/>
    <n v="64.265306120000005"/>
  </r>
  <r>
    <d v="2025-09-29T00:00:00"/>
    <x v="33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4"/>
    <n v="413"/>
    <n v="8"/>
    <n v="1.3879999999999999"/>
    <n v="1.9370000000000001"/>
    <n v="11.1"/>
    <n v="11.1"/>
    <s v="USD"/>
    <n v="2"/>
    <n v="5"/>
    <n v="5"/>
    <n v="5"/>
    <n v="2"/>
    <n v="6"/>
    <n v="6"/>
    <n v="6"/>
    <n v="47.96"/>
    <n v="143.88"/>
    <n v="143.88"/>
    <n v="143.88"/>
    <n v="7.7147623019999996"/>
    <n v="7.7147623019999996"/>
    <n v="12.96216216"/>
    <n v="12.96216216"/>
  </r>
  <r>
    <d v="2025-09-29T00:00:00"/>
    <x v="35"/>
    <n v="1873"/>
    <n v="10"/>
    <n v="1.423"/>
    <n v="0.53400000000000003"/>
    <n v="14.23"/>
    <n v="14.23"/>
    <s v="USD"/>
    <n v="2"/>
    <n v="2"/>
    <n v="2"/>
    <n v="2"/>
    <n v="2"/>
    <n v="2"/>
    <n v="2"/>
    <n v="2"/>
    <n v="45.76"/>
    <n v="45.76"/>
    <n v="45.76"/>
    <n v="45.76"/>
    <n v="31.097027969999999"/>
    <n v="31.097027969999999"/>
    <n v="3.2157413909999999"/>
    <n v="3.2157413909999999"/>
  </r>
  <r>
    <d v="2025-09-29T00:00:00"/>
    <x v="35"/>
    <n v="3392"/>
    <n v="15"/>
    <n v="1.0049999999999999"/>
    <n v="0.442"/>
    <n v="15.07"/>
    <n v="15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3"/>
    <n v="57"/>
    <n v="1"/>
    <n v="1.29"/>
    <n v="1.754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4"/>
    <n v="1228"/>
    <n v="12"/>
    <n v="0.76200000000000001"/>
    <n v="0.97699999999999998"/>
    <n v="9.14"/>
    <n v="9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3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4"/>
    <n v="716"/>
    <n v="9"/>
    <n v="1.08"/>
    <n v="1.2569999999999999"/>
    <n v="9.7200000000000006"/>
    <n v="9.7200000000000006"/>
    <s v="USD"/>
    <n v="1"/>
    <n v="2"/>
    <n v="2"/>
    <n v="2"/>
    <n v="1"/>
    <n v="2"/>
    <n v="2"/>
    <n v="2"/>
    <n v="34.49"/>
    <n v="58.47"/>
    <n v="58.47"/>
    <n v="58.47"/>
    <n v="16.623909699999999"/>
    <n v="16.623909699999999"/>
    <n v="6.0154320989999999"/>
    <n v="6.0154320989999999"/>
  </r>
  <r>
    <d v="2025-09-29T00:00:00"/>
    <x v="35"/>
    <n v="783"/>
    <n v="4"/>
    <n v="1.4930000000000001"/>
    <n v="0.51100000000000001"/>
    <n v="5.97"/>
    <n v="5.97"/>
    <s v="USD"/>
    <n v="2"/>
    <n v="2"/>
    <n v="2"/>
    <n v="2"/>
    <n v="2"/>
    <n v="2"/>
    <n v="2"/>
    <n v="2"/>
    <n v="47.37"/>
    <n v="47.37"/>
    <n v="47.37"/>
    <n v="47.37"/>
    <n v="12.602913239999999"/>
    <n v="12.602913239999999"/>
    <n v="7.9346733670000003"/>
    <n v="7.9346733670000003"/>
  </r>
  <r>
    <d v="2025-09-29T00:00:00"/>
    <x v="34"/>
    <n v="1726"/>
    <n v="5"/>
    <n v="0.752"/>
    <n v="0.28999999999999998"/>
    <n v="3.76"/>
    <n v="3.76"/>
    <s v="USD"/>
    <n v="1"/>
    <n v="1"/>
    <n v="1"/>
    <n v="1"/>
    <n v="1"/>
    <n v="1"/>
    <n v="1"/>
    <n v="1"/>
    <n v="32.9"/>
    <n v="32.9"/>
    <n v="32.9"/>
    <n v="32.9"/>
    <n v="11.42857143"/>
    <n v="11.42857143"/>
    <n v="8.75"/>
    <n v="8.75"/>
  </r>
  <r>
    <d v="2025-09-29T00:00:00"/>
    <x v="33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5"/>
    <n v="2707"/>
    <n v="15"/>
    <n v="0.78"/>
    <n v="0.55400000000000005"/>
    <n v="11.7"/>
    <n v="11.7"/>
    <s v="USD"/>
    <n v="2"/>
    <n v="2"/>
    <n v="2"/>
    <n v="2"/>
    <n v="2"/>
    <n v="2"/>
    <n v="2"/>
    <n v="2"/>
    <n v="56.37"/>
    <n v="56.37"/>
    <n v="56.37"/>
    <n v="56.37"/>
    <n v="20.755721130000001"/>
    <n v="20.755721130000001"/>
    <n v="4.8179487180000002"/>
    <n v="4.8179487180000002"/>
  </r>
  <r>
    <d v="2025-09-29T00:00:00"/>
    <x v="36"/>
    <n v="668"/>
    <n v="5"/>
    <n v="2.4119999999999999"/>
    <n v="0.749"/>
    <n v="12.06"/>
    <n v="12.06"/>
    <s v="USD"/>
    <n v="1"/>
    <n v="5"/>
    <n v="5"/>
    <n v="5"/>
    <n v="1"/>
    <n v="6"/>
    <n v="6"/>
    <n v="6"/>
    <n v="28.49"/>
    <n v="187.11"/>
    <n v="187.11"/>
    <n v="187.11"/>
    <n v="6.4454064449999997"/>
    <n v="6.4454064449999997"/>
    <n v="15.51492537"/>
    <n v="15.51492537"/>
  </r>
  <r>
    <d v="2025-09-29T00:00:00"/>
    <x v="36"/>
    <n v="1514"/>
    <n v="8"/>
    <n v="1.4910000000000001"/>
    <n v="0.52800000000000002"/>
    <n v="11.93"/>
    <n v="11.93"/>
    <s v="USD"/>
    <n v="1"/>
    <n v="1"/>
    <n v="1"/>
    <n v="1"/>
    <n v="1"/>
    <n v="1"/>
    <n v="1"/>
    <n v="1"/>
    <n v="28.49"/>
    <n v="28.49"/>
    <n v="28.49"/>
    <n v="28.49"/>
    <n v="41.874341870000002"/>
    <n v="41.874341870000002"/>
    <n v="2.388097234"/>
    <n v="2.388097234"/>
  </r>
  <r>
    <d v="2025-09-29T00:00:00"/>
    <x v="36"/>
    <n v="783"/>
    <n v="6"/>
    <n v="2.0880000000000001"/>
    <n v="0.76600000000000001"/>
    <n v="12.53"/>
    <n v="12.53"/>
    <s v="USD"/>
    <n v="1"/>
    <n v="2"/>
    <n v="2"/>
    <n v="2"/>
    <n v="1"/>
    <n v="2"/>
    <n v="2"/>
    <n v="2"/>
    <n v="28.49"/>
    <n v="56.98"/>
    <n v="56.98"/>
    <n v="56.98"/>
    <n v="21.99017199"/>
    <n v="21.99017199"/>
    <n v="4.5474860340000003"/>
    <n v="4.5474860340000003"/>
  </r>
  <r>
    <d v="2025-09-29T00:00:00"/>
    <x v="36"/>
    <n v="1675"/>
    <n v="8"/>
    <n v="1.333"/>
    <n v="0.47799999999999998"/>
    <n v="10.66"/>
    <n v="10.66"/>
    <s v="USD"/>
    <n v="3"/>
    <n v="3"/>
    <n v="3"/>
    <n v="3"/>
    <n v="3"/>
    <n v="3"/>
    <n v="3"/>
    <n v="3"/>
    <n v="89.96"/>
    <n v="89.96"/>
    <n v="89.96"/>
    <n v="89.96"/>
    <n v="11.849710979999999"/>
    <n v="11.849710979999999"/>
    <n v="8.4390243900000002"/>
    <n v="8.4390243900000002"/>
  </r>
  <r>
    <d v="2025-09-29T00:00:00"/>
    <x v="3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8"/>
    <n v="39"/>
    <n v="1"/>
    <n v="1.29"/>
    <n v="2.5640000000000001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7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8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7"/>
    <n v="40"/>
    <n v="1"/>
    <n v="1.47"/>
    <n v="2.5"/>
    <n v="1.47"/>
    <n v="1.47"/>
    <s v="USD"/>
    <n v="1"/>
    <n v="1"/>
    <n v="1"/>
    <n v="1"/>
    <n v="1"/>
    <n v="1"/>
    <n v="1"/>
    <n v="1"/>
    <n v="32.49"/>
    <n v="32.49"/>
    <n v="32.49"/>
    <n v="32.49"/>
    <n v="4.5244690670000001"/>
    <n v="4.5244690670000001"/>
    <n v="22.102040819999999"/>
    <n v="22.102040819999999"/>
  </r>
  <r>
    <d v="2025-09-29T00:00:00"/>
    <x v="38"/>
    <n v="29"/>
    <n v="1"/>
    <n v="1.05"/>
    <n v="3.448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7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9"/>
    <n v="489"/>
    <n v="6"/>
    <n v="1.248"/>
    <n v="1.2270000000000001"/>
    <n v="7.49"/>
    <n v="7.49"/>
    <s v="USD"/>
    <n v="1"/>
    <n v="2"/>
    <n v="2"/>
    <n v="2"/>
    <n v="1"/>
    <n v="2"/>
    <n v="2"/>
    <n v="2"/>
    <n v="11.49"/>
    <n v="22.98"/>
    <n v="22.98"/>
    <n v="22.98"/>
    <n v="32.593559620000001"/>
    <n v="32.593559620000001"/>
    <n v="3.0680907880000001"/>
    <n v="3.0680907880000001"/>
  </r>
  <r>
    <d v="2025-09-29T00:00:00"/>
    <x v="40"/>
    <n v="325"/>
    <n v="2"/>
    <n v="1.6950000000000001"/>
    <n v="0.61499999999999999"/>
    <n v="3.39"/>
    <n v="3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1"/>
    <n v="757"/>
    <n v="5"/>
    <n v="1.948"/>
    <n v="0.66100000000000003"/>
    <n v="9.74"/>
    <n v="9.74"/>
    <s v="USD"/>
    <n v="3"/>
    <n v="3"/>
    <n v="3"/>
    <n v="3"/>
    <n v="3"/>
    <n v="3"/>
    <n v="3"/>
    <n v="3"/>
    <n v="55.47"/>
    <n v="55.47"/>
    <n v="55.47"/>
    <n v="55.47"/>
    <n v="17.559040920000001"/>
    <n v="17.559040920000001"/>
    <n v="5.6950718690000004"/>
    <n v="5.6950718690000004"/>
  </r>
  <r>
    <d v="2025-09-29T00:00:00"/>
    <x v="42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9"/>
    <n v="605"/>
    <n v="6"/>
    <n v="0.94199999999999995"/>
    <n v="0.99199999999999999"/>
    <n v="5.65"/>
    <n v="5.65"/>
    <s v="USD"/>
    <n v="1"/>
    <n v="2"/>
    <n v="3"/>
    <n v="3"/>
    <n v="1"/>
    <n v="2"/>
    <n v="3"/>
    <n v="3"/>
    <n v="11.49"/>
    <n v="24.98"/>
    <n v="36.47"/>
    <n v="36.47"/>
    <n v="22.61809448"/>
    <n v="15.492185360000001"/>
    <n v="4.4212389380000001"/>
    <n v="6.4548672570000001"/>
  </r>
  <r>
    <d v="2025-09-29T00:00:00"/>
    <x v="40"/>
    <n v="576"/>
    <n v="4"/>
    <n v="0.89300000000000002"/>
    <n v="0.69399999999999995"/>
    <n v="3.57"/>
    <n v="3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1"/>
    <n v="2051"/>
    <n v="8"/>
    <n v="1.33"/>
    <n v="0.39"/>
    <n v="10.64"/>
    <n v="10.64"/>
    <s v="USD"/>
    <n v="2"/>
    <n v="3"/>
    <n v="3"/>
    <n v="3"/>
    <n v="2"/>
    <n v="3"/>
    <n v="3"/>
    <n v="3"/>
    <n v="33.979999999999997"/>
    <n v="52.47"/>
    <n v="52.47"/>
    <n v="52.47"/>
    <n v="20.278254239999999"/>
    <n v="20.278254239999999"/>
    <n v="4.9313909770000004"/>
    <n v="4.9313909770000004"/>
  </r>
  <r>
    <d v="2025-09-29T00:00:00"/>
    <x v="42"/>
    <n v="159"/>
    <n v="1"/>
    <n v="1.1399999999999999"/>
    <n v="0.629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2"/>
    <n v="230"/>
    <n v="1"/>
    <n v="1.77"/>
    <n v="0.435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9"/>
    <n v="535"/>
    <n v="4"/>
    <n v="1.298"/>
    <n v="0.748"/>
    <n v="5.19"/>
    <n v="5.19"/>
    <s v="USD"/>
    <n v="2"/>
    <n v="2"/>
    <n v="2"/>
    <n v="2"/>
    <n v="3"/>
    <n v="3"/>
    <n v="3"/>
    <n v="3"/>
    <n v="96.47"/>
    <n v="96.47"/>
    <n v="96.47"/>
    <n v="96.47"/>
    <n v="5.3799108530000002"/>
    <n v="5.3799108530000002"/>
    <n v="18.58766859"/>
    <n v="18.58766859"/>
  </r>
  <r>
    <d v="2025-09-29T00:00:00"/>
    <x v="40"/>
    <n v="963"/>
    <n v="8"/>
    <n v="1.2410000000000001"/>
    <n v="0.83099999999999996"/>
    <n v="9.93"/>
    <n v="9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1"/>
    <n v="1411"/>
    <n v="11"/>
    <n v="1.38"/>
    <n v="0.78"/>
    <n v="15.18"/>
    <n v="15.18"/>
    <s v="USD"/>
    <n v="4"/>
    <n v="7"/>
    <n v="7"/>
    <n v="7"/>
    <n v="4"/>
    <n v="7"/>
    <n v="7"/>
    <n v="7"/>
    <n v="106.96"/>
    <n v="201.82"/>
    <n v="201.82"/>
    <n v="201.82"/>
    <n v="7.52155386"/>
    <n v="7.52155386"/>
    <n v="13.29512516"/>
    <n v="13.29512516"/>
  </r>
  <r>
    <d v="2025-09-29T00:00:00"/>
    <x v="41"/>
    <n v="793"/>
    <n v="2"/>
    <n v="1.28"/>
    <n v="0.252"/>
    <n v="2.56"/>
    <n v="2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9"/>
    <n v="638"/>
    <n v="4"/>
    <n v="0.51300000000000001"/>
    <n v="0.627"/>
    <n v="2.0499999999999998"/>
    <n v="2.04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2"/>
    <n v="220"/>
    <n v="1"/>
    <n v="0.82"/>
    <n v="0.45500000000000002"/>
    <n v="0.82"/>
    <n v="0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0"/>
    <n v="2587"/>
    <n v="13"/>
    <n v="0.89"/>
    <n v="0.503"/>
    <n v="11.57"/>
    <n v="11.57"/>
    <s v="USD"/>
    <n v="2"/>
    <n v="2"/>
    <n v="2"/>
    <n v="2"/>
    <n v="2"/>
    <n v="2"/>
    <n v="2"/>
    <n v="2"/>
    <n v="56.88"/>
    <n v="56.88"/>
    <n v="56.88"/>
    <n v="56.88"/>
    <n v="20.341068920000001"/>
    <n v="20.341068920000001"/>
    <n v="4.9161624890000004"/>
    <n v="4.9161624890000004"/>
  </r>
  <r>
    <d v="2025-09-29T00:00:00"/>
    <x v="28"/>
    <n v="393"/>
    <n v="5"/>
    <n v="1.736"/>
    <n v="1.272"/>
    <n v="8.68"/>
    <n v="8.68"/>
    <s v="USD"/>
    <n v="1"/>
    <n v="1"/>
    <n v="1"/>
    <n v="1"/>
    <n v="1"/>
    <n v="1"/>
    <n v="1"/>
    <n v="1"/>
    <n v="166.49"/>
    <n v="166.49"/>
    <n v="166.49"/>
    <n v="166.49"/>
    <n v="5.2135263380000003"/>
    <n v="5.2135263380000003"/>
    <n v="19.180875579999999"/>
    <n v="19.180875579999999"/>
  </r>
  <r>
    <d v="2025-09-29T00:00:00"/>
    <x v="43"/>
    <n v="1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28"/>
    <n v="902"/>
    <n v="7"/>
    <n v="1.363"/>
    <n v="0.77600000000000002"/>
    <n v="9.5399999999999991"/>
    <n v="9.53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3"/>
    <n v="2015"/>
    <n v="1"/>
    <n v="1.38"/>
    <n v="0.05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28"/>
    <n v="770"/>
    <n v="7"/>
    <n v="1.431"/>
    <n v="0.90900000000000003"/>
    <n v="10.02"/>
    <n v="10.02"/>
    <s v="USD"/>
    <n v="2"/>
    <n v="2"/>
    <n v="2"/>
    <n v="2"/>
    <n v="5"/>
    <n v="5"/>
    <n v="5"/>
    <n v="5"/>
    <n v="313.8"/>
    <n v="313.8"/>
    <n v="313.8"/>
    <n v="313.8"/>
    <n v="3.193116635"/>
    <n v="3.193116635"/>
    <n v="31.31736527"/>
    <n v="31.31736527"/>
  </r>
  <r>
    <d v="2025-09-29T00:00:00"/>
    <x v="43"/>
    <n v="261"/>
    <n v="3"/>
    <n v="1.25"/>
    <n v="1.149"/>
    <n v="3.75"/>
    <n v="3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3"/>
    <n v="269"/>
    <n v="3"/>
    <n v="0.71"/>
    <n v="1.115"/>
    <n v="2.13"/>
    <n v="2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28"/>
    <n v="500"/>
    <n v="11"/>
    <n v="1.0740000000000001"/>
    <n v="2.2000000000000002"/>
    <n v="11.81"/>
    <n v="11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45"/>
    <n v="1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"/>
    <n v="232"/>
    <n v="2"/>
    <n v="2.4900000000000002"/>
    <n v="0.86199999999999999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5"/>
    <n v="334"/>
    <n v="2"/>
    <n v="1.23"/>
    <n v="0.59899999999999998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"/>
    <n v="122"/>
    <n v="1"/>
    <n v="1.5"/>
    <n v="0.8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5"/>
    <n v="555"/>
    <n v="4"/>
    <n v="1.383"/>
    <n v="0.72099999999999997"/>
    <n v="5.53"/>
    <n v="5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8"/>
    <n v="105"/>
    <n v="2"/>
    <n v="1.4850000000000001"/>
    <n v="1.905"/>
    <n v="2.97"/>
    <n v="2.97"/>
    <s v="USD"/>
    <n v="1"/>
    <n v="1"/>
    <n v="1"/>
    <n v="1"/>
    <n v="1"/>
    <n v="1"/>
    <n v="1"/>
    <n v="1"/>
    <n v="31.98"/>
    <n v="31.98"/>
    <n v="31.98"/>
    <n v="31.98"/>
    <n v="9.2870544089999996"/>
    <n v="9.2870544089999996"/>
    <n v="10.76767677"/>
    <n v="10.76767677"/>
  </r>
  <r>
    <d v="2025-09-29T00:00:00"/>
    <x v="45"/>
    <n v="118"/>
    <n v="1"/>
    <n v="1.1399999999999999"/>
    <n v="0.84699999999999998"/>
    <n v="1.1399999999999999"/>
    <n v="1.1399999999999999"/>
    <s v="USD"/>
    <n v="1"/>
    <n v="1"/>
    <n v="1"/>
    <n v="1"/>
    <n v="1"/>
    <n v="1"/>
    <n v="1"/>
    <n v="1"/>
    <n v="23.98"/>
    <n v="23.98"/>
    <n v="23.98"/>
    <n v="23.98"/>
    <n v="4.7539616349999996"/>
    <n v="4.7539616349999996"/>
    <n v="21.03508772"/>
    <n v="21.03508772"/>
  </r>
  <r>
    <d v="2025-09-29T00:00:00"/>
    <x v="5"/>
    <n v="534"/>
    <n v="6"/>
    <n v="1.2649999999999999"/>
    <n v="1.1240000000000001"/>
    <n v="7.59"/>
    <n v="7.59"/>
    <s v="USD"/>
    <n v="0"/>
    <n v="2"/>
    <n v="2"/>
    <n v="2"/>
    <n v="0"/>
    <n v="3"/>
    <n v="3"/>
    <n v="3"/>
    <n v="0"/>
    <n v="155.86000000000001"/>
    <n v="155.86000000000001"/>
    <n v="155.86000000000001"/>
    <n v="4.869754908"/>
    <n v="4.869754908"/>
    <n v="20.534914359999998"/>
    <n v="20.534914359999998"/>
  </r>
  <r>
    <d v="2025-09-29T00:00:00"/>
    <x v="8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45"/>
    <n v="75"/>
    <n v="1"/>
    <n v="0.9"/>
    <n v="1.333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3"/>
    <n v="1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8"/>
    <n v="4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3"/>
    <n v="746"/>
    <n v="3"/>
    <n v="1.7929999999999999"/>
    <n v="0.40200000000000002"/>
    <n v="5.38"/>
    <n v="5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29T00:00:00"/>
    <x v="45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29T00:00:00"/>
    <x v="5"/>
    <n v="554"/>
    <n v="11"/>
    <n v="0.80500000000000005"/>
    <n v="1.986"/>
    <n v="8.86"/>
    <n v="8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0"/>
    <n v="2142"/>
    <n v="13"/>
    <n v="1.919"/>
    <n v="0.60699999999999998"/>
    <n v="24.95"/>
    <n v="24.95"/>
    <s v="USD"/>
    <n v="4"/>
    <n v="4"/>
    <n v="4"/>
    <n v="4"/>
    <n v="4"/>
    <n v="4"/>
    <n v="4"/>
    <n v="4"/>
    <n v="89.23"/>
    <n v="89.23"/>
    <n v="89.23"/>
    <n v="89.23"/>
    <n v="27.961447939999999"/>
    <n v="27.961447939999999"/>
    <n v="3.5763527050000001"/>
    <n v="3.5763527050000001"/>
  </r>
  <r>
    <d v="2025-09-30T00:00:00"/>
    <x v="1"/>
    <n v="5294"/>
    <n v="58"/>
    <n v="1.86"/>
    <n v="1.0960000000000001"/>
    <n v="107.88"/>
    <n v="107.88"/>
    <s v="USD"/>
    <n v="8"/>
    <n v="11"/>
    <n v="13"/>
    <n v="13"/>
    <n v="8"/>
    <n v="11"/>
    <n v="13"/>
    <n v="13"/>
    <n v="197.74"/>
    <n v="300.99"/>
    <n v="363.85"/>
    <n v="363.85"/>
    <n v="35.841722320000002"/>
    <n v="29.649580870000001"/>
    <n v="2.790044494"/>
    <n v="3.3727289580000002"/>
  </r>
  <r>
    <d v="2025-09-30T00:00:00"/>
    <x v="2"/>
    <n v="2260"/>
    <n v="14"/>
    <n v="3.5489999999999999"/>
    <n v="0.61899999999999999"/>
    <n v="49.68"/>
    <n v="49.68"/>
    <s v="USD"/>
    <n v="2"/>
    <n v="3"/>
    <n v="3"/>
    <n v="3"/>
    <n v="3"/>
    <n v="5"/>
    <n v="5"/>
    <n v="5"/>
    <n v="92.25"/>
    <n v="154.01"/>
    <n v="154.01"/>
    <n v="154.01"/>
    <n v="32.257645609999997"/>
    <n v="32.257645609999997"/>
    <n v="3.1000402579999999"/>
    <n v="3.1000402579999999"/>
  </r>
  <r>
    <d v="2025-09-30T00:00:00"/>
    <x v="4"/>
    <n v="1472"/>
    <n v="6"/>
    <n v="3.4830000000000001"/>
    <n v="0.40799999999999997"/>
    <n v="20.9"/>
    <n v="20.9"/>
    <s v="USD"/>
    <n v="1"/>
    <n v="1"/>
    <n v="1"/>
    <n v="1"/>
    <n v="1"/>
    <n v="1"/>
    <n v="1"/>
    <n v="1"/>
    <n v="109.49"/>
    <n v="109.49"/>
    <n v="109.49"/>
    <n v="109.49"/>
    <n v="19.088501229999999"/>
    <n v="19.088501229999999"/>
    <n v="5.2387559809999997"/>
    <n v="5.2387559809999997"/>
  </r>
  <r>
    <d v="2025-09-30T00:00:00"/>
    <x v="44"/>
    <n v="4458"/>
    <n v="40"/>
    <n v="2.617"/>
    <n v="0.89700000000000002"/>
    <n v="104.69"/>
    <n v="104.69"/>
    <s v="USD"/>
    <n v="7"/>
    <n v="7"/>
    <n v="7"/>
    <n v="7"/>
    <n v="9"/>
    <n v="9"/>
    <n v="9"/>
    <n v="9"/>
    <n v="341.53"/>
    <n v="341.53"/>
    <n v="341.53"/>
    <n v="341.53"/>
    <n v="30.6532369"/>
    <n v="30.6532369"/>
    <n v="3.2622982139999999"/>
    <n v="3.2622982139999999"/>
  </r>
  <r>
    <d v="2025-09-30T00:00:00"/>
    <x v="6"/>
    <n v="664"/>
    <n v="9"/>
    <n v="1.59"/>
    <n v="1.355"/>
    <n v="14.31"/>
    <n v="14.31"/>
    <s v="USD"/>
    <n v="2"/>
    <n v="2"/>
    <n v="2"/>
    <n v="2"/>
    <n v="2"/>
    <n v="2"/>
    <n v="2"/>
    <n v="2"/>
    <n v="47.76"/>
    <n v="47.76"/>
    <n v="47.76"/>
    <n v="47.76"/>
    <n v="29.96231156"/>
    <n v="29.96231156"/>
    <n v="3.3375262050000001"/>
    <n v="3.3375262050000001"/>
  </r>
  <r>
    <d v="2025-09-30T00:00:00"/>
    <x v="7"/>
    <n v="2084"/>
    <n v="14"/>
    <n v="1.9"/>
    <n v="0.67200000000000004"/>
    <n v="26.6"/>
    <n v="26.6"/>
    <s v="USD"/>
    <n v="5"/>
    <n v="6"/>
    <n v="6"/>
    <n v="6"/>
    <n v="5"/>
    <n v="6"/>
    <n v="6"/>
    <n v="6"/>
    <n v="193.27"/>
    <n v="235.76"/>
    <n v="235.76"/>
    <n v="235.76"/>
    <n v="11.282660330000001"/>
    <n v="11.282660330000001"/>
    <n v="8.8631578950000005"/>
    <n v="8.8631578950000005"/>
  </r>
  <r>
    <d v="2025-09-30T00:00:00"/>
    <x v="9"/>
    <n v="1582"/>
    <n v="10"/>
    <n v="1.6559999999999999"/>
    <n v="0.63200000000000001"/>
    <n v="16.559999999999999"/>
    <n v="16.559999999999999"/>
    <s v="USD"/>
    <n v="1"/>
    <n v="1"/>
    <n v="1"/>
    <n v="1"/>
    <n v="1"/>
    <n v="1"/>
    <n v="1"/>
    <n v="1"/>
    <n v="21.88"/>
    <n v="21.88"/>
    <n v="21.88"/>
    <n v="21.88"/>
    <n v="75.685557590000002"/>
    <n v="75.685557590000002"/>
    <n v="1.3212560390000001"/>
    <n v="1.3212560390000001"/>
  </r>
  <r>
    <d v="2025-09-30T00:00:00"/>
    <x v="4"/>
    <n v="8902"/>
    <n v="62"/>
    <n v="4.375"/>
    <n v="0.69599999999999995"/>
    <n v="271.22000000000003"/>
    <n v="271.22000000000003"/>
    <s v="USD"/>
    <n v="22"/>
    <n v="25"/>
    <n v="25"/>
    <n v="25"/>
    <n v="43"/>
    <n v="47"/>
    <n v="47"/>
    <n v="47"/>
    <n v="1656.8"/>
    <n v="1854.13"/>
    <n v="1854.13"/>
    <n v="1854.13"/>
    <n v="14.62788478"/>
    <n v="14.62788478"/>
    <n v="6.8362583880000001"/>
    <n v="6.8362583880000001"/>
  </r>
  <r>
    <d v="2025-09-30T00:00:00"/>
    <x v="10"/>
    <n v="3920"/>
    <n v="19"/>
    <n v="4.7489999999999997"/>
    <n v="0.48499999999999999"/>
    <n v="90.24"/>
    <n v="90.24"/>
    <s v="USD"/>
    <n v="6"/>
    <n v="6"/>
    <n v="6"/>
    <n v="6"/>
    <n v="13"/>
    <n v="13"/>
    <n v="13"/>
    <n v="13"/>
    <n v="425.44"/>
    <n v="425.44"/>
    <n v="425.44"/>
    <n v="425.44"/>
    <n v="21.210981570000001"/>
    <n v="21.210981570000001"/>
    <n v="4.7145390069999999"/>
    <n v="4.7145390069999999"/>
  </r>
  <r>
    <d v="2025-09-30T00:00:00"/>
    <x v="11"/>
    <n v="2205"/>
    <n v="14"/>
    <n v="4.9429999999999996"/>
    <n v="0.63500000000000001"/>
    <n v="69.2"/>
    <n v="69.2"/>
    <s v="USD"/>
    <n v="5"/>
    <n v="5"/>
    <n v="5"/>
    <n v="5"/>
    <n v="8"/>
    <n v="8"/>
    <n v="8"/>
    <n v="8"/>
    <n v="252.67"/>
    <n v="252.67"/>
    <n v="252.67"/>
    <n v="252.67"/>
    <n v="27.387501480000001"/>
    <n v="27.387501480000001"/>
    <n v="3.6513005779999999"/>
    <n v="3.6513005779999999"/>
  </r>
  <r>
    <d v="2025-09-30T00:00:00"/>
    <x v="12"/>
    <n v="3500"/>
    <n v="31"/>
    <n v="6.2919999999999998"/>
    <n v="0.88600000000000001"/>
    <n v="195.06"/>
    <n v="195.06"/>
    <s v="USD"/>
    <n v="5"/>
    <n v="8"/>
    <n v="8"/>
    <n v="8"/>
    <n v="9"/>
    <n v="13"/>
    <n v="13"/>
    <n v="13"/>
    <n v="293.05"/>
    <n v="454.5"/>
    <n v="454.5"/>
    <n v="454.5"/>
    <n v="42.917491750000003"/>
    <n v="42.917491750000003"/>
    <n v="2.330052292"/>
    <n v="2.330052292"/>
  </r>
  <r>
    <d v="2025-09-30T00:00:00"/>
    <x v="13"/>
    <n v="5229"/>
    <n v="31"/>
    <n v="3.4849999999999999"/>
    <n v="0.59299999999999997"/>
    <n v="108.02"/>
    <n v="108.02"/>
    <s v="USD"/>
    <n v="7"/>
    <n v="7"/>
    <n v="7"/>
    <n v="7"/>
    <n v="11"/>
    <n v="11"/>
    <n v="11"/>
    <n v="11"/>
    <n v="317.58"/>
    <n v="317.58"/>
    <n v="317.58"/>
    <n v="317.58"/>
    <n v="34.013476920000002"/>
    <n v="34.013476920000002"/>
    <n v="2.9400111089999998"/>
    <n v="2.9400111089999998"/>
  </r>
  <r>
    <d v="2025-09-30T00:00:00"/>
    <x v="14"/>
    <n v="2639"/>
    <n v="13"/>
    <n v="3.056"/>
    <n v="0.49299999999999999"/>
    <n v="39.729999999999997"/>
    <n v="39.729999999999997"/>
    <s v="USD"/>
    <n v="7"/>
    <n v="8"/>
    <n v="8"/>
    <n v="8"/>
    <n v="8"/>
    <n v="9"/>
    <n v="9"/>
    <n v="9"/>
    <n v="266.7"/>
    <n v="297.58"/>
    <n v="297.58"/>
    <n v="297.58"/>
    <n v="13.35103166"/>
    <n v="13.35103166"/>
    <n v="7.4900578910000002"/>
    <n v="7.4900578910000002"/>
  </r>
  <r>
    <d v="2025-09-30T00:00:00"/>
    <x v="46"/>
    <n v="2416"/>
    <n v="14"/>
    <n v="2.1040000000000001"/>
    <n v="0.57899999999999996"/>
    <n v="29.46"/>
    <n v="29.46"/>
    <s v="USD"/>
    <n v="0"/>
    <n v="1"/>
    <n v="1"/>
    <n v="1"/>
    <n v="0"/>
    <n v="2"/>
    <n v="2"/>
    <n v="2"/>
    <n v="0"/>
    <n v="63.76"/>
    <n v="63.76"/>
    <n v="63.76"/>
    <n v="46.204516939999998"/>
    <n v="46.204516939999998"/>
    <n v="2.1642905629999998"/>
    <n v="2.1642905629999998"/>
  </r>
  <r>
    <d v="2025-09-30T00:00:00"/>
    <x v="15"/>
    <n v="1026"/>
    <n v="9"/>
    <n v="4.2359999999999998"/>
    <n v="0.877"/>
    <n v="38.119999999999997"/>
    <n v="38.119999999999997"/>
    <s v="USD"/>
    <n v="2"/>
    <n v="2"/>
    <n v="2"/>
    <n v="2"/>
    <n v="5"/>
    <n v="5"/>
    <n v="5"/>
    <n v="5"/>
    <n v="157.01"/>
    <n v="157.01"/>
    <n v="157.01"/>
    <n v="157.01"/>
    <n v="24.27870836"/>
    <n v="24.27870836"/>
    <n v="4.1188352569999997"/>
    <n v="4.1188352569999997"/>
  </r>
  <r>
    <d v="2025-09-30T00:00:00"/>
    <x v="16"/>
    <n v="1814"/>
    <n v="11"/>
    <n v="4.0519999999999996"/>
    <n v="0.60599999999999998"/>
    <n v="44.57"/>
    <n v="44.57"/>
    <s v="USD"/>
    <n v="2"/>
    <n v="3"/>
    <n v="3"/>
    <n v="3"/>
    <n v="4"/>
    <n v="5"/>
    <n v="5"/>
    <n v="5"/>
    <n v="313.95999999999998"/>
    <n v="343.45"/>
    <n v="343.45"/>
    <n v="343.45"/>
    <n v="12.97714369"/>
    <n v="12.97714369"/>
    <n v="7.7058559569999998"/>
    <n v="7.7058559569999998"/>
  </r>
  <r>
    <d v="2025-09-30T00:00:00"/>
    <x v="49"/>
    <n v="5142"/>
    <n v="33"/>
    <n v="2.44"/>
    <n v="0.64200000000000002"/>
    <n v="80.510000000000005"/>
    <n v="80.510000000000005"/>
    <s v="USD"/>
    <n v="13"/>
    <n v="15"/>
    <n v="15"/>
    <n v="15"/>
    <n v="20"/>
    <n v="22"/>
    <n v="22"/>
    <n v="22"/>
    <n v="535.65"/>
    <n v="570.12"/>
    <n v="570.12"/>
    <n v="570.12"/>
    <n v="14.12158844"/>
    <n v="14.12158844"/>
    <n v="7.0813563530000003"/>
    <n v="7.0813563530000003"/>
  </r>
  <r>
    <d v="2025-09-30T00:00:00"/>
    <x v="17"/>
    <n v="559"/>
    <n v="6"/>
    <n v="4.8970000000000002"/>
    <n v="1.073"/>
    <n v="29.38"/>
    <n v="29.38"/>
    <s v="USD"/>
    <n v="1"/>
    <n v="1"/>
    <n v="1"/>
    <n v="1"/>
    <n v="4"/>
    <n v="4"/>
    <n v="4"/>
    <n v="4"/>
    <n v="137.96"/>
    <n v="137.96"/>
    <n v="137.96"/>
    <n v="137.96"/>
    <n v="21.29602783"/>
    <n v="21.29602783"/>
    <n v="4.6957113680000004"/>
    <n v="4.6957113680000004"/>
  </r>
  <r>
    <d v="2025-09-30T00:00:00"/>
    <x v="18"/>
    <n v="919"/>
    <n v="10"/>
    <n v="3.7959999999999998"/>
    <n v="1.0880000000000001"/>
    <n v="37.96"/>
    <n v="37.96"/>
    <s v="USD"/>
    <n v="7"/>
    <n v="7"/>
    <n v="7"/>
    <n v="7"/>
    <n v="19"/>
    <n v="19"/>
    <n v="19"/>
    <n v="19"/>
    <n v="631.94000000000005"/>
    <n v="631.94000000000005"/>
    <n v="631.94000000000005"/>
    <n v="631.94000000000005"/>
    <n v="6.006899389"/>
    <n v="6.006899389"/>
    <n v="16.647523710000002"/>
    <n v="16.647523710000002"/>
  </r>
  <r>
    <d v="2025-09-30T00:00:00"/>
    <x v="19"/>
    <n v="1892"/>
    <n v="6"/>
    <n v="5.9580000000000002"/>
    <n v="0.317"/>
    <n v="35.75"/>
    <n v="35.75"/>
    <s v="USD"/>
    <n v="4"/>
    <n v="5"/>
    <n v="5"/>
    <n v="5"/>
    <n v="5"/>
    <n v="9"/>
    <n v="9"/>
    <n v="9"/>
    <n v="343.41"/>
    <n v="631.33000000000004"/>
    <n v="631.33000000000004"/>
    <n v="631.33000000000004"/>
    <n v="5.6626486939999996"/>
    <n v="5.6626486939999996"/>
    <n v="17.659580420000001"/>
    <n v="17.659580420000001"/>
  </r>
  <r>
    <d v="2025-09-30T00:00:00"/>
    <x v="20"/>
    <n v="2745"/>
    <n v="14"/>
    <n v="3.9710000000000001"/>
    <n v="0.51"/>
    <n v="55.6"/>
    <n v="55.6"/>
    <s v="USD"/>
    <n v="9"/>
    <n v="9"/>
    <n v="9"/>
    <n v="9"/>
    <n v="13"/>
    <n v="13"/>
    <n v="13"/>
    <n v="13"/>
    <n v="857.97"/>
    <n v="857.97"/>
    <n v="857.97"/>
    <n v="857.97"/>
    <n v="6.4804130679999998"/>
    <n v="6.4804130679999998"/>
    <n v="15.43111511"/>
    <n v="15.43111511"/>
  </r>
  <r>
    <d v="2025-09-30T00:00:00"/>
    <x v="21"/>
    <n v="1741"/>
    <n v="16"/>
    <n v="2.601"/>
    <n v="0.91900000000000004"/>
    <n v="41.62"/>
    <n v="41.62"/>
    <s v="USD"/>
    <n v="7"/>
    <n v="7"/>
    <n v="7"/>
    <n v="7"/>
    <n v="7"/>
    <n v="7"/>
    <n v="7"/>
    <n v="7"/>
    <n v="296.72000000000003"/>
    <n v="296.72000000000003"/>
    <n v="296.72000000000003"/>
    <n v="296.72000000000003"/>
    <n v="14.026691830000001"/>
    <n v="14.026691830000001"/>
    <n v="7.1292647770000004"/>
    <n v="7.1292647770000004"/>
  </r>
  <r>
    <d v="2025-09-30T00:00:00"/>
    <x v="22"/>
    <n v="629"/>
    <n v="2"/>
    <n v="2.7450000000000001"/>
    <n v="0.318"/>
    <n v="5.49"/>
    <n v="5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"/>
    <n v="1506"/>
    <n v="2"/>
    <n v="5.0199999999999996"/>
    <n v="0.13300000000000001"/>
    <n v="10.039999999999999"/>
    <n v="10.039999999999999"/>
    <s v="USD"/>
    <n v="1"/>
    <n v="1"/>
    <n v="1"/>
    <n v="1"/>
    <n v="3"/>
    <n v="3"/>
    <n v="3"/>
    <n v="3"/>
    <n v="89.64"/>
    <n v="89.64"/>
    <n v="89.64"/>
    <n v="89.64"/>
    <n v="11.20035698"/>
    <n v="11.20035698"/>
    <n v="8.9282868529999995"/>
    <n v="8.9282868529999995"/>
  </r>
  <r>
    <d v="2025-09-30T00:00:00"/>
    <x v="45"/>
    <n v="1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14"/>
    <n v="129"/>
    <n v="2"/>
    <n v="5.75"/>
    <n v="1.55"/>
    <n v="11.5"/>
    <n v="1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3"/>
    <n v="179"/>
    <n v="1"/>
    <n v="7.2"/>
    <n v="0.55900000000000005"/>
    <n v="7.2"/>
    <n v="7.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0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2"/>
    <n v="509"/>
    <n v="2"/>
    <n v="1.915"/>
    <n v="0.39300000000000002"/>
    <n v="3.83"/>
    <n v="3.83"/>
    <s v="USD"/>
    <n v="3"/>
    <n v="3"/>
    <n v="3"/>
    <n v="3"/>
    <n v="3"/>
    <n v="3"/>
    <n v="3"/>
    <n v="3"/>
    <n v="84.35"/>
    <n v="84.35"/>
    <n v="84.35"/>
    <n v="84.35"/>
    <n v="4.5406046240000002"/>
    <n v="4.5406046240000002"/>
    <n v="22.02349869"/>
    <n v="22.02349869"/>
  </r>
  <r>
    <d v="2025-09-30T00:00:00"/>
    <x v="6"/>
    <n v="1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6"/>
    <n v="1069"/>
    <n v="6"/>
    <n v="4.2969999999999997"/>
    <n v="0.56100000000000005"/>
    <n v="25.78"/>
    <n v="25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7"/>
    <n v="581"/>
    <n v="2"/>
    <n v="2.2000000000000002"/>
    <n v="0.34399999999999997"/>
    <n v="4.4000000000000004"/>
    <n v="4.4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4"/>
    <n v="3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4"/>
    <n v="395"/>
    <n v="3"/>
    <n v="2.27"/>
    <n v="0.75900000000000001"/>
    <n v="6.81"/>
    <n v="6.81"/>
    <s v="USD"/>
    <n v="1"/>
    <n v="1"/>
    <n v="1"/>
    <n v="1"/>
    <n v="2"/>
    <n v="2"/>
    <n v="2"/>
    <n v="2"/>
    <n v="69.760000000000005"/>
    <n v="69.760000000000005"/>
    <n v="69.760000000000005"/>
    <n v="69.760000000000005"/>
    <n v="9.7620412840000004"/>
    <n v="9.7620412840000004"/>
    <n v="10.24375918"/>
    <n v="10.24375918"/>
  </r>
  <r>
    <d v="2025-09-30T00:00:00"/>
    <x v="44"/>
    <n v="304"/>
    <n v="1"/>
    <n v="2.4500000000000002"/>
    <n v="0.32900000000000001"/>
    <n v="2.4500000000000002"/>
    <n v="2.45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1"/>
    <n v="83"/>
    <n v="2"/>
    <n v="3.76"/>
    <n v="2.41"/>
    <n v="7.52"/>
    <n v="7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1"/>
    <n v="108"/>
    <n v="3"/>
    <n v="2.4129999999999998"/>
    <n v="2.778"/>
    <n v="7.24"/>
    <n v="7.24"/>
    <s v="USD"/>
    <n v="1"/>
    <n v="1"/>
    <n v="1"/>
    <n v="1"/>
    <n v="1"/>
    <n v="1"/>
    <n v="1"/>
    <n v="1"/>
    <n v="123.9"/>
    <n v="123.9"/>
    <n v="123.9"/>
    <n v="123.9"/>
    <n v="5.8434221150000001"/>
    <n v="5.8434221150000001"/>
    <n v="17.113259670000001"/>
    <n v="17.113259670000001"/>
  </r>
  <r>
    <d v="2025-09-30T00:00:00"/>
    <x v="25"/>
    <n v="1008"/>
    <n v="1"/>
    <n v="2.31"/>
    <n v="9.9000000000000005E-2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6"/>
    <n v="1604"/>
    <n v="6"/>
    <n v="2.7370000000000001"/>
    <n v="0.374"/>
    <n v="16.420000000000002"/>
    <n v="16.420000000000002"/>
    <s v="USD"/>
    <n v="3"/>
    <n v="3"/>
    <n v="3"/>
    <n v="3"/>
    <n v="3"/>
    <n v="3"/>
    <n v="3"/>
    <n v="3"/>
    <n v="58.47"/>
    <n v="58.47"/>
    <n v="58.47"/>
    <n v="58.47"/>
    <n v="28.082777490000002"/>
    <n v="28.082777490000002"/>
    <n v="3.56090134"/>
    <n v="3.56090134"/>
  </r>
  <r>
    <d v="2025-09-30T00:00:00"/>
    <x v="27"/>
    <n v="554"/>
    <n v="4"/>
    <n v="2.2050000000000001"/>
    <n v="0.72199999999999998"/>
    <n v="8.82"/>
    <n v="8.82"/>
    <s v="USD"/>
    <n v="3"/>
    <n v="4"/>
    <n v="4"/>
    <n v="4"/>
    <n v="3"/>
    <n v="4"/>
    <n v="4"/>
    <n v="4"/>
    <n v="47.86"/>
    <n v="72.349999999999994"/>
    <n v="72.349999999999994"/>
    <n v="72.349999999999994"/>
    <n v="12.19073946"/>
    <n v="12.19073946"/>
    <n v="8.2029478460000007"/>
    <n v="8.2029478460000007"/>
  </r>
  <r>
    <d v="2025-09-30T00:00:00"/>
    <x v="1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14"/>
    <n v="1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44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12"/>
    <n v="876"/>
    <n v="6"/>
    <n v="4.0229999999999997"/>
    <n v="0.68500000000000005"/>
    <n v="24.14"/>
    <n v="24.14"/>
    <s v="USD"/>
    <n v="1"/>
    <n v="1"/>
    <n v="1"/>
    <n v="1"/>
    <n v="2"/>
    <n v="2"/>
    <n v="2"/>
    <n v="2"/>
    <n v="54.98"/>
    <n v="54.98"/>
    <n v="54.98"/>
    <n v="54.98"/>
    <n v="43.906875229999997"/>
    <n v="43.906875229999997"/>
    <n v="2.2775476389999998"/>
    <n v="2.2775476389999998"/>
  </r>
  <r>
    <d v="2025-09-30T00:00:00"/>
    <x v="10"/>
    <n v="150"/>
    <n v="1"/>
    <n v="6.07"/>
    <n v="0.66700000000000004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8"/>
    <n v="67"/>
    <n v="1"/>
    <n v="1.86"/>
    <n v="1.4930000000000001"/>
    <n v="1.86"/>
    <n v="1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2"/>
    <n v="408"/>
    <n v="2"/>
    <n v="2.4900000000000002"/>
    <n v="0.49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9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16"/>
    <n v="553"/>
    <n v="2"/>
    <n v="5.6050000000000004"/>
    <n v="0.36199999999999999"/>
    <n v="11.21"/>
    <n v="11.21"/>
    <s v="USD"/>
    <n v="1"/>
    <n v="1"/>
    <n v="1"/>
    <n v="1"/>
    <n v="3"/>
    <n v="3"/>
    <n v="3"/>
    <n v="3"/>
    <n v="235.47"/>
    <n v="235.47"/>
    <n v="235.47"/>
    <n v="235.47"/>
    <n v="4.7606913830000002"/>
    <n v="4.7606913830000002"/>
    <n v="21.00535236"/>
    <n v="21.00535236"/>
  </r>
  <r>
    <d v="2025-09-30T00:00:00"/>
    <x v="19"/>
    <n v="322"/>
    <n v="1"/>
    <n v="3.24"/>
    <n v="0.311"/>
    <n v="3.24"/>
    <n v="3.24"/>
    <s v="USD"/>
    <n v="1"/>
    <n v="1"/>
    <n v="1"/>
    <n v="1"/>
    <n v="1"/>
    <n v="1"/>
    <n v="1"/>
    <n v="1"/>
    <n v="78.98"/>
    <n v="78.98"/>
    <n v="78.98"/>
    <n v="78.98"/>
    <n v="4.1023043809999997"/>
    <n v="4.1023043809999997"/>
    <n v="24.376543210000001"/>
    <n v="24.376543210000001"/>
  </r>
  <r>
    <d v="2025-09-30T00:00:00"/>
    <x v="29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29"/>
    <n v="314"/>
    <n v="5"/>
    <n v="1.1259999999999999"/>
    <n v="1.5920000000000001"/>
    <n v="5.63"/>
    <n v="5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9"/>
    <n v="127"/>
    <n v="1"/>
    <n v="1.95"/>
    <n v="0.78700000000000003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9"/>
    <n v="107"/>
    <n v="1"/>
    <n v="0.38"/>
    <n v="0.93500000000000005"/>
    <n v="0.38"/>
    <n v="0.38"/>
    <s v="USD"/>
    <n v="1"/>
    <n v="1"/>
    <n v="1"/>
    <n v="1"/>
    <n v="1"/>
    <n v="1"/>
    <n v="1"/>
    <n v="1"/>
    <n v="42.49"/>
    <n v="42.49"/>
    <n v="42.49"/>
    <n v="42.49"/>
    <n v="0.89432807719999996"/>
    <n v="0.89432807719999996"/>
    <n v="111.81578949999999"/>
    <n v="111.81578949999999"/>
  </r>
  <r>
    <d v="2025-09-30T00:00:00"/>
    <x v="30"/>
    <n v="958"/>
    <n v="17"/>
    <n v="0.85799999999999998"/>
    <n v="1.7749999999999999"/>
    <n v="14.59"/>
    <n v="14.59"/>
    <s v="USD"/>
    <n v="2"/>
    <n v="3"/>
    <n v="3"/>
    <n v="3"/>
    <n v="2"/>
    <n v="3"/>
    <n v="3"/>
    <n v="3"/>
    <n v="26.98"/>
    <n v="38.47"/>
    <n v="38.47"/>
    <n v="38.47"/>
    <n v="37.925656359999998"/>
    <n v="37.925656359999998"/>
    <n v="2.6367374909999999"/>
    <n v="2.6367374909999999"/>
  </r>
  <r>
    <d v="2025-09-30T00:00:00"/>
    <x v="30"/>
    <n v="1695"/>
    <n v="19"/>
    <n v="0.67"/>
    <n v="1.121"/>
    <n v="12.73"/>
    <n v="12.73"/>
    <s v="USD"/>
    <n v="3"/>
    <n v="3"/>
    <n v="3"/>
    <n v="3"/>
    <n v="3"/>
    <n v="3"/>
    <n v="3"/>
    <n v="3"/>
    <n v="60.86"/>
    <n v="60.86"/>
    <n v="60.86"/>
    <n v="60.86"/>
    <n v="20.916858359999999"/>
    <n v="20.916858359999999"/>
    <n v="4.7808326790000004"/>
    <n v="4.7808326790000004"/>
  </r>
  <r>
    <d v="2025-09-30T00:00:00"/>
    <x v="30"/>
    <n v="1762"/>
    <n v="19"/>
    <n v="0.76400000000000001"/>
    <n v="1.0780000000000001"/>
    <n v="14.51"/>
    <n v="14.51"/>
    <s v="USD"/>
    <n v="3"/>
    <n v="3"/>
    <n v="3"/>
    <n v="3"/>
    <n v="7"/>
    <n v="7"/>
    <n v="7"/>
    <n v="7"/>
    <n v="225.38"/>
    <n v="225.38"/>
    <n v="225.38"/>
    <n v="225.38"/>
    <n v="6.4380157960000002"/>
    <n v="6.4380157960000002"/>
    <n v="15.53273604"/>
    <n v="15.53273604"/>
  </r>
  <r>
    <d v="2025-09-30T00:00:00"/>
    <x v="30"/>
    <n v="7512"/>
    <n v="58"/>
    <n v="0.51"/>
    <n v="0.77200000000000002"/>
    <n v="29.59"/>
    <n v="29.59"/>
    <s v="USD"/>
    <n v="3"/>
    <n v="5"/>
    <n v="5"/>
    <n v="5"/>
    <n v="8"/>
    <n v="10"/>
    <n v="10"/>
    <n v="10"/>
    <n v="208.78"/>
    <n v="252.15"/>
    <n v="252.15"/>
    <n v="252.15"/>
    <n v="11.73507833"/>
    <n v="11.73507833"/>
    <n v="8.5214599530000008"/>
    <n v="8.5214599530000008"/>
  </r>
  <r>
    <d v="2025-09-30T00:00:00"/>
    <x v="31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2"/>
    <n v="239"/>
    <n v="2"/>
    <n v="1.59"/>
    <n v="0.83699999999999997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1"/>
    <n v="317"/>
    <n v="3"/>
    <n v="1.133"/>
    <n v="0.94599999999999995"/>
    <n v="3.4"/>
    <n v="3.4"/>
    <s v="USD"/>
    <n v="1"/>
    <n v="1"/>
    <n v="1"/>
    <n v="1"/>
    <n v="1"/>
    <n v="1"/>
    <n v="1"/>
    <n v="1"/>
    <n v="31.49"/>
    <n v="31.49"/>
    <n v="31.49"/>
    <n v="31.49"/>
    <n v="10.79707844"/>
    <n v="10.79707844"/>
    <n v="9.2617647059999992"/>
    <n v="9.2617647059999992"/>
  </r>
  <r>
    <d v="2025-09-30T00:00:00"/>
    <x v="32"/>
    <n v="274"/>
    <n v="1"/>
    <n v="1.5"/>
    <n v="0.36499999999999999"/>
    <n v="1.5"/>
    <n v="1.5"/>
    <s v="USD"/>
    <n v="1"/>
    <n v="1"/>
    <n v="1"/>
    <n v="1"/>
    <n v="2"/>
    <n v="2"/>
    <n v="2"/>
    <n v="2"/>
    <n v="74.98"/>
    <n v="74.98"/>
    <n v="74.98"/>
    <n v="74.98"/>
    <n v="2.0005334760000002"/>
    <n v="2.0005334760000002"/>
    <n v="49.986666669999998"/>
    <n v="49.986666669999998"/>
  </r>
  <r>
    <d v="2025-09-30T00:00:00"/>
    <x v="32"/>
    <n v="507"/>
    <n v="4"/>
    <n v="1.605"/>
    <n v="0.78900000000000003"/>
    <n v="6.42"/>
    <n v="6.42"/>
    <s v="USD"/>
    <n v="1"/>
    <n v="1"/>
    <n v="1"/>
    <n v="1"/>
    <n v="1"/>
    <n v="1"/>
    <n v="1"/>
    <n v="1"/>
    <n v="21.49"/>
    <n v="21.49"/>
    <n v="21.49"/>
    <n v="21.49"/>
    <n v="29.874360169999999"/>
    <n v="29.874360169999999"/>
    <n v="3.3473520250000002"/>
    <n v="3.3473520250000002"/>
  </r>
  <r>
    <d v="2025-09-30T00:00:00"/>
    <x v="31"/>
    <n v="275"/>
    <n v="2"/>
    <n v="1.0449999999999999"/>
    <n v="0.72699999999999998"/>
    <n v="2.09"/>
    <n v="2.09"/>
    <s v="USD"/>
    <n v="1"/>
    <n v="1"/>
    <n v="1"/>
    <n v="1"/>
    <n v="1"/>
    <n v="1"/>
    <n v="1"/>
    <n v="1"/>
    <n v="31.49"/>
    <n v="31.49"/>
    <n v="31.49"/>
    <n v="31.49"/>
    <n v="6.6370276280000002"/>
    <n v="6.6370276280000002"/>
    <n v="15.066985649999999"/>
    <n v="15.066985649999999"/>
  </r>
  <r>
    <d v="2025-09-30T00:00:00"/>
    <x v="32"/>
    <n v="556"/>
    <n v="7"/>
    <n v="0.83699999999999997"/>
    <n v="1.2589999999999999"/>
    <n v="5.86"/>
    <n v="5.86"/>
    <s v="USD"/>
    <n v="1"/>
    <n v="1"/>
    <n v="1"/>
    <n v="1"/>
    <n v="1"/>
    <n v="1"/>
    <n v="1"/>
    <n v="1"/>
    <n v="37.880000000000003"/>
    <n v="37.880000000000003"/>
    <n v="37.880000000000003"/>
    <n v="37.880000000000003"/>
    <n v="15.469904959999999"/>
    <n v="15.469904959999999"/>
    <n v="6.4641638229999998"/>
    <n v="6.4641638229999998"/>
  </r>
  <r>
    <d v="2025-09-30T00:00:00"/>
    <x v="31"/>
    <n v="5751"/>
    <n v="7"/>
    <n v="0.83599999999999997"/>
    <n v="0.122"/>
    <n v="5.85"/>
    <n v="5.85"/>
    <s v="USD"/>
    <n v="1"/>
    <n v="1"/>
    <n v="1"/>
    <n v="1"/>
    <n v="1"/>
    <n v="1"/>
    <n v="1"/>
    <n v="1"/>
    <n v="31.49"/>
    <n v="31.49"/>
    <n v="31.49"/>
    <n v="31.49"/>
    <n v="18.57732614"/>
    <n v="18.57732614"/>
    <n v="5.3829059829999997"/>
    <n v="5.3829059829999997"/>
  </r>
  <r>
    <d v="2025-09-30T00:00:00"/>
    <x v="3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4"/>
    <n v="468"/>
    <n v="5"/>
    <n v="1.3380000000000001"/>
    <n v="1.0680000000000001"/>
    <n v="6.69"/>
    <n v="6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5"/>
    <n v="2452"/>
    <n v="10"/>
    <n v="1.3640000000000001"/>
    <n v="0.40799999999999997"/>
    <n v="13.64"/>
    <n v="13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5"/>
    <n v="2878"/>
    <n v="16"/>
    <n v="1.0069999999999999"/>
    <n v="0.55600000000000005"/>
    <n v="16.11"/>
    <n v="16.11"/>
    <s v="USD"/>
    <n v="4"/>
    <n v="6"/>
    <n v="6"/>
    <n v="6"/>
    <n v="7"/>
    <n v="12"/>
    <n v="12"/>
    <n v="12"/>
    <n v="254.82"/>
    <n v="394.27"/>
    <n v="394.27"/>
    <n v="394.27"/>
    <n v="4.0860324139999999"/>
    <n v="4.0860324139999999"/>
    <n v="24.473618869999999"/>
    <n v="24.473618869999999"/>
  </r>
  <r>
    <d v="2025-09-30T00:00:00"/>
    <x v="33"/>
    <n v="34"/>
    <n v="1"/>
    <n v="1.1200000000000001"/>
    <n v="2.9409999999999998"/>
    <n v="1.1200000000000001"/>
    <n v="1.12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4"/>
    <n v="1367"/>
    <n v="12"/>
    <n v="1.1180000000000001"/>
    <n v="0.878"/>
    <n v="13.41"/>
    <n v="13.41"/>
    <s v="USD"/>
    <n v="2"/>
    <n v="3"/>
    <n v="3"/>
    <n v="3"/>
    <n v="2"/>
    <n v="3"/>
    <n v="3"/>
    <n v="3"/>
    <n v="84.98"/>
    <n v="98.47"/>
    <n v="98.47"/>
    <n v="98.47"/>
    <n v="13.618360920000001"/>
    <n v="13.618360920000001"/>
    <n v="7.3430275910000002"/>
    <n v="7.3430275910000002"/>
  </r>
  <r>
    <d v="2025-09-30T00:00:00"/>
    <x v="33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4"/>
    <n v="646"/>
    <n v="13"/>
    <n v="1.2310000000000001"/>
    <n v="2.012"/>
    <n v="16"/>
    <n v="16"/>
    <s v="USD"/>
    <n v="3"/>
    <n v="4"/>
    <n v="4"/>
    <n v="4"/>
    <n v="3"/>
    <n v="4"/>
    <n v="4"/>
    <n v="4"/>
    <n v="76.290000000000006"/>
    <n v="98.19"/>
    <n v="98.19"/>
    <n v="98.19"/>
    <n v="16.294938380000001"/>
    <n v="16.294938380000001"/>
    <n v="6.1368749999999999"/>
    <n v="6.1368749999999999"/>
  </r>
  <r>
    <d v="2025-09-30T00:00:00"/>
    <x v="35"/>
    <n v="766"/>
    <n v="7"/>
    <n v="1.694"/>
    <n v="0.91400000000000003"/>
    <n v="11.86"/>
    <n v="11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4"/>
    <n v="1756"/>
    <n v="12"/>
    <n v="0.84799999999999998"/>
    <n v="0.68300000000000005"/>
    <n v="10.17"/>
    <n v="10.17"/>
    <s v="USD"/>
    <n v="1"/>
    <n v="1"/>
    <n v="1"/>
    <n v="1"/>
    <n v="1"/>
    <n v="1"/>
    <n v="1"/>
    <n v="1"/>
    <n v="23.98"/>
    <n v="23.98"/>
    <n v="23.98"/>
    <n v="23.98"/>
    <n v="42.410341950000003"/>
    <n v="42.410341950000003"/>
    <n v="2.357915438"/>
    <n v="2.357915438"/>
  </r>
  <r>
    <d v="2025-09-30T00:00:00"/>
    <x v="33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5"/>
    <n v="2345"/>
    <n v="15"/>
    <n v="0.94799999999999995"/>
    <n v="0.64"/>
    <n v="14.22"/>
    <n v="14.22"/>
    <s v="USD"/>
    <n v="4"/>
    <n v="4"/>
    <n v="4"/>
    <n v="4"/>
    <n v="5"/>
    <n v="5"/>
    <n v="5"/>
    <n v="5"/>
    <n v="178.62"/>
    <n v="178.62"/>
    <n v="178.62"/>
    <n v="178.62"/>
    <n v="7.9610345990000004"/>
    <n v="7.9610345990000004"/>
    <n v="12.56118143"/>
    <n v="12.56118143"/>
  </r>
  <r>
    <d v="2025-09-30T00:00:00"/>
    <x v="36"/>
    <n v="677"/>
    <n v="4"/>
    <n v="2.34"/>
    <n v="0.59099999999999997"/>
    <n v="9.36"/>
    <n v="9.36"/>
    <s v="USD"/>
    <n v="1"/>
    <n v="1"/>
    <n v="1"/>
    <n v="1"/>
    <n v="4"/>
    <n v="4"/>
    <n v="4"/>
    <n v="4"/>
    <n v="113.96"/>
    <n v="113.96"/>
    <n v="113.96"/>
    <n v="113.96"/>
    <n v="8.2134082129999992"/>
    <n v="8.2134082129999992"/>
    <n v="12.175213680000001"/>
    <n v="12.175213680000001"/>
  </r>
  <r>
    <d v="2025-09-30T00:00:00"/>
    <x v="36"/>
    <n v="1303"/>
    <n v="13"/>
    <n v="1.472"/>
    <n v="0.998"/>
    <n v="19.14"/>
    <n v="19.14"/>
    <s v="USD"/>
    <n v="2"/>
    <n v="4"/>
    <n v="4"/>
    <n v="4"/>
    <n v="3"/>
    <n v="5"/>
    <n v="5"/>
    <n v="5"/>
    <n v="85.47"/>
    <n v="113.96"/>
    <n v="113.96"/>
    <n v="113.96"/>
    <n v="16.7953668"/>
    <n v="16.7953668"/>
    <n v="5.9540229890000003"/>
    <n v="5.9540229890000003"/>
  </r>
  <r>
    <d v="2025-09-30T00:00:00"/>
    <x v="36"/>
    <n v="764"/>
    <n v="4"/>
    <n v="1.9430000000000001"/>
    <n v="0.52400000000000002"/>
    <n v="7.77"/>
    <n v="7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6"/>
    <n v="1480"/>
    <n v="4"/>
    <n v="1.36"/>
    <n v="0.27"/>
    <n v="5.44"/>
    <n v="5.44"/>
    <s v="USD"/>
    <n v="1"/>
    <n v="1"/>
    <n v="1"/>
    <n v="1"/>
    <n v="1"/>
    <n v="1"/>
    <n v="1"/>
    <n v="1"/>
    <n v="28.49"/>
    <n v="28.49"/>
    <n v="28.49"/>
    <n v="28.49"/>
    <n v="19.094419089999999"/>
    <n v="19.094419089999999"/>
    <n v="5.2371323529999998"/>
    <n v="5.2371323529999998"/>
  </r>
  <r>
    <d v="2025-09-30T00:00:00"/>
    <x v="37"/>
    <n v="13"/>
    <n v="1"/>
    <n v="0.56000000000000005"/>
    <n v="7.6920000000000002"/>
    <n v="0.56000000000000005"/>
    <n v="0.5600000000000000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7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8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7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7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9"/>
    <n v="476"/>
    <n v="6"/>
    <n v="1.198"/>
    <n v="1.2609999999999999"/>
    <n v="7.19"/>
    <n v="7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0"/>
    <n v="253"/>
    <n v="2"/>
    <n v="1.68"/>
    <n v="0.79100000000000004"/>
    <n v="3.36"/>
    <n v="3.36"/>
    <s v="USD"/>
    <n v="0"/>
    <n v="1"/>
    <n v="1"/>
    <n v="1"/>
    <n v="0"/>
    <n v="1"/>
    <n v="1"/>
    <n v="1"/>
    <n v="0"/>
    <n v="34.49"/>
    <n v="34.49"/>
    <n v="34.49"/>
    <n v="9.7419541899999995"/>
    <n v="9.7419541899999995"/>
    <n v="10.26488095"/>
    <n v="10.26488095"/>
  </r>
  <r>
    <d v="2025-09-30T00:00:00"/>
    <x v="41"/>
    <n v="835"/>
    <n v="3"/>
    <n v="1.83"/>
    <n v="0.35899999999999999"/>
    <n v="5.49"/>
    <n v="5.49"/>
    <s v="USD"/>
    <n v="2"/>
    <n v="2"/>
    <n v="2"/>
    <n v="2"/>
    <n v="2"/>
    <n v="2"/>
    <n v="2"/>
    <n v="2"/>
    <n v="42.98"/>
    <n v="42.98"/>
    <n v="42.98"/>
    <n v="42.98"/>
    <n v="12.77338297"/>
    <n v="12.77338297"/>
    <n v="7.8287795989999998"/>
    <n v="7.8287795989999998"/>
  </r>
  <r>
    <d v="2025-09-30T00:00:00"/>
    <x v="42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9"/>
    <n v="439"/>
    <n v="3"/>
    <n v="1.1599999999999999"/>
    <n v="0.68300000000000005"/>
    <n v="3.48"/>
    <n v="3.48"/>
    <s v="USD"/>
    <n v="1"/>
    <n v="2"/>
    <n v="2"/>
    <n v="2"/>
    <n v="1"/>
    <n v="2"/>
    <n v="2"/>
    <n v="2"/>
    <n v="32.979999999999997"/>
    <n v="44.86"/>
    <n v="44.86"/>
    <n v="44.86"/>
    <n v="7.7574676770000002"/>
    <n v="7.7574676770000002"/>
    <n v="12.890804599999999"/>
    <n v="12.890804599999999"/>
  </r>
  <r>
    <d v="2025-09-30T00:00:00"/>
    <x v="40"/>
    <n v="462"/>
    <n v="1"/>
    <n v="0.6"/>
    <n v="0.216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1"/>
    <n v="2103"/>
    <n v="8"/>
    <n v="1.2829999999999999"/>
    <n v="0.38"/>
    <n v="10.26"/>
    <n v="10.26"/>
    <s v="USD"/>
    <n v="3"/>
    <n v="3"/>
    <n v="3"/>
    <n v="3"/>
    <n v="3"/>
    <n v="3"/>
    <n v="3"/>
    <n v="3"/>
    <n v="84.25"/>
    <n v="84.25"/>
    <n v="84.25"/>
    <n v="84.25"/>
    <n v="12.178041540000001"/>
    <n v="12.178041540000001"/>
    <n v="8.2115009749999999"/>
    <n v="8.2115009749999999"/>
  </r>
  <r>
    <d v="2025-09-30T00:00:00"/>
    <x v="42"/>
    <n v="334"/>
    <n v="1"/>
    <n v="1.5"/>
    <n v="0.298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2"/>
    <n v="1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9"/>
    <n v="435"/>
    <n v="1"/>
    <n v="1.52"/>
    <n v="0.23"/>
    <n v="1.52"/>
    <n v="1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0"/>
    <n v="791"/>
    <n v="5"/>
    <n v="1.1020000000000001"/>
    <n v="0.63200000000000001"/>
    <n v="5.51"/>
    <n v="5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1"/>
    <n v="1267"/>
    <n v="5"/>
    <n v="1.542"/>
    <n v="0.39500000000000002"/>
    <n v="7.71"/>
    <n v="7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1"/>
    <n v="697"/>
    <n v="7"/>
    <n v="1.4710000000000001"/>
    <n v="1.004"/>
    <n v="10.3"/>
    <n v="10.3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9"/>
    <n v="547"/>
    <n v="2"/>
    <n v="0.33"/>
    <n v="0.36599999999999999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2"/>
    <n v="242"/>
    <n v="1"/>
    <n v="0.57999999999999996"/>
    <n v="0.41299999999999998"/>
    <n v="0.57999999999999996"/>
    <n v="0.57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0"/>
    <n v="2214"/>
    <n v="11"/>
    <n v="0.95499999999999996"/>
    <n v="0.497"/>
    <n v="10.51"/>
    <n v="1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8"/>
    <n v="298"/>
    <n v="1"/>
    <n v="2.2200000000000002"/>
    <n v="0.33600000000000002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3"/>
    <n v="145"/>
    <n v="1"/>
    <n v="1.17"/>
    <n v="0.69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8"/>
    <n v="777"/>
    <n v="4"/>
    <n v="1.298"/>
    <n v="0.51500000000000001"/>
    <n v="5.19"/>
    <n v="5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3"/>
    <n v="2133"/>
    <n v="3"/>
    <n v="1.5"/>
    <n v="0.14099999999999999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8"/>
    <n v="1191"/>
    <n v="3"/>
    <n v="1.76"/>
    <n v="0.252"/>
    <n v="5.28"/>
    <n v="5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43"/>
    <n v="465"/>
    <n v="2"/>
    <n v="1.05"/>
    <n v="0.43"/>
    <n v="2.1"/>
    <n v="2.1"/>
    <s v="USD"/>
    <n v="0"/>
    <n v="1"/>
    <n v="1"/>
    <n v="1"/>
    <n v="0"/>
    <n v="1"/>
    <n v="1"/>
    <n v="1"/>
    <n v="0"/>
    <n v="27.98"/>
    <n v="27.98"/>
    <n v="27.98"/>
    <n v="7.5053609720000001"/>
    <n v="7.5053609720000001"/>
    <n v="13.323809519999999"/>
    <n v="13.323809519999999"/>
  </r>
  <r>
    <d v="2025-09-30T00:00:00"/>
    <x v="43"/>
    <n v="588"/>
    <n v="3"/>
    <n v="0.86699999999999999"/>
    <n v="0.51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28"/>
    <n v="744"/>
    <n v="4"/>
    <n v="0.79500000000000004"/>
    <n v="0.53800000000000003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45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"/>
    <n v="97"/>
    <n v="1"/>
    <n v="2.37"/>
    <n v="1.0309999999999999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5"/>
    <n v="228"/>
    <n v="2"/>
    <n v="1.19"/>
    <n v="0.877"/>
    <n v="2.38"/>
    <n v="2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3"/>
    <n v="210"/>
    <n v="2"/>
    <n v="1.5"/>
    <n v="0.95199999999999996"/>
    <n v="3"/>
    <n v="3"/>
    <s v="USD"/>
    <n v="0"/>
    <n v="2"/>
    <n v="2"/>
    <n v="2"/>
    <n v="0"/>
    <n v="3"/>
    <n v="3"/>
    <n v="3"/>
    <n v="0"/>
    <n v="153.66"/>
    <n v="153.66"/>
    <n v="153.66"/>
    <n v="1.952362358"/>
    <n v="1.952362358"/>
    <n v="51.22"/>
    <n v="51.22"/>
  </r>
  <r>
    <d v="2025-09-30T00:00:00"/>
    <x v="5"/>
    <n v="874"/>
    <n v="8"/>
    <n v="1.3080000000000001"/>
    <n v="0.91500000000000004"/>
    <n v="10.46"/>
    <n v="10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8"/>
    <n v="3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45"/>
    <n v="50"/>
    <n v="1"/>
    <n v="0.99"/>
    <n v="2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5"/>
    <n v="461"/>
    <n v="4"/>
    <n v="1.073"/>
    <n v="0.86799999999999999"/>
    <n v="4.29"/>
    <n v="4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09-30T00:00:00"/>
    <x v="8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45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8"/>
    <n v="7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3"/>
    <n v="2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45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09-30T00:00:00"/>
    <x v="5"/>
    <n v="1085"/>
    <n v="8"/>
    <n v="0.54"/>
    <n v="0.73699999999999999"/>
    <n v="4.32"/>
    <n v="4.32"/>
    <s v="USD"/>
    <n v="1"/>
    <n v="1"/>
    <n v="1"/>
    <n v="1"/>
    <n v="1"/>
    <n v="1"/>
    <n v="1"/>
    <n v="1"/>
    <n v="24.88"/>
    <n v="24.88"/>
    <n v="24.88"/>
    <n v="24.88"/>
    <n v="17.363344049999998"/>
    <n v="17.363344049999998"/>
    <n v="5.7592592590000002"/>
    <n v="5.7592592590000002"/>
  </r>
  <r>
    <d v="2025-10-01T00:00:00"/>
    <x v="0"/>
    <n v="2161"/>
    <n v="26"/>
    <n v="1.6879999999999999"/>
    <n v="1.2030000000000001"/>
    <n v="43.88"/>
    <n v="43.88"/>
    <s v="USD"/>
    <n v="7"/>
    <n v="7"/>
    <n v="7"/>
    <n v="7"/>
    <n v="7"/>
    <n v="7"/>
    <n v="7"/>
    <n v="7"/>
    <n v="160.26"/>
    <n v="160.26"/>
    <n v="160.26"/>
    <n v="160.26"/>
    <n v="27.38050668"/>
    <n v="27.38050668"/>
    <n v="3.6522333640000002"/>
    <n v="3.6522333640000002"/>
  </r>
  <r>
    <d v="2025-10-01T00:00:00"/>
    <x v="1"/>
    <n v="5253"/>
    <n v="68"/>
    <n v="1.7849999999999999"/>
    <n v="1.294"/>
    <n v="121.35"/>
    <n v="121.35"/>
    <s v="USD"/>
    <n v="15"/>
    <n v="15"/>
    <n v="15"/>
    <n v="15"/>
    <n v="15"/>
    <n v="15"/>
    <n v="15"/>
    <n v="15"/>
    <n v="382.38"/>
    <n v="382.38"/>
    <n v="382.38"/>
    <n v="382.38"/>
    <n v="31.735446410000002"/>
    <n v="31.735446410000002"/>
    <n v="3.15105068"/>
    <n v="3.15105068"/>
  </r>
  <r>
    <d v="2025-10-01T00:00:00"/>
    <x v="2"/>
    <n v="2237"/>
    <n v="18"/>
    <n v="2.9980000000000002"/>
    <n v="0.80500000000000005"/>
    <n v="53.97"/>
    <n v="53.97"/>
    <s v="USD"/>
    <n v="1"/>
    <n v="2"/>
    <n v="2"/>
    <n v="2"/>
    <n v="1"/>
    <n v="2"/>
    <n v="2"/>
    <n v="2"/>
    <n v="35.880000000000003"/>
    <n v="65.760000000000005"/>
    <n v="65.760000000000005"/>
    <n v="65.760000000000005"/>
    <n v="82.071167880000004"/>
    <n v="82.071167880000004"/>
    <n v="1.2184546970000001"/>
    <n v="1.2184546970000001"/>
  </r>
  <r>
    <d v="2025-10-01T00:00:00"/>
    <x v="4"/>
    <n v="1789"/>
    <n v="20"/>
    <n v="4.6020000000000003"/>
    <n v="1.1180000000000001"/>
    <n v="92.03"/>
    <n v="92.03"/>
    <s v="USD"/>
    <n v="9"/>
    <n v="12"/>
    <n v="12"/>
    <n v="12"/>
    <n v="18"/>
    <n v="21"/>
    <n v="21"/>
    <n v="21"/>
    <n v="1592.05"/>
    <n v="1840.34"/>
    <n v="1840.34"/>
    <n v="1840.34"/>
    <n v="5.0007063909999996"/>
    <n v="5.0007063909999996"/>
    <n v="19.997174829999999"/>
    <n v="19.997174829999999"/>
  </r>
  <r>
    <d v="2025-10-01T00:00:00"/>
    <x v="44"/>
    <n v="4554"/>
    <n v="43"/>
    <n v="2.2690000000000001"/>
    <n v="0.94399999999999995"/>
    <n v="97.58"/>
    <n v="97.58"/>
    <s v="USD"/>
    <n v="11"/>
    <n v="11"/>
    <n v="11"/>
    <n v="11"/>
    <n v="11"/>
    <n v="11"/>
    <n v="11"/>
    <n v="11"/>
    <n v="378.31"/>
    <n v="378.31"/>
    <n v="378.31"/>
    <n v="378.31"/>
    <n v="25.793661279999998"/>
    <n v="25.793661279999998"/>
    <n v="3.8769214999999999"/>
    <n v="3.8769214999999999"/>
  </r>
  <r>
    <d v="2025-10-01T00:00:00"/>
    <x v="6"/>
    <n v="540"/>
    <n v="12"/>
    <n v="2.1549999999999998"/>
    <n v="2.222"/>
    <n v="25.86"/>
    <n v="25.86"/>
    <s v="USD"/>
    <n v="5"/>
    <n v="5"/>
    <n v="5"/>
    <n v="5"/>
    <n v="5"/>
    <n v="5"/>
    <n v="5"/>
    <n v="5"/>
    <n v="136.01"/>
    <n v="136.01"/>
    <n v="136.01"/>
    <n v="136.01"/>
    <n v="19.01330785"/>
    <n v="19.01330785"/>
    <n v="5.2594740910000004"/>
    <n v="5.2594740910000004"/>
  </r>
  <r>
    <d v="2025-10-01T00:00:00"/>
    <x v="7"/>
    <n v="1366"/>
    <n v="13"/>
    <n v="2.1739999999999999"/>
    <n v="0.95199999999999996"/>
    <n v="28.26"/>
    <n v="28.26"/>
    <s v="USD"/>
    <n v="3"/>
    <n v="3"/>
    <n v="3"/>
    <n v="3"/>
    <n v="3"/>
    <n v="3"/>
    <n v="3"/>
    <n v="3"/>
    <n v="86.86"/>
    <n v="86.86"/>
    <n v="86.86"/>
    <n v="86.86"/>
    <n v="32.535113979999998"/>
    <n v="32.535113979999998"/>
    <n v="3.0736022649999999"/>
    <n v="3.0736022649999999"/>
  </r>
  <r>
    <d v="2025-10-01T00:00:00"/>
    <x v="9"/>
    <n v="1451"/>
    <n v="10"/>
    <n v="1.8680000000000001"/>
    <n v="0.68899999999999995"/>
    <n v="18.68"/>
    <n v="18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"/>
    <n v="8351"/>
    <n v="46"/>
    <n v="4.8470000000000004"/>
    <n v="0.55100000000000005"/>
    <n v="222.98"/>
    <n v="222.98"/>
    <s v="USD"/>
    <n v="14"/>
    <n v="15"/>
    <n v="15"/>
    <n v="15"/>
    <n v="25"/>
    <n v="26"/>
    <n v="26"/>
    <n v="26"/>
    <n v="1002"/>
    <n v="1034.8800000000001"/>
    <n v="1034.8800000000001"/>
    <n v="1034.8800000000001"/>
    <n v="21.54645949"/>
    <n v="21.54645949"/>
    <n v="4.6411337340000003"/>
    <n v="4.6411337340000003"/>
  </r>
  <r>
    <d v="2025-10-01T00:00:00"/>
    <x v="10"/>
    <n v="3683"/>
    <n v="19"/>
    <n v="4.726"/>
    <n v="0.51600000000000001"/>
    <n v="89.8"/>
    <n v="89.8"/>
    <s v="USD"/>
    <n v="9"/>
    <n v="9"/>
    <n v="9"/>
    <n v="9"/>
    <n v="18"/>
    <n v="18"/>
    <n v="18"/>
    <n v="18"/>
    <n v="589.84"/>
    <n v="589.84"/>
    <n v="589.84"/>
    <n v="589.84"/>
    <n v="15.224467649999999"/>
    <n v="15.224467649999999"/>
    <n v="6.5683741649999998"/>
    <n v="6.5683741649999998"/>
  </r>
  <r>
    <d v="2025-10-01T00:00:00"/>
    <x v="11"/>
    <n v="2280"/>
    <n v="10"/>
    <n v="4.625"/>
    <n v="0.439"/>
    <n v="46.25"/>
    <n v="46.25"/>
    <s v="USD"/>
    <n v="3"/>
    <n v="3"/>
    <n v="3"/>
    <n v="3"/>
    <n v="6"/>
    <n v="6"/>
    <n v="6"/>
    <n v="6"/>
    <n v="231.33"/>
    <n v="231.33"/>
    <n v="231.33"/>
    <n v="231.33"/>
    <n v="19.993083469999998"/>
    <n v="19.993083469999998"/>
    <n v="5.0017297300000001"/>
    <n v="5.0017297300000001"/>
  </r>
  <r>
    <d v="2025-10-01T00:00:00"/>
    <x v="12"/>
    <n v="3537"/>
    <n v="37"/>
    <n v="5.4279999999999999"/>
    <n v="1.046"/>
    <n v="200.84"/>
    <n v="200.84"/>
    <s v="USD"/>
    <n v="22"/>
    <n v="25"/>
    <n v="25"/>
    <n v="25"/>
    <n v="48"/>
    <n v="51"/>
    <n v="51"/>
    <n v="51"/>
    <n v="1418.37"/>
    <n v="1508.23"/>
    <n v="1508.23"/>
    <n v="1508.23"/>
    <n v="13.316271390000001"/>
    <n v="13.316271390000001"/>
    <n v="7.5096096399999999"/>
    <n v="7.5096096399999999"/>
  </r>
  <r>
    <d v="2025-10-01T00:00:00"/>
    <x v="13"/>
    <n v="4978"/>
    <n v="33"/>
    <n v="3.7719999999999998"/>
    <n v="0.66300000000000003"/>
    <n v="124.47"/>
    <n v="124.47"/>
    <s v="USD"/>
    <n v="9"/>
    <n v="11"/>
    <n v="11"/>
    <n v="11"/>
    <n v="13"/>
    <n v="15"/>
    <n v="15"/>
    <n v="15"/>
    <n v="477.54"/>
    <n v="529.01"/>
    <n v="529.01"/>
    <n v="529.01"/>
    <n v="23.528855790000001"/>
    <n v="23.528855790000001"/>
    <n v="4.2501004260000004"/>
    <n v="4.2501004260000004"/>
  </r>
  <r>
    <d v="2025-10-01T00:00:00"/>
    <x v="14"/>
    <n v="2259"/>
    <n v="13"/>
    <n v="3.625"/>
    <n v="0.57499999999999996"/>
    <n v="47.12"/>
    <n v="47.12"/>
    <s v="USD"/>
    <n v="3"/>
    <n v="4"/>
    <n v="4"/>
    <n v="4"/>
    <n v="3"/>
    <n v="4"/>
    <n v="4"/>
    <n v="4"/>
    <n v="112.47"/>
    <n v="149.96"/>
    <n v="149.96"/>
    <n v="149.96"/>
    <n v="31.421712459999998"/>
    <n v="31.421712459999998"/>
    <n v="3.1825127329999998"/>
    <n v="3.1825127329999998"/>
  </r>
  <r>
    <d v="2025-10-01T00:00:00"/>
    <x v="46"/>
    <n v="1202"/>
    <n v="11"/>
    <n v="2.8879999999999999"/>
    <n v="0.91500000000000004"/>
    <n v="31.77"/>
    <n v="31.77"/>
    <s v="USD"/>
    <n v="2"/>
    <n v="2"/>
    <n v="2"/>
    <n v="2"/>
    <n v="2"/>
    <n v="2"/>
    <n v="2"/>
    <n v="2"/>
    <n v="63.78"/>
    <n v="63.78"/>
    <n v="63.78"/>
    <n v="63.78"/>
    <n v="49.811853249999999"/>
    <n v="49.811853249999999"/>
    <n v="2.007554297"/>
    <n v="2.007554297"/>
  </r>
  <r>
    <d v="2025-10-01T00:00:00"/>
    <x v="15"/>
    <n v="1920"/>
    <n v="6"/>
    <n v="4.0650000000000004"/>
    <n v="0.313"/>
    <n v="24.39"/>
    <n v="24.39"/>
    <s v="USD"/>
    <n v="6"/>
    <n v="6"/>
    <n v="6"/>
    <n v="6"/>
    <n v="10"/>
    <n v="10"/>
    <n v="10"/>
    <n v="10"/>
    <n v="449.56"/>
    <n v="449.56"/>
    <n v="449.56"/>
    <n v="449.56"/>
    <n v="5.4253047419999998"/>
    <n v="5.4253047419999998"/>
    <n v="18.432144319999999"/>
    <n v="18.432144319999999"/>
  </r>
  <r>
    <d v="2025-10-01T00:00:00"/>
    <x v="16"/>
    <n v="1673"/>
    <n v="5"/>
    <n v="3.3359999999999999"/>
    <n v="0.29899999999999999"/>
    <n v="16.68"/>
    <n v="16.68"/>
    <s v="USD"/>
    <n v="0"/>
    <n v="4"/>
    <n v="4"/>
    <n v="4"/>
    <n v="0"/>
    <n v="4"/>
    <n v="4"/>
    <n v="4"/>
    <n v="0"/>
    <n v="236.15"/>
    <n v="236.15"/>
    <n v="236.15"/>
    <n v="7.0633072200000004"/>
    <n v="7.0633072200000004"/>
    <n v="14.157673859999999"/>
    <n v="14.157673859999999"/>
  </r>
  <r>
    <d v="2025-10-01T00:00:00"/>
    <x v="49"/>
    <n v="5287"/>
    <n v="39"/>
    <n v="2.0950000000000002"/>
    <n v="0.73799999999999999"/>
    <n v="81.709999999999994"/>
    <n v="81.709999999999994"/>
    <s v="USD"/>
    <n v="9"/>
    <n v="10"/>
    <n v="10"/>
    <n v="10"/>
    <n v="11"/>
    <n v="13"/>
    <n v="13"/>
    <n v="13"/>
    <n v="327.81"/>
    <n v="377.57"/>
    <n v="377.57"/>
    <n v="377.57"/>
    <n v="21.641020210000001"/>
    <n v="21.641020210000001"/>
    <n v="4.620854241"/>
    <n v="4.620854241"/>
  </r>
  <r>
    <d v="2025-10-01T00:00:00"/>
    <x v="17"/>
    <n v="527"/>
    <n v="4"/>
    <n v="4.6449999999999996"/>
    <n v="0.75900000000000001"/>
    <n v="18.579999999999998"/>
    <n v="18.57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18"/>
    <n v="1060"/>
    <n v="4"/>
    <n v="2.7280000000000002"/>
    <n v="0.377"/>
    <n v="10.91"/>
    <n v="10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19"/>
    <n v="1895"/>
    <n v="5"/>
    <n v="6.34"/>
    <n v="0.26400000000000001"/>
    <n v="31.7"/>
    <n v="31.7"/>
    <s v="USD"/>
    <n v="1"/>
    <n v="1"/>
    <n v="1"/>
    <n v="1"/>
    <n v="1"/>
    <n v="1"/>
    <n v="1"/>
    <n v="1"/>
    <n v="109.49"/>
    <n v="109.49"/>
    <n v="109.49"/>
    <n v="109.49"/>
    <n v="28.95241575"/>
    <n v="28.95241575"/>
    <n v="3.453943218"/>
    <n v="3.453943218"/>
  </r>
  <r>
    <d v="2025-10-01T00:00:00"/>
    <x v="20"/>
    <n v="3724"/>
    <n v="12"/>
    <n v="3.8090000000000002"/>
    <n v="0.32200000000000001"/>
    <n v="45.71"/>
    <n v="45.71"/>
    <s v="USD"/>
    <n v="1"/>
    <n v="1"/>
    <n v="1"/>
    <n v="1"/>
    <n v="2"/>
    <n v="2"/>
    <n v="2"/>
    <n v="2"/>
    <n v="143.96"/>
    <n v="143.96"/>
    <n v="143.96"/>
    <n v="143.96"/>
    <n v="31.751875519999999"/>
    <n v="31.751875519999999"/>
    <n v="3.1494202580000001"/>
    <n v="3.1494202580000001"/>
  </r>
  <r>
    <d v="2025-10-01T00:00:00"/>
    <x v="21"/>
    <n v="1584"/>
    <n v="9"/>
    <n v="2.9609999999999999"/>
    <n v="0.56799999999999995"/>
    <n v="26.65"/>
    <n v="26.65"/>
    <s v="USD"/>
    <n v="4"/>
    <n v="4"/>
    <n v="4"/>
    <n v="4"/>
    <n v="4"/>
    <n v="4"/>
    <n v="4"/>
    <n v="4"/>
    <n v="131.94"/>
    <n v="131.94"/>
    <n v="131.94"/>
    <n v="131.94"/>
    <n v="20.19857511"/>
    <n v="20.19857511"/>
    <n v="4.9508442779999999"/>
    <n v="4.9508442779999999"/>
  </r>
  <r>
    <d v="2025-10-01T00:00:00"/>
    <x v="22"/>
    <n v="573"/>
    <n v="9"/>
    <n v="3.4430000000000001"/>
    <n v="1.571"/>
    <n v="30.99"/>
    <n v="30.99"/>
    <s v="USD"/>
    <n v="3"/>
    <n v="3"/>
    <n v="3"/>
    <n v="3"/>
    <n v="5"/>
    <n v="5"/>
    <n v="5"/>
    <n v="5"/>
    <n v="132.44999999999999"/>
    <n v="132.44999999999999"/>
    <n v="132.44999999999999"/>
    <n v="132.44999999999999"/>
    <n v="23.39750849"/>
    <n v="23.39750849"/>
    <n v="4.2739593420000004"/>
    <n v="4.2739593420000004"/>
  </r>
  <r>
    <d v="2025-10-01T00:00:00"/>
    <x v="3"/>
    <n v="1351"/>
    <n v="9"/>
    <n v="4.87"/>
    <n v="0.66600000000000004"/>
    <n v="43.83"/>
    <n v="43.83"/>
    <s v="USD"/>
    <n v="1"/>
    <n v="1"/>
    <n v="1"/>
    <n v="1"/>
    <n v="1"/>
    <n v="1"/>
    <n v="1"/>
    <n v="1"/>
    <n v="29.88"/>
    <n v="29.88"/>
    <n v="29.88"/>
    <n v="29.88"/>
    <n v="146.686747"/>
    <n v="146.686747"/>
    <n v="0.68172484600000005"/>
    <n v="0.68172484600000005"/>
  </r>
  <r>
    <d v="2025-10-01T00:00:00"/>
    <x v="45"/>
    <n v="209"/>
    <n v="1"/>
    <n v="1.27"/>
    <n v="0.47799999999999998"/>
    <n v="1.27"/>
    <n v="1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14"/>
    <n v="153"/>
    <n v="1"/>
    <n v="3.05"/>
    <n v="0.65400000000000003"/>
    <n v="3.05"/>
    <n v="3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23"/>
    <n v="210"/>
    <n v="2"/>
    <n v="2.71"/>
    <n v="0.95199999999999996"/>
    <n v="5.42"/>
    <n v="5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0"/>
    <n v="98"/>
    <n v="2"/>
    <n v="3.9350000000000001"/>
    <n v="2.0409999999999999"/>
    <n v="7.87"/>
    <n v="7.87"/>
    <s v="USD"/>
    <n v="1"/>
    <n v="1"/>
    <n v="1"/>
    <n v="1"/>
    <n v="3"/>
    <n v="3"/>
    <n v="3"/>
    <n v="3"/>
    <n v="376.47"/>
    <n v="376.47"/>
    <n v="376.47"/>
    <n v="376.47"/>
    <n v="2.0904720160000001"/>
    <n v="2.0904720160000001"/>
    <n v="47.836086399999999"/>
    <n v="47.836086399999999"/>
  </r>
  <r>
    <d v="2025-10-01T00:00:00"/>
    <x v="2"/>
    <n v="522"/>
    <n v="5"/>
    <n v="3.262"/>
    <n v="0.95799999999999996"/>
    <n v="16.309999999999999"/>
    <n v="16.30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6"/>
    <n v="120"/>
    <n v="3"/>
    <n v="2.21"/>
    <n v="2.5"/>
    <n v="6.63"/>
    <n v="6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6"/>
    <n v="691"/>
    <n v="2"/>
    <n v="6.4450000000000003"/>
    <n v="0.28899999999999998"/>
    <n v="12.89"/>
    <n v="12.89"/>
    <s v="USD"/>
    <n v="1"/>
    <n v="1"/>
    <n v="1"/>
    <n v="1"/>
    <n v="1"/>
    <n v="1"/>
    <n v="1"/>
    <n v="1"/>
    <n v="97.49"/>
    <n v="97.49"/>
    <n v="97.49"/>
    <n v="97.49"/>
    <n v="13.22186891"/>
    <n v="13.22186891"/>
    <n v="7.5632273080000001"/>
    <n v="7.5632273080000001"/>
  </r>
  <r>
    <d v="2025-10-01T00:00:00"/>
    <x v="47"/>
    <n v="667"/>
    <n v="5"/>
    <n v="2.1760000000000002"/>
    <n v="0.75"/>
    <n v="10.88"/>
    <n v="10.88"/>
    <s v="USD"/>
    <n v="1"/>
    <n v="1"/>
    <n v="1"/>
    <n v="1"/>
    <n v="1"/>
    <n v="1"/>
    <n v="1"/>
    <n v="1"/>
    <n v="16.489999999999998"/>
    <n v="16.489999999999998"/>
    <n v="16.489999999999998"/>
    <n v="16.489999999999998"/>
    <n v="65.979381439999997"/>
    <n v="65.979381439999997"/>
    <n v="1.515625"/>
    <n v="1.515625"/>
  </r>
  <r>
    <d v="2025-10-01T00:00:00"/>
    <x v="24"/>
    <n v="510"/>
    <n v="5"/>
    <n v="5.54"/>
    <n v="0.98"/>
    <n v="27.7"/>
    <n v="27.7"/>
    <s v="USD"/>
    <n v="2"/>
    <n v="2"/>
    <n v="2"/>
    <n v="2"/>
    <n v="3"/>
    <n v="3"/>
    <n v="3"/>
    <n v="3"/>
    <n v="72.66"/>
    <n v="72.66"/>
    <n v="72.66"/>
    <n v="72.66"/>
    <n v="38.122763560000003"/>
    <n v="38.122763560000003"/>
    <n v="2.6231046930000002"/>
    <n v="2.6231046930000002"/>
  </r>
  <r>
    <d v="2025-10-01T00:00:00"/>
    <x v="4"/>
    <n v="952"/>
    <n v="10"/>
    <n v="3.016"/>
    <n v="1.05"/>
    <n v="30.16"/>
    <n v="30.16"/>
    <s v="USD"/>
    <n v="4"/>
    <n v="6"/>
    <n v="6"/>
    <n v="6"/>
    <n v="7"/>
    <n v="9"/>
    <n v="9"/>
    <n v="9"/>
    <n v="242.16"/>
    <n v="312.14"/>
    <n v="312.14"/>
    <n v="312.14"/>
    <n v="9.6623310050000004"/>
    <n v="9.6623310050000004"/>
    <n v="10.3494695"/>
    <n v="10.3494695"/>
  </r>
  <r>
    <d v="2025-10-01T00:00:00"/>
    <x v="44"/>
    <n v="290"/>
    <n v="3"/>
    <n v="2.5099999999999998"/>
    <n v="1.034"/>
    <n v="7.53"/>
    <n v="7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1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1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5"/>
    <n v="1299"/>
    <n v="4"/>
    <n v="2.343"/>
    <n v="0.308"/>
    <n v="9.3699999999999992"/>
    <n v="9.3699999999999992"/>
    <s v="USD"/>
    <n v="2"/>
    <n v="2"/>
    <n v="2"/>
    <n v="2"/>
    <n v="3"/>
    <n v="3"/>
    <n v="3"/>
    <n v="3"/>
    <n v="173.7"/>
    <n v="173.7"/>
    <n v="173.7"/>
    <n v="173.7"/>
    <n v="5.3943580889999998"/>
    <n v="5.3943580889999998"/>
    <n v="18.537886870000001"/>
    <n v="18.537886870000001"/>
  </r>
  <r>
    <d v="2025-10-01T00:00:00"/>
    <x v="26"/>
    <n v="1703"/>
    <n v="10"/>
    <n v="2.2610000000000001"/>
    <n v="0.58699999999999997"/>
    <n v="22.61"/>
    <n v="22.61"/>
    <s v="USD"/>
    <n v="8"/>
    <n v="8"/>
    <n v="8"/>
    <n v="8"/>
    <n v="8"/>
    <n v="8"/>
    <n v="8"/>
    <n v="8"/>
    <n v="169.8"/>
    <n v="169.8"/>
    <n v="169.8"/>
    <n v="169.8"/>
    <n v="13.315665490000001"/>
    <n v="13.315665490000001"/>
    <n v="7.5099513489999996"/>
    <n v="7.5099513489999996"/>
  </r>
  <r>
    <d v="2025-10-01T00:00:00"/>
    <x v="27"/>
    <n v="688"/>
    <n v="6"/>
    <n v="2.198"/>
    <n v="0.872"/>
    <n v="13.19"/>
    <n v="13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1"/>
    <n v="354"/>
    <n v="10"/>
    <n v="2.0350000000000001"/>
    <n v="2.8250000000000002"/>
    <n v="20.350000000000001"/>
    <n v="20.350000000000001"/>
    <s v="USD"/>
    <n v="1"/>
    <n v="2"/>
    <n v="2"/>
    <n v="2"/>
    <n v="1"/>
    <n v="2"/>
    <n v="2"/>
    <n v="2"/>
    <n v="24.98"/>
    <n v="49.96"/>
    <n v="49.96"/>
    <n v="49.96"/>
    <n v="40.732586070000004"/>
    <n v="40.732586070000004"/>
    <n v="2.4550368549999999"/>
    <n v="2.4550368549999999"/>
  </r>
  <r>
    <d v="2025-10-01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14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44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12"/>
    <n v="774"/>
    <n v="6"/>
    <n v="4.0670000000000002"/>
    <n v="0.77500000000000002"/>
    <n v="24.4"/>
    <n v="24.4"/>
    <s v="USD"/>
    <n v="1"/>
    <n v="1"/>
    <n v="1"/>
    <n v="1"/>
    <n v="1"/>
    <n v="1"/>
    <n v="1"/>
    <n v="1"/>
    <n v="27.49"/>
    <n v="27.49"/>
    <n v="27.49"/>
    <n v="27.49"/>
    <n v="88.759548929999994"/>
    <n v="88.759548929999994"/>
    <n v="1.126639344"/>
    <n v="1.126639344"/>
  </r>
  <r>
    <d v="2025-10-01T00:00:00"/>
    <x v="10"/>
    <n v="1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8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2"/>
    <n v="289"/>
    <n v="1"/>
    <n v="6.24"/>
    <n v="0.34599999999999997"/>
    <n v="6.24"/>
    <n v="6.24"/>
    <s v="USD"/>
    <n v="0"/>
    <n v="1"/>
    <n v="1"/>
    <n v="1"/>
    <n v="0"/>
    <n v="3"/>
    <n v="3"/>
    <n v="3"/>
    <n v="0"/>
    <n v="328.47"/>
    <n v="328.47"/>
    <n v="328.47"/>
    <n v="1.8997168689999999"/>
    <n v="1.8997168689999999"/>
    <n v="52.63942308"/>
    <n v="52.63942308"/>
  </r>
  <r>
    <d v="2025-10-01T00:00:00"/>
    <x v="9"/>
    <n v="107"/>
    <n v="1"/>
    <n v="2.93"/>
    <n v="0.93500000000000005"/>
    <n v="2.93"/>
    <n v="2.93"/>
    <s v="USD"/>
    <n v="1"/>
    <n v="1"/>
    <n v="1"/>
    <n v="1"/>
    <n v="1"/>
    <n v="1"/>
    <n v="1"/>
    <n v="1"/>
    <n v="36.49"/>
    <n v="36.49"/>
    <n v="36.49"/>
    <n v="36.49"/>
    <n v="8.0295971500000007"/>
    <n v="8.0295971500000007"/>
    <n v="12.45392491"/>
    <n v="12.45392491"/>
  </r>
  <r>
    <d v="2025-10-01T00:00:00"/>
    <x v="16"/>
    <n v="518"/>
    <n v="2"/>
    <n v="4.71"/>
    <n v="0.38600000000000001"/>
    <n v="9.42"/>
    <n v="9.42"/>
    <s v="USD"/>
    <n v="1"/>
    <n v="1"/>
    <n v="1"/>
    <n v="1"/>
    <n v="3"/>
    <n v="3"/>
    <n v="3"/>
    <n v="3"/>
    <n v="101.64"/>
    <n v="101.64"/>
    <n v="101.64"/>
    <n v="101.64"/>
    <n v="9.2680047230000007"/>
    <n v="9.2680047230000007"/>
    <n v="10.78980892"/>
    <n v="10.78980892"/>
  </r>
  <r>
    <d v="2025-10-01T00:00:00"/>
    <x v="19"/>
    <n v="3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9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9"/>
    <n v="865"/>
    <n v="4"/>
    <n v="0.89300000000000002"/>
    <n v="0.46200000000000002"/>
    <n v="3.57"/>
    <n v="3.57"/>
    <s v="USD"/>
    <n v="2"/>
    <n v="2"/>
    <n v="2"/>
    <n v="2"/>
    <n v="2"/>
    <n v="2"/>
    <n v="2"/>
    <n v="2"/>
    <n v="62.37"/>
    <n v="62.37"/>
    <n v="62.37"/>
    <n v="62.37"/>
    <n v="5.7239057239999998"/>
    <n v="5.7239057239999998"/>
    <n v="17.470588240000001"/>
    <n v="17.470588240000001"/>
  </r>
  <r>
    <d v="2025-10-01T00:00:00"/>
    <x v="29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9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0"/>
    <n v="707"/>
    <n v="12"/>
    <n v="0.91700000000000004"/>
    <n v="1.6970000000000001"/>
    <n v="11"/>
    <n v="11"/>
    <s v="USD"/>
    <n v="1"/>
    <n v="2"/>
    <n v="2"/>
    <n v="2"/>
    <n v="1"/>
    <n v="2"/>
    <n v="2"/>
    <n v="2"/>
    <n v="31.88"/>
    <n v="65.37"/>
    <n v="65.37"/>
    <n v="65.37"/>
    <n v="16.827290810000001"/>
    <n v="16.827290810000001"/>
    <n v="5.942727273"/>
    <n v="5.942727273"/>
  </r>
  <r>
    <d v="2025-10-01T00:00:00"/>
    <x v="30"/>
    <n v="2278"/>
    <n v="11"/>
    <n v="0.61199999999999999"/>
    <n v="0.48299999999999998"/>
    <n v="6.73"/>
    <n v="6.73"/>
    <s v="USD"/>
    <n v="4"/>
    <n v="4"/>
    <n v="4"/>
    <n v="4"/>
    <n v="4"/>
    <n v="4"/>
    <n v="4"/>
    <n v="4"/>
    <n v="50.35"/>
    <n v="50.35"/>
    <n v="50.35"/>
    <n v="50.35"/>
    <n v="13.366434959999999"/>
    <n v="13.366434959999999"/>
    <n v="7.4814264489999998"/>
    <n v="7.4814264489999998"/>
  </r>
  <r>
    <d v="2025-10-01T00:00:00"/>
    <x v="30"/>
    <n v="1798"/>
    <n v="17"/>
    <n v="0.73199999999999998"/>
    <n v="0.94499999999999995"/>
    <n v="12.44"/>
    <n v="12.44"/>
    <s v="USD"/>
    <n v="1"/>
    <n v="2"/>
    <n v="2"/>
    <n v="2"/>
    <n v="1"/>
    <n v="2"/>
    <n v="2"/>
    <n v="2"/>
    <n v="11.49"/>
    <n v="24.98"/>
    <n v="24.98"/>
    <n v="24.98"/>
    <n v="49.79983987"/>
    <n v="49.79983987"/>
    <n v="2.008038585"/>
    <n v="2.008038585"/>
  </r>
  <r>
    <d v="2025-10-01T00:00:00"/>
    <x v="30"/>
    <n v="4873"/>
    <n v="51"/>
    <n v="0.42399999999999999"/>
    <n v="1.0469999999999999"/>
    <n v="21.63"/>
    <n v="21.63"/>
    <s v="USD"/>
    <n v="4"/>
    <n v="4"/>
    <n v="4"/>
    <n v="4"/>
    <n v="5"/>
    <n v="5"/>
    <n v="5"/>
    <n v="5"/>
    <n v="128.62"/>
    <n v="128.62"/>
    <n v="128.62"/>
    <n v="128.62"/>
    <n v="16.81698025"/>
    <n v="16.81698025"/>
    <n v="5.9463707809999997"/>
    <n v="5.9463707809999997"/>
  </r>
  <r>
    <d v="2025-10-01T00:00:00"/>
    <x v="31"/>
    <n v="234"/>
    <n v="3"/>
    <n v="1.4"/>
    <n v="1.282"/>
    <n v="4.2"/>
    <n v="4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2"/>
    <n v="305"/>
    <n v="3"/>
    <n v="1.38"/>
    <n v="0.98399999999999999"/>
    <n v="4.1399999999999997"/>
    <n v="4.1399999999999997"/>
    <s v="USD"/>
    <n v="1"/>
    <n v="1"/>
    <n v="1"/>
    <n v="1"/>
    <n v="1"/>
    <n v="1"/>
    <n v="1"/>
    <n v="1"/>
    <n v="37.49"/>
    <n v="37.49"/>
    <n v="37.49"/>
    <n v="37.49"/>
    <n v="11.04294479"/>
    <n v="11.04294479"/>
    <n v="9.0555555559999998"/>
    <n v="9.0555555559999998"/>
  </r>
  <r>
    <d v="2025-10-01T00:00:00"/>
    <x v="31"/>
    <n v="411"/>
    <n v="6"/>
    <n v="1.01"/>
    <n v="1.46"/>
    <n v="6.06"/>
    <n v="6.06"/>
    <s v="USD"/>
    <n v="1"/>
    <n v="1"/>
    <n v="1"/>
    <n v="1"/>
    <n v="3"/>
    <n v="3"/>
    <n v="3"/>
    <n v="3"/>
    <n v="94.47"/>
    <n v="94.47"/>
    <n v="94.47"/>
    <n v="94.47"/>
    <n v="6.4147348360000001"/>
    <n v="6.4147348360000001"/>
    <n v="15.58910891"/>
    <n v="15.58910891"/>
  </r>
  <r>
    <d v="2025-10-01T00:00:00"/>
    <x v="32"/>
    <n v="303"/>
    <n v="4"/>
    <n v="1.3049999999999999"/>
    <n v="1.32"/>
    <n v="5.22"/>
    <n v="5.22"/>
    <s v="USD"/>
    <n v="0"/>
    <n v="3"/>
    <n v="3"/>
    <n v="3"/>
    <n v="0"/>
    <n v="3"/>
    <n v="3"/>
    <n v="3"/>
    <n v="0"/>
    <n v="190.86"/>
    <n v="190.86"/>
    <n v="190.86"/>
    <n v="2.7349889969999999"/>
    <n v="2.7349889969999999"/>
    <n v="36.563218390000003"/>
    <n v="36.563218390000003"/>
  </r>
  <r>
    <d v="2025-10-01T00:00:00"/>
    <x v="32"/>
    <n v="595"/>
    <n v="1"/>
    <n v="1.2"/>
    <n v="0.16800000000000001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1"/>
    <n v="394"/>
    <n v="2"/>
    <n v="0.40500000000000003"/>
    <n v="0.50800000000000001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2"/>
    <n v="925"/>
    <n v="9"/>
    <n v="0.90800000000000003"/>
    <n v="0.97299999999999998"/>
    <n v="8.17"/>
    <n v="8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1"/>
    <n v="1209"/>
    <n v="7"/>
    <n v="0.877"/>
    <n v="0.57899999999999996"/>
    <n v="6.14"/>
    <n v="6.14"/>
    <s v="USD"/>
    <n v="8"/>
    <n v="9"/>
    <n v="9"/>
    <n v="9"/>
    <n v="8"/>
    <n v="9"/>
    <n v="9"/>
    <n v="9"/>
    <n v="256.36"/>
    <n v="290.24"/>
    <n v="290.24"/>
    <n v="290.24"/>
    <n v="2.1154906279999999"/>
    <n v="2.1154906279999999"/>
    <n v="47.270358309999999"/>
    <n v="47.270358309999999"/>
  </r>
  <r>
    <d v="2025-10-01T00:00:00"/>
    <x v="33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4"/>
    <n v="455"/>
    <n v="8"/>
    <n v="1.349"/>
    <n v="1.758"/>
    <n v="10.79"/>
    <n v="10.79"/>
    <s v="USD"/>
    <n v="4"/>
    <n v="4"/>
    <n v="4"/>
    <n v="4"/>
    <n v="4"/>
    <n v="4"/>
    <n v="4"/>
    <n v="4"/>
    <n v="105.82"/>
    <n v="105.82"/>
    <n v="105.82"/>
    <n v="105.82"/>
    <n v="10.1965602"/>
    <n v="10.1965602"/>
    <n v="9.8072289159999997"/>
    <n v="9.8072289159999997"/>
  </r>
  <r>
    <d v="2025-10-01T00:00:00"/>
    <x v="35"/>
    <n v="2765"/>
    <n v="6"/>
    <n v="1.24"/>
    <n v="0.217"/>
    <n v="7.44"/>
    <n v="7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5"/>
    <n v="2455"/>
    <n v="6"/>
    <n v="0.93500000000000005"/>
    <n v="0.24399999999999999"/>
    <n v="5.61"/>
    <n v="5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3"/>
    <n v="56"/>
    <n v="1"/>
    <n v="0.6"/>
    <n v="1.786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4"/>
    <n v="1236"/>
    <n v="7"/>
    <n v="0.75600000000000001"/>
    <n v="0.56599999999999995"/>
    <n v="5.29"/>
    <n v="5.29"/>
    <s v="USD"/>
    <n v="1"/>
    <n v="1"/>
    <n v="1"/>
    <n v="1"/>
    <n v="1"/>
    <n v="1"/>
    <n v="1"/>
    <n v="1"/>
    <n v="21.88"/>
    <n v="21.88"/>
    <n v="21.88"/>
    <n v="21.88"/>
    <n v="24.177330900000001"/>
    <n v="24.177330900000001"/>
    <n v="4.1361058599999998"/>
    <n v="4.1361058599999998"/>
  </r>
  <r>
    <d v="2025-10-01T00:00:00"/>
    <x v="33"/>
    <n v="132"/>
    <n v="1"/>
    <n v="0.96"/>
    <n v="0.75800000000000001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4"/>
    <n v="696"/>
    <n v="6"/>
    <n v="0.97199999999999998"/>
    <n v="0.86199999999999999"/>
    <n v="5.83"/>
    <n v="5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5"/>
    <n v="928"/>
    <n v="9"/>
    <n v="1.196"/>
    <n v="0.97"/>
    <n v="10.76"/>
    <n v="10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4"/>
    <n v="1700"/>
    <n v="10"/>
    <n v="0.78400000000000003"/>
    <n v="0.58799999999999997"/>
    <n v="7.84"/>
    <n v="7.84"/>
    <s v="USD"/>
    <n v="1"/>
    <n v="1"/>
    <n v="1"/>
    <n v="1"/>
    <n v="1"/>
    <n v="1"/>
    <n v="1"/>
    <n v="1"/>
    <n v="34.49"/>
    <n v="34.49"/>
    <n v="34.49"/>
    <n v="34.49"/>
    <n v="22.73122644"/>
    <n v="22.73122644"/>
    <n v="4.3992346939999996"/>
    <n v="4.3992346939999996"/>
  </r>
  <r>
    <d v="2025-10-01T00:00:00"/>
    <x v="33"/>
    <n v="263"/>
    <n v="1"/>
    <n v="1"/>
    <n v="0.38"/>
    <n v="1"/>
    <n v="1"/>
    <s v="USD"/>
    <n v="1"/>
    <n v="1"/>
    <n v="1"/>
    <n v="1"/>
    <n v="1"/>
    <n v="1"/>
    <n v="1"/>
    <n v="1"/>
    <n v="11.88"/>
    <n v="11.88"/>
    <n v="11.88"/>
    <n v="11.88"/>
    <n v="8.4175084180000006"/>
    <n v="8.4175084180000006"/>
    <n v="11.88"/>
    <n v="11.88"/>
  </r>
  <r>
    <d v="2025-10-01T00:00:00"/>
    <x v="35"/>
    <n v="2459"/>
    <n v="14"/>
    <n v="0.75800000000000001"/>
    <n v="0.56899999999999995"/>
    <n v="10.61"/>
    <n v="10.61"/>
    <s v="USD"/>
    <n v="1"/>
    <n v="1"/>
    <n v="1"/>
    <n v="1"/>
    <n v="1"/>
    <n v="1"/>
    <n v="1"/>
    <n v="1"/>
    <n v="24.98"/>
    <n v="24.98"/>
    <n v="24.98"/>
    <n v="24.98"/>
    <n v="42.473979180000001"/>
    <n v="42.473979180000001"/>
    <n v="2.354382658"/>
    <n v="2.354382658"/>
  </r>
  <r>
    <d v="2025-10-01T00:00:00"/>
    <x v="36"/>
    <n v="498"/>
    <n v="4"/>
    <n v="2.25"/>
    <n v="0.80300000000000005"/>
    <n v="9"/>
    <n v="9"/>
    <s v="USD"/>
    <n v="4"/>
    <n v="4"/>
    <n v="4"/>
    <n v="4"/>
    <n v="4"/>
    <n v="4"/>
    <n v="4"/>
    <n v="4"/>
    <n v="181.96"/>
    <n v="181.96"/>
    <n v="181.96"/>
    <n v="181.96"/>
    <n v="4.9461420089999999"/>
    <n v="4.9461420089999999"/>
    <n v="20.217777779999999"/>
    <n v="20.217777779999999"/>
  </r>
  <r>
    <d v="2025-10-01T00:00:00"/>
    <x v="36"/>
    <n v="941"/>
    <n v="5"/>
    <n v="1.458"/>
    <n v="0.53100000000000003"/>
    <n v="7.29"/>
    <n v="7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6"/>
    <n v="759"/>
    <n v="7"/>
    <n v="2.0230000000000001"/>
    <n v="0.92200000000000004"/>
    <n v="14.16"/>
    <n v="14.16"/>
    <s v="USD"/>
    <n v="2"/>
    <n v="2"/>
    <n v="2"/>
    <n v="2"/>
    <n v="3"/>
    <n v="3"/>
    <n v="3"/>
    <n v="3"/>
    <n v="154.47"/>
    <n v="154.47"/>
    <n v="154.47"/>
    <n v="154.47"/>
    <n v="9.1668285100000002"/>
    <n v="9.1668285100000002"/>
    <n v="10.90889831"/>
    <n v="10.90889831"/>
  </r>
  <r>
    <d v="2025-10-01T00:00:00"/>
    <x v="36"/>
    <n v="2320"/>
    <n v="6"/>
    <n v="1.373"/>
    <n v="0.25900000000000001"/>
    <n v="8.24"/>
    <n v="8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7"/>
    <n v="2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8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7"/>
    <n v="569"/>
    <n v="1"/>
    <n v="1.2"/>
    <n v="0.17599999999999999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8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7"/>
    <n v="69"/>
    <n v="1"/>
    <n v="1.17"/>
    <n v="1.4490000000000001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8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7"/>
    <n v="1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8"/>
    <n v="36"/>
    <n v="1"/>
    <n v="0.56000000000000005"/>
    <n v="2.778"/>
    <n v="0.56000000000000005"/>
    <n v="0.560000000000000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9"/>
    <n v="360"/>
    <n v="3"/>
    <n v="1.31"/>
    <n v="0.83299999999999996"/>
    <n v="3.93"/>
    <n v="3.93"/>
    <s v="USD"/>
    <n v="1"/>
    <n v="1"/>
    <n v="1"/>
    <n v="1"/>
    <n v="1"/>
    <n v="1"/>
    <n v="1"/>
    <n v="1"/>
    <n v="11.49"/>
    <n v="11.49"/>
    <n v="11.49"/>
    <n v="11.49"/>
    <n v="34.203655349999998"/>
    <n v="34.203655349999998"/>
    <n v="2.9236641219999999"/>
    <n v="2.9236641219999999"/>
  </r>
  <r>
    <d v="2025-10-01T00:00:00"/>
    <x v="40"/>
    <n v="166"/>
    <n v="4"/>
    <n v="1.25"/>
    <n v="2.41"/>
    <n v="5"/>
    <n v="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1"/>
    <n v="651"/>
    <n v="2"/>
    <n v="1.2150000000000001"/>
    <n v="0.307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2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9"/>
    <n v="244"/>
    <n v="1"/>
    <n v="1.26"/>
    <n v="0.41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0"/>
    <n v="187"/>
    <n v="1"/>
    <n v="1.5"/>
    <n v="0.53500000000000003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1"/>
    <n v="1252"/>
    <n v="7"/>
    <n v="1.3240000000000001"/>
    <n v="0.55900000000000005"/>
    <n v="9.27"/>
    <n v="9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2"/>
    <n v="153"/>
    <n v="1"/>
    <n v="0.5"/>
    <n v="0.65400000000000003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2"/>
    <n v="133"/>
    <n v="1"/>
    <n v="1.26"/>
    <n v="0.752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9"/>
    <n v="299"/>
    <n v="3"/>
    <n v="0.79300000000000004"/>
    <n v="1.0029999999999999"/>
    <n v="2.38"/>
    <n v="2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0"/>
    <n v="539"/>
    <n v="4"/>
    <n v="1.1479999999999999"/>
    <n v="0.74199999999999999"/>
    <n v="4.59"/>
    <n v="4.59"/>
    <s v="USD"/>
    <n v="1"/>
    <n v="1"/>
    <n v="1"/>
    <n v="1"/>
    <n v="1"/>
    <n v="1"/>
    <n v="1"/>
    <n v="1"/>
    <n v="35.880000000000003"/>
    <n v="35.880000000000003"/>
    <n v="35.880000000000003"/>
    <n v="35.880000000000003"/>
    <n v="12.79264214"/>
    <n v="12.79264214"/>
    <n v="7.8169934640000003"/>
    <n v="7.8169934640000003"/>
  </r>
  <r>
    <d v="2025-10-01T00:00:00"/>
    <x v="41"/>
    <n v="1004"/>
    <n v="4"/>
    <n v="1.5229999999999999"/>
    <n v="0.39800000000000002"/>
    <n v="6.09"/>
    <n v="6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1"/>
    <n v="528"/>
    <n v="1"/>
    <n v="0.95"/>
    <n v="0.189"/>
    <n v="0.95"/>
    <n v="0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9"/>
    <n v="473"/>
    <n v="3"/>
    <n v="0.51300000000000001"/>
    <n v="0.63400000000000001"/>
    <n v="1.54"/>
    <n v="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2"/>
    <n v="161"/>
    <n v="1"/>
    <n v="0.47"/>
    <n v="0.621"/>
    <n v="0.47"/>
    <n v="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0"/>
    <n v="1981"/>
    <n v="8"/>
    <n v="0.85"/>
    <n v="0.40400000000000003"/>
    <n v="6.8"/>
    <n v="6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28"/>
    <n v="175"/>
    <n v="1"/>
    <n v="1.89"/>
    <n v="0.57099999999999995"/>
    <n v="1.89"/>
    <n v="1.89"/>
    <s v="USD"/>
    <n v="1"/>
    <n v="1"/>
    <n v="1"/>
    <n v="1"/>
    <n v="1"/>
    <n v="1"/>
    <n v="1"/>
    <n v="1"/>
    <n v="37.880000000000003"/>
    <n v="37.880000000000003"/>
    <n v="37.880000000000003"/>
    <n v="37.880000000000003"/>
    <n v="4.9894403379999996"/>
    <n v="4.9894403379999996"/>
    <n v="20.042328040000001"/>
    <n v="20.042328040000001"/>
  </r>
  <r>
    <d v="2025-10-01T00:00:00"/>
    <x v="43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8"/>
    <n v="653"/>
    <n v="3"/>
    <n v="1.337"/>
    <n v="0.45900000000000002"/>
    <n v="4.01"/>
    <n v="4.01"/>
    <s v="USD"/>
    <n v="1"/>
    <n v="1"/>
    <n v="1"/>
    <n v="1"/>
    <n v="2"/>
    <n v="2"/>
    <n v="2"/>
    <n v="2"/>
    <n v="75.760000000000005"/>
    <n v="75.760000000000005"/>
    <n v="75.760000000000005"/>
    <n v="75.760000000000005"/>
    <n v="5.2930306229999999"/>
    <n v="5.2930306229999999"/>
    <n v="18.89276808"/>
    <n v="18.89276808"/>
  </r>
  <r>
    <d v="2025-10-01T00:00:00"/>
    <x v="43"/>
    <n v="11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8"/>
    <n v="857"/>
    <n v="3"/>
    <n v="0.63700000000000001"/>
    <n v="0.35"/>
    <n v="1.91"/>
    <n v="1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3"/>
    <n v="199"/>
    <n v="1"/>
    <n v="1.2"/>
    <n v="0.503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3"/>
    <n v="2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28"/>
    <n v="574"/>
    <n v="3"/>
    <n v="1.02"/>
    <n v="0.52300000000000002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45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"/>
    <n v="1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5"/>
    <n v="198"/>
    <n v="2"/>
    <n v="1.02"/>
    <n v="1.01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3"/>
    <n v="326"/>
    <n v="1"/>
    <n v="1.5"/>
    <n v="0.307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5"/>
    <n v="735"/>
    <n v="7"/>
    <n v="1.143"/>
    <n v="0.95199999999999996"/>
    <n v="8"/>
    <n v="8"/>
    <s v="USD"/>
    <n v="1"/>
    <n v="2"/>
    <n v="2"/>
    <n v="2"/>
    <n v="1"/>
    <n v="2"/>
    <n v="2"/>
    <n v="2"/>
    <n v="21.88"/>
    <n v="46.76"/>
    <n v="46.76"/>
    <n v="46.76"/>
    <n v="17.10863986"/>
    <n v="17.10863986"/>
    <n v="5.8449999999999998"/>
    <n v="5.8449999999999998"/>
  </r>
  <r>
    <d v="2025-10-01T00:00:00"/>
    <x v="8"/>
    <n v="329"/>
    <n v="2"/>
    <n v="1.5"/>
    <n v="0.60799999999999998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45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5"/>
    <n v="476"/>
    <n v="4"/>
    <n v="0.64300000000000002"/>
    <n v="0.84"/>
    <n v="2.57"/>
    <n v="2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45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"/>
    <n v="90"/>
    <n v="1"/>
    <n v="1.77"/>
    <n v="1.111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1T00:00:00"/>
    <x v="8"/>
    <n v="6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3"/>
    <n v="1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1T00:00:00"/>
    <x v="45"/>
    <n v="64"/>
    <n v="4"/>
    <n v="0.59"/>
    <n v="6.25"/>
    <n v="2.36"/>
    <n v="2.36"/>
    <s v="USD"/>
    <n v="3"/>
    <n v="3"/>
    <n v="3"/>
    <n v="3"/>
    <n v="4"/>
    <n v="4"/>
    <n v="4"/>
    <n v="4"/>
    <n v="70.739999999999995"/>
    <n v="70.739999999999995"/>
    <n v="70.739999999999995"/>
    <n v="70.739999999999995"/>
    <n v="3.3361605879999998"/>
    <n v="3.3361605879999998"/>
    <n v="29.97457627"/>
    <n v="29.97457627"/>
  </r>
  <r>
    <d v="2025-10-01T00:00:00"/>
    <x v="5"/>
    <n v="901"/>
    <n v="4"/>
    <n v="0.38800000000000001"/>
    <n v="0.44400000000000001"/>
    <n v="1.55"/>
    <n v="1.55"/>
    <s v="USD"/>
    <n v="0"/>
    <n v="1"/>
    <n v="1"/>
    <n v="1"/>
    <n v="0"/>
    <n v="1"/>
    <n v="1"/>
    <n v="1"/>
    <n v="0"/>
    <n v="39.979999999999997"/>
    <n v="39.979999999999997"/>
    <n v="39.979999999999997"/>
    <n v="3.8769384690000002"/>
    <n v="3.8769384690000002"/>
    <n v="25.793548390000002"/>
    <n v="25.793548390000002"/>
  </r>
  <r>
    <d v="2025-10-02T00:00:00"/>
    <x v="0"/>
    <n v="2391"/>
    <n v="16"/>
    <n v="1.548"/>
    <n v="0.66900000000000004"/>
    <n v="24.77"/>
    <n v="24.77"/>
    <s v="USD"/>
    <n v="2"/>
    <n v="4"/>
    <n v="4"/>
    <n v="4"/>
    <n v="2"/>
    <n v="4"/>
    <n v="4"/>
    <n v="4"/>
    <n v="44.37"/>
    <n v="92.23"/>
    <n v="92.23"/>
    <n v="92.23"/>
    <n v="26.856771120000001"/>
    <n v="26.856771120000001"/>
    <n v="3.7234557929999998"/>
    <n v="3.7234557929999998"/>
  </r>
  <r>
    <d v="2025-10-02T00:00:00"/>
    <x v="1"/>
    <n v="4910"/>
    <n v="72"/>
    <n v="1.88"/>
    <n v="1.466"/>
    <n v="135.35"/>
    <n v="135.35"/>
    <s v="USD"/>
    <n v="10"/>
    <n v="12"/>
    <n v="12"/>
    <n v="12"/>
    <n v="10"/>
    <n v="12"/>
    <n v="12"/>
    <n v="12"/>
    <n v="337.72"/>
    <n v="387.68"/>
    <n v="387.68"/>
    <n v="387.68"/>
    <n v="34.912814689999998"/>
    <n v="34.912814689999998"/>
    <n v="2.8642777979999998"/>
    <n v="2.8642777979999998"/>
  </r>
  <r>
    <d v="2025-10-02T00:00:00"/>
    <x v="2"/>
    <n v="1694"/>
    <n v="17"/>
    <n v="3.0369999999999999"/>
    <n v="1.004"/>
    <n v="51.63"/>
    <n v="51.63"/>
    <s v="USD"/>
    <n v="5"/>
    <n v="6"/>
    <n v="6"/>
    <n v="6"/>
    <n v="7"/>
    <n v="8"/>
    <n v="8"/>
    <n v="8"/>
    <n v="216.16"/>
    <n v="246.04"/>
    <n v="246.04"/>
    <n v="246.04"/>
    <n v="20.98439278"/>
    <n v="20.98439278"/>
    <n v="4.7654464460000003"/>
    <n v="4.7654464460000003"/>
  </r>
  <r>
    <d v="2025-10-02T00:00:00"/>
    <x v="4"/>
    <n v="1954"/>
    <n v="11"/>
    <n v="4.0060000000000002"/>
    <n v="0.56299999999999994"/>
    <n v="44.07"/>
    <n v="44.07"/>
    <s v="USD"/>
    <n v="2"/>
    <n v="2"/>
    <n v="2"/>
    <n v="2"/>
    <n v="5"/>
    <n v="5"/>
    <n v="5"/>
    <n v="5"/>
    <n v="547.45000000000005"/>
    <n v="547.45000000000005"/>
    <n v="547.45000000000005"/>
    <n v="547.45000000000005"/>
    <n v="8.0500502330000003"/>
    <n v="8.0500502330000003"/>
    <n v="12.422282729999999"/>
    <n v="12.422282729999999"/>
  </r>
  <r>
    <d v="2025-10-02T00:00:00"/>
    <x v="44"/>
    <n v="3879"/>
    <n v="39"/>
    <n v="2.0870000000000002"/>
    <n v="1.0049999999999999"/>
    <n v="81.39"/>
    <n v="81.39"/>
    <s v="USD"/>
    <n v="11"/>
    <n v="11"/>
    <n v="11"/>
    <n v="11"/>
    <n v="11"/>
    <n v="11"/>
    <n v="11"/>
    <n v="11"/>
    <n v="349.68"/>
    <n v="349.68"/>
    <n v="349.68"/>
    <n v="349.68"/>
    <n v="23.275566229999999"/>
    <n v="23.275566229999999"/>
    <n v="4.2963509030000004"/>
    <n v="4.2963509030000004"/>
  </r>
  <r>
    <d v="2025-10-02T00:00:00"/>
    <x v="6"/>
    <n v="520"/>
    <n v="3"/>
    <n v="1.4570000000000001"/>
    <n v="0.57699999999999996"/>
    <n v="4.37"/>
    <n v="4.37"/>
    <s v="USD"/>
    <n v="1"/>
    <n v="1"/>
    <n v="1"/>
    <n v="1"/>
    <n v="1"/>
    <n v="1"/>
    <n v="1"/>
    <n v="1"/>
    <n v="23.88"/>
    <n v="23.88"/>
    <n v="23.88"/>
    <n v="23.88"/>
    <n v="18.299832500000001"/>
    <n v="18.299832500000001"/>
    <n v="5.464530892"/>
    <n v="5.464530892"/>
  </r>
  <r>
    <d v="2025-10-02T00:00:00"/>
    <x v="7"/>
    <n v="977"/>
    <n v="8"/>
    <n v="1.92"/>
    <n v="0.81899999999999995"/>
    <n v="15.36"/>
    <n v="15.36"/>
    <s v="USD"/>
    <n v="4"/>
    <n v="4"/>
    <n v="4"/>
    <n v="4"/>
    <n v="4"/>
    <n v="4"/>
    <n v="4"/>
    <n v="4"/>
    <n v="143.84"/>
    <n v="143.84"/>
    <n v="143.84"/>
    <n v="143.84"/>
    <n v="10.678531700000001"/>
    <n v="10.678531700000001"/>
    <n v="9.3645833330000006"/>
    <n v="9.3645833330000006"/>
  </r>
  <r>
    <d v="2025-10-02T00:00:00"/>
    <x v="9"/>
    <n v="2183"/>
    <n v="11"/>
    <n v="1.03"/>
    <n v="0.504"/>
    <n v="11.33"/>
    <n v="11.33"/>
    <s v="USD"/>
    <n v="3"/>
    <n v="3"/>
    <n v="3"/>
    <n v="3"/>
    <n v="3"/>
    <n v="3"/>
    <n v="3"/>
    <n v="3"/>
    <n v="61.35"/>
    <n v="61.35"/>
    <n v="61.35"/>
    <n v="61.35"/>
    <n v="18.467807659999998"/>
    <n v="18.467807659999998"/>
    <n v="5.4148278909999998"/>
    <n v="5.4148278909999998"/>
  </r>
  <r>
    <d v="2025-10-02T00:00:00"/>
    <x v="4"/>
    <n v="6580"/>
    <n v="59"/>
    <n v="4.5529999999999999"/>
    <n v="0.89700000000000002"/>
    <n v="268.63"/>
    <n v="268.63"/>
    <s v="USD"/>
    <n v="22"/>
    <n v="25"/>
    <n v="25"/>
    <n v="25"/>
    <n v="57"/>
    <n v="60"/>
    <n v="60"/>
    <n v="60"/>
    <n v="2320.91"/>
    <n v="2410.77"/>
    <n v="2410.77"/>
    <n v="2410.77"/>
    <n v="11.14291285"/>
    <n v="11.14291285"/>
    <n v="8.9743141120000001"/>
    <n v="8.9743141120000001"/>
  </r>
  <r>
    <d v="2025-10-02T00:00:00"/>
    <x v="10"/>
    <n v="2781"/>
    <n v="14"/>
    <n v="5.13"/>
    <n v="0.503"/>
    <n v="71.819999999999993"/>
    <n v="71.819999999999993"/>
    <s v="USD"/>
    <n v="6"/>
    <n v="6"/>
    <n v="6"/>
    <n v="6"/>
    <n v="11"/>
    <n v="11"/>
    <n v="11"/>
    <n v="11"/>
    <n v="352.51"/>
    <n v="352.51"/>
    <n v="352.51"/>
    <n v="352.51"/>
    <n v="20.373890100000001"/>
    <n v="20.373890100000001"/>
    <n v="4.9082428289999998"/>
    <n v="4.9082428289999998"/>
  </r>
  <r>
    <d v="2025-10-02T00:00:00"/>
    <x v="11"/>
    <n v="2067"/>
    <n v="12"/>
    <n v="3.7029999999999998"/>
    <n v="0.58099999999999996"/>
    <n v="44.43"/>
    <n v="44.43"/>
    <s v="USD"/>
    <n v="5"/>
    <n v="5"/>
    <n v="5"/>
    <n v="5"/>
    <n v="8"/>
    <n v="8"/>
    <n v="8"/>
    <n v="8"/>
    <n v="227.46"/>
    <n v="227.46"/>
    <n v="227.46"/>
    <n v="227.46"/>
    <n v="19.533104720000001"/>
    <n v="19.533104720000001"/>
    <n v="5.1195138419999999"/>
    <n v="5.1195138419999999"/>
  </r>
  <r>
    <d v="2025-10-02T00:00:00"/>
    <x v="12"/>
    <n v="3443"/>
    <n v="20"/>
    <n v="6.0209999999999999"/>
    <n v="0.58099999999999996"/>
    <n v="120.41"/>
    <n v="120.41"/>
    <s v="USD"/>
    <n v="8"/>
    <n v="10"/>
    <n v="10"/>
    <n v="10"/>
    <n v="8"/>
    <n v="10"/>
    <n v="10"/>
    <n v="10"/>
    <n v="297.07"/>
    <n v="458.54"/>
    <n v="458.54"/>
    <n v="458.54"/>
    <n v="26.259432109999999"/>
    <n v="26.259432109999999"/>
    <n v="3.8081554689999999"/>
    <n v="3.8081554689999999"/>
  </r>
  <r>
    <d v="2025-10-02T00:00:00"/>
    <x v="13"/>
    <n v="5301"/>
    <n v="32"/>
    <n v="3.3650000000000002"/>
    <n v="0.60399999999999998"/>
    <n v="107.69"/>
    <n v="107.69"/>
    <s v="USD"/>
    <n v="7"/>
    <n v="8"/>
    <n v="8"/>
    <n v="8"/>
    <n v="9"/>
    <n v="11"/>
    <n v="11"/>
    <n v="11"/>
    <n v="330.86"/>
    <n v="383.84"/>
    <n v="383.84"/>
    <n v="383.84"/>
    <n v="28.055960819999999"/>
    <n v="28.055960819999999"/>
    <n v="3.5643049489999998"/>
    <n v="3.5643049489999998"/>
  </r>
  <r>
    <d v="2025-10-02T00:00:00"/>
    <x v="14"/>
    <n v="1870"/>
    <n v="13"/>
    <n v="3.1909999999999998"/>
    <n v="0.69499999999999995"/>
    <n v="41.48"/>
    <n v="41.48"/>
    <s v="USD"/>
    <n v="3"/>
    <n v="4"/>
    <n v="4"/>
    <n v="4"/>
    <n v="5"/>
    <n v="6"/>
    <n v="6"/>
    <n v="6"/>
    <n v="187.45"/>
    <n v="281.43"/>
    <n v="281.43"/>
    <n v="281.43"/>
    <n v="14.73901148"/>
    <n v="14.73901148"/>
    <n v="6.7847155260000003"/>
    <n v="6.7847155260000003"/>
  </r>
  <r>
    <d v="2025-10-02T00:00:00"/>
    <x v="46"/>
    <n v="2036"/>
    <n v="8"/>
    <n v="2.4180000000000001"/>
    <n v="0.39300000000000002"/>
    <n v="19.34"/>
    <n v="19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15"/>
    <n v="1530"/>
    <n v="9"/>
    <n v="4.4119999999999999"/>
    <n v="0.58799999999999997"/>
    <n v="39.71"/>
    <n v="39.71"/>
    <s v="USD"/>
    <n v="8"/>
    <n v="10"/>
    <n v="10"/>
    <n v="10"/>
    <n v="15"/>
    <n v="17"/>
    <n v="17"/>
    <n v="17"/>
    <n v="465.01"/>
    <n v="572.99"/>
    <n v="572.99"/>
    <n v="572.99"/>
    <n v="6.9303129200000004"/>
    <n v="6.9303129200000004"/>
    <n v="14.429362879999999"/>
    <n v="14.429362879999999"/>
  </r>
  <r>
    <d v="2025-10-02T00:00:00"/>
    <x v="16"/>
    <n v="1344"/>
    <n v="11"/>
    <n v="4.2519999999999998"/>
    <n v="0.81799999999999995"/>
    <n v="46.77"/>
    <n v="46.77"/>
    <s v="USD"/>
    <n v="3"/>
    <n v="4"/>
    <n v="4"/>
    <n v="4"/>
    <n v="5"/>
    <n v="6"/>
    <n v="6"/>
    <n v="6"/>
    <n v="135.01"/>
    <n v="214.89"/>
    <n v="214.89"/>
    <n v="214.89"/>
    <n v="21.764623759999999"/>
    <n v="21.764623759999999"/>
    <n v="4.5946119310000002"/>
    <n v="4.5946119310000002"/>
  </r>
  <r>
    <d v="2025-10-02T00:00:00"/>
    <x v="49"/>
    <n v="4709"/>
    <n v="36"/>
    <n v="2.1930000000000001"/>
    <n v="0.76400000000000001"/>
    <n v="78.959999999999994"/>
    <n v="78.959999999999994"/>
    <s v="USD"/>
    <n v="3"/>
    <n v="6"/>
    <n v="6"/>
    <n v="6"/>
    <n v="3"/>
    <n v="6"/>
    <n v="6"/>
    <n v="6"/>
    <n v="80.86"/>
    <n v="179.54"/>
    <n v="179.54"/>
    <n v="179.54"/>
    <n v="43.979057589999996"/>
    <n v="43.979057589999996"/>
    <n v="2.2738095239999998"/>
    <n v="2.2738095239999998"/>
  </r>
  <r>
    <d v="2025-10-02T00:00:00"/>
    <x v="17"/>
    <n v="426"/>
    <n v="4"/>
    <n v="4.05"/>
    <n v="0.93899999999999995"/>
    <n v="16.2"/>
    <n v="16.2"/>
    <s v="USD"/>
    <n v="1"/>
    <n v="1"/>
    <n v="1"/>
    <n v="1"/>
    <n v="1"/>
    <n v="1"/>
    <n v="1"/>
    <n v="1"/>
    <n v="34.49"/>
    <n v="34.49"/>
    <n v="34.49"/>
    <n v="34.49"/>
    <n v="46.970136269999998"/>
    <n v="46.970136269999998"/>
    <n v="2.1290123460000001"/>
    <n v="2.1290123460000001"/>
  </r>
  <r>
    <d v="2025-10-02T00:00:00"/>
    <x v="18"/>
    <n v="890"/>
    <n v="11"/>
    <n v="3.7440000000000002"/>
    <n v="1.236"/>
    <n v="41.18"/>
    <n v="41.18"/>
    <s v="USD"/>
    <n v="3"/>
    <n v="3"/>
    <n v="3"/>
    <n v="3"/>
    <n v="3"/>
    <n v="3"/>
    <n v="3"/>
    <n v="3"/>
    <n v="99.25"/>
    <n v="99.25"/>
    <n v="99.25"/>
    <n v="99.25"/>
    <n v="41.491183880000001"/>
    <n v="41.491183880000001"/>
    <n v="2.4101505589999999"/>
    <n v="2.4101505589999999"/>
  </r>
  <r>
    <d v="2025-10-02T00:00:00"/>
    <x v="19"/>
    <n v="1852"/>
    <n v="6"/>
    <n v="7.2629999999999999"/>
    <n v="0.32400000000000001"/>
    <n v="43.58"/>
    <n v="43.58"/>
    <s v="USD"/>
    <n v="2"/>
    <n v="2"/>
    <n v="2"/>
    <n v="2"/>
    <n v="2"/>
    <n v="2"/>
    <n v="2"/>
    <n v="2"/>
    <n v="157.96"/>
    <n v="157.96"/>
    <n v="157.96"/>
    <n v="157.96"/>
    <n v="27.5892631"/>
    <n v="27.5892631"/>
    <n v="3.6245984400000002"/>
    <n v="3.6245984400000002"/>
  </r>
  <r>
    <d v="2025-10-02T00:00:00"/>
    <x v="20"/>
    <n v="3639"/>
    <n v="13"/>
    <n v="3.8570000000000002"/>
    <n v="0.35699999999999998"/>
    <n v="50.14"/>
    <n v="50.14"/>
    <s v="USD"/>
    <n v="4"/>
    <n v="5"/>
    <n v="5"/>
    <n v="5"/>
    <n v="9"/>
    <n v="12"/>
    <n v="12"/>
    <n v="12"/>
    <n v="431.66"/>
    <n v="647.6"/>
    <n v="647.6"/>
    <n v="647.6"/>
    <n v="7.7424336010000001"/>
    <n v="7.7424336010000001"/>
    <n v="12.915835660000001"/>
    <n v="12.915835660000001"/>
  </r>
  <r>
    <d v="2025-10-02T00:00:00"/>
    <x v="21"/>
    <n v="1750"/>
    <n v="15"/>
    <n v="2.6819999999999999"/>
    <n v="0.85699999999999998"/>
    <n v="40.229999999999997"/>
    <n v="40.229999999999997"/>
    <s v="USD"/>
    <n v="1"/>
    <n v="1"/>
    <n v="1"/>
    <n v="1"/>
    <n v="1"/>
    <n v="1"/>
    <n v="1"/>
    <n v="1"/>
    <n v="41.49"/>
    <n v="41.49"/>
    <n v="41.49"/>
    <n v="41.49"/>
    <n v="96.963123640000006"/>
    <n v="96.963123640000006"/>
    <n v="1.031319911"/>
    <n v="1.031319911"/>
  </r>
  <r>
    <d v="2025-10-02T00:00:00"/>
    <x v="22"/>
    <n v="500"/>
    <n v="5"/>
    <n v="2.8740000000000001"/>
    <n v="1"/>
    <n v="14.37"/>
    <n v="14.37"/>
    <s v="USD"/>
    <n v="2"/>
    <n v="2"/>
    <n v="2"/>
    <n v="2"/>
    <n v="3"/>
    <n v="3"/>
    <n v="3"/>
    <n v="3"/>
    <n v="220.45"/>
    <n v="220.45"/>
    <n v="220.45"/>
    <n v="220.45"/>
    <n v="6.5184849170000003"/>
    <n v="6.5184849170000003"/>
    <n v="15.340988169999999"/>
    <n v="15.340988169999999"/>
  </r>
  <r>
    <d v="2025-10-02T00:00:00"/>
    <x v="3"/>
    <n v="1850"/>
    <n v="8"/>
    <n v="4.6440000000000001"/>
    <n v="0.432"/>
    <n v="37.15"/>
    <n v="37.15"/>
    <s v="USD"/>
    <n v="1"/>
    <n v="1"/>
    <n v="1"/>
    <n v="1"/>
    <n v="1"/>
    <n v="1"/>
    <n v="1"/>
    <n v="1"/>
    <n v="98.49"/>
    <n v="98.49"/>
    <n v="98.49"/>
    <n v="98.49"/>
    <n v="37.719565439999997"/>
    <n v="37.719565439999997"/>
    <n v="2.651144011"/>
    <n v="2.651144011"/>
  </r>
  <r>
    <d v="2025-10-02T00:00:00"/>
    <x v="45"/>
    <n v="339"/>
    <n v="1"/>
    <n v="4.3099999999999996"/>
    <n v="0.29499999999999998"/>
    <n v="4.3099999999999996"/>
    <n v="4.30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14"/>
    <n v="232"/>
    <n v="1"/>
    <n v="1.81"/>
    <n v="0.43099999999999999"/>
    <n v="1.81"/>
    <n v="1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3"/>
    <n v="154"/>
    <n v="1"/>
    <n v="2.0099999999999998"/>
    <n v="0.64900000000000002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0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2"/>
    <n v="444"/>
    <n v="6"/>
    <n v="3.2629999999999999"/>
    <n v="1.351"/>
    <n v="19.579999999999998"/>
    <n v="19.57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6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6"/>
    <n v="645"/>
    <n v="4"/>
    <n v="3.29"/>
    <n v="0.62"/>
    <n v="13.16"/>
    <n v="1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47"/>
    <n v="746"/>
    <n v="2"/>
    <n v="1.62"/>
    <n v="0.26800000000000002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4"/>
    <n v="488"/>
    <n v="4"/>
    <n v="6.5579999999999998"/>
    <n v="0.82"/>
    <n v="26.23"/>
    <n v="26.23"/>
    <s v="USD"/>
    <n v="0"/>
    <n v="1"/>
    <n v="1"/>
    <n v="1"/>
    <n v="0"/>
    <n v="1"/>
    <n v="1"/>
    <n v="1"/>
    <n v="0"/>
    <n v="89.49"/>
    <n v="89.49"/>
    <n v="89.49"/>
    <n v="29.310537490000002"/>
    <n v="29.310537490000002"/>
    <n v="3.4117422799999999"/>
    <n v="3.4117422799999999"/>
  </r>
  <r>
    <d v="2025-10-02T00:00:00"/>
    <x v="4"/>
    <n v="745"/>
    <n v="6"/>
    <n v="3.0870000000000002"/>
    <n v="0.80500000000000005"/>
    <n v="18.52"/>
    <n v="18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44"/>
    <n v="157"/>
    <n v="1"/>
    <n v="5.94"/>
    <n v="0.63700000000000001"/>
    <n v="5.94"/>
    <n v="5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1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21"/>
    <n v="152"/>
    <n v="2"/>
    <n v="5.1349999999999998"/>
    <n v="1.3160000000000001"/>
    <n v="10.27"/>
    <n v="10.27"/>
    <s v="USD"/>
    <n v="3"/>
    <n v="3"/>
    <n v="3"/>
    <n v="3"/>
    <n v="5"/>
    <n v="5"/>
    <n v="5"/>
    <n v="5"/>
    <n v="347.46"/>
    <n v="347.46"/>
    <n v="347.46"/>
    <n v="347.46"/>
    <n v="2.9557359120000002"/>
    <n v="2.9557359120000002"/>
    <n v="33.832521909999997"/>
    <n v="33.832521909999997"/>
  </r>
  <r>
    <d v="2025-10-02T00:00:00"/>
    <x v="25"/>
    <n v="1352"/>
    <n v="4"/>
    <n v="2.6179999999999999"/>
    <n v="0.29599999999999999"/>
    <n v="10.47"/>
    <n v="1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6"/>
    <n v="1663"/>
    <n v="4"/>
    <n v="2.948"/>
    <n v="0.24099999999999999"/>
    <n v="11.79"/>
    <n v="1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7"/>
    <n v="710"/>
    <n v="4"/>
    <n v="1.76"/>
    <n v="0.56299999999999994"/>
    <n v="7.04"/>
    <n v="7.04"/>
    <s v="USD"/>
    <n v="1"/>
    <n v="1"/>
    <n v="1"/>
    <n v="1"/>
    <n v="2"/>
    <n v="2"/>
    <n v="2"/>
    <n v="2"/>
    <n v="51.96"/>
    <n v="51.96"/>
    <n v="51.96"/>
    <n v="51.96"/>
    <n v="13.548883760000001"/>
    <n v="13.548883760000001"/>
    <n v="7.3806818180000002"/>
    <n v="7.3806818180000002"/>
  </r>
  <r>
    <d v="2025-10-02T00:00:00"/>
    <x v="5"/>
    <n v="1"/>
    <n v="1"/>
    <n v="0.59"/>
    <n v="100"/>
    <n v="0.59"/>
    <n v="0.59"/>
    <s v="USD"/>
    <n v="1"/>
    <n v="1"/>
    <n v="1"/>
    <n v="1"/>
    <n v="1"/>
    <n v="1"/>
    <n v="1"/>
    <n v="1"/>
    <n v="24.88"/>
    <n v="24.88"/>
    <n v="24.88"/>
    <n v="24.88"/>
    <n v="2.371382637"/>
    <n v="2.371382637"/>
    <n v="42.169491530000002"/>
    <n v="42.169491530000002"/>
  </r>
  <r>
    <d v="2025-10-02T00:00:00"/>
    <x v="1"/>
    <n v="188"/>
    <n v="5"/>
    <n v="1.728"/>
    <n v="2.66"/>
    <n v="8.64"/>
    <n v="8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14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44"/>
    <n v="32"/>
    <n v="3"/>
    <n v="1.89"/>
    <n v="9.375"/>
    <n v="5.67"/>
    <n v="5.67"/>
    <s v="USD"/>
    <n v="1"/>
    <n v="1"/>
    <n v="1"/>
    <n v="1"/>
    <n v="1"/>
    <n v="1"/>
    <n v="1"/>
    <n v="1"/>
    <n v="33.880000000000003"/>
    <n v="33.880000000000003"/>
    <n v="33.880000000000003"/>
    <n v="33.880000000000003"/>
    <n v="16.735537189999999"/>
    <n v="16.735537189999999"/>
    <n v="5.9753086419999999"/>
    <n v="5.9753086419999999"/>
  </r>
  <r>
    <d v="2025-10-02T00:00:00"/>
    <x v="12"/>
    <n v="879"/>
    <n v="6"/>
    <n v="4.2850000000000001"/>
    <n v="0.68300000000000005"/>
    <n v="25.71"/>
    <n v="25.71"/>
    <s v="USD"/>
    <n v="1"/>
    <n v="1"/>
    <n v="1"/>
    <n v="1"/>
    <n v="1"/>
    <n v="1"/>
    <n v="1"/>
    <n v="1"/>
    <n v="27.49"/>
    <n v="27.49"/>
    <n v="27.49"/>
    <n v="27.49"/>
    <n v="93.524918150000005"/>
    <n v="93.524918150000005"/>
    <n v="1.069233761"/>
    <n v="1.069233761"/>
  </r>
  <r>
    <d v="2025-10-02T00:00:00"/>
    <x v="10"/>
    <n v="145"/>
    <n v="1"/>
    <n v="6.07"/>
    <n v="0.69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8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2"/>
    <n v="648"/>
    <n v="6"/>
    <n v="3.4420000000000002"/>
    <n v="0.92600000000000005"/>
    <n v="20.65"/>
    <n v="20.65"/>
    <s v="USD"/>
    <n v="4"/>
    <n v="4"/>
    <n v="4"/>
    <n v="4"/>
    <n v="4"/>
    <n v="4"/>
    <n v="4"/>
    <n v="4"/>
    <n v="347.84"/>
    <n v="347.84"/>
    <n v="347.84"/>
    <n v="347.84"/>
    <n v="5.9366375339999999"/>
    <n v="5.9366375339999999"/>
    <n v="16.844552060000002"/>
    <n v="16.844552060000002"/>
  </r>
  <r>
    <d v="2025-10-02T00:00:00"/>
    <x v="9"/>
    <n v="104"/>
    <n v="1"/>
    <n v="1.92"/>
    <n v="0.96199999999999997"/>
    <n v="1.92"/>
    <n v="1.92"/>
    <s v="USD"/>
    <n v="1"/>
    <n v="1"/>
    <n v="1"/>
    <n v="1"/>
    <n v="1"/>
    <n v="1"/>
    <n v="1"/>
    <n v="1"/>
    <n v="36.49"/>
    <n v="36.49"/>
    <n v="36.49"/>
    <n v="36.49"/>
    <n v="5.2617155389999999"/>
    <n v="5.2617155389999999"/>
    <n v="19.005208329999999"/>
    <n v="19.005208329999999"/>
  </r>
  <r>
    <d v="2025-10-02T00:00:00"/>
    <x v="16"/>
    <n v="426"/>
    <n v="1"/>
    <n v="2.2200000000000002"/>
    <n v="0.23499999999999999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19"/>
    <n v="375"/>
    <n v="2"/>
    <n v="5.0350000000000001"/>
    <n v="0.53300000000000003"/>
    <n v="10.07"/>
    <n v="10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9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29"/>
    <n v="409"/>
    <n v="2"/>
    <n v="1.0349999999999999"/>
    <n v="0.48899999999999999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9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29"/>
    <n v="1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0"/>
    <n v="946"/>
    <n v="14"/>
    <n v="0.77400000000000002"/>
    <n v="1.48"/>
    <n v="10.83"/>
    <n v="10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0"/>
    <n v="1972"/>
    <n v="13"/>
    <n v="0.63700000000000001"/>
    <n v="0.65900000000000003"/>
    <n v="8.2799999999999994"/>
    <n v="8.2799999999999994"/>
    <s v="USD"/>
    <n v="1"/>
    <n v="1"/>
    <n v="1"/>
    <n v="1"/>
    <n v="1"/>
    <n v="1"/>
    <n v="1"/>
    <n v="1"/>
    <n v="13.49"/>
    <n v="13.49"/>
    <n v="13.49"/>
    <n v="13.49"/>
    <n v="61.378799110000003"/>
    <n v="61.378799110000003"/>
    <n v="1.6292270529999999"/>
    <n v="1.6292270529999999"/>
  </r>
  <r>
    <d v="2025-10-02T00:00:00"/>
    <x v="30"/>
    <n v="1681"/>
    <n v="19"/>
    <n v="0.66700000000000004"/>
    <n v="1.1299999999999999"/>
    <n v="12.68"/>
    <n v="12.68"/>
    <s v="USD"/>
    <n v="1"/>
    <n v="1"/>
    <n v="1"/>
    <n v="1"/>
    <n v="1"/>
    <n v="1"/>
    <n v="1"/>
    <n v="1"/>
    <n v="13.49"/>
    <n v="13.49"/>
    <n v="13.49"/>
    <n v="13.49"/>
    <n v="93.995552259999997"/>
    <n v="93.995552259999997"/>
    <n v="1.0638801259999999"/>
    <n v="1.0638801259999999"/>
  </r>
  <r>
    <d v="2025-10-02T00:00:00"/>
    <x v="30"/>
    <n v="3818"/>
    <n v="47"/>
    <n v="0.371"/>
    <n v="1.2310000000000001"/>
    <n v="17.46"/>
    <n v="17.46"/>
    <s v="USD"/>
    <n v="3"/>
    <n v="4"/>
    <n v="4"/>
    <n v="4"/>
    <n v="3"/>
    <n v="4"/>
    <n v="4"/>
    <n v="4"/>
    <n v="38.47"/>
    <n v="51.96"/>
    <n v="51.96"/>
    <n v="51.96"/>
    <n v="33.602771359999998"/>
    <n v="33.602771359999998"/>
    <n v="2.9759450169999999"/>
    <n v="2.9759450169999999"/>
  </r>
  <r>
    <d v="2025-10-02T00:00:00"/>
    <x v="31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2"/>
    <n v="173"/>
    <n v="2"/>
    <n v="1.53"/>
    <n v="1.1559999999999999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1"/>
    <n v="285"/>
    <n v="7"/>
    <n v="1.1140000000000001"/>
    <n v="2.456"/>
    <n v="7.8"/>
    <n v="7.8"/>
    <s v="USD"/>
    <n v="3"/>
    <n v="4"/>
    <n v="4"/>
    <n v="4"/>
    <n v="9"/>
    <n v="10"/>
    <n v="10"/>
    <n v="10"/>
    <n v="716.24"/>
    <n v="821.12"/>
    <n v="821.12"/>
    <n v="821.12"/>
    <n v="0.94992205770000004"/>
    <n v="0.94992205770000004"/>
    <n v="105.2717949"/>
    <n v="105.2717949"/>
  </r>
  <r>
    <d v="2025-10-02T00:00:00"/>
    <x v="32"/>
    <n v="226"/>
    <n v="1"/>
    <n v="1.17"/>
    <n v="0.442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2"/>
    <n v="406"/>
    <n v="2"/>
    <n v="1.0049999999999999"/>
    <n v="0.49299999999999999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1"/>
    <n v="2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2"/>
    <n v="838"/>
    <n v="4"/>
    <n v="0.82"/>
    <n v="0.47699999999999998"/>
    <n v="3.28"/>
    <n v="3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1"/>
    <n v="1049"/>
    <n v="8"/>
    <n v="0.82599999999999996"/>
    <n v="0.76300000000000001"/>
    <n v="6.61"/>
    <n v="6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3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4"/>
    <n v="1010"/>
    <n v="7"/>
    <n v="1.2330000000000001"/>
    <n v="0.69299999999999995"/>
    <n v="8.6300000000000008"/>
    <n v="8.63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5"/>
    <n v="2153"/>
    <n v="10"/>
    <n v="1.365"/>
    <n v="0.46400000000000002"/>
    <n v="13.65"/>
    <n v="13.65"/>
    <s v="USD"/>
    <n v="1"/>
    <n v="1"/>
    <n v="1"/>
    <n v="1"/>
    <n v="1"/>
    <n v="1"/>
    <n v="1"/>
    <n v="1"/>
    <n v="21.49"/>
    <n v="21.49"/>
    <n v="21.49"/>
    <n v="21.49"/>
    <n v="63.517915309999999"/>
    <n v="63.517915309999999"/>
    <n v="1.5743589739999999"/>
    <n v="1.5743589739999999"/>
  </r>
  <r>
    <d v="2025-10-02T00:00:00"/>
    <x v="35"/>
    <n v="1827"/>
    <n v="9"/>
    <n v="1.0529999999999999"/>
    <n v="0.49299999999999999"/>
    <n v="9.48"/>
    <n v="9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3"/>
    <n v="39"/>
    <n v="1"/>
    <n v="0.96"/>
    <n v="2.5640000000000001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4"/>
    <n v="3070"/>
    <n v="11"/>
    <n v="1.048"/>
    <n v="0.35799999999999998"/>
    <n v="11.53"/>
    <n v="11.53"/>
    <s v="USD"/>
    <n v="2"/>
    <n v="2"/>
    <n v="2"/>
    <n v="2"/>
    <n v="2"/>
    <n v="2"/>
    <n v="2"/>
    <n v="2"/>
    <n v="57.47"/>
    <n v="57.47"/>
    <n v="57.47"/>
    <n v="57.47"/>
    <n v="20.062641379999999"/>
    <n v="20.062641379999999"/>
    <n v="4.9843885520000004"/>
    <n v="4.9843885520000004"/>
  </r>
  <r>
    <d v="2025-10-02T00:00:00"/>
    <x v="33"/>
    <n v="1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4"/>
    <n v="780"/>
    <n v="11"/>
    <n v="1.165"/>
    <n v="1.41"/>
    <n v="12.82"/>
    <n v="12.82"/>
    <s v="USD"/>
    <n v="2"/>
    <n v="2"/>
    <n v="2"/>
    <n v="2"/>
    <n v="2"/>
    <n v="2"/>
    <n v="2"/>
    <n v="2"/>
    <n v="35.47"/>
    <n v="35.47"/>
    <n v="35.47"/>
    <n v="35.47"/>
    <n v="36.143219620000004"/>
    <n v="36.143219620000004"/>
    <n v="2.7667706710000002"/>
    <n v="2.7667706710000002"/>
  </r>
  <r>
    <d v="2025-10-02T00:00:00"/>
    <x v="35"/>
    <n v="845"/>
    <n v="3"/>
    <n v="1.4330000000000001"/>
    <n v="0.35499999999999998"/>
    <n v="4.3"/>
    <n v="4.3"/>
    <s v="USD"/>
    <n v="1"/>
    <n v="1"/>
    <n v="1"/>
    <n v="1"/>
    <n v="1"/>
    <n v="1"/>
    <n v="1"/>
    <n v="1"/>
    <n v="21.49"/>
    <n v="21.49"/>
    <n v="21.49"/>
    <n v="21.49"/>
    <n v="20.009306649999999"/>
    <n v="20.009306649999999"/>
    <n v="4.997674419"/>
    <n v="4.997674419"/>
  </r>
  <r>
    <d v="2025-10-02T00:00:00"/>
    <x v="34"/>
    <n v="2965"/>
    <n v="13"/>
    <n v="0.89100000000000001"/>
    <n v="0.438"/>
    <n v="11.58"/>
    <n v="11.58"/>
    <s v="USD"/>
    <n v="2"/>
    <n v="2"/>
    <n v="2"/>
    <n v="2"/>
    <n v="2"/>
    <n v="2"/>
    <n v="2"/>
    <n v="2"/>
    <n v="58.47"/>
    <n v="58.47"/>
    <n v="58.47"/>
    <n v="58.47"/>
    <n v="19.805028220000001"/>
    <n v="19.805028220000001"/>
    <n v="5.0492227979999997"/>
    <n v="5.0492227979999997"/>
  </r>
  <r>
    <d v="2025-10-02T00:00:00"/>
    <x v="33"/>
    <n v="2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5"/>
    <n v="1479"/>
    <n v="13"/>
    <n v="0.79800000000000004"/>
    <n v="0.879"/>
    <n v="10.38"/>
    <n v="10.38"/>
    <s v="USD"/>
    <n v="3"/>
    <n v="3"/>
    <n v="3"/>
    <n v="3"/>
    <n v="3"/>
    <n v="3"/>
    <n v="3"/>
    <n v="3"/>
    <n v="76.86"/>
    <n v="76.86"/>
    <n v="76.86"/>
    <n v="76.86"/>
    <n v="13.505074159999999"/>
    <n v="13.505074159999999"/>
    <n v="7.4046242769999999"/>
    <n v="7.4046242769999999"/>
  </r>
  <r>
    <d v="2025-10-02T00:00:00"/>
    <x v="36"/>
    <n v="211"/>
    <n v="7"/>
    <n v="2.306"/>
    <n v="3.3180000000000001"/>
    <n v="16.14"/>
    <n v="16.14"/>
    <s v="USD"/>
    <n v="1"/>
    <n v="1"/>
    <n v="1"/>
    <n v="1"/>
    <n v="1"/>
    <n v="1"/>
    <n v="1"/>
    <n v="1"/>
    <n v="28.49"/>
    <n v="28.49"/>
    <n v="28.49"/>
    <n v="28.49"/>
    <n v="56.65145665"/>
    <n v="56.65145665"/>
    <n v="1.765179678"/>
    <n v="1.765179678"/>
  </r>
  <r>
    <d v="2025-10-02T00:00:00"/>
    <x v="36"/>
    <n v="595"/>
    <n v="1"/>
    <n v="1.5"/>
    <n v="0.1680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6"/>
    <n v="852"/>
    <n v="8"/>
    <n v="1.84"/>
    <n v="0.93899999999999995"/>
    <n v="14.72"/>
    <n v="14.72"/>
    <s v="USD"/>
    <n v="3"/>
    <n v="3"/>
    <n v="3"/>
    <n v="3"/>
    <n v="5"/>
    <n v="5"/>
    <n v="5"/>
    <n v="5"/>
    <n v="148.44999999999999"/>
    <n v="148.44999999999999"/>
    <n v="148.44999999999999"/>
    <n v="148.44999999999999"/>
    <n v="9.9157965640000008"/>
    <n v="9.9157965640000008"/>
    <n v="10.084918480000001"/>
    <n v="10.084918480000001"/>
  </r>
  <r>
    <d v="2025-10-02T00:00:00"/>
    <x v="36"/>
    <n v="1584"/>
    <n v="7"/>
    <n v="1.173"/>
    <n v="0.442"/>
    <n v="8.2100000000000009"/>
    <n v="8.2100000000000009"/>
    <s v="USD"/>
    <n v="2"/>
    <n v="3"/>
    <n v="3"/>
    <n v="3"/>
    <n v="2"/>
    <n v="3"/>
    <n v="3"/>
    <n v="3"/>
    <n v="56.98"/>
    <n v="93.96"/>
    <n v="93.96"/>
    <n v="93.96"/>
    <n v="8.7377607489999995"/>
    <n v="8.7377607489999995"/>
    <n v="11.44457978"/>
    <n v="11.44457978"/>
  </r>
  <r>
    <d v="2025-10-02T00:00:00"/>
    <x v="37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7"/>
    <n v="408"/>
    <n v="1"/>
    <n v="1.47"/>
    <n v="0.245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02-10T00:00:00"/>
    <x v="38"/>
    <n v="41"/>
    <n v="2"/>
    <n v="0.70499999999999996"/>
    <n v="4.8780000000000001"/>
    <n v="1.41"/>
    <n v="1.41"/>
    <s v="USD"/>
    <n v="2"/>
    <n v="2"/>
    <n v="2"/>
    <n v="2"/>
    <n v="2"/>
    <n v="2"/>
    <n v="2"/>
    <n v="2"/>
    <n v="57.47"/>
    <n v="57.47"/>
    <n v="57.47"/>
    <n v="57.47"/>
    <n v="2.453453976"/>
    <n v="2.453453976"/>
    <n v="40.758865249999999"/>
    <n v="40.758865249999999"/>
  </r>
  <r>
    <d v="2025-10-02T00:00:00"/>
    <x v="37"/>
    <n v="67"/>
    <n v="1"/>
    <n v="2.4900000000000002"/>
    <n v="1.49300000000000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8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7"/>
    <n v="124"/>
    <n v="1"/>
    <n v="1.79"/>
    <n v="0.80600000000000005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8"/>
    <n v="33"/>
    <n v="1"/>
    <n v="0.44"/>
    <n v="3.03"/>
    <n v="0.44"/>
    <n v="0.44"/>
    <s v="USD"/>
    <n v="2"/>
    <n v="2"/>
    <n v="2"/>
    <n v="2"/>
    <n v="3"/>
    <n v="3"/>
    <n v="3"/>
    <n v="3"/>
    <n v="74.64"/>
    <n v="74.64"/>
    <n v="74.64"/>
    <n v="74.64"/>
    <n v="0.58949624869999995"/>
    <n v="0.58949624869999995"/>
    <n v="169.63636360000001"/>
    <n v="169.63636360000001"/>
  </r>
  <r>
    <d v="2025-10-02T00:00:00"/>
    <x v="39"/>
    <n v="138"/>
    <n v="2"/>
    <n v="1.02"/>
    <n v="1.4490000000000001"/>
    <n v="2.04"/>
    <n v="2.04"/>
    <s v="USD"/>
    <n v="1"/>
    <n v="1"/>
    <n v="1"/>
    <n v="1"/>
    <n v="1"/>
    <n v="1"/>
    <n v="1"/>
    <n v="1"/>
    <n v="11.49"/>
    <n v="11.49"/>
    <n v="11.49"/>
    <n v="11.49"/>
    <n v="17.754569190000002"/>
    <n v="17.754569190000002"/>
    <n v="5.6323529409999997"/>
    <n v="5.6323529409999997"/>
  </r>
  <r>
    <d v="2025-10-02T00:00:00"/>
    <x v="40"/>
    <n v="3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41"/>
    <n v="537"/>
    <n v="3"/>
    <n v="1.72"/>
    <n v="0.55900000000000005"/>
    <n v="5.16"/>
    <n v="5.16"/>
    <s v="USD"/>
    <n v="1"/>
    <n v="1"/>
    <n v="1"/>
    <n v="1"/>
    <n v="1"/>
    <n v="1"/>
    <n v="1"/>
    <n v="1"/>
    <n v="24.98"/>
    <n v="24.98"/>
    <n v="24.98"/>
    <n v="24.98"/>
    <n v="20.656525219999999"/>
    <n v="20.656525219999999"/>
    <n v="4.8410852709999999"/>
    <n v="4.8410852709999999"/>
  </r>
  <r>
    <d v="2025-10-02T00:00:00"/>
    <x v="42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9"/>
    <n v="301"/>
    <n v="1"/>
    <n v="0.88"/>
    <n v="0.33200000000000002"/>
    <n v="0.88"/>
    <n v="0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40"/>
    <n v="594"/>
    <n v="4"/>
    <n v="0.83799999999999997"/>
    <n v="0.67300000000000004"/>
    <n v="3.35"/>
    <n v="3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41"/>
    <n v="886"/>
    <n v="3"/>
    <n v="0.96299999999999997"/>
    <n v="0.33900000000000002"/>
    <n v="2.89"/>
    <n v="2.89"/>
    <s v="USD"/>
    <n v="1"/>
    <n v="1"/>
    <n v="1"/>
    <n v="1"/>
    <n v="1"/>
    <n v="1"/>
    <n v="1"/>
    <n v="1"/>
    <n v="18.489999999999998"/>
    <n v="18.489999999999998"/>
    <n v="18.489999999999998"/>
    <n v="18.489999999999998"/>
    <n v="15.630070310000001"/>
    <n v="15.630070310000001"/>
    <n v="6.397923875"/>
    <n v="6.397923875"/>
  </r>
  <r>
    <d v="2025-10-02T00:00:00"/>
    <x v="42"/>
    <n v="1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42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9"/>
    <n v="187"/>
    <n v="3"/>
    <n v="2.36"/>
    <n v="1.6040000000000001"/>
    <n v="7.08"/>
    <n v="7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40"/>
    <n v="3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41"/>
    <n v="661"/>
    <n v="5"/>
    <n v="1.266"/>
    <n v="0.75600000000000001"/>
    <n v="6.33"/>
    <n v="6.33"/>
    <s v="USD"/>
    <n v="4"/>
    <n v="4"/>
    <n v="4"/>
    <n v="4"/>
    <n v="11"/>
    <n v="11"/>
    <n v="11"/>
    <n v="11"/>
    <n v="385.78"/>
    <n v="385.78"/>
    <n v="385.78"/>
    <n v="385.78"/>
    <n v="1.640831562"/>
    <n v="1.640831562"/>
    <n v="60.944707739999998"/>
    <n v="60.944707739999998"/>
  </r>
  <r>
    <d v="2025-10-02T00:00:00"/>
    <x v="41"/>
    <n v="3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39"/>
    <n v="234"/>
    <n v="2"/>
    <n v="0.48499999999999999"/>
    <n v="0.85499999999999998"/>
    <n v="0.97"/>
    <n v="0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42"/>
    <n v="132"/>
    <n v="5"/>
    <n v="0.48799999999999999"/>
    <n v="3.7879999999999998"/>
    <n v="2.44"/>
    <n v="2.44"/>
    <s v="USD"/>
    <n v="1"/>
    <n v="1"/>
    <n v="1"/>
    <n v="1"/>
    <n v="1"/>
    <n v="1"/>
    <n v="1"/>
    <n v="1"/>
    <n v="37.880000000000003"/>
    <n v="37.880000000000003"/>
    <n v="37.880000000000003"/>
    <n v="37.880000000000003"/>
    <n v="6.4413938750000002"/>
    <n v="6.4413938750000002"/>
    <n v="15.524590160000001"/>
    <n v="15.524590160000001"/>
  </r>
  <r>
    <d v="2025-10-02T00:00:00"/>
    <x v="40"/>
    <n v="1871"/>
    <n v="7"/>
    <n v="0.89"/>
    <n v="0.374"/>
    <n v="6.23"/>
    <n v="6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8"/>
    <n v="183"/>
    <n v="1"/>
    <n v="1.71"/>
    <n v="0.54600000000000004"/>
    <n v="1.71"/>
    <n v="1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4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28"/>
    <n v="459"/>
    <n v="1"/>
    <n v="1.5"/>
    <n v="0.21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43"/>
    <n v="563"/>
    <n v="1"/>
    <n v="1.5"/>
    <n v="0.177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8"/>
    <n v="993"/>
    <n v="5"/>
    <n v="1.194"/>
    <n v="0.504"/>
    <n v="5.97"/>
    <n v="5.97"/>
    <s v="USD"/>
    <n v="3"/>
    <n v="3"/>
    <n v="3"/>
    <n v="3"/>
    <n v="3"/>
    <n v="3"/>
    <n v="3"/>
    <n v="3"/>
    <n v="99.74"/>
    <n v="99.74"/>
    <n v="99.74"/>
    <n v="99.74"/>
    <n v="5.9855624619999999"/>
    <n v="5.9855624619999999"/>
    <n v="16.706867670000001"/>
    <n v="16.706867670000001"/>
  </r>
  <r>
    <d v="2025-10-02T00:00:00"/>
    <x v="43"/>
    <n v="197"/>
    <n v="1"/>
    <n v="1.35"/>
    <n v="0.50800000000000001"/>
    <n v="1.35"/>
    <n v="1.35"/>
    <s v="USD"/>
    <n v="1"/>
    <n v="1"/>
    <n v="1"/>
    <n v="1"/>
    <n v="1"/>
    <n v="1"/>
    <n v="1"/>
    <n v="1"/>
    <n v="16.489999999999998"/>
    <n v="16.489999999999998"/>
    <n v="16.489999999999998"/>
    <n v="16.489999999999998"/>
    <n v="8.1867798670000003"/>
    <n v="8.1867798670000003"/>
    <n v="12.21481481"/>
    <n v="12.21481481"/>
  </r>
  <r>
    <d v="2025-10-02T00:00:00"/>
    <x v="43"/>
    <n v="143"/>
    <n v="2"/>
    <n v="0.45"/>
    <n v="1.399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28"/>
    <n v="320"/>
    <n v="3"/>
    <n v="1.0229999999999999"/>
    <n v="0.93799999999999994"/>
    <n v="3.07"/>
    <n v="3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45"/>
    <n v="72"/>
    <n v="1"/>
    <n v="0.14000000000000001"/>
    <n v="1.389"/>
    <n v="0.14000000000000001"/>
    <n v="0.14000000000000001"/>
    <s v="USD"/>
    <n v="1"/>
    <n v="1"/>
    <n v="1"/>
    <n v="1"/>
    <n v="1"/>
    <n v="1"/>
    <n v="1"/>
    <n v="1"/>
    <n v="21.88"/>
    <n v="21.88"/>
    <n v="21.88"/>
    <n v="21.88"/>
    <n v="0.63985374770000003"/>
    <n v="0.63985374770000003"/>
    <n v="156.2857143"/>
    <n v="156.2857143"/>
  </r>
  <r>
    <d v="2025-10-02T00:00:00"/>
    <x v="3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5"/>
    <n v="275"/>
    <n v="1"/>
    <n v="1.02"/>
    <n v="0.36399999999999999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5"/>
    <n v="1308"/>
    <n v="12"/>
    <n v="1.0660000000000001"/>
    <n v="0.91700000000000004"/>
    <n v="12.79"/>
    <n v="12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8"/>
    <n v="81"/>
    <n v="1"/>
    <n v="1.5"/>
    <n v="1.2350000000000001"/>
    <n v="1.5"/>
    <n v="1.5"/>
    <s v="USD"/>
    <n v="1"/>
    <n v="1"/>
    <n v="1"/>
    <n v="1"/>
    <n v="1"/>
    <n v="1"/>
    <n v="1"/>
    <n v="1"/>
    <n v="34.9"/>
    <n v="34.9"/>
    <n v="34.9"/>
    <n v="34.9"/>
    <n v="4.2979942690000001"/>
    <n v="4.2979942690000001"/>
    <n v="23.266666669999999"/>
    <n v="23.266666669999999"/>
  </r>
  <r>
    <d v="2025-10-02T00:00:00"/>
    <x v="45"/>
    <n v="15"/>
    <n v="1"/>
    <n v="0.76"/>
    <n v="6.6669999999999998"/>
    <n v="0.76"/>
    <n v="0.76"/>
    <s v="USD"/>
    <n v="1"/>
    <n v="1"/>
    <n v="1"/>
    <n v="1"/>
    <n v="1"/>
    <n v="1"/>
    <n v="1"/>
    <n v="1"/>
    <n v="21.88"/>
    <n v="21.88"/>
    <n v="21.88"/>
    <n v="21.88"/>
    <n v="3.4734917730000001"/>
    <n v="3.4734917730000001"/>
    <n v="28.78947368"/>
    <n v="28.78947368"/>
  </r>
  <r>
    <d v="2025-10-02T00:00:00"/>
    <x v="5"/>
    <n v="288"/>
    <n v="4"/>
    <n v="0.72"/>
    <n v="1.389"/>
    <n v="2.88"/>
    <n v="2.88"/>
    <s v="USD"/>
    <n v="0"/>
    <n v="1"/>
    <n v="1"/>
    <n v="1"/>
    <n v="0"/>
    <n v="1"/>
    <n v="1"/>
    <n v="1"/>
    <n v="0"/>
    <n v="24.88"/>
    <n v="24.88"/>
    <n v="24.88"/>
    <n v="11.575562700000001"/>
    <n v="11.575562700000001"/>
    <n v="8.6388888890000004"/>
    <n v="8.6388888890000004"/>
  </r>
  <r>
    <d v="2025-10-02T00:00:00"/>
    <x v="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45"/>
    <n v="35"/>
    <n v="2"/>
    <n v="0.72"/>
    <n v="5.7140000000000004"/>
    <n v="1.44"/>
    <n v="1.44"/>
    <s v="USD"/>
    <n v="1"/>
    <n v="1"/>
    <n v="1"/>
    <n v="1"/>
    <n v="1"/>
    <n v="1"/>
    <n v="1"/>
    <n v="1"/>
    <n v="34.880000000000003"/>
    <n v="34.880000000000003"/>
    <n v="34.880000000000003"/>
    <n v="34.880000000000003"/>
    <n v="4.1284403669999996"/>
    <n v="4.1284403669999996"/>
    <n v="24.222222219999999"/>
    <n v="24.222222219999999"/>
  </r>
  <r>
    <d v="2025-10-02T00:00:00"/>
    <x v="3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8"/>
    <n v="366"/>
    <n v="1"/>
    <n v="1.17"/>
    <n v="0.27300000000000002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3"/>
    <n v="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2T00:00:00"/>
    <x v="45"/>
    <n v="45"/>
    <n v="2"/>
    <n v="0.55000000000000004"/>
    <n v="4.444"/>
    <n v="1.1000000000000001"/>
    <n v="1.10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2T00:00:00"/>
    <x v="5"/>
    <n v="2118"/>
    <n v="13"/>
    <n v="0.372"/>
    <n v="0.61399999999999999"/>
    <n v="4.84"/>
    <n v="4.84"/>
    <s v="USD"/>
    <n v="1"/>
    <n v="1"/>
    <n v="1"/>
    <n v="1"/>
    <n v="1"/>
    <n v="1"/>
    <n v="1"/>
    <n v="1"/>
    <n v="24.88"/>
    <n v="24.88"/>
    <n v="24.88"/>
    <n v="24.88"/>
    <n v="19.453376209999998"/>
    <n v="19.453376209999998"/>
    <n v="5.1404958680000004"/>
    <n v="5.1404958680000004"/>
  </r>
  <r>
    <d v="2025-10-03T00:00:00"/>
    <x v="0"/>
    <n v="1779"/>
    <n v="13"/>
    <n v="1.68"/>
    <n v="0.73099999999999998"/>
    <n v="21.84"/>
    <n v="21.84"/>
    <s v="USD"/>
    <n v="1"/>
    <n v="1"/>
    <n v="1"/>
    <n v="1"/>
    <n v="1"/>
    <n v="1"/>
    <n v="1"/>
    <n v="1"/>
    <n v="22.88"/>
    <n v="22.88"/>
    <n v="22.88"/>
    <n v="22.88"/>
    <n v="95.454545449999998"/>
    <n v="95.454545449999998"/>
    <n v="1.0476190480000001"/>
    <n v="1.0476190480000001"/>
  </r>
  <r>
    <d v="2025-10-03T00:00:00"/>
    <x v="1"/>
    <n v="3607"/>
    <n v="44"/>
    <n v="1.9810000000000001"/>
    <n v="1.22"/>
    <n v="87.18"/>
    <n v="87.18"/>
    <s v="USD"/>
    <n v="3"/>
    <n v="4"/>
    <n v="4"/>
    <n v="4"/>
    <n v="3"/>
    <n v="4"/>
    <n v="4"/>
    <n v="4"/>
    <n v="74.94"/>
    <n v="96.82"/>
    <n v="96.82"/>
    <n v="96.82"/>
    <n v="90.043379470000005"/>
    <n v="90.043379470000005"/>
    <n v="1.11057582"/>
    <n v="1.11057582"/>
  </r>
  <r>
    <d v="2025-10-03T00:00:00"/>
    <x v="2"/>
    <n v="1272"/>
    <n v="10"/>
    <n v="3.2069999999999999"/>
    <n v="0.78600000000000003"/>
    <n v="32.07"/>
    <n v="32.07"/>
    <s v="USD"/>
    <n v="5"/>
    <n v="5"/>
    <n v="5"/>
    <n v="5"/>
    <n v="5"/>
    <n v="5"/>
    <n v="5"/>
    <n v="5"/>
    <n v="133.62"/>
    <n v="133.62"/>
    <n v="133.62"/>
    <n v="133.62"/>
    <n v="24.000898070000002"/>
    <n v="24.000898070000002"/>
    <n v="4.1665107580000003"/>
    <n v="4.1665107580000003"/>
  </r>
  <r>
    <d v="2025-10-03T00:00:00"/>
    <x v="4"/>
    <n v="1506"/>
    <n v="7"/>
    <n v="4.7359999999999998"/>
    <n v="0.46500000000000002"/>
    <n v="33.15"/>
    <n v="33.15"/>
    <s v="USD"/>
    <n v="2"/>
    <n v="2"/>
    <n v="2"/>
    <n v="2"/>
    <n v="3"/>
    <n v="3"/>
    <n v="3"/>
    <n v="3"/>
    <n v="328.47"/>
    <n v="328.47"/>
    <n v="328.47"/>
    <n v="328.47"/>
    <n v="10.092245869999999"/>
    <n v="10.092245869999999"/>
    <n v="9.9085972850000008"/>
    <n v="9.9085972850000008"/>
  </r>
  <r>
    <d v="2025-10-03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44"/>
    <n v="1463"/>
    <n v="19"/>
    <n v="2.544"/>
    <n v="1.2989999999999999"/>
    <n v="48.34"/>
    <n v="48.34"/>
    <s v="USD"/>
    <n v="4"/>
    <n v="4"/>
    <n v="4"/>
    <n v="4"/>
    <n v="4"/>
    <n v="4"/>
    <n v="4"/>
    <n v="4"/>
    <n v="117.72"/>
    <n v="117.72"/>
    <n v="117.72"/>
    <n v="117.72"/>
    <n v="41.063540600000003"/>
    <n v="41.063540600000003"/>
    <n v="2.4352503099999998"/>
    <n v="2.4352503099999998"/>
  </r>
  <r>
    <d v="2025-10-03T00:00:00"/>
    <x v="6"/>
    <n v="446"/>
    <n v="5"/>
    <n v="1.1399999999999999"/>
    <n v="1.121"/>
    <n v="5.7"/>
    <n v="5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7"/>
    <n v="593"/>
    <n v="3"/>
    <n v="2.91"/>
    <n v="0.50600000000000001"/>
    <n v="8.73"/>
    <n v="8.73"/>
    <s v="USD"/>
    <n v="2"/>
    <n v="2"/>
    <n v="2"/>
    <n v="2"/>
    <n v="2"/>
    <n v="2"/>
    <n v="2"/>
    <n v="2"/>
    <n v="76.37"/>
    <n v="76.37"/>
    <n v="76.37"/>
    <n v="76.37"/>
    <n v="11.431190259999999"/>
    <n v="11.431190259999999"/>
    <n v="8.7479954180000004"/>
    <n v="8.7479954180000004"/>
  </r>
  <r>
    <d v="2025-10-03T00:00:00"/>
    <x v="9"/>
    <n v="1691"/>
    <n v="9"/>
    <n v="1.0229999999999999"/>
    <n v="0.53200000000000003"/>
    <n v="9.2100000000000009"/>
    <n v="9.2100000000000009"/>
    <s v="USD"/>
    <n v="0"/>
    <n v="1"/>
    <n v="1"/>
    <n v="1"/>
    <n v="0"/>
    <n v="1"/>
    <n v="1"/>
    <n v="1"/>
    <n v="0"/>
    <n v="23.88"/>
    <n v="23.88"/>
    <n v="23.88"/>
    <n v="38.567839200000002"/>
    <n v="38.567839200000002"/>
    <n v="2.5928338759999998"/>
    <n v="2.5928338759999998"/>
  </r>
  <r>
    <d v="2025-10-03T00:00:00"/>
    <x v="4"/>
    <n v="6214"/>
    <n v="53"/>
    <n v="4.9000000000000004"/>
    <n v="0.85299999999999998"/>
    <n v="259.68"/>
    <n v="259.68"/>
    <s v="USD"/>
    <n v="27"/>
    <n v="28"/>
    <n v="28"/>
    <n v="28"/>
    <n v="50"/>
    <n v="51"/>
    <n v="51"/>
    <n v="51"/>
    <n v="1924.82"/>
    <n v="1960.31"/>
    <n v="1960.31"/>
    <n v="1960.31"/>
    <n v="13.246884420000001"/>
    <n v="13.246884420000001"/>
    <n v="7.5489448550000002"/>
    <n v="7.5489448550000002"/>
  </r>
  <r>
    <d v="2025-10-03T00:00:00"/>
    <x v="10"/>
    <n v="2181"/>
    <n v="20"/>
    <n v="4.6890000000000001"/>
    <n v="0.91700000000000004"/>
    <n v="93.77"/>
    <n v="93.77"/>
    <s v="USD"/>
    <n v="13"/>
    <n v="13"/>
    <n v="13"/>
    <n v="13"/>
    <n v="25"/>
    <n v="25"/>
    <n v="25"/>
    <n v="25"/>
    <n v="811.64"/>
    <n v="811.64"/>
    <n v="811.64"/>
    <n v="811.64"/>
    <n v="11.553151639999999"/>
    <n v="11.553151639999999"/>
    <n v="8.6556467949999991"/>
    <n v="8.6556467949999991"/>
  </r>
  <r>
    <d v="2025-10-03T00:00:00"/>
    <x v="11"/>
    <n v="1884"/>
    <n v="16"/>
    <n v="4.8330000000000002"/>
    <n v="0.84899999999999998"/>
    <n v="77.319999999999993"/>
    <n v="77.319999999999993"/>
    <s v="USD"/>
    <n v="4"/>
    <n v="4"/>
    <n v="4"/>
    <n v="4"/>
    <n v="7"/>
    <n v="7"/>
    <n v="7"/>
    <n v="7"/>
    <n v="452.62"/>
    <n v="452.62"/>
    <n v="452.62"/>
    <n v="452.62"/>
    <n v="17.082762580000001"/>
    <n v="17.082762580000001"/>
    <n v="5.8538541129999997"/>
    <n v="5.8538541129999997"/>
  </r>
  <r>
    <d v="2025-10-03T00:00:00"/>
    <x v="12"/>
    <n v="3095"/>
    <n v="14"/>
    <n v="4.9939999999999998"/>
    <n v="0.45200000000000001"/>
    <n v="69.91"/>
    <n v="69.91"/>
    <s v="USD"/>
    <n v="7"/>
    <n v="8"/>
    <n v="8"/>
    <n v="8"/>
    <n v="7"/>
    <n v="8"/>
    <n v="8"/>
    <n v="8"/>
    <n v="204.21"/>
    <n v="236.09"/>
    <n v="236.09"/>
    <n v="236.09"/>
    <n v="29.6115888"/>
    <n v="29.6115888"/>
    <n v="3.3770562150000001"/>
    <n v="3.3770562150000001"/>
  </r>
  <r>
    <d v="2025-10-03T00:00:00"/>
    <x v="13"/>
    <n v="4101"/>
    <n v="23"/>
    <n v="3.6560000000000001"/>
    <n v="0.56100000000000005"/>
    <n v="84.08"/>
    <n v="84.08"/>
    <s v="USD"/>
    <n v="11"/>
    <n v="14"/>
    <n v="15"/>
    <n v="15"/>
    <n v="28"/>
    <n v="31"/>
    <n v="32"/>
    <n v="32"/>
    <n v="1454.7"/>
    <n v="1531.58"/>
    <n v="1556.46"/>
    <n v="1556.46"/>
    <n v="5.4897556769999998"/>
    <n v="5.4020019789999996"/>
    <n v="18.21574691"/>
    <n v="18.511655569999999"/>
  </r>
  <r>
    <d v="2025-10-03T00:00:00"/>
    <x v="4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14"/>
    <n v="1090"/>
    <n v="7"/>
    <n v="3.0910000000000002"/>
    <n v="0.64200000000000002"/>
    <n v="21.64"/>
    <n v="2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6"/>
    <n v="1270"/>
    <n v="8"/>
    <n v="2.12"/>
    <n v="0.63"/>
    <n v="16.96"/>
    <n v="16.96"/>
    <s v="USD"/>
    <n v="0"/>
    <n v="1"/>
    <n v="1"/>
    <n v="1"/>
    <n v="0"/>
    <n v="1"/>
    <n v="1"/>
    <n v="1"/>
    <n v="0"/>
    <n v="31.88"/>
    <n v="31.88"/>
    <n v="31.88"/>
    <n v="53.199498120000001"/>
    <n v="53.199498120000001"/>
    <n v="1.8797169810000001"/>
    <n v="1.8797169810000001"/>
  </r>
  <r>
    <d v="2025-10-03T00:00:00"/>
    <x v="15"/>
    <n v="1356"/>
    <n v="8"/>
    <n v="4.4210000000000003"/>
    <n v="0.59"/>
    <n v="35.369999999999997"/>
    <n v="35.36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16"/>
    <n v="793"/>
    <n v="7"/>
    <n v="4.1609999999999996"/>
    <n v="0.88300000000000001"/>
    <n v="29.13"/>
    <n v="29.13"/>
    <s v="USD"/>
    <n v="2"/>
    <n v="4"/>
    <n v="4"/>
    <n v="4"/>
    <n v="2"/>
    <n v="8"/>
    <n v="8"/>
    <n v="8"/>
    <n v="60.47"/>
    <n v="236.75"/>
    <n v="236.75"/>
    <n v="236.75"/>
    <n v="12.30411827"/>
    <n v="12.30411827"/>
    <n v="8.1273601099999997"/>
    <n v="8.1273601099999997"/>
  </r>
  <r>
    <d v="2025-10-03T00:00:00"/>
    <x v="49"/>
    <n v="4162"/>
    <n v="38"/>
    <n v="2.133"/>
    <n v="0.91300000000000003"/>
    <n v="81.040000000000006"/>
    <n v="81.040000000000006"/>
    <s v="USD"/>
    <n v="2"/>
    <n v="6"/>
    <n v="6"/>
    <n v="6"/>
    <n v="5"/>
    <n v="9"/>
    <n v="9"/>
    <n v="9"/>
    <n v="169.4"/>
    <n v="302.14"/>
    <n v="302.14"/>
    <n v="302.14"/>
    <n v="26.822003039999998"/>
    <n v="26.822003039999998"/>
    <n v="3.7282823299999999"/>
    <n v="3.7282823299999999"/>
  </r>
  <r>
    <d v="2025-10-03T00:00:00"/>
    <x v="17"/>
    <n v="293"/>
    <n v="4"/>
    <n v="5.0229999999999997"/>
    <n v="1.365"/>
    <n v="20.09"/>
    <n v="20.09"/>
    <s v="USD"/>
    <n v="2"/>
    <n v="2"/>
    <n v="2"/>
    <n v="2"/>
    <n v="4"/>
    <n v="4"/>
    <n v="4"/>
    <n v="4"/>
    <n v="137.96"/>
    <n v="137.96"/>
    <n v="137.96"/>
    <n v="137.96"/>
    <n v="14.56219194"/>
    <n v="14.56219194"/>
    <n v="6.8670980589999999"/>
    <n v="6.8670980589999999"/>
  </r>
  <r>
    <d v="2025-10-03T00:00:00"/>
    <x v="18"/>
    <n v="741"/>
    <n v="3"/>
    <n v="2.827"/>
    <n v="0.40500000000000003"/>
    <n v="8.48"/>
    <n v="8.48"/>
    <s v="USD"/>
    <n v="1"/>
    <n v="1"/>
    <n v="1"/>
    <n v="1"/>
    <n v="2"/>
    <n v="2"/>
    <n v="2"/>
    <n v="2"/>
    <n v="69.760000000000005"/>
    <n v="69.760000000000005"/>
    <n v="69.760000000000005"/>
    <n v="69.760000000000005"/>
    <n v="12.1559633"/>
    <n v="12.1559633"/>
    <n v="8.226415094"/>
    <n v="8.226415094"/>
  </r>
  <r>
    <d v="2025-10-03T00:00:00"/>
    <x v="19"/>
    <n v="1479"/>
    <n v="6"/>
    <n v="7.9119999999999999"/>
    <n v="0.40600000000000003"/>
    <n v="47.47"/>
    <n v="47.47"/>
    <s v="USD"/>
    <n v="3"/>
    <n v="3"/>
    <n v="3"/>
    <n v="3"/>
    <n v="5"/>
    <n v="5"/>
    <n v="5"/>
    <n v="5"/>
    <n v="343.41"/>
    <n v="343.41"/>
    <n v="343.41"/>
    <n v="343.41"/>
    <n v="13.823126869999999"/>
    <n v="13.823126869999999"/>
    <n v="7.2342532129999997"/>
    <n v="7.2342532129999997"/>
  </r>
  <r>
    <d v="2025-10-03T00:00:00"/>
    <x v="20"/>
    <n v="2803"/>
    <n v="10"/>
    <n v="4.3109999999999999"/>
    <n v="0.35699999999999998"/>
    <n v="43.11"/>
    <n v="43.11"/>
    <s v="USD"/>
    <n v="1"/>
    <n v="1"/>
    <n v="1"/>
    <n v="1"/>
    <n v="1"/>
    <n v="1"/>
    <n v="1"/>
    <n v="1"/>
    <n v="71.98"/>
    <n v="71.98"/>
    <n v="71.98"/>
    <n v="71.98"/>
    <n v="59.891636570000003"/>
    <n v="59.891636570000003"/>
    <n v="1.669682208"/>
    <n v="1.669682208"/>
  </r>
  <r>
    <d v="2025-10-03T00:00:00"/>
    <x v="21"/>
    <n v="1143"/>
    <n v="13"/>
    <n v="2.028"/>
    <n v="1.137"/>
    <n v="26.36"/>
    <n v="26.36"/>
    <s v="USD"/>
    <n v="1"/>
    <n v="2"/>
    <n v="2"/>
    <n v="2"/>
    <n v="1"/>
    <n v="2"/>
    <n v="2"/>
    <n v="2"/>
    <n v="23.98"/>
    <n v="65.47"/>
    <n v="65.47"/>
    <n v="65.47"/>
    <n v="40.262715749999998"/>
    <n v="40.262715749999998"/>
    <n v="2.483687405"/>
    <n v="2.483687405"/>
  </r>
  <r>
    <d v="2025-10-03T00:00:00"/>
    <x v="22"/>
    <n v="371"/>
    <n v="3"/>
    <n v="3.407"/>
    <n v="0.80900000000000005"/>
    <n v="10.220000000000001"/>
    <n v="10.220000000000001"/>
    <s v="USD"/>
    <n v="2"/>
    <n v="2"/>
    <n v="2"/>
    <n v="2"/>
    <n v="8"/>
    <n v="8"/>
    <n v="8"/>
    <n v="8"/>
    <n v="207.79"/>
    <n v="207.79"/>
    <n v="207.79"/>
    <n v="207.79"/>
    <n v="4.9184272580000004"/>
    <n v="4.9184272580000004"/>
    <n v="20.331702539999998"/>
    <n v="20.331702539999998"/>
  </r>
  <r>
    <d v="2025-10-03T00:00:00"/>
    <x v="3"/>
    <n v="1244"/>
    <n v="6"/>
    <n v="3.802"/>
    <n v="0.48199999999999998"/>
    <n v="22.81"/>
    <n v="22.81"/>
    <s v="USD"/>
    <n v="2"/>
    <n v="2"/>
    <n v="2"/>
    <n v="2"/>
    <n v="6"/>
    <n v="6"/>
    <n v="6"/>
    <n v="6"/>
    <n v="590.94000000000005"/>
    <n v="590.94000000000005"/>
    <n v="590.94000000000005"/>
    <n v="590.94000000000005"/>
    <n v="3.8599519409999998"/>
    <n v="3.8599519409999998"/>
    <n v="25.90705831"/>
    <n v="25.90705831"/>
  </r>
  <r>
    <d v="2025-10-03T00:00:00"/>
    <x v="45"/>
    <n v="136"/>
    <n v="1"/>
    <n v="1.87"/>
    <n v="0.73499999999999999"/>
    <n v="1.87"/>
    <n v="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14"/>
    <n v="157"/>
    <n v="1"/>
    <n v="2.31"/>
    <n v="0.63700000000000001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23"/>
    <n v="1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4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0"/>
    <n v="83"/>
    <n v="2"/>
    <n v="3.0750000000000002"/>
    <n v="2.41"/>
    <n v="6.15"/>
    <n v="6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2"/>
    <n v="349"/>
    <n v="3"/>
    <n v="4.7729999999999997"/>
    <n v="0.86"/>
    <n v="14.32"/>
    <n v="14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6"/>
    <n v="90"/>
    <n v="1"/>
    <n v="3.16"/>
    <n v="1.111"/>
    <n v="3.16"/>
    <n v="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6"/>
    <n v="442"/>
    <n v="4"/>
    <n v="3.5550000000000002"/>
    <n v="0.90500000000000003"/>
    <n v="14.22"/>
    <n v="14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7"/>
    <n v="664"/>
    <n v="6"/>
    <n v="2.0470000000000002"/>
    <n v="0.90400000000000003"/>
    <n v="12.28"/>
    <n v="12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24"/>
    <n v="3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4"/>
    <n v="439"/>
    <n v="7"/>
    <n v="2.8530000000000002"/>
    <n v="1.595"/>
    <n v="19.97"/>
    <n v="19.97"/>
    <s v="USD"/>
    <n v="2"/>
    <n v="2"/>
    <n v="2"/>
    <n v="2"/>
    <n v="2"/>
    <n v="2"/>
    <n v="2"/>
    <n v="2"/>
    <n v="69.760000000000005"/>
    <n v="69.760000000000005"/>
    <n v="69.760000000000005"/>
    <n v="69.760000000000005"/>
    <n v="28.62672018"/>
    <n v="28.62672018"/>
    <n v="3.4932398600000001"/>
    <n v="3.4932398600000001"/>
  </r>
  <r>
    <d v="2025-10-03T00:00:00"/>
    <x v="44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1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21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25"/>
    <n v="831"/>
    <n v="1"/>
    <n v="2.13"/>
    <n v="0.12"/>
    <n v="2.13"/>
    <n v="2.13"/>
    <s v="USD"/>
    <n v="4"/>
    <n v="4"/>
    <n v="4"/>
    <n v="4"/>
    <n v="17"/>
    <n v="17"/>
    <n v="17"/>
    <n v="17"/>
    <n v="939.8"/>
    <n v="939.8"/>
    <n v="939.8"/>
    <n v="939.8"/>
    <n v="0.22664396680000001"/>
    <n v="0.22664396680000001"/>
    <n v="441.22065730000003"/>
    <n v="441.22065730000003"/>
  </r>
  <r>
    <d v="2025-10-03T00:00:00"/>
    <x v="26"/>
    <n v="1251"/>
    <n v="7"/>
    <n v="2.7869999999999999"/>
    <n v="0.56000000000000005"/>
    <n v="19.510000000000002"/>
    <n v="19.51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27"/>
    <n v="517"/>
    <n v="3"/>
    <n v="1.05"/>
    <n v="0.57999999999999996"/>
    <n v="3.15"/>
    <n v="3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1"/>
    <n v="280"/>
    <n v="16"/>
    <n v="1.879"/>
    <n v="5.7140000000000004"/>
    <n v="30.06"/>
    <n v="30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14"/>
    <n v="142"/>
    <n v="2"/>
    <n v="4.25"/>
    <n v="1.4079999999999999"/>
    <n v="8.5"/>
    <n v="8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4"/>
    <n v="7"/>
    <n v="1"/>
    <n v="1.79"/>
    <n v="14.286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12"/>
    <n v="394"/>
    <n v="6"/>
    <n v="3.56"/>
    <n v="1.5229999999999999"/>
    <n v="21.36"/>
    <n v="21.36"/>
    <s v="USD"/>
    <n v="3"/>
    <n v="3"/>
    <n v="3"/>
    <n v="3"/>
    <n v="7"/>
    <n v="7"/>
    <n v="7"/>
    <n v="7"/>
    <n v="192.43"/>
    <n v="192.43"/>
    <n v="192.43"/>
    <n v="192.43"/>
    <n v="11.10014031"/>
    <n v="11.10014031"/>
    <n v="9.0088951309999992"/>
    <n v="9.0088951309999992"/>
  </r>
  <r>
    <d v="2025-10-03T00:00:00"/>
    <x v="10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28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2"/>
    <n v="257"/>
    <n v="1"/>
    <n v="4.95"/>
    <n v="0.38900000000000001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9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16"/>
    <n v="344"/>
    <n v="1"/>
    <n v="7.2"/>
    <n v="0.29099999999999998"/>
    <n v="7.2"/>
    <n v="7.2"/>
    <s v="USD"/>
    <n v="1"/>
    <n v="1"/>
    <n v="1"/>
    <n v="1"/>
    <n v="2"/>
    <n v="2"/>
    <n v="2"/>
    <n v="2"/>
    <n v="156.97999999999999"/>
    <n v="156.97999999999999"/>
    <n v="156.97999999999999"/>
    <n v="156.97999999999999"/>
    <n v="4.5865715380000003"/>
    <n v="4.5865715380000003"/>
    <n v="21.80277778"/>
    <n v="21.80277778"/>
  </r>
  <r>
    <d v="2025-10-03T00:00:00"/>
    <x v="19"/>
    <n v="164"/>
    <n v="2"/>
    <n v="4.09"/>
    <n v="1.22"/>
    <n v="8.18"/>
    <n v="8.18"/>
    <s v="USD"/>
    <n v="1"/>
    <n v="1"/>
    <n v="1"/>
    <n v="1"/>
    <n v="1"/>
    <n v="1"/>
    <n v="1"/>
    <n v="1"/>
    <n v="75.900000000000006"/>
    <n v="75.900000000000006"/>
    <n v="75.900000000000006"/>
    <n v="75.900000000000006"/>
    <n v="10.7773386"/>
    <n v="10.7773386"/>
    <n v="9.2787286059999996"/>
    <n v="9.2787286059999996"/>
  </r>
  <r>
    <d v="2025-10-03T00:00:00"/>
    <x v="29"/>
    <n v="172"/>
    <n v="1"/>
    <n v="0.99"/>
    <n v="0.58099999999999996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29"/>
    <n v="1212"/>
    <n v="4"/>
    <n v="1.23"/>
    <n v="0.33"/>
    <n v="4.92"/>
    <n v="4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29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29"/>
    <n v="289"/>
    <n v="1"/>
    <n v="1.46"/>
    <n v="0.34599999999999997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0"/>
    <n v="750"/>
    <n v="12"/>
    <n v="1.018"/>
    <n v="1.6"/>
    <n v="12.22"/>
    <n v="12.22"/>
    <s v="USD"/>
    <n v="4"/>
    <n v="4"/>
    <n v="4"/>
    <n v="4"/>
    <n v="5"/>
    <n v="5"/>
    <n v="5"/>
    <n v="5"/>
    <n v="126.62"/>
    <n v="126.62"/>
    <n v="126.62"/>
    <n v="126.62"/>
    <n v="9.6509240250000001"/>
    <n v="9.6509240250000001"/>
    <n v="10.361702129999999"/>
    <n v="10.361702129999999"/>
  </r>
  <r>
    <d v="2025-10-03T00:00:00"/>
    <x v="30"/>
    <n v="1464"/>
    <n v="11"/>
    <n v="0.76"/>
    <n v="0.751"/>
    <n v="8.36"/>
    <n v="8.36"/>
    <s v="USD"/>
    <n v="2"/>
    <n v="3"/>
    <n v="3"/>
    <n v="3"/>
    <n v="2"/>
    <n v="3"/>
    <n v="3"/>
    <n v="3"/>
    <n v="26.98"/>
    <n v="40.47"/>
    <n v="40.47"/>
    <n v="40.47"/>
    <n v="20.657277000000001"/>
    <n v="20.657277000000001"/>
    <n v="4.8409090910000003"/>
    <n v="4.8409090910000003"/>
  </r>
  <r>
    <d v="2025-10-03T00:00:00"/>
    <x v="30"/>
    <n v="1458"/>
    <n v="14"/>
    <n v="0.749"/>
    <n v="0.96"/>
    <n v="10.48"/>
    <n v="10.48"/>
    <s v="USD"/>
    <n v="1"/>
    <n v="1"/>
    <n v="1"/>
    <n v="1"/>
    <n v="1"/>
    <n v="1"/>
    <n v="1"/>
    <n v="1"/>
    <n v="11.88"/>
    <n v="11.88"/>
    <n v="11.88"/>
    <n v="11.88"/>
    <n v="88.215488219999997"/>
    <n v="88.215488219999997"/>
    <n v="1.1335877860000001"/>
    <n v="1.1335877860000001"/>
  </r>
  <r>
    <d v="2025-10-03T00:00:00"/>
    <x v="30"/>
    <n v="3073"/>
    <n v="26"/>
    <n v="0.443"/>
    <n v="0.84599999999999997"/>
    <n v="11.53"/>
    <n v="11.53"/>
    <s v="USD"/>
    <n v="2"/>
    <n v="2"/>
    <n v="2"/>
    <n v="2"/>
    <n v="4"/>
    <n v="4"/>
    <n v="4"/>
    <n v="4"/>
    <n v="115.13"/>
    <n v="115.13"/>
    <n v="115.13"/>
    <n v="115.13"/>
    <n v="10.01476592"/>
    <n v="10.01476592"/>
    <n v="9.985255854"/>
    <n v="9.985255854"/>
  </r>
  <r>
    <d v="2025-10-03T00:00:00"/>
    <x v="31"/>
    <n v="1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2"/>
    <n v="254"/>
    <n v="5"/>
    <n v="1.446"/>
    <n v="1.9690000000000001"/>
    <n v="7.23"/>
    <n v="7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1"/>
    <n v="197"/>
    <n v="1"/>
    <n v="0.75"/>
    <n v="0.50800000000000001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2"/>
    <n v="219"/>
    <n v="3"/>
    <n v="1.2"/>
    <n v="1.37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2"/>
    <n v="390"/>
    <n v="2"/>
    <n v="1.665"/>
    <n v="0.51300000000000001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1"/>
    <n v="227"/>
    <n v="2"/>
    <n v="1.2150000000000001"/>
    <n v="0.88100000000000001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2"/>
    <n v="632"/>
    <n v="2"/>
    <n v="0.86"/>
    <n v="0.316"/>
    <n v="1.72"/>
    <n v="1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1"/>
    <n v="688"/>
    <n v="6"/>
    <n v="0.85499999999999998"/>
    <n v="0.872"/>
    <n v="5.13"/>
    <n v="5.13"/>
    <s v="USD"/>
    <n v="1"/>
    <n v="1"/>
    <n v="1"/>
    <n v="1"/>
    <n v="1"/>
    <n v="1"/>
    <n v="1"/>
    <n v="1"/>
    <n v="21.88"/>
    <n v="21.88"/>
    <n v="21.88"/>
    <n v="21.88"/>
    <n v="23.446069470000001"/>
    <n v="23.446069470000001"/>
    <n v="4.2651072120000002"/>
    <n v="4.2651072120000002"/>
  </r>
  <r>
    <d v="2025-10-03T00:00:00"/>
    <x v="3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4"/>
    <n v="760"/>
    <n v="8"/>
    <n v="1.518"/>
    <n v="1.0529999999999999"/>
    <n v="12.14"/>
    <n v="12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5"/>
    <n v="812"/>
    <n v="6"/>
    <n v="1.5049999999999999"/>
    <n v="0.73899999999999999"/>
    <n v="9.0299999999999994"/>
    <n v="9.02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5"/>
    <n v="947"/>
    <n v="9"/>
    <n v="1.2"/>
    <n v="0.95"/>
    <n v="10.8"/>
    <n v="10.8"/>
    <s v="USD"/>
    <n v="2"/>
    <n v="2"/>
    <n v="2"/>
    <n v="2"/>
    <n v="2"/>
    <n v="2"/>
    <n v="2"/>
    <n v="2"/>
    <n v="45.88"/>
    <n v="45.88"/>
    <n v="45.88"/>
    <n v="45.88"/>
    <n v="23.5396687"/>
    <n v="23.5396687"/>
    <n v="4.2481481480000003"/>
    <n v="4.2481481480000003"/>
  </r>
  <r>
    <d v="2025-10-03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4"/>
    <n v="2901"/>
    <n v="12"/>
    <n v="0.96899999999999997"/>
    <n v="0.41399999999999998"/>
    <n v="11.63"/>
    <n v="11.63"/>
    <s v="USD"/>
    <n v="1"/>
    <n v="1"/>
    <n v="1"/>
    <n v="1"/>
    <n v="2"/>
    <n v="2"/>
    <n v="2"/>
    <n v="2"/>
    <n v="47.96"/>
    <n v="47.96"/>
    <n v="47.96"/>
    <n v="47.96"/>
    <n v="24.24937448"/>
    <n v="24.24937448"/>
    <n v="4.1238177130000002"/>
    <n v="4.1238177130000002"/>
  </r>
  <r>
    <d v="2025-10-03T00:00:00"/>
    <x v="33"/>
    <n v="1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4"/>
    <n v="831"/>
    <n v="6"/>
    <n v="1.0269999999999999"/>
    <n v="0.72199999999999998"/>
    <n v="6.16"/>
    <n v="6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5"/>
    <n v="786"/>
    <n v="8"/>
    <n v="1.1639999999999999"/>
    <n v="1.018"/>
    <n v="9.31"/>
    <n v="9.31"/>
    <s v="USD"/>
    <n v="3"/>
    <n v="3"/>
    <n v="3"/>
    <n v="3"/>
    <n v="3"/>
    <n v="3"/>
    <n v="3"/>
    <n v="3"/>
    <n v="88.96"/>
    <n v="88.96"/>
    <n v="88.96"/>
    <n v="88.96"/>
    <n v="10.465377699999999"/>
    <n v="10.465377699999999"/>
    <n v="9.5553168639999999"/>
    <n v="9.5553168639999999"/>
  </r>
  <r>
    <d v="2025-10-03T00:00:00"/>
    <x v="34"/>
    <n v="2449"/>
    <n v="6"/>
    <n v="0.89"/>
    <n v="0.245"/>
    <n v="5.34"/>
    <n v="5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3"/>
    <n v="207"/>
    <n v="1"/>
    <n v="0.49"/>
    <n v="0.48299999999999998"/>
    <n v="0.49"/>
    <n v="0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5"/>
    <n v="1179"/>
    <n v="12"/>
    <n v="0.86199999999999999"/>
    <n v="1.018"/>
    <n v="10.34"/>
    <n v="10.34"/>
    <s v="USD"/>
    <n v="1"/>
    <n v="1"/>
    <n v="1"/>
    <n v="1"/>
    <n v="1"/>
    <n v="1"/>
    <n v="1"/>
    <n v="1"/>
    <n v="21.49"/>
    <n v="21.49"/>
    <n v="21.49"/>
    <n v="21.49"/>
    <n v="48.115402510000003"/>
    <n v="48.115402510000003"/>
    <n v="2.0783365570000001"/>
    <n v="2.0783365570000001"/>
  </r>
  <r>
    <d v="2025-10-03T00:00:00"/>
    <x v="36"/>
    <n v="413"/>
    <n v="6"/>
    <n v="2.2719999999999998"/>
    <n v="1.4530000000000001"/>
    <n v="13.63"/>
    <n v="13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6"/>
    <n v="851"/>
    <n v="4"/>
    <n v="1.425"/>
    <n v="0.47"/>
    <n v="5.7"/>
    <n v="5.7"/>
    <s v="USD"/>
    <n v="1"/>
    <n v="1"/>
    <n v="1"/>
    <n v="1"/>
    <n v="2"/>
    <n v="2"/>
    <n v="2"/>
    <n v="2"/>
    <n v="56.98"/>
    <n v="56.98"/>
    <n v="56.98"/>
    <n v="56.98"/>
    <n v="10.00351"/>
    <n v="10.00351"/>
    <n v="9.996491228"/>
    <n v="9.996491228"/>
  </r>
  <r>
    <d v="2025-10-03T00:00:00"/>
    <x v="36"/>
    <n v="715"/>
    <n v="8"/>
    <n v="1.528"/>
    <n v="1.119"/>
    <n v="12.22"/>
    <n v="12.22"/>
    <s v="USD"/>
    <n v="2"/>
    <n v="2"/>
    <n v="2"/>
    <n v="2"/>
    <n v="2"/>
    <n v="2"/>
    <n v="2"/>
    <n v="2"/>
    <n v="125.98"/>
    <n v="125.98"/>
    <n v="125.98"/>
    <n v="125.98"/>
    <n v="9.6999523730000003"/>
    <n v="9.6999523730000003"/>
    <n v="10.309328969999999"/>
    <n v="10.309328969999999"/>
  </r>
  <r>
    <d v="2025-10-03T00:00:00"/>
    <x v="36"/>
    <n v="1026"/>
    <n v="3"/>
    <n v="1.137"/>
    <n v="0.29199999999999998"/>
    <n v="3.41"/>
    <n v="3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7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7"/>
    <n v="1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8"/>
    <n v="30"/>
    <n v="1"/>
    <n v="1.08"/>
    <n v="3.3330000000000002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7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8"/>
    <n v="45"/>
    <n v="1"/>
    <n v="1.35"/>
    <n v="2.222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7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9"/>
    <n v="106"/>
    <n v="5"/>
    <n v="1.302"/>
    <n v="4.7169999999999996"/>
    <n v="6.51"/>
    <n v="6.51"/>
    <s v="USD"/>
    <n v="2"/>
    <n v="2"/>
    <n v="2"/>
    <n v="2"/>
    <n v="2"/>
    <n v="2"/>
    <n v="2"/>
    <n v="2"/>
    <n v="22.98"/>
    <n v="22.98"/>
    <n v="22.98"/>
    <n v="22.98"/>
    <n v="28.328981720000002"/>
    <n v="28.328981720000002"/>
    <n v="3.5299539169999998"/>
    <n v="3.5299539169999998"/>
  </r>
  <r>
    <d v="2025-10-03T00:00:00"/>
    <x v="40"/>
    <n v="348"/>
    <n v="2"/>
    <n v="1.385"/>
    <n v="0.57499999999999996"/>
    <n v="2.77"/>
    <n v="2.77"/>
    <s v="USD"/>
    <n v="1"/>
    <n v="1"/>
    <n v="1"/>
    <n v="1"/>
    <n v="1"/>
    <n v="1"/>
    <n v="1"/>
    <n v="1"/>
    <n v="34.49"/>
    <n v="34.49"/>
    <n v="34.49"/>
    <n v="34.49"/>
    <n v="8.0313134240000004"/>
    <n v="8.0313134240000004"/>
    <n v="12.451263539999999"/>
    <n v="12.451263539999999"/>
  </r>
  <r>
    <d v="2025-10-03T00:00:00"/>
    <x v="41"/>
    <n v="424"/>
    <n v="4"/>
    <n v="1.635"/>
    <n v="0.94299999999999995"/>
    <n v="6.54"/>
    <n v="6.54"/>
    <s v="USD"/>
    <n v="3"/>
    <n v="3"/>
    <n v="3"/>
    <n v="3"/>
    <n v="6"/>
    <n v="6"/>
    <n v="6"/>
    <n v="6"/>
    <n v="175.97"/>
    <n v="175.97"/>
    <n v="175.97"/>
    <n v="175.97"/>
    <n v="3.7165425920000001"/>
    <n v="3.7165425920000001"/>
    <n v="26.906727830000001"/>
    <n v="26.906727830000001"/>
  </r>
  <r>
    <d v="2025-10-03T00:00:00"/>
    <x v="42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9"/>
    <n v="2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40"/>
    <n v="803"/>
    <n v="6"/>
    <n v="0.94499999999999995"/>
    <n v="0.747"/>
    <n v="5.67"/>
    <n v="5.67"/>
    <s v="USD"/>
    <n v="1"/>
    <n v="1"/>
    <n v="1"/>
    <n v="1"/>
    <n v="1"/>
    <n v="1"/>
    <n v="1"/>
    <n v="1"/>
    <n v="34.49"/>
    <n v="34.49"/>
    <n v="34.49"/>
    <n v="34.49"/>
    <n v="16.439547690000001"/>
    <n v="16.439547690000001"/>
    <n v="6.082892416"/>
    <n v="6.082892416"/>
  </r>
  <r>
    <d v="2025-10-03T00:00:00"/>
    <x v="41"/>
    <n v="807"/>
    <n v="4"/>
    <n v="1.365"/>
    <n v="0.496"/>
    <n v="5.46"/>
    <n v="5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2"/>
    <n v="136"/>
    <n v="1"/>
    <n v="1.5"/>
    <n v="0.734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2"/>
    <n v="54"/>
    <n v="1"/>
    <n v="1.35"/>
    <n v="1.8520000000000001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9"/>
    <n v="157"/>
    <n v="1"/>
    <n v="1.02"/>
    <n v="0.63700000000000001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0"/>
    <n v="273"/>
    <n v="1"/>
    <n v="1.08"/>
    <n v="0.36599999999999999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1"/>
    <n v="463"/>
    <n v="6"/>
    <n v="1.55"/>
    <n v="1.296"/>
    <n v="9.3000000000000007"/>
    <n v="9.3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1"/>
    <n v="252"/>
    <n v="3"/>
    <n v="1.37"/>
    <n v="1.19"/>
    <n v="4.1100000000000003"/>
    <n v="4.1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39"/>
    <n v="188"/>
    <n v="2"/>
    <n v="0.46"/>
    <n v="1.0640000000000001"/>
    <n v="0.92"/>
    <n v="0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2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40"/>
    <n v="1570"/>
    <n v="7"/>
    <n v="0.86899999999999999"/>
    <n v="0.44600000000000001"/>
    <n v="6.08"/>
    <n v="6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28"/>
    <n v="126"/>
    <n v="2"/>
    <n v="1.635"/>
    <n v="1.587"/>
    <n v="3.27"/>
    <n v="3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28"/>
    <n v="316"/>
    <n v="2"/>
    <n v="1.365"/>
    <n v="0.63300000000000001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3"/>
    <n v="440"/>
    <n v="1"/>
    <n v="1.32"/>
    <n v="0.22700000000000001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28"/>
    <n v="556"/>
    <n v="3"/>
    <n v="1.417"/>
    <n v="0.54"/>
    <n v="4.25"/>
    <n v="4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3"/>
    <n v="107"/>
    <n v="1"/>
    <n v="0.99"/>
    <n v="0.93500000000000005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43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28"/>
    <n v="373"/>
    <n v="2"/>
    <n v="0.755"/>
    <n v="0.53600000000000003"/>
    <n v="1.51"/>
    <n v="1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3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45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5"/>
    <n v="98"/>
    <n v="2"/>
    <n v="1.125"/>
    <n v="2.0409999999999999"/>
    <n v="2.25"/>
    <n v="2.25"/>
    <s v="USD"/>
    <n v="1"/>
    <n v="1"/>
    <n v="1"/>
    <n v="1"/>
    <n v="1"/>
    <n v="1"/>
    <n v="1"/>
    <n v="1"/>
    <n v="24.88"/>
    <n v="24.88"/>
    <n v="24.88"/>
    <n v="24.88"/>
    <n v="9.0434083600000008"/>
    <n v="9.0434083600000008"/>
    <n v="11.05777778"/>
    <n v="11.05777778"/>
  </r>
  <r>
    <d v="2025-10-03T00:00:00"/>
    <x v="3"/>
    <n v="202"/>
    <n v="1"/>
    <n v="1.5"/>
    <n v="0.495"/>
    <n v="1.5"/>
    <n v="1.5"/>
    <s v="USD"/>
    <n v="1"/>
    <n v="1"/>
    <n v="1"/>
    <n v="1"/>
    <n v="1"/>
    <n v="1"/>
    <n v="1"/>
    <n v="1"/>
    <n v="29.88"/>
    <n v="29.88"/>
    <n v="29.88"/>
    <n v="29.88"/>
    <n v="5.020080321"/>
    <n v="5.020080321"/>
    <n v="19.920000000000002"/>
    <n v="19.920000000000002"/>
  </r>
  <r>
    <d v="2025-10-03T00:00:00"/>
    <x v="5"/>
    <n v="898"/>
    <n v="11"/>
    <n v="1.123"/>
    <n v="1.2250000000000001"/>
    <n v="12.35"/>
    <n v="12.35"/>
    <s v="USD"/>
    <n v="2"/>
    <n v="3"/>
    <n v="3"/>
    <n v="3"/>
    <n v="2"/>
    <n v="3"/>
    <n v="3"/>
    <n v="3"/>
    <n v="70.86"/>
    <n v="92.35"/>
    <n v="92.35"/>
    <n v="92.35"/>
    <n v="13.37303736"/>
    <n v="13.37303736"/>
    <n v="7.4777327939999996"/>
    <n v="7.4777327939999996"/>
  </r>
  <r>
    <d v="2025-10-03T00:00:00"/>
    <x v="8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45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5"/>
    <n v="179"/>
    <n v="3"/>
    <n v="0.52"/>
    <n v="1.6759999999999999"/>
    <n v="1.56"/>
    <n v="1.56"/>
    <s v="USD"/>
    <n v="2"/>
    <n v="2"/>
    <n v="2"/>
    <n v="2"/>
    <n v="2"/>
    <n v="2"/>
    <n v="2"/>
    <n v="2"/>
    <n v="43.37"/>
    <n v="43.37"/>
    <n v="43.37"/>
    <n v="43.37"/>
    <n v="3.5969564209999998"/>
    <n v="3.5969564209999998"/>
    <n v="27.801282050000001"/>
    <n v="27.801282050000001"/>
  </r>
  <r>
    <d v="2025-10-03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45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8"/>
    <n v="1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3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45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3T00:00:00"/>
    <x v="5"/>
    <n v="527"/>
    <n v="4"/>
    <n v="0.35499999999999998"/>
    <n v="0.75900000000000001"/>
    <n v="1.42"/>
    <n v="1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0"/>
    <n v="970"/>
    <n v="10"/>
    <n v="1.788"/>
    <n v="1.0309999999999999"/>
    <n v="17.88"/>
    <n v="17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1"/>
    <n v="2363"/>
    <n v="33"/>
    <n v="2.0699999999999998"/>
    <n v="1.397"/>
    <n v="68.3"/>
    <n v="68.3"/>
    <s v="USD"/>
    <n v="5"/>
    <n v="5"/>
    <n v="5"/>
    <n v="5"/>
    <n v="5"/>
    <n v="5"/>
    <n v="5"/>
    <n v="5"/>
    <n v="133.80000000000001"/>
    <n v="133.80000000000001"/>
    <n v="133.80000000000001"/>
    <n v="133.80000000000001"/>
    <n v="51.046337819999998"/>
    <n v="51.046337819999998"/>
    <n v="1.959004392"/>
    <n v="1.959004392"/>
  </r>
  <r>
    <d v="2025-10-04T00:00:00"/>
    <x v="2"/>
    <n v="683"/>
    <n v="11"/>
    <n v="4.1840000000000002"/>
    <n v="1.611"/>
    <n v="46.02"/>
    <n v="46.02"/>
    <s v="USD"/>
    <n v="5"/>
    <n v="5"/>
    <n v="5"/>
    <n v="5"/>
    <n v="5"/>
    <n v="5"/>
    <n v="5"/>
    <n v="5"/>
    <n v="216.11"/>
    <n v="216.11"/>
    <n v="216.11"/>
    <n v="216.11"/>
    <n v="21.294711029999998"/>
    <n v="21.294711029999998"/>
    <n v="4.6960017379999996"/>
    <n v="4.6960017379999996"/>
  </r>
  <r>
    <d v="2025-10-04T00:00:00"/>
    <x v="4"/>
    <n v="1203"/>
    <n v="9"/>
    <n v="4.1989999999999998"/>
    <n v="0.748"/>
    <n v="37.79"/>
    <n v="37.79"/>
    <s v="USD"/>
    <n v="3"/>
    <n v="3"/>
    <n v="3"/>
    <n v="3"/>
    <n v="6"/>
    <n v="6"/>
    <n v="6"/>
    <n v="6"/>
    <n v="283.89"/>
    <n v="283.89"/>
    <n v="283.89"/>
    <n v="283.89"/>
    <n v="13.311493889999999"/>
    <n v="13.311493889999999"/>
    <n v="7.5123048429999999"/>
    <n v="7.5123048429999999"/>
  </r>
  <r>
    <d v="2025-10-04T00:00:00"/>
    <x v="44"/>
    <n v="874"/>
    <n v="10"/>
    <n v="1.7749999999999999"/>
    <n v="1.1439999999999999"/>
    <n v="17.75"/>
    <n v="17.75"/>
    <s v="USD"/>
    <n v="1"/>
    <n v="1"/>
    <n v="1"/>
    <n v="1"/>
    <n v="1"/>
    <n v="1"/>
    <n v="1"/>
    <n v="1"/>
    <n v="22.88"/>
    <n v="22.88"/>
    <n v="22.88"/>
    <n v="22.88"/>
    <n v="77.578671330000006"/>
    <n v="77.578671330000006"/>
    <n v="1.289014085"/>
    <n v="1.289014085"/>
  </r>
  <r>
    <d v="2025-10-04T00:00:00"/>
    <x v="6"/>
    <n v="237"/>
    <n v="5"/>
    <n v="1.3240000000000001"/>
    <n v="2.11"/>
    <n v="6.62"/>
    <n v="6.62"/>
    <s v="USD"/>
    <n v="1"/>
    <n v="1"/>
    <n v="1"/>
    <n v="1"/>
    <n v="1"/>
    <n v="1"/>
    <n v="1"/>
    <n v="1"/>
    <n v="23.88"/>
    <n v="23.88"/>
    <n v="23.88"/>
    <n v="23.88"/>
    <n v="27.72194305"/>
    <n v="27.72194305"/>
    <n v="3.6072507549999999"/>
    <n v="3.6072507549999999"/>
  </r>
  <r>
    <d v="2025-10-04T00:00:00"/>
    <x v="7"/>
    <n v="393"/>
    <n v="6"/>
    <n v="2.1680000000000001"/>
    <n v="1.5269999999999999"/>
    <n v="13.01"/>
    <n v="13.01"/>
    <s v="USD"/>
    <n v="1"/>
    <n v="1"/>
    <n v="1"/>
    <n v="1"/>
    <n v="1"/>
    <n v="1"/>
    <n v="1"/>
    <n v="1"/>
    <n v="42.49"/>
    <n v="42.49"/>
    <n v="42.49"/>
    <n v="42.49"/>
    <n v="30.61896917"/>
    <n v="30.61896917"/>
    <n v="3.2659492700000001"/>
    <n v="3.2659492700000001"/>
  </r>
  <r>
    <d v="2025-10-04T00:00:00"/>
    <x v="9"/>
    <n v="674"/>
    <n v="11"/>
    <n v="1.821"/>
    <n v="1.6319999999999999"/>
    <n v="20.03"/>
    <n v="20.03"/>
    <s v="USD"/>
    <n v="1"/>
    <n v="4"/>
    <n v="4"/>
    <n v="4"/>
    <n v="1"/>
    <n v="4"/>
    <n v="4"/>
    <n v="4"/>
    <n v="21.88"/>
    <n v="123.74"/>
    <n v="123.74"/>
    <n v="123.74"/>
    <n v="16.187166640000001"/>
    <n v="16.187166640000001"/>
    <n v="6.1777334000000002"/>
    <n v="6.1777334000000002"/>
  </r>
  <r>
    <d v="2025-10-04T00:00:00"/>
    <x v="4"/>
    <n v="4841"/>
    <n v="47"/>
    <n v="4.4119999999999999"/>
    <n v="0.97099999999999997"/>
    <n v="207.36"/>
    <n v="207.36"/>
    <s v="USD"/>
    <n v="20"/>
    <n v="21"/>
    <n v="21"/>
    <n v="21"/>
    <n v="28"/>
    <n v="29"/>
    <n v="29"/>
    <n v="29"/>
    <n v="919.43"/>
    <n v="954.31"/>
    <n v="954.31"/>
    <n v="954.31"/>
    <n v="21.728788340000001"/>
    <n v="21.728788340000001"/>
    <n v="4.6021894290000001"/>
    <n v="4.6021894290000001"/>
  </r>
  <r>
    <d v="2025-10-04T00:00:00"/>
    <x v="10"/>
    <n v="1565"/>
    <n v="18"/>
    <n v="4.4470000000000001"/>
    <n v="1.1499999999999999"/>
    <n v="80.040000000000006"/>
    <n v="80.040000000000006"/>
    <s v="USD"/>
    <n v="5"/>
    <n v="5"/>
    <n v="5"/>
    <n v="5"/>
    <n v="6"/>
    <n v="6"/>
    <n v="6"/>
    <n v="6"/>
    <n v="252.89"/>
    <n v="252.89"/>
    <n v="252.89"/>
    <n v="252.89"/>
    <n v="31.650124559999998"/>
    <n v="31.650124559999998"/>
    <n v="3.1595452270000002"/>
    <n v="3.1595452270000002"/>
  </r>
  <r>
    <d v="2025-10-04T00:00:00"/>
    <x v="11"/>
    <n v="854"/>
    <n v="4"/>
    <n v="4.2699999999999996"/>
    <n v="0.46800000000000003"/>
    <n v="17.079999999999998"/>
    <n v="17.079999999999998"/>
    <s v="USD"/>
    <n v="2"/>
    <n v="2"/>
    <n v="2"/>
    <n v="2"/>
    <n v="2"/>
    <n v="2"/>
    <n v="2"/>
    <n v="2"/>
    <n v="63.76"/>
    <n v="63.76"/>
    <n v="63.76"/>
    <n v="63.76"/>
    <n v="26.78795483"/>
    <n v="26.78795483"/>
    <n v="3.7330210770000001"/>
    <n v="3.7330210770000001"/>
  </r>
  <r>
    <d v="2025-10-04T00:00:00"/>
    <x v="12"/>
    <n v="2247"/>
    <n v="20"/>
    <n v="5.51"/>
    <n v="0.89"/>
    <n v="110.2"/>
    <n v="110.2"/>
    <s v="USD"/>
    <n v="9"/>
    <n v="10"/>
    <n v="10"/>
    <n v="10"/>
    <n v="13"/>
    <n v="14"/>
    <n v="14"/>
    <n v="14"/>
    <n v="588.01"/>
    <n v="615.5"/>
    <n v="615.5"/>
    <n v="615.5"/>
    <n v="17.904142969999999"/>
    <n v="17.904142969999999"/>
    <n v="5.5852994560000004"/>
    <n v="5.5852994560000004"/>
  </r>
  <r>
    <d v="2025-10-04T00:00:00"/>
    <x v="13"/>
    <n v="3110"/>
    <n v="21"/>
    <n v="3.0459999999999998"/>
    <n v="0.67500000000000004"/>
    <n v="63.97"/>
    <n v="63.97"/>
    <s v="USD"/>
    <n v="7"/>
    <n v="8"/>
    <n v="8"/>
    <n v="8"/>
    <n v="9"/>
    <n v="10"/>
    <n v="10"/>
    <n v="10"/>
    <n v="307.37"/>
    <n v="331.35"/>
    <n v="331.35"/>
    <n v="331.35"/>
    <n v="19.30586993"/>
    <n v="19.30586993"/>
    <n v="5.1797717680000002"/>
    <n v="5.1797717680000002"/>
  </r>
  <r>
    <d v="2025-10-04T00:00:00"/>
    <x v="14"/>
    <n v="828"/>
    <n v="3"/>
    <n v="3.23"/>
    <n v="0.36199999999999999"/>
    <n v="9.69"/>
    <n v="9.69"/>
    <s v="USD"/>
    <n v="1"/>
    <n v="1"/>
    <n v="1"/>
    <n v="1"/>
    <n v="1"/>
    <n v="1"/>
    <n v="1"/>
    <n v="1"/>
    <n v="30.88"/>
    <n v="30.88"/>
    <n v="30.88"/>
    <n v="30.88"/>
    <n v="31.379533680000002"/>
    <n v="31.379533680000002"/>
    <n v="3.1867905059999999"/>
    <n v="3.1867905059999999"/>
  </r>
  <r>
    <d v="2025-10-04T00:00:00"/>
    <x v="46"/>
    <n v="1215"/>
    <n v="5"/>
    <n v="2.5539999999999998"/>
    <n v="0.41199999999999998"/>
    <n v="12.77"/>
    <n v="12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15"/>
    <n v="922"/>
    <n v="3"/>
    <n v="3.4"/>
    <n v="0.32500000000000001"/>
    <n v="10.199999999999999"/>
    <n v="10.1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16"/>
    <n v="460"/>
    <n v="4"/>
    <n v="3.4350000000000001"/>
    <n v="0.87"/>
    <n v="13.74"/>
    <n v="13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9"/>
    <n v="2587"/>
    <n v="22"/>
    <n v="2.0960000000000001"/>
    <n v="0.85"/>
    <n v="46.12"/>
    <n v="46.12"/>
    <s v="USD"/>
    <n v="3"/>
    <n v="3"/>
    <n v="3"/>
    <n v="3"/>
    <n v="3"/>
    <n v="3"/>
    <n v="3"/>
    <n v="3"/>
    <n v="76.86"/>
    <n v="76.86"/>
    <n v="76.86"/>
    <n v="76.86"/>
    <n v="60.00520427"/>
    <n v="60.00520427"/>
    <n v="1.6665221160000001"/>
    <n v="1.6665221160000001"/>
  </r>
  <r>
    <d v="2025-10-04T00:00:00"/>
    <x v="17"/>
    <n v="188"/>
    <n v="3"/>
    <n v="3.77"/>
    <n v="1.5960000000000001"/>
    <n v="11.31"/>
    <n v="1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18"/>
    <n v="419"/>
    <n v="9"/>
    <n v="3.702"/>
    <n v="2.1480000000000001"/>
    <n v="33.32"/>
    <n v="33.32"/>
    <s v="USD"/>
    <n v="2"/>
    <n v="2"/>
    <n v="2"/>
    <n v="2"/>
    <n v="2"/>
    <n v="2"/>
    <n v="2"/>
    <n v="2"/>
    <n v="69.760000000000005"/>
    <n v="69.760000000000005"/>
    <n v="69.760000000000005"/>
    <n v="69.760000000000005"/>
    <n v="47.763761469999999"/>
    <n v="47.763761469999999"/>
    <n v="2.0936374550000001"/>
    <n v="2.0936374550000001"/>
  </r>
  <r>
    <d v="2025-10-04T00:00:00"/>
    <x v="19"/>
    <n v="836"/>
    <n v="3"/>
    <n v="6.3470000000000004"/>
    <n v="0.35899999999999999"/>
    <n v="19.04"/>
    <n v="19.04"/>
    <s v="USD"/>
    <n v="3"/>
    <n v="3"/>
    <n v="3"/>
    <n v="3"/>
    <n v="3"/>
    <n v="3"/>
    <n v="3"/>
    <n v="3"/>
    <n v="188.76"/>
    <n v="188.76"/>
    <n v="188.76"/>
    <n v="188.76"/>
    <n v="10.086882810000001"/>
    <n v="10.086882810000001"/>
    <n v="9.9138655460000003"/>
    <n v="9.9138655460000003"/>
  </r>
  <r>
    <d v="2025-10-04T00:00:00"/>
    <x v="20"/>
    <n v="1356"/>
    <n v="3"/>
    <n v="3.7229999999999999"/>
    <n v="0.221"/>
    <n v="11.17"/>
    <n v="1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21"/>
    <n v="533"/>
    <n v="11"/>
    <n v="2.5219999999999998"/>
    <n v="2.0640000000000001"/>
    <n v="27.74"/>
    <n v="27.74"/>
    <s v="USD"/>
    <n v="4"/>
    <n v="4"/>
    <n v="4"/>
    <n v="4"/>
    <n v="5"/>
    <n v="5"/>
    <n v="5"/>
    <n v="5"/>
    <n v="164.11"/>
    <n v="164.11"/>
    <n v="164.11"/>
    <n v="164.11"/>
    <n v="16.903296569999998"/>
    <n v="16.903296569999998"/>
    <n v="5.9160057679999998"/>
    <n v="5.9160057679999998"/>
  </r>
  <r>
    <d v="2025-10-04T00:00:00"/>
    <x v="22"/>
    <n v="274"/>
    <n v="3"/>
    <n v="3.54"/>
    <n v="1.095"/>
    <n v="10.62"/>
    <n v="10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"/>
    <n v="7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45"/>
    <n v="90"/>
    <n v="1"/>
    <n v="1.27"/>
    <n v="1.111"/>
    <n v="1.27"/>
    <n v="1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14"/>
    <n v="1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3"/>
    <n v="101"/>
    <n v="3"/>
    <n v="2.4569999999999999"/>
    <n v="2.97"/>
    <n v="7.37"/>
    <n v="7.37"/>
    <s v="USD"/>
    <n v="2"/>
    <n v="2"/>
    <n v="2"/>
    <n v="2"/>
    <n v="2"/>
    <n v="2"/>
    <n v="2"/>
    <n v="2"/>
    <n v="152.97999999999999"/>
    <n v="152.97999999999999"/>
    <n v="152.97999999999999"/>
    <n v="152.97999999999999"/>
    <n v="4.8176232189999997"/>
    <n v="4.8176232189999997"/>
    <n v="20.75712347"/>
    <n v="20.75712347"/>
  </r>
  <r>
    <d v="2025-10-04T00:00:00"/>
    <x v="34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0"/>
    <n v="62"/>
    <n v="1"/>
    <n v="1.18"/>
    <n v="1.613"/>
    <n v="1.18"/>
    <n v="1.18"/>
    <s v="USD"/>
    <n v="1"/>
    <n v="1"/>
    <n v="1"/>
    <n v="1"/>
    <n v="1"/>
    <n v="1"/>
    <n v="1"/>
    <n v="1"/>
    <n v="33.880000000000003"/>
    <n v="33.880000000000003"/>
    <n v="33.880000000000003"/>
    <n v="33.880000000000003"/>
    <n v="3.4828807560000001"/>
    <n v="3.4828807560000001"/>
    <n v="28.71186441"/>
    <n v="28.71186441"/>
  </r>
  <r>
    <d v="2025-10-04T00:00:00"/>
    <x v="2"/>
    <n v="489"/>
    <n v="4"/>
    <n v="3.2850000000000001"/>
    <n v="0.81799999999999995"/>
    <n v="13.14"/>
    <n v="13.14"/>
    <s v="USD"/>
    <n v="1"/>
    <n v="2"/>
    <n v="2"/>
    <n v="2"/>
    <n v="2"/>
    <n v="8"/>
    <n v="8"/>
    <n v="8"/>
    <n v="187.96"/>
    <n v="409.84"/>
    <n v="409.84"/>
    <n v="409.84"/>
    <n v="3.2061292209999999"/>
    <n v="3.2061292209999999"/>
    <n v="31.190258750000002"/>
    <n v="31.190258750000002"/>
  </r>
  <r>
    <d v="2025-10-04T00:00:00"/>
    <x v="6"/>
    <n v="67"/>
    <n v="1"/>
    <n v="3.16"/>
    <n v="1.4930000000000001"/>
    <n v="3.16"/>
    <n v="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6"/>
    <n v="284"/>
    <n v="3"/>
    <n v="4.7770000000000001"/>
    <n v="1.056"/>
    <n v="14.33"/>
    <n v="14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7"/>
    <n v="323"/>
    <n v="1"/>
    <n v="2.7"/>
    <n v="0.31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24"/>
    <n v="2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4"/>
    <n v="306"/>
    <n v="6"/>
    <n v="2.798"/>
    <n v="1.9610000000000001"/>
    <n v="16.79"/>
    <n v="16.79"/>
    <s v="USD"/>
    <n v="0"/>
    <n v="1"/>
    <n v="1"/>
    <n v="1"/>
    <n v="0"/>
    <n v="1"/>
    <n v="1"/>
    <n v="1"/>
    <n v="0"/>
    <n v="34.880000000000003"/>
    <n v="34.880000000000003"/>
    <n v="34.880000000000003"/>
    <n v="48.136467889999999"/>
    <n v="48.136467889999999"/>
    <n v="2.0774270399999999"/>
    <n v="2.0774270399999999"/>
  </r>
  <r>
    <d v="2025-10-04T00:00:00"/>
    <x v="44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1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1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5"/>
    <n v="3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6"/>
    <n v="743"/>
    <n v="4"/>
    <n v="2.7850000000000001"/>
    <n v="0.53800000000000003"/>
    <n v="11.14"/>
    <n v="11.14"/>
    <s v="USD"/>
    <n v="1"/>
    <n v="1"/>
    <n v="1"/>
    <n v="1"/>
    <n v="1"/>
    <n v="1"/>
    <n v="1"/>
    <n v="1"/>
    <n v="11.88"/>
    <n v="11.88"/>
    <n v="11.88"/>
    <n v="11.88"/>
    <n v="93.771043770000006"/>
    <n v="93.771043770000006"/>
    <n v="1.0664272889999999"/>
    <n v="1.0664272889999999"/>
  </r>
  <r>
    <d v="2025-10-04T00:00:00"/>
    <x v="27"/>
    <n v="278"/>
    <n v="1"/>
    <n v="1.55"/>
    <n v="0.36"/>
    <n v="1.55"/>
    <n v="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1"/>
    <n v="252"/>
    <n v="2"/>
    <n v="1.86"/>
    <n v="0.79400000000000004"/>
    <n v="3.72"/>
    <n v="3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7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14"/>
    <n v="134"/>
    <n v="5"/>
    <n v="4.5"/>
    <n v="3.7309999999999999"/>
    <n v="22.5"/>
    <n v="22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4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12"/>
    <n v="268"/>
    <n v="3"/>
    <n v="3.27"/>
    <n v="1.119"/>
    <n v="9.81"/>
    <n v="9.81"/>
    <s v="USD"/>
    <n v="2"/>
    <n v="2"/>
    <n v="2"/>
    <n v="2"/>
    <n v="3"/>
    <n v="3"/>
    <n v="3"/>
    <n v="3"/>
    <n v="86.86"/>
    <n v="86.86"/>
    <n v="86.86"/>
    <n v="86.86"/>
    <n v="11.29403638"/>
    <n v="11.29403638"/>
    <n v="8.8542303770000004"/>
    <n v="8.8542303770000004"/>
  </r>
  <r>
    <d v="2025-10-04T00:00:00"/>
    <x v="10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8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2"/>
    <n v="162"/>
    <n v="4"/>
    <n v="1.84"/>
    <n v="2.4689999999999999"/>
    <n v="7.36"/>
    <n v="7.36"/>
    <s v="USD"/>
    <n v="2"/>
    <n v="2"/>
    <n v="2"/>
    <n v="2"/>
    <n v="5"/>
    <n v="5"/>
    <n v="5"/>
    <n v="5"/>
    <n v="173.84"/>
    <n v="173.84"/>
    <n v="173.84"/>
    <n v="173.84"/>
    <n v="4.2337781870000004"/>
    <n v="4.2337781870000004"/>
    <n v="23.619565219999998"/>
    <n v="23.619565219999998"/>
  </r>
  <r>
    <d v="2025-10-04T00:00:00"/>
    <x v="9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16"/>
    <n v="241"/>
    <n v="3"/>
    <n v="5.3970000000000002"/>
    <n v="1.2450000000000001"/>
    <n v="16.190000000000001"/>
    <n v="16.190000000000001"/>
    <s v="USD"/>
    <n v="1"/>
    <n v="1"/>
    <n v="1"/>
    <n v="1"/>
    <n v="1"/>
    <n v="1"/>
    <n v="1"/>
    <n v="1"/>
    <n v="78.489999999999995"/>
    <n v="78.489999999999995"/>
    <n v="78.489999999999995"/>
    <n v="78.489999999999995"/>
    <n v="20.62683144"/>
    <n v="20.62683144"/>
    <n v="4.8480543550000004"/>
    <n v="4.8480543550000004"/>
  </r>
  <r>
    <d v="2025-10-04T00:00:00"/>
    <x v="19"/>
    <n v="96"/>
    <n v="1"/>
    <n v="3.34"/>
    <n v="1.042"/>
    <n v="3.34"/>
    <n v="3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29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9"/>
    <n v="596"/>
    <n v="2"/>
    <n v="1.365"/>
    <n v="0.33600000000000002"/>
    <n v="2.73"/>
    <n v="2.73"/>
    <s v="USD"/>
    <n v="1"/>
    <n v="1"/>
    <n v="1"/>
    <n v="1"/>
    <n v="1"/>
    <n v="1"/>
    <n v="1"/>
    <n v="1"/>
    <n v="22.88"/>
    <n v="22.88"/>
    <n v="22.88"/>
    <n v="22.88"/>
    <n v="11.93181818"/>
    <n v="11.93181818"/>
    <n v="8.3809523810000002"/>
    <n v="8.3809523810000002"/>
  </r>
  <r>
    <d v="2025-10-04T00:00:00"/>
    <x v="29"/>
    <n v="1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9"/>
    <n v="177"/>
    <n v="1"/>
    <n v="1.46"/>
    <n v="0.56499999999999995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0"/>
    <n v="961"/>
    <n v="10"/>
    <n v="0.77800000000000002"/>
    <n v="1.0409999999999999"/>
    <n v="7.78"/>
    <n v="7.78"/>
    <s v="USD"/>
    <n v="1"/>
    <n v="1"/>
    <n v="1"/>
    <n v="1"/>
    <n v="1"/>
    <n v="1"/>
    <n v="1"/>
    <n v="1"/>
    <n v="13.49"/>
    <n v="13.49"/>
    <n v="13.49"/>
    <n v="13.49"/>
    <n v="57.67234989"/>
    <n v="57.67234989"/>
    <n v="1.733933162"/>
    <n v="1.733933162"/>
  </r>
  <r>
    <d v="2025-10-04T00:00:00"/>
    <x v="30"/>
    <n v="1066"/>
    <n v="15"/>
    <n v="0.753"/>
    <n v="1.407"/>
    <n v="11.3"/>
    <n v="11.3"/>
    <s v="USD"/>
    <n v="2"/>
    <n v="2"/>
    <n v="2"/>
    <n v="2"/>
    <n v="2"/>
    <n v="2"/>
    <n v="2"/>
    <n v="2"/>
    <n v="24.98"/>
    <n v="24.98"/>
    <n v="24.98"/>
    <n v="24.98"/>
    <n v="45.236188949999999"/>
    <n v="45.236188949999999"/>
    <n v="2.2106194690000001"/>
    <n v="2.2106194690000001"/>
  </r>
  <r>
    <d v="2025-10-04T00:00:00"/>
    <x v="30"/>
    <n v="1640"/>
    <n v="18"/>
    <n v="0.76800000000000002"/>
    <n v="1.0980000000000001"/>
    <n v="13.82"/>
    <n v="13.82"/>
    <s v="USD"/>
    <n v="2"/>
    <n v="2"/>
    <n v="2"/>
    <n v="2"/>
    <n v="2"/>
    <n v="2"/>
    <n v="2"/>
    <n v="2"/>
    <n v="47.37"/>
    <n v="47.37"/>
    <n v="47.37"/>
    <n v="47.37"/>
    <n v="29.174583070000001"/>
    <n v="29.174583070000001"/>
    <n v="3.4276411000000002"/>
    <n v="3.4276411000000002"/>
  </r>
  <r>
    <d v="2025-10-04T00:00:00"/>
    <x v="30"/>
    <n v="3742"/>
    <n v="46"/>
    <n v="0.443"/>
    <n v="1.2290000000000001"/>
    <n v="20.38"/>
    <n v="20.38"/>
    <s v="USD"/>
    <n v="2"/>
    <n v="3"/>
    <n v="3"/>
    <n v="3"/>
    <n v="2"/>
    <n v="3"/>
    <n v="3"/>
    <n v="3"/>
    <n v="54.37"/>
    <n v="88.86"/>
    <n v="88.86"/>
    <n v="88.86"/>
    <n v="22.93495386"/>
    <n v="22.93495386"/>
    <n v="4.3601570169999997"/>
    <n v="4.3601570169999997"/>
  </r>
  <r>
    <d v="2025-10-04T00:00:00"/>
    <x v="31"/>
    <n v="237"/>
    <n v="2"/>
    <n v="1.8"/>
    <n v="0.84399999999999997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2"/>
    <n v="390"/>
    <n v="4"/>
    <n v="1.27"/>
    <n v="1.026"/>
    <n v="5.08"/>
    <n v="5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1"/>
    <n v="158"/>
    <n v="5"/>
    <n v="1.248"/>
    <n v="3.165"/>
    <n v="6.24"/>
    <n v="6.24"/>
    <s v="USD"/>
    <n v="1"/>
    <n v="1"/>
    <n v="1"/>
    <n v="1"/>
    <n v="1"/>
    <n v="1"/>
    <n v="1"/>
    <n v="1"/>
    <n v="31.49"/>
    <n v="31.49"/>
    <n v="31.49"/>
    <n v="31.49"/>
    <n v="19.815814540000002"/>
    <n v="19.815814540000002"/>
    <n v="5.0464743590000003"/>
    <n v="5.0464743590000003"/>
  </r>
  <r>
    <d v="2025-10-04T00:00:00"/>
    <x v="32"/>
    <n v="97"/>
    <n v="1"/>
    <n v="1.38"/>
    <n v="1.0309999999999999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2"/>
    <n v="516"/>
    <n v="1"/>
    <n v="0.92"/>
    <n v="0.19400000000000001"/>
    <n v="0.92"/>
    <n v="0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1"/>
    <n v="312"/>
    <n v="4"/>
    <n v="1.173"/>
    <n v="1.282"/>
    <n v="4.6900000000000004"/>
    <n v="4.69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2"/>
    <n v="723"/>
    <n v="6"/>
    <n v="0.83"/>
    <n v="0.83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1"/>
    <n v="1123"/>
    <n v="3"/>
    <n v="0.82699999999999996"/>
    <n v="0.26700000000000002"/>
    <n v="2.48"/>
    <n v="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3"/>
    <n v="15"/>
    <n v="2"/>
    <n v="1.29"/>
    <n v="13.333"/>
    <n v="2.58"/>
    <n v="2.58"/>
    <s v="USD"/>
    <n v="1"/>
    <n v="1"/>
    <n v="1"/>
    <n v="1"/>
    <n v="1"/>
    <n v="1"/>
    <n v="1"/>
    <n v="1"/>
    <n v="11.88"/>
    <n v="11.88"/>
    <n v="11.88"/>
    <n v="11.88"/>
    <n v="21.71717172"/>
    <n v="21.71717172"/>
    <n v="4.6046511629999998"/>
    <n v="4.6046511629999998"/>
  </r>
  <r>
    <d v="2025-10-04T00:00:00"/>
    <x v="34"/>
    <n v="972"/>
    <n v="7"/>
    <n v="1.5509999999999999"/>
    <n v="0.72"/>
    <n v="10.86"/>
    <n v="10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5"/>
    <n v="768"/>
    <n v="6"/>
    <n v="1.3149999999999999"/>
    <n v="0.78100000000000003"/>
    <n v="7.89"/>
    <n v="7.89"/>
    <s v="USD"/>
    <n v="1"/>
    <n v="1"/>
    <n v="1"/>
    <n v="1"/>
    <n v="1"/>
    <n v="1"/>
    <n v="1"/>
    <n v="1"/>
    <n v="37.49"/>
    <n v="37.49"/>
    <n v="37.49"/>
    <n v="37.49"/>
    <n v="21.045612160000001"/>
    <n v="21.045612160000001"/>
    <n v="4.7515842839999998"/>
    <n v="4.7515842839999998"/>
  </r>
  <r>
    <d v="2025-10-04T00:00:00"/>
    <x v="35"/>
    <n v="1395"/>
    <n v="8"/>
    <n v="1.119"/>
    <n v="0.57299999999999995"/>
    <n v="8.9499999999999993"/>
    <n v="8.9499999999999993"/>
    <s v="USD"/>
    <n v="1"/>
    <n v="1"/>
    <n v="1"/>
    <n v="1"/>
    <n v="1"/>
    <n v="1"/>
    <n v="1"/>
    <n v="1"/>
    <n v="21.49"/>
    <n v="21.49"/>
    <n v="21.49"/>
    <n v="21.49"/>
    <n v="41.647277799999998"/>
    <n v="41.647277799999998"/>
    <n v="2.4011173179999998"/>
    <n v="2.4011173179999998"/>
  </r>
  <r>
    <d v="2025-10-04T00:00:00"/>
    <x v="33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4"/>
    <n v="5285"/>
    <n v="20"/>
    <n v="1.0129999999999999"/>
    <n v="0.378"/>
    <n v="20.260000000000002"/>
    <n v="20.260000000000002"/>
    <s v="USD"/>
    <n v="0"/>
    <n v="3"/>
    <n v="3"/>
    <n v="3"/>
    <n v="0"/>
    <n v="4"/>
    <n v="4"/>
    <n v="4"/>
    <n v="0"/>
    <n v="415.84"/>
    <n v="415.84"/>
    <n v="415.84"/>
    <n v="4.8720661789999999"/>
    <n v="4.8720661789999999"/>
    <n v="20.525172749999999"/>
    <n v="20.525172749999999"/>
  </r>
  <r>
    <d v="2025-10-04T00:00:00"/>
    <x v="33"/>
    <n v="75"/>
    <n v="1"/>
    <n v="1.35"/>
    <n v="1.333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4"/>
    <n v="670"/>
    <n v="10"/>
    <n v="1.0940000000000001"/>
    <n v="1.4930000000000001"/>
    <n v="10.94"/>
    <n v="10.94"/>
    <s v="USD"/>
    <n v="3"/>
    <n v="4"/>
    <n v="4"/>
    <n v="4"/>
    <n v="3"/>
    <n v="4"/>
    <n v="4"/>
    <n v="4"/>
    <n v="102.86"/>
    <n v="124.74"/>
    <n v="124.74"/>
    <n v="124.74"/>
    <n v="8.7702421039999994"/>
    <n v="8.7702421039999994"/>
    <n v="11.402193779999999"/>
    <n v="11.402193779999999"/>
  </r>
  <r>
    <d v="2025-10-04T00:00:00"/>
    <x v="35"/>
    <n v="574"/>
    <n v="6"/>
    <n v="1.4550000000000001"/>
    <n v="1.0449999999999999"/>
    <n v="8.73"/>
    <n v="8.73"/>
    <s v="USD"/>
    <n v="1"/>
    <n v="1"/>
    <n v="1"/>
    <n v="1"/>
    <n v="1"/>
    <n v="1"/>
    <n v="1"/>
    <n v="1"/>
    <n v="37.880000000000003"/>
    <n v="37.880000000000003"/>
    <n v="37.880000000000003"/>
    <n v="37.880000000000003"/>
    <n v="23.046462510000001"/>
    <n v="23.046462510000001"/>
    <n v="4.33906071"/>
    <n v="4.33906071"/>
  </r>
  <r>
    <d v="2025-10-04T00:00:00"/>
    <x v="34"/>
    <n v="2496"/>
    <n v="9"/>
    <n v="0.84299999999999997"/>
    <n v="0.36099999999999999"/>
    <n v="7.59"/>
    <n v="7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3"/>
    <n v="1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5"/>
    <n v="1025"/>
    <n v="9"/>
    <n v="0.70599999999999996"/>
    <n v="0.878"/>
    <n v="6.35"/>
    <n v="6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6"/>
    <n v="624"/>
    <n v="6"/>
    <n v="2.2869999999999999"/>
    <n v="0.96199999999999997"/>
    <n v="13.72"/>
    <n v="13.72"/>
    <s v="USD"/>
    <n v="4"/>
    <n v="4"/>
    <n v="4"/>
    <n v="4"/>
    <n v="6"/>
    <n v="6"/>
    <n v="6"/>
    <n v="6"/>
    <n v="174.33"/>
    <n v="174.33"/>
    <n v="174.33"/>
    <n v="174.33"/>
    <n v="7.8701313600000002"/>
    <n v="7.8701313600000002"/>
    <n v="12.70626822"/>
    <n v="12.70626822"/>
  </r>
  <r>
    <d v="2025-10-04T00:00:00"/>
    <x v="36"/>
    <n v="570"/>
    <n v="8"/>
    <n v="1.44"/>
    <n v="1.4039999999999999"/>
    <n v="11.52"/>
    <n v="11.52"/>
    <s v="USD"/>
    <n v="1"/>
    <n v="1"/>
    <n v="1"/>
    <n v="1"/>
    <n v="1"/>
    <n v="1"/>
    <n v="1"/>
    <n v="1"/>
    <n v="28.49"/>
    <n v="28.49"/>
    <n v="28.49"/>
    <n v="28.49"/>
    <n v="40.435240440000001"/>
    <n v="40.435240440000001"/>
    <n v="2.4730902779999999"/>
    <n v="2.4730902779999999"/>
  </r>
  <r>
    <d v="2025-10-04T00:00:00"/>
    <x v="36"/>
    <n v="789"/>
    <n v="3"/>
    <n v="1.92"/>
    <n v="0.38"/>
    <n v="5.76"/>
    <n v="5.76"/>
    <s v="USD"/>
    <n v="2"/>
    <n v="2"/>
    <n v="2"/>
    <n v="2"/>
    <n v="4"/>
    <n v="4"/>
    <n v="4"/>
    <n v="4"/>
    <n v="190.96"/>
    <n v="190.96"/>
    <n v="190.96"/>
    <n v="190.96"/>
    <n v="3.0163384999999998"/>
    <n v="3.0163384999999998"/>
    <n v="33.152777780000001"/>
    <n v="33.152777780000001"/>
  </r>
  <r>
    <d v="2025-10-04T00:00:00"/>
    <x v="36"/>
    <n v="1170"/>
    <n v="4"/>
    <n v="1.41"/>
    <n v="0.34200000000000003"/>
    <n v="5.64"/>
    <n v="5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7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7"/>
    <n v="239"/>
    <n v="1"/>
    <n v="0.45"/>
    <n v="0.41799999999999998"/>
    <n v="0.45"/>
    <n v="0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8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7"/>
    <n v="60"/>
    <n v="1"/>
    <n v="1.62"/>
    <n v="1.667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8"/>
    <n v="21"/>
    <n v="1"/>
    <n v="1.35"/>
    <n v="4.7619999999999996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7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8"/>
    <n v="28"/>
    <n v="1"/>
    <n v="0.86"/>
    <n v="3.5710000000000002"/>
    <n v="0.86"/>
    <n v="0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9"/>
    <n v="125"/>
    <n v="2"/>
    <n v="1.59"/>
    <n v="1.6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0"/>
    <n v="656"/>
    <n v="5"/>
    <n v="1.466"/>
    <n v="0.76200000000000001"/>
    <n v="7.33"/>
    <n v="7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1"/>
    <n v="796"/>
    <n v="4"/>
    <n v="1.345"/>
    <n v="0.503"/>
    <n v="5.38"/>
    <n v="5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2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9"/>
    <n v="169"/>
    <n v="2"/>
    <n v="0.88500000000000001"/>
    <n v="1.1830000000000001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0"/>
    <n v="1448"/>
    <n v="8"/>
    <n v="1.0049999999999999"/>
    <n v="0.55200000000000005"/>
    <n v="8.0399999999999991"/>
    <n v="8.03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1"/>
    <n v="540"/>
    <n v="3"/>
    <n v="1.34"/>
    <n v="0.55600000000000005"/>
    <n v="4.0199999999999996"/>
    <n v="4.0199999999999996"/>
    <s v="USD"/>
    <n v="0"/>
    <n v="1"/>
    <n v="1"/>
    <n v="1"/>
    <n v="0"/>
    <n v="2"/>
    <n v="2"/>
    <n v="2"/>
    <n v="0"/>
    <n v="38.979999999999997"/>
    <n v="38.979999999999997"/>
    <n v="38.979999999999997"/>
    <n v="10.31298102"/>
    <n v="10.31298102"/>
    <n v="9.6965174130000005"/>
    <n v="9.6965174130000005"/>
  </r>
  <r>
    <d v="2025-10-04T00:00:00"/>
    <x v="42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42"/>
    <n v="63"/>
    <n v="1"/>
    <n v="1.1399999999999999"/>
    <n v="1.587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9"/>
    <n v="241"/>
    <n v="3"/>
    <n v="0.89"/>
    <n v="1.2450000000000001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0"/>
    <n v="3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41"/>
    <n v="557"/>
    <n v="8"/>
    <n v="1.5109999999999999"/>
    <n v="1.4359999999999999"/>
    <n v="12.09"/>
    <n v="12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1"/>
    <n v="2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9"/>
    <n v="206"/>
    <n v="1"/>
    <n v="0.48"/>
    <n v="0.48499999999999999"/>
    <n v="0.48"/>
    <n v="0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2"/>
    <n v="149"/>
    <n v="1"/>
    <n v="0.53"/>
    <n v="0.67100000000000004"/>
    <n v="0.53"/>
    <n v="0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0"/>
    <n v="1818"/>
    <n v="12"/>
    <n v="0.878"/>
    <n v="0.66"/>
    <n v="10.54"/>
    <n v="10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28"/>
    <n v="1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43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8"/>
    <n v="636"/>
    <n v="3"/>
    <n v="1.097"/>
    <n v="0.47199999999999998"/>
    <n v="3.29"/>
    <n v="3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3"/>
    <n v="8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28"/>
    <n v="733"/>
    <n v="2"/>
    <n v="1.1950000000000001"/>
    <n v="0.27300000000000002"/>
    <n v="2.39"/>
    <n v="2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3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43"/>
    <n v="81"/>
    <n v="1"/>
    <n v="0.85"/>
    <n v="1.2350000000000001"/>
    <n v="0.85"/>
    <n v="0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28"/>
    <n v="254"/>
    <n v="8"/>
    <n v="1.2410000000000001"/>
    <n v="3.15"/>
    <n v="9.93"/>
    <n v="9.93"/>
    <s v="USD"/>
    <n v="1"/>
    <n v="1"/>
    <n v="1"/>
    <n v="1"/>
    <n v="1"/>
    <n v="1"/>
    <n v="1"/>
    <n v="1"/>
    <n v="23.88"/>
    <n v="23.88"/>
    <n v="23.88"/>
    <n v="23.88"/>
    <n v="41.58291457"/>
    <n v="41.58291457"/>
    <n v="2.404833837"/>
    <n v="2.404833837"/>
  </r>
  <r>
    <d v="2025-10-04T00:00:00"/>
    <x v="45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5"/>
    <n v="1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"/>
    <n v="238"/>
    <n v="2"/>
    <n v="1.41"/>
    <n v="0.84"/>
    <n v="2.82"/>
    <n v="2.82"/>
    <s v="USD"/>
    <n v="3"/>
    <n v="3"/>
    <n v="3"/>
    <n v="3"/>
    <n v="3"/>
    <n v="3"/>
    <n v="3"/>
    <n v="3"/>
    <n v="80.84"/>
    <n v="80.84"/>
    <n v="80.84"/>
    <n v="80.84"/>
    <n v="3.4883720930000002"/>
    <n v="3.4883720930000002"/>
    <n v="28.666666670000001"/>
    <n v="28.666666670000001"/>
  </r>
  <r>
    <d v="2025-10-04T00:00:00"/>
    <x v="5"/>
    <n v="1288"/>
    <n v="10"/>
    <n v="0.94899999999999995"/>
    <n v="0.77600000000000002"/>
    <n v="9.49"/>
    <n v="9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8"/>
    <n v="71"/>
    <n v="1"/>
    <n v="1.5"/>
    <n v="1.407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5"/>
    <n v="99"/>
    <n v="1"/>
    <n v="0.5"/>
    <n v="1.01"/>
    <n v="0.5"/>
    <n v="0.5"/>
    <s v="USD"/>
    <n v="1"/>
    <n v="1"/>
    <n v="1"/>
    <n v="1"/>
    <n v="1"/>
    <n v="1"/>
    <n v="1"/>
    <n v="1"/>
    <n v="21.88"/>
    <n v="21.88"/>
    <n v="21.88"/>
    <n v="21.88"/>
    <n v="2.2851919559999998"/>
    <n v="2.2851919559999998"/>
    <n v="43.76"/>
    <n v="43.76"/>
  </r>
  <r>
    <d v="2025-10-04T00:00:00"/>
    <x v="5"/>
    <n v="183"/>
    <n v="1"/>
    <n v="0.31"/>
    <n v="0.54600000000000004"/>
    <n v="0.31"/>
    <n v="0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45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3"/>
    <n v="76"/>
    <n v="1"/>
    <n v="1.59"/>
    <n v="1.3160000000000001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8"/>
    <n v="264"/>
    <n v="2"/>
    <n v="1.1200000000000001"/>
    <n v="0.75800000000000001"/>
    <n v="2.2400000000000002"/>
    <n v="2.24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3"/>
    <n v="30"/>
    <n v="1"/>
    <n v="0.24"/>
    <n v="3.3330000000000002"/>
    <n v="0.24"/>
    <n v="0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4T00:00:00"/>
    <x v="45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4T00:00:00"/>
    <x v="5"/>
    <n v="748"/>
    <n v="9"/>
    <n v="0.35699999999999998"/>
    <n v="1.2030000000000001"/>
    <n v="3.21"/>
    <n v="3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0"/>
    <n v="1179"/>
    <n v="7"/>
    <n v="1.4670000000000001"/>
    <n v="0.59399999999999997"/>
    <n v="10.27"/>
    <n v="10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1"/>
    <n v="3401"/>
    <n v="44"/>
    <n v="1.8260000000000001"/>
    <n v="1.294"/>
    <n v="80.36"/>
    <n v="80.36"/>
    <s v="USD"/>
    <n v="3"/>
    <n v="4"/>
    <n v="4"/>
    <n v="4"/>
    <n v="3"/>
    <n v="4"/>
    <n v="4"/>
    <n v="4"/>
    <n v="83.84"/>
    <n v="108.82"/>
    <n v="108.82"/>
    <n v="108.82"/>
    <n v="73.846719350000001"/>
    <n v="73.846719350000001"/>
    <n v="1.3541562970000001"/>
    <n v="1.3541562970000001"/>
  </r>
  <r>
    <d v="2025-10-05T00:00:00"/>
    <x v="2"/>
    <n v="722"/>
    <n v="15"/>
    <n v="2.677"/>
    <n v="2.0779999999999998"/>
    <n v="40.159999999999997"/>
    <n v="40.159999999999997"/>
    <s v="USD"/>
    <n v="6"/>
    <n v="6"/>
    <n v="6"/>
    <n v="6"/>
    <n v="10"/>
    <n v="10"/>
    <n v="10"/>
    <n v="10"/>
    <n v="307.41000000000003"/>
    <n v="307.41000000000003"/>
    <n v="307.41000000000003"/>
    <n v="307.41000000000003"/>
    <n v="13.063986209999999"/>
    <n v="13.063986209999999"/>
    <n v="7.6546314740000003"/>
    <n v="7.6546314740000003"/>
  </r>
  <r>
    <d v="2025-10-05T00:00:00"/>
    <x v="4"/>
    <n v="1210"/>
    <n v="8"/>
    <n v="4.5"/>
    <n v="0.66100000000000003"/>
    <n v="36"/>
    <n v="36"/>
    <s v="USD"/>
    <n v="2"/>
    <n v="2"/>
    <n v="2"/>
    <n v="2"/>
    <n v="4"/>
    <n v="4"/>
    <n v="4"/>
    <n v="4"/>
    <n v="437.96"/>
    <n v="437.96"/>
    <n v="437.96"/>
    <n v="437.96"/>
    <n v="8.2199287610000003"/>
    <n v="8.2199287610000003"/>
    <n v="12.16555556"/>
    <n v="12.16555556"/>
  </r>
  <r>
    <d v="2025-10-05T00:00:00"/>
    <x v="44"/>
    <n v="1360"/>
    <n v="9"/>
    <n v="2.0099999999999998"/>
    <n v="0.66200000000000003"/>
    <n v="18.09"/>
    <n v="18.09"/>
    <s v="USD"/>
    <n v="7"/>
    <n v="7"/>
    <n v="7"/>
    <n v="7"/>
    <n v="13"/>
    <n v="13"/>
    <n v="13"/>
    <n v="13"/>
    <n v="392.35"/>
    <n v="392.35"/>
    <n v="392.35"/>
    <n v="392.35"/>
    <n v="4.6106792399999996"/>
    <n v="4.6106792399999996"/>
    <n v="21.688778330000002"/>
    <n v="21.688778330000002"/>
  </r>
  <r>
    <d v="2025-10-05T00:00:00"/>
    <x v="6"/>
    <n v="278"/>
    <n v="6"/>
    <n v="1.71"/>
    <n v="2.1579999999999999"/>
    <n v="10.26"/>
    <n v="10.26"/>
    <s v="USD"/>
    <n v="0"/>
    <n v="1"/>
    <n v="1"/>
    <n v="1"/>
    <n v="0"/>
    <n v="1"/>
    <n v="1"/>
    <n v="1"/>
    <n v="0"/>
    <n v="23.88"/>
    <n v="23.88"/>
    <n v="23.88"/>
    <n v="42.964824120000003"/>
    <n v="42.964824120000003"/>
    <n v="2.3274853800000002"/>
    <n v="2.3274853800000002"/>
  </r>
  <r>
    <d v="2025-10-05T00:00:00"/>
    <x v="7"/>
    <n v="636"/>
    <n v="2"/>
    <n v="2.2749999999999999"/>
    <n v="0.314"/>
    <n v="4.55"/>
    <n v="4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9"/>
    <n v="1056"/>
    <n v="7"/>
    <n v="1.0860000000000001"/>
    <n v="0.66300000000000003"/>
    <n v="7.6"/>
    <n v="7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"/>
    <n v="4835"/>
    <n v="83"/>
    <n v="4.55"/>
    <n v="1.7170000000000001"/>
    <n v="377.65"/>
    <n v="377.65"/>
    <s v="USD"/>
    <n v="38"/>
    <n v="42"/>
    <n v="42"/>
    <n v="42"/>
    <n v="43"/>
    <n v="48"/>
    <n v="48"/>
    <n v="48"/>
    <n v="1703.35"/>
    <n v="1872.8"/>
    <n v="1872.8"/>
    <n v="1872.8"/>
    <n v="20.164993590000002"/>
    <n v="20.164993590000002"/>
    <n v="4.9590891040000002"/>
    <n v="4.9590891040000002"/>
  </r>
  <r>
    <d v="2025-10-05T00:00:00"/>
    <x v="10"/>
    <n v="1954"/>
    <n v="29"/>
    <n v="4.4390000000000001"/>
    <n v="1.484"/>
    <n v="128.74"/>
    <n v="128.74"/>
    <s v="USD"/>
    <n v="5"/>
    <n v="6"/>
    <n v="6"/>
    <n v="6"/>
    <n v="6"/>
    <n v="7"/>
    <n v="7"/>
    <n v="7"/>
    <n v="191.89"/>
    <n v="224.77"/>
    <n v="224.77"/>
    <n v="224.77"/>
    <n v="57.276326910000002"/>
    <n v="57.276326910000002"/>
    <n v="1.7459220129999999"/>
    <n v="1.7459220129999999"/>
  </r>
  <r>
    <d v="2025-10-05T00:00:00"/>
    <x v="11"/>
    <n v="878"/>
    <n v="8"/>
    <n v="3.9460000000000002"/>
    <n v="0.91100000000000003"/>
    <n v="31.57"/>
    <n v="31.57"/>
    <s v="USD"/>
    <n v="1"/>
    <n v="4"/>
    <n v="4"/>
    <n v="4"/>
    <n v="1"/>
    <n v="4"/>
    <n v="4"/>
    <n v="4"/>
    <n v="31.88"/>
    <n v="187.74"/>
    <n v="187.74"/>
    <n v="187.74"/>
    <n v="16.815809099999999"/>
    <n v="16.815809099999999"/>
    <n v="5.946784922"/>
    <n v="5.946784922"/>
  </r>
  <r>
    <d v="2025-10-05T00:00:00"/>
    <x v="12"/>
    <n v="1834"/>
    <n v="16"/>
    <n v="5.07"/>
    <n v="0.872"/>
    <n v="81.12"/>
    <n v="81.12"/>
    <s v="USD"/>
    <n v="7"/>
    <n v="9"/>
    <n v="9"/>
    <n v="9"/>
    <n v="7"/>
    <n v="9"/>
    <n v="9"/>
    <n v="9"/>
    <n v="254.31"/>
    <n v="309.29000000000002"/>
    <n v="309.29000000000002"/>
    <n v="309.29000000000002"/>
    <n v="26.22781209"/>
    <n v="26.22781209"/>
    <n v="3.8127465479999998"/>
    <n v="3.8127465479999998"/>
  </r>
  <r>
    <d v="2025-10-05T00:00:00"/>
    <x v="13"/>
    <n v="3716"/>
    <n v="29"/>
    <n v="3.5590000000000002"/>
    <n v="0.78"/>
    <n v="103.22"/>
    <n v="103.22"/>
    <s v="USD"/>
    <n v="10"/>
    <n v="10"/>
    <n v="11"/>
    <n v="11"/>
    <n v="16"/>
    <n v="16"/>
    <n v="18"/>
    <n v="18"/>
    <n v="406.09"/>
    <n v="406.09"/>
    <n v="454.05"/>
    <n v="454.05"/>
    <n v="25.41801079"/>
    <n v="22.73317917"/>
    <n v="3.9342181749999998"/>
    <n v="4.3988568109999999"/>
  </r>
  <r>
    <d v="2025-10-05T00:00:00"/>
    <x v="14"/>
    <n v="836"/>
    <n v="11"/>
    <n v="3.9220000000000002"/>
    <n v="1.3160000000000001"/>
    <n v="43.14"/>
    <n v="43.14"/>
    <s v="USD"/>
    <n v="1"/>
    <n v="1"/>
    <n v="1"/>
    <n v="1"/>
    <n v="1"/>
    <n v="1"/>
    <n v="1"/>
    <n v="1"/>
    <n v="28.49"/>
    <n v="28.49"/>
    <n v="28.49"/>
    <n v="28.49"/>
    <n v="151.4215514"/>
    <n v="151.4215514"/>
    <n v="0.66040797399999995"/>
    <n v="0.66040797399999995"/>
  </r>
  <r>
    <d v="2025-10-05T00:00:00"/>
    <x v="46"/>
    <n v="1313"/>
    <n v="8"/>
    <n v="2.278"/>
    <n v="0.60899999999999999"/>
    <n v="18.22"/>
    <n v="18.22"/>
    <s v="USD"/>
    <n v="2"/>
    <n v="4"/>
    <n v="4"/>
    <n v="4"/>
    <n v="2"/>
    <n v="5"/>
    <n v="5"/>
    <n v="5"/>
    <n v="69.37"/>
    <n v="161.22999999999999"/>
    <n v="161.22999999999999"/>
    <n v="161.22999999999999"/>
    <n v="11.300626429999999"/>
    <n v="11.300626429999999"/>
    <n v="8.849066959"/>
    <n v="8.849066959"/>
  </r>
  <r>
    <d v="2025-10-05T00:00:00"/>
    <x v="15"/>
    <n v="964"/>
    <n v="11"/>
    <n v="3.3069999999999999"/>
    <n v="1.141"/>
    <n v="36.380000000000003"/>
    <n v="36.380000000000003"/>
    <s v="USD"/>
    <n v="3"/>
    <n v="4"/>
    <n v="4"/>
    <n v="4"/>
    <n v="3"/>
    <n v="4"/>
    <n v="4"/>
    <n v="4"/>
    <n v="93.86"/>
    <n v="125.74"/>
    <n v="125.74"/>
    <n v="125.74"/>
    <n v="28.932718309999998"/>
    <n v="28.932718309999998"/>
    <n v="3.4562946669999999"/>
    <n v="3.4562946669999999"/>
  </r>
  <r>
    <d v="2025-10-05T00:00:00"/>
    <x v="16"/>
    <n v="357"/>
    <n v="4"/>
    <n v="4.7450000000000001"/>
    <n v="1.1200000000000001"/>
    <n v="18.98"/>
    <n v="18.98"/>
    <s v="USD"/>
    <n v="0"/>
    <n v="1"/>
    <n v="1"/>
    <n v="1"/>
    <n v="0"/>
    <n v="1"/>
    <n v="1"/>
    <n v="1"/>
    <n v="0"/>
    <n v="26.88"/>
    <n v="26.88"/>
    <n v="26.88"/>
    <n v="70.610119049999994"/>
    <n v="70.610119049999994"/>
    <n v="1.416227608"/>
    <n v="1.416227608"/>
  </r>
  <r>
    <d v="2025-10-05T00:00:00"/>
    <x v="49"/>
    <n v="2913"/>
    <n v="24"/>
    <n v="2.19"/>
    <n v="0.82399999999999995"/>
    <n v="52.57"/>
    <n v="52.57"/>
    <s v="USD"/>
    <n v="10"/>
    <n v="13"/>
    <n v="13"/>
    <n v="13"/>
    <n v="13"/>
    <n v="18"/>
    <n v="18"/>
    <n v="18"/>
    <n v="397.96"/>
    <n v="553.97"/>
    <n v="553.97"/>
    <n v="553.97"/>
    <n v="9.4896835569999993"/>
    <n v="9.4896835569999993"/>
    <n v="10.53775918"/>
    <n v="10.53775918"/>
  </r>
  <r>
    <d v="2025-10-05T00:00:00"/>
    <x v="17"/>
    <n v="196"/>
    <n v="2"/>
    <n v="2.84"/>
    <n v="1.02"/>
    <n v="5.68"/>
    <n v="5.68"/>
    <s v="USD"/>
    <n v="1"/>
    <n v="1"/>
    <n v="1"/>
    <n v="1"/>
    <n v="1"/>
    <n v="1"/>
    <n v="1"/>
    <n v="1"/>
    <n v="34.49"/>
    <n v="34.49"/>
    <n v="34.49"/>
    <n v="34.49"/>
    <n v="16.468541609999999"/>
    <n v="16.468541609999999"/>
    <n v="6.0721830990000001"/>
    <n v="6.0721830990000001"/>
  </r>
  <r>
    <d v="2025-10-05T00:00:00"/>
    <x v="18"/>
    <n v="429"/>
    <n v="3"/>
    <n v="4.423"/>
    <n v="0.69899999999999995"/>
    <n v="13.27"/>
    <n v="13.27"/>
    <s v="USD"/>
    <n v="2"/>
    <n v="2"/>
    <n v="2"/>
    <n v="2"/>
    <n v="3"/>
    <n v="3"/>
    <n v="3"/>
    <n v="3"/>
    <n v="104.64"/>
    <n v="104.64"/>
    <n v="104.64"/>
    <n v="104.64"/>
    <n v="12.681574919999999"/>
    <n v="12.681574919999999"/>
    <n v="7.8854559159999997"/>
    <n v="7.8854559159999997"/>
  </r>
  <r>
    <d v="2025-10-05T00:00:00"/>
    <x v="19"/>
    <n v="850"/>
    <n v="5"/>
    <n v="5.0199999999999996"/>
    <n v="0.58799999999999997"/>
    <n v="25.1"/>
    <n v="25.1"/>
    <s v="USD"/>
    <n v="3"/>
    <n v="3"/>
    <n v="3"/>
    <n v="3"/>
    <n v="8"/>
    <n v="8"/>
    <n v="8"/>
    <n v="8"/>
    <n v="349.85"/>
    <n v="349.85"/>
    <n v="349.85"/>
    <n v="349.85"/>
    <n v="7.174503359"/>
    <n v="7.174503359"/>
    <n v="13.93824701"/>
    <n v="13.93824701"/>
  </r>
  <r>
    <d v="2025-10-05T00:00:00"/>
    <x v="20"/>
    <n v="1318"/>
    <n v="5"/>
    <n v="4.5439999999999996"/>
    <n v="0.379"/>
    <n v="22.72"/>
    <n v="22.72"/>
    <s v="USD"/>
    <n v="1"/>
    <n v="3"/>
    <n v="3"/>
    <n v="3"/>
    <n v="1"/>
    <n v="3"/>
    <n v="3"/>
    <n v="3"/>
    <n v="71.98"/>
    <n v="253.96"/>
    <n v="253.96"/>
    <n v="253.96"/>
    <n v="8.9462907539999996"/>
    <n v="8.9462907539999996"/>
    <n v="11.1778169"/>
    <n v="11.1778169"/>
  </r>
  <r>
    <d v="2025-10-05T00:00:00"/>
    <x v="21"/>
    <n v="694"/>
    <n v="5"/>
    <n v="2.1760000000000002"/>
    <n v="0.72"/>
    <n v="10.88"/>
    <n v="10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2"/>
    <n v="241"/>
    <n v="7"/>
    <n v="3.7290000000000001"/>
    <n v="2.9049999999999998"/>
    <n v="26.1"/>
    <n v="26.1"/>
    <s v="USD"/>
    <n v="2"/>
    <n v="2"/>
    <n v="2"/>
    <n v="2"/>
    <n v="4"/>
    <n v="4"/>
    <n v="4"/>
    <n v="4"/>
    <n v="105.96"/>
    <n v="105.96"/>
    <n v="105.96"/>
    <n v="105.96"/>
    <n v="24.631936580000001"/>
    <n v="24.631936580000001"/>
    <n v="4.0597701150000001"/>
    <n v="4.0597701150000001"/>
  </r>
  <r>
    <d v="2025-10-05T00:00:00"/>
    <x v="3"/>
    <n v="628"/>
    <n v="4"/>
    <n v="4.0030000000000001"/>
    <n v="0.63700000000000001"/>
    <n v="16.010000000000002"/>
    <n v="16.01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5"/>
    <n v="45"/>
    <n v="1"/>
    <n v="3.09"/>
    <n v="2.222"/>
    <n v="3.09"/>
    <n v="3.09"/>
    <s v="USD"/>
    <n v="1"/>
    <n v="1"/>
    <n v="1"/>
    <n v="1"/>
    <n v="1"/>
    <n v="1"/>
    <n v="1"/>
    <n v="1"/>
    <n v="104.88"/>
    <n v="104.88"/>
    <n v="104.88"/>
    <n v="104.88"/>
    <n v="2.9462242559999998"/>
    <n v="2.9462242559999998"/>
    <n v="33.941747569999997"/>
    <n v="33.941747569999997"/>
  </r>
  <r>
    <d v="2025-10-05T00:00:00"/>
    <x v="14"/>
    <n v="1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23"/>
    <n v="68"/>
    <n v="1"/>
    <n v="1.72"/>
    <n v="1.4710000000000001"/>
    <n v="1.72"/>
    <n v="1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4"/>
    <n v="52"/>
    <n v="2"/>
    <n v="3.7"/>
    <n v="3.8460000000000001"/>
    <n v="7.4"/>
    <n v="7.4"/>
    <s v="USD"/>
    <n v="1"/>
    <n v="1"/>
    <n v="1"/>
    <n v="1"/>
    <n v="1"/>
    <n v="1"/>
    <n v="1"/>
    <n v="1"/>
    <n v="33.880000000000003"/>
    <n v="33.880000000000003"/>
    <n v="33.880000000000003"/>
    <n v="33.880000000000003"/>
    <n v="21.841794570000001"/>
    <n v="21.841794570000001"/>
    <n v="4.578378378"/>
    <n v="4.578378378"/>
  </r>
  <r>
    <d v="2025-10-05T00:00:00"/>
    <x v="0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2"/>
    <n v="296"/>
    <n v="4"/>
    <n v="2.96"/>
    <n v="1.351"/>
    <n v="11.84"/>
    <n v="11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6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6"/>
    <n v="221"/>
    <n v="2"/>
    <n v="4.78"/>
    <n v="0.90500000000000003"/>
    <n v="9.56"/>
    <n v="9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7"/>
    <n v="440"/>
    <n v="1"/>
    <n v="2.0699999999999998"/>
    <n v="0.22700000000000001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4"/>
    <n v="2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4"/>
    <n v="847"/>
    <n v="9"/>
    <n v="2.9910000000000001"/>
    <n v="1.0629999999999999"/>
    <n v="26.92"/>
    <n v="26.92"/>
    <s v="USD"/>
    <n v="3"/>
    <n v="3"/>
    <n v="3"/>
    <n v="3"/>
    <n v="3"/>
    <n v="3"/>
    <n v="3"/>
    <n v="3"/>
    <n v="104.64"/>
    <n v="104.64"/>
    <n v="104.64"/>
    <n v="104.64"/>
    <n v="25.726299690000001"/>
    <n v="25.726299690000001"/>
    <n v="3.8870728080000001"/>
    <n v="3.8870728080000001"/>
  </r>
  <r>
    <d v="2025-10-05T00:00:00"/>
    <x v="44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1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21"/>
    <n v="77"/>
    <n v="2"/>
    <n v="3.7549999999999999"/>
    <n v="2.597"/>
    <n v="7.51"/>
    <n v="7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5"/>
    <n v="346"/>
    <n v="2"/>
    <n v="3.04"/>
    <n v="0.57799999999999996"/>
    <n v="6.08"/>
    <n v="6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6"/>
    <n v="725"/>
    <n v="3"/>
    <n v="2.52"/>
    <n v="0.41399999999999998"/>
    <n v="7.56"/>
    <n v="7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7"/>
    <n v="2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5"/>
    <n v="2"/>
    <n v="1"/>
    <n v="2.73"/>
    <n v="50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1"/>
    <n v="272"/>
    <n v="8"/>
    <n v="1.5940000000000001"/>
    <n v="2.9409999999999998"/>
    <n v="12.75"/>
    <n v="12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14"/>
    <n v="142"/>
    <n v="4"/>
    <n v="4.0999999999999996"/>
    <n v="2.8170000000000002"/>
    <n v="16.399999999999999"/>
    <n v="16.399999999999999"/>
    <s v="USD"/>
    <n v="1"/>
    <n v="1"/>
    <n v="1"/>
    <n v="1"/>
    <n v="6"/>
    <n v="6"/>
    <n v="6"/>
    <n v="6"/>
    <n v="224.94"/>
    <n v="224.94"/>
    <n v="224.94"/>
    <n v="224.94"/>
    <n v="7.2908331110000004"/>
    <n v="7.2908331110000004"/>
    <n v="13.715853660000001"/>
    <n v="13.715853660000001"/>
  </r>
  <r>
    <d v="2025-10-05T00:00:00"/>
    <x v="44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12"/>
    <n v="776"/>
    <n v="10"/>
    <n v="4.1379999999999999"/>
    <n v="1.2889999999999999"/>
    <n v="41.38"/>
    <n v="41.38"/>
    <s v="USD"/>
    <n v="3"/>
    <n v="3"/>
    <n v="3"/>
    <n v="3"/>
    <n v="4"/>
    <n v="4"/>
    <n v="4"/>
    <n v="4"/>
    <n v="115.33"/>
    <n v="115.33"/>
    <n v="115.33"/>
    <n v="115.33"/>
    <n v="35.879649700000002"/>
    <n v="35.879649700000002"/>
    <n v="2.7870952149999999"/>
    <n v="2.7870952149999999"/>
  </r>
  <r>
    <d v="2025-10-05T00:00:00"/>
    <x v="10"/>
    <n v="145"/>
    <n v="2"/>
    <n v="6.17"/>
    <n v="1.379"/>
    <n v="12.34"/>
    <n v="12.34"/>
    <s v="USD"/>
    <n v="1"/>
    <n v="1"/>
    <n v="1"/>
    <n v="1"/>
    <n v="1"/>
    <n v="1"/>
    <n v="1"/>
    <n v="1"/>
    <n v="32.880000000000003"/>
    <n v="32.880000000000003"/>
    <n v="32.880000000000003"/>
    <n v="32.880000000000003"/>
    <n v="37.530413629999998"/>
    <n v="37.530413629999998"/>
    <n v="2.6645056729999999"/>
    <n v="2.6645056729999999"/>
  </r>
  <r>
    <d v="2025-10-05T00:00:00"/>
    <x v="28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2"/>
    <n v="218"/>
    <n v="1"/>
    <n v="2.56"/>
    <n v="0.45900000000000002"/>
    <n v="2.56"/>
    <n v="2.56"/>
    <s v="USD"/>
    <n v="1"/>
    <n v="1"/>
    <n v="1"/>
    <n v="1"/>
    <n v="1"/>
    <n v="1"/>
    <n v="1"/>
    <n v="1"/>
    <n v="21.49"/>
    <n v="21.49"/>
    <n v="21.49"/>
    <n v="21.49"/>
    <n v="11.912517449999999"/>
    <n v="11.912517449999999"/>
    <n v="8.39453125"/>
    <n v="8.39453125"/>
  </r>
  <r>
    <d v="2025-10-05T00:00:00"/>
    <x v="9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16"/>
    <n v="138"/>
    <n v="2"/>
    <n v="1.6850000000000001"/>
    <n v="1.4490000000000001"/>
    <n v="3.37"/>
    <n v="3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19"/>
    <n v="2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29"/>
    <n v="72"/>
    <n v="1"/>
    <n v="1.17"/>
    <n v="1.389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9"/>
    <n v="180"/>
    <n v="1"/>
    <n v="0.87"/>
    <n v="0.55600000000000005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9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29"/>
    <n v="37"/>
    <n v="1"/>
    <n v="0.83"/>
    <n v="2.7029999999999998"/>
    <n v="0.83"/>
    <n v="0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0"/>
    <n v="897"/>
    <n v="15"/>
    <n v="0.80900000000000005"/>
    <n v="1.6719999999999999"/>
    <n v="12.13"/>
    <n v="12.13"/>
    <s v="USD"/>
    <n v="1"/>
    <n v="1"/>
    <n v="1"/>
    <n v="1"/>
    <n v="1"/>
    <n v="1"/>
    <n v="1"/>
    <n v="1"/>
    <n v="31.88"/>
    <n v="31.88"/>
    <n v="31.88"/>
    <n v="31.88"/>
    <n v="38.048933499999997"/>
    <n v="38.048933499999997"/>
    <n v="2.6281945590000002"/>
    <n v="2.6281945590000002"/>
  </r>
  <r>
    <d v="2025-10-05T00:00:00"/>
    <x v="30"/>
    <n v="1827"/>
    <n v="22"/>
    <n v="0.61199999999999999"/>
    <n v="1.204"/>
    <n v="13.47"/>
    <n v="13.47"/>
    <s v="USD"/>
    <n v="4"/>
    <n v="6"/>
    <n v="6"/>
    <n v="6"/>
    <n v="5"/>
    <n v="7"/>
    <n v="7"/>
    <n v="7"/>
    <n v="111.45"/>
    <n v="149.43"/>
    <n v="149.43"/>
    <n v="149.43"/>
    <n v="9.0142541660000006"/>
    <n v="9.0142541660000006"/>
    <n v="11.093541200000001"/>
    <n v="11.093541200000001"/>
  </r>
  <r>
    <d v="2025-10-05T00:00:00"/>
    <x v="30"/>
    <n v="1725"/>
    <n v="22"/>
    <n v="0.63800000000000001"/>
    <n v="1.2749999999999999"/>
    <n v="14.04"/>
    <n v="14.04"/>
    <s v="USD"/>
    <n v="0"/>
    <n v="2"/>
    <n v="2"/>
    <n v="2"/>
    <n v="0"/>
    <n v="2"/>
    <n v="2"/>
    <n v="2"/>
    <n v="0"/>
    <n v="47.98"/>
    <n v="47.98"/>
    <n v="47.98"/>
    <n v="29.262192580000001"/>
    <n v="29.262192580000001"/>
    <n v="3.4173789170000002"/>
    <n v="3.4173789170000002"/>
  </r>
  <r>
    <d v="2025-10-05T00:00:00"/>
    <x v="30"/>
    <n v="3114"/>
    <n v="46"/>
    <n v="0.442"/>
    <n v="1.4770000000000001"/>
    <n v="20.309999999999999"/>
    <n v="20.309999999999999"/>
    <s v="USD"/>
    <n v="3"/>
    <n v="3"/>
    <n v="3"/>
    <n v="3"/>
    <n v="3"/>
    <n v="3"/>
    <n v="3"/>
    <n v="3"/>
    <n v="40.47"/>
    <n v="40.47"/>
    <n v="40.47"/>
    <n v="40.47"/>
    <n v="50.185322460000002"/>
    <n v="50.185322460000002"/>
    <n v="1.992614476"/>
    <n v="1.992614476"/>
  </r>
  <r>
    <d v="2025-10-05T00:00:00"/>
    <x v="31"/>
    <n v="252"/>
    <n v="1"/>
    <n v="1.32"/>
    <n v="0.39700000000000002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2"/>
    <n v="478"/>
    <n v="6"/>
    <n v="1.367"/>
    <n v="1.2549999999999999"/>
    <n v="8.1999999999999993"/>
    <n v="8.1999999999999993"/>
    <s v="USD"/>
    <n v="2"/>
    <n v="2"/>
    <n v="2"/>
    <n v="2"/>
    <n v="4"/>
    <n v="4"/>
    <n v="4"/>
    <n v="4"/>
    <n v="149.96"/>
    <n v="149.96"/>
    <n v="149.96"/>
    <n v="149.96"/>
    <n v="5.4681248330000001"/>
    <n v="5.4681248330000001"/>
    <n v="18.287804879999999"/>
    <n v="18.287804879999999"/>
  </r>
  <r>
    <d v="2025-10-05T00:00:00"/>
    <x v="31"/>
    <n v="437"/>
    <n v="6"/>
    <n v="1.2669999999999999"/>
    <n v="1.373"/>
    <n v="7.6"/>
    <n v="7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2"/>
    <n v="398"/>
    <n v="1"/>
    <n v="1.04"/>
    <n v="0.251"/>
    <n v="1.04"/>
    <n v="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2"/>
    <n v="502"/>
    <n v="2"/>
    <n v="1.4450000000000001"/>
    <n v="0.39800000000000002"/>
    <n v="2.89"/>
    <n v="2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1"/>
    <n v="270"/>
    <n v="1"/>
    <n v="1.26"/>
    <n v="0.37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2"/>
    <n v="691"/>
    <n v="4"/>
    <n v="0.86"/>
    <n v="0.57899999999999996"/>
    <n v="3.44"/>
    <n v="3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1"/>
    <n v="1718"/>
    <n v="7"/>
    <n v="0.91100000000000003"/>
    <n v="0.40699999999999997"/>
    <n v="6.38"/>
    <n v="6.38"/>
    <s v="USD"/>
    <n v="2"/>
    <n v="2"/>
    <n v="2"/>
    <n v="2"/>
    <n v="2"/>
    <n v="2"/>
    <n v="2"/>
    <n v="2"/>
    <n v="55.47"/>
    <n v="55.47"/>
    <n v="55.47"/>
    <n v="55.47"/>
    <n v="11.501712639999999"/>
    <n v="11.501712639999999"/>
    <n v="8.6943573670000003"/>
    <n v="8.6943573670000003"/>
  </r>
  <r>
    <d v="2025-10-05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4"/>
    <n v="888"/>
    <n v="10"/>
    <n v="1.6240000000000001"/>
    <n v="1.1259999999999999"/>
    <n v="16.239999999999998"/>
    <n v="16.239999999999998"/>
    <s v="USD"/>
    <n v="0"/>
    <n v="1"/>
    <n v="1"/>
    <n v="1"/>
    <n v="0"/>
    <n v="1"/>
    <n v="1"/>
    <n v="1"/>
    <n v="0"/>
    <n v="22.88"/>
    <n v="22.88"/>
    <n v="22.88"/>
    <n v="70.979020980000001"/>
    <n v="70.979020980000001"/>
    <n v="1.4088669949999999"/>
    <n v="1.4088669949999999"/>
  </r>
  <r>
    <d v="2025-10-05T00:00:00"/>
    <x v="35"/>
    <n v="593"/>
    <n v="7"/>
    <n v="1.2989999999999999"/>
    <n v="1.18"/>
    <n v="9.09"/>
    <n v="9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5"/>
    <n v="1351"/>
    <n v="12"/>
    <n v="0.97399999999999998"/>
    <n v="0.88800000000000001"/>
    <n v="11.69"/>
    <n v="11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4"/>
    <n v="5019"/>
    <n v="18"/>
    <n v="0.89100000000000001"/>
    <n v="0.35899999999999999"/>
    <n v="16.03"/>
    <n v="16.03"/>
    <s v="USD"/>
    <n v="3"/>
    <n v="3"/>
    <n v="3"/>
    <n v="3"/>
    <n v="3"/>
    <n v="3"/>
    <n v="3"/>
    <n v="3"/>
    <n v="81.84"/>
    <n v="81.84"/>
    <n v="81.84"/>
    <n v="81.84"/>
    <n v="19.58699902"/>
    <n v="19.58699902"/>
    <n v="5.1054273239999999"/>
    <n v="5.1054273239999999"/>
  </r>
  <r>
    <d v="2025-10-05T00:00:00"/>
    <x v="33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4"/>
    <n v="742"/>
    <n v="8"/>
    <n v="1.0860000000000001"/>
    <n v="1.0780000000000001"/>
    <n v="8.69"/>
    <n v="8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5"/>
    <n v="595"/>
    <n v="7"/>
    <n v="1.496"/>
    <n v="1.1759999999999999"/>
    <n v="10.47"/>
    <n v="10.47"/>
    <s v="USD"/>
    <n v="4"/>
    <n v="6"/>
    <n v="6"/>
    <n v="6"/>
    <n v="5"/>
    <n v="7"/>
    <n v="7"/>
    <n v="7"/>
    <n v="143.01"/>
    <n v="195.77"/>
    <n v="195.77"/>
    <n v="195.77"/>
    <n v="5.3481125809999996"/>
    <n v="5.3481125809999996"/>
    <n v="18.698185290000001"/>
    <n v="18.698185290000001"/>
  </r>
  <r>
    <d v="2025-10-05T00:00:00"/>
    <x v="34"/>
    <n v="2880"/>
    <n v="14"/>
    <n v="0.83099999999999996"/>
    <n v="0.48599999999999999"/>
    <n v="11.64"/>
    <n v="1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3"/>
    <n v="177"/>
    <n v="1"/>
    <n v="0.51"/>
    <n v="0.56499999999999995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5"/>
    <n v="1256"/>
    <n v="12"/>
    <n v="0.83299999999999996"/>
    <n v="0.95499999999999996"/>
    <n v="9.99"/>
    <n v="9.99"/>
    <s v="USD"/>
    <n v="1"/>
    <n v="1"/>
    <n v="1"/>
    <n v="1"/>
    <n v="1"/>
    <n v="1"/>
    <n v="1"/>
    <n v="1"/>
    <n v="37.880000000000003"/>
    <n v="37.880000000000003"/>
    <n v="37.880000000000003"/>
    <n v="37.880000000000003"/>
    <n v="26.372756070000001"/>
    <n v="26.372756070000001"/>
    <n v="3.7917917920000002"/>
    <n v="3.7917917920000002"/>
  </r>
  <r>
    <d v="2025-10-05T00:00:00"/>
    <x v="36"/>
    <n v="662"/>
    <n v="8"/>
    <n v="2.09"/>
    <n v="1.208"/>
    <n v="16.72"/>
    <n v="16.72"/>
    <s v="USD"/>
    <n v="1"/>
    <n v="2"/>
    <n v="2"/>
    <n v="2"/>
    <n v="1"/>
    <n v="2"/>
    <n v="2"/>
    <n v="2"/>
    <n v="28.49"/>
    <n v="56.98"/>
    <n v="56.98"/>
    <n v="56.98"/>
    <n v="29.34362934"/>
    <n v="29.34362934"/>
    <n v="3.4078947369999999"/>
    <n v="3.4078947369999999"/>
  </r>
  <r>
    <d v="2025-10-05T00:00:00"/>
    <x v="36"/>
    <n v="1130"/>
    <n v="8"/>
    <n v="1.25"/>
    <n v="0.70799999999999996"/>
    <n v="10"/>
    <n v="10"/>
    <s v="USD"/>
    <n v="2"/>
    <n v="2"/>
    <n v="2"/>
    <n v="2"/>
    <n v="3"/>
    <n v="3"/>
    <n v="3"/>
    <n v="3"/>
    <n v="85.47"/>
    <n v="85.47"/>
    <n v="85.47"/>
    <n v="85.47"/>
    <n v="11.700011699999999"/>
    <n v="11.700011699999999"/>
    <n v="8.5470000000000006"/>
    <n v="8.5470000000000006"/>
  </r>
  <r>
    <d v="2025-10-05T00:00:00"/>
    <x v="36"/>
    <n v="1260"/>
    <n v="7"/>
    <n v="2.0270000000000001"/>
    <n v="0.55600000000000005"/>
    <n v="14.19"/>
    <n v="14.19"/>
    <s v="USD"/>
    <n v="1"/>
    <n v="3"/>
    <n v="3"/>
    <n v="3"/>
    <n v="1"/>
    <n v="4"/>
    <n v="4"/>
    <n v="4"/>
    <n v="28.49"/>
    <n v="113.96"/>
    <n v="113.96"/>
    <n v="113.96"/>
    <n v="12.45173745"/>
    <n v="12.45173745"/>
    <n v="8.0310077520000007"/>
    <n v="8.0310077520000007"/>
  </r>
  <r>
    <d v="2025-10-05T00:00:00"/>
    <x v="36"/>
    <n v="1355"/>
    <n v="5"/>
    <n v="1.4059999999999999"/>
    <n v="0.36899999999999999"/>
    <n v="7.03"/>
    <n v="7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7"/>
    <n v="149"/>
    <n v="1"/>
    <n v="1.95"/>
    <n v="0.67100000000000004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7"/>
    <n v="313"/>
    <n v="1"/>
    <n v="1.32"/>
    <n v="0.31900000000000001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8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7"/>
    <n v="51"/>
    <n v="1"/>
    <n v="1.2"/>
    <n v="1.9610000000000001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8"/>
    <n v="25"/>
    <n v="1"/>
    <n v="0.56000000000000005"/>
    <n v="4"/>
    <n v="0.56000000000000005"/>
    <n v="0.56000000000000005"/>
    <s v="USD"/>
    <n v="1"/>
    <n v="1"/>
    <n v="1"/>
    <n v="1"/>
    <n v="4"/>
    <n v="4"/>
    <n v="4"/>
    <n v="4"/>
    <n v="115.6"/>
    <n v="115.6"/>
    <n v="115.6"/>
    <n v="115.6"/>
    <n v="0.48442906569999999"/>
    <n v="0.48442906569999999"/>
    <n v="206.42857140000001"/>
    <n v="206.42857140000001"/>
  </r>
  <r>
    <d v="2025-10-05T00:00:00"/>
    <x v="37"/>
    <n v="1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8"/>
    <n v="52"/>
    <n v="1"/>
    <n v="0.51"/>
    <n v="1.923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9"/>
    <n v="122"/>
    <n v="6"/>
    <n v="1.1870000000000001"/>
    <n v="4.9180000000000001"/>
    <n v="7.12"/>
    <n v="7.12"/>
    <s v="USD"/>
    <n v="2"/>
    <n v="2"/>
    <n v="2"/>
    <n v="2"/>
    <n v="2"/>
    <n v="2"/>
    <n v="2"/>
    <n v="2"/>
    <n v="46.47"/>
    <n v="46.47"/>
    <n v="46.47"/>
    <n v="46.47"/>
    <n v="15.32171293"/>
    <n v="15.32171293"/>
    <n v="6.5266853930000002"/>
    <n v="6.5266853930000002"/>
  </r>
  <r>
    <d v="2025-10-05T00:00:00"/>
    <x v="40"/>
    <n v="3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41"/>
    <n v="858"/>
    <n v="3"/>
    <n v="1.51"/>
    <n v="0.35"/>
    <n v="4.53"/>
    <n v="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2"/>
    <n v="27"/>
    <n v="1"/>
    <n v="1.5"/>
    <n v="3.704000000000000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9"/>
    <n v="169"/>
    <n v="1"/>
    <n v="0.9"/>
    <n v="0.59199999999999997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0"/>
    <n v="506"/>
    <n v="3"/>
    <n v="1.0269999999999999"/>
    <n v="0.59299999999999997"/>
    <n v="3.08"/>
    <n v="3.08"/>
    <s v="USD"/>
    <n v="1"/>
    <n v="1"/>
    <n v="1"/>
    <n v="1"/>
    <n v="1"/>
    <n v="1"/>
    <n v="1"/>
    <n v="1"/>
    <n v="34.49"/>
    <n v="34.49"/>
    <n v="34.49"/>
    <n v="34.49"/>
    <n v="8.930124674"/>
    <n v="8.930124674"/>
    <n v="11.19805195"/>
    <n v="11.19805195"/>
  </r>
  <r>
    <d v="2025-10-05T00:00:00"/>
    <x v="41"/>
    <n v="613"/>
    <n v="7"/>
    <n v="1.1200000000000001"/>
    <n v="1.1419999999999999"/>
    <n v="7.84"/>
    <n v="7.84"/>
    <s v="USD"/>
    <n v="1"/>
    <n v="1"/>
    <n v="1"/>
    <n v="1"/>
    <n v="3"/>
    <n v="3"/>
    <n v="3"/>
    <n v="3"/>
    <n v="97.47"/>
    <n v="97.47"/>
    <n v="97.47"/>
    <n v="97.47"/>
    <n v="8.0435005640000004"/>
    <n v="8.0435005640000004"/>
    <n v="12.432397959999999"/>
    <n v="12.432397959999999"/>
  </r>
  <r>
    <d v="2025-10-05T00:00:00"/>
    <x v="42"/>
    <n v="88"/>
    <n v="1"/>
    <n v="1.5"/>
    <n v="1.135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2"/>
    <n v="101"/>
    <n v="2"/>
    <n v="1.5149999999999999"/>
    <n v="1.98"/>
    <n v="3.03"/>
    <n v="3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9"/>
    <n v="192"/>
    <n v="4"/>
    <n v="0.83299999999999996"/>
    <n v="2.0830000000000002"/>
    <n v="3.33"/>
    <n v="3.33"/>
    <s v="USD"/>
    <n v="1"/>
    <n v="1"/>
    <n v="1"/>
    <n v="1"/>
    <n v="1"/>
    <n v="1"/>
    <n v="1"/>
    <n v="1"/>
    <n v="11.49"/>
    <n v="11.49"/>
    <n v="11.49"/>
    <n v="11.49"/>
    <n v="28.981723240000001"/>
    <n v="28.981723240000001"/>
    <n v="3.4504504499999999"/>
    <n v="3.4504504499999999"/>
  </r>
  <r>
    <d v="2025-10-05T00:00:00"/>
    <x v="40"/>
    <n v="301"/>
    <n v="3"/>
    <n v="1.31"/>
    <n v="0.997"/>
    <n v="3.93"/>
    <n v="3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1"/>
    <n v="894"/>
    <n v="6"/>
    <n v="1.038"/>
    <n v="0.67100000000000004"/>
    <n v="6.23"/>
    <n v="6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1"/>
    <n v="334"/>
    <n v="5"/>
    <n v="1.222"/>
    <n v="1.4970000000000001"/>
    <n v="6.11"/>
    <n v="6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9"/>
    <n v="322"/>
    <n v="1"/>
    <n v="0.48"/>
    <n v="0.311"/>
    <n v="0.48"/>
    <n v="0.48"/>
    <s v="USD"/>
    <n v="1"/>
    <n v="1"/>
    <n v="1"/>
    <n v="1"/>
    <n v="1"/>
    <n v="1"/>
    <n v="1"/>
    <n v="1"/>
    <n v="11.88"/>
    <n v="11.88"/>
    <n v="11.88"/>
    <n v="11.88"/>
    <n v="4.0404040400000003"/>
    <n v="4.0404040400000003"/>
    <n v="24.75"/>
    <n v="24.75"/>
  </r>
  <r>
    <d v="2025-10-05T00:00:00"/>
    <x v="42"/>
    <n v="95"/>
    <n v="1"/>
    <n v="0.52"/>
    <n v="1.0529999999999999"/>
    <n v="0.52"/>
    <n v="0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0"/>
    <n v="1168"/>
    <n v="4"/>
    <n v="0.873"/>
    <n v="0.34200000000000003"/>
    <n v="3.49"/>
    <n v="3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8"/>
    <n v="283"/>
    <n v="1"/>
    <n v="2.4900000000000002"/>
    <n v="0.35299999999999998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3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28"/>
    <n v="810"/>
    <n v="6"/>
    <n v="1.4450000000000001"/>
    <n v="0.74099999999999999"/>
    <n v="8.67"/>
    <n v="8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43"/>
    <n v="5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28"/>
    <n v="685"/>
    <n v="5"/>
    <n v="1.1339999999999999"/>
    <n v="0.73"/>
    <n v="5.67"/>
    <n v="5.67"/>
    <s v="USD"/>
    <n v="1"/>
    <n v="2"/>
    <n v="2"/>
    <n v="2"/>
    <n v="1"/>
    <n v="2"/>
    <n v="2"/>
    <n v="2"/>
    <n v="37.880000000000003"/>
    <n v="37.880000000000003"/>
    <n v="37.880000000000003"/>
    <n v="37.880000000000003"/>
    <n v="14.96832101"/>
    <n v="14.96832101"/>
    <n v="6.6807760140000001"/>
    <n v="6.6807760140000001"/>
  </r>
  <r>
    <d v="2025-10-05T00:00:00"/>
    <x v="43"/>
    <n v="1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43"/>
    <n v="350"/>
    <n v="2"/>
    <n v="0.745"/>
    <n v="0.57099999999999995"/>
    <n v="1.49"/>
    <n v="1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28"/>
    <n v="1852"/>
    <n v="9"/>
    <n v="0.747"/>
    <n v="0.48599999999999999"/>
    <n v="6.72"/>
    <n v="6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45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5"/>
    <n v="263"/>
    <n v="3"/>
    <n v="1.163"/>
    <n v="1.141"/>
    <n v="3.49"/>
    <n v="3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"/>
    <n v="1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5"/>
    <n v="2146"/>
    <n v="26"/>
    <n v="1.0980000000000001"/>
    <n v="1.212"/>
    <n v="28.55"/>
    <n v="28.55"/>
    <s v="USD"/>
    <n v="5"/>
    <n v="7"/>
    <n v="7"/>
    <n v="7"/>
    <n v="5"/>
    <n v="7"/>
    <n v="7"/>
    <n v="7"/>
    <n v="121.4"/>
    <n v="171.16"/>
    <n v="171.16"/>
    <n v="171.16"/>
    <n v="16.680299139999999"/>
    <n v="16.680299139999999"/>
    <n v="5.9950963220000002"/>
    <n v="5.9950963220000002"/>
  </r>
  <r>
    <d v="2025-10-05T00:00:00"/>
    <x v="8"/>
    <n v="1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45"/>
    <n v="273"/>
    <n v="5"/>
    <n v="0.77200000000000002"/>
    <n v="1.8320000000000001"/>
    <n v="3.86"/>
    <n v="3.86"/>
    <s v="USD"/>
    <n v="1"/>
    <n v="1"/>
    <n v="1"/>
    <n v="1"/>
    <n v="1"/>
    <n v="1"/>
    <n v="1"/>
    <n v="1"/>
    <n v="33.880000000000003"/>
    <n v="33.880000000000003"/>
    <n v="33.880000000000003"/>
    <n v="33.880000000000003"/>
    <n v="11.393152300000001"/>
    <n v="11.393152300000001"/>
    <n v="8.7772020729999998"/>
    <n v="8.7772020729999998"/>
  </r>
  <r>
    <d v="2025-10-05T00:00:00"/>
    <x v="5"/>
    <n v="444"/>
    <n v="4"/>
    <n v="0.94799999999999995"/>
    <n v="0.90100000000000002"/>
    <n v="3.79"/>
    <n v="3.79"/>
    <s v="USD"/>
    <n v="1"/>
    <n v="1"/>
    <n v="1"/>
    <n v="1"/>
    <n v="1"/>
    <n v="1"/>
    <n v="1"/>
    <n v="1"/>
    <n v="24.88"/>
    <n v="24.88"/>
    <n v="24.88"/>
    <n v="24.88"/>
    <n v="15.23311897"/>
    <n v="15.23311897"/>
    <n v="6.5646437989999997"/>
    <n v="6.5646437989999997"/>
  </r>
  <r>
    <d v="2025-10-05T00:00:00"/>
    <x v="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45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3"/>
    <n v="397"/>
    <n v="2"/>
    <n v="2.34"/>
    <n v="0.504"/>
    <n v="4.68"/>
    <n v="4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8"/>
    <n v="199"/>
    <n v="2"/>
    <n v="1.5"/>
    <n v="1.0049999999999999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3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5T00:00:00"/>
    <x v="45"/>
    <n v="96"/>
    <n v="1"/>
    <n v="0.74"/>
    <n v="1.042"/>
    <n v="0.74"/>
    <n v="0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5T00:00:00"/>
    <x v="5"/>
    <n v="1162"/>
    <n v="10"/>
    <n v="0.503"/>
    <n v="0.86099999999999999"/>
    <n v="5.03"/>
    <n v="5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0"/>
    <n v="1627"/>
    <n v="16"/>
    <n v="1.8129999999999999"/>
    <n v="0.98299999999999998"/>
    <n v="29.01"/>
    <n v="29.01"/>
    <s v="USD"/>
    <n v="4"/>
    <n v="4"/>
    <n v="4"/>
    <n v="4"/>
    <n v="4"/>
    <n v="4"/>
    <n v="4"/>
    <n v="4"/>
    <n v="105.13"/>
    <n v="105.13"/>
    <n v="105.13"/>
    <n v="105.13"/>
    <n v="27.594406920000001"/>
    <n v="27.594406920000001"/>
    <n v="3.623922785"/>
    <n v="3.623922785"/>
  </r>
  <r>
    <d v="2025-10-06T00:00:00"/>
    <x v="1"/>
    <n v="4827"/>
    <n v="69"/>
    <n v="1.764"/>
    <n v="1.429"/>
    <n v="121.7"/>
    <n v="121.7"/>
    <s v="USD"/>
    <n v="10"/>
    <n v="14"/>
    <n v="14"/>
    <n v="14"/>
    <n v="10"/>
    <n v="14"/>
    <n v="14"/>
    <n v="14"/>
    <n v="259.52"/>
    <n v="365.14"/>
    <n v="365.14"/>
    <n v="365.14"/>
    <n v="33.329681770000001"/>
    <n v="33.329681770000001"/>
    <n v="3.0003286770000002"/>
    <n v="3.0003286770000002"/>
  </r>
  <r>
    <d v="2025-10-06T00:00:00"/>
    <x v="2"/>
    <n v="1332"/>
    <n v="19"/>
    <n v="3.2930000000000001"/>
    <n v="1.4259999999999999"/>
    <n v="62.56"/>
    <n v="62.56"/>
    <s v="USD"/>
    <n v="5"/>
    <n v="5"/>
    <n v="5"/>
    <n v="5"/>
    <n v="5"/>
    <n v="5"/>
    <n v="5"/>
    <n v="5"/>
    <n v="155.4"/>
    <n v="155.4"/>
    <n v="155.4"/>
    <n v="155.4"/>
    <n v="40.257400259999997"/>
    <n v="40.257400259999997"/>
    <n v="2.484015345"/>
    <n v="2.484015345"/>
  </r>
  <r>
    <d v="2025-10-06T00:00:00"/>
    <x v="4"/>
    <n v="1955"/>
    <n v="10"/>
    <n v="5.1890000000000001"/>
    <n v="0.51200000000000001"/>
    <n v="51.89"/>
    <n v="51.89"/>
    <s v="USD"/>
    <n v="4"/>
    <n v="4"/>
    <n v="4"/>
    <n v="4"/>
    <n v="7"/>
    <n v="7"/>
    <n v="7"/>
    <n v="7"/>
    <n v="371.41"/>
    <n v="371.41"/>
    <n v="371.41"/>
    <n v="371.41"/>
    <n v="13.97108317"/>
    <n v="13.97108317"/>
    <n v="7.1576411640000002"/>
    <n v="7.1576411640000002"/>
  </r>
  <r>
    <d v="2025-10-06T00:00:00"/>
    <x v="44"/>
    <n v="4173"/>
    <n v="35"/>
    <n v="2.806"/>
    <n v="0.83899999999999997"/>
    <n v="98.22"/>
    <n v="98.22"/>
    <s v="USD"/>
    <n v="7"/>
    <n v="7"/>
    <n v="7"/>
    <n v="7"/>
    <n v="8"/>
    <n v="8"/>
    <n v="8"/>
    <n v="8"/>
    <n v="266.41000000000003"/>
    <n v="266.41000000000003"/>
    <n v="266.41000000000003"/>
    <n v="266.41000000000003"/>
    <n v="36.867985439999998"/>
    <n v="36.867985439999998"/>
    <n v="2.7123803710000001"/>
    <n v="2.7123803710000001"/>
  </r>
  <r>
    <d v="2025-10-06T00:00:00"/>
    <x v="6"/>
    <n v="627"/>
    <n v="8"/>
    <n v="0.92300000000000004"/>
    <n v="1.276"/>
    <n v="7.38"/>
    <n v="7.38"/>
    <s v="USD"/>
    <n v="2"/>
    <n v="2"/>
    <n v="2"/>
    <n v="2"/>
    <n v="2"/>
    <n v="2"/>
    <n v="2"/>
    <n v="2"/>
    <n v="48.86"/>
    <n v="48.86"/>
    <n v="48.86"/>
    <n v="48.86"/>
    <n v="15.10437986"/>
    <n v="15.10437986"/>
    <n v="6.6205962060000001"/>
    <n v="6.6205962060000001"/>
  </r>
  <r>
    <d v="2025-10-06T00:00:00"/>
    <x v="7"/>
    <n v="781"/>
    <n v="5"/>
    <n v="1.46"/>
    <n v="0.64"/>
    <n v="7.3"/>
    <n v="7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9"/>
    <n v="1632"/>
    <n v="12"/>
    <n v="1.39"/>
    <n v="0.73499999999999999"/>
    <n v="16.68"/>
    <n v="16.68"/>
    <s v="USD"/>
    <n v="4"/>
    <n v="4"/>
    <n v="4"/>
    <n v="4"/>
    <n v="5"/>
    <n v="5"/>
    <n v="5"/>
    <n v="5"/>
    <n v="146.62"/>
    <n v="146.62"/>
    <n v="146.62"/>
    <n v="146.62"/>
    <n v="11.376347020000001"/>
    <n v="11.376347020000001"/>
    <n v="8.7901678660000009"/>
    <n v="8.7901678660000009"/>
  </r>
  <r>
    <d v="2025-10-06T00:00:00"/>
    <x v="4"/>
    <n v="8042"/>
    <n v="90"/>
    <n v="4.5190000000000001"/>
    <n v="1.119"/>
    <n v="406.74"/>
    <n v="406.74"/>
    <s v="USD"/>
    <n v="35"/>
    <n v="38"/>
    <n v="38"/>
    <n v="38"/>
    <n v="46"/>
    <n v="50"/>
    <n v="50"/>
    <n v="50"/>
    <n v="1598.51"/>
    <n v="1879.47"/>
    <n v="1879.47"/>
    <n v="1879.47"/>
    <n v="21.641207359999999"/>
    <n v="21.641207359999999"/>
    <n v="4.6208142790000002"/>
    <n v="4.6208142790000002"/>
  </r>
  <r>
    <d v="2025-10-06T00:00:00"/>
    <x v="10"/>
    <n v="3296"/>
    <n v="17"/>
    <n v="4.1539999999999999"/>
    <n v="0.51600000000000001"/>
    <n v="70.61"/>
    <n v="70.61"/>
    <s v="USD"/>
    <n v="4"/>
    <n v="4"/>
    <n v="4"/>
    <n v="4"/>
    <n v="7"/>
    <n v="7"/>
    <n v="7"/>
    <n v="7"/>
    <n v="230.16"/>
    <n v="230.16"/>
    <n v="230.16"/>
    <n v="230.16"/>
    <n v="30.67865832"/>
    <n v="30.67865832"/>
    <n v="3.2595949580000001"/>
    <n v="3.2595949580000001"/>
  </r>
  <r>
    <d v="2025-10-06T00:00:00"/>
    <x v="11"/>
    <n v="1986"/>
    <n v="13"/>
    <n v="4.6760000000000002"/>
    <n v="0.65500000000000003"/>
    <n v="60.79"/>
    <n v="60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12"/>
    <n v="2889"/>
    <n v="33"/>
    <n v="6.0309999999999997"/>
    <n v="1.1419999999999999"/>
    <n v="199.01"/>
    <n v="199.01"/>
    <s v="USD"/>
    <n v="15"/>
    <n v="16"/>
    <n v="16"/>
    <n v="16"/>
    <n v="25"/>
    <n v="26"/>
    <n v="26"/>
    <n v="26"/>
    <n v="739.64"/>
    <n v="767.13"/>
    <n v="767.13"/>
    <n v="767.13"/>
    <n v="25.94214801"/>
    <n v="25.94214801"/>
    <n v="3.854730918"/>
    <n v="3.854730918"/>
  </r>
  <r>
    <d v="2025-10-06T00:00:00"/>
    <x v="13"/>
    <n v="5218"/>
    <n v="38"/>
    <n v="3.3559999999999999"/>
    <n v="0.72799999999999998"/>
    <n v="127.51"/>
    <n v="127.51"/>
    <s v="USD"/>
    <n v="17"/>
    <n v="21"/>
    <n v="21"/>
    <n v="21"/>
    <n v="21"/>
    <n v="26"/>
    <n v="26"/>
    <n v="26"/>
    <n v="777.19"/>
    <n v="1003.62"/>
    <n v="1003.62"/>
    <n v="1003.62"/>
    <n v="12.705007869999999"/>
    <n v="12.705007869999999"/>
    <n v="7.8709120849999996"/>
    <n v="7.8709120849999996"/>
  </r>
  <r>
    <d v="2025-10-06T00:00:00"/>
    <x v="14"/>
    <n v="1390"/>
    <n v="8"/>
    <n v="3.1989999999999998"/>
    <n v="0.57599999999999996"/>
    <n v="25.59"/>
    <n v="25.59"/>
    <s v="USD"/>
    <n v="1"/>
    <n v="1"/>
    <n v="1"/>
    <n v="1"/>
    <n v="1"/>
    <n v="1"/>
    <n v="1"/>
    <n v="1"/>
    <n v="36.979999999999997"/>
    <n v="36.979999999999997"/>
    <n v="36.979999999999997"/>
    <n v="36.979999999999997"/>
    <n v="69.199567329999994"/>
    <n v="69.199567329999994"/>
    <n v="1.445095741"/>
    <n v="1.445095741"/>
  </r>
  <r>
    <d v="2025-10-06T00:00:00"/>
    <x v="46"/>
    <n v="2106"/>
    <n v="14"/>
    <n v="2.2480000000000002"/>
    <n v="0.66500000000000004"/>
    <n v="31.47"/>
    <n v="31.47"/>
    <s v="USD"/>
    <n v="5"/>
    <n v="6"/>
    <n v="6"/>
    <n v="6"/>
    <n v="8"/>
    <n v="10"/>
    <n v="10"/>
    <n v="10"/>
    <n v="336.31"/>
    <n v="396.07"/>
    <n v="396.07"/>
    <n v="396.07"/>
    <n v="7.9455651779999998"/>
    <n v="7.9455651779999998"/>
    <n v="12.58563711"/>
    <n v="12.58563711"/>
  </r>
  <r>
    <d v="2025-10-06T00:00:00"/>
    <x v="15"/>
    <n v="1407"/>
    <n v="11"/>
    <n v="3.6949999999999998"/>
    <n v="0.78200000000000003"/>
    <n v="40.64"/>
    <n v="40.64"/>
    <s v="USD"/>
    <n v="5"/>
    <n v="5"/>
    <n v="5"/>
    <n v="5"/>
    <n v="9"/>
    <n v="9"/>
    <n v="9"/>
    <n v="9"/>
    <n v="361.41"/>
    <n v="361.41"/>
    <n v="361.41"/>
    <n v="361.41"/>
    <n v="11.24484657"/>
    <n v="11.24484657"/>
    <n v="8.8929625980000004"/>
    <n v="8.8929625980000004"/>
  </r>
  <r>
    <d v="2025-10-06T00:00:00"/>
    <x v="16"/>
    <n v="971"/>
    <n v="10"/>
    <n v="4.8899999999999997"/>
    <n v="1.03"/>
    <n v="48.9"/>
    <n v="48.9"/>
    <s v="USD"/>
    <n v="1"/>
    <n v="2"/>
    <n v="2"/>
    <n v="2"/>
    <n v="1"/>
    <n v="2"/>
    <n v="2"/>
    <n v="2"/>
    <n v="26.88"/>
    <n v="54.37"/>
    <n v="54.37"/>
    <n v="54.37"/>
    <n v="89.939304759999999"/>
    <n v="89.939304759999999"/>
    <n v="1.111860941"/>
    <n v="1.111860941"/>
  </r>
  <r>
    <d v="2025-10-06T00:00:00"/>
    <x v="49"/>
    <n v="5282"/>
    <n v="39"/>
    <n v="2.157"/>
    <n v="0.73799999999999999"/>
    <n v="84.14"/>
    <n v="84.14"/>
    <s v="USD"/>
    <n v="7"/>
    <n v="7"/>
    <n v="7"/>
    <n v="7"/>
    <n v="7"/>
    <n v="7"/>
    <n v="7"/>
    <n v="7"/>
    <n v="232.82"/>
    <n v="232.82"/>
    <n v="232.82"/>
    <n v="232.82"/>
    <n v="36.139506920000002"/>
    <n v="36.139506920000002"/>
    <n v="2.767054908"/>
    <n v="2.767054908"/>
  </r>
  <r>
    <d v="2025-10-06T00:00:00"/>
    <x v="17"/>
    <n v="379"/>
    <n v="3"/>
    <n v="6.8730000000000002"/>
    <n v="0.79200000000000004"/>
    <n v="20.62"/>
    <n v="20.62"/>
    <s v="USD"/>
    <n v="3"/>
    <n v="3"/>
    <n v="3"/>
    <n v="3"/>
    <n v="4"/>
    <n v="4"/>
    <n v="4"/>
    <n v="4"/>
    <n v="214.74"/>
    <n v="214.74"/>
    <n v="214.74"/>
    <n v="214.74"/>
    <n v="9.6023097699999997"/>
    <n v="9.6023097699999997"/>
    <n v="10.414161010000001"/>
    <n v="10.414161010000001"/>
  </r>
  <r>
    <d v="2025-10-06T00:00:00"/>
    <x v="18"/>
    <n v="782"/>
    <n v="7"/>
    <n v="3.266"/>
    <n v="0.89500000000000002"/>
    <n v="22.86"/>
    <n v="2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19"/>
    <n v="1187"/>
    <n v="9"/>
    <n v="4.7809999999999997"/>
    <n v="0.75800000000000001"/>
    <n v="43.03"/>
    <n v="43.03"/>
    <s v="USD"/>
    <n v="5"/>
    <n v="5"/>
    <n v="5"/>
    <n v="5"/>
    <n v="5"/>
    <n v="5"/>
    <n v="5"/>
    <n v="5"/>
    <n v="343.62"/>
    <n v="343.62"/>
    <n v="343.62"/>
    <n v="343.62"/>
    <n v="12.52255398"/>
    <n v="12.52255398"/>
    <n v="7.9855914480000001"/>
    <n v="7.9855914480000001"/>
  </r>
  <r>
    <d v="2025-10-06T00:00:00"/>
    <x v="20"/>
    <n v="1510"/>
    <n v="16"/>
    <n v="4.2309999999999999"/>
    <n v="1.06"/>
    <n v="67.69"/>
    <n v="67.69"/>
    <s v="USD"/>
    <n v="10"/>
    <n v="10"/>
    <n v="10"/>
    <n v="10"/>
    <n v="14"/>
    <n v="14"/>
    <n v="14"/>
    <n v="14"/>
    <n v="795.46"/>
    <n v="795.46"/>
    <n v="795.46"/>
    <n v="795.46"/>
    <n v="8.5095416490000009"/>
    <n v="8.5095416490000009"/>
    <n v="11.75151426"/>
    <n v="11.75151426"/>
  </r>
  <r>
    <d v="2025-10-06T00:00:00"/>
    <x v="21"/>
    <n v="916"/>
    <n v="11"/>
    <n v="2.282"/>
    <n v="1.2010000000000001"/>
    <n v="25.1"/>
    <n v="25.1"/>
    <s v="USD"/>
    <n v="2"/>
    <n v="2"/>
    <n v="2"/>
    <n v="2"/>
    <n v="2"/>
    <n v="2"/>
    <n v="2"/>
    <n v="2"/>
    <n v="84.98"/>
    <n v="84.98"/>
    <n v="84.98"/>
    <n v="84.98"/>
    <n v="29.536361500000002"/>
    <n v="29.536361500000002"/>
    <n v="3.3856573710000002"/>
    <n v="3.3856573710000002"/>
  </r>
  <r>
    <d v="2025-10-06T00:00:00"/>
    <x v="22"/>
    <n v="604"/>
    <n v="6"/>
    <n v="2.7170000000000001"/>
    <n v="0.99299999999999999"/>
    <n v="16.3"/>
    <n v="16.3"/>
    <s v="USD"/>
    <n v="2"/>
    <n v="2"/>
    <n v="2"/>
    <n v="2"/>
    <n v="7"/>
    <n v="7"/>
    <n v="7"/>
    <n v="7"/>
    <n v="412.43"/>
    <n v="412.43"/>
    <n v="412.43"/>
    <n v="412.43"/>
    <n v="3.9521858249999999"/>
    <n v="3.9521858249999999"/>
    <n v="25.30245399"/>
    <n v="25.30245399"/>
  </r>
  <r>
    <d v="2025-10-06T00:00:00"/>
    <x v="3"/>
    <n v="1319"/>
    <n v="5"/>
    <n v="4.5259999999999998"/>
    <n v="0.379"/>
    <n v="22.63"/>
    <n v="22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5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14"/>
    <n v="360"/>
    <n v="2"/>
    <n v="3.5649999999999999"/>
    <n v="0.55600000000000005"/>
    <n v="7.13"/>
    <n v="7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23"/>
    <n v="162"/>
    <n v="1"/>
    <n v="3.79"/>
    <n v="0.61699999999999999"/>
    <n v="3.79"/>
    <n v="3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4"/>
    <n v="73"/>
    <n v="1"/>
    <n v="1.01"/>
    <n v="1.37"/>
    <n v="1.01"/>
    <n v="1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0"/>
    <n v="122"/>
    <n v="2"/>
    <n v="2.4849999999999999"/>
    <n v="1.639"/>
    <n v="4.97"/>
    <n v="4.97"/>
    <s v="USD"/>
    <n v="1"/>
    <n v="1"/>
    <n v="1"/>
    <n v="1"/>
    <n v="1"/>
    <n v="1"/>
    <n v="1"/>
    <n v="1"/>
    <n v="37.880000000000003"/>
    <n v="37.880000000000003"/>
    <n v="37.880000000000003"/>
    <n v="37.880000000000003"/>
    <n v="13.120380150000001"/>
    <n v="13.120380150000001"/>
    <n v="7.621730382"/>
    <n v="7.621730382"/>
  </r>
  <r>
    <d v="2025-10-06T00:00:00"/>
    <x v="2"/>
    <n v="398"/>
    <n v="7"/>
    <n v="3.504"/>
    <n v="1.7589999999999999"/>
    <n v="24.53"/>
    <n v="2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6"/>
    <n v="1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6"/>
    <n v="673"/>
    <n v="3"/>
    <n v="3.97"/>
    <n v="0.44600000000000001"/>
    <n v="11.91"/>
    <n v="11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7"/>
    <n v="944"/>
    <n v="6"/>
    <n v="2.0430000000000001"/>
    <n v="0.63600000000000001"/>
    <n v="12.26"/>
    <n v="12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24"/>
    <n v="616"/>
    <n v="3"/>
    <n v="4.6500000000000004"/>
    <n v="0.48699999999999999"/>
    <n v="13.95"/>
    <n v="13.95"/>
    <s v="USD"/>
    <n v="1"/>
    <n v="1"/>
    <n v="1"/>
    <n v="1"/>
    <n v="3"/>
    <n v="3"/>
    <n v="3"/>
    <n v="3"/>
    <n v="257.7"/>
    <n v="257.7"/>
    <n v="257.7"/>
    <n v="257.7"/>
    <n v="5.4132712459999999"/>
    <n v="5.4132712459999999"/>
    <n v="18.473118280000001"/>
    <n v="18.473118280000001"/>
  </r>
  <r>
    <d v="2025-10-06T00:00:00"/>
    <x v="4"/>
    <n v="668"/>
    <n v="2"/>
    <n v="1.6850000000000001"/>
    <n v="0.29899999999999999"/>
    <n v="3.37"/>
    <n v="3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4"/>
    <n v="2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1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21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25"/>
    <n v="704"/>
    <n v="5"/>
    <n v="2.3879999999999999"/>
    <n v="0.71"/>
    <n v="11.94"/>
    <n v="11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26"/>
    <n v="1275"/>
    <n v="7"/>
    <n v="2.7970000000000002"/>
    <n v="0.54900000000000004"/>
    <n v="19.579999999999998"/>
    <n v="19.579999999999998"/>
    <s v="USD"/>
    <n v="1"/>
    <n v="1"/>
    <n v="1"/>
    <n v="1"/>
    <n v="1"/>
    <n v="1"/>
    <n v="1"/>
    <n v="1"/>
    <n v="13.49"/>
    <n v="13.49"/>
    <n v="13.49"/>
    <n v="13.49"/>
    <n v="145.14455150000001"/>
    <n v="145.14455150000001"/>
    <n v="0.68896833499999999"/>
    <n v="0.68896833499999999"/>
  </r>
  <r>
    <d v="2025-10-06T00:00:00"/>
    <x v="27"/>
    <n v="592"/>
    <n v="2"/>
    <n v="2.21"/>
    <n v="0.33800000000000002"/>
    <n v="4.42"/>
    <n v="4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1"/>
    <n v="515"/>
    <n v="5"/>
    <n v="2.444"/>
    <n v="0.97099999999999997"/>
    <n v="12.22"/>
    <n v="12.22"/>
    <s v="USD"/>
    <n v="1"/>
    <n v="1"/>
    <n v="1"/>
    <n v="1"/>
    <n v="1"/>
    <n v="1"/>
    <n v="1"/>
    <n v="1"/>
    <n v="24.98"/>
    <n v="24.98"/>
    <n v="24.98"/>
    <n v="24.98"/>
    <n v="48.919135310000001"/>
    <n v="48.919135310000001"/>
    <n v="2.0441898529999998"/>
    <n v="2.0441898529999998"/>
  </r>
  <r>
    <d v="2025-10-06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14"/>
    <n v="1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44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12"/>
    <n v="994"/>
    <n v="15"/>
    <n v="3.887"/>
    <n v="1.5089999999999999"/>
    <n v="58.31"/>
    <n v="58.31"/>
    <s v="USD"/>
    <n v="9"/>
    <n v="10"/>
    <n v="10"/>
    <n v="10"/>
    <n v="9"/>
    <n v="11"/>
    <n v="11"/>
    <n v="11"/>
    <n v="263.41000000000003"/>
    <n v="318.39"/>
    <n v="318.39"/>
    <n v="318.39"/>
    <n v="18.314017400000001"/>
    <n v="18.314017400000001"/>
    <n v="5.4602984049999996"/>
    <n v="5.4602984049999996"/>
  </r>
  <r>
    <d v="2025-10-06T00:00:00"/>
    <x v="10"/>
    <n v="1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28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2"/>
    <n v="3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9"/>
    <n v="71"/>
    <n v="1"/>
    <n v="3.33"/>
    <n v="1.4079999999999999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16"/>
    <n v="302"/>
    <n v="2"/>
    <n v="5.085"/>
    <n v="0.66200000000000003"/>
    <n v="10.17"/>
    <n v="10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19"/>
    <n v="1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29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29"/>
    <n v="73"/>
    <n v="4"/>
    <n v="0.96799999999999997"/>
    <n v="5.4790000000000001"/>
    <n v="3.87"/>
    <n v="3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29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29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0"/>
    <n v="1012"/>
    <n v="12"/>
    <n v="0.91500000000000004"/>
    <n v="1.1859999999999999"/>
    <n v="10.98"/>
    <n v="10.98"/>
    <s v="USD"/>
    <n v="2"/>
    <n v="3"/>
    <n v="3"/>
    <n v="3"/>
    <n v="2"/>
    <n v="3"/>
    <n v="3"/>
    <n v="3"/>
    <n v="26.98"/>
    <n v="38.47"/>
    <n v="38.47"/>
    <n v="38.47"/>
    <n v="28.541720819999998"/>
    <n v="28.541720819999998"/>
    <n v="3.5036429870000001"/>
    <n v="3.5036429870000001"/>
  </r>
  <r>
    <d v="2025-10-06T00:00:00"/>
    <x v="30"/>
    <n v="1610"/>
    <n v="12"/>
    <n v="0.65100000000000002"/>
    <n v="0.745"/>
    <n v="7.81"/>
    <n v="7.81"/>
    <s v="USD"/>
    <n v="2"/>
    <n v="2"/>
    <n v="2"/>
    <n v="2"/>
    <n v="5"/>
    <n v="5"/>
    <n v="5"/>
    <n v="5"/>
    <n v="67.45"/>
    <n v="67.45"/>
    <n v="67.45"/>
    <n v="67.45"/>
    <n v="11.57894737"/>
    <n v="11.57894737"/>
    <n v="8.6363636360000005"/>
    <n v="8.6363636360000005"/>
  </r>
  <r>
    <d v="2025-10-06T00:00:00"/>
    <x v="30"/>
    <n v="1571"/>
    <n v="15"/>
    <n v="0.70699999999999996"/>
    <n v="0.95499999999999996"/>
    <n v="10.61"/>
    <n v="10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0"/>
    <n v="4189"/>
    <n v="54"/>
    <n v="0.40100000000000002"/>
    <n v="1.2889999999999999"/>
    <n v="21.66"/>
    <n v="21.66"/>
    <s v="USD"/>
    <n v="5"/>
    <n v="6"/>
    <n v="6"/>
    <n v="6"/>
    <n v="7"/>
    <n v="8"/>
    <n v="8"/>
    <n v="8"/>
    <n v="217.43"/>
    <n v="230.92"/>
    <n v="230.92"/>
    <n v="230.92"/>
    <n v="9.3798718169999997"/>
    <n v="9.3798718169999997"/>
    <n v="10.6611265"/>
    <n v="10.6611265"/>
  </r>
  <r>
    <d v="2025-10-06T00:00:00"/>
    <x v="31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2"/>
    <n v="281"/>
    <n v="2"/>
    <n v="1.26"/>
    <n v="0.71199999999999997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1"/>
    <n v="285"/>
    <n v="3"/>
    <n v="1.19"/>
    <n v="1.0529999999999999"/>
    <n v="3.57"/>
    <n v="3.57"/>
    <s v="USD"/>
    <n v="0"/>
    <n v="1"/>
    <n v="1"/>
    <n v="1"/>
    <n v="0"/>
    <n v="4"/>
    <n v="4"/>
    <n v="4"/>
    <n v="0"/>
    <n v="125.96"/>
    <n v="125.96"/>
    <n v="125.96"/>
    <n v="2.8342330900000001"/>
    <n v="2.8342330900000001"/>
    <n v="35.28291317"/>
    <n v="35.28291317"/>
  </r>
  <r>
    <d v="2025-10-06T00:00:00"/>
    <x v="32"/>
    <n v="342"/>
    <n v="6"/>
    <n v="1.1599999999999999"/>
    <n v="1.754"/>
    <n v="6.96"/>
    <n v="6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2"/>
    <n v="5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1"/>
    <n v="2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2"/>
    <n v="705"/>
    <n v="5"/>
    <n v="0.85"/>
    <n v="0.70899999999999996"/>
    <n v="4.25"/>
    <n v="4.25"/>
    <s v="USD"/>
    <n v="4"/>
    <n v="4"/>
    <n v="4"/>
    <n v="4"/>
    <n v="5"/>
    <n v="5"/>
    <n v="5"/>
    <n v="5"/>
    <n v="139.54"/>
    <n v="139.54"/>
    <n v="139.54"/>
    <n v="139.54"/>
    <n v="3.0457216570000001"/>
    <n v="3.0457216570000001"/>
    <n v="32.832941179999999"/>
    <n v="32.832941179999999"/>
  </r>
  <r>
    <d v="2025-10-06T00:00:00"/>
    <x v="31"/>
    <n v="1073"/>
    <n v="4"/>
    <n v="0.88800000000000001"/>
    <n v="0.373"/>
    <n v="3.55"/>
    <n v="3.55"/>
    <s v="USD"/>
    <n v="1"/>
    <n v="1"/>
    <n v="1"/>
    <n v="1"/>
    <n v="1"/>
    <n v="1"/>
    <n v="1"/>
    <n v="1"/>
    <n v="21.88"/>
    <n v="21.88"/>
    <n v="21.88"/>
    <n v="21.88"/>
    <n v="16.224862890000001"/>
    <n v="16.224862890000001"/>
    <n v="6.1633802820000003"/>
    <n v="6.1633802820000003"/>
  </r>
  <r>
    <d v="2025-10-06T00:00:00"/>
    <x v="33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4"/>
    <n v="819"/>
    <n v="7"/>
    <n v="1.4570000000000001"/>
    <n v="0.85499999999999998"/>
    <n v="10.199999999999999"/>
    <n v="10.199999999999999"/>
    <s v="USD"/>
    <n v="3"/>
    <n v="3"/>
    <n v="3"/>
    <n v="3"/>
    <n v="3"/>
    <n v="3"/>
    <n v="3"/>
    <n v="3"/>
    <n v="91.86"/>
    <n v="91.86"/>
    <n v="91.86"/>
    <n v="91.86"/>
    <n v="11.103853689999999"/>
    <n v="11.103853689999999"/>
    <n v="9.0058823530000005"/>
    <n v="9.0058823530000005"/>
  </r>
  <r>
    <d v="2025-10-06T00:00:00"/>
    <x v="35"/>
    <n v="875"/>
    <n v="6"/>
    <n v="1.365"/>
    <n v="0.68600000000000005"/>
    <n v="8.19"/>
    <n v="8.19"/>
    <s v="USD"/>
    <n v="1"/>
    <n v="1"/>
    <n v="1"/>
    <n v="1"/>
    <n v="1"/>
    <n v="1"/>
    <n v="1"/>
    <n v="1"/>
    <n v="21.88"/>
    <n v="21.88"/>
    <n v="21.88"/>
    <n v="21.88"/>
    <n v="37.431444239999998"/>
    <n v="37.431444239999998"/>
    <n v="2.671550672"/>
    <n v="2.671550672"/>
  </r>
  <r>
    <d v="2025-10-06T00:00:00"/>
    <x v="35"/>
    <n v="1587"/>
    <n v="8"/>
    <n v="1.161"/>
    <n v="0.504"/>
    <n v="9.2899999999999991"/>
    <n v="9.28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3"/>
    <n v="31"/>
    <n v="1"/>
    <n v="1.02"/>
    <n v="3.226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4"/>
    <n v="3364"/>
    <n v="14"/>
    <n v="0.80800000000000005"/>
    <n v="0.41599999999999998"/>
    <n v="11.31"/>
    <n v="1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3"/>
    <n v="2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4"/>
    <n v="1147"/>
    <n v="6"/>
    <n v="1.53"/>
    <n v="0.52300000000000002"/>
    <n v="9.18"/>
    <n v="9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5"/>
    <n v="1068"/>
    <n v="4"/>
    <n v="1.083"/>
    <n v="0.375"/>
    <n v="4.33"/>
    <n v="4.33"/>
    <s v="USD"/>
    <n v="1"/>
    <n v="1"/>
    <n v="1"/>
    <n v="1"/>
    <n v="1"/>
    <n v="1"/>
    <n v="1"/>
    <n v="1"/>
    <n v="24.98"/>
    <n v="24.98"/>
    <n v="24.98"/>
    <n v="24.98"/>
    <n v="17.333867089999998"/>
    <n v="17.333867089999998"/>
    <n v="5.7690531180000004"/>
    <n v="5.7690531180000004"/>
  </r>
  <r>
    <d v="2025-10-06T00:00:00"/>
    <x v="34"/>
    <n v="3117"/>
    <n v="10"/>
    <n v="0.874"/>
    <n v="0.32100000000000001"/>
    <n v="8.74"/>
    <n v="8.74"/>
    <s v="USD"/>
    <n v="1"/>
    <n v="1"/>
    <n v="1"/>
    <n v="1"/>
    <n v="1"/>
    <n v="1"/>
    <n v="1"/>
    <n v="1"/>
    <n v="32.979999999999997"/>
    <n v="32.979999999999997"/>
    <n v="32.979999999999997"/>
    <n v="32.979999999999997"/>
    <n v="26.50090964"/>
    <n v="26.50090964"/>
    <n v="3.773455378"/>
    <n v="3.773455378"/>
  </r>
  <r>
    <d v="2025-10-06T00:00:00"/>
    <x v="33"/>
    <n v="276"/>
    <n v="1"/>
    <n v="0.42"/>
    <n v="0.36199999999999999"/>
    <n v="0.42"/>
    <n v="0.42"/>
    <s v="USD"/>
    <n v="1"/>
    <n v="1"/>
    <n v="1"/>
    <n v="1"/>
    <n v="1"/>
    <n v="1"/>
    <n v="1"/>
    <n v="1"/>
    <n v="29.49"/>
    <n v="29.49"/>
    <n v="29.49"/>
    <n v="29.49"/>
    <n v="1.424211597"/>
    <n v="1.424211597"/>
    <n v="70.214285709999999"/>
    <n v="70.214285709999999"/>
  </r>
  <r>
    <d v="2025-10-06T00:00:00"/>
    <x v="35"/>
    <n v="1054"/>
    <n v="12"/>
    <n v="0.76800000000000002"/>
    <n v="1.139"/>
    <n v="9.2200000000000006"/>
    <n v="9.22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6"/>
    <n v="442"/>
    <n v="10"/>
    <n v="2.4900000000000002"/>
    <n v="2.262"/>
    <n v="24.9"/>
    <n v="24.9"/>
    <s v="USD"/>
    <n v="2"/>
    <n v="3"/>
    <n v="3"/>
    <n v="3"/>
    <n v="3"/>
    <n v="4"/>
    <n v="4"/>
    <n v="4"/>
    <n v="85.47"/>
    <n v="113.96"/>
    <n v="113.96"/>
    <n v="113.96"/>
    <n v="21.84977185"/>
    <n v="21.84977185"/>
    <n v="4.5767068269999998"/>
    <n v="4.5767068269999998"/>
  </r>
  <r>
    <d v="2025-10-06T00:00:00"/>
    <x v="36"/>
    <n v="1589"/>
    <n v="6"/>
    <n v="1.335"/>
    <n v="0.378"/>
    <n v="8.01"/>
    <n v="8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6"/>
    <n v="994"/>
    <n v="11"/>
    <n v="1.851"/>
    <n v="1.107"/>
    <n v="20.36"/>
    <n v="20.36"/>
    <s v="USD"/>
    <n v="2"/>
    <n v="2"/>
    <n v="2"/>
    <n v="2"/>
    <n v="2"/>
    <n v="2"/>
    <n v="2"/>
    <n v="2"/>
    <n v="68.86"/>
    <n v="68.86"/>
    <n v="68.86"/>
    <n v="68.86"/>
    <n v="29.56723787"/>
    <n v="29.56723787"/>
    <n v="3.3821218069999999"/>
    <n v="3.3821218069999999"/>
  </r>
  <r>
    <d v="2025-10-06T00:00:00"/>
    <x v="36"/>
    <n v="1223"/>
    <n v="3"/>
    <n v="1.0629999999999999"/>
    <n v="0.245"/>
    <n v="3.19"/>
    <n v="3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7"/>
    <n v="152"/>
    <n v="1"/>
    <n v="1.0900000000000001"/>
    <n v="0.65800000000000003"/>
    <n v="1.0900000000000001"/>
    <n v="1.09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8"/>
    <n v="54"/>
    <n v="1"/>
    <n v="0.61"/>
    <n v="1.8520000000000001"/>
    <n v="0.61"/>
    <n v="0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7"/>
    <n v="344"/>
    <n v="5"/>
    <n v="1.3440000000000001"/>
    <n v="1.4530000000000001"/>
    <n v="6.72"/>
    <n v="6.72"/>
    <s v="USD"/>
    <n v="0"/>
    <n v="1"/>
    <n v="1"/>
    <n v="1"/>
    <n v="0"/>
    <n v="2"/>
    <n v="2"/>
    <n v="2"/>
    <n v="0"/>
    <n v="61.8"/>
    <n v="61.8"/>
    <n v="61.8"/>
    <n v="10.873786409999999"/>
    <n v="10.873786409999999"/>
    <n v="9.1964285710000002"/>
    <n v="9.1964285710000002"/>
  </r>
  <r>
    <d v="2025-10-06T00:00:00"/>
    <x v="38"/>
    <n v="37"/>
    <n v="2"/>
    <n v="1.07"/>
    <n v="5.4050000000000002"/>
    <n v="2.14"/>
    <n v="2.14"/>
    <s v="USD"/>
    <n v="2"/>
    <n v="2"/>
    <n v="2"/>
    <n v="2"/>
    <n v="5"/>
    <n v="5"/>
    <n v="5"/>
    <n v="5"/>
    <n v="145.44999999999999"/>
    <n v="145.44999999999999"/>
    <n v="145.44999999999999"/>
    <n v="145.44999999999999"/>
    <n v="1.4712959779999999"/>
    <n v="1.4712959779999999"/>
    <n v="67.967289719999997"/>
    <n v="67.967289719999997"/>
  </r>
  <r>
    <d v="2025-10-06T00:00:00"/>
    <x v="37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8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7"/>
    <n v="1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8"/>
    <n v="38"/>
    <n v="1"/>
    <n v="0.42"/>
    <n v="2.6320000000000001"/>
    <n v="0.42"/>
    <n v="0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9"/>
    <n v="140"/>
    <n v="3"/>
    <n v="1.0529999999999999"/>
    <n v="2.1429999999999998"/>
    <n v="3.16"/>
    <n v="3.16"/>
    <s v="USD"/>
    <n v="0"/>
    <n v="1"/>
    <n v="1"/>
    <n v="1"/>
    <n v="0"/>
    <n v="1"/>
    <n v="1"/>
    <n v="1"/>
    <n v="0"/>
    <n v="11.49"/>
    <n v="11.49"/>
    <n v="11.49"/>
    <n v="27.502175810000001"/>
    <n v="27.502175810000001"/>
    <n v="3.6360759489999999"/>
    <n v="3.6360759489999999"/>
  </r>
  <r>
    <d v="2025-10-06T00:00:00"/>
    <x v="40"/>
    <n v="354"/>
    <n v="1"/>
    <n v="1.8"/>
    <n v="0.28199999999999997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1"/>
    <n v="764"/>
    <n v="3"/>
    <n v="1.5569999999999999"/>
    <n v="0.39300000000000002"/>
    <n v="4.67"/>
    <n v="4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2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9"/>
    <n v="341"/>
    <n v="3"/>
    <n v="0.747"/>
    <n v="0.88"/>
    <n v="2.2400000000000002"/>
    <n v="2.2400000000000002"/>
    <s v="USD"/>
    <n v="1"/>
    <n v="1"/>
    <n v="1"/>
    <n v="1"/>
    <n v="1"/>
    <n v="1"/>
    <n v="1"/>
    <n v="1"/>
    <n v="28.49"/>
    <n v="28.49"/>
    <n v="28.49"/>
    <n v="28.49"/>
    <n v="7.8624078620000004"/>
    <n v="7.8624078620000004"/>
    <n v="12.71875"/>
    <n v="12.71875"/>
  </r>
  <r>
    <d v="2025-10-06T00:00:00"/>
    <x v="40"/>
    <n v="1487"/>
    <n v="1"/>
    <n v="1.5"/>
    <n v="6.7000000000000004E-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1"/>
    <n v="1055"/>
    <n v="8"/>
    <n v="1.1639999999999999"/>
    <n v="0.75800000000000001"/>
    <n v="9.31"/>
    <n v="9.31"/>
    <s v="USD"/>
    <n v="2"/>
    <n v="2"/>
    <n v="2"/>
    <n v="2"/>
    <n v="2"/>
    <n v="2"/>
    <n v="2"/>
    <n v="2"/>
    <n v="38.39"/>
    <n v="38.39"/>
    <n v="38.39"/>
    <n v="38.39"/>
    <n v="24.251107059999999"/>
    <n v="24.251107059999999"/>
    <n v="4.1235230930000002"/>
    <n v="4.1235230930000002"/>
  </r>
  <r>
    <d v="2025-10-06T00:00:00"/>
    <x v="42"/>
    <n v="197"/>
    <n v="1"/>
    <n v="1.1399999999999999"/>
    <n v="0.50800000000000001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2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9"/>
    <n v="272"/>
    <n v="3"/>
    <n v="0.56299999999999994"/>
    <n v="1.103"/>
    <n v="1.69"/>
    <n v="1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0"/>
    <n v="293"/>
    <n v="1"/>
    <n v="1.1100000000000001"/>
    <n v="0.34100000000000003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1"/>
    <n v="804"/>
    <n v="4"/>
    <n v="1.29"/>
    <n v="0.498"/>
    <n v="5.16"/>
    <n v="5.16"/>
    <s v="USD"/>
    <n v="1"/>
    <n v="1"/>
    <n v="1"/>
    <n v="1"/>
    <n v="1"/>
    <n v="1"/>
    <n v="1"/>
    <n v="1"/>
    <n v="19.489999999999998"/>
    <n v="19.489999999999998"/>
    <n v="19.489999999999998"/>
    <n v="19.489999999999998"/>
    <n v="26.47511544"/>
    <n v="26.47511544"/>
    <n v="3.7771317830000002"/>
    <n v="3.7771317830000002"/>
  </r>
  <r>
    <d v="2025-10-06T00:00:00"/>
    <x v="41"/>
    <n v="379"/>
    <n v="1"/>
    <n v="0.88"/>
    <n v="0.26400000000000001"/>
    <n v="0.88"/>
    <n v="0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9"/>
    <n v="362"/>
    <n v="2"/>
    <n v="0.42"/>
    <n v="0.55200000000000005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2"/>
    <n v="86"/>
    <n v="1"/>
    <n v="0.86"/>
    <n v="1.163"/>
    <n v="0.86"/>
    <n v="0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0"/>
    <n v="1724"/>
    <n v="11"/>
    <n v="0.83"/>
    <n v="0.63800000000000001"/>
    <n v="9.1300000000000008"/>
    <n v="9.1300000000000008"/>
    <s v="USD"/>
    <n v="1"/>
    <n v="1"/>
    <n v="1"/>
    <n v="1"/>
    <n v="1"/>
    <n v="1"/>
    <n v="1"/>
    <n v="1"/>
    <n v="42.49"/>
    <n v="42.49"/>
    <n v="42.49"/>
    <n v="42.49"/>
    <n v="21.487408800000001"/>
    <n v="21.487408800000001"/>
    <n v="4.6538882800000003"/>
    <n v="4.6538882800000003"/>
  </r>
  <r>
    <d v="2025-10-06T00:00:00"/>
    <x v="28"/>
    <n v="2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43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28"/>
    <n v="285"/>
    <n v="4"/>
    <n v="1.1679999999999999"/>
    <n v="1.4039999999999999"/>
    <n v="4.67"/>
    <n v="4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3"/>
    <n v="224"/>
    <n v="1"/>
    <n v="0.5"/>
    <n v="0.44600000000000001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28"/>
    <n v="913"/>
    <n v="7"/>
    <n v="1.37"/>
    <n v="0.76700000000000002"/>
    <n v="9.59"/>
    <n v="9.59"/>
    <s v="USD"/>
    <n v="3"/>
    <n v="3"/>
    <n v="3"/>
    <n v="3"/>
    <n v="3"/>
    <n v="3"/>
    <n v="3"/>
    <n v="3"/>
    <n v="104.25"/>
    <n v="104.25"/>
    <n v="104.25"/>
    <n v="104.25"/>
    <n v="9.1990407669999996"/>
    <n v="9.1990407669999996"/>
    <n v="10.870698640000001"/>
    <n v="10.870698640000001"/>
  </r>
  <r>
    <d v="2025-10-06T00:00:00"/>
    <x v="43"/>
    <n v="163"/>
    <n v="1"/>
    <n v="0.78"/>
    <n v="0.61299999999999999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3"/>
    <n v="238"/>
    <n v="2"/>
    <n v="0.73499999999999999"/>
    <n v="0.84"/>
    <n v="1.47"/>
    <n v="1.47"/>
    <s v="USD"/>
    <n v="0"/>
    <n v="1"/>
    <n v="1"/>
    <n v="1"/>
    <n v="0"/>
    <n v="1"/>
    <n v="1"/>
    <n v="1"/>
    <n v="0"/>
    <n v="21.49"/>
    <n v="21.49"/>
    <n v="21.49"/>
    <n v="6.8403908790000001"/>
    <n v="6.8403908790000001"/>
    <n v="14.61904762"/>
    <n v="14.61904762"/>
  </r>
  <r>
    <d v="2025-10-06T00:00:00"/>
    <x v="28"/>
    <n v="694"/>
    <n v="3"/>
    <n v="1.56"/>
    <n v="0.432"/>
    <n v="4.68"/>
    <n v="4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45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5"/>
    <n v="650"/>
    <n v="3"/>
    <n v="1.1599999999999999"/>
    <n v="0.46200000000000002"/>
    <n v="3.48"/>
    <n v="3.48"/>
    <s v="USD"/>
    <n v="3"/>
    <n v="3"/>
    <n v="3"/>
    <n v="3"/>
    <n v="3"/>
    <n v="3"/>
    <n v="3"/>
    <n v="3"/>
    <n v="70.64"/>
    <n v="70.64"/>
    <n v="70.64"/>
    <n v="70.64"/>
    <n v="4.9263873159999996"/>
    <n v="4.9263873159999996"/>
    <n v="20.298850569999999"/>
    <n v="20.298850569999999"/>
  </r>
  <r>
    <d v="2025-10-06T00:00:00"/>
    <x v="3"/>
    <n v="212"/>
    <n v="1"/>
    <n v="1.5"/>
    <n v="0.4719999999999999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5"/>
    <n v="2216"/>
    <n v="20"/>
    <n v="1.046"/>
    <n v="0.90300000000000002"/>
    <n v="20.92"/>
    <n v="20.92"/>
    <s v="USD"/>
    <n v="2"/>
    <n v="2"/>
    <n v="2"/>
    <n v="2"/>
    <n v="2"/>
    <n v="2"/>
    <n v="2"/>
    <n v="2"/>
    <n v="42.78"/>
    <n v="42.78"/>
    <n v="42.78"/>
    <n v="42.78"/>
    <n v="48.901355770000002"/>
    <n v="48.901355770000002"/>
    <n v="2.0449330780000001"/>
    <n v="2.0449330780000001"/>
  </r>
  <r>
    <d v="2025-10-06T00:00:00"/>
    <x v="8"/>
    <n v="203"/>
    <n v="2"/>
    <n v="1.5"/>
    <n v="0.98499999999999999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5"/>
    <n v="255"/>
    <n v="4"/>
    <n v="1.0349999999999999"/>
    <n v="1.569"/>
    <n v="4.1399999999999997"/>
    <n v="4.1399999999999997"/>
    <s v="USD"/>
    <n v="0"/>
    <n v="1"/>
    <n v="1"/>
    <n v="1"/>
    <n v="0"/>
    <n v="1"/>
    <n v="1"/>
    <n v="1"/>
    <n v="0"/>
    <n v="31.49"/>
    <n v="31.49"/>
    <n v="31.49"/>
    <n v="13.1470308"/>
    <n v="13.1470308"/>
    <n v="7.6062801929999999"/>
    <n v="7.6062801929999999"/>
  </r>
  <r>
    <d v="2025-10-06T00:00:00"/>
    <x v="5"/>
    <n v="589"/>
    <n v="2"/>
    <n v="0.4"/>
    <n v="0.34"/>
    <n v="0.8"/>
    <n v="0.8"/>
    <s v="USD"/>
    <n v="1"/>
    <n v="1"/>
    <n v="1"/>
    <n v="1"/>
    <n v="1"/>
    <n v="1"/>
    <n v="1"/>
    <n v="1"/>
    <n v="34.49"/>
    <n v="34.49"/>
    <n v="34.49"/>
    <n v="34.49"/>
    <n v="2.319512902"/>
    <n v="2.319512902"/>
    <n v="43.112499999999997"/>
    <n v="43.112499999999997"/>
  </r>
  <r>
    <d v="2025-10-06T00:00:00"/>
    <x v="8"/>
    <n v="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45"/>
    <n v="102"/>
    <n v="2"/>
    <n v="0.89"/>
    <n v="1.9610000000000001"/>
    <n v="1.78"/>
    <n v="1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3"/>
    <n v="315"/>
    <n v="1"/>
    <n v="2.34"/>
    <n v="0.317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8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3"/>
    <n v="115"/>
    <n v="1"/>
    <n v="0.63"/>
    <n v="0.87"/>
    <n v="0.63"/>
    <n v="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6T00:00:00"/>
    <x v="45"/>
    <n v="1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6T00:00:00"/>
    <x v="5"/>
    <n v="1114"/>
    <n v="16"/>
    <n v="0.59399999999999997"/>
    <n v="1.4359999999999999"/>
    <n v="9.51"/>
    <n v="9.51"/>
    <s v="USD"/>
    <n v="1"/>
    <n v="1"/>
    <n v="1"/>
    <n v="1"/>
    <n v="1"/>
    <n v="1"/>
    <n v="1"/>
    <n v="1"/>
    <n v="24.88"/>
    <n v="24.88"/>
    <n v="24.88"/>
    <n v="24.88"/>
    <n v="38.22347267"/>
    <n v="38.22347267"/>
    <n v="2.6161934809999998"/>
    <n v="2.6161934809999998"/>
  </r>
  <r>
    <d v="2025-10-07T00:00:00"/>
    <x v="0"/>
    <n v="4284"/>
    <n v="26"/>
    <n v="1.968"/>
    <n v="0.60699999999999998"/>
    <n v="51.18"/>
    <n v="51.18"/>
    <s v="USD"/>
    <n v="4"/>
    <n v="4"/>
    <n v="4"/>
    <n v="4"/>
    <n v="4"/>
    <n v="4"/>
    <n v="4"/>
    <n v="4"/>
    <n v="95.74"/>
    <n v="95.74"/>
    <n v="95.74"/>
    <n v="95.74"/>
    <n v="53.457280130000001"/>
    <n v="53.457280130000001"/>
    <n v="1.870652599"/>
    <n v="1.870652599"/>
  </r>
  <r>
    <d v="2025-10-07T00:00:00"/>
    <x v="1"/>
    <n v="5470"/>
    <n v="59"/>
    <n v="3.0870000000000002"/>
    <n v="1.079"/>
    <n v="182.14"/>
    <n v="182.14"/>
    <s v="USD"/>
    <n v="10"/>
    <n v="10"/>
    <n v="11"/>
    <n v="11"/>
    <n v="13"/>
    <n v="13"/>
    <n v="14"/>
    <n v="14"/>
    <n v="358.68"/>
    <n v="358.68"/>
    <n v="383.66"/>
    <n v="383.66"/>
    <n v="50.780640120000001"/>
    <n v="47.474326230000003"/>
    <n v="1.9692544199999999"/>
    <n v="2.1064016689999998"/>
  </r>
  <r>
    <d v="2025-10-07T00:00:00"/>
    <x v="2"/>
    <n v="1976"/>
    <n v="25"/>
    <n v="3.33"/>
    <n v="1.2649999999999999"/>
    <n v="83.25"/>
    <n v="83.25"/>
    <s v="USD"/>
    <n v="2"/>
    <n v="4"/>
    <n v="4"/>
    <n v="4"/>
    <n v="5"/>
    <n v="9"/>
    <n v="9"/>
    <n v="9"/>
    <n v="371.48"/>
    <n v="491"/>
    <n v="491"/>
    <n v="491"/>
    <n v="16.955193479999998"/>
    <n v="16.955193479999998"/>
    <n v="5.8978978980000001"/>
    <n v="5.8978978980000001"/>
  </r>
  <r>
    <d v="2025-10-07T00:00:00"/>
    <x v="4"/>
    <n v="3400"/>
    <n v="18"/>
    <n v="4.9950000000000001"/>
    <n v="0.52900000000000003"/>
    <n v="89.91"/>
    <n v="89.91"/>
    <s v="USD"/>
    <n v="2"/>
    <n v="2"/>
    <n v="2"/>
    <n v="2"/>
    <n v="3"/>
    <n v="3"/>
    <n v="3"/>
    <n v="3"/>
    <n v="328.47"/>
    <n v="328.47"/>
    <n v="328.47"/>
    <n v="328.47"/>
    <n v="27.372362769999999"/>
    <n v="27.372362769999999"/>
    <n v="3.6533199870000002"/>
    <n v="3.6533199870000002"/>
  </r>
  <r>
    <d v="2025-10-07T00:00:00"/>
    <x v="44"/>
    <n v="5541"/>
    <n v="37"/>
    <n v="3.234"/>
    <n v="0.66800000000000004"/>
    <n v="119.64"/>
    <n v="119.64"/>
    <s v="USD"/>
    <n v="8"/>
    <n v="8"/>
    <n v="8"/>
    <n v="8"/>
    <n v="8"/>
    <n v="8"/>
    <n v="8"/>
    <n v="8"/>
    <n v="260.74"/>
    <n v="260.74"/>
    <n v="260.74"/>
    <n v="260.74"/>
    <n v="45.88478945"/>
    <n v="45.88478945"/>
    <n v="2.1793714479999999"/>
    <n v="2.1793714479999999"/>
  </r>
  <r>
    <d v="2025-10-07T00:00:00"/>
    <x v="6"/>
    <n v="1108"/>
    <n v="15"/>
    <n v="2.6059999999999999"/>
    <n v="1.3540000000000001"/>
    <n v="39.090000000000003"/>
    <n v="39.090000000000003"/>
    <s v="USD"/>
    <n v="10"/>
    <n v="10"/>
    <n v="10"/>
    <n v="10"/>
    <n v="10"/>
    <n v="10"/>
    <n v="10"/>
    <n v="10"/>
    <n v="272.61"/>
    <n v="272.61"/>
    <n v="272.61"/>
    <n v="272.61"/>
    <n v="14.33916584"/>
    <n v="14.33916584"/>
    <n v="6.9739063699999999"/>
    <n v="6.9739063699999999"/>
  </r>
  <r>
    <d v="2025-10-07T00:00:00"/>
    <x v="7"/>
    <n v="1323"/>
    <n v="15"/>
    <n v="2.411"/>
    <n v="1.1339999999999999"/>
    <n v="36.159999999999997"/>
    <n v="36.159999999999997"/>
    <s v="USD"/>
    <n v="1"/>
    <n v="1"/>
    <n v="1"/>
    <n v="1"/>
    <n v="1"/>
    <n v="1"/>
    <n v="1"/>
    <n v="1"/>
    <n v="42.49"/>
    <n v="42.49"/>
    <n v="42.49"/>
    <n v="42.49"/>
    <n v="85.10237703"/>
    <n v="85.10237703"/>
    <n v="1.1750553100000001"/>
    <n v="1.1750553100000001"/>
  </r>
  <r>
    <d v="2025-10-07T00:00:00"/>
    <x v="9"/>
    <n v="1439"/>
    <n v="9"/>
    <n v="1.6"/>
    <n v="0.625"/>
    <n v="14.4"/>
    <n v="14.4"/>
    <s v="USD"/>
    <n v="2"/>
    <n v="2"/>
    <n v="2"/>
    <n v="2"/>
    <n v="2"/>
    <n v="2"/>
    <n v="2"/>
    <n v="2"/>
    <n v="43.76"/>
    <n v="43.76"/>
    <n v="43.76"/>
    <n v="43.76"/>
    <n v="32.906764170000002"/>
    <n v="32.906764170000002"/>
    <n v="3.0388888889999999"/>
    <n v="3.0388888889999999"/>
  </r>
  <r>
    <d v="2025-10-07T00:00:00"/>
    <x v="4"/>
    <n v="15928"/>
    <n v="112"/>
    <n v="5.6859999999999999"/>
    <n v="0.70299999999999996"/>
    <n v="636.84"/>
    <n v="636.84"/>
    <s v="USD"/>
    <n v="39"/>
    <n v="43"/>
    <n v="43"/>
    <n v="43"/>
    <n v="54"/>
    <n v="58"/>
    <n v="58"/>
    <n v="58"/>
    <n v="1798.05"/>
    <n v="1935.4"/>
    <n v="1935.4"/>
    <n v="1935.4"/>
    <n v="32.904825879999997"/>
    <n v="32.904825879999997"/>
    <n v="3.0390678979999999"/>
    <n v="3.0390678979999999"/>
  </r>
  <r>
    <d v="2025-10-07T00:00:00"/>
    <x v="10"/>
    <n v="3006"/>
    <n v="25"/>
    <n v="6.2380000000000004"/>
    <n v="0.83199999999999996"/>
    <n v="155.96"/>
    <n v="155.96"/>
    <s v="USD"/>
    <n v="11"/>
    <n v="11"/>
    <n v="11"/>
    <n v="11"/>
    <n v="24"/>
    <n v="24"/>
    <n v="24"/>
    <n v="24"/>
    <n v="905.39"/>
    <n v="905.39"/>
    <n v="905.39"/>
    <n v="905.39"/>
    <n v="17.225725929999999"/>
    <n v="17.225725929999999"/>
    <n v="5.8052705820000003"/>
    <n v="5.8052705820000003"/>
  </r>
  <r>
    <d v="2025-10-07T00:00:00"/>
    <x v="11"/>
    <n v="2604"/>
    <n v="13"/>
    <n v="6.2130000000000001"/>
    <n v="0.499"/>
    <n v="80.77"/>
    <n v="80.77"/>
    <s v="USD"/>
    <n v="8"/>
    <n v="8"/>
    <n v="8"/>
    <n v="8"/>
    <n v="9"/>
    <n v="9"/>
    <n v="9"/>
    <n v="9"/>
    <n v="278.2"/>
    <n v="278.2"/>
    <n v="278.2"/>
    <n v="278.2"/>
    <n v="29.033069730000001"/>
    <n v="29.033069730000001"/>
    <n v="3.4443481490000001"/>
    <n v="3.4443481490000001"/>
  </r>
  <r>
    <d v="2025-10-07T00:00:00"/>
    <x v="12"/>
    <n v="3062"/>
    <n v="29"/>
    <n v="6.9020000000000001"/>
    <n v="0.94699999999999995"/>
    <n v="200.17"/>
    <n v="200.17"/>
    <s v="USD"/>
    <n v="11"/>
    <n v="11"/>
    <n v="11"/>
    <n v="11"/>
    <n v="25"/>
    <n v="25"/>
    <n v="25"/>
    <n v="25"/>
    <n v="702.85"/>
    <n v="702.85"/>
    <n v="702.85"/>
    <n v="702.85"/>
    <n v="28.479760970000001"/>
    <n v="28.479760970000001"/>
    <n v="3.5112654239999999"/>
    <n v="3.5112654239999999"/>
  </r>
  <r>
    <d v="2025-10-07T00:00:00"/>
    <x v="13"/>
    <n v="5211"/>
    <n v="31"/>
    <n v="4.2439999999999998"/>
    <n v="0.59499999999999997"/>
    <n v="131.56"/>
    <n v="131.56"/>
    <s v="USD"/>
    <n v="12"/>
    <n v="12"/>
    <n v="12"/>
    <n v="12"/>
    <n v="17"/>
    <n v="17"/>
    <n v="17"/>
    <n v="17"/>
    <n v="583.03"/>
    <n v="583.03"/>
    <n v="583.03"/>
    <n v="583.03"/>
    <n v="22.564876590000001"/>
    <n v="22.564876590000001"/>
    <n v="4.4316661599999998"/>
    <n v="4.4316661599999998"/>
  </r>
  <r>
    <d v="2025-10-07T00:00:00"/>
    <x v="4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14"/>
    <n v="2343"/>
    <n v="14"/>
    <n v="4.2210000000000001"/>
    <n v="0.59799999999999998"/>
    <n v="59.09"/>
    <n v="59.09"/>
    <s v="USD"/>
    <n v="1"/>
    <n v="5"/>
    <n v="5"/>
    <n v="5"/>
    <n v="1"/>
    <n v="9"/>
    <n v="9"/>
    <n v="9"/>
    <n v="110.88"/>
    <n v="584.08000000000004"/>
    <n v="584.08000000000004"/>
    <n v="584.08000000000004"/>
    <n v="10.116764829999999"/>
    <n v="10.116764829999999"/>
    <n v="9.8845828400000002"/>
    <n v="9.8845828400000002"/>
  </r>
  <r>
    <d v="2025-10-07T00:00:00"/>
    <x v="46"/>
    <n v="2142"/>
    <n v="11"/>
    <n v="2.8450000000000002"/>
    <n v="0.51400000000000001"/>
    <n v="31.3"/>
    <n v="31.3"/>
    <s v="USD"/>
    <n v="2"/>
    <n v="2"/>
    <n v="2"/>
    <n v="2"/>
    <n v="2"/>
    <n v="2"/>
    <n v="2"/>
    <n v="2"/>
    <n v="62.86"/>
    <n v="62.86"/>
    <n v="62.86"/>
    <n v="62.86"/>
    <n v="49.793191219999997"/>
    <n v="49.793191219999997"/>
    <n v="2.0083067090000002"/>
    <n v="2.0083067090000002"/>
  </r>
  <r>
    <d v="2025-10-07T00:00:00"/>
    <x v="15"/>
    <n v="1391"/>
    <n v="10"/>
    <n v="3.694"/>
    <n v="0.71899999999999997"/>
    <n v="36.94"/>
    <n v="36.94"/>
    <s v="USD"/>
    <n v="1"/>
    <n v="3"/>
    <n v="3"/>
    <n v="3"/>
    <n v="4"/>
    <n v="6"/>
    <n v="6"/>
    <n v="6"/>
    <n v="127.52"/>
    <n v="188.89"/>
    <n v="188.89"/>
    <n v="188.89"/>
    <n v="19.556355549999999"/>
    <n v="19.556355549999999"/>
    <n v="5.1134271790000003"/>
    <n v="5.1134271790000003"/>
  </r>
  <r>
    <d v="2025-10-07T00:00:00"/>
    <x v="16"/>
    <n v="1353"/>
    <n v="9"/>
    <n v="5.1130000000000004"/>
    <n v="0.66500000000000004"/>
    <n v="46.02"/>
    <n v="46.02"/>
    <s v="USD"/>
    <n v="5"/>
    <n v="5"/>
    <n v="5"/>
    <n v="5"/>
    <n v="7"/>
    <n v="7"/>
    <n v="7"/>
    <n v="7"/>
    <n v="259.87"/>
    <n v="259.87"/>
    <n v="259.87"/>
    <n v="259.87"/>
    <n v="17.708854429999999"/>
    <n v="17.708854429999999"/>
    <n v="5.6468926550000003"/>
    <n v="5.6468926550000003"/>
  </r>
  <r>
    <d v="2025-10-07T00:00:00"/>
    <x v="49"/>
    <n v="3892"/>
    <n v="27"/>
    <n v="3.0249999999999999"/>
    <n v="0.69399999999999995"/>
    <n v="81.680000000000007"/>
    <n v="81.680000000000007"/>
    <s v="USD"/>
    <n v="2"/>
    <n v="3"/>
    <n v="3"/>
    <n v="3"/>
    <n v="4"/>
    <n v="5"/>
    <n v="5"/>
    <n v="5"/>
    <n v="137.96"/>
    <n v="166.45"/>
    <n v="166.45"/>
    <n v="166.45"/>
    <n v="49.071793329999998"/>
    <n v="49.071793329999998"/>
    <n v="2.037830558"/>
    <n v="2.037830558"/>
  </r>
  <r>
    <d v="2025-10-07T00:00:00"/>
    <x v="17"/>
    <n v="1340"/>
    <n v="13"/>
    <n v="7.5259999999999998"/>
    <n v="0.97"/>
    <n v="97.84"/>
    <n v="97.84"/>
    <s v="USD"/>
    <n v="7"/>
    <n v="7"/>
    <n v="7"/>
    <n v="7"/>
    <n v="13"/>
    <n v="13"/>
    <n v="13"/>
    <n v="13"/>
    <n v="439.5"/>
    <n v="439.5"/>
    <n v="439.5"/>
    <n v="439.5"/>
    <n v="22.261660979999998"/>
    <n v="22.261660979999998"/>
    <n v="4.4920277999999998"/>
    <n v="4.4920277999999998"/>
  </r>
  <r>
    <d v="2025-10-07T00:00:00"/>
    <x v="18"/>
    <n v="1527"/>
    <n v="10"/>
    <n v="4.1550000000000002"/>
    <n v="0.65500000000000003"/>
    <n v="41.55"/>
    <n v="41.55"/>
    <s v="USD"/>
    <n v="3"/>
    <n v="3"/>
    <n v="3"/>
    <n v="3"/>
    <n v="5"/>
    <n v="5"/>
    <n v="5"/>
    <n v="5"/>
    <n v="176.5"/>
    <n v="176.5"/>
    <n v="176.5"/>
    <n v="176.5"/>
    <n v="23.541076489999998"/>
    <n v="23.541076489999998"/>
    <n v="4.2478941030000001"/>
    <n v="4.2478941030000001"/>
  </r>
  <r>
    <d v="2025-10-07T00:00:00"/>
    <x v="19"/>
    <n v="1026"/>
    <n v="7"/>
    <n v="10.263999999999999"/>
    <n v="0.68200000000000005"/>
    <n v="71.849999999999994"/>
    <n v="71.849999999999994"/>
    <s v="USD"/>
    <n v="4"/>
    <n v="6"/>
    <n v="6"/>
    <n v="6"/>
    <n v="16"/>
    <n v="18"/>
    <n v="18"/>
    <n v="18"/>
    <n v="823.38"/>
    <n v="890.85"/>
    <n v="890.85"/>
    <n v="890.85"/>
    <n v="8.0653308639999999"/>
    <n v="8.0653308639999999"/>
    <n v="12.39874739"/>
    <n v="12.39874739"/>
  </r>
  <r>
    <d v="2025-10-07T00:00:00"/>
    <x v="20"/>
    <n v="1745"/>
    <n v="11"/>
    <n v="6.008"/>
    <n v="0.63"/>
    <n v="66.09"/>
    <n v="66.09"/>
    <s v="USD"/>
    <n v="1"/>
    <n v="1"/>
    <n v="1"/>
    <n v="1"/>
    <n v="1"/>
    <n v="1"/>
    <n v="1"/>
    <n v="1"/>
    <n v="23.98"/>
    <n v="23.98"/>
    <n v="23.98"/>
    <n v="23.98"/>
    <n v="275.60467060000002"/>
    <n v="275.60467060000002"/>
    <n v="0.36283855349999999"/>
    <n v="0.36283855349999999"/>
  </r>
  <r>
    <d v="2025-10-07T00:00:00"/>
    <x v="21"/>
    <n v="3150"/>
    <n v="22"/>
    <n v="4.17"/>
    <n v="0.69799999999999995"/>
    <n v="91.73"/>
    <n v="91.73"/>
    <s v="USD"/>
    <n v="3"/>
    <n v="5"/>
    <n v="5"/>
    <n v="5"/>
    <n v="3"/>
    <n v="5"/>
    <n v="5"/>
    <n v="5"/>
    <n v="70.739999999999995"/>
    <n v="120.21"/>
    <n v="120.21"/>
    <n v="120.21"/>
    <n v="76.308127440000007"/>
    <n v="76.308127440000007"/>
    <n v="1.310476398"/>
    <n v="1.310476398"/>
  </r>
  <r>
    <d v="2025-10-07T00:00:00"/>
    <x v="22"/>
    <n v="1080"/>
    <n v="10"/>
    <n v="3.6619999999999999"/>
    <n v="0.92600000000000005"/>
    <n v="36.619999999999997"/>
    <n v="36.619999999999997"/>
    <s v="USD"/>
    <n v="10"/>
    <n v="10"/>
    <n v="10"/>
    <n v="10"/>
    <n v="11"/>
    <n v="11"/>
    <n v="11"/>
    <n v="11"/>
    <n v="340.95"/>
    <n v="340.95"/>
    <n v="340.95"/>
    <n v="340.95"/>
    <n v="10.740577800000001"/>
    <n v="10.740577800000001"/>
    <n v="9.3104860729999999"/>
    <n v="9.3104860729999999"/>
  </r>
  <r>
    <d v="2025-10-07T00:00:00"/>
    <x v="3"/>
    <n v="2855"/>
    <n v="14"/>
    <n v="4.79"/>
    <n v="0.49"/>
    <n v="67.06"/>
    <n v="67.06"/>
    <s v="USD"/>
    <n v="1"/>
    <n v="1"/>
    <n v="1"/>
    <n v="1"/>
    <n v="2"/>
    <n v="2"/>
    <n v="2"/>
    <n v="2"/>
    <n v="196.98"/>
    <n v="196.98"/>
    <n v="196.98"/>
    <n v="196.98"/>
    <n v="34.04406539"/>
    <n v="34.04406539"/>
    <n v="2.9373695199999998"/>
    <n v="2.9373695199999998"/>
  </r>
  <r>
    <d v="2025-10-07T00:00:00"/>
    <x v="14"/>
    <n v="459"/>
    <n v="2"/>
    <n v="5.2249999999999996"/>
    <n v="0.436"/>
    <n v="10.45"/>
    <n v="10.45"/>
    <s v="USD"/>
    <n v="1"/>
    <n v="1"/>
    <n v="1"/>
    <n v="1"/>
    <n v="2"/>
    <n v="2"/>
    <n v="2"/>
    <n v="2"/>
    <n v="221.76"/>
    <n v="221.76"/>
    <n v="221.76"/>
    <n v="221.76"/>
    <n v="4.7123015869999998"/>
    <n v="4.7123015869999998"/>
    <n v="21.221052629999999"/>
    <n v="21.221052629999999"/>
  </r>
  <r>
    <d v="2025-10-07T00:00:00"/>
    <x v="23"/>
    <n v="808"/>
    <n v="3"/>
    <n v="4.4870000000000001"/>
    <n v="0.371"/>
    <n v="13.46"/>
    <n v="13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4"/>
    <n v="293"/>
    <n v="1"/>
    <n v="3.91"/>
    <n v="0.34100000000000003"/>
    <n v="3.91"/>
    <n v="3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0"/>
    <n v="200"/>
    <n v="1"/>
    <n v="4.7300000000000004"/>
    <n v="0.5"/>
    <n v="4.7300000000000004"/>
    <n v="4.73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2"/>
    <n v="552"/>
    <n v="4"/>
    <n v="4.383"/>
    <n v="0.72499999999999998"/>
    <n v="17.53"/>
    <n v="17.53"/>
    <s v="USD"/>
    <n v="1"/>
    <n v="1"/>
    <n v="1"/>
    <n v="1"/>
    <n v="3"/>
    <n v="3"/>
    <n v="3"/>
    <n v="3"/>
    <n v="0"/>
    <n v="0"/>
    <n v="0"/>
    <n v="0"/>
    <m/>
    <m/>
    <n v="0"/>
    <n v="0"/>
  </r>
  <r>
    <d v="2025-10-07T00:00:00"/>
    <x v="6"/>
    <n v="2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6"/>
    <n v="1750"/>
    <n v="9"/>
    <n v="5.7169999999999996"/>
    <n v="0.51400000000000001"/>
    <n v="51.45"/>
    <n v="51.45"/>
    <s v="USD"/>
    <n v="3"/>
    <n v="3"/>
    <n v="3"/>
    <n v="3"/>
    <n v="8"/>
    <n v="8"/>
    <n v="8"/>
    <n v="8"/>
    <n v="296.92"/>
    <n v="296.92"/>
    <n v="296.92"/>
    <n v="296.92"/>
    <n v="17.327899769999998"/>
    <n v="17.327899769999998"/>
    <n v="5.7710398449999998"/>
    <n v="5.7710398449999998"/>
  </r>
  <r>
    <d v="2025-10-07T00:00:00"/>
    <x v="47"/>
    <n v="1122"/>
    <n v="7"/>
    <n v="2.4809999999999999"/>
    <n v="0.624"/>
    <n v="17.37"/>
    <n v="17.37"/>
    <s v="USD"/>
    <n v="1"/>
    <n v="1"/>
    <n v="1"/>
    <n v="1"/>
    <n v="1"/>
    <n v="1"/>
    <n v="1"/>
    <n v="1"/>
    <n v="28.49"/>
    <n v="28.49"/>
    <n v="28.49"/>
    <n v="28.49"/>
    <n v="60.968760969999998"/>
    <n v="60.968760969999998"/>
    <n v="1.6401842259999999"/>
    <n v="1.6401842259999999"/>
  </r>
  <r>
    <d v="2025-10-07T00:00:00"/>
    <x v="24"/>
    <n v="2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4"/>
    <n v="1011"/>
    <n v="13"/>
    <n v="2.3980000000000001"/>
    <n v="1.286"/>
    <n v="31.18"/>
    <n v="31.18"/>
    <s v="USD"/>
    <n v="1"/>
    <n v="1"/>
    <n v="1"/>
    <n v="1"/>
    <n v="1"/>
    <n v="1"/>
    <n v="1"/>
    <n v="1"/>
    <n v="35.49"/>
    <n v="35.49"/>
    <n v="35.49"/>
    <n v="35.49"/>
    <n v="87.855734010000006"/>
    <n v="87.855734010000006"/>
    <n v="1.138229634"/>
    <n v="1.138229634"/>
  </r>
  <r>
    <d v="2025-10-07T00:00:00"/>
    <x v="44"/>
    <n v="257"/>
    <n v="1"/>
    <n v="5.5"/>
    <n v="0.38900000000000001"/>
    <n v="5.5"/>
    <n v="5.5"/>
    <s v="USD"/>
    <n v="1"/>
    <n v="1"/>
    <n v="1"/>
    <n v="1"/>
    <n v="1"/>
    <n v="1"/>
    <n v="1"/>
    <n v="1"/>
    <n v="34.49"/>
    <n v="34.49"/>
    <n v="34.49"/>
    <n v="34.49"/>
    <n v="15.9466512"/>
    <n v="15.9466512"/>
    <n v="6.270909091"/>
    <n v="6.270909091"/>
  </r>
  <r>
    <d v="2025-10-07T00:00:00"/>
    <x v="1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21"/>
    <n v="339"/>
    <n v="4"/>
    <n v="5.0129999999999999"/>
    <n v="1.18"/>
    <n v="20.05"/>
    <n v="20.05"/>
    <s v="USD"/>
    <n v="2"/>
    <n v="2"/>
    <n v="2"/>
    <n v="2"/>
    <n v="2"/>
    <n v="2"/>
    <n v="2"/>
    <n v="2"/>
    <n v="151.97999999999999"/>
    <n v="151.97999999999999"/>
    <n v="151.97999999999999"/>
    <n v="151.97999999999999"/>
    <n v="13.19252533"/>
    <n v="13.19252533"/>
    <n v="7.5800498750000003"/>
    <n v="7.5800498750000003"/>
  </r>
  <r>
    <d v="2025-10-07T00:00:00"/>
    <x v="25"/>
    <n v="9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26"/>
    <n v="1201"/>
    <n v="8"/>
    <n v="3.7890000000000001"/>
    <n v="0.66600000000000004"/>
    <n v="30.31"/>
    <n v="30.31"/>
    <s v="USD"/>
    <n v="2"/>
    <n v="2"/>
    <n v="2"/>
    <n v="2"/>
    <n v="2"/>
    <n v="2"/>
    <n v="2"/>
    <n v="2"/>
    <n v="60.98"/>
    <n v="60.98"/>
    <n v="60.98"/>
    <n v="60.98"/>
    <n v="49.704821250000002"/>
    <n v="49.704821250000002"/>
    <n v="2.0118772680000001"/>
    <n v="2.0118772680000001"/>
  </r>
  <r>
    <d v="2025-10-07T00:00:00"/>
    <x v="27"/>
    <n v="1041"/>
    <n v="10"/>
    <n v="2.2519999999999998"/>
    <n v="0.96099999999999997"/>
    <n v="22.52"/>
    <n v="22.52"/>
    <s v="USD"/>
    <n v="1"/>
    <n v="1"/>
    <n v="1"/>
    <n v="1"/>
    <n v="1"/>
    <n v="1"/>
    <n v="1"/>
    <n v="1"/>
    <n v="29.49"/>
    <n v="29.49"/>
    <n v="29.49"/>
    <n v="29.49"/>
    <n v="76.36486945"/>
    <n v="76.36486945"/>
    <n v="1.309502664"/>
    <n v="1.309502664"/>
  </r>
  <r>
    <d v="2025-10-07T00:00:00"/>
    <x v="5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1"/>
    <n v="213"/>
    <n v="9"/>
    <n v="2.323"/>
    <n v="4.2249999999999996"/>
    <n v="20.91"/>
    <n v="20.91"/>
    <s v="USD"/>
    <n v="1"/>
    <n v="1"/>
    <n v="1"/>
    <n v="1"/>
    <n v="1"/>
    <n v="1"/>
    <n v="1"/>
    <n v="1"/>
    <n v="24.98"/>
    <n v="24.98"/>
    <n v="24.98"/>
    <n v="24.98"/>
    <n v="83.706965569999994"/>
    <n v="83.706965569999994"/>
    <n v="1.1946437110000001"/>
    <n v="1.1946437110000001"/>
  </r>
  <r>
    <d v="2025-10-07T00:00:00"/>
    <x v="7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14"/>
    <n v="119"/>
    <n v="4"/>
    <n v="3.05"/>
    <n v="3.3610000000000002"/>
    <n v="12.2"/>
    <n v="12.2"/>
    <s v="USD"/>
    <n v="5"/>
    <n v="5"/>
    <n v="5"/>
    <n v="5"/>
    <n v="6"/>
    <n v="6"/>
    <n v="6"/>
    <n v="6"/>
    <n v="203.8"/>
    <n v="203.8"/>
    <n v="203.8"/>
    <n v="203.8"/>
    <n v="5.9862610399999996"/>
    <n v="5.9862610399999996"/>
    <n v="16.704918030000002"/>
    <n v="16.704918030000002"/>
  </r>
  <r>
    <d v="2025-10-07T00:00:00"/>
    <x v="44"/>
    <n v="128"/>
    <n v="2"/>
    <n v="2.48"/>
    <n v="1.5629999999999999"/>
    <n v="4.96"/>
    <n v="4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12"/>
    <n v="649"/>
    <n v="8"/>
    <n v="4.3259999999999996"/>
    <n v="1.2330000000000001"/>
    <n v="34.61"/>
    <n v="34.61"/>
    <s v="USD"/>
    <n v="2"/>
    <n v="2"/>
    <n v="2"/>
    <n v="2"/>
    <n v="4"/>
    <n v="4"/>
    <n v="4"/>
    <n v="4"/>
    <n v="109.96"/>
    <n v="109.96"/>
    <n v="109.96"/>
    <n v="109.96"/>
    <n v="31.475081849999999"/>
    <n v="31.475081849999999"/>
    <n v="3.1771164399999998"/>
    <n v="3.1771164399999998"/>
  </r>
  <r>
    <d v="2025-10-07T00:00:00"/>
    <x v="10"/>
    <n v="82"/>
    <n v="2"/>
    <n v="4.7450000000000001"/>
    <n v="2.4390000000000001"/>
    <n v="9.49"/>
    <n v="9.49"/>
    <s v="USD"/>
    <n v="1"/>
    <n v="1"/>
    <n v="1"/>
    <n v="1"/>
    <n v="1"/>
    <n v="1"/>
    <n v="1"/>
    <n v="1"/>
    <n v="26.9"/>
    <n v="26.9"/>
    <n v="26.9"/>
    <n v="26.9"/>
    <n v="35.278810409999998"/>
    <n v="35.278810409999998"/>
    <n v="2.834562698"/>
    <n v="2.834562698"/>
  </r>
  <r>
    <d v="2025-10-07T00:00:00"/>
    <x v="28"/>
    <n v="298"/>
    <n v="2"/>
    <n v="4.53"/>
    <n v="0.67100000000000004"/>
    <n v="9.06"/>
    <n v="9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2"/>
    <n v="913"/>
    <n v="4"/>
    <n v="3.48"/>
    <n v="0.438"/>
    <n v="13.92"/>
    <n v="13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9"/>
    <n v="256"/>
    <n v="2"/>
    <n v="3"/>
    <n v="0.78100000000000003"/>
    <n v="6"/>
    <n v="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16"/>
    <n v="487"/>
    <n v="4"/>
    <n v="3.6030000000000002"/>
    <n v="0.82099999999999995"/>
    <n v="14.41"/>
    <n v="14.41"/>
    <s v="USD"/>
    <n v="1"/>
    <n v="1"/>
    <n v="1"/>
    <n v="1"/>
    <n v="5"/>
    <n v="5"/>
    <n v="5"/>
    <n v="5"/>
    <n v="159.5"/>
    <n v="159.5"/>
    <n v="159.5"/>
    <n v="159.5"/>
    <n v="9.0344827589999994"/>
    <n v="9.0344827589999994"/>
    <n v="11.068702289999999"/>
    <n v="11.068702289999999"/>
  </r>
  <r>
    <d v="2025-10-07T00:00:00"/>
    <x v="19"/>
    <n v="81"/>
    <n v="1"/>
    <n v="4.62"/>
    <n v="1.2350000000000001"/>
    <n v="4.62"/>
    <n v="4.62"/>
    <s v="USD"/>
    <n v="1"/>
    <n v="1"/>
    <n v="1"/>
    <n v="1"/>
    <n v="2"/>
    <n v="2"/>
    <n v="2"/>
    <n v="2"/>
    <n v="159.76"/>
    <n v="159.76"/>
    <n v="159.76"/>
    <n v="159.76"/>
    <n v="2.8918377569999998"/>
    <n v="2.8918377569999998"/>
    <n v="34.58008658"/>
    <n v="34.58008658"/>
  </r>
  <r>
    <d v="2025-10-07T00:00:00"/>
    <x v="29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29"/>
    <n v="84"/>
    <n v="2"/>
    <n v="1.1100000000000001"/>
    <n v="2.3809999999999998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29"/>
    <n v="101"/>
    <n v="2"/>
    <n v="1.0649999999999999"/>
    <n v="1.98"/>
    <n v="2.13"/>
    <n v="2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29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0"/>
    <n v="1287"/>
    <n v="16"/>
    <n v="0.89500000000000002"/>
    <n v="1.2430000000000001"/>
    <n v="14.32"/>
    <n v="14.32"/>
    <s v="USD"/>
    <n v="5"/>
    <n v="5"/>
    <n v="5"/>
    <n v="5"/>
    <n v="6"/>
    <n v="6"/>
    <n v="6"/>
    <n v="6"/>
    <n v="304.31"/>
    <n v="304.31"/>
    <n v="304.31"/>
    <n v="304.31"/>
    <n v="4.7057277119999998"/>
    <n v="4.7057277119999998"/>
    <n v="21.250698320000001"/>
    <n v="21.250698320000001"/>
  </r>
  <r>
    <d v="2025-10-07T00:00:00"/>
    <x v="30"/>
    <n v="1843"/>
    <n v="15"/>
    <n v="0.64700000000000002"/>
    <n v="0.81399999999999995"/>
    <n v="9.7100000000000009"/>
    <n v="9.71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0"/>
    <n v="1821"/>
    <n v="13"/>
    <n v="0.435"/>
    <n v="0.71399999999999997"/>
    <n v="5.66"/>
    <n v="5.66"/>
    <s v="USD"/>
    <n v="2"/>
    <n v="2"/>
    <n v="2"/>
    <n v="2"/>
    <n v="2"/>
    <n v="2"/>
    <n v="2"/>
    <n v="2"/>
    <n v="25.37"/>
    <n v="25.37"/>
    <n v="25.37"/>
    <n v="25.37"/>
    <n v="22.30981474"/>
    <n v="22.30981474"/>
    <n v="4.4823321549999999"/>
    <n v="4.4823321549999999"/>
  </r>
  <r>
    <d v="2025-10-07T00:00:00"/>
    <x v="30"/>
    <n v="3796"/>
    <n v="61"/>
    <n v="0.36699999999999999"/>
    <n v="1.607"/>
    <n v="22.39"/>
    <n v="22.39"/>
    <s v="USD"/>
    <n v="2"/>
    <n v="2"/>
    <n v="2"/>
    <n v="2"/>
    <n v="2"/>
    <n v="2"/>
    <n v="2"/>
    <n v="2"/>
    <n v="26.98"/>
    <n v="26.98"/>
    <n v="26.98"/>
    <n v="26.98"/>
    <n v="82.987398069999998"/>
    <n v="82.987398069999998"/>
    <n v="1.2050022330000001"/>
    <n v="1.2050022330000001"/>
  </r>
  <r>
    <d v="2025-10-07T00:00:00"/>
    <x v="31"/>
    <n v="241"/>
    <n v="2"/>
    <n v="1.23"/>
    <n v="0.83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2"/>
    <n v="422"/>
    <n v="1"/>
    <n v="0.93"/>
    <n v="0.23699999999999999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1"/>
    <n v="638"/>
    <n v="9"/>
    <n v="1.0469999999999999"/>
    <n v="1.411"/>
    <n v="9.42"/>
    <n v="9.42"/>
    <s v="USD"/>
    <n v="3"/>
    <n v="3"/>
    <n v="3"/>
    <n v="3"/>
    <n v="3"/>
    <n v="3"/>
    <n v="3"/>
    <n v="3"/>
    <n v="98.88"/>
    <n v="98.88"/>
    <n v="98.88"/>
    <n v="98.88"/>
    <n v="9.5266990289999995"/>
    <n v="9.5266990289999995"/>
    <n v="10.496815290000001"/>
    <n v="10.496815290000001"/>
  </r>
  <r>
    <d v="2025-10-07T00:00:00"/>
    <x v="32"/>
    <n v="753"/>
    <n v="7"/>
    <n v="1.341"/>
    <n v="0.93"/>
    <n v="9.39"/>
    <n v="9.39"/>
    <s v="USD"/>
    <n v="0"/>
    <n v="3"/>
    <n v="3"/>
    <n v="3"/>
    <n v="0"/>
    <n v="3"/>
    <n v="3"/>
    <n v="3"/>
    <n v="0"/>
    <n v="97.86"/>
    <n v="97.86"/>
    <n v="97.86"/>
    <n v="9.5953402820000004"/>
    <n v="9.5953402820000004"/>
    <n v="10.421725240000001"/>
    <n v="10.421725240000001"/>
  </r>
  <r>
    <d v="2025-10-07T00:00:00"/>
    <x v="32"/>
    <n v="960"/>
    <n v="6"/>
    <n v="1.56"/>
    <n v="0.625"/>
    <n v="9.36"/>
    <n v="9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1"/>
    <n v="582"/>
    <n v="8"/>
    <n v="1.139"/>
    <n v="1.375"/>
    <n v="9.11"/>
    <n v="9.11"/>
    <s v="USD"/>
    <n v="3"/>
    <n v="3"/>
    <n v="3"/>
    <n v="3"/>
    <n v="3"/>
    <n v="3"/>
    <n v="3"/>
    <n v="3"/>
    <n v="90.86"/>
    <n v="90.86"/>
    <n v="90.86"/>
    <n v="90.86"/>
    <n v="10.026414259999999"/>
    <n v="10.026414259999999"/>
    <n v="9.9736553239999992"/>
    <n v="9.9736553239999992"/>
  </r>
  <r>
    <d v="2025-10-07T00:00:00"/>
    <x v="32"/>
    <n v="1413"/>
    <n v="10"/>
    <n v="0.73699999999999999"/>
    <n v="0.70799999999999996"/>
    <n v="7.37"/>
    <n v="7.37"/>
    <s v="USD"/>
    <n v="1"/>
    <n v="1"/>
    <n v="1"/>
    <n v="1"/>
    <n v="1"/>
    <n v="1"/>
    <n v="1"/>
    <n v="1"/>
    <n v="37.49"/>
    <n v="37.49"/>
    <n v="37.49"/>
    <n v="37.49"/>
    <n v="19.658575620000001"/>
    <n v="19.658575620000001"/>
    <n v="5.086838535"/>
    <n v="5.086838535"/>
  </r>
  <r>
    <d v="2025-10-07T00:00:00"/>
    <x v="31"/>
    <n v="2108"/>
    <n v="13"/>
    <n v="0.86099999999999999"/>
    <n v="0.61699999999999999"/>
    <n v="11.19"/>
    <n v="11.19"/>
    <s v="USD"/>
    <n v="1"/>
    <n v="2"/>
    <n v="2"/>
    <n v="2"/>
    <n v="1"/>
    <n v="2"/>
    <n v="2"/>
    <n v="2"/>
    <n v="21.88"/>
    <n v="53.37"/>
    <n v="53.37"/>
    <n v="53.37"/>
    <n v="20.9668353"/>
    <n v="20.9668353"/>
    <n v="4.7694369969999997"/>
    <n v="4.7694369969999997"/>
  </r>
  <r>
    <d v="2025-10-07T00:00:00"/>
    <x v="33"/>
    <n v="11"/>
    <n v="1"/>
    <n v="1.05"/>
    <n v="9.0909999999999993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4"/>
    <n v="547"/>
    <n v="5"/>
    <n v="0.93"/>
    <n v="0.91400000000000003"/>
    <n v="4.6500000000000004"/>
    <n v="4.6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5"/>
    <n v="520"/>
    <n v="6"/>
    <n v="1.2150000000000001"/>
    <n v="1.1539999999999999"/>
    <n v="7.29"/>
    <n v="7.29"/>
    <s v="USD"/>
    <n v="1"/>
    <n v="1"/>
    <n v="1"/>
    <n v="1"/>
    <n v="1"/>
    <n v="1"/>
    <n v="1"/>
    <n v="1"/>
    <n v="24.98"/>
    <n v="24.98"/>
    <n v="24.98"/>
    <n v="24.98"/>
    <n v="29.18334668"/>
    <n v="29.18334668"/>
    <n v="3.4266117970000001"/>
    <n v="3.4266117970000001"/>
  </r>
  <r>
    <d v="2025-10-07T00:00:00"/>
    <x v="35"/>
    <n v="825"/>
    <n v="7"/>
    <n v="0.89600000000000002"/>
    <n v="0.84799999999999998"/>
    <n v="6.27"/>
    <n v="6.27"/>
    <s v="USD"/>
    <n v="1"/>
    <n v="1"/>
    <n v="1"/>
    <n v="1"/>
    <n v="1"/>
    <n v="1"/>
    <n v="1"/>
    <n v="1"/>
    <n v="21.88"/>
    <n v="21.88"/>
    <n v="21.88"/>
    <n v="21.88"/>
    <n v="28.656307129999998"/>
    <n v="28.656307129999998"/>
    <n v="3.4896331740000002"/>
    <n v="3.4896331740000002"/>
  </r>
  <r>
    <d v="2025-10-07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4"/>
    <n v="2223"/>
    <n v="7"/>
    <n v="1.113"/>
    <n v="0.315"/>
    <n v="7.79"/>
    <n v="7.79"/>
    <s v="USD"/>
    <n v="1"/>
    <n v="1"/>
    <n v="1"/>
    <n v="1"/>
    <n v="2"/>
    <n v="2"/>
    <n v="2"/>
    <n v="2"/>
    <n v="68.98"/>
    <n v="68.98"/>
    <n v="68.98"/>
    <n v="68.98"/>
    <n v="11.29312844"/>
    <n v="11.29312844"/>
    <n v="8.8549422339999992"/>
    <n v="8.8549422339999992"/>
  </r>
  <r>
    <d v="2025-10-07T00:00:00"/>
    <x v="33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4"/>
    <n v="792"/>
    <n v="6"/>
    <n v="1.042"/>
    <n v="0.75800000000000001"/>
    <n v="6.25"/>
    <n v="6.25"/>
    <s v="USD"/>
    <n v="0"/>
    <n v="3"/>
    <n v="3"/>
    <n v="3"/>
    <n v="0"/>
    <n v="5"/>
    <n v="5"/>
    <n v="5"/>
    <n v="0"/>
    <n v="125.4"/>
    <n v="125.4"/>
    <n v="125.4"/>
    <n v="4.9840510370000004"/>
    <n v="4.9840510370000004"/>
    <n v="20.064"/>
    <n v="20.064"/>
  </r>
  <r>
    <d v="2025-10-07T00:00:00"/>
    <x v="35"/>
    <n v="789"/>
    <n v="9"/>
    <n v="1.052"/>
    <n v="1.141"/>
    <n v="9.4700000000000006"/>
    <n v="9.4700000000000006"/>
    <s v="USD"/>
    <n v="1"/>
    <n v="1"/>
    <n v="1"/>
    <n v="1"/>
    <n v="1"/>
    <n v="1"/>
    <n v="1"/>
    <n v="1"/>
    <n v="21.49"/>
    <n v="21.49"/>
    <n v="21.49"/>
    <n v="21.49"/>
    <n v="44.067007910000001"/>
    <n v="44.067007910000001"/>
    <n v="2.269271383"/>
    <n v="2.269271383"/>
  </r>
  <r>
    <d v="2025-10-07T00:00:00"/>
    <x v="34"/>
    <n v="1684"/>
    <n v="4"/>
    <n v="0.66300000000000003"/>
    <n v="0.23799999999999999"/>
    <n v="2.65"/>
    <n v="2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3"/>
    <n v="71"/>
    <n v="1"/>
    <n v="0.42"/>
    <n v="1.4079999999999999"/>
    <n v="0.42"/>
    <n v="0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5"/>
    <n v="406"/>
    <n v="1"/>
    <n v="0.62"/>
    <n v="0.246"/>
    <n v="0.62"/>
    <n v="0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6"/>
    <n v="741"/>
    <n v="7"/>
    <n v="2.4209999999999998"/>
    <n v="0.94499999999999995"/>
    <n v="16.95"/>
    <n v="16.95"/>
    <s v="USD"/>
    <n v="1"/>
    <n v="2"/>
    <n v="2"/>
    <n v="2"/>
    <n v="1"/>
    <n v="3"/>
    <n v="3"/>
    <n v="3"/>
    <n v="28.49"/>
    <n v="85.47"/>
    <n v="85.47"/>
    <n v="85.47"/>
    <n v="19.831519830000001"/>
    <n v="19.831519830000001"/>
    <n v="5.0424778760000004"/>
    <n v="5.0424778760000004"/>
  </r>
  <r>
    <d v="2025-10-07T00:00:00"/>
    <x v="36"/>
    <n v="2085"/>
    <n v="10"/>
    <n v="1.296"/>
    <n v="0.48"/>
    <n v="12.96"/>
    <n v="12.96"/>
    <s v="USD"/>
    <n v="1"/>
    <n v="1"/>
    <n v="1"/>
    <n v="1"/>
    <n v="2"/>
    <n v="2"/>
    <n v="2"/>
    <n v="2"/>
    <n v="56.98"/>
    <n v="56.98"/>
    <n v="56.98"/>
    <n v="56.98"/>
    <n v="22.74482274"/>
    <n v="22.74482274"/>
    <n v="4.3966049380000003"/>
    <n v="4.3966049380000003"/>
  </r>
  <r>
    <d v="2025-10-07T00:00:00"/>
    <x v="36"/>
    <n v="1444"/>
    <n v="10"/>
    <n v="1.913"/>
    <n v="0.69299999999999995"/>
    <n v="19.13"/>
    <n v="19.13"/>
    <s v="USD"/>
    <n v="2"/>
    <n v="2"/>
    <n v="2"/>
    <n v="2"/>
    <n v="2"/>
    <n v="2"/>
    <n v="2"/>
    <n v="2"/>
    <n v="125.98"/>
    <n v="125.98"/>
    <n v="125.98"/>
    <n v="125.98"/>
    <n v="15.18494999"/>
    <n v="15.18494999"/>
    <n v="6.5854678519999998"/>
    <n v="6.5854678519999998"/>
  </r>
  <r>
    <d v="2025-10-07T00:00:00"/>
    <x v="36"/>
    <n v="2058"/>
    <n v="3"/>
    <n v="1.107"/>
    <n v="0.14599999999999999"/>
    <n v="3.32"/>
    <n v="3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7"/>
    <n v="47"/>
    <n v="1"/>
    <n v="1.24"/>
    <n v="2.1280000000000001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7"/>
    <n v="1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8"/>
    <n v="29"/>
    <n v="2"/>
    <n v="1.0049999999999999"/>
    <n v="6.8970000000000002"/>
    <n v="2.0099999999999998"/>
    <n v="2.0099999999999998"/>
    <s v="USD"/>
    <n v="1"/>
    <n v="1"/>
    <n v="1"/>
    <n v="1"/>
    <n v="4"/>
    <n v="4"/>
    <n v="4"/>
    <n v="4"/>
    <n v="137.96"/>
    <n v="137.96"/>
    <n v="137.96"/>
    <n v="137.96"/>
    <n v="1.4569440419999999"/>
    <n v="1.4569440419999999"/>
    <n v="68.636815920000004"/>
    <n v="68.636815920000004"/>
  </r>
  <r>
    <d v="2025-10-07T00:00:00"/>
    <x v="37"/>
    <n v="73"/>
    <n v="1"/>
    <n v="1.23"/>
    <n v="1.37"/>
    <n v="1.23"/>
    <n v="1.23"/>
    <s v="USD"/>
    <n v="1"/>
    <n v="3"/>
    <n v="3"/>
    <n v="3"/>
    <n v="1"/>
    <n v="3"/>
    <n v="3"/>
    <n v="3"/>
    <n v="32.49"/>
    <n v="93.25"/>
    <n v="93.25"/>
    <n v="93.25"/>
    <n v="1.319034853"/>
    <n v="1.319034853"/>
    <n v="75.81300813"/>
    <n v="75.81300813"/>
  </r>
  <r>
    <d v="2025-10-07T00:00:00"/>
    <x v="38"/>
    <n v="26"/>
    <n v="2"/>
    <n v="1"/>
    <n v="7.6920000000000002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7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8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9"/>
    <n v="95"/>
    <n v="1"/>
    <n v="0.66"/>
    <n v="1.0529999999999999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0"/>
    <n v="146"/>
    <n v="1"/>
    <n v="1.68"/>
    <n v="0.68500000000000005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1"/>
    <n v="214"/>
    <n v="1"/>
    <n v="0.66"/>
    <n v="0.46700000000000003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2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9"/>
    <n v="174"/>
    <n v="3"/>
    <n v="0.87"/>
    <n v="1.724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0"/>
    <n v="492"/>
    <n v="3"/>
    <n v="0.94"/>
    <n v="0.61"/>
    <n v="2.82"/>
    <n v="2.82"/>
    <s v="USD"/>
    <n v="1"/>
    <n v="1"/>
    <n v="1"/>
    <n v="1"/>
    <n v="1"/>
    <n v="1"/>
    <n v="1"/>
    <n v="1"/>
    <n v="22.88"/>
    <n v="22.88"/>
    <n v="22.88"/>
    <n v="22.88"/>
    <n v="12.32517483"/>
    <n v="12.32517483"/>
    <n v="8.1134751769999998"/>
    <n v="8.1134751769999998"/>
  </r>
  <r>
    <d v="2025-10-07T00:00:00"/>
    <x v="41"/>
    <n v="385"/>
    <n v="2"/>
    <n v="0.57499999999999996"/>
    <n v="0.51900000000000002"/>
    <n v="1.1499999999999999"/>
    <n v="1.14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2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42"/>
    <n v="75"/>
    <n v="1"/>
    <n v="1.02"/>
    <n v="1.333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9"/>
    <n v="2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40"/>
    <n v="2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41"/>
    <n v="871"/>
    <n v="7"/>
    <n v="1.0589999999999999"/>
    <n v="0.80400000000000005"/>
    <n v="7.41"/>
    <n v="7.41"/>
    <s v="USD"/>
    <n v="3"/>
    <n v="3"/>
    <n v="3"/>
    <n v="3"/>
    <n v="3"/>
    <n v="3"/>
    <n v="3"/>
    <n v="3"/>
    <n v="64.25"/>
    <n v="64.25"/>
    <n v="64.25"/>
    <n v="64.25"/>
    <n v="11.53307393"/>
    <n v="11.53307393"/>
    <n v="8.6707152500000007"/>
    <n v="8.6707152500000007"/>
  </r>
  <r>
    <d v="2025-10-07T00:00:00"/>
    <x v="41"/>
    <n v="253"/>
    <n v="3"/>
    <n v="1.417"/>
    <n v="1.1859999999999999"/>
    <n v="4.25"/>
    <n v="4.25"/>
    <s v="USD"/>
    <n v="2"/>
    <n v="2"/>
    <n v="2"/>
    <n v="2"/>
    <n v="2"/>
    <n v="2"/>
    <n v="2"/>
    <n v="2"/>
    <n v="54.76"/>
    <n v="54.76"/>
    <n v="54.76"/>
    <n v="54.76"/>
    <n v="7.7611395180000002"/>
    <n v="7.7611395180000002"/>
    <n v="12.88470588"/>
    <n v="12.88470588"/>
  </r>
  <r>
    <d v="2025-10-07T00:00:00"/>
    <x v="39"/>
    <n v="202"/>
    <n v="1"/>
    <n v="0.42"/>
    <n v="0.495"/>
    <n v="0.42"/>
    <n v="0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2"/>
    <n v="59"/>
    <n v="2"/>
    <n v="0.66"/>
    <n v="3.39"/>
    <n v="1.32"/>
    <n v="1.32"/>
    <s v="USD"/>
    <n v="1"/>
    <n v="1"/>
    <n v="1"/>
    <n v="1"/>
    <n v="1"/>
    <n v="1"/>
    <n v="1"/>
    <n v="1"/>
    <n v="16.489999999999998"/>
    <n v="16.489999999999998"/>
    <n v="16.489999999999998"/>
    <n v="16.489999999999998"/>
    <n v="8.004851425"/>
    <n v="8.004851425"/>
    <n v="12.49242424"/>
    <n v="12.49242424"/>
  </r>
  <r>
    <d v="2025-10-07T00:00:00"/>
    <x v="40"/>
    <n v="505"/>
    <n v="1"/>
    <n v="0.85"/>
    <n v="0.19800000000000001"/>
    <n v="0.85"/>
    <n v="0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28"/>
    <n v="1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4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28"/>
    <n v="463"/>
    <n v="3"/>
    <n v="0.91300000000000003"/>
    <n v="0.64800000000000002"/>
    <n v="2.74"/>
    <n v="2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3"/>
    <n v="136"/>
    <n v="1"/>
    <n v="1.1100000000000001"/>
    <n v="0.73499999999999999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28"/>
    <n v="850"/>
    <n v="1"/>
    <n v="1.83"/>
    <n v="0.11799999999999999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3"/>
    <n v="126"/>
    <n v="1"/>
    <n v="0.28999999999999998"/>
    <n v="0.79400000000000004"/>
    <n v="0.28999999999999998"/>
    <n v="0.289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3"/>
    <n v="161"/>
    <n v="2"/>
    <n v="0.49"/>
    <n v="1.242"/>
    <n v="0.98"/>
    <n v="0.98"/>
    <s v="USD"/>
    <n v="1"/>
    <n v="1"/>
    <n v="1"/>
    <n v="1"/>
    <n v="2"/>
    <n v="2"/>
    <n v="2"/>
    <n v="2"/>
    <n v="56.98"/>
    <n v="56.98"/>
    <n v="56.98"/>
    <n v="56.98"/>
    <n v="1.71990172"/>
    <n v="1.71990172"/>
    <n v="58.142857139999997"/>
    <n v="58.142857139999997"/>
  </r>
  <r>
    <d v="2025-10-07T00:00:00"/>
    <x v="28"/>
    <n v="426"/>
    <n v="2"/>
    <n v="0.59499999999999997"/>
    <n v="0.46899999999999997"/>
    <n v="1.19"/>
    <n v="1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45"/>
    <n v="1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5"/>
    <n v="1065"/>
    <n v="5"/>
    <n v="1.17"/>
    <n v="0.46899999999999997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"/>
    <n v="356"/>
    <n v="2"/>
    <n v="1.5"/>
    <n v="0.56200000000000006"/>
    <n v="3"/>
    <n v="3"/>
    <s v="USD"/>
    <n v="1"/>
    <n v="1"/>
    <n v="1"/>
    <n v="1"/>
    <n v="1"/>
    <n v="1"/>
    <n v="1"/>
    <n v="1"/>
    <n v="30.88"/>
    <n v="30.88"/>
    <n v="30.88"/>
    <n v="30.88"/>
    <n v="9.7150259069999993"/>
    <n v="9.7150259069999993"/>
    <n v="10.293333329999999"/>
    <n v="10.293333329999999"/>
  </r>
  <r>
    <d v="2025-10-07T00:00:00"/>
    <x v="5"/>
    <n v="4082"/>
    <n v="20"/>
    <n v="0.95499999999999996"/>
    <n v="0.49"/>
    <n v="19.09"/>
    <n v="19.09"/>
    <s v="USD"/>
    <n v="1"/>
    <n v="1"/>
    <n v="1"/>
    <n v="1"/>
    <n v="1"/>
    <n v="1"/>
    <n v="1"/>
    <n v="1"/>
    <n v="24.88"/>
    <n v="24.88"/>
    <n v="24.88"/>
    <n v="24.88"/>
    <n v="76.72829582"/>
    <n v="76.72829582"/>
    <n v="1.303300157"/>
    <n v="1.303300157"/>
  </r>
  <r>
    <d v="2025-10-07T00:00:00"/>
    <x v="8"/>
    <n v="275"/>
    <n v="1"/>
    <n v="1.5"/>
    <n v="0.363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45"/>
    <n v="165"/>
    <n v="1"/>
    <n v="1.5"/>
    <n v="0.6059999999999999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5"/>
    <n v="943"/>
    <n v="8"/>
    <n v="0.91800000000000004"/>
    <n v="0.84799999999999998"/>
    <n v="7.34"/>
    <n v="7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8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45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3"/>
    <n v="2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8"/>
    <n v="99"/>
    <n v="1"/>
    <n v="1.1200000000000001"/>
    <n v="1.01"/>
    <n v="1.1200000000000001"/>
    <n v="1.12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3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7T00:00:00"/>
    <x v="45"/>
    <n v="139"/>
    <n v="4"/>
    <n v="0.6"/>
    <n v="2.8780000000000001"/>
    <n v="2.4"/>
    <n v="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7T00:00:00"/>
    <x v="5"/>
    <n v="3756"/>
    <n v="37"/>
    <n v="0.56200000000000006"/>
    <n v="0.98499999999999999"/>
    <n v="20.81"/>
    <n v="20.81"/>
    <s v="USD"/>
    <n v="3"/>
    <n v="3"/>
    <n v="3"/>
    <n v="3"/>
    <n v="3"/>
    <n v="3"/>
    <n v="3"/>
    <n v="3"/>
    <n v="74.739999999999995"/>
    <n v="74.739999999999995"/>
    <n v="74.739999999999995"/>
    <n v="74.739999999999995"/>
    <n v="27.843189720000002"/>
    <n v="27.843189720000002"/>
    <n v="3.5915425280000002"/>
    <n v="3.5915425280000002"/>
  </r>
  <r>
    <d v="2025-10-08T00:00:00"/>
    <x v="0"/>
    <n v="2389"/>
    <n v="22"/>
    <n v="2.1440000000000001"/>
    <n v="0.92100000000000004"/>
    <n v="47.16"/>
    <n v="47.16"/>
    <s v="USD"/>
    <n v="2"/>
    <n v="3"/>
    <n v="3"/>
    <n v="3"/>
    <n v="2"/>
    <n v="3"/>
    <n v="3"/>
    <n v="3"/>
    <n v="45.76"/>
    <n v="83.64"/>
    <n v="83.64"/>
    <n v="83.64"/>
    <n v="56.384505019999999"/>
    <n v="56.384505019999999"/>
    <n v="1.773536896"/>
    <n v="1.773536896"/>
  </r>
  <r>
    <d v="2025-10-08T00:00:00"/>
    <x v="1"/>
    <n v="6477"/>
    <n v="71"/>
    <n v="2.375"/>
    <n v="1.0960000000000001"/>
    <n v="168.63"/>
    <n v="168.63"/>
    <s v="USD"/>
    <n v="11"/>
    <n v="13"/>
    <n v="13"/>
    <n v="13"/>
    <n v="13"/>
    <n v="15"/>
    <n v="15"/>
    <n v="15"/>
    <n v="364.66"/>
    <n v="423.05"/>
    <n v="423.05"/>
    <n v="423.05"/>
    <n v="39.860536580000002"/>
    <n v="39.860536580000002"/>
    <n v="2.5087469609999999"/>
    <n v="2.5087469609999999"/>
  </r>
  <r>
    <d v="2025-10-08T00:00:00"/>
    <x v="2"/>
    <n v="1454"/>
    <n v="12"/>
    <n v="4.2119999999999997"/>
    <n v="0.82499999999999996"/>
    <n v="50.54"/>
    <n v="50.54"/>
    <s v="USD"/>
    <n v="6"/>
    <n v="6"/>
    <n v="6"/>
    <n v="6"/>
    <n v="7"/>
    <n v="7"/>
    <n v="7"/>
    <n v="7"/>
    <n v="198.77"/>
    <n v="198.77"/>
    <n v="198.77"/>
    <n v="198.77"/>
    <n v="25.426372189999999"/>
    <n v="25.426372189999999"/>
    <n v="3.9329244160000001"/>
    <n v="3.9329244160000001"/>
  </r>
  <r>
    <d v="2025-10-08T00:00:00"/>
    <x v="4"/>
    <n v="2504"/>
    <n v="15"/>
    <n v="4.5670000000000002"/>
    <n v="0.59899999999999998"/>
    <n v="68.5"/>
    <n v="68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4"/>
    <n v="2836"/>
    <n v="37"/>
    <n v="3.4990000000000001"/>
    <n v="1.3049999999999999"/>
    <n v="129.46"/>
    <n v="129.46"/>
    <s v="USD"/>
    <n v="7"/>
    <n v="7"/>
    <n v="7"/>
    <n v="7"/>
    <n v="7"/>
    <n v="7"/>
    <n v="7"/>
    <n v="7"/>
    <n v="231.92"/>
    <n v="231.92"/>
    <n v="231.92"/>
    <n v="231.92"/>
    <n v="55.820972750000003"/>
    <n v="55.820972750000003"/>
    <n v="1.791441372"/>
    <n v="1.791441372"/>
  </r>
  <r>
    <d v="2025-10-08T00:00:00"/>
    <x v="6"/>
    <n v="740"/>
    <n v="8"/>
    <n v="2.5659999999999998"/>
    <n v="1.081"/>
    <n v="20.53"/>
    <n v="20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7"/>
    <n v="1135"/>
    <n v="16"/>
    <n v="2.044"/>
    <n v="1.41"/>
    <n v="32.71"/>
    <n v="32.71"/>
    <s v="USD"/>
    <n v="3"/>
    <n v="4"/>
    <n v="4"/>
    <n v="4"/>
    <n v="3"/>
    <n v="4"/>
    <n v="4"/>
    <n v="4"/>
    <n v="98.86"/>
    <n v="141.35"/>
    <n v="141.35"/>
    <n v="141.35"/>
    <n v="23.141139020000001"/>
    <n v="23.141139020000001"/>
    <n v="4.3213084679999998"/>
    <n v="4.3213084679999998"/>
  </r>
  <r>
    <d v="2025-10-08T00:00:00"/>
    <x v="9"/>
    <n v="2428"/>
    <n v="7"/>
    <n v="1.1639999999999999"/>
    <n v="0.28799999999999998"/>
    <n v="8.15"/>
    <n v="8.15"/>
    <s v="USD"/>
    <n v="2"/>
    <n v="2"/>
    <n v="2"/>
    <n v="2"/>
    <n v="3"/>
    <n v="3"/>
    <n v="3"/>
    <n v="3"/>
    <n v="78.290000000000006"/>
    <n v="78.290000000000006"/>
    <n v="78.290000000000006"/>
    <n v="78.290000000000006"/>
    <n v="10.410014049999999"/>
    <n v="10.410014049999999"/>
    <n v="9.6061349689999993"/>
    <n v="9.6061349689999993"/>
  </r>
  <r>
    <d v="2025-10-08T00:00:00"/>
    <x v="4"/>
    <n v="10491"/>
    <n v="68"/>
    <n v="4.5010000000000003"/>
    <n v="0.64800000000000002"/>
    <n v="306.06"/>
    <n v="306.06"/>
    <s v="USD"/>
    <n v="21"/>
    <n v="21"/>
    <n v="21"/>
    <n v="21"/>
    <n v="42"/>
    <n v="42"/>
    <n v="42"/>
    <n v="42"/>
    <n v="1547.74"/>
    <n v="1547.74"/>
    <n v="1547.74"/>
    <n v="1547.74"/>
    <n v="19.774639149999999"/>
    <n v="19.774639149999999"/>
    <n v="5.0569822909999997"/>
    <n v="5.0569822909999997"/>
  </r>
  <r>
    <d v="2025-10-08T00:00:00"/>
    <x v="10"/>
    <n v="2610"/>
    <n v="24"/>
    <n v="5.6280000000000001"/>
    <n v="0.92"/>
    <n v="135.07"/>
    <n v="135.07"/>
    <s v="USD"/>
    <n v="12"/>
    <n v="13"/>
    <n v="13"/>
    <n v="13"/>
    <n v="15"/>
    <n v="16"/>
    <n v="16"/>
    <n v="16"/>
    <n v="542.41999999999996"/>
    <n v="575.29999999999995"/>
    <n v="575.29999999999995"/>
    <n v="575.29999999999995"/>
    <n v="23.478185289999999"/>
    <n v="23.478185289999999"/>
    <n v="4.2592729699999996"/>
    <n v="4.2592729699999996"/>
  </r>
  <r>
    <d v="2025-10-08T00:00:00"/>
    <x v="11"/>
    <n v="1766"/>
    <n v="13"/>
    <n v="6.2279999999999998"/>
    <n v="0.73599999999999999"/>
    <n v="80.959999999999994"/>
    <n v="80.959999999999994"/>
    <s v="USD"/>
    <n v="6"/>
    <n v="6"/>
    <n v="6"/>
    <n v="6"/>
    <n v="9"/>
    <n v="9"/>
    <n v="9"/>
    <n v="9"/>
    <n v="288.02"/>
    <n v="288.02"/>
    <n v="288.02"/>
    <n v="288.02"/>
    <n v="28.109159089999999"/>
    <n v="28.109159089999999"/>
    <n v="3.5575592889999998"/>
    <n v="3.5575592889999998"/>
  </r>
  <r>
    <d v="2025-10-08T00:00:00"/>
    <x v="12"/>
    <n v="4295"/>
    <n v="24"/>
    <n v="5.7489999999999997"/>
    <n v="0.55900000000000005"/>
    <n v="137.97"/>
    <n v="137.97"/>
    <s v="USD"/>
    <n v="10"/>
    <n v="10"/>
    <n v="10"/>
    <n v="10"/>
    <n v="12"/>
    <n v="12"/>
    <n v="12"/>
    <n v="12"/>
    <n v="408.48"/>
    <n v="408.48"/>
    <n v="408.48"/>
    <n v="408.48"/>
    <n v="33.776439480000001"/>
    <n v="33.776439480000001"/>
    <n v="2.9606436180000002"/>
    <n v="2.9606436180000002"/>
  </r>
  <r>
    <d v="2025-10-08T00:00:00"/>
    <x v="13"/>
    <n v="7313"/>
    <n v="36"/>
    <n v="3.9910000000000001"/>
    <n v="0.49199999999999999"/>
    <n v="143.69"/>
    <n v="143.69"/>
    <s v="USD"/>
    <n v="15"/>
    <n v="15"/>
    <n v="15"/>
    <n v="15"/>
    <n v="19"/>
    <n v="19"/>
    <n v="19"/>
    <n v="19"/>
    <n v="529.03"/>
    <n v="529.03"/>
    <n v="529.03"/>
    <n v="529.03"/>
    <n v="27.161030570000001"/>
    <n v="27.161030570000001"/>
    <n v="3.6817454239999998"/>
    <n v="3.6817454239999998"/>
  </r>
  <r>
    <d v="2025-10-08T00:00:00"/>
    <x v="14"/>
    <n v="2124"/>
    <n v="10"/>
    <n v="3.262"/>
    <n v="0.47099999999999997"/>
    <n v="32.619999999999997"/>
    <n v="32.619999999999997"/>
    <s v="USD"/>
    <n v="0"/>
    <n v="1"/>
    <n v="1"/>
    <n v="1"/>
    <n v="0"/>
    <n v="1"/>
    <n v="1"/>
    <n v="1"/>
    <n v="0"/>
    <n v="36.979999999999997"/>
    <n v="36.979999999999997"/>
    <n v="36.979999999999997"/>
    <n v="88.209843160000005"/>
    <n v="88.209843160000005"/>
    <n v="1.133660331"/>
    <n v="1.133660331"/>
  </r>
  <r>
    <d v="2025-10-08T00:00:00"/>
    <x v="46"/>
    <n v="2003"/>
    <n v="10"/>
    <n v="2.899"/>
    <n v="0.499"/>
    <n v="28.99"/>
    <n v="28.99"/>
    <s v="USD"/>
    <n v="3"/>
    <n v="5"/>
    <n v="5"/>
    <n v="5"/>
    <n v="3"/>
    <n v="5"/>
    <n v="5"/>
    <n v="5"/>
    <n v="91.25"/>
    <n v="152.22999999999999"/>
    <n v="152.22999999999999"/>
    <n v="152.22999999999999"/>
    <n v="19.043552519999999"/>
    <n v="19.043552519999999"/>
    <n v="5.2511210760000004"/>
    <n v="5.2511210760000004"/>
  </r>
  <r>
    <d v="2025-10-08T00:00:00"/>
    <x v="15"/>
    <n v="2244"/>
    <n v="9"/>
    <n v="4.1859999999999999"/>
    <n v="0.40100000000000002"/>
    <n v="37.67"/>
    <n v="37.67"/>
    <s v="USD"/>
    <n v="4"/>
    <n v="4"/>
    <n v="4"/>
    <n v="4"/>
    <n v="11"/>
    <n v="11"/>
    <n v="11"/>
    <n v="11"/>
    <n v="338.35"/>
    <n v="338.35"/>
    <n v="338.35"/>
    <n v="338.35"/>
    <n v="11.133441700000001"/>
    <n v="11.133441700000001"/>
    <n v="8.9819484999999997"/>
    <n v="8.9819484999999997"/>
  </r>
  <r>
    <d v="2025-10-08T00:00:00"/>
    <x v="16"/>
    <n v="1060"/>
    <n v="6"/>
    <n v="3.9350000000000001"/>
    <n v="0.56599999999999995"/>
    <n v="23.61"/>
    <n v="23.61"/>
    <s v="USD"/>
    <n v="1"/>
    <n v="1"/>
    <n v="1"/>
    <n v="1"/>
    <n v="2"/>
    <n v="2"/>
    <n v="2"/>
    <n v="2"/>
    <n v="53.76"/>
    <n v="53.76"/>
    <n v="53.76"/>
    <n v="53.76"/>
    <n v="43.917410709999999"/>
    <n v="43.917410709999999"/>
    <n v="2.277001271"/>
    <n v="2.277001271"/>
  </r>
  <r>
    <d v="2025-10-08T00:00:00"/>
    <x v="49"/>
    <n v="2655"/>
    <n v="27"/>
    <n v="2.9630000000000001"/>
    <n v="1.0169999999999999"/>
    <n v="80"/>
    <n v="80"/>
    <s v="USD"/>
    <n v="6"/>
    <n v="8"/>
    <n v="8"/>
    <n v="8"/>
    <n v="11"/>
    <n v="13"/>
    <n v="13"/>
    <n v="13"/>
    <n v="346.39"/>
    <n v="415.37"/>
    <n v="415.37"/>
    <n v="415.37"/>
    <n v="19.259936920000001"/>
    <n v="19.259936920000001"/>
    <n v="5.1921249999999999"/>
    <n v="5.1921249999999999"/>
  </r>
  <r>
    <d v="2025-10-08T00:00:00"/>
    <x v="17"/>
    <n v="831"/>
    <n v="9"/>
    <n v="5.5860000000000003"/>
    <n v="1.083"/>
    <n v="50.27"/>
    <n v="50.27"/>
    <s v="USD"/>
    <n v="1"/>
    <n v="1"/>
    <n v="1"/>
    <n v="1"/>
    <n v="1"/>
    <n v="1"/>
    <n v="1"/>
    <n v="1"/>
    <n v="34.880000000000003"/>
    <n v="34.880000000000003"/>
    <n v="34.880000000000003"/>
    <n v="34.880000000000003"/>
    <n v="144.1227064"/>
    <n v="144.1227064"/>
    <n v="0.69385319280000002"/>
    <n v="0.69385319280000002"/>
  </r>
  <r>
    <d v="2025-10-08T00:00:00"/>
    <x v="18"/>
    <n v="753"/>
    <n v="11"/>
    <n v="3.0550000000000002"/>
    <n v="1.4610000000000001"/>
    <n v="33.61"/>
    <n v="33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19"/>
    <n v="1430"/>
    <n v="7"/>
    <n v="7.4710000000000001"/>
    <n v="0.49"/>
    <n v="52.3"/>
    <n v="52.3"/>
    <s v="USD"/>
    <n v="4"/>
    <n v="4"/>
    <n v="4"/>
    <n v="4"/>
    <n v="17"/>
    <n v="17"/>
    <n v="17"/>
    <n v="17"/>
    <n v="824.28"/>
    <n v="824.28"/>
    <n v="824.28"/>
    <n v="824.28"/>
    <n v="6.344931334"/>
    <n v="6.344931334"/>
    <n v="15.76061185"/>
    <n v="15.76061185"/>
  </r>
  <r>
    <d v="2025-10-08T00:00:00"/>
    <x v="20"/>
    <n v="1725"/>
    <n v="9"/>
    <n v="4.9630000000000001"/>
    <n v="0.52200000000000002"/>
    <n v="44.67"/>
    <n v="44.67"/>
    <s v="USD"/>
    <n v="5"/>
    <n v="6"/>
    <n v="6"/>
    <n v="6"/>
    <n v="8"/>
    <n v="11"/>
    <n v="11"/>
    <n v="11"/>
    <n v="579.91999999999996"/>
    <n v="819.56"/>
    <n v="819.56"/>
    <n v="819.56"/>
    <n v="5.4504856259999999"/>
    <n v="5.4504856259999999"/>
    <n v="18.34698903"/>
    <n v="18.34698903"/>
  </r>
  <r>
    <d v="2025-10-08T00:00:00"/>
    <x v="21"/>
    <n v="1424"/>
    <n v="12"/>
    <n v="2.8460000000000001"/>
    <n v="0.84299999999999997"/>
    <n v="34.15"/>
    <n v="34.15"/>
    <s v="USD"/>
    <n v="1"/>
    <n v="2"/>
    <n v="2"/>
    <n v="2"/>
    <n v="1"/>
    <n v="2"/>
    <n v="2"/>
    <n v="2"/>
    <n v="42.49"/>
    <n v="78.39"/>
    <n v="78.39"/>
    <n v="78.39"/>
    <n v="43.564230129999999"/>
    <n v="43.564230129999999"/>
    <n v="2.2954612010000002"/>
    <n v="2.2954612010000002"/>
  </r>
  <r>
    <d v="2025-10-08T00:00:00"/>
    <x v="22"/>
    <n v="833"/>
    <n v="6"/>
    <n v="3.1019999999999999"/>
    <n v="0.72"/>
    <n v="18.61"/>
    <n v="18.61"/>
    <s v="USD"/>
    <n v="2"/>
    <n v="2"/>
    <n v="2"/>
    <n v="2"/>
    <n v="2"/>
    <n v="2"/>
    <n v="2"/>
    <n v="2"/>
    <n v="64.37"/>
    <n v="64.37"/>
    <n v="64.37"/>
    <n v="64.37"/>
    <n v="28.910983380000001"/>
    <n v="28.910983380000001"/>
    <n v="3.4588930680000001"/>
    <n v="3.4588930680000001"/>
  </r>
  <r>
    <d v="2025-10-08T00:00:00"/>
    <x v="3"/>
    <n v="2374"/>
    <n v="12"/>
    <n v="4.3840000000000003"/>
    <n v="0.505"/>
    <n v="52.61"/>
    <n v="5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6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45"/>
    <n v="152"/>
    <n v="1"/>
    <n v="2.71"/>
    <n v="0.65800000000000003"/>
    <n v="2.71"/>
    <n v="2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10"/>
    <n v="3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14"/>
    <n v="4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3"/>
    <n v="198"/>
    <n v="1"/>
    <n v="7.2"/>
    <n v="0.505"/>
    <n v="7.2"/>
    <n v="7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4"/>
    <n v="1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1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0"/>
    <n v="1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"/>
    <n v="474"/>
    <n v="2"/>
    <n v="4.38"/>
    <n v="0.42199999999999999"/>
    <n v="8.76"/>
    <n v="8.76"/>
    <s v="USD"/>
    <n v="0"/>
    <n v="1"/>
    <n v="1"/>
    <n v="1"/>
    <n v="0"/>
    <n v="1"/>
    <n v="1"/>
    <n v="1"/>
    <n v="0"/>
    <n v="22.88"/>
    <n v="22.88"/>
    <n v="22.88"/>
    <n v="38.286713290000002"/>
    <n v="38.286713290000002"/>
    <n v="2.6118721460000001"/>
    <n v="2.6118721460000001"/>
  </r>
  <r>
    <d v="2025-10-08T00:00:00"/>
    <x v="6"/>
    <n v="1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15"/>
    <n v="1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6"/>
    <n v="958"/>
    <n v="6"/>
    <n v="5.327"/>
    <n v="0.626"/>
    <n v="31.96"/>
    <n v="31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7"/>
    <n v="983"/>
    <n v="2"/>
    <n v="2.57"/>
    <n v="0.20300000000000001"/>
    <n v="5.14"/>
    <n v="5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24"/>
    <n v="2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4"/>
    <n v="766"/>
    <n v="8"/>
    <n v="3.06"/>
    <n v="1.044"/>
    <n v="24.48"/>
    <n v="24.48"/>
    <s v="USD"/>
    <n v="1"/>
    <n v="1"/>
    <n v="1"/>
    <n v="1"/>
    <n v="1"/>
    <n v="1"/>
    <n v="1"/>
    <n v="1"/>
    <n v="34.880000000000003"/>
    <n v="34.880000000000003"/>
    <n v="34.880000000000003"/>
    <n v="34.880000000000003"/>
    <n v="70.183486239999993"/>
    <n v="70.183486239999993"/>
    <n v="1.424836601"/>
    <n v="1.424836601"/>
  </r>
  <r>
    <d v="2025-10-08T00:00:00"/>
    <x v="17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44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1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1"/>
    <n v="1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5"/>
    <n v="667"/>
    <n v="3"/>
    <n v="3.5"/>
    <n v="0.45"/>
    <n v="10.5"/>
    <n v="10.5"/>
    <s v="USD"/>
    <n v="4"/>
    <n v="4"/>
    <n v="4"/>
    <n v="4"/>
    <n v="33"/>
    <n v="33"/>
    <n v="33"/>
    <n v="33"/>
    <n v="1120.56"/>
    <n v="1120.56"/>
    <n v="1120.56"/>
    <n v="1120.56"/>
    <n v="0.93703148430000005"/>
    <n v="0.93703148430000005"/>
    <n v="106.72"/>
    <n v="106.72"/>
  </r>
  <r>
    <d v="2025-10-08T00:00:00"/>
    <x v="26"/>
    <n v="1602"/>
    <n v="5"/>
    <n v="2.6459999999999999"/>
    <n v="0.312"/>
    <n v="13.23"/>
    <n v="13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27"/>
    <n v="570"/>
    <n v="2"/>
    <n v="2.21"/>
    <n v="0.35099999999999998"/>
    <n v="4.42"/>
    <n v="4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1"/>
    <n v="111"/>
    <n v="3"/>
    <n v="2.62"/>
    <n v="2.7029999999999998"/>
    <n v="7.86"/>
    <n v="7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14"/>
    <n v="87"/>
    <n v="2"/>
    <n v="3.71"/>
    <n v="2.2989999999999999"/>
    <n v="7.42"/>
    <n v="7.42"/>
    <s v="USD"/>
    <n v="1"/>
    <n v="1"/>
    <n v="1"/>
    <n v="1"/>
    <n v="2"/>
    <n v="2"/>
    <n v="2"/>
    <n v="2"/>
    <n v="59.76"/>
    <n v="59.76"/>
    <n v="59.76"/>
    <n v="59.76"/>
    <n v="12.41633199"/>
    <n v="12.41633199"/>
    <n v="8.0539083560000009"/>
    <n v="8.0539083560000009"/>
  </r>
  <r>
    <d v="2025-10-08T00:00:00"/>
    <x v="44"/>
    <n v="44"/>
    <n v="1"/>
    <n v="1.03"/>
    <n v="2.2730000000000001"/>
    <n v="1.03"/>
    <n v="1.03"/>
    <s v="USD"/>
    <n v="3"/>
    <n v="3"/>
    <n v="3"/>
    <n v="3"/>
    <n v="3"/>
    <n v="3"/>
    <n v="3"/>
    <n v="3"/>
    <n v="97.35"/>
    <n v="97.35"/>
    <n v="97.35"/>
    <n v="97.35"/>
    <n v="1.0580380069999999"/>
    <n v="1.0580380069999999"/>
    <n v="94.514563109999997"/>
    <n v="94.514563109999997"/>
  </r>
  <r>
    <d v="2025-10-08T00:00:00"/>
    <x v="12"/>
    <n v="553"/>
    <n v="4"/>
    <n v="3.92"/>
    <n v="0.72299999999999998"/>
    <n v="15.68"/>
    <n v="15.68"/>
    <s v="USD"/>
    <n v="4"/>
    <n v="4"/>
    <n v="4"/>
    <n v="4"/>
    <n v="4"/>
    <n v="4"/>
    <n v="4"/>
    <n v="4"/>
    <n v="107.45"/>
    <n v="107.45"/>
    <n v="107.45"/>
    <n v="107.45"/>
    <n v="14.592833880000001"/>
    <n v="14.592833880000001"/>
    <n v="6.8526785710000002"/>
    <n v="6.8526785710000002"/>
  </r>
  <r>
    <d v="2025-10-08T00:00:00"/>
    <x v="10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8"/>
    <n v="2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2"/>
    <n v="499"/>
    <n v="4"/>
    <n v="3.2149999999999999"/>
    <n v="0.80200000000000005"/>
    <n v="12.86"/>
    <n v="1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9"/>
    <n v="1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16"/>
    <n v="440"/>
    <n v="4"/>
    <n v="3.44"/>
    <n v="0.90900000000000003"/>
    <n v="13.76"/>
    <n v="13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19"/>
    <n v="1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9"/>
    <n v="112"/>
    <n v="2"/>
    <n v="1.48"/>
    <n v="1.786"/>
    <n v="2.96"/>
    <n v="2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29"/>
    <n v="193"/>
    <n v="1"/>
    <n v="1.1399999999999999"/>
    <n v="0.51800000000000002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29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9"/>
    <n v="1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0"/>
    <n v="1689"/>
    <n v="29"/>
    <n v="0.88"/>
    <n v="1.7170000000000001"/>
    <n v="25.52"/>
    <n v="25.52"/>
    <s v="USD"/>
    <n v="6"/>
    <n v="6"/>
    <n v="6"/>
    <n v="6"/>
    <n v="9"/>
    <n v="9"/>
    <n v="9"/>
    <n v="9"/>
    <n v="119.41"/>
    <n v="119.41"/>
    <n v="119.41"/>
    <n v="119.41"/>
    <n v="21.371744410000002"/>
    <n v="21.371744410000002"/>
    <n v="4.679075235"/>
    <n v="4.679075235"/>
  </r>
  <r>
    <d v="2025-10-08T00:00:00"/>
    <x v="30"/>
    <n v="2715"/>
    <n v="22"/>
    <n v="0.81"/>
    <n v="0.81"/>
    <n v="17.829999999999998"/>
    <n v="17.829999999999998"/>
    <s v="USD"/>
    <n v="4"/>
    <n v="4"/>
    <n v="4"/>
    <n v="4"/>
    <n v="4"/>
    <n v="4"/>
    <n v="4"/>
    <n v="4"/>
    <n v="53.96"/>
    <n v="53.96"/>
    <n v="53.96"/>
    <n v="53.96"/>
    <n v="33.042994810000003"/>
    <n v="33.042994810000003"/>
    <n v="3.0263600670000002"/>
    <n v="3.0263600670000002"/>
  </r>
  <r>
    <d v="2025-10-08T00:00:00"/>
    <x v="30"/>
    <n v="2418"/>
    <n v="20"/>
    <n v="0.79"/>
    <n v="0.82699999999999996"/>
    <n v="15.8"/>
    <n v="15.8"/>
    <s v="USD"/>
    <n v="3"/>
    <n v="3"/>
    <n v="3"/>
    <n v="3"/>
    <n v="21"/>
    <n v="21"/>
    <n v="21"/>
    <n v="21"/>
    <n v="454.29"/>
    <n v="454.29"/>
    <n v="454.29"/>
    <n v="454.29"/>
    <n v="3.4779546099999998"/>
    <n v="3.4779546099999998"/>
    <n v="28.752531650000002"/>
    <n v="28.752531650000002"/>
  </r>
  <r>
    <d v="2025-10-08T00:00:00"/>
    <x v="30"/>
    <n v="8183"/>
    <n v="100"/>
    <n v="0.432"/>
    <n v="1.222"/>
    <n v="43.16"/>
    <n v="43.16"/>
    <s v="USD"/>
    <n v="10"/>
    <n v="13"/>
    <n v="13"/>
    <n v="13"/>
    <n v="14"/>
    <n v="18"/>
    <n v="18"/>
    <n v="18"/>
    <n v="360.13"/>
    <n v="457.87"/>
    <n v="457.87"/>
    <n v="457.87"/>
    <n v="9.4262563610000001"/>
    <n v="9.4262563610000001"/>
    <n v="10.60866543"/>
    <n v="10.60866543"/>
  </r>
  <r>
    <d v="2025-10-08T00:00:00"/>
    <x v="31"/>
    <n v="409"/>
    <n v="2"/>
    <n v="1.125"/>
    <n v="0.48899999999999999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2"/>
    <n v="860"/>
    <n v="11"/>
    <n v="1.583"/>
    <n v="1.2789999999999999"/>
    <n v="17.41"/>
    <n v="17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1"/>
    <n v="2067"/>
    <n v="19"/>
    <n v="1.153"/>
    <n v="0.91900000000000004"/>
    <n v="21.91"/>
    <n v="21.91"/>
    <s v="USD"/>
    <n v="1"/>
    <n v="1"/>
    <n v="1"/>
    <n v="1"/>
    <n v="1"/>
    <n v="1"/>
    <n v="1"/>
    <n v="1"/>
    <n v="29.9"/>
    <n v="29.9"/>
    <n v="29.9"/>
    <n v="29.9"/>
    <n v="73.277591970000003"/>
    <n v="73.277591970000003"/>
    <n v="1.364673665"/>
    <n v="1.364673665"/>
  </r>
  <r>
    <d v="2025-10-08T00:00:00"/>
    <x v="32"/>
    <n v="1012"/>
    <n v="12"/>
    <n v="1.321"/>
    <n v="1.1859999999999999"/>
    <n v="15.85"/>
    <n v="15.85"/>
    <s v="USD"/>
    <n v="1"/>
    <n v="1"/>
    <n v="1"/>
    <n v="1"/>
    <n v="1"/>
    <n v="1"/>
    <n v="1"/>
    <n v="1"/>
    <n v="31.49"/>
    <n v="31.49"/>
    <n v="31.49"/>
    <n v="31.49"/>
    <n v="50.33343919"/>
    <n v="50.33343919"/>
    <n v="1.986750789"/>
    <n v="1.986750789"/>
  </r>
  <r>
    <d v="2025-10-08T00:00:00"/>
    <x v="32"/>
    <n v="1065"/>
    <n v="4"/>
    <n v="1.613"/>
    <n v="0.376"/>
    <n v="6.45"/>
    <n v="6.45"/>
    <s v="USD"/>
    <n v="1"/>
    <n v="1"/>
    <n v="1"/>
    <n v="1"/>
    <n v="2"/>
    <n v="2"/>
    <n v="2"/>
    <n v="2"/>
    <n v="47.76"/>
    <n v="47.76"/>
    <n v="47.76"/>
    <n v="47.76"/>
    <n v="13.50502513"/>
    <n v="13.50502513"/>
    <n v="7.4046511629999996"/>
    <n v="7.4046511629999996"/>
  </r>
  <r>
    <d v="2025-10-08T00:00:00"/>
    <x v="31"/>
    <n v="776"/>
    <n v="6"/>
    <n v="1.4179999999999999"/>
    <n v="0.77300000000000002"/>
    <n v="8.51"/>
    <n v="8.51"/>
    <s v="USD"/>
    <n v="2"/>
    <n v="2"/>
    <n v="2"/>
    <n v="2"/>
    <n v="2"/>
    <n v="2"/>
    <n v="2"/>
    <n v="2"/>
    <n v="62.98"/>
    <n v="62.98"/>
    <n v="62.98"/>
    <n v="62.98"/>
    <n v="13.512226099999999"/>
    <n v="13.512226099999999"/>
    <n v="7.4007050530000003"/>
    <n v="7.4007050530000003"/>
  </r>
  <r>
    <d v="2025-10-08T00:00:00"/>
    <x v="32"/>
    <n v="2786"/>
    <n v="11"/>
    <n v="1.155"/>
    <n v="0.39500000000000002"/>
    <n v="12.7"/>
    <n v="1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1"/>
    <n v="4879"/>
    <n v="22"/>
    <n v="1.147"/>
    <n v="0.45100000000000001"/>
    <n v="25.23"/>
    <n v="25.23"/>
    <s v="USD"/>
    <n v="4"/>
    <n v="4"/>
    <n v="4"/>
    <n v="4"/>
    <n v="5"/>
    <n v="5"/>
    <n v="5"/>
    <n v="5"/>
    <n v="161.4"/>
    <n v="161.4"/>
    <n v="161.4"/>
    <n v="161.4"/>
    <n v="15.631970259999999"/>
    <n v="15.631970259999999"/>
    <n v="6.3971462539999999"/>
    <n v="6.3971462539999999"/>
  </r>
  <r>
    <d v="2025-10-08T00:00:00"/>
    <x v="3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4"/>
    <n v="784"/>
    <n v="3"/>
    <n v="1.3"/>
    <n v="0.38300000000000001"/>
    <n v="3.9"/>
    <n v="3.9"/>
    <s v="USD"/>
    <n v="2"/>
    <n v="2"/>
    <n v="2"/>
    <n v="2"/>
    <n v="2"/>
    <n v="2"/>
    <n v="2"/>
    <n v="2"/>
    <n v="105.39"/>
    <n v="105.39"/>
    <n v="105.39"/>
    <n v="105.39"/>
    <n v="3.7005408480000002"/>
    <n v="3.7005408480000002"/>
    <n v="27.023076920000001"/>
    <n v="27.023076920000001"/>
  </r>
  <r>
    <d v="2025-10-08T00:00:00"/>
    <x v="35"/>
    <n v="469"/>
    <n v="4"/>
    <n v="1.45"/>
    <n v="0.85299999999999998"/>
    <n v="5.8"/>
    <n v="5.8"/>
    <s v="USD"/>
    <n v="1"/>
    <n v="1"/>
    <n v="1"/>
    <n v="1"/>
    <n v="1"/>
    <n v="1"/>
    <n v="1"/>
    <n v="1"/>
    <n v="21.88"/>
    <n v="21.88"/>
    <n v="21.88"/>
    <n v="21.88"/>
    <n v="26.508226690000001"/>
    <n v="26.508226690000001"/>
    <n v="3.7724137930000001"/>
    <n v="3.7724137930000001"/>
  </r>
  <r>
    <d v="2025-10-08T00:00:00"/>
    <x v="35"/>
    <n v="1021"/>
    <n v="8"/>
    <n v="1.3129999999999999"/>
    <n v="0.78400000000000003"/>
    <n v="10.5"/>
    <n v="10.5"/>
    <s v="USD"/>
    <n v="2"/>
    <n v="2"/>
    <n v="2"/>
    <n v="2"/>
    <n v="2"/>
    <n v="2"/>
    <n v="2"/>
    <n v="2"/>
    <n v="43.76"/>
    <n v="43.76"/>
    <n v="43.76"/>
    <n v="43.76"/>
    <n v="23.994515539999998"/>
    <n v="23.994515539999998"/>
    <n v="4.1676190479999997"/>
    <n v="4.1676190479999997"/>
  </r>
  <r>
    <d v="2025-10-08T00:00:00"/>
    <x v="33"/>
    <n v="25"/>
    <n v="1"/>
    <n v="0.99"/>
    <n v="4"/>
    <n v="0.99"/>
    <n v="0.99"/>
    <s v="USD"/>
    <n v="1"/>
    <n v="1"/>
    <n v="1"/>
    <n v="1"/>
    <n v="1"/>
    <n v="1"/>
    <n v="1"/>
    <n v="1"/>
    <n v="34.49"/>
    <n v="34.49"/>
    <n v="34.49"/>
    <n v="34.49"/>
    <n v="2.8703972169999998"/>
    <n v="2.8703972169999998"/>
    <n v="34.838383839999999"/>
    <n v="34.838383839999999"/>
  </r>
  <r>
    <d v="2025-10-08T00:00:00"/>
    <x v="34"/>
    <n v="3483"/>
    <n v="8"/>
    <n v="1.089"/>
    <n v="0.23"/>
    <n v="8.7100000000000009"/>
    <n v="8.7100000000000009"/>
    <s v="USD"/>
    <n v="1"/>
    <n v="1"/>
    <n v="1"/>
    <n v="1"/>
    <n v="1"/>
    <n v="1"/>
    <n v="1"/>
    <n v="1"/>
    <n v="22.88"/>
    <n v="22.88"/>
    <n v="22.88"/>
    <n v="22.88"/>
    <n v="38.06818182"/>
    <n v="38.06818182"/>
    <n v="2.6268656720000001"/>
    <n v="2.6268656720000001"/>
  </r>
  <r>
    <d v="2025-10-08T00:00:00"/>
    <x v="33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4"/>
    <n v="716"/>
    <n v="4"/>
    <n v="1.0349999999999999"/>
    <n v="0.55900000000000005"/>
    <n v="4.1399999999999997"/>
    <n v="4.13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5"/>
    <n v="936"/>
    <n v="6"/>
    <n v="1.282"/>
    <n v="0.64100000000000001"/>
    <n v="7.69"/>
    <n v="7.69"/>
    <s v="USD"/>
    <n v="2"/>
    <n v="2"/>
    <n v="2"/>
    <n v="2"/>
    <n v="2"/>
    <n v="2"/>
    <n v="2"/>
    <n v="2"/>
    <n v="46.86"/>
    <n v="46.86"/>
    <n v="46.86"/>
    <n v="46.86"/>
    <n v="16.410584719999999"/>
    <n v="16.410584719999999"/>
    <n v="6.093628088"/>
    <n v="6.093628088"/>
  </r>
  <r>
    <d v="2025-10-08T00:00:00"/>
    <x v="34"/>
    <n v="3880"/>
    <n v="11"/>
    <n v="0.77500000000000002"/>
    <n v="0.28399999999999997"/>
    <n v="8.5299999999999994"/>
    <n v="8.5299999999999994"/>
    <s v="USD"/>
    <n v="3"/>
    <n v="3"/>
    <n v="3"/>
    <n v="3"/>
    <n v="3"/>
    <n v="3"/>
    <n v="3"/>
    <n v="3"/>
    <n v="59.25"/>
    <n v="59.25"/>
    <n v="59.25"/>
    <n v="59.25"/>
    <n v="14.396624470000001"/>
    <n v="14.396624470000001"/>
    <n v="6.9460726849999999"/>
    <n v="6.9460726849999999"/>
  </r>
  <r>
    <d v="2025-10-08T00:00:00"/>
    <x v="33"/>
    <n v="2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5"/>
    <n v="1050"/>
    <n v="8"/>
    <n v="0.61599999999999999"/>
    <n v="0.76200000000000001"/>
    <n v="4.93"/>
    <n v="4.93"/>
    <s v="USD"/>
    <n v="1"/>
    <n v="1"/>
    <n v="1"/>
    <n v="1"/>
    <n v="1"/>
    <n v="1"/>
    <n v="1"/>
    <n v="1"/>
    <n v="21.88"/>
    <n v="21.88"/>
    <n v="21.88"/>
    <n v="21.88"/>
    <n v="22.531992689999999"/>
    <n v="22.531992689999999"/>
    <n v="4.438133874"/>
    <n v="4.438133874"/>
  </r>
  <r>
    <d v="2025-10-08T00:00:00"/>
    <x v="36"/>
    <n v="866"/>
    <n v="2"/>
    <n v="2.4900000000000002"/>
    <n v="0.23100000000000001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6"/>
    <n v="2332"/>
    <n v="6"/>
    <n v="1.492"/>
    <n v="0.25700000000000001"/>
    <n v="8.9499999999999993"/>
    <n v="8.94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6"/>
    <n v="1698"/>
    <n v="13"/>
    <n v="2.1850000000000001"/>
    <n v="0.76600000000000001"/>
    <n v="28.4"/>
    <n v="28.4"/>
    <s v="USD"/>
    <n v="2"/>
    <n v="2"/>
    <n v="2"/>
    <n v="2"/>
    <n v="3"/>
    <n v="3"/>
    <n v="3"/>
    <n v="3"/>
    <n v="85.47"/>
    <n v="85.47"/>
    <n v="85.47"/>
    <n v="85.47"/>
    <n v="33.228033230000001"/>
    <n v="33.228033230000001"/>
    <n v="3.0095070420000001"/>
    <n v="3.0095070420000001"/>
  </r>
  <r>
    <d v="2025-10-08T00:00:00"/>
    <x v="36"/>
    <n v="3914"/>
    <n v="11"/>
    <n v="1.579"/>
    <n v="0.28100000000000003"/>
    <n v="17.37"/>
    <n v="17.37"/>
    <s v="USD"/>
    <n v="3"/>
    <n v="3"/>
    <n v="3"/>
    <n v="3"/>
    <n v="4"/>
    <n v="4"/>
    <n v="4"/>
    <n v="4"/>
    <n v="119.74"/>
    <n v="119.74"/>
    <n v="119.74"/>
    <n v="119.74"/>
    <n v="14.5064306"/>
    <n v="14.5064306"/>
    <n v="6.893494531"/>
    <n v="6.893494531"/>
  </r>
  <r>
    <d v="2025-10-08T00:00:00"/>
    <x v="37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7"/>
    <n v="52"/>
    <n v="1"/>
    <n v="0.93"/>
    <n v="1.923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7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8"/>
    <n v="34"/>
    <n v="1"/>
    <n v="0.81"/>
    <n v="2.9409999999999998"/>
    <n v="0.81"/>
    <n v="0.81"/>
    <s v="USD"/>
    <n v="1"/>
    <n v="1"/>
    <n v="1"/>
    <n v="1"/>
    <n v="1"/>
    <n v="1"/>
    <n v="1"/>
    <n v="1"/>
    <n v="31.88"/>
    <n v="31.88"/>
    <n v="31.88"/>
    <n v="31.88"/>
    <n v="2.5407779170000002"/>
    <n v="2.5407779170000002"/>
    <n v="39.358024690000001"/>
    <n v="39.358024690000001"/>
  </r>
  <r>
    <d v="2025-10-08T00:00:00"/>
    <x v="37"/>
    <n v="1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8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9"/>
    <n v="99"/>
    <n v="3"/>
    <n v="1.05"/>
    <n v="3.03"/>
    <n v="3.15"/>
    <n v="3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0"/>
    <n v="277"/>
    <n v="1"/>
    <n v="1.2"/>
    <n v="0.36099999999999999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1"/>
    <n v="792"/>
    <n v="4"/>
    <n v="0.94"/>
    <n v="0.505"/>
    <n v="3.76"/>
    <n v="3.76"/>
    <s v="USD"/>
    <n v="2"/>
    <n v="2"/>
    <n v="2"/>
    <n v="2"/>
    <n v="2"/>
    <n v="2"/>
    <n v="2"/>
    <n v="2"/>
    <n v="53.98"/>
    <n v="53.98"/>
    <n v="53.98"/>
    <n v="53.98"/>
    <n v="6.9655427940000001"/>
    <n v="6.9655427940000001"/>
    <n v="14.356382979999999"/>
    <n v="14.356382979999999"/>
  </r>
  <r>
    <d v="2025-10-08T00:00:00"/>
    <x v="42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9"/>
    <n v="188"/>
    <n v="7"/>
    <n v="0.82699999999999996"/>
    <n v="3.7229999999999999"/>
    <n v="5.79"/>
    <n v="5.79"/>
    <s v="USD"/>
    <n v="2"/>
    <n v="2"/>
    <n v="2"/>
    <n v="2"/>
    <n v="2"/>
    <n v="2"/>
    <n v="2"/>
    <n v="2"/>
    <n v="39.979999999999997"/>
    <n v="39.979999999999997"/>
    <n v="39.979999999999997"/>
    <n v="39.979999999999997"/>
    <n v="14.482241119999999"/>
    <n v="14.482241119999999"/>
    <n v="6.9050086359999998"/>
    <n v="6.9050086359999998"/>
  </r>
  <r>
    <d v="2025-10-08T00:00:00"/>
    <x v="40"/>
    <n v="800"/>
    <n v="4"/>
    <n v="0.95799999999999996"/>
    <n v="0.5"/>
    <n v="3.83"/>
    <n v="3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1"/>
    <n v="425"/>
    <n v="1"/>
    <n v="1.47"/>
    <n v="0.23499999999999999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2"/>
    <n v="95"/>
    <n v="2"/>
    <n v="0.52"/>
    <n v="2.105"/>
    <n v="1.04"/>
    <n v="1.04"/>
    <s v="USD"/>
    <n v="1"/>
    <n v="2"/>
    <n v="2"/>
    <n v="2"/>
    <n v="1"/>
    <n v="2"/>
    <n v="2"/>
    <n v="2"/>
    <n v="21.49"/>
    <n v="43.39"/>
    <n v="43.39"/>
    <n v="43.39"/>
    <n v="2.3968656369999999"/>
    <n v="2.3968656369999999"/>
    <n v="41.72115385"/>
    <n v="41.72115385"/>
  </r>
  <r>
    <d v="2025-10-08T00:00:00"/>
    <x v="42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9"/>
    <n v="279"/>
    <n v="4"/>
    <n v="1.2150000000000001"/>
    <n v="1.4339999999999999"/>
    <n v="4.8600000000000003"/>
    <n v="4.8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0"/>
    <n v="183"/>
    <n v="2"/>
    <n v="1.02"/>
    <n v="1.093"/>
    <n v="2.04"/>
    <n v="2.04"/>
    <s v="USD"/>
    <n v="1"/>
    <n v="1"/>
    <n v="1"/>
    <n v="1"/>
    <n v="1"/>
    <n v="1"/>
    <n v="1"/>
    <n v="1"/>
    <n v="37.880000000000003"/>
    <n v="37.880000000000003"/>
    <n v="37.880000000000003"/>
    <n v="37.880000000000003"/>
    <n v="5.385427666"/>
    <n v="5.385427666"/>
    <n v="18.568627450000001"/>
    <n v="18.568627450000001"/>
  </r>
  <r>
    <d v="2025-10-08T00:00:00"/>
    <x v="41"/>
    <n v="740"/>
    <n v="4"/>
    <n v="1.103"/>
    <n v="0.54100000000000004"/>
    <n v="4.41"/>
    <n v="4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1"/>
    <n v="2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9"/>
    <n v="257"/>
    <n v="1"/>
    <n v="0.41"/>
    <n v="0.38900000000000001"/>
    <n v="0.41"/>
    <n v="0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2"/>
    <n v="73"/>
    <n v="1"/>
    <n v="0.82"/>
    <n v="1.37"/>
    <n v="0.82"/>
    <n v="0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0"/>
    <n v="7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8"/>
    <n v="161"/>
    <n v="1"/>
    <n v="1.47"/>
    <n v="0.621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3"/>
    <n v="26"/>
    <n v="1"/>
    <n v="0.81"/>
    <n v="3.8460000000000001"/>
    <n v="0.81"/>
    <n v="0.81"/>
    <s v="USD"/>
    <n v="1"/>
    <n v="1"/>
    <n v="1"/>
    <n v="1"/>
    <n v="1"/>
    <n v="1"/>
    <n v="1"/>
    <n v="1"/>
    <n v="16.489999999999998"/>
    <n v="16.489999999999998"/>
    <n v="16.489999999999998"/>
    <n v="16.489999999999998"/>
    <n v="4.9120679200000001"/>
    <n v="4.9120679200000001"/>
    <n v="20.358024690000001"/>
    <n v="20.358024690000001"/>
  </r>
  <r>
    <d v="2025-10-08T00:00:00"/>
    <x v="28"/>
    <n v="484"/>
    <n v="4"/>
    <n v="1.365"/>
    <n v="0.82599999999999996"/>
    <n v="5.46"/>
    <n v="5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3"/>
    <n v="1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28"/>
    <n v="647"/>
    <n v="3"/>
    <n v="1.3"/>
    <n v="0.46400000000000002"/>
    <n v="3.9"/>
    <n v="3.9"/>
    <s v="USD"/>
    <n v="1"/>
    <n v="1"/>
    <n v="1"/>
    <n v="1"/>
    <n v="1"/>
    <n v="1"/>
    <n v="1"/>
    <n v="1"/>
    <n v="37.880000000000003"/>
    <n v="37.880000000000003"/>
    <n v="37.880000000000003"/>
    <n v="37.880000000000003"/>
    <n v="10.29567054"/>
    <n v="10.29567054"/>
    <n v="9.7128205130000005"/>
    <n v="9.7128205130000005"/>
  </r>
  <r>
    <d v="2025-10-08T00:00:00"/>
    <x v="43"/>
    <n v="193"/>
    <n v="5"/>
    <n v="0.83199999999999996"/>
    <n v="2.5910000000000002"/>
    <n v="4.16"/>
    <n v="4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3"/>
    <n v="233"/>
    <n v="2"/>
    <n v="0.56499999999999995"/>
    <n v="0.85799999999999998"/>
    <n v="1.1299999999999999"/>
    <n v="1.12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28"/>
    <n v="590"/>
    <n v="3"/>
    <n v="0.86699999999999999"/>
    <n v="0.50800000000000001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45"/>
    <n v="2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3"/>
    <n v="163"/>
    <n v="3"/>
    <n v="2.21"/>
    <n v="1.84"/>
    <n v="6.63"/>
    <n v="6.63"/>
    <s v="USD"/>
    <n v="1"/>
    <n v="1"/>
    <n v="1"/>
    <n v="1"/>
    <n v="1"/>
    <n v="1"/>
    <n v="1"/>
    <n v="1"/>
    <n v="30.88"/>
    <n v="30.88"/>
    <n v="30.88"/>
    <n v="30.88"/>
    <n v="21.470207250000001"/>
    <n v="21.470207250000001"/>
    <n v="4.6576168930000001"/>
    <n v="4.6576168930000001"/>
  </r>
  <r>
    <d v="2025-10-08T00:00:00"/>
    <x v="5"/>
    <n v="809"/>
    <n v="3"/>
    <n v="1.43"/>
    <n v="0.371"/>
    <n v="4.29"/>
    <n v="4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"/>
    <n v="2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5"/>
    <n v="2459"/>
    <n v="22"/>
    <n v="1.206"/>
    <n v="0.89500000000000002"/>
    <n v="26.54"/>
    <n v="26.54"/>
    <s v="USD"/>
    <n v="6"/>
    <n v="6"/>
    <n v="6"/>
    <n v="6"/>
    <n v="6"/>
    <n v="6"/>
    <n v="6"/>
    <n v="6"/>
    <n v="186.72"/>
    <n v="186.72"/>
    <n v="186.72"/>
    <n v="186.72"/>
    <n v="14.21379606"/>
    <n v="14.21379606"/>
    <n v="7.035418237"/>
    <n v="7.035418237"/>
  </r>
  <r>
    <d v="2025-10-08T00:00:00"/>
    <x v="8"/>
    <n v="2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45"/>
    <n v="391"/>
    <n v="4"/>
    <n v="0.628"/>
    <n v="1.0229999999999999"/>
    <n v="2.5099999999999998"/>
    <n v="2.5099999999999998"/>
    <s v="USD"/>
    <n v="2"/>
    <n v="2"/>
    <n v="2"/>
    <n v="2"/>
    <n v="3"/>
    <n v="3"/>
    <n v="3"/>
    <n v="3"/>
    <n v="76.86"/>
    <n v="76.86"/>
    <n v="76.86"/>
    <n v="76.86"/>
    <n v="3.2656778559999999"/>
    <n v="3.2656778559999999"/>
    <n v="30.62151394"/>
    <n v="30.62151394"/>
  </r>
  <r>
    <d v="2025-10-08T00:00:00"/>
    <x v="5"/>
    <n v="951"/>
    <n v="6"/>
    <n v="1.097"/>
    <n v="0.63100000000000001"/>
    <n v="6.58"/>
    <n v="6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8"/>
    <n v="189"/>
    <n v="2"/>
    <n v="1.89"/>
    <n v="1.0580000000000001"/>
    <n v="3.78"/>
    <n v="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45"/>
    <n v="104"/>
    <n v="1"/>
    <n v="0.84"/>
    <n v="0.96199999999999997"/>
    <n v="0.84"/>
    <n v="0.84"/>
    <s v="USD"/>
    <n v="1"/>
    <n v="1"/>
    <n v="1"/>
    <n v="1"/>
    <n v="1"/>
    <n v="1"/>
    <n v="1"/>
    <n v="1"/>
    <n v="21.88"/>
    <n v="21.88"/>
    <n v="21.88"/>
    <n v="21.88"/>
    <n v="3.8391224859999999"/>
    <n v="3.8391224859999999"/>
    <n v="26.047619050000002"/>
    <n v="26.047619050000002"/>
  </r>
  <r>
    <d v="2025-10-08T00:00:00"/>
    <x v="3"/>
    <n v="829"/>
    <n v="5"/>
    <n v="2.262"/>
    <n v="0.60299999999999998"/>
    <n v="11.31"/>
    <n v="1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8"/>
    <n v="175"/>
    <n v="2"/>
    <n v="1.395"/>
    <n v="1.143"/>
    <n v="2.79"/>
    <n v="2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8T00:00:00"/>
    <x v="3"/>
    <n v="1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8T00:00:00"/>
    <x v="45"/>
    <n v="313"/>
    <n v="2"/>
    <n v="0.78500000000000003"/>
    <n v="0.63900000000000001"/>
    <n v="1.57"/>
    <n v="1.57"/>
    <s v="USD"/>
    <n v="1"/>
    <n v="1"/>
    <n v="1"/>
    <n v="1"/>
    <n v="1"/>
    <n v="1"/>
    <n v="1"/>
    <n v="1"/>
    <n v="31.49"/>
    <n v="31.49"/>
    <n v="31.49"/>
    <n v="31.49"/>
    <n v="4.9857097489999997"/>
    <n v="4.9857097489999997"/>
    <n v="20.05732484"/>
    <n v="20.05732484"/>
  </r>
  <r>
    <d v="2025-10-08T00:00:00"/>
    <x v="5"/>
    <n v="2470"/>
    <n v="25"/>
    <n v="0.499"/>
    <n v="1.012"/>
    <n v="12.47"/>
    <n v="12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0"/>
    <n v="1849"/>
    <n v="15"/>
    <n v="1.411"/>
    <n v="0.81100000000000005"/>
    <n v="21.16"/>
    <n v="21.16"/>
    <s v="USD"/>
    <n v="6"/>
    <n v="6"/>
    <n v="6"/>
    <n v="6"/>
    <n v="6"/>
    <n v="6"/>
    <n v="6"/>
    <n v="6"/>
    <n v="241.33"/>
    <n v="241.33"/>
    <n v="241.33"/>
    <n v="241.33"/>
    <n v="8.7680769069999993"/>
    <n v="8.7680769069999993"/>
    <n v="11.40500945"/>
    <n v="11.40500945"/>
  </r>
  <r>
    <d v="2025-10-09T00:00:00"/>
    <x v="1"/>
    <n v="6225"/>
    <n v="48"/>
    <n v="1.8140000000000001"/>
    <n v="0.77100000000000002"/>
    <n v="87.09"/>
    <n v="87.09"/>
    <s v="USD"/>
    <n v="10"/>
    <n v="11"/>
    <n v="11"/>
    <n v="11"/>
    <n v="11"/>
    <n v="12"/>
    <n v="12"/>
    <n v="12"/>
    <n v="292.29000000000002"/>
    <n v="334.78"/>
    <n v="334.78"/>
    <n v="334.78"/>
    <n v="26.01409881"/>
    <n v="26.01409881"/>
    <n v="3.8440693540000002"/>
    <n v="3.8440693540000002"/>
  </r>
  <r>
    <d v="2025-10-09T00:00:00"/>
    <x v="2"/>
    <n v="1381"/>
    <n v="12"/>
    <n v="2.3380000000000001"/>
    <n v="0.86899999999999999"/>
    <n v="28.06"/>
    <n v="28.06"/>
    <s v="USD"/>
    <n v="2"/>
    <n v="3"/>
    <n v="3"/>
    <n v="3"/>
    <n v="2"/>
    <n v="3"/>
    <n v="3"/>
    <n v="3"/>
    <n v="59.76"/>
    <n v="89.64"/>
    <n v="89.64"/>
    <n v="89.64"/>
    <n v="31.302989740000001"/>
    <n v="31.302989740000001"/>
    <n v="3.194583036"/>
    <n v="3.194583036"/>
  </r>
  <r>
    <d v="2025-10-09T00:00:00"/>
    <x v="4"/>
    <n v="1725"/>
    <n v="10"/>
    <n v="4.4969999999999999"/>
    <n v="0.57999999999999996"/>
    <n v="44.97"/>
    <n v="44.97"/>
    <s v="USD"/>
    <n v="4"/>
    <n v="4"/>
    <n v="4"/>
    <n v="4"/>
    <n v="10"/>
    <n v="10"/>
    <n v="10"/>
    <n v="10"/>
    <n v="489.85"/>
    <n v="489.85"/>
    <n v="489.85"/>
    <n v="489.85"/>
    <n v="9.1803613350000006"/>
    <n v="9.1803613350000006"/>
    <n v="10.892817429999999"/>
    <n v="10.892817429999999"/>
  </r>
  <r>
    <d v="2025-10-09T00:00:00"/>
    <x v="44"/>
    <n v="3382"/>
    <n v="29"/>
    <n v="2.1549999999999998"/>
    <n v="0.85699999999999998"/>
    <n v="62.49"/>
    <n v="62.49"/>
    <s v="USD"/>
    <n v="5"/>
    <n v="6"/>
    <n v="6"/>
    <n v="6"/>
    <n v="5"/>
    <n v="6"/>
    <n v="6"/>
    <n v="6"/>
    <n v="208.86"/>
    <n v="251.35"/>
    <n v="251.35"/>
    <n v="251.35"/>
    <n v="24.861746570000001"/>
    <n v="24.861746570000001"/>
    <n v="4.0222435589999996"/>
    <n v="4.0222435589999996"/>
  </r>
  <r>
    <d v="2025-10-09T00:00:00"/>
    <x v="6"/>
    <n v="487"/>
    <n v="8"/>
    <n v="1.736"/>
    <n v="1.643"/>
    <n v="13.89"/>
    <n v="13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7"/>
    <n v="830"/>
    <n v="5"/>
    <n v="1.6220000000000001"/>
    <n v="0.60199999999999998"/>
    <n v="8.11"/>
    <n v="8.11"/>
    <s v="USD"/>
    <n v="1"/>
    <n v="1"/>
    <n v="1"/>
    <n v="1"/>
    <n v="1"/>
    <n v="1"/>
    <n v="1"/>
    <n v="1"/>
    <n v="42.49"/>
    <n v="42.49"/>
    <n v="42.49"/>
    <n v="42.49"/>
    <n v="19.086843959999999"/>
    <n v="19.086843959999999"/>
    <n v="5.2392108510000002"/>
    <n v="5.2392108510000002"/>
  </r>
  <r>
    <d v="2025-10-09T00:00:00"/>
    <x v="9"/>
    <n v="1058"/>
    <n v="14"/>
    <n v="1.478"/>
    <n v="1.323"/>
    <n v="20.69"/>
    <n v="20.69"/>
    <s v="USD"/>
    <n v="1"/>
    <n v="2"/>
    <n v="2"/>
    <n v="2"/>
    <n v="1"/>
    <n v="2"/>
    <n v="2"/>
    <n v="2"/>
    <n v="21.88"/>
    <n v="43.76"/>
    <n v="43.76"/>
    <n v="43.76"/>
    <n v="47.280621570000001"/>
    <n v="47.280621570000001"/>
    <n v="2.1150314159999999"/>
    <n v="2.1150314159999999"/>
  </r>
  <r>
    <d v="2025-10-09T00:00:00"/>
    <x v="4"/>
    <n v="5818"/>
    <n v="33"/>
    <n v="5.0039999999999996"/>
    <n v="0.56699999999999995"/>
    <n v="165.13"/>
    <n v="165.13"/>
    <s v="USD"/>
    <n v="13"/>
    <n v="15"/>
    <n v="15"/>
    <n v="15"/>
    <n v="19"/>
    <n v="22"/>
    <n v="22"/>
    <n v="22"/>
    <n v="786.7"/>
    <n v="967.17"/>
    <n v="967.17"/>
    <n v="967.17"/>
    <n v="17.073523789999999"/>
    <n v="17.073523789999999"/>
    <n v="5.8570217400000004"/>
    <n v="5.8570217400000004"/>
  </r>
  <r>
    <d v="2025-10-09T00:00:00"/>
    <x v="10"/>
    <n v="2305"/>
    <n v="15"/>
    <n v="4.5570000000000004"/>
    <n v="0.65100000000000002"/>
    <n v="68.36"/>
    <n v="68.36"/>
    <s v="USD"/>
    <n v="1"/>
    <n v="2"/>
    <n v="2"/>
    <n v="2"/>
    <n v="1"/>
    <n v="2"/>
    <n v="2"/>
    <n v="2"/>
    <n v="32.880000000000003"/>
    <n v="57.86"/>
    <n v="57.86"/>
    <n v="57.86"/>
    <n v="118.14725199999999"/>
    <n v="118.14725199999999"/>
    <n v="0.84640140429999999"/>
    <n v="0.84640140429999999"/>
  </r>
  <r>
    <d v="2025-10-09T00:00:00"/>
    <x v="11"/>
    <n v="1081"/>
    <n v="7"/>
    <n v="4.03"/>
    <n v="0.64800000000000002"/>
    <n v="28.21"/>
    <n v="28.21"/>
    <s v="USD"/>
    <n v="3"/>
    <n v="3"/>
    <n v="3"/>
    <n v="3"/>
    <n v="4"/>
    <n v="4"/>
    <n v="4"/>
    <n v="4"/>
    <n v="127.52"/>
    <n v="127.52"/>
    <n v="127.52"/>
    <n v="127.52"/>
    <n v="22.122020079999999"/>
    <n v="22.122020079999999"/>
    <n v="4.5203828430000002"/>
    <n v="4.5203828430000002"/>
  </r>
  <r>
    <d v="2025-10-09T00:00:00"/>
    <x v="12"/>
    <n v="3798"/>
    <n v="25"/>
    <n v="5.7489999999999997"/>
    <n v="0.65800000000000003"/>
    <n v="143.72999999999999"/>
    <n v="143.72999999999999"/>
    <s v="USD"/>
    <n v="7"/>
    <n v="7"/>
    <n v="7"/>
    <n v="7"/>
    <n v="13"/>
    <n v="13"/>
    <n v="13"/>
    <n v="13"/>
    <n v="430.93"/>
    <n v="430.93"/>
    <n v="430.93"/>
    <n v="430.93"/>
    <n v="33.353444879999998"/>
    <n v="33.353444879999998"/>
    <n v="2.9981910530000002"/>
    <n v="2.9981910530000002"/>
  </r>
  <r>
    <d v="2025-10-09T00:00:00"/>
    <x v="13"/>
    <n v="4889"/>
    <n v="22"/>
    <n v="3.5019999999999998"/>
    <n v="0.45"/>
    <n v="77.05"/>
    <n v="77.05"/>
    <s v="USD"/>
    <n v="4"/>
    <n v="5"/>
    <n v="5"/>
    <n v="5"/>
    <n v="4"/>
    <n v="5"/>
    <n v="5"/>
    <n v="5"/>
    <n v="101.76"/>
    <n v="128.25"/>
    <n v="128.25"/>
    <n v="128.25"/>
    <n v="60.077972709999997"/>
    <n v="60.077972709999997"/>
    <n v="1.6645035690000001"/>
    <n v="1.6645035690000001"/>
  </r>
  <r>
    <d v="2025-10-09T00:00:00"/>
    <x v="14"/>
    <n v="1131"/>
    <n v="12"/>
    <n v="3.4980000000000002"/>
    <n v="1.0609999999999999"/>
    <n v="41.97"/>
    <n v="41.97"/>
    <s v="USD"/>
    <n v="3"/>
    <n v="5"/>
    <n v="5"/>
    <n v="5"/>
    <n v="6"/>
    <n v="12"/>
    <n v="12"/>
    <n v="12"/>
    <n v="221.88"/>
    <n v="421.2"/>
    <n v="421.2"/>
    <n v="421.2"/>
    <n v="9.9643874639999996"/>
    <n v="9.9643874639999996"/>
    <n v="10.035739810000001"/>
    <n v="10.035739810000001"/>
  </r>
  <r>
    <d v="2025-10-09T00:00:00"/>
    <x v="46"/>
    <n v="1903"/>
    <n v="8"/>
    <n v="2.7679999999999998"/>
    <n v="0.42"/>
    <n v="22.14"/>
    <n v="22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15"/>
    <n v="1123"/>
    <n v="7"/>
    <n v="3.879"/>
    <n v="0.623"/>
    <n v="27.15"/>
    <n v="27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16"/>
    <n v="561"/>
    <n v="5"/>
    <n v="3.6120000000000001"/>
    <n v="0.89100000000000001"/>
    <n v="18.059999999999999"/>
    <n v="18.059999999999999"/>
    <s v="USD"/>
    <n v="2"/>
    <n v="2"/>
    <n v="2"/>
    <n v="2"/>
    <n v="2"/>
    <n v="2"/>
    <n v="2"/>
    <n v="2"/>
    <n v="105.37"/>
    <n v="105.37"/>
    <n v="105.37"/>
    <n v="105.37"/>
    <n v="17.139603300000001"/>
    <n v="17.139603300000001"/>
    <n v="5.834440753"/>
    <n v="5.834440753"/>
  </r>
  <r>
    <d v="2025-10-09T00:00:00"/>
    <x v="49"/>
    <n v="3077"/>
    <n v="42"/>
    <n v="1.9630000000000001"/>
    <n v="1.365"/>
    <n v="82.44"/>
    <n v="82.44"/>
    <s v="USD"/>
    <n v="7"/>
    <n v="7"/>
    <n v="7"/>
    <n v="7"/>
    <n v="12"/>
    <n v="12"/>
    <n v="12"/>
    <n v="12"/>
    <n v="327.88"/>
    <n v="327.88"/>
    <n v="327.88"/>
    <n v="327.88"/>
    <n v="25.14334513"/>
    <n v="25.14334513"/>
    <n v="3.977195536"/>
    <n v="3.977195536"/>
  </r>
  <r>
    <d v="2025-10-09T00:00:00"/>
    <x v="17"/>
    <n v="427"/>
    <n v="2"/>
    <n v="8.3800000000000008"/>
    <n v="0.46800000000000003"/>
    <n v="16.760000000000002"/>
    <n v="16.760000000000002"/>
    <s v="USD"/>
    <n v="1"/>
    <n v="1"/>
    <n v="1"/>
    <n v="1"/>
    <n v="1"/>
    <n v="1"/>
    <n v="1"/>
    <n v="1"/>
    <n v="34.880000000000003"/>
    <n v="34.880000000000003"/>
    <n v="34.880000000000003"/>
    <n v="34.880000000000003"/>
    <n v="48.050458720000002"/>
    <n v="48.050458720000002"/>
    <n v="2.0811455849999998"/>
    <n v="2.0811455849999998"/>
  </r>
  <r>
    <d v="2025-10-09T00:00:00"/>
    <x v="18"/>
    <n v="329"/>
    <n v="4"/>
    <n v="3.0379999999999998"/>
    <n v="1.216"/>
    <n v="12.15"/>
    <n v="12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19"/>
    <n v="1429"/>
    <n v="3"/>
    <n v="8.8970000000000002"/>
    <n v="0.21"/>
    <n v="26.69"/>
    <n v="26.69"/>
    <s v="USD"/>
    <n v="1"/>
    <n v="1"/>
    <n v="1"/>
    <n v="1"/>
    <n v="5"/>
    <n v="5"/>
    <n v="5"/>
    <n v="5"/>
    <n v="360.5"/>
    <n v="360.5"/>
    <n v="360.5"/>
    <n v="360.5"/>
    <n v="7.4036061030000004"/>
    <n v="7.4036061030000004"/>
    <n v="13.50693143"/>
    <n v="13.50693143"/>
  </r>
  <r>
    <d v="2025-10-09T00:00:00"/>
    <x v="20"/>
    <n v="1574"/>
    <n v="15"/>
    <n v="4.4870000000000001"/>
    <n v="0.95299999999999996"/>
    <n v="67.31"/>
    <n v="67.31"/>
    <s v="USD"/>
    <n v="4"/>
    <n v="4"/>
    <n v="4"/>
    <n v="4"/>
    <n v="6"/>
    <n v="6"/>
    <n v="6"/>
    <n v="6"/>
    <n v="335.76"/>
    <n v="335.76"/>
    <n v="335.76"/>
    <n v="335.76"/>
    <n v="20.047057420000002"/>
    <n v="20.047057420000002"/>
    <n v="4.9882632600000001"/>
    <n v="4.9882632600000001"/>
  </r>
  <r>
    <d v="2025-10-09T00:00:00"/>
    <x v="21"/>
    <n v="866"/>
    <n v="3"/>
    <n v="3.7370000000000001"/>
    <n v="0.34599999999999997"/>
    <n v="11.21"/>
    <n v="11.21"/>
    <s v="USD"/>
    <n v="1"/>
    <n v="1"/>
    <n v="1"/>
    <n v="1"/>
    <n v="1"/>
    <n v="1"/>
    <n v="1"/>
    <n v="1"/>
    <n v="24.98"/>
    <n v="24.98"/>
    <n v="24.98"/>
    <n v="24.98"/>
    <n v="44.875900719999997"/>
    <n v="44.875900719999997"/>
    <n v="2.2283675289999998"/>
    <n v="2.2283675289999998"/>
  </r>
  <r>
    <d v="2025-10-09T00:00:00"/>
    <x v="22"/>
    <n v="716"/>
    <n v="6"/>
    <n v="4.6820000000000004"/>
    <n v="0.83799999999999997"/>
    <n v="28.09"/>
    <n v="28.09"/>
    <s v="USD"/>
    <n v="4"/>
    <n v="5"/>
    <n v="5"/>
    <n v="5"/>
    <n v="5"/>
    <n v="6"/>
    <n v="6"/>
    <n v="6"/>
    <n v="138.84"/>
    <n v="164.74"/>
    <n v="164.74"/>
    <n v="164.74"/>
    <n v="17.05111084"/>
    <n v="17.05111084"/>
    <n v="5.8647205409999996"/>
    <n v="5.8647205409999996"/>
  </r>
  <r>
    <d v="2025-10-09T00:00:00"/>
    <x v="3"/>
    <n v="1513"/>
    <n v="2"/>
    <n v="3.9649999999999999"/>
    <n v="0.13200000000000001"/>
    <n v="7.93"/>
    <n v="7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6"/>
    <n v="477"/>
    <n v="1"/>
    <n v="3.4"/>
    <n v="0.21"/>
    <n v="3.4"/>
    <n v="3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5"/>
    <n v="50"/>
    <n v="1"/>
    <n v="3.94"/>
    <n v="2"/>
    <n v="3.94"/>
    <n v="3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10"/>
    <n v="5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14"/>
    <n v="1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23"/>
    <n v="235"/>
    <n v="4"/>
    <n v="5.218"/>
    <n v="1.702"/>
    <n v="20.87"/>
    <n v="2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4"/>
    <n v="1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1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0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2"/>
    <n v="398"/>
    <n v="2"/>
    <n v="2.4900000000000002"/>
    <n v="0.503"/>
    <n v="4.9800000000000004"/>
    <n v="4.9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6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6"/>
    <n v="587"/>
    <n v="3"/>
    <n v="3.5030000000000001"/>
    <n v="0.51100000000000001"/>
    <n v="10.51"/>
    <n v="10.51"/>
    <s v="USD"/>
    <n v="1"/>
    <n v="1"/>
    <n v="1"/>
    <n v="1"/>
    <n v="2"/>
    <n v="2"/>
    <n v="2"/>
    <n v="2"/>
    <n v="56.98"/>
    <n v="56.98"/>
    <n v="56.98"/>
    <n v="56.98"/>
    <n v="18.445068450000001"/>
    <n v="18.445068450000001"/>
    <n v="5.4215033300000002"/>
    <n v="5.4215033300000002"/>
  </r>
  <r>
    <d v="2025-10-09T00:00:00"/>
    <x v="47"/>
    <n v="779"/>
    <n v="4"/>
    <n v="3.3380000000000001"/>
    <n v="0.51300000000000001"/>
    <n v="13.35"/>
    <n v="13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24"/>
    <n v="345"/>
    <n v="2"/>
    <n v="6.45"/>
    <n v="0.57999999999999996"/>
    <n v="12.9"/>
    <n v="12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"/>
    <n v="216"/>
    <n v="2"/>
    <n v="2.5"/>
    <n v="0.92600000000000005"/>
    <n v="5"/>
    <n v="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17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44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1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21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25"/>
    <n v="617"/>
    <n v="4"/>
    <n v="2.7930000000000001"/>
    <n v="0.64800000000000002"/>
    <n v="11.17"/>
    <n v="11.17"/>
    <s v="USD"/>
    <n v="0"/>
    <n v="1"/>
    <n v="1"/>
    <n v="1"/>
    <n v="0"/>
    <n v="3"/>
    <n v="3"/>
    <n v="3"/>
    <n v="0"/>
    <n v="98.7"/>
    <n v="98.7"/>
    <n v="98.7"/>
    <n v="11.31712259"/>
    <n v="11.31712259"/>
    <n v="8.8361683079999995"/>
    <n v="8.8361683079999995"/>
  </r>
  <r>
    <d v="2025-10-09T00:00:00"/>
    <x v="26"/>
    <n v="1236"/>
    <n v="9"/>
    <n v="2.3879999999999999"/>
    <n v="0.72799999999999998"/>
    <n v="21.49"/>
    <n v="21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27"/>
    <n v="5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1"/>
    <n v="366"/>
    <n v="5"/>
    <n v="1.54"/>
    <n v="1.3660000000000001"/>
    <n v="7.7"/>
    <n v="7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7"/>
    <n v="8"/>
    <n v="1"/>
    <n v="2.2999999999999998"/>
    <n v="12.5"/>
    <n v="2.2999999999999998"/>
    <n v="2.29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14"/>
    <n v="165"/>
    <n v="4"/>
    <n v="3.6629999999999998"/>
    <n v="2.4239999999999999"/>
    <n v="14.65"/>
    <n v="14.65"/>
    <s v="USD"/>
    <n v="1"/>
    <n v="1"/>
    <n v="1"/>
    <n v="1"/>
    <n v="1"/>
    <n v="1"/>
    <n v="1"/>
    <n v="1"/>
    <n v="36.979999999999997"/>
    <n v="36.979999999999997"/>
    <n v="36.979999999999997"/>
    <n v="36.979999999999997"/>
    <n v="39.616008649999998"/>
    <n v="39.616008649999998"/>
    <n v="2.5242320820000002"/>
    <n v="2.5242320820000002"/>
  </r>
  <r>
    <d v="2025-10-09T00:00:00"/>
    <x v="44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12"/>
    <n v="773"/>
    <n v="5"/>
    <n v="3.5219999999999998"/>
    <n v="0.64700000000000002"/>
    <n v="17.61"/>
    <n v="17.61"/>
    <s v="USD"/>
    <n v="0"/>
    <n v="1"/>
    <n v="1"/>
    <n v="1"/>
    <n v="0"/>
    <n v="1"/>
    <n v="1"/>
    <n v="1"/>
    <n v="0"/>
    <n v="27.49"/>
    <n v="27.49"/>
    <n v="27.49"/>
    <n v="64.059658060000004"/>
    <n v="64.059658060000004"/>
    <n v="1.5610448610000001"/>
    <n v="1.5610448610000001"/>
  </r>
  <r>
    <d v="2025-10-09T00:00:00"/>
    <x v="10"/>
    <n v="229"/>
    <n v="2"/>
    <n v="6.07"/>
    <n v="0.873"/>
    <n v="12.14"/>
    <n v="12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28"/>
    <n v="146"/>
    <n v="1"/>
    <n v="1.38"/>
    <n v="0.68500000000000005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2"/>
    <n v="443"/>
    <n v="2"/>
    <n v="2.7949999999999999"/>
    <n v="0.45100000000000001"/>
    <n v="5.59"/>
    <n v="5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9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16"/>
    <n v="322"/>
    <n v="3"/>
    <n v="3.01"/>
    <n v="0.93200000000000005"/>
    <n v="9.0299999999999994"/>
    <n v="9.0299999999999994"/>
    <s v="USD"/>
    <n v="1"/>
    <n v="1"/>
    <n v="1"/>
    <n v="1"/>
    <n v="1"/>
    <n v="1"/>
    <n v="1"/>
    <n v="1"/>
    <n v="26.88"/>
    <n v="26.88"/>
    <n v="26.88"/>
    <n v="26.88"/>
    <n v="33.59375"/>
    <n v="33.59375"/>
    <n v="2.9767441859999999"/>
    <n v="2.9767441859999999"/>
  </r>
  <r>
    <d v="2025-10-09T00:00:00"/>
    <x v="19"/>
    <n v="166"/>
    <n v="2"/>
    <n v="4.6849999999999996"/>
    <n v="1.2050000000000001"/>
    <n v="9.3699999999999992"/>
    <n v="9.3699999999999992"/>
    <s v="USD"/>
    <n v="1"/>
    <n v="1"/>
    <n v="1"/>
    <n v="1"/>
    <n v="1"/>
    <n v="1"/>
    <n v="1"/>
    <n v="1"/>
    <n v="119.9"/>
    <n v="119.9"/>
    <n v="119.9"/>
    <n v="119.9"/>
    <n v="7.8148457049999998"/>
    <n v="7.8148457049999998"/>
    <n v="12.79615795"/>
    <n v="12.79615795"/>
  </r>
  <r>
    <d v="2025-10-09T00:00:00"/>
    <x v="29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29"/>
    <n v="113"/>
    <n v="1"/>
    <n v="1.08"/>
    <n v="0.88500000000000001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29"/>
    <n v="78"/>
    <n v="1"/>
    <n v="0.39"/>
    <n v="1.282"/>
    <n v="0.39"/>
    <n v="0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29"/>
    <n v="53"/>
    <n v="1"/>
    <n v="0.37"/>
    <n v="1.887"/>
    <n v="0.37"/>
    <n v="0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0"/>
    <n v="1205"/>
    <n v="14"/>
    <n v="0.75700000000000001"/>
    <n v="1.1619999999999999"/>
    <n v="10.6"/>
    <n v="10.6"/>
    <s v="USD"/>
    <n v="1"/>
    <n v="1"/>
    <n v="1"/>
    <n v="1"/>
    <n v="1"/>
    <n v="1"/>
    <n v="1"/>
    <n v="1"/>
    <n v="13.49"/>
    <n v="13.49"/>
    <n v="13.49"/>
    <n v="13.49"/>
    <n v="78.5767235"/>
    <n v="78.5767235"/>
    <n v="1.2726415090000001"/>
    <n v="1.2726415090000001"/>
  </r>
  <r>
    <d v="2025-10-09T00:00:00"/>
    <x v="30"/>
    <n v="2092"/>
    <n v="18"/>
    <n v="0.65300000000000002"/>
    <n v="0.86"/>
    <n v="11.75"/>
    <n v="11.75"/>
    <s v="USD"/>
    <n v="2"/>
    <n v="8"/>
    <n v="8"/>
    <n v="8"/>
    <n v="3"/>
    <n v="12"/>
    <n v="12"/>
    <n v="12"/>
    <n v="61.47"/>
    <n v="448.74"/>
    <n v="448.74"/>
    <n v="448.74"/>
    <n v="2.6184427509999999"/>
    <n v="2.6184427509999999"/>
    <n v="38.190638300000003"/>
    <n v="38.190638300000003"/>
  </r>
  <r>
    <d v="2025-10-09T00:00:00"/>
    <x v="30"/>
    <n v="1715"/>
    <n v="22"/>
    <n v="0.77400000000000002"/>
    <n v="1.2829999999999999"/>
    <n v="17.02"/>
    <n v="17.02"/>
    <s v="USD"/>
    <n v="1"/>
    <n v="1"/>
    <n v="1"/>
    <n v="1"/>
    <n v="1"/>
    <n v="1"/>
    <n v="1"/>
    <n v="1"/>
    <n v="42.49"/>
    <n v="42.49"/>
    <n v="42.49"/>
    <n v="42.49"/>
    <n v="40.056483880000002"/>
    <n v="40.056483880000002"/>
    <n v="2.4964747360000001"/>
    <n v="2.4964747360000001"/>
  </r>
  <r>
    <d v="2025-10-09T00:00:00"/>
    <x v="30"/>
    <n v="6141"/>
    <n v="72"/>
    <n v="0.46100000000000002"/>
    <n v="1.1719999999999999"/>
    <n v="33.22"/>
    <n v="33.22"/>
    <s v="USD"/>
    <n v="1"/>
    <n v="2"/>
    <n v="2"/>
    <n v="2"/>
    <n v="1"/>
    <n v="2"/>
    <n v="2"/>
    <n v="2"/>
    <n v="13.49"/>
    <n v="41.98"/>
    <n v="41.98"/>
    <n v="41.98"/>
    <n v="79.132920440000007"/>
    <n v="79.132920440000007"/>
    <n v="1.2636965680000001"/>
    <n v="1.2636965680000001"/>
  </r>
  <r>
    <d v="2025-10-09T00:00:00"/>
    <x v="31"/>
    <n v="316"/>
    <n v="1"/>
    <n v="1.64"/>
    <n v="0.316"/>
    <n v="1.64"/>
    <n v="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2"/>
    <n v="633"/>
    <n v="1"/>
    <n v="1.38"/>
    <n v="0.158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1"/>
    <n v="1494"/>
    <n v="18"/>
    <n v="1.1339999999999999"/>
    <n v="1.2050000000000001"/>
    <n v="20.420000000000002"/>
    <n v="20.420000000000002"/>
    <s v="USD"/>
    <n v="3"/>
    <n v="3"/>
    <n v="3"/>
    <n v="3"/>
    <n v="3"/>
    <n v="3"/>
    <n v="3"/>
    <n v="3"/>
    <n v="88.25"/>
    <n v="88.25"/>
    <n v="88.25"/>
    <n v="88.25"/>
    <n v="23.138810200000002"/>
    <n v="23.138810200000002"/>
    <n v="4.3217433889999999"/>
    <n v="4.3217433889999999"/>
  </r>
  <r>
    <d v="2025-10-09T00:00:00"/>
    <x v="32"/>
    <n v="687"/>
    <n v="4"/>
    <n v="1.5"/>
    <n v="0.58199999999999996"/>
    <n v="6"/>
    <n v="6"/>
    <s v="USD"/>
    <n v="0"/>
    <n v="1"/>
    <n v="1"/>
    <n v="1"/>
    <n v="0"/>
    <n v="1"/>
    <n v="1"/>
    <n v="1"/>
    <n v="0"/>
    <n v="37.49"/>
    <n v="37.49"/>
    <n v="37.49"/>
    <n v="16.004267800000001"/>
    <n v="16.004267800000001"/>
    <n v="6.2483333329999997"/>
    <n v="6.2483333329999997"/>
  </r>
  <r>
    <d v="2025-10-09T00:00:00"/>
    <x v="32"/>
    <n v="726"/>
    <n v="2"/>
    <n v="2.04"/>
    <n v="0.27500000000000002"/>
    <n v="4.08"/>
    <n v="4.08"/>
    <s v="USD"/>
    <n v="1"/>
    <n v="1"/>
    <n v="1"/>
    <n v="1"/>
    <n v="3"/>
    <n v="3"/>
    <n v="3"/>
    <n v="3"/>
    <n v="107.64"/>
    <n v="107.64"/>
    <n v="107.64"/>
    <n v="107.64"/>
    <n v="3.7904124860000001"/>
    <n v="3.7904124860000001"/>
    <n v="26.382352940000001"/>
    <n v="26.382352940000001"/>
  </r>
  <r>
    <d v="2025-10-09T00:00:00"/>
    <x v="31"/>
    <n v="599"/>
    <n v="2"/>
    <n v="1.48"/>
    <n v="0.33400000000000002"/>
    <n v="2.96"/>
    <n v="2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2"/>
    <n v="2153"/>
    <n v="17"/>
    <n v="1.0149999999999999"/>
    <n v="0.79"/>
    <n v="17.260000000000002"/>
    <n v="17.26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1"/>
    <n v="3847"/>
    <n v="10"/>
    <n v="1.2150000000000001"/>
    <n v="0.26"/>
    <n v="12.15"/>
    <n v="12.15"/>
    <s v="USD"/>
    <n v="2"/>
    <n v="2"/>
    <n v="2"/>
    <n v="2"/>
    <n v="2"/>
    <n v="2"/>
    <n v="2"/>
    <n v="2"/>
    <n v="61.76"/>
    <n v="61.76"/>
    <n v="61.76"/>
    <n v="61.76"/>
    <n v="19.67292746"/>
    <n v="19.67292746"/>
    <n v="5.0831275720000004"/>
    <n v="5.0831275720000004"/>
  </r>
  <r>
    <d v="2025-10-09T00:00:00"/>
    <x v="33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4"/>
    <n v="3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5"/>
    <n v="253"/>
    <n v="1"/>
    <n v="0.6"/>
    <n v="0.39500000000000002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5"/>
    <n v="992"/>
    <n v="7"/>
    <n v="1.1870000000000001"/>
    <n v="0.70599999999999996"/>
    <n v="8.31"/>
    <n v="8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3"/>
    <n v="43"/>
    <n v="1"/>
    <n v="1.23"/>
    <n v="2.3260000000000001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4"/>
    <n v="1276"/>
    <n v="18"/>
    <n v="0.96099999999999997"/>
    <n v="1.411"/>
    <n v="17.3"/>
    <n v="17.3"/>
    <s v="USD"/>
    <n v="3"/>
    <n v="4"/>
    <n v="4"/>
    <n v="4"/>
    <n v="3"/>
    <n v="4"/>
    <n v="4"/>
    <n v="4"/>
    <n v="79.25"/>
    <n v="113.74"/>
    <n v="113.74"/>
    <n v="113.74"/>
    <n v="15.210128360000001"/>
    <n v="15.210128360000001"/>
    <n v="6.574566474"/>
    <n v="6.574566474"/>
  </r>
  <r>
    <d v="2025-10-09T00:00:00"/>
    <x v="33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4"/>
    <n v="481"/>
    <n v="4"/>
    <n v="1.0129999999999999"/>
    <n v="0.83199999999999996"/>
    <n v="4.05"/>
    <n v="4.05"/>
    <s v="USD"/>
    <n v="1"/>
    <n v="1"/>
    <n v="1"/>
    <n v="1"/>
    <n v="1"/>
    <n v="1"/>
    <n v="1"/>
    <n v="1"/>
    <n v="29.9"/>
    <n v="29.9"/>
    <n v="29.9"/>
    <n v="29.9"/>
    <n v="13.5451505"/>
    <n v="13.5451505"/>
    <n v="7.3827160489999999"/>
    <n v="7.3827160489999999"/>
  </r>
  <r>
    <d v="2025-10-09T00:00:00"/>
    <x v="35"/>
    <n v="721"/>
    <n v="3"/>
    <n v="1.18"/>
    <n v="0.41599999999999998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4"/>
    <n v="1955"/>
    <n v="8"/>
    <n v="0.76900000000000002"/>
    <n v="0.40899999999999997"/>
    <n v="6.15"/>
    <n v="6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3"/>
    <n v="1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5"/>
    <n v="1242"/>
    <n v="13"/>
    <n v="0.77100000000000002"/>
    <n v="1.0469999999999999"/>
    <n v="10.02"/>
    <n v="10.02"/>
    <s v="USD"/>
    <n v="4"/>
    <n v="4"/>
    <n v="4"/>
    <n v="4"/>
    <n v="4"/>
    <n v="4"/>
    <n v="4"/>
    <n v="4"/>
    <n v="144.35"/>
    <n v="144.35"/>
    <n v="144.35"/>
    <n v="144.35"/>
    <n v="6.9414617249999999"/>
    <n v="6.9414617249999999"/>
    <n v="14.406187620000001"/>
    <n v="14.406187620000001"/>
  </r>
  <r>
    <d v="2025-10-09T00:00:00"/>
    <x v="36"/>
    <n v="542"/>
    <n v="6"/>
    <n v="2.4750000000000001"/>
    <n v="1.107"/>
    <n v="14.85"/>
    <n v="14.85"/>
    <s v="USD"/>
    <n v="3"/>
    <n v="3"/>
    <n v="3"/>
    <n v="3"/>
    <n v="4"/>
    <n v="4"/>
    <n v="4"/>
    <n v="4"/>
    <n v="122.94"/>
    <n v="122.94"/>
    <n v="122.94"/>
    <n v="122.94"/>
    <n v="12.07906296"/>
    <n v="12.07906296"/>
    <n v="8.2787878789999994"/>
    <n v="8.2787878789999994"/>
  </r>
  <r>
    <d v="2025-10-09T00:00:00"/>
    <x v="36"/>
    <n v="1363"/>
    <n v="7"/>
    <n v="1.4159999999999999"/>
    <n v="0.51400000000000001"/>
    <n v="9.91"/>
    <n v="9.91"/>
    <s v="USD"/>
    <n v="2"/>
    <n v="2"/>
    <n v="2"/>
    <n v="2"/>
    <n v="2"/>
    <n v="2"/>
    <n v="2"/>
    <n v="2"/>
    <n v="56.98"/>
    <n v="56.98"/>
    <n v="56.98"/>
    <n v="56.98"/>
    <n v="17.392067390000001"/>
    <n v="17.392067390000001"/>
    <n v="5.7497477300000002"/>
    <n v="5.7497477300000002"/>
  </r>
  <r>
    <d v="2025-10-09T00:00:00"/>
    <x v="36"/>
    <n v="1162"/>
    <n v="4"/>
    <n v="2.13"/>
    <n v="0.34399999999999997"/>
    <n v="8.52"/>
    <n v="8.52"/>
    <s v="USD"/>
    <n v="1"/>
    <n v="1"/>
    <n v="1"/>
    <n v="1"/>
    <n v="1"/>
    <n v="1"/>
    <n v="1"/>
    <n v="1"/>
    <n v="28.49"/>
    <n v="28.49"/>
    <n v="28.49"/>
    <n v="28.49"/>
    <n v="29.905229909999999"/>
    <n v="29.905229909999999"/>
    <n v="3.343896714"/>
    <n v="3.343896714"/>
  </r>
  <r>
    <d v="2025-10-09T00:00:00"/>
    <x v="36"/>
    <n v="3343"/>
    <n v="8"/>
    <n v="1.633"/>
    <n v="0.23899999999999999"/>
    <n v="13.06"/>
    <n v="1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7"/>
    <n v="15"/>
    <n v="1"/>
    <n v="0.56000000000000005"/>
    <n v="6.6669999999999998"/>
    <n v="0.56000000000000005"/>
    <n v="0.560000000000000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7"/>
    <n v="42"/>
    <n v="1"/>
    <n v="1.05"/>
    <n v="2.3809999999999998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8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7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8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7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8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9"/>
    <n v="73"/>
    <n v="1"/>
    <n v="1.1000000000000001"/>
    <n v="1.37"/>
    <n v="1.1000000000000001"/>
    <n v="1.10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0"/>
    <n v="94"/>
    <n v="1"/>
    <n v="0.66"/>
    <n v="1.0640000000000001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1"/>
    <n v="779"/>
    <n v="2"/>
    <n v="1.605"/>
    <n v="0.25700000000000001"/>
    <n v="3.21"/>
    <n v="3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2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9"/>
    <n v="183"/>
    <n v="2"/>
    <n v="0.46500000000000002"/>
    <n v="1.093"/>
    <n v="0.93"/>
    <n v="0.93"/>
    <s v="USD"/>
    <n v="1"/>
    <n v="1"/>
    <n v="1"/>
    <n v="1"/>
    <n v="1"/>
    <n v="1"/>
    <n v="1"/>
    <n v="1"/>
    <n v="11.49"/>
    <n v="11.49"/>
    <n v="11.49"/>
    <n v="11.49"/>
    <n v="8.0939947780000008"/>
    <n v="8.0939947780000008"/>
    <n v="12.354838709999999"/>
    <n v="12.354838709999999"/>
  </r>
  <r>
    <d v="2025-10-09T00:00:00"/>
    <x v="40"/>
    <n v="288"/>
    <n v="4"/>
    <n v="1.26"/>
    <n v="1.389"/>
    <n v="5.04"/>
    <n v="5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1"/>
    <n v="490"/>
    <n v="4"/>
    <n v="1.0880000000000001"/>
    <n v="0.81599999999999995"/>
    <n v="4.3499999999999996"/>
    <n v="4.34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2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42"/>
    <n v="23"/>
    <n v="1"/>
    <n v="0.33"/>
    <n v="4.3479999999999999"/>
    <n v="0.33"/>
    <n v="0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9"/>
    <n v="157"/>
    <n v="2"/>
    <n v="1.1100000000000001"/>
    <n v="1.274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0"/>
    <n v="87"/>
    <n v="1"/>
    <n v="2.34"/>
    <n v="1.149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1"/>
    <n v="341"/>
    <n v="5"/>
    <n v="1.4019999999999999"/>
    <n v="1.466"/>
    <n v="7.01"/>
    <n v="7.01"/>
    <s v="USD"/>
    <n v="2"/>
    <n v="2"/>
    <n v="2"/>
    <n v="2"/>
    <n v="12"/>
    <n v="12"/>
    <n v="12"/>
    <n v="12"/>
    <n v="469.88"/>
    <n v="469.88"/>
    <n v="469.88"/>
    <n v="469.88"/>
    <n v="1.491870265"/>
    <n v="1.491870265"/>
    <n v="67.029957199999998"/>
    <n v="67.029957199999998"/>
  </r>
  <r>
    <d v="2025-10-09T00:00:00"/>
    <x v="41"/>
    <n v="230"/>
    <n v="1"/>
    <n v="0.68"/>
    <n v="0.435"/>
    <n v="0.68"/>
    <n v="0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9"/>
    <n v="2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42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40"/>
    <n v="774"/>
    <n v="2"/>
    <n v="0.8"/>
    <n v="0.25800000000000001"/>
    <n v="1.6"/>
    <n v="1.6"/>
    <s v="USD"/>
    <n v="2"/>
    <n v="2"/>
    <n v="2"/>
    <n v="2"/>
    <n v="2"/>
    <n v="2"/>
    <n v="2"/>
    <n v="2"/>
    <n v="50.37"/>
    <n v="50.37"/>
    <n v="50.37"/>
    <n v="50.37"/>
    <n v="3.1764939449999998"/>
    <n v="3.1764939449999998"/>
    <n v="31.481249999999999"/>
    <n v="31.481249999999999"/>
  </r>
  <r>
    <d v="2025-10-09T00:00:00"/>
    <x v="28"/>
    <n v="1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43"/>
    <n v="29"/>
    <n v="1"/>
    <n v="1.07"/>
    <n v="3.448"/>
    <n v="1.07"/>
    <n v="1.07"/>
    <s v="USD"/>
    <n v="1"/>
    <n v="1"/>
    <n v="1"/>
    <n v="1"/>
    <n v="3"/>
    <n v="3"/>
    <n v="3"/>
    <n v="3"/>
    <n v="64.47"/>
    <n v="64.47"/>
    <n v="64.47"/>
    <n v="64.47"/>
    <n v="1.659686676"/>
    <n v="1.659686676"/>
    <n v="60.252336450000001"/>
    <n v="60.252336450000001"/>
  </r>
  <r>
    <d v="2025-10-09T00:00:00"/>
    <x v="28"/>
    <n v="403"/>
    <n v="1"/>
    <n v="1.38"/>
    <n v="0.248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3"/>
    <n v="247"/>
    <n v="1"/>
    <n v="0.5"/>
    <n v="0.40500000000000003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28"/>
    <n v="542"/>
    <n v="1"/>
    <n v="1.35"/>
    <n v="0.185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3"/>
    <n v="96"/>
    <n v="3"/>
    <n v="0.8"/>
    <n v="3.125"/>
    <n v="2.4"/>
    <n v="2.4"/>
    <s v="USD"/>
    <n v="1"/>
    <n v="1"/>
    <n v="1"/>
    <n v="1"/>
    <n v="1"/>
    <n v="1"/>
    <n v="1"/>
    <n v="1"/>
    <n v="16.489999999999998"/>
    <n v="16.489999999999998"/>
    <n v="16.489999999999998"/>
    <n v="16.489999999999998"/>
    <n v="14.55427532"/>
    <n v="14.55427532"/>
    <n v="6.8708333330000002"/>
    <n v="6.8708333330000002"/>
  </r>
  <r>
    <d v="2025-10-09T00:00:00"/>
    <x v="43"/>
    <n v="198"/>
    <n v="2"/>
    <n v="0.56000000000000005"/>
    <n v="1.01"/>
    <n v="1.1200000000000001"/>
    <n v="1.1200000000000001"/>
    <s v="USD"/>
    <n v="1"/>
    <n v="1"/>
    <n v="1"/>
    <n v="1"/>
    <n v="1"/>
    <n v="1"/>
    <n v="1"/>
    <n v="1"/>
    <n v="16.489999999999998"/>
    <n v="16.489999999999998"/>
    <n v="16.489999999999998"/>
    <n v="16.489999999999998"/>
    <n v="6.7919951489999999"/>
    <n v="6.7919951489999999"/>
    <n v="14.72321429"/>
    <n v="14.72321429"/>
  </r>
  <r>
    <d v="2025-10-09T00:00:00"/>
    <x v="28"/>
    <n v="489"/>
    <n v="1"/>
    <n v="0.64"/>
    <n v="0.20399999999999999"/>
    <n v="0.64"/>
    <n v="0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45"/>
    <n v="2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5"/>
    <n v="645"/>
    <n v="6"/>
    <n v="1.2170000000000001"/>
    <n v="0.93"/>
    <n v="7.3"/>
    <n v="7.3"/>
    <s v="USD"/>
    <n v="0"/>
    <n v="1"/>
    <n v="1"/>
    <n v="1"/>
    <n v="0"/>
    <n v="1"/>
    <n v="1"/>
    <n v="1"/>
    <n v="0"/>
    <n v="29.88"/>
    <n v="29.88"/>
    <n v="29.88"/>
    <n v="24.431057559999999"/>
    <n v="24.431057559999999"/>
    <n v="4.0931506850000003"/>
    <n v="4.0931506850000003"/>
  </r>
  <r>
    <d v="2025-10-09T00:00:00"/>
    <x v="3"/>
    <n v="1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5"/>
    <n v="1594"/>
    <n v="13"/>
    <n v="0.99299999999999999"/>
    <n v="0.81599999999999995"/>
    <n v="12.91"/>
    <n v="12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8"/>
    <n v="2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45"/>
    <n v="532"/>
    <n v="5"/>
    <n v="1.07"/>
    <n v="0.94"/>
    <n v="5.35"/>
    <n v="5.35"/>
    <s v="USD"/>
    <n v="3"/>
    <n v="3"/>
    <n v="3"/>
    <n v="3"/>
    <n v="3"/>
    <n v="3"/>
    <n v="3"/>
    <n v="3"/>
    <n v="82.25"/>
    <n v="82.25"/>
    <n v="82.25"/>
    <n v="82.25"/>
    <n v="6.5045592709999998"/>
    <n v="6.5045592709999998"/>
    <n v="15.37383178"/>
    <n v="15.37383178"/>
  </r>
  <r>
    <d v="2025-10-09T00:00:00"/>
    <x v="5"/>
    <n v="784"/>
    <n v="3"/>
    <n v="1.28"/>
    <n v="0.38300000000000001"/>
    <n v="3.84"/>
    <n v="3.84"/>
    <s v="USD"/>
    <n v="1"/>
    <n v="1"/>
    <n v="1"/>
    <n v="1"/>
    <n v="3"/>
    <n v="3"/>
    <n v="3"/>
    <n v="3"/>
    <n v="65.64"/>
    <n v="65.64"/>
    <n v="65.64"/>
    <n v="65.64"/>
    <n v="5.8500914079999999"/>
    <n v="5.8500914079999999"/>
    <n v="17.09375"/>
    <n v="17.09375"/>
  </r>
  <r>
    <d v="2025-10-09T00:00:00"/>
    <x v="8"/>
    <n v="1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45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09T00:00:00"/>
    <x v="3"/>
    <n v="580"/>
    <n v="2"/>
    <n v="2.46"/>
    <n v="0.34499999999999997"/>
    <n v="4.92"/>
    <n v="4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8"/>
    <n v="168"/>
    <n v="1"/>
    <n v="1.46"/>
    <n v="0.59499999999999997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3"/>
    <n v="260"/>
    <n v="1"/>
    <n v="0.69"/>
    <n v="0.38500000000000001"/>
    <n v="0.69"/>
    <n v="0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45"/>
    <n v="348"/>
    <n v="1"/>
    <n v="0.78"/>
    <n v="0.28699999999999998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09T00:00:00"/>
    <x v="5"/>
    <n v="2036"/>
    <n v="24"/>
    <n v="0.64"/>
    <n v="1.179"/>
    <n v="15.37"/>
    <n v="15.37"/>
    <s v="USD"/>
    <n v="1"/>
    <n v="1"/>
    <n v="1"/>
    <n v="1"/>
    <n v="1"/>
    <n v="1"/>
    <n v="1"/>
    <n v="1"/>
    <n v="119.88"/>
    <n v="119.88"/>
    <n v="119.88"/>
    <n v="119.88"/>
    <n v="12.82115449"/>
    <n v="12.82115449"/>
    <n v="7.7996096289999999"/>
    <n v="7.7996096289999999"/>
  </r>
  <r>
    <d v="2025-10-10T00:00:00"/>
    <x v="0"/>
    <n v="1338"/>
    <n v="9"/>
    <n v="1.623"/>
    <n v="0.67300000000000004"/>
    <n v="14.61"/>
    <n v="14.61"/>
    <s v="USD"/>
    <n v="2"/>
    <n v="2"/>
    <n v="2"/>
    <n v="2"/>
    <n v="2"/>
    <n v="2"/>
    <n v="2"/>
    <n v="2"/>
    <n v="46.98"/>
    <n v="46.98"/>
    <n v="46.98"/>
    <n v="46.98"/>
    <n v="31.098339719999998"/>
    <n v="31.098339719999998"/>
    <n v="3.2156057489999998"/>
    <n v="3.2156057489999998"/>
  </r>
  <r>
    <d v="2025-10-10T00:00:00"/>
    <x v="1"/>
    <n v="3426"/>
    <n v="51"/>
    <n v="2.0640000000000001"/>
    <n v="1.4890000000000001"/>
    <n v="105.27"/>
    <n v="105.27"/>
    <s v="USD"/>
    <n v="9"/>
    <n v="13"/>
    <n v="13"/>
    <n v="13"/>
    <n v="9"/>
    <n v="13"/>
    <n v="13"/>
    <n v="13"/>
    <n v="249.5"/>
    <n v="376.34"/>
    <n v="376.34"/>
    <n v="376.34"/>
    <n v="27.972046550000002"/>
    <n v="27.972046550000002"/>
    <n v="3.574997625"/>
    <n v="3.574997625"/>
  </r>
  <r>
    <d v="2025-10-10T00:00:00"/>
    <x v="2"/>
    <n v="1278"/>
    <n v="10"/>
    <n v="3.6360000000000001"/>
    <n v="0.78200000000000003"/>
    <n v="36.36"/>
    <n v="36.36"/>
    <s v="USD"/>
    <n v="4"/>
    <n v="4"/>
    <n v="4"/>
    <n v="4"/>
    <n v="5"/>
    <n v="5"/>
    <n v="5"/>
    <n v="5"/>
    <n v="156.5"/>
    <n v="156.5"/>
    <n v="156.5"/>
    <n v="156.5"/>
    <n v="23.23322684"/>
    <n v="23.23322684"/>
    <n v="4.3041804179999996"/>
    <n v="4.3041804179999996"/>
  </r>
  <r>
    <d v="2025-10-10T00:00:00"/>
    <x v="4"/>
    <n v="986"/>
    <n v="7"/>
    <n v="5.6130000000000004"/>
    <n v="0.71"/>
    <n v="39.29"/>
    <n v="39.29"/>
    <s v="USD"/>
    <n v="5"/>
    <n v="5"/>
    <n v="5"/>
    <n v="5"/>
    <n v="10"/>
    <n v="10"/>
    <n v="10"/>
    <n v="10"/>
    <n v="1021.91"/>
    <n v="1021.91"/>
    <n v="1021.91"/>
    <n v="1021.91"/>
    <n v="3.8447612800000002"/>
    <n v="3.8447612800000002"/>
    <n v="26.009417150000001"/>
    <n v="26.009417150000001"/>
  </r>
  <r>
    <d v="2025-10-10T00:00:00"/>
    <x v="44"/>
    <n v="1395"/>
    <n v="15"/>
    <n v="2.2759999999999998"/>
    <n v="1.075"/>
    <n v="34.14"/>
    <n v="34.14"/>
    <s v="USD"/>
    <n v="3"/>
    <n v="3"/>
    <n v="3"/>
    <n v="3"/>
    <n v="3"/>
    <n v="3"/>
    <n v="3"/>
    <n v="3"/>
    <n v="103.47"/>
    <n v="103.47"/>
    <n v="103.47"/>
    <n v="103.47"/>
    <n v="32.995071039999999"/>
    <n v="32.995071039999999"/>
    <n v="3.0307557119999999"/>
    <n v="3.0307557119999999"/>
  </r>
  <r>
    <d v="2025-10-10T00:00:00"/>
    <x v="6"/>
    <n v="471"/>
    <n v="7"/>
    <n v="0.93899999999999995"/>
    <n v="1.486"/>
    <n v="6.57"/>
    <n v="6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7"/>
    <n v="1504"/>
    <n v="16"/>
    <n v="1.9610000000000001"/>
    <n v="1.0640000000000001"/>
    <n v="31.37"/>
    <n v="31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9"/>
    <n v="1013"/>
    <n v="12"/>
    <n v="1.1379999999999999"/>
    <n v="1.1850000000000001"/>
    <n v="13.66"/>
    <n v="13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"/>
    <n v="4551"/>
    <n v="39"/>
    <n v="5.0720000000000001"/>
    <n v="0.85699999999999998"/>
    <n v="197.82"/>
    <n v="197.82"/>
    <s v="USD"/>
    <n v="13"/>
    <n v="17"/>
    <n v="20"/>
    <n v="20"/>
    <n v="25"/>
    <n v="32"/>
    <n v="38"/>
    <n v="38"/>
    <n v="970.24"/>
    <n v="1199.45"/>
    <n v="1393.37"/>
    <n v="1393.37"/>
    <n v="16.49255909"/>
    <n v="14.19723404"/>
    <n v="6.0633404100000003"/>
    <n v="7.0436255179999998"/>
  </r>
  <r>
    <d v="2025-10-10T00:00:00"/>
    <x v="10"/>
    <n v="1329"/>
    <n v="6"/>
    <n v="6.1849999999999996"/>
    <n v="0.45100000000000001"/>
    <n v="37.11"/>
    <n v="37.11"/>
    <s v="USD"/>
    <n v="1"/>
    <n v="1"/>
    <n v="1"/>
    <n v="1"/>
    <n v="1"/>
    <n v="1"/>
    <n v="1"/>
    <n v="1"/>
    <n v="26.49"/>
    <n v="26.49"/>
    <n v="26.49"/>
    <n v="26.49"/>
    <n v="140.09060020000001"/>
    <n v="140.09060020000001"/>
    <n v="0.71382376719999996"/>
    <n v="0.71382376719999996"/>
  </r>
  <r>
    <d v="2025-10-10T00:00:00"/>
    <x v="11"/>
    <n v="973"/>
    <n v="8"/>
    <n v="5.5410000000000004"/>
    <n v="0.82199999999999995"/>
    <n v="44.33"/>
    <n v="44.33"/>
    <s v="USD"/>
    <n v="4"/>
    <n v="4"/>
    <n v="4"/>
    <n v="4"/>
    <n v="8"/>
    <n v="8"/>
    <n v="8"/>
    <n v="8"/>
    <n v="312.64999999999998"/>
    <n v="312.64999999999998"/>
    <n v="312.64999999999998"/>
    <n v="312.64999999999998"/>
    <n v="14.178794180000001"/>
    <n v="14.178794180000001"/>
    <n v="7.0527859240000002"/>
    <n v="7.0527859240000002"/>
  </r>
  <r>
    <d v="2025-10-10T00:00:00"/>
    <x v="12"/>
    <n v="3258"/>
    <n v="16"/>
    <n v="5.3019999999999996"/>
    <n v="0.49099999999999999"/>
    <n v="84.83"/>
    <n v="84.83"/>
    <s v="USD"/>
    <n v="4"/>
    <n v="5"/>
    <n v="5"/>
    <n v="5"/>
    <n v="11"/>
    <n v="12"/>
    <n v="12"/>
    <n v="12"/>
    <n v="324.56"/>
    <n v="352.05"/>
    <n v="352.05"/>
    <n v="352.05"/>
    <n v="24.096009089999999"/>
    <n v="24.096009089999999"/>
    <n v="4.1500648360000003"/>
    <n v="4.1500648360000003"/>
  </r>
  <r>
    <d v="2025-10-10T00:00:00"/>
    <x v="13"/>
    <n v="3935"/>
    <n v="18"/>
    <n v="3.8580000000000001"/>
    <n v="0.45700000000000002"/>
    <n v="69.45"/>
    <n v="69.45"/>
    <s v="USD"/>
    <n v="3"/>
    <n v="4"/>
    <n v="4"/>
    <n v="4"/>
    <n v="3"/>
    <n v="4"/>
    <n v="4"/>
    <n v="4"/>
    <n v="122.96"/>
    <n v="149.44999999999999"/>
    <n v="149.44999999999999"/>
    <n v="149.44999999999999"/>
    <n v="46.47039144"/>
    <n v="46.47039144"/>
    <n v="2.1519078469999999"/>
    <n v="2.1519078469999999"/>
  </r>
  <r>
    <d v="2025-10-10T00:00:00"/>
    <x v="14"/>
    <n v="982"/>
    <n v="2"/>
    <n v="5.39"/>
    <n v="0.20399999999999999"/>
    <n v="10.78"/>
    <n v="1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6"/>
    <n v="1054"/>
    <n v="6"/>
    <n v="2.65"/>
    <n v="0.56899999999999995"/>
    <n v="15.9"/>
    <n v="15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15"/>
    <n v="1428"/>
    <n v="7"/>
    <n v="4.5039999999999996"/>
    <n v="0.49"/>
    <n v="31.53"/>
    <n v="31.53"/>
    <s v="USD"/>
    <n v="5"/>
    <n v="5"/>
    <n v="5"/>
    <n v="5"/>
    <n v="8"/>
    <n v="8"/>
    <n v="8"/>
    <n v="8"/>
    <n v="235.7"/>
    <n v="235.7"/>
    <n v="235.7"/>
    <n v="235.7"/>
    <n v="13.377174370000001"/>
    <n v="13.377174370000001"/>
    <n v="7.4754202349999996"/>
    <n v="7.4754202349999996"/>
  </r>
  <r>
    <d v="2025-10-10T00:00:00"/>
    <x v="16"/>
    <n v="468"/>
    <n v="5"/>
    <n v="3.0939999999999999"/>
    <n v="1.0680000000000001"/>
    <n v="15.47"/>
    <n v="15.47"/>
    <s v="USD"/>
    <n v="1"/>
    <n v="1"/>
    <n v="1"/>
    <n v="1"/>
    <n v="1"/>
    <n v="1"/>
    <n v="1"/>
    <n v="1"/>
    <n v="26.88"/>
    <n v="26.88"/>
    <n v="26.88"/>
    <n v="26.88"/>
    <n v="57.552083330000002"/>
    <n v="57.552083330000002"/>
    <n v="1.7375565610000001"/>
    <n v="1.7375565610000001"/>
  </r>
  <r>
    <d v="2025-10-10T00:00:00"/>
    <x v="49"/>
    <n v="4140"/>
    <n v="37"/>
    <n v="1.996"/>
    <n v="0.89400000000000002"/>
    <n v="73.87"/>
    <n v="73.87"/>
    <s v="USD"/>
    <n v="4"/>
    <n v="4"/>
    <n v="4"/>
    <n v="4"/>
    <n v="7"/>
    <n v="7"/>
    <n v="7"/>
    <n v="7"/>
    <n v="241.43"/>
    <n v="241.43"/>
    <n v="241.43"/>
    <n v="241.43"/>
    <n v="30.596860370000002"/>
    <n v="30.596860370000002"/>
    <n v="3.2683091919999998"/>
    <n v="3.2683091919999998"/>
  </r>
  <r>
    <d v="2025-10-10T00:00:00"/>
    <x v="17"/>
    <n v="285"/>
    <n v="3"/>
    <n v="9.5299999999999994"/>
    <n v="1.0529999999999999"/>
    <n v="28.59"/>
    <n v="28.59"/>
    <s v="USD"/>
    <n v="1"/>
    <n v="5"/>
    <n v="5"/>
    <n v="5"/>
    <n v="1"/>
    <n v="9"/>
    <n v="9"/>
    <n v="9"/>
    <n v="34.880000000000003"/>
    <n v="351.92"/>
    <n v="351.92"/>
    <n v="351.92"/>
    <n v="8.1240054560000008"/>
    <n v="8.1240054560000008"/>
    <n v="12.309199019999999"/>
    <n v="12.309199019999999"/>
  </r>
  <r>
    <d v="2025-10-10T00:00:00"/>
    <x v="18"/>
    <n v="307"/>
    <n v="6"/>
    <n v="2.1"/>
    <n v="1.954"/>
    <n v="12.6"/>
    <n v="1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19"/>
    <n v="1005"/>
    <n v="1"/>
    <n v="6.84"/>
    <n v="0.1"/>
    <n v="6.84"/>
    <n v="6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20"/>
    <n v="951"/>
    <n v="3"/>
    <n v="2.5529999999999999"/>
    <n v="0.315"/>
    <n v="7.66"/>
    <n v="7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21"/>
    <n v="1043"/>
    <n v="9"/>
    <n v="3.5339999999999998"/>
    <n v="0.86299999999999999"/>
    <n v="31.81"/>
    <n v="31.81"/>
    <s v="USD"/>
    <n v="5"/>
    <n v="5"/>
    <n v="5"/>
    <n v="5"/>
    <n v="6"/>
    <n v="6"/>
    <n v="6"/>
    <n v="6"/>
    <n v="215.31"/>
    <n v="215.31"/>
    <n v="215.31"/>
    <n v="215.31"/>
    <n v="14.774046719999999"/>
    <n v="14.774046719999999"/>
    <n v="6.7686262179999996"/>
    <n v="6.7686262179999996"/>
  </r>
  <r>
    <d v="2025-10-10T00:00:00"/>
    <x v="22"/>
    <n v="453"/>
    <n v="3"/>
    <n v="3.55"/>
    <n v="0.66200000000000003"/>
    <n v="10.65"/>
    <n v="10.65"/>
    <s v="USD"/>
    <n v="1"/>
    <n v="1"/>
    <n v="1"/>
    <n v="1"/>
    <n v="1"/>
    <n v="1"/>
    <n v="1"/>
    <n v="1"/>
    <n v="24.98"/>
    <n v="24.98"/>
    <n v="24.98"/>
    <n v="24.98"/>
    <n v="42.634107290000003"/>
    <n v="42.634107290000003"/>
    <n v="2.345539906"/>
    <n v="2.345539906"/>
  </r>
  <r>
    <d v="2025-10-10T00:00:00"/>
    <x v="3"/>
    <n v="982"/>
    <n v="3"/>
    <n v="4.2770000000000001"/>
    <n v="0.30499999999999999"/>
    <n v="12.83"/>
    <n v="1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6"/>
    <n v="3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5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10"/>
    <n v="4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14"/>
    <n v="136"/>
    <n v="1"/>
    <n v="5.73"/>
    <n v="0.73499999999999999"/>
    <n v="5.73"/>
    <n v="5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23"/>
    <n v="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4"/>
    <n v="1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0"/>
    <n v="1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"/>
    <n v="356"/>
    <n v="1"/>
    <n v="3.65"/>
    <n v="0.28100000000000003"/>
    <n v="3.65"/>
    <n v="3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6"/>
    <n v="78"/>
    <n v="1"/>
    <n v="0.94"/>
    <n v="1.282"/>
    <n v="0.94"/>
    <n v="0.94"/>
    <s v="USD"/>
    <n v="1"/>
    <n v="1"/>
    <n v="1"/>
    <n v="1"/>
    <n v="1"/>
    <n v="1"/>
    <n v="1"/>
    <n v="1"/>
    <n v="23.88"/>
    <n v="23.88"/>
    <n v="23.88"/>
    <n v="23.88"/>
    <n v="3.9363484089999998"/>
    <n v="3.9363484089999998"/>
    <n v="25.404255320000001"/>
    <n v="25.404255320000001"/>
  </r>
  <r>
    <d v="2025-10-10T00:00:00"/>
    <x v="36"/>
    <n v="377"/>
    <n v="1"/>
    <n v="4.5"/>
    <n v="0.26500000000000001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7"/>
    <n v="725"/>
    <n v="3"/>
    <n v="3.06"/>
    <n v="0.41399999999999998"/>
    <n v="9.18"/>
    <n v="9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24"/>
    <n v="288"/>
    <n v="1"/>
    <n v="4.38"/>
    <n v="0.34699999999999998"/>
    <n v="4.38"/>
    <n v="4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"/>
    <n v="3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17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4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1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1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5"/>
    <n v="451"/>
    <n v="1"/>
    <n v="1.5"/>
    <n v="0.222"/>
    <n v="1.5"/>
    <n v="1.5"/>
    <s v="USD"/>
    <n v="0"/>
    <n v="1"/>
    <n v="1"/>
    <n v="1"/>
    <n v="0"/>
    <n v="1"/>
    <n v="1"/>
    <n v="1"/>
    <n v="0"/>
    <n v="34.49"/>
    <n v="34.49"/>
    <n v="34.49"/>
    <n v="4.3490866920000002"/>
    <n v="4.3490866920000002"/>
    <n v="22.993333329999999"/>
    <n v="22.993333329999999"/>
  </r>
  <r>
    <d v="2025-10-10T00:00:00"/>
    <x v="26"/>
    <n v="1339"/>
    <n v="8"/>
    <n v="2.6139999999999999"/>
    <n v="0.59699999999999998"/>
    <n v="20.91"/>
    <n v="20.91"/>
    <s v="USD"/>
    <n v="3"/>
    <n v="3"/>
    <n v="3"/>
    <n v="3"/>
    <n v="3"/>
    <n v="3"/>
    <n v="3"/>
    <n v="3"/>
    <n v="62.45"/>
    <n v="62.45"/>
    <n v="62.45"/>
    <n v="62.45"/>
    <n v="33.482786230000002"/>
    <n v="33.482786230000002"/>
    <n v="2.986609278"/>
    <n v="2.986609278"/>
  </r>
  <r>
    <d v="2025-10-10T00:00:00"/>
    <x v="27"/>
    <n v="364"/>
    <n v="2"/>
    <n v="1.615"/>
    <n v="0.54900000000000004"/>
    <n v="3.23"/>
    <n v="3.23"/>
    <s v="USD"/>
    <n v="1"/>
    <n v="2"/>
    <n v="2"/>
    <n v="2"/>
    <n v="1"/>
    <n v="2"/>
    <n v="2"/>
    <n v="2"/>
    <n v="11.88"/>
    <n v="41.37"/>
    <n v="41.37"/>
    <n v="41.37"/>
    <n v="7.8075900410000001"/>
    <n v="7.8075900410000001"/>
    <n v="12.808049540000001"/>
    <n v="12.808049540000001"/>
  </r>
  <r>
    <d v="2025-10-10T00:00:00"/>
    <x v="1"/>
    <n v="372"/>
    <n v="9"/>
    <n v="1.9370000000000001"/>
    <n v="2.419"/>
    <n v="17.43"/>
    <n v="17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14"/>
    <n v="161"/>
    <n v="4"/>
    <n v="2.8679999999999999"/>
    <n v="2.484"/>
    <n v="11.47"/>
    <n v="11.47"/>
    <s v="USD"/>
    <n v="3"/>
    <n v="3"/>
    <n v="3"/>
    <n v="3"/>
    <n v="4"/>
    <n v="4"/>
    <n v="4"/>
    <n v="4"/>
    <n v="207.62"/>
    <n v="207.62"/>
    <n v="207.62"/>
    <n v="207.62"/>
    <n v="5.5245159429999999"/>
    <n v="5.5245159429999999"/>
    <n v="18.101133390000001"/>
    <n v="18.101133390000001"/>
  </r>
  <r>
    <d v="2025-10-10T00:00:00"/>
    <x v="44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12"/>
    <n v="649"/>
    <n v="6"/>
    <n v="3.6419999999999999"/>
    <n v="0.92400000000000004"/>
    <n v="21.85"/>
    <n v="21.85"/>
    <s v="USD"/>
    <n v="3"/>
    <n v="4"/>
    <n v="4"/>
    <n v="4"/>
    <n v="7"/>
    <n v="8"/>
    <n v="8"/>
    <n v="8"/>
    <n v="282.43"/>
    <n v="309.33"/>
    <n v="309.33"/>
    <n v="309.33"/>
    <n v="7.063653703"/>
    <n v="7.063653703"/>
    <n v="14.15697941"/>
    <n v="14.15697941"/>
  </r>
  <r>
    <d v="2025-10-10T00:00:00"/>
    <x v="10"/>
    <n v="180"/>
    <n v="1"/>
    <n v="4.17"/>
    <n v="0.55600000000000005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28"/>
    <n v="99"/>
    <n v="1"/>
    <n v="2.27"/>
    <n v="1.01"/>
    <n v="2.27"/>
    <n v="2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2"/>
    <n v="440"/>
    <n v="2"/>
    <n v="3.36"/>
    <n v="0.45500000000000002"/>
    <n v="6.72"/>
    <n v="6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9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16"/>
    <n v="2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19"/>
    <n v="106"/>
    <n v="1"/>
    <n v="2.3199999999999998"/>
    <n v="0.94299999999999995"/>
    <n v="2.3199999999999998"/>
    <n v="2.31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29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9"/>
    <n v="20"/>
    <n v="1"/>
    <n v="0.99"/>
    <n v="5"/>
    <n v="0.99"/>
    <n v="0.99"/>
    <s v="USD"/>
    <n v="1"/>
    <n v="1"/>
    <n v="1"/>
    <n v="1"/>
    <n v="1"/>
    <n v="1"/>
    <n v="1"/>
    <n v="1"/>
    <n v="22.88"/>
    <n v="22.88"/>
    <n v="22.88"/>
    <n v="22.88"/>
    <n v="4.326923077"/>
    <n v="4.326923077"/>
    <n v="23.11111111"/>
    <n v="23.11111111"/>
  </r>
  <r>
    <d v="2025-10-10T00:00:00"/>
    <x v="29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9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0"/>
    <n v="370"/>
    <n v="4"/>
    <n v="0.59299999999999997"/>
    <n v="1.081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0"/>
    <n v="536"/>
    <n v="3"/>
    <n v="0.37"/>
    <n v="0.56000000000000005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0"/>
    <n v="663"/>
    <n v="5"/>
    <n v="0.78"/>
    <n v="0.754"/>
    <n v="3.9"/>
    <n v="3.9"/>
    <s v="USD"/>
    <n v="1"/>
    <n v="2"/>
    <n v="2"/>
    <n v="2"/>
    <n v="1"/>
    <n v="2"/>
    <n v="2"/>
    <n v="2"/>
    <n v="28.49"/>
    <n v="55.98"/>
    <n v="55.98"/>
    <n v="55.98"/>
    <n v="6.9667738479999999"/>
    <n v="6.9667738479999999"/>
    <n v="14.353846150000001"/>
    <n v="14.353846150000001"/>
  </r>
  <r>
    <d v="2025-10-10T00:00:00"/>
    <x v="30"/>
    <n v="1330"/>
    <n v="18"/>
    <n v="0.307"/>
    <n v="1.353"/>
    <n v="5.52"/>
    <n v="5.52"/>
    <s v="USD"/>
    <n v="3"/>
    <n v="3"/>
    <n v="3"/>
    <n v="3"/>
    <n v="3"/>
    <n v="3"/>
    <n v="3"/>
    <n v="3"/>
    <n v="38.86"/>
    <n v="38.86"/>
    <n v="38.86"/>
    <n v="38.86"/>
    <n v="14.204837879999999"/>
    <n v="14.204837879999999"/>
    <n v="7.0398550719999999"/>
    <n v="7.0398550719999999"/>
  </r>
  <r>
    <d v="2025-10-10T00:00:00"/>
    <x v="31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2"/>
    <n v="97"/>
    <n v="1"/>
    <n v="1.68"/>
    <n v="1.0309999999999999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1"/>
    <n v="253"/>
    <n v="3"/>
    <n v="0.97"/>
    <n v="1.1859999999999999"/>
    <n v="2.91"/>
    <n v="2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2"/>
    <n v="2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2"/>
    <n v="276"/>
    <n v="3"/>
    <n v="0.78"/>
    <n v="1.087"/>
    <n v="2.34"/>
    <n v="2.34"/>
    <s v="USD"/>
    <n v="2"/>
    <n v="2"/>
    <n v="2"/>
    <n v="2"/>
    <n v="4"/>
    <n v="4"/>
    <n v="4"/>
    <n v="4"/>
    <n v="145.96"/>
    <n v="145.96"/>
    <n v="145.96"/>
    <n v="145.96"/>
    <n v="1.603178953"/>
    <n v="1.603178953"/>
    <n v="62.37606838"/>
    <n v="62.37606838"/>
  </r>
  <r>
    <d v="2025-10-10T00:00:00"/>
    <x v="31"/>
    <n v="229"/>
    <n v="2"/>
    <n v="0.84"/>
    <n v="0.873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2"/>
    <n v="335"/>
    <n v="5"/>
    <n v="0.64200000000000002"/>
    <n v="1.4930000000000001"/>
    <n v="3.21"/>
    <n v="3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1"/>
    <n v="811"/>
    <n v="2"/>
    <n v="0.9"/>
    <n v="0.247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3"/>
    <n v="3"/>
    <n v="1"/>
    <n v="0.83"/>
    <n v="33.332999999999998"/>
    <n v="0.83"/>
    <n v="0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4"/>
    <n v="96"/>
    <n v="2"/>
    <n v="1.1299999999999999"/>
    <n v="2.0830000000000002"/>
    <n v="2.2599999999999998"/>
    <n v="2.25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5"/>
    <n v="89"/>
    <n v="1"/>
    <n v="2.16"/>
    <n v="1.1240000000000001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5"/>
    <n v="272"/>
    <n v="1"/>
    <n v="0.72"/>
    <n v="0.36799999999999999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3"/>
    <n v="13"/>
    <n v="2"/>
    <n v="0.81"/>
    <n v="15.385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4"/>
    <n v="387"/>
    <n v="5"/>
    <n v="0.72"/>
    <n v="1.292"/>
    <n v="3.6"/>
    <n v="3.6"/>
    <s v="USD"/>
    <n v="2"/>
    <n v="2"/>
    <n v="2"/>
    <n v="2"/>
    <n v="4"/>
    <n v="4"/>
    <n v="4"/>
    <n v="4"/>
    <n v="114.74"/>
    <n v="114.74"/>
    <n v="114.74"/>
    <n v="114.74"/>
    <n v="3.1375283249999999"/>
    <n v="3.1375283249999999"/>
    <n v="31.872222220000001"/>
    <n v="31.872222220000001"/>
  </r>
  <r>
    <d v="2025-10-10T00:00:00"/>
    <x v="33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4"/>
    <n v="194"/>
    <n v="4"/>
    <n v="1.18"/>
    <n v="2.0619999999999998"/>
    <n v="4.72"/>
    <n v="4.72"/>
    <s v="USD"/>
    <n v="1"/>
    <n v="3"/>
    <n v="3"/>
    <n v="3"/>
    <n v="2"/>
    <n v="4"/>
    <n v="4"/>
    <n v="4"/>
    <n v="74.98"/>
    <n v="132.35"/>
    <n v="132.35"/>
    <n v="132.35"/>
    <n v="3.5663014730000002"/>
    <n v="3.5663014730000002"/>
    <n v="28.040254239999999"/>
    <n v="28.040254239999999"/>
  </r>
  <r>
    <d v="2025-10-10T00:00:00"/>
    <x v="35"/>
    <n v="362"/>
    <n v="3"/>
    <n v="1.3129999999999999"/>
    <n v="0.82899999999999996"/>
    <n v="3.94"/>
    <n v="3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4"/>
    <n v="318"/>
    <n v="2"/>
    <n v="0.69"/>
    <n v="0.629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3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5"/>
    <n v="263"/>
    <n v="2"/>
    <n v="0.53"/>
    <n v="0.76"/>
    <n v="1.06"/>
    <n v="1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6"/>
    <n v="84"/>
    <n v="2"/>
    <n v="1.95"/>
    <n v="2.3809999999999998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6"/>
    <n v="199"/>
    <n v="1"/>
    <n v="0.87"/>
    <n v="0.503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6"/>
    <n v="394"/>
    <n v="5"/>
    <n v="1.776"/>
    <n v="1.2689999999999999"/>
    <n v="8.8800000000000008"/>
    <n v="8.88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6"/>
    <n v="518"/>
    <n v="1"/>
    <n v="1.04"/>
    <n v="0.193"/>
    <n v="1.04"/>
    <n v="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7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7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7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7"/>
    <n v="42"/>
    <n v="1"/>
    <n v="0.52"/>
    <n v="2.3809999999999998"/>
    <n v="0.52"/>
    <n v="0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0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1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2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9"/>
    <n v="56"/>
    <n v="2"/>
    <n v="0.85499999999999998"/>
    <n v="3.5710000000000002"/>
    <n v="1.71"/>
    <n v="1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0"/>
    <n v="61"/>
    <n v="1"/>
    <n v="0.5"/>
    <n v="1.639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1"/>
    <n v="80"/>
    <n v="1"/>
    <n v="0.6"/>
    <n v="1.25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2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2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9"/>
    <n v="84"/>
    <n v="1"/>
    <n v="0.54"/>
    <n v="1.19"/>
    <n v="0.54"/>
    <n v="0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0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1"/>
    <n v="120"/>
    <n v="1"/>
    <n v="0.84"/>
    <n v="0.83299999999999996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1"/>
    <n v="37"/>
    <n v="1"/>
    <n v="0.28999999999999998"/>
    <n v="2.7029999999999998"/>
    <n v="0.28999999999999998"/>
    <n v="0.289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9"/>
    <n v="40"/>
    <n v="2"/>
    <n v="0.38500000000000001"/>
    <n v="5"/>
    <n v="0.77"/>
    <n v="0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2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0"/>
    <n v="1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8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3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8"/>
    <n v="126"/>
    <n v="1"/>
    <n v="0.96"/>
    <n v="0.79400000000000004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3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8"/>
    <n v="277"/>
    <n v="3"/>
    <n v="1.2270000000000001"/>
    <n v="1.083"/>
    <n v="3.68"/>
    <n v="3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43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3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28"/>
    <n v="95"/>
    <n v="1"/>
    <n v="0.11"/>
    <n v="1.0529999999999999"/>
    <n v="0.11"/>
    <n v="0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5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5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"/>
    <n v="110"/>
    <n v="1"/>
    <n v="1.42"/>
    <n v="0.90900000000000003"/>
    <n v="1.42"/>
    <n v="1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5"/>
    <n v="612"/>
    <n v="4"/>
    <n v="1.175"/>
    <n v="0.65400000000000003"/>
    <n v="4.7"/>
    <n v="4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8"/>
    <n v="3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5"/>
    <n v="75"/>
    <n v="2"/>
    <n v="0.52500000000000002"/>
    <n v="2.6669999999999998"/>
    <n v="1.05"/>
    <n v="1.05"/>
    <s v="USD"/>
    <n v="1"/>
    <n v="1"/>
    <n v="1"/>
    <n v="1"/>
    <n v="1"/>
    <n v="1"/>
    <n v="1"/>
    <n v="1"/>
    <n v="21.88"/>
    <n v="21.88"/>
    <n v="21.88"/>
    <n v="21.88"/>
    <n v="4.7989031080000002"/>
    <n v="4.7989031080000002"/>
    <n v="20.838095240000001"/>
    <n v="20.838095240000001"/>
  </r>
  <r>
    <d v="2025-10-10T00:00:00"/>
    <x v="5"/>
    <n v="276"/>
    <n v="2"/>
    <n v="0.76"/>
    <n v="0.72499999999999998"/>
    <n v="1.52"/>
    <n v="1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8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5"/>
    <n v="40"/>
    <n v="1"/>
    <n v="0.56000000000000005"/>
    <n v="2.5"/>
    <n v="0.56000000000000005"/>
    <n v="0.560000000000000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0T00:00:00"/>
    <x v="3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8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3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45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0T00:00:00"/>
    <x v="5"/>
    <n v="498"/>
    <n v="4"/>
    <n v="0.35799999999999998"/>
    <n v="0.80300000000000005"/>
    <n v="1.43"/>
    <n v="1.43"/>
    <s v="USD"/>
    <n v="2"/>
    <n v="2"/>
    <n v="2"/>
    <n v="2"/>
    <n v="2"/>
    <n v="2"/>
    <n v="2"/>
    <n v="2"/>
    <n v="47.76"/>
    <n v="47.76"/>
    <n v="47.76"/>
    <n v="47.76"/>
    <n v="2.9941373530000002"/>
    <n v="2.9941373530000002"/>
    <n v="33.398601399999997"/>
    <n v="33.398601399999997"/>
  </r>
  <r>
    <d v="2025-10-10T00:00:00"/>
    <x v="2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0"/>
    <n v="832"/>
    <n v="4"/>
    <n v="1.4750000000000001"/>
    <n v="0.48099999999999998"/>
    <n v="5.9"/>
    <n v="5.9"/>
    <s v="USD"/>
    <n v="1"/>
    <n v="1"/>
    <n v="1"/>
    <n v="1"/>
    <n v="1"/>
    <n v="1"/>
    <n v="1"/>
    <n v="1"/>
    <n v="24.88"/>
    <n v="24.88"/>
    <n v="24.88"/>
    <n v="24.88"/>
    <n v="23.71382637"/>
    <n v="23.71382637"/>
    <n v="4.2169491529999998"/>
    <n v="4.2169491529999998"/>
  </r>
  <r>
    <d v="2025-10-11T00:00:00"/>
    <x v="1"/>
    <n v="1998"/>
    <n v="31"/>
    <n v="1.7"/>
    <n v="1.552"/>
    <n v="52.71"/>
    <n v="52.71"/>
    <s v="USD"/>
    <n v="8"/>
    <n v="8"/>
    <n v="8"/>
    <n v="8"/>
    <n v="12"/>
    <n v="12"/>
    <n v="12"/>
    <n v="12"/>
    <n v="370.38"/>
    <n v="370.38"/>
    <n v="370.38"/>
    <n v="370.38"/>
    <n v="14.231329990000001"/>
    <n v="14.231329990000001"/>
    <n v="7.026750142"/>
    <n v="7.026750142"/>
  </r>
  <r>
    <d v="2025-10-11T00:00:00"/>
    <x v="2"/>
    <n v="1022"/>
    <n v="11"/>
    <n v="3.4390000000000001"/>
    <n v="1.0760000000000001"/>
    <n v="37.83"/>
    <n v="37.83"/>
    <s v="USD"/>
    <n v="1"/>
    <n v="1"/>
    <n v="1"/>
    <n v="1"/>
    <n v="1"/>
    <n v="1"/>
    <n v="1"/>
    <n v="1"/>
    <n v="29.88"/>
    <n v="29.88"/>
    <n v="29.88"/>
    <n v="29.88"/>
    <n v="126.6064257"/>
    <n v="126.6064257"/>
    <n v="0.78984932590000001"/>
    <n v="0.78984932590000001"/>
  </r>
  <r>
    <d v="2025-10-11T00:00:00"/>
    <x v="4"/>
    <n v="615"/>
    <n v="5"/>
    <n v="3.9220000000000002"/>
    <n v="0.81299999999999994"/>
    <n v="19.61"/>
    <n v="19.61"/>
    <s v="USD"/>
    <n v="1"/>
    <n v="1"/>
    <n v="1"/>
    <n v="1"/>
    <n v="1"/>
    <n v="1"/>
    <n v="1"/>
    <n v="1"/>
    <n v="109.49"/>
    <n v="109.49"/>
    <n v="109.49"/>
    <n v="109.49"/>
    <n v="17.910311440000001"/>
    <n v="17.910311440000001"/>
    <n v="5.5833758290000004"/>
    <n v="5.5833758290000004"/>
  </r>
  <r>
    <d v="2025-10-11T00:00:00"/>
    <x v="44"/>
    <n v="1114"/>
    <n v="11"/>
    <n v="2.0830000000000002"/>
    <n v="0.98699999999999999"/>
    <n v="22.91"/>
    <n v="22.91"/>
    <s v="USD"/>
    <n v="1"/>
    <n v="2"/>
    <n v="2"/>
    <n v="2"/>
    <n v="1"/>
    <n v="2"/>
    <n v="2"/>
    <n v="2"/>
    <n v="42.49"/>
    <n v="67.47"/>
    <n v="67.47"/>
    <n v="67.47"/>
    <n v="33.955832219999998"/>
    <n v="33.955832219999998"/>
    <n v="2.9450021820000001"/>
    <n v="2.9450021820000001"/>
  </r>
  <r>
    <d v="2025-10-11T00:00:00"/>
    <x v="6"/>
    <n v="308"/>
    <n v="2"/>
    <n v="1.0349999999999999"/>
    <n v="0.64900000000000002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7"/>
    <n v="1040"/>
    <n v="4"/>
    <n v="2.4249999999999998"/>
    <n v="0.38500000000000001"/>
    <n v="9.6999999999999993"/>
    <n v="9.6999999999999993"/>
    <s v="USD"/>
    <n v="0"/>
    <n v="1"/>
    <n v="1"/>
    <n v="1"/>
    <n v="0"/>
    <n v="1"/>
    <n v="1"/>
    <n v="1"/>
    <n v="0"/>
    <n v="42.49"/>
    <n v="42.49"/>
    <n v="42.49"/>
    <n v="22.828900919999999"/>
    <n v="22.828900919999999"/>
    <n v="4.3804123710000002"/>
    <n v="4.3804123710000002"/>
  </r>
  <r>
    <d v="2025-10-11T00:00:00"/>
    <x v="9"/>
    <n v="574"/>
    <n v="3"/>
    <n v="2.27"/>
    <n v="0.52300000000000002"/>
    <n v="6.81"/>
    <n v="6.81"/>
    <s v="USD"/>
    <n v="1"/>
    <n v="1"/>
    <n v="1"/>
    <n v="1"/>
    <n v="1"/>
    <n v="1"/>
    <n v="1"/>
    <n v="1"/>
    <n v="21.88"/>
    <n v="21.88"/>
    <n v="21.88"/>
    <n v="21.88"/>
    <n v="31.124314439999999"/>
    <n v="31.124314439999999"/>
    <n v="3.2129221729999999"/>
    <n v="3.2129221729999999"/>
  </r>
  <r>
    <d v="2025-10-11T00:00:00"/>
    <x v="4"/>
    <n v="2914"/>
    <n v="22"/>
    <n v="4.1369999999999996"/>
    <n v="0.755"/>
    <n v="91.01"/>
    <n v="91.01"/>
    <s v="USD"/>
    <n v="7"/>
    <n v="12"/>
    <n v="12"/>
    <n v="12"/>
    <n v="7"/>
    <n v="12"/>
    <n v="12"/>
    <n v="12"/>
    <n v="318.20999999999998"/>
    <n v="491.54"/>
    <n v="491.54"/>
    <n v="491.54"/>
    <n v="18.515278510000002"/>
    <n v="18.515278510000002"/>
    <n v="5.4009449509999996"/>
    <n v="5.4009449509999996"/>
  </r>
  <r>
    <d v="2025-10-11T00:00:00"/>
    <x v="10"/>
    <n v="975"/>
    <n v="4"/>
    <n v="4.8929999999999998"/>
    <n v="0.41"/>
    <n v="19.57"/>
    <n v="19.57"/>
    <s v="USD"/>
    <n v="3"/>
    <n v="3"/>
    <n v="3"/>
    <n v="3"/>
    <n v="5"/>
    <n v="5"/>
    <n v="5"/>
    <n v="5"/>
    <n v="158.01"/>
    <n v="158.01"/>
    <n v="158.01"/>
    <n v="158.01"/>
    <n v="12.38529207"/>
    <n v="12.38529207"/>
    <n v="8.0740929989999994"/>
    <n v="8.0740929989999994"/>
  </r>
  <r>
    <d v="2025-10-11T00:00:00"/>
    <x v="11"/>
    <n v="601"/>
    <n v="5"/>
    <n v="6.194"/>
    <n v="0.83199999999999996"/>
    <n v="30.97"/>
    <n v="30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12"/>
    <n v="1993"/>
    <n v="13"/>
    <n v="5.1219999999999999"/>
    <n v="0.65200000000000002"/>
    <n v="66.59"/>
    <n v="66.59"/>
    <s v="USD"/>
    <n v="7"/>
    <n v="8"/>
    <n v="8"/>
    <n v="8"/>
    <n v="8"/>
    <n v="9"/>
    <n v="9"/>
    <n v="9"/>
    <n v="281.8"/>
    <n v="309.29000000000002"/>
    <n v="309.29000000000002"/>
    <n v="309.29000000000002"/>
    <n v="21.529955709999999"/>
    <n v="21.529955709999999"/>
    <n v="4.6446913949999997"/>
    <n v="4.6446913949999997"/>
  </r>
  <r>
    <d v="2025-10-11T00:00:00"/>
    <x v="13"/>
    <n v="2587"/>
    <n v="13"/>
    <n v="4.3220000000000001"/>
    <n v="0.503"/>
    <n v="56.18"/>
    <n v="56.18"/>
    <s v="USD"/>
    <n v="7"/>
    <n v="10"/>
    <n v="10"/>
    <n v="10"/>
    <n v="8"/>
    <n v="14"/>
    <n v="14"/>
    <n v="14"/>
    <n v="260.75"/>
    <n v="456.13"/>
    <n v="456.13"/>
    <n v="456.13"/>
    <n v="12.31666411"/>
    <n v="12.31666411"/>
    <n v="8.1190815240000003"/>
    <n v="8.1190815240000003"/>
  </r>
  <r>
    <d v="2025-10-11T00:00:00"/>
    <x v="14"/>
    <n v="683"/>
    <n v="4"/>
    <n v="2.7530000000000001"/>
    <n v="0.58599999999999997"/>
    <n v="11.01"/>
    <n v="11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6"/>
    <n v="1012"/>
    <n v="9"/>
    <n v="2.5009999999999999"/>
    <n v="0.88900000000000001"/>
    <n v="22.51"/>
    <n v="22.51"/>
    <s v="USD"/>
    <n v="1"/>
    <n v="1"/>
    <n v="1"/>
    <n v="1"/>
    <n v="2"/>
    <n v="2"/>
    <n v="2"/>
    <n v="2"/>
    <n v="61.8"/>
    <n v="61.8"/>
    <n v="61.8"/>
    <n v="61.8"/>
    <n v="36.42394822"/>
    <n v="36.42394822"/>
    <n v="2.7454464679999999"/>
    <n v="2.7454464679999999"/>
  </r>
  <r>
    <d v="2025-10-11T00:00:00"/>
    <x v="15"/>
    <n v="837"/>
    <n v="5"/>
    <n v="4.3540000000000001"/>
    <n v="0.59699999999999998"/>
    <n v="21.77"/>
    <n v="2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16"/>
    <n v="309"/>
    <n v="3"/>
    <n v="3.5430000000000001"/>
    <n v="0.97099999999999997"/>
    <n v="10.63"/>
    <n v="1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9"/>
    <n v="3464"/>
    <n v="32"/>
    <n v="2.141"/>
    <n v="0.92400000000000004"/>
    <n v="68.52"/>
    <n v="68.52"/>
    <s v="USD"/>
    <n v="2"/>
    <n v="5"/>
    <n v="5"/>
    <n v="5"/>
    <n v="2"/>
    <n v="6"/>
    <n v="6"/>
    <n v="6"/>
    <n v="41.98"/>
    <n v="151.72"/>
    <n v="151.72"/>
    <n v="151.72"/>
    <n v="45.162140790000002"/>
    <n v="45.162140790000002"/>
    <n v="2.2142440159999999"/>
    <n v="2.2142440159999999"/>
  </r>
  <r>
    <d v="2025-10-11T00:00:00"/>
    <x v="17"/>
    <n v="236"/>
    <n v="1"/>
    <n v="5.22"/>
    <n v="0.42399999999999999"/>
    <n v="5.22"/>
    <n v="5.22"/>
    <s v="USD"/>
    <n v="2"/>
    <n v="2"/>
    <n v="2"/>
    <n v="2"/>
    <n v="2"/>
    <n v="2"/>
    <n v="2"/>
    <n v="2"/>
    <n v="64.8"/>
    <n v="64.8"/>
    <n v="64.8"/>
    <n v="64.8"/>
    <n v="8.0555555559999998"/>
    <n v="8.0555555559999998"/>
    <n v="12.413793099999999"/>
    <n v="12.413793099999999"/>
  </r>
  <r>
    <d v="2025-10-11T00:00:00"/>
    <x v="18"/>
    <n v="254"/>
    <n v="1"/>
    <n v="4.58"/>
    <n v="0.39400000000000002"/>
    <n v="4.58"/>
    <n v="4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19"/>
    <n v="537"/>
    <n v="3"/>
    <n v="6.5069999999999997"/>
    <n v="0.55900000000000005"/>
    <n v="19.52"/>
    <n v="19.52"/>
    <s v="USD"/>
    <n v="1"/>
    <n v="1"/>
    <n v="1"/>
    <n v="1"/>
    <n v="1"/>
    <n v="1"/>
    <n v="1"/>
    <n v="1"/>
    <n v="75.900000000000006"/>
    <n v="75.900000000000006"/>
    <n v="75.900000000000006"/>
    <n v="75.900000000000006"/>
    <n v="25.71805007"/>
    <n v="25.71805007"/>
    <n v="3.8883196720000002"/>
    <n v="3.8883196720000002"/>
  </r>
  <r>
    <d v="2025-10-11T00:00:00"/>
    <x v="20"/>
    <n v="606"/>
    <n v="2"/>
    <n v="4.29"/>
    <n v="0.33"/>
    <n v="8.58"/>
    <n v="8.58"/>
    <s v="USD"/>
    <n v="1"/>
    <n v="2"/>
    <n v="2"/>
    <n v="2"/>
    <n v="1"/>
    <n v="2"/>
    <n v="2"/>
    <n v="2"/>
    <n v="72.489999999999995"/>
    <n v="148.97999999999999"/>
    <n v="148.97999999999999"/>
    <n v="148.97999999999999"/>
    <n v="5.7591623040000002"/>
    <n v="5.7591623040000002"/>
    <n v="17.363636360000001"/>
    <n v="17.363636360000001"/>
  </r>
  <r>
    <d v="2025-10-11T00:00:00"/>
    <x v="21"/>
    <n v="512"/>
    <n v="3"/>
    <n v="2.2370000000000001"/>
    <n v="0.58599999999999997"/>
    <n v="6.71"/>
    <n v="6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22"/>
    <n v="352"/>
    <n v="1"/>
    <n v="4.6399999999999997"/>
    <n v="0.28399999999999997"/>
    <n v="4.6399999999999997"/>
    <n v="4.6399999999999997"/>
    <s v="USD"/>
    <n v="1"/>
    <n v="1"/>
    <n v="1"/>
    <n v="1"/>
    <n v="1"/>
    <n v="1"/>
    <n v="1"/>
    <n v="1"/>
    <n v="76.489999999999995"/>
    <n v="76.489999999999995"/>
    <n v="76.489999999999995"/>
    <n v="76.489999999999995"/>
    <n v="6.0661524379999996"/>
    <n v="6.0661524379999996"/>
    <n v="16.48491379"/>
    <n v="16.48491379"/>
  </r>
  <r>
    <d v="2025-10-11T00:00:00"/>
    <x v="3"/>
    <n v="806"/>
    <n v="1"/>
    <n v="4.12"/>
    <n v="0.124"/>
    <n v="4.12"/>
    <n v="4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6"/>
    <n v="267"/>
    <n v="1"/>
    <n v="3.7"/>
    <n v="0.375"/>
    <n v="3.7"/>
    <n v="3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10"/>
    <n v="320"/>
    <n v="1"/>
    <n v="6.31"/>
    <n v="0.313"/>
    <n v="6.31"/>
    <n v="6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14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3"/>
    <n v="92"/>
    <n v="2"/>
    <n v="5.2"/>
    <n v="2.1739999999999999"/>
    <n v="10.4"/>
    <n v="10.4"/>
    <s v="USD"/>
    <n v="1"/>
    <n v="1"/>
    <n v="1"/>
    <n v="1"/>
    <n v="1"/>
    <n v="1"/>
    <n v="1"/>
    <n v="1"/>
    <n v="76.489999999999995"/>
    <n v="76.489999999999995"/>
    <n v="76.489999999999995"/>
    <n v="76.489999999999995"/>
    <n v="13.59654857"/>
    <n v="13.59654857"/>
    <n v="7.3548076919999996"/>
    <n v="7.3548076919999996"/>
  </r>
  <r>
    <d v="2025-10-11T00:00:00"/>
    <x v="34"/>
    <n v="69"/>
    <n v="2"/>
    <n v="2.61"/>
    <n v="2.899"/>
    <n v="5.22"/>
    <n v="5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0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"/>
    <n v="209"/>
    <n v="3"/>
    <n v="2.2400000000000002"/>
    <n v="1.4350000000000001"/>
    <n v="6.72"/>
    <n v="6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6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6"/>
    <n v="3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7"/>
    <n v="4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4"/>
    <n v="182"/>
    <n v="4"/>
    <n v="4.0449999999999999"/>
    <n v="2.198"/>
    <n v="16.18"/>
    <n v="16.18"/>
    <s v="USD"/>
    <n v="1"/>
    <n v="1"/>
    <n v="1"/>
    <n v="1"/>
    <n v="1"/>
    <n v="1"/>
    <n v="1"/>
    <n v="1"/>
    <n v="89.49"/>
    <n v="89.49"/>
    <n v="89.49"/>
    <n v="89.49"/>
    <n v="18.080232429999999"/>
    <n v="18.080232429999999"/>
    <n v="5.5309023489999998"/>
    <n v="5.5309023489999998"/>
  </r>
  <r>
    <d v="2025-10-11T00:00:00"/>
    <x v="4"/>
    <n v="197"/>
    <n v="4"/>
    <n v="2.9980000000000002"/>
    <n v="2.0299999999999998"/>
    <n v="11.99"/>
    <n v="11.99"/>
    <s v="USD"/>
    <n v="1"/>
    <n v="1"/>
    <n v="1"/>
    <n v="1"/>
    <n v="1"/>
    <n v="1"/>
    <n v="1"/>
    <n v="1"/>
    <n v="35.49"/>
    <n v="35.49"/>
    <n v="35.49"/>
    <n v="35.49"/>
    <n v="33.78416455"/>
    <n v="33.78416455"/>
    <n v="2.9599666390000001"/>
    <n v="2.9599666390000001"/>
  </r>
  <r>
    <d v="2025-10-11T00:00:00"/>
    <x v="17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4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1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1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5"/>
    <n v="290"/>
    <n v="1"/>
    <n v="4.42"/>
    <n v="0.34499999999999997"/>
    <n v="4.42"/>
    <n v="4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26"/>
    <n v="949"/>
    <n v="4"/>
    <n v="3.2"/>
    <n v="0.42099999999999999"/>
    <n v="12.8"/>
    <n v="1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27"/>
    <n v="229"/>
    <n v="1"/>
    <n v="2.52"/>
    <n v="0.437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1"/>
    <n v="233"/>
    <n v="4"/>
    <n v="1.8029999999999999"/>
    <n v="1.7170000000000001"/>
    <n v="7.21"/>
    <n v="7.21"/>
    <s v="USD"/>
    <n v="1"/>
    <n v="2"/>
    <n v="2"/>
    <n v="2"/>
    <n v="1"/>
    <n v="2"/>
    <n v="2"/>
    <n v="2"/>
    <n v="24.98"/>
    <n v="49.96"/>
    <n v="49.96"/>
    <n v="49.96"/>
    <n v="14.43154524"/>
    <n v="14.43154524"/>
    <n v="6.9292649099999997"/>
    <n v="6.9292649099999997"/>
  </r>
  <r>
    <d v="2025-10-11T00:00:00"/>
    <x v="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14"/>
    <n v="128"/>
    <n v="1"/>
    <n v="3.27"/>
    <n v="0.78100000000000003"/>
    <n v="3.27"/>
    <n v="3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4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12"/>
    <n v="655"/>
    <n v="2"/>
    <n v="2.645"/>
    <n v="0.30499999999999999"/>
    <n v="5.29"/>
    <n v="5.29"/>
    <s v="USD"/>
    <n v="1"/>
    <n v="1"/>
    <n v="1"/>
    <n v="1"/>
    <n v="1"/>
    <n v="1"/>
    <n v="1"/>
    <n v="1"/>
    <n v="32.880000000000003"/>
    <n v="32.880000000000003"/>
    <n v="32.880000000000003"/>
    <n v="32.880000000000003"/>
    <n v="16.088807790000001"/>
    <n v="16.088807790000001"/>
    <n v="6.2155009449999996"/>
    <n v="6.2155009449999996"/>
  </r>
  <r>
    <d v="2025-10-11T00:00:00"/>
    <x v="10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8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2"/>
    <n v="1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9"/>
    <n v="66"/>
    <n v="3"/>
    <n v="3.423"/>
    <n v="4.5449999999999999"/>
    <n v="10.27"/>
    <n v="10.27"/>
    <s v="USD"/>
    <n v="2"/>
    <n v="2"/>
    <n v="2"/>
    <n v="2"/>
    <n v="2"/>
    <n v="2"/>
    <n v="2"/>
    <n v="2"/>
    <n v="123.86"/>
    <n v="123.86"/>
    <n v="123.86"/>
    <n v="123.86"/>
    <n v="8.2916195699999999"/>
    <n v="8.2916195699999999"/>
    <n v="12.06037001"/>
    <n v="12.06037001"/>
  </r>
  <r>
    <d v="2025-10-11T00:00:00"/>
    <x v="16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8"/>
    <n v="170"/>
    <n v="1"/>
    <n v="1.48"/>
    <n v="0.58799999999999997"/>
    <n v="1.48"/>
    <n v="1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19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9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9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9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9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0"/>
    <n v="470"/>
    <n v="7"/>
    <n v="0.497"/>
    <n v="1.4890000000000001"/>
    <n v="3.48"/>
    <n v="3.48"/>
    <s v="USD"/>
    <n v="1"/>
    <n v="1"/>
    <n v="1"/>
    <n v="1"/>
    <n v="1"/>
    <n v="1"/>
    <n v="1"/>
    <n v="1"/>
    <n v="31.49"/>
    <n v="31.49"/>
    <n v="31.49"/>
    <n v="31.49"/>
    <n v="11.051127340000001"/>
    <n v="11.051127340000001"/>
    <n v="9.0488505749999995"/>
    <n v="9.0488505749999995"/>
  </r>
  <r>
    <d v="2025-10-11T00:00:00"/>
    <x v="30"/>
    <n v="643"/>
    <n v="12"/>
    <n v="0.59099999999999997"/>
    <n v="1.8660000000000001"/>
    <n v="7.09"/>
    <n v="7.09"/>
    <s v="USD"/>
    <n v="2"/>
    <n v="2"/>
    <n v="2"/>
    <n v="2"/>
    <n v="4"/>
    <n v="4"/>
    <n v="4"/>
    <n v="4"/>
    <n v="116.96"/>
    <n v="116.96"/>
    <n v="116.96"/>
    <n v="116.96"/>
    <n v="6.0619015049999998"/>
    <n v="6.0619015049999998"/>
    <n v="16.496473909999999"/>
    <n v="16.496473909999999"/>
  </r>
  <r>
    <d v="2025-10-11T00:00:00"/>
    <x v="30"/>
    <n v="694"/>
    <n v="11"/>
    <n v="0.55200000000000005"/>
    <n v="1.585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0"/>
    <n v="1386"/>
    <n v="27"/>
    <n v="0.29099999999999998"/>
    <n v="1.948"/>
    <n v="7.87"/>
    <n v="7.87"/>
    <s v="USD"/>
    <n v="1"/>
    <n v="1"/>
    <n v="1"/>
    <n v="1"/>
    <n v="1"/>
    <n v="1"/>
    <n v="1"/>
    <n v="1"/>
    <n v="13.49"/>
    <n v="13.49"/>
    <n v="13.49"/>
    <n v="13.49"/>
    <n v="58.339510750000002"/>
    <n v="58.339510750000002"/>
    <n v="1.7141041930000001"/>
    <n v="1.7141041930000001"/>
  </r>
  <r>
    <d v="2025-10-11T00:00:00"/>
    <x v="31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2"/>
    <n v="250"/>
    <n v="2"/>
    <n v="1.02"/>
    <n v="0.8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1"/>
    <n v="157"/>
    <n v="1"/>
    <n v="0.99"/>
    <n v="0.63700000000000001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2"/>
    <n v="877"/>
    <n v="8"/>
    <n v="1.26"/>
    <n v="0.91200000000000003"/>
    <n v="10.08"/>
    <n v="10.08"/>
    <s v="USD"/>
    <n v="2"/>
    <n v="2"/>
    <n v="2"/>
    <n v="2"/>
    <n v="2"/>
    <n v="2"/>
    <n v="2"/>
    <n v="2"/>
    <n v="59.37"/>
    <n v="59.37"/>
    <n v="59.37"/>
    <n v="59.37"/>
    <n v="16.978271849999999"/>
    <n v="16.978271849999999"/>
    <n v="5.8898809520000004"/>
    <n v="5.8898809520000004"/>
  </r>
  <r>
    <d v="2025-10-11T00:00:00"/>
    <x v="32"/>
    <n v="272"/>
    <n v="2"/>
    <n v="1.49"/>
    <n v="0.73499999999999999"/>
    <n v="2.98"/>
    <n v="2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1"/>
    <n v="325"/>
    <n v="2"/>
    <n v="1.665"/>
    <n v="0.61499999999999999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2"/>
    <n v="958"/>
    <n v="3"/>
    <n v="0.57999999999999996"/>
    <n v="0.313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1"/>
    <n v="554"/>
    <n v="3"/>
    <n v="0.73699999999999999"/>
    <n v="0.54200000000000004"/>
    <n v="2.21"/>
    <n v="2.21"/>
    <s v="USD"/>
    <n v="1"/>
    <n v="1"/>
    <n v="1"/>
    <n v="1"/>
    <n v="2"/>
    <n v="2"/>
    <n v="2"/>
    <n v="2"/>
    <n v="68.98"/>
    <n v="68.98"/>
    <n v="68.98"/>
    <n v="68.98"/>
    <n v="3.2038271960000002"/>
    <n v="3.2038271960000002"/>
    <n v="31.212669680000001"/>
    <n v="31.212669680000001"/>
  </r>
  <r>
    <d v="2025-10-11T00:00:00"/>
    <x v="33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4"/>
    <n v="130"/>
    <n v="3"/>
    <n v="0.91"/>
    <n v="2.3079999999999998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5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5"/>
    <n v="334"/>
    <n v="3"/>
    <n v="0.76"/>
    <n v="0.89800000000000002"/>
    <n v="2.2799999999999998"/>
    <n v="2.2799999999999998"/>
    <s v="USD"/>
    <n v="1"/>
    <n v="1"/>
    <n v="1"/>
    <n v="1"/>
    <n v="1"/>
    <n v="1"/>
    <n v="1"/>
    <n v="1"/>
    <n v="21.88"/>
    <n v="21.88"/>
    <n v="21.88"/>
    <n v="21.88"/>
    <n v="10.42047532"/>
    <n v="10.42047532"/>
    <n v="9.5964912279999997"/>
    <n v="9.5964912279999997"/>
  </r>
  <r>
    <d v="2025-10-11T00:00:00"/>
    <x v="3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4"/>
    <n v="388"/>
    <n v="2"/>
    <n v="0.20499999999999999"/>
    <n v="0.51500000000000001"/>
    <n v="0.41"/>
    <n v="0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3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4"/>
    <n v="240"/>
    <n v="3"/>
    <n v="1.357"/>
    <n v="1.25"/>
    <n v="4.07"/>
    <n v="4.07"/>
    <s v="USD"/>
    <n v="1"/>
    <n v="1"/>
    <n v="1"/>
    <n v="1"/>
    <n v="1"/>
    <n v="1"/>
    <n v="1"/>
    <n v="1"/>
    <n v="22.88"/>
    <n v="22.88"/>
    <n v="22.88"/>
    <n v="22.88"/>
    <n v="17.78846154"/>
    <n v="17.78846154"/>
    <n v="5.6216216220000002"/>
    <n v="5.6216216220000002"/>
  </r>
  <r>
    <d v="2025-10-11T00:00:00"/>
    <x v="35"/>
    <n v="324"/>
    <n v="4"/>
    <n v="1.2150000000000001"/>
    <n v="1.2350000000000001"/>
    <n v="4.8600000000000003"/>
    <n v="4.8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4"/>
    <n v="329"/>
    <n v="4"/>
    <n v="0.55500000000000005"/>
    <n v="1.216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5"/>
    <n v="261"/>
    <n v="4"/>
    <n v="0.54500000000000004"/>
    <n v="1.5329999999999999"/>
    <n v="2.1800000000000002"/>
    <n v="2.1800000000000002"/>
    <s v="USD"/>
    <n v="1"/>
    <n v="1"/>
    <n v="1"/>
    <n v="1"/>
    <n v="1"/>
    <n v="1"/>
    <n v="1"/>
    <n v="1"/>
    <n v="42.49"/>
    <n v="42.49"/>
    <n v="42.49"/>
    <n v="42.49"/>
    <n v="5.1306189690000004"/>
    <n v="5.1306189690000004"/>
    <n v="19.490825690000001"/>
    <n v="19.490825690000001"/>
  </r>
  <r>
    <d v="2025-10-11T00:00:00"/>
    <x v="36"/>
    <n v="131"/>
    <n v="2"/>
    <n v="1.75"/>
    <n v="1.5269999999999999"/>
    <n v="3.5"/>
    <n v="3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6"/>
    <n v="1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6"/>
    <n v="491"/>
    <n v="3"/>
    <n v="1.96"/>
    <n v="0.61099999999999999"/>
    <n v="5.88"/>
    <n v="5.88"/>
    <s v="USD"/>
    <n v="1"/>
    <n v="2"/>
    <n v="2"/>
    <n v="2"/>
    <n v="1"/>
    <n v="2"/>
    <n v="2"/>
    <n v="2"/>
    <n v="28.49"/>
    <n v="56.98"/>
    <n v="56.98"/>
    <n v="56.98"/>
    <n v="10.319410319999999"/>
    <n v="10.319410319999999"/>
    <n v="9.69047619"/>
    <n v="9.69047619"/>
  </r>
  <r>
    <d v="2025-10-11T00:00:00"/>
    <x v="36"/>
    <n v="4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7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7"/>
    <n v="14"/>
    <n v="1"/>
    <n v="0.78"/>
    <n v="7.1429999999999998"/>
    <n v="0.78"/>
    <n v="0.78"/>
    <s v="USD"/>
    <n v="1"/>
    <n v="1"/>
    <n v="1"/>
    <n v="1"/>
    <n v="1"/>
    <n v="1"/>
    <n v="1"/>
    <n v="1"/>
    <n v="34.49"/>
    <n v="34.49"/>
    <n v="34.49"/>
    <n v="34.49"/>
    <n v="2.2615250800000002"/>
    <n v="2.2615250800000002"/>
    <n v="44.217948720000003"/>
    <n v="44.217948720000003"/>
  </r>
  <r>
    <d v="2025-10-11T00:00:00"/>
    <x v="3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7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7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9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0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1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2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9"/>
    <n v="59"/>
    <n v="2"/>
    <n v="0.72"/>
    <n v="3.39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0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1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2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2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9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0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1"/>
    <n v="212"/>
    <n v="1"/>
    <n v="1.08"/>
    <n v="0.47199999999999998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1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9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2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0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8"/>
    <n v="36"/>
    <n v="1"/>
    <n v="0.84"/>
    <n v="2.778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8"/>
    <n v="322"/>
    <n v="2"/>
    <n v="1.1399999999999999"/>
    <n v="0.621"/>
    <n v="2.2799999999999998"/>
    <n v="2.2799999999999998"/>
    <s v="USD"/>
    <n v="1"/>
    <n v="1"/>
    <n v="1"/>
    <n v="1"/>
    <n v="1"/>
    <n v="1"/>
    <n v="1"/>
    <n v="1"/>
    <n v="37.880000000000003"/>
    <n v="37.880000000000003"/>
    <n v="37.880000000000003"/>
    <n v="37.880000000000003"/>
    <n v="6.0190073919999998"/>
    <n v="6.0190073919999998"/>
    <n v="16.614035090000002"/>
    <n v="16.614035090000002"/>
  </r>
  <r>
    <d v="2025-10-11T00:00:00"/>
    <x v="43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8"/>
    <n v="322"/>
    <n v="2"/>
    <n v="0.59"/>
    <n v="0.621"/>
    <n v="1.18"/>
    <n v="1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3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28"/>
    <n v="154"/>
    <n v="1"/>
    <n v="1.1100000000000001"/>
    <n v="0.64900000000000002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5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5"/>
    <n v="137"/>
    <n v="2"/>
    <n v="0.82499999999999996"/>
    <n v="1.46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3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5"/>
    <n v="577"/>
    <n v="5"/>
    <n v="0.97"/>
    <n v="0.86699999999999999"/>
    <n v="4.8499999999999996"/>
    <n v="4.84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8"/>
    <n v="2107"/>
    <n v="5"/>
    <n v="1.1180000000000001"/>
    <n v="0.23699999999999999"/>
    <n v="5.59"/>
    <n v="5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45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5"/>
    <n v="304"/>
    <n v="6"/>
    <n v="0.75"/>
    <n v="1.974"/>
    <n v="4.5"/>
    <n v="4.5"/>
    <s v="USD"/>
    <n v="2"/>
    <n v="2"/>
    <n v="2"/>
    <n v="2"/>
    <n v="2"/>
    <n v="2"/>
    <n v="2"/>
    <n v="2"/>
    <n v="73.760000000000005"/>
    <n v="73.760000000000005"/>
    <n v="73.760000000000005"/>
    <n v="73.760000000000005"/>
    <n v="6.1008676790000003"/>
    <n v="6.1008676790000003"/>
    <n v="16.391111110000001"/>
    <n v="16.391111110000001"/>
  </r>
  <r>
    <d v="2025-10-11T00:00:00"/>
    <x v="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5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8"/>
    <n v="1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3"/>
    <n v="1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45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1T00:00:00"/>
    <x v="5"/>
    <n v="638"/>
    <n v="7"/>
    <n v="0.34300000000000003"/>
    <n v="1.097"/>
    <n v="2.4"/>
    <n v="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1T00:00:00"/>
    <x v="2"/>
    <n v="234"/>
    <n v="2"/>
    <n v="1.58"/>
    <n v="0.85499999999999998"/>
    <n v="3.16"/>
    <n v="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0"/>
    <n v="1063"/>
    <n v="15"/>
    <n v="1.8859999999999999"/>
    <n v="1.411"/>
    <n v="28.29"/>
    <n v="28.29"/>
    <s v="USD"/>
    <n v="0"/>
    <n v="1"/>
    <n v="1"/>
    <n v="1"/>
    <n v="0"/>
    <n v="1"/>
    <n v="1"/>
    <n v="1"/>
    <n v="0"/>
    <n v="22.88"/>
    <n v="22.88"/>
    <n v="22.88"/>
    <n v="123.64510490000001"/>
    <n v="123.64510490000001"/>
    <n v="0.80876634849999995"/>
    <n v="0.80876634849999995"/>
  </r>
  <r>
    <d v="2025-10-12T00:00:00"/>
    <x v="1"/>
    <n v="2485"/>
    <n v="33"/>
    <n v="1.9370000000000001"/>
    <n v="1.3280000000000001"/>
    <n v="63.92"/>
    <n v="63.92"/>
    <s v="USD"/>
    <n v="5"/>
    <n v="6"/>
    <n v="6"/>
    <n v="6"/>
    <n v="5"/>
    <n v="6"/>
    <n v="6"/>
    <n v="6"/>
    <n v="140.33000000000001"/>
    <n v="165.31"/>
    <n v="165.31"/>
    <n v="165.31"/>
    <n v="38.666747319999999"/>
    <n v="38.666747319999999"/>
    <n v="2.5862015020000002"/>
    <n v="2.5862015020000002"/>
  </r>
  <r>
    <d v="2025-10-12T00:00:00"/>
    <x v="2"/>
    <n v="1236"/>
    <n v="13"/>
    <n v="3.254"/>
    <n v="1.052"/>
    <n v="42.3"/>
    <n v="42.3"/>
    <s v="USD"/>
    <n v="1"/>
    <n v="2"/>
    <n v="2"/>
    <n v="2"/>
    <n v="1"/>
    <n v="4"/>
    <n v="4"/>
    <n v="4"/>
    <n v="29.88"/>
    <n v="119.52"/>
    <n v="119.52"/>
    <n v="119.52"/>
    <n v="35.391566269999998"/>
    <n v="35.391566269999998"/>
    <n v="2.825531915"/>
    <n v="2.825531915"/>
  </r>
  <r>
    <d v="2025-10-12T00:00:00"/>
    <x v="4"/>
    <n v="755"/>
    <n v="6"/>
    <n v="5.2320000000000002"/>
    <n v="0.79500000000000004"/>
    <n v="31.39"/>
    <n v="31.39"/>
    <s v="USD"/>
    <n v="2"/>
    <n v="2"/>
    <n v="2"/>
    <n v="2"/>
    <n v="2"/>
    <n v="2"/>
    <n v="2"/>
    <n v="2"/>
    <n v="144.97999999999999"/>
    <n v="144.97999999999999"/>
    <n v="144.97999999999999"/>
    <n v="144.97999999999999"/>
    <n v="21.651262240000001"/>
    <n v="21.651262240000001"/>
    <n v="4.6186683659999996"/>
    <n v="4.6186683659999996"/>
  </r>
  <r>
    <d v="2025-10-12T00:00:00"/>
    <x v="44"/>
    <n v="1043"/>
    <n v="14"/>
    <n v="1.9810000000000001"/>
    <n v="1.3420000000000001"/>
    <n v="27.73"/>
    <n v="27.73"/>
    <s v="USD"/>
    <n v="0"/>
    <n v="1"/>
    <n v="1"/>
    <n v="1"/>
    <n v="0"/>
    <n v="1"/>
    <n v="1"/>
    <n v="1"/>
    <n v="0"/>
    <n v="34.49"/>
    <n v="34.49"/>
    <n v="34.49"/>
    <n v="80.400115979999995"/>
    <n v="80.400115979999995"/>
    <n v="1.2437792999999999"/>
    <n v="1.2437792999999999"/>
  </r>
  <r>
    <d v="2025-10-12T00:00:00"/>
    <x v="6"/>
    <n v="356"/>
    <n v="9"/>
    <n v="1.758"/>
    <n v="2.528"/>
    <n v="15.82"/>
    <n v="15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7"/>
    <n v="1532"/>
    <n v="8"/>
    <n v="1.375"/>
    <n v="0.52200000000000002"/>
    <n v="11"/>
    <n v="11"/>
    <s v="USD"/>
    <n v="0"/>
    <n v="1"/>
    <n v="1"/>
    <n v="1"/>
    <n v="0"/>
    <n v="1"/>
    <n v="1"/>
    <n v="1"/>
    <n v="0"/>
    <n v="42.49"/>
    <n v="42.49"/>
    <n v="42.49"/>
    <n v="25.888444339999999"/>
    <n v="25.888444339999999"/>
    <n v="3.862727273"/>
    <n v="3.862727273"/>
  </r>
  <r>
    <d v="2025-10-12T00:00:00"/>
    <x v="9"/>
    <n v="775"/>
    <n v="9"/>
    <n v="1.48"/>
    <n v="1.161"/>
    <n v="13.32"/>
    <n v="13.32"/>
    <s v="USD"/>
    <n v="1"/>
    <n v="1"/>
    <n v="1"/>
    <n v="1"/>
    <n v="1"/>
    <n v="1"/>
    <n v="1"/>
    <n v="1"/>
    <n v="21.88"/>
    <n v="21.88"/>
    <n v="21.88"/>
    <n v="21.88"/>
    <n v="60.877513710000002"/>
    <n v="60.877513710000002"/>
    <n v="1.6426426430000001"/>
    <n v="1.6426426430000001"/>
  </r>
  <r>
    <d v="2025-10-12T00:00:00"/>
    <x v="4"/>
    <n v="3787"/>
    <n v="40"/>
    <n v="4.2309999999999999"/>
    <n v="1.056"/>
    <n v="169.25"/>
    <n v="169.25"/>
    <s v="USD"/>
    <n v="9"/>
    <n v="13"/>
    <n v="13"/>
    <n v="13"/>
    <n v="10"/>
    <n v="16"/>
    <n v="16"/>
    <n v="16"/>
    <n v="351.29"/>
    <n v="547.62"/>
    <n v="547.62"/>
    <n v="547.62"/>
    <n v="30.906467989999999"/>
    <n v="30.906467989999999"/>
    <n v="3.2355686850000001"/>
    <n v="3.2355686850000001"/>
  </r>
  <r>
    <d v="2025-10-12T00:00:00"/>
    <x v="10"/>
    <n v="1001"/>
    <n v="6"/>
    <n v="5.1870000000000003"/>
    <n v="0.59899999999999998"/>
    <n v="31.12"/>
    <n v="31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11"/>
    <n v="727"/>
    <n v="3"/>
    <n v="3.9129999999999998"/>
    <n v="0.41299999999999998"/>
    <n v="11.74"/>
    <n v="11.74"/>
    <s v="USD"/>
    <n v="2"/>
    <n v="2"/>
    <n v="2"/>
    <n v="2"/>
    <n v="2"/>
    <n v="2"/>
    <n v="2"/>
    <n v="2"/>
    <n v="63.76"/>
    <n v="63.76"/>
    <n v="63.76"/>
    <n v="63.76"/>
    <n v="18.412797990000001"/>
    <n v="18.412797990000001"/>
    <n v="5.4310051110000002"/>
    <n v="5.4310051110000002"/>
  </r>
  <r>
    <d v="2025-10-12T00:00:00"/>
    <x v="12"/>
    <n v="1861"/>
    <n v="14"/>
    <n v="3.8239999999999998"/>
    <n v="0.752"/>
    <n v="53.54"/>
    <n v="53.54"/>
    <s v="USD"/>
    <n v="5"/>
    <n v="5"/>
    <n v="5"/>
    <n v="5"/>
    <n v="5"/>
    <n v="5"/>
    <n v="5"/>
    <n v="5"/>
    <n v="141.84"/>
    <n v="141.84"/>
    <n v="141.84"/>
    <n v="141.84"/>
    <n v="37.746756910000002"/>
    <n v="37.746756910000002"/>
    <n v="2.6492342170000001"/>
    <n v="2.6492342170000001"/>
  </r>
  <r>
    <d v="2025-10-12T00:00:00"/>
    <x v="13"/>
    <n v="3033"/>
    <n v="21"/>
    <n v="3.9409999999999998"/>
    <n v="0.69199999999999995"/>
    <n v="82.76"/>
    <n v="82.76"/>
    <s v="USD"/>
    <n v="9"/>
    <n v="9"/>
    <n v="9"/>
    <n v="9"/>
    <n v="10"/>
    <n v="10"/>
    <n v="10"/>
    <n v="10"/>
    <n v="277.27"/>
    <n v="277.27"/>
    <n v="277.27"/>
    <n v="277.27"/>
    <n v="29.848162439999999"/>
    <n v="29.848162439999999"/>
    <n v="3.3502899949999998"/>
    <n v="3.3502899949999998"/>
  </r>
  <r>
    <d v="2025-10-12T00:00:00"/>
    <x v="14"/>
    <n v="893"/>
    <n v="6"/>
    <n v="3.05"/>
    <n v="0.67200000000000004"/>
    <n v="18.3"/>
    <n v="18.3"/>
    <s v="USD"/>
    <n v="3"/>
    <n v="3"/>
    <n v="3"/>
    <n v="3"/>
    <n v="5"/>
    <n v="5"/>
    <n v="5"/>
    <n v="5"/>
    <n v="184.9"/>
    <n v="184.9"/>
    <n v="184.9"/>
    <n v="184.9"/>
    <n v="9.8972417519999993"/>
    <n v="9.8972417519999993"/>
    <n v="10.10382514"/>
    <n v="10.10382514"/>
  </r>
  <r>
    <d v="2025-10-12T00:00:00"/>
    <x v="46"/>
    <n v="1284"/>
    <n v="4"/>
    <n v="2.665"/>
    <n v="0.312"/>
    <n v="10.66"/>
    <n v="1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15"/>
    <n v="991"/>
    <n v="7"/>
    <n v="5.3159999999999998"/>
    <n v="0.70599999999999996"/>
    <n v="37.21"/>
    <n v="37.21"/>
    <s v="USD"/>
    <n v="3"/>
    <n v="3"/>
    <n v="3"/>
    <n v="3"/>
    <n v="3"/>
    <n v="3"/>
    <n v="3"/>
    <n v="3"/>
    <n v="95.86"/>
    <n v="95.86"/>
    <n v="95.86"/>
    <n v="95.86"/>
    <n v="38.817024830000001"/>
    <n v="38.817024830000001"/>
    <n v="2.5761891960000001"/>
    <n v="2.5761891960000001"/>
  </r>
  <r>
    <d v="2025-10-12T00:00:00"/>
    <x v="16"/>
    <n v="331"/>
    <n v="2"/>
    <n v="2.15"/>
    <n v="0.60399999999999998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9"/>
    <n v="3729"/>
    <n v="42"/>
    <n v="1.9059999999999999"/>
    <n v="1.1259999999999999"/>
    <n v="80.06"/>
    <n v="80.06"/>
    <s v="USD"/>
    <n v="5"/>
    <n v="6"/>
    <n v="6"/>
    <n v="6"/>
    <n v="7"/>
    <n v="8"/>
    <n v="8"/>
    <n v="8"/>
    <n v="217.82"/>
    <n v="260.31"/>
    <n v="260.31"/>
    <n v="260.31"/>
    <n v="30.75563751"/>
    <n v="30.75563751"/>
    <n v="3.2514364229999999"/>
    <n v="3.2514364229999999"/>
  </r>
  <r>
    <d v="2025-10-12T00:00:00"/>
    <x v="17"/>
    <n v="304"/>
    <n v="2"/>
    <n v="5.34"/>
    <n v="0.65800000000000003"/>
    <n v="10.68"/>
    <n v="10.68"/>
    <s v="USD"/>
    <n v="1"/>
    <n v="1"/>
    <n v="1"/>
    <n v="1"/>
    <n v="2"/>
    <n v="2"/>
    <n v="2"/>
    <n v="2"/>
    <n v="69.760000000000005"/>
    <n v="69.760000000000005"/>
    <n v="69.760000000000005"/>
    <n v="69.760000000000005"/>
    <n v="15.309633030000001"/>
    <n v="15.309633030000001"/>
    <n v="6.5318352060000002"/>
    <n v="6.5318352060000002"/>
  </r>
  <r>
    <d v="2025-10-12T00:00:00"/>
    <x v="18"/>
    <n v="482"/>
    <n v="8"/>
    <n v="3.47"/>
    <n v="1.66"/>
    <n v="27.76"/>
    <n v="27.76"/>
    <s v="USD"/>
    <n v="2"/>
    <n v="2"/>
    <n v="2"/>
    <n v="2"/>
    <n v="2"/>
    <n v="2"/>
    <n v="2"/>
    <n v="2"/>
    <n v="69.760000000000005"/>
    <n v="69.760000000000005"/>
    <n v="69.760000000000005"/>
    <n v="69.760000000000005"/>
    <n v="39.793577980000002"/>
    <n v="39.793577980000002"/>
    <n v="2.5129682999999998"/>
    <n v="2.5129682999999998"/>
  </r>
  <r>
    <d v="2025-10-12T00:00:00"/>
    <x v="19"/>
    <n v="7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20"/>
    <n v="810"/>
    <n v="6"/>
    <n v="4.0229999999999997"/>
    <n v="0.74099999999999999"/>
    <n v="24.14"/>
    <n v="24.14"/>
    <s v="USD"/>
    <n v="2"/>
    <n v="2"/>
    <n v="2"/>
    <n v="2"/>
    <n v="6"/>
    <n v="6"/>
    <n v="6"/>
    <n v="6"/>
    <n v="399.79"/>
    <n v="399.79"/>
    <n v="399.79"/>
    <n v="399.79"/>
    <n v="6.0381700389999997"/>
    <n v="6.0381700389999997"/>
    <n v="16.56130903"/>
    <n v="16.56130903"/>
  </r>
  <r>
    <d v="2025-10-12T00:00:00"/>
    <x v="21"/>
    <n v="616"/>
    <n v="4"/>
    <n v="2.8479999999999999"/>
    <n v="0.64900000000000002"/>
    <n v="11.39"/>
    <n v="11.39"/>
    <s v="USD"/>
    <n v="1"/>
    <n v="1"/>
    <n v="1"/>
    <n v="1"/>
    <n v="1"/>
    <n v="1"/>
    <n v="1"/>
    <n v="1"/>
    <n v="42.49"/>
    <n v="42.49"/>
    <n v="42.49"/>
    <n v="42.49"/>
    <n v="26.806307369999999"/>
    <n v="26.806307369999999"/>
    <n v="3.73046532"/>
    <n v="3.73046532"/>
  </r>
  <r>
    <d v="2025-10-12T00:00:00"/>
    <x v="22"/>
    <n v="378"/>
    <n v="4"/>
    <n v="2.778"/>
    <n v="1.0580000000000001"/>
    <n v="11.11"/>
    <n v="11.11"/>
    <s v="USD"/>
    <n v="1"/>
    <n v="1"/>
    <n v="1"/>
    <n v="1"/>
    <n v="4"/>
    <n v="4"/>
    <n v="4"/>
    <n v="4"/>
    <n v="103.6"/>
    <n v="103.6"/>
    <n v="103.6"/>
    <n v="103.6"/>
    <n v="10.723938220000001"/>
    <n v="10.723938220000001"/>
    <n v="9.3249324930000004"/>
    <n v="9.3249324930000004"/>
  </r>
  <r>
    <d v="2025-10-12T00:00:00"/>
    <x v="3"/>
    <n v="797"/>
    <n v="2"/>
    <n v="3.67"/>
    <n v="0.251"/>
    <n v="7.34"/>
    <n v="7.34"/>
    <s v="USD"/>
    <n v="3"/>
    <n v="4"/>
    <n v="4"/>
    <n v="4"/>
    <n v="5"/>
    <n v="6"/>
    <n v="6"/>
    <n v="6"/>
    <n v="166.62"/>
    <n v="201.11"/>
    <n v="201.11"/>
    <n v="201.11"/>
    <n v="3.6497439209999998"/>
    <n v="3.6497439209999998"/>
    <n v="27.39918256"/>
    <n v="27.39918256"/>
  </r>
  <r>
    <d v="2025-10-12T00:00:00"/>
    <x v="46"/>
    <n v="1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10"/>
    <n v="2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14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23"/>
    <n v="1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4"/>
    <n v="143"/>
    <n v="1"/>
    <n v="3.69"/>
    <n v="0.69899999999999995"/>
    <n v="3.69"/>
    <n v="3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0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2"/>
    <n v="2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6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6"/>
    <n v="269"/>
    <n v="3"/>
    <n v="4.18"/>
    <n v="1.115"/>
    <n v="12.54"/>
    <n v="12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7"/>
    <n v="552"/>
    <n v="2"/>
    <n v="2.835"/>
    <n v="0.36199999999999999"/>
    <n v="5.67"/>
    <n v="5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4"/>
    <n v="186"/>
    <n v="1"/>
    <n v="7.57"/>
    <n v="0.53800000000000003"/>
    <n v="7.57"/>
    <n v="7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"/>
    <n v="200"/>
    <n v="3"/>
    <n v="3.0230000000000001"/>
    <n v="1.5"/>
    <n v="9.07"/>
    <n v="9.07"/>
    <s v="USD"/>
    <n v="3"/>
    <n v="3"/>
    <n v="3"/>
    <n v="3"/>
    <n v="3"/>
    <n v="3"/>
    <n v="3"/>
    <n v="3"/>
    <n v="108.25"/>
    <n v="108.25"/>
    <n v="108.25"/>
    <n v="108.25"/>
    <n v="8.3787528869999992"/>
    <n v="8.3787528869999992"/>
    <n v="11.934950389999999"/>
    <n v="11.934950389999999"/>
  </r>
  <r>
    <d v="2025-10-12T00:00:00"/>
    <x v="1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4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1"/>
    <n v="83"/>
    <n v="1"/>
    <n v="1.89"/>
    <n v="1.2050000000000001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1"/>
    <n v="173"/>
    <n v="1"/>
    <n v="1.87"/>
    <n v="0.57799999999999996"/>
    <n v="1.87"/>
    <n v="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5"/>
    <n v="429"/>
    <n v="1"/>
    <n v="3.48"/>
    <n v="0.23300000000000001"/>
    <n v="3.48"/>
    <n v="3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6"/>
    <n v="1074"/>
    <n v="8"/>
    <n v="2.4649999999999999"/>
    <n v="0.745"/>
    <n v="19.72"/>
    <n v="19.72"/>
    <s v="USD"/>
    <n v="1"/>
    <n v="1"/>
    <n v="1"/>
    <n v="1"/>
    <n v="1"/>
    <n v="1"/>
    <n v="1"/>
    <n v="1"/>
    <n v="11.49"/>
    <n v="11.49"/>
    <n v="11.49"/>
    <n v="11.49"/>
    <n v="171.62750220000001"/>
    <n v="171.62750220000001"/>
    <n v="0.58265720080000005"/>
    <n v="0.58265720080000005"/>
  </r>
  <r>
    <d v="2025-10-12T00:00:00"/>
    <x v="27"/>
    <n v="221"/>
    <n v="4"/>
    <n v="2.2029999999999998"/>
    <n v="1.81"/>
    <n v="8.81"/>
    <n v="8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1"/>
    <n v="321"/>
    <n v="15"/>
    <n v="1.8260000000000001"/>
    <n v="4.673"/>
    <n v="27.39"/>
    <n v="27.39"/>
    <s v="USD"/>
    <n v="1"/>
    <n v="2"/>
    <n v="2"/>
    <n v="2"/>
    <n v="1"/>
    <n v="2"/>
    <n v="2"/>
    <n v="2"/>
    <n v="24.98"/>
    <n v="49.96"/>
    <n v="49.96"/>
    <n v="49.96"/>
    <n v="54.823859089999999"/>
    <n v="54.823859089999999"/>
    <n v="1.824023366"/>
    <n v="1.824023366"/>
  </r>
  <r>
    <d v="2025-10-12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14"/>
    <n v="63"/>
    <n v="1"/>
    <n v="1.58"/>
    <n v="1.587"/>
    <n v="1.58"/>
    <n v="1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4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12"/>
    <n v="575"/>
    <n v="4"/>
    <n v="4.32"/>
    <n v="0.69599999999999995"/>
    <n v="17.28"/>
    <n v="17.28"/>
    <s v="USD"/>
    <n v="1"/>
    <n v="1"/>
    <n v="1"/>
    <n v="1"/>
    <n v="1"/>
    <n v="1"/>
    <n v="1"/>
    <n v="1"/>
    <n v="27.49"/>
    <n v="27.49"/>
    <n v="27.49"/>
    <n v="27.49"/>
    <n v="62.85922154"/>
    <n v="62.85922154"/>
    <n v="1.5908564810000001"/>
    <n v="1.5908564810000001"/>
  </r>
  <r>
    <d v="2025-10-12T00:00:00"/>
    <x v="10"/>
    <n v="52"/>
    <n v="1"/>
    <n v="4.17"/>
    <n v="1.923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8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2"/>
    <n v="2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9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16"/>
    <n v="1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8"/>
    <n v="450"/>
    <n v="5"/>
    <n v="1.6240000000000001"/>
    <n v="1.111"/>
    <n v="8.1199999999999992"/>
    <n v="8.11999999999999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19"/>
    <n v="144"/>
    <n v="2"/>
    <n v="4.1399999999999997"/>
    <n v="1.389"/>
    <n v="8.2799999999999994"/>
    <n v="8.27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9"/>
    <n v="82"/>
    <n v="1"/>
    <n v="1.56"/>
    <n v="1.22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9"/>
    <n v="136"/>
    <n v="2"/>
    <n v="1.08"/>
    <n v="1.4710000000000001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9"/>
    <n v="80"/>
    <n v="1"/>
    <n v="0.96"/>
    <n v="1.25"/>
    <n v="0.96"/>
    <n v="0.96"/>
    <s v="USD"/>
    <n v="1"/>
    <n v="1"/>
    <n v="1"/>
    <n v="1"/>
    <n v="1"/>
    <n v="1"/>
    <n v="1"/>
    <n v="1"/>
    <n v="37.880000000000003"/>
    <n v="37.880000000000003"/>
    <n v="37.880000000000003"/>
    <n v="37.880000000000003"/>
    <n v="2.5343189019999999"/>
    <n v="2.5343189019999999"/>
    <n v="39.458333330000002"/>
    <n v="39.458333330000002"/>
  </r>
  <r>
    <d v="2025-10-12T00:00:00"/>
    <x v="29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0"/>
    <n v="1250"/>
    <n v="15"/>
    <n v="0.85399999999999998"/>
    <n v="1.2"/>
    <n v="12.81"/>
    <n v="12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0"/>
    <n v="2008"/>
    <n v="21"/>
    <n v="0.59599999999999997"/>
    <n v="1.046"/>
    <n v="12.51"/>
    <n v="12.51"/>
    <s v="USD"/>
    <n v="1"/>
    <n v="1"/>
    <n v="1"/>
    <n v="1"/>
    <n v="1"/>
    <n v="1"/>
    <n v="1"/>
    <n v="1"/>
    <n v="34.49"/>
    <n v="34.49"/>
    <n v="34.49"/>
    <n v="34.49"/>
    <n v="36.271383010000001"/>
    <n v="36.271383010000001"/>
    <n v="2.7569944039999998"/>
    <n v="2.7569944039999998"/>
  </r>
  <r>
    <d v="2025-10-12T00:00:00"/>
    <x v="30"/>
    <n v="1536"/>
    <n v="21"/>
    <n v="0.66100000000000003"/>
    <n v="1.367"/>
    <n v="13.88"/>
    <n v="13.88"/>
    <s v="USD"/>
    <n v="1"/>
    <n v="1"/>
    <n v="1"/>
    <n v="1"/>
    <n v="1"/>
    <n v="1"/>
    <n v="1"/>
    <n v="1"/>
    <n v="13.49"/>
    <n v="13.49"/>
    <n v="13.49"/>
    <n v="13.49"/>
    <n v="102.89103040000001"/>
    <n v="102.89103040000001"/>
    <n v="0.97190201730000003"/>
    <n v="0.97190201730000003"/>
  </r>
  <r>
    <d v="2025-10-12T00:00:00"/>
    <x v="30"/>
    <n v="5268"/>
    <n v="67"/>
    <n v="0.38500000000000001"/>
    <n v="1.272"/>
    <n v="25.8"/>
    <n v="25.8"/>
    <s v="USD"/>
    <n v="2"/>
    <n v="2"/>
    <n v="2"/>
    <n v="2"/>
    <n v="2"/>
    <n v="2"/>
    <n v="2"/>
    <n v="2"/>
    <n v="26.98"/>
    <n v="26.98"/>
    <n v="26.98"/>
    <n v="26.98"/>
    <n v="95.626389919999994"/>
    <n v="95.626389919999994"/>
    <n v="1.0457364339999999"/>
    <n v="1.0457364339999999"/>
  </r>
  <r>
    <d v="2025-10-12T00:00:00"/>
    <x v="31"/>
    <n v="159"/>
    <n v="3"/>
    <n v="1.62"/>
    <n v="1.887"/>
    <n v="4.8600000000000003"/>
    <n v="4.8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2"/>
    <n v="647"/>
    <n v="5"/>
    <n v="1.736"/>
    <n v="0.77300000000000002"/>
    <n v="8.68"/>
    <n v="8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1"/>
    <n v="542"/>
    <n v="2"/>
    <n v="0.875"/>
    <n v="0.36899999999999999"/>
    <n v="1.75"/>
    <n v="1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2"/>
    <n v="1364"/>
    <n v="2"/>
    <n v="1.3049999999999999"/>
    <n v="0.14699999999999999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2"/>
    <n v="366"/>
    <n v="6"/>
    <n v="1.127"/>
    <n v="1.639"/>
    <n v="6.76"/>
    <n v="6.76"/>
    <s v="USD"/>
    <n v="1"/>
    <n v="1"/>
    <n v="1"/>
    <n v="1"/>
    <n v="1"/>
    <n v="1"/>
    <n v="1"/>
    <n v="1"/>
    <n v="21.88"/>
    <n v="21.88"/>
    <n v="21.88"/>
    <n v="21.88"/>
    <n v="30.895795249999999"/>
    <n v="30.895795249999999"/>
    <n v="3.2366863910000001"/>
    <n v="3.2366863910000001"/>
  </r>
  <r>
    <d v="2025-10-12T00:00:00"/>
    <x v="31"/>
    <n v="393"/>
    <n v="3"/>
    <n v="1.327"/>
    <n v="0.76300000000000001"/>
    <n v="3.98"/>
    <n v="3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2"/>
    <n v="2296"/>
    <n v="10"/>
    <n v="0.79900000000000004"/>
    <n v="0.436"/>
    <n v="7.99"/>
    <n v="7.99"/>
    <s v="USD"/>
    <n v="1"/>
    <n v="1"/>
    <n v="1"/>
    <n v="1"/>
    <n v="1"/>
    <n v="1"/>
    <n v="1"/>
    <n v="1"/>
    <n v="37.49"/>
    <n v="37.49"/>
    <n v="37.49"/>
    <n v="37.49"/>
    <n v="21.312349959999999"/>
    <n v="21.312349959999999"/>
    <n v="4.6921151439999997"/>
    <n v="4.6921151439999997"/>
  </r>
  <r>
    <d v="2025-10-12T00:00:00"/>
    <x v="31"/>
    <n v="1642"/>
    <n v="10"/>
    <n v="0.94399999999999995"/>
    <n v="0.60899999999999999"/>
    <n v="9.44"/>
    <n v="9.44"/>
    <s v="USD"/>
    <n v="2"/>
    <n v="2"/>
    <n v="2"/>
    <n v="2"/>
    <n v="2"/>
    <n v="2"/>
    <n v="2"/>
    <n v="2"/>
    <n v="53.37"/>
    <n v="53.37"/>
    <n v="53.37"/>
    <n v="53.37"/>
    <n v="17.687839610000001"/>
    <n v="17.687839610000001"/>
    <n v="5.6536016949999999"/>
    <n v="5.6536016949999999"/>
  </r>
  <r>
    <d v="2025-10-12T00:00:00"/>
    <x v="33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4"/>
    <n v="369"/>
    <n v="4"/>
    <n v="1.343"/>
    <n v="1.0840000000000001"/>
    <n v="5.37"/>
    <n v="5.37"/>
    <s v="USD"/>
    <n v="1"/>
    <n v="1"/>
    <n v="1"/>
    <n v="1"/>
    <n v="1"/>
    <n v="1"/>
    <n v="1"/>
    <n v="1"/>
    <n v="21.88"/>
    <n v="21.88"/>
    <n v="21.88"/>
    <n v="21.88"/>
    <n v="24.542961609999999"/>
    <n v="24.542961609999999"/>
    <n v="4.0744878959999999"/>
    <n v="4.0744878959999999"/>
  </r>
  <r>
    <d v="2025-10-12T00:00:00"/>
    <x v="35"/>
    <n v="367"/>
    <n v="6"/>
    <n v="1.3049999999999999"/>
    <n v="1.635"/>
    <n v="7.83"/>
    <n v="7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5"/>
    <n v="1115"/>
    <n v="5"/>
    <n v="1.026"/>
    <n v="0.44800000000000001"/>
    <n v="5.13"/>
    <n v="5.13"/>
    <s v="USD"/>
    <n v="1"/>
    <n v="1"/>
    <n v="1"/>
    <n v="1"/>
    <n v="1"/>
    <n v="1"/>
    <n v="1"/>
    <n v="1"/>
    <n v="21.88"/>
    <n v="21.88"/>
    <n v="21.88"/>
    <n v="21.88"/>
    <n v="23.446069470000001"/>
    <n v="23.446069470000001"/>
    <n v="4.2651072120000002"/>
    <n v="4.2651072120000002"/>
  </r>
  <r>
    <d v="2025-10-12T00:00:00"/>
    <x v="33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4"/>
    <n v="1582"/>
    <n v="7"/>
    <n v="0.80900000000000005"/>
    <n v="0.442"/>
    <n v="5.66"/>
    <n v="5.66"/>
    <s v="USD"/>
    <n v="2"/>
    <n v="2"/>
    <n v="2"/>
    <n v="2"/>
    <n v="2"/>
    <n v="2"/>
    <n v="2"/>
    <n v="2"/>
    <n v="57.37"/>
    <n v="57.37"/>
    <n v="57.37"/>
    <n v="57.37"/>
    <n v="9.8657835110000001"/>
    <n v="9.8657835110000001"/>
    <n v="10.136042399999999"/>
    <n v="10.136042399999999"/>
  </r>
  <r>
    <d v="2025-10-12T00:00:00"/>
    <x v="33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4"/>
    <n v="466"/>
    <n v="4"/>
    <n v="0.9"/>
    <n v="0.85799999999999998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5"/>
    <n v="583"/>
    <n v="5"/>
    <n v="0.95"/>
    <n v="0.85799999999999998"/>
    <n v="4.75"/>
    <n v="4.75"/>
    <s v="USD"/>
    <n v="1"/>
    <n v="1"/>
    <n v="1"/>
    <n v="1"/>
    <n v="1"/>
    <n v="1"/>
    <n v="1"/>
    <n v="1"/>
    <n v="37.49"/>
    <n v="37.49"/>
    <n v="37.49"/>
    <n v="37.49"/>
    <n v="12.670045350000001"/>
    <n v="12.670045350000001"/>
    <n v="7.8926315789999997"/>
    <n v="7.8926315789999997"/>
  </r>
  <r>
    <d v="2025-10-12T00:00:00"/>
    <x v="34"/>
    <n v="2501"/>
    <n v="12"/>
    <n v="0.72"/>
    <n v="0.48"/>
    <n v="8.64"/>
    <n v="8.64"/>
    <s v="USD"/>
    <n v="3"/>
    <n v="3"/>
    <n v="3"/>
    <n v="3"/>
    <n v="3"/>
    <n v="3"/>
    <n v="3"/>
    <n v="3"/>
    <n v="92.86"/>
    <n v="92.86"/>
    <n v="92.86"/>
    <n v="92.86"/>
    <n v="9.3043290980000002"/>
    <n v="9.3043290980000002"/>
    <n v="10.74768519"/>
    <n v="10.74768519"/>
  </r>
  <r>
    <d v="2025-10-12T00:00:00"/>
    <x v="33"/>
    <n v="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5"/>
    <n v="1503"/>
    <n v="14"/>
    <n v="0.59899999999999998"/>
    <n v="0.93100000000000005"/>
    <n v="8.39"/>
    <n v="8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6"/>
    <n v="697"/>
    <n v="5"/>
    <n v="2.1379999999999999"/>
    <n v="0.71699999999999997"/>
    <n v="10.69"/>
    <n v="10.69"/>
    <s v="USD"/>
    <n v="1"/>
    <n v="1"/>
    <n v="1"/>
    <n v="1"/>
    <n v="1"/>
    <n v="1"/>
    <n v="1"/>
    <n v="1"/>
    <n v="28.49"/>
    <n v="28.49"/>
    <n v="28.49"/>
    <n v="28.49"/>
    <n v="37.521937520000002"/>
    <n v="37.521937520000002"/>
    <n v="2.6651075770000001"/>
    <n v="2.6651075770000001"/>
  </r>
  <r>
    <d v="2025-10-12T00:00:00"/>
    <x v="36"/>
    <n v="1075"/>
    <n v="6"/>
    <n v="1.2250000000000001"/>
    <n v="0.55800000000000005"/>
    <n v="7.35"/>
    <n v="7.35"/>
    <s v="USD"/>
    <n v="0"/>
    <n v="1"/>
    <n v="1"/>
    <n v="1"/>
    <n v="0"/>
    <n v="1"/>
    <n v="1"/>
    <n v="1"/>
    <n v="0"/>
    <n v="30.88"/>
    <n v="30.88"/>
    <n v="30.88"/>
    <n v="23.801813469999999"/>
    <n v="23.801813469999999"/>
    <n v="4.2013605439999999"/>
    <n v="4.2013605439999999"/>
  </r>
  <r>
    <d v="2025-10-12T00:00:00"/>
    <x v="36"/>
    <n v="865"/>
    <n v="6"/>
    <n v="1.6879999999999999"/>
    <n v="0.69399999999999995"/>
    <n v="10.130000000000001"/>
    <n v="10.13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6"/>
    <n v="1377"/>
    <n v="4"/>
    <n v="0.98"/>
    <n v="0.28999999999999998"/>
    <n v="3.92"/>
    <n v="3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7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8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7"/>
    <n v="42"/>
    <n v="2"/>
    <n v="1.68"/>
    <n v="4.7619999999999996"/>
    <n v="3.36"/>
    <n v="3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7"/>
    <n v="29"/>
    <n v="1"/>
    <n v="0.68"/>
    <n v="3.448"/>
    <n v="0.68"/>
    <n v="0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9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0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1"/>
    <n v="510"/>
    <n v="1"/>
    <n v="0.64"/>
    <n v="0.19600000000000001"/>
    <n v="0.64"/>
    <n v="0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2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9"/>
    <n v="175"/>
    <n v="1"/>
    <n v="0.93"/>
    <n v="0.57099999999999995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0"/>
    <n v="172"/>
    <n v="2"/>
    <n v="0.39500000000000002"/>
    <n v="1.163"/>
    <n v="0.79"/>
    <n v="0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1"/>
    <n v="396"/>
    <n v="1"/>
    <n v="1.04"/>
    <n v="0.253"/>
    <n v="1.04"/>
    <n v="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2"/>
    <n v="63"/>
    <n v="1"/>
    <n v="1.17"/>
    <n v="1.587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2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9"/>
    <n v="140"/>
    <n v="1"/>
    <n v="0.6"/>
    <n v="0.71399999999999997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0"/>
    <n v="64"/>
    <n v="1"/>
    <n v="1.08"/>
    <n v="1.5629999999999999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1"/>
    <n v="363"/>
    <n v="7"/>
    <n v="0.996"/>
    <n v="1.9279999999999999"/>
    <n v="6.97"/>
    <n v="6.97"/>
    <s v="USD"/>
    <n v="2"/>
    <n v="2"/>
    <n v="2"/>
    <n v="2"/>
    <n v="2"/>
    <n v="2"/>
    <n v="2"/>
    <n v="2"/>
    <n v="60.76"/>
    <n v="60.76"/>
    <n v="60.76"/>
    <n v="60.76"/>
    <n v="11.47136274"/>
    <n v="11.47136274"/>
    <n v="8.717360115"/>
    <n v="8.717360115"/>
  </r>
  <r>
    <d v="2025-10-12T00:00:00"/>
    <x v="41"/>
    <n v="1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9"/>
    <n v="138"/>
    <n v="1"/>
    <n v="0.41"/>
    <n v="0.72499999999999998"/>
    <n v="0.41"/>
    <n v="0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2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0"/>
    <n v="4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28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3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28"/>
    <n v="501"/>
    <n v="2"/>
    <n v="1.155"/>
    <n v="0.39900000000000002"/>
    <n v="2.31"/>
    <n v="2.31"/>
    <s v="USD"/>
    <n v="1"/>
    <n v="1"/>
    <n v="1"/>
    <n v="1"/>
    <n v="1"/>
    <n v="1"/>
    <n v="1"/>
    <n v="1"/>
    <n v="37.880000000000003"/>
    <n v="37.880000000000003"/>
    <n v="37.880000000000003"/>
    <n v="37.880000000000003"/>
    <n v="6.0982048569999998"/>
    <n v="6.0982048569999998"/>
    <n v="16.398268399999999"/>
    <n v="16.398268399999999"/>
  </r>
  <r>
    <d v="2025-10-12T00:00:00"/>
    <x v="43"/>
    <n v="74"/>
    <n v="1"/>
    <n v="0.5"/>
    <n v="1.351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28"/>
    <n v="350"/>
    <n v="3"/>
    <n v="1.01"/>
    <n v="0.85699999999999998"/>
    <n v="3.03"/>
    <n v="3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3"/>
    <n v="1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3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28"/>
    <n v="367"/>
    <n v="4"/>
    <n v="0.76300000000000001"/>
    <n v="1.0900000000000001"/>
    <n v="3.05"/>
    <n v="3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5"/>
    <n v="265"/>
    <n v="4"/>
    <n v="0.88500000000000001"/>
    <n v="1.5089999999999999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5"/>
    <n v="621"/>
    <n v="6"/>
    <n v="1.268"/>
    <n v="0.96599999999999997"/>
    <n v="7.61"/>
    <n v="7.61"/>
    <s v="USD"/>
    <n v="1"/>
    <n v="1"/>
    <n v="1"/>
    <n v="1"/>
    <n v="1"/>
    <n v="1"/>
    <n v="1"/>
    <n v="1"/>
    <n v="21.88"/>
    <n v="21.88"/>
    <n v="21.88"/>
    <n v="21.88"/>
    <n v="34.780621570000001"/>
    <n v="34.780621570000001"/>
    <n v="2.8751642579999999"/>
    <n v="2.8751642579999999"/>
  </r>
  <r>
    <d v="2025-10-12T00:00:00"/>
    <x v="3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5"/>
    <n v="1421"/>
    <n v="11"/>
    <n v="0.97899999999999998"/>
    <n v="0.77400000000000002"/>
    <n v="10.77"/>
    <n v="10.77"/>
    <s v="USD"/>
    <n v="1"/>
    <n v="1"/>
    <n v="1"/>
    <n v="1"/>
    <n v="1"/>
    <n v="1"/>
    <n v="1"/>
    <n v="1"/>
    <n v="21.88"/>
    <n v="21.88"/>
    <n v="21.88"/>
    <n v="21.88"/>
    <n v="49.223034730000002"/>
    <n v="49.223034730000002"/>
    <n v="2.0315691739999999"/>
    <n v="2.0315691739999999"/>
  </r>
  <r>
    <d v="2025-10-12T00:00:00"/>
    <x v="8"/>
    <n v="2016"/>
    <n v="2"/>
    <n v="1.29"/>
    <n v="9.9000000000000005E-2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45"/>
    <n v="551"/>
    <n v="4"/>
    <n v="0.82499999999999996"/>
    <n v="0.72599999999999998"/>
    <n v="3.3"/>
    <n v="3.3"/>
    <s v="USD"/>
    <n v="1"/>
    <n v="1"/>
    <n v="1"/>
    <n v="1"/>
    <n v="1"/>
    <n v="1"/>
    <n v="1"/>
    <n v="1"/>
    <n v="34.49"/>
    <n v="34.49"/>
    <n v="34.49"/>
    <n v="34.49"/>
    <n v="9.5679907219999993"/>
    <n v="9.5679907219999993"/>
    <n v="10.451515150000001"/>
    <n v="10.451515150000001"/>
  </r>
  <r>
    <d v="2025-10-12T00:00:00"/>
    <x v="5"/>
    <n v="459"/>
    <n v="6"/>
    <n v="1.075"/>
    <n v="1.3069999999999999"/>
    <n v="6.45"/>
    <n v="6.45"/>
    <s v="USD"/>
    <n v="4"/>
    <n v="4"/>
    <n v="4"/>
    <n v="4"/>
    <n v="4"/>
    <n v="4"/>
    <n v="4"/>
    <n v="4"/>
    <n v="114.13"/>
    <n v="114.13"/>
    <n v="114.13"/>
    <n v="114.13"/>
    <n v="5.651450101"/>
    <n v="5.651450101"/>
    <n v="17.694573640000002"/>
    <n v="17.694573640000002"/>
  </r>
  <r>
    <d v="2025-10-12T00:00:00"/>
    <x v="8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5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3"/>
    <n v="361"/>
    <n v="2"/>
    <n v="2.0699999999999998"/>
    <n v="0.55400000000000005"/>
    <n v="4.1399999999999997"/>
    <n v="4.13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8"/>
    <n v="271"/>
    <n v="1"/>
    <n v="1.1200000000000001"/>
    <n v="0.36899999999999999"/>
    <n v="1.1200000000000001"/>
    <n v="1.12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3"/>
    <n v="2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2T00:00:00"/>
    <x v="45"/>
    <n v="242"/>
    <n v="1"/>
    <n v="0.49"/>
    <n v="0.41299999999999998"/>
    <n v="0.49"/>
    <n v="0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2T00:00:00"/>
    <x v="5"/>
    <n v="2905"/>
    <n v="29"/>
    <n v="0.54400000000000004"/>
    <n v="0.998"/>
    <n v="15.77"/>
    <n v="15.77"/>
    <s v="USD"/>
    <n v="1"/>
    <n v="1"/>
    <n v="1"/>
    <n v="1"/>
    <n v="1"/>
    <n v="1"/>
    <n v="1"/>
    <n v="1"/>
    <n v="39.979999999999997"/>
    <n v="39.979999999999997"/>
    <n v="39.979999999999997"/>
    <n v="39.979999999999997"/>
    <n v="39.44472236"/>
    <n v="39.44472236"/>
    <n v="2.5351934049999998"/>
    <n v="2.5351934049999998"/>
  </r>
  <r>
    <d v="2025-10-12T00:00:00"/>
    <x v="2"/>
    <n v="295"/>
    <n v="1"/>
    <n v="1.53"/>
    <n v="0.33900000000000002"/>
    <n v="1.53"/>
    <n v="1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8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9"/>
    <n v="221"/>
    <n v="6"/>
    <n v="1.05"/>
    <n v="2.7149999999999999"/>
    <n v="6.3"/>
    <n v="6.3"/>
    <s v="USD"/>
    <n v="1"/>
    <n v="3"/>
    <n v="3"/>
    <n v="3"/>
    <n v="1"/>
    <n v="3"/>
    <n v="3"/>
    <n v="3"/>
    <n v="11.49"/>
    <n v="50.35"/>
    <n v="50.35"/>
    <n v="50.35"/>
    <n v="12.512413110000001"/>
    <n v="12.512413110000001"/>
    <n v="7.9920634919999998"/>
    <n v="7.9920634919999998"/>
  </r>
  <r>
    <d v="2025-10-13T00:00:00"/>
    <x v="40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1"/>
    <n v="8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2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9"/>
    <n v="416"/>
    <n v="1"/>
    <n v="0.87"/>
    <n v="0.24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0"/>
    <n v="3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1"/>
    <n v="998"/>
    <n v="8"/>
    <n v="1.0049999999999999"/>
    <n v="0.80200000000000005"/>
    <n v="8.0399999999999991"/>
    <n v="8.0399999999999991"/>
    <s v="USD"/>
    <n v="1"/>
    <n v="1"/>
    <n v="1"/>
    <n v="1"/>
    <n v="1"/>
    <n v="1"/>
    <n v="1"/>
    <n v="1"/>
    <n v="19.489999999999998"/>
    <n v="19.489999999999998"/>
    <n v="19.489999999999998"/>
    <n v="19.489999999999998"/>
    <n v="41.25192406"/>
    <n v="41.25192406"/>
    <n v="2.4241293530000001"/>
    <n v="2.4241293530000001"/>
  </r>
  <r>
    <d v="2025-10-13T00:00:00"/>
    <x v="42"/>
    <n v="1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2"/>
    <n v="93"/>
    <n v="1"/>
    <n v="0.84"/>
    <n v="1.075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9"/>
    <n v="308"/>
    <n v="1"/>
    <n v="0.75"/>
    <n v="0.32500000000000001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0"/>
    <n v="155"/>
    <n v="1"/>
    <n v="1.1100000000000001"/>
    <n v="0.64500000000000002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1"/>
    <n v="392"/>
    <n v="1"/>
    <n v="1.29"/>
    <n v="0.255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1"/>
    <n v="1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9"/>
    <n v="213"/>
    <n v="1"/>
    <n v="0.44"/>
    <n v="0.46899999999999997"/>
    <n v="0.44"/>
    <n v="0.44"/>
    <s v="USD"/>
    <n v="0"/>
    <n v="1"/>
    <n v="1"/>
    <n v="1"/>
    <n v="0"/>
    <n v="1"/>
    <n v="1"/>
    <n v="1"/>
    <n v="0"/>
    <n v="13.88"/>
    <n v="13.88"/>
    <n v="13.88"/>
    <n v="3.170028818"/>
    <n v="3.170028818"/>
    <n v="31.545454549999999"/>
    <n v="31.545454549999999"/>
  </r>
  <r>
    <d v="2025-10-13T00:00:00"/>
    <x v="42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0"/>
    <n v="1136"/>
    <n v="7"/>
    <n v="0.73899999999999999"/>
    <n v="0.61599999999999999"/>
    <n v="5.17"/>
    <n v="5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8"/>
    <n v="163"/>
    <n v="4"/>
    <n v="1.23"/>
    <n v="2.4540000000000002"/>
    <n v="4.92"/>
    <n v="4.92"/>
    <s v="USD"/>
    <n v="1"/>
    <n v="1"/>
    <n v="1"/>
    <n v="1"/>
    <n v="1"/>
    <n v="1"/>
    <n v="1"/>
    <n v="1"/>
    <n v="37.880000000000003"/>
    <n v="37.880000000000003"/>
    <n v="37.880000000000003"/>
    <n v="37.880000000000003"/>
    <n v="12.98838437"/>
    <n v="12.98838437"/>
    <n v="7.6991869919999996"/>
    <n v="7.6991869919999996"/>
  </r>
  <r>
    <d v="2025-10-13T00:00:00"/>
    <x v="4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28"/>
    <n v="312"/>
    <n v="2"/>
    <n v="0.96"/>
    <n v="0.64100000000000001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3"/>
    <n v="116"/>
    <n v="1"/>
    <n v="0.96"/>
    <n v="0.86199999999999999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8"/>
    <n v="358"/>
    <n v="4"/>
    <n v="0.94799999999999995"/>
    <n v="1.117"/>
    <n v="3.79"/>
    <n v="3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3"/>
    <n v="178"/>
    <n v="5"/>
    <n v="0.83199999999999996"/>
    <n v="2.8090000000000002"/>
    <n v="4.16"/>
    <n v="4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3"/>
    <n v="122"/>
    <n v="1"/>
    <n v="0.3"/>
    <n v="0.82"/>
    <n v="0.3"/>
    <n v="0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8"/>
    <n v="292"/>
    <n v="2"/>
    <n v="0.51"/>
    <n v="0.68500000000000005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5"/>
    <n v="380"/>
    <n v="1"/>
    <n v="2.37"/>
    <n v="0.26300000000000001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5"/>
    <n v="646"/>
    <n v="5"/>
    <n v="1.06"/>
    <n v="0.77400000000000002"/>
    <n v="5.3"/>
    <n v="5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"/>
    <n v="344"/>
    <n v="1"/>
    <n v="1.5"/>
    <n v="0.2909999999999999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5"/>
    <n v="1396"/>
    <n v="16"/>
    <n v="0.93899999999999995"/>
    <n v="1.1459999999999999"/>
    <n v="15.03"/>
    <n v="15.03"/>
    <s v="USD"/>
    <n v="1"/>
    <n v="1"/>
    <n v="1"/>
    <n v="1"/>
    <n v="1"/>
    <n v="1"/>
    <n v="1"/>
    <n v="1"/>
    <n v="23.88"/>
    <n v="23.88"/>
    <n v="23.88"/>
    <n v="23.88"/>
    <n v="62.939698489999998"/>
    <n v="62.939698489999998"/>
    <n v="1.588822355"/>
    <n v="1.588822355"/>
  </r>
  <r>
    <d v="2025-10-13T00:00:00"/>
    <x v="8"/>
    <n v="386"/>
    <n v="5"/>
    <n v="1.5"/>
    <n v="1.2949999999999999"/>
    <n v="7.5"/>
    <n v="7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5"/>
    <n v="8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5"/>
    <n v="558"/>
    <n v="6"/>
    <n v="1.087"/>
    <n v="1.075"/>
    <n v="6.52"/>
    <n v="6.52"/>
    <s v="USD"/>
    <n v="5"/>
    <n v="5"/>
    <n v="5"/>
    <n v="5"/>
    <n v="5"/>
    <n v="5"/>
    <n v="5"/>
    <n v="5"/>
    <n v="143.84"/>
    <n v="143.84"/>
    <n v="143.84"/>
    <n v="143.84"/>
    <n v="4.5328142380000003"/>
    <n v="4.5328142380000003"/>
    <n v="22.06134969"/>
    <n v="22.06134969"/>
  </r>
  <r>
    <d v="2025-10-13T00:00:00"/>
    <x v="8"/>
    <n v="34"/>
    <n v="1"/>
    <n v="1.44"/>
    <n v="2.9409999999999998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5"/>
    <n v="47"/>
    <n v="1"/>
    <n v="0.96"/>
    <n v="2.1280000000000001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"/>
    <n v="348"/>
    <n v="1"/>
    <n v="1.96"/>
    <n v="0.28699999999999998"/>
    <n v="1.96"/>
    <n v="1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8"/>
    <n v="1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"/>
    <n v="212"/>
    <n v="1"/>
    <n v="0.56000000000000005"/>
    <n v="0.47199999999999998"/>
    <n v="0.56000000000000005"/>
    <n v="0.560000000000000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5"/>
    <n v="356"/>
    <n v="2"/>
    <n v="0.70499999999999996"/>
    <n v="0.56200000000000006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5"/>
    <n v="2636"/>
    <n v="20"/>
    <n v="0.625"/>
    <n v="0.75900000000000001"/>
    <n v="12.49"/>
    <n v="12.49"/>
    <s v="USD"/>
    <n v="4"/>
    <n v="4"/>
    <n v="4"/>
    <n v="4"/>
    <n v="4"/>
    <n v="4"/>
    <n v="4"/>
    <n v="4"/>
    <n v="106.13"/>
    <n v="106.13"/>
    <n v="106.13"/>
    <n v="106.13"/>
    <n v="11.768585699999999"/>
    <n v="11.768585699999999"/>
    <n v="8.4971977580000004"/>
    <n v="8.4971977580000004"/>
  </r>
  <r>
    <d v="2025-10-13T00:00:00"/>
    <x v="2"/>
    <n v="465"/>
    <n v="4"/>
    <n v="3.6480000000000001"/>
    <n v="0.86"/>
    <n v="14.59"/>
    <n v="14.59"/>
    <s v="USD"/>
    <n v="1"/>
    <n v="1"/>
    <n v="1"/>
    <n v="1"/>
    <n v="1"/>
    <n v="1"/>
    <n v="1"/>
    <n v="1"/>
    <n v="31.49"/>
    <n v="31.49"/>
    <n v="31.49"/>
    <n v="31.49"/>
    <n v="46.332168940000003"/>
    <n v="46.332168940000003"/>
    <n v="2.1583276219999998"/>
    <n v="2.1583276219999998"/>
  </r>
  <r>
    <d v="2025-10-13T00:00:00"/>
    <x v="0"/>
    <n v="1898"/>
    <n v="13"/>
    <n v="1.4019999999999999"/>
    <n v="0.68500000000000005"/>
    <n v="18.22"/>
    <n v="18.22"/>
    <s v="USD"/>
    <n v="5"/>
    <n v="5"/>
    <n v="5"/>
    <n v="5"/>
    <n v="5"/>
    <n v="5"/>
    <n v="5"/>
    <n v="5"/>
    <n v="145.47999999999999"/>
    <n v="145.47999999999999"/>
    <n v="145.47999999999999"/>
    <n v="145.47999999999999"/>
    <n v="12.524058289999999"/>
    <n v="12.524058289999999"/>
    <n v="7.9846322719999998"/>
    <n v="7.9846322719999998"/>
  </r>
  <r>
    <d v="2025-10-13T00:00:00"/>
    <x v="1"/>
    <n v="3995"/>
    <n v="67"/>
    <n v="1.8360000000000001"/>
    <n v="1.677"/>
    <n v="123"/>
    <n v="123"/>
    <s v="USD"/>
    <n v="8"/>
    <n v="11"/>
    <n v="11"/>
    <n v="11"/>
    <n v="8"/>
    <n v="11"/>
    <n v="11"/>
    <n v="11"/>
    <n v="222.25"/>
    <n v="297.19"/>
    <n v="297.19"/>
    <n v="297.19"/>
    <n v="41.387664460000003"/>
    <n v="41.387664460000003"/>
    <n v="2.4161788620000002"/>
    <n v="2.4161788620000002"/>
  </r>
  <r>
    <d v="2025-10-13T00:00:00"/>
    <x v="2"/>
    <n v="2268"/>
    <n v="20"/>
    <n v="2.6640000000000001"/>
    <n v="0.88200000000000001"/>
    <n v="53.27"/>
    <n v="53.27"/>
    <s v="USD"/>
    <n v="6"/>
    <n v="6"/>
    <n v="6"/>
    <n v="6"/>
    <n v="6"/>
    <n v="6"/>
    <n v="6"/>
    <n v="6"/>
    <n v="294.36"/>
    <n v="294.36"/>
    <n v="294.36"/>
    <n v="294.36"/>
    <n v="18.096888159999999"/>
    <n v="18.096888159999999"/>
    <n v="5.5258119020000001"/>
    <n v="5.5258119020000001"/>
  </r>
  <r>
    <d v="2025-10-13T00:00:00"/>
    <x v="4"/>
    <n v="2325"/>
    <n v="9"/>
    <n v="4.5380000000000003"/>
    <n v="0.38700000000000001"/>
    <n v="40.840000000000003"/>
    <n v="40.840000000000003"/>
    <s v="USD"/>
    <n v="4"/>
    <n v="4"/>
    <n v="4"/>
    <n v="4"/>
    <n v="5"/>
    <n v="5"/>
    <n v="5"/>
    <n v="5"/>
    <n v="310.64"/>
    <n v="310.64"/>
    <n v="310.64"/>
    <n v="310.64"/>
    <n v="13.147051250000001"/>
    <n v="13.147051250000001"/>
    <n v="7.6062683639999999"/>
    <n v="7.6062683639999999"/>
  </r>
  <r>
    <d v="2025-10-13T00:00:00"/>
    <x v="44"/>
    <n v="4344"/>
    <n v="43"/>
    <n v="1.96"/>
    <n v="0.99"/>
    <n v="84.27"/>
    <n v="84.27"/>
    <s v="USD"/>
    <n v="9"/>
    <n v="10"/>
    <n v="10"/>
    <n v="10"/>
    <n v="9"/>
    <n v="10"/>
    <n v="10"/>
    <n v="10"/>
    <n v="302.29000000000002"/>
    <n v="336.78"/>
    <n v="336.78"/>
    <n v="336.78"/>
    <n v="25.022269730000001"/>
    <n v="25.022269730000001"/>
    <n v="3.996440014"/>
    <n v="3.996440014"/>
  </r>
  <r>
    <d v="2025-10-13T00:00:00"/>
    <x v="6"/>
    <n v="609"/>
    <n v="9"/>
    <n v="2.0270000000000001"/>
    <n v="1.478"/>
    <n v="18.239999999999998"/>
    <n v="18.239999999999998"/>
    <s v="USD"/>
    <n v="2"/>
    <n v="2"/>
    <n v="2"/>
    <n v="2"/>
    <n v="2"/>
    <n v="2"/>
    <n v="2"/>
    <n v="2"/>
    <n v="61.76"/>
    <n v="61.76"/>
    <n v="61.76"/>
    <n v="61.76"/>
    <n v="29.533678760000001"/>
    <n v="29.533678760000001"/>
    <n v="3.3859649119999999"/>
    <n v="3.3859649119999999"/>
  </r>
  <r>
    <d v="2025-10-13T00:00:00"/>
    <x v="7"/>
    <n v="1251"/>
    <n v="10"/>
    <n v="1.835"/>
    <n v="0.79900000000000004"/>
    <n v="18.350000000000001"/>
    <n v="18.35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9"/>
    <n v="1520"/>
    <n v="5"/>
    <n v="1.3680000000000001"/>
    <n v="0.32900000000000001"/>
    <n v="6.84"/>
    <n v="6.84"/>
    <s v="USD"/>
    <n v="1"/>
    <n v="1"/>
    <n v="1"/>
    <n v="1"/>
    <n v="1"/>
    <n v="1"/>
    <n v="1"/>
    <n v="1"/>
    <n v="21.88"/>
    <n v="21.88"/>
    <n v="21.88"/>
    <n v="21.88"/>
    <n v="31.26142596"/>
    <n v="31.26142596"/>
    <n v="3.1988304090000002"/>
    <n v="3.1988304090000002"/>
  </r>
  <r>
    <d v="2025-10-13T00:00:00"/>
    <x v="4"/>
    <n v="7772"/>
    <n v="69"/>
    <n v="4.5990000000000002"/>
    <n v="0.88800000000000001"/>
    <n v="317.3"/>
    <n v="317.3"/>
    <s v="USD"/>
    <n v="25"/>
    <n v="27"/>
    <n v="27"/>
    <n v="27"/>
    <n v="59"/>
    <n v="61"/>
    <n v="61"/>
    <n v="61"/>
    <n v="2245.62"/>
    <n v="2318.6"/>
    <n v="2318.6"/>
    <n v="2318.6"/>
    <n v="13.68498232"/>
    <n v="13.68498232"/>
    <n v="7.3072801759999999"/>
    <n v="7.3072801759999999"/>
  </r>
  <r>
    <d v="2025-10-13T00:00:00"/>
    <x v="10"/>
    <n v="2832"/>
    <n v="24"/>
    <n v="5.0949999999999998"/>
    <n v="0.84699999999999998"/>
    <n v="122.29"/>
    <n v="122.29"/>
    <s v="USD"/>
    <n v="10"/>
    <n v="10"/>
    <n v="10"/>
    <n v="10"/>
    <n v="13"/>
    <n v="13"/>
    <n v="13"/>
    <n v="13"/>
    <n v="678.07"/>
    <n v="678.07"/>
    <n v="678.07"/>
    <n v="678.07"/>
    <n v="18.035011130000001"/>
    <n v="18.035011130000001"/>
    <n v="5.5447706270000001"/>
    <n v="5.5447706270000001"/>
  </r>
  <r>
    <d v="2025-10-13T00:00:00"/>
    <x v="11"/>
    <n v="1490"/>
    <n v="10"/>
    <n v="4.468"/>
    <n v="0.67100000000000004"/>
    <n v="44.68"/>
    <n v="44.68"/>
    <s v="USD"/>
    <n v="5"/>
    <n v="5"/>
    <n v="5"/>
    <n v="5"/>
    <n v="9"/>
    <n v="9"/>
    <n v="9"/>
    <n v="9"/>
    <n v="418.92"/>
    <n v="418.92"/>
    <n v="418.92"/>
    <n v="418.92"/>
    <n v="10.665520860000001"/>
    <n v="10.665520860000001"/>
    <n v="9.3760071620000005"/>
    <n v="9.3760071620000005"/>
  </r>
  <r>
    <d v="2025-10-13T00:00:00"/>
    <x v="12"/>
    <n v="3860"/>
    <n v="33"/>
    <n v="5.7919999999999998"/>
    <n v="0.85499999999999998"/>
    <n v="191.13"/>
    <n v="191.13"/>
    <s v="USD"/>
    <n v="12"/>
    <n v="13"/>
    <n v="13"/>
    <n v="13"/>
    <n v="19"/>
    <n v="21"/>
    <n v="21"/>
    <n v="21"/>
    <n v="635.5"/>
    <n v="708.48"/>
    <n v="708.48"/>
    <n v="708.48"/>
    <n v="26.977472899999999"/>
    <n v="26.977472899999999"/>
    <n v="3.706796421"/>
    <n v="3.706796421"/>
  </r>
  <r>
    <d v="2025-10-13T00:00:00"/>
    <x v="13"/>
    <n v="5847"/>
    <n v="37"/>
    <n v="3.9809999999999999"/>
    <n v="0.63300000000000001"/>
    <n v="147.30000000000001"/>
    <n v="147.30000000000001"/>
    <s v="USD"/>
    <n v="7"/>
    <n v="10"/>
    <n v="10"/>
    <n v="10"/>
    <n v="12"/>
    <n v="16"/>
    <n v="16"/>
    <n v="16"/>
    <n v="292.77999999999997"/>
    <n v="401.72"/>
    <n v="401.72"/>
    <n v="401.72"/>
    <n v="36.667330479999997"/>
    <n v="36.667330479999997"/>
    <n v="2.7272233539999999"/>
    <n v="2.7272233539999999"/>
  </r>
  <r>
    <d v="2025-10-13T00:00:00"/>
    <x v="14"/>
    <n v="1624"/>
    <n v="7"/>
    <n v="2.5299999999999998"/>
    <n v="0.43099999999999999"/>
    <n v="17.71"/>
    <n v="17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6"/>
    <n v="2884"/>
    <n v="9"/>
    <n v="2.6840000000000002"/>
    <n v="0.312"/>
    <n v="24.16"/>
    <n v="24.16"/>
    <s v="USD"/>
    <n v="2"/>
    <n v="2"/>
    <n v="2"/>
    <n v="2"/>
    <n v="2"/>
    <n v="2"/>
    <n v="2"/>
    <n v="2"/>
    <n v="56.37"/>
    <n v="56.37"/>
    <n v="56.37"/>
    <n v="56.37"/>
    <n v="42.859677130000001"/>
    <n v="42.859677130000001"/>
    <n v="2.3331953639999998"/>
    <n v="2.3331953639999998"/>
  </r>
  <r>
    <d v="2025-10-13T00:00:00"/>
    <x v="15"/>
    <n v="2096"/>
    <n v="8"/>
    <n v="4.2649999999999997"/>
    <n v="0.38200000000000001"/>
    <n v="34.119999999999997"/>
    <n v="34.119999999999997"/>
    <s v="USD"/>
    <n v="1"/>
    <n v="1"/>
    <n v="1"/>
    <n v="1"/>
    <n v="1"/>
    <n v="1"/>
    <n v="1"/>
    <n v="1"/>
    <n v="29.49"/>
    <n v="29.49"/>
    <n v="29.49"/>
    <n v="29.49"/>
    <n v="115.70023740000001"/>
    <n v="115.70023740000001"/>
    <n v="0.86430246190000004"/>
    <n v="0.86430246190000004"/>
  </r>
  <r>
    <d v="2025-10-13T00:00:00"/>
    <x v="16"/>
    <n v="983"/>
    <n v="5"/>
    <n v="4.5380000000000003"/>
    <n v="0.50900000000000001"/>
    <n v="22.69"/>
    <n v="22.69"/>
    <s v="USD"/>
    <n v="1"/>
    <n v="1"/>
    <n v="1"/>
    <n v="1"/>
    <n v="2"/>
    <n v="2"/>
    <n v="2"/>
    <n v="2"/>
    <n v="45.76"/>
    <n v="45.76"/>
    <n v="45.76"/>
    <n v="45.76"/>
    <n v="49.584790210000001"/>
    <n v="49.584790210000001"/>
    <n v="2.016747466"/>
    <n v="2.016747466"/>
  </r>
  <r>
    <d v="2025-10-13T00:00:00"/>
    <x v="49"/>
    <n v="4129"/>
    <n v="43"/>
    <n v="1.833"/>
    <n v="1.0409999999999999"/>
    <n v="78.8"/>
    <n v="78.8"/>
    <s v="USD"/>
    <n v="7"/>
    <n v="7"/>
    <n v="7"/>
    <n v="7"/>
    <n v="9"/>
    <n v="9"/>
    <n v="9"/>
    <n v="9"/>
    <n v="281.31"/>
    <n v="281.31"/>
    <n v="281.31"/>
    <n v="281.31"/>
    <n v="28.011801930000001"/>
    <n v="28.011801930000001"/>
    <n v="3.5699238580000001"/>
    <n v="3.5699238580000001"/>
  </r>
  <r>
    <d v="2025-10-13T00:00:00"/>
    <x v="17"/>
    <n v="574"/>
    <n v="3"/>
    <n v="4.4329999999999998"/>
    <n v="0.52300000000000002"/>
    <n v="13.3"/>
    <n v="13.3"/>
    <s v="USD"/>
    <n v="2"/>
    <n v="3"/>
    <n v="3"/>
    <n v="3"/>
    <n v="2"/>
    <n v="3"/>
    <n v="3"/>
    <n v="3"/>
    <n v="139.37"/>
    <n v="173.27"/>
    <n v="173.27"/>
    <n v="173.27"/>
    <n v="7.6758815719999998"/>
    <n v="7.6758815719999998"/>
    <n v="13.02781955"/>
    <n v="13.02781955"/>
  </r>
  <r>
    <d v="2025-10-13T00:00:00"/>
    <x v="18"/>
    <n v="1124"/>
    <n v="7"/>
    <n v="3.6659999999999999"/>
    <n v="0.623"/>
    <n v="25.66"/>
    <n v="25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19"/>
    <n v="2338"/>
    <n v="7"/>
    <n v="6.46"/>
    <n v="0.29899999999999999"/>
    <n v="45.22"/>
    <n v="45.22"/>
    <s v="USD"/>
    <n v="7"/>
    <n v="7"/>
    <n v="7"/>
    <n v="7"/>
    <n v="10"/>
    <n v="10"/>
    <n v="10"/>
    <n v="10"/>
    <n v="604.24"/>
    <n v="604.24"/>
    <n v="604.24"/>
    <n v="604.24"/>
    <n v="7.4837812789999996"/>
    <n v="7.4837812789999996"/>
    <n v="13.3622291"/>
    <n v="13.3622291"/>
  </r>
  <r>
    <d v="2025-10-13T00:00:00"/>
    <x v="20"/>
    <n v="1960"/>
    <n v="8"/>
    <n v="3.5590000000000002"/>
    <n v="0.40799999999999997"/>
    <n v="28.47"/>
    <n v="28.47"/>
    <s v="USD"/>
    <n v="3"/>
    <n v="4"/>
    <n v="4"/>
    <n v="4"/>
    <n v="5"/>
    <n v="6"/>
    <n v="6"/>
    <n v="6"/>
    <n v="319.11"/>
    <n v="330.99"/>
    <n v="330.99"/>
    <n v="330.99"/>
    <n v="8.6014683220000006"/>
    <n v="8.6014683220000006"/>
    <n v="11.625922020000001"/>
    <n v="11.625922020000001"/>
  </r>
  <r>
    <d v="2025-10-13T00:00:00"/>
    <x v="21"/>
    <n v="1268"/>
    <n v="8"/>
    <n v="2.79"/>
    <n v="0.63100000000000001"/>
    <n v="22.32"/>
    <n v="22.32"/>
    <s v="USD"/>
    <n v="1"/>
    <n v="1"/>
    <n v="1"/>
    <n v="1"/>
    <n v="1"/>
    <n v="1"/>
    <n v="1"/>
    <n v="1"/>
    <n v="42.49"/>
    <n v="42.49"/>
    <n v="42.49"/>
    <n v="42.49"/>
    <n v="52.530007060000003"/>
    <n v="52.530007060000003"/>
    <n v="1.903673835"/>
    <n v="1.903673835"/>
  </r>
  <r>
    <d v="2025-10-13T00:00:00"/>
    <x v="22"/>
    <n v="757"/>
    <n v="3"/>
    <n v="2.52"/>
    <n v="0.39600000000000002"/>
    <n v="7.56"/>
    <n v="7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"/>
    <n v="1647"/>
    <n v="2"/>
    <n v="4.7850000000000001"/>
    <n v="0.121"/>
    <n v="9.57"/>
    <n v="9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46"/>
    <n v="450"/>
    <n v="2"/>
    <n v="1.2849999999999999"/>
    <n v="0.44400000000000001"/>
    <n v="2.57"/>
    <n v="2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10"/>
    <n v="706"/>
    <n v="4"/>
    <n v="3.7280000000000002"/>
    <n v="0.56699999999999995"/>
    <n v="14.91"/>
    <n v="14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14"/>
    <n v="331"/>
    <n v="4"/>
    <n v="2.355"/>
    <n v="1.208"/>
    <n v="9.42"/>
    <n v="9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3"/>
    <n v="1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4"/>
    <n v="162"/>
    <n v="2"/>
    <n v="3.57"/>
    <n v="1.2350000000000001"/>
    <n v="7.14"/>
    <n v="7.14"/>
    <s v="USD"/>
    <n v="1"/>
    <n v="1"/>
    <n v="1"/>
    <n v="1"/>
    <n v="1"/>
    <n v="1"/>
    <n v="1"/>
    <n v="1"/>
    <n v="34.49"/>
    <n v="34.49"/>
    <n v="34.49"/>
    <n v="34.49"/>
    <n v="20.70165265"/>
    <n v="20.70165265"/>
    <n v="4.8305322129999997"/>
    <n v="4.8305322129999997"/>
  </r>
  <r>
    <d v="2025-10-13T00:00:00"/>
    <x v="0"/>
    <n v="111"/>
    <n v="1"/>
    <n v="2.88"/>
    <n v="0.90100000000000002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"/>
    <n v="429"/>
    <n v="2"/>
    <n v="3.2050000000000001"/>
    <n v="0.46600000000000003"/>
    <n v="6.41"/>
    <n v="6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6"/>
    <n v="156"/>
    <n v="2"/>
    <n v="3.16"/>
    <n v="1.282"/>
    <n v="6.32"/>
    <n v="6.32"/>
    <s v="USD"/>
    <n v="1"/>
    <n v="1"/>
    <n v="1"/>
    <n v="1"/>
    <n v="1"/>
    <n v="1"/>
    <n v="1"/>
    <n v="1"/>
    <n v="24.98"/>
    <n v="24.98"/>
    <n v="24.98"/>
    <n v="24.98"/>
    <n v="25.30024019"/>
    <n v="25.30024019"/>
    <n v="3.9525316460000002"/>
    <n v="3.9525316460000002"/>
  </r>
  <r>
    <d v="2025-10-13T00:00:00"/>
    <x v="36"/>
    <n v="789"/>
    <n v="2"/>
    <n v="2.9550000000000001"/>
    <n v="0.253"/>
    <n v="5.91"/>
    <n v="5.91"/>
    <s v="USD"/>
    <n v="1"/>
    <n v="1"/>
    <n v="1"/>
    <n v="1"/>
    <n v="2"/>
    <n v="2"/>
    <n v="2"/>
    <n v="2"/>
    <n v="56.98"/>
    <n v="56.98"/>
    <n v="56.98"/>
    <n v="56.98"/>
    <n v="10.37206037"/>
    <n v="10.37206037"/>
    <n v="9.6412859560000008"/>
    <n v="9.6412859560000008"/>
  </r>
  <r>
    <d v="2025-10-13T00:00:00"/>
    <x v="47"/>
    <n v="752"/>
    <n v="5"/>
    <n v="2.496"/>
    <n v="0.66500000000000004"/>
    <n v="12.48"/>
    <n v="1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4"/>
    <n v="4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"/>
    <n v="717"/>
    <n v="5"/>
    <n v="2.1619999999999999"/>
    <n v="0.69699999999999995"/>
    <n v="10.81"/>
    <n v="10.81"/>
    <s v="USD"/>
    <n v="2"/>
    <n v="2"/>
    <n v="2"/>
    <n v="2"/>
    <n v="3"/>
    <n v="3"/>
    <n v="3"/>
    <n v="3"/>
    <n v="100.25"/>
    <n v="100.25"/>
    <n v="100.25"/>
    <n v="100.25"/>
    <n v="10.78304239"/>
    <n v="10.78304239"/>
    <n v="9.2738205370000006"/>
    <n v="9.2738205370000006"/>
  </r>
  <r>
    <d v="2025-10-13T00:00:00"/>
    <x v="17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4"/>
    <n v="175"/>
    <n v="3"/>
    <n v="1.7929999999999999"/>
    <n v="1.714"/>
    <n v="5.38"/>
    <n v="5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1"/>
    <n v="206"/>
    <n v="1"/>
    <n v="2.6"/>
    <n v="0.48499999999999999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1"/>
    <n v="252"/>
    <n v="2"/>
    <n v="2.79"/>
    <n v="0.79400000000000004"/>
    <n v="5.58"/>
    <n v="5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5"/>
    <n v="1266"/>
    <n v="5"/>
    <n v="2.8580000000000001"/>
    <n v="0.39500000000000002"/>
    <n v="14.29"/>
    <n v="14.29"/>
    <s v="USD"/>
    <n v="1"/>
    <n v="1"/>
    <n v="1"/>
    <n v="1"/>
    <n v="3"/>
    <n v="3"/>
    <n v="3"/>
    <n v="3"/>
    <n v="103.47"/>
    <n v="103.47"/>
    <n v="103.47"/>
    <n v="103.47"/>
    <n v="13.810766409999999"/>
    <n v="13.810766409999999"/>
    <n v="7.2407277820000004"/>
    <n v="7.2407277820000004"/>
  </r>
  <r>
    <d v="2025-10-13T00:00:00"/>
    <x v="26"/>
    <n v="2659"/>
    <n v="4"/>
    <n v="2.4249999999999998"/>
    <n v="0.15"/>
    <n v="9.6999999999999993"/>
    <n v="9.69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7"/>
    <n v="475"/>
    <n v="1"/>
    <n v="1.49"/>
    <n v="0.21099999999999999"/>
    <n v="1.49"/>
    <n v="1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5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1"/>
    <n v="460"/>
    <n v="15"/>
    <n v="1.7869999999999999"/>
    <n v="3.2610000000000001"/>
    <n v="26.81"/>
    <n v="26.81"/>
    <s v="USD"/>
    <n v="0"/>
    <n v="2"/>
    <n v="2"/>
    <n v="2"/>
    <n v="0"/>
    <n v="2"/>
    <n v="2"/>
    <n v="2"/>
    <n v="0"/>
    <n v="49.96"/>
    <n v="49.96"/>
    <n v="49.96"/>
    <n v="53.662930340000003"/>
    <n v="53.662930340000003"/>
    <n v="1.863483775"/>
    <n v="1.863483775"/>
  </r>
  <r>
    <d v="2025-10-13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14"/>
    <n v="1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44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12"/>
    <n v="842"/>
    <n v="13"/>
    <n v="3.544"/>
    <n v="1.544"/>
    <n v="46.07"/>
    <n v="46.07"/>
    <s v="USD"/>
    <n v="4"/>
    <n v="4"/>
    <n v="4"/>
    <n v="4"/>
    <n v="4"/>
    <n v="4"/>
    <n v="4"/>
    <n v="4"/>
    <n v="106.45"/>
    <n v="106.45"/>
    <n v="106.45"/>
    <n v="106.45"/>
    <n v="43.278534520000001"/>
    <n v="43.278534520000001"/>
    <n v="2.310614283"/>
    <n v="2.310614283"/>
  </r>
  <r>
    <d v="2025-10-13T00:00:00"/>
    <x v="10"/>
    <n v="144"/>
    <n v="1"/>
    <n v="4.55"/>
    <n v="0.69399999999999995"/>
    <n v="4.55"/>
    <n v="4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8"/>
    <n v="93"/>
    <n v="1"/>
    <n v="3.77"/>
    <n v="1.075"/>
    <n v="3.77"/>
    <n v="3.77"/>
    <s v="USD"/>
    <n v="1"/>
    <n v="1"/>
    <n v="1"/>
    <n v="1"/>
    <n v="1"/>
    <n v="1"/>
    <n v="1"/>
    <n v="1"/>
    <n v="43.98"/>
    <n v="43.98"/>
    <n v="43.98"/>
    <n v="43.98"/>
    <n v="8.5720782169999996"/>
    <n v="8.5720782169999996"/>
    <n v="11.66578249"/>
    <n v="11.66578249"/>
  </r>
  <r>
    <d v="2025-10-13T00:00:00"/>
    <x v="32"/>
    <n v="407"/>
    <n v="2"/>
    <n v="2.6949999999999998"/>
    <n v="0.49099999999999999"/>
    <n v="5.39"/>
    <n v="5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9"/>
    <n v="137"/>
    <n v="1"/>
    <n v="5.87"/>
    <n v="0.73"/>
    <n v="5.87"/>
    <n v="5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16"/>
    <n v="518"/>
    <n v="2"/>
    <n v="5.0599999999999996"/>
    <n v="0.38600000000000001"/>
    <n v="10.119999999999999"/>
    <n v="10.119999999999999"/>
    <s v="USD"/>
    <n v="1"/>
    <n v="3"/>
    <n v="3"/>
    <n v="3"/>
    <n v="1"/>
    <n v="6"/>
    <n v="6"/>
    <n v="6"/>
    <n v="78.489999999999995"/>
    <n v="292.99"/>
    <n v="292.99"/>
    <n v="292.99"/>
    <n v="3.4540427999999999"/>
    <n v="3.4540427999999999"/>
    <n v="28.95158103"/>
    <n v="28.95158103"/>
  </r>
  <r>
    <d v="2025-10-13T00:00:00"/>
    <x v="48"/>
    <n v="75"/>
    <n v="1"/>
    <n v="2.1"/>
    <n v="1.333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19"/>
    <n v="495"/>
    <n v="1"/>
    <n v="2.3199999999999998"/>
    <n v="0.20200000000000001"/>
    <n v="2.3199999999999998"/>
    <n v="2.31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9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29"/>
    <n v="2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29"/>
    <n v="94"/>
    <n v="1"/>
    <n v="1.05"/>
    <n v="1.0640000000000001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29"/>
    <n v="1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0"/>
    <n v="837"/>
    <n v="16"/>
    <n v="0.88"/>
    <n v="1.9119999999999999"/>
    <n v="14.08"/>
    <n v="14.08"/>
    <s v="USD"/>
    <n v="2"/>
    <n v="3"/>
    <n v="3"/>
    <n v="3"/>
    <n v="4"/>
    <n v="5"/>
    <n v="5"/>
    <n v="5"/>
    <n v="82.52"/>
    <n v="96.4"/>
    <n v="96.4"/>
    <n v="96.4"/>
    <n v="14.605809130000001"/>
    <n v="14.605809130000001"/>
    <n v="6.8465909089999997"/>
    <n v="6.8465909089999997"/>
  </r>
  <r>
    <d v="2025-10-13T00:00:00"/>
    <x v="30"/>
    <n v="2259"/>
    <n v="24"/>
    <n v="0.68600000000000005"/>
    <n v="1.0620000000000001"/>
    <n v="16.46"/>
    <n v="16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0"/>
    <n v="1938"/>
    <n v="16"/>
    <n v="0.60899999999999999"/>
    <n v="0.82599999999999996"/>
    <n v="9.75"/>
    <n v="9.75"/>
    <s v="USD"/>
    <n v="2"/>
    <n v="2"/>
    <n v="2"/>
    <n v="2"/>
    <n v="3"/>
    <n v="3"/>
    <n v="3"/>
    <n v="3"/>
    <n v="100.86"/>
    <n v="100.86"/>
    <n v="100.86"/>
    <n v="100.86"/>
    <n v="9.6668649609999999"/>
    <n v="9.6668649609999999"/>
    <n v="10.34461538"/>
    <n v="10.34461538"/>
  </r>
  <r>
    <d v="2025-10-13T00:00:00"/>
    <x v="30"/>
    <n v="6059"/>
    <n v="73"/>
    <n v="0.372"/>
    <n v="1.2050000000000001"/>
    <n v="27.16"/>
    <n v="27.16"/>
    <s v="USD"/>
    <n v="4"/>
    <n v="4"/>
    <n v="4"/>
    <n v="4"/>
    <n v="6"/>
    <n v="6"/>
    <n v="6"/>
    <n v="6"/>
    <n v="145.11000000000001"/>
    <n v="145.11000000000001"/>
    <n v="145.11000000000001"/>
    <n v="145.11000000000001"/>
    <n v="18.716835499999998"/>
    <n v="18.716835499999998"/>
    <n v="5.3427835049999999"/>
    <n v="5.3427835049999999"/>
  </r>
  <r>
    <d v="2025-10-13T00:00:00"/>
    <x v="31"/>
    <n v="193"/>
    <n v="2"/>
    <n v="1.2450000000000001"/>
    <n v="1.036"/>
    <n v="2.4900000000000002"/>
    <n v="2.4900000000000002"/>
    <s v="USD"/>
    <n v="1"/>
    <n v="1"/>
    <n v="1"/>
    <n v="1"/>
    <n v="1"/>
    <n v="1"/>
    <n v="1"/>
    <n v="1"/>
    <n v="23.88"/>
    <n v="23.88"/>
    <n v="23.88"/>
    <n v="23.88"/>
    <n v="10.427135679999999"/>
    <n v="10.427135679999999"/>
    <n v="9.5903614459999993"/>
    <n v="9.5903614459999993"/>
  </r>
  <r>
    <d v="2025-10-13T00:00:00"/>
    <x v="32"/>
    <n v="624"/>
    <n v="4"/>
    <n v="1.5349999999999999"/>
    <n v="0.64100000000000001"/>
    <n v="6.14"/>
    <n v="6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1"/>
    <n v="771"/>
    <n v="6"/>
    <n v="1.25"/>
    <n v="0.77800000000000002"/>
    <n v="7.5"/>
    <n v="7.5"/>
    <s v="USD"/>
    <n v="2"/>
    <n v="2"/>
    <n v="2"/>
    <n v="2"/>
    <n v="4"/>
    <n v="4"/>
    <n v="4"/>
    <n v="4"/>
    <n v="114.92"/>
    <n v="114.92"/>
    <n v="114.92"/>
    <n v="114.92"/>
    <n v="6.5262791509999998"/>
    <n v="6.5262791509999998"/>
    <n v="15.32266667"/>
    <n v="15.32266667"/>
  </r>
  <r>
    <d v="2025-10-13T00:00:00"/>
    <x v="32"/>
    <n v="977"/>
    <n v="1"/>
    <n v="1.2"/>
    <n v="0.10199999999999999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2"/>
    <n v="480"/>
    <n v="1"/>
    <n v="1.62"/>
    <n v="0.20799999999999999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1"/>
    <n v="443"/>
    <n v="6"/>
    <n v="1.4630000000000001"/>
    <n v="1.3540000000000001"/>
    <n v="8.7799999999999994"/>
    <n v="8.7799999999999994"/>
    <s v="USD"/>
    <n v="1"/>
    <n v="1"/>
    <n v="1"/>
    <n v="1"/>
    <n v="6"/>
    <n v="6"/>
    <n v="6"/>
    <n v="6"/>
    <n v="164.94"/>
    <n v="164.94"/>
    <n v="164.94"/>
    <n v="164.94"/>
    <n v="5.3231478110000001"/>
    <n v="5.3231478110000001"/>
    <n v="18.785876989999998"/>
    <n v="18.785876989999998"/>
  </r>
  <r>
    <d v="2025-10-13T00:00:00"/>
    <x v="32"/>
    <n v="1408"/>
    <n v="11"/>
    <n v="0.86499999999999999"/>
    <n v="0.78100000000000003"/>
    <n v="9.52"/>
    <n v="9.52"/>
    <s v="USD"/>
    <n v="0"/>
    <n v="1"/>
    <n v="1"/>
    <n v="1"/>
    <n v="0"/>
    <n v="1"/>
    <n v="1"/>
    <n v="1"/>
    <n v="0"/>
    <n v="36.49"/>
    <n v="36.49"/>
    <n v="36.49"/>
    <n v="26.089339549999998"/>
    <n v="26.089339549999998"/>
    <n v="3.832983193"/>
    <n v="3.832983193"/>
  </r>
  <r>
    <d v="2025-10-13T00:00:00"/>
    <x v="31"/>
    <n v="2124"/>
    <n v="10"/>
    <n v="0.91800000000000004"/>
    <n v="0.47099999999999997"/>
    <n v="9.18"/>
    <n v="9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4"/>
    <n v="385"/>
    <n v="1"/>
    <n v="0.45"/>
    <n v="0.26"/>
    <n v="0.45"/>
    <n v="0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5"/>
    <n v="1121"/>
    <n v="11"/>
    <n v="1.2649999999999999"/>
    <n v="0.98099999999999998"/>
    <n v="13.91"/>
    <n v="13.91"/>
    <s v="USD"/>
    <n v="2"/>
    <n v="2"/>
    <n v="2"/>
    <n v="2"/>
    <n v="2"/>
    <n v="2"/>
    <n v="2"/>
    <n v="2"/>
    <n v="43.76"/>
    <n v="43.76"/>
    <n v="43.76"/>
    <n v="43.76"/>
    <n v="31.78702011"/>
    <n v="31.78702011"/>
    <n v="3.1459381739999999"/>
    <n v="3.1459381739999999"/>
  </r>
  <r>
    <d v="2025-10-13T00:00:00"/>
    <x v="35"/>
    <n v="3270"/>
    <n v="9"/>
    <n v="1.0760000000000001"/>
    <n v="0.27500000000000002"/>
    <n v="9.68"/>
    <n v="9.68"/>
    <s v="USD"/>
    <n v="1"/>
    <n v="1"/>
    <n v="1"/>
    <n v="1"/>
    <n v="1"/>
    <n v="1"/>
    <n v="1"/>
    <n v="1"/>
    <n v="20.9"/>
    <n v="20.9"/>
    <n v="20.9"/>
    <n v="20.9"/>
    <n v="46.315789469999999"/>
    <n v="46.315789469999999"/>
    <n v="2.1590909090000001"/>
    <n v="2.1590909090000001"/>
  </r>
  <r>
    <d v="2025-10-13T00:00:00"/>
    <x v="33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4"/>
    <n v="1247"/>
    <n v="11"/>
    <n v="0.81"/>
    <n v="0.88200000000000001"/>
    <n v="8.91"/>
    <n v="8.91"/>
    <s v="USD"/>
    <n v="1"/>
    <n v="1"/>
    <n v="1"/>
    <n v="1"/>
    <n v="1"/>
    <n v="1"/>
    <n v="1"/>
    <n v="1"/>
    <n v="22.88"/>
    <n v="22.88"/>
    <n v="22.88"/>
    <n v="22.88"/>
    <n v="38.94230769"/>
    <n v="38.94230769"/>
    <n v="2.5679012349999999"/>
    <n v="2.5679012349999999"/>
  </r>
  <r>
    <d v="2025-10-13T00:00:00"/>
    <x v="33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4"/>
    <n v="456"/>
    <n v="3"/>
    <n v="1.05"/>
    <n v="0.65800000000000003"/>
    <n v="3.15"/>
    <n v="3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5"/>
    <n v="557"/>
    <n v="5"/>
    <n v="1.274"/>
    <n v="0.89800000000000002"/>
    <n v="6.37"/>
    <n v="6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4"/>
    <n v="1972"/>
    <n v="10"/>
    <n v="0.81799999999999995"/>
    <n v="0.50700000000000001"/>
    <n v="8.18"/>
    <n v="8.18"/>
    <s v="USD"/>
    <n v="1"/>
    <n v="1"/>
    <n v="1"/>
    <n v="1"/>
    <n v="1"/>
    <n v="1"/>
    <n v="1"/>
    <n v="1"/>
    <n v="22.88"/>
    <n v="22.88"/>
    <n v="22.88"/>
    <n v="22.88"/>
    <n v="35.751748249999999"/>
    <n v="35.751748249999999"/>
    <n v="2.797066015"/>
    <n v="2.797066015"/>
  </r>
  <r>
    <d v="2025-10-13T00:00:00"/>
    <x v="33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5"/>
    <n v="3166"/>
    <n v="10"/>
    <n v="0.61499999999999999"/>
    <n v="0.316"/>
    <n v="6.15"/>
    <n v="6.15"/>
    <s v="USD"/>
    <n v="4"/>
    <n v="4"/>
    <n v="4"/>
    <n v="4"/>
    <n v="4"/>
    <n v="4"/>
    <n v="4"/>
    <n v="4"/>
    <n v="133.96"/>
    <n v="133.96"/>
    <n v="133.96"/>
    <n v="133.96"/>
    <n v="4.5909226629999997"/>
    <n v="4.5909226629999997"/>
    <n v="21.782113819999999"/>
    <n v="21.782113819999999"/>
  </r>
  <r>
    <d v="2025-10-13T00:00:00"/>
    <x v="36"/>
    <n v="830"/>
    <n v="5"/>
    <n v="2.4900000000000002"/>
    <n v="0.60199999999999998"/>
    <n v="12.45"/>
    <n v="12.45"/>
    <s v="USD"/>
    <n v="2"/>
    <n v="2"/>
    <n v="2"/>
    <n v="2"/>
    <n v="3"/>
    <n v="3"/>
    <n v="3"/>
    <n v="3"/>
    <n v="85.47"/>
    <n v="85.47"/>
    <n v="85.47"/>
    <n v="85.47"/>
    <n v="14.566514570000001"/>
    <n v="14.566514570000001"/>
    <n v="6.8650602410000001"/>
    <n v="6.8650602410000001"/>
  </r>
  <r>
    <d v="2025-10-13T00:00:00"/>
    <x v="36"/>
    <n v="1176"/>
    <n v="7"/>
    <n v="1.071"/>
    <n v="0.59499999999999997"/>
    <n v="7.5"/>
    <n v="7.5"/>
    <s v="USD"/>
    <n v="0"/>
    <n v="1"/>
    <n v="1"/>
    <n v="1"/>
    <n v="0"/>
    <n v="2"/>
    <n v="2"/>
    <n v="2"/>
    <n v="0"/>
    <n v="56.98"/>
    <n v="56.98"/>
    <n v="56.98"/>
    <n v="13.16251316"/>
    <n v="13.16251316"/>
    <n v="7.5973333329999999"/>
    <n v="7.5973333329999999"/>
  </r>
  <r>
    <d v="2025-10-13T00:00:00"/>
    <x v="36"/>
    <n v="937"/>
    <n v="4"/>
    <n v="1.8380000000000001"/>
    <n v="0.42699999999999999"/>
    <n v="7.35"/>
    <n v="7.35"/>
    <s v="USD"/>
    <n v="2"/>
    <n v="2"/>
    <n v="2"/>
    <n v="2"/>
    <n v="3"/>
    <n v="3"/>
    <n v="3"/>
    <n v="3"/>
    <n v="85.47"/>
    <n v="85.47"/>
    <n v="85.47"/>
    <n v="85.47"/>
    <n v="8.5995086000000001"/>
    <n v="8.5995086000000001"/>
    <n v="11.628571429999999"/>
    <n v="11.628571429999999"/>
  </r>
  <r>
    <d v="2025-10-13T00:00:00"/>
    <x v="36"/>
    <n v="1660"/>
    <n v="8"/>
    <n v="1.1539999999999999"/>
    <n v="0.48199999999999998"/>
    <n v="9.23"/>
    <n v="9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7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8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7"/>
    <n v="117"/>
    <n v="1"/>
    <n v="1.2"/>
    <n v="0.85499999999999998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3T00:00:00"/>
    <x v="38"/>
    <n v="57"/>
    <n v="1"/>
    <n v="0.51"/>
    <n v="1.754"/>
    <n v="0.51"/>
    <n v="0.51"/>
    <s v="USD"/>
    <n v="0"/>
    <n v="1"/>
    <n v="1"/>
    <n v="1"/>
    <n v="0"/>
    <n v="1"/>
    <n v="1"/>
    <n v="1"/>
    <n v="0"/>
    <n v="11.49"/>
    <n v="11.49"/>
    <n v="11.49"/>
    <n v="4.4386422980000004"/>
    <n v="4.4386422980000004"/>
    <n v="22.529411759999999"/>
    <n v="22.529411759999999"/>
  </r>
  <r>
    <d v="2025-10-13T00:00:00"/>
    <x v="37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8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3T00:00:00"/>
    <x v="37"/>
    <n v="50"/>
    <n v="1"/>
    <n v="1.35"/>
    <n v="2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0"/>
    <n v="1901"/>
    <n v="11"/>
    <n v="1.6759999999999999"/>
    <n v="0.57899999999999996"/>
    <n v="18.440000000000001"/>
    <n v="18.440000000000001"/>
    <s v="USD"/>
    <n v="5"/>
    <n v="5"/>
    <n v="5"/>
    <n v="5"/>
    <n v="6"/>
    <n v="6"/>
    <n v="6"/>
    <n v="6"/>
    <n v="165.13"/>
    <n v="165.13"/>
    <n v="165.13"/>
    <n v="165.13"/>
    <n v="11.166959370000001"/>
    <n v="11.166959370000001"/>
    <n v="8.9549891539999997"/>
    <n v="8.9549891539999997"/>
  </r>
  <r>
    <d v="2025-10-14T00:00:00"/>
    <x v="1"/>
    <n v="4654"/>
    <n v="46"/>
    <n v="2.1869999999999998"/>
    <n v="0.98799999999999999"/>
    <n v="100.62"/>
    <n v="100.62"/>
    <s v="USD"/>
    <n v="11"/>
    <n v="13"/>
    <n v="13"/>
    <n v="13"/>
    <n v="11"/>
    <n v="13"/>
    <n v="13"/>
    <n v="13"/>
    <n v="289.19"/>
    <n v="356.66"/>
    <n v="356.66"/>
    <n v="356.66"/>
    <n v="28.211742279999999"/>
    <n v="28.211742279999999"/>
    <n v="3.5446233349999998"/>
    <n v="3.5446233349999998"/>
  </r>
  <r>
    <d v="2025-10-14T00:00:00"/>
    <x v="2"/>
    <n v="2123"/>
    <n v="17"/>
    <n v="2.6749999999999998"/>
    <n v="0.80100000000000005"/>
    <n v="45.48"/>
    <n v="45.48"/>
    <s v="USD"/>
    <n v="5"/>
    <n v="6"/>
    <n v="6"/>
    <n v="6"/>
    <n v="6"/>
    <n v="7"/>
    <n v="7"/>
    <n v="7"/>
    <n v="178.3"/>
    <n v="212.79"/>
    <n v="212.79"/>
    <n v="212.79"/>
    <n v="21.37318483"/>
    <n v="21.37318483"/>
    <n v="4.6787598939999997"/>
    <n v="4.6787598939999997"/>
  </r>
  <r>
    <d v="2025-10-14T00:00:00"/>
    <x v="4"/>
    <n v="2557"/>
    <n v="13"/>
    <n v="4.9610000000000003"/>
    <n v="0.50800000000000001"/>
    <n v="64.489999999999995"/>
    <n v="64.489999999999995"/>
    <s v="USD"/>
    <n v="4"/>
    <n v="4"/>
    <n v="4"/>
    <n v="4"/>
    <n v="4"/>
    <n v="4"/>
    <n v="4"/>
    <n v="4"/>
    <n v="290.35000000000002"/>
    <n v="290.35000000000002"/>
    <n v="290.35000000000002"/>
    <n v="290.35000000000002"/>
    <n v="22.2111245"/>
    <n v="22.2111245"/>
    <n v="4.5022484110000001"/>
    <n v="4.5022484110000001"/>
  </r>
  <r>
    <d v="2025-10-14T00:00:00"/>
    <x v="44"/>
    <n v="4745"/>
    <n v="34"/>
    <n v="2.2850000000000001"/>
    <n v="0.71699999999999997"/>
    <n v="77.69"/>
    <n v="77.69"/>
    <s v="USD"/>
    <n v="5"/>
    <n v="5"/>
    <n v="5"/>
    <n v="5"/>
    <n v="5"/>
    <n v="5"/>
    <n v="5"/>
    <n v="5"/>
    <n v="180.45"/>
    <n v="180.45"/>
    <n v="180.45"/>
    <n v="180.45"/>
    <n v="43.05347742"/>
    <n v="43.05347742"/>
    <n v="2.3226927530000001"/>
    <n v="2.3226927530000001"/>
  </r>
  <r>
    <d v="2025-10-14T00:00:00"/>
    <x v="6"/>
    <n v="678"/>
    <n v="9"/>
    <n v="1.792"/>
    <n v="1.327"/>
    <n v="16.13"/>
    <n v="16.13"/>
    <s v="USD"/>
    <n v="2"/>
    <n v="3"/>
    <n v="3"/>
    <n v="3"/>
    <n v="3"/>
    <n v="4"/>
    <n v="4"/>
    <n v="4"/>
    <n v="85.64"/>
    <n v="109.52"/>
    <n v="109.52"/>
    <n v="109.52"/>
    <n v="14.72790358"/>
    <n v="14.72790358"/>
    <n v="6.7898326100000004"/>
    <n v="6.7898326100000004"/>
  </r>
  <r>
    <d v="2025-10-14T00:00:00"/>
    <x v="7"/>
    <n v="1344"/>
    <n v="7"/>
    <n v="2.7130000000000001"/>
    <n v="0.52100000000000002"/>
    <n v="18.989999999999998"/>
    <n v="18.989999999999998"/>
    <s v="USD"/>
    <n v="2"/>
    <n v="2"/>
    <n v="2"/>
    <n v="2"/>
    <n v="2"/>
    <n v="2"/>
    <n v="2"/>
    <n v="2"/>
    <n v="80.37"/>
    <n v="80.37"/>
    <n v="80.37"/>
    <n v="80.37"/>
    <n v="23.628219479999998"/>
    <n v="23.628219479999998"/>
    <n v="4.2322274880000004"/>
    <n v="4.2322274880000004"/>
  </r>
  <r>
    <d v="2025-10-14T00:00:00"/>
    <x v="9"/>
    <n v="964"/>
    <n v="9"/>
    <n v="2.1840000000000002"/>
    <n v="0.93400000000000005"/>
    <n v="19.66"/>
    <n v="19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"/>
    <n v="6593"/>
    <n v="61"/>
    <n v="4.4880000000000004"/>
    <n v="0.92500000000000004"/>
    <n v="273.76"/>
    <n v="273.76"/>
    <s v="USD"/>
    <n v="23"/>
    <n v="25"/>
    <n v="25"/>
    <n v="25"/>
    <n v="33"/>
    <n v="38"/>
    <n v="38"/>
    <n v="38"/>
    <n v="1170.95"/>
    <n v="1353.4"/>
    <n v="1353.4"/>
    <n v="1353.4"/>
    <n v="20.227575000000002"/>
    <n v="20.227575000000002"/>
    <n v="4.9437463470000003"/>
    <n v="4.9437463470000003"/>
  </r>
  <r>
    <d v="2025-10-14T00:00:00"/>
    <x v="10"/>
    <n v="2579"/>
    <n v="18"/>
    <n v="5.4290000000000003"/>
    <n v="0.69799999999999995"/>
    <n v="97.73"/>
    <n v="97.73"/>
    <s v="USD"/>
    <n v="9"/>
    <n v="9"/>
    <n v="9"/>
    <n v="9"/>
    <n v="23"/>
    <n v="23"/>
    <n v="23"/>
    <n v="23"/>
    <n v="963.09"/>
    <n v="963.09"/>
    <n v="963.09"/>
    <n v="963.09"/>
    <n v="10.147545920000001"/>
    <n v="10.147545920000001"/>
    <n v="9.8545994070000003"/>
    <n v="9.8545994070000003"/>
  </r>
  <r>
    <d v="2025-10-14T00:00:00"/>
    <x v="11"/>
    <n v="1720"/>
    <n v="13"/>
    <n v="5.194"/>
    <n v="0.75600000000000001"/>
    <n v="67.52"/>
    <n v="67.52"/>
    <s v="USD"/>
    <n v="4"/>
    <n v="5"/>
    <n v="5"/>
    <n v="5"/>
    <n v="4"/>
    <n v="5"/>
    <n v="5"/>
    <n v="5"/>
    <n v="182.74"/>
    <n v="214.62"/>
    <n v="214.62"/>
    <n v="214.62"/>
    <n v="31.46025534"/>
    <n v="31.46025534"/>
    <n v="3.1786137440000002"/>
    <n v="3.1786137440000002"/>
  </r>
  <r>
    <d v="2025-10-14T00:00:00"/>
    <x v="12"/>
    <n v="4291"/>
    <n v="29"/>
    <n v="5.4240000000000004"/>
    <n v="0.67600000000000005"/>
    <n v="157.30000000000001"/>
    <n v="157.30000000000001"/>
    <s v="USD"/>
    <n v="15"/>
    <n v="17"/>
    <n v="17"/>
    <n v="17"/>
    <n v="29"/>
    <n v="31"/>
    <n v="31"/>
    <n v="31"/>
    <n v="1045.55"/>
    <n v="1100.53"/>
    <n v="1100.53"/>
    <n v="1100.53"/>
    <n v="14.29311332"/>
    <n v="14.29311332"/>
    <n v="6.9963763510000003"/>
    <n v="6.9963763510000003"/>
  </r>
  <r>
    <d v="2025-10-14T00:00:00"/>
    <x v="13"/>
    <n v="5496"/>
    <n v="30"/>
    <n v="3.9249999999999998"/>
    <n v="0.54600000000000004"/>
    <n v="117.74"/>
    <n v="117.74"/>
    <s v="USD"/>
    <n v="9"/>
    <n v="9"/>
    <n v="9"/>
    <n v="9"/>
    <n v="13"/>
    <n v="13"/>
    <n v="13"/>
    <n v="13"/>
    <n v="325.14999999999998"/>
    <n v="325.14999999999998"/>
    <n v="325.14999999999998"/>
    <n v="325.14999999999998"/>
    <n v="36.210979549999998"/>
    <n v="36.210979549999998"/>
    <n v="2.7615933410000002"/>
    <n v="2.7615933410000002"/>
  </r>
  <r>
    <d v="2025-10-14T00:00:00"/>
    <x v="14"/>
    <n v="1558"/>
    <n v="6"/>
    <n v="4.3630000000000004"/>
    <n v="0.38500000000000001"/>
    <n v="26.18"/>
    <n v="26.18"/>
    <s v="USD"/>
    <n v="1"/>
    <n v="3"/>
    <n v="3"/>
    <n v="3"/>
    <n v="4"/>
    <n v="10"/>
    <n v="10"/>
    <n v="10"/>
    <n v="147.91999999999999"/>
    <n v="339.2"/>
    <n v="339.2"/>
    <n v="339.2"/>
    <n v="7.7181603770000002"/>
    <n v="7.7181603770000002"/>
    <n v="12.956455310000001"/>
    <n v="12.956455310000001"/>
  </r>
  <r>
    <d v="2025-10-14T00:00:00"/>
    <x v="46"/>
    <n v="2933"/>
    <n v="13"/>
    <n v="2.3130000000000002"/>
    <n v="0.443"/>
    <n v="30.07"/>
    <n v="30.07"/>
    <s v="USD"/>
    <n v="1"/>
    <n v="1"/>
    <n v="1"/>
    <n v="1"/>
    <n v="1"/>
    <n v="1"/>
    <n v="1"/>
    <n v="1"/>
    <n v="36.49"/>
    <n v="36.49"/>
    <n v="36.49"/>
    <n v="36.49"/>
    <n v="82.406138670000004"/>
    <n v="82.406138670000004"/>
    <n v="1.2135018289999999"/>
    <n v="1.2135018289999999"/>
  </r>
  <r>
    <d v="2025-10-14T00:00:00"/>
    <x v="15"/>
    <n v="1948"/>
    <n v="9"/>
    <n v="4.2789999999999999"/>
    <n v="0.46200000000000002"/>
    <n v="38.51"/>
    <n v="38.51"/>
    <s v="USD"/>
    <n v="2"/>
    <n v="2"/>
    <n v="2"/>
    <n v="2"/>
    <n v="3"/>
    <n v="3"/>
    <n v="3"/>
    <n v="3"/>
    <n v="88.47"/>
    <n v="88.47"/>
    <n v="88.47"/>
    <n v="88.47"/>
    <n v="43.528879850000003"/>
    <n v="43.528879850000003"/>
    <n v="2.2973253699999998"/>
    <n v="2.2973253699999998"/>
  </r>
  <r>
    <d v="2025-10-14T00:00:00"/>
    <x v="16"/>
    <n v="1041"/>
    <n v="9"/>
    <n v="4.6070000000000002"/>
    <n v="0.86499999999999999"/>
    <n v="41.46"/>
    <n v="41.46"/>
    <s v="USD"/>
    <n v="3"/>
    <n v="3"/>
    <n v="3"/>
    <n v="3"/>
    <n v="4"/>
    <n v="4"/>
    <n v="4"/>
    <n v="4"/>
    <n v="159.13"/>
    <n v="159.13"/>
    <n v="159.13"/>
    <n v="159.13"/>
    <n v="26.054169550000001"/>
    <n v="26.054169550000001"/>
    <n v="3.83815726"/>
    <n v="3.83815726"/>
  </r>
  <r>
    <d v="2025-10-14T00:00:00"/>
    <x v="49"/>
    <n v="2909"/>
    <n v="40"/>
    <n v="2.0670000000000002"/>
    <n v="1.375"/>
    <n v="82.68"/>
    <n v="82.68"/>
    <s v="USD"/>
    <n v="6"/>
    <n v="6"/>
    <n v="6"/>
    <n v="6"/>
    <n v="8"/>
    <n v="8"/>
    <n v="8"/>
    <n v="8"/>
    <n v="274.13"/>
    <n v="274.13"/>
    <n v="274.13"/>
    <n v="274.13"/>
    <n v="30.160872579999999"/>
    <n v="30.160872579999999"/>
    <n v="3.3155539429999998"/>
    <n v="3.3155539429999998"/>
  </r>
  <r>
    <d v="2025-10-14T00:00:00"/>
    <x v="17"/>
    <n v="593"/>
    <n v="4"/>
    <n v="4.633"/>
    <n v="0.67500000000000004"/>
    <n v="18.53"/>
    <n v="18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18"/>
    <n v="1400"/>
    <n v="12"/>
    <n v="3.14"/>
    <n v="0.85699999999999998"/>
    <n v="37.68"/>
    <n v="37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19"/>
    <n v="1573"/>
    <n v="13"/>
    <n v="7.8449999999999998"/>
    <n v="0.82599999999999996"/>
    <n v="101.98"/>
    <n v="101.98"/>
    <s v="USD"/>
    <n v="6"/>
    <n v="6"/>
    <n v="6"/>
    <n v="6"/>
    <n v="28"/>
    <n v="28"/>
    <n v="28"/>
    <n v="28"/>
    <n v="2077.06"/>
    <n v="2077.06"/>
    <n v="2077.06"/>
    <n v="2077.06"/>
    <n v="4.9098244629999996"/>
    <n v="4.9098244629999996"/>
    <n v="20.367326930000001"/>
    <n v="20.367326930000001"/>
  </r>
  <r>
    <d v="2025-10-14T00:00:00"/>
    <x v="20"/>
    <n v="2342"/>
    <n v="20"/>
    <n v="3.6829999999999998"/>
    <n v="0.85399999999999998"/>
    <n v="73.66"/>
    <n v="73.66"/>
    <s v="USD"/>
    <n v="8"/>
    <n v="9"/>
    <n v="9"/>
    <n v="9"/>
    <n v="9"/>
    <n v="10"/>
    <n v="10"/>
    <n v="10"/>
    <n v="339.46"/>
    <n v="412.34"/>
    <n v="412.34"/>
    <n v="412.34"/>
    <n v="17.863898720000002"/>
    <n v="17.863898720000002"/>
    <n v="5.5978821610000002"/>
    <n v="5.5978821610000002"/>
  </r>
  <r>
    <d v="2025-10-14T00:00:00"/>
    <x v="21"/>
    <n v="1092"/>
    <n v="11"/>
    <n v="2.516"/>
    <n v="1.0069999999999999"/>
    <n v="27.68"/>
    <n v="27.68"/>
    <s v="USD"/>
    <n v="7"/>
    <n v="7"/>
    <n v="7"/>
    <n v="7"/>
    <n v="8"/>
    <n v="8"/>
    <n v="8"/>
    <n v="8"/>
    <n v="400.3"/>
    <n v="400.3"/>
    <n v="400.3"/>
    <n v="400.3"/>
    <n v="6.9148138899999996"/>
    <n v="6.9148138899999996"/>
    <n v="14.461705200000001"/>
    <n v="14.461705200000001"/>
  </r>
  <r>
    <d v="2025-10-14T00:00:00"/>
    <x v="22"/>
    <n v="882"/>
    <n v="4"/>
    <n v="3.5150000000000001"/>
    <n v="0.45400000000000001"/>
    <n v="14.06"/>
    <n v="14.06"/>
    <s v="USD"/>
    <n v="2"/>
    <n v="3"/>
    <n v="3"/>
    <n v="3"/>
    <n v="4"/>
    <n v="6"/>
    <n v="6"/>
    <n v="6"/>
    <n v="125.96"/>
    <n v="178.94"/>
    <n v="178.94"/>
    <n v="178.94"/>
    <n v="7.8573823630000001"/>
    <n v="7.8573823630000001"/>
    <n v="12.726884780000001"/>
    <n v="12.726884780000001"/>
  </r>
  <r>
    <d v="2025-10-14T00:00:00"/>
    <x v="3"/>
    <n v="1862"/>
    <n v="1"/>
    <n v="2.98"/>
    <n v="5.3999999999999999E-2"/>
    <n v="2.98"/>
    <n v="2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6"/>
    <n v="3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10"/>
    <n v="638"/>
    <n v="2"/>
    <n v="4.5999999999999996"/>
    <n v="0.313"/>
    <n v="9.1999999999999993"/>
    <n v="9.19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14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23"/>
    <n v="261"/>
    <n v="6"/>
    <n v="3.665"/>
    <n v="2.2989999999999999"/>
    <n v="21.99"/>
    <n v="21.99"/>
    <s v="USD"/>
    <n v="1"/>
    <n v="1"/>
    <n v="1"/>
    <n v="1"/>
    <n v="1"/>
    <n v="1"/>
    <n v="1"/>
    <n v="1"/>
    <n v="76.489999999999995"/>
    <n v="76.489999999999995"/>
    <n v="76.489999999999995"/>
    <n v="76.489999999999995"/>
    <n v="28.748856060000001"/>
    <n v="28.748856060000001"/>
    <n v="3.4783992719999999"/>
    <n v="3.4783992719999999"/>
  </r>
  <r>
    <d v="2025-10-14T00:00:00"/>
    <x v="34"/>
    <n v="2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0"/>
    <n v="1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2"/>
    <n v="402"/>
    <n v="3"/>
    <n v="5.52"/>
    <n v="0.746"/>
    <n v="16.559999999999999"/>
    <n v="16.55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6"/>
    <n v="1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6"/>
    <n v="761"/>
    <n v="1"/>
    <n v="4.05"/>
    <n v="0.13100000000000001"/>
    <n v="4.05"/>
    <n v="4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7"/>
    <n v="747"/>
    <n v="1"/>
    <n v="2.58"/>
    <n v="0.13400000000000001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24"/>
    <n v="460"/>
    <n v="2"/>
    <n v="2.7650000000000001"/>
    <n v="0.435"/>
    <n v="5.53"/>
    <n v="5.53"/>
    <s v="USD"/>
    <n v="2"/>
    <n v="2"/>
    <n v="2"/>
    <n v="2"/>
    <n v="4"/>
    <n v="4"/>
    <n v="4"/>
    <n v="4"/>
    <n v="141.52000000000001"/>
    <n v="141.52000000000001"/>
    <n v="141.52000000000001"/>
    <n v="141.52000000000001"/>
    <n v="3.9075749009999998"/>
    <n v="3.9075749009999998"/>
    <n v="25.591320069999998"/>
    <n v="25.591320069999998"/>
  </r>
  <r>
    <d v="2025-10-14T00:00:00"/>
    <x v="4"/>
    <n v="510"/>
    <n v="7"/>
    <n v="1.911"/>
    <n v="1.373"/>
    <n v="13.38"/>
    <n v="13.38"/>
    <s v="USD"/>
    <n v="3"/>
    <n v="3"/>
    <n v="3"/>
    <n v="3"/>
    <n v="4"/>
    <n v="4"/>
    <n v="4"/>
    <n v="4"/>
    <n v="139.84"/>
    <n v="139.84"/>
    <n v="139.84"/>
    <n v="139.84"/>
    <n v="9.5680778029999995"/>
    <n v="9.5680778029999995"/>
    <n v="10.45142003"/>
    <n v="10.45142003"/>
  </r>
  <r>
    <d v="2025-10-14T00:00:00"/>
    <x v="17"/>
    <n v="1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44"/>
    <n v="222"/>
    <n v="1"/>
    <n v="1.85"/>
    <n v="0.45"/>
    <n v="1.85"/>
    <n v="1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1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21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25"/>
    <n v="1509"/>
    <n v="4"/>
    <n v="3.0179999999999998"/>
    <n v="0.26500000000000001"/>
    <n v="12.07"/>
    <n v="12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26"/>
    <n v="2793"/>
    <n v="4"/>
    <n v="2.7080000000000002"/>
    <n v="0.14299999999999999"/>
    <n v="10.83"/>
    <n v="10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27"/>
    <n v="5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1"/>
    <n v="449"/>
    <n v="9"/>
    <n v="2.1560000000000001"/>
    <n v="2.004"/>
    <n v="19.399999999999999"/>
    <n v="19.399999999999999"/>
    <s v="USD"/>
    <n v="1"/>
    <n v="1"/>
    <n v="1"/>
    <n v="1"/>
    <n v="1"/>
    <n v="1"/>
    <n v="1"/>
    <n v="1"/>
    <n v="24.98"/>
    <n v="24.98"/>
    <n v="24.98"/>
    <n v="24.98"/>
    <n v="77.662129699999994"/>
    <n v="77.662129699999994"/>
    <n v="1.2876288659999999"/>
    <n v="1.2876288659999999"/>
  </r>
  <r>
    <d v="2025-10-14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14"/>
    <n v="220"/>
    <n v="3"/>
    <n v="4.0170000000000003"/>
    <n v="1.3640000000000001"/>
    <n v="12.05"/>
    <n v="12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4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12"/>
    <n v="952"/>
    <n v="11"/>
    <n v="4.2679999999999998"/>
    <n v="1.155"/>
    <n v="46.95"/>
    <n v="46.95"/>
    <s v="USD"/>
    <n v="5"/>
    <n v="5"/>
    <n v="5"/>
    <n v="5"/>
    <n v="5"/>
    <n v="5"/>
    <n v="5"/>
    <n v="5"/>
    <n v="256.23"/>
    <n v="256.23"/>
    <n v="256.23"/>
    <n v="256.23"/>
    <n v="18.323381340000001"/>
    <n v="18.323381340000001"/>
    <n v="5.4575079869999996"/>
    <n v="5.4575079869999996"/>
  </r>
  <r>
    <d v="2025-10-14T00:00:00"/>
    <x v="10"/>
    <n v="315"/>
    <n v="4"/>
    <n v="4.8479999999999999"/>
    <n v="1.27"/>
    <n v="19.39"/>
    <n v="19.39"/>
    <s v="USD"/>
    <n v="3"/>
    <n v="3"/>
    <n v="3"/>
    <n v="3"/>
    <n v="3"/>
    <n v="3"/>
    <n v="3"/>
    <n v="3"/>
    <n v="222.25"/>
    <n v="222.25"/>
    <n v="222.25"/>
    <n v="222.25"/>
    <n v="8.7244094489999995"/>
    <n v="8.7244094489999995"/>
    <n v="11.46209386"/>
    <n v="11.46209386"/>
  </r>
  <r>
    <d v="2025-10-14T00:00:00"/>
    <x v="28"/>
    <n v="91"/>
    <n v="1"/>
    <n v="0.48"/>
    <n v="1.099"/>
    <n v="0.48"/>
    <n v="0.48"/>
    <s v="USD"/>
    <n v="1"/>
    <n v="1"/>
    <n v="1"/>
    <n v="1"/>
    <n v="1"/>
    <n v="1"/>
    <n v="1"/>
    <n v="1"/>
    <n v="158.9"/>
    <n v="158.9"/>
    <n v="158.9"/>
    <n v="158.9"/>
    <n v="0.30207677779999997"/>
    <n v="0.30207677779999997"/>
    <n v="331.04166670000001"/>
    <n v="331.04166670000001"/>
  </r>
  <r>
    <d v="2025-10-14T00:00:00"/>
    <x v="32"/>
    <n v="408"/>
    <n v="2"/>
    <n v="5.03"/>
    <n v="0.49"/>
    <n v="10.06"/>
    <n v="10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9"/>
    <n v="89"/>
    <n v="1"/>
    <n v="0.94"/>
    <n v="1.1240000000000001"/>
    <n v="0.94"/>
    <n v="0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16"/>
    <n v="546"/>
    <n v="2"/>
    <n v="2.5649999999999999"/>
    <n v="0.36599999999999999"/>
    <n v="5.13"/>
    <n v="5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8"/>
    <n v="113"/>
    <n v="3"/>
    <n v="1.7270000000000001"/>
    <n v="2.6549999999999998"/>
    <n v="5.18"/>
    <n v="5.18"/>
    <s v="USD"/>
    <n v="1"/>
    <n v="1"/>
    <n v="1"/>
    <n v="1"/>
    <n v="1"/>
    <n v="1"/>
    <n v="1"/>
    <n v="1"/>
    <n v="24.49"/>
    <n v="24.49"/>
    <n v="24.49"/>
    <n v="24.49"/>
    <n v="21.1514904"/>
    <n v="21.1514904"/>
    <n v="4.7277992280000003"/>
    <n v="4.7277992280000003"/>
  </r>
  <r>
    <d v="2025-10-14T00:00:00"/>
    <x v="19"/>
    <n v="1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29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29"/>
    <n v="161"/>
    <n v="2"/>
    <n v="1.29"/>
    <n v="1.242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29"/>
    <n v="69"/>
    <n v="2"/>
    <n v="1.21"/>
    <n v="2.899"/>
    <n v="2.42"/>
    <n v="2.42"/>
    <s v="USD"/>
    <n v="0"/>
    <n v="1"/>
    <n v="1"/>
    <n v="1"/>
    <n v="0"/>
    <n v="1"/>
    <n v="1"/>
    <n v="1"/>
    <n v="0"/>
    <n v="22.88"/>
    <n v="22.88"/>
    <n v="22.88"/>
    <n v="10.57692308"/>
    <n v="10.57692308"/>
    <n v="9.4545454549999999"/>
    <n v="9.4545454549999999"/>
  </r>
  <r>
    <d v="2025-10-14T00:00:00"/>
    <x v="29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0"/>
    <n v="1165"/>
    <n v="15"/>
    <n v="0.75700000000000001"/>
    <n v="1.288"/>
    <n v="11.36"/>
    <n v="11.36"/>
    <s v="USD"/>
    <n v="0"/>
    <n v="1"/>
    <n v="1"/>
    <n v="1"/>
    <n v="0"/>
    <n v="1"/>
    <n v="1"/>
    <n v="1"/>
    <n v="0"/>
    <n v="13.88"/>
    <n v="13.88"/>
    <n v="13.88"/>
    <n v="81.844380400000006"/>
    <n v="81.844380400000006"/>
    <n v="1.2218309860000001"/>
    <n v="1.2218309860000001"/>
  </r>
  <r>
    <d v="2025-10-14T00:00:00"/>
    <x v="30"/>
    <n v="1883"/>
    <n v="24"/>
    <n v="0.67500000000000004"/>
    <n v="1.2749999999999999"/>
    <n v="16.190000000000001"/>
    <n v="16.190000000000001"/>
    <s v="USD"/>
    <n v="4"/>
    <n v="4"/>
    <n v="4"/>
    <n v="4"/>
    <n v="5"/>
    <n v="5"/>
    <n v="5"/>
    <n v="5"/>
    <n v="135.22999999999999"/>
    <n v="135.22999999999999"/>
    <n v="135.22999999999999"/>
    <n v="135.22999999999999"/>
    <n v="11.97219552"/>
    <n v="11.97219552"/>
    <n v="8.3526868440000008"/>
    <n v="8.3526868440000008"/>
  </r>
  <r>
    <d v="2025-10-14T00:00:00"/>
    <x v="30"/>
    <n v="1558"/>
    <n v="18"/>
    <n v="0.71599999999999997"/>
    <n v="1.155"/>
    <n v="12.88"/>
    <n v="12.88"/>
    <s v="USD"/>
    <n v="1"/>
    <n v="1"/>
    <n v="1"/>
    <n v="1"/>
    <n v="1"/>
    <n v="1"/>
    <n v="1"/>
    <n v="1"/>
    <n v="13.88"/>
    <n v="13.88"/>
    <n v="13.88"/>
    <n v="13.88"/>
    <n v="92.795389049999997"/>
    <n v="92.795389049999997"/>
    <n v="1.0776397520000001"/>
    <n v="1.0776397520000001"/>
  </r>
  <r>
    <d v="2025-10-14T00:00:00"/>
    <x v="30"/>
    <n v="4571"/>
    <n v="72"/>
    <n v="0.38900000000000001"/>
    <n v="1.575"/>
    <n v="27.99"/>
    <n v="27.99"/>
    <s v="USD"/>
    <n v="4"/>
    <n v="6"/>
    <n v="6"/>
    <n v="6"/>
    <n v="4"/>
    <n v="7"/>
    <n v="7"/>
    <n v="7"/>
    <n v="65.739999999999995"/>
    <n v="127.99"/>
    <n v="127.99"/>
    <n v="127.99"/>
    <n v="21.86889601"/>
    <n v="21.86889601"/>
    <n v="4.5727045369999999"/>
    <n v="4.5727045369999999"/>
  </r>
  <r>
    <d v="2025-10-14T00:00:00"/>
    <x v="31"/>
    <n v="182"/>
    <n v="2"/>
    <n v="1.3049999999999999"/>
    <n v="1.099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2"/>
    <n v="522"/>
    <n v="1"/>
    <n v="1.29"/>
    <n v="0.192"/>
    <n v="1.29"/>
    <n v="1.29"/>
    <s v="USD"/>
    <n v="1"/>
    <n v="1"/>
    <n v="1"/>
    <n v="1"/>
    <n v="1"/>
    <n v="1"/>
    <n v="1"/>
    <n v="1"/>
    <n v="37.49"/>
    <n v="37.49"/>
    <n v="37.49"/>
    <n v="37.49"/>
    <n v="3.4409175780000001"/>
    <n v="3.4409175780000001"/>
    <n v="29.062015500000001"/>
    <n v="29.062015500000001"/>
  </r>
  <r>
    <d v="2025-10-14T00:00:00"/>
    <x v="31"/>
    <n v="627"/>
    <n v="3"/>
    <n v="0.96"/>
    <n v="0.47799999999999998"/>
    <n v="2.88"/>
    <n v="2.88"/>
    <s v="USD"/>
    <n v="2"/>
    <n v="2"/>
    <n v="2"/>
    <n v="2"/>
    <n v="7"/>
    <n v="7"/>
    <n v="7"/>
    <n v="7"/>
    <n v="213.99"/>
    <n v="213.99"/>
    <n v="213.99"/>
    <n v="213.99"/>
    <n v="1.345857283"/>
    <n v="1.345857283"/>
    <n v="74.302083330000002"/>
    <n v="74.302083330000002"/>
  </r>
  <r>
    <d v="2025-10-14T00:00:00"/>
    <x v="32"/>
    <n v="901"/>
    <n v="1"/>
    <n v="1.5"/>
    <n v="0.11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2"/>
    <n v="536"/>
    <n v="1"/>
    <n v="1.26"/>
    <n v="0.187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1"/>
    <n v="554"/>
    <n v="2"/>
    <n v="1.23"/>
    <n v="0.36099999999999999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2"/>
    <n v="1301"/>
    <n v="8"/>
    <n v="0.81100000000000005"/>
    <n v="0.61499999999999999"/>
    <n v="6.49"/>
    <n v="6.49"/>
    <s v="USD"/>
    <n v="0"/>
    <n v="1"/>
    <n v="2"/>
    <n v="2"/>
    <n v="0"/>
    <n v="2"/>
    <n v="3"/>
    <n v="3"/>
    <n v="0"/>
    <n v="74.98"/>
    <n v="112.47"/>
    <n v="112.47"/>
    <n v="8.6556415040000001"/>
    <n v="5.7704276700000001"/>
    <n v="11.55315871"/>
    <n v="17.32973806"/>
  </r>
  <r>
    <d v="2025-10-14T00:00:00"/>
    <x v="31"/>
    <n v="1669"/>
    <n v="5"/>
    <n v="0.94199999999999995"/>
    <n v="0.3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3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4"/>
    <n v="454"/>
    <n v="6"/>
    <n v="1.3280000000000001"/>
    <n v="1.3220000000000001"/>
    <n v="7.97"/>
    <n v="7.97"/>
    <s v="USD"/>
    <n v="1"/>
    <n v="1"/>
    <n v="1"/>
    <n v="1"/>
    <n v="1"/>
    <n v="1"/>
    <n v="1"/>
    <n v="1"/>
    <n v="22.88"/>
    <n v="22.88"/>
    <n v="22.88"/>
    <n v="22.88"/>
    <n v="34.833916080000002"/>
    <n v="34.833916080000002"/>
    <n v="2.87076537"/>
    <n v="2.87076537"/>
  </r>
  <r>
    <d v="2025-10-14T00:00:00"/>
    <x v="35"/>
    <n v="1350"/>
    <n v="6"/>
    <n v="1.1220000000000001"/>
    <n v="0.44400000000000001"/>
    <n v="6.73"/>
    <n v="6.73"/>
    <s v="USD"/>
    <n v="1"/>
    <n v="1"/>
    <n v="1"/>
    <n v="1"/>
    <n v="1"/>
    <n v="1"/>
    <n v="1"/>
    <n v="1"/>
    <n v="21.88"/>
    <n v="21.88"/>
    <n v="21.88"/>
    <n v="21.88"/>
    <n v="30.758683730000001"/>
    <n v="30.758683730000001"/>
    <n v="3.2511144129999998"/>
    <n v="3.2511144129999998"/>
  </r>
  <r>
    <d v="2025-10-14T00:00:00"/>
    <x v="35"/>
    <n v="3639"/>
    <n v="13"/>
    <n v="1.1319999999999999"/>
    <n v="0.35699999999999998"/>
    <n v="14.71"/>
    <n v="1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4"/>
    <n v="1438"/>
    <n v="9"/>
    <n v="0.90700000000000003"/>
    <n v="0.626"/>
    <n v="8.16"/>
    <n v="8.16"/>
    <s v="USD"/>
    <n v="2"/>
    <n v="2"/>
    <n v="2"/>
    <n v="2"/>
    <n v="2"/>
    <n v="2"/>
    <n v="2"/>
    <n v="2"/>
    <n v="43.78"/>
    <n v="43.78"/>
    <n v="43.78"/>
    <n v="43.78"/>
    <n v="18.638647779999999"/>
    <n v="18.638647779999999"/>
    <n v="5.3651960780000003"/>
    <n v="5.3651960780000003"/>
  </r>
  <r>
    <d v="2025-10-14T00:00:00"/>
    <x v="33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4"/>
    <n v="459"/>
    <n v="4"/>
    <n v="0.873"/>
    <n v="0.871"/>
    <n v="3.49"/>
    <n v="3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5"/>
    <n v="858"/>
    <n v="5"/>
    <n v="1.204"/>
    <n v="0.58299999999999996"/>
    <n v="6.02"/>
    <n v="6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4"/>
    <n v="2137"/>
    <n v="10"/>
    <n v="0.76900000000000002"/>
    <n v="0.46800000000000003"/>
    <n v="7.69"/>
    <n v="7.69"/>
    <s v="USD"/>
    <n v="1"/>
    <n v="1"/>
    <n v="1"/>
    <n v="1"/>
    <n v="1"/>
    <n v="1"/>
    <n v="1"/>
    <n v="1"/>
    <n v="34.49"/>
    <n v="34.49"/>
    <n v="34.49"/>
    <n v="34.49"/>
    <n v="22.296317770000002"/>
    <n v="22.296317770000002"/>
    <n v="4.4850455140000003"/>
    <n v="4.4850455140000003"/>
  </r>
  <r>
    <d v="2025-10-14T00:00:00"/>
    <x v="33"/>
    <n v="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5"/>
    <n v="3459"/>
    <n v="10"/>
    <n v="0.60499999999999998"/>
    <n v="0.28899999999999998"/>
    <n v="6.05"/>
    <n v="6.05"/>
    <s v="USD"/>
    <n v="2"/>
    <n v="2"/>
    <n v="2"/>
    <n v="2"/>
    <n v="2"/>
    <n v="2"/>
    <n v="2"/>
    <n v="2"/>
    <n v="43.76"/>
    <n v="43.76"/>
    <n v="43.76"/>
    <n v="43.76"/>
    <n v="13.82541133"/>
    <n v="13.82541133"/>
    <n v="7.2330578509999999"/>
    <n v="7.2330578509999999"/>
  </r>
  <r>
    <d v="2025-10-14T00:00:00"/>
    <x v="36"/>
    <n v="716"/>
    <n v="5"/>
    <n v="2.4900000000000002"/>
    <n v="0.69799999999999995"/>
    <n v="12.45"/>
    <n v="12.45"/>
    <s v="USD"/>
    <n v="1"/>
    <n v="1"/>
    <n v="1"/>
    <n v="1"/>
    <n v="1"/>
    <n v="1"/>
    <n v="1"/>
    <n v="1"/>
    <n v="97.49"/>
    <n v="97.49"/>
    <n v="97.49"/>
    <n v="97.49"/>
    <n v="12.77054057"/>
    <n v="12.77054057"/>
    <n v="7.8305220880000004"/>
    <n v="7.8305220880000004"/>
  </r>
  <r>
    <d v="2025-10-14T00:00:00"/>
    <x v="36"/>
    <n v="668"/>
    <n v="5"/>
    <n v="1.1240000000000001"/>
    <n v="0.749"/>
    <n v="5.62"/>
    <n v="5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6"/>
    <n v="1054"/>
    <n v="8"/>
    <n v="1.883"/>
    <n v="0.75900000000000001"/>
    <n v="15.06"/>
    <n v="15.06"/>
    <s v="USD"/>
    <n v="0"/>
    <n v="1"/>
    <n v="1"/>
    <n v="1"/>
    <n v="0"/>
    <n v="2"/>
    <n v="2"/>
    <n v="2"/>
    <n v="0"/>
    <n v="56.98"/>
    <n v="56.98"/>
    <n v="56.98"/>
    <n v="26.430326430000001"/>
    <n v="26.430326430000001"/>
    <n v="3.7835325370000001"/>
    <n v="3.7835325370000001"/>
  </r>
  <r>
    <d v="2025-10-14T00:00:00"/>
    <x v="36"/>
    <n v="1629"/>
    <n v="2"/>
    <n v="1.3"/>
    <n v="0.123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7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7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8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7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8"/>
    <n v="34"/>
    <n v="1"/>
    <n v="1.25"/>
    <n v="2.9409999999999998"/>
    <n v="1.25"/>
    <n v="1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7"/>
    <n v="55"/>
    <n v="1"/>
    <n v="0.43"/>
    <n v="1.8180000000000001"/>
    <n v="0.43"/>
    <n v="0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8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9"/>
    <n v="181"/>
    <n v="2"/>
    <n v="1.7849999999999999"/>
    <n v="1.105"/>
    <n v="3.57"/>
    <n v="3.57"/>
    <s v="USD"/>
    <n v="1"/>
    <n v="1"/>
    <n v="1"/>
    <n v="1"/>
    <n v="1"/>
    <n v="1"/>
    <n v="1"/>
    <n v="1"/>
    <n v="12.9"/>
    <n v="12.9"/>
    <n v="12.9"/>
    <n v="12.9"/>
    <n v="27.674418599999999"/>
    <n v="27.674418599999999"/>
    <n v="3.6134453780000002"/>
    <n v="3.6134453780000002"/>
  </r>
  <r>
    <d v="2025-10-14T00:00:00"/>
    <x v="40"/>
    <n v="117"/>
    <n v="3"/>
    <n v="1.2969999999999999"/>
    <n v="2.5640000000000001"/>
    <n v="3.89"/>
    <n v="3.89"/>
    <s v="USD"/>
    <n v="1"/>
    <n v="1"/>
    <n v="1"/>
    <n v="1"/>
    <n v="1"/>
    <n v="1"/>
    <n v="1"/>
    <n v="1"/>
    <n v="34.49"/>
    <n v="34.49"/>
    <n v="34.49"/>
    <n v="34.49"/>
    <n v="11.27863149"/>
    <n v="11.27863149"/>
    <n v="8.8663239069999999"/>
    <n v="8.8663239069999999"/>
  </r>
  <r>
    <d v="2025-10-14T00:00:00"/>
    <x v="41"/>
    <n v="935"/>
    <n v="6"/>
    <n v="1.58"/>
    <n v="0.64200000000000002"/>
    <n v="9.48"/>
    <n v="9.48"/>
    <s v="USD"/>
    <n v="1"/>
    <n v="1"/>
    <n v="1"/>
    <n v="1"/>
    <n v="1"/>
    <n v="1"/>
    <n v="1"/>
    <n v="1"/>
    <n v="32.49"/>
    <n v="32.49"/>
    <n v="32.49"/>
    <n v="32.49"/>
    <n v="29.178208680000001"/>
    <n v="29.178208680000001"/>
    <n v="3.4272151900000001"/>
    <n v="3.4272151900000001"/>
  </r>
  <r>
    <d v="2025-10-14T00:00:00"/>
    <x v="42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9"/>
    <n v="430"/>
    <n v="2"/>
    <n v="0.85"/>
    <n v="0.46500000000000002"/>
    <n v="1.7"/>
    <n v="1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0"/>
    <n v="354"/>
    <n v="7"/>
    <n v="1.0489999999999999"/>
    <n v="1.9770000000000001"/>
    <n v="7.34"/>
    <n v="7.34"/>
    <s v="USD"/>
    <n v="1"/>
    <n v="1"/>
    <n v="1"/>
    <n v="1"/>
    <n v="2"/>
    <n v="2"/>
    <n v="2"/>
    <n v="2"/>
    <n v="65.8"/>
    <n v="65.8"/>
    <n v="65.8"/>
    <n v="65.8"/>
    <n v="11.155015199999999"/>
    <n v="11.155015199999999"/>
    <n v="8.9645776569999995"/>
    <n v="8.9645776569999995"/>
  </r>
  <r>
    <d v="2025-10-14T00:00:00"/>
    <x v="41"/>
    <n v="1122"/>
    <n v="5"/>
    <n v="1.1759999999999999"/>
    <n v="0.44600000000000001"/>
    <n v="5.88"/>
    <n v="5.88"/>
    <s v="USD"/>
    <n v="3"/>
    <n v="4"/>
    <n v="4"/>
    <n v="4"/>
    <n v="9"/>
    <n v="10"/>
    <n v="10"/>
    <n v="10"/>
    <n v="251.58"/>
    <n v="274.45999999999998"/>
    <n v="274.45999999999998"/>
    <n v="274.45999999999998"/>
    <n v="2.1423886909999998"/>
    <n v="2.1423886909999998"/>
    <n v="46.676870749999999"/>
    <n v="46.676870749999999"/>
  </r>
  <r>
    <d v="2025-10-14T00:00:00"/>
    <x v="42"/>
    <n v="1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42"/>
    <n v="36"/>
    <n v="1"/>
    <n v="0.9"/>
    <n v="2.778"/>
    <n v="0.9"/>
    <n v="0.9"/>
    <s v="USD"/>
    <n v="1"/>
    <n v="1"/>
    <n v="1"/>
    <n v="1"/>
    <n v="1"/>
    <n v="1"/>
    <n v="1"/>
    <n v="1"/>
    <n v="28.49"/>
    <n v="28.49"/>
    <n v="28.49"/>
    <n v="28.49"/>
    <n v="3.1590031590000001"/>
    <n v="3.1590031590000001"/>
    <n v="31.65555556"/>
    <n v="31.65555556"/>
  </r>
  <r>
    <d v="2025-10-14T00:00:00"/>
    <x v="39"/>
    <n v="194"/>
    <n v="2"/>
    <n v="0.82499999999999996"/>
    <n v="1.0309999999999999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0"/>
    <n v="226"/>
    <n v="2"/>
    <n v="0.99"/>
    <n v="0.88500000000000001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1"/>
    <n v="445"/>
    <n v="5"/>
    <n v="1.536"/>
    <n v="1.1240000000000001"/>
    <n v="7.68"/>
    <n v="7.68"/>
    <s v="USD"/>
    <n v="2"/>
    <n v="2"/>
    <n v="2"/>
    <n v="2"/>
    <n v="4"/>
    <n v="4"/>
    <n v="4"/>
    <n v="4"/>
    <n v="109.13"/>
    <n v="109.13"/>
    <n v="109.13"/>
    <n v="109.13"/>
    <n v="7.0374782370000002"/>
    <n v="7.0374782370000002"/>
    <n v="14.20963542"/>
    <n v="14.20963542"/>
  </r>
  <r>
    <d v="2025-10-14T00:00:00"/>
    <x v="41"/>
    <n v="343"/>
    <n v="1"/>
    <n v="0.74"/>
    <n v="0.29199999999999998"/>
    <n v="0.74"/>
    <n v="0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39"/>
    <n v="481"/>
    <n v="2"/>
    <n v="0.47"/>
    <n v="0.41599999999999998"/>
    <n v="0.94"/>
    <n v="0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2"/>
    <n v="197"/>
    <n v="1"/>
    <n v="0.51"/>
    <n v="0.50800000000000001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0"/>
    <n v="1815"/>
    <n v="1"/>
    <n v="0.89"/>
    <n v="5.5E-2"/>
    <n v="0.89"/>
    <n v="0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28"/>
    <n v="1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4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28"/>
    <n v="387"/>
    <n v="1"/>
    <n v="0.99"/>
    <n v="0.25800000000000001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3"/>
    <n v="158"/>
    <n v="1"/>
    <n v="0.46"/>
    <n v="0.63300000000000001"/>
    <n v="0.46"/>
    <n v="0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28"/>
    <n v="361"/>
    <n v="3"/>
    <n v="1.04"/>
    <n v="0.83099999999999996"/>
    <n v="3.12"/>
    <n v="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3"/>
    <n v="140"/>
    <n v="1"/>
    <n v="0.99"/>
    <n v="0.71399999999999997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3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28"/>
    <n v="311"/>
    <n v="4"/>
    <n v="1.3879999999999999"/>
    <n v="1.286"/>
    <n v="5.55"/>
    <n v="5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5"/>
    <n v="3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5"/>
    <n v="705"/>
    <n v="3"/>
    <n v="1.19"/>
    <n v="0.42599999999999999"/>
    <n v="3.57"/>
    <n v="3.57"/>
    <s v="USD"/>
    <n v="2"/>
    <n v="2"/>
    <n v="2"/>
    <n v="2"/>
    <n v="2"/>
    <n v="2"/>
    <n v="2"/>
    <n v="2"/>
    <n v="67.37"/>
    <n v="67.37"/>
    <n v="67.37"/>
    <n v="67.37"/>
    <n v="5.2990945519999997"/>
    <n v="5.2990945519999997"/>
    <n v="18.871148460000001"/>
    <n v="18.871148460000001"/>
  </r>
  <r>
    <d v="2025-10-14T00:00:00"/>
    <x v="3"/>
    <n v="309"/>
    <n v="2"/>
    <n v="1.5"/>
    <n v="0.64700000000000002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5"/>
    <n v="1463"/>
    <n v="12"/>
    <n v="0.83"/>
    <n v="0.82"/>
    <n v="9.9600000000000009"/>
    <n v="9.96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8"/>
    <n v="253"/>
    <n v="1"/>
    <n v="1.5"/>
    <n v="0.3950000000000000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45"/>
    <n v="1134"/>
    <n v="2"/>
    <n v="1.0049999999999999"/>
    <n v="0.17599999999999999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5"/>
    <n v="650"/>
    <n v="6"/>
    <n v="0.91800000000000004"/>
    <n v="0.92300000000000004"/>
    <n v="5.51"/>
    <n v="5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45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"/>
    <n v="292"/>
    <n v="1"/>
    <n v="1.62"/>
    <n v="0.34200000000000003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4T00:00:00"/>
    <x v="8"/>
    <n v="1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3"/>
    <n v="2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45"/>
    <n v="3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4T00:00:00"/>
    <x v="5"/>
    <n v="2172"/>
    <n v="26"/>
    <n v="0.499"/>
    <n v="1.1970000000000001"/>
    <n v="12.97"/>
    <n v="12.97"/>
    <s v="USD"/>
    <n v="1"/>
    <n v="1"/>
    <n v="1"/>
    <n v="1"/>
    <n v="1"/>
    <n v="1"/>
    <n v="1"/>
    <n v="1"/>
    <n v="20.9"/>
    <n v="20.9"/>
    <n v="20.9"/>
    <n v="20.9"/>
    <n v="62.057416269999997"/>
    <n v="62.057416269999997"/>
    <n v="1.6114109480000001"/>
    <n v="1.6114109480000001"/>
  </r>
  <r>
    <d v="2025-10-14T00:00:00"/>
    <x v="2"/>
    <n v="2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0"/>
    <n v="2513"/>
    <n v="16"/>
    <n v="1.724"/>
    <n v="0.63700000000000001"/>
    <n v="27.58"/>
    <n v="27.58"/>
    <s v="USD"/>
    <n v="3"/>
    <n v="4"/>
    <n v="4"/>
    <n v="4"/>
    <n v="3"/>
    <n v="4"/>
    <n v="4"/>
    <n v="4"/>
    <n v="99.86"/>
    <n v="142.35"/>
    <n v="142.35"/>
    <n v="142.35"/>
    <n v="19.374780470000001"/>
    <n v="19.374780470000001"/>
    <n v="5.1613488030000001"/>
    <n v="5.1613488030000001"/>
  </r>
  <r>
    <d v="2025-10-15T00:00:00"/>
    <x v="1"/>
    <n v="5309"/>
    <n v="58"/>
    <n v="1.8959999999999999"/>
    <n v="1.0920000000000001"/>
    <n v="109.94"/>
    <n v="109.94"/>
    <s v="USD"/>
    <n v="12"/>
    <n v="12"/>
    <n v="12"/>
    <n v="12"/>
    <n v="16"/>
    <n v="16"/>
    <n v="16"/>
    <n v="16"/>
    <n v="475.42"/>
    <n v="475.42"/>
    <n v="475.42"/>
    <n v="475.42"/>
    <n v="23.124815949999999"/>
    <n v="23.124815949999999"/>
    <n v="4.3243587410000002"/>
    <n v="4.3243587410000002"/>
  </r>
  <r>
    <d v="2025-10-15T00:00:00"/>
    <x v="2"/>
    <n v="1793"/>
    <n v="12"/>
    <n v="2.863"/>
    <n v="0.66900000000000004"/>
    <n v="34.36"/>
    <n v="34.36"/>
    <s v="USD"/>
    <n v="1"/>
    <n v="1"/>
    <n v="1"/>
    <n v="1"/>
    <n v="1"/>
    <n v="1"/>
    <n v="1"/>
    <n v="1"/>
    <n v="28.9"/>
    <n v="28.9"/>
    <n v="28.9"/>
    <n v="28.9"/>
    <n v="118.8927336"/>
    <n v="118.8927336"/>
    <n v="0.84109429570000005"/>
    <n v="0.84109429570000005"/>
  </r>
  <r>
    <d v="2025-10-15T00:00:00"/>
    <x v="4"/>
    <n v="2512"/>
    <n v="13"/>
    <n v="5.0140000000000002"/>
    <n v="0.51800000000000002"/>
    <n v="65.180000000000007"/>
    <n v="65.180000000000007"/>
    <s v="USD"/>
    <n v="3"/>
    <n v="4"/>
    <n v="4"/>
    <n v="4"/>
    <n v="5"/>
    <n v="6"/>
    <n v="6"/>
    <n v="6"/>
    <n v="456.09"/>
    <n v="565.58000000000004"/>
    <n v="565.58000000000004"/>
    <n v="565.58000000000004"/>
    <n v="11.52445277"/>
    <n v="11.52445277"/>
    <n v="8.6772015959999997"/>
    <n v="8.6772015959999997"/>
  </r>
  <r>
    <d v="2025-10-15T00:00:00"/>
    <x v="44"/>
    <n v="5580"/>
    <n v="44"/>
    <n v="2.4409999999999998"/>
    <n v="0.78900000000000003"/>
    <n v="107.39"/>
    <n v="107.39"/>
    <s v="USD"/>
    <n v="8"/>
    <n v="9"/>
    <n v="9"/>
    <n v="9"/>
    <n v="8"/>
    <n v="9"/>
    <n v="9"/>
    <n v="9"/>
    <n v="265.14999999999998"/>
    <n v="299.64"/>
    <n v="299.64"/>
    <n v="299.64"/>
    <n v="35.839674279999997"/>
    <n v="35.839674279999997"/>
    <n v="2.7902039300000001"/>
    <n v="2.7902039300000001"/>
  </r>
  <r>
    <d v="2025-10-15T00:00:00"/>
    <x v="6"/>
    <n v="651"/>
    <n v="13"/>
    <n v="1.4079999999999999"/>
    <n v="1.9970000000000001"/>
    <n v="18.3"/>
    <n v="18.3"/>
    <s v="USD"/>
    <n v="4"/>
    <n v="4"/>
    <n v="4"/>
    <n v="4"/>
    <n v="4"/>
    <n v="4"/>
    <n v="4"/>
    <n v="4"/>
    <n v="108.13"/>
    <n v="108.13"/>
    <n v="108.13"/>
    <n v="108.13"/>
    <n v="16.924072880000001"/>
    <n v="16.924072880000001"/>
    <n v="5.9087431690000001"/>
    <n v="5.9087431690000001"/>
  </r>
  <r>
    <d v="2025-10-15T00:00:00"/>
    <x v="7"/>
    <n v="1587"/>
    <n v="9"/>
    <n v="1.712"/>
    <n v="0.56699999999999995"/>
    <n v="15.41"/>
    <n v="15.41"/>
    <s v="USD"/>
    <n v="3"/>
    <n v="5"/>
    <n v="5"/>
    <n v="5"/>
    <n v="4"/>
    <n v="6"/>
    <n v="6"/>
    <n v="6"/>
    <n v="159.44999999999999"/>
    <n v="201.82"/>
    <n v="201.82"/>
    <n v="201.82"/>
    <n v="7.6355167970000002"/>
    <n v="7.6355167970000002"/>
    <n v="13.09669046"/>
    <n v="13.09669046"/>
  </r>
  <r>
    <d v="2025-10-15T00:00:00"/>
    <x v="9"/>
    <n v="1173"/>
    <n v="14"/>
    <n v="1.4510000000000001"/>
    <n v="1.194"/>
    <n v="20.309999999999999"/>
    <n v="20.309999999999999"/>
    <s v="USD"/>
    <n v="1"/>
    <n v="1"/>
    <n v="1"/>
    <n v="1"/>
    <n v="1"/>
    <n v="1"/>
    <n v="1"/>
    <n v="1"/>
    <n v="21.88"/>
    <n v="21.88"/>
    <n v="21.88"/>
    <n v="21.88"/>
    <n v="92.824497260000001"/>
    <n v="92.824497260000001"/>
    <n v="1.0773018219999999"/>
    <n v="1.0773018219999999"/>
  </r>
  <r>
    <d v="2025-10-15T00:00:00"/>
    <x v="4"/>
    <n v="6319"/>
    <n v="72"/>
    <n v="4.2560000000000002"/>
    <n v="1.139"/>
    <n v="306.44"/>
    <n v="306.44"/>
    <s v="USD"/>
    <n v="35"/>
    <n v="37"/>
    <n v="37"/>
    <n v="37"/>
    <n v="54"/>
    <n v="57"/>
    <n v="57"/>
    <n v="57"/>
    <n v="2072.14"/>
    <n v="2168.7800000000002"/>
    <n v="2168.7800000000002"/>
    <n v="2168.7800000000002"/>
    <n v="14.129602820000001"/>
    <n v="14.129602820000001"/>
    <n v="7.0773397730000003"/>
    <n v="7.0773397730000003"/>
  </r>
  <r>
    <d v="2025-10-15T00:00:00"/>
    <x v="10"/>
    <n v="2443"/>
    <n v="15"/>
    <n v="5.46"/>
    <n v="0.61399999999999999"/>
    <n v="81.900000000000006"/>
    <n v="81.900000000000006"/>
    <s v="USD"/>
    <n v="4"/>
    <n v="5"/>
    <n v="5"/>
    <n v="5"/>
    <n v="7"/>
    <n v="9"/>
    <n v="9"/>
    <n v="9"/>
    <n v="229.16"/>
    <n v="282.14"/>
    <n v="282.14"/>
    <n v="282.14"/>
    <n v="29.02814206"/>
    <n v="29.02814206"/>
    <n v="3.4449328449999999"/>
    <n v="3.4449328449999999"/>
  </r>
  <r>
    <d v="2025-10-15T00:00:00"/>
    <x v="11"/>
    <n v="1561"/>
    <n v="11"/>
    <n v="4.57"/>
    <n v="0.70499999999999996"/>
    <n v="50.27"/>
    <n v="50.27"/>
    <s v="USD"/>
    <n v="3"/>
    <n v="3"/>
    <n v="3"/>
    <n v="3"/>
    <n v="3"/>
    <n v="3"/>
    <n v="3"/>
    <n v="3"/>
    <n v="95.64"/>
    <n v="95.64"/>
    <n v="95.64"/>
    <n v="95.64"/>
    <n v="52.56168967"/>
    <n v="52.56168967"/>
    <n v="1.902526358"/>
    <n v="1.902526358"/>
  </r>
  <r>
    <d v="2025-10-15T00:00:00"/>
    <x v="12"/>
    <n v="3238"/>
    <n v="28"/>
    <n v="5.5750000000000002"/>
    <n v="0.86499999999999999"/>
    <n v="156.1"/>
    <n v="156.1"/>
    <s v="USD"/>
    <n v="14"/>
    <n v="16"/>
    <n v="16"/>
    <n v="16"/>
    <n v="26"/>
    <n v="28"/>
    <n v="28"/>
    <n v="28"/>
    <n v="869.08"/>
    <n v="972.45"/>
    <n v="972.45"/>
    <n v="972.45"/>
    <n v="16.052239190000002"/>
    <n v="16.052239190000002"/>
    <n v="6.2296604740000001"/>
    <n v="6.2296604740000001"/>
  </r>
  <r>
    <d v="2025-10-15T00:00:00"/>
    <x v="13"/>
    <n v="5003"/>
    <n v="24"/>
    <n v="3.8159999999999998"/>
    <n v="0.48"/>
    <n v="91.58"/>
    <n v="91.58"/>
    <s v="USD"/>
    <n v="6"/>
    <n v="6"/>
    <n v="7"/>
    <n v="7"/>
    <n v="15"/>
    <n v="15"/>
    <n v="17"/>
    <n v="17"/>
    <n v="603.12"/>
    <n v="603.12"/>
    <n v="678.88"/>
    <n v="678.88"/>
    <n v="15.184374589999999"/>
    <n v="13.48986566"/>
    <n v="6.5857174059999997"/>
    <n v="7.4129722649999996"/>
  </r>
  <r>
    <d v="2025-10-15T00:00:00"/>
    <x v="14"/>
    <n v="1217"/>
    <n v="8"/>
    <n v="3.9180000000000001"/>
    <n v="0.65700000000000003"/>
    <n v="31.34"/>
    <n v="31.34"/>
    <s v="USD"/>
    <n v="4"/>
    <n v="4"/>
    <n v="4"/>
    <n v="4"/>
    <n v="4"/>
    <n v="4"/>
    <n v="4"/>
    <n v="4"/>
    <n v="214.74"/>
    <n v="214.74"/>
    <n v="214.74"/>
    <n v="214.74"/>
    <n v="14.594393220000001"/>
    <n v="14.594393220000001"/>
    <n v="6.8519463939999996"/>
    <n v="6.8519463939999996"/>
  </r>
  <r>
    <d v="2025-10-15T00:00:00"/>
    <x v="46"/>
    <n v="2871"/>
    <n v="7"/>
    <n v="2.7839999999999998"/>
    <n v="0.24399999999999999"/>
    <n v="19.489999999999998"/>
    <n v="19.489999999999998"/>
    <s v="USD"/>
    <n v="1"/>
    <n v="1"/>
    <n v="1"/>
    <n v="1"/>
    <n v="1"/>
    <n v="1"/>
    <n v="1"/>
    <n v="1"/>
    <n v="31.88"/>
    <n v="31.88"/>
    <n v="31.88"/>
    <n v="31.88"/>
    <n v="61.135508160000001"/>
    <n v="61.135508160000001"/>
    <n v="1.6357106210000001"/>
    <n v="1.6357106210000001"/>
  </r>
  <r>
    <d v="2025-10-15T00:00:00"/>
    <x v="15"/>
    <n v="1762"/>
    <n v="9"/>
    <n v="3.1709999999999998"/>
    <n v="0.51100000000000001"/>
    <n v="28.54"/>
    <n v="28.54"/>
    <s v="USD"/>
    <n v="2"/>
    <n v="2"/>
    <n v="2"/>
    <n v="2"/>
    <n v="2"/>
    <n v="2"/>
    <n v="2"/>
    <n v="2"/>
    <n v="65.98"/>
    <n v="65.98"/>
    <n v="65.98"/>
    <n v="65.98"/>
    <n v="43.255531980000001"/>
    <n v="43.255531980000001"/>
    <n v="2.3118430270000001"/>
    <n v="2.3118430270000001"/>
  </r>
  <r>
    <d v="2025-10-15T00:00:00"/>
    <x v="16"/>
    <n v="772"/>
    <n v="9"/>
    <n v="4.4630000000000001"/>
    <n v="1.1659999999999999"/>
    <n v="40.17"/>
    <n v="40.17"/>
    <s v="USD"/>
    <n v="2"/>
    <n v="2"/>
    <n v="2"/>
    <n v="2"/>
    <n v="3"/>
    <n v="3"/>
    <n v="3"/>
    <n v="3"/>
    <n v="183.86"/>
    <n v="183.86"/>
    <n v="183.86"/>
    <n v="183.86"/>
    <n v="21.848145330000001"/>
    <n v="21.848145330000001"/>
    <n v="4.5770475480000004"/>
    <n v="4.5770475480000004"/>
  </r>
  <r>
    <d v="2025-10-15T00:00:00"/>
    <x v="49"/>
    <n v="3392"/>
    <n v="36"/>
    <n v="2.226"/>
    <n v="1.0609999999999999"/>
    <n v="80.13"/>
    <n v="80.13"/>
    <s v="USD"/>
    <n v="10"/>
    <n v="12"/>
    <n v="12"/>
    <n v="12"/>
    <n v="11"/>
    <n v="13"/>
    <n v="13"/>
    <n v="13"/>
    <n v="396.73"/>
    <n v="453.1"/>
    <n v="453.1"/>
    <n v="453.1"/>
    <n v="17.684837779999999"/>
    <n v="17.684837779999999"/>
    <n v="5.6545613379999997"/>
    <n v="5.6545613379999997"/>
  </r>
  <r>
    <d v="2025-10-15T00:00:00"/>
    <x v="17"/>
    <n v="538"/>
    <n v="3"/>
    <n v="5.9169999999999998"/>
    <n v="0.55800000000000005"/>
    <n v="17.75"/>
    <n v="17.75"/>
    <s v="USD"/>
    <n v="1"/>
    <n v="1"/>
    <n v="1"/>
    <n v="1"/>
    <n v="3"/>
    <n v="3"/>
    <n v="3"/>
    <n v="3"/>
    <n v="104.64"/>
    <n v="104.64"/>
    <n v="104.64"/>
    <n v="104.64"/>
    <n v="16.962920489999998"/>
    <n v="16.962920489999998"/>
    <n v="5.8952112679999997"/>
    <n v="5.8952112679999997"/>
  </r>
  <r>
    <d v="2025-10-15T00:00:00"/>
    <x v="18"/>
    <n v="1881"/>
    <n v="10"/>
    <n v="3.294"/>
    <n v="0.53200000000000003"/>
    <n v="32.94"/>
    <n v="32.94"/>
    <s v="USD"/>
    <n v="2"/>
    <n v="3"/>
    <n v="3"/>
    <n v="3"/>
    <n v="2"/>
    <n v="3"/>
    <n v="3"/>
    <n v="3"/>
    <n v="77.37"/>
    <n v="112.25"/>
    <n v="112.25"/>
    <n v="112.25"/>
    <n v="29.345211580000001"/>
    <n v="29.345211580000001"/>
    <n v="3.40771099"/>
    <n v="3.40771099"/>
  </r>
  <r>
    <d v="2025-10-15T00:00:00"/>
    <x v="19"/>
    <n v="1344"/>
    <n v="4"/>
    <n v="8.2850000000000001"/>
    <n v="0.29799999999999999"/>
    <n v="33.14"/>
    <n v="33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0"/>
    <n v="1834"/>
    <n v="9"/>
    <n v="5.1790000000000003"/>
    <n v="0.49099999999999999"/>
    <n v="46.61"/>
    <n v="46.61"/>
    <s v="USD"/>
    <n v="2"/>
    <n v="5"/>
    <n v="5"/>
    <n v="5"/>
    <n v="2"/>
    <n v="8"/>
    <n v="8"/>
    <n v="8"/>
    <n v="142.78"/>
    <n v="401.16"/>
    <n v="401.16"/>
    <n v="401.16"/>
    <n v="11.618805460000001"/>
    <n v="11.618805460000001"/>
    <n v="8.6067367519999998"/>
    <n v="8.6067367519999998"/>
  </r>
  <r>
    <d v="2025-10-15T00:00:00"/>
    <x v="21"/>
    <n v="1435"/>
    <n v="9"/>
    <n v="2.2519999999999998"/>
    <n v="0.627"/>
    <n v="20.27"/>
    <n v="20.27"/>
    <s v="USD"/>
    <n v="1"/>
    <n v="1"/>
    <n v="1"/>
    <n v="1"/>
    <n v="1"/>
    <n v="1"/>
    <n v="1"/>
    <n v="1"/>
    <n v="42.49"/>
    <n v="42.49"/>
    <n v="42.49"/>
    <n v="42.49"/>
    <n v="47.705342430000002"/>
    <n v="47.705342430000002"/>
    <n v="2.0962012830000001"/>
    <n v="2.0962012830000001"/>
  </r>
  <r>
    <d v="2025-10-15T00:00:00"/>
    <x v="22"/>
    <n v="801"/>
    <n v="4"/>
    <n v="4.3380000000000001"/>
    <n v="0.499"/>
    <n v="17.350000000000001"/>
    <n v="17.350000000000001"/>
    <s v="USD"/>
    <n v="1"/>
    <n v="1"/>
    <n v="1"/>
    <n v="1"/>
    <n v="2"/>
    <n v="2"/>
    <n v="2"/>
    <n v="2"/>
    <n v="52.98"/>
    <n v="52.98"/>
    <n v="52.98"/>
    <n v="52.98"/>
    <n v="32.748206869999997"/>
    <n v="32.748206869999997"/>
    <n v="3.0536023050000001"/>
    <n v="3.0536023050000001"/>
  </r>
  <r>
    <d v="2025-10-15T00:00:00"/>
    <x v="3"/>
    <n v="1427"/>
    <n v="3"/>
    <n v="4.077"/>
    <n v="0.21"/>
    <n v="12.23"/>
    <n v="12.23"/>
    <s v="USD"/>
    <n v="1"/>
    <n v="1"/>
    <n v="1"/>
    <n v="1"/>
    <n v="2"/>
    <n v="2"/>
    <n v="2"/>
    <n v="2"/>
    <n v="196.98"/>
    <n v="196.98"/>
    <n v="196.98"/>
    <n v="196.98"/>
    <n v="6.2087521580000002"/>
    <n v="6.2087521580000002"/>
    <n v="16.10629599"/>
    <n v="16.10629599"/>
  </r>
  <r>
    <d v="2025-10-15T00:00:00"/>
    <x v="46"/>
    <n v="2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10"/>
    <n v="677"/>
    <n v="2"/>
    <n v="3.855"/>
    <n v="0.29499999999999998"/>
    <n v="7.71"/>
    <n v="7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14"/>
    <n v="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23"/>
    <n v="212"/>
    <n v="1"/>
    <n v="2.75"/>
    <n v="0.47199999999999998"/>
    <n v="2.75"/>
    <n v="2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4"/>
    <n v="2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0"/>
    <n v="114"/>
    <n v="2"/>
    <n v="2.88"/>
    <n v="1.754"/>
    <n v="5.76"/>
    <n v="5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"/>
    <n v="363"/>
    <n v="7"/>
    <n v="3.0339999999999998"/>
    <n v="1.9279999999999999"/>
    <n v="21.24"/>
    <n v="21.24"/>
    <s v="USD"/>
    <n v="1"/>
    <n v="1"/>
    <n v="1"/>
    <n v="1"/>
    <n v="1"/>
    <n v="1"/>
    <n v="1"/>
    <n v="1"/>
    <n v="29.88"/>
    <n v="29.88"/>
    <n v="29.88"/>
    <n v="29.88"/>
    <n v="71.084337349999998"/>
    <n v="71.084337349999998"/>
    <n v="1.4067796610000001"/>
    <n v="1.4067796610000001"/>
  </r>
  <r>
    <d v="2025-10-15T00:00:00"/>
    <x v="6"/>
    <n v="195"/>
    <n v="2"/>
    <n v="3.0350000000000001"/>
    <n v="1.026"/>
    <n v="6.07"/>
    <n v="6.07"/>
    <s v="USD"/>
    <n v="1"/>
    <n v="1"/>
    <n v="1"/>
    <n v="1"/>
    <n v="1"/>
    <n v="1"/>
    <n v="1"/>
    <n v="1"/>
    <n v="112.9"/>
    <n v="112.9"/>
    <n v="112.9"/>
    <n v="112.9"/>
    <n v="5.3764393269999999"/>
    <n v="5.3764393269999999"/>
    <n v="18.599670509999999"/>
    <n v="18.599670509999999"/>
  </r>
  <r>
    <d v="2025-10-15T00:00:00"/>
    <x v="36"/>
    <n v="548"/>
    <n v="2"/>
    <n v="5.2249999999999996"/>
    <n v="0.36499999999999999"/>
    <n v="10.45"/>
    <n v="10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7"/>
    <n v="765"/>
    <n v="3"/>
    <n v="2.12"/>
    <n v="0.39200000000000002"/>
    <n v="6.36"/>
    <n v="6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4"/>
    <n v="352"/>
    <n v="1"/>
    <n v="7.57"/>
    <n v="0.28399999999999997"/>
    <n v="7.57"/>
    <n v="7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"/>
    <n v="420"/>
    <n v="2"/>
    <n v="2.87"/>
    <n v="0.47599999999999998"/>
    <n v="5.74"/>
    <n v="5.74"/>
    <s v="USD"/>
    <n v="1"/>
    <n v="1"/>
    <n v="1"/>
    <n v="1"/>
    <n v="1"/>
    <n v="1"/>
    <n v="1"/>
    <n v="1"/>
    <n v="36.49"/>
    <n v="36.49"/>
    <n v="36.49"/>
    <n v="36.49"/>
    <n v="15.73033708"/>
    <n v="15.73033708"/>
    <n v="6.3571428570000004"/>
    <n v="6.3571428570000004"/>
  </r>
  <r>
    <d v="2025-10-15T00:00:00"/>
    <x v="17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44"/>
    <n v="128"/>
    <n v="1"/>
    <n v="0.1"/>
    <n v="0.78100000000000003"/>
    <n v="0.1"/>
    <n v="0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1"/>
    <n v="2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21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25"/>
    <n v="994"/>
    <n v="2"/>
    <n v="3.4449999999999998"/>
    <n v="0.20100000000000001"/>
    <n v="6.89"/>
    <n v="6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6"/>
    <n v="2069"/>
    <n v="7"/>
    <n v="2.9790000000000001"/>
    <n v="0.33800000000000002"/>
    <n v="20.85"/>
    <n v="20.85"/>
    <s v="USD"/>
    <n v="1"/>
    <n v="1"/>
    <n v="1"/>
    <n v="1"/>
    <n v="1"/>
    <n v="1"/>
    <n v="1"/>
    <n v="1"/>
    <n v="13.49"/>
    <n v="13.49"/>
    <n v="13.49"/>
    <n v="13.49"/>
    <n v="154.5589325"/>
    <n v="154.5589325"/>
    <n v="0.64700239810000004"/>
    <n v="0.64700239810000004"/>
  </r>
  <r>
    <d v="2025-10-15T00:00:00"/>
    <x v="27"/>
    <n v="540"/>
    <n v="1"/>
    <n v="2"/>
    <n v="0.185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5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1"/>
    <n v="540"/>
    <n v="8"/>
    <n v="1.978"/>
    <n v="1.4810000000000001"/>
    <n v="15.82"/>
    <n v="15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14"/>
    <n v="122"/>
    <n v="2"/>
    <n v="3.36"/>
    <n v="1.639"/>
    <n v="6.72"/>
    <n v="6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4"/>
    <n v="58"/>
    <n v="2"/>
    <n v="2.06"/>
    <n v="3.448"/>
    <n v="4.12"/>
    <n v="4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12"/>
    <n v="704"/>
    <n v="9"/>
    <n v="4.3460000000000001"/>
    <n v="1.278"/>
    <n v="39.11"/>
    <n v="39.11"/>
    <s v="USD"/>
    <n v="6"/>
    <n v="6"/>
    <n v="6"/>
    <n v="6"/>
    <n v="7"/>
    <n v="7"/>
    <n v="7"/>
    <n v="7"/>
    <n v="211.13"/>
    <n v="211.13"/>
    <n v="211.13"/>
    <n v="211.13"/>
    <n v="18.524132049999999"/>
    <n v="18.524132049999999"/>
    <n v="5.3983635899999998"/>
    <n v="5.3983635899999998"/>
  </r>
  <r>
    <d v="2025-10-15T00:00:00"/>
    <x v="10"/>
    <n v="178"/>
    <n v="1"/>
    <n v="6.07"/>
    <n v="0.56200000000000006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8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2"/>
    <n v="387"/>
    <n v="1"/>
    <n v="1.98"/>
    <n v="0.25800000000000001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9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16"/>
    <n v="398"/>
    <n v="3"/>
    <n v="4.9530000000000003"/>
    <n v="0.754"/>
    <n v="14.86"/>
    <n v="14.86"/>
    <s v="USD"/>
    <n v="3"/>
    <n v="4"/>
    <n v="4"/>
    <n v="4"/>
    <n v="13"/>
    <n v="17"/>
    <n v="17"/>
    <n v="17"/>
    <n v="656.29"/>
    <n v="788.21"/>
    <n v="788.21"/>
    <n v="788.21"/>
    <n v="1.885284379"/>
    <n v="1.885284379"/>
    <n v="53.042395689999999"/>
    <n v="53.042395689999999"/>
  </r>
  <r>
    <d v="2025-10-15T00:00:00"/>
    <x v="48"/>
    <n v="1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19"/>
    <n v="4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29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29"/>
    <n v="92"/>
    <n v="1"/>
    <n v="0.96"/>
    <n v="1.087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9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29"/>
    <n v="1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0"/>
    <n v="1111"/>
    <n v="11"/>
    <n v="0.86599999999999999"/>
    <n v="0.99"/>
    <n v="9.5299999999999994"/>
    <n v="9.52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0"/>
    <n v="2061"/>
    <n v="11"/>
    <n v="0.747"/>
    <n v="0.53400000000000003"/>
    <n v="8.2200000000000006"/>
    <n v="8.2200000000000006"/>
    <s v="USD"/>
    <n v="3"/>
    <n v="3"/>
    <n v="4"/>
    <n v="4"/>
    <n v="3"/>
    <n v="3"/>
    <n v="4"/>
    <n v="4"/>
    <n v="82.86"/>
    <n v="82.86"/>
    <n v="125.35"/>
    <n v="125.35"/>
    <n v="9.9203475739999991"/>
    <n v="6.5576386119999999"/>
    <n v="10.080291969999999"/>
    <n v="15.249391729999999"/>
  </r>
  <r>
    <d v="2025-10-15T00:00:00"/>
    <x v="30"/>
    <n v="1490"/>
    <n v="13"/>
    <n v="0.68300000000000005"/>
    <n v="0.872"/>
    <n v="8.8800000000000008"/>
    <n v="8.8800000000000008"/>
    <s v="USD"/>
    <n v="1"/>
    <n v="1"/>
    <n v="1"/>
    <n v="1"/>
    <n v="1"/>
    <n v="1"/>
    <n v="1"/>
    <n v="1"/>
    <n v="13.88"/>
    <n v="13.88"/>
    <n v="13.88"/>
    <n v="13.88"/>
    <n v="63.976945239999999"/>
    <n v="63.976945239999999"/>
    <n v="1.563063063"/>
    <n v="1.563063063"/>
  </r>
  <r>
    <d v="2025-10-15T00:00:00"/>
    <x v="30"/>
    <n v="4029"/>
    <n v="57"/>
    <n v="0.33200000000000002"/>
    <n v="1.415"/>
    <n v="18.920000000000002"/>
    <n v="18.920000000000002"/>
    <s v="USD"/>
    <n v="4"/>
    <n v="5"/>
    <n v="5"/>
    <n v="5"/>
    <n v="4"/>
    <n v="8"/>
    <n v="8"/>
    <n v="8"/>
    <n v="96.74"/>
    <n v="224.26"/>
    <n v="224.26"/>
    <n v="224.26"/>
    <n v="8.4366360470000004"/>
    <n v="8.4366360470000004"/>
    <n v="11.853065539999999"/>
    <n v="11.853065539999999"/>
  </r>
  <r>
    <d v="2025-10-15T00:00:00"/>
    <x v="31"/>
    <n v="148"/>
    <n v="1"/>
    <n v="1.5"/>
    <n v="0.67600000000000005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2"/>
    <n v="509"/>
    <n v="3"/>
    <n v="1.123"/>
    <n v="0.58899999999999997"/>
    <n v="3.37"/>
    <n v="3.37"/>
    <s v="USD"/>
    <n v="1"/>
    <n v="1"/>
    <n v="1"/>
    <n v="1"/>
    <n v="1"/>
    <n v="1"/>
    <n v="1"/>
    <n v="1"/>
    <n v="37.49"/>
    <n v="37.49"/>
    <n v="37.49"/>
    <n v="37.49"/>
    <n v="8.9890637499999997"/>
    <n v="8.9890637499999997"/>
    <n v="11.12462908"/>
    <n v="11.12462908"/>
  </r>
  <r>
    <d v="2025-10-15T00:00:00"/>
    <x v="31"/>
    <n v="501"/>
    <n v="4"/>
    <n v="0.92300000000000004"/>
    <n v="0.79800000000000004"/>
    <n v="3.69"/>
    <n v="3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2"/>
    <n v="881"/>
    <n v="4"/>
    <n v="1.4330000000000001"/>
    <n v="0.45400000000000001"/>
    <n v="5.73"/>
    <n v="5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2"/>
    <n v="705"/>
    <n v="3"/>
    <n v="1.2230000000000001"/>
    <n v="0.42599999999999999"/>
    <n v="3.67"/>
    <n v="3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1"/>
    <n v="621"/>
    <n v="5"/>
    <n v="1.1819999999999999"/>
    <n v="0.80500000000000005"/>
    <n v="5.91"/>
    <n v="5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2"/>
    <n v="1221"/>
    <n v="4"/>
    <n v="0.85"/>
    <n v="0.32800000000000001"/>
    <n v="3.4"/>
    <n v="3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1"/>
    <n v="1669"/>
    <n v="10"/>
    <n v="0.90600000000000003"/>
    <n v="0.59899999999999998"/>
    <n v="9.06"/>
    <n v="9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4"/>
    <n v="534"/>
    <n v="7"/>
    <n v="1.31"/>
    <n v="1.3109999999999999"/>
    <n v="9.17"/>
    <n v="9.17"/>
    <s v="USD"/>
    <n v="4"/>
    <n v="5"/>
    <n v="5"/>
    <n v="5"/>
    <n v="4"/>
    <n v="5"/>
    <n v="5"/>
    <n v="5"/>
    <n v="108.23"/>
    <n v="131.11000000000001"/>
    <n v="131.11000000000001"/>
    <n v="131.11000000000001"/>
    <n v="6.9941270690000001"/>
    <n v="6.9941270690000001"/>
    <n v="14.297709920000001"/>
    <n v="14.297709920000001"/>
  </r>
  <r>
    <d v="2025-10-15T00:00:00"/>
    <x v="35"/>
    <n v="1318"/>
    <n v="4"/>
    <n v="1.113"/>
    <n v="0.30299999999999999"/>
    <n v="4.45"/>
    <n v="4.45"/>
    <s v="USD"/>
    <n v="1"/>
    <n v="1"/>
    <n v="1"/>
    <n v="1"/>
    <n v="1"/>
    <n v="1"/>
    <n v="1"/>
    <n v="1"/>
    <n v="21.88"/>
    <n v="21.88"/>
    <n v="21.88"/>
    <n v="21.88"/>
    <n v="20.33820841"/>
    <n v="20.33820841"/>
    <n v="4.9168539329999996"/>
    <n v="4.9168539329999996"/>
  </r>
  <r>
    <d v="2025-10-15T00:00:00"/>
    <x v="35"/>
    <n v="3905"/>
    <n v="12"/>
    <n v="0.98299999999999998"/>
    <n v="0.307"/>
    <n v="11.8"/>
    <n v="11.8"/>
    <s v="USD"/>
    <n v="1"/>
    <n v="1"/>
    <n v="1"/>
    <n v="1"/>
    <n v="1"/>
    <n v="1"/>
    <n v="1"/>
    <n v="1"/>
    <n v="21.88"/>
    <n v="21.88"/>
    <n v="21.88"/>
    <n v="21.88"/>
    <n v="53.930530160000004"/>
    <n v="53.930530160000004"/>
    <n v="1.854237288"/>
    <n v="1.854237288"/>
  </r>
  <r>
    <d v="2025-10-15T00:00:00"/>
    <x v="33"/>
    <n v="46"/>
    <n v="1"/>
    <n v="0.86"/>
    <n v="2.1739999999999999"/>
    <n v="0.86"/>
    <n v="0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4"/>
    <n v="1388"/>
    <n v="19"/>
    <n v="1.0169999999999999"/>
    <n v="1.369"/>
    <n v="19.32"/>
    <n v="19.32"/>
    <s v="USD"/>
    <n v="4"/>
    <n v="5"/>
    <n v="5"/>
    <n v="5"/>
    <n v="4"/>
    <n v="5"/>
    <n v="5"/>
    <n v="5"/>
    <n v="181.13"/>
    <n v="205.01"/>
    <n v="205.01"/>
    <n v="205.01"/>
    <n v="9.4239305400000006"/>
    <n v="9.4239305400000006"/>
    <n v="10.61128364"/>
    <n v="10.61128364"/>
  </r>
  <r>
    <d v="2025-10-15T00:00:00"/>
    <x v="33"/>
    <n v="100"/>
    <n v="1"/>
    <n v="0.66"/>
    <n v="1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4"/>
    <n v="510"/>
    <n v="4"/>
    <n v="1.2749999999999999"/>
    <n v="0.78400000000000003"/>
    <n v="5.0999999999999996"/>
    <n v="5.0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5"/>
    <n v="720"/>
    <n v="6"/>
    <n v="1.2230000000000001"/>
    <n v="0.83299999999999996"/>
    <n v="7.34"/>
    <n v="7.34"/>
    <s v="USD"/>
    <n v="0"/>
    <n v="1"/>
    <n v="1"/>
    <n v="1"/>
    <n v="0"/>
    <n v="1"/>
    <n v="1"/>
    <n v="1"/>
    <n v="0"/>
    <n v="13.88"/>
    <n v="13.88"/>
    <n v="13.88"/>
    <n v="52.881844379999997"/>
    <n v="52.881844379999997"/>
    <n v="1.891008174"/>
    <n v="1.891008174"/>
  </r>
  <r>
    <d v="2025-10-15T00:00:00"/>
    <x v="34"/>
    <n v="1993"/>
    <n v="3"/>
    <n v="0.78"/>
    <n v="0.151"/>
    <n v="2.34"/>
    <n v="2.34"/>
    <s v="USD"/>
    <n v="1"/>
    <n v="1"/>
    <n v="1"/>
    <n v="1"/>
    <n v="1"/>
    <n v="1"/>
    <n v="1"/>
    <n v="1"/>
    <n v="22.88"/>
    <n v="22.88"/>
    <n v="22.88"/>
    <n v="22.88"/>
    <n v="10.227272729999999"/>
    <n v="10.227272729999999"/>
    <n v="9.7777777780000008"/>
    <n v="9.7777777780000008"/>
  </r>
  <r>
    <d v="2025-10-15T00:00:00"/>
    <x v="33"/>
    <n v="102"/>
    <n v="2"/>
    <n v="0.375"/>
    <n v="1.9610000000000001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5"/>
    <n v="3508"/>
    <n v="11"/>
    <n v="0.64100000000000001"/>
    <n v="0.314"/>
    <n v="7.05"/>
    <n v="7.05"/>
    <s v="USD"/>
    <n v="1"/>
    <n v="1"/>
    <n v="1"/>
    <n v="1"/>
    <n v="1"/>
    <n v="1"/>
    <n v="1"/>
    <n v="1"/>
    <n v="21.88"/>
    <n v="21.88"/>
    <n v="21.88"/>
    <n v="21.88"/>
    <n v="32.22120658"/>
    <n v="32.22120658"/>
    <n v="3.1035460989999999"/>
    <n v="3.1035460989999999"/>
  </r>
  <r>
    <d v="2025-10-15T00:00:00"/>
    <x v="36"/>
    <n v="554"/>
    <n v="8"/>
    <n v="2.4489999999999998"/>
    <n v="1.444"/>
    <n v="19.59"/>
    <n v="19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6"/>
    <n v="807"/>
    <n v="3"/>
    <n v="1.1100000000000001"/>
    <n v="0.372"/>
    <n v="3.33"/>
    <n v="3.33"/>
    <s v="USD"/>
    <n v="2"/>
    <n v="2"/>
    <n v="2"/>
    <n v="2"/>
    <n v="2"/>
    <n v="2"/>
    <n v="2"/>
    <n v="2"/>
    <n v="56.98"/>
    <n v="56.98"/>
    <n v="56.98"/>
    <n v="56.98"/>
    <n v="5.8441558440000003"/>
    <n v="5.8441558440000003"/>
    <n v="17.11111111"/>
    <n v="17.11111111"/>
  </r>
  <r>
    <d v="2025-10-15T00:00:00"/>
    <x v="36"/>
    <n v="1074"/>
    <n v="6"/>
    <n v="1.665"/>
    <n v="0.55900000000000005"/>
    <n v="9.99"/>
    <n v="9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6"/>
    <n v="1584"/>
    <n v="10"/>
    <n v="1.133"/>
    <n v="0.63100000000000001"/>
    <n v="11.33"/>
    <n v="11.33"/>
    <s v="USD"/>
    <n v="1"/>
    <n v="1"/>
    <n v="1"/>
    <n v="1"/>
    <n v="1"/>
    <n v="1"/>
    <n v="1"/>
    <n v="1"/>
    <n v="34.49"/>
    <n v="34.49"/>
    <n v="34.49"/>
    <n v="34.49"/>
    <n v="32.850101479999999"/>
    <n v="32.850101479999999"/>
    <n v="3.0441306269999999"/>
    <n v="3.0441306269999999"/>
  </r>
  <r>
    <d v="2025-10-15T00:00:00"/>
    <x v="37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7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7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7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8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9"/>
    <n v="131"/>
    <n v="3"/>
    <n v="1.03"/>
    <n v="2.29"/>
    <n v="3.09"/>
    <n v="3.09"/>
    <s v="USD"/>
    <n v="1"/>
    <n v="1"/>
    <n v="1"/>
    <n v="1"/>
    <n v="1"/>
    <n v="1"/>
    <n v="1"/>
    <n v="1"/>
    <n v="11.49"/>
    <n v="11.49"/>
    <n v="11.49"/>
    <n v="11.49"/>
    <n v="26.892950389999999"/>
    <n v="26.892950389999999"/>
    <n v="3.7184466020000002"/>
    <n v="3.7184466020000002"/>
  </r>
  <r>
    <d v="2025-10-15T00:00:00"/>
    <x v="40"/>
    <n v="102"/>
    <n v="1"/>
    <n v="1.47"/>
    <n v="0.98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1"/>
    <n v="716"/>
    <n v="1"/>
    <n v="1.5"/>
    <n v="0.14000000000000001"/>
    <n v="1.5"/>
    <n v="1.5"/>
    <s v="USD"/>
    <n v="1"/>
    <n v="1"/>
    <n v="1"/>
    <n v="1"/>
    <n v="1"/>
    <n v="1"/>
    <n v="1"/>
    <n v="1"/>
    <n v="23.88"/>
    <n v="23.88"/>
    <n v="23.88"/>
    <n v="23.88"/>
    <n v="6.281407035"/>
    <n v="6.281407035"/>
    <n v="15.92"/>
    <n v="15.92"/>
  </r>
  <r>
    <d v="2025-10-15T00:00:00"/>
    <x v="42"/>
    <n v="19"/>
    <n v="1"/>
    <n v="1.32"/>
    <n v="5.2629999999999999"/>
    <n v="1.32"/>
    <n v="1.32"/>
    <s v="USD"/>
    <n v="1"/>
    <n v="1"/>
    <n v="1"/>
    <n v="1"/>
    <n v="1"/>
    <n v="1"/>
    <n v="1"/>
    <n v="1"/>
    <n v="21.49"/>
    <n v="21.49"/>
    <n v="21.49"/>
    <n v="21.49"/>
    <n v="6.1423918100000003"/>
    <n v="6.1423918100000003"/>
    <n v="16.280303029999999"/>
    <n v="16.280303029999999"/>
  </r>
  <r>
    <d v="2025-10-15T00:00:00"/>
    <x v="39"/>
    <n v="273"/>
    <n v="3"/>
    <n v="0.64300000000000002"/>
    <n v="1.099"/>
    <n v="1.93"/>
    <n v="1.93"/>
    <s v="USD"/>
    <n v="2"/>
    <n v="2"/>
    <n v="2"/>
    <n v="2"/>
    <n v="2"/>
    <n v="2"/>
    <n v="2"/>
    <n v="2"/>
    <n v="35.369999999999997"/>
    <n v="35.369999999999997"/>
    <n v="35.369999999999997"/>
    <n v="35.369999999999997"/>
    <n v="5.4566016399999997"/>
    <n v="5.4566016399999997"/>
    <n v="18.32642487"/>
    <n v="18.32642487"/>
  </r>
  <r>
    <d v="2025-10-15T00:00:00"/>
    <x v="40"/>
    <n v="343"/>
    <n v="5"/>
    <n v="0.88600000000000001"/>
    <n v="1.458"/>
    <n v="4.43"/>
    <n v="4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1"/>
    <n v="828"/>
    <n v="3"/>
    <n v="0.85699999999999998"/>
    <n v="0.36199999999999999"/>
    <n v="2.57"/>
    <n v="2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2"/>
    <n v="1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42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9"/>
    <n v="177"/>
    <n v="1"/>
    <n v="0.51"/>
    <n v="0.56499999999999995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0"/>
    <n v="171"/>
    <n v="1"/>
    <n v="1.23"/>
    <n v="0.58499999999999996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1"/>
    <n v="562"/>
    <n v="2"/>
    <n v="1.2"/>
    <n v="0.35599999999999998"/>
    <n v="2.4"/>
    <n v="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1"/>
    <n v="1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9"/>
    <n v="239"/>
    <n v="3"/>
    <n v="0.39300000000000002"/>
    <n v="1.2549999999999999"/>
    <n v="1.18"/>
    <n v="1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2"/>
    <n v="141"/>
    <n v="2"/>
    <n v="0.34"/>
    <n v="1.4179999999999999"/>
    <n v="0.68"/>
    <n v="0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0"/>
    <n v="1352"/>
    <n v="3"/>
    <n v="0.48699999999999999"/>
    <n v="0.222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8"/>
    <n v="160"/>
    <n v="2"/>
    <n v="0.89500000000000002"/>
    <n v="1.25"/>
    <n v="1.79"/>
    <n v="1.79"/>
    <s v="USD"/>
    <n v="3"/>
    <n v="3"/>
    <n v="3"/>
    <n v="3"/>
    <n v="3"/>
    <n v="3"/>
    <n v="3"/>
    <n v="3"/>
    <n v="120.35"/>
    <n v="120.35"/>
    <n v="120.35"/>
    <n v="120.35"/>
    <n v="1.487328625"/>
    <n v="1.487328625"/>
    <n v="67.234636870000003"/>
    <n v="67.234636870000003"/>
  </r>
  <r>
    <d v="2025-10-15T00:00:00"/>
    <x v="43"/>
    <n v="25"/>
    <n v="1"/>
    <n v="1.32"/>
    <n v="4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8"/>
    <n v="351"/>
    <n v="1"/>
    <n v="1.28"/>
    <n v="0.28499999999999998"/>
    <n v="1.28"/>
    <n v="1.28"/>
    <s v="USD"/>
    <n v="1"/>
    <n v="1"/>
    <n v="1"/>
    <n v="1"/>
    <n v="1"/>
    <n v="1"/>
    <n v="1"/>
    <n v="1"/>
    <n v="23.88"/>
    <n v="23.88"/>
    <n v="23.88"/>
    <n v="23.88"/>
    <n v="5.3601340029999998"/>
    <n v="5.3601340029999998"/>
    <n v="18.65625"/>
    <n v="18.65625"/>
  </r>
  <r>
    <d v="2025-10-15T00:00:00"/>
    <x v="43"/>
    <n v="1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28"/>
    <n v="310"/>
    <n v="4"/>
    <n v="1.3580000000000001"/>
    <n v="1.29"/>
    <n v="5.43"/>
    <n v="5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3"/>
    <n v="143"/>
    <n v="3"/>
    <n v="0.747"/>
    <n v="2.0979999999999999"/>
    <n v="2.2400000000000002"/>
    <n v="2.2400000000000002"/>
    <s v="USD"/>
    <n v="0"/>
    <n v="1"/>
    <n v="1"/>
    <n v="1"/>
    <n v="0"/>
    <n v="1"/>
    <n v="1"/>
    <n v="1"/>
    <n v="0"/>
    <n v="16.489999999999998"/>
    <n v="16.489999999999998"/>
    <n v="16.489999999999998"/>
    <n v="13.5839903"/>
    <n v="13.5839903"/>
    <n v="7.3616071429999996"/>
    <n v="7.3616071429999996"/>
  </r>
  <r>
    <d v="2025-10-15T00:00:00"/>
    <x v="43"/>
    <n v="140"/>
    <n v="2"/>
    <n v="0.34499999999999997"/>
    <n v="1.429"/>
    <n v="0.69"/>
    <n v="0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8"/>
    <n v="291"/>
    <n v="4"/>
    <n v="0.70799999999999996"/>
    <n v="1.375"/>
    <n v="2.83"/>
    <n v="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45"/>
    <n v="371"/>
    <n v="3"/>
    <n v="1.18"/>
    <n v="0.80900000000000005"/>
    <n v="3.54"/>
    <n v="3.54"/>
    <s v="USD"/>
    <n v="1"/>
    <n v="1"/>
    <n v="1"/>
    <n v="1"/>
    <n v="1"/>
    <n v="1"/>
    <n v="1"/>
    <n v="1"/>
    <n v="21.88"/>
    <n v="21.88"/>
    <n v="21.88"/>
    <n v="21.88"/>
    <n v="16.179159049999999"/>
    <n v="16.179159049999999"/>
    <n v="6.1807909600000004"/>
    <n v="6.1807909600000004"/>
  </r>
  <r>
    <d v="2025-10-15T00:00:00"/>
    <x v="3"/>
    <n v="72"/>
    <n v="1"/>
    <n v="2.34"/>
    <n v="1.389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5"/>
    <n v="810"/>
    <n v="2"/>
    <n v="0.70499999999999996"/>
    <n v="0.247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"/>
    <n v="2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5"/>
    <n v="1524"/>
    <n v="7"/>
    <n v="1.163"/>
    <n v="0.45900000000000002"/>
    <n v="8.14"/>
    <n v="8.14"/>
    <s v="USD"/>
    <n v="2"/>
    <n v="2"/>
    <n v="2"/>
    <n v="2"/>
    <n v="2"/>
    <n v="2"/>
    <n v="2"/>
    <n v="2"/>
    <n v="25.37"/>
    <n v="25.37"/>
    <n v="25.37"/>
    <n v="25.37"/>
    <n v="32.085139929999997"/>
    <n v="32.085139929999997"/>
    <n v="3.1167076169999999"/>
    <n v="3.1167076169999999"/>
  </r>
  <r>
    <d v="2025-10-15T00:00:00"/>
    <x v="8"/>
    <n v="3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45"/>
    <n v="1164"/>
    <n v="4"/>
    <n v="0.84799999999999998"/>
    <n v="0.34399999999999997"/>
    <n v="3.39"/>
    <n v="3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5"/>
    <n v="664"/>
    <n v="4"/>
    <n v="1.1180000000000001"/>
    <n v="0.60199999999999998"/>
    <n v="4.47"/>
    <n v="4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8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45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3"/>
    <n v="282"/>
    <n v="3"/>
    <n v="2.02"/>
    <n v="1.0640000000000001"/>
    <n v="6.06"/>
    <n v="6.06"/>
    <s v="USD"/>
    <n v="1"/>
    <n v="2"/>
    <n v="2"/>
    <n v="2"/>
    <n v="1"/>
    <n v="2"/>
    <n v="2"/>
    <n v="2"/>
    <n v="30.88"/>
    <n v="61.76"/>
    <n v="61.76"/>
    <n v="61.76"/>
    <n v="9.8121761660000004"/>
    <n v="9.8121761660000004"/>
    <n v="10.191419140000001"/>
    <n v="10.191419140000001"/>
  </r>
  <r>
    <d v="2025-10-15T00:00:00"/>
    <x v="8"/>
    <n v="163"/>
    <n v="4"/>
    <n v="0.56799999999999995"/>
    <n v="2.4540000000000002"/>
    <n v="2.27"/>
    <n v="2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3"/>
    <n v="2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45"/>
    <n v="3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5T00:00:00"/>
    <x v="5"/>
    <n v="2059"/>
    <n v="13"/>
    <n v="0.45200000000000001"/>
    <n v="0.63100000000000001"/>
    <n v="5.88"/>
    <n v="5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5T00:00:00"/>
    <x v="2"/>
    <n v="312"/>
    <n v="3"/>
    <n v="3.0169999999999999"/>
    <n v="0.96199999999999997"/>
    <n v="9.0500000000000007"/>
    <n v="9.05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0"/>
    <n v="2387"/>
    <n v="16"/>
    <n v="1.9390000000000001"/>
    <n v="0.67"/>
    <n v="31.03"/>
    <n v="31.03"/>
    <s v="USD"/>
    <n v="6"/>
    <n v="9"/>
    <n v="9"/>
    <n v="9"/>
    <n v="6"/>
    <n v="13"/>
    <n v="13"/>
    <n v="13"/>
    <n v="157.5"/>
    <n v="403.27"/>
    <n v="403.27"/>
    <n v="403.27"/>
    <n v="7.6945966720000003"/>
    <n v="7.6945966720000003"/>
    <n v="12.996132769999999"/>
    <n v="12.996132769999999"/>
  </r>
  <r>
    <d v="2025-10-16T00:00:00"/>
    <x v="1"/>
    <n v="5152"/>
    <n v="63"/>
    <n v="2.17"/>
    <n v="1.2230000000000001"/>
    <n v="136.74"/>
    <n v="136.74"/>
    <s v="USD"/>
    <n v="13"/>
    <n v="14"/>
    <n v="14"/>
    <n v="14"/>
    <n v="14"/>
    <n v="15"/>
    <n v="15"/>
    <n v="15"/>
    <n v="391.58"/>
    <n v="415.48"/>
    <n v="415.48"/>
    <n v="415.48"/>
    <n v="32.91133147"/>
    <n v="32.91133147"/>
    <n v="3.0384671640000001"/>
    <n v="3.0384671640000001"/>
  </r>
  <r>
    <d v="2025-10-16T00:00:00"/>
    <x v="2"/>
    <n v="1633"/>
    <n v="16"/>
    <n v="2.7989999999999999"/>
    <n v="0.98"/>
    <n v="44.79"/>
    <n v="44.79"/>
    <s v="USD"/>
    <n v="3"/>
    <n v="3"/>
    <n v="3"/>
    <n v="3"/>
    <n v="3"/>
    <n v="3"/>
    <n v="3"/>
    <n v="3"/>
    <n v="89.64"/>
    <n v="89.64"/>
    <n v="89.64"/>
    <n v="89.64"/>
    <n v="49.966532800000003"/>
    <n v="49.966532800000003"/>
    <n v="2.0013395850000002"/>
    <n v="2.0013395850000002"/>
  </r>
  <r>
    <d v="2025-10-16T00:00:00"/>
    <x v="4"/>
    <n v="2401"/>
    <n v="13"/>
    <n v="5.0229999999999997"/>
    <n v="0.54100000000000004"/>
    <n v="65.3"/>
    <n v="65.3"/>
    <s v="USD"/>
    <n v="5"/>
    <n v="5"/>
    <n v="5"/>
    <n v="5"/>
    <n v="7"/>
    <n v="7"/>
    <n v="7"/>
    <n v="7"/>
    <n v="668.05"/>
    <n v="668.05"/>
    <n v="668.05"/>
    <n v="668.05"/>
    <n v="9.7747174609999998"/>
    <n v="9.7747174609999998"/>
    <n v="10.230474729999999"/>
    <n v="10.230474729999999"/>
  </r>
  <r>
    <d v="2025-10-16T00:00:00"/>
    <x v="44"/>
    <n v="4886"/>
    <n v="40"/>
    <n v="2.4329999999999998"/>
    <n v="0.81899999999999995"/>
    <n v="97.31"/>
    <n v="97.31"/>
    <s v="USD"/>
    <n v="8"/>
    <n v="10"/>
    <n v="10"/>
    <n v="10"/>
    <n v="8"/>
    <n v="10"/>
    <n v="10"/>
    <n v="10"/>
    <n v="310.74"/>
    <n v="359.11"/>
    <n v="359.11"/>
    <n v="359.11"/>
    <n v="27.09754671"/>
    <n v="27.09754671"/>
    <n v="3.6903709789999999"/>
    <n v="3.6903709789999999"/>
  </r>
  <r>
    <d v="2025-10-16T00:00:00"/>
    <x v="6"/>
    <n v="560"/>
    <n v="13"/>
    <n v="1.4950000000000001"/>
    <n v="2.3210000000000002"/>
    <n v="19.43"/>
    <n v="19.43"/>
    <s v="USD"/>
    <n v="1"/>
    <n v="1"/>
    <n v="1"/>
    <n v="1"/>
    <n v="1"/>
    <n v="1"/>
    <n v="1"/>
    <n v="1"/>
    <n v="22.9"/>
    <n v="22.9"/>
    <n v="22.9"/>
    <n v="22.9"/>
    <n v="84.847161569999997"/>
    <n v="84.847161569999997"/>
    <n v="1.1785898100000001"/>
    <n v="1.1785898100000001"/>
  </r>
  <r>
    <d v="2025-10-16T00:00:00"/>
    <x v="7"/>
    <n v="1024"/>
    <n v="14"/>
    <n v="1.859"/>
    <n v="1.367"/>
    <n v="26.02"/>
    <n v="26.02"/>
    <s v="USD"/>
    <n v="2"/>
    <n v="2"/>
    <n v="2"/>
    <n v="2"/>
    <n v="2"/>
    <n v="2"/>
    <n v="2"/>
    <n v="2"/>
    <n v="124.37"/>
    <n v="124.37"/>
    <n v="124.37"/>
    <n v="124.37"/>
    <n v="20.921444080000001"/>
    <n v="20.921444080000001"/>
    <n v="4.779784781"/>
    <n v="4.779784781"/>
  </r>
  <r>
    <d v="2025-10-16T00:00:00"/>
    <x v="9"/>
    <n v="1371"/>
    <n v="15"/>
    <n v="1.3939999999999999"/>
    <n v="1.0940000000000001"/>
    <n v="20.91"/>
    <n v="20.91"/>
    <s v="USD"/>
    <n v="2"/>
    <n v="2"/>
    <n v="2"/>
    <n v="2"/>
    <n v="2"/>
    <n v="2"/>
    <n v="2"/>
    <n v="2"/>
    <n v="63.86"/>
    <n v="63.86"/>
    <n v="63.86"/>
    <n v="63.86"/>
    <n v="32.74350141"/>
    <n v="32.74350141"/>
    <n v="3.0540411289999998"/>
    <n v="3.0540411289999998"/>
  </r>
  <r>
    <d v="2025-10-16T00:00:00"/>
    <x v="4"/>
    <n v="5927"/>
    <n v="63"/>
    <n v="4.6760000000000002"/>
    <n v="1.0629999999999999"/>
    <n v="294.61"/>
    <n v="294.61"/>
    <s v="USD"/>
    <n v="33"/>
    <n v="34"/>
    <n v="34"/>
    <n v="34"/>
    <n v="71"/>
    <n v="72"/>
    <n v="72"/>
    <n v="72"/>
    <n v="2847.51"/>
    <n v="2884"/>
    <n v="2884"/>
    <n v="2884"/>
    <n v="10.21532594"/>
    <n v="10.21532594"/>
    <n v="9.7892128580000008"/>
    <n v="9.7892128580000008"/>
  </r>
  <r>
    <d v="2025-10-16T00:00:00"/>
    <x v="10"/>
    <n v="2418"/>
    <n v="23"/>
    <n v="5.4569999999999999"/>
    <n v="0.95099999999999996"/>
    <n v="125.5"/>
    <n v="125.5"/>
    <s v="USD"/>
    <n v="11"/>
    <n v="12"/>
    <n v="14"/>
    <n v="14"/>
    <n v="24"/>
    <n v="25"/>
    <n v="28"/>
    <n v="28"/>
    <n v="778.83"/>
    <n v="815.32"/>
    <n v="998.26"/>
    <n v="998.26"/>
    <n v="15.39272924"/>
    <n v="12.57187506"/>
    <n v="6.4965737050000003"/>
    <n v="7.9542629480000002"/>
  </r>
  <r>
    <d v="2025-10-16T00:00:00"/>
    <x v="11"/>
    <n v="1798"/>
    <n v="8"/>
    <n v="3.2549999999999999"/>
    <n v="0.44500000000000001"/>
    <n v="26.04"/>
    <n v="26.04"/>
    <s v="USD"/>
    <n v="3"/>
    <n v="3"/>
    <n v="3"/>
    <n v="3"/>
    <n v="3"/>
    <n v="3"/>
    <n v="3"/>
    <n v="3"/>
    <n v="96.68"/>
    <n v="96.68"/>
    <n v="96.68"/>
    <n v="96.68"/>
    <n v="26.93421597"/>
    <n v="26.93421597"/>
    <n v="3.712749616"/>
    <n v="3.712749616"/>
  </r>
  <r>
    <d v="2025-10-16T00:00:00"/>
    <x v="12"/>
    <n v="3552"/>
    <n v="33"/>
    <n v="5.68"/>
    <n v="0.92900000000000005"/>
    <n v="187.45"/>
    <n v="187.45"/>
    <s v="USD"/>
    <n v="18"/>
    <n v="21"/>
    <n v="21"/>
    <n v="21"/>
    <n v="22"/>
    <n v="25"/>
    <n v="25"/>
    <n v="25"/>
    <n v="816.04"/>
    <n v="905"/>
    <n v="905"/>
    <n v="905"/>
    <n v="20.712707179999999"/>
    <n v="20.712707179999999"/>
    <n v="4.8279541210000003"/>
    <n v="4.8279541210000003"/>
  </r>
  <r>
    <d v="2025-10-16T00:00:00"/>
    <x v="13"/>
    <n v="4274"/>
    <n v="34"/>
    <n v="3.79"/>
    <n v="0.79600000000000004"/>
    <n v="128.85"/>
    <n v="128.85"/>
    <s v="USD"/>
    <n v="12"/>
    <n v="14"/>
    <n v="14"/>
    <n v="14"/>
    <n v="14"/>
    <n v="16"/>
    <n v="16"/>
    <n v="16"/>
    <n v="358.64"/>
    <n v="417.01"/>
    <n v="417.01"/>
    <n v="417.01"/>
    <n v="30.898539599999999"/>
    <n v="30.898539599999999"/>
    <n v="3.2363989129999999"/>
    <n v="3.2363989129999999"/>
  </r>
  <r>
    <d v="2025-10-16T00:00:00"/>
    <x v="14"/>
    <n v="1070"/>
    <n v="11"/>
    <n v="3.0630000000000002"/>
    <n v="1.028"/>
    <n v="33.69"/>
    <n v="33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6"/>
    <n v="1469"/>
    <n v="9"/>
    <n v="3.0009999999999999"/>
    <n v="0.61299999999999999"/>
    <n v="27.01"/>
    <n v="27.01"/>
    <s v="USD"/>
    <n v="2"/>
    <n v="3"/>
    <n v="5"/>
    <n v="5"/>
    <n v="2"/>
    <n v="3"/>
    <n v="5"/>
    <n v="5"/>
    <n v="68.37"/>
    <n v="68.37"/>
    <n v="212.74"/>
    <n v="212.74"/>
    <n v="39.505631119999997"/>
    <n v="12.69624894"/>
    <n v="2.5312847089999999"/>
    <n v="7.8763420960000001"/>
  </r>
  <r>
    <d v="2025-10-16T00:00:00"/>
    <x v="15"/>
    <n v="1620"/>
    <n v="7"/>
    <n v="3.9969999999999999"/>
    <n v="0.432"/>
    <n v="27.98"/>
    <n v="27.98"/>
    <s v="USD"/>
    <n v="2"/>
    <n v="2"/>
    <n v="2"/>
    <n v="2"/>
    <n v="3"/>
    <n v="3"/>
    <n v="3"/>
    <n v="3"/>
    <n v="89.25"/>
    <n v="89.25"/>
    <n v="89.25"/>
    <n v="89.25"/>
    <n v="31.350140060000001"/>
    <n v="31.350140060000001"/>
    <n v="3.189778413"/>
    <n v="3.189778413"/>
  </r>
  <r>
    <d v="2025-10-16T00:00:00"/>
    <x v="16"/>
    <n v="857"/>
    <n v="5"/>
    <n v="3.702"/>
    <n v="0.58299999999999996"/>
    <n v="18.510000000000002"/>
    <n v="18.510000000000002"/>
    <s v="USD"/>
    <n v="2"/>
    <n v="2"/>
    <n v="2"/>
    <n v="2"/>
    <n v="2"/>
    <n v="2"/>
    <n v="2"/>
    <n v="2"/>
    <n v="58.76"/>
    <n v="58.76"/>
    <n v="58.76"/>
    <n v="58.76"/>
    <n v="31.501021099999999"/>
    <n v="31.501021099999999"/>
    <n v="3.1745002699999998"/>
    <n v="3.1745002699999998"/>
  </r>
  <r>
    <d v="2025-10-16T00:00:00"/>
    <x v="49"/>
    <n v="3094"/>
    <n v="42"/>
    <n v="1.93"/>
    <n v="1.357"/>
    <n v="81.08"/>
    <n v="81.08"/>
    <s v="USD"/>
    <n v="6"/>
    <n v="6"/>
    <n v="6"/>
    <n v="6"/>
    <n v="19"/>
    <n v="19"/>
    <n v="19"/>
    <n v="19"/>
    <n v="585.5"/>
    <n v="585.5"/>
    <n v="585.5"/>
    <n v="585.5"/>
    <n v="13.847993170000001"/>
    <n v="13.847993170000001"/>
    <n v="7.2212629499999998"/>
    <n v="7.2212629499999998"/>
  </r>
  <r>
    <d v="2025-10-16T00:00:00"/>
    <x v="17"/>
    <n v="495"/>
    <n v="4"/>
    <n v="6.5279999999999996"/>
    <n v="0.80800000000000005"/>
    <n v="26.11"/>
    <n v="26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18"/>
    <n v="763"/>
    <n v="4"/>
    <n v="3.5950000000000002"/>
    <n v="0.52400000000000002"/>
    <n v="14.38"/>
    <n v="14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19"/>
    <n v="1231"/>
    <n v="3"/>
    <n v="7.7869999999999999"/>
    <n v="0.24399999999999999"/>
    <n v="23.36"/>
    <n v="23.36"/>
    <s v="USD"/>
    <n v="2"/>
    <n v="2"/>
    <n v="2"/>
    <n v="2"/>
    <n v="2"/>
    <n v="2"/>
    <n v="2"/>
    <n v="2"/>
    <n v="159.76"/>
    <n v="159.76"/>
    <n v="159.76"/>
    <n v="159.76"/>
    <n v="14.621932899999999"/>
    <n v="14.621932899999999"/>
    <n v="6.8390410959999999"/>
    <n v="6.8390410959999999"/>
  </r>
  <r>
    <d v="2025-10-16T00:00:00"/>
    <x v="20"/>
    <n v="1637"/>
    <n v="16"/>
    <n v="4.3630000000000004"/>
    <n v="0.97699999999999998"/>
    <n v="69.8"/>
    <n v="69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21"/>
    <n v="1196"/>
    <n v="12"/>
    <n v="3.2090000000000001"/>
    <n v="1.0029999999999999"/>
    <n v="38.51"/>
    <n v="38.51"/>
    <s v="USD"/>
    <n v="2"/>
    <n v="2"/>
    <n v="2"/>
    <n v="2"/>
    <n v="3"/>
    <n v="3"/>
    <n v="3"/>
    <n v="3"/>
    <n v="127.47"/>
    <n v="127.47"/>
    <n v="127.47"/>
    <n v="127.47"/>
    <n v="30.211030050000002"/>
    <n v="30.211030050000002"/>
    <n v="3.3100493379999998"/>
    <n v="3.3100493379999998"/>
  </r>
  <r>
    <d v="2025-10-16T00:00:00"/>
    <x v="22"/>
    <n v="659"/>
    <n v="3"/>
    <n v="3.87"/>
    <n v="0.45500000000000002"/>
    <n v="11.61"/>
    <n v="11.61"/>
    <s v="USD"/>
    <n v="3"/>
    <n v="3"/>
    <n v="3"/>
    <n v="3"/>
    <n v="12"/>
    <n v="12"/>
    <n v="12"/>
    <n v="12"/>
    <n v="815.27"/>
    <n v="815.27"/>
    <n v="815.27"/>
    <n v="815.27"/>
    <n v="1.4240680999999999"/>
    <n v="1.4240680999999999"/>
    <n v="70.221360899999993"/>
    <n v="70.221360899999993"/>
  </r>
  <r>
    <d v="2025-10-16T00:00:00"/>
    <x v="3"/>
    <n v="1139"/>
    <n v="3"/>
    <n v="4.76"/>
    <n v="0.26300000000000001"/>
    <n v="14.28"/>
    <n v="14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6"/>
    <n v="166"/>
    <n v="1"/>
    <n v="3.7"/>
    <n v="0.60199999999999998"/>
    <n v="3.7"/>
    <n v="3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10"/>
    <n v="615"/>
    <n v="1"/>
    <n v="6.31"/>
    <n v="0.16300000000000001"/>
    <n v="6.31"/>
    <n v="6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14"/>
    <n v="90"/>
    <n v="1"/>
    <n v="3.3"/>
    <n v="1.111"/>
    <n v="3.3"/>
    <n v="3.3"/>
    <s v="USD"/>
    <n v="1"/>
    <n v="1"/>
    <n v="1"/>
    <n v="1"/>
    <n v="1"/>
    <n v="1"/>
    <n v="1"/>
    <n v="1"/>
    <n v="36.979999999999997"/>
    <n v="36.979999999999997"/>
    <n v="36.979999999999997"/>
    <n v="36.979999999999997"/>
    <n v="8.9237425639999994"/>
    <n v="8.9237425639999994"/>
    <n v="11.20606061"/>
    <n v="11.20606061"/>
  </r>
  <r>
    <d v="2025-10-16T00:00:00"/>
    <x v="23"/>
    <n v="301"/>
    <n v="1"/>
    <n v="2.88"/>
    <n v="0.33200000000000002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4"/>
    <n v="2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1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0"/>
    <n v="1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2"/>
    <n v="353"/>
    <n v="1"/>
    <n v="3.41"/>
    <n v="0.28299999999999997"/>
    <n v="3.41"/>
    <n v="3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6"/>
    <n v="169"/>
    <n v="2"/>
    <n v="2.2549999999999999"/>
    <n v="1.1830000000000001"/>
    <n v="4.51"/>
    <n v="4.51"/>
    <s v="USD"/>
    <n v="1"/>
    <n v="1"/>
    <n v="1"/>
    <n v="1"/>
    <n v="1"/>
    <n v="1"/>
    <n v="1"/>
    <n v="1"/>
    <n v="23.88"/>
    <n v="23.88"/>
    <n v="23.88"/>
    <n v="23.88"/>
    <n v="18.886097150000001"/>
    <n v="18.886097150000001"/>
    <n v="5.2949002219999999"/>
    <n v="5.2949002219999999"/>
  </r>
  <r>
    <d v="2025-10-16T00:00:00"/>
    <x v="15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6"/>
    <n v="430"/>
    <n v="3"/>
    <n v="4.1029999999999998"/>
    <n v="0.69799999999999995"/>
    <n v="12.31"/>
    <n v="1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7"/>
    <n v="704"/>
    <n v="4"/>
    <n v="3.1579999999999999"/>
    <n v="0.56799999999999995"/>
    <n v="12.63"/>
    <n v="12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24"/>
    <n v="3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"/>
    <n v="329"/>
    <n v="3"/>
    <n v="2.96"/>
    <n v="0.91200000000000003"/>
    <n v="8.8800000000000008"/>
    <n v="8.8800000000000008"/>
    <s v="USD"/>
    <n v="2"/>
    <n v="2"/>
    <n v="2"/>
    <n v="2"/>
    <n v="2"/>
    <n v="2"/>
    <n v="2"/>
    <n v="2"/>
    <n v="72.98"/>
    <n v="72.98"/>
    <n v="72.98"/>
    <n v="72.98"/>
    <n v="12.16771718"/>
    <n v="12.16771718"/>
    <n v="8.2184684679999993"/>
    <n v="8.2184684679999993"/>
  </r>
  <r>
    <d v="2025-10-16T00:00:00"/>
    <x v="17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4"/>
    <n v="149"/>
    <n v="2"/>
    <n v="2.97"/>
    <n v="1.3420000000000001"/>
    <n v="5.94"/>
    <n v="5.94"/>
    <s v="USD"/>
    <n v="1"/>
    <n v="1"/>
    <n v="1"/>
    <n v="1"/>
    <n v="1"/>
    <n v="1"/>
    <n v="1"/>
    <n v="1"/>
    <n v="126.9"/>
    <n v="126.9"/>
    <n v="126.9"/>
    <n v="126.9"/>
    <n v="4.6808510639999996"/>
    <n v="4.6808510639999996"/>
    <n v="21.363636360000001"/>
    <n v="21.363636360000001"/>
  </r>
  <r>
    <d v="2025-10-16T00:00:00"/>
    <x v="1"/>
    <n v="607"/>
    <n v="1"/>
    <n v="2.84"/>
    <n v="0.16500000000000001"/>
    <n v="2.84"/>
    <n v="2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21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25"/>
    <n v="786"/>
    <n v="2"/>
    <n v="2.65"/>
    <n v="0.254"/>
    <n v="5.3"/>
    <n v="5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26"/>
    <n v="1755"/>
    <n v="7"/>
    <n v="2.4630000000000001"/>
    <n v="0.39900000000000002"/>
    <n v="17.239999999999998"/>
    <n v="17.239999999999998"/>
    <s v="USD"/>
    <n v="1"/>
    <n v="1"/>
    <n v="1"/>
    <n v="1"/>
    <n v="1"/>
    <n v="1"/>
    <n v="1"/>
    <n v="1"/>
    <n v="34.49"/>
    <n v="34.49"/>
    <n v="34.49"/>
    <n v="34.49"/>
    <n v="49.985503039999998"/>
    <n v="49.985503039999998"/>
    <n v="2.0005800460000001"/>
    <n v="2.0005800460000001"/>
  </r>
  <r>
    <d v="2025-10-16T00:00:00"/>
    <x v="27"/>
    <n v="495"/>
    <n v="5"/>
    <n v="1.8839999999999999"/>
    <n v="1.01"/>
    <n v="9.42"/>
    <n v="9.42"/>
    <s v="USD"/>
    <n v="1"/>
    <n v="1"/>
    <n v="1"/>
    <n v="1"/>
    <n v="3"/>
    <n v="3"/>
    <n v="3"/>
    <n v="3"/>
    <n v="88.47"/>
    <n v="88.47"/>
    <n v="88.47"/>
    <n v="88.47"/>
    <n v="10.647677180000001"/>
    <n v="10.647677180000001"/>
    <n v="9.3917197449999996"/>
    <n v="9.3917197449999996"/>
  </r>
  <r>
    <d v="2025-10-16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1"/>
    <n v="404"/>
    <n v="11"/>
    <n v="2.153"/>
    <n v="2.7229999999999999"/>
    <n v="23.68"/>
    <n v="23.68"/>
    <s v="USD"/>
    <n v="5"/>
    <n v="5"/>
    <n v="5"/>
    <n v="5"/>
    <n v="5"/>
    <n v="5"/>
    <n v="5"/>
    <n v="5"/>
    <n v="150.82"/>
    <n v="150.82"/>
    <n v="150.82"/>
    <n v="150.82"/>
    <n v="15.70083543"/>
    <n v="15.70083543"/>
    <n v="6.3690878379999996"/>
    <n v="6.3690878379999996"/>
  </r>
  <r>
    <d v="2025-10-16T00:00:00"/>
    <x v="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14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4"/>
    <n v="32"/>
    <n v="1"/>
    <n v="1.75"/>
    <n v="3.125"/>
    <n v="1.75"/>
    <n v="1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12"/>
    <n v="574"/>
    <n v="9"/>
    <n v="4.6509999999999998"/>
    <n v="1.5680000000000001"/>
    <n v="41.86"/>
    <n v="41.86"/>
    <s v="USD"/>
    <n v="1"/>
    <n v="2"/>
    <n v="3"/>
    <n v="3"/>
    <n v="1"/>
    <n v="3"/>
    <n v="4"/>
    <n v="4"/>
    <n v="27.49"/>
    <n v="82.47"/>
    <n v="115.45"/>
    <n v="115.45"/>
    <n v="50.757851340000002"/>
    <n v="36.258120400000003"/>
    <n v="1.9701385570000001"/>
    <n v="2.7580028670000001"/>
  </r>
  <r>
    <d v="2025-10-16T00:00:00"/>
    <x v="10"/>
    <n v="152"/>
    <n v="2"/>
    <n v="4.17"/>
    <n v="1.3160000000000001"/>
    <n v="8.34"/>
    <n v="8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28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2"/>
    <n v="316"/>
    <n v="3"/>
    <n v="3.8069999999999999"/>
    <n v="0.94899999999999995"/>
    <n v="11.42"/>
    <n v="11.42"/>
    <s v="USD"/>
    <n v="1"/>
    <n v="1"/>
    <n v="1"/>
    <n v="1"/>
    <n v="1"/>
    <n v="1"/>
    <n v="1"/>
    <n v="1"/>
    <n v="37.49"/>
    <n v="37.49"/>
    <n v="37.49"/>
    <n v="37.49"/>
    <n v="30.461456389999999"/>
    <n v="30.461456389999999"/>
    <n v="3.2828371280000002"/>
    <n v="3.2828371280000002"/>
  </r>
  <r>
    <d v="2025-10-16T00:00:00"/>
    <x v="9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16"/>
    <n v="283"/>
    <n v="2"/>
    <n v="5.0250000000000004"/>
    <n v="0.70699999999999996"/>
    <n v="10.050000000000001"/>
    <n v="10.050000000000001"/>
    <s v="USD"/>
    <n v="3"/>
    <n v="3"/>
    <n v="3"/>
    <n v="3"/>
    <n v="4"/>
    <n v="4"/>
    <n v="4"/>
    <n v="4"/>
    <n v="225.96"/>
    <n v="225.96"/>
    <n v="225.96"/>
    <n v="225.96"/>
    <n v="4.4476898570000003"/>
    <n v="4.4476898570000003"/>
    <n v="22.483582089999999"/>
    <n v="22.483582089999999"/>
  </r>
  <r>
    <d v="2025-10-16T00:00:00"/>
    <x v="48"/>
    <n v="204"/>
    <n v="2"/>
    <n v="2.3149999999999999"/>
    <n v="0.98"/>
    <n v="4.63"/>
    <n v="4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19"/>
    <n v="4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29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29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29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29"/>
    <n v="106"/>
    <n v="1"/>
    <n v="0.25"/>
    <n v="0.94299999999999995"/>
    <n v="0.25"/>
    <n v="0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0"/>
    <n v="1423"/>
    <n v="14"/>
    <n v="0.71499999999999997"/>
    <n v="0.98399999999999999"/>
    <n v="10.01"/>
    <n v="10.01"/>
    <s v="USD"/>
    <n v="4"/>
    <n v="4"/>
    <n v="4"/>
    <n v="4"/>
    <n v="5"/>
    <n v="5"/>
    <n v="5"/>
    <n v="5"/>
    <n v="105.6"/>
    <n v="105.6"/>
    <n v="105.6"/>
    <n v="105.6"/>
    <n v="9.4791666669999994"/>
    <n v="9.4791666669999994"/>
    <n v="10.54945055"/>
    <n v="10.54945055"/>
  </r>
  <r>
    <d v="2025-10-16T00:00:00"/>
    <x v="30"/>
    <n v="1944"/>
    <n v="20"/>
    <n v="0.73799999999999999"/>
    <n v="1.0289999999999999"/>
    <n v="14.75"/>
    <n v="14.75"/>
    <s v="USD"/>
    <n v="1"/>
    <n v="2"/>
    <n v="2"/>
    <n v="2"/>
    <n v="1"/>
    <n v="2"/>
    <n v="2"/>
    <n v="2"/>
    <n v="11.49"/>
    <n v="25.37"/>
    <n v="25.37"/>
    <n v="25.37"/>
    <n v="58.139534879999999"/>
    <n v="58.139534879999999"/>
    <n v="1.72"/>
    <n v="1.72"/>
  </r>
  <r>
    <d v="2025-10-16T00:00:00"/>
    <x v="30"/>
    <n v="1170"/>
    <n v="20"/>
    <n v="0.753"/>
    <n v="1.7090000000000001"/>
    <n v="15.05"/>
    <n v="15.05"/>
    <s v="USD"/>
    <n v="6"/>
    <n v="6"/>
    <n v="6"/>
    <n v="6"/>
    <n v="6"/>
    <n v="6"/>
    <n v="6"/>
    <n v="6"/>
    <n v="108.11"/>
    <n v="108.11"/>
    <n v="108.11"/>
    <n v="108.11"/>
    <n v="13.92100638"/>
    <n v="13.92100638"/>
    <n v="7.1833887040000004"/>
    <n v="7.1833887040000004"/>
  </r>
  <r>
    <d v="2025-10-16T00:00:00"/>
    <x v="30"/>
    <n v="4377"/>
    <n v="56"/>
    <n v="0.34499999999999997"/>
    <n v="1.2789999999999999"/>
    <n v="19.32"/>
    <n v="19.32"/>
    <s v="USD"/>
    <n v="4"/>
    <n v="6"/>
    <n v="6"/>
    <n v="6"/>
    <n v="4"/>
    <n v="6"/>
    <n v="6"/>
    <n v="6"/>
    <n v="50.74"/>
    <n v="89.6"/>
    <n v="89.6"/>
    <n v="89.6"/>
    <n v="21.5625"/>
    <n v="21.5625"/>
    <n v="4.6376811590000004"/>
    <n v="4.6376811590000004"/>
  </r>
  <r>
    <d v="2025-10-16T00:00:00"/>
    <x v="31"/>
    <n v="144"/>
    <n v="1"/>
    <n v="1.53"/>
    <n v="0.69399999999999995"/>
    <n v="1.53"/>
    <n v="1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2"/>
    <n v="551"/>
    <n v="4"/>
    <n v="1.6279999999999999"/>
    <n v="0.72599999999999998"/>
    <n v="6.51"/>
    <n v="6.51"/>
    <s v="USD"/>
    <n v="3"/>
    <n v="3"/>
    <n v="3"/>
    <n v="3"/>
    <n v="6"/>
    <n v="6"/>
    <n v="6"/>
    <n v="6"/>
    <n v="200.4"/>
    <n v="200.4"/>
    <n v="200.4"/>
    <n v="200.4"/>
    <n v="3.2485029939999999"/>
    <n v="3.2485029939999999"/>
    <n v="30.783410140000001"/>
    <n v="30.783410140000001"/>
  </r>
  <r>
    <d v="2025-10-16T00:00:00"/>
    <x v="31"/>
    <n v="455"/>
    <n v="3"/>
    <n v="0.35699999999999998"/>
    <n v="0.65900000000000003"/>
    <n v="1.07"/>
    <n v="1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2"/>
    <n v="725"/>
    <n v="1"/>
    <n v="1.38"/>
    <n v="0.13800000000000001"/>
    <n v="1.38"/>
    <n v="1.38"/>
    <s v="USD"/>
    <n v="1"/>
    <n v="1"/>
    <n v="1"/>
    <n v="1"/>
    <n v="1"/>
    <n v="1"/>
    <n v="1"/>
    <n v="1"/>
    <n v="37.880000000000003"/>
    <n v="37.880000000000003"/>
    <n v="37.880000000000003"/>
    <n v="37.880000000000003"/>
    <n v="3.643083421"/>
    <n v="3.643083421"/>
    <n v="27.449275360000001"/>
    <n v="27.449275360000001"/>
  </r>
  <r>
    <d v="2025-10-16T00:00:00"/>
    <x v="32"/>
    <n v="683"/>
    <n v="4"/>
    <n v="1.2"/>
    <n v="0.58599999999999997"/>
    <n v="4.8"/>
    <n v="4.8"/>
    <s v="USD"/>
    <n v="1"/>
    <n v="1"/>
    <n v="1"/>
    <n v="1"/>
    <n v="1"/>
    <n v="1"/>
    <n v="1"/>
    <n v="1"/>
    <n v="34.49"/>
    <n v="34.49"/>
    <n v="34.49"/>
    <n v="34.49"/>
    <n v="13.917077409999999"/>
    <n v="13.917077409999999"/>
    <n v="7.1854166670000001"/>
    <n v="7.1854166670000001"/>
  </r>
  <r>
    <d v="2025-10-16T00:00:00"/>
    <x v="31"/>
    <n v="628"/>
    <n v="7"/>
    <n v="1.526"/>
    <n v="1.115"/>
    <n v="10.68"/>
    <n v="10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2"/>
    <n v="1278"/>
    <n v="6"/>
    <n v="0.753"/>
    <n v="0.46899999999999997"/>
    <n v="4.5199999999999996"/>
    <n v="4.5199999999999996"/>
    <s v="USD"/>
    <n v="1"/>
    <n v="1"/>
    <n v="1"/>
    <n v="1"/>
    <n v="1"/>
    <n v="1"/>
    <n v="1"/>
    <n v="1"/>
    <n v="21.88"/>
    <n v="21.88"/>
    <n v="21.88"/>
    <n v="21.88"/>
    <n v="20.65813528"/>
    <n v="20.65813528"/>
    <n v="4.840707965"/>
    <n v="4.840707965"/>
  </r>
  <r>
    <d v="2025-10-16T00:00:00"/>
    <x v="31"/>
    <n v="1322"/>
    <n v="4"/>
    <n v="0.88500000000000001"/>
    <n v="0.30299999999999999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4"/>
    <n v="430"/>
    <n v="3"/>
    <n v="2.02"/>
    <n v="0.69799999999999995"/>
    <n v="6.06"/>
    <n v="6.06"/>
    <s v="USD"/>
    <n v="4"/>
    <n v="5"/>
    <n v="5"/>
    <n v="5"/>
    <n v="4"/>
    <n v="5"/>
    <n v="5"/>
    <n v="5"/>
    <n v="132.13"/>
    <n v="155.01"/>
    <n v="155.01"/>
    <n v="155.01"/>
    <n v="3.9094251980000001"/>
    <n v="3.9094251980000001"/>
    <n v="25.579207920000002"/>
    <n v="25.579207920000002"/>
  </r>
  <r>
    <d v="2025-10-16T00:00:00"/>
    <x v="35"/>
    <n v="1263"/>
    <n v="8"/>
    <n v="1.2450000000000001"/>
    <n v="0.63300000000000001"/>
    <n v="9.9600000000000009"/>
    <n v="9.9600000000000009"/>
    <s v="USD"/>
    <n v="1"/>
    <n v="2"/>
    <n v="2"/>
    <n v="2"/>
    <n v="1"/>
    <n v="2"/>
    <n v="2"/>
    <n v="2"/>
    <n v="21.88"/>
    <n v="43.76"/>
    <n v="43.76"/>
    <n v="43.76"/>
    <n v="22.760511879999999"/>
    <n v="22.760511879999999"/>
    <n v="4.3935742969999998"/>
    <n v="4.3935742969999998"/>
  </r>
  <r>
    <d v="2025-10-16T00:00:00"/>
    <x v="35"/>
    <n v="3271"/>
    <n v="13"/>
    <n v="1.1619999999999999"/>
    <n v="0.39700000000000002"/>
    <n v="15.1"/>
    <n v="15.1"/>
    <s v="USD"/>
    <n v="4"/>
    <n v="4"/>
    <n v="4"/>
    <n v="4"/>
    <n v="4"/>
    <n v="4"/>
    <n v="4"/>
    <n v="4"/>
    <n v="117.13"/>
    <n v="117.13"/>
    <n v="117.13"/>
    <n v="117.13"/>
    <n v="12.89165884"/>
    <n v="12.89165884"/>
    <n v="7.756953642"/>
    <n v="7.756953642"/>
  </r>
  <r>
    <d v="2025-10-16T00:00:00"/>
    <x v="33"/>
    <n v="64"/>
    <n v="2"/>
    <n v="0.78"/>
    <n v="3.125"/>
    <n v="1.56"/>
    <n v="1.56"/>
    <s v="USD"/>
    <n v="1"/>
    <n v="1"/>
    <n v="1"/>
    <n v="1"/>
    <n v="1"/>
    <n v="1"/>
    <n v="1"/>
    <n v="1"/>
    <n v="13.49"/>
    <n v="13.49"/>
    <n v="13.49"/>
    <n v="13.49"/>
    <n v="11.564121569999999"/>
    <n v="11.564121569999999"/>
    <n v="8.6474358969999994"/>
    <n v="8.6474358969999994"/>
  </r>
  <r>
    <d v="2025-10-16T00:00:00"/>
    <x v="34"/>
    <n v="1284"/>
    <n v="8"/>
    <n v="0.88900000000000001"/>
    <n v="0.623"/>
    <n v="7.11"/>
    <n v="7.11"/>
    <s v="USD"/>
    <n v="1"/>
    <n v="1"/>
    <n v="1"/>
    <n v="1"/>
    <n v="1"/>
    <n v="1"/>
    <n v="1"/>
    <n v="1"/>
    <n v="21.9"/>
    <n v="21.9"/>
    <n v="21.9"/>
    <n v="21.9"/>
    <n v="32.465753419999999"/>
    <n v="32.465753419999999"/>
    <n v="3.0801687759999998"/>
    <n v="3.0801687759999998"/>
  </r>
  <r>
    <d v="2025-10-16T00:00:00"/>
    <x v="33"/>
    <n v="99"/>
    <n v="1"/>
    <n v="0.6"/>
    <n v="1.01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4"/>
    <n v="534"/>
    <n v="2"/>
    <n v="0.82499999999999996"/>
    <n v="0.375"/>
    <n v="1.65"/>
    <n v="1.65"/>
    <s v="USD"/>
    <n v="1"/>
    <n v="1"/>
    <n v="1"/>
    <n v="1"/>
    <n v="1"/>
    <n v="1"/>
    <n v="1"/>
    <n v="1"/>
    <n v="24.98"/>
    <n v="24.98"/>
    <n v="24.98"/>
    <n v="24.98"/>
    <n v="6.6052842270000003"/>
    <n v="6.6052842270000003"/>
    <n v="15.13939394"/>
    <n v="15.13939394"/>
  </r>
  <r>
    <d v="2025-10-16T00:00:00"/>
    <x v="35"/>
    <n v="785"/>
    <n v="5"/>
    <n v="1.232"/>
    <n v="0.63700000000000001"/>
    <n v="6.16"/>
    <n v="6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4"/>
    <n v="1899"/>
    <n v="5"/>
    <n v="0.76600000000000001"/>
    <n v="0.26300000000000001"/>
    <n v="3.83"/>
    <n v="3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3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5"/>
    <n v="3226"/>
    <n v="8"/>
    <n v="0.63500000000000001"/>
    <n v="0.248"/>
    <n v="5.08"/>
    <n v="5.08"/>
    <s v="USD"/>
    <n v="1"/>
    <n v="1"/>
    <n v="1"/>
    <n v="1"/>
    <n v="1"/>
    <n v="1"/>
    <n v="1"/>
    <n v="1"/>
    <n v="22.88"/>
    <n v="22.88"/>
    <n v="22.88"/>
    <n v="22.88"/>
    <n v="22.202797199999999"/>
    <n v="22.202797199999999"/>
    <n v="4.5039370080000003"/>
    <n v="4.5039370080000003"/>
  </r>
  <r>
    <d v="2025-10-16T00:00:00"/>
    <x v="36"/>
    <n v="492"/>
    <n v="2"/>
    <n v="2.0699999999999998"/>
    <n v="0.40699999999999997"/>
    <n v="4.1399999999999997"/>
    <n v="4.13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6"/>
    <n v="631"/>
    <n v="3"/>
    <n v="1.157"/>
    <n v="0.47499999999999998"/>
    <n v="3.47"/>
    <n v="3.47"/>
    <s v="USD"/>
    <n v="1"/>
    <n v="1"/>
    <n v="1"/>
    <n v="1"/>
    <n v="2"/>
    <n v="2"/>
    <n v="2"/>
    <n v="2"/>
    <n v="56.98"/>
    <n v="56.98"/>
    <n v="56.98"/>
    <n v="56.98"/>
    <n v="6.0898560899999996"/>
    <n v="6.0898560899999996"/>
    <n v="16.420749279999999"/>
    <n v="16.420749279999999"/>
  </r>
  <r>
    <d v="2025-10-16T00:00:00"/>
    <x v="36"/>
    <n v="675"/>
    <n v="2"/>
    <n v="1.71"/>
    <n v="0.29599999999999999"/>
    <n v="3.42"/>
    <n v="3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6"/>
    <n v="1180"/>
    <n v="3"/>
    <n v="1.143"/>
    <n v="0.254"/>
    <n v="3.43"/>
    <n v="3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7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7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7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8"/>
    <n v="53"/>
    <n v="1"/>
    <n v="1.29"/>
    <n v="1.887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7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9"/>
    <n v="211"/>
    <n v="4"/>
    <n v="0.97499999999999998"/>
    <n v="1.8959999999999999"/>
    <n v="3.9"/>
    <n v="3.9"/>
    <s v="USD"/>
    <n v="2"/>
    <n v="2"/>
    <n v="2"/>
    <n v="2"/>
    <n v="3"/>
    <n v="3"/>
    <n v="3"/>
    <n v="3"/>
    <n v="34.47"/>
    <n v="34.47"/>
    <n v="34.47"/>
    <n v="34.47"/>
    <n v="11.314186250000001"/>
    <n v="11.314186250000001"/>
    <n v="8.8384615380000007"/>
    <n v="8.8384615380000007"/>
  </r>
  <r>
    <d v="2025-10-16T00:00:00"/>
    <x v="40"/>
    <n v="385"/>
    <n v="2"/>
    <n v="0.98"/>
    <n v="0.51900000000000002"/>
    <n v="1.96"/>
    <n v="1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1"/>
    <n v="10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2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9"/>
    <n v="233"/>
    <n v="3"/>
    <n v="0.90700000000000003"/>
    <n v="1.288"/>
    <n v="2.72"/>
    <n v="2.72"/>
    <s v="USD"/>
    <n v="2"/>
    <n v="2"/>
    <n v="2"/>
    <n v="2"/>
    <n v="2"/>
    <n v="2"/>
    <n v="2"/>
    <n v="2"/>
    <n v="45.98"/>
    <n v="45.98"/>
    <n v="45.98"/>
    <n v="45.98"/>
    <n v="5.915615485"/>
    <n v="5.915615485"/>
    <n v="16.904411759999999"/>
    <n v="16.904411759999999"/>
  </r>
  <r>
    <d v="2025-10-16T00:00:00"/>
    <x v="40"/>
    <n v="1649"/>
    <n v="12"/>
    <n v="1.018"/>
    <n v="0.72799999999999998"/>
    <n v="12.22"/>
    <n v="12.22"/>
    <s v="USD"/>
    <n v="1"/>
    <n v="1"/>
    <n v="1"/>
    <n v="1"/>
    <n v="1"/>
    <n v="1"/>
    <n v="1"/>
    <n v="1"/>
    <n v="31.49"/>
    <n v="31.49"/>
    <n v="31.49"/>
    <n v="31.49"/>
    <n v="38.80597015"/>
    <n v="38.80597015"/>
    <n v="2.576923077"/>
    <n v="2.576923077"/>
  </r>
  <r>
    <d v="2025-10-16T00:00:00"/>
    <x v="41"/>
    <n v="1598"/>
    <n v="9"/>
    <n v="1.1679999999999999"/>
    <n v="0.56299999999999994"/>
    <n v="10.51"/>
    <n v="10.51"/>
    <s v="USD"/>
    <n v="5"/>
    <n v="5"/>
    <n v="5"/>
    <n v="5"/>
    <n v="5"/>
    <n v="5"/>
    <n v="5"/>
    <n v="5"/>
    <n v="101.23"/>
    <n v="101.23"/>
    <n v="101.23"/>
    <n v="101.23"/>
    <n v="10.38229774"/>
    <n v="10.38229774"/>
    <n v="9.6317792579999999"/>
    <n v="9.6317792579999999"/>
  </r>
  <r>
    <d v="2025-10-16T00:00:00"/>
    <x v="42"/>
    <n v="1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2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9"/>
    <n v="113"/>
    <n v="1"/>
    <n v="0.84"/>
    <n v="0.88500000000000001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0"/>
    <n v="158"/>
    <n v="2"/>
    <n v="1.38"/>
    <n v="1.266"/>
    <n v="2.76"/>
    <n v="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1"/>
    <n v="466"/>
    <n v="2"/>
    <n v="1.575"/>
    <n v="0.42899999999999999"/>
    <n v="3.15"/>
    <n v="3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1"/>
    <n v="134"/>
    <n v="1"/>
    <n v="1.28"/>
    <n v="0.746"/>
    <n v="1.28"/>
    <n v="1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9"/>
    <n v="170"/>
    <n v="6"/>
    <n v="0.36799999999999999"/>
    <n v="3.5289999999999999"/>
    <n v="2.21"/>
    <n v="2.21"/>
    <s v="USD"/>
    <n v="1"/>
    <n v="1"/>
    <n v="1"/>
    <n v="1"/>
    <n v="1"/>
    <n v="1"/>
    <n v="1"/>
    <n v="1"/>
    <n v="11.49"/>
    <n v="11.49"/>
    <n v="11.49"/>
    <n v="11.49"/>
    <n v="19.234116620000002"/>
    <n v="19.234116620000002"/>
    <n v="5.1990950229999999"/>
    <n v="5.1990950229999999"/>
  </r>
  <r>
    <d v="2025-10-16T00:00:00"/>
    <x v="42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0"/>
    <n v="1138"/>
    <n v="1"/>
    <n v="0.46"/>
    <n v="8.7999999999999995E-2"/>
    <n v="0.46"/>
    <n v="0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28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3"/>
    <n v="20"/>
    <n v="1"/>
    <n v="0.72"/>
    <n v="5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28"/>
    <n v="351"/>
    <n v="2"/>
    <n v="1.125"/>
    <n v="0.56999999999999995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3"/>
    <n v="160"/>
    <n v="1"/>
    <n v="1.34"/>
    <n v="0.625"/>
    <n v="1.34"/>
    <n v="1.34"/>
    <s v="USD"/>
    <n v="1"/>
    <n v="1"/>
    <n v="1"/>
    <n v="1"/>
    <n v="1"/>
    <n v="1"/>
    <n v="1"/>
    <n v="1"/>
    <n v="21.49"/>
    <n v="21.49"/>
    <n v="21.49"/>
    <n v="21.49"/>
    <n v="6.2354583530000003"/>
    <n v="6.2354583530000003"/>
    <n v="16.037313430000001"/>
    <n v="16.037313430000001"/>
  </r>
  <r>
    <d v="2025-10-16T00:00:00"/>
    <x v="28"/>
    <n v="421"/>
    <n v="2"/>
    <n v="0.63"/>
    <n v="0.47499999999999998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3"/>
    <n v="187"/>
    <n v="1"/>
    <n v="0.66"/>
    <n v="0.53500000000000003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3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28"/>
    <n v="342"/>
    <n v="2"/>
    <n v="0.48499999999999999"/>
    <n v="0.58499999999999996"/>
    <n v="0.97"/>
    <n v="0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5"/>
    <n v="2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5"/>
    <n v="619"/>
    <n v="2"/>
    <n v="1.05"/>
    <n v="0.32300000000000001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3"/>
    <n v="2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5"/>
    <n v="1473"/>
    <n v="10"/>
    <n v="1.0489999999999999"/>
    <n v="0.67900000000000005"/>
    <n v="10.49"/>
    <n v="10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8"/>
    <n v="401"/>
    <n v="1"/>
    <n v="1.5"/>
    <n v="0.24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45"/>
    <n v="841"/>
    <n v="2"/>
    <n v="1.0049999999999999"/>
    <n v="0.23799999999999999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5"/>
    <n v="754"/>
    <n v="5"/>
    <n v="1.0880000000000001"/>
    <n v="0.66300000000000003"/>
    <n v="5.44"/>
    <n v="5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6T00:00:00"/>
    <x v="8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5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"/>
    <n v="253"/>
    <n v="1"/>
    <n v="2.1"/>
    <n v="0.39500000000000002"/>
    <n v="2.1"/>
    <n v="2.1"/>
    <s v="USD"/>
    <n v="1"/>
    <n v="1"/>
    <n v="1"/>
    <n v="1"/>
    <n v="1"/>
    <n v="1"/>
    <n v="1"/>
    <n v="1"/>
    <n v="30.88"/>
    <n v="30.88"/>
    <n v="30.88"/>
    <n v="30.88"/>
    <n v="6.8005181349999999"/>
    <n v="6.8005181349999999"/>
    <n v="14.704761899999999"/>
    <n v="14.704761899999999"/>
  </r>
  <r>
    <d v="2025-10-16T00:00:00"/>
    <x v="8"/>
    <n v="1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3"/>
    <n v="1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45"/>
    <n v="4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6T00:00:00"/>
    <x v="5"/>
    <n v="1767"/>
    <n v="17"/>
    <n v="0.38"/>
    <n v="0.96199999999999997"/>
    <n v="6.46"/>
    <n v="6.46"/>
    <s v="USD"/>
    <n v="1"/>
    <n v="1"/>
    <n v="1"/>
    <n v="1"/>
    <n v="1"/>
    <n v="1"/>
    <n v="1"/>
    <n v="1"/>
    <n v="24.88"/>
    <n v="24.88"/>
    <n v="24.88"/>
    <n v="24.88"/>
    <n v="25.964630230000001"/>
    <n v="25.964630230000001"/>
    <n v="3.8513931889999999"/>
    <n v="3.8513931889999999"/>
  </r>
  <r>
    <d v="2025-10-16T00:00:00"/>
    <x v="2"/>
    <n v="173"/>
    <n v="2"/>
    <n v="2.355"/>
    <n v="1.1559999999999999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0"/>
    <n v="1383"/>
    <n v="6"/>
    <n v="1.827"/>
    <n v="0.434"/>
    <n v="10.96"/>
    <n v="1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1"/>
    <n v="3633"/>
    <n v="51"/>
    <n v="2.2639999999999998"/>
    <n v="1.4039999999999999"/>
    <n v="115.44"/>
    <n v="115.44"/>
    <s v="USD"/>
    <n v="13"/>
    <n v="14"/>
    <n v="14"/>
    <n v="14"/>
    <n v="17"/>
    <n v="18"/>
    <n v="18"/>
    <n v="18"/>
    <n v="884.61"/>
    <n v="909.59"/>
    <n v="909.59"/>
    <n v="909.59"/>
    <n v="12.6914324"/>
    <n v="12.6914324"/>
    <n v="7.8793312540000002"/>
    <n v="7.8793312540000002"/>
  </r>
  <r>
    <d v="2025-10-17T00:00:00"/>
    <x v="2"/>
    <n v="1366"/>
    <n v="20"/>
    <n v="2.706"/>
    <n v="1.464"/>
    <n v="54.12"/>
    <n v="54.12"/>
    <s v="USD"/>
    <n v="2"/>
    <n v="3"/>
    <n v="3"/>
    <n v="3"/>
    <n v="3"/>
    <n v="4"/>
    <n v="4"/>
    <n v="4"/>
    <n v="89.64"/>
    <n v="119.52"/>
    <n v="119.52"/>
    <n v="119.52"/>
    <n v="45.281124499999997"/>
    <n v="45.281124499999997"/>
    <n v="2.2084257209999998"/>
    <n v="2.2084257209999998"/>
  </r>
  <r>
    <d v="2025-10-17T00:00:00"/>
    <x v="4"/>
    <n v="1698"/>
    <n v="11"/>
    <n v="3.956"/>
    <n v="0.64800000000000002"/>
    <n v="43.52"/>
    <n v="43.52"/>
    <s v="USD"/>
    <n v="5"/>
    <n v="6"/>
    <n v="6"/>
    <n v="6"/>
    <n v="12"/>
    <n v="14"/>
    <n v="14"/>
    <n v="14"/>
    <n v="1077.7"/>
    <n v="1296.68"/>
    <n v="1296.68"/>
    <n v="1296.68"/>
    <n v="3.3562636889999999"/>
    <n v="3.3562636889999999"/>
    <n v="29.795036759999999"/>
    <n v="29.795036759999999"/>
  </r>
  <r>
    <d v="2025-10-17T00:00:00"/>
    <x v="44"/>
    <n v="1719"/>
    <n v="18"/>
    <n v="2.3980000000000001"/>
    <n v="1.0469999999999999"/>
    <n v="43.17"/>
    <n v="43.17"/>
    <s v="USD"/>
    <n v="4"/>
    <n v="4"/>
    <n v="4"/>
    <n v="4"/>
    <n v="4"/>
    <n v="4"/>
    <n v="4"/>
    <n v="4"/>
    <n v="137.96"/>
    <n v="137.96"/>
    <n v="137.96"/>
    <n v="137.96"/>
    <n v="31.291678749999999"/>
    <n v="31.291678749999999"/>
    <n v="3.1957377810000001"/>
    <n v="3.1957377810000001"/>
  </r>
  <r>
    <d v="2025-10-17T00:00:00"/>
    <x v="6"/>
    <n v="410"/>
    <n v="4"/>
    <n v="2.0779999999999998"/>
    <n v="0.97599999999999998"/>
    <n v="8.31"/>
    <n v="8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7"/>
    <n v="815"/>
    <n v="5"/>
    <n v="2.548"/>
    <n v="0.61299999999999999"/>
    <n v="12.74"/>
    <n v="12.74"/>
    <s v="USD"/>
    <n v="3"/>
    <n v="3"/>
    <n v="3"/>
    <n v="3"/>
    <n v="3"/>
    <n v="3"/>
    <n v="3"/>
    <n v="3"/>
    <n v="119.47"/>
    <n v="119.47"/>
    <n v="119.47"/>
    <n v="119.47"/>
    <n v="10.66376496"/>
    <n v="10.66376496"/>
    <n v="9.3775510200000003"/>
    <n v="9.3775510200000003"/>
  </r>
  <r>
    <d v="2025-10-17T00:00:00"/>
    <x v="9"/>
    <n v="1125"/>
    <n v="14"/>
    <n v="1.0740000000000001"/>
    <n v="1.244"/>
    <n v="15.03"/>
    <n v="15.03"/>
    <s v="USD"/>
    <n v="1"/>
    <n v="1"/>
    <n v="1"/>
    <n v="1"/>
    <n v="1"/>
    <n v="1"/>
    <n v="1"/>
    <n v="1"/>
    <n v="20.9"/>
    <n v="20.9"/>
    <n v="20.9"/>
    <n v="20.9"/>
    <n v="71.913875599999997"/>
    <n v="71.913875599999997"/>
    <n v="1.3905522290000001"/>
    <n v="1.3905522290000001"/>
  </r>
  <r>
    <d v="2025-10-17T00:00:00"/>
    <x v="4"/>
    <n v="5682"/>
    <n v="51"/>
    <n v="4.3719999999999999"/>
    <n v="0.89800000000000002"/>
    <n v="222.96"/>
    <n v="222.96"/>
    <s v="USD"/>
    <n v="17"/>
    <n v="20"/>
    <n v="20"/>
    <n v="20"/>
    <n v="27"/>
    <n v="30"/>
    <n v="30"/>
    <n v="30"/>
    <n v="1000.12"/>
    <n v="1095.3699999999999"/>
    <n v="1095.3699999999999"/>
    <n v="1095.3699999999999"/>
    <n v="20.354765969999999"/>
    <n v="20.354765969999999"/>
    <n v="4.9128543240000004"/>
    <n v="4.9128543240000004"/>
  </r>
  <r>
    <d v="2025-10-17T00:00:00"/>
    <x v="10"/>
    <n v="1595"/>
    <n v="12"/>
    <n v="5.31"/>
    <n v="0.752"/>
    <n v="63.72"/>
    <n v="63.72"/>
    <s v="USD"/>
    <n v="8"/>
    <n v="9"/>
    <n v="9"/>
    <n v="9"/>
    <n v="10"/>
    <n v="14"/>
    <n v="14"/>
    <n v="14"/>
    <n v="318.12"/>
    <n v="473.64"/>
    <n v="473.64"/>
    <n v="473.64"/>
    <n v="13.45325564"/>
    <n v="13.45325564"/>
    <n v="7.4331450090000004"/>
    <n v="7.4331450090000004"/>
  </r>
  <r>
    <d v="2025-10-17T00:00:00"/>
    <x v="11"/>
    <n v="1409"/>
    <n v="6"/>
    <n v="3.8"/>
    <n v="0.42599999999999999"/>
    <n v="22.8"/>
    <n v="22.8"/>
    <s v="USD"/>
    <n v="1"/>
    <n v="2"/>
    <n v="2"/>
    <n v="2"/>
    <n v="1"/>
    <n v="2"/>
    <n v="2"/>
    <n v="2"/>
    <n v="31.88"/>
    <n v="64.760000000000005"/>
    <n v="64.760000000000005"/>
    <n v="64.760000000000005"/>
    <n v="35.206917850000004"/>
    <n v="35.206917850000004"/>
    <n v="2.8403508770000001"/>
    <n v="2.8403508770000001"/>
  </r>
  <r>
    <d v="2025-10-17T00:00:00"/>
    <x v="12"/>
    <n v="2577"/>
    <n v="19"/>
    <n v="5.4370000000000003"/>
    <n v="0.73699999999999999"/>
    <n v="103.31"/>
    <n v="103.31"/>
    <s v="USD"/>
    <n v="9"/>
    <n v="9"/>
    <n v="9"/>
    <n v="9"/>
    <n v="12"/>
    <n v="12"/>
    <n v="12"/>
    <n v="12"/>
    <n v="335.27"/>
    <n v="335.27"/>
    <n v="335.27"/>
    <n v="335.27"/>
    <n v="30.813970829999999"/>
    <n v="30.813970829999999"/>
    <n v="3.2452811929999998"/>
    <n v="3.2452811929999998"/>
  </r>
  <r>
    <d v="2025-10-17T00:00:00"/>
    <x v="13"/>
    <n v="3387"/>
    <n v="22"/>
    <n v="3.31"/>
    <n v="0.65"/>
    <n v="72.81"/>
    <n v="72.81"/>
    <s v="USD"/>
    <n v="8"/>
    <n v="8"/>
    <n v="8"/>
    <n v="8"/>
    <n v="19"/>
    <n v="19"/>
    <n v="19"/>
    <n v="19"/>
    <n v="515.12"/>
    <n v="515.12"/>
    <n v="515.12"/>
    <n v="515.12"/>
    <n v="14.134570589999999"/>
    <n v="14.134570589999999"/>
    <n v="7.074852355"/>
    <n v="7.074852355"/>
  </r>
  <r>
    <d v="2025-10-17T00:00:00"/>
    <x v="14"/>
    <n v="884"/>
    <n v="6"/>
    <n v="3.1480000000000001"/>
    <n v="0.67900000000000005"/>
    <n v="18.89"/>
    <n v="18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6"/>
    <n v="1433"/>
    <n v="7"/>
    <n v="2.5960000000000001"/>
    <n v="0.48799999999999999"/>
    <n v="18.170000000000002"/>
    <n v="18.170000000000002"/>
    <s v="USD"/>
    <n v="1"/>
    <n v="1"/>
    <n v="1"/>
    <n v="1"/>
    <n v="1"/>
    <n v="1"/>
    <n v="1"/>
    <n v="1"/>
    <n v="31.88"/>
    <n v="31.88"/>
    <n v="31.88"/>
    <n v="31.88"/>
    <n v="56.994981180000003"/>
    <n v="56.994981180000003"/>
    <n v="1.754540451"/>
    <n v="1.754540451"/>
  </r>
  <r>
    <d v="2025-10-17T00:00:00"/>
    <x v="15"/>
    <n v="1261"/>
    <n v="6"/>
    <n v="4.125"/>
    <n v="0.47599999999999998"/>
    <n v="24.75"/>
    <n v="24.75"/>
    <s v="USD"/>
    <n v="1"/>
    <n v="1"/>
    <n v="1"/>
    <n v="1"/>
    <n v="2"/>
    <n v="2"/>
    <n v="2"/>
    <n v="2"/>
    <n v="58.98"/>
    <n v="58.98"/>
    <n v="58.98"/>
    <n v="58.98"/>
    <n v="41.96337742"/>
    <n v="41.96337742"/>
    <n v="2.383030303"/>
    <n v="2.383030303"/>
  </r>
  <r>
    <d v="2025-10-17T00:00:00"/>
    <x v="16"/>
    <n v="778"/>
    <n v="5"/>
    <n v="3.46"/>
    <n v="0.64300000000000002"/>
    <n v="17.3"/>
    <n v="17.3"/>
    <s v="USD"/>
    <n v="1"/>
    <n v="1"/>
    <n v="1"/>
    <n v="1"/>
    <n v="1"/>
    <n v="1"/>
    <n v="1"/>
    <n v="1"/>
    <n v="26.88"/>
    <n v="26.88"/>
    <n v="26.88"/>
    <n v="26.88"/>
    <n v="64.360119049999994"/>
    <n v="64.360119049999994"/>
    <n v="1.553757225"/>
    <n v="1.553757225"/>
  </r>
  <r>
    <d v="2025-10-17T00:00:00"/>
    <x v="49"/>
    <n v="2945"/>
    <n v="39"/>
    <n v="2.0739999999999998"/>
    <n v="1.3240000000000001"/>
    <n v="80.87"/>
    <n v="80.87"/>
    <s v="USD"/>
    <n v="7"/>
    <n v="9"/>
    <n v="9"/>
    <n v="9"/>
    <n v="7"/>
    <n v="9"/>
    <n v="9"/>
    <n v="9"/>
    <n v="163.95"/>
    <n v="231.34"/>
    <n v="231.34"/>
    <n v="231.34"/>
    <n v="34.95720584"/>
    <n v="34.95720584"/>
    <n v="2.8606405339999998"/>
    <n v="2.8606405339999998"/>
  </r>
  <r>
    <d v="2025-10-17T00:00:00"/>
    <x v="17"/>
    <n v="278"/>
    <n v="3"/>
    <n v="3.98"/>
    <n v="1.079"/>
    <n v="11.94"/>
    <n v="11.94"/>
    <s v="USD"/>
    <n v="3"/>
    <n v="4"/>
    <n v="4"/>
    <n v="4"/>
    <n v="3"/>
    <n v="4"/>
    <n v="4"/>
    <n v="4"/>
    <n v="219.25"/>
    <n v="254.13"/>
    <n v="254.13"/>
    <n v="254.13"/>
    <n v="4.6983827180000004"/>
    <n v="4.6983827180000004"/>
    <n v="21.283919600000001"/>
    <n v="21.283919600000001"/>
  </r>
  <r>
    <d v="2025-10-17T00:00:00"/>
    <x v="18"/>
    <n v="588"/>
    <n v="7"/>
    <n v="2.3130000000000002"/>
    <n v="1.19"/>
    <n v="16.190000000000001"/>
    <n v="16.190000000000001"/>
    <s v="USD"/>
    <n v="1"/>
    <n v="1"/>
    <n v="1"/>
    <n v="1"/>
    <n v="4"/>
    <n v="4"/>
    <n v="4"/>
    <n v="4"/>
    <n v="139.52000000000001"/>
    <n v="139.52000000000001"/>
    <n v="139.52000000000001"/>
    <n v="139.52000000000001"/>
    <n v="11.604071100000001"/>
    <n v="11.604071100000001"/>
    <n v="8.6176652249999997"/>
    <n v="8.6176652249999997"/>
  </r>
  <r>
    <d v="2025-10-17T00:00:00"/>
    <x v="19"/>
    <n v="1330"/>
    <n v="4"/>
    <n v="7.0679999999999996"/>
    <n v="0.30099999999999999"/>
    <n v="28.27"/>
    <n v="28.27"/>
    <s v="USD"/>
    <n v="3"/>
    <n v="3"/>
    <n v="3"/>
    <n v="3"/>
    <n v="4"/>
    <n v="4"/>
    <n v="4"/>
    <n v="4"/>
    <n v="267.13"/>
    <n v="267.13"/>
    <n v="267.13"/>
    <n v="267.13"/>
    <n v="10.582862280000001"/>
    <n v="10.582862280000001"/>
    <n v="9.4492394760000007"/>
    <n v="9.4492394760000007"/>
  </r>
  <r>
    <d v="2025-10-17T00:00:00"/>
    <x v="20"/>
    <n v="1184"/>
    <n v="9"/>
    <n v="4.3019999999999996"/>
    <n v="0.76"/>
    <n v="38.72"/>
    <n v="38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21"/>
    <n v="855"/>
    <n v="12"/>
    <n v="2.649"/>
    <n v="1.4039999999999999"/>
    <n v="31.79"/>
    <n v="31.79"/>
    <s v="USD"/>
    <n v="3"/>
    <n v="4"/>
    <n v="4"/>
    <n v="4"/>
    <n v="4"/>
    <n v="5"/>
    <n v="5"/>
    <n v="5"/>
    <n v="149.19"/>
    <n v="174.17"/>
    <n v="174.17"/>
    <n v="174.17"/>
    <n v="18.25228225"/>
    <n v="18.25228225"/>
    <n v="5.4787669079999999"/>
    <n v="5.4787669079999999"/>
  </r>
  <r>
    <d v="2025-10-17T00:00:00"/>
    <x v="22"/>
    <n v="494"/>
    <n v="4"/>
    <n v="3.593"/>
    <n v="0.81"/>
    <n v="14.37"/>
    <n v="14.37"/>
    <s v="USD"/>
    <n v="3"/>
    <n v="3"/>
    <n v="3"/>
    <n v="3"/>
    <n v="7"/>
    <n v="7"/>
    <n v="7"/>
    <n v="7"/>
    <n v="185.43"/>
    <n v="185.43"/>
    <n v="185.43"/>
    <n v="185.43"/>
    <n v="7.7495550880000001"/>
    <n v="7.7495550880000001"/>
    <n v="12.9039666"/>
    <n v="12.9039666"/>
  </r>
  <r>
    <d v="2025-10-17T00:00:00"/>
    <x v="3"/>
    <n v="700"/>
    <n v="1"/>
    <n v="3.22"/>
    <n v="0.14299999999999999"/>
    <n v="3.22"/>
    <n v="3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6"/>
    <n v="130"/>
    <n v="1"/>
    <n v="1.56"/>
    <n v="0.76900000000000002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10"/>
    <n v="401"/>
    <n v="1"/>
    <n v="3.59"/>
    <n v="0.249"/>
    <n v="3.59"/>
    <n v="3.59"/>
    <s v="USD"/>
    <n v="0"/>
    <n v="1"/>
    <n v="1"/>
    <n v="1"/>
    <n v="0"/>
    <n v="1"/>
    <n v="1"/>
    <n v="1"/>
    <n v="0"/>
    <n v="94.88"/>
    <n v="94.88"/>
    <n v="94.88"/>
    <n v="3.7837268129999999"/>
    <n v="3.7837268129999999"/>
    <n v="26.42896936"/>
    <n v="26.42896936"/>
  </r>
  <r>
    <d v="2025-10-17T00:00:00"/>
    <x v="14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3"/>
    <n v="130"/>
    <n v="1"/>
    <n v="4.5"/>
    <n v="0.76900000000000002"/>
    <n v="4.5"/>
    <n v="4.5"/>
    <s v="USD"/>
    <n v="1"/>
    <n v="1"/>
    <n v="1"/>
    <n v="1"/>
    <n v="1"/>
    <n v="1"/>
    <n v="1"/>
    <n v="1"/>
    <n v="76.489999999999995"/>
    <n v="76.489999999999995"/>
    <n v="76.489999999999995"/>
    <n v="76.489999999999995"/>
    <n v="5.8831219770000001"/>
    <n v="5.8831219770000001"/>
    <n v="16.99777778"/>
    <n v="16.99777778"/>
  </r>
  <r>
    <d v="2025-10-17T00:00:00"/>
    <x v="34"/>
    <n v="162"/>
    <n v="3"/>
    <n v="4.2329999999999997"/>
    <n v="1.8520000000000001"/>
    <n v="12.7"/>
    <n v="1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0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"/>
    <n v="409"/>
    <n v="5"/>
    <n v="2.68"/>
    <n v="1.222"/>
    <n v="13.4"/>
    <n v="13.4"/>
    <s v="USD"/>
    <n v="1"/>
    <n v="1"/>
    <n v="1"/>
    <n v="1"/>
    <n v="1"/>
    <n v="1"/>
    <n v="1"/>
    <n v="1"/>
    <n v="29.88"/>
    <n v="29.88"/>
    <n v="29.88"/>
    <n v="29.88"/>
    <n v="44.846050869999999"/>
    <n v="44.846050869999999"/>
    <n v="2.2298507459999999"/>
    <n v="2.2298507459999999"/>
  </r>
  <r>
    <d v="2025-10-17T00:00:00"/>
    <x v="6"/>
    <n v="69"/>
    <n v="1"/>
    <n v="1.1299999999999999"/>
    <n v="1.4490000000000001"/>
    <n v="1.1299999999999999"/>
    <n v="1.12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15"/>
    <n v="1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6"/>
    <n v="368"/>
    <n v="4"/>
    <n v="4.03"/>
    <n v="1.087"/>
    <n v="16.12"/>
    <n v="16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7"/>
    <n v="454"/>
    <n v="1"/>
    <n v="2.7"/>
    <n v="0.22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24"/>
    <n v="2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"/>
    <n v="558"/>
    <n v="2"/>
    <n v="2.4049999999999998"/>
    <n v="0.35799999999999998"/>
    <n v="4.8099999999999996"/>
    <n v="4.8099999999999996"/>
    <s v="USD"/>
    <n v="1"/>
    <n v="1"/>
    <n v="1"/>
    <n v="1"/>
    <n v="1"/>
    <n v="1"/>
    <n v="1"/>
    <n v="1"/>
    <n v="34.9"/>
    <n v="34.9"/>
    <n v="34.9"/>
    <n v="34.9"/>
    <n v="13.78223496"/>
    <n v="13.78223496"/>
    <n v="7.2557172559999996"/>
    <n v="7.2557172559999996"/>
  </r>
  <r>
    <d v="2025-10-17T00:00:00"/>
    <x v="17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4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1"/>
    <n v="484"/>
    <n v="2"/>
    <n v="6.38"/>
    <n v="0.41299999999999998"/>
    <n v="12.76"/>
    <n v="1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21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5"/>
    <n v="636"/>
    <n v="5"/>
    <n v="2.1280000000000001"/>
    <n v="0.78600000000000003"/>
    <n v="10.64"/>
    <n v="10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26"/>
    <n v="1125"/>
    <n v="5"/>
    <n v="2.718"/>
    <n v="0.44400000000000001"/>
    <n v="13.59"/>
    <n v="13.59"/>
    <s v="USD"/>
    <n v="2"/>
    <n v="2"/>
    <n v="2"/>
    <n v="2"/>
    <n v="2"/>
    <n v="2"/>
    <n v="2"/>
    <n v="2"/>
    <n v="27.37"/>
    <n v="27.37"/>
    <n v="27.37"/>
    <n v="27.37"/>
    <n v="49.652904640000003"/>
    <n v="49.652904640000003"/>
    <n v="2.013980868"/>
    <n v="2.013980868"/>
  </r>
  <r>
    <d v="2025-10-17T00:00:00"/>
    <x v="27"/>
    <n v="288"/>
    <n v="2"/>
    <n v="2.3050000000000002"/>
    <n v="0.69399999999999995"/>
    <n v="4.6100000000000003"/>
    <n v="4.6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1"/>
    <n v="234"/>
    <n v="4"/>
    <n v="1.988"/>
    <n v="1.7090000000000001"/>
    <n v="7.95"/>
    <n v="7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7"/>
    <n v="1"/>
    <n v="1"/>
    <n v="0.92"/>
    <n v="100"/>
    <n v="0.92"/>
    <n v="0.92"/>
    <s v="USD"/>
    <n v="1"/>
    <n v="1"/>
    <n v="1"/>
    <n v="1"/>
    <n v="1"/>
    <n v="1"/>
    <n v="1"/>
    <n v="1"/>
    <n v="24.88"/>
    <n v="24.88"/>
    <n v="24.88"/>
    <n v="24.88"/>
    <n v="3.6977491960000002"/>
    <n v="3.6977491960000002"/>
    <n v="27.043478260000001"/>
    <n v="27.043478260000001"/>
  </r>
  <r>
    <d v="2025-10-17T00:00:00"/>
    <x v="14"/>
    <n v="102"/>
    <n v="1"/>
    <n v="5.23"/>
    <n v="0.98"/>
    <n v="5.23"/>
    <n v="5.23"/>
    <s v="USD"/>
    <n v="1"/>
    <n v="1"/>
    <n v="1"/>
    <n v="1"/>
    <n v="1"/>
    <n v="1"/>
    <n v="1"/>
    <n v="1"/>
    <n v="32.880000000000003"/>
    <n v="32.880000000000003"/>
    <n v="32.880000000000003"/>
    <n v="32.880000000000003"/>
    <n v="15.906326030000001"/>
    <n v="15.906326030000001"/>
    <n v="6.2868068829999997"/>
    <n v="6.2868068829999997"/>
  </r>
  <r>
    <d v="2025-10-17T00:00:00"/>
    <x v="44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12"/>
    <n v="339"/>
    <n v="5"/>
    <n v="4.8719999999999999"/>
    <n v="1.4750000000000001"/>
    <n v="24.36"/>
    <n v="24.36"/>
    <s v="USD"/>
    <n v="1"/>
    <n v="1"/>
    <n v="1"/>
    <n v="1"/>
    <n v="1"/>
    <n v="1"/>
    <n v="1"/>
    <n v="1"/>
    <n v="27.49"/>
    <n v="27.49"/>
    <n v="27.49"/>
    <n v="27.49"/>
    <n v="88.614041470000004"/>
    <n v="88.614041470000004"/>
    <n v="1.128489327"/>
    <n v="1.128489327"/>
  </r>
  <r>
    <d v="2025-10-17T00:00:00"/>
    <x v="10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8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2"/>
    <n v="1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9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16"/>
    <n v="236"/>
    <n v="1"/>
    <n v="6.6"/>
    <n v="0.42399999999999999"/>
    <n v="6.6"/>
    <n v="6.6"/>
    <s v="USD"/>
    <n v="1"/>
    <n v="1"/>
    <n v="1"/>
    <n v="1"/>
    <n v="1"/>
    <n v="1"/>
    <n v="1"/>
    <n v="1"/>
    <n v="78.489999999999995"/>
    <n v="78.489999999999995"/>
    <n v="78.489999999999995"/>
    <n v="78.489999999999995"/>
    <n v="8.4087144859999992"/>
    <n v="8.4087144859999992"/>
    <n v="11.89242424"/>
    <n v="11.89242424"/>
  </r>
  <r>
    <d v="2025-10-17T00:00:00"/>
    <x v="48"/>
    <n v="118"/>
    <n v="1"/>
    <n v="0.2"/>
    <n v="0.84699999999999998"/>
    <n v="0.2"/>
    <n v="0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19"/>
    <n v="3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9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9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9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0"/>
    <n v="956"/>
    <n v="11"/>
    <n v="0.67200000000000004"/>
    <n v="1.151"/>
    <n v="7.39"/>
    <n v="7.39"/>
    <s v="USD"/>
    <n v="1"/>
    <n v="1"/>
    <n v="1"/>
    <n v="1"/>
    <n v="1"/>
    <n v="1"/>
    <n v="1"/>
    <n v="1"/>
    <n v="13.88"/>
    <n v="13.88"/>
    <n v="13.88"/>
    <n v="13.88"/>
    <n v="53.242074930000001"/>
    <n v="53.242074930000001"/>
    <n v="1.8782138020000001"/>
    <n v="1.8782138020000001"/>
  </r>
  <r>
    <d v="2025-10-17T00:00:00"/>
    <x v="30"/>
    <n v="1391"/>
    <n v="12"/>
    <n v="0.53400000000000003"/>
    <n v="0.86299999999999999"/>
    <n v="6.41"/>
    <n v="6.41"/>
    <s v="USD"/>
    <n v="2"/>
    <n v="2"/>
    <n v="2"/>
    <n v="2"/>
    <n v="2"/>
    <n v="2"/>
    <n v="2"/>
    <n v="2"/>
    <n v="48.37"/>
    <n v="48.37"/>
    <n v="48.37"/>
    <n v="48.37"/>
    <n v="13.25201571"/>
    <n v="13.25201571"/>
    <n v="7.546021841"/>
    <n v="7.546021841"/>
  </r>
  <r>
    <d v="2025-10-17T00:00:00"/>
    <x v="30"/>
    <n v="893"/>
    <n v="15"/>
    <n v="0.63600000000000001"/>
    <n v="1.68"/>
    <n v="9.5399999999999991"/>
    <n v="9.5399999999999991"/>
    <s v="USD"/>
    <n v="1"/>
    <n v="1"/>
    <n v="1"/>
    <n v="1"/>
    <n v="1"/>
    <n v="1"/>
    <n v="1"/>
    <n v="1"/>
    <n v="13.88"/>
    <n v="13.88"/>
    <n v="13.88"/>
    <n v="13.88"/>
    <n v="68.731988470000005"/>
    <n v="68.731988470000005"/>
    <n v="1.4549266249999999"/>
    <n v="1.4549266249999999"/>
  </r>
  <r>
    <d v="2025-10-17T00:00:00"/>
    <x v="30"/>
    <n v="3710"/>
    <n v="46"/>
    <n v="0.33100000000000002"/>
    <n v="1.24"/>
    <n v="15.24"/>
    <n v="15.24"/>
    <s v="USD"/>
    <n v="6"/>
    <n v="6"/>
    <n v="6"/>
    <n v="6"/>
    <n v="6"/>
    <n v="6"/>
    <n v="6"/>
    <n v="6"/>
    <n v="78.89"/>
    <n v="78.89"/>
    <n v="78.89"/>
    <n v="78.89"/>
    <n v="19.31803777"/>
    <n v="19.31803777"/>
    <n v="5.1765091859999997"/>
    <n v="5.1765091859999997"/>
  </r>
  <r>
    <d v="2025-10-17T00:00:00"/>
    <x v="31"/>
    <n v="92"/>
    <n v="1"/>
    <n v="1.29"/>
    <n v="1.087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2"/>
    <n v="282"/>
    <n v="6"/>
    <n v="1.5620000000000001"/>
    <n v="2.1280000000000001"/>
    <n v="9.3699999999999992"/>
    <n v="9.3699999999999992"/>
    <s v="USD"/>
    <n v="2"/>
    <n v="2"/>
    <n v="2"/>
    <n v="2"/>
    <n v="2"/>
    <n v="2"/>
    <n v="2"/>
    <n v="2"/>
    <n v="79.98"/>
    <n v="79.98"/>
    <n v="79.98"/>
    <n v="79.98"/>
    <n v="11.715428859999999"/>
    <n v="11.715428859999999"/>
    <n v="8.5357524009999999"/>
    <n v="8.5357524009999999"/>
  </r>
  <r>
    <d v="2025-10-17T00:00:00"/>
    <x v="31"/>
    <n v="262"/>
    <n v="4"/>
    <n v="0.96"/>
    <n v="1.5269999999999999"/>
    <n v="3.84"/>
    <n v="3.84"/>
    <s v="USD"/>
    <n v="2"/>
    <n v="3"/>
    <n v="3"/>
    <n v="3"/>
    <n v="2"/>
    <n v="4"/>
    <n v="4"/>
    <n v="4"/>
    <n v="62.98"/>
    <n v="125.96"/>
    <n v="125.96"/>
    <n v="125.96"/>
    <n v="3.0485868530000002"/>
    <n v="3.0485868530000002"/>
    <n v="32.802083330000002"/>
    <n v="32.802083330000002"/>
  </r>
  <r>
    <d v="2025-10-17T00:00:00"/>
    <x v="32"/>
    <n v="449"/>
    <n v="1"/>
    <n v="1.26"/>
    <n v="0.223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2"/>
    <n v="501"/>
    <n v="3"/>
    <n v="1.34"/>
    <n v="0.59899999999999998"/>
    <n v="4.0199999999999996"/>
    <n v="4.01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1"/>
    <n v="481"/>
    <n v="4"/>
    <n v="1.5149999999999999"/>
    <n v="0.83199999999999996"/>
    <n v="6.06"/>
    <n v="6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2"/>
    <n v="782"/>
    <n v="5"/>
    <n v="0.76200000000000001"/>
    <n v="0.63900000000000001"/>
    <n v="3.81"/>
    <n v="3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1"/>
    <n v="971"/>
    <n v="4"/>
    <n v="0.873"/>
    <n v="0.41199999999999998"/>
    <n v="3.49"/>
    <n v="3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3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4"/>
    <n v="597"/>
    <n v="2"/>
    <n v="1.3049999999999999"/>
    <n v="0.33500000000000002"/>
    <n v="2.61"/>
    <n v="2.61"/>
    <s v="USD"/>
    <n v="1"/>
    <n v="1"/>
    <n v="1"/>
    <n v="1"/>
    <n v="1"/>
    <n v="1"/>
    <n v="1"/>
    <n v="1"/>
    <n v="22.88"/>
    <n v="22.88"/>
    <n v="22.88"/>
    <n v="22.88"/>
    <n v="11.407342659999999"/>
    <n v="11.407342659999999"/>
    <n v="8.7662835250000004"/>
    <n v="8.7662835250000004"/>
  </r>
  <r>
    <d v="2025-10-17T00:00:00"/>
    <x v="35"/>
    <n v="1220"/>
    <n v="5"/>
    <n v="1.194"/>
    <n v="0.41"/>
    <n v="5.97"/>
    <n v="5.97"/>
    <s v="USD"/>
    <n v="1"/>
    <n v="1"/>
    <n v="1"/>
    <n v="1"/>
    <n v="1"/>
    <n v="1"/>
    <n v="1"/>
    <n v="1"/>
    <n v="21.88"/>
    <n v="21.88"/>
    <n v="21.88"/>
    <n v="21.88"/>
    <n v="27.285191959999999"/>
    <n v="27.285191959999999"/>
    <n v="3.6649916249999999"/>
    <n v="3.6649916249999999"/>
  </r>
  <r>
    <d v="2025-10-17T00:00:00"/>
    <x v="35"/>
    <n v="3524"/>
    <n v="7"/>
    <n v="1.093"/>
    <n v="0.19900000000000001"/>
    <n v="7.65"/>
    <n v="7.65"/>
    <s v="USD"/>
    <n v="1"/>
    <n v="1"/>
    <n v="1"/>
    <n v="1"/>
    <n v="1"/>
    <n v="1"/>
    <n v="1"/>
    <n v="1"/>
    <n v="21.88"/>
    <n v="21.88"/>
    <n v="21.88"/>
    <n v="21.88"/>
    <n v="34.96343693"/>
    <n v="34.96343693"/>
    <n v="2.8601307189999998"/>
    <n v="2.8601307189999998"/>
  </r>
  <r>
    <d v="2025-10-17T00:00:00"/>
    <x v="33"/>
    <n v="79"/>
    <n v="1"/>
    <n v="0.75"/>
    <n v="1.266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4"/>
    <n v="3466"/>
    <n v="9"/>
    <n v="1.0369999999999999"/>
    <n v="0.26"/>
    <n v="9.33"/>
    <n v="9.33"/>
    <s v="USD"/>
    <n v="2"/>
    <n v="2"/>
    <n v="2"/>
    <n v="2"/>
    <n v="2"/>
    <n v="2"/>
    <n v="2"/>
    <n v="2"/>
    <n v="61.98"/>
    <n v="61.98"/>
    <n v="61.98"/>
    <n v="61.98"/>
    <n v="15.05324298"/>
    <n v="15.05324298"/>
    <n v="6.6430868170000004"/>
    <n v="6.6430868170000004"/>
  </r>
  <r>
    <d v="2025-10-17T00:00:00"/>
    <x v="33"/>
    <n v="97"/>
    <n v="1"/>
    <n v="1.37"/>
    <n v="1.0309999999999999"/>
    <n v="1.37"/>
    <n v="1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4"/>
    <n v="554"/>
    <n v="2"/>
    <n v="1.395"/>
    <n v="0.36099999999999999"/>
    <n v="2.79"/>
    <n v="2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5"/>
    <n v="570"/>
    <n v="4"/>
    <n v="1.018"/>
    <n v="0.70199999999999996"/>
    <n v="4.07"/>
    <n v="4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4"/>
    <n v="3529"/>
    <n v="6"/>
    <n v="0.752"/>
    <n v="0.17"/>
    <n v="4.51"/>
    <n v="4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3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5"/>
    <n v="4048"/>
    <n v="11"/>
    <n v="0.67400000000000004"/>
    <n v="0.27200000000000002"/>
    <n v="7.41"/>
    <n v="7.41"/>
    <s v="USD"/>
    <n v="1"/>
    <n v="1"/>
    <n v="1"/>
    <n v="1"/>
    <n v="1"/>
    <n v="1"/>
    <n v="1"/>
    <n v="1"/>
    <n v="21.88"/>
    <n v="21.88"/>
    <n v="21.88"/>
    <n v="21.88"/>
    <n v="33.866544789999999"/>
    <n v="33.866544789999999"/>
    <n v="2.9527665320000001"/>
    <n v="2.9527665320000001"/>
  </r>
  <r>
    <d v="2025-10-17T00:00:00"/>
    <x v="36"/>
    <n v="320"/>
    <n v="7"/>
    <n v="2.1509999999999998"/>
    <n v="2.1880000000000002"/>
    <n v="15.06"/>
    <n v="15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6"/>
    <n v="334"/>
    <n v="2"/>
    <n v="0.98499999999999999"/>
    <n v="0.59899999999999998"/>
    <n v="1.97"/>
    <n v="1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6"/>
    <n v="608"/>
    <n v="3"/>
    <n v="1.593"/>
    <n v="0.49299999999999999"/>
    <n v="4.78"/>
    <n v="4.78"/>
    <s v="USD"/>
    <n v="0"/>
    <n v="1"/>
    <n v="1"/>
    <n v="1"/>
    <n v="0"/>
    <n v="1"/>
    <n v="1"/>
    <n v="1"/>
    <n v="0"/>
    <n v="28.49"/>
    <n v="28.49"/>
    <n v="28.49"/>
    <n v="16.777816779999998"/>
    <n v="16.777816779999998"/>
    <n v="5.9602510459999998"/>
    <n v="5.9602510459999998"/>
  </r>
  <r>
    <d v="2025-10-17T00:00:00"/>
    <x v="36"/>
    <n v="1032"/>
    <n v="2"/>
    <n v="1.155"/>
    <n v="0.19400000000000001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7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7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7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9"/>
    <n v="134"/>
    <n v="1"/>
    <n v="1.35"/>
    <n v="0.746"/>
    <n v="1.35"/>
    <n v="1.35"/>
    <s v="USD"/>
    <n v="0"/>
    <n v="1"/>
    <n v="1"/>
    <n v="1"/>
    <n v="0"/>
    <n v="1"/>
    <n v="1"/>
    <n v="1"/>
    <n v="0"/>
    <n v="11.49"/>
    <n v="11.49"/>
    <n v="11.49"/>
    <n v="11.74934726"/>
    <n v="11.74934726"/>
    <n v="8.511111111"/>
    <n v="8.511111111"/>
  </r>
  <r>
    <d v="2025-10-17T00:00:00"/>
    <x v="40"/>
    <n v="398"/>
    <n v="5"/>
    <n v="1.524"/>
    <n v="1.256"/>
    <n v="7.62"/>
    <n v="7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1"/>
    <n v="502"/>
    <n v="3"/>
    <n v="1.147"/>
    <n v="0.59799999999999998"/>
    <n v="3.44"/>
    <n v="3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2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9"/>
    <n v="2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0"/>
    <n v="1471"/>
    <n v="6"/>
    <n v="1.06"/>
    <n v="0.40799999999999997"/>
    <n v="6.36"/>
    <n v="6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1"/>
    <n v="1258"/>
    <n v="6"/>
    <n v="1.232"/>
    <n v="0.47699999999999998"/>
    <n v="7.39"/>
    <n v="7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2"/>
    <n v="123"/>
    <n v="1"/>
    <n v="0.65"/>
    <n v="0.81299999999999994"/>
    <n v="0.65"/>
    <n v="0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2"/>
    <n v="13"/>
    <n v="1"/>
    <n v="0.84"/>
    <n v="7.6920000000000002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9"/>
    <n v="107"/>
    <n v="2"/>
    <n v="0.97499999999999998"/>
    <n v="1.869"/>
    <n v="1.95"/>
    <n v="1.95"/>
    <s v="USD"/>
    <n v="1"/>
    <n v="1"/>
    <n v="1"/>
    <n v="1"/>
    <n v="7"/>
    <n v="7"/>
    <n v="7"/>
    <n v="7"/>
    <n v="218.82"/>
    <n v="218.82"/>
    <n v="218.82"/>
    <n v="218.82"/>
    <n v="0.89114340550000004"/>
    <n v="0.89114340550000004"/>
    <n v="112.21538459999999"/>
    <n v="112.21538459999999"/>
  </r>
  <r>
    <d v="2025-10-17T00:00:00"/>
    <x v="40"/>
    <n v="90"/>
    <n v="2"/>
    <n v="1.0649999999999999"/>
    <n v="2.222"/>
    <n v="2.13"/>
    <n v="2.13"/>
    <s v="USD"/>
    <n v="2"/>
    <n v="2"/>
    <n v="2"/>
    <n v="2"/>
    <n v="2"/>
    <n v="2"/>
    <n v="2"/>
    <n v="2"/>
    <n v="73.37"/>
    <n v="73.37"/>
    <n v="73.37"/>
    <n v="73.37"/>
    <n v="2.9030939079999998"/>
    <n v="2.9030939079999998"/>
    <n v="34.44600939"/>
    <n v="34.44600939"/>
  </r>
  <r>
    <d v="2025-10-17T00:00:00"/>
    <x v="41"/>
    <n v="295"/>
    <n v="1"/>
    <n v="1.1399999999999999"/>
    <n v="0.33900000000000002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1"/>
    <n v="205"/>
    <n v="2"/>
    <n v="0.72"/>
    <n v="0.97599999999999998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9"/>
    <n v="300"/>
    <n v="2"/>
    <n v="0.45"/>
    <n v="0.66700000000000004"/>
    <n v="0.9"/>
    <n v="0.9"/>
    <s v="USD"/>
    <n v="2"/>
    <n v="2"/>
    <n v="2"/>
    <n v="2"/>
    <n v="2"/>
    <n v="2"/>
    <n v="2"/>
    <n v="2"/>
    <n v="34.369999999999997"/>
    <n v="34.369999999999997"/>
    <n v="34.369999999999997"/>
    <n v="34.369999999999997"/>
    <n v="2.6185627"/>
    <n v="2.6185627"/>
    <n v="38.188888890000001"/>
    <n v="38.188888890000001"/>
  </r>
  <r>
    <d v="2025-10-17T00:00:00"/>
    <x v="42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0"/>
    <n v="1919"/>
    <n v="2"/>
    <n v="0.86499999999999999"/>
    <n v="0.104"/>
    <n v="1.73"/>
    <n v="1.73"/>
    <s v="USD"/>
    <n v="0"/>
    <n v="1"/>
    <n v="1"/>
    <n v="1"/>
    <n v="0"/>
    <n v="1"/>
    <n v="1"/>
    <n v="1"/>
    <n v="0"/>
    <n v="34.49"/>
    <n v="34.49"/>
    <n v="34.49"/>
    <n v="5.0159466510000001"/>
    <n v="5.0159466510000001"/>
    <n v="19.936416179999998"/>
    <n v="19.936416179999998"/>
  </r>
  <r>
    <d v="2025-10-17T00:00:00"/>
    <x v="28"/>
    <n v="166"/>
    <n v="1"/>
    <n v="0.5"/>
    <n v="0.60199999999999998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28"/>
    <n v="4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3"/>
    <n v="102"/>
    <n v="1"/>
    <n v="0.54"/>
    <n v="0.98"/>
    <n v="0.54"/>
    <n v="0.54"/>
    <s v="USD"/>
    <n v="1"/>
    <n v="1"/>
    <n v="1"/>
    <n v="1"/>
    <n v="1"/>
    <n v="1"/>
    <n v="1"/>
    <n v="1"/>
    <n v="16.489999999999998"/>
    <n v="16.489999999999998"/>
    <n v="16.489999999999998"/>
    <n v="16.489999999999998"/>
    <n v="3.2747119470000001"/>
    <n v="3.2747119470000001"/>
    <n v="30.537037040000001"/>
    <n v="30.537037040000001"/>
  </r>
  <r>
    <d v="2025-10-17T00:00:00"/>
    <x v="28"/>
    <n v="313"/>
    <n v="1"/>
    <n v="1.08"/>
    <n v="0.31900000000000001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3"/>
    <n v="82"/>
    <n v="1"/>
    <n v="0.66"/>
    <n v="1.22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43"/>
    <n v="97"/>
    <n v="4"/>
    <n v="0.5"/>
    <n v="4.1239999999999997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28"/>
    <n v="371"/>
    <n v="1"/>
    <n v="0.47"/>
    <n v="0.27"/>
    <n v="0.47"/>
    <n v="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5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5"/>
    <n v="333"/>
    <n v="2"/>
    <n v="1"/>
    <n v="0.60099999999999998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3"/>
    <n v="1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5"/>
    <n v="1183"/>
    <n v="19"/>
    <n v="0.79"/>
    <n v="1.6060000000000001"/>
    <n v="15.01"/>
    <n v="15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8"/>
    <n v="2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5"/>
    <n v="388"/>
    <n v="1"/>
    <n v="1.5"/>
    <n v="0.2580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5"/>
    <n v="470"/>
    <n v="7"/>
    <n v="0.89300000000000002"/>
    <n v="1.4890000000000001"/>
    <n v="6.25"/>
    <n v="6.25"/>
    <s v="USD"/>
    <n v="0"/>
    <n v="2"/>
    <n v="2"/>
    <n v="2"/>
    <n v="0"/>
    <n v="2"/>
    <n v="2"/>
    <n v="2"/>
    <n v="0"/>
    <n v="65.37"/>
    <n v="65.37"/>
    <n v="65.37"/>
    <n v="9.5609606849999995"/>
    <n v="9.5609606849999995"/>
    <n v="10.459199999999999"/>
    <n v="10.459199999999999"/>
  </r>
  <r>
    <d v="2025-10-17T00:00:00"/>
    <x v="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5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"/>
    <n v="225"/>
    <n v="1"/>
    <n v="2.1"/>
    <n v="0.44400000000000001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8"/>
    <n v="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3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7T00:00:00"/>
    <x v="45"/>
    <n v="242"/>
    <n v="1"/>
    <n v="0.73"/>
    <n v="0.41299999999999998"/>
    <n v="0.73"/>
    <n v="0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5"/>
    <n v="1300"/>
    <n v="7"/>
    <n v="0.46300000000000002"/>
    <n v="0.53800000000000003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7T00:00:00"/>
    <x v="2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0"/>
    <n v="945"/>
    <n v="4"/>
    <n v="1.085"/>
    <n v="0.42299999999999999"/>
    <n v="4.34"/>
    <n v="4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1"/>
    <n v="2939"/>
    <n v="30"/>
    <n v="2.0099999999999998"/>
    <n v="1.0209999999999999"/>
    <n v="60.3"/>
    <n v="60.3"/>
    <s v="USD"/>
    <n v="3"/>
    <n v="4"/>
    <n v="4"/>
    <n v="4"/>
    <n v="3"/>
    <n v="4"/>
    <n v="4"/>
    <n v="4"/>
    <n v="74.94"/>
    <n v="99.92"/>
    <n v="99.92"/>
    <n v="99.92"/>
    <n v="60.348278620000002"/>
    <n v="60.348278620000002"/>
    <n v="1.657048093"/>
    <n v="1.657048093"/>
  </r>
  <r>
    <d v="2025-10-18T00:00:00"/>
    <x v="2"/>
    <n v="891"/>
    <n v="10"/>
    <n v="2.7"/>
    <n v="1.1220000000000001"/>
    <n v="27"/>
    <n v="27"/>
    <s v="USD"/>
    <n v="1"/>
    <n v="1"/>
    <n v="1"/>
    <n v="1"/>
    <n v="2"/>
    <n v="2"/>
    <n v="2"/>
    <n v="2"/>
    <n v="59.76"/>
    <n v="59.76"/>
    <n v="59.76"/>
    <n v="59.76"/>
    <n v="45.180722889999998"/>
    <n v="45.180722889999998"/>
    <n v="2.213333333"/>
    <n v="2.213333333"/>
  </r>
  <r>
    <d v="2025-10-18T00:00:00"/>
    <x v="4"/>
    <n v="948"/>
    <n v="8"/>
    <n v="3.8559999999999999"/>
    <n v="0.84399999999999997"/>
    <n v="30.85"/>
    <n v="30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4"/>
    <n v="1317"/>
    <n v="16"/>
    <n v="2.1480000000000001"/>
    <n v="1.2150000000000001"/>
    <n v="34.36"/>
    <n v="34.36"/>
    <s v="USD"/>
    <n v="2"/>
    <n v="2"/>
    <n v="2"/>
    <n v="2"/>
    <n v="2"/>
    <n v="2"/>
    <n v="2"/>
    <n v="2"/>
    <n v="61.39"/>
    <n v="61.39"/>
    <n v="61.39"/>
    <n v="61.39"/>
    <n v="55.970027690000002"/>
    <n v="55.970027690000002"/>
    <n v="1.7866705469999999"/>
    <n v="1.7866705469999999"/>
  </r>
  <r>
    <d v="2025-10-18T00:00:00"/>
    <x v="6"/>
    <n v="305"/>
    <n v="8"/>
    <n v="1.873"/>
    <n v="2.6230000000000002"/>
    <n v="14.98"/>
    <n v="14.98"/>
    <s v="USD"/>
    <n v="1"/>
    <n v="1"/>
    <n v="1"/>
    <n v="1"/>
    <n v="1"/>
    <n v="1"/>
    <n v="1"/>
    <n v="1"/>
    <n v="46.9"/>
    <n v="46.9"/>
    <n v="46.9"/>
    <n v="46.9"/>
    <n v="31.940298510000002"/>
    <n v="31.940298510000002"/>
    <n v="3.130841121"/>
    <n v="3.130841121"/>
  </r>
  <r>
    <d v="2025-10-18T00:00:00"/>
    <x v="7"/>
    <n v="502"/>
    <n v="7"/>
    <n v="2.3340000000000001"/>
    <n v="1.3939999999999999"/>
    <n v="16.34"/>
    <n v="16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9"/>
    <n v="1061"/>
    <n v="7"/>
    <n v="1.9370000000000001"/>
    <n v="0.66"/>
    <n v="13.56"/>
    <n v="13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"/>
    <n v="3270"/>
    <n v="22"/>
    <n v="5.3079999999999998"/>
    <n v="0.67300000000000004"/>
    <n v="116.77"/>
    <n v="116.77"/>
    <s v="USD"/>
    <n v="16"/>
    <n v="17"/>
    <n v="17"/>
    <n v="17"/>
    <n v="23"/>
    <n v="24"/>
    <n v="24"/>
    <n v="24"/>
    <n v="799.85"/>
    <n v="799.85"/>
    <n v="799.85"/>
    <n v="799.85"/>
    <n v="14.59898731"/>
    <n v="14.59898731"/>
    <n v="6.8497901859999999"/>
    <n v="6.8497901859999999"/>
  </r>
  <r>
    <d v="2025-10-18T00:00:00"/>
    <x v="10"/>
    <n v="804"/>
    <n v="4"/>
    <n v="4.0650000000000004"/>
    <n v="0.498"/>
    <n v="16.260000000000002"/>
    <n v="16.26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11"/>
    <n v="928"/>
    <n v="4"/>
    <n v="5.4779999999999998"/>
    <n v="0.43099999999999999"/>
    <n v="21.91"/>
    <n v="21.91"/>
    <s v="USD"/>
    <n v="4"/>
    <n v="4"/>
    <n v="4"/>
    <n v="4"/>
    <n v="4"/>
    <n v="4"/>
    <n v="4"/>
    <n v="4"/>
    <n v="127.74"/>
    <n v="127.74"/>
    <n v="127.74"/>
    <n v="127.74"/>
    <n v="17.152027560000001"/>
    <n v="17.152027560000001"/>
    <n v="5.8302145139999997"/>
    <n v="5.8302145139999997"/>
  </r>
  <r>
    <d v="2025-10-18T00:00:00"/>
    <x v="12"/>
    <n v="1374"/>
    <n v="10"/>
    <n v="4.4349999999999996"/>
    <n v="0.72799999999999998"/>
    <n v="44.35"/>
    <n v="44.35"/>
    <s v="USD"/>
    <n v="3"/>
    <n v="6"/>
    <n v="6"/>
    <n v="6"/>
    <n v="3"/>
    <n v="6"/>
    <n v="6"/>
    <n v="6"/>
    <n v="89.25"/>
    <n v="186.21"/>
    <n v="186.21"/>
    <n v="186.21"/>
    <n v="23.817195640000001"/>
    <n v="23.817195640000001"/>
    <n v="4.1986471249999999"/>
    <n v="4.1986471249999999"/>
  </r>
  <r>
    <d v="2025-10-18T00:00:00"/>
    <x v="13"/>
    <n v="2124"/>
    <n v="17"/>
    <n v="3.032"/>
    <n v="0.8"/>
    <n v="51.54"/>
    <n v="51.54"/>
    <s v="USD"/>
    <n v="6"/>
    <n v="6"/>
    <n v="6"/>
    <n v="6"/>
    <n v="6"/>
    <n v="6"/>
    <n v="6"/>
    <n v="6"/>
    <n v="198.9"/>
    <n v="198.9"/>
    <n v="198.9"/>
    <n v="198.9"/>
    <n v="25.912518850000001"/>
    <n v="25.912518850000001"/>
    <n v="3.8591385329999999"/>
    <n v="3.8591385329999999"/>
  </r>
  <r>
    <d v="2025-10-18T00:00:00"/>
    <x v="14"/>
    <n v="626"/>
    <n v="3"/>
    <n v="2.4900000000000002"/>
    <n v="0.47899999999999998"/>
    <n v="7.47"/>
    <n v="7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6"/>
    <n v="798"/>
    <n v="3"/>
    <n v="2.4300000000000002"/>
    <n v="0.376"/>
    <n v="7.29"/>
    <n v="7.29"/>
    <s v="USD"/>
    <n v="2"/>
    <n v="2"/>
    <n v="2"/>
    <n v="2"/>
    <n v="2"/>
    <n v="2"/>
    <n v="2"/>
    <n v="2"/>
    <n v="61.76"/>
    <n v="61.76"/>
    <n v="61.76"/>
    <n v="61.76"/>
    <n v="11.803756480000001"/>
    <n v="11.803756480000001"/>
    <n v="8.4718792870000001"/>
    <n v="8.4718792870000001"/>
  </r>
  <r>
    <d v="2025-10-18T00:00:00"/>
    <x v="15"/>
    <n v="991"/>
    <n v="2"/>
    <n v="3.79"/>
    <n v="0.20200000000000001"/>
    <n v="7.58"/>
    <n v="7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16"/>
    <n v="358"/>
    <n v="1"/>
    <n v="5.76"/>
    <n v="0.27900000000000003"/>
    <n v="5.76"/>
    <n v="5.76"/>
    <s v="USD"/>
    <n v="1"/>
    <n v="1"/>
    <n v="1"/>
    <n v="1"/>
    <n v="1"/>
    <n v="1"/>
    <n v="1"/>
    <n v="1"/>
    <n v="26.88"/>
    <n v="26.88"/>
    <n v="26.88"/>
    <n v="26.88"/>
    <n v="21.428571430000002"/>
    <n v="21.428571430000002"/>
    <n v="4.6666666670000003"/>
    <n v="4.6666666670000003"/>
  </r>
  <r>
    <d v="2025-10-18T00:00:00"/>
    <x v="49"/>
    <n v="2245"/>
    <n v="28"/>
    <n v="2.0110000000000001"/>
    <n v="1.2470000000000001"/>
    <n v="56.3"/>
    <n v="56.3"/>
    <s v="USD"/>
    <n v="3"/>
    <n v="3"/>
    <n v="3"/>
    <n v="3"/>
    <n v="4"/>
    <n v="4"/>
    <n v="4"/>
    <n v="4"/>
    <n v="137.96"/>
    <n v="137.96"/>
    <n v="137.96"/>
    <n v="137.96"/>
    <n v="40.808930119999999"/>
    <n v="40.808930119999999"/>
    <n v="2.4504440500000002"/>
    <n v="2.4504440500000002"/>
  </r>
  <r>
    <d v="2025-10-18T00:00:00"/>
    <x v="17"/>
    <n v="212"/>
    <n v="3"/>
    <n v="3.79"/>
    <n v="1.415"/>
    <n v="11.37"/>
    <n v="11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18"/>
    <n v="264"/>
    <n v="1"/>
    <n v="4.33"/>
    <n v="0.379"/>
    <n v="4.33"/>
    <n v="4.33"/>
    <s v="USD"/>
    <n v="1"/>
    <n v="1"/>
    <n v="1"/>
    <n v="1"/>
    <n v="3"/>
    <n v="3"/>
    <n v="3"/>
    <n v="3"/>
    <n v="101.7"/>
    <n v="101.7"/>
    <n v="101.7"/>
    <n v="101.7"/>
    <n v="4.2576204520000003"/>
    <n v="4.2576204520000003"/>
    <n v="23.48729792"/>
    <n v="23.48729792"/>
  </r>
  <r>
    <d v="2025-10-18T00:00:00"/>
    <x v="19"/>
    <n v="608"/>
    <n v="1"/>
    <n v="6.37"/>
    <n v="0.16400000000000001"/>
    <n v="6.37"/>
    <n v="6.37"/>
    <s v="USD"/>
    <n v="1"/>
    <n v="1"/>
    <n v="1"/>
    <n v="1"/>
    <n v="1"/>
    <n v="1"/>
    <n v="1"/>
    <n v="1"/>
    <n v="79.88"/>
    <n v="79.88"/>
    <n v="79.88"/>
    <n v="79.88"/>
    <n v="7.9744616930000003"/>
    <n v="7.9744616930000003"/>
    <n v="12.5400314"/>
    <n v="12.5400314"/>
  </r>
  <r>
    <d v="2025-10-18T00:00:00"/>
    <x v="20"/>
    <n v="842"/>
    <n v="4"/>
    <n v="3.758"/>
    <n v="0.47499999999999998"/>
    <n v="15.03"/>
    <n v="15.03"/>
    <s v="USD"/>
    <n v="1"/>
    <n v="1"/>
    <n v="1"/>
    <n v="1"/>
    <n v="1"/>
    <n v="1"/>
    <n v="1"/>
    <n v="1"/>
    <n v="23.98"/>
    <n v="23.98"/>
    <n v="23.98"/>
    <n v="23.98"/>
    <n v="62.677231030000002"/>
    <n v="62.677231030000002"/>
    <n v="1.5954757150000001"/>
    <n v="1.5954757150000001"/>
  </r>
  <r>
    <d v="2025-10-18T00:00:00"/>
    <x v="21"/>
    <n v="613"/>
    <n v="3"/>
    <n v="3.0670000000000002"/>
    <n v="0.48899999999999999"/>
    <n v="9.1999999999999993"/>
    <n v="9.1999999999999993"/>
    <s v="USD"/>
    <n v="1"/>
    <n v="1"/>
    <n v="1"/>
    <n v="1"/>
    <n v="1"/>
    <n v="1"/>
    <n v="1"/>
    <n v="1"/>
    <n v="42.49"/>
    <n v="42.49"/>
    <n v="42.49"/>
    <n v="42.49"/>
    <n v="21.65215345"/>
    <n v="21.65215345"/>
    <n v="4.6184782609999999"/>
    <n v="4.6184782609999999"/>
  </r>
  <r>
    <d v="2025-10-18T00:00:00"/>
    <x v="22"/>
    <n v="270"/>
    <n v="1"/>
    <n v="1.26"/>
    <n v="0.37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"/>
    <n v="279"/>
    <n v="2"/>
    <n v="4.42"/>
    <n v="0.71699999999999997"/>
    <n v="8.84"/>
    <n v="8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6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10"/>
    <n v="201"/>
    <n v="1"/>
    <n v="6.45"/>
    <n v="0.498"/>
    <n v="6.45"/>
    <n v="6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14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3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4"/>
    <n v="120"/>
    <n v="1"/>
    <n v="4.6500000000000004"/>
    <n v="0.83299999999999996"/>
    <n v="4.6500000000000004"/>
    <n v="4.6500000000000004"/>
    <s v="USD"/>
    <n v="1"/>
    <n v="1"/>
    <n v="1"/>
    <n v="1"/>
    <n v="1"/>
    <n v="1"/>
    <n v="1"/>
    <n v="1"/>
    <n v="34.49"/>
    <n v="34.49"/>
    <n v="34.49"/>
    <n v="34.49"/>
    <n v="13.482168740000001"/>
    <n v="13.482168740000001"/>
    <n v="7.4172043009999999"/>
    <n v="7.4172043009999999"/>
  </r>
  <r>
    <d v="2025-10-18T00:00:00"/>
    <x v="0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"/>
    <n v="169"/>
    <n v="2"/>
    <n v="4.34"/>
    <n v="1.1830000000000001"/>
    <n v="8.68"/>
    <n v="8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6"/>
    <n v="75"/>
    <n v="1"/>
    <n v="3.16"/>
    <n v="1.333"/>
    <n v="3.16"/>
    <n v="3.16"/>
    <s v="USD"/>
    <n v="2"/>
    <n v="2"/>
    <n v="2"/>
    <n v="2"/>
    <n v="2"/>
    <n v="2"/>
    <n v="2"/>
    <n v="2"/>
    <n v="48.86"/>
    <n v="48.86"/>
    <n v="48.86"/>
    <n v="48.86"/>
    <n v="6.4674580429999997"/>
    <n v="6.4674580429999997"/>
    <n v="15.46202532"/>
    <n v="15.46202532"/>
  </r>
  <r>
    <d v="2025-10-18T00:00:00"/>
    <x v="15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6"/>
    <n v="148"/>
    <n v="2"/>
    <n v="3.6150000000000002"/>
    <n v="1.351"/>
    <n v="7.23"/>
    <n v="7.23"/>
    <s v="USD"/>
    <n v="1"/>
    <n v="1"/>
    <n v="1"/>
    <n v="1"/>
    <n v="3"/>
    <n v="3"/>
    <n v="3"/>
    <n v="3"/>
    <n v="85.47"/>
    <n v="85.47"/>
    <n v="85.47"/>
    <n v="85.47"/>
    <n v="8.4591084589999994"/>
    <n v="8.4591084589999994"/>
    <n v="11.821576759999999"/>
    <n v="11.821576759999999"/>
  </r>
  <r>
    <d v="2025-10-18T00:00:00"/>
    <x v="47"/>
    <n v="335"/>
    <n v="3"/>
    <n v="2.1"/>
    <n v="0.89600000000000002"/>
    <n v="6.3"/>
    <n v="6.3"/>
    <s v="USD"/>
    <n v="0"/>
    <n v="2"/>
    <n v="2"/>
    <n v="2"/>
    <n v="0"/>
    <n v="2"/>
    <n v="2"/>
    <n v="2"/>
    <n v="0"/>
    <n v="76.98"/>
    <n v="76.98"/>
    <n v="76.98"/>
    <n v="8.1839438819999994"/>
    <n v="8.1839438819999994"/>
    <n v="12.21904762"/>
    <n v="12.21904762"/>
  </r>
  <r>
    <d v="2025-10-18T00:00:00"/>
    <x v="24"/>
    <n v="1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4"/>
    <n v="571"/>
    <n v="2"/>
    <n v="2.3650000000000002"/>
    <n v="0.35"/>
    <n v="4.7300000000000004"/>
    <n v="4.73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17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44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1"/>
    <n v="2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1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5"/>
    <n v="4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6"/>
    <n v="795"/>
    <n v="2"/>
    <n v="2.15"/>
    <n v="0.252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27"/>
    <n v="228"/>
    <n v="2"/>
    <n v="1.4850000000000001"/>
    <n v="0.877"/>
    <n v="2.97"/>
    <n v="2.97"/>
    <s v="USD"/>
    <n v="3"/>
    <n v="3"/>
    <n v="3"/>
    <n v="3"/>
    <n v="3"/>
    <n v="3"/>
    <n v="3"/>
    <n v="3"/>
    <n v="37.25"/>
    <n v="37.25"/>
    <n v="37.25"/>
    <n v="37.25"/>
    <n v="7.9731543619999998"/>
    <n v="7.9731543619999998"/>
    <n v="12.542087540000001"/>
    <n v="12.542087540000001"/>
  </r>
  <r>
    <d v="2025-10-18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1"/>
    <n v="249"/>
    <n v="6"/>
    <n v="1.677"/>
    <n v="2.41"/>
    <n v="10.06"/>
    <n v="10.06"/>
    <s v="USD"/>
    <n v="1"/>
    <n v="1"/>
    <n v="1"/>
    <n v="1"/>
    <n v="1"/>
    <n v="1"/>
    <n v="1"/>
    <n v="1"/>
    <n v="24.98"/>
    <n v="24.98"/>
    <n v="24.98"/>
    <n v="24.98"/>
    <n v="40.272217769999997"/>
    <n v="40.272217769999997"/>
    <n v="2.483101392"/>
    <n v="2.483101392"/>
  </r>
  <r>
    <d v="2025-10-18T00:00:00"/>
    <x v="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14"/>
    <n v="96"/>
    <n v="1"/>
    <n v="2.19"/>
    <n v="1.042"/>
    <n v="2.19"/>
    <n v="2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4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12"/>
    <n v="306"/>
    <n v="4"/>
    <n v="4.83"/>
    <n v="1.3069999999999999"/>
    <n v="19.32"/>
    <n v="19.32"/>
    <s v="USD"/>
    <n v="1"/>
    <n v="1"/>
    <n v="1"/>
    <n v="1"/>
    <n v="1"/>
    <n v="1"/>
    <n v="1"/>
    <n v="1"/>
    <n v="27.49"/>
    <n v="27.49"/>
    <n v="27.49"/>
    <n v="27.49"/>
    <n v="70.280101860000002"/>
    <n v="70.280101860000002"/>
    <n v="1.4228778470000001"/>
    <n v="1.4228778470000001"/>
  </r>
  <r>
    <d v="2025-10-18T00:00:00"/>
    <x v="10"/>
    <n v="50"/>
    <n v="2"/>
    <n v="3.87"/>
    <n v="4"/>
    <n v="7.74"/>
    <n v="7.74"/>
    <s v="USD"/>
    <n v="1"/>
    <n v="2"/>
    <n v="2"/>
    <n v="2"/>
    <n v="1"/>
    <n v="2"/>
    <n v="2"/>
    <n v="2"/>
    <n v="32.880000000000003"/>
    <n v="65.760000000000005"/>
    <n v="65.760000000000005"/>
    <n v="65.760000000000005"/>
    <n v="11.770072989999999"/>
    <n v="11.770072989999999"/>
    <n v="8.4961240310000008"/>
    <n v="8.4961240310000008"/>
  </r>
  <r>
    <d v="2025-10-18T00:00:00"/>
    <x v="2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2"/>
    <n v="161"/>
    <n v="0"/>
    <m/>
    <n v="0"/>
    <n v="0"/>
    <n v="0"/>
    <s v="USD"/>
    <n v="1"/>
    <n v="1"/>
    <n v="1"/>
    <n v="1"/>
    <n v="2"/>
    <n v="2"/>
    <n v="2"/>
    <n v="2"/>
    <n v="45.76"/>
    <n v="45.76"/>
    <n v="45.76"/>
    <n v="45.76"/>
    <n v="0"/>
    <n v="0"/>
    <m/>
    <m/>
  </r>
  <r>
    <d v="2025-10-18T00:00:00"/>
    <x v="9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16"/>
    <n v="77"/>
    <n v="1"/>
    <n v="3.53"/>
    <n v="1.2989999999999999"/>
    <n v="3.53"/>
    <n v="3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8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19"/>
    <n v="234"/>
    <n v="1"/>
    <n v="6.04"/>
    <n v="0.42699999999999999"/>
    <n v="6.04"/>
    <n v="6.04"/>
    <s v="USD"/>
    <n v="1"/>
    <n v="1"/>
    <n v="1"/>
    <n v="1"/>
    <n v="1"/>
    <n v="1"/>
    <n v="1"/>
    <n v="1"/>
    <n v="75.900000000000006"/>
    <n v="75.900000000000006"/>
    <n v="75.900000000000006"/>
    <n v="75.900000000000006"/>
    <n v="7.9578392620000002"/>
    <n v="7.9578392620000002"/>
    <n v="12.566225169999999"/>
    <n v="12.566225169999999"/>
  </r>
  <r>
    <d v="2025-10-18T00:00:00"/>
    <x v="29"/>
    <n v="45"/>
    <n v="1"/>
    <n v="0.78"/>
    <n v="2.222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29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9"/>
    <n v="74"/>
    <n v="3"/>
    <n v="1.64"/>
    <n v="4.0540000000000003"/>
    <n v="4.92"/>
    <n v="4.92"/>
    <s v="USD"/>
    <n v="0"/>
    <n v="1"/>
    <n v="1"/>
    <n v="1"/>
    <n v="0"/>
    <n v="1"/>
    <n v="1"/>
    <n v="1"/>
    <n v="0"/>
    <n v="22.88"/>
    <n v="22.88"/>
    <n v="22.88"/>
    <n v="21.503496500000001"/>
    <n v="21.503496500000001"/>
    <n v="4.6504065040000002"/>
    <n v="4.6504065040000002"/>
  </r>
  <r>
    <d v="2025-10-18T00:00:00"/>
    <x v="29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0"/>
    <n v="1083"/>
    <n v="13"/>
    <n v="0.65"/>
    <n v="1.2"/>
    <n v="8.4499999999999993"/>
    <n v="8.4499999999999993"/>
    <s v="USD"/>
    <n v="0"/>
    <n v="1"/>
    <n v="1"/>
    <n v="1"/>
    <n v="0"/>
    <n v="1"/>
    <n v="1"/>
    <n v="1"/>
    <n v="0"/>
    <n v="13.88"/>
    <n v="13.88"/>
    <n v="13.88"/>
    <n v="60.878962540000003"/>
    <n v="60.878962540000003"/>
    <n v="1.64260355"/>
    <n v="1.64260355"/>
  </r>
  <r>
    <d v="2025-10-18T00:00:00"/>
    <x v="30"/>
    <n v="1306"/>
    <n v="8"/>
    <n v="0.63400000000000001"/>
    <n v="0.61299999999999999"/>
    <n v="5.07"/>
    <n v="5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0"/>
    <n v="973"/>
    <n v="12"/>
    <n v="0.69199999999999995"/>
    <n v="1.2330000000000001"/>
    <n v="8.3000000000000007"/>
    <n v="8.3000000000000007"/>
    <s v="USD"/>
    <n v="2"/>
    <n v="2"/>
    <n v="2"/>
    <n v="2"/>
    <n v="2"/>
    <n v="2"/>
    <n v="2"/>
    <n v="2"/>
    <n v="24.98"/>
    <n v="24.98"/>
    <n v="24.98"/>
    <n v="24.98"/>
    <n v="33.226581269999997"/>
    <n v="33.226581269999997"/>
    <n v="3.0096385539999999"/>
    <n v="3.0096385539999999"/>
  </r>
  <r>
    <d v="2025-10-18T00:00:00"/>
    <x v="30"/>
    <n v="3914"/>
    <n v="40"/>
    <n v="0.33500000000000002"/>
    <n v="1.022"/>
    <n v="13.41"/>
    <n v="13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1"/>
    <n v="111"/>
    <n v="1"/>
    <n v="1.41"/>
    <n v="0.90100000000000002"/>
    <n v="1.41"/>
    <n v="1.41"/>
    <s v="USD"/>
    <n v="1"/>
    <n v="1"/>
    <n v="1"/>
    <n v="1"/>
    <n v="1"/>
    <n v="1"/>
    <n v="1"/>
    <n v="1"/>
    <n v="34.49"/>
    <n v="34.49"/>
    <n v="34.49"/>
    <n v="34.49"/>
    <n v="4.0881414899999999"/>
    <n v="4.0881414899999999"/>
    <n v="24.460992910000002"/>
    <n v="24.460992910000002"/>
  </r>
  <r>
    <d v="2025-10-18T00:00:00"/>
    <x v="32"/>
    <n v="250"/>
    <n v="1"/>
    <n v="1.29"/>
    <n v="0.4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1"/>
    <n v="273"/>
    <n v="4"/>
    <n v="1.26"/>
    <n v="1.4650000000000001"/>
    <n v="5.04"/>
    <n v="5.04"/>
    <s v="USD"/>
    <n v="1"/>
    <n v="1"/>
    <n v="1"/>
    <n v="1"/>
    <n v="1"/>
    <n v="1"/>
    <n v="1"/>
    <n v="1"/>
    <n v="31.49"/>
    <n v="31.49"/>
    <n v="31.49"/>
    <n v="31.49"/>
    <n v="16.005080979999999"/>
    <n v="16.005080979999999"/>
    <n v="6.2480158729999999"/>
    <n v="6.2480158729999999"/>
  </r>
  <r>
    <d v="2025-10-18T00:00:00"/>
    <x v="32"/>
    <n v="388"/>
    <n v="2"/>
    <n v="1.365"/>
    <n v="0.51500000000000001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2"/>
    <n v="4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1"/>
    <n v="3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2"/>
    <n v="824"/>
    <n v="3"/>
    <n v="0.71299999999999997"/>
    <n v="0.36399999999999999"/>
    <n v="2.14"/>
    <n v="2.14"/>
    <s v="USD"/>
    <n v="1"/>
    <n v="1"/>
    <n v="1"/>
    <n v="1"/>
    <n v="1"/>
    <n v="1"/>
    <n v="1"/>
    <n v="1"/>
    <n v="21.88"/>
    <n v="21.88"/>
    <n v="21.88"/>
    <n v="21.88"/>
    <n v="9.7806215719999994"/>
    <n v="9.7806215719999994"/>
    <n v="10.224299070000001"/>
    <n v="10.224299070000001"/>
  </r>
  <r>
    <d v="2025-10-18T00:00:00"/>
    <x v="31"/>
    <n v="991"/>
    <n v="5"/>
    <n v="0.85199999999999998"/>
    <n v="0.505"/>
    <n v="4.26"/>
    <n v="4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4"/>
    <n v="725"/>
    <n v="9"/>
    <n v="1.48"/>
    <n v="1.2410000000000001"/>
    <n v="13.32"/>
    <n v="13.32"/>
    <s v="USD"/>
    <n v="2"/>
    <n v="2"/>
    <n v="2"/>
    <n v="2"/>
    <n v="3"/>
    <n v="3"/>
    <n v="3"/>
    <n v="3"/>
    <n v="68.64"/>
    <n v="68.64"/>
    <n v="68.64"/>
    <n v="68.64"/>
    <n v="19.405594409999999"/>
    <n v="19.405594409999999"/>
    <n v="5.1531531529999999"/>
    <n v="5.1531531529999999"/>
  </r>
  <r>
    <d v="2025-10-18T00:00:00"/>
    <x v="35"/>
    <n v="1099"/>
    <n v="7"/>
    <n v="1.083"/>
    <n v="0.63700000000000001"/>
    <n v="7.58"/>
    <n v="7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5"/>
    <n v="3242"/>
    <n v="13"/>
    <n v="0.90700000000000003"/>
    <n v="0.40100000000000002"/>
    <n v="11.79"/>
    <n v="1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3"/>
    <n v="32"/>
    <n v="1"/>
    <n v="0.9"/>
    <n v="3.125"/>
    <n v="0.9"/>
    <n v="0.9"/>
    <s v="USD"/>
    <n v="1"/>
    <n v="1"/>
    <n v="1"/>
    <n v="1"/>
    <n v="1"/>
    <n v="1"/>
    <n v="1"/>
    <n v="1"/>
    <n v="29.49"/>
    <n v="29.49"/>
    <n v="29.49"/>
    <n v="29.49"/>
    <n v="3.0518819939999999"/>
    <n v="3.0518819939999999"/>
    <n v="32.766666669999999"/>
    <n v="32.766666669999999"/>
  </r>
  <r>
    <d v="2025-10-18T00:00:00"/>
    <x v="34"/>
    <n v="4480"/>
    <n v="14"/>
    <n v="0.89200000000000002"/>
    <n v="0.313"/>
    <n v="12.49"/>
    <n v="12.49"/>
    <s v="USD"/>
    <n v="1"/>
    <n v="1"/>
    <n v="1"/>
    <n v="1"/>
    <n v="1"/>
    <n v="1"/>
    <n v="1"/>
    <n v="1"/>
    <n v="180.49"/>
    <n v="180.49"/>
    <n v="180.49"/>
    <n v="180.49"/>
    <n v="6.9200509720000003"/>
    <n v="6.9200509720000003"/>
    <n v="14.45076061"/>
    <n v="14.45076061"/>
  </r>
  <r>
    <d v="2025-10-18T00:00:00"/>
    <x v="33"/>
    <n v="67"/>
    <n v="1"/>
    <n v="1.59"/>
    <n v="1.4930000000000001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4"/>
    <n v="503"/>
    <n v="4"/>
    <n v="0.66800000000000004"/>
    <n v="0.79500000000000004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5"/>
    <n v="603"/>
    <n v="3"/>
    <n v="1.24"/>
    <n v="0.498"/>
    <n v="3.72"/>
    <n v="3.72"/>
    <s v="USD"/>
    <n v="1"/>
    <n v="1"/>
    <n v="1"/>
    <n v="1"/>
    <n v="1"/>
    <n v="1"/>
    <n v="1"/>
    <n v="1"/>
    <n v="21.88"/>
    <n v="21.88"/>
    <n v="21.88"/>
    <n v="21.88"/>
    <n v="17.001828150000001"/>
    <n v="17.001828150000001"/>
    <n v="5.8817204299999997"/>
    <n v="5.8817204299999997"/>
  </r>
  <r>
    <d v="2025-10-18T00:00:00"/>
    <x v="34"/>
    <n v="4924"/>
    <n v="10"/>
    <n v="0.76900000000000002"/>
    <n v="0.20300000000000001"/>
    <n v="7.69"/>
    <n v="7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3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5"/>
    <n v="4552"/>
    <n v="20"/>
    <n v="0.66800000000000004"/>
    <n v="0.439"/>
    <n v="13.35"/>
    <n v="13.35"/>
    <s v="USD"/>
    <n v="2"/>
    <n v="2"/>
    <n v="2"/>
    <n v="2"/>
    <n v="2"/>
    <n v="2"/>
    <n v="2"/>
    <n v="2"/>
    <n v="57.76"/>
    <n v="57.76"/>
    <n v="57.76"/>
    <n v="57.76"/>
    <n v="23.11288089"/>
    <n v="23.11288089"/>
    <n v="4.3265917600000003"/>
    <n v="4.3265917600000003"/>
  </r>
  <r>
    <d v="2025-10-18T00:00:00"/>
    <x v="36"/>
    <n v="329"/>
    <n v="3"/>
    <n v="2.25"/>
    <n v="0.91200000000000003"/>
    <n v="6.75"/>
    <n v="6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6"/>
    <n v="415"/>
    <n v="5"/>
    <n v="1.4039999999999999"/>
    <n v="1.2050000000000001"/>
    <n v="7.02"/>
    <n v="7.02"/>
    <s v="USD"/>
    <n v="0"/>
    <n v="1"/>
    <n v="1"/>
    <n v="1"/>
    <n v="0"/>
    <n v="1"/>
    <n v="1"/>
    <n v="1"/>
    <n v="0"/>
    <n v="28.49"/>
    <n v="28.49"/>
    <n v="28.49"/>
    <n v="24.64022464"/>
    <n v="24.64022464"/>
    <n v="4.0584045580000003"/>
    <n v="4.0584045580000003"/>
  </r>
  <r>
    <d v="2025-10-18T00:00:00"/>
    <x v="36"/>
    <n v="366"/>
    <n v="2"/>
    <n v="1.9350000000000001"/>
    <n v="0.54600000000000004"/>
    <n v="3.87"/>
    <n v="3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6"/>
    <n v="954"/>
    <n v="2"/>
    <n v="1.06"/>
    <n v="0.21"/>
    <n v="2.12"/>
    <n v="2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7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7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7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7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9"/>
    <n v="398"/>
    <n v="4"/>
    <n v="1.1180000000000001"/>
    <n v="1.0049999999999999"/>
    <n v="4.47"/>
    <n v="4.47"/>
    <s v="USD"/>
    <n v="1"/>
    <n v="1"/>
    <n v="1"/>
    <n v="1"/>
    <n v="1"/>
    <n v="1"/>
    <n v="1"/>
    <n v="1"/>
    <n v="13.49"/>
    <n v="13.49"/>
    <n v="13.49"/>
    <n v="13.49"/>
    <n v="33.135656040000001"/>
    <n v="33.135656040000001"/>
    <n v="3.0178970920000001"/>
    <n v="3.0178970920000001"/>
  </r>
  <r>
    <d v="2025-10-18T00:00:00"/>
    <x v="40"/>
    <n v="575"/>
    <n v="3"/>
    <n v="1.58"/>
    <n v="0.52200000000000002"/>
    <n v="4.74"/>
    <n v="4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1"/>
    <n v="448"/>
    <n v="1"/>
    <n v="1.38"/>
    <n v="0.223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2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9"/>
    <n v="342"/>
    <n v="1"/>
    <n v="1.47"/>
    <n v="0.29199999999999998"/>
    <n v="1.47"/>
    <n v="1.47"/>
    <s v="USD"/>
    <n v="1"/>
    <n v="1"/>
    <n v="1"/>
    <n v="1"/>
    <n v="1"/>
    <n v="1"/>
    <n v="1"/>
    <n v="1"/>
    <n v="11.49"/>
    <n v="11.49"/>
    <n v="11.49"/>
    <n v="11.49"/>
    <n v="12.793733680000001"/>
    <n v="12.793733680000001"/>
    <n v="7.8163265309999996"/>
    <n v="7.8163265309999996"/>
  </r>
  <r>
    <d v="2025-10-18T00:00:00"/>
    <x v="40"/>
    <n v="2049"/>
    <n v="20"/>
    <n v="0.91400000000000003"/>
    <n v="0.97599999999999998"/>
    <n v="18.27"/>
    <n v="18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1"/>
    <n v="1214"/>
    <n v="2"/>
    <n v="1.3049999999999999"/>
    <n v="0.16500000000000001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2"/>
    <n v="1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42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9"/>
    <n v="187"/>
    <n v="2"/>
    <n v="0.63"/>
    <n v="1.07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0"/>
    <n v="278"/>
    <n v="5"/>
    <n v="1.1759999999999999"/>
    <n v="1.7989999999999999"/>
    <n v="5.88"/>
    <n v="5.88"/>
    <s v="USD"/>
    <n v="0"/>
    <n v="1"/>
    <n v="1"/>
    <n v="1"/>
    <n v="0"/>
    <n v="1"/>
    <n v="1"/>
    <n v="1"/>
    <n v="0"/>
    <n v="34.49"/>
    <n v="34.49"/>
    <n v="34.49"/>
    <n v="17.04841983"/>
    <n v="17.04841983"/>
    <n v="5.865646259"/>
    <n v="5.865646259"/>
  </r>
  <r>
    <d v="2025-10-18T00:00:00"/>
    <x v="41"/>
    <n v="703"/>
    <n v="6"/>
    <n v="1.272"/>
    <n v="0.85299999999999998"/>
    <n v="7.63"/>
    <n v="7.63"/>
    <s v="USD"/>
    <n v="2"/>
    <n v="2"/>
    <n v="2"/>
    <n v="2"/>
    <n v="2"/>
    <n v="2"/>
    <n v="2"/>
    <n v="2"/>
    <n v="38.979999999999997"/>
    <n v="38.979999999999997"/>
    <n v="38.979999999999997"/>
    <n v="38.979999999999997"/>
    <n v="19.574140580000002"/>
    <n v="19.574140580000002"/>
    <n v="5.1087811270000003"/>
    <n v="5.1087811270000003"/>
  </r>
  <r>
    <d v="2025-10-18T00:00:00"/>
    <x v="41"/>
    <n v="217"/>
    <n v="1"/>
    <n v="0.36"/>
    <n v="0.46100000000000002"/>
    <n v="0.36"/>
    <n v="0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9"/>
    <n v="234"/>
    <n v="2"/>
    <n v="0.495"/>
    <n v="0.85499999999999998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2"/>
    <n v="111"/>
    <n v="2"/>
    <n v="0.66500000000000004"/>
    <n v="1.802"/>
    <n v="1.33"/>
    <n v="1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0"/>
    <n v="1545"/>
    <n v="8"/>
    <n v="0.88500000000000001"/>
    <n v="0.51800000000000002"/>
    <n v="7.08"/>
    <n v="7.08"/>
    <s v="USD"/>
    <n v="0"/>
    <n v="1"/>
    <n v="1"/>
    <n v="1"/>
    <n v="0"/>
    <n v="1"/>
    <n v="1"/>
    <n v="1"/>
    <n v="0"/>
    <n v="34.49"/>
    <n v="34.49"/>
    <n v="34.49"/>
    <n v="20.52768919"/>
    <n v="20.52768919"/>
    <n v="4.8714689269999996"/>
    <n v="4.8714689269999996"/>
  </r>
  <r>
    <d v="2025-10-18T00:00:00"/>
    <x v="28"/>
    <n v="269"/>
    <n v="2"/>
    <n v="0.74"/>
    <n v="0.74299999999999999"/>
    <n v="1.48"/>
    <n v="1.48"/>
    <s v="USD"/>
    <n v="1"/>
    <n v="1"/>
    <n v="1"/>
    <n v="1"/>
    <n v="1"/>
    <n v="1"/>
    <n v="1"/>
    <n v="1"/>
    <n v="22.88"/>
    <n v="22.88"/>
    <n v="22.88"/>
    <n v="22.88"/>
    <n v="6.4685314690000002"/>
    <n v="6.4685314690000002"/>
    <n v="15.45945946"/>
    <n v="15.45945946"/>
  </r>
  <r>
    <d v="2025-10-18T00:00:00"/>
    <x v="4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8"/>
    <n v="4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43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8"/>
    <n v="301"/>
    <n v="2"/>
    <n v="1.47"/>
    <n v="0.66400000000000003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43"/>
    <n v="79"/>
    <n v="1"/>
    <n v="0.6"/>
    <n v="1.266"/>
    <n v="0.6"/>
    <n v="0.6"/>
    <s v="USD"/>
    <n v="1"/>
    <n v="1"/>
    <n v="1"/>
    <n v="1"/>
    <n v="1"/>
    <n v="1"/>
    <n v="1"/>
    <n v="1"/>
    <n v="13.88"/>
    <n v="13.88"/>
    <n v="13.88"/>
    <n v="13.88"/>
    <n v="4.3227665709999998"/>
    <n v="4.3227665709999998"/>
    <n v="23.133333329999999"/>
    <n v="23.133333329999999"/>
  </r>
  <r>
    <d v="2025-10-18T00:00:00"/>
    <x v="43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28"/>
    <n v="396"/>
    <n v="4"/>
    <n v="0.89800000000000002"/>
    <n v="1.01"/>
    <n v="3.59"/>
    <n v="3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45"/>
    <n v="76"/>
    <n v="1"/>
    <n v="2.4900000000000002"/>
    <n v="1.31600000000000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"/>
    <n v="99"/>
    <n v="1"/>
    <n v="2.4900000000000002"/>
    <n v="1.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5"/>
    <n v="365"/>
    <n v="1"/>
    <n v="0.96"/>
    <n v="0.27400000000000002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3"/>
    <n v="2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5"/>
    <n v="958"/>
    <n v="9"/>
    <n v="0.72599999999999998"/>
    <n v="0.93899999999999995"/>
    <n v="6.53"/>
    <n v="6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8"/>
    <n v="3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45"/>
    <n v="401"/>
    <n v="1"/>
    <n v="0.45"/>
    <n v="0.249"/>
    <n v="0.45"/>
    <n v="0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5"/>
    <n v="467"/>
    <n v="2"/>
    <n v="0.65"/>
    <n v="0.42799999999999999"/>
    <n v="1.3"/>
    <n v="1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45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8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3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8T00:00:00"/>
    <x v="45"/>
    <n v="283"/>
    <n v="1"/>
    <n v="0.63"/>
    <n v="0.35299999999999998"/>
    <n v="0.63"/>
    <n v="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5"/>
    <n v="1486"/>
    <n v="15"/>
    <n v="0.45500000000000002"/>
    <n v="1.0089999999999999"/>
    <n v="6.83"/>
    <n v="6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8T00:00:00"/>
    <x v="2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0"/>
    <n v="3343"/>
    <n v="21"/>
    <n v="1.522"/>
    <n v="0.628"/>
    <n v="31.96"/>
    <n v="31.96"/>
    <s v="USD"/>
    <n v="2"/>
    <n v="2"/>
    <n v="2"/>
    <n v="2"/>
    <n v="2"/>
    <n v="2"/>
    <n v="2"/>
    <n v="2"/>
    <n v="60.76"/>
    <n v="60.76"/>
    <n v="60.76"/>
    <n v="60.76"/>
    <n v="52.600394999999999"/>
    <n v="52.600394999999999"/>
    <n v="1.9011264080000001"/>
    <n v="1.9011264080000001"/>
  </r>
  <r>
    <d v="2025-10-19T00:00:00"/>
    <x v="1"/>
    <n v="6247"/>
    <n v="65"/>
    <n v="1.782"/>
    <n v="1.04"/>
    <n v="115.84"/>
    <n v="115.84"/>
    <s v="USD"/>
    <n v="7"/>
    <n v="9"/>
    <n v="9"/>
    <n v="9"/>
    <n v="7"/>
    <n v="9"/>
    <n v="9"/>
    <n v="9"/>
    <n v="184.37"/>
    <n v="234.33"/>
    <n v="234.33"/>
    <n v="234.33"/>
    <n v="49.434558099999997"/>
    <n v="49.434558099999997"/>
    <n v="2.0228763810000001"/>
    <n v="2.0228763810000001"/>
  </r>
  <r>
    <d v="2025-10-19T00:00:00"/>
    <x v="2"/>
    <n v="1728"/>
    <n v="16"/>
    <n v="2.464"/>
    <n v="0.92600000000000005"/>
    <n v="39.42"/>
    <n v="39.42"/>
    <s v="USD"/>
    <n v="4"/>
    <n v="4"/>
    <n v="4"/>
    <n v="4"/>
    <n v="4"/>
    <n v="4"/>
    <n v="4"/>
    <n v="4"/>
    <n v="181.23"/>
    <n v="181.23"/>
    <n v="181.23"/>
    <n v="181.23"/>
    <n v="21.751365669999998"/>
    <n v="21.751365669999998"/>
    <n v="4.5974124810000001"/>
    <n v="4.5974124810000001"/>
  </r>
  <r>
    <d v="2025-10-19T00:00:00"/>
    <x v="4"/>
    <n v="1948"/>
    <n v="13"/>
    <n v="3.7959999999999998"/>
    <n v="0.66700000000000004"/>
    <n v="49.35"/>
    <n v="49.35"/>
    <s v="USD"/>
    <n v="1"/>
    <n v="3"/>
    <n v="3"/>
    <n v="3"/>
    <n v="3"/>
    <n v="6"/>
    <n v="6"/>
    <n v="6"/>
    <n v="328.47"/>
    <n v="506.35"/>
    <n v="506.35"/>
    <n v="506.35"/>
    <n v="9.7462229679999997"/>
    <n v="9.7462229679999997"/>
    <n v="10.26038501"/>
    <n v="10.26038501"/>
  </r>
  <r>
    <d v="2025-10-19T00:00:00"/>
    <x v="44"/>
    <n v="2874"/>
    <n v="36"/>
    <n v="2.1"/>
    <n v="1.2529999999999999"/>
    <n v="75.59"/>
    <n v="75.59"/>
    <s v="USD"/>
    <n v="5"/>
    <n v="6"/>
    <n v="6"/>
    <n v="6"/>
    <n v="5"/>
    <n v="6"/>
    <n v="6"/>
    <n v="6"/>
    <n v="166.33"/>
    <n v="200.82"/>
    <n v="200.82"/>
    <n v="200.82"/>
    <n v="37.640673239999998"/>
    <n v="37.640673239999998"/>
    <n v="2.6567006219999998"/>
    <n v="2.6567006219999998"/>
  </r>
  <r>
    <d v="2025-10-19T00:00:00"/>
    <x v="6"/>
    <n v="790"/>
    <n v="9"/>
    <n v="1.4019999999999999"/>
    <n v="1.139"/>
    <n v="12.62"/>
    <n v="12.62"/>
    <s v="USD"/>
    <n v="4"/>
    <n v="4"/>
    <n v="4"/>
    <n v="4"/>
    <n v="4"/>
    <n v="4"/>
    <n v="4"/>
    <n v="4"/>
    <n v="172.13"/>
    <n v="172.13"/>
    <n v="172.13"/>
    <n v="172.13"/>
    <n v="7.3316679249999996"/>
    <n v="7.3316679249999996"/>
    <n v="13.639461170000001"/>
    <n v="13.639461170000001"/>
  </r>
  <r>
    <d v="2025-10-19T00:00:00"/>
    <x v="7"/>
    <n v="1181"/>
    <n v="17"/>
    <n v="1.7729999999999999"/>
    <n v="1.4390000000000001"/>
    <n v="30.14"/>
    <n v="30.14"/>
    <s v="USD"/>
    <n v="1"/>
    <n v="1"/>
    <n v="1"/>
    <n v="1"/>
    <n v="1"/>
    <n v="1"/>
    <n v="1"/>
    <n v="1"/>
    <n v="42.49"/>
    <n v="42.49"/>
    <n v="42.49"/>
    <n v="42.49"/>
    <n v="70.934337490000004"/>
    <n v="70.934337490000004"/>
    <n v="1.4097544790000001"/>
    <n v="1.4097544790000001"/>
  </r>
  <r>
    <d v="2025-10-19T00:00:00"/>
    <x v="9"/>
    <n v="3454"/>
    <n v="14"/>
    <n v="1.0680000000000001"/>
    <n v="0.40500000000000003"/>
    <n v="14.95"/>
    <n v="14.95"/>
    <s v="USD"/>
    <n v="1"/>
    <n v="2"/>
    <n v="2"/>
    <n v="2"/>
    <n v="1"/>
    <n v="2"/>
    <n v="2"/>
    <n v="2"/>
    <n v="21.88"/>
    <n v="64.37"/>
    <n v="64.37"/>
    <n v="64.37"/>
    <n v="23.225104859999998"/>
    <n v="23.225104859999998"/>
    <n v="4.3056856190000001"/>
    <n v="4.3056856190000001"/>
  </r>
  <r>
    <d v="2025-10-19T00:00:00"/>
    <x v="4"/>
    <n v="7011"/>
    <n v="61"/>
    <n v="4.101"/>
    <n v="0.87"/>
    <n v="250.19"/>
    <n v="250.19"/>
    <s v="USD"/>
    <n v="19"/>
    <n v="24"/>
    <n v="24"/>
    <n v="24"/>
    <n v="21"/>
    <n v="26"/>
    <n v="26"/>
    <n v="26"/>
    <n v="834.07"/>
    <n v="998.91"/>
    <n v="998.91"/>
    <n v="998.91"/>
    <n v="25.046300469999998"/>
    <n v="25.046300469999998"/>
    <n v="3.99260562"/>
    <n v="3.99260562"/>
  </r>
  <r>
    <d v="2025-10-19T00:00:00"/>
    <x v="10"/>
    <n v="2065"/>
    <n v="20"/>
    <n v="4.0330000000000004"/>
    <n v="0.96899999999999997"/>
    <n v="80.650000000000006"/>
    <n v="80.650000000000006"/>
    <s v="USD"/>
    <n v="4"/>
    <n v="6"/>
    <n v="6"/>
    <n v="6"/>
    <n v="4"/>
    <n v="6"/>
    <n v="6"/>
    <n v="6"/>
    <n v="131.52000000000001"/>
    <n v="194.89"/>
    <n v="194.89"/>
    <n v="194.89"/>
    <n v="41.382318230000003"/>
    <n v="41.382318230000003"/>
    <n v="2.4164910110000002"/>
    <n v="2.4164910110000002"/>
  </r>
  <r>
    <d v="2025-10-19T00:00:00"/>
    <x v="11"/>
    <n v="1676"/>
    <n v="11"/>
    <n v="5.31"/>
    <n v="0.65600000000000003"/>
    <n v="58.41"/>
    <n v="58.41"/>
    <s v="USD"/>
    <n v="5"/>
    <n v="5"/>
    <n v="5"/>
    <n v="5"/>
    <n v="7"/>
    <n v="7"/>
    <n v="7"/>
    <n v="7"/>
    <n v="218.77"/>
    <n v="218.77"/>
    <n v="218.77"/>
    <n v="218.77"/>
    <n v="26.699273210000001"/>
    <n v="26.699273210000001"/>
    <n v="3.7454203050000001"/>
    <n v="3.7454203050000001"/>
  </r>
  <r>
    <d v="2025-10-19T00:00:00"/>
    <x v="12"/>
    <n v="3766"/>
    <n v="18"/>
    <n v="5.758"/>
    <n v="0.47799999999999998"/>
    <n v="103.64"/>
    <n v="103.64"/>
    <s v="USD"/>
    <n v="7"/>
    <n v="7"/>
    <n v="7"/>
    <n v="7"/>
    <n v="26"/>
    <n v="26"/>
    <n v="26"/>
    <n v="26"/>
    <n v="720.13"/>
    <n v="720.13"/>
    <n v="720.13"/>
    <n v="720.13"/>
    <n v="14.39184592"/>
    <n v="14.39184592"/>
    <n v="6.9483790040000004"/>
    <n v="6.9483790040000004"/>
  </r>
  <r>
    <d v="2025-10-19T00:00:00"/>
    <x v="13"/>
    <n v="4893"/>
    <n v="24"/>
    <n v="3.7389999999999999"/>
    <n v="0.49"/>
    <n v="89.73"/>
    <n v="89.73"/>
    <s v="USD"/>
    <n v="6"/>
    <n v="7"/>
    <n v="7"/>
    <n v="7"/>
    <n v="10"/>
    <n v="11"/>
    <n v="11"/>
    <n v="11"/>
    <n v="264.23"/>
    <n v="301.20999999999998"/>
    <n v="301.20999999999998"/>
    <n v="301.20999999999998"/>
    <n v="29.789847609999999"/>
    <n v="29.789847609999999"/>
    <n v="3.3568483229999999"/>
    <n v="3.3568483229999999"/>
  </r>
  <r>
    <d v="2025-10-19T00:00:00"/>
    <x v="14"/>
    <n v="1084"/>
    <n v="7"/>
    <n v="1.8839999999999999"/>
    <n v="0.64600000000000002"/>
    <n v="13.19"/>
    <n v="13.19"/>
    <s v="USD"/>
    <n v="3"/>
    <n v="3"/>
    <n v="3"/>
    <n v="3"/>
    <n v="4"/>
    <n v="4"/>
    <n v="4"/>
    <n v="4"/>
    <n v="294.33"/>
    <n v="294.33"/>
    <n v="294.33"/>
    <n v="294.33"/>
    <n v="4.4813644549999996"/>
    <n v="4.4813644549999996"/>
    <n v="22.3146323"/>
    <n v="22.3146323"/>
  </r>
  <r>
    <d v="2025-10-19T00:00:00"/>
    <x v="46"/>
    <n v="2017"/>
    <n v="7"/>
    <n v="2.3460000000000001"/>
    <n v="0.34699999999999998"/>
    <n v="16.420000000000002"/>
    <n v="16.42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15"/>
    <n v="1657"/>
    <n v="10"/>
    <n v="3.8679999999999999"/>
    <n v="0.60399999999999998"/>
    <n v="38.68"/>
    <n v="38.68"/>
    <s v="USD"/>
    <n v="1"/>
    <n v="1"/>
    <n v="1"/>
    <n v="1"/>
    <n v="1"/>
    <n v="1"/>
    <n v="1"/>
    <n v="1"/>
    <n v="29.49"/>
    <n v="29.49"/>
    <n v="29.49"/>
    <n v="29.49"/>
    <n v="131.16310609999999"/>
    <n v="131.16310609999999"/>
    <n v="0.76240951400000001"/>
    <n v="0.76240951400000001"/>
  </r>
  <r>
    <d v="2025-10-19T00:00:00"/>
    <x v="16"/>
    <n v="555"/>
    <n v="4"/>
    <n v="3.8580000000000001"/>
    <n v="0.72099999999999997"/>
    <n v="15.43"/>
    <n v="15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9"/>
    <n v="4158"/>
    <n v="46"/>
    <n v="1.7589999999999999"/>
    <n v="1.1060000000000001"/>
    <n v="80.92"/>
    <n v="80.92"/>
    <s v="USD"/>
    <n v="1"/>
    <n v="1"/>
    <n v="2"/>
    <n v="2"/>
    <n v="1"/>
    <n v="1"/>
    <n v="2"/>
    <n v="2"/>
    <n v="34.49"/>
    <n v="34.49"/>
    <n v="68.98"/>
    <n v="68.98"/>
    <n v="234.61873009999999"/>
    <n v="117.309365"/>
    <n v="0.4262234305"/>
    <n v="0.85244686110000001"/>
  </r>
  <r>
    <d v="2025-10-19T00:00:00"/>
    <x v="17"/>
    <n v="400"/>
    <n v="2"/>
    <n v="5.6950000000000003"/>
    <n v="0.5"/>
    <n v="11.39"/>
    <n v="11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18"/>
    <n v="643"/>
    <n v="2"/>
    <n v="3.47"/>
    <n v="0.311"/>
    <n v="6.94"/>
    <n v="6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19"/>
    <n v="1086"/>
    <n v="2"/>
    <n v="6.5650000000000004"/>
    <n v="0.184"/>
    <n v="13.13"/>
    <n v="13.13"/>
    <s v="USD"/>
    <n v="1"/>
    <n v="1"/>
    <n v="1"/>
    <n v="1"/>
    <n v="1"/>
    <n v="1"/>
    <n v="1"/>
    <n v="1"/>
    <n v="79.88"/>
    <n v="79.88"/>
    <n v="79.88"/>
    <n v="79.88"/>
    <n v="16.437155730000001"/>
    <n v="16.437155730000001"/>
    <n v="6.0837776090000002"/>
    <n v="6.0837776090000002"/>
  </r>
  <r>
    <d v="2025-10-19T00:00:00"/>
    <x v="20"/>
    <n v="1775"/>
    <n v="5"/>
    <n v="5.8140000000000001"/>
    <n v="0.28199999999999997"/>
    <n v="29.07"/>
    <n v="29.07"/>
    <s v="USD"/>
    <n v="3"/>
    <n v="3"/>
    <n v="3"/>
    <n v="3"/>
    <n v="3"/>
    <n v="3"/>
    <n v="3"/>
    <n v="3"/>
    <n v="218.64"/>
    <n v="218.64"/>
    <n v="218.64"/>
    <n v="218.64"/>
    <n v="13.295828759999999"/>
    <n v="13.295828759999999"/>
    <n v="7.5211558309999997"/>
    <n v="7.5211558309999997"/>
  </r>
  <r>
    <d v="2025-10-19T00:00:00"/>
    <x v="21"/>
    <n v="1094"/>
    <n v="2"/>
    <n v="2"/>
    <n v="0.183"/>
    <n v="4"/>
    <n v="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2"/>
    <n v="568"/>
    <n v="3"/>
    <n v="3.42"/>
    <n v="0.52800000000000002"/>
    <n v="10.26"/>
    <n v="10.26"/>
    <s v="USD"/>
    <n v="1"/>
    <n v="1"/>
    <n v="1"/>
    <n v="1"/>
    <n v="1"/>
    <n v="1"/>
    <n v="1"/>
    <n v="1"/>
    <n v="26.49"/>
    <n v="26.49"/>
    <n v="26.49"/>
    <n v="26.49"/>
    <n v="38.731596830000001"/>
    <n v="38.731596830000001"/>
    <n v="2.5818713450000002"/>
    <n v="2.5818713450000002"/>
  </r>
  <r>
    <d v="2025-10-19T00:00:00"/>
    <x v="3"/>
    <n v="790"/>
    <n v="1"/>
    <n v="5.62"/>
    <n v="0.127"/>
    <n v="5.62"/>
    <n v="5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6"/>
    <n v="214"/>
    <n v="1"/>
    <n v="3.4"/>
    <n v="0.46700000000000003"/>
    <n v="3.4"/>
    <n v="3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10"/>
    <n v="610"/>
    <n v="1"/>
    <n v="4.24"/>
    <n v="0.16400000000000001"/>
    <n v="4.24"/>
    <n v="4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14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23"/>
    <n v="174"/>
    <n v="4"/>
    <n v="2.0550000000000002"/>
    <n v="2.2989999999999999"/>
    <n v="8.2200000000000006"/>
    <n v="8.2200000000000006"/>
    <s v="USD"/>
    <n v="0"/>
    <n v="1"/>
    <n v="1"/>
    <n v="1"/>
    <n v="0"/>
    <n v="1"/>
    <n v="1"/>
    <n v="1"/>
    <n v="0"/>
    <n v="72.88"/>
    <n v="72.88"/>
    <n v="72.88"/>
    <n v="11.27881449"/>
    <n v="11.27881449"/>
    <n v="8.8661800490000005"/>
    <n v="8.8661800490000005"/>
  </r>
  <r>
    <d v="2025-10-19T00:00:00"/>
    <x v="34"/>
    <n v="195"/>
    <n v="2"/>
    <n v="2.5449999999999999"/>
    <n v="1.026"/>
    <n v="5.09"/>
    <n v="5.09"/>
    <s v="USD"/>
    <n v="1"/>
    <n v="1"/>
    <n v="1"/>
    <n v="1"/>
    <n v="1"/>
    <n v="1"/>
    <n v="1"/>
    <n v="1"/>
    <n v="22.88"/>
    <n v="22.88"/>
    <n v="22.88"/>
    <n v="22.88"/>
    <n v="22.246503499999999"/>
    <n v="22.246503499999999"/>
    <n v="4.4950884090000001"/>
    <n v="4.4950884090000001"/>
  </r>
  <r>
    <d v="2025-10-19T00:00:00"/>
    <x v="0"/>
    <n v="100"/>
    <n v="1"/>
    <n v="2.4500000000000002"/>
    <n v="1"/>
    <n v="2.4500000000000002"/>
    <n v="2.45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"/>
    <n v="383"/>
    <n v="2"/>
    <n v="3.57"/>
    <n v="0.52200000000000002"/>
    <n v="7.14"/>
    <n v="7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6"/>
    <n v="237"/>
    <n v="1"/>
    <n v="1.83"/>
    <n v="0.42199999999999999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15"/>
    <n v="1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6"/>
    <n v="355"/>
    <n v="5"/>
    <n v="3.44"/>
    <n v="1.4079999999999999"/>
    <n v="17.2"/>
    <n v="17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7"/>
    <n v="741"/>
    <n v="2"/>
    <n v="2.57"/>
    <n v="0.27"/>
    <n v="5.14"/>
    <n v="5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4"/>
    <n v="2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4"/>
    <n v="983"/>
    <n v="11"/>
    <n v="2.7810000000000001"/>
    <n v="1.119"/>
    <n v="30.59"/>
    <n v="30.59"/>
    <s v="USD"/>
    <n v="2"/>
    <n v="2"/>
    <n v="2"/>
    <n v="2"/>
    <n v="2"/>
    <n v="2"/>
    <n v="2"/>
    <n v="2"/>
    <n v="71.37"/>
    <n v="71.37"/>
    <n v="71.37"/>
    <n v="71.37"/>
    <n v="42.861146140000002"/>
    <n v="42.861146140000002"/>
    <n v="2.3331153969999998"/>
    <n v="2.3331153969999998"/>
  </r>
  <r>
    <d v="2025-10-19T00:00:00"/>
    <x v="17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44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1"/>
    <n v="693"/>
    <n v="4"/>
    <n v="3.7829999999999999"/>
    <n v="0.57699999999999996"/>
    <n v="15.13"/>
    <n v="15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1"/>
    <n v="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25"/>
    <n v="822"/>
    <n v="4"/>
    <n v="2.6579999999999999"/>
    <n v="0.48699999999999999"/>
    <n v="10.63"/>
    <n v="1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6"/>
    <n v="1880"/>
    <n v="6"/>
    <n v="2.8220000000000001"/>
    <n v="0.31900000000000001"/>
    <n v="16.93"/>
    <n v="16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7"/>
    <n v="474"/>
    <n v="1"/>
    <n v="2"/>
    <n v="0.21099999999999999"/>
    <n v="2"/>
    <n v="2"/>
    <s v="USD"/>
    <n v="1"/>
    <n v="1"/>
    <n v="1"/>
    <n v="1"/>
    <n v="1"/>
    <n v="1"/>
    <n v="1"/>
    <n v="1"/>
    <n v="27.49"/>
    <n v="27.49"/>
    <n v="27.49"/>
    <n v="27.49"/>
    <n v="7.2753728630000003"/>
    <n v="7.2753728630000003"/>
    <n v="13.744999999999999"/>
    <n v="13.744999999999999"/>
  </r>
  <r>
    <d v="2025-10-19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1"/>
    <n v="423"/>
    <n v="13"/>
    <n v="1.879"/>
    <n v="3.073"/>
    <n v="24.43"/>
    <n v="24.43"/>
    <s v="USD"/>
    <n v="5"/>
    <n v="5"/>
    <n v="5"/>
    <n v="5"/>
    <n v="5"/>
    <n v="5"/>
    <n v="5"/>
    <n v="5"/>
    <n v="139.31"/>
    <n v="139.31"/>
    <n v="139.31"/>
    <n v="139.31"/>
    <n v="17.536429550000001"/>
    <n v="17.536429550000001"/>
    <n v="5.7024150630000001"/>
    <n v="5.7024150630000001"/>
  </r>
  <r>
    <d v="2025-10-19T00:00:00"/>
    <x v="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14"/>
    <n v="203"/>
    <n v="3"/>
    <n v="5.133"/>
    <n v="1.478"/>
    <n v="15.4"/>
    <n v="15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4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12"/>
    <n v="756"/>
    <n v="4"/>
    <n v="4.07"/>
    <n v="0.52900000000000003"/>
    <n v="16.28"/>
    <n v="16.28"/>
    <s v="USD"/>
    <n v="1"/>
    <n v="1"/>
    <n v="1"/>
    <n v="1"/>
    <n v="2"/>
    <n v="2"/>
    <n v="2"/>
    <n v="2"/>
    <n v="54.98"/>
    <n v="54.98"/>
    <n v="54.98"/>
    <n v="54.98"/>
    <n v="29.610767549999998"/>
    <n v="29.610767549999998"/>
    <n v="3.3771498769999999"/>
    <n v="3.3771498769999999"/>
  </r>
  <r>
    <d v="2025-10-19T00:00:00"/>
    <x v="10"/>
    <n v="124"/>
    <n v="2"/>
    <n v="3.91"/>
    <n v="1.613"/>
    <n v="7.82"/>
    <n v="7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8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2"/>
    <n v="3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9"/>
    <n v="199"/>
    <n v="1"/>
    <n v="1.4"/>
    <n v="0.503"/>
    <n v="1.4"/>
    <n v="1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16"/>
    <n v="240"/>
    <n v="3"/>
    <n v="3.5830000000000002"/>
    <n v="1.25"/>
    <n v="10.75"/>
    <n v="10.75"/>
    <s v="USD"/>
    <n v="1"/>
    <n v="1"/>
    <n v="1"/>
    <n v="1"/>
    <n v="1"/>
    <n v="1"/>
    <n v="1"/>
    <n v="1"/>
    <n v="78.489999999999995"/>
    <n v="78.489999999999995"/>
    <n v="78.489999999999995"/>
    <n v="78.489999999999995"/>
    <n v="13.696012229999999"/>
    <n v="13.696012229999999"/>
    <n v="7.3013953489999999"/>
    <n v="7.3013953489999999"/>
  </r>
  <r>
    <d v="2025-10-19T00:00:00"/>
    <x v="48"/>
    <n v="289"/>
    <n v="5"/>
    <n v="1.264"/>
    <n v="1.73"/>
    <n v="6.32"/>
    <n v="6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19"/>
    <n v="198"/>
    <n v="1"/>
    <n v="3.49"/>
    <n v="0.505"/>
    <n v="3.49"/>
    <n v="3.49"/>
    <s v="USD"/>
    <n v="1"/>
    <n v="1"/>
    <n v="1"/>
    <n v="1"/>
    <n v="1"/>
    <n v="1"/>
    <n v="1"/>
    <n v="1"/>
    <n v="34.49"/>
    <n v="34.49"/>
    <n v="34.49"/>
    <n v="34.49"/>
    <n v="10.118875040000001"/>
    <n v="10.118875040000001"/>
    <n v="9.8825214900000002"/>
    <n v="9.8825214900000002"/>
  </r>
  <r>
    <d v="2025-10-19T00:00:00"/>
    <x v="29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29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29"/>
    <n v="1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29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0"/>
    <n v="1288"/>
    <n v="20"/>
    <n v="0.71799999999999997"/>
    <n v="1.5529999999999999"/>
    <n v="14.35"/>
    <n v="14.35"/>
    <s v="USD"/>
    <n v="2"/>
    <n v="2"/>
    <n v="2"/>
    <n v="2"/>
    <n v="2"/>
    <n v="2"/>
    <n v="2"/>
    <n v="2"/>
    <n v="27.76"/>
    <n v="27.76"/>
    <n v="27.76"/>
    <n v="27.76"/>
    <n v="51.693083569999999"/>
    <n v="51.693083569999999"/>
    <n v="1.934494774"/>
    <n v="1.934494774"/>
  </r>
  <r>
    <d v="2025-10-19T00:00:00"/>
    <x v="30"/>
    <n v="1526"/>
    <n v="11"/>
    <n v="0.60699999999999998"/>
    <n v="0.72099999999999997"/>
    <n v="6.68"/>
    <n v="6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0"/>
    <n v="1393"/>
    <n v="17"/>
    <n v="0.67900000000000005"/>
    <n v="1.22"/>
    <n v="11.54"/>
    <n v="11.54"/>
    <s v="USD"/>
    <n v="2"/>
    <n v="2"/>
    <n v="2"/>
    <n v="2"/>
    <n v="2"/>
    <n v="2"/>
    <n v="2"/>
    <n v="2"/>
    <n v="41.37"/>
    <n v="41.37"/>
    <n v="41.37"/>
    <n v="41.37"/>
    <n v="27.894609620000001"/>
    <n v="27.894609620000001"/>
    <n v="3.5849220100000001"/>
    <n v="3.5849220100000001"/>
  </r>
  <r>
    <d v="2025-10-19T00:00:00"/>
    <x v="30"/>
    <n v="5298"/>
    <n v="51"/>
    <n v="0.32500000000000001"/>
    <n v="0.96299999999999997"/>
    <n v="16.600000000000001"/>
    <n v="16.600000000000001"/>
    <s v="USD"/>
    <n v="3"/>
    <n v="3"/>
    <n v="3"/>
    <n v="3"/>
    <n v="3"/>
    <n v="3"/>
    <n v="3"/>
    <n v="3"/>
    <n v="62.25"/>
    <n v="62.25"/>
    <n v="62.25"/>
    <n v="62.25"/>
    <n v="26.666666670000001"/>
    <n v="26.666666670000001"/>
    <n v="3.75"/>
    <n v="3.75"/>
  </r>
  <r>
    <d v="2025-10-19T00:00:00"/>
    <x v="31"/>
    <n v="1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2"/>
    <n v="3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1"/>
    <n v="294"/>
    <n v="3"/>
    <n v="1.22"/>
    <n v="1.02"/>
    <n v="3.66"/>
    <n v="3.66"/>
    <s v="USD"/>
    <n v="1"/>
    <n v="1"/>
    <n v="1"/>
    <n v="1"/>
    <n v="1"/>
    <n v="1"/>
    <n v="1"/>
    <n v="1"/>
    <n v="22.88"/>
    <n v="22.88"/>
    <n v="22.88"/>
    <n v="22.88"/>
    <n v="15.996503499999999"/>
    <n v="15.996503499999999"/>
    <n v="6.2513661200000001"/>
    <n v="6.2513661200000001"/>
  </r>
  <r>
    <d v="2025-10-19T00:00:00"/>
    <x v="32"/>
    <n v="442"/>
    <n v="2"/>
    <n v="1.1299999999999999"/>
    <n v="0.45200000000000001"/>
    <n v="2.2599999999999998"/>
    <n v="2.2599999999999998"/>
    <s v="USD"/>
    <n v="1"/>
    <n v="1"/>
    <n v="1"/>
    <n v="1"/>
    <n v="1"/>
    <n v="1"/>
    <n v="1"/>
    <n v="1"/>
    <n v="21.88"/>
    <n v="21.88"/>
    <n v="21.88"/>
    <n v="21.88"/>
    <n v="10.32906764"/>
    <n v="10.32906764"/>
    <n v="9.6814159289999999"/>
    <n v="9.6814159289999999"/>
  </r>
  <r>
    <d v="2025-10-19T00:00:00"/>
    <x v="32"/>
    <n v="4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1"/>
    <n v="424"/>
    <n v="2"/>
    <n v="1.155"/>
    <n v="0.47199999999999998"/>
    <n v="2.31"/>
    <n v="2.31"/>
    <s v="USD"/>
    <n v="1"/>
    <n v="1"/>
    <n v="1"/>
    <n v="1"/>
    <n v="1"/>
    <n v="1"/>
    <n v="1"/>
    <n v="1"/>
    <n v="31.49"/>
    <n v="31.49"/>
    <n v="31.49"/>
    <n v="31.49"/>
    <n v="7.3356621149999999"/>
    <n v="7.3356621149999999"/>
    <n v="13.63203463"/>
    <n v="13.63203463"/>
  </r>
  <r>
    <d v="2025-10-19T00:00:00"/>
    <x v="32"/>
    <n v="937"/>
    <n v="7"/>
    <n v="0.65300000000000002"/>
    <n v="0.747"/>
    <n v="4.57"/>
    <n v="4.57"/>
    <s v="USD"/>
    <n v="1"/>
    <n v="1"/>
    <n v="1"/>
    <n v="1"/>
    <n v="1"/>
    <n v="1"/>
    <n v="1"/>
    <n v="1"/>
    <n v="118.88"/>
    <n v="118.88"/>
    <n v="118.88"/>
    <n v="118.88"/>
    <n v="3.8442126509999999"/>
    <n v="3.8442126509999999"/>
    <n v="26.0131291"/>
    <n v="26.0131291"/>
  </r>
  <r>
    <d v="2025-10-19T00:00:00"/>
    <x v="31"/>
    <n v="1151"/>
    <n v="11"/>
    <n v="0.81299999999999994"/>
    <n v="0.95599999999999996"/>
    <n v="8.94"/>
    <n v="8.94"/>
    <s v="USD"/>
    <n v="1"/>
    <n v="1"/>
    <n v="1"/>
    <n v="1"/>
    <n v="1"/>
    <n v="1"/>
    <n v="1"/>
    <n v="1"/>
    <n v="31.49"/>
    <n v="31.49"/>
    <n v="31.49"/>
    <n v="31.49"/>
    <n v="28.389965069999999"/>
    <n v="28.389965069999999"/>
    <n v="3.5223713650000001"/>
    <n v="3.5223713650000001"/>
  </r>
  <r>
    <d v="2025-10-19T00:00:00"/>
    <x v="3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4"/>
    <n v="868"/>
    <n v="3"/>
    <n v="1.57"/>
    <n v="0.34599999999999997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5"/>
    <n v="1019"/>
    <n v="8"/>
    <n v="1.234"/>
    <n v="0.78500000000000003"/>
    <n v="9.8699999999999992"/>
    <n v="9.86999999999999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5"/>
    <n v="2361"/>
    <n v="12"/>
    <n v="1.0940000000000001"/>
    <n v="0.50800000000000001"/>
    <n v="13.13"/>
    <n v="13.13"/>
    <s v="USD"/>
    <n v="2"/>
    <n v="2"/>
    <n v="2"/>
    <n v="2"/>
    <n v="2"/>
    <n v="2"/>
    <n v="2"/>
    <n v="2"/>
    <n v="46.86"/>
    <n v="46.86"/>
    <n v="46.86"/>
    <n v="46.86"/>
    <n v="28.019632949999998"/>
    <n v="28.019632949999998"/>
    <n v="3.5689261229999998"/>
    <n v="3.5689261229999998"/>
  </r>
  <r>
    <d v="2025-10-19T00:00:00"/>
    <x v="33"/>
    <n v="36"/>
    <n v="1"/>
    <n v="1.1399999999999999"/>
    <n v="2.778"/>
    <n v="1.1399999999999999"/>
    <n v="1.1399999999999999"/>
    <s v="USD"/>
    <n v="1"/>
    <n v="1"/>
    <n v="1"/>
    <n v="1"/>
    <n v="1"/>
    <n v="1"/>
    <n v="1"/>
    <n v="1"/>
    <n v="11.88"/>
    <n v="11.88"/>
    <n v="11.88"/>
    <n v="11.88"/>
    <n v="9.5959595960000001"/>
    <n v="9.5959595960000001"/>
    <n v="10.42105263"/>
    <n v="10.42105263"/>
  </r>
  <r>
    <d v="2025-10-19T00:00:00"/>
    <x v="34"/>
    <n v="3530"/>
    <n v="12"/>
    <n v="1.131"/>
    <n v="0.34"/>
    <n v="13.57"/>
    <n v="13.57"/>
    <s v="USD"/>
    <n v="1"/>
    <n v="1"/>
    <n v="1"/>
    <n v="1"/>
    <n v="1"/>
    <n v="1"/>
    <n v="1"/>
    <n v="1"/>
    <n v="34.49"/>
    <n v="34.49"/>
    <n v="34.49"/>
    <n v="34.49"/>
    <n v="39.344737610000003"/>
    <n v="39.344737610000003"/>
    <n v="2.541635962"/>
    <n v="2.541635962"/>
  </r>
  <r>
    <d v="2025-10-19T00:00:00"/>
    <x v="33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4"/>
    <n v="582"/>
    <n v="5"/>
    <n v="0.82"/>
    <n v="0.85899999999999999"/>
    <n v="4.0999999999999996"/>
    <n v="4.0999999999999996"/>
    <s v="USD"/>
    <n v="2"/>
    <n v="2"/>
    <n v="2"/>
    <n v="2"/>
    <n v="2"/>
    <n v="2"/>
    <n v="2"/>
    <n v="2"/>
    <n v="45.76"/>
    <n v="45.76"/>
    <n v="45.76"/>
    <n v="45.76"/>
    <n v="8.9597902099999995"/>
    <n v="8.9597902099999995"/>
    <n v="11.160975609999999"/>
    <n v="11.160975609999999"/>
  </r>
  <r>
    <d v="2025-10-19T00:00:00"/>
    <x v="35"/>
    <n v="776"/>
    <n v="3"/>
    <n v="1.423"/>
    <n v="0.38700000000000001"/>
    <n v="4.2699999999999996"/>
    <n v="4.26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4"/>
    <n v="8410"/>
    <n v="20"/>
    <n v="0.73499999999999999"/>
    <n v="0.23799999999999999"/>
    <n v="14.69"/>
    <n v="14.69"/>
    <s v="USD"/>
    <n v="1"/>
    <n v="1"/>
    <n v="1"/>
    <n v="1"/>
    <n v="1"/>
    <n v="1"/>
    <n v="1"/>
    <n v="1"/>
    <n v="22.88"/>
    <n v="22.88"/>
    <n v="22.88"/>
    <n v="22.88"/>
    <n v="64.204545449999998"/>
    <n v="64.204545449999998"/>
    <n v="1.5575221239999999"/>
    <n v="1.5575221239999999"/>
  </r>
  <r>
    <d v="2025-10-19T00:00:00"/>
    <x v="33"/>
    <n v="34"/>
    <n v="1"/>
    <n v="0.51"/>
    <n v="2.9409999999999998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5"/>
    <n v="2865"/>
    <n v="14"/>
    <n v="0.60099999999999998"/>
    <n v="0.48899999999999999"/>
    <n v="8.42"/>
    <n v="8.42"/>
    <s v="USD"/>
    <n v="1"/>
    <n v="1"/>
    <n v="1"/>
    <n v="1"/>
    <n v="1"/>
    <n v="1"/>
    <n v="1"/>
    <n v="1"/>
    <n v="21.88"/>
    <n v="21.88"/>
    <n v="21.88"/>
    <n v="21.88"/>
    <n v="38.482632539999997"/>
    <n v="38.482632539999997"/>
    <n v="2.5985748219999998"/>
    <n v="2.5985748219999998"/>
  </r>
  <r>
    <d v="2025-10-19T00:00:00"/>
    <x v="36"/>
    <n v="476"/>
    <n v="3"/>
    <n v="2.29"/>
    <n v="0.63"/>
    <n v="6.87"/>
    <n v="6.87"/>
    <s v="USD"/>
    <n v="1"/>
    <n v="1"/>
    <n v="1"/>
    <n v="1"/>
    <n v="2"/>
    <n v="2"/>
    <n v="2"/>
    <n v="2"/>
    <n v="56.98"/>
    <n v="56.98"/>
    <n v="56.98"/>
    <n v="56.98"/>
    <n v="12.05686206"/>
    <n v="12.05686206"/>
    <n v="8.2940320229999998"/>
    <n v="8.2940320229999998"/>
  </r>
  <r>
    <d v="2025-10-19T00:00:00"/>
    <x v="36"/>
    <n v="901"/>
    <n v="3"/>
    <n v="1.24"/>
    <n v="0.33300000000000002"/>
    <n v="3.72"/>
    <n v="3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6"/>
    <n v="585"/>
    <n v="1"/>
    <n v="2.2200000000000002"/>
    <n v="0.17100000000000001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6"/>
    <n v="10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7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7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7"/>
    <n v="38"/>
    <n v="1"/>
    <n v="2.4900000000000002"/>
    <n v="2.63200000000000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7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9"/>
    <n v="417"/>
    <n v="5"/>
    <n v="1.1719999999999999"/>
    <n v="1.1990000000000001"/>
    <n v="5.86"/>
    <n v="5.86"/>
    <s v="USD"/>
    <n v="1"/>
    <n v="3"/>
    <n v="3"/>
    <n v="3"/>
    <n v="1"/>
    <n v="3"/>
    <n v="3"/>
    <n v="3"/>
    <n v="11.49"/>
    <n v="37.25"/>
    <n v="37.25"/>
    <n v="37.25"/>
    <n v="15.73154362"/>
    <n v="15.73154362"/>
    <n v="6.35665529"/>
    <n v="6.35665529"/>
  </r>
  <r>
    <d v="2025-10-19T00:00:00"/>
    <x v="40"/>
    <n v="626"/>
    <n v="8"/>
    <n v="1.3129999999999999"/>
    <n v="1.278"/>
    <n v="10.5"/>
    <n v="10.5"/>
    <s v="USD"/>
    <n v="0"/>
    <n v="1"/>
    <n v="1"/>
    <n v="1"/>
    <n v="0"/>
    <n v="1"/>
    <n v="1"/>
    <n v="1"/>
    <n v="0"/>
    <n v="42.49"/>
    <n v="42.49"/>
    <n v="42.49"/>
    <n v="24.711696870000001"/>
    <n v="24.711696870000001"/>
    <n v="4.0466666670000002"/>
    <n v="4.0466666670000002"/>
  </r>
  <r>
    <d v="2025-10-19T00:00:00"/>
    <x v="41"/>
    <n v="616"/>
    <n v="6"/>
    <n v="1.165"/>
    <n v="0.97399999999999998"/>
    <n v="6.99"/>
    <n v="6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2"/>
    <n v="63"/>
    <n v="2"/>
    <n v="1.47"/>
    <n v="3.1749999999999998"/>
    <n v="2.94"/>
    <n v="2.94"/>
    <s v="USD"/>
    <n v="1"/>
    <n v="1"/>
    <n v="1"/>
    <n v="1"/>
    <n v="1"/>
    <n v="1"/>
    <n v="1"/>
    <n v="1"/>
    <n v="30.88"/>
    <n v="30.88"/>
    <n v="30.88"/>
    <n v="30.88"/>
    <n v="9.5207253890000008"/>
    <n v="9.5207253890000008"/>
    <n v="10.50340136"/>
    <n v="10.50340136"/>
  </r>
  <r>
    <d v="2025-10-19T00:00:00"/>
    <x v="39"/>
    <n v="300"/>
    <n v="4"/>
    <n v="0.65500000000000003"/>
    <n v="1.333"/>
    <n v="2.62"/>
    <n v="2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0"/>
    <n v="2226"/>
    <n v="14"/>
    <n v="1.008"/>
    <n v="0.629"/>
    <n v="14.11"/>
    <n v="14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1"/>
    <n v="1733"/>
    <n v="7"/>
    <n v="1.2969999999999999"/>
    <n v="0.40400000000000003"/>
    <n v="9.08"/>
    <n v="9.08"/>
    <s v="USD"/>
    <n v="1"/>
    <n v="1"/>
    <n v="1"/>
    <n v="1"/>
    <n v="2"/>
    <n v="2"/>
    <n v="2"/>
    <n v="2"/>
    <n v="64.98"/>
    <n v="64.98"/>
    <n v="64.98"/>
    <n v="64.98"/>
    <n v="13.97353032"/>
    <n v="13.97353032"/>
    <n v="7.1563876649999996"/>
    <n v="7.1563876649999996"/>
  </r>
  <r>
    <d v="2025-10-19T00:00:00"/>
    <x v="42"/>
    <n v="254"/>
    <n v="1"/>
    <n v="1.5"/>
    <n v="0.3940000000000000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2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9"/>
    <n v="275"/>
    <n v="2"/>
    <n v="0.91500000000000004"/>
    <n v="0.72699999999999998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0"/>
    <n v="463"/>
    <n v="3"/>
    <n v="1.2729999999999999"/>
    <n v="0.64800000000000002"/>
    <n v="3.82"/>
    <n v="3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1"/>
    <n v="1033"/>
    <n v="15"/>
    <n v="1.397"/>
    <n v="1.452"/>
    <n v="20.95"/>
    <n v="20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1"/>
    <n v="274"/>
    <n v="1"/>
    <n v="1.47"/>
    <n v="0.36499999999999999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39"/>
    <n v="367"/>
    <n v="6"/>
    <n v="0.48199999999999998"/>
    <n v="1.635"/>
    <n v="2.89"/>
    <n v="2.89"/>
    <s v="USD"/>
    <n v="1"/>
    <n v="1"/>
    <n v="1"/>
    <n v="1"/>
    <n v="1"/>
    <n v="1"/>
    <n v="1"/>
    <n v="1"/>
    <n v="11.49"/>
    <n v="11.49"/>
    <n v="11.49"/>
    <n v="11.49"/>
    <n v="25.15230635"/>
    <n v="25.15230635"/>
    <n v="3.975778547"/>
    <n v="3.975778547"/>
  </r>
  <r>
    <d v="2025-10-19T00:00:00"/>
    <x v="42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40"/>
    <n v="2311"/>
    <n v="5"/>
    <n v="0.72"/>
    <n v="0.216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8"/>
    <n v="304"/>
    <n v="1"/>
    <n v="0.92"/>
    <n v="0.32900000000000001"/>
    <n v="0.92"/>
    <n v="0.92"/>
    <s v="USD"/>
    <n v="0"/>
    <n v="1"/>
    <n v="1"/>
    <n v="1"/>
    <n v="0"/>
    <n v="1"/>
    <n v="1"/>
    <n v="1"/>
    <n v="0"/>
    <n v="37.880000000000003"/>
    <n v="37.880000000000003"/>
    <n v="37.880000000000003"/>
    <n v="2.4287222810000002"/>
    <n v="2.4287222810000002"/>
    <n v="41.173913040000002"/>
    <n v="41.173913040000002"/>
  </r>
  <r>
    <d v="2025-10-19T00:00:00"/>
    <x v="4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28"/>
    <n v="615"/>
    <n v="3"/>
    <n v="1.07"/>
    <n v="0.48799999999999999"/>
    <n v="3.21"/>
    <n v="3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3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28"/>
    <n v="378"/>
    <n v="1"/>
    <n v="1.95"/>
    <n v="0.26500000000000001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3"/>
    <n v="129"/>
    <n v="3"/>
    <n v="0.96"/>
    <n v="2.3260000000000001"/>
    <n v="2.88"/>
    <n v="2.88"/>
    <s v="USD"/>
    <n v="2"/>
    <n v="4"/>
    <n v="4"/>
    <n v="4"/>
    <n v="2"/>
    <n v="4"/>
    <n v="4"/>
    <n v="4"/>
    <n v="61.47"/>
    <n v="247.45"/>
    <n v="247.45"/>
    <n v="247.45"/>
    <n v="1.1638714889999999"/>
    <n v="1.1638714889999999"/>
    <n v="85.920138890000004"/>
    <n v="85.920138890000004"/>
  </r>
  <r>
    <d v="2025-10-19T00:00:00"/>
    <x v="43"/>
    <n v="94"/>
    <n v="2"/>
    <n v="0.57499999999999996"/>
    <n v="2.1280000000000001"/>
    <n v="1.1499999999999999"/>
    <n v="1.14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8"/>
    <n v="400"/>
    <n v="1"/>
    <n v="0.47"/>
    <n v="0.25"/>
    <n v="0.47"/>
    <n v="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5"/>
    <n v="105"/>
    <n v="2"/>
    <n v="1.02"/>
    <n v="1.905"/>
    <n v="2.04"/>
    <n v="2.04"/>
    <s v="USD"/>
    <n v="1"/>
    <n v="1"/>
    <n v="1"/>
    <n v="1"/>
    <n v="1"/>
    <n v="1"/>
    <n v="1"/>
    <n v="1"/>
    <n v="21.88"/>
    <n v="21.88"/>
    <n v="21.88"/>
    <n v="21.88"/>
    <n v="9.3235831810000001"/>
    <n v="9.3235831810000001"/>
    <n v="10.725490199999999"/>
    <n v="10.725490199999999"/>
  </r>
  <r>
    <d v="2025-10-19T00:00:00"/>
    <x v="3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5"/>
    <n v="275"/>
    <n v="1"/>
    <n v="0.9"/>
    <n v="0.36399999999999999"/>
    <n v="0.9"/>
    <n v="0.9"/>
    <s v="USD"/>
    <n v="0"/>
    <n v="1"/>
    <n v="1"/>
    <n v="1"/>
    <n v="0"/>
    <n v="1"/>
    <n v="1"/>
    <n v="1"/>
    <n v="0"/>
    <n v="13.88"/>
    <n v="13.88"/>
    <n v="13.88"/>
    <n v="6.4841498560000002"/>
    <n v="6.4841498560000002"/>
    <n v="15.42222222"/>
    <n v="15.42222222"/>
  </r>
  <r>
    <d v="2025-10-19T00:00:00"/>
    <x v="3"/>
    <n v="310"/>
    <n v="1"/>
    <n v="1.5"/>
    <n v="0.3230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5"/>
    <n v="901"/>
    <n v="6"/>
    <n v="1.115"/>
    <n v="0.66600000000000004"/>
    <n v="6.69"/>
    <n v="6.69"/>
    <s v="USD"/>
    <n v="2"/>
    <n v="2"/>
    <n v="2"/>
    <n v="2"/>
    <n v="2"/>
    <n v="2"/>
    <n v="2"/>
    <n v="2"/>
    <n v="61.37"/>
    <n v="61.37"/>
    <n v="61.37"/>
    <n v="61.37"/>
    <n v="10.90109174"/>
    <n v="10.90109174"/>
    <n v="9.1733931240000004"/>
    <n v="9.1733931240000004"/>
  </r>
  <r>
    <d v="2025-10-19T00:00:00"/>
    <x v="8"/>
    <n v="402"/>
    <n v="1"/>
    <n v="1.41"/>
    <n v="0.249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45"/>
    <n v="2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5"/>
    <n v="454"/>
    <n v="2"/>
    <n v="0.69"/>
    <n v="0.441"/>
    <n v="1.38"/>
    <n v="1.38"/>
    <s v="USD"/>
    <n v="1"/>
    <n v="1"/>
    <n v="1"/>
    <n v="1"/>
    <n v="1"/>
    <n v="1"/>
    <n v="1"/>
    <n v="1"/>
    <n v="24.88"/>
    <n v="24.88"/>
    <n v="24.88"/>
    <n v="24.88"/>
    <n v="5.5466237940000003"/>
    <n v="5.5466237940000003"/>
    <n v="18.028985509999998"/>
    <n v="18.028985509999998"/>
  </r>
  <r>
    <d v="2025-10-19T00:00:00"/>
    <x v="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45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"/>
    <n v="152"/>
    <n v="1"/>
    <n v="1.89"/>
    <n v="0.65800000000000003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8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3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19T00:00:00"/>
    <x v="45"/>
    <n v="217"/>
    <n v="2"/>
    <n v="0.61"/>
    <n v="0.92200000000000004"/>
    <n v="1.22"/>
    <n v="1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5"/>
    <n v="1170"/>
    <n v="13"/>
    <n v="0.33700000000000002"/>
    <n v="1.111"/>
    <n v="4.38"/>
    <n v="4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19T00:00:00"/>
    <x v="2"/>
    <n v="165"/>
    <n v="3"/>
    <n v="1.883"/>
    <n v="1.8180000000000001"/>
    <n v="5.65"/>
    <n v="5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0"/>
    <n v="2881"/>
    <n v="21"/>
    <n v="1.4630000000000001"/>
    <n v="0.72899999999999998"/>
    <n v="30.73"/>
    <n v="30.73"/>
    <s v="USD"/>
    <n v="0"/>
    <n v="4"/>
    <n v="4"/>
    <n v="4"/>
    <n v="0"/>
    <n v="4"/>
    <n v="4"/>
    <n v="4"/>
    <n v="0"/>
    <n v="124.84"/>
    <n v="124.84"/>
    <n v="124.84"/>
    <n v="24.61550785"/>
    <n v="24.61550785"/>
    <n v="4.0624796620000003"/>
    <n v="4.0624796620000003"/>
  </r>
  <r>
    <d v="2025-10-20T00:00:00"/>
    <x v="1"/>
    <n v="6272"/>
    <n v="68"/>
    <n v="1.9159999999999999"/>
    <n v="1.0840000000000001"/>
    <n v="130.26"/>
    <n v="130.26"/>
    <s v="USD"/>
    <n v="2"/>
    <n v="3"/>
    <n v="3"/>
    <n v="3"/>
    <n v="2"/>
    <n v="3"/>
    <n v="3"/>
    <n v="3"/>
    <n v="49.96"/>
    <n v="74.94"/>
    <n v="74.94"/>
    <n v="74.94"/>
    <n v="173.81905520000001"/>
    <n v="173.81905520000001"/>
    <n v="0.5753109166"/>
    <n v="0.5753109166"/>
  </r>
  <r>
    <d v="2025-10-20T00:00:00"/>
    <x v="2"/>
    <n v="1991"/>
    <n v="22"/>
    <n v="2.7919999999999998"/>
    <n v="1.105"/>
    <n v="61.43"/>
    <n v="61.43"/>
    <s v="USD"/>
    <n v="2"/>
    <n v="2"/>
    <n v="2"/>
    <n v="2"/>
    <n v="3"/>
    <n v="3"/>
    <n v="3"/>
    <n v="3"/>
    <n v="95.64"/>
    <n v="95.64"/>
    <n v="95.64"/>
    <n v="95.64"/>
    <n v="64.230447510000005"/>
    <n v="64.230447510000005"/>
    <n v="1.5568940259999999"/>
    <n v="1.5568940259999999"/>
  </r>
  <r>
    <d v="2025-10-20T00:00:00"/>
    <x v="4"/>
    <n v="2492"/>
    <n v="19"/>
    <n v="4.7859999999999996"/>
    <n v="0.76200000000000001"/>
    <n v="90.94"/>
    <n v="90.94"/>
    <s v="USD"/>
    <n v="3"/>
    <n v="4"/>
    <n v="4"/>
    <n v="4"/>
    <n v="5"/>
    <n v="7"/>
    <n v="7"/>
    <n v="7"/>
    <n v="547.45000000000005"/>
    <n v="766.43"/>
    <n v="766.43"/>
    <n v="766.43"/>
    <n v="11.865401930000001"/>
    <n v="11.865401930000001"/>
    <n v="8.4278645260000005"/>
    <n v="8.4278645260000005"/>
  </r>
  <r>
    <d v="2025-10-20T00:00:00"/>
    <x v="44"/>
    <n v="5212"/>
    <n v="41"/>
    <n v="2.508"/>
    <n v="0.78700000000000003"/>
    <n v="102.81"/>
    <n v="102.81"/>
    <s v="USD"/>
    <n v="7"/>
    <n v="8"/>
    <n v="8"/>
    <n v="8"/>
    <n v="7"/>
    <n v="8"/>
    <n v="8"/>
    <n v="8"/>
    <n v="237.05"/>
    <n v="259.93"/>
    <n v="259.93"/>
    <n v="259.93"/>
    <n v="39.552956569999999"/>
    <n v="39.552956569999999"/>
    <n v="2.5282560059999999"/>
    <n v="2.5282560059999999"/>
  </r>
  <r>
    <d v="2025-10-20T00:00:00"/>
    <x v="6"/>
    <n v="586"/>
    <n v="7"/>
    <n v="1.536"/>
    <n v="1.1950000000000001"/>
    <n v="10.75"/>
    <n v="1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7"/>
    <n v="1039"/>
    <n v="18"/>
    <n v="1.401"/>
    <n v="1.732"/>
    <n v="25.21"/>
    <n v="25.21"/>
    <s v="USD"/>
    <n v="3"/>
    <n v="3"/>
    <n v="3"/>
    <n v="3"/>
    <n v="3"/>
    <n v="3"/>
    <n v="3"/>
    <n v="3"/>
    <n v="127.47"/>
    <n v="127.47"/>
    <n v="127.47"/>
    <n v="127.47"/>
    <n v="19.77720248"/>
    <n v="19.77720248"/>
    <n v="5.0563268539999999"/>
    <n v="5.0563268539999999"/>
  </r>
  <r>
    <d v="2025-10-20T00:00:00"/>
    <x v="9"/>
    <n v="2245"/>
    <n v="11"/>
    <n v="2.1840000000000002"/>
    <n v="0.49"/>
    <n v="24.02"/>
    <n v="24.02"/>
    <s v="USD"/>
    <n v="2"/>
    <n v="2"/>
    <n v="2"/>
    <n v="2"/>
    <n v="2"/>
    <n v="2"/>
    <n v="2"/>
    <n v="2"/>
    <n v="43.76"/>
    <n v="43.76"/>
    <n v="43.76"/>
    <n v="43.76"/>
    <n v="54.890310790000001"/>
    <n v="54.890310790000001"/>
    <n v="1.821815154"/>
    <n v="1.821815154"/>
  </r>
  <r>
    <d v="2025-10-20T00:00:00"/>
    <x v="4"/>
    <n v="8890"/>
    <n v="68"/>
    <n v="4.2110000000000003"/>
    <n v="0.76500000000000001"/>
    <n v="286.33"/>
    <n v="286.33"/>
    <s v="USD"/>
    <n v="17"/>
    <n v="19"/>
    <n v="21"/>
    <n v="21"/>
    <n v="28"/>
    <n v="31"/>
    <n v="33"/>
    <n v="33"/>
    <n v="1093.8599999999999"/>
    <n v="1243.5"/>
    <n v="1316.48"/>
    <n v="1316.48"/>
    <n v="23.026135910000001"/>
    <n v="21.749665780000001"/>
    <n v="4.3428910700000003"/>
    <n v="4.5977718019999996"/>
  </r>
  <r>
    <d v="2025-10-20T00:00:00"/>
    <x v="10"/>
    <n v="2599"/>
    <n v="19"/>
    <n v="4.6180000000000003"/>
    <n v="0.73099999999999998"/>
    <n v="87.75"/>
    <n v="87.75"/>
    <s v="USD"/>
    <n v="8"/>
    <n v="8"/>
    <n v="8"/>
    <n v="8"/>
    <n v="14"/>
    <n v="14"/>
    <n v="14"/>
    <n v="14"/>
    <n v="462.32"/>
    <n v="462.32"/>
    <n v="462.32"/>
    <n v="462.32"/>
    <n v="18.980359920000001"/>
    <n v="18.980359920000001"/>
    <n v="5.2686039889999998"/>
    <n v="5.2686039889999998"/>
  </r>
  <r>
    <d v="2025-10-20T00:00:00"/>
    <x v="11"/>
    <n v="1948"/>
    <n v="8"/>
    <n v="5.58"/>
    <n v="0.41099999999999998"/>
    <n v="44.64"/>
    <n v="44.64"/>
    <s v="USD"/>
    <n v="2"/>
    <n v="2"/>
    <n v="2"/>
    <n v="2"/>
    <n v="3"/>
    <n v="3"/>
    <n v="3"/>
    <n v="3"/>
    <n v="93.68"/>
    <n v="93.68"/>
    <n v="93.68"/>
    <n v="93.68"/>
    <n v="47.651579849999997"/>
    <n v="47.651579849999997"/>
    <n v="2.0985663080000001"/>
    <n v="2.0985663080000001"/>
  </r>
  <r>
    <d v="2025-10-20T00:00:00"/>
    <x v="12"/>
    <n v="4570"/>
    <n v="20"/>
    <n v="5.97"/>
    <n v="0.438"/>
    <n v="119.39"/>
    <n v="119.39"/>
    <s v="USD"/>
    <n v="8"/>
    <n v="8"/>
    <n v="8"/>
    <n v="8"/>
    <n v="16"/>
    <n v="16"/>
    <n v="16"/>
    <n v="16"/>
    <n v="475.25"/>
    <n v="475.25"/>
    <n v="475.25"/>
    <n v="475.25"/>
    <n v="25.121514990000001"/>
    <n v="25.121514990000001"/>
    <n v="3.9806516460000001"/>
    <n v="3.9806516460000001"/>
  </r>
  <r>
    <d v="2025-10-20T00:00:00"/>
    <x v="13"/>
    <n v="5704"/>
    <n v="37"/>
    <n v="3.45"/>
    <n v="0.64900000000000002"/>
    <n v="127.66"/>
    <n v="127.66"/>
    <s v="USD"/>
    <n v="6"/>
    <n v="8"/>
    <n v="8"/>
    <n v="8"/>
    <n v="11"/>
    <n v="14"/>
    <n v="14"/>
    <n v="14"/>
    <n v="279.31"/>
    <n v="351.25"/>
    <n v="351.25"/>
    <n v="351.25"/>
    <n v="36.344483990000001"/>
    <n v="36.344483990000001"/>
    <n v="2.7514491620000001"/>
    <n v="2.7514491620000001"/>
  </r>
  <r>
    <d v="2025-10-20T00:00:00"/>
    <x v="14"/>
    <n v="1224"/>
    <n v="10"/>
    <n v="3.4409999999999998"/>
    <n v="0.81699999999999995"/>
    <n v="34.409999999999997"/>
    <n v="34.409999999999997"/>
    <s v="USD"/>
    <n v="1"/>
    <n v="1"/>
    <n v="1"/>
    <n v="1"/>
    <n v="1"/>
    <n v="1"/>
    <n v="1"/>
    <n v="1"/>
    <n v="113.98"/>
    <n v="113.98"/>
    <n v="113.98"/>
    <n v="113.98"/>
    <n v="30.18950693"/>
    <n v="30.18950693"/>
    <n v="3.3124091830000002"/>
    <n v="3.3124091830000002"/>
  </r>
  <r>
    <d v="2025-10-20T00:00:00"/>
    <x v="46"/>
    <n v="1997"/>
    <n v="4"/>
    <n v="2.2930000000000001"/>
    <n v="0.2"/>
    <n v="9.17"/>
    <n v="9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15"/>
    <n v="614"/>
    <n v="8"/>
    <n v="3.9460000000000002"/>
    <n v="1.3029999999999999"/>
    <n v="31.57"/>
    <n v="31.57"/>
    <s v="USD"/>
    <n v="4"/>
    <n v="4"/>
    <n v="4"/>
    <n v="4"/>
    <n v="5"/>
    <n v="5"/>
    <n v="5"/>
    <n v="5"/>
    <n v="147.22999999999999"/>
    <n v="147.22999999999999"/>
    <n v="147.22999999999999"/>
    <n v="147.22999999999999"/>
    <n v="21.442640770000001"/>
    <n v="21.442640770000001"/>
    <n v="4.6636046880000004"/>
    <n v="4.6636046880000004"/>
  </r>
  <r>
    <d v="2025-10-20T00:00:00"/>
    <x v="16"/>
    <n v="676"/>
    <n v="6"/>
    <n v="3.782"/>
    <n v="0.88800000000000001"/>
    <n v="22.69"/>
    <n v="22.69"/>
    <s v="USD"/>
    <n v="4"/>
    <n v="4"/>
    <n v="4"/>
    <n v="4"/>
    <n v="4"/>
    <n v="4"/>
    <n v="4"/>
    <n v="4"/>
    <n v="120.13"/>
    <n v="120.13"/>
    <n v="120.13"/>
    <n v="120.13"/>
    <n v="18.88787147"/>
    <n v="18.88787147"/>
    <n v="5.2944028210000003"/>
    <n v="5.2944028210000003"/>
  </r>
  <r>
    <d v="2025-10-20T00:00:00"/>
    <x v="49"/>
    <n v="3990"/>
    <n v="39"/>
    <n v="2.0470000000000002"/>
    <n v="0.97699999999999998"/>
    <n v="79.849999999999994"/>
    <n v="79.849999999999994"/>
    <s v="USD"/>
    <n v="5"/>
    <n v="6"/>
    <n v="6"/>
    <n v="6"/>
    <n v="7"/>
    <n v="8"/>
    <n v="8"/>
    <n v="8"/>
    <n v="240.82"/>
    <n v="254.7"/>
    <n v="254.7"/>
    <n v="254.7"/>
    <n v="31.350608560000001"/>
    <n v="31.350608560000001"/>
    <n v="3.1897307449999999"/>
    <n v="3.1897307449999999"/>
  </r>
  <r>
    <d v="2025-10-20T00:00:00"/>
    <x v="17"/>
    <n v="494"/>
    <n v="5"/>
    <n v="6.55"/>
    <n v="1.012"/>
    <n v="32.75"/>
    <n v="32.75"/>
    <s v="USD"/>
    <n v="1"/>
    <n v="1"/>
    <n v="1"/>
    <n v="1"/>
    <n v="1"/>
    <n v="1"/>
    <n v="1"/>
    <n v="1"/>
    <n v="34.880000000000003"/>
    <n v="34.880000000000003"/>
    <n v="34.880000000000003"/>
    <n v="34.880000000000003"/>
    <n v="93.893348619999998"/>
    <n v="93.893348619999998"/>
    <n v="1.0650381680000001"/>
    <n v="1.0650381680000001"/>
  </r>
  <r>
    <d v="2025-10-20T00:00:00"/>
    <x v="18"/>
    <n v="762"/>
    <n v="3"/>
    <n v="4.75"/>
    <n v="0.39400000000000002"/>
    <n v="14.25"/>
    <n v="14.25"/>
    <s v="USD"/>
    <n v="1"/>
    <n v="1"/>
    <n v="1"/>
    <n v="1"/>
    <n v="1"/>
    <n v="1"/>
    <n v="1"/>
    <n v="1"/>
    <n v="34.880000000000003"/>
    <n v="34.880000000000003"/>
    <n v="34.880000000000003"/>
    <n v="34.880000000000003"/>
    <n v="40.854357800000002"/>
    <n v="40.854357800000002"/>
    <n v="2.447719298"/>
    <n v="2.447719298"/>
  </r>
  <r>
    <d v="2025-10-20T00:00:00"/>
    <x v="19"/>
    <n v="1485"/>
    <n v="6"/>
    <n v="6.6970000000000001"/>
    <n v="0.40400000000000003"/>
    <n v="40.18"/>
    <n v="40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20"/>
    <n v="2358"/>
    <n v="16"/>
    <n v="4.5279999999999996"/>
    <n v="0.67900000000000005"/>
    <n v="72.45"/>
    <n v="72.45"/>
    <s v="USD"/>
    <n v="3"/>
    <n v="3"/>
    <n v="3"/>
    <n v="3"/>
    <n v="3"/>
    <n v="3"/>
    <n v="3"/>
    <n v="3"/>
    <n v="250.66"/>
    <n v="250.66"/>
    <n v="250.66"/>
    <n v="250.66"/>
    <n v="28.903694250000001"/>
    <n v="28.903694250000001"/>
    <n v="3.459765355"/>
    <n v="3.459765355"/>
  </r>
  <r>
    <d v="2025-10-20T00:00:00"/>
    <x v="21"/>
    <n v="1045"/>
    <n v="11"/>
    <n v="2.4279999999999999"/>
    <n v="1.0529999999999999"/>
    <n v="26.71"/>
    <n v="26.71"/>
    <s v="USD"/>
    <n v="1"/>
    <n v="1"/>
    <n v="1"/>
    <n v="1"/>
    <n v="1"/>
    <n v="1"/>
    <n v="1"/>
    <n v="1"/>
    <n v="42.49"/>
    <n v="42.49"/>
    <n v="42.49"/>
    <n v="42.49"/>
    <n v="62.861849849999999"/>
    <n v="62.861849849999999"/>
    <n v="1.590789966"/>
    <n v="1.590789966"/>
  </r>
  <r>
    <d v="2025-10-20T00:00:00"/>
    <x v="22"/>
    <n v="633"/>
    <n v="7"/>
    <n v="4.0199999999999996"/>
    <n v="1.1060000000000001"/>
    <n v="28.14"/>
    <n v="28.14"/>
    <s v="USD"/>
    <n v="3"/>
    <n v="3"/>
    <n v="3"/>
    <n v="3"/>
    <n v="11"/>
    <n v="11"/>
    <n v="11"/>
    <n v="11"/>
    <n v="291.39"/>
    <n v="291.39"/>
    <n v="291.39"/>
    <n v="291.39"/>
    <n v="9.6571605070000004"/>
    <n v="9.6571605070000004"/>
    <n v="10.35501066"/>
    <n v="10.35501066"/>
  </r>
  <r>
    <d v="2025-10-20T00:00:00"/>
    <x v="3"/>
    <n v="994"/>
    <n v="2"/>
    <n v="3.38"/>
    <n v="0.20100000000000001"/>
    <n v="6.76"/>
    <n v="6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6"/>
    <n v="273"/>
    <n v="2"/>
    <n v="2.95"/>
    <n v="0.73299999999999998"/>
    <n v="5.9"/>
    <n v="5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10"/>
    <n v="701"/>
    <n v="5"/>
    <n v="3.8719999999999999"/>
    <n v="0.71299999999999997"/>
    <n v="19.36"/>
    <n v="19.36"/>
    <s v="USD"/>
    <n v="1"/>
    <n v="1"/>
    <n v="1"/>
    <n v="1"/>
    <n v="2"/>
    <n v="2"/>
    <n v="2"/>
    <n v="2"/>
    <n v="189.76"/>
    <n v="189.76"/>
    <n v="189.76"/>
    <n v="189.76"/>
    <n v="10.202360880000001"/>
    <n v="10.202360880000001"/>
    <n v="9.801652893"/>
    <n v="9.801652893"/>
  </r>
  <r>
    <d v="2025-10-20T00:00:00"/>
    <x v="14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23"/>
    <n v="114"/>
    <n v="1"/>
    <n v="2.0099999999999998"/>
    <n v="0.877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4"/>
    <n v="197"/>
    <n v="1"/>
    <n v="3.63"/>
    <n v="0.50800000000000001"/>
    <n v="3.63"/>
    <n v="3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0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2"/>
    <n v="607"/>
    <n v="5"/>
    <n v="2.5579999999999998"/>
    <n v="0.82399999999999995"/>
    <n v="12.79"/>
    <n v="12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6"/>
    <n v="2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15"/>
    <n v="1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6"/>
    <n v="482"/>
    <n v="1"/>
    <n v="7.37"/>
    <n v="0.20699999999999999"/>
    <n v="7.37"/>
    <n v="7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7"/>
    <n v="730"/>
    <n v="3"/>
    <n v="2.4670000000000001"/>
    <n v="0.41099999999999998"/>
    <n v="7.4"/>
    <n v="7.4"/>
    <s v="USD"/>
    <n v="1"/>
    <n v="1"/>
    <n v="1"/>
    <n v="1"/>
    <n v="1"/>
    <n v="1"/>
    <n v="1"/>
    <n v="1"/>
    <n v="16.489999999999998"/>
    <n v="16.489999999999998"/>
    <n v="16.489999999999998"/>
    <n v="16.489999999999998"/>
    <n v="44.875682230000002"/>
    <n v="44.875682230000002"/>
    <n v="2.2283783779999999"/>
    <n v="2.2283783779999999"/>
  </r>
  <r>
    <d v="2025-10-20T00:00:00"/>
    <x v="24"/>
    <n v="345"/>
    <n v="4"/>
    <n v="5.673"/>
    <n v="1.159"/>
    <n v="22.69"/>
    <n v="22.69"/>
    <s v="USD"/>
    <n v="1"/>
    <n v="1"/>
    <n v="1"/>
    <n v="1"/>
    <n v="1"/>
    <n v="1"/>
    <n v="1"/>
    <n v="1"/>
    <n v="89.49"/>
    <n v="89.49"/>
    <n v="89.49"/>
    <n v="89.49"/>
    <n v="25.354788240000001"/>
    <n v="25.354788240000001"/>
    <n v="3.944028206"/>
    <n v="3.944028206"/>
  </r>
  <r>
    <d v="2025-10-20T00:00:00"/>
    <x v="4"/>
    <n v="962"/>
    <n v="4"/>
    <n v="2.09"/>
    <n v="0.41599999999999998"/>
    <n v="8.36"/>
    <n v="8.36"/>
    <s v="USD"/>
    <n v="2"/>
    <n v="2"/>
    <n v="2"/>
    <n v="2"/>
    <n v="2"/>
    <n v="2"/>
    <n v="2"/>
    <n v="2"/>
    <n v="72.98"/>
    <n v="72.98"/>
    <n v="72.98"/>
    <n v="72.98"/>
    <n v="11.4551932"/>
    <n v="11.4551932"/>
    <n v="8.7296650719999995"/>
    <n v="8.7296650719999995"/>
  </r>
  <r>
    <d v="2025-10-20T00:00:00"/>
    <x v="17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44"/>
    <n v="130"/>
    <n v="2"/>
    <n v="2.5249999999999999"/>
    <n v="1.538"/>
    <n v="5.05"/>
    <n v="5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1"/>
    <n v="763"/>
    <n v="2"/>
    <n v="4.5650000000000004"/>
    <n v="0.26200000000000001"/>
    <n v="9.1300000000000008"/>
    <n v="9.13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21"/>
    <n v="46"/>
    <n v="1"/>
    <n v="3.19"/>
    <n v="2.1739999999999999"/>
    <n v="3.19"/>
    <n v="3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25"/>
    <n v="936"/>
    <n v="3"/>
    <n v="3.0230000000000001"/>
    <n v="0.32100000000000001"/>
    <n v="9.07"/>
    <n v="9.07"/>
    <s v="USD"/>
    <n v="1"/>
    <n v="1"/>
    <n v="1"/>
    <n v="1"/>
    <n v="2"/>
    <n v="2"/>
    <n v="2"/>
    <n v="2"/>
    <n v="208.98"/>
    <n v="208.98"/>
    <n v="208.98"/>
    <n v="208.98"/>
    <n v="4.3401282419999996"/>
    <n v="4.3401282419999996"/>
    <n v="23.040793829999998"/>
    <n v="23.040793829999998"/>
  </r>
  <r>
    <d v="2025-10-20T00:00:00"/>
    <x v="26"/>
    <n v="2061"/>
    <n v="7"/>
    <n v="2.7229999999999999"/>
    <n v="0.34"/>
    <n v="19.059999999999999"/>
    <n v="19.05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27"/>
    <n v="5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1"/>
    <n v="1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14"/>
    <n v="251"/>
    <n v="5"/>
    <n v="3.6259999999999999"/>
    <n v="1.992"/>
    <n v="18.13"/>
    <n v="18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4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12"/>
    <n v="540"/>
    <n v="3"/>
    <n v="3.7330000000000001"/>
    <n v="0.55600000000000005"/>
    <n v="11.2"/>
    <n v="11.2"/>
    <s v="USD"/>
    <n v="1"/>
    <n v="1"/>
    <n v="1"/>
    <n v="1"/>
    <n v="10"/>
    <n v="10"/>
    <n v="10"/>
    <n v="10"/>
    <n v="274.89999999999998"/>
    <n v="274.89999999999998"/>
    <n v="274.89999999999998"/>
    <n v="274.89999999999998"/>
    <n v="4.0742088030000003"/>
    <n v="4.0742088030000003"/>
    <n v="24.54464286"/>
    <n v="24.54464286"/>
  </r>
  <r>
    <d v="2025-10-20T00:00:00"/>
    <x v="10"/>
    <n v="137"/>
    <n v="3"/>
    <n v="3.7570000000000001"/>
    <n v="2.19"/>
    <n v="11.27"/>
    <n v="11.27"/>
    <s v="USD"/>
    <n v="3"/>
    <n v="3"/>
    <n v="3"/>
    <n v="3"/>
    <n v="4"/>
    <n v="4"/>
    <n v="4"/>
    <n v="4"/>
    <n v="119.74"/>
    <n v="119.74"/>
    <n v="119.74"/>
    <n v="119.74"/>
    <n v="9.4120594620000002"/>
    <n v="9.4120594620000002"/>
    <n v="10.624667260000001"/>
    <n v="10.624667260000001"/>
  </r>
  <r>
    <d v="2025-10-20T00:00:00"/>
    <x v="28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2"/>
    <n v="401"/>
    <n v="2"/>
    <n v="2.74"/>
    <n v="0.499"/>
    <n v="5.48"/>
    <n v="5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9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16"/>
    <n v="510"/>
    <n v="5"/>
    <n v="4.2960000000000003"/>
    <n v="0.98"/>
    <n v="21.48"/>
    <n v="21.48"/>
    <s v="USD"/>
    <n v="2"/>
    <n v="2"/>
    <n v="2"/>
    <n v="2"/>
    <n v="4"/>
    <n v="4"/>
    <n v="4"/>
    <n v="4"/>
    <n v="317.60000000000002"/>
    <n v="317.60000000000002"/>
    <n v="317.60000000000002"/>
    <n v="317.60000000000002"/>
    <n v="6.763224181"/>
    <n v="6.763224181"/>
    <n v="14.7858473"/>
    <n v="14.7858473"/>
  </r>
  <r>
    <d v="2025-10-20T00:00:00"/>
    <x v="48"/>
    <n v="87"/>
    <n v="1"/>
    <n v="1.43"/>
    <n v="1.149"/>
    <n v="1.43"/>
    <n v="1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19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29"/>
    <n v="33"/>
    <n v="1"/>
    <n v="1.89"/>
    <n v="3.03"/>
    <n v="1.89"/>
    <n v="1.89"/>
    <s v="USD"/>
    <n v="1"/>
    <n v="1"/>
    <n v="1"/>
    <n v="1"/>
    <n v="1"/>
    <n v="1"/>
    <n v="1"/>
    <n v="1"/>
    <n v="42.49"/>
    <n v="42.49"/>
    <n v="42.49"/>
    <n v="42.49"/>
    <n v="4.4481054369999997"/>
    <n v="4.4481054369999997"/>
    <n v="22.481481479999999"/>
    <n v="22.481481479999999"/>
  </r>
  <r>
    <d v="2025-10-20T00:00:00"/>
    <x v="29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29"/>
    <n v="102"/>
    <n v="1"/>
    <n v="1.17"/>
    <n v="0.98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29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0"/>
    <n v="943"/>
    <n v="14"/>
    <n v="0.75"/>
    <n v="1.4850000000000001"/>
    <n v="10.5"/>
    <n v="10.5"/>
    <s v="USD"/>
    <n v="1"/>
    <n v="2"/>
    <n v="2"/>
    <n v="2"/>
    <n v="1"/>
    <n v="2"/>
    <n v="2"/>
    <n v="2"/>
    <n v="13.88"/>
    <n v="27.76"/>
    <n v="27.76"/>
    <n v="27.76"/>
    <n v="37.824207489999999"/>
    <n v="37.824207489999999"/>
    <n v="2.6438095239999999"/>
    <n v="2.6438095239999999"/>
  </r>
  <r>
    <d v="2025-10-20T00:00:00"/>
    <x v="30"/>
    <n v="1150"/>
    <n v="9"/>
    <n v="0.71799999999999997"/>
    <n v="0.78300000000000003"/>
    <n v="6.46"/>
    <n v="6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0"/>
    <n v="1167"/>
    <n v="13"/>
    <n v="0.61199999999999999"/>
    <n v="1.1140000000000001"/>
    <n v="7.95"/>
    <n v="7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0"/>
    <n v="3290"/>
    <n v="33"/>
    <n v="0.32600000000000001"/>
    <n v="1.0029999999999999"/>
    <n v="10.75"/>
    <n v="10.75"/>
    <s v="USD"/>
    <n v="1"/>
    <n v="1"/>
    <n v="1"/>
    <n v="1"/>
    <n v="2"/>
    <n v="2"/>
    <n v="2"/>
    <n v="2"/>
    <n v="68.98"/>
    <n v="68.98"/>
    <n v="68.98"/>
    <n v="68.98"/>
    <n v="15.584227309999999"/>
    <n v="15.584227309999999"/>
    <n v="6.4167441859999998"/>
    <n v="6.4167441859999998"/>
  </r>
  <r>
    <d v="2025-10-20T00:00:00"/>
    <x v="31"/>
    <n v="96"/>
    <n v="1"/>
    <n v="0.41"/>
    <n v="1.042"/>
    <n v="0.41"/>
    <n v="0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2"/>
    <n v="335"/>
    <n v="4"/>
    <n v="1.38"/>
    <n v="1.194"/>
    <n v="5.52"/>
    <n v="5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1"/>
    <n v="282"/>
    <n v="4"/>
    <n v="1.2929999999999999"/>
    <n v="1.4179999999999999"/>
    <n v="5.17"/>
    <n v="5.17"/>
    <s v="USD"/>
    <n v="2"/>
    <n v="2"/>
    <n v="2"/>
    <n v="2"/>
    <n v="2"/>
    <n v="2"/>
    <n v="2"/>
    <n v="2"/>
    <n v="141.37"/>
    <n v="141.37"/>
    <n v="141.37"/>
    <n v="141.37"/>
    <n v="3.6570700999999999"/>
    <n v="3.6570700999999999"/>
    <n v="27.344294000000001"/>
    <n v="27.344294000000001"/>
  </r>
  <r>
    <d v="2025-10-20T00:00:00"/>
    <x v="32"/>
    <n v="415"/>
    <n v="3"/>
    <n v="1.05"/>
    <n v="0.72299999999999998"/>
    <n v="3.15"/>
    <n v="3.15"/>
    <s v="USD"/>
    <n v="1"/>
    <n v="1"/>
    <n v="1"/>
    <n v="1"/>
    <n v="1"/>
    <n v="1"/>
    <n v="1"/>
    <n v="1"/>
    <n v="34.49"/>
    <n v="34.49"/>
    <n v="34.49"/>
    <n v="34.49"/>
    <n v="9.1330820530000008"/>
    <n v="9.1330820530000008"/>
    <n v="10.949206350000001"/>
    <n v="10.949206350000001"/>
  </r>
  <r>
    <d v="2025-10-20T00:00:00"/>
    <x v="32"/>
    <n v="421"/>
    <n v="2"/>
    <n v="1.32"/>
    <n v="0.47499999999999998"/>
    <n v="2.64"/>
    <n v="2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1"/>
    <n v="3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2"/>
    <n v="884"/>
    <n v="4"/>
    <n v="0.71799999999999997"/>
    <n v="0.45200000000000001"/>
    <n v="2.87"/>
    <n v="2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1"/>
    <n v="1238"/>
    <n v="7"/>
    <n v="0.83099999999999996"/>
    <n v="0.56499999999999995"/>
    <n v="5.82"/>
    <n v="5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3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4"/>
    <n v="644"/>
    <n v="9"/>
    <n v="1.266"/>
    <n v="1.3979999999999999"/>
    <n v="11.39"/>
    <n v="11.39"/>
    <s v="USD"/>
    <n v="1"/>
    <n v="2"/>
    <n v="2"/>
    <n v="2"/>
    <n v="1"/>
    <n v="2"/>
    <n v="2"/>
    <n v="2"/>
    <n v="22.88"/>
    <n v="44.78"/>
    <n v="44.78"/>
    <n v="44.78"/>
    <n v="25.435462260000001"/>
    <n v="25.435462260000001"/>
    <n v="3.9315188760000002"/>
    <n v="3.9315188760000002"/>
  </r>
  <r>
    <d v="2025-10-20T00:00:00"/>
    <x v="35"/>
    <n v="615"/>
    <n v="3"/>
    <n v="1.03"/>
    <n v="0.48799999999999999"/>
    <n v="3.09"/>
    <n v="3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5"/>
    <n v="1756"/>
    <n v="8"/>
    <n v="0.99099999999999999"/>
    <n v="0.45600000000000002"/>
    <n v="7.93"/>
    <n v="7.93"/>
    <s v="USD"/>
    <n v="0"/>
    <n v="2"/>
    <n v="2"/>
    <n v="2"/>
    <n v="0"/>
    <n v="2"/>
    <n v="2"/>
    <n v="2"/>
    <n v="0"/>
    <n v="74.37"/>
    <n v="74.37"/>
    <n v="74.37"/>
    <n v="10.66290171"/>
    <n v="10.66290171"/>
    <n v="9.3783102140000008"/>
    <n v="9.3783102140000008"/>
  </r>
  <r>
    <d v="2025-10-20T00:00:00"/>
    <x v="33"/>
    <n v="32"/>
    <n v="1"/>
    <n v="0.47"/>
    <n v="3.125"/>
    <n v="0.47"/>
    <n v="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4"/>
    <n v="3084"/>
    <n v="13"/>
    <n v="1.0680000000000001"/>
    <n v="0.42199999999999999"/>
    <n v="13.89"/>
    <n v="13.89"/>
    <s v="USD"/>
    <n v="1"/>
    <n v="1"/>
    <n v="1"/>
    <n v="1"/>
    <n v="1"/>
    <n v="1"/>
    <n v="1"/>
    <n v="1"/>
    <n v="34.49"/>
    <n v="34.49"/>
    <n v="34.49"/>
    <n v="34.49"/>
    <n v="40.272542770000001"/>
    <n v="40.272542770000001"/>
    <n v="2.4830813530000002"/>
    <n v="2.4830813530000002"/>
  </r>
  <r>
    <d v="2025-10-20T00:00:00"/>
    <x v="33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4"/>
    <n v="319"/>
    <n v="4"/>
    <n v="0.88"/>
    <n v="1.254"/>
    <n v="3.52"/>
    <n v="3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5"/>
    <n v="603"/>
    <n v="5"/>
    <n v="1.3140000000000001"/>
    <n v="0.82899999999999996"/>
    <n v="6.57"/>
    <n v="6.57"/>
    <s v="USD"/>
    <n v="1"/>
    <n v="1"/>
    <n v="1"/>
    <n v="1"/>
    <n v="1"/>
    <n v="1"/>
    <n v="1"/>
    <n v="1"/>
    <n v="21.88"/>
    <n v="21.88"/>
    <n v="21.88"/>
    <n v="21.88"/>
    <n v="30.027422300000001"/>
    <n v="30.027422300000001"/>
    <n v="3.330289193"/>
    <n v="3.330289193"/>
  </r>
  <r>
    <d v="2025-10-20T00:00:00"/>
    <x v="34"/>
    <n v="4375"/>
    <n v="8"/>
    <n v="0.71"/>
    <n v="0.183"/>
    <n v="5.68"/>
    <n v="5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3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5"/>
    <n v="1965"/>
    <n v="5"/>
    <n v="0.56000000000000005"/>
    <n v="0.254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6"/>
    <n v="569"/>
    <n v="6"/>
    <n v="1.9670000000000001"/>
    <n v="1.054"/>
    <n v="11.8"/>
    <n v="1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6"/>
    <n v="595"/>
    <n v="5"/>
    <n v="1.1839999999999999"/>
    <n v="0.84"/>
    <n v="5.92"/>
    <n v="5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6"/>
    <n v="481"/>
    <n v="4"/>
    <n v="1.538"/>
    <n v="0.83199999999999996"/>
    <n v="6.15"/>
    <n v="6.15"/>
    <s v="USD"/>
    <n v="1"/>
    <n v="1"/>
    <n v="1"/>
    <n v="1"/>
    <n v="1"/>
    <n v="1"/>
    <n v="1"/>
    <n v="1"/>
    <n v="28.49"/>
    <n v="28.49"/>
    <n v="28.49"/>
    <n v="28.49"/>
    <n v="21.58652159"/>
    <n v="21.58652159"/>
    <n v="4.6325203249999998"/>
    <n v="4.6325203249999998"/>
  </r>
  <r>
    <d v="2025-10-20T00:00:00"/>
    <x v="36"/>
    <n v="971"/>
    <n v="2"/>
    <n v="1.02"/>
    <n v="0.20599999999999999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7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7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8"/>
    <n v="16"/>
    <n v="1"/>
    <n v="0.87"/>
    <n v="6.25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7"/>
    <n v="24"/>
    <n v="1"/>
    <n v="1.32"/>
    <n v="4.1669999999999998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7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9"/>
    <n v="293"/>
    <n v="2"/>
    <n v="0.52500000000000002"/>
    <n v="0.68300000000000005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0"/>
    <n v="479"/>
    <n v="8"/>
    <n v="1.609"/>
    <n v="1.67"/>
    <n v="12.87"/>
    <n v="12.87"/>
    <s v="USD"/>
    <n v="2"/>
    <n v="3"/>
    <n v="3"/>
    <n v="3"/>
    <n v="2"/>
    <n v="3"/>
    <n v="3"/>
    <n v="3"/>
    <n v="68.98"/>
    <n v="108.96"/>
    <n v="108.96"/>
    <n v="108.96"/>
    <n v="11.811674010000001"/>
    <n v="11.811674010000001"/>
    <n v="8.4662004660000001"/>
    <n v="8.4662004660000001"/>
  </r>
  <r>
    <d v="2025-10-20T00:00:00"/>
    <x v="41"/>
    <n v="431"/>
    <n v="3"/>
    <n v="1.51"/>
    <n v="0.69599999999999995"/>
    <n v="4.53"/>
    <n v="4.53"/>
    <s v="USD"/>
    <n v="0"/>
    <n v="1"/>
    <n v="1"/>
    <n v="1"/>
    <n v="0"/>
    <n v="1"/>
    <n v="1"/>
    <n v="1"/>
    <n v="0"/>
    <n v="22.88"/>
    <n v="22.88"/>
    <n v="22.88"/>
    <n v="19.798951049999999"/>
    <n v="19.798951049999999"/>
    <n v="5.0507726269999997"/>
    <n v="5.0507726269999997"/>
  </r>
  <r>
    <d v="2025-10-20T00:00:00"/>
    <x v="42"/>
    <n v="34"/>
    <n v="1"/>
    <n v="2.0699999999999998"/>
    <n v="2.9409999999999998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9"/>
    <n v="213"/>
    <n v="8"/>
    <n v="1.173"/>
    <n v="3.7559999999999998"/>
    <n v="9.3800000000000008"/>
    <n v="9.3800000000000008"/>
    <s v="USD"/>
    <n v="2"/>
    <n v="2"/>
    <n v="2"/>
    <n v="2"/>
    <n v="2"/>
    <n v="2"/>
    <n v="2"/>
    <n v="2"/>
    <n v="57.98"/>
    <n v="57.98"/>
    <n v="57.98"/>
    <n v="57.98"/>
    <n v="16.177992410000002"/>
    <n v="16.177992410000002"/>
    <n v="6.181236674"/>
    <n v="6.181236674"/>
  </r>
  <r>
    <d v="2025-10-20T00:00:00"/>
    <x v="40"/>
    <n v="1940"/>
    <n v="13"/>
    <n v="1.0980000000000001"/>
    <n v="0.67"/>
    <n v="14.28"/>
    <n v="14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1"/>
    <n v="1282"/>
    <n v="4"/>
    <n v="1.125"/>
    <n v="0.312"/>
    <n v="4.5"/>
    <n v="4.5"/>
    <s v="USD"/>
    <n v="2"/>
    <n v="2"/>
    <n v="2"/>
    <n v="2"/>
    <n v="2"/>
    <n v="2"/>
    <n v="2"/>
    <n v="2"/>
    <n v="70.37"/>
    <n v="70.37"/>
    <n v="70.37"/>
    <n v="70.37"/>
    <n v="6.3947704989999998"/>
    <n v="6.3947704989999998"/>
    <n v="15.63777778"/>
    <n v="15.63777778"/>
  </r>
  <r>
    <d v="2025-10-20T00:00:00"/>
    <x v="42"/>
    <n v="1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42"/>
    <n v="49"/>
    <n v="1"/>
    <n v="1.35"/>
    <n v="2.0409999999999999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9"/>
    <n v="193"/>
    <n v="1"/>
    <n v="1.74"/>
    <n v="0.51800000000000002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0"/>
    <n v="484"/>
    <n v="4"/>
    <n v="1.508"/>
    <n v="0.82599999999999996"/>
    <n v="6.03"/>
    <n v="6.03"/>
    <s v="USD"/>
    <n v="4"/>
    <n v="4"/>
    <n v="4"/>
    <n v="4"/>
    <n v="4"/>
    <n v="4"/>
    <n v="4"/>
    <n v="4"/>
    <n v="114.74"/>
    <n v="114.74"/>
    <n v="114.74"/>
    <n v="114.74"/>
    <n v="5.2553599440000003"/>
    <n v="5.2553599440000003"/>
    <n v="19.028192369999999"/>
    <n v="19.028192369999999"/>
  </r>
  <r>
    <d v="2025-10-20T00:00:00"/>
    <x v="41"/>
    <n v="774"/>
    <n v="8"/>
    <n v="1.3089999999999999"/>
    <n v="1.034"/>
    <n v="10.47"/>
    <n v="1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1"/>
    <n v="202"/>
    <n v="1"/>
    <n v="0.48"/>
    <n v="0.495"/>
    <n v="0.48"/>
    <n v="0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39"/>
    <n v="312"/>
    <n v="6"/>
    <n v="0.44"/>
    <n v="1.923"/>
    <n v="2.64"/>
    <n v="2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2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40"/>
    <n v="3351"/>
    <n v="17"/>
    <n v="0.82499999999999996"/>
    <n v="0.50700000000000001"/>
    <n v="14.03"/>
    <n v="14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28"/>
    <n v="221"/>
    <n v="1"/>
    <n v="0.2"/>
    <n v="0.45200000000000001"/>
    <n v="0.2"/>
    <n v="0.2"/>
    <s v="USD"/>
    <n v="0"/>
    <n v="2"/>
    <n v="2"/>
    <n v="2"/>
    <n v="0"/>
    <n v="2"/>
    <n v="2"/>
    <n v="2"/>
    <n v="0"/>
    <n v="80.37"/>
    <n v="80.37"/>
    <n v="80.37"/>
    <n v="0.248849073"/>
    <n v="0.248849073"/>
    <n v="401.85"/>
    <n v="401.85"/>
  </r>
  <r>
    <d v="2025-10-20T00:00:00"/>
    <x v="4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28"/>
    <n v="549"/>
    <n v="1"/>
    <n v="1.5"/>
    <n v="0.18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28"/>
    <n v="244"/>
    <n v="4"/>
    <n v="1.163"/>
    <n v="1.639"/>
    <n v="4.6500000000000004"/>
    <n v="4.6500000000000004"/>
    <s v="USD"/>
    <n v="0"/>
    <n v="2"/>
    <n v="2"/>
    <n v="2"/>
    <n v="0"/>
    <n v="2"/>
    <n v="2"/>
    <n v="2"/>
    <n v="0"/>
    <n v="80.37"/>
    <n v="80.37"/>
    <n v="80.37"/>
    <n v="5.7857409479999999"/>
    <n v="5.7857409479999999"/>
    <n v="17.283870969999999"/>
    <n v="17.283870969999999"/>
  </r>
  <r>
    <d v="2025-10-20T00:00:00"/>
    <x v="43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43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28"/>
    <n v="3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45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5"/>
    <n v="188"/>
    <n v="3"/>
    <n v="0.64300000000000002"/>
    <n v="1.5960000000000001"/>
    <n v="1.93"/>
    <n v="1.93"/>
    <s v="USD"/>
    <n v="1"/>
    <n v="1"/>
    <n v="1"/>
    <n v="1"/>
    <n v="1"/>
    <n v="1"/>
    <n v="1"/>
    <n v="1"/>
    <n v="24.88"/>
    <n v="24.88"/>
    <n v="24.88"/>
    <n v="24.88"/>
    <n v="7.7572347270000002"/>
    <n v="7.7572347270000002"/>
    <n v="12.891191709999999"/>
    <n v="12.891191709999999"/>
  </r>
  <r>
    <d v="2025-10-20T00:00:00"/>
    <x v="3"/>
    <n v="2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5"/>
    <n v="819"/>
    <n v="7"/>
    <n v="0.77300000000000002"/>
    <n v="0.85499999999999998"/>
    <n v="5.41"/>
    <n v="5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8"/>
    <n v="192"/>
    <n v="1"/>
    <n v="1.41"/>
    <n v="0.52100000000000002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45"/>
    <n v="163"/>
    <n v="1"/>
    <n v="0.96"/>
    <n v="0.61299999999999999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5"/>
    <n v="336"/>
    <n v="2"/>
    <n v="0.72499999999999998"/>
    <n v="0.59499999999999997"/>
    <n v="1.45"/>
    <n v="1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45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"/>
    <n v="164"/>
    <n v="3"/>
    <n v="1.85"/>
    <n v="1.829"/>
    <n v="5.55"/>
    <n v="5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8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3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45"/>
    <n v="1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0T00:00:00"/>
    <x v="5"/>
    <n v="853"/>
    <n v="6"/>
    <n v="0.32"/>
    <n v="0.70299999999999996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0T00:00:00"/>
    <x v="2"/>
    <n v="142"/>
    <n v="1"/>
    <n v="2.12"/>
    <n v="0.70399999999999996"/>
    <n v="2.12"/>
    <n v="2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0"/>
    <n v="3264"/>
    <n v="15"/>
    <n v="1.873"/>
    <n v="0.46"/>
    <n v="28.09"/>
    <n v="28.09"/>
    <s v="USD"/>
    <n v="3"/>
    <n v="4"/>
    <n v="4"/>
    <n v="4"/>
    <n v="3"/>
    <n v="4"/>
    <n v="4"/>
    <n v="4"/>
    <n v="66.66"/>
    <n v="89.54"/>
    <n v="89.54"/>
    <n v="89.54"/>
    <n v="31.371454100000001"/>
    <n v="31.371454100000001"/>
    <n v="3.1876112499999998"/>
    <n v="3.1876112499999998"/>
  </r>
  <r>
    <d v="2025-10-21T00:00:00"/>
    <x v="1"/>
    <n v="6289"/>
    <n v="60"/>
    <n v="1.992"/>
    <n v="0.95399999999999996"/>
    <n v="119.53"/>
    <n v="119.53"/>
    <s v="USD"/>
    <n v="8"/>
    <n v="8"/>
    <n v="8"/>
    <n v="8"/>
    <n v="8"/>
    <n v="8"/>
    <n v="8"/>
    <n v="8"/>
    <n v="214.25"/>
    <n v="214.25"/>
    <n v="214.25"/>
    <n v="214.25"/>
    <n v="55.789964990000001"/>
    <n v="55.789964990000001"/>
    <n v="1.792437045"/>
    <n v="1.792437045"/>
  </r>
  <r>
    <d v="2025-10-21T00:00:00"/>
    <x v="2"/>
    <n v="1950"/>
    <n v="25"/>
    <n v="3.0289999999999999"/>
    <n v="1.282"/>
    <n v="75.73"/>
    <n v="75.73"/>
    <s v="USD"/>
    <n v="6"/>
    <n v="7"/>
    <n v="7"/>
    <n v="7"/>
    <n v="10"/>
    <n v="15"/>
    <n v="15"/>
    <n v="15"/>
    <n v="314.51"/>
    <n v="484.01"/>
    <n v="484.01"/>
    <n v="484.01"/>
    <n v="15.646370940000001"/>
    <n v="15.646370940000001"/>
    <n v="6.3912584179999996"/>
    <n v="6.3912584179999996"/>
  </r>
  <r>
    <d v="2025-10-21T00:00:00"/>
    <x v="4"/>
    <n v="2276"/>
    <n v="10"/>
    <n v="4.3440000000000003"/>
    <n v="0.439"/>
    <n v="43.44"/>
    <n v="43.44"/>
    <s v="USD"/>
    <n v="2"/>
    <n v="2"/>
    <n v="2"/>
    <n v="2"/>
    <n v="2"/>
    <n v="2"/>
    <n v="2"/>
    <n v="2"/>
    <n v="218.98"/>
    <n v="218.98"/>
    <n v="218.98"/>
    <n v="218.98"/>
    <n v="19.837428079999999"/>
    <n v="19.837428079999999"/>
    <n v="5.0409760590000001"/>
    <n v="5.0409760590000001"/>
  </r>
  <r>
    <d v="2025-10-21T00:00:00"/>
    <x v="44"/>
    <n v="5463"/>
    <n v="49"/>
    <n v="2.194"/>
    <n v="0.89700000000000002"/>
    <n v="107.52"/>
    <n v="107.52"/>
    <s v="USD"/>
    <n v="13"/>
    <n v="14"/>
    <n v="14"/>
    <n v="14"/>
    <n v="13"/>
    <n v="15"/>
    <n v="15"/>
    <n v="15"/>
    <n v="446.78"/>
    <n v="516.54"/>
    <n v="516.54"/>
    <n v="516.54"/>
    <n v="20.81542572"/>
    <n v="20.81542572"/>
    <n v="4.8041294639999998"/>
    <n v="4.8041294639999998"/>
  </r>
  <r>
    <d v="2025-10-21T00:00:00"/>
    <x v="6"/>
    <n v="812"/>
    <n v="10"/>
    <n v="1.6339999999999999"/>
    <n v="1.232"/>
    <n v="16.34"/>
    <n v="16.34"/>
    <s v="USD"/>
    <n v="2"/>
    <n v="3"/>
    <n v="3"/>
    <n v="3"/>
    <n v="3"/>
    <n v="4"/>
    <n v="4"/>
    <n v="4"/>
    <n v="99.64"/>
    <n v="123.52"/>
    <n v="123.52"/>
    <n v="123.52"/>
    <n v="13.22862694"/>
    <n v="13.22862694"/>
    <n v="7.5593635250000002"/>
    <n v="7.5593635250000002"/>
  </r>
  <r>
    <d v="2025-10-21T00:00:00"/>
    <x v="7"/>
    <n v="1040"/>
    <n v="12"/>
    <n v="2.282"/>
    <n v="1.1539999999999999"/>
    <n v="27.38"/>
    <n v="27.38"/>
    <s v="USD"/>
    <n v="3"/>
    <n v="4"/>
    <n v="4"/>
    <n v="4"/>
    <n v="3"/>
    <n v="4"/>
    <n v="4"/>
    <n v="4"/>
    <n v="117.86"/>
    <n v="160.35"/>
    <n v="160.35"/>
    <n v="160.35"/>
    <n v="17.075148110000001"/>
    <n v="17.075148110000001"/>
    <n v="5.8564645730000002"/>
    <n v="5.8564645730000002"/>
  </r>
  <r>
    <d v="2025-10-21T00:00:00"/>
    <x v="9"/>
    <n v="2326"/>
    <n v="13"/>
    <n v="1.204"/>
    <n v="0.55900000000000005"/>
    <n v="15.65"/>
    <n v="15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"/>
    <n v="8788"/>
    <n v="68"/>
    <n v="4.4139999999999997"/>
    <n v="0.77400000000000002"/>
    <n v="300.18"/>
    <n v="300.18"/>
    <s v="USD"/>
    <n v="21"/>
    <n v="24"/>
    <n v="24"/>
    <n v="24"/>
    <n v="39"/>
    <n v="43"/>
    <n v="43"/>
    <n v="43"/>
    <n v="1458.86"/>
    <n v="1583.23"/>
    <n v="1583.23"/>
    <n v="1583.23"/>
    <n v="18.95997423"/>
    <n v="18.95997423"/>
    <n v="5.2742687720000001"/>
    <n v="5.2742687720000001"/>
  </r>
  <r>
    <d v="2025-10-21T00:00:00"/>
    <x v="10"/>
    <n v="2503"/>
    <n v="15"/>
    <n v="5.6550000000000002"/>
    <n v="0.59899999999999998"/>
    <n v="84.83"/>
    <n v="84.83"/>
    <s v="USD"/>
    <n v="6"/>
    <n v="6"/>
    <n v="6"/>
    <n v="6"/>
    <n v="12"/>
    <n v="12"/>
    <n v="12"/>
    <n v="12"/>
    <n v="391.6"/>
    <n v="391.6"/>
    <n v="391.6"/>
    <n v="391.6"/>
    <n v="21.662410619999999"/>
    <n v="21.662410619999999"/>
    <n v="4.6162914060000002"/>
    <n v="4.6162914060000002"/>
  </r>
  <r>
    <d v="2025-10-21T00:00:00"/>
    <x v="11"/>
    <n v="2101"/>
    <n v="13"/>
    <n v="5.2439999999999998"/>
    <n v="0.61899999999999999"/>
    <n v="68.17"/>
    <n v="68.17"/>
    <s v="USD"/>
    <n v="6"/>
    <n v="6"/>
    <n v="6"/>
    <n v="6"/>
    <n v="15"/>
    <n v="15"/>
    <n v="15"/>
    <n v="15"/>
    <n v="478.2"/>
    <n v="478.2"/>
    <n v="478.2"/>
    <n v="478.2"/>
    <n v="14.25554161"/>
    <n v="14.25554161"/>
    <n v="7.0148159010000004"/>
    <n v="7.0148159010000004"/>
  </r>
  <r>
    <d v="2025-10-21T00:00:00"/>
    <x v="12"/>
    <n v="4631"/>
    <n v="24"/>
    <n v="6.383"/>
    <n v="0.51800000000000002"/>
    <n v="153.18"/>
    <n v="153.18"/>
    <s v="USD"/>
    <n v="13"/>
    <n v="13"/>
    <n v="13"/>
    <n v="13"/>
    <n v="15"/>
    <n v="15"/>
    <n v="15"/>
    <n v="15"/>
    <n v="434.74"/>
    <n v="434.74"/>
    <n v="434.74"/>
    <n v="434.74"/>
    <n v="35.234853020000003"/>
    <n v="35.234853020000003"/>
    <n v="2.8380989689999998"/>
    <n v="2.8380989689999998"/>
  </r>
  <r>
    <d v="2025-10-21T00:00:00"/>
    <x v="13"/>
    <n v="5927"/>
    <n v="26"/>
    <n v="3.5579999999999998"/>
    <n v="0.439"/>
    <n v="92.5"/>
    <n v="92.5"/>
    <s v="USD"/>
    <n v="9"/>
    <n v="9"/>
    <n v="9"/>
    <n v="9"/>
    <n v="9"/>
    <n v="9"/>
    <n v="9"/>
    <n v="9"/>
    <n v="464.64"/>
    <n v="464.64"/>
    <n v="464.64"/>
    <n v="464.64"/>
    <n v="19.907885669999999"/>
    <n v="19.907885669999999"/>
    <n v="5.0231351350000004"/>
    <n v="5.0231351350000004"/>
  </r>
  <r>
    <d v="2025-10-21T00:00:00"/>
    <x v="14"/>
    <n v="1470"/>
    <n v="7"/>
    <n v="2.609"/>
    <n v="0.47599999999999998"/>
    <n v="18.260000000000002"/>
    <n v="18.260000000000002"/>
    <s v="USD"/>
    <n v="1"/>
    <n v="1"/>
    <n v="1"/>
    <n v="1"/>
    <n v="1"/>
    <n v="1"/>
    <n v="1"/>
    <n v="1"/>
    <n v="29.88"/>
    <n v="29.88"/>
    <n v="29.88"/>
    <n v="29.88"/>
    <n v="61.111111110000003"/>
    <n v="61.111111110000003"/>
    <n v="1.636363636"/>
    <n v="1.636363636"/>
  </r>
  <r>
    <d v="2025-10-21T00:00:00"/>
    <x v="46"/>
    <n v="2116"/>
    <n v="12"/>
    <n v="2.004"/>
    <n v="0.56699999999999995"/>
    <n v="24.05"/>
    <n v="24.05"/>
    <s v="USD"/>
    <n v="2"/>
    <n v="2"/>
    <n v="2"/>
    <n v="2"/>
    <n v="2"/>
    <n v="2"/>
    <n v="2"/>
    <n v="2"/>
    <n v="110.37"/>
    <n v="110.37"/>
    <n v="110.37"/>
    <n v="110.37"/>
    <n v="21.79034158"/>
    <n v="21.79034158"/>
    <n v="4.5891891889999998"/>
    <n v="4.5891891889999998"/>
  </r>
  <r>
    <d v="2025-10-21T00:00:00"/>
    <x v="15"/>
    <n v="2130"/>
    <n v="9"/>
    <n v="4.13"/>
    <n v="0.42299999999999999"/>
    <n v="37.17"/>
    <n v="37.17"/>
    <s v="USD"/>
    <n v="3"/>
    <n v="3"/>
    <n v="3"/>
    <n v="3"/>
    <n v="3"/>
    <n v="3"/>
    <n v="3"/>
    <n v="3"/>
    <n v="90.86"/>
    <n v="90.86"/>
    <n v="90.86"/>
    <n v="90.86"/>
    <n v="40.909090910000003"/>
    <n v="40.909090910000003"/>
    <n v="2.4444444440000002"/>
    <n v="2.4444444440000002"/>
  </r>
  <r>
    <d v="2025-10-21T00:00:00"/>
    <x v="16"/>
    <n v="746"/>
    <n v="5"/>
    <n v="4.72"/>
    <n v="0.67"/>
    <n v="23.6"/>
    <n v="23.6"/>
    <s v="USD"/>
    <n v="1"/>
    <n v="1"/>
    <n v="1"/>
    <n v="1"/>
    <n v="1"/>
    <n v="1"/>
    <n v="1"/>
    <n v="1"/>
    <n v="78.489999999999995"/>
    <n v="78.489999999999995"/>
    <n v="78.489999999999995"/>
    <n v="78.489999999999995"/>
    <n v="30.06752453"/>
    <n v="30.06752453"/>
    <n v="3.3258474580000001"/>
    <n v="3.3258474580000001"/>
  </r>
  <r>
    <d v="2025-10-21T00:00:00"/>
    <x v="49"/>
    <n v="3620"/>
    <n v="39"/>
    <n v="2.056"/>
    <n v="1.077"/>
    <n v="80.180000000000007"/>
    <n v="80.180000000000007"/>
    <s v="USD"/>
    <n v="6"/>
    <n v="6"/>
    <n v="6"/>
    <n v="6"/>
    <n v="6"/>
    <n v="6"/>
    <n v="6"/>
    <n v="6"/>
    <n v="182.13"/>
    <n v="182.13"/>
    <n v="182.13"/>
    <n v="182.13"/>
    <n v="44.023499700000002"/>
    <n v="44.023499700000002"/>
    <n v="2.271514093"/>
    <n v="2.271514093"/>
  </r>
  <r>
    <d v="2025-10-21T00:00:00"/>
    <x v="17"/>
    <n v="4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18"/>
    <n v="598"/>
    <n v="3"/>
    <n v="3.097"/>
    <n v="0.502"/>
    <n v="9.2899999999999991"/>
    <n v="9.2899999999999991"/>
    <s v="USD"/>
    <n v="1"/>
    <n v="1"/>
    <n v="1"/>
    <n v="1"/>
    <n v="3"/>
    <n v="3"/>
    <n v="3"/>
    <n v="3"/>
    <n v="104.64"/>
    <n v="104.64"/>
    <n v="104.64"/>
    <n v="104.64"/>
    <n v="8.8780581040000008"/>
    <n v="8.8780581040000008"/>
    <n v="11.26372443"/>
    <n v="11.26372443"/>
  </r>
  <r>
    <d v="2025-10-21T00:00:00"/>
    <x v="19"/>
    <n v="1325"/>
    <n v="8"/>
    <n v="8.3689999999999998"/>
    <n v="0.60399999999999998"/>
    <n v="66.95"/>
    <n v="66.95"/>
    <s v="USD"/>
    <n v="4"/>
    <n v="5"/>
    <n v="5"/>
    <n v="5"/>
    <n v="24"/>
    <n v="27"/>
    <n v="27"/>
    <n v="27"/>
    <n v="1751.54"/>
    <n v="1991.18"/>
    <n v="1991.18"/>
    <n v="1991.18"/>
    <n v="3.3623278660000002"/>
    <n v="3.3623278660000002"/>
    <n v="29.741299479999999"/>
    <n v="29.741299479999999"/>
  </r>
  <r>
    <d v="2025-10-21T00:00:00"/>
    <x v="20"/>
    <n v="2362"/>
    <n v="12"/>
    <n v="4.4269999999999996"/>
    <n v="0.50800000000000001"/>
    <n v="53.12"/>
    <n v="5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21"/>
    <n v="1278"/>
    <n v="12"/>
    <n v="2.556"/>
    <n v="0.93899999999999995"/>
    <n v="30.67"/>
    <n v="30.67"/>
    <s v="USD"/>
    <n v="7"/>
    <n v="7"/>
    <n v="7"/>
    <n v="7"/>
    <n v="7"/>
    <n v="7"/>
    <n v="7"/>
    <n v="7"/>
    <n v="295.72000000000003"/>
    <n v="295.72000000000003"/>
    <n v="295.72000000000003"/>
    <n v="295.72000000000003"/>
    <n v="10.37129717"/>
    <n v="10.37129717"/>
    <n v="9.6419954350000001"/>
    <n v="9.6419954350000001"/>
  </r>
  <r>
    <d v="2025-10-21T00:00:00"/>
    <x v="22"/>
    <n v="711"/>
    <n v="6"/>
    <n v="2.6419999999999999"/>
    <n v="0.84399999999999997"/>
    <n v="15.85"/>
    <n v="15.85"/>
    <s v="USD"/>
    <n v="2"/>
    <n v="2"/>
    <n v="2"/>
    <n v="2"/>
    <n v="2"/>
    <n v="2"/>
    <n v="2"/>
    <n v="2"/>
    <n v="52.98"/>
    <n v="52.98"/>
    <n v="52.98"/>
    <n v="52.98"/>
    <n v="29.91694979"/>
    <n v="29.91694979"/>
    <n v="3.3425867509999998"/>
    <n v="3.3425867509999998"/>
  </r>
  <r>
    <d v="2025-10-21T00:00:00"/>
    <x v="3"/>
    <n v="1015"/>
    <n v="6"/>
    <n v="3.5329999999999999"/>
    <n v="0.59099999999999997"/>
    <n v="21.2"/>
    <n v="21.2"/>
    <s v="USD"/>
    <n v="1"/>
    <n v="3"/>
    <n v="3"/>
    <n v="3"/>
    <n v="2"/>
    <n v="5"/>
    <n v="5"/>
    <n v="5"/>
    <n v="196.98"/>
    <n v="291.72000000000003"/>
    <n v="291.72000000000003"/>
    <n v="291.72000000000003"/>
    <n v="7.2672425609999998"/>
    <n v="7.2672425609999998"/>
    <n v="13.76037736"/>
    <n v="13.76037736"/>
  </r>
  <r>
    <d v="2025-10-21T00:00:00"/>
    <x v="46"/>
    <n v="2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10"/>
    <n v="718"/>
    <n v="4"/>
    <n v="3.8479999999999999"/>
    <n v="0.55700000000000005"/>
    <n v="15.39"/>
    <n v="15.39"/>
    <s v="USD"/>
    <n v="1"/>
    <n v="1"/>
    <n v="1"/>
    <n v="1"/>
    <n v="1"/>
    <n v="1"/>
    <n v="1"/>
    <n v="1"/>
    <n v="89.49"/>
    <n v="89.49"/>
    <n v="89.49"/>
    <n v="89.49"/>
    <n v="17.19745223"/>
    <n v="17.19745223"/>
    <n v="5.8148148150000001"/>
    <n v="5.8148148150000001"/>
  </r>
  <r>
    <d v="2025-10-21T00:00:00"/>
    <x v="14"/>
    <n v="1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23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4"/>
    <n v="194"/>
    <n v="2"/>
    <n v="1.415"/>
    <n v="1.0309999999999999"/>
    <n v="2.83"/>
    <n v="2.83"/>
    <s v="USD"/>
    <n v="1"/>
    <n v="1"/>
    <n v="1"/>
    <n v="1"/>
    <n v="2"/>
    <n v="2"/>
    <n v="2"/>
    <n v="2"/>
    <n v="49.76"/>
    <n v="49.76"/>
    <n v="49.76"/>
    <n v="49.76"/>
    <n v="5.6872990349999997"/>
    <n v="5.6872990349999997"/>
    <n v="17.583038869999999"/>
    <n v="17.583038869999999"/>
  </r>
  <r>
    <d v="2025-10-21T00:00:00"/>
    <x v="0"/>
    <n v="141"/>
    <n v="1"/>
    <n v="2.88"/>
    <n v="0.70899999999999996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2"/>
    <n v="578"/>
    <n v="6"/>
    <n v="3.9670000000000001"/>
    <n v="1.038"/>
    <n v="23.8"/>
    <n v="23.8"/>
    <s v="USD"/>
    <n v="1"/>
    <n v="1"/>
    <n v="1"/>
    <n v="1"/>
    <n v="1"/>
    <n v="1"/>
    <n v="1"/>
    <n v="1"/>
    <n v="29.88"/>
    <n v="29.88"/>
    <n v="29.88"/>
    <n v="29.88"/>
    <n v="79.651941100000002"/>
    <n v="79.651941100000002"/>
    <n v="1.2554621850000001"/>
    <n v="1.2554621850000001"/>
  </r>
  <r>
    <d v="2025-10-21T00:00:00"/>
    <x v="6"/>
    <n v="260"/>
    <n v="1"/>
    <n v="1.65"/>
    <n v="0.38500000000000001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15"/>
    <n v="4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6"/>
    <n v="491"/>
    <n v="3"/>
    <n v="4.6070000000000002"/>
    <n v="0.61099999999999999"/>
    <n v="13.82"/>
    <n v="13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7"/>
    <n v="900"/>
    <n v="2"/>
    <n v="2.8650000000000002"/>
    <n v="0.222"/>
    <n v="5.73"/>
    <n v="5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24"/>
    <n v="304"/>
    <n v="2"/>
    <n v="7.35"/>
    <n v="0.65800000000000003"/>
    <n v="14.7"/>
    <n v="14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"/>
    <n v="1304"/>
    <n v="8"/>
    <n v="2.605"/>
    <n v="0.61299999999999999"/>
    <n v="20.84"/>
    <n v="20.84"/>
    <s v="USD"/>
    <n v="2"/>
    <n v="2"/>
    <n v="2"/>
    <n v="2"/>
    <n v="2"/>
    <n v="2"/>
    <n v="2"/>
    <n v="2"/>
    <n v="72.98"/>
    <n v="72.98"/>
    <n v="72.98"/>
    <n v="72.98"/>
    <n v="28.555768700000002"/>
    <n v="28.555768700000002"/>
    <n v="3.501919386"/>
    <n v="3.501919386"/>
  </r>
  <r>
    <d v="2025-10-21T00:00:00"/>
    <x v="17"/>
    <n v="1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4"/>
    <n v="181"/>
    <n v="2"/>
    <n v="3.38"/>
    <n v="1.105"/>
    <n v="6.76"/>
    <n v="6.76"/>
    <s v="USD"/>
    <n v="1"/>
    <n v="1"/>
    <n v="1"/>
    <n v="1"/>
    <n v="1"/>
    <n v="1"/>
    <n v="1"/>
    <n v="1"/>
    <n v="34.49"/>
    <n v="34.49"/>
    <n v="34.49"/>
    <n v="34.49"/>
    <n v="19.599884020000001"/>
    <n v="19.599884020000001"/>
    <n v="5.1020710060000001"/>
    <n v="5.1020710060000001"/>
  </r>
  <r>
    <d v="2025-10-21T00:00:00"/>
    <x v="1"/>
    <n v="1284"/>
    <n v="5"/>
    <n v="4.2080000000000002"/>
    <n v="0.38900000000000001"/>
    <n v="21.04"/>
    <n v="21.04"/>
    <s v="USD"/>
    <n v="2"/>
    <n v="2"/>
    <n v="2"/>
    <n v="2"/>
    <n v="2"/>
    <n v="2"/>
    <n v="2"/>
    <n v="2"/>
    <n v="84.98"/>
    <n v="84.98"/>
    <n v="84.98"/>
    <n v="84.98"/>
    <n v="24.758766770000001"/>
    <n v="24.758766770000001"/>
    <n v="4.0389733840000002"/>
    <n v="4.0389733840000002"/>
  </r>
  <r>
    <d v="2025-10-21T00:00:00"/>
    <x v="21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25"/>
    <n v="1114"/>
    <n v="2"/>
    <n v="3.2850000000000001"/>
    <n v="0.18"/>
    <n v="6.57"/>
    <n v="6.57"/>
    <s v="USD"/>
    <n v="1"/>
    <n v="1"/>
    <n v="1"/>
    <n v="1"/>
    <n v="1"/>
    <n v="1"/>
    <n v="1"/>
    <n v="1"/>
    <n v="34.49"/>
    <n v="34.49"/>
    <n v="34.49"/>
    <n v="34.49"/>
    <n v="19.04899971"/>
    <n v="19.04899971"/>
    <n v="5.2496194819999999"/>
    <n v="5.2496194819999999"/>
  </r>
  <r>
    <d v="2025-10-21T00:00:00"/>
    <x v="26"/>
    <n v="1842"/>
    <n v="9"/>
    <n v="2.5219999999999998"/>
    <n v="0.48899999999999999"/>
    <n v="22.7"/>
    <n v="22.7"/>
    <s v="USD"/>
    <n v="4"/>
    <n v="5"/>
    <n v="5"/>
    <n v="5"/>
    <n v="4"/>
    <n v="5"/>
    <n v="5"/>
    <n v="5"/>
    <n v="52.35"/>
    <n v="64.23"/>
    <n v="64.23"/>
    <n v="64.23"/>
    <n v="35.341740620000003"/>
    <n v="35.341740620000003"/>
    <n v="2.8295154189999998"/>
    <n v="2.8295154189999998"/>
  </r>
  <r>
    <d v="2025-10-21T00:00:00"/>
    <x v="27"/>
    <n v="528"/>
    <n v="3"/>
    <n v="1.89"/>
    <n v="0.56799999999999995"/>
    <n v="5.67"/>
    <n v="5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5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1"/>
    <n v="568"/>
    <n v="14"/>
    <n v="1.7330000000000001"/>
    <n v="2.4649999999999999"/>
    <n v="24.26"/>
    <n v="24.26"/>
    <s v="USD"/>
    <n v="1"/>
    <n v="1"/>
    <n v="1"/>
    <n v="1"/>
    <n v="1"/>
    <n v="1"/>
    <n v="1"/>
    <n v="1"/>
    <n v="23.9"/>
    <n v="23.9"/>
    <n v="23.9"/>
    <n v="23.9"/>
    <n v="101.5062762"/>
    <n v="101.5062762"/>
    <n v="0.98516075849999996"/>
    <n v="0.98516075849999996"/>
  </r>
  <r>
    <d v="2025-10-21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14"/>
    <n v="263"/>
    <n v="5"/>
    <n v="4.1020000000000003"/>
    <n v="1.901"/>
    <n v="20.51"/>
    <n v="20.51"/>
    <s v="USD"/>
    <n v="1"/>
    <n v="2"/>
    <n v="2"/>
    <n v="2"/>
    <n v="1"/>
    <n v="2"/>
    <n v="2"/>
    <n v="2"/>
    <n v="24.88"/>
    <n v="61.86"/>
    <n v="61.86"/>
    <n v="61.86"/>
    <n v="33.155512450000003"/>
    <n v="33.155512450000003"/>
    <n v="3.0160897119999999"/>
    <n v="3.0160897119999999"/>
  </r>
  <r>
    <d v="2025-10-21T00:00:00"/>
    <x v="44"/>
    <n v="46"/>
    <n v="1"/>
    <n v="1.56"/>
    <n v="2.1739999999999999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12"/>
    <n v="562"/>
    <n v="4"/>
    <n v="4.18"/>
    <n v="0.71199999999999997"/>
    <n v="16.72"/>
    <n v="16.72"/>
    <s v="USD"/>
    <n v="2"/>
    <n v="2"/>
    <n v="2"/>
    <n v="2"/>
    <n v="2"/>
    <n v="2"/>
    <n v="2"/>
    <n v="2"/>
    <n v="54.98"/>
    <n v="54.98"/>
    <n v="54.98"/>
    <n v="54.98"/>
    <n v="30.411058570000002"/>
    <n v="30.411058570000002"/>
    <n v="3.2882775120000001"/>
    <n v="3.2882775120000001"/>
  </r>
  <r>
    <d v="2025-10-21T00:00:00"/>
    <x v="10"/>
    <n v="190"/>
    <n v="1"/>
    <n v="4.45"/>
    <n v="0.52600000000000002"/>
    <n v="4.45"/>
    <n v="4.45"/>
    <s v="USD"/>
    <n v="1"/>
    <n v="1"/>
    <n v="1"/>
    <n v="1"/>
    <n v="1"/>
    <n v="1"/>
    <n v="1"/>
    <n v="1"/>
    <n v="27.49"/>
    <n v="27.49"/>
    <n v="27.49"/>
    <n v="27.49"/>
    <n v="16.187704620000002"/>
    <n v="16.187704620000002"/>
    <n v="6.17752809"/>
    <n v="6.17752809"/>
  </r>
  <r>
    <d v="2025-10-21T00:00:00"/>
    <x v="28"/>
    <n v="69"/>
    <n v="1"/>
    <n v="2.84"/>
    <n v="1.4490000000000001"/>
    <n v="2.84"/>
    <n v="2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2"/>
    <n v="451"/>
    <n v="2"/>
    <n v="3.14"/>
    <n v="0.443"/>
    <n v="6.28"/>
    <n v="6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9"/>
    <n v="179"/>
    <n v="1"/>
    <n v="2.35"/>
    <n v="0.55900000000000005"/>
    <n v="2.35"/>
    <n v="2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16"/>
    <n v="5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8"/>
    <n v="71"/>
    <n v="3"/>
    <n v="1.62"/>
    <n v="4.2249999999999996"/>
    <n v="4.8600000000000003"/>
    <n v="4.8600000000000003"/>
    <s v="USD"/>
    <n v="2"/>
    <n v="2"/>
    <n v="2"/>
    <n v="2"/>
    <n v="2"/>
    <n v="2"/>
    <n v="2"/>
    <n v="2"/>
    <n v="46.37"/>
    <n v="46.37"/>
    <n v="46.37"/>
    <n v="46.37"/>
    <n v="10.48091438"/>
    <n v="10.48091438"/>
    <n v="9.5411522630000007"/>
    <n v="9.5411522630000007"/>
  </r>
  <r>
    <d v="2025-10-21T00:00:00"/>
    <x v="19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29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29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29"/>
    <n v="139"/>
    <n v="1"/>
    <n v="1.35"/>
    <n v="0.71899999999999997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29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0"/>
    <n v="1022"/>
    <n v="14"/>
    <n v="0.84699999999999998"/>
    <n v="1.37"/>
    <n v="11.86"/>
    <n v="11.86"/>
    <s v="USD"/>
    <n v="2"/>
    <n v="2"/>
    <n v="2"/>
    <n v="2"/>
    <n v="4"/>
    <n v="4"/>
    <n v="4"/>
    <n v="4"/>
    <n v="137.96"/>
    <n v="137.96"/>
    <n v="137.96"/>
    <n v="137.96"/>
    <n v="8.596694694"/>
    <n v="8.596694694"/>
    <n v="11.632377740000001"/>
    <n v="11.632377740000001"/>
  </r>
  <r>
    <d v="2025-10-21T00:00:00"/>
    <x v="30"/>
    <n v="1446"/>
    <n v="12"/>
    <n v="0.63300000000000001"/>
    <n v="0.83"/>
    <n v="7.6"/>
    <n v="7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0"/>
    <n v="1483"/>
    <n v="15"/>
    <n v="0.64300000000000002"/>
    <n v="1.0109999999999999"/>
    <n v="9.64"/>
    <n v="9.64"/>
    <s v="USD"/>
    <n v="2"/>
    <n v="3"/>
    <n v="3"/>
    <n v="3"/>
    <n v="2"/>
    <n v="3"/>
    <n v="3"/>
    <n v="3"/>
    <n v="48.37"/>
    <n v="82.86"/>
    <n v="82.86"/>
    <n v="82.86"/>
    <n v="11.63408158"/>
    <n v="11.63408158"/>
    <n v="8.595435685"/>
    <n v="8.595435685"/>
  </r>
  <r>
    <d v="2025-10-21T00:00:00"/>
    <x v="30"/>
    <n v="3383"/>
    <n v="36"/>
    <n v="0.317"/>
    <n v="1.0640000000000001"/>
    <n v="11.4"/>
    <n v="11.4"/>
    <s v="USD"/>
    <n v="2"/>
    <n v="2"/>
    <n v="2"/>
    <n v="2"/>
    <n v="2"/>
    <n v="2"/>
    <n v="2"/>
    <n v="2"/>
    <n v="27.37"/>
    <n v="27.37"/>
    <n v="27.37"/>
    <n v="27.37"/>
    <n v="41.651443190000002"/>
    <n v="41.651443190000002"/>
    <n v="2.4008771929999999"/>
    <n v="2.4008771929999999"/>
  </r>
  <r>
    <d v="2025-10-21T00:00:00"/>
    <x v="31"/>
    <n v="106"/>
    <n v="3"/>
    <n v="1.17"/>
    <n v="2.83"/>
    <n v="3.51"/>
    <n v="3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2"/>
    <n v="423"/>
    <n v="2"/>
    <n v="1.1499999999999999"/>
    <n v="0.47299999999999998"/>
    <n v="2.2999999999999998"/>
    <n v="2.29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1"/>
    <n v="394"/>
    <n v="5"/>
    <n v="1.214"/>
    <n v="1.2689999999999999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2"/>
    <n v="489"/>
    <n v="3"/>
    <n v="1.1299999999999999"/>
    <n v="0.61299999999999999"/>
    <n v="3.39"/>
    <n v="3.39"/>
    <s v="USD"/>
    <n v="1"/>
    <n v="1"/>
    <n v="1"/>
    <n v="1"/>
    <n v="1"/>
    <n v="1"/>
    <n v="1"/>
    <n v="1"/>
    <n v="37.49"/>
    <n v="37.49"/>
    <n v="37.49"/>
    <n v="37.49"/>
    <n v="9.0424113100000003"/>
    <n v="9.0424113100000003"/>
    <n v="11.05899705"/>
    <n v="11.05899705"/>
  </r>
  <r>
    <d v="2025-10-21T00:00:00"/>
    <x v="32"/>
    <n v="532"/>
    <n v="2"/>
    <n v="1.2450000000000001"/>
    <n v="0.376"/>
    <n v="2.4900000000000002"/>
    <n v="2.4900000000000002"/>
    <s v="USD"/>
    <n v="3"/>
    <n v="4"/>
    <n v="4"/>
    <n v="4"/>
    <n v="5"/>
    <n v="6"/>
    <n v="6"/>
    <n v="6"/>
    <n v="166.23"/>
    <n v="196.11"/>
    <n v="196.11"/>
    <n v="196.11"/>
    <n v="1.269695579"/>
    <n v="1.269695579"/>
    <n v="78.759036140000006"/>
    <n v="78.759036140000006"/>
  </r>
  <r>
    <d v="2025-10-21T00:00:00"/>
    <x v="31"/>
    <n v="495"/>
    <n v="2"/>
    <n v="1.1100000000000001"/>
    <n v="0.40400000000000003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2"/>
    <n v="1386"/>
    <n v="7"/>
    <n v="0.70899999999999996"/>
    <n v="0.505"/>
    <n v="4.96"/>
    <n v="4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1"/>
    <n v="1677"/>
    <n v="11"/>
    <n v="0.80400000000000005"/>
    <n v="0.65600000000000003"/>
    <n v="8.84"/>
    <n v="8.84"/>
    <s v="USD"/>
    <n v="1"/>
    <n v="1"/>
    <n v="1"/>
    <n v="1"/>
    <n v="1"/>
    <n v="1"/>
    <n v="1"/>
    <n v="1"/>
    <n v="21.88"/>
    <n v="21.88"/>
    <n v="21.88"/>
    <n v="21.88"/>
    <n v="40.402193779999998"/>
    <n v="40.402193779999998"/>
    <n v="2.4751131220000002"/>
    <n v="2.4751131220000002"/>
  </r>
  <r>
    <d v="2025-10-21T00:00:00"/>
    <x v="3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4"/>
    <n v="758"/>
    <n v="7"/>
    <n v="1.68"/>
    <n v="0.92300000000000004"/>
    <n v="11.76"/>
    <n v="11.76"/>
    <s v="USD"/>
    <n v="6"/>
    <n v="7"/>
    <n v="7"/>
    <n v="7"/>
    <n v="9"/>
    <n v="10"/>
    <n v="10"/>
    <n v="10"/>
    <n v="234.69"/>
    <n v="255.59"/>
    <n v="255.59"/>
    <n v="255.59"/>
    <n v="4.6011189799999999"/>
    <n v="4.6011189799999999"/>
    <n v="21.733843539999999"/>
    <n v="21.733843539999999"/>
  </r>
  <r>
    <d v="2025-10-21T00:00:00"/>
    <x v="35"/>
    <n v="574"/>
    <n v="5"/>
    <n v="1.012"/>
    <n v="0.871"/>
    <n v="5.0599999999999996"/>
    <n v="5.0599999999999996"/>
    <s v="USD"/>
    <n v="1"/>
    <n v="1"/>
    <n v="1"/>
    <n v="1"/>
    <n v="1"/>
    <n v="1"/>
    <n v="1"/>
    <n v="1"/>
    <n v="21.88"/>
    <n v="21.88"/>
    <n v="21.88"/>
    <n v="21.88"/>
    <n v="23.126142600000001"/>
    <n v="23.126142600000001"/>
    <n v="4.3241106719999998"/>
    <n v="4.3241106719999998"/>
  </r>
  <r>
    <d v="2025-10-21T00:00:00"/>
    <x v="35"/>
    <n v="1590"/>
    <n v="7"/>
    <n v="0.97299999999999998"/>
    <n v="0.44"/>
    <n v="6.81"/>
    <n v="6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3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4"/>
    <n v="3095"/>
    <n v="17"/>
    <n v="1.1040000000000001"/>
    <n v="0.54900000000000004"/>
    <n v="18.760000000000002"/>
    <n v="18.760000000000002"/>
    <s v="USD"/>
    <n v="2"/>
    <n v="3"/>
    <n v="3"/>
    <n v="3"/>
    <n v="2"/>
    <n v="3"/>
    <n v="3"/>
    <n v="3"/>
    <n v="45.76"/>
    <n v="68.64"/>
    <n v="68.64"/>
    <n v="68.64"/>
    <n v="27.33100233"/>
    <n v="27.33100233"/>
    <n v="3.6588486140000001"/>
    <n v="3.6588486140000001"/>
  </r>
  <r>
    <d v="2025-10-21T00:00:00"/>
    <x v="33"/>
    <n v="80"/>
    <n v="1"/>
    <n v="1.26"/>
    <n v="1.25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4"/>
    <n v="435"/>
    <n v="5"/>
    <n v="1.0860000000000001"/>
    <n v="1.149"/>
    <n v="5.43"/>
    <n v="5.43"/>
    <s v="USD"/>
    <n v="1"/>
    <n v="1"/>
    <n v="1"/>
    <n v="1"/>
    <n v="2"/>
    <n v="2"/>
    <n v="2"/>
    <n v="2"/>
    <n v="64.98"/>
    <n v="64.98"/>
    <n v="64.98"/>
    <n v="64.98"/>
    <n v="8.3564173589999999"/>
    <n v="8.3564173589999999"/>
    <n v="11.96685083"/>
    <n v="11.96685083"/>
  </r>
  <r>
    <d v="2025-10-21T00:00:00"/>
    <x v="35"/>
    <n v="695"/>
    <n v="5"/>
    <n v="0.94399999999999995"/>
    <n v="0.71899999999999997"/>
    <n v="4.72"/>
    <n v="4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4"/>
    <n v="6379"/>
    <n v="17"/>
    <n v="0.65500000000000003"/>
    <n v="0.26600000000000001"/>
    <n v="11.14"/>
    <n v="11.14"/>
    <s v="USD"/>
    <n v="2"/>
    <n v="3"/>
    <n v="3"/>
    <n v="3"/>
    <n v="2"/>
    <n v="3"/>
    <n v="3"/>
    <n v="3"/>
    <n v="44.76"/>
    <n v="76.25"/>
    <n v="76.25"/>
    <n v="76.25"/>
    <n v="14.60983607"/>
    <n v="14.60983607"/>
    <n v="6.8447037699999997"/>
    <n v="6.8447037699999997"/>
  </r>
  <r>
    <d v="2025-10-21T00:00:00"/>
    <x v="3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5"/>
    <n v="1414"/>
    <n v="17"/>
    <n v="0.57099999999999995"/>
    <n v="1.202"/>
    <n v="9.6999999999999993"/>
    <n v="9.69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6"/>
    <n v="647"/>
    <n v="7"/>
    <n v="2.2029999999999998"/>
    <n v="1.0820000000000001"/>
    <n v="15.42"/>
    <n v="15.42"/>
    <s v="USD"/>
    <n v="1"/>
    <n v="2"/>
    <n v="2"/>
    <n v="2"/>
    <n v="1"/>
    <n v="2"/>
    <n v="2"/>
    <n v="2"/>
    <n v="28.49"/>
    <n v="56.98"/>
    <n v="56.98"/>
    <n v="56.98"/>
    <n v="27.062127060000002"/>
    <n v="27.062127060000002"/>
    <n v="3.695201038"/>
    <n v="3.695201038"/>
  </r>
  <r>
    <d v="2025-10-21T00:00:00"/>
    <x v="36"/>
    <n v="831"/>
    <n v="2"/>
    <n v="1.2749999999999999"/>
    <n v="0.24099999999999999"/>
    <n v="2.5499999999999998"/>
    <n v="2.54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6"/>
    <n v="668"/>
    <n v="7"/>
    <n v="1.4330000000000001"/>
    <n v="1.048"/>
    <n v="10.029999999999999"/>
    <n v="10.02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6"/>
    <n v="1158"/>
    <n v="5"/>
    <n v="1.1080000000000001"/>
    <n v="0.432"/>
    <n v="5.54"/>
    <n v="5.54"/>
    <s v="USD"/>
    <n v="2"/>
    <n v="2"/>
    <n v="2"/>
    <n v="2"/>
    <n v="3"/>
    <n v="3"/>
    <n v="3"/>
    <n v="3"/>
    <n v="154.47"/>
    <n v="154.47"/>
    <n v="154.47"/>
    <n v="154.47"/>
    <n v="3.586456917"/>
    <n v="3.586456917"/>
    <n v="27.882671479999999"/>
    <n v="27.882671479999999"/>
  </r>
  <r>
    <d v="2025-10-21T00:00:00"/>
    <x v="37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7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8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7"/>
    <n v="40"/>
    <n v="2"/>
    <n v="1.35"/>
    <n v="5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8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7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9"/>
    <n v="317"/>
    <n v="4"/>
    <n v="1.07"/>
    <n v="1.262"/>
    <n v="4.28"/>
    <n v="4.28"/>
    <s v="USD"/>
    <n v="5"/>
    <n v="5"/>
    <n v="5"/>
    <n v="5"/>
    <n v="7"/>
    <n v="7"/>
    <n v="7"/>
    <n v="7"/>
    <n v="135.91999999999999"/>
    <n v="135.91999999999999"/>
    <n v="135.91999999999999"/>
    <n v="135.91999999999999"/>
    <n v="3.1489111240000001"/>
    <n v="3.1489111240000001"/>
    <n v="31.757009350000001"/>
    <n v="31.757009350000001"/>
  </r>
  <r>
    <d v="2025-10-21T00:00:00"/>
    <x v="40"/>
    <n v="556"/>
    <n v="4"/>
    <n v="1.2949999999999999"/>
    <n v="0.71899999999999997"/>
    <n v="5.18"/>
    <n v="5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1"/>
    <n v="584"/>
    <n v="4"/>
    <n v="0.86499999999999999"/>
    <n v="0.68500000000000005"/>
    <n v="3.46"/>
    <n v="3.46"/>
    <s v="USD"/>
    <n v="1"/>
    <n v="1"/>
    <n v="1"/>
    <n v="1"/>
    <n v="1"/>
    <n v="1"/>
    <n v="1"/>
    <n v="1"/>
    <n v="32.49"/>
    <n v="32.49"/>
    <n v="32.49"/>
    <n v="32.49"/>
    <n v="10.64943059"/>
    <n v="10.64943059"/>
    <n v="9.3901734099999992"/>
    <n v="9.3901734099999992"/>
  </r>
  <r>
    <d v="2025-10-21T00:00:00"/>
    <x v="42"/>
    <n v="28"/>
    <n v="1"/>
    <n v="0.5"/>
    <n v="3.5710000000000002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9"/>
    <n v="304"/>
    <n v="7"/>
    <n v="0.90400000000000003"/>
    <n v="2.3029999999999999"/>
    <n v="6.33"/>
    <n v="6.33"/>
    <s v="USD"/>
    <n v="1"/>
    <n v="1"/>
    <n v="1"/>
    <n v="1"/>
    <n v="1"/>
    <n v="1"/>
    <n v="1"/>
    <n v="1"/>
    <n v="11.49"/>
    <n v="11.49"/>
    <n v="11.49"/>
    <n v="11.49"/>
    <n v="55.091383810000004"/>
    <n v="55.091383810000004"/>
    <n v="1.8151658770000001"/>
    <n v="1.8151658770000001"/>
  </r>
  <r>
    <d v="2025-10-21T00:00:00"/>
    <x v="40"/>
    <n v="2088"/>
    <n v="17"/>
    <n v="1.0189999999999999"/>
    <n v="0.81399999999999995"/>
    <n v="17.32"/>
    <n v="17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1"/>
    <n v="1479"/>
    <n v="7"/>
    <n v="1.256"/>
    <n v="0.47299999999999998"/>
    <n v="8.7899999999999991"/>
    <n v="8.7899999999999991"/>
    <s v="USD"/>
    <n v="3"/>
    <n v="3"/>
    <n v="3"/>
    <n v="3"/>
    <n v="3"/>
    <n v="3"/>
    <n v="3"/>
    <n v="3"/>
    <n v="102.96"/>
    <n v="102.96"/>
    <n v="102.96"/>
    <n v="102.96"/>
    <n v="8.5372960370000008"/>
    <n v="8.5372960370000008"/>
    <n v="11.71331058"/>
    <n v="11.71331058"/>
  </r>
  <r>
    <d v="2025-10-21T00:00:00"/>
    <x v="42"/>
    <n v="2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2"/>
    <n v="10"/>
    <n v="1"/>
    <n v="1.1100000000000001"/>
    <n v="10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9"/>
    <n v="1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0"/>
    <n v="425"/>
    <n v="3"/>
    <n v="1.143"/>
    <n v="0.70599999999999996"/>
    <n v="3.43"/>
    <n v="3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1"/>
    <n v="547"/>
    <n v="5"/>
    <n v="1.1479999999999999"/>
    <n v="0.91400000000000003"/>
    <n v="5.74"/>
    <n v="5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1"/>
    <n v="225"/>
    <n v="1"/>
    <n v="1.45"/>
    <n v="0.44400000000000001"/>
    <n v="1.45"/>
    <n v="1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9"/>
    <n v="339"/>
    <n v="3"/>
    <n v="0.46"/>
    <n v="0.88500000000000001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2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0"/>
    <n v="4884"/>
    <n v="19"/>
    <n v="0.83599999999999997"/>
    <n v="0.38900000000000001"/>
    <n v="15.88"/>
    <n v="15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28"/>
    <n v="2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3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28"/>
    <n v="638"/>
    <n v="3"/>
    <n v="0.98"/>
    <n v="0.47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3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28"/>
    <n v="383"/>
    <n v="3"/>
    <n v="0.74"/>
    <n v="0.78300000000000003"/>
    <n v="2.2200000000000002"/>
    <n v="2.2200000000000002"/>
    <s v="USD"/>
    <n v="2"/>
    <n v="2"/>
    <n v="2"/>
    <n v="2"/>
    <n v="2"/>
    <n v="2"/>
    <n v="2"/>
    <n v="2"/>
    <n v="60.37"/>
    <n v="60.37"/>
    <n v="60.37"/>
    <n v="60.37"/>
    <n v="3.6773231740000001"/>
    <n v="3.6773231740000001"/>
    <n v="27.19369369"/>
    <n v="27.19369369"/>
  </r>
  <r>
    <d v="2025-10-21T00:00:00"/>
    <x v="43"/>
    <n v="1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3"/>
    <n v="71"/>
    <n v="1"/>
    <n v="0.35"/>
    <n v="1.4079999999999999"/>
    <n v="0.35"/>
    <n v="0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28"/>
    <n v="372"/>
    <n v="2"/>
    <n v="0.46500000000000002"/>
    <n v="0.53800000000000003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5"/>
    <n v="54"/>
    <n v="1"/>
    <n v="0.9"/>
    <n v="1.8520000000000001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3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5"/>
    <n v="241"/>
    <n v="4"/>
    <n v="0.83299999999999996"/>
    <n v="1.66"/>
    <n v="3.33"/>
    <n v="3.33"/>
    <s v="USD"/>
    <n v="2"/>
    <n v="2"/>
    <n v="2"/>
    <n v="2"/>
    <n v="2"/>
    <n v="2"/>
    <n v="2"/>
    <n v="2"/>
    <n v="59.37"/>
    <n v="59.37"/>
    <n v="59.37"/>
    <n v="59.37"/>
    <n v="5.6088933799999996"/>
    <n v="5.6088933799999996"/>
    <n v="17.828828829999999"/>
    <n v="17.828828829999999"/>
  </r>
  <r>
    <d v="2025-10-21T00:00:00"/>
    <x v="3"/>
    <n v="3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5"/>
    <n v="760"/>
    <n v="8"/>
    <n v="0.89500000000000002"/>
    <n v="1.0529999999999999"/>
    <n v="7.16"/>
    <n v="7.16"/>
    <s v="USD"/>
    <n v="2"/>
    <n v="2"/>
    <n v="2"/>
    <n v="2"/>
    <n v="2"/>
    <n v="2"/>
    <n v="2"/>
    <n v="2"/>
    <n v="62.86"/>
    <n v="62.86"/>
    <n v="62.86"/>
    <n v="62.86"/>
    <n v="11.39039135"/>
    <n v="11.39039135"/>
    <n v="8.7793296089999995"/>
    <n v="8.7793296089999995"/>
  </r>
  <r>
    <d v="2025-10-21T00:00:00"/>
    <x v="8"/>
    <n v="196"/>
    <n v="3"/>
    <n v="1.3"/>
    <n v="1.5309999999999999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45"/>
    <n v="148"/>
    <n v="2"/>
    <n v="0.69"/>
    <n v="1.351"/>
    <n v="1.38"/>
    <n v="1.38"/>
    <s v="USD"/>
    <n v="1"/>
    <n v="1"/>
    <n v="1"/>
    <n v="1"/>
    <n v="1"/>
    <n v="1"/>
    <n v="1"/>
    <n v="1"/>
    <n v="21.88"/>
    <n v="21.88"/>
    <n v="21.88"/>
    <n v="21.88"/>
    <n v="6.3071297990000001"/>
    <n v="6.3071297990000001"/>
    <n v="15.855072460000001"/>
    <n v="15.855072460000001"/>
  </r>
  <r>
    <d v="2025-10-21T00:00:00"/>
    <x v="5"/>
    <n v="433"/>
    <n v="6"/>
    <n v="0.80300000000000005"/>
    <n v="1.3859999999999999"/>
    <n v="4.82"/>
    <n v="4.82"/>
    <s v="USD"/>
    <n v="3"/>
    <n v="3"/>
    <n v="3"/>
    <n v="3"/>
    <n v="3"/>
    <n v="3"/>
    <n v="3"/>
    <n v="3"/>
    <n v="81.25"/>
    <n v="81.25"/>
    <n v="81.25"/>
    <n v="81.25"/>
    <n v="5.9323076920000002"/>
    <n v="5.9323076920000002"/>
    <n v="16.856846470000001"/>
    <n v="16.856846470000001"/>
  </r>
  <r>
    <d v="2025-10-21T00:00:00"/>
    <x v="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5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"/>
    <n v="190"/>
    <n v="1"/>
    <n v="1.77"/>
    <n v="0.52600000000000002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8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3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1T00:00:00"/>
    <x v="45"/>
    <n v="208"/>
    <n v="2"/>
    <n v="0.57999999999999996"/>
    <n v="0.96199999999999997"/>
    <n v="1.1599999999999999"/>
    <n v="1.15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5"/>
    <n v="863"/>
    <n v="11"/>
    <n v="0.39400000000000002"/>
    <n v="1.2749999999999999"/>
    <n v="4.33"/>
    <n v="4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1T00:00:00"/>
    <x v="2"/>
    <n v="1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0"/>
    <n v="2581"/>
    <n v="15"/>
    <n v="1.8440000000000001"/>
    <n v="0.58099999999999996"/>
    <n v="27.66"/>
    <n v="27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1"/>
    <n v="7158"/>
    <n v="74"/>
    <n v="2.1219999999999999"/>
    <n v="1.034"/>
    <n v="157.05000000000001"/>
    <n v="157.05000000000001"/>
    <s v="USD"/>
    <n v="11"/>
    <n v="11"/>
    <n v="11"/>
    <n v="11"/>
    <n v="11"/>
    <n v="11"/>
    <n v="11"/>
    <n v="11"/>
    <n v="305.19"/>
    <n v="305.19"/>
    <n v="305.19"/>
    <n v="305.19"/>
    <n v="51.459746389999999"/>
    <n v="51.459746389999999"/>
    <n v="1.943266476"/>
    <n v="1.943266476"/>
  </r>
  <r>
    <d v="2025-10-22T00:00:00"/>
    <x v="2"/>
    <n v="2014"/>
    <n v="17"/>
    <n v="3.476"/>
    <n v="0.84399999999999997"/>
    <n v="59.09"/>
    <n v="59.09"/>
    <s v="USD"/>
    <n v="9"/>
    <n v="10"/>
    <n v="10"/>
    <n v="10"/>
    <n v="9"/>
    <n v="10"/>
    <n v="10"/>
    <n v="10"/>
    <n v="264.55"/>
    <n v="289.43"/>
    <n v="289.43"/>
    <n v="289.43"/>
    <n v="20.415990050000001"/>
    <n v="20.415990050000001"/>
    <n v="4.8981215100000002"/>
    <n v="4.8981215100000002"/>
  </r>
  <r>
    <d v="2025-10-22T00:00:00"/>
    <x v="4"/>
    <n v="1829"/>
    <n v="20"/>
    <n v="4.633"/>
    <n v="1.093"/>
    <n v="92.65"/>
    <n v="92.65"/>
    <s v="USD"/>
    <n v="1"/>
    <n v="2"/>
    <n v="2"/>
    <n v="2"/>
    <n v="1"/>
    <n v="3"/>
    <n v="3"/>
    <n v="3"/>
    <n v="109.49"/>
    <n v="319.29000000000002"/>
    <n v="319.29000000000002"/>
    <n v="319.29000000000002"/>
    <n v="29.017507590000001"/>
    <n v="29.017507590000001"/>
    <n v="3.4461953589999998"/>
    <n v="3.4461953589999998"/>
  </r>
  <r>
    <d v="2025-10-22T00:00:00"/>
    <x v="44"/>
    <n v="6186"/>
    <n v="52"/>
    <n v="2.4129999999999998"/>
    <n v="0.84099999999999997"/>
    <n v="125.45"/>
    <n v="125.45"/>
    <s v="USD"/>
    <n v="9"/>
    <n v="10"/>
    <n v="10"/>
    <n v="10"/>
    <n v="9"/>
    <n v="10"/>
    <n v="10"/>
    <n v="10"/>
    <n v="310.41000000000003"/>
    <n v="344.9"/>
    <n v="344.9"/>
    <n v="344.9"/>
    <n v="36.372861700000001"/>
    <n v="36.372861700000001"/>
    <n v="2.7493025109999998"/>
    <n v="2.7493025109999998"/>
  </r>
  <r>
    <d v="2025-10-22T00:00:00"/>
    <x v="6"/>
    <n v="773"/>
    <n v="8"/>
    <n v="1.79"/>
    <n v="1.0349999999999999"/>
    <n v="14.32"/>
    <n v="14.32"/>
    <s v="USD"/>
    <n v="5"/>
    <n v="6"/>
    <n v="6"/>
    <n v="6"/>
    <n v="5"/>
    <n v="6"/>
    <n v="6"/>
    <n v="6"/>
    <n v="108.72"/>
    <n v="132.6"/>
    <n v="132.6"/>
    <n v="132.6"/>
    <n v="10.799396679999999"/>
    <n v="10.799396679999999"/>
    <n v="9.2597765360000004"/>
    <n v="9.2597765360000004"/>
  </r>
  <r>
    <d v="2025-10-22T00:00:00"/>
    <x v="7"/>
    <n v="1158"/>
    <n v="20"/>
    <n v="1.742"/>
    <n v="1.7270000000000001"/>
    <n v="34.840000000000003"/>
    <n v="34.840000000000003"/>
    <s v="USD"/>
    <n v="4"/>
    <n v="4"/>
    <n v="4"/>
    <n v="4"/>
    <n v="4"/>
    <n v="4"/>
    <n v="4"/>
    <n v="4"/>
    <n v="122.74"/>
    <n v="122.74"/>
    <n v="122.74"/>
    <n v="122.74"/>
    <n v="28.3852045"/>
    <n v="28.3852045"/>
    <n v="3.5229621130000002"/>
    <n v="3.5229621130000002"/>
  </r>
  <r>
    <d v="2025-10-22T00:00:00"/>
    <x v="9"/>
    <n v="1342"/>
    <n v="11"/>
    <n v="1.591"/>
    <n v="0.82"/>
    <n v="17.5"/>
    <n v="17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"/>
    <n v="7955"/>
    <n v="60"/>
    <n v="4.375"/>
    <n v="0.754"/>
    <n v="262.52"/>
    <n v="262.52"/>
    <s v="USD"/>
    <n v="18"/>
    <n v="21"/>
    <n v="21"/>
    <n v="21"/>
    <n v="33"/>
    <n v="41"/>
    <n v="41"/>
    <n v="41"/>
    <n v="1234.22"/>
    <n v="1599.14"/>
    <n v="1599.14"/>
    <n v="1599.14"/>
    <n v="16.416323770000002"/>
    <n v="16.416323770000002"/>
    <n v="6.0914977910000001"/>
    <n v="6.0914977910000001"/>
  </r>
  <r>
    <d v="2025-10-22T00:00:00"/>
    <x v="10"/>
    <n v="2188"/>
    <n v="16"/>
    <n v="4.798"/>
    <n v="0.73099999999999998"/>
    <n v="76.760000000000005"/>
    <n v="76.760000000000005"/>
    <s v="USD"/>
    <n v="10"/>
    <n v="12"/>
    <n v="12"/>
    <n v="12"/>
    <n v="12"/>
    <n v="14"/>
    <n v="14"/>
    <n v="14"/>
    <n v="390.56"/>
    <n v="423.44"/>
    <n v="423.44"/>
    <n v="423.44"/>
    <n v="18.127715850000001"/>
    <n v="18.127715850000001"/>
    <n v="5.5164147989999996"/>
    <n v="5.5164147989999996"/>
  </r>
  <r>
    <d v="2025-10-22T00:00:00"/>
    <x v="11"/>
    <n v="1809"/>
    <n v="8"/>
    <n v="3.4140000000000001"/>
    <n v="0.442"/>
    <n v="27.31"/>
    <n v="27.31"/>
    <s v="USD"/>
    <n v="3"/>
    <n v="3"/>
    <n v="3"/>
    <n v="3"/>
    <n v="4"/>
    <n v="4"/>
    <n v="4"/>
    <n v="4"/>
    <n v="127.52"/>
    <n v="127.52"/>
    <n v="127.52"/>
    <n v="127.52"/>
    <n v="21.41624843"/>
    <n v="21.41624843"/>
    <n v="4.6693518860000003"/>
    <n v="4.6693518860000003"/>
  </r>
  <r>
    <d v="2025-10-22T00:00:00"/>
    <x v="12"/>
    <n v="4620"/>
    <n v="27"/>
    <n v="5.0730000000000004"/>
    <n v="0.58399999999999996"/>
    <n v="136.97"/>
    <n v="136.97"/>
    <s v="USD"/>
    <n v="12"/>
    <n v="13"/>
    <n v="13"/>
    <n v="13"/>
    <n v="24"/>
    <n v="25"/>
    <n v="25"/>
    <n v="25"/>
    <n v="849.16"/>
    <n v="876.65"/>
    <n v="876.65"/>
    <n v="876.65"/>
    <n v="15.624251409999999"/>
    <n v="15.624251409999999"/>
    <n v="6.4003066359999998"/>
    <n v="6.4003066359999998"/>
  </r>
  <r>
    <d v="2025-10-22T00:00:00"/>
    <x v="13"/>
    <n v="5541"/>
    <n v="34"/>
    <n v="3.411"/>
    <n v="0.61399999999999999"/>
    <n v="115.99"/>
    <n v="115.99"/>
    <s v="USD"/>
    <n v="10"/>
    <n v="11"/>
    <n v="11"/>
    <n v="11"/>
    <n v="12"/>
    <n v="13"/>
    <n v="13"/>
    <n v="13"/>
    <n v="341.68"/>
    <n v="365.66"/>
    <n v="365.66"/>
    <n v="365.66"/>
    <n v="31.72072417"/>
    <n v="31.72072417"/>
    <n v="3.1525131480000002"/>
    <n v="3.1525131480000002"/>
  </r>
  <r>
    <d v="2025-10-22T00:00:00"/>
    <x v="14"/>
    <n v="1370"/>
    <n v="12"/>
    <n v="2.5680000000000001"/>
    <n v="0.876"/>
    <n v="30.82"/>
    <n v="30.82"/>
    <s v="USD"/>
    <n v="3"/>
    <n v="3"/>
    <n v="3"/>
    <n v="3"/>
    <n v="3"/>
    <n v="3"/>
    <n v="3"/>
    <n v="3"/>
    <n v="106.35"/>
    <n v="106.35"/>
    <n v="106.35"/>
    <n v="106.35"/>
    <n v="28.979783730000001"/>
    <n v="28.979783730000001"/>
    <n v="3.4506813759999999"/>
    <n v="3.4506813759999999"/>
  </r>
  <r>
    <d v="2025-10-22T00:00:00"/>
    <x v="46"/>
    <n v="1979"/>
    <n v="9"/>
    <n v="2.2519999999999998"/>
    <n v="0.45500000000000002"/>
    <n v="20.27"/>
    <n v="20.27"/>
    <s v="USD"/>
    <n v="2"/>
    <n v="2"/>
    <n v="2"/>
    <n v="2"/>
    <n v="3"/>
    <n v="3"/>
    <n v="3"/>
    <n v="3"/>
    <n v="164.64"/>
    <n v="164.64"/>
    <n v="164.64"/>
    <n v="164.64"/>
    <n v="12.311710400000001"/>
    <n v="12.311710400000001"/>
    <n v="8.1223482980000004"/>
    <n v="8.1223482980000004"/>
  </r>
  <r>
    <d v="2025-10-22T00:00:00"/>
    <x v="15"/>
    <n v="968"/>
    <n v="9"/>
    <n v="4.0170000000000003"/>
    <n v="0.93"/>
    <n v="36.15"/>
    <n v="36.15"/>
    <s v="USD"/>
    <n v="6"/>
    <n v="7"/>
    <n v="7"/>
    <n v="7"/>
    <n v="8"/>
    <n v="9"/>
    <n v="9"/>
    <n v="9"/>
    <n v="514.5"/>
    <n v="543.99"/>
    <n v="543.99"/>
    <n v="543.99"/>
    <n v="6.6453427449999998"/>
    <n v="6.6453427449999998"/>
    <n v="15.04813278"/>
    <n v="15.04813278"/>
  </r>
  <r>
    <d v="2025-10-22T00:00:00"/>
    <x v="16"/>
    <n v="766"/>
    <n v="11"/>
    <n v="5.0940000000000003"/>
    <n v="1.4359999999999999"/>
    <n v="56.03"/>
    <n v="56.03"/>
    <s v="USD"/>
    <n v="3"/>
    <n v="4"/>
    <n v="4"/>
    <n v="4"/>
    <n v="3"/>
    <n v="5"/>
    <n v="5"/>
    <n v="5"/>
    <n v="88.25"/>
    <n v="245.23"/>
    <n v="245.23"/>
    <n v="245.23"/>
    <n v="22.847938670000001"/>
    <n v="22.847938670000001"/>
    <n v="4.3767624490000001"/>
    <n v="4.3767624490000001"/>
  </r>
  <r>
    <d v="2025-10-22T00:00:00"/>
    <x v="49"/>
    <n v="3776"/>
    <n v="42"/>
    <n v="1.909"/>
    <n v="1.1120000000000001"/>
    <n v="80.19"/>
    <n v="80.19"/>
    <s v="USD"/>
    <n v="14"/>
    <n v="16"/>
    <n v="16"/>
    <n v="16"/>
    <n v="17"/>
    <n v="24"/>
    <n v="24"/>
    <n v="24"/>
    <n v="483.91"/>
    <n v="714.21"/>
    <n v="714.21"/>
    <n v="714.21"/>
    <n v="11.227790150000001"/>
    <n v="11.227790150000001"/>
    <n v="8.9064721290000008"/>
    <n v="8.9064721290000008"/>
  </r>
  <r>
    <d v="2025-10-22T00:00:00"/>
    <x v="17"/>
    <n v="476"/>
    <n v="2"/>
    <n v="7.2149999999999999"/>
    <n v="0.42"/>
    <n v="14.43"/>
    <n v="14.43"/>
    <s v="USD"/>
    <n v="0"/>
    <n v="1"/>
    <n v="1"/>
    <n v="1"/>
    <n v="0"/>
    <n v="1"/>
    <n v="1"/>
    <n v="1"/>
    <n v="0"/>
    <n v="104.49"/>
    <n v="104.49"/>
    <n v="104.49"/>
    <n v="13.80993396"/>
    <n v="13.80993396"/>
    <n v="7.2411642409999999"/>
    <n v="7.2411642409999999"/>
  </r>
  <r>
    <d v="2025-10-22T00:00:00"/>
    <x v="18"/>
    <n v="665"/>
    <n v="4"/>
    <n v="3.0249999999999999"/>
    <n v="0.60199999999999998"/>
    <n v="12.1"/>
    <n v="12.1"/>
    <s v="USD"/>
    <n v="1"/>
    <n v="1"/>
    <n v="1"/>
    <n v="1"/>
    <n v="1"/>
    <n v="1"/>
    <n v="1"/>
    <n v="1"/>
    <n v="34.880000000000003"/>
    <n v="34.880000000000003"/>
    <n v="34.880000000000003"/>
    <n v="34.880000000000003"/>
    <n v="34.690366969999999"/>
    <n v="34.690366969999999"/>
    <n v="2.882644628"/>
    <n v="2.882644628"/>
  </r>
  <r>
    <d v="2025-10-22T00:00:00"/>
    <x v="19"/>
    <n v="1369"/>
    <n v="5"/>
    <n v="5.6440000000000001"/>
    <n v="0.36499999999999999"/>
    <n v="28.22"/>
    <n v="28.22"/>
    <s v="USD"/>
    <n v="3"/>
    <n v="3"/>
    <n v="3"/>
    <n v="3"/>
    <n v="12"/>
    <n v="12"/>
    <n v="12"/>
    <n v="12"/>
    <n v="431.27"/>
    <n v="431.27"/>
    <n v="431.27"/>
    <n v="431.27"/>
    <n v="6.5434646509999999"/>
    <n v="6.5434646509999999"/>
    <n v="15.282423809999999"/>
    <n v="15.282423809999999"/>
  </r>
  <r>
    <d v="2025-10-22T00:00:00"/>
    <x v="20"/>
    <n v="2438"/>
    <n v="16"/>
    <n v="4.4660000000000002"/>
    <n v="0.65600000000000003"/>
    <n v="71.459999999999994"/>
    <n v="71.459999999999994"/>
    <s v="USD"/>
    <n v="5"/>
    <n v="5"/>
    <n v="5"/>
    <n v="5"/>
    <n v="8"/>
    <n v="8"/>
    <n v="8"/>
    <n v="8"/>
    <n v="534.73"/>
    <n v="534.73"/>
    <n v="534.73"/>
    <n v="534.73"/>
    <n v="13.363753669999999"/>
    <n v="13.363753669999999"/>
    <n v="7.4829275119999998"/>
    <n v="7.4829275119999998"/>
  </r>
  <r>
    <d v="2025-10-22T00:00:00"/>
    <x v="21"/>
    <n v="1219"/>
    <n v="8"/>
    <n v="1.581"/>
    <n v="0.65600000000000003"/>
    <n v="12.65"/>
    <n v="12.65"/>
    <s v="USD"/>
    <n v="3"/>
    <n v="3"/>
    <n v="3"/>
    <n v="3"/>
    <n v="3"/>
    <n v="3"/>
    <n v="3"/>
    <n v="3"/>
    <n v="172.35"/>
    <n v="172.35"/>
    <n v="172.35"/>
    <n v="172.35"/>
    <n v="7.3397156949999998"/>
    <n v="7.3397156949999998"/>
    <n v="13.62450593"/>
    <n v="13.62450593"/>
  </r>
  <r>
    <d v="2025-10-22T00:00:00"/>
    <x v="22"/>
    <n v="560"/>
    <n v="3"/>
    <n v="3.26"/>
    <n v="0.53600000000000003"/>
    <n v="9.7799999999999994"/>
    <n v="9.7799999999999994"/>
    <s v="USD"/>
    <n v="1"/>
    <n v="1"/>
    <n v="1"/>
    <n v="1"/>
    <n v="1"/>
    <n v="1"/>
    <n v="1"/>
    <n v="1"/>
    <n v="26.49"/>
    <n v="26.49"/>
    <n v="26.49"/>
    <n v="26.49"/>
    <n v="36.919592299999998"/>
    <n v="36.919592299999998"/>
    <n v="2.7085889569999999"/>
    <n v="2.7085889569999999"/>
  </r>
  <r>
    <d v="2025-10-22T00:00:00"/>
    <x v="3"/>
    <n v="845"/>
    <n v="5"/>
    <n v="4.266"/>
    <n v="0.59199999999999997"/>
    <n v="21.33"/>
    <n v="21.33"/>
    <s v="USD"/>
    <n v="1"/>
    <n v="1"/>
    <n v="1"/>
    <n v="1"/>
    <n v="2"/>
    <n v="2"/>
    <n v="2"/>
    <n v="2"/>
    <n v="196.98"/>
    <n v="196.98"/>
    <n v="196.98"/>
    <n v="196.98"/>
    <n v="10.828510509999999"/>
    <n v="10.828510509999999"/>
    <n v="9.2348804500000004"/>
    <n v="9.2348804500000004"/>
  </r>
  <r>
    <d v="2025-10-22T00:00:00"/>
    <x v="46"/>
    <n v="250"/>
    <n v="1"/>
    <n v="1.99"/>
    <n v="0.4"/>
    <n v="1.99"/>
    <n v="1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10"/>
    <n v="666"/>
    <n v="3"/>
    <n v="4.9169999999999998"/>
    <n v="0.45"/>
    <n v="14.75"/>
    <n v="14.75"/>
    <s v="USD"/>
    <n v="1"/>
    <n v="1"/>
    <n v="1"/>
    <n v="1"/>
    <n v="1"/>
    <n v="1"/>
    <n v="1"/>
    <n v="1"/>
    <n v="32.880000000000003"/>
    <n v="32.880000000000003"/>
    <n v="32.880000000000003"/>
    <n v="32.880000000000003"/>
    <n v="44.860097320000001"/>
    <n v="44.860097320000001"/>
    <n v="2.229152542"/>
    <n v="2.229152542"/>
  </r>
  <r>
    <d v="2025-10-22T00:00:00"/>
    <x v="14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23"/>
    <n v="141"/>
    <n v="2"/>
    <n v="2.665"/>
    <n v="1.4179999999999999"/>
    <n v="5.33"/>
    <n v="5.33"/>
    <s v="USD"/>
    <n v="1"/>
    <n v="1"/>
    <n v="1"/>
    <n v="1"/>
    <n v="1"/>
    <n v="1"/>
    <n v="1"/>
    <n v="1"/>
    <n v="72.88"/>
    <n v="72.88"/>
    <n v="72.88"/>
    <n v="72.88"/>
    <n v="7.3133918769999999"/>
    <n v="7.3133918769999999"/>
    <n v="13.673545969999999"/>
    <n v="13.673545969999999"/>
  </r>
  <r>
    <d v="2025-10-22T00:00:00"/>
    <x v="34"/>
    <n v="227"/>
    <n v="1"/>
    <n v="4.95"/>
    <n v="0.441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0"/>
    <n v="1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2"/>
    <n v="572"/>
    <n v="6"/>
    <n v="2.8050000000000002"/>
    <n v="1.0489999999999999"/>
    <n v="16.829999999999998"/>
    <n v="16.829999999999998"/>
    <s v="USD"/>
    <n v="1"/>
    <n v="1"/>
    <n v="1"/>
    <n v="1"/>
    <n v="1"/>
    <n v="1"/>
    <n v="1"/>
    <n v="1"/>
    <n v="93.98"/>
    <n v="93.98"/>
    <n v="93.98"/>
    <n v="93.98"/>
    <n v="17.90806555"/>
    <n v="17.90806555"/>
    <n v="5.5840760549999997"/>
    <n v="5.5840760549999997"/>
  </r>
  <r>
    <d v="2025-10-22T00:00:00"/>
    <x v="6"/>
    <n v="264"/>
    <n v="3"/>
    <n v="2.5070000000000001"/>
    <n v="1.1359999999999999"/>
    <n v="7.52"/>
    <n v="7.52"/>
    <s v="USD"/>
    <n v="2"/>
    <n v="2"/>
    <n v="2"/>
    <n v="2"/>
    <n v="2"/>
    <n v="2"/>
    <n v="2"/>
    <n v="2"/>
    <n v="61.76"/>
    <n v="61.76"/>
    <n v="61.76"/>
    <n v="61.76"/>
    <n v="12.1761658"/>
    <n v="12.1761658"/>
    <n v="8.2127659570000002"/>
    <n v="8.2127659570000002"/>
  </r>
  <r>
    <d v="2025-10-22T00:00:00"/>
    <x v="15"/>
    <n v="1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6"/>
    <n v="480"/>
    <n v="2"/>
    <n v="2.6949999999999998"/>
    <n v="0.41699999999999998"/>
    <n v="5.39"/>
    <n v="5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7"/>
    <n v="1082"/>
    <n v="8"/>
    <n v="2.2759999999999998"/>
    <n v="0.73899999999999999"/>
    <n v="18.21"/>
    <n v="18.21"/>
    <s v="USD"/>
    <n v="0"/>
    <n v="1"/>
    <n v="1"/>
    <n v="1"/>
    <n v="0"/>
    <n v="1"/>
    <n v="1"/>
    <n v="1"/>
    <n v="0"/>
    <n v="34.49"/>
    <n v="34.49"/>
    <n v="34.49"/>
    <n v="52.797912439999998"/>
    <n v="52.797912439999998"/>
    <n v="1.894014278"/>
    <n v="1.894014278"/>
  </r>
  <r>
    <d v="2025-10-22T00:00:00"/>
    <x v="24"/>
    <n v="220"/>
    <n v="1"/>
    <n v="2.8"/>
    <n v="0.45500000000000002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"/>
    <n v="800"/>
    <n v="9"/>
    <n v="2.91"/>
    <n v="1.125"/>
    <n v="26.19"/>
    <n v="26.19"/>
    <s v="USD"/>
    <n v="1"/>
    <n v="1"/>
    <n v="1"/>
    <n v="1"/>
    <n v="2"/>
    <n v="2"/>
    <n v="2"/>
    <n v="2"/>
    <n v="72.98"/>
    <n v="72.98"/>
    <n v="72.98"/>
    <n v="72.98"/>
    <n v="35.886544260000001"/>
    <n v="35.886544260000001"/>
    <n v="2.7865597559999999"/>
    <n v="2.7865597559999999"/>
  </r>
  <r>
    <d v="2025-10-22T00:00:00"/>
    <x v="17"/>
    <n v="1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44"/>
    <n v="231"/>
    <n v="1"/>
    <n v="2.2200000000000002"/>
    <n v="0.433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1"/>
    <n v="917"/>
    <n v="6"/>
    <n v="3.8719999999999999"/>
    <n v="0.65400000000000003"/>
    <n v="23.23"/>
    <n v="23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21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25"/>
    <n v="1034"/>
    <n v="5"/>
    <n v="2.6480000000000001"/>
    <n v="0.48399999999999999"/>
    <n v="13.24"/>
    <n v="13.24"/>
    <s v="USD"/>
    <n v="3"/>
    <n v="3"/>
    <n v="3"/>
    <n v="3"/>
    <n v="33"/>
    <n v="33"/>
    <n v="33"/>
    <n v="33"/>
    <n v="1510.44"/>
    <n v="1510.44"/>
    <n v="1510.44"/>
    <n v="1510.44"/>
    <n v="0.87656576890000004"/>
    <n v="0.87656576890000004"/>
    <n v="114.081571"/>
    <n v="114.081571"/>
  </r>
  <r>
    <d v="2025-10-22T00:00:00"/>
    <x v="26"/>
    <n v="1499"/>
    <n v="6"/>
    <n v="2.5150000000000001"/>
    <n v="0.4"/>
    <n v="15.09"/>
    <n v="15.09"/>
    <s v="USD"/>
    <n v="1"/>
    <n v="1"/>
    <n v="1"/>
    <n v="1"/>
    <n v="1"/>
    <n v="1"/>
    <n v="1"/>
    <n v="1"/>
    <n v="13.49"/>
    <n v="13.49"/>
    <n v="13.49"/>
    <n v="13.49"/>
    <n v="111.8606375"/>
    <n v="111.8606375"/>
    <n v="0.89396951619999998"/>
    <n v="0.89396951619999998"/>
  </r>
  <r>
    <d v="2025-10-22T00:00:00"/>
    <x v="27"/>
    <n v="477"/>
    <n v="1"/>
    <n v="2.73"/>
    <n v="0.21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5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1"/>
    <n v="181"/>
    <n v="3"/>
    <n v="1.7"/>
    <n v="1.657"/>
    <n v="5.0999999999999996"/>
    <n v="5.0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14"/>
    <n v="245"/>
    <n v="7"/>
    <n v="3.5840000000000001"/>
    <n v="2.8570000000000002"/>
    <n v="25.09"/>
    <n v="25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4"/>
    <n v="57"/>
    <n v="1"/>
    <n v="1.55"/>
    <n v="1.754"/>
    <n v="1.55"/>
    <n v="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12"/>
    <n v="874"/>
    <n v="7"/>
    <n v="3.8109999999999999"/>
    <n v="0.80100000000000005"/>
    <n v="26.68"/>
    <n v="26.68"/>
    <s v="USD"/>
    <n v="2"/>
    <n v="2"/>
    <n v="2"/>
    <n v="2"/>
    <n v="2"/>
    <n v="2"/>
    <n v="2"/>
    <n v="2"/>
    <n v="54.98"/>
    <n v="54.98"/>
    <n v="54.98"/>
    <n v="54.98"/>
    <n v="48.526736999999997"/>
    <n v="48.526736999999997"/>
    <n v="2.0607196399999999"/>
    <n v="2.0607196399999999"/>
  </r>
  <r>
    <d v="2025-10-22T00:00:00"/>
    <x v="10"/>
    <n v="1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28"/>
    <n v="127"/>
    <n v="4"/>
    <n v="1.768"/>
    <n v="3.15"/>
    <n v="7.07"/>
    <n v="7.07"/>
    <s v="USD"/>
    <n v="2"/>
    <n v="2"/>
    <n v="2"/>
    <n v="2"/>
    <n v="2"/>
    <n v="2"/>
    <n v="2"/>
    <n v="2"/>
    <n v="45.37"/>
    <n v="45.37"/>
    <n v="45.37"/>
    <n v="45.37"/>
    <n v="15.58298435"/>
    <n v="15.58298435"/>
    <n v="6.4172560110000001"/>
    <n v="6.4172560110000001"/>
  </r>
  <r>
    <d v="2025-10-22T00:00:00"/>
    <x v="32"/>
    <n v="402"/>
    <n v="3"/>
    <n v="2.7869999999999999"/>
    <n v="0.746"/>
    <n v="8.36"/>
    <n v="8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9"/>
    <n v="137"/>
    <n v="1"/>
    <n v="3.73"/>
    <n v="0.73"/>
    <n v="3.73"/>
    <n v="3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16"/>
    <n v="460"/>
    <n v="2"/>
    <n v="4.3"/>
    <n v="0.435"/>
    <n v="8.6"/>
    <n v="8.6"/>
    <s v="USD"/>
    <n v="2"/>
    <n v="2"/>
    <n v="2"/>
    <n v="2"/>
    <n v="2"/>
    <n v="2"/>
    <n v="2"/>
    <n v="2"/>
    <n v="156.97999999999999"/>
    <n v="156.97999999999999"/>
    <n v="156.97999999999999"/>
    <n v="156.97999999999999"/>
    <n v="5.4784048920000004"/>
    <n v="5.4784048920000004"/>
    <n v="18.253488369999999"/>
    <n v="18.253488369999999"/>
  </r>
  <r>
    <d v="2025-10-22T00:00:00"/>
    <x v="48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19"/>
    <n v="179"/>
    <n v="4"/>
    <n v="3.5550000000000002"/>
    <n v="2.2349999999999999"/>
    <n v="14.22"/>
    <n v="14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29"/>
    <n v="56"/>
    <n v="1"/>
    <n v="1.1399999999999999"/>
    <n v="1.786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29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29"/>
    <n v="154"/>
    <n v="2"/>
    <n v="1.08"/>
    <n v="1.2989999999999999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29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0"/>
    <n v="888"/>
    <n v="13"/>
    <n v="0.68799999999999994"/>
    <n v="1.464"/>
    <n v="8.9499999999999993"/>
    <n v="8.94999999999999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0"/>
    <n v="1041"/>
    <n v="12"/>
    <n v="0.69199999999999995"/>
    <n v="1.153"/>
    <n v="8.3000000000000007"/>
    <n v="8.3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0"/>
    <n v="1378"/>
    <n v="17"/>
    <n v="0.61399999999999999"/>
    <n v="1.234"/>
    <n v="10.43"/>
    <n v="10.43"/>
    <s v="USD"/>
    <n v="4"/>
    <n v="5"/>
    <n v="5"/>
    <n v="5"/>
    <n v="4"/>
    <n v="5"/>
    <n v="5"/>
    <n v="5"/>
    <n v="64.52"/>
    <n v="86.4"/>
    <n v="86.4"/>
    <n v="86.4"/>
    <n v="12.07175926"/>
    <n v="12.07175926"/>
    <n v="8.2837967399999997"/>
    <n v="8.2837967399999997"/>
  </r>
  <r>
    <d v="2025-10-22T00:00:00"/>
    <x v="30"/>
    <n v="3374"/>
    <n v="41"/>
    <n v="0.315"/>
    <n v="1.2150000000000001"/>
    <n v="12.93"/>
    <n v="12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1"/>
    <n v="149"/>
    <n v="3"/>
    <n v="1.56"/>
    <n v="2.0129999999999999"/>
    <n v="4.68"/>
    <n v="4.68"/>
    <s v="USD"/>
    <n v="3"/>
    <n v="3"/>
    <n v="3"/>
    <n v="3"/>
    <n v="4"/>
    <n v="4"/>
    <n v="4"/>
    <n v="4"/>
    <n v="158.74"/>
    <n v="158.74"/>
    <n v="158.74"/>
    <n v="158.74"/>
    <n v="2.9482172109999998"/>
    <n v="2.9482172109999998"/>
    <n v="33.918803420000003"/>
    <n v="33.918803420000003"/>
  </r>
  <r>
    <d v="2025-10-22T00:00:00"/>
    <x v="32"/>
    <n v="397"/>
    <n v="1"/>
    <n v="1.68"/>
    <n v="0.252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1"/>
    <n v="296"/>
    <n v="3"/>
    <n v="1.133"/>
    <n v="1.014"/>
    <n v="3.4"/>
    <n v="3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2"/>
    <n v="4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2"/>
    <n v="444"/>
    <n v="3"/>
    <n v="1.1599999999999999"/>
    <n v="0.67600000000000005"/>
    <n v="3.48"/>
    <n v="3.48"/>
    <s v="USD"/>
    <n v="0"/>
    <n v="1"/>
    <n v="1"/>
    <n v="1"/>
    <n v="0"/>
    <n v="1"/>
    <n v="1"/>
    <n v="1"/>
    <n v="0"/>
    <n v="21.88"/>
    <n v="21.88"/>
    <n v="21.88"/>
    <n v="15.90493601"/>
    <n v="15.90493601"/>
    <n v="6.2873563219999999"/>
    <n v="6.2873563219999999"/>
  </r>
  <r>
    <d v="2025-10-22T00:00:00"/>
    <x v="31"/>
    <n v="380"/>
    <n v="4"/>
    <n v="1.05"/>
    <n v="1.0529999999999999"/>
    <n v="4.2"/>
    <n v="4.2"/>
    <s v="USD"/>
    <n v="1"/>
    <n v="1"/>
    <n v="1"/>
    <n v="1"/>
    <n v="1"/>
    <n v="1"/>
    <n v="1"/>
    <n v="1"/>
    <n v="31.49"/>
    <n v="31.49"/>
    <n v="31.49"/>
    <n v="31.49"/>
    <n v="13.337567480000001"/>
    <n v="13.337567480000001"/>
    <n v="7.4976190479999998"/>
    <n v="7.4976190479999998"/>
  </r>
  <r>
    <d v="2025-10-22T00:00:00"/>
    <x v="32"/>
    <n v="1180"/>
    <n v="8"/>
    <n v="0.67600000000000005"/>
    <n v="0.67800000000000005"/>
    <n v="5.41"/>
    <n v="5.41"/>
    <s v="USD"/>
    <n v="1"/>
    <n v="1"/>
    <n v="1"/>
    <n v="1"/>
    <n v="1"/>
    <n v="1"/>
    <n v="1"/>
    <n v="1"/>
    <n v="21.88"/>
    <n v="21.88"/>
    <n v="21.88"/>
    <n v="21.88"/>
    <n v="24.725776969999998"/>
    <n v="24.725776969999998"/>
    <n v="4.0443622919999997"/>
    <n v="4.0443622919999997"/>
  </r>
  <r>
    <d v="2025-10-22T00:00:00"/>
    <x v="31"/>
    <n v="1421"/>
    <n v="12"/>
    <n v="0.76600000000000001"/>
    <n v="0.84399999999999997"/>
    <n v="9.19"/>
    <n v="9.19"/>
    <s v="USD"/>
    <n v="1"/>
    <n v="2"/>
    <n v="2"/>
    <n v="2"/>
    <n v="1"/>
    <n v="3"/>
    <n v="3"/>
    <n v="3"/>
    <n v="22.88"/>
    <n v="85.86"/>
    <n v="85.86"/>
    <n v="85.86"/>
    <n v="10.703470769999999"/>
    <n v="10.703470769999999"/>
    <n v="9.3427638739999992"/>
    <n v="9.3427638739999992"/>
  </r>
  <r>
    <d v="2025-10-22T00:00:00"/>
    <x v="3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4"/>
    <n v="775"/>
    <n v="4"/>
    <n v="1.268"/>
    <n v="0.51600000000000001"/>
    <n v="5.07"/>
    <n v="5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5"/>
    <n v="658"/>
    <n v="4"/>
    <n v="1.85"/>
    <n v="0.60799999999999998"/>
    <n v="7.4"/>
    <n v="7.4"/>
    <s v="USD"/>
    <n v="0"/>
    <n v="1"/>
    <n v="1"/>
    <n v="1"/>
    <n v="0"/>
    <n v="1"/>
    <n v="1"/>
    <n v="1"/>
    <n v="0"/>
    <n v="21.88"/>
    <n v="21.88"/>
    <n v="21.88"/>
    <n v="33.820840949999997"/>
    <n v="33.820840949999997"/>
    <n v="2.956756757"/>
    <n v="2.956756757"/>
  </r>
  <r>
    <d v="2025-10-22T00:00:00"/>
    <x v="35"/>
    <n v="1601"/>
    <n v="5"/>
    <n v="1.0860000000000001"/>
    <n v="0.312"/>
    <n v="5.43"/>
    <n v="5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3"/>
    <n v="26"/>
    <n v="2"/>
    <n v="1.1399999999999999"/>
    <n v="7.6920000000000002"/>
    <n v="2.2799999999999998"/>
    <n v="2.2799999999999998"/>
    <s v="USD"/>
    <n v="1"/>
    <n v="1"/>
    <n v="1"/>
    <n v="1"/>
    <n v="1"/>
    <n v="1"/>
    <n v="1"/>
    <n v="1"/>
    <n v="11.88"/>
    <n v="11.88"/>
    <n v="11.88"/>
    <n v="11.88"/>
    <n v="19.19191919"/>
    <n v="19.19191919"/>
    <n v="5.2105263160000002"/>
    <n v="5.2105263160000002"/>
  </r>
  <r>
    <d v="2025-10-22T00:00:00"/>
    <x v="34"/>
    <n v="2817"/>
    <n v="17"/>
    <n v="1.085"/>
    <n v="0.60299999999999998"/>
    <n v="18.45"/>
    <n v="18.45"/>
    <s v="USD"/>
    <n v="4"/>
    <n v="4"/>
    <n v="4"/>
    <n v="4"/>
    <n v="4"/>
    <n v="4"/>
    <n v="4"/>
    <n v="4"/>
    <n v="90.52"/>
    <n v="90.52"/>
    <n v="90.52"/>
    <n v="90.52"/>
    <n v="20.38223597"/>
    <n v="20.38223597"/>
    <n v="4.9062330620000001"/>
    <n v="4.9062330620000001"/>
  </r>
  <r>
    <d v="2025-10-22T00:00:00"/>
    <x v="33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4"/>
    <n v="499"/>
    <n v="3"/>
    <n v="0.87"/>
    <n v="0.60099999999999998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5"/>
    <n v="1004"/>
    <n v="13"/>
    <n v="1.1160000000000001"/>
    <n v="1.2949999999999999"/>
    <n v="14.51"/>
    <n v="14.51"/>
    <s v="USD"/>
    <n v="1"/>
    <n v="2"/>
    <n v="2"/>
    <n v="2"/>
    <n v="1"/>
    <n v="2"/>
    <n v="2"/>
    <n v="2"/>
    <n v="21.88"/>
    <n v="64.37"/>
    <n v="64.37"/>
    <n v="64.37"/>
    <n v="22.541556629999999"/>
    <n v="22.541556629999999"/>
    <n v="4.4362508610000004"/>
    <n v="4.4362508610000004"/>
  </r>
  <r>
    <d v="2025-10-22T00:00:00"/>
    <x v="34"/>
    <n v="8614"/>
    <n v="21"/>
    <n v="0.67600000000000005"/>
    <n v="0.24399999999999999"/>
    <n v="14.19"/>
    <n v="14.19"/>
    <s v="USD"/>
    <n v="3"/>
    <n v="4"/>
    <n v="4"/>
    <n v="4"/>
    <n v="4"/>
    <n v="10"/>
    <n v="10"/>
    <n v="10"/>
    <n v="107.76"/>
    <n v="245.04"/>
    <n v="245.04"/>
    <n v="245.04"/>
    <n v="5.7908912829999997"/>
    <n v="5.7908912829999997"/>
    <n v="17.268498940000001"/>
    <n v="17.268498940000001"/>
  </r>
  <r>
    <d v="2025-10-22T00:00:00"/>
    <x v="33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5"/>
    <n v="1416"/>
    <n v="10"/>
    <n v="0.58399999999999996"/>
    <n v="0.70599999999999996"/>
    <n v="5.84"/>
    <n v="5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6"/>
    <n v="459"/>
    <n v="2"/>
    <n v="1.7649999999999999"/>
    <n v="0.436"/>
    <n v="3.53"/>
    <n v="3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6"/>
    <n v="652"/>
    <n v="5"/>
    <n v="0.85"/>
    <n v="0.76700000000000002"/>
    <n v="4.25"/>
    <n v="4.25"/>
    <s v="USD"/>
    <n v="3"/>
    <n v="3"/>
    <n v="3"/>
    <n v="3"/>
    <n v="5"/>
    <n v="5"/>
    <n v="5"/>
    <n v="5"/>
    <n v="142.44999999999999"/>
    <n v="142.44999999999999"/>
    <n v="142.44999999999999"/>
    <n v="142.44999999999999"/>
    <n v="2.9835029839999998"/>
    <n v="2.9835029839999998"/>
    <n v="33.517647060000002"/>
    <n v="33.517647060000002"/>
  </r>
  <r>
    <d v="2025-10-22T00:00:00"/>
    <x v="36"/>
    <n v="488"/>
    <n v="8"/>
    <n v="1.7490000000000001"/>
    <n v="1.639"/>
    <n v="13.99"/>
    <n v="13.99"/>
    <s v="USD"/>
    <n v="1"/>
    <n v="1"/>
    <n v="1"/>
    <n v="1"/>
    <n v="1"/>
    <n v="1"/>
    <n v="1"/>
    <n v="1"/>
    <n v="28.49"/>
    <n v="28.49"/>
    <n v="28.49"/>
    <n v="28.49"/>
    <n v="49.104949099999999"/>
    <n v="49.104949099999999"/>
    <n v="2.0364546099999998"/>
    <n v="2.0364546099999998"/>
  </r>
  <r>
    <d v="2025-10-22T00:00:00"/>
    <x v="36"/>
    <n v="1501"/>
    <n v="1"/>
    <n v="1.1299999999999999"/>
    <n v="6.7000000000000004E-2"/>
    <n v="1.1299999999999999"/>
    <n v="1.12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7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7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8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7"/>
    <n v="34"/>
    <n v="1"/>
    <n v="0.78"/>
    <n v="2.9409999999999998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8"/>
    <n v="32"/>
    <n v="1"/>
    <n v="1.38"/>
    <n v="3.125"/>
    <n v="1.38"/>
    <n v="1.38"/>
    <s v="USD"/>
    <n v="1"/>
    <n v="1"/>
    <n v="1"/>
    <n v="1"/>
    <n v="1"/>
    <n v="1"/>
    <n v="1"/>
    <n v="1"/>
    <n v="42.49"/>
    <n v="42.49"/>
    <n v="42.49"/>
    <n v="42.49"/>
    <n v="3.247823017"/>
    <n v="3.247823017"/>
    <n v="30.789855070000002"/>
    <n v="30.789855070000002"/>
  </r>
  <r>
    <d v="2025-10-22T00:00:00"/>
    <x v="37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9"/>
    <n v="406"/>
    <n v="2"/>
    <n v="0.77"/>
    <n v="0.49299999999999999"/>
    <n v="1.54"/>
    <n v="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0"/>
    <n v="475"/>
    <n v="6"/>
    <n v="1.34"/>
    <n v="1.2629999999999999"/>
    <n v="8.0399999999999991"/>
    <n v="8.0399999999999991"/>
    <s v="USD"/>
    <n v="1"/>
    <n v="1"/>
    <n v="1"/>
    <n v="1"/>
    <n v="1"/>
    <n v="1"/>
    <n v="1"/>
    <n v="1"/>
    <n v="34.49"/>
    <n v="34.49"/>
    <n v="34.49"/>
    <n v="34.49"/>
    <n v="23.311104669999999"/>
    <n v="23.311104669999999"/>
    <n v="4.2898009950000002"/>
    <n v="4.2898009950000002"/>
  </r>
  <r>
    <d v="2025-10-22T00:00:00"/>
    <x v="41"/>
    <n v="486"/>
    <n v="5"/>
    <n v="0.81"/>
    <n v="1.0289999999999999"/>
    <n v="4.05"/>
    <n v="4.05"/>
    <s v="USD"/>
    <n v="1"/>
    <n v="1"/>
    <n v="1"/>
    <n v="1"/>
    <n v="1"/>
    <n v="1"/>
    <n v="1"/>
    <n v="1"/>
    <n v="93.98"/>
    <n v="93.98"/>
    <n v="93.98"/>
    <n v="93.98"/>
    <n v="4.3094275379999996"/>
    <n v="4.3094275379999996"/>
    <n v="23.20493827"/>
    <n v="23.20493827"/>
  </r>
  <r>
    <d v="2025-10-22T00:00:00"/>
    <x v="42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9"/>
    <n v="261"/>
    <n v="2"/>
    <n v="1.2450000000000001"/>
    <n v="0.76600000000000001"/>
    <n v="2.4900000000000002"/>
    <n v="2.4900000000000002"/>
    <s v="USD"/>
    <n v="0"/>
    <n v="1"/>
    <n v="1"/>
    <n v="1"/>
    <n v="0"/>
    <n v="1"/>
    <n v="1"/>
    <n v="1"/>
    <n v="0"/>
    <n v="34.49"/>
    <n v="34.49"/>
    <n v="34.49"/>
    <n v="7.2194839079999999"/>
    <n v="7.2194839079999999"/>
    <n v="13.85140562"/>
    <n v="13.85140562"/>
  </r>
  <r>
    <d v="2025-10-22T00:00:00"/>
    <x v="40"/>
    <n v="1573"/>
    <n v="10"/>
    <n v="0.92500000000000004"/>
    <n v="0.63600000000000001"/>
    <n v="9.25"/>
    <n v="9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1"/>
    <n v="918"/>
    <n v="1"/>
    <n v="0.99"/>
    <n v="0.109"/>
    <n v="0.99"/>
    <n v="0.99"/>
    <s v="USD"/>
    <n v="1"/>
    <n v="1"/>
    <n v="1"/>
    <n v="1"/>
    <n v="1"/>
    <n v="1"/>
    <n v="1"/>
    <n v="1"/>
    <n v="18.899999999999999"/>
    <n v="18.899999999999999"/>
    <n v="18.899999999999999"/>
    <n v="18.899999999999999"/>
    <n v="5.2380952379999997"/>
    <n v="5.2380952379999997"/>
    <n v="19.09090909"/>
    <n v="19.09090909"/>
  </r>
  <r>
    <d v="2025-10-22T00:00:00"/>
    <x v="42"/>
    <n v="4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42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9"/>
    <n v="156"/>
    <n v="1"/>
    <n v="1.59"/>
    <n v="0.64100000000000001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0"/>
    <n v="386"/>
    <n v="4"/>
    <n v="1.4630000000000001"/>
    <n v="1.036"/>
    <n v="5.85"/>
    <n v="5.85"/>
    <s v="USD"/>
    <n v="2"/>
    <n v="3"/>
    <n v="3"/>
    <n v="3"/>
    <n v="2"/>
    <n v="3"/>
    <n v="3"/>
    <n v="3"/>
    <n v="99.37"/>
    <n v="133.86000000000001"/>
    <n v="133.86000000000001"/>
    <n v="133.86000000000001"/>
    <n v="4.3702375619999998"/>
    <n v="4.3702375619999998"/>
    <n v="22.882051279999999"/>
    <n v="22.882051279999999"/>
  </r>
  <r>
    <d v="2025-10-22T00:00:00"/>
    <x v="41"/>
    <n v="730"/>
    <n v="7"/>
    <n v="0.98899999999999999"/>
    <n v="0.95899999999999996"/>
    <n v="6.92"/>
    <n v="6.92"/>
    <s v="USD"/>
    <n v="3"/>
    <n v="3"/>
    <n v="3"/>
    <n v="3"/>
    <n v="3"/>
    <n v="3"/>
    <n v="3"/>
    <n v="3"/>
    <n v="94.47"/>
    <n v="94.47"/>
    <n v="94.47"/>
    <n v="94.47"/>
    <n v="7.3250767440000004"/>
    <n v="7.3250767440000004"/>
    <n v="13.651734100000001"/>
    <n v="13.651734100000001"/>
  </r>
  <r>
    <d v="2025-10-22T00:00:00"/>
    <x v="41"/>
    <n v="198"/>
    <n v="1"/>
    <n v="0.43"/>
    <n v="0.505"/>
    <n v="0.43"/>
    <n v="0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9"/>
    <n v="285"/>
    <n v="2"/>
    <n v="0.36"/>
    <n v="0.70199999999999996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2"/>
    <n v="1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40"/>
    <n v="3537"/>
    <n v="18"/>
    <n v="0.77100000000000002"/>
    <n v="0.50900000000000001"/>
    <n v="13.88"/>
    <n v="13.88"/>
    <s v="USD"/>
    <n v="2"/>
    <n v="2"/>
    <n v="2"/>
    <n v="2"/>
    <n v="2"/>
    <n v="2"/>
    <n v="2"/>
    <n v="2"/>
    <n v="56.37"/>
    <n v="56.37"/>
    <n v="56.37"/>
    <n v="56.37"/>
    <n v="24.623026429999999"/>
    <n v="24.623026429999999"/>
    <n v="4.0612391929999996"/>
    <n v="4.0612391929999996"/>
  </r>
  <r>
    <d v="2025-10-22T00:00:00"/>
    <x v="28"/>
    <n v="317"/>
    <n v="3"/>
    <n v="1.19"/>
    <n v="0.94599999999999995"/>
    <n v="3.57"/>
    <n v="3.57"/>
    <s v="USD"/>
    <n v="3"/>
    <n v="3"/>
    <n v="3"/>
    <n v="3"/>
    <n v="3"/>
    <n v="3"/>
    <n v="3"/>
    <n v="3"/>
    <n v="99.7"/>
    <n v="99.7"/>
    <n v="99.7"/>
    <n v="99.7"/>
    <n v="3.580742227"/>
    <n v="3.580742227"/>
    <n v="27.927170870000001"/>
    <n v="27.927170870000001"/>
  </r>
  <r>
    <d v="2025-10-22T00:00:00"/>
    <x v="4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28"/>
    <n v="708"/>
    <n v="2"/>
    <n v="0.78"/>
    <n v="0.28199999999999997"/>
    <n v="1.56"/>
    <n v="1.56"/>
    <s v="USD"/>
    <n v="1"/>
    <n v="1"/>
    <n v="1"/>
    <n v="1"/>
    <n v="1"/>
    <n v="1"/>
    <n v="1"/>
    <n v="1"/>
    <n v="24.98"/>
    <n v="24.98"/>
    <n v="24.98"/>
    <n v="24.98"/>
    <n v="6.2449959970000002"/>
    <n v="6.2449959970000002"/>
    <n v="16.012820510000001"/>
    <n v="16.012820510000001"/>
  </r>
  <r>
    <d v="2025-10-22T00:00:00"/>
    <x v="43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28"/>
    <n v="359"/>
    <n v="4"/>
    <n v="1.093"/>
    <n v="1.1140000000000001"/>
    <n v="4.37"/>
    <n v="4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43"/>
    <n v="1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43"/>
    <n v="65"/>
    <n v="1"/>
    <n v="0.35"/>
    <n v="1.538"/>
    <n v="0.35"/>
    <n v="0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28"/>
    <n v="383"/>
    <n v="3"/>
    <n v="0.45"/>
    <n v="0.78300000000000003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45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5"/>
    <n v="207"/>
    <n v="3"/>
    <n v="1.0529999999999999"/>
    <n v="1.4490000000000001"/>
    <n v="3.16"/>
    <n v="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"/>
    <n v="2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5"/>
    <n v="753"/>
    <n v="7"/>
    <n v="0.88100000000000001"/>
    <n v="0.93"/>
    <n v="6.17"/>
    <n v="6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8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45"/>
    <n v="121"/>
    <n v="1"/>
    <n v="0.99"/>
    <n v="0.82599999999999996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5"/>
    <n v="499"/>
    <n v="2"/>
    <n v="0.41"/>
    <n v="0.40100000000000002"/>
    <n v="0.82"/>
    <n v="0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45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3"/>
    <n v="174"/>
    <n v="1"/>
    <n v="1.1200000000000001"/>
    <n v="0.57499999999999996"/>
    <n v="1.1200000000000001"/>
    <n v="1.12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8"/>
    <n v="66"/>
    <n v="1"/>
    <n v="0.43"/>
    <n v="1.5149999999999999"/>
    <n v="0.43"/>
    <n v="0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3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2T00:00:00"/>
    <x v="45"/>
    <n v="215"/>
    <n v="2"/>
    <n v="0.52500000000000002"/>
    <n v="0.93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2T00:00:00"/>
    <x v="5"/>
    <n v="803"/>
    <n v="7"/>
    <n v="0.36"/>
    <n v="0.872"/>
    <n v="2.52"/>
    <n v="2.52"/>
    <s v="USD"/>
    <n v="1"/>
    <n v="1"/>
    <n v="1"/>
    <n v="1"/>
    <n v="1"/>
    <n v="1"/>
    <n v="1"/>
    <n v="1"/>
    <n v="39.979999999999997"/>
    <n v="39.979999999999997"/>
    <n v="39.979999999999997"/>
    <n v="39.979999999999997"/>
    <n v="6.3031515760000003"/>
    <n v="6.3031515760000003"/>
    <n v="15.86507937"/>
    <n v="15.86507937"/>
  </r>
  <r>
    <d v="2025-10-22T00:00:00"/>
    <x v="2"/>
    <n v="168"/>
    <n v="1"/>
    <n v="2.68"/>
    <n v="0.59499999999999997"/>
    <n v="2.68"/>
    <n v="2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0"/>
    <n v="2226"/>
    <n v="13"/>
    <n v="1.536"/>
    <n v="0.58399999999999996"/>
    <n v="19.97"/>
    <n v="19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1"/>
    <n v="5843"/>
    <n v="68"/>
    <n v="1.778"/>
    <n v="1.1639999999999999"/>
    <n v="120.87"/>
    <n v="120.87"/>
    <s v="USD"/>
    <n v="8"/>
    <n v="10"/>
    <n v="10"/>
    <n v="10"/>
    <n v="8"/>
    <n v="10"/>
    <n v="10"/>
    <n v="10"/>
    <n v="227.15"/>
    <n v="276.02999999999997"/>
    <n v="276.02999999999997"/>
    <n v="276.02999999999997"/>
    <n v="43.788718619999997"/>
    <n v="43.788718619999997"/>
    <n v="2.2836932239999999"/>
    <n v="2.2836932239999999"/>
  </r>
  <r>
    <d v="2025-10-23T00:00:00"/>
    <x v="2"/>
    <n v="1981"/>
    <n v="20"/>
    <n v="2.6429999999999998"/>
    <n v="1.01"/>
    <n v="52.85"/>
    <n v="52.85"/>
    <s v="USD"/>
    <n v="4"/>
    <n v="5"/>
    <n v="5"/>
    <n v="5"/>
    <n v="5"/>
    <n v="6"/>
    <n v="6"/>
    <n v="6"/>
    <n v="143.4"/>
    <n v="237.38"/>
    <n v="237.38"/>
    <n v="237.38"/>
    <n v="22.263880700000001"/>
    <n v="22.263880700000001"/>
    <n v="4.4915799429999996"/>
    <n v="4.4915799429999996"/>
  </r>
  <r>
    <d v="2025-10-23T00:00:00"/>
    <x v="4"/>
    <n v="1288"/>
    <n v="11"/>
    <n v="4.3620000000000001"/>
    <n v="0.85399999999999998"/>
    <n v="47.98"/>
    <n v="47.98"/>
    <s v="USD"/>
    <n v="5"/>
    <n v="5"/>
    <n v="5"/>
    <n v="5"/>
    <n v="6"/>
    <n v="6"/>
    <n v="6"/>
    <n v="6"/>
    <n v="428.94"/>
    <n v="428.94"/>
    <n v="428.94"/>
    <n v="428.94"/>
    <n v="11.18571362"/>
    <n v="11.18571362"/>
    <n v="8.9399749899999996"/>
    <n v="8.9399749899999996"/>
  </r>
  <r>
    <d v="2025-10-23T00:00:00"/>
    <x v="44"/>
    <n v="5453"/>
    <n v="39"/>
    <n v="2.2709999999999999"/>
    <n v="0.71499999999999997"/>
    <n v="88.55"/>
    <n v="88.55"/>
    <s v="USD"/>
    <n v="7"/>
    <n v="11"/>
    <n v="11"/>
    <n v="11"/>
    <n v="7"/>
    <n v="11"/>
    <n v="11"/>
    <n v="11"/>
    <n v="239.92"/>
    <n v="375.27"/>
    <n v="375.27"/>
    <n v="375.27"/>
    <n v="23.59634397"/>
    <n v="23.59634397"/>
    <n v="4.2379446639999996"/>
    <n v="4.2379446639999996"/>
  </r>
  <r>
    <d v="2025-10-23T00:00:00"/>
    <x v="6"/>
    <n v="642"/>
    <n v="9"/>
    <n v="1.782"/>
    <n v="1.4019999999999999"/>
    <n v="16.04"/>
    <n v="16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7"/>
    <n v="1028"/>
    <n v="13"/>
    <n v="1.546"/>
    <n v="1.2649999999999999"/>
    <n v="20.100000000000001"/>
    <n v="20.100000000000001"/>
    <s v="USD"/>
    <n v="1"/>
    <n v="1"/>
    <n v="1"/>
    <n v="1"/>
    <n v="1"/>
    <n v="1"/>
    <n v="1"/>
    <n v="1"/>
    <n v="34.49"/>
    <n v="34.49"/>
    <n v="34.49"/>
    <n v="34.49"/>
    <n v="58.277761669999997"/>
    <n v="58.277761669999997"/>
    <n v="1.715920398"/>
    <n v="1.715920398"/>
  </r>
  <r>
    <d v="2025-10-23T00:00:00"/>
    <x v="9"/>
    <n v="1786"/>
    <n v="12"/>
    <n v="1.669"/>
    <n v="0.67200000000000004"/>
    <n v="20.03"/>
    <n v="20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"/>
    <n v="6625"/>
    <n v="52"/>
    <n v="4.1520000000000001"/>
    <n v="0.78500000000000003"/>
    <n v="215.92"/>
    <n v="215.92"/>
    <s v="USD"/>
    <n v="13"/>
    <n v="18"/>
    <n v="18"/>
    <n v="18"/>
    <n v="20"/>
    <n v="33"/>
    <n v="33"/>
    <n v="33"/>
    <n v="720.58"/>
    <n v="1158.6099999999999"/>
    <n v="1158.6099999999999"/>
    <n v="1158.6099999999999"/>
    <n v="18.63612432"/>
    <n v="18.63612432"/>
    <n v="5.3659225639999999"/>
    <n v="5.3659225639999999"/>
  </r>
  <r>
    <d v="2025-10-23T00:00:00"/>
    <x v="10"/>
    <n v="1749"/>
    <n v="16"/>
    <n v="6.25"/>
    <n v="0.91500000000000004"/>
    <n v="100"/>
    <n v="100"/>
    <s v="USD"/>
    <n v="5"/>
    <n v="5"/>
    <n v="5"/>
    <n v="5"/>
    <n v="10"/>
    <n v="10"/>
    <n v="10"/>
    <n v="10"/>
    <n v="380.02"/>
    <n v="380.02"/>
    <n v="380.02"/>
    <n v="380.02"/>
    <n v="26.314404509999999"/>
    <n v="26.314404509999999"/>
    <n v="3.8001999999999998"/>
    <n v="3.8001999999999998"/>
  </r>
  <r>
    <d v="2025-10-23T00:00:00"/>
    <x v="11"/>
    <n v="1471"/>
    <n v="5"/>
    <n v="4.78"/>
    <n v="0.34"/>
    <n v="23.9"/>
    <n v="23.9"/>
    <s v="USD"/>
    <n v="2"/>
    <n v="3"/>
    <n v="3"/>
    <n v="3"/>
    <n v="2"/>
    <n v="3"/>
    <n v="3"/>
    <n v="3"/>
    <n v="63.76"/>
    <n v="153.25"/>
    <n v="153.25"/>
    <n v="153.25"/>
    <n v="15.595432300000001"/>
    <n v="15.595432300000001"/>
    <n v="6.4121338909999999"/>
    <n v="6.4121338909999999"/>
  </r>
  <r>
    <d v="2025-10-23T00:00:00"/>
    <x v="12"/>
    <n v="3981"/>
    <n v="27"/>
    <n v="5.5439999999999996"/>
    <n v="0.67800000000000005"/>
    <n v="149.68"/>
    <n v="149.68"/>
    <s v="USD"/>
    <n v="8"/>
    <n v="10"/>
    <n v="10"/>
    <n v="10"/>
    <n v="17"/>
    <n v="19"/>
    <n v="19"/>
    <n v="19"/>
    <n v="450.66"/>
    <n v="514.64"/>
    <n v="514.64"/>
    <n v="514.64"/>
    <n v="29.08440852"/>
    <n v="29.08440852"/>
    <n v="3.4382683059999999"/>
    <n v="3.4382683059999999"/>
  </r>
  <r>
    <d v="2025-10-23T00:00:00"/>
    <x v="13"/>
    <n v="4024"/>
    <n v="20"/>
    <n v="3.0030000000000001"/>
    <n v="0.497"/>
    <n v="60.05"/>
    <n v="60.05"/>
    <s v="USD"/>
    <n v="7"/>
    <n v="8"/>
    <n v="8"/>
    <n v="8"/>
    <n v="8"/>
    <n v="9"/>
    <n v="9"/>
    <n v="9"/>
    <n v="211.76"/>
    <n v="235.74"/>
    <n v="235.74"/>
    <n v="235.74"/>
    <n v="25.47297871"/>
    <n v="25.47297871"/>
    <n v="3.92572856"/>
    <n v="3.92572856"/>
  </r>
  <r>
    <d v="2025-10-23T00:00:00"/>
    <x v="14"/>
    <n v="1205"/>
    <n v="7"/>
    <n v="3.3210000000000002"/>
    <n v="0.58099999999999996"/>
    <n v="23.25"/>
    <n v="23.25"/>
    <s v="USD"/>
    <n v="1"/>
    <n v="1"/>
    <n v="1"/>
    <n v="1"/>
    <n v="1"/>
    <n v="1"/>
    <n v="1"/>
    <n v="1"/>
    <n v="21.88"/>
    <n v="21.88"/>
    <n v="21.88"/>
    <n v="21.88"/>
    <n v="106.261426"/>
    <n v="106.261426"/>
    <n v="0.94107526880000003"/>
    <n v="0.94107526880000003"/>
  </r>
  <r>
    <d v="2025-10-23T00:00:00"/>
    <x v="46"/>
    <n v="1652"/>
    <n v="3"/>
    <n v="3.5329999999999999"/>
    <n v="0.182"/>
    <n v="10.6"/>
    <n v="10.6"/>
    <s v="USD"/>
    <n v="0"/>
    <n v="2"/>
    <n v="2"/>
    <n v="2"/>
    <n v="0"/>
    <n v="2"/>
    <n v="2"/>
    <n v="2"/>
    <n v="0"/>
    <n v="66.760000000000005"/>
    <n v="66.760000000000005"/>
    <n v="66.760000000000005"/>
    <n v="15.87777112"/>
    <n v="15.87777112"/>
    <n v="6.2981132080000002"/>
    <n v="6.2981132080000002"/>
  </r>
  <r>
    <d v="2025-10-23T00:00:00"/>
    <x v="15"/>
    <n v="1357"/>
    <n v="5"/>
    <n v="3.456"/>
    <n v="0.36799999999999999"/>
    <n v="17.28"/>
    <n v="17.28"/>
    <s v="USD"/>
    <n v="1"/>
    <n v="1"/>
    <n v="1"/>
    <n v="1"/>
    <n v="1"/>
    <n v="1"/>
    <n v="1"/>
    <n v="1"/>
    <n v="29.49"/>
    <n v="29.49"/>
    <n v="29.49"/>
    <n v="29.49"/>
    <n v="58.596134280000001"/>
    <n v="58.596134280000001"/>
    <n v="1.7065972220000001"/>
    <n v="1.7065972220000001"/>
  </r>
  <r>
    <d v="2025-10-23T00:00:00"/>
    <x v="16"/>
    <n v="642"/>
    <n v="9"/>
    <n v="3.7360000000000002"/>
    <n v="1.4019999999999999"/>
    <n v="33.619999999999997"/>
    <n v="33.619999999999997"/>
    <s v="USD"/>
    <n v="4"/>
    <n v="4"/>
    <n v="4"/>
    <n v="4"/>
    <n v="6"/>
    <n v="6"/>
    <n v="6"/>
    <n v="6"/>
    <n v="271.11"/>
    <n v="271.11"/>
    <n v="271.11"/>
    <n v="271.11"/>
    <n v="12.4008705"/>
    <n v="12.4008705"/>
    <n v="8.0639500300000009"/>
    <n v="8.0639500300000009"/>
  </r>
  <r>
    <d v="2025-10-23T00:00:00"/>
    <x v="49"/>
    <n v="3686"/>
    <n v="42"/>
    <n v="1.958"/>
    <n v="1.139"/>
    <n v="82.25"/>
    <n v="82.25"/>
    <s v="USD"/>
    <n v="8"/>
    <n v="9"/>
    <n v="9"/>
    <n v="9"/>
    <n v="10"/>
    <n v="11"/>
    <n v="11"/>
    <n v="11"/>
    <n v="303.07"/>
    <n v="327.05"/>
    <n v="327.05"/>
    <n v="327.05"/>
    <n v="25.149059780000002"/>
    <n v="25.149059780000002"/>
    <n v="3.9762917930000001"/>
    <n v="3.9762917930000001"/>
  </r>
  <r>
    <d v="2025-10-23T00:00:00"/>
    <x v="17"/>
    <n v="420"/>
    <n v="2"/>
    <n v="3.97"/>
    <n v="0.47599999999999998"/>
    <n v="7.94"/>
    <n v="7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18"/>
    <n v="547"/>
    <n v="3"/>
    <n v="4.4429999999999996"/>
    <n v="0.54800000000000004"/>
    <n v="13.33"/>
    <n v="13.33"/>
    <s v="USD"/>
    <n v="1"/>
    <n v="1"/>
    <n v="1"/>
    <n v="1"/>
    <n v="1"/>
    <n v="1"/>
    <n v="1"/>
    <n v="1"/>
    <n v="34.880000000000003"/>
    <n v="34.880000000000003"/>
    <n v="34.880000000000003"/>
    <n v="34.880000000000003"/>
    <n v="38.216743119999997"/>
    <n v="38.216743119999997"/>
    <n v="2.6166541639999998"/>
    <n v="2.6166541639999998"/>
  </r>
  <r>
    <d v="2025-10-23T00:00:00"/>
    <x v="19"/>
    <n v="1019"/>
    <n v="8"/>
    <n v="7.3410000000000002"/>
    <n v="0.78500000000000003"/>
    <n v="58.73"/>
    <n v="58.73"/>
    <s v="USD"/>
    <n v="3"/>
    <n v="3"/>
    <n v="3"/>
    <n v="3"/>
    <n v="10"/>
    <n v="10"/>
    <n v="10"/>
    <n v="10"/>
    <n v="565.36"/>
    <n v="565.36"/>
    <n v="565.36"/>
    <n v="565.36"/>
    <n v="10.38807132"/>
    <n v="10.38807132"/>
    <n v="9.626426017"/>
    <n v="9.626426017"/>
  </r>
  <r>
    <d v="2025-10-23T00:00:00"/>
    <x v="20"/>
    <n v="1752"/>
    <n v="10"/>
    <n v="5.0549999999999997"/>
    <n v="0.57099999999999995"/>
    <n v="50.55"/>
    <n v="50.55"/>
    <s v="USD"/>
    <n v="6"/>
    <n v="6"/>
    <n v="6"/>
    <n v="6"/>
    <n v="9"/>
    <n v="9"/>
    <n v="9"/>
    <n v="9"/>
    <n v="452.14"/>
    <n v="452.14"/>
    <n v="452.14"/>
    <n v="452.14"/>
    <n v="11.18016544"/>
    <n v="11.18016544"/>
    <n v="8.9444114740000007"/>
    <n v="8.9444114740000007"/>
  </r>
  <r>
    <d v="2025-10-23T00:00:00"/>
    <x v="21"/>
    <n v="1229"/>
    <n v="15"/>
    <n v="2.859"/>
    <n v="1.2210000000000001"/>
    <n v="42.89"/>
    <n v="42.89"/>
    <s v="USD"/>
    <n v="3"/>
    <n v="3"/>
    <n v="3"/>
    <n v="3"/>
    <n v="3"/>
    <n v="3"/>
    <n v="3"/>
    <n v="3"/>
    <n v="89.35"/>
    <n v="89.35"/>
    <n v="89.35"/>
    <n v="89.35"/>
    <n v="48.002238390000002"/>
    <n v="48.002238390000002"/>
    <n v="2.0832361860000002"/>
    <n v="2.0832361860000002"/>
  </r>
  <r>
    <d v="2025-10-23T00:00:00"/>
    <x v="22"/>
    <n v="642"/>
    <n v="7"/>
    <n v="3.34"/>
    <n v="1.0900000000000001"/>
    <n v="23.38"/>
    <n v="23.38"/>
    <s v="USD"/>
    <n v="4"/>
    <n v="6"/>
    <n v="8"/>
    <n v="8"/>
    <n v="12"/>
    <n v="16"/>
    <n v="20"/>
    <n v="20"/>
    <n v="334.69"/>
    <n v="448.47"/>
    <n v="576.48"/>
    <n v="576.48"/>
    <n v="5.2132807100000003"/>
    <n v="4.0556480710000002"/>
    <n v="19.181779299999999"/>
    <n v="24.656971769999998"/>
  </r>
  <r>
    <d v="2025-10-23T00:00:00"/>
    <x v="3"/>
    <n v="762"/>
    <n v="2"/>
    <n v="4.8049999999999997"/>
    <n v="0.26200000000000001"/>
    <n v="9.61"/>
    <n v="9.61"/>
    <s v="USD"/>
    <n v="1"/>
    <n v="1"/>
    <n v="1"/>
    <n v="1"/>
    <n v="1"/>
    <n v="1"/>
    <n v="1"/>
    <n v="1"/>
    <n v="36.49"/>
    <n v="36.49"/>
    <n v="36.49"/>
    <n v="36.49"/>
    <n v="26.33598246"/>
    <n v="26.33598246"/>
    <n v="3.797086368"/>
    <n v="3.797086368"/>
  </r>
  <r>
    <d v="2025-10-23T00:00:00"/>
    <x v="46"/>
    <n v="262"/>
    <n v="2"/>
    <n v="3.35"/>
    <n v="0.76300000000000001"/>
    <n v="6.7"/>
    <n v="6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10"/>
    <n v="542"/>
    <n v="3"/>
    <n v="5.9969999999999999"/>
    <n v="0.55400000000000005"/>
    <n v="17.989999999999998"/>
    <n v="17.989999999999998"/>
    <s v="USD"/>
    <n v="3"/>
    <n v="4"/>
    <n v="4"/>
    <n v="4"/>
    <n v="4"/>
    <n v="6"/>
    <n v="6"/>
    <n v="6"/>
    <n v="185.58"/>
    <n v="247.38"/>
    <n v="247.38"/>
    <n v="247.38"/>
    <n v="7.2722127900000002"/>
    <n v="7.2722127900000002"/>
    <n v="13.75097276"/>
    <n v="13.75097276"/>
  </r>
  <r>
    <d v="2025-10-23T00:00:00"/>
    <x v="23"/>
    <n v="1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4"/>
    <n v="215"/>
    <n v="5"/>
    <n v="2.4180000000000001"/>
    <n v="2.3260000000000001"/>
    <n v="12.09"/>
    <n v="12.09"/>
    <s v="USD"/>
    <n v="0"/>
    <n v="1"/>
    <n v="1"/>
    <n v="1"/>
    <n v="0"/>
    <n v="1"/>
    <n v="1"/>
    <n v="1"/>
    <n v="0"/>
    <n v="22.88"/>
    <n v="22.88"/>
    <n v="22.88"/>
    <n v="52.840909089999997"/>
    <n v="52.840909089999997"/>
    <n v="1.8924731180000001"/>
    <n v="1.8924731180000001"/>
  </r>
  <r>
    <d v="2025-10-23T00:00:00"/>
    <x v="0"/>
    <n v="2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2"/>
    <n v="491"/>
    <n v="5"/>
    <n v="2.75"/>
    <n v="1.018"/>
    <n v="13.75"/>
    <n v="13.75"/>
    <s v="USD"/>
    <n v="5"/>
    <n v="5"/>
    <n v="5"/>
    <n v="5"/>
    <n v="5"/>
    <n v="5"/>
    <n v="5"/>
    <n v="5"/>
    <n v="125.23"/>
    <n v="125.23"/>
    <n v="125.23"/>
    <n v="125.23"/>
    <n v="10.979797169999999"/>
    <n v="10.979797169999999"/>
    <n v="9.1076363639999993"/>
    <n v="9.1076363639999993"/>
  </r>
  <r>
    <d v="2025-10-23T00:00:00"/>
    <x v="6"/>
    <n v="206"/>
    <n v="1"/>
    <n v="2.88"/>
    <n v="0.48499999999999999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15"/>
    <n v="1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6"/>
    <n v="436"/>
    <n v="2"/>
    <n v="4.76"/>
    <n v="0.45900000000000002"/>
    <n v="9.52"/>
    <n v="9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7"/>
    <n v="1058"/>
    <n v="3"/>
    <n v="2.407"/>
    <n v="0.28399999999999997"/>
    <n v="7.22"/>
    <n v="7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24"/>
    <n v="2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"/>
    <n v="1197"/>
    <n v="6"/>
    <n v="2.4830000000000001"/>
    <n v="0.501"/>
    <n v="14.9"/>
    <n v="14.9"/>
    <s v="USD"/>
    <n v="3"/>
    <n v="4"/>
    <n v="4"/>
    <n v="4"/>
    <n v="4"/>
    <n v="5"/>
    <n v="5"/>
    <n v="5"/>
    <n v="140.74"/>
    <n v="177.23"/>
    <n v="177.23"/>
    <n v="177.23"/>
    <n v="8.4071545449999991"/>
    <n v="8.4071545449999991"/>
    <n v="11.89463087"/>
    <n v="11.89463087"/>
  </r>
  <r>
    <d v="2025-10-23T00:00:00"/>
    <x v="17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4"/>
    <n v="256"/>
    <n v="3"/>
    <n v="3.1930000000000001"/>
    <n v="1.1719999999999999"/>
    <n v="9.58"/>
    <n v="9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1"/>
    <n v="144"/>
    <n v="1"/>
    <n v="1.75"/>
    <n v="0.69399999999999995"/>
    <n v="1.75"/>
    <n v="1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21"/>
    <n v="68"/>
    <n v="2"/>
    <n v="5.86"/>
    <n v="2.9409999999999998"/>
    <n v="11.72"/>
    <n v="11.72"/>
    <s v="USD"/>
    <n v="1"/>
    <n v="1"/>
    <n v="1"/>
    <n v="1"/>
    <n v="1"/>
    <n v="1"/>
    <n v="1"/>
    <n v="1"/>
    <n v="24.98"/>
    <n v="24.98"/>
    <n v="24.98"/>
    <n v="24.98"/>
    <n v="46.917534029999999"/>
    <n v="46.917534029999999"/>
    <n v="2.1313993170000001"/>
    <n v="2.1313993170000001"/>
  </r>
  <r>
    <d v="2025-10-23T00:00:00"/>
    <x v="25"/>
    <n v="662"/>
    <n v="2"/>
    <n v="3.75"/>
    <n v="0.30199999999999999"/>
    <n v="7.5"/>
    <n v="7.5"/>
    <s v="USD"/>
    <n v="1"/>
    <n v="1"/>
    <n v="1"/>
    <n v="1"/>
    <n v="1"/>
    <n v="1"/>
    <n v="1"/>
    <n v="1"/>
    <n v="13.88"/>
    <n v="13.88"/>
    <n v="13.88"/>
    <n v="13.88"/>
    <n v="54.034582129999997"/>
    <n v="54.034582129999997"/>
    <n v="1.850666667"/>
    <n v="1.850666667"/>
  </r>
  <r>
    <d v="2025-10-23T00:00:00"/>
    <x v="26"/>
    <n v="1308"/>
    <n v="4"/>
    <n v="2.3199999999999998"/>
    <n v="0.30599999999999999"/>
    <n v="9.2799999999999994"/>
    <n v="9.2799999999999994"/>
    <s v="USD"/>
    <n v="1"/>
    <n v="1"/>
    <n v="1"/>
    <n v="1"/>
    <n v="1"/>
    <n v="1"/>
    <n v="1"/>
    <n v="1"/>
    <n v="13.49"/>
    <n v="13.49"/>
    <n v="13.49"/>
    <n v="13.49"/>
    <n v="68.791697549999995"/>
    <n v="68.791697549999995"/>
    <n v="1.453663793"/>
    <n v="1.453663793"/>
  </r>
  <r>
    <d v="2025-10-23T00:00:00"/>
    <x v="27"/>
    <n v="4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5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1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14"/>
    <n v="214"/>
    <n v="2"/>
    <n v="3.8"/>
    <n v="0.93500000000000005"/>
    <n v="7.6"/>
    <n v="7.6"/>
    <s v="USD"/>
    <n v="1"/>
    <n v="1"/>
    <n v="1"/>
    <n v="1"/>
    <n v="1"/>
    <n v="1"/>
    <n v="1"/>
    <n v="1"/>
    <n v="36.979999999999997"/>
    <n v="36.979999999999997"/>
    <n v="36.979999999999997"/>
    <n v="36.979999999999997"/>
    <n v="20.55164954"/>
    <n v="20.55164954"/>
    <n v="4.8657894739999996"/>
    <n v="4.8657894739999996"/>
  </r>
  <r>
    <d v="2025-10-23T00:00:00"/>
    <x v="44"/>
    <n v="46"/>
    <n v="1"/>
    <n v="1.75"/>
    <n v="2.1739999999999999"/>
    <n v="1.75"/>
    <n v="1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12"/>
    <n v="891"/>
    <n v="10"/>
    <n v="4.0990000000000002"/>
    <n v="1.1220000000000001"/>
    <n v="40.99"/>
    <n v="40.99"/>
    <s v="USD"/>
    <n v="5"/>
    <n v="5"/>
    <n v="5"/>
    <n v="5"/>
    <n v="5"/>
    <n v="5"/>
    <n v="5"/>
    <n v="5"/>
    <n v="142.84"/>
    <n v="142.84"/>
    <n v="142.84"/>
    <n v="142.84"/>
    <n v="28.69644357"/>
    <n v="28.69644357"/>
    <n v="3.4847523790000001"/>
    <n v="3.4847523790000001"/>
  </r>
  <r>
    <d v="2025-10-23T00:00:00"/>
    <x v="10"/>
    <n v="59"/>
    <n v="3"/>
    <n v="4.17"/>
    <n v="5.085"/>
    <n v="12.51"/>
    <n v="12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28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2"/>
    <n v="364"/>
    <n v="1"/>
    <n v="2.56"/>
    <n v="0.27500000000000002"/>
    <n v="2.56"/>
    <n v="2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9"/>
    <n v="138"/>
    <n v="1"/>
    <n v="0.64"/>
    <n v="0.72499999999999998"/>
    <n v="0.64"/>
    <n v="0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16"/>
    <n v="4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8"/>
    <n v="80"/>
    <n v="3"/>
    <n v="1.823"/>
    <n v="3.75"/>
    <n v="5.47"/>
    <n v="5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19"/>
    <n v="1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29"/>
    <n v="42"/>
    <n v="1"/>
    <n v="0.93"/>
    <n v="2.3809999999999998"/>
    <n v="0.93"/>
    <n v="0.93"/>
    <s v="USD"/>
    <n v="1"/>
    <n v="1"/>
    <n v="1"/>
    <n v="1"/>
    <n v="1"/>
    <n v="1"/>
    <n v="1"/>
    <n v="1"/>
    <n v="37.880000000000003"/>
    <n v="37.880000000000003"/>
    <n v="37.880000000000003"/>
    <n v="37.880000000000003"/>
    <n v="2.4551214360000002"/>
    <n v="2.4551214360000002"/>
    <n v="40.731182799999999"/>
    <n v="40.731182799999999"/>
  </r>
  <r>
    <d v="2025-10-23T00:00:00"/>
    <x v="29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29"/>
    <n v="62"/>
    <n v="1"/>
    <n v="2.4900000000000002"/>
    <n v="1.613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29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0"/>
    <n v="733"/>
    <n v="12"/>
    <n v="0.55800000000000005"/>
    <n v="1.637"/>
    <n v="6.7"/>
    <n v="6.7"/>
    <s v="USD"/>
    <n v="2"/>
    <n v="3"/>
    <n v="3"/>
    <n v="3"/>
    <n v="3"/>
    <n v="4"/>
    <n v="4"/>
    <n v="4"/>
    <n v="36.86"/>
    <n v="50.74"/>
    <n v="50.74"/>
    <n v="50.74"/>
    <n v="13.20457233"/>
    <n v="13.20457233"/>
    <n v="7.5731343280000001"/>
    <n v="7.5731343280000001"/>
  </r>
  <r>
    <d v="2025-10-23T00:00:00"/>
    <x v="30"/>
    <n v="755"/>
    <n v="16"/>
    <n v="0.63300000000000001"/>
    <n v="2.1190000000000002"/>
    <n v="10.130000000000001"/>
    <n v="10.130000000000001"/>
    <s v="USD"/>
    <n v="0"/>
    <n v="1"/>
    <n v="1"/>
    <n v="1"/>
    <n v="0"/>
    <n v="1"/>
    <n v="1"/>
    <n v="1"/>
    <n v="0"/>
    <n v="13.88"/>
    <n v="13.88"/>
    <n v="13.88"/>
    <n v="72.982708930000001"/>
    <n v="72.982708930000001"/>
    <n v="1.3701875619999999"/>
    <n v="1.3701875619999999"/>
  </r>
  <r>
    <d v="2025-10-23T00:00:00"/>
    <x v="30"/>
    <n v="933"/>
    <n v="10"/>
    <n v="0.57199999999999995"/>
    <n v="1.0720000000000001"/>
    <n v="5.72"/>
    <n v="5.72"/>
    <s v="USD"/>
    <n v="3"/>
    <n v="3"/>
    <n v="3"/>
    <n v="3"/>
    <n v="3"/>
    <n v="3"/>
    <n v="3"/>
    <n v="3"/>
    <n v="39.25"/>
    <n v="39.25"/>
    <n v="39.25"/>
    <n v="39.25"/>
    <n v="14.57324841"/>
    <n v="14.57324841"/>
    <n v="6.8618881119999999"/>
    <n v="6.8618881119999999"/>
  </r>
  <r>
    <d v="2025-10-23T00:00:00"/>
    <x v="30"/>
    <n v="2235"/>
    <n v="24"/>
    <n v="0.30299999999999999"/>
    <n v="1.0740000000000001"/>
    <n v="7.28"/>
    <n v="7.28"/>
    <s v="USD"/>
    <n v="1"/>
    <n v="1"/>
    <n v="1"/>
    <n v="1"/>
    <n v="1"/>
    <n v="1"/>
    <n v="1"/>
    <n v="1"/>
    <n v="11.49"/>
    <n v="11.49"/>
    <n v="11.49"/>
    <n v="11.49"/>
    <n v="63.359442989999998"/>
    <n v="63.359442989999998"/>
    <n v="1.5782967029999999"/>
    <n v="1.5782967029999999"/>
  </r>
  <r>
    <d v="2025-10-23T00:00:00"/>
    <x v="31"/>
    <n v="130"/>
    <n v="2"/>
    <n v="1.83"/>
    <n v="1.538"/>
    <n v="3.66"/>
    <n v="3.66"/>
    <s v="USD"/>
    <n v="1"/>
    <n v="1"/>
    <n v="1"/>
    <n v="1"/>
    <n v="1"/>
    <n v="1"/>
    <n v="1"/>
    <n v="1"/>
    <n v="21.88"/>
    <n v="21.88"/>
    <n v="21.88"/>
    <n v="21.88"/>
    <n v="16.72760512"/>
    <n v="16.72760512"/>
    <n v="5.9781420770000002"/>
    <n v="5.9781420770000002"/>
  </r>
  <r>
    <d v="2025-10-23T00:00:00"/>
    <x v="32"/>
    <n v="378"/>
    <n v="2"/>
    <n v="1.2"/>
    <n v="0.52900000000000003"/>
    <n v="2.4"/>
    <n v="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1"/>
    <n v="245"/>
    <n v="3"/>
    <n v="1.02"/>
    <n v="1.224"/>
    <n v="3.06"/>
    <n v="3.06"/>
    <s v="USD"/>
    <n v="0"/>
    <n v="1"/>
    <n v="1"/>
    <n v="1"/>
    <n v="0"/>
    <n v="1"/>
    <n v="1"/>
    <n v="1"/>
    <n v="0"/>
    <n v="21.88"/>
    <n v="21.88"/>
    <n v="21.88"/>
    <n v="13.98537477"/>
    <n v="13.98537477"/>
    <n v="7.150326797"/>
    <n v="7.150326797"/>
  </r>
  <r>
    <d v="2025-10-23T00:00:00"/>
    <x v="32"/>
    <n v="377"/>
    <n v="2"/>
    <n v="1.2749999999999999"/>
    <n v="0.53100000000000003"/>
    <n v="2.5499999999999998"/>
    <n v="2.54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2"/>
    <n v="484"/>
    <n v="6"/>
    <n v="1.4930000000000001"/>
    <n v="1.24"/>
    <n v="8.9600000000000009"/>
    <n v="8.9600000000000009"/>
    <s v="USD"/>
    <n v="7"/>
    <n v="7"/>
    <n v="7"/>
    <n v="7"/>
    <n v="7"/>
    <n v="7"/>
    <n v="7"/>
    <n v="7"/>
    <n v="345.01"/>
    <n v="345.01"/>
    <n v="345.01"/>
    <n v="345.01"/>
    <n v="2.5970261730000002"/>
    <n v="2.5970261730000002"/>
    <n v="38.505580360000003"/>
    <n v="38.505580360000003"/>
  </r>
  <r>
    <d v="2025-10-23T00:00:00"/>
    <x v="31"/>
    <n v="256"/>
    <n v="2"/>
    <n v="1.665"/>
    <n v="0.78100000000000003"/>
    <n v="3.33"/>
    <n v="3.33"/>
    <s v="USD"/>
    <n v="1"/>
    <n v="1"/>
    <n v="1"/>
    <n v="1"/>
    <n v="1"/>
    <n v="1"/>
    <n v="1"/>
    <n v="1"/>
    <n v="29.9"/>
    <n v="29.9"/>
    <n v="29.9"/>
    <n v="29.9"/>
    <n v="11.137123750000001"/>
    <n v="11.137123750000001"/>
    <n v="8.9789789790000007"/>
    <n v="8.9789789790000007"/>
  </r>
  <r>
    <d v="2025-10-23T00:00:00"/>
    <x v="32"/>
    <n v="840"/>
    <n v="4"/>
    <n v="0.65300000000000002"/>
    <n v="0.47599999999999998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1"/>
    <n v="1218"/>
    <n v="8"/>
    <n v="0.755"/>
    <n v="0.65700000000000003"/>
    <n v="6.04"/>
    <n v="6.04"/>
    <s v="USD"/>
    <n v="3"/>
    <n v="3"/>
    <n v="3"/>
    <n v="3"/>
    <n v="3"/>
    <n v="3"/>
    <n v="3"/>
    <n v="3"/>
    <n v="85.29"/>
    <n v="85.29"/>
    <n v="85.29"/>
    <n v="85.29"/>
    <n v="7.0817211870000003"/>
    <n v="7.0817211870000003"/>
    <n v="14.120860929999999"/>
    <n v="14.120860929999999"/>
  </r>
  <r>
    <d v="2025-10-23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4"/>
    <n v="453"/>
    <n v="1"/>
    <n v="1.1399999999999999"/>
    <n v="0.221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5"/>
    <n v="599"/>
    <n v="2"/>
    <n v="1.125"/>
    <n v="0.33400000000000002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5"/>
    <n v="1530"/>
    <n v="5"/>
    <n v="0.91200000000000003"/>
    <n v="0.32700000000000001"/>
    <n v="4.5599999999999996"/>
    <n v="4.5599999999999996"/>
    <s v="USD"/>
    <n v="2"/>
    <n v="2"/>
    <n v="2"/>
    <n v="2"/>
    <n v="2"/>
    <n v="2"/>
    <n v="2"/>
    <n v="2"/>
    <n v="46.86"/>
    <n v="46.86"/>
    <n v="46.86"/>
    <n v="46.86"/>
    <n v="9.7311139559999997"/>
    <n v="9.7311139559999997"/>
    <n v="10.27631579"/>
    <n v="10.27631579"/>
  </r>
  <r>
    <d v="2025-10-23T00:00:00"/>
    <x v="33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4"/>
    <n v="886"/>
    <n v="5"/>
    <n v="1.1519999999999999"/>
    <n v="0.56399999999999995"/>
    <n v="5.76"/>
    <n v="5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3"/>
    <n v="111"/>
    <n v="1"/>
    <n v="1.2"/>
    <n v="0.90100000000000002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4"/>
    <n v="243"/>
    <n v="7"/>
    <n v="0.95"/>
    <n v="2.8809999999999998"/>
    <n v="6.65"/>
    <n v="6.65"/>
    <s v="USD"/>
    <n v="2"/>
    <n v="2"/>
    <n v="2"/>
    <n v="2"/>
    <n v="2"/>
    <n v="2"/>
    <n v="2"/>
    <n v="2"/>
    <n v="45.88"/>
    <n v="45.88"/>
    <n v="45.88"/>
    <n v="45.88"/>
    <n v="14.494333040000001"/>
    <n v="14.494333040000001"/>
    <n v="6.8992481200000002"/>
    <n v="6.8992481200000002"/>
  </r>
  <r>
    <d v="2025-10-23T00:00:00"/>
    <x v="35"/>
    <n v="702"/>
    <n v="4"/>
    <n v="1.175"/>
    <n v="0.56999999999999995"/>
    <n v="4.7"/>
    <n v="4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4"/>
    <n v="2639"/>
    <n v="6"/>
    <n v="0.66800000000000004"/>
    <n v="0.22700000000000001"/>
    <n v="4.01"/>
    <n v="4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3"/>
    <n v="104"/>
    <n v="1"/>
    <n v="0.45"/>
    <n v="0.96199999999999997"/>
    <n v="0.45"/>
    <n v="0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5"/>
    <n v="1263"/>
    <n v="1"/>
    <n v="0.6"/>
    <n v="7.9000000000000001E-2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6"/>
    <n v="3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6"/>
    <n v="656"/>
    <n v="2"/>
    <n v="1.05"/>
    <n v="0.30499999999999999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6"/>
    <n v="490"/>
    <n v="3"/>
    <n v="1.41"/>
    <n v="0.61199999999999999"/>
    <n v="4.2300000000000004"/>
    <n v="4.23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6"/>
    <n v="858"/>
    <n v="1"/>
    <n v="1.1599999999999999"/>
    <n v="0.11700000000000001"/>
    <n v="1.1599999999999999"/>
    <n v="1.15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7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7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7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7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9"/>
    <n v="507"/>
    <n v="6"/>
    <n v="1.0369999999999999"/>
    <n v="1.1830000000000001"/>
    <n v="6.22"/>
    <n v="6.22"/>
    <s v="USD"/>
    <n v="0"/>
    <n v="1"/>
    <n v="1"/>
    <n v="1"/>
    <n v="0"/>
    <n v="1"/>
    <n v="1"/>
    <n v="1"/>
    <n v="0"/>
    <n v="27.49"/>
    <n v="27.49"/>
    <n v="27.49"/>
    <n v="22.626409599999999"/>
    <n v="22.626409599999999"/>
    <n v="4.419614148"/>
    <n v="4.419614148"/>
  </r>
  <r>
    <d v="2025-10-23T00:00:00"/>
    <x v="40"/>
    <n v="435"/>
    <n v="5"/>
    <n v="1.198"/>
    <n v="1.149"/>
    <n v="5.99"/>
    <n v="5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1"/>
    <n v="4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2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9"/>
    <n v="246"/>
    <n v="1"/>
    <n v="0.84"/>
    <n v="0.40699999999999997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0"/>
    <n v="1063"/>
    <n v="4"/>
    <n v="1.133"/>
    <n v="0.376"/>
    <n v="4.53"/>
    <n v="4.53"/>
    <s v="USD"/>
    <n v="2"/>
    <n v="2"/>
    <n v="2"/>
    <n v="2"/>
    <n v="4"/>
    <n v="4"/>
    <n v="4"/>
    <n v="4"/>
    <n v="131.96"/>
    <n v="131.96"/>
    <n v="131.96"/>
    <n v="131.96"/>
    <n v="3.4328584420000001"/>
    <n v="3.4328584420000001"/>
    <n v="29.13024283"/>
    <n v="29.13024283"/>
  </r>
  <r>
    <d v="2025-10-23T00:00:00"/>
    <x v="41"/>
    <n v="1059"/>
    <n v="2"/>
    <n v="1.095"/>
    <n v="0.189"/>
    <n v="2.19"/>
    <n v="2.19"/>
    <s v="USD"/>
    <n v="3"/>
    <n v="3"/>
    <n v="3"/>
    <n v="3"/>
    <n v="3"/>
    <n v="3"/>
    <n v="3"/>
    <n v="3"/>
    <n v="83.47"/>
    <n v="83.47"/>
    <n v="83.47"/>
    <n v="83.47"/>
    <n v="2.6236971370000002"/>
    <n v="2.6236971370000002"/>
    <n v="38.114155250000003"/>
    <n v="38.114155250000003"/>
  </r>
  <r>
    <d v="2025-10-23T00:00:00"/>
    <x v="42"/>
    <n v="404"/>
    <n v="1"/>
    <n v="0.49"/>
    <n v="0.248"/>
    <n v="0.49"/>
    <n v="0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2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9"/>
    <n v="200"/>
    <n v="4"/>
    <n v="1.123"/>
    <n v="2"/>
    <n v="4.49"/>
    <n v="4.49"/>
    <s v="USD"/>
    <n v="0"/>
    <n v="1"/>
    <n v="1"/>
    <n v="1"/>
    <n v="0"/>
    <n v="1"/>
    <n v="1"/>
    <n v="1"/>
    <n v="0"/>
    <n v="11.49"/>
    <n v="11.49"/>
    <n v="11.49"/>
    <n v="39.077458659999998"/>
    <n v="39.077458659999998"/>
    <n v="2.559020045"/>
    <n v="2.559020045"/>
  </r>
  <r>
    <d v="2025-10-23T00:00:00"/>
    <x v="40"/>
    <n v="356"/>
    <n v="3"/>
    <n v="1.63"/>
    <n v="0.84299999999999997"/>
    <n v="4.8899999999999997"/>
    <n v="4.8899999999999997"/>
    <s v="USD"/>
    <n v="1"/>
    <n v="1"/>
    <n v="1"/>
    <n v="1"/>
    <n v="3"/>
    <n v="3"/>
    <n v="3"/>
    <n v="3"/>
    <n v="98.7"/>
    <n v="98.7"/>
    <n v="98.7"/>
    <n v="98.7"/>
    <n v="4.9544072950000002"/>
    <n v="4.9544072950000002"/>
    <n v="20.184049080000001"/>
    <n v="20.184049080000001"/>
  </r>
  <r>
    <d v="2025-10-23T00:00:00"/>
    <x v="41"/>
    <n v="702"/>
    <n v="6"/>
    <n v="1.105"/>
    <n v="0.85499999999999998"/>
    <n v="6.63"/>
    <n v="6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1"/>
    <n v="131"/>
    <n v="1"/>
    <n v="0.39"/>
    <n v="0.76300000000000001"/>
    <n v="0.39"/>
    <n v="0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9"/>
    <n v="282"/>
    <n v="2"/>
    <n v="0.4"/>
    <n v="0.70899999999999996"/>
    <n v="0.8"/>
    <n v="0.8"/>
    <s v="USD"/>
    <n v="1"/>
    <n v="1"/>
    <n v="1"/>
    <n v="1"/>
    <n v="1"/>
    <n v="1"/>
    <n v="1"/>
    <n v="1"/>
    <n v="11.49"/>
    <n v="11.49"/>
    <n v="11.49"/>
    <n v="11.49"/>
    <n v="6.9625761529999997"/>
    <n v="6.9625761529999997"/>
    <n v="14.362500000000001"/>
    <n v="14.362500000000001"/>
  </r>
  <r>
    <d v="2025-10-23T00:00:00"/>
    <x v="42"/>
    <n v="131"/>
    <n v="1"/>
    <n v="0.66"/>
    <n v="0.76300000000000001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0"/>
    <n v="2758"/>
    <n v="16"/>
    <n v="0.75600000000000001"/>
    <n v="0.57999999999999996"/>
    <n v="12.1"/>
    <n v="12.1"/>
    <s v="USD"/>
    <n v="1"/>
    <n v="1"/>
    <n v="1"/>
    <n v="1"/>
    <n v="1"/>
    <n v="1"/>
    <n v="1"/>
    <n v="1"/>
    <n v="34.49"/>
    <n v="34.49"/>
    <n v="34.49"/>
    <n v="34.49"/>
    <n v="35.082632650000001"/>
    <n v="35.082632650000001"/>
    <n v="2.8504132229999999"/>
    <n v="2.8504132229999999"/>
  </r>
  <r>
    <d v="2025-10-23T00:00:00"/>
    <x v="28"/>
    <n v="2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28"/>
    <n v="558"/>
    <n v="1"/>
    <n v="1.5"/>
    <n v="0.178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3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28"/>
    <n v="308"/>
    <n v="3"/>
    <n v="1.25"/>
    <n v="0.97399999999999998"/>
    <n v="3.75"/>
    <n v="3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43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3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28"/>
    <n v="3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5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5"/>
    <n v="194"/>
    <n v="2"/>
    <n v="0.78"/>
    <n v="1.0309999999999999"/>
    <n v="1.56"/>
    <n v="1.56"/>
    <s v="USD"/>
    <n v="1"/>
    <n v="1"/>
    <n v="1"/>
    <n v="1"/>
    <n v="1"/>
    <n v="1"/>
    <n v="1"/>
    <n v="1"/>
    <n v="21.88"/>
    <n v="21.88"/>
    <n v="21.88"/>
    <n v="21.88"/>
    <n v="7.1297989030000002"/>
    <n v="7.1297989030000002"/>
    <n v="14.025641029999999"/>
    <n v="14.025641029999999"/>
  </r>
  <r>
    <d v="2025-10-23T00:00:00"/>
    <x v="3"/>
    <n v="2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5"/>
    <n v="627"/>
    <n v="9"/>
    <n v="0.90700000000000003"/>
    <n v="1.4350000000000001"/>
    <n v="8.16"/>
    <n v="8.16"/>
    <s v="USD"/>
    <n v="2"/>
    <n v="2"/>
    <n v="2"/>
    <n v="2"/>
    <n v="3"/>
    <n v="3"/>
    <n v="3"/>
    <n v="3"/>
    <n v="104.84"/>
    <n v="104.84"/>
    <n v="104.84"/>
    <n v="104.84"/>
    <n v="7.7832888210000002"/>
    <n v="7.7832888210000002"/>
    <n v="12.84803922"/>
    <n v="12.84803922"/>
  </r>
  <r>
    <d v="2025-10-23T00:00:00"/>
    <x v="8"/>
    <n v="1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5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5"/>
    <n v="388"/>
    <n v="4"/>
    <n v="0.85499999999999998"/>
    <n v="1.0309999999999999"/>
    <n v="3.42"/>
    <n v="3.42"/>
    <s v="USD"/>
    <n v="0"/>
    <n v="1"/>
    <n v="1"/>
    <n v="1"/>
    <n v="0"/>
    <n v="1"/>
    <n v="1"/>
    <n v="1"/>
    <n v="0"/>
    <n v="11.49"/>
    <n v="11.49"/>
    <n v="11.49"/>
    <n v="29.76501305"/>
    <n v="29.76501305"/>
    <n v="3.3596491230000001"/>
    <n v="3.3596491230000001"/>
  </r>
  <r>
    <d v="2025-10-23T00:00:00"/>
    <x v="8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5"/>
    <n v="18"/>
    <n v="1"/>
    <n v="1.68"/>
    <n v="5.556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3"/>
    <n v="141"/>
    <n v="2"/>
    <n v="1.7549999999999999"/>
    <n v="1.4179999999999999"/>
    <n v="3.51"/>
    <n v="3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8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3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45"/>
    <n v="1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3T00:00:00"/>
    <x v="5"/>
    <n v="692"/>
    <n v="6"/>
    <n v="0.372"/>
    <n v="0.86699999999999999"/>
    <n v="2.23"/>
    <n v="2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3T00:00:00"/>
    <x v="2"/>
    <n v="145"/>
    <n v="1"/>
    <n v="2.36"/>
    <n v="0.69"/>
    <n v="2.36"/>
    <n v="2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0"/>
    <n v="1614"/>
    <n v="11"/>
    <n v="1.613"/>
    <n v="0.68200000000000005"/>
    <n v="17.739999999999998"/>
    <n v="17.739999999999998"/>
    <s v="USD"/>
    <n v="2"/>
    <n v="2"/>
    <n v="2"/>
    <n v="2"/>
    <n v="2"/>
    <n v="2"/>
    <n v="2"/>
    <n v="2"/>
    <n v="105.39"/>
    <n v="105.39"/>
    <n v="105.39"/>
    <n v="105.39"/>
    <n v="16.83271658"/>
    <n v="16.83271658"/>
    <n v="5.9408117249999997"/>
    <n v="5.9408117249999997"/>
  </r>
  <r>
    <d v="2025-10-24T00:00:00"/>
    <x v="1"/>
    <n v="4313"/>
    <n v="57"/>
    <n v="1.8759999999999999"/>
    <n v="1.3220000000000001"/>
    <n v="106.93"/>
    <n v="106.93"/>
    <s v="USD"/>
    <n v="9"/>
    <n v="9"/>
    <n v="9"/>
    <n v="9"/>
    <n v="9"/>
    <n v="9"/>
    <n v="9"/>
    <n v="9"/>
    <n v="239.23"/>
    <n v="239.23"/>
    <n v="239.23"/>
    <n v="239.23"/>
    <n v="44.697571369999999"/>
    <n v="44.697571369999999"/>
    <n v="2.237258019"/>
    <n v="2.237258019"/>
  </r>
  <r>
    <d v="2025-10-24T00:00:00"/>
    <x v="2"/>
    <n v="1483"/>
    <n v="16"/>
    <n v="2.2519999999999998"/>
    <n v="1.079"/>
    <n v="36.03"/>
    <n v="36.03"/>
    <s v="USD"/>
    <n v="0"/>
    <n v="1"/>
    <n v="1"/>
    <n v="1"/>
    <n v="0"/>
    <n v="2"/>
    <n v="2"/>
    <n v="2"/>
    <n v="0"/>
    <n v="59.76"/>
    <n v="59.76"/>
    <n v="59.76"/>
    <n v="60.29116466"/>
    <n v="60.29116466"/>
    <n v="1.658617818"/>
    <n v="1.658617818"/>
  </r>
  <r>
    <d v="2025-10-24T00:00:00"/>
    <x v="4"/>
    <n v="1231"/>
    <n v="3"/>
    <n v="3.85"/>
    <n v="0.24399999999999999"/>
    <n v="11.55"/>
    <n v="11.55"/>
    <s v="USD"/>
    <n v="3"/>
    <n v="3"/>
    <n v="3"/>
    <n v="3"/>
    <n v="3"/>
    <n v="3"/>
    <n v="3"/>
    <n v="3"/>
    <n v="241.88"/>
    <n v="241.88"/>
    <n v="241.88"/>
    <n v="241.88"/>
    <n v="4.7750950879999996"/>
    <n v="4.7750950879999996"/>
    <n v="20.941991340000001"/>
    <n v="20.941991340000001"/>
  </r>
  <r>
    <d v="2025-10-24T00:00:00"/>
    <x v="44"/>
    <n v="2716"/>
    <n v="19"/>
    <n v="2.0859999999999999"/>
    <n v="0.7"/>
    <n v="39.64"/>
    <n v="39.64"/>
    <s v="USD"/>
    <n v="3"/>
    <n v="3"/>
    <n v="3"/>
    <n v="3"/>
    <n v="3"/>
    <n v="3"/>
    <n v="3"/>
    <n v="3"/>
    <n v="81.349999999999994"/>
    <n v="81.349999999999994"/>
    <n v="81.349999999999994"/>
    <n v="81.349999999999994"/>
    <n v="48.727719729999997"/>
    <n v="48.727719729999997"/>
    <n v="2.0522199799999998"/>
    <n v="2.0522199799999998"/>
  </r>
  <r>
    <d v="2025-10-24T00:00:00"/>
    <x v="6"/>
    <n v="427"/>
    <n v="5"/>
    <n v="2.4060000000000001"/>
    <n v="1.171"/>
    <n v="12.03"/>
    <n v="12.03"/>
    <s v="USD"/>
    <n v="4"/>
    <n v="4"/>
    <n v="4"/>
    <n v="4"/>
    <n v="4"/>
    <n v="4"/>
    <n v="4"/>
    <n v="4"/>
    <n v="80.739999999999995"/>
    <n v="80.739999999999995"/>
    <n v="80.739999999999995"/>
    <n v="80.739999999999995"/>
    <n v="14.89967798"/>
    <n v="14.89967798"/>
    <n v="6.7115544470000001"/>
    <n v="6.7115544470000001"/>
  </r>
  <r>
    <d v="2025-10-24T00:00:00"/>
    <x v="7"/>
    <n v="2312"/>
    <n v="7"/>
    <n v="2.1509999999999998"/>
    <n v="0.30299999999999999"/>
    <n v="15.06"/>
    <n v="15.06"/>
    <s v="USD"/>
    <n v="2"/>
    <n v="2"/>
    <n v="2"/>
    <n v="2"/>
    <n v="2"/>
    <n v="2"/>
    <n v="2"/>
    <n v="2"/>
    <n v="80.37"/>
    <n v="80.37"/>
    <n v="80.37"/>
    <n v="80.37"/>
    <n v="18.738335200000002"/>
    <n v="18.738335200000002"/>
    <n v="5.3366533860000001"/>
    <n v="5.3366533860000001"/>
  </r>
  <r>
    <d v="2025-10-24T00:00:00"/>
    <x v="9"/>
    <n v="1548"/>
    <n v="15"/>
    <n v="0.98099999999999998"/>
    <n v="0.96899999999999997"/>
    <n v="14.72"/>
    <n v="14.72"/>
    <s v="USD"/>
    <n v="2"/>
    <n v="3"/>
    <n v="3"/>
    <n v="3"/>
    <n v="2"/>
    <n v="3"/>
    <n v="3"/>
    <n v="3"/>
    <n v="43.76"/>
    <n v="65.64"/>
    <n v="65.64"/>
    <n v="65.64"/>
    <n v="22.425350399999999"/>
    <n v="22.425350399999999"/>
    <n v="4.4592391300000003"/>
    <n v="4.4592391300000003"/>
  </r>
  <r>
    <d v="2025-10-24T00:00:00"/>
    <x v="4"/>
    <n v="5398"/>
    <n v="36"/>
    <n v="4.5380000000000003"/>
    <n v="0.66700000000000004"/>
    <n v="163.38"/>
    <n v="163.38"/>
    <s v="USD"/>
    <n v="7"/>
    <n v="8"/>
    <n v="8"/>
    <n v="8"/>
    <n v="13"/>
    <n v="17"/>
    <n v="17"/>
    <n v="17"/>
    <n v="609.58000000000004"/>
    <n v="755.54"/>
    <n v="755.54"/>
    <n v="755.54"/>
    <n v="21.624268730000001"/>
    <n v="21.624268730000001"/>
    <n v="4.6244338349999996"/>
    <n v="4.6244338349999996"/>
  </r>
  <r>
    <d v="2025-10-24T00:00:00"/>
    <x v="10"/>
    <n v="1609"/>
    <n v="10"/>
    <n v="6.2169999999999996"/>
    <n v="0.622"/>
    <n v="62.17"/>
    <n v="62.17"/>
    <s v="USD"/>
    <n v="5"/>
    <n v="5"/>
    <n v="5"/>
    <n v="5"/>
    <n v="5"/>
    <n v="5"/>
    <n v="5"/>
    <n v="5"/>
    <n v="164.4"/>
    <n v="164.4"/>
    <n v="164.4"/>
    <n v="164.4"/>
    <n v="37.816301699999997"/>
    <n v="37.816301699999997"/>
    <n v="2.6443622329999998"/>
    <n v="2.6443622329999998"/>
  </r>
  <r>
    <d v="2025-10-24T00:00:00"/>
    <x v="11"/>
    <n v="293"/>
    <n v="4"/>
    <n v="7.3550000000000004"/>
    <n v="1.365"/>
    <n v="29.42"/>
    <n v="29.42"/>
    <s v="USD"/>
    <n v="2"/>
    <n v="2"/>
    <n v="2"/>
    <n v="2"/>
    <n v="2"/>
    <n v="2"/>
    <n v="2"/>
    <n v="2"/>
    <n v="63.76"/>
    <n v="63.76"/>
    <n v="63.76"/>
    <n v="63.76"/>
    <n v="46.141781680000001"/>
    <n v="46.141781680000001"/>
    <n v="2.1672331749999998"/>
    <n v="2.1672331749999998"/>
  </r>
  <r>
    <d v="2025-10-24T00:00:00"/>
    <x v="12"/>
    <n v="3451"/>
    <n v="19"/>
    <n v="5.774"/>
    <n v="0.55100000000000005"/>
    <n v="109.7"/>
    <n v="109.7"/>
    <s v="USD"/>
    <n v="15"/>
    <n v="15"/>
    <n v="15"/>
    <n v="15"/>
    <n v="18"/>
    <n v="18"/>
    <n v="18"/>
    <n v="18"/>
    <n v="528.99"/>
    <n v="528.99"/>
    <n v="528.99"/>
    <n v="528.99"/>
    <n v="20.737632090000002"/>
    <n v="20.737632090000002"/>
    <n v="4.8221513219999999"/>
    <n v="4.8221513219999999"/>
  </r>
  <r>
    <d v="2025-10-24T00:00:00"/>
    <x v="13"/>
    <n v="3412"/>
    <n v="18"/>
    <n v="3.6320000000000001"/>
    <n v="0.52800000000000002"/>
    <n v="65.38"/>
    <n v="65.38"/>
    <s v="USD"/>
    <n v="5"/>
    <n v="6"/>
    <n v="6"/>
    <n v="6"/>
    <n v="8"/>
    <n v="9"/>
    <n v="9"/>
    <n v="9"/>
    <n v="197.64"/>
    <n v="221.62"/>
    <n v="221.62"/>
    <n v="221.62"/>
    <n v="29.500947570000001"/>
    <n v="29.500947570000001"/>
    <n v="3.3897216270000001"/>
    <n v="3.3897216270000001"/>
  </r>
  <r>
    <d v="2025-10-24T00:00:00"/>
    <x v="14"/>
    <n v="763"/>
    <n v="6"/>
    <n v="3.298"/>
    <n v="0.78600000000000003"/>
    <n v="19.79"/>
    <n v="19.79"/>
    <s v="USD"/>
    <n v="1"/>
    <n v="2"/>
    <n v="2"/>
    <n v="2"/>
    <n v="1"/>
    <n v="2"/>
    <n v="2"/>
    <n v="2"/>
    <n v="36.979999999999997"/>
    <n v="73.959999999999994"/>
    <n v="73.959999999999994"/>
    <n v="73.959999999999994"/>
    <n v="26.75770687"/>
    <n v="26.75770687"/>
    <n v="3.7372410309999999"/>
    <n v="3.7372410309999999"/>
  </r>
  <r>
    <d v="2025-10-24T00:00:00"/>
    <x v="46"/>
    <n v="1295"/>
    <n v="6"/>
    <n v="2.7050000000000001"/>
    <n v="0.46300000000000002"/>
    <n v="16.23"/>
    <n v="16.23"/>
    <s v="USD"/>
    <n v="2"/>
    <n v="3"/>
    <n v="3"/>
    <n v="3"/>
    <n v="5"/>
    <n v="7"/>
    <n v="7"/>
    <n v="7"/>
    <n v="161.6"/>
    <n v="225.36"/>
    <n v="225.36"/>
    <n v="225.36"/>
    <n v="7.2018104369999998"/>
    <n v="7.2018104369999998"/>
    <n v="13.885397409999999"/>
    <n v="13.885397409999999"/>
  </r>
  <r>
    <d v="2025-10-24T00:00:00"/>
    <x v="15"/>
    <n v="1108"/>
    <n v="2"/>
    <n v="3.7949999999999999"/>
    <n v="0.18099999999999999"/>
    <n v="7.59"/>
    <n v="7.59"/>
    <s v="USD"/>
    <n v="3"/>
    <n v="3"/>
    <n v="3"/>
    <n v="3"/>
    <n v="3"/>
    <n v="3"/>
    <n v="3"/>
    <n v="3"/>
    <n v="84.47"/>
    <n v="84.47"/>
    <n v="84.47"/>
    <n v="84.47"/>
    <n v="8.9854386169999998"/>
    <n v="8.9854386169999998"/>
    <n v="11.129117259999999"/>
    <n v="11.129117259999999"/>
  </r>
  <r>
    <d v="2025-10-24T00:00:00"/>
    <x v="16"/>
    <n v="461"/>
    <n v="4"/>
    <n v="3.04"/>
    <n v="0.86799999999999999"/>
    <n v="12.16"/>
    <n v="12.16"/>
    <s v="USD"/>
    <n v="6"/>
    <n v="6"/>
    <n v="6"/>
    <n v="6"/>
    <n v="9"/>
    <n v="9"/>
    <n v="9"/>
    <n v="9"/>
    <n v="481.97"/>
    <n v="481.97"/>
    <n v="481.97"/>
    <n v="481.97"/>
    <n v="2.5229786089999999"/>
    <n v="2.5229786089999999"/>
    <n v="39.635690789999998"/>
    <n v="39.635690789999998"/>
  </r>
  <r>
    <d v="2025-10-24T00:00:00"/>
    <x v="49"/>
    <n v="3355"/>
    <n v="37"/>
    <n v="1.8460000000000001"/>
    <n v="1.103"/>
    <n v="68.31"/>
    <n v="68.31"/>
    <s v="USD"/>
    <n v="6"/>
    <n v="6"/>
    <n v="6"/>
    <n v="6"/>
    <n v="9"/>
    <n v="9"/>
    <n v="9"/>
    <n v="9"/>
    <n v="264.58"/>
    <n v="264.58"/>
    <n v="264.58"/>
    <n v="264.58"/>
    <n v="25.818278029999998"/>
    <n v="25.818278029999998"/>
    <n v="3.873225004"/>
    <n v="3.873225004"/>
  </r>
  <r>
    <d v="2025-10-24T00:00:00"/>
    <x v="17"/>
    <n v="402"/>
    <n v="1"/>
    <n v="4.17"/>
    <n v="0.249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18"/>
    <n v="418"/>
    <n v="3"/>
    <n v="2.5870000000000002"/>
    <n v="0.71799999999999997"/>
    <n v="7.76"/>
    <n v="7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19"/>
    <n v="1018"/>
    <n v="6"/>
    <n v="6.3280000000000003"/>
    <n v="0.58899999999999997"/>
    <n v="37.97"/>
    <n v="37.97"/>
    <s v="USD"/>
    <n v="5"/>
    <n v="6"/>
    <n v="6"/>
    <n v="6"/>
    <n v="8"/>
    <n v="9"/>
    <n v="9"/>
    <n v="9"/>
    <n v="573.12"/>
    <n v="651.61"/>
    <n v="651.61"/>
    <n v="651.61"/>
    <n v="5.8271051700000003"/>
    <n v="5.8271051700000003"/>
    <n v="17.161179879999999"/>
    <n v="17.161179879999999"/>
  </r>
  <r>
    <d v="2025-10-24T00:00:00"/>
    <x v="20"/>
    <n v="1372"/>
    <n v="4"/>
    <n v="4.6749999999999998"/>
    <n v="0.29199999999999998"/>
    <n v="18.7"/>
    <n v="18.7"/>
    <s v="USD"/>
    <n v="2"/>
    <n v="2"/>
    <n v="2"/>
    <n v="2"/>
    <n v="3"/>
    <n v="3"/>
    <n v="3"/>
    <n v="3"/>
    <n v="95.74"/>
    <n v="95.74"/>
    <n v="95.74"/>
    <n v="95.74"/>
    <n v="19.532066010000001"/>
    <n v="19.532066010000001"/>
    <n v="5.1197860960000003"/>
    <n v="5.1197860960000003"/>
  </r>
  <r>
    <d v="2025-10-24T00:00:00"/>
    <x v="21"/>
    <n v="837"/>
    <n v="10"/>
    <n v="2.5760000000000001"/>
    <n v="1.1950000000000001"/>
    <n v="25.76"/>
    <n v="25.76"/>
    <s v="USD"/>
    <n v="0"/>
    <n v="3"/>
    <n v="3"/>
    <n v="3"/>
    <n v="0"/>
    <n v="3"/>
    <n v="3"/>
    <n v="3"/>
    <n v="0"/>
    <n v="83.86"/>
    <n v="83.86"/>
    <n v="83.86"/>
    <n v="30.71786311"/>
    <n v="30.71786311"/>
    <n v="3.2554347830000001"/>
    <n v="3.2554347830000001"/>
  </r>
  <r>
    <d v="2025-10-24T00:00:00"/>
    <x v="22"/>
    <n v="559"/>
    <n v="4"/>
    <n v="3.7480000000000002"/>
    <n v="0.71599999999999997"/>
    <n v="14.99"/>
    <n v="14.99"/>
    <s v="USD"/>
    <n v="3"/>
    <n v="3"/>
    <n v="3"/>
    <n v="3"/>
    <n v="5"/>
    <n v="5"/>
    <n v="5"/>
    <n v="5"/>
    <n v="282.45"/>
    <n v="282.45"/>
    <n v="282.45"/>
    <n v="282.45"/>
    <n v="5.3071340060000001"/>
    <n v="5.3071340060000001"/>
    <n v="18.842561709999998"/>
    <n v="18.842561709999998"/>
  </r>
  <r>
    <d v="2025-10-24T00:00:00"/>
    <x v="3"/>
    <n v="7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6"/>
    <n v="1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10"/>
    <n v="4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14"/>
    <n v="63"/>
    <n v="1"/>
    <n v="1.64"/>
    <n v="1.587"/>
    <n v="1.64"/>
    <n v="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23"/>
    <n v="89"/>
    <n v="1"/>
    <n v="2.88"/>
    <n v="1.1240000000000001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4"/>
    <n v="171"/>
    <n v="2"/>
    <n v="3.18"/>
    <n v="1.17"/>
    <n v="6.36"/>
    <n v="6.36"/>
    <s v="USD"/>
    <n v="1"/>
    <n v="1"/>
    <n v="1"/>
    <n v="1"/>
    <n v="1"/>
    <n v="1"/>
    <n v="1"/>
    <n v="1"/>
    <n v="22.88"/>
    <n v="22.88"/>
    <n v="22.88"/>
    <n v="22.88"/>
    <n v="27.797202800000001"/>
    <n v="27.797202800000001"/>
    <n v="3.597484277"/>
    <n v="3.597484277"/>
  </r>
  <r>
    <d v="2025-10-24T00:00:00"/>
    <x v="0"/>
    <n v="1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2"/>
    <n v="382"/>
    <n v="1"/>
    <n v="2.1"/>
    <n v="0.26200000000000001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6"/>
    <n v="65"/>
    <n v="1"/>
    <n v="4.5999999999999996"/>
    <n v="1.538"/>
    <n v="4.5999999999999996"/>
    <n v="4.5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15"/>
    <n v="1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6"/>
    <n v="331"/>
    <n v="3"/>
    <n v="3.1030000000000002"/>
    <n v="0.90600000000000003"/>
    <n v="9.31"/>
    <n v="9.31"/>
    <s v="USD"/>
    <n v="0"/>
    <n v="1"/>
    <n v="1"/>
    <n v="1"/>
    <n v="0"/>
    <n v="2"/>
    <n v="2"/>
    <n v="2"/>
    <n v="0"/>
    <n v="56.98"/>
    <n v="56.98"/>
    <n v="56.98"/>
    <n v="16.339066339999999"/>
    <n v="16.339066339999999"/>
    <n v="6.1203007520000003"/>
    <n v="6.1203007520000003"/>
  </r>
  <r>
    <d v="2025-10-24T00:00:00"/>
    <x v="47"/>
    <n v="720"/>
    <n v="1"/>
    <n v="1.76"/>
    <n v="0.13900000000000001"/>
    <n v="1.76"/>
    <n v="1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24"/>
    <n v="285"/>
    <n v="1"/>
    <n v="3.58"/>
    <n v="0.35099999999999998"/>
    <n v="3.58"/>
    <n v="3.58"/>
    <s v="USD"/>
    <n v="1"/>
    <n v="1"/>
    <n v="1"/>
    <n v="1"/>
    <n v="2"/>
    <n v="2"/>
    <n v="2"/>
    <n v="2"/>
    <n v="159.76"/>
    <n v="159.76"/>
    <n v="159.76"/>
    <n v="159.76"/>
    <n v="2.2408612919999999"/>
    <n v="2.2408612919999999"/>
    <n v="44.625698319999998"/>
    <n v="44.625698319999998"/>
  </r>
  <r>
    <d v="2025-10-24T00:00:00"/>
    <x v="4"/>
    <n v="1971"/>
    <n v="9"/>
    <n v="3.1080000000000001"/>
    <n v="0.45700000000000002"/>
    <n v="27.97"/>
    <n v="27.97"/>
    <s v="USD"/>
    <n v="1"/>
    <n v="1"/>
    <n v="1"/>
    <n v="1"/>
    <n v="1"/>
    <n v="1"/>
    <n v="1"/>
    <n v="1"/>
    <n v="36.49"/>
    <n v="36.49"/>
    <n v="36.49"/>
    <n v="36.49"/>
    <n v="76.651137300000002"/>
    <n v="76.651137300000002"/>
    <n v="1.3046120839999999"/>
    <n v="1.3046120839999999"/>
  </r>
  <r>
    <d v="2025-10-24T00:00:00"/>
    <x v="17"/>
    <n v="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4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1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21"/>
    <n v="43"/>
    <n v="1"/>
    <n v="3.55"/>
    <n v="2.3260000000000001"/>
    <n v="3.55"/>
    <n v="3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25"/>
    <n v="698"/>
    <n v="3"/>
    <n v="3.3570000000000002"/>
    <n v="0.43"/>
    <n v="10.07"/>
    <n v="10.07"/>
    <s v="USD"/>
    <n v="2"/>
    <n v="2"/>
    <n v="2"/>
    <n v="2"/>
    <n v="3"/>
    <n v="3"/>
    <n v="3"/>
    <n v="3"/>
    <n v="100.29"/>
    <n v="100.29"/>
    <n v="100.29"/>
    <n v="100.29"/>
    <n v="10.04088144"/>
    <n v="10.04088144"/>
    <n v="9.9592850049999999"/>
    <n v="9.9592850049999999"/>
  </r>
  <r>
    <d v="2025-10-24T00:00:00"/>
    <x v="26"/>
    <n v="1006"/>
    <n v="1"/>
    <n v="2.42"/>
    <n v="9.9000000000000005E-2"/>
    <n v="2.42"/>
    <n v="2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27"/>
    <n v="2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1"/>
    <n v="85"/>
    <n v="2"/>
    <n v="2.2400000000000002"/>
    <n v="2.3530000000000002"/>
    <n v="4.4800000000000004"/>
    <n v="4.4800000000000004"/>
    <s v="USD"/>
    <n v="1"/>
    <n v="1"/>
    <n v="1"/>
    <n v="1"/>
    <n v="1"/>
    <n v="1"/>
    <n v="1"/>
    <n v="1"/>
    <n v="42.49"/>
    <n v="42.49"/>
    <n v="42.49"/>
    <n v="42.49"/>
    <n v="10.54365733"/>
    <n v="10.54365733"/>
    <n v="9.484375"/>
    <n v="9.484375"/>
  </r>
  <r>
    <d v="2025-10-24T00:00:00"/>
    <x v="7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14"/>
    <n v="92"/>
    <n v="3"/>
    <n v="2.72"/>
    <n v="3.2610000000000001"/>
    <n v="8.16"/>
    <n v="8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4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12"/>
    <n v="614"/>
    <n v="4"/>
    <n v="3.6629999999999998"/>
    <n v="0.65100000000000002"/>
    <n v="14.65"/>
    <n v="14.65"/>
    <s v="USD"/>
    <n v="2"/>
    <n v="2"/>
    <n v="2"/>
    <n v="2"/>
    <n v="8"/>
    <n v="8"/>
    <n v="8"/>
    <n v="8"/>
    <n v="272.31"/>
    <n v="272.31"/>
    <n v="272.31"/>
    <n v="272.31"/>
    <n v="5.3798979100000004"/>
    <n v="5.3798979100000004"/>
    <n v="18.587713310000002"/>
    <n v="18.587713310000002"/>
  </r>
  <r>
    <d v="2025-10-24T00:00:00"/>
    <x v="10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28"/>
    <n v="44"/>
    <n v="1"/>
    <n v="2.8"/>
    <n v="2.2730000000000001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2"/>
    <n v="321"/>
    <n v="3"/>
    <n v="4.3029999999999999"/>
    <n v="0.93500000000000005"/>
    <n v="12.91"/>
    <n v="12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9"/>
    <n v="83"/>
    <n v="1"/>
    <n v="4.8099999999999996"/>
    <n v="1.2050000000000001"/>
    <n v="4.8099999999999996"/>
    <n v="4.80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16"/>
    <n v="385"/>
    <n v="2"/>
    <n v="3.21"/>
    <n v="0.51900000000000002"/>
    <n v="6.42"/>
    <n v="6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8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19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29"/>
    <n v="22"/>
    <n v="1"/>
    <n v="0.93"/>
    <n v="4.5449999999999999"/>
    <n v="0.93"/>
    <n v="0.93"/>
    <s v="USD"/>
    <n v="4"/>
    <n v="4"/>
    <n v="4"/>
    <n v="4"/>
    <n v="5"/>
    <n v="5"/>
    <n v="5"/>
    <n v="5"/>
    <n v="230.01"/>
    <n v="230.01"/>
    <n v="230.01"/>
    <n v="230.01"/>
    <n v="0.40433024649999999"/>
    <n v="0.40433024649999999"/>
    <n v="247.32258060000001"/>
    <n v="247.32258060000001"/>
  </r>
  <r>
    <d v="2025-10-24T00:00:00"/>
    <x v="29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29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29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0"/>
    <n v="414"/>
    <n v="3"/>
    <n v="0.76"/>
    <n v="0.72499999999999998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0"/>
    <n v="478"/>
    <n v="11"/>
    <n v="0.58099999999999996"/>
    <n v="2.3010000000000002"/>
    <n v="6.39"/>
    <n v="6.39"/>
    <s v="USD"/>
    <n v="3"/>
    <n v="3"/>
    <n v="3"/>
    <n v="3"/>
    <n v="4"/>
    <n v="4"/>
    <n v="4"/>
    <n v="4"/>
    <n v="61.84"/>
    <n v="61.84"/>
    <n v="61.84"/>
    <n v="61.84"/>
    <n v="10.333117720000001"/>
    <n v="10.333117720000001"/>
    <n v="9.6776212830000006"/>
    <n v="9.6776212830000006"/>
  </r>
  <r>
    <d v="2025-10-24T00:00:00"/>
    <x v="30"/>
    <n v="557"/>
    <n v="8"/>
    <n v="0.39900000000000002"/>
    <n v="1.4359999999999999"/>
    <n v="3.19"/>
    <n v="3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0"/>
    <n v="1185"/>
    <n v="7"/>
    <n v="0.223"/>
    <n v="0.59099999999999997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1"/>
    <n v="1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2"/>
    <n v="3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1"/>
    <n v="286"/>
    <n v="3"/>
    <n v="1.26"/>
    <n v="1.0489999999999999"/>
    <n v="3.78"/>
    <n v="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2"/>
    <n v="392"/>
    <n v="2"/>
    <n v="0.8"/>
    <n v="0.51"/>
    <n v="1.6"/>
    <n v="1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2"/>
    <n v="223"/>
    <n v="1"/>
    <n v="0.68"/>
    <n v="0.44800000000000001"/>
    <n v="0.68"/>
    <n v="0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1"/>
    <n v="155"/>
    <n v="1"/>
    <n v="1.1399999999999999"/>
    <n v="0.64500000000000002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2"/>
    <n v="945"/>
    <n v="5"/>
    <n v="0.66600000000000004"/>
    <n v="0.52900000000000003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1"/>
    <n v="1526"/>
    <n v="7"/>
    <n v="0.82699999999999996"/>
    <n v="0.45900000000000002"/>
    <n v="5.79"/>
    <n v="5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3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4"/>
    <n v="223"/>
    <n v="2"/>
    <n v="1.71"/>
    <n v="0.89700000000000002"/>
    <n v="3.42"/>
    <n v="3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5"/>
    <n v="454"/>
    <n v="8"/>
    <n v="0.90900000000000003"/>
    <n v="1.762"/>
    <n v="7.27"/>
    <n v="7.27"/>
    <s v="USD"/>
    <n v="1"/>
    <n v="3"/>
    <n v="3"/>
    <n v="3"/>
    <n v="1"/>
    <n v="3"/>
    <n v="3"/>
    <n v="3"/>
    <n v="21.88"/>
    <n v="86.25"/>
    <n v="86.25"/>
    <n v="86.25"/>
    <n v="8.4289855070000002"/>
    <n v="8.4289855070000002"/>
    <n v="11.863823930000001"/>
    <n v="11.863823930000001"/>
  </r>
  <r>
    <d v="2025-10-24T00:00:00"/>
    <x v="35"/>
    <n v="1166"/>
    <n v="5"/>
    <n v="1.0920000000000001"/>
    <n v="0.42899999999999999"/>
    <n v="5.46"/>
    <n v="5.46"/>
    <s v="USD"/>
    <n v="1"/>
    <n v="1"/>
    <n v="1"/>
    <n v="1"/>
    <n v="1"/>
    <n v="1"/>
    <n v="1"/>
    <n v="1"/>
    <n v="37.49"/>
    <n v="37.49"/>
    <n v="37.49"/>
    <n v="37.49"/>
    <n v="14.5638837"/>
    <n v="14.5638837"/>
    <n v="6.8663003659999999"/>
    <n v="6.8663003659999999"/>
  </r>
  <r>
    <d v="2025-10-24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4"/>
    <n v="425"/>
    <n v="2"/>
    <n v="1.08"/>
    <n v="0.47099999999999997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3"/>
    <n v="80"/>
    <n v="2"/>
    <n v="0.69"/>
    <n v="2.5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4"/>
    <n v="205"/>
    <n v="2"/>
    <n v="0.84"/>
    <n v="0.97599999999999998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5"/>
    <n v="510"/>
    <n v="8"/>
    <n v="1.3049999999999999"/>
    <n v="1.569"/>
    <n v="10.44"/>
    <n v="10.44"/>
    <s v="USD"/>
    <n v="3"/>
    <n v="3"/>
    <n v="3"/>
    <n v="3"/>
    <n v="3"/>
    <n v="3"/>
    <n v="3"/>
    <n v="3"/>
    <n v="49.25"/>
    <n v="49.25"/>
    <n v="49.25"/>
    <n v="49.25"/>
    <n v="21.197969539999999"/>
    <n v="21.197969539999999"/>
    <n v="4.7174329500000001"/>
    <n v="4.7174329500000001"/>
  </r>
  <r>
    <d v="2025-10-24T00:00:00"/>
    <x v="34"/>
    <n v="1215"/>
    <n v="5"/>
    <n v="0.66400000000000003"/>
    <n v="0.41199999999999998"/>
    <n v="3.32"/>
    <n v="3.32"/>
    <s v="USD"/>
    <n v="1"/>
    <n v="1"/>
    <n v="1"/>
    <n v="1"/>
    <n v="1"/>
    <n v="1"/>
    <n v="1"/>
    <n v="1"/>
    <n v="22.49"/>
    <n v="22.49"/>
    <n v="22.49"/>
    <n v="22.49"/>
    <n v="14.762116499999999"/>
    <n v="14.762116499999999"/>
    <n v="6.7740963860000001"/>
    <n v="6.7740963860000001"/>
  </r>
  <r>
    <d v="2025-10-24T00:00:00"/>
    <x v="33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5"/>
    <n v="837"/>
    <n v="5"/>
    <n v="0.498"/>
    <n v="0.59699999999999998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6"/>
    <n v="301"/>
    <n v="1"/>
    <n v="1.76"/>
    <n v="0.33200000000000002"/>
    <n v="1.76"/>
    <n v="1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6"/>
    <n v="700"/>
    <n v="7"/>
    <n v="1.1100000000000001"/>
    <n v="1"/>
    <n v="7.77"/>
    <n v="7.77"/>
    <s v="USD"/>
    <n v="1"/>
    <n v="1"/>
    <n v="1"/>
    <n v="1"/>
    <n v="1"/>
    <n v="1"/>
    <n v="1"/>
    <n v="1"/>
    <n v="28.49"/>
    <n v="28.49"/>
    <n v="28.49"/>
    <n v="28.49"/>
    <n v="27.272727270000001"/>
    <n v="27.272727270000001"/>
    <n v="3.6666666669999999"/>
    <n v="3.6666666669999999"/>
  </r>
  <r>
    <d v="2025-10-24T00:00:00"/>
    <x v="36"/>
    <n v="2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6"/>
    <n v="685"/>
    <n v="3"/>
    <n v="0.9"/>
    <n v="0.438"/>
    <n v="2.7"/>
    <n v="2.7"/>
    <s v="USD"/>
    <n v="1"/>
    <n v="1"/>
    <n v="1"/>
    <n v="1"/>
    <n v="1"/>
    <n v="1"/>
    <n v="1"/>
    <n v="1"/>
    <n v="28.49"/>
    <n v="28.49"/>
    <n v="28.49"/>
    <n v="28.49"/>
    <n v="9.4770094769999993"/>
    <n v="9.4770094769999993"/>
    <n v="10.55185185"/>
    <n v="10.55185185"/>
  </r>
  <r>
    <d v="2025-10-24T00:00:00"/>
    <x v="37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7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7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7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9"/>
    <n v="193"/>
    <n v="2"/>
    <n v="1.2450000000000001"/>
    <n v="1.036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0"/>
    <n v="3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1"/>
    <n v="3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2"/>
    <n v="59"/>
    <n v="1"/>
    <n v="1.1100000000000001"/>
    <n v="1.6950000000000001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9"/>
    <n v="1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0"/>
    <n v="915"/>
    <n v="8"/>
    <n v="1.073"/>
    <n v="0.874"/>
    <n v="8.58"/>
    <n v="8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1"/>
    <n v="701"/>
    <n v="1"/>
    <n v="1.26"/>
    <n v="0.14299999999999999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2"/>
    <n v="377"/>
    <n v="1"/>
    <n v="1.29"/>
    <n v="0.26500000000000001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2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9"/>
    <n v="1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0"/>
    <n v="236"/>
    <n v="3"/>
    <n v="1.2869999999999999"/>
    <n v="1.2709999999999999"/>
    <n v="3.86"/>
    <n v="3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1"/>
    <n v="522"/>
    <n v="1"/>
    <n v="1.05"/>
    <n v="0.192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1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9"/>
    <n v="1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2"/>
    <n v="1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0"/>
    <n v="2151"/>
    <n v="4"/>
    <n v="0.73"/>
    <n v="0.186"/>
    <n v="2.92"/>
    <n v="2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28"/>
    <n v="249"/>
    <n v="1"/>
    <n v="1.68"/>
    <n v="0.40200000000000002"/>
    <n v="1.68"/>
    <n v="1.68"/>
    <s v="USD"/>
    <n v="1"/>
    <n v="1"/>
    <n v="1"/>
    <n v="1"/>
    <n v="1"/>
    <n v="1"/>
    <n v="1"/>
    <n v="1"/>
    <n v="21.88"/>
    <n v="21.88"/>
    <n v="21.88"/>
    <n v="21.88"/>
    <n v="7.678244973"/>
    <n v="7.678244973"/>
    <n v="13.02380952"/>
    <n v="13.02380952"/>
  </r>
  <r>
    <d v="2025-10-24T00:00:00"/>
    <x v="4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28"/>
    <n v="515"/>
    <n v="2"/>
    <n v="0.77500000000000002"/>
    <n v="0.38800000000000001"/>
    <n v="1.55"/>
    <n v="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3"/>
    <n v="32"/>
    <n v="1"/>
    <n v="0.41"/>
    <n v="3.125"/>
    <n v="0.41"/>
    <n v="0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28"/>
    <n v="240"/>
    <n v="2"/>
    <n v="0.73"/>
    <n v="0.83299999999999996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3"/>
    <n v="59"/>
    <n v="3"/>
    <n v="0.85"/>
    <n v="5.085"/>
    <n v="2.5499999999999998"/>
    <n v="2.54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43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28"/>
    <n v="281"/>
    <n v="1"/>
    <n v="0.44"/>
    <n v="0.35599999999999998"/>
    <n v="0.44"/>
    <n v="0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5"/>
    <n v="37"/>
    <n v="1"/>
    <n v="0.66"/>
    <n v="2.7029999999999998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5"/>
    <n v="222"/>
    <n v="5"/>
    <n v="0.84599999999999997"/>
    <n v="2.2519999999999998"/>
    <n v="4.2300000000000004"/>
    <n v="4.23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3"/>
    <n v="209"/>
    <n v="2"/>
    <n v="1.47"/>
    <n v="0.95699999999999996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5"/>
    <n v="591"/>
    <n v="4"/>
    <n v="0.998"/>
    <n v="0.67700000000000005"/>
    <n v="3.99"/>
    <n v="3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8"/>
    <n v="1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5"/>
    <n v="52"/>
    <n v="1"/>
    <n v="1.46"/>
    <n v="1.923"/>
    <n v="1.46"/>
    <n v="1.46"/>
    <s v="USD"/>
    <n v="1"/>
    <n v="1"/>
    <n v="1"/>
    <n v="1"/>
    <n v="1"/>
    <n v="1"/>
    <n v="1"/>
    <n v="1"/>
    <n v="21.88"/>
    <n v="21.88"/>
    <n v="21.88"/>
    <n v="21.88"/>
    <n v="6.672760512"/>
    <n v="6.672760512"/>
    <n v="14.98630137"/>
    <n v="14.98630137"/>
  </r>
  <r>
    <d v="2025-10-24T00:00:00"/>
    <x v="5"/>
    <n v="258"/>
    <n v="2"/>
    <n v="0.93"/>
    <n v="0.77500000000000002"/>
    <n v="1.86"/>
    <n v="1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5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"/>
    <n v="122"/>
    <n v="1"/>
    <n v="1.8"/>
    <n v="0.82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4T00:00:00"/>
    <x v="45"/>
    <n v="80"/>
    <n v="1"/>
    <n v="0.57999999999999996"/>
    <n v="1.25"/>
    <n v="0.57999999999999996"/>
    <n v="0.57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4T00:00:00"/>
    <x v="5"/>
    <n v="495"/>
    <n v="4"/>
    <n v="0.29799999999999999"/>
    <n v="0.80800000000000005"/>
    <n v="1.19"/>
    <n v="1.19"/>
    <s v="USD"/>
    <n v="0"/>
    <n v="1"/>
    <n v="1"/>
    <n v="1"/>
    <n v="0"/>
    <n v="1"/>
    <n v="1"/>
    <n v="1"/>
    <n v="0"/>
    <n v="38.880000000000003"/>
    <n v="38.880000000000003"/>
    <n v="38.880000000000003"/>
    <n v="3.0606995879999999"/>
    <n v="3.0606995879999999"/>
    <n v="32.67226891"/>
    <n v="32.67226891"/>
  </r>
  <r>
    <d v="2025-10-24T00:00:00"/>
    <x v="2"/>
    <n v="1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0"/>
    <n v="637"/>
    <n v="7"/>
    <n v="1.234"/>
    <n v="1.099"/>
    <n v="8.64"/>
    <n v="8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1"/>
    <n v="2308"/>
    <n v="35"/>
    <n v="1.77"/>
    <n v="1.516"/>
    <n v="61.95"/>
    <n v="61.95"/>
    <s v="USD"/>
    <n v="2"/>
    <n v="3"/>
    <n v="3"/>
    <n v="3"/>
    <n v="2"/>
    <n v="3"/>
    <n v="3"/>
    <n v="3"/>
    <n v="67.47"/>
    <n v="92.45"/>
    <n v="92.45"/>
    <n v="92.45"/>
    <n v="67.009194160000007"/>
    <n v="67.009194160000007"/>
    <n v="1.492332526"/>
    <n v="1.492332526"/>
  </r>
  <r>
    <d v="2025-10-25T00:00:00"/>
    <x v="2"/>
    <n v="712"/>
    <n v="11"/>
    <n v="3.4329999999999998"/>
    <n v="1.5449999999999999"/>
    <n v="37.76"/>
    <n v="37.76"/>
    <s v="USD"/>
    <n v="1"/>
    <n v="4"/>
    <n v="4"/>
    <n v="4"/>
    <n v="1"/>
    <n v="4"/>
    <n v="4"/>
    <n v="4"/>
    <n v="93.98"/>
    <n v="188.62"/>
    <n v="188.62"/>
    <n v="188.62"/>
    <n v="20.019085990000001"/>
    <n v="20.019085990000001"/>
    <n v="4.9952330509999996"/>
    <n v="4.9952330509999996"/>
  </r>
  <r>
    <d v="2025-10-25T00:00:00"/>
    <x v="4"/>
    <n v="743"/>
    <n v="5"/>
    <n v="3.8660000000000001"/>
    <n v="0.67300000000000004"/>
    <n v="19.329999999999998"/>
    <n v="19.32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4"/>
    <n v="1350"/>
    <n v="13"/>
    <n v="2.2709999999999999"/>
    <n v="0.96299999999999997"/>
    <n v="29.52"/>
    <n v="29.52"/>
    <s v="USD"/>
    <n v="2"/>
    <n v="2"/>
    <n v="2"/>
    <n v="2"/>
    <n v="2"/>
    <n v="2"/>
    <n v="2"/>
    <n v="2"/>
    <n v="48.37"/>
    <n v="48.37"/>
    <n v="48.37"/>
    <n v="48.37"/>
    <n v="61.029563779999997"/>
    <n v="61.029563779999997"/>
    <n v="1.6385501360000001"/>
    <n v="1.6385501360000001"/>
  </r>
  <r>
    <d v="2025-10-25T00:00:00"/>
    <x v="6"/>
    <n v="212"/>
    <n v="5"/>
    <n v="1.4339999999999999"/>
    <n v="2.3580000000000001"/>
    <n v="7.17"/>
    <n v="7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7"/>
    <n v="1676"/>
    <n v="5"/>
    <n v="1.6479999999999999"/>
    <n v="0.29799999999999999"/>
    <n v="8.24"/>
    <n v="8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9"/>
    <n v="920"/>
    <n v="5"/>
    <n v="0.91400000000000003"/>
    <n v="0.54300000000000004"/>
    <n v="4.57"/>
    <n v="4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"/>
    <n v="3304"/>
    <n v="31"/>
    <n v="4.4379999999999997"/>
    <n v="0.93799999999999994"/>
    <n v="137.58000000000001"/>
    <n v="137.58000000000001"/>
    <s v="USD"/>
    <n v="9"/>
    <n v="9"/>
    <n v="9"/>
    <n v="9"/>
    <n v="12"/>
    <n v="12"/>
    <n v="12"/>
    <n v="12"/>
    <n v="413.15"/>
    <n v="413.15"/>
    <n v="413.15"/>
    <n v="413.15"/>
    <n v="33.30025414"/>
    <n v="33.30025414"/>
    <n v="3.0029800839999998"/>
    <n v="3.0029800839999998"/>
  </r>
  <r>
    <d v="2025-10-25T00:00:00"/>
    <x v="10"/>
    <n v="919"/>
    <n v="5"/>
    <n v="4.46"/>
    <n v="0.54400000000000004"/>
    <n v="22.3"/>
    <n v="22.3"/>
    <s v="USD"/>
    <n v="1"/>
    <n v="1"/>
    <n v="1"/>
    <n v="1"/>
    <n v="1"/>
    <n v="1"/>
    <n v="1"/>
    <n v="1"/>
    <n v="32.880000000000003"/>
    <n v="32.880000000000003"/>
    <n v="32.880000000000003"/>
    <n v="32.880000000000003"/>
    <n v="67.82238443"/>
    <n v="67.82238443"/>
    <n v="1.4744394620000001"/>
    <n v="1.4744394620000001"/>
  </r>
  <r>
    <d v="2025-10-25T00:00:00"/>
    <x v="11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12"/>
    <n v="1962"/>
    <n v="15"/>
    <n v="4.4880000000000004"/>
    <n v="0.76500000000000001"/>
    <n v="67.319999999999993"/>
    <n v="67.319999999999993"/>
    <s v="USD"/>
    <n v="14"/>
    <n v="14"/>
    <n v="14"/>
    <n v="14"/>
    <n v="65"/>
    <n v="65"/>
    <n v="65"/>
    <n v="65"/>
    <n v="1996.84"/>
    <n v="1996.84"/>
    <n v="1996.84"/>
    <n v="1996.84"/>
    <n v="3.3713266960000001"/>
    <n v="3.3713266960000001"/>
    <n v="29.661913250000001"/>
    <n v="29.661913250000001"/>
  </r>
  <r>
    <d v="2025-10-25T00:00:00"/>
    <x v="13"/>
    <n v="2440"/>
    <n v="11"/>
    <n v="2.6829999999999998"/>
    <n v="0.45100000000000001"/>
    <n v="29.51"/>
    <n v="29.51"/>
    <s v="USD"/>
    <n v="3"/>
    <n v="4"/>
    <n v="4"/>
    <n v="4"/>
    <n v="4"/>
    <n v="5"/>
    <n v="5"/>
    <n v="5"/>
    <n v="100.94"/>
    <n v="124.92"/>
    <n v="124.92"/>
    <n v="124.92"/>
    <n v="23.6231188"/>
    <n v="23.6231188"/>
    <n v="4.2331413080000004"/>
    <n v="4.2331413080000004"/>
  </r>
  <r>
    <d v="2025-10-25T00:00:00"/>
    <x v="14"/>
    <n v="4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6"/>
    <n v="698"/>
    <n v="2"/>
    <n v="3.03"/>
    <n v="0.28699999999999998"/>
    <n v="6.06"/>
    <n v="6.06"/>
    <s v="USD"/>
    <n v="1"/>
    <n v="1"/>
    <n v="1"/>
    <n v="1"/>
    <n v="1"/>
    <n v="1"/>
    <n v="1"/>
    <n v="1"/>
    <n v="31.88"/>
    <n v="31.88"/>
    <n v="31.88"/>
    <n v="31.88"/>
    <n v="19.00878294"/>
    <n v="19.00878294"/>
    <n v="5.2607260729999998"/>
    <n v="5.2607260729999998"/>
  </r>
  <r>
    <d v="2025-10-25T00:00:00"/>
    <x v="15"/>
    <n v="793"/>
    <n v="6"/>
    <n v="3.532"/>
    <n v="0.75700000000000001"/>
    <n v="21.19"/>
    <n v="21.19"/>
    <s v="USD"/>
    <n v="4"/>
    <n v="4"/>
    <n v="4"/>
    <n v="4"/>
    <n v="5"/>
    <n v="5"/>
    <n v="5"/>
    <n v="5"/>
    <n v="148.22999999999999"/>
    <n v="148.22999999999999"/>
    <n v="148.22999999999999"/>
    <n v="148.22999999999999"/>
    <n v="14.29535182"/>
    <n v="14.29535182"/>
    <n v="6.9952807930000001"/>
    <n v="6.9952807930000001"/>
  </r>
  <r>
    <d v="2025-10-25T00:00:00"/>
    <x v="16"/>
    <n v="227"/>
    <n v="4"/>
    <n v="4.2"/>
    <n v="1.762"/>
    <n v="16.8"/>
    <n v="16.8"/>
    <s v="USD"/>
    <n v="2"/>
    <n v="2"/>
    <n v="3"/>
    <n v="3"/>
    <n v="2"/>
    <n v="2"/>
    <n v="3"/>
    <n v="3"/>
    <n v="61.76"/>
    <n v="61.76"/>
    <n v="96.64"/>
    <n v="96.64"/>
    <n v="27.20207254"/>
    <n v="17.384105959999999"/>
    <n v="3.6761904759999999"/>
    <n v="5.7523809520000002"/>
  </r>
  <r>
    <d v="2025-10-25T00:00:00"/>
    <x v="49"/>
    <n v="2244"/>
    <n v="24"/>
    <n v="1.554"/>
    <n v="1.07"/>
    <n v="37.299999999999997"/>
    <n v="37.299999999999997"/>
    <s v="USD"/>
    <n v="1"/>
    <n v="2"/>
    <n v="2"/>
    <n v="2"/>
    <n v="1"/>
    <n v="3"/>
    <n v="3"/>
    <n v="3"/>
    <n v="34.49"/>
    <n v="103.47"/>
    <n v="103.47"/>
    <n v="103.47"/>
    <n v="36.04909636"/>
    <n v="36.04909636"/>
    <n v="2.773994638"/>
    <n v="2.773994638"/>
  </r>
  <r>
    <d v="2025-10-25T00:00:00"/>
    <x v="17"/>
    <n v="99"/>
    <n v="2"/>
    <n v="2.355"/>
    <n v="2.02"/>
    <n v="4.71"/>
    <n v="4.71"/>
    <s v="USD"/>
    <n v="1"/>
    <n v="1"/>
    <n v="1"/>
    <n v="1"/>
    <n v="1"/>
    <n v="1"/>
    <n v="1"/>
    <n v="1"/>
    <n v="34.880000000000003"/>
    <n v="34.880000000000003"/>
    <n v="34.880000000000003"/>
    <n v="34.880000000000003"/>
    <n v="13.50344037"/>
    <n v="13.50344037"/>
    <n v="7.40552017"/>
    <n v="7.40552017"/>
  </r>
  <r>
    <d v="2025-10-25T00:00:00"/>
    <x v="18"/>
    <n v="278"/>
    <n v="3"/>
    <n v="4.58"/>
    <n v="1.079"/>
    <n v="13.74"/>
    <n v="13.74"/>
    <s v="USD"/>
    <n v="1"/>
    <n v="1"/>
    <n v="1"/>
    <n v="1"/>
    <n v="1"/>
    <n v="1"/>
    <n v="1"/>
    <n v="1"/>
    <n v="34.880000000000003"/>
    <n v="34.880000000000003"/>
    <n v="34.880000000000003"/>
    <n v="34.880000000000003"/>
    <n v="39.392201829999998"/>
    <n v="39.392201829999998"/>
    <n v="2.5385735079999998"/>
    <n v="2.5385735079999998"/>
  </r>
  <r>
    <d v="2025-10-25T00:00:00"/>
    <x v="19"/>
    <n v="469"/>
    <n v="2"/>
    <n v="2.605"/>
    <n v="0.42599999999999999"/>
    <n v="5.21"/>
    <n v="5.21"/>
    <s v="USD"/>
    <n v="1"/>
    <n v="1"/>
    <n v="1"/>
    <n v="1"/>
    <n v="1"/>
    <n v="1"/>
    <n v="1"/>
    <n v="1"/>
    <n v="89.49"/>
    <n v="89.49"/>
    <n v="89.49"/>
    <n v="89.49"/>
    <n v="5.8218795400000003"/>
    <n v="5.8218795400000003"/>
    <n v="17.176583489999999"/>
    <n v="17.176583489999999"/>
  </r>
  <r>
    <d v="2025-10-25T00:00:00"/>
    <x v="20"/>
    <n v="720"/>
    <n v="6"/>
    <n v="3.597"/>
    <n v="0.83299999999999996"/>
    <n v="21.58"/>
    <n v="21.58"/>
    <s v="USD"/>
    <n v="3"/>
    <n v="3"/>
    <n v="3"/>
    <n v="3"/>
    <n v="4"/>
    <n v="4"/>
    <n v="4"/>
    <n v="4"/>
    <n v="317.56"/>
    <n v="317.56"/>
    <n v="317.56"/>
    <n v="317.56"/>
    <n v="6.7955661919999999"/>
    <n v="6.7955661919999999"/>
    <n v="14.715477290000001"/>
    <n v="14.715477290000001"/>
  </r>
  <r>
    <d v="2025-10-25T00:00:00"/>
    <x v="21"/>
    <n v="379"/>
    <n v="2"/>
    <n v="2.86"/>
    <n v="0.52800000000000002"/>
    <n v="5.72"/>
    <n v="5.72"/>
    <s v="USD"/>
    <n v="2"/>
    <n v="2"/>
    <n v="2"/>
    <n v="2"/>
    <n v="2"/>
    <n v="2"/>
    <n v="2"/>
    <n v="2"/>
    <n v="42.37"/>
    <n v="42.37"/>
    <n v="42.37"/>
    <n v="42.37"/>
    <n v="13.50011801"/>
    <n v="13.50011801"/>
    <n v="7.4073426570000001"/>
    <n v="7.4073426570000001"/>
  </r>
  <r>
    <d v="2025-10-25T00:00:00"/>
    <x v="22"/>
    <n v="228"/>
    <n v="4"/>
    <n v="3.6680000000000001"/>
    <n v="1.754"/>
    <n v="14.67"/>
    <n v="14.67"/>
    <s v="USD"/>
    <n v="1"/>
    <n v="3"/>
    <n v="3"/>
    <n v="3"/>
    <n v="1"/>
    <n v="3"/>
    <n v="3"/>
    <n v="3"/>
    <n v="76.489999999999995"/>
    <n v="139.47"/>
    <n v="139.47"/>
    <n v="139.47"/>
    <n v="10.51839105"/>
    <n v="10.51839105"/>
    <n v="9.5071574640000005"/>
    <n v="9.5071574640000005"/>
  </r>
  <r>
    <d v="2025-10-25T00:00:00"/>
    <x v="3"/>
    <n v="311"/>
    <n v="3"/>
    <n v="3.17"/>
    <n v="0.96499999999999997"/>
    <n v="9.51"/>
    <n v="9.51"/>
    <s v="USD"/>
    <n v="0"/>
    <n v="1"/>
    <n v="1"/>
    <n v="1"/>
    <n v="0"/>
    <n v="1"/>
    <n v="1"/>
    <n v="1"/>
    <n v="0"/>
    <n v="98.49"/>
    <n v="98.49"/>
    <n v="98.49"/>
    <n v="9.6558026199999993"/>
    <n v="9.6558026199999993"/>
    <n v="10.356466879999999"/>
    <n v="10.356466879999999"/>
  </r>
  <r>
    <d v="2025-10-25T00:00:00"/>
    <x v="46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10"/>
    <n v="255"/>
    <n v="1"/>
    <n v="2.83"/>
    <n v="0.39200000000000002"/>
    <n v="2.83"/>
    <n v="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14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3"/>
    <n v="58"/>
    <n v="2"/>
    <n v="3.1949999999999998"/>
    <n v="3.448"/>
    <n v="6.39"/>
    <n v="6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4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0"/>
    <n v="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"/>
    <n v="208"/>
    <n v="1"/>
    <n v="3.5"/>
    <n v="0.48099999999999998"/>
    <n v="3.5"/>
    <n v="3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6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15"/>
    <n v="166"/>
    <n v="2"/>
    <n v="3.81"/>
    <n v="1.2050000000000001"/>
    <n v="7.62"/>
    <n v="7.62"/>
    <s v="USD"/>
    <n v="2"/>
    <n v="2"/>
    <n v="2"/>
    <n v="2"/>
    <n v="3"/>
    <n v="3"/>
    <n v="3"/>
    <n v="3"/>
    <n v="241.47"/>
    <n v="241.47"/>
    <n v="241.47"/>
    <n v="241.47"/>
    <n v="3.1556715120000001"/>
    <n v="3.1556715120000001"/>
    <n v="31.68897638"/>
    <n v="31.68897638"/>
  </r>
  <r>
    <d v="2025-10-25T00:00:00"/>
    <x v="36"/>
    <n v="193"/>
    <n v="1"/>
    <n v="3.3"/>
    <n v="0.51800000000000002"/>
    <n v="3.3"/>
    <n v="3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7"/>
    <n v="417"/>
    <n v="1"/>
    <n v="2.6"/>
    <n v="0.24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24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"/>
    <n v="1316"/>
    <n v="10"/>
    <n v="2.7349999999999999"/>
    <n v="0.76"/>
    <n v="27.35"/>
    <n v="27.35"/>
    <s v="USD"/>
    <n v="1"/>
    <n v="1"/>
    <n v="1"/>
    <n v="1"/>
    <n v="1"/>
    <n v="1"/>
    <n v="1"/>
    <n v="1"/>
    <n v="36.49"/>
    <n v="36.49"/>
    <n v="36.49"/>
    <n v="36.49"/>
    <n v="74.952041660000006"/>
    <n v="74.952041660000006"/>
    <n v="1.3341864720000001"/>
    <n v="1.3341864720000001"/>
  </r>
  <r>
    <d v="2025-10-25T00:00:00"/>
    <x v="17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4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1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1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5"/>
    <n v="487"/>
    <n v="1"/>
    <n v="2.37"/>
    <n v="0.20499999999999999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26"/>
    <n v="593"/>
    <n v="4"/>
    <n v="2.1280000000000001"/>
    <n v="0.67500000000000004"/>
    <n v="8.51"/>
    <n v="8.51"/>
    <s v="USD"/>
    <n v="1"/>
    <n v="1"/>
    <n v="1"/>
    <n v="1"/>
    <n v="1"/>
    <n v="1"/>
    <n v="1"/>
    <n v="1"/>
    <n v="26.49"/>
    <n v="26.49"/>
    <n v="26.49"/>
    <n v="26.49"/>
    <n v="32.125330310000002"/>
    <n v="32.125330310000002"/>
    <n v="3.1128084610000002"/>
    <n v="3.1128084610000002"/>
  </r>
  <r>
    <d v="2025-10-25T00:00:00"/>
    <x v="27"/>
    <n v="131"/>
    <n v="2"/>
    <n v="1.69"/>
    <n v="1.5269999999999999"/>
    <n v="3.38"/>
    <n v="3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1"/>
    <n v="51"/>
    <n v="1"/>
    <n v="1.51"/>
    <n v="1.9610000000000001"/>
    <n v="1.51"/>
    <n v="1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14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4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12"/>
    <n v="336"/>
    <n v="1"/>
    <n v="2.86"/>
    <n v="0.29799999999999999"/>
    <n v="2.86"/>
    <n v="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10"/>
    <n v="134"/>
    <n v="1"/>
    <n v="6.07"/>
    <n v="0.746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2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2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9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16"/>
    <n v="1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8"/>
    <n v="58"/>
    <n v="4"/>
    <n v="1.7549999999999999"/>
    <n v="6.8970000000000002"/>
    <n v="7.02"/>
    <n v="7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19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9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9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9"/>
    <n v="31"/>
    <n v="2"/>
    <n v="1.17"/>
    <n v="6.452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29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0"/>
    <n v="394"/>
    <n v="6"/>
    <n v="0.53200000000000003"/>
    <n v="1.5229999999999999"/>
    <n v="3.19"/>
    <n v="3.19"/>
    <s v="USD"/>
    <n v="2"/>
    <n v="2"/>
    <n v="2"/>
    <n v="2"/>
    <n v="2"/>
    <n v="2"/>
    <n v="2"/>
    <n v="2"/>
    <n v="47.98"/>
    <n v="47.98"/>
    <n v="47.98"/>
    <n v="47.98"/>
    <n v="6.648603585"/>
    <n v="6.648603585"/>
    <n v="15.04075235"/>
    <n v="15.04075235"/>
  </r>
  <r>
    <d v="2025-10-25T00:00:00"/>
    <x v="30"/>
    <n v="567"/>
    <n v="4"/>
    <n v="0.52"/>
    <n v="0.70499999999999996"/>
    <n v="2.08"/>
    <n v="2.08"/>
    <s v="USD"/>
    <n v="1"/>
    <n v="1"/>
    <n v="1"/>
    <n v="1"/>
    <n v="1"/>
    <n v="1"/>
    <n v="1"/>
    <n v="1"/>
    <n v="13.88"/>
    <n v="13.88"/>
    <n v="13.88"/>
    <n v="13.88"/>
    <n v="14.985590780000001"/>
    <n v="14.985590780000001"/>
    <n v="6.673076923"/>
    <n v="6.673076923"/>
  </r>
  <r>
    <d v="2025-10-25T00:00:00"/>
    <x v="30"/>
    <n v="623"/>
    <n v="5"/>
    <n v="0.57599999999999996"/>
    <n v="0.80300000000000005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0"/>
    <n v="1133"/>
    <n v="19"/>
    <n v="0.252"/>
    <n v="1.677"/>
    <n v="4.79"/>
    <n v="4.79"/>
    <s v="USD"/>
    <n v="3"/>
    <n v="4"/>
    <n v="4"/>
    <n v="4"/>
    <n v="5"/>
    <n v="6"/>
    <n v="6"/>
    <n v="6"/>
    <n v="141.84"/>
    <n v="155.33000000000001"/>
    <n v="155.33000000000001"/>
    <n v="155.33000000000001"/>
    <n v="3.0837571619999999"/>
    <n v="3.0837571619999999"/>
    <n v="32.427974949999999"/>
    <n v="32.427974949999999"/>
  </r>
  <r>
    <d v="2025-10-25T00:00:00"/>
    <x v="31"/>
    <n v="365"/>
    <n v="1"/>
    <n v="1.44"/>
    <n v="0.27400000000000002"/>
    <n v="1.44"/>
    <n v="1.44"/>
    <s v="USD"/>
    <n v="1"/>
    <n v="1"/>
    <n v="1"/>
    <n v="1"/>
    <n v="1"/>
    <n v="1"/>
    <n v="1"/>
    <n v="1"/>
    <n v="31.49"/>
    <n v="31.49"/>
    <n v="31.49"/>
    <n v="31.49"/>
    <n v="4.5728802789999996"/>
    <n v="4.5728802789999996"/>
    <n v="21.868055559999998"/>
    <n v="21.868055559999998"/>
  </r>
  <r>
    <d v="2025-10-25T00:00:00"/>
    <x v="32"/>
    <n v="1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1"/>
    <n v="712"/>
    <n v="3"/>
    <n v="0.76"/>
    <n v="0.42099999999999999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2"/>
    <n v="234"/>
    <n v="2"/>
    <n v="1.17"/>
    <n v="0.85499999999999998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2"/>
    <n v="223"/>
    <n v="2"/>
    <n v="1.665"/>
    <n v="0.89700000000000002"/>
    <n v="3.33"/>
    <n v="3.33"/>
    <s v="USD"/>
    <n v="1"/>
    <n v="1"/>
    <n v="1"/>
    <n v="1"/>
    <n v="1"/>
    <n v="1"/>
    <n v="1"/>
    <n v="1"/>
    <n v="22.88"/>
    <n v="22.88"/>
    <n v="22.88"/>
    <n v="22.88"/>
    <n v="14.5541958"/>
    <n v="14.5541958"/>
    <n v="6.8708708710000002"/>
    <n v="6.8708708710000002"/>
  </r>
  <r>
    <d v="2025-10-25T00:00:00"/>
    <x v="31"/>
    <n v="1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2"/>
    <n v="576"/>
    <n v="5"/>
    <n v="0.69199999999999995"/>
    <n v="0.86799999999999999"/>
    <n v="3.46"/>
    <n v="3.46"/>
    <s v="USD"/>
    <n v="0"/>
    <n v="1"/>
    <n v="1"/>
    <n v="1"/>
    <n v="0"/>
    <n v="1"/>
    <n v="1"/>
    <n v="1"/>
    <n v="0"/>
    <n v="34.49"/>
    <n v="34.49"/>
    <n v="34.49"/>
    <n v="10.0318933"/>
    <n v="10.0318933"/>
    <n v="9.9682080919999994"/>
    <n v="9.9682080919999994"/>
  </r>
  <r>
    <d v="2025-10-25T00:00:00"/>
    <x v="31"/>
    <n v="2066"/>
    <n v="5"/>
    <n v="0.84199999999999997"/>
    <n v="0.24199999999999999"/>
    <n v="4.21"/>
    <n v="4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4"/>
    <n v="206"/>
    <n v="2"/>
    <n v="1.835"/>
    <n v="0.97099999999999997"/>
    <n v="3.67"/>
    <n v="3.67"/>
    <s v="USD"/>
    <n v="2"/>
    <n v="2"/>
    <n v="2"/>
    <n v="2"/>
    <n v="2"/>
    <n v="2"/>
    <n v="2"/>
    <n v="2"/>
    <n v="57.37"/>
    <n v="57.37"/>
    <n v="57.37"/>
    <n v="57.37"/>
    <n v="6.3970716400000001"/>
    <n v="6.3970716400000001"/>
    <n v="15.63215259"/>
    <n v="15.63215259"/>
  </r>
  <r>
    <d v="2025-10-25T00:00:00"/>
    <x v="35"/>
    <n v="349"/>
    <n v="3"/>
    <n v="0.92"/>
    <n v="0.86"/>
    <n v="2.76"/>
    <n v="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5"/>
    <n v="788"/>
    <n v="4"/>
    <n v="0.88800000000000001"/>
    <n v="0.50800000000000001"/>
    <n v="3.55"/>
    <n v="3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3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4"/>
    <n v="402"/>
    <n v="4"/>
    <n v="1.28"/>
    <n v="0.995"/>
    <n v="5.12"/>
    <n v="5.12"/>
    <s v="USD"/>
    <n v="2"/>
    <n v="3"/>
    <n v="3"/>
    <n v="3"/>
    <n v="6"/>
    <n v="7"/>
    <n v="7"/>
    <n v="7"/>
    <n v="137.28"/>
    <n v="160.16"/>
    <n v="160.16"/>
    <n v="160.16"/>
    <n v="3.1968031969999999"/>
    <n v="3.1968031969999999"/>
    <n v="31.28125"/>
    <n v="31.28125"/>
  </r>
  <r>
    <d v="2025-10-25T00:00:00"/>
    <x v="33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4"/>
    <n v="187"/>
    <n v="1"/>
    <n v="1.49"/>
    <n v="0.53500000000000003"/>
    <n v="1.49"/>
    <n v="1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5"/>
    <n v="463"/>
    <n v="2"/>
    <n v="0.83"/>
    <n v="0.432"/>
    <n v="1.66"/>
    <n v="1.66"/>
    <s v="USD"/>
    <n v="0"/>
    <n v="1"/>
    <n v="1"/>
    <n v="1"/>
    <n v="0"/>
    <n v="1"/>
    <n v="1"/>
    <n v="1"/>
    <n v="0"/>
    <n v="22.88"/>
    <n v="22.88"/>
    <n v="22.88"/>
    <n v="7.2552447549999997"/>
    <n v="7.2552447549999997"/>
    <n v="13.78313253"/>
    <n v="13.78313253"/>
  </r>
  <r>
    <d v="2025-10-25T00:00:00"/>
    <x v="34"/>
    <n v="999"/>
    <n v="6"/>
    <n v="0.60199999999999998"/>
    <n v="0.60099999999999998"/>
    <n v="3.61"/>
    <n v="3.61"/>
    <s v="USD"/>
    <n v="1"/>
    <n v="1"/>
    <n v="1"/>
    <n v="1"/>
    <n v="1"/>
    <n v="1"/>
    <n v="1"/>
    <n v="1"/>
    <n v="22.88"/>
    <n v="22.88"/>
    <n v="22.88"/>
    <n v="22.88"/>
    <n v="15.777972030000001"/>
    <n v="15.777972030000001"/>
    <n v="6.3379501390000001"/>
    <n v="6.3379501390000001"/>
  </r>
  <r>
    <d v="2025-10-25T00:00:00"/>
    <x v="33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5"/>
    <n v="566"/>
    <n v="8"/>
    <n v="0.51400000000000001"/>
    <n v="1.413"/>
    <n v="4.1100000000000003"/>
    <n v="4.1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6"/>
    <n v="382"/>
    <n v="1"/>
    <n v="1.98"/>
    <n v="0.26200000000000001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6"/>
    <n v="890"/>
    <n v="6"/>
    <n v="1.1080000000000001"/>
    <n v="0.67400000000000004"/>
    <n v="6.65"/>
    <n v="6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6"/>
    <n v="272"/>
    <n v="2"/>
    <n v="1.65"/>
    <n v="0.73499999999999999"/>
    <n v="3.3"/>
    <n v="3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6"/>
    <n v="731"/>
    <n v="4"/>
    <n v="1.0780000000000001"/>
    <n v="0.54700000000000004"/>
    <n v="4.3099999999999996"/>
    <n v="4.30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7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7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7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9"/>
    <n v="245"/>
    <n v="2"/>
    <n v="0.96"/>
    <n v="0.81599999999999995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0"/>
    <n v="126"/>
    <n v="1"/>
    <n v="1.35"/>
    <n v="0.79400000000000004"/>
    <n v="1.35"/>
    <n v="1.35"/>
    <s v="USD"/>
    <n v="1"/>
    <n v="1"/>
    <n v="1"/>
    <n v="1"/>
    <n v="2"/>
    <n v="2"/>
    <n v="2"/>
    <n v="2"/>
    <n v="68.98"/>
    <n v="68.98"/>
    <n v="68.98"/>
    <n v="68.98"/>
    <n v="1.9570890110000001"/>
    <n v="1.9570890110000001"/>
    <n v="51.096296299999999"/>
    <n v="51.096296299999999"/>
  </r>
  <r>
    <d v="2025-10-25T00:00:00"/>
    <x v="41"/>
    <n v="308"/>
    <n v="2"/>
    <n v="1.17"/>
    <n v="0.64900000000000002"/>
    <n v="2.34"/>
    <n v="2.34"/>
    <s v="USD"/>
    <n v="3"/>
    <n v="3"/>
    <n v="3"/>
    <n v="3"/>
    <n v="3"/>
    <n v="3"/>
    <n v="3"/>
    <n v="3"/>
    <n v="100.86"/>
    <n v="100.86"/>
    <n v="100.86"/>
    <n v="100.86"/>
    <n v="2.3200475909999998"/>
    <n v="2.3200475909999998"/>
    <n v="43.102564100000002"/>
    <n v="43.102564100000002"/>
  </r>
  <r>
    <d v="2025-10-25T00:00:00"/>
    <x v="42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9"/>
    <n v="211"/>
    <n v="3"/>
    <n v="1.117"/>
    <n v="1.4219999999999999"/>
    <n v="3.35"/>
    <n v="3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0"/>
    <n v="531"/>
    <n v="7"/>
    <n v="0.95299999999999996"/>
    <n v="1.3180000000000001"/>
    <n v="6.67"/>
    <n v="6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1"/>
    <n v="7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2"/>
    <n v="2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2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9"/>
    <n v="1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0"/>
    <n v="178"/>
    <n v="2"/>
    <n v="1.47"/>
    <n v="1.1240000000000001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1"/>
    <n v="584"/>
    <n v="6"/>
    <n v="1"/>
    <n v="1.0269999999999999"/>
    <n v="6"/>
    <n v="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1"/>
    <n v="88"/>
    <n v="1"/>
    <n v="0.39"/>
    <n v="1.1359999999999999"/>
    <n v="0.39"/>
    <n v="0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9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2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0"/>
    <n v="1253"/>
    <n v="5"/>
    <n v="0.76600000000000001"/>
    <n v="0.39900000000000002"/>
    <n v="3.83"/>
    <n v="3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28"/>
    <n v="123"/>
    <n v="2"/>
    <n v="0.76500000000000001"/>
    <n v="1.6259999999999999"/>
    <n v="1.53"/>
    <n v="1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3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8"/>
    <n v="274"/>
    <n v="2"/>
    <n v="0.84"/>
    <n v="0.73"/>
    <n v="1.68"/>
    <n v="1.68"/>
    <s v="USD"/>
    <n v="1"/>
    <n v="1"/>
    <n v="1"/>
    <n v="1"/>
    <n v="1"/>
    <n v="1"/>
    <n v="1"/>
    <n v="1"/>
    <n v="37.880000000000003"/>
    <n v="37.880000000000003"/>
    <n v="37.880000000000003"/>
    <n v="37.880000000000003"/>
    <n v="4.435058078"/>
    <n v="4.435058078"/>
    <n v="22.547619050000002"/>
    <n v="22.547619050000002"/>
  </r>
  <r>
    <d v="2025-10-25T00:00:00"/>
    <x v="43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28"/>
    <n v="270"/>
    <n v="2"/>
    <n v="1.02"/>
    <n v="0.74099999999999999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43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3"/>
    <n v="42"/>
    <n v="1"/>
    <n v="0.33"/>
    <n v="2.3809999999999998"/>
    <n v="0.33"/>
    <n v="0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28"/>
    <n v="191"/>
    <n v="1"/>
    <n v="1.34"/>
    <n v="0.52400000000000002"/>
    <n v="1.34"/>
    <n v="1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5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5"/>
    <n v="197"/>
    <n v="3"/>
    <n v="0.84"/>
    <n v="1.5229999999999999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3"/>
    <n v="1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5"/>
    <n v="659"/>
    <n v="9"/>
    <n v="0.872"/>
    <n v="1.3660000000000001"/>
    <n v="7.85"/>
    <n v="7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8"/>
    <n v="1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5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5"/>
    <n v="243"/>
    <n v="3"/>
    <n v="0.75"/>
    <n v="1.2350000000000001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5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"/>
    <n v="124"/>
    <n v="1"/>
    <n v="1.8"/>
    <n v="0.80600000000000005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5T00:00:00"/>
    <x v="8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3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45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5T00:00:00"/>
    <x v="5"/>
    <n v="505"/>
    <n v="2"/>
    <n v="0.41499999999999998"/>
    <n v="0.39600000000000002"/>
    <n v="0.83"/>
    <n v="0.83"/>
    <s v="USD"/>
    <n v="1"/>
    <n v="1"/>
    <n v="1"/>
    <n v="1"/>
    <n v="1"/>
    <n v="1"/>
    <n v="1"/>
    <n v="1"/>
    <n v="24.88"/>
    <n v="24.88"/>
    <n v="24.88"/>
    <n v="24.88"/>
    <n v="3.336012862"/>
    <n v="3.336012862"/>
    <n v="29.97590361"/>
    <n v="29.97590361"/>
  </r>
  <r>
    <d v="2025-10-25T00:00:00"/>
    <x v="2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0"/>
    <n v="1177"/>
    <n v="9"/>
    <n v="1.43"/>
    <n v="0.76500000000000001"/>
    <n v="12.87"/>
    <n v="12.87"/>
    <s v="USD"/>
    <n v="2"/>
    <n v="3"/>
    <n v="3"/>
    <n v="3"/>
    <n v="2"/>
    <n v="3"/>
    <n v="3"/>
    <n v="3"/>
    <n v="65.37"/>
    <n v="88.25"/>
    <n v="88.25"/>
    <n v="88.25"/>
    <n v="14.583569410000001"/>
    <n v="14.583569410000001"/>
    <n v="6.857031857"/>
    <n v="6.857031857"/>
  </r>
  <r>
    <d v="2025-10-26T00:00:00"/>
    <x v="1"/>
    <n v="6225"/>
    <n v="94"/>
    <n v="1.714"/>
    <n v="1.51"/>
    <n v="161.1"/>
    <n v="161.1"/>
    <s v="USD"/>
    <n v="17"/>
    <n v="17"/>
    <n v="17"/>
    <n v="17"/>
    <n v="18"/>
    <n v="18"/>
    <n v="18"/>
    <n v="18"/>
    <n v="472.77"/>
    <n v="472.77"/>
    <n v="472.77"/>
    <n v="472.77"/>
    <n v="34.075766229999999"/>
    <n v="34.075766229999999"/>
    <n v="2.934636872"/>
    <n v="2.934636872"/>
  </r>
  <r>
    <d v="2025-10-26T00:00:00"/>
    <x v="2"/>
    <n v="1349"/>
    <n v="18"/>
    <n v="2.423"/>
    <n v="1.3340000000000001"/>
    <n v="43.61"/>
    <n v="43.61"/>
    <s v="USD"/>
    <n v="8"/>
    <n v="8"/>
    <n v="8"/>
    <n v="8"/>
    <n v="8"/>
    <n v="8"/>
    <n v="8"/>
    <n v="8"/>
    <n v="235.26"/>
    <n v="235.26"/>
    <n v="235.26"/>
    <n v="235.26"/>
    <n v="18.536937859999998"/>
    <n v="18.536937859999998"/>
    <n v="5.394634258"/>
    <n v="5.394634258"/>
  </r>
  <r>
    <d v="2025-10-26T00:00:00"/>
    <x v="4"/>
    <n v="1150"/>
    <n v="9"/>
    <n v="4.8090000000000002"/>
    <n v="0.78300000000000003"/>
    <n v="43.28"/>
    <n v="43.28"/>
    <s v="USD"/>
    <n v="1"/>
    <n v="1"/>
    <n v="1"/>
    <n v="1"/>
    <n v="1"/>
    <n v="1"/>
    <n v="1"/>
    <n v="1"/>
    <n v="109.49"/>
    <n v="109.49"/>
    <n v="109.49"/>
    <n v="109.49"/>
    <n v="39.528724080000003"/>
    <n v="39.528724080000003"/>
    <n v="2.5298059149999998"/>
    <n v="2.5298059149999998"/>
  </r>
  <r>
    <d v="2025-10-26T00:00:00"/>
    <x v="44"/>
    <n v="3021"/>
    <n v="35"/>
    <n v="1.8220000000000001"/>
    <n v="1.159"/>
    <n v="63.78"/>
    <n v="63.78"/>
    <s v="USD"/>
    <n v="10"/>
    <n v="10"/>
    <n v="10"/>
    <n v="10"/>
    <n v="10"/>
    <n v="10"/>
    <n v="10"/>
    <n v="10"/>
    <n v="307.56"/>
    <n v="307.56"/>
    <n v="307.56"/>
    <n v="307.56"/>
    <n v="20.737417090000001"/>
    <n v="20.737417090000001"/>
    <n v="4.8222013170000002"/>
    <n v="4.8222013170000002"/>
  </r>
  <r>
    <d v="2025-10-26T00:00:00"/>
    <x v="6"/>
    <n v="384"/>
    <n v="3"/>
    <n v="0.71299999999999997"/>
    <n v="0.78100000000000003"/>
    <n v="2.14"/>
    <n v="2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7"/>
    <n v="4325"/>
    <n v="12"/>
    <n v="1.923"/>
    <n v="0.27700000000000002"/>
    <n v="23.08"/>
    <n v="23.08"/>
    <s v="USD"/>
    <n v="1"/>
    <n v="1"/>
    <n v="1"/>
    <n v="1"/>
    <n v="1"/>
    <n v="1"/>
    <n v="1"/>
    <n v="1"/>
    <n v="42.49"/>
    <n v="42.49"/>
    <n v="42.49"/>
    <n v="42.49"/>
    <n v="54.318663209999997"/>
    <n v="54.318663209999997"/>
    <n v="1.840987868"/>
    <n v="1.840987868"/>
  </r>
  <r>
    <d v="2025-10-26T00:00:00"/>
    <x v="9"/>
    <n v="1689"/>
    <n v="11"/>
    <n v="1.0449999999999999"/>
    <n v="0.65100000000000002"/>
    <n v="11.5"/>
    <n v="11.5"/>
    <s v="USD"/>
    <n v="0"/>
    <n v="2"/>
    <n v="2"/>
    <n v="2"/>
    <n v="0"/>
    <n v="3"/>
    <n v="3"/>
    <n v="3"/>
    <n v="0"/>
    <n v="81.25"/>
    <n v="81.25"/>
    <n v="81.25"/>
    <n v="14.15384615"/>
    <n v="14.15384615"/>
    <n v="7.065217391"/>
    <n v="7.065217391"/>
  </r>
  <r>
    <d v="2025-10-26T00:00:00"/>
    <x v="4"/>
    <n v="5704"/>
    <n v="63"/>
    <n v="4.2830000000000004"/>
    <n v="1.1040000000000001"/>
    <n v="269.8"/>
    <n v="269.8"/>
    <s v="USD"/>
    <n v="11"/>
    <n v="15"/>
    <n v="16"/>
    <n v="16"/>
    <n v="15"/>
    <n v="21"/>
    <n v="22"/>
    <n v="22"/>
    <n v="538.35"/>
    <n v="737.68"/>
    <n v="774.17"/>
    <n v="774.17"/>
    <n v="36.574124279999999"/>
    <n v="34.85022669"/>
    <n v="2.7341734620000002"/>
    <n v="2.869421794"/>
  </r>
  <r>
    <d v="2025-10-26T00:00:00"/>
    <x v="10"/>
    <n v="1548"/>
    <n v="24"/>
    <n v="4.9279999999999999"/>
    <n v="1.55"/>
    <n v="118.26"/>
    <n v="118.26"/>
    <s v="USD"/>
    <n v="7"/>
    <n v="8"/>
    <n v="8"/>
    <n v="8"/>
    <n v="10"/>
    <n v="12"/>
    <n v="12"/>
    <n v="12"/>
    <n v="325.8"/>
    <n v="478.78"/>
    <n v="478.78"/>
    <n v="478.78"/>
    <n v="24.70027988"/>
    <n v="24.70027988"/>
    <n v="4.0485371219999999"/>
    <n v="4.0485371219999999"/>
  </r>
  <r>
    <d v="2025-10-26T00:00:00"/>
    <x v="12"/>
    <n v="2801"/>
    <n v="33"/>
    <n v="4.8330000000000002"/>
    <n v="1.1779999999999999"/>
    <n v="159.47999999999999"/>
    <n v="159.47999999999999"/>
    <s v="USD"/>
    <n v="7"/>
    <n v="7"/>
    <n v="7"/>
    <n v="7"/>
    <n v="8"/>
    <n v="8"/>
    <n v="8"/>
    <n v="8"/>
    <n v="451.09"/>
    <n v="451.09"/>
    <n v="451.09"/>
    <n v="451.09"/>
    <n v="35.35436387"/>
    <n v="35.35436387"/>
    <n v="2.828505142"/>
    <n v="2.828505142"/>
  </r>
  <r>
    <d v="2025-10-26T00:00:00"/>
    <x v="13"/>
    <n v="5168"/>
    <n v="20"/>
    <n v="2.698"/>
    <n v="0.38700000000000001"/>
    <n v="53.96"/>
    <n v="53.96"/>
    <s v="USD"/>
    <n v="3"/>
    <n v="3"/>
    <n v="3"/>
    <n v="3"/>
    <n v="6"/>
    <n v="6"/>
    <n v="6"/>
    <n v="6"/>
    <n v="143.88"/>
    <n v="143.88"/>
    <n v="143.88"/>
    <n v="143.88"/>
    <n v="37.503475119999997"/>
    <n v="37.503475119999997"/>
    <n v="2.66641957"/>
    <n v="2.66641957"/>
  </r>
  <r>
    <d v="2025-10-26T00:00:00"/>
    <x v="14"/>
    <n v="518"/>
    <n v="5"/>
    <n v="2.4940000000000002"/>
    <n v="0.96499999999999997"/>
    <n v="12.47"/>
    <n v="12.47"/>
    <s v="USD"/>
    <n v="1"/>
    <n v="1"/>
    <n v="1"/>
    <n v="1"/>
    <n v="1"/>
    <n v="1"/>
    <n v="1"/>
    <n v="1"/>
    <n v="36.979999999999997"/>
    <n v="36.979999999999997"/>
    <n v="36.979999999999997"/>
    <n v="36.979999999999997"/>
    <n v="33.72093023"/>
    <n v="33.72093023"/>
    <n v="2.9655172410000001"/>
    <n v="2.9655172410000001"/>
  </r>
  <r>
    <d v="2025-10-26T00:00:00"/>
    <x v="46"/>
    <n v="1490"/>
    <n v="6"/>
    <n v="2.3130000000000002"/>
    <n v="0.40300000000000002"/>
    <n v="13.88"/>
    <n v="13.88"/>
    <s v="USD"/>
    <n v="1"/>
    <n v="1"/>
    <n v="1"/>
    <n v="1"/>
    <n v="1"/>
    <n v="1"/>
    <n v="1"/>
    <n v="1"/>
    <n v="82.49"/>
    <n v="82.49"/>
    <n v="82.49"/>
    <n v="82.49"/>
    <n v="16.82628197"/>
    <n v="16.82628197"/>
    <n v="5.943083573"/>
    <n v="5.943083573"/>
  </r>
  <r>
    <d v="2025-10-26T00:00:00"/>
    <x v="15"/>
    <n v="839"/>
    <n v="10"/>
    <n v="3.6909999999999998"/>
    <n v="1.1919999999999999"/>
    <n v="36.909999999999997"/>
    <n v="36.909999999999997"/>
    <s v="USD"/>
    <n v="2"/>
    <n v="2"/>
    <n v="2"/>
    <n v="2"/>
    <n v="2"/>
    <n v="2"/>
    <n v="2"/>
    <n v="2"/>
    <n v="108.39"/>
    <n v="108.39"/>
    <n v="108.39"/>
    <n v="108.39"/>
    <n v="34.052956909999999"/>
    <n v="34.052956909999999"/>
    <n v="2.9366025470000001"/>
    <n v="2.9366025470000001"/>
  </r>
  <r>
    <d v="2025-10-26T00:00:00"/>
    <x v="16"/>
    <n v="468"/>
    <n v="2"/>
    <n v="3.0750000000000002"/>
    <n v="0.42699999999999999"/>
    <n v="6.15"/>
    <n v="6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9"/>
    <n v="3805"/>
    <n v="44"/>
    <n v="1.841"/>
    <n v="1.1559999999999999"/>
    <n v="80.989999999999995"/>
    <n v="80.989999999999995"/>
    <s v="USD"/>
    <n v="4"/>
    <n v="5"/>
    <n v="5"/>
    <n v="5"/>
    <n v="4"/>
    <n v="5"/>
    <n v="5"/>
    <n v="5"/>
    <n v="132.35"/>
    <n v="166.84"/>
    <n v="166.84"/>
    <n v="166.84"/>
    <n v="48.543514739999999"/>
    <n v="48.543514739999999"/>
    <n v="2.0600074080000002"/>
    <n v="2.0600074080000002"/>
  </r>
  <r>
    <d v="2025-10-26T00:00:00"/>
    <x v="17"/>
    <n v="144"/>
    <n v="6"/>
    <n v="6.423"/>
    <n v="4.1669999999999998"/>
    <n v="38.54"/>
    <n v="38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8"/>
    <n v="1083"/>
    <n v="6"/>
    <n v="2.512"/>
    <n v="0.55400000000000005"/>
    <n v="15.07"/>
    <n v="15.07"/>
    <s v="USD"/>
    <n v="3"/>
    <n v="4"/>
    <n v="4"/>
    <n v="4"/>
    <n v="6"/>
    <n v="7"/>
    <n v="7"/>
    <n v="7"/>
    <n v="285.27999999999997"/>
    <n v="321.77"/>
    <n v="321.77"/>
    <n v="321.77"/>
    <n v="4.6834695589999997"/>
    <n v="4.6834695589999997"/>
    <n v="21.351692100000001"/>
    <n v="21.351692100000001"/>
  </r>
  <r>
    <d v="2025-10-26T00:00:00"/>
    <x v="19"/>
    <n v="1298"/>
    <n v="4"/>
    <n v="5.59"/>
    <n v="0.308"/>
    <n v="22.36"/>
    <n v="22.36"/>
    <s v="USD"/>
    <n v="2"/>
    <n v="2"/>
    <n v="2"/>
    <n v="2"/>
    <n v="2"/>
    <n v="2"/>
    <n v="2"/>
    <n v="2"/>
    <n v="63.98"/>
    <n v="63.98"/>
    <n v="63.98"/>
    <n v="63.98"/>
    <n v="34.948421379999999"/>
    <n v="34.948421379999999"/>
    <n v="2.8613595709999999"/>
    <n v="2.8613595709999999"/>
  </r>
  <r>
    <d v="2025-10-26T00:00:00"/>
    <x v="20"/>
    <n v="1091"/>
    <n v="3"/>
    <n v="4.95"/>
    <n v="0.27500000000000002"/>
    <n v="14.85"/>
    <n v="14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21"/>
    <n v="1328"/>
    <n v="11"/>
    <n v="2.0449999999999999"/>
    <n v="0.82799999999999996"/>
    <n v="22.5"/>
    <n v="22.5"/>
    <s v="USD"/>
    <n v="1"/>
    <n v="1"/>
    <n v="1"/>
    <n v="1"/>
    <n v="1"/>
    <n v="1"/>
    <n v="1"/>
    <n v="1"/>
    <n v="40.9"/>
    <n v="40.9"/>
    <n v="40.9"/>
    <n v="40.9"/>
    <n v="55.012224940000003"/>
    <n v="55.012224940000003"/>
    <n v="1.817777778"/>
    <n v="1.817777778"/>
  </r>
  <r>
    <d v="2025-10-26T00:00:00"/>
    <x v="22"/>
    <n v="277"/>
    <n v="3"/>
    <n v="1.89"/>
    <n v="1.083"/>
    <n v="5.67"/>
    <n v="5.67"/>
    <s v="USD"/>
    <n v="1"/>
    <n v="1"/>
    <n v="1"/>
    <n v="1"/>
    <n v="1"/>
    <n v="1"/>
    <n v="1"/>
    <n v="1"/>
    <n v="26.49"/>
    <n v="26.49"/>
    <n v="26.49"/>
    <n v="26.49"/>
    <n v="21.404303509999998"/>
    <n v="21.404303509999998"/>
    <n v="4.6719576719999996"/>
    <n v="4.6719576719999996"/>
  </r>
  <r>
    <d v="2025-10-26T00:00:00"/>
    <x v="3"/>
    <n v="577"/>
    <n v="1"/>
    <n v="2.0699999999999998"/>
    <n v="0.17299999999999999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6"/>
    <n v="3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10"/>
    <n v="718"/>
    <n v="3"/>
    <n v="3.613"/>
    <n v="0.41799999999999998"/>
    <n v="10.84"/>
    <n v="1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4"/>
    <n v="61"/>
    <n v="2"/>
    <n v="1.7949999999999999"/>
    <n v="3.2789999999999999"/>
    <n v="3.59"/>
    <n v="3.59"/>
    <s v="USD"/>
    <n v="1"/>
    <n v="1"/>
    <n v="1"/>
    <n v="1"/>
    <n v="1"/>
    <n v="1"/>
    <n v="1"/>
    <n v="1"/>
    <n v="110.88"/>
    <n v="110.88"/>
    <n v="110.88"/>
    <n v="110.88"/>
    <n v="3.2377344880000001"/>
    <n v="3.2377344880000001"/>
    <n v="30.885793870000001"/>
    <n v="30.885793870000001"/>
  </r>
  <r>
    <d v="2025-10-26T00:00:00"/>
    <x v="23"/>
    <n v="86"/>
    <n v="1"/>
    <n v="1.26"/>
    <n v="1.163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4"/>
    <n v="1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0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2"/>
    <n v="330"/>
    <n v="3"/>
    <n v="2.36"/>
    <n v="0.90900000000000003"/>
    <n v="7.08"/>
    <n v="7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6"/>
    <n v="130"/>
    <n v="2"/>
    <n v="2.2549999999999999"/>
    <n v="1.538"/>
    <n v="4.51"/>
    <n v="4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5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6"/>
    <n v="392"/>
    <n v="2"/>
    <n v="4.9850000000000003"/>
    <n v="0.51"/>
    <n v="9.9700000000000006"/>
    <n v="9.97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7"/>
    <n v="731"/>
    <n v="4"/>
    <n v="1.9750000000000001"/>
    <n v="0.54700000000000004"/>
    <n v="7.9"/>
    <n v="7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24"/>
    <n v="334"/>
    <n v="3"/>
    <n v="4.633"/>
    <n v="0.89800000000000002"/>
    <n v="13.9"/>
    <n v="13.9"/>
    <s v="USD"/>
    <n v="1"/>
    <n v="1"/>
    <n v="1"/>
    <n v="1"/>
    <n v="1"/>
    <n v="1"/>
    <n v="1"/>
    <n v="1"/>
    <n v="31.88"/>
    <n v="31.88"/>
    <n v="31.88"/>
    <n v="31.88"/>
    <n v="43.601003759999998"/>
    <n v="43.601003759999998"/>
    <n v="2.2935251800000001"/>
    <n v="2.2935251800000001"/>
  </r>
  <r>
    <d v="2025-10-26T00:00:00"/>
    <x v="4"/>
    <n v="2158"/>
    <n v="10"/>
    <n v="2.6749999999999998"/>
    <n v="0.46300000000000002"/>
    <n v="26.75"/>
    <n v="26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7"/>
    <n v="2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44"/>
    <n v="106"/>
    <n v="1"/>
    <n v="2.54"/>
    <n v="0.94299999999999995"/>
    <n v="2.54"/>
    <n v="2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"/>
    <n v="88"/>
    <n v="1"/>
    <n v="4.3"/>
    <n v="1.1359999999999999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21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25"/>
    <n v="312"/>
    <n v="1"/>
    <n v="2.2799999999999998"/>
    <n v="0.32100000000000001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26"/>
    <n v="1270"/>
    <n v="9"/>
    <n v="3.0960000000000001"/>
    <n v="0.70899999999999996"/>
    <n v="27.86"/>
    <n v="27.86"/>
    <s v="USD"/>
    <n v="3"/>
    <n v="3"/>
    <n v="3"/>
    <n v="3"/>
    <n v="3"/>
    <n v="3"/>
    <n v="3"/>
    <n v="3"/>
    <n v="61.86"/>
    <n v="61.86"/>
    <n v="61.86"/>
    <n v="61.86"/>
    <n v="45.037180730000003"/>
    <n v="45.037180730000003"/>
    <n v="2.220387653"/>
    <n v="2.220387653"/>
  </r>
  <r>
    <d v="2025-10-26T00:00:00"/>
    <x v="27"/>
    <n v="3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5"/>
    <n v="5"/>
    <n v="1"/>
    <n v="2.73"/>
    <n v="20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"/>
    <n v="84"/>
    <n v="2"/>
    <n v="1.7350000000000001"/>
    <n v="2.3809999999999998"/>
    <n v="3.47"/>
    <n v="3.47"/>
    <s v="USD"/>
    <n v="2"/>
    <n v="2"/>
    <n v="2"/>
    <n v="2"/>
    <n v="2"/>
    <n v="2"/>
    <n v="2"/>
    <n v="2"/>
    <n v="61.47"/>
    <n v="61.47"/>
    <n v="61.47"/>
    <n v="61.47"/>
    <n v="5.6450300960000002"/>
    <n v="5.6450300960000002"/>
    <n v="17.714697409999999"/>
    <n v="17.714697409999999"/>
  </r>
  <r>
    <d v="2025-10-26T00:00:00"/>
    <x v="7"/>
    <n v="2"/>
    <n v="1"/>
    <n v="1.26"/>
    <n v="50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4"/>
    <n v="186"/>
    <n v="2"/>
    <n v="3.3250000000000002"/>
    <n v="1.075"/>
    <n v="6.65"/>
    <n v="6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4"/>
    <n v="51"/>
    <n v="1"/>
    <n v="1.79"/>
    <n v="1.9610000000000001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2"/>
    <n v="542"/>
    <n v="7"/>
    <n v="3.8730000000000002"/>
    <n v="1.292"/>
    <n v="27.11"/>
    <n v="27.11"/>
    <s v="USD"/>
    <n v="4"/>
    <n v="4"/>
    <n v="4"/>
    <n v="4"/>
    <n v="4"/>
    <n v="4"/>
    <n v="4"/>
    <n v="4"/>
    <n v="118.96"/>
    <n v="118.96"/>
    <n v="118.96"/>
    <n v="118.96"/>
    <n v="22.789172829999998"/>
    <n v="22.789172829999998"/>
    <n v="4.3880486909999998"/>
    <n v="4.3880486909999998"/>
  </r>
  <r>
    <d v="2025-10-26T00:00:00"/>
    <x v="10"/>
    <n v="326"/>
    <n v="4"/>
    <n v="5.62"/>
    <n v="1.2270000000000001"/>
    <n v="22.48"/>
    <n v="22.48"/>
    <s v="USD"/>
    <n v="1"/>
    <n v="1"/>
    <n v="1"/>
    <n v="1"/>
    <n v="1"/>
    <n v="1"/>
    <n v="1"/>
    <n v="1"/>
    <n v="32.880000000000003"/>
    <n v="32.880000000000003"/>
    <n v="32.880000000000003"/>
    <n v="32.880000000000003"/>
    <n v="68.369829679999995"/>
    <n v="68.369829679999995"/>
    <n v="1.4626334519999999"/>
    <n v="1.4626334519999999"/>
  </r>
  <r>
    <d v="2025-10-26T00:00:00"/>
    <x v="28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2"/>
    <n v="288"/>
    <n v="2"/>
    <n v="3.25"/>
    <n v="0.69399999999999995"/>
    <n v="6.5"/>
    <n v="6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9"/>
    <n v="108"/>
    <n v="1"/>
    <n v="0.87"/>
    <n v="0.92600000000000005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6"/>
    <n v="395"/>
    <n v="4"/>
    <n v="3.8029999999999999"/>
    <n v="1.0129999999999999"/>
    <n v="15.21"/>
    <n v="15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8"/>
    <n v="376"/>
    <n v="5"/>
    <n v="1.3080000000000001"/>
    <n v="1.33"/>
    <n v="6.54"/>
    <n v="6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19"/>
    <n v="332"/>
    <n v="1"/>
    <n v="3.39"/>
    <n v="0.30099999999999999"/>
    <n v="3.39"/>
    <n v="3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29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29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29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29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0"/>
    <n v="523"/>
    <n v="5"/>
    <n v="0.79"/>
    <n v="0.95599999999999996"/>
    <n v="3.95"/>
    <n v="3.95"/>
    <s v="USD"/>
    <n v="1"/>
    <n v="2"/>
    <n v="2"/>
    <n v="2"/>
    <n v="1"/>
    <n v="3"/>
    <n v="3"/>
    <n v="3"/>
    <n v="34.49"/>
    <n v="103.47"/>
    <n v="103.47"/>
    <n v="103.47"/>
    <n v="3.817531652"/>
    <n v="3.817531652"/>
    <n v="26.19493671"/>
    <n v="26.19493671"/>
  </r>
  <r>
    <d v="2025-10-26T00:00:00"/>
    <x v="30"/>
    <n v="998"/>
    <n v="9"/>
    <n v="0.66300000000000003"/>
    <n v="0.90200000000000002"/>
    <n v="5.97"/>
    <n v="5.97"/>
    <s v="USD"/>
    <n v="1"/>
    <n v="2"/>
    <n v="2"/>
    <n v="2"/>
    <n v="1"/>
    <n v="2"/>
    <n v="2"/>
    <n v="2"/>
    <n v="11.49"/>
    <n v="22.98"/>
    <n v="22.98"/>
    <n v="22.98"/>
    <n v="25.979112270000002"/>
    <n v="25.979112270000002"/>
    <n v="3.849246231"/>
    <n v="3.849246231"/>
  </r>
  <r>
    <d v="2025-10-26T00:00:00"/>
    <x v="30"/>
    <n v="943"/>
    <n v="8"/>
    <n v="0.33100000000000002"/>
    <n v="0.84799999999999998"/>
    <n v="2.65"/>
    <n v="2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0"/>
    <n v="1879"/>
    <n v="15"/>
    <n v="0.255"/>
    <n v="0.79800000000000004"/>
    <n v="3.82"/>
    <n v="3.82"/>
    <s v="USD"/>
    <n v="0"/>
    <n v="1"/>
    <n v="1"/>
    <n v="1"/>
    <n v="0"/>
    <n v="1"/>
    <n v="1"/>
    <n v="1"/>
    <n v="0"/>
    <n v="11.49"/>
    <n v="11.49"/>
    <n v="11.49"/>
    <n v="33.246301129999999"/>
    <n v="33.246301129999999"/>
    <n v="3.0078534029999999"/>
    <n v="3.0078534029999999"/>
  </r>
  <r>
    <d v="2025-10-26T00:00:00"/>
    <x v="31"/>
    <n v="4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2"/>
    <n v="209"/>
    <n v="2"/>
    <n v="1.67"/>
    <n v="0.95699999999999996"/>
    <n v="3.34"/>
    <n v="3.34"/>
    <s v="USD"/>
    <n v="0"/>
    <n v="2"/>
    <n v="2"/>
    <n v="2"/>
    <n v="0"/>
    <n v="4"/>
    <n v="4"/>
    <n v="4"/>
    <n v="0"/>
    <n v="141.6"/>
    <n v="141.6"/>
    <n v="141.6"/>
    <n v="2.358757062"/>
    <n v="2.358757062"/>
    <n v="42.39520958"/>
    <n v="42.39520958"/>
  </r>
  <r>
    <d v="2025-10-26T00:00:00"/>
    <x v="31"/>
    <n v="853"/>
    <n v="3"/>
    <n v="1.25"/>
    <n v="0.35199999999999998"/>
    <n v="3.75"/>
    <n v="3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2"/>
    <n v="336"/>
    <n v="3"/>
    <n v="1.24"/>
    <n v="0.89300000000000002"/>
    <n v="3.72"/>
    <n v="3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2"/>
    <n v="5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1"/>
    <n v="264"/>
    <n v="3"/>
    <n v="1.23"/>
    <n v="1.1359999999999999"/>
    <n v="3.69"/>
    <n v="3.69"/>
    <s v="USD"/>
    <n v="1"/>
    <n v="1"/>
    <n v="1"/>
    <n v="1"/>
    <n v="1"/>
    <n v="1"/>
    <n v="1"/>
    <n v="1"/>
    <n v="104.9"/>
    <n v="104.9"/>
    <n v="104.9"/>
    <n v="104.9"/>
    <n v="3.517635844"/>
    <n v="3.517635844"/>
    <n v="28.42818428"/>
    <n v="28.42818428"/>
  </r>
  <r>
    <d v="2025-10-26T00:00:00"/>
    <x v="32"/>
    <n v="783"/>
    <n v="5"/>
    <n v="0.78"/>
    <n v="0.63900000000000001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1"/>
    <n v="2583"/>
    <n v="15"/>
    <n v="0.873"/>
    <n v="0.58099999999999996"/>
    <n v="13.1"/>
    <n v="13.1"/>
    <s v="USD"/>
    <n v="1"/>
    <n v="1"/>
    <n v="1"/>
    <n v="1"/>
    <n v="1"/>
    <n v="1"/>
    <n v="1"/>
    <n v="1"/>
    <n v="34.49"/>
    <n v="34.49"/>
    <n v="34.49"/>
    <n v="34.49"/>
    <n v="37.982023779999999"/>
    <n v="37.982023779999999"/>
    <n v="2.6328244270000001"/>
    <n v="2.6328244270000001"/>
  </r>
  <r>
    <d v="2025-10-26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4"/>
    <n v="272"/>
    <n v="3"/>
    <n v="1.393"/>
    <n v="1.103"/>
    <n v="4.18"/>
    <n v="4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5"/>
    <n v="602"/>
    <n v="1"/>
    <n v="0.72"/>
    <n v="0.16600000000000001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5"/>
    <n v="1015"/>
    <n v="6"/>
    <n v="1.1200000000000001"/>
    <n v="0.59099999999999997"/>
    <n v="6.72"/>
    <n v="6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3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4"/>
    <n v="623"/>
    <n v="6"/>
    <n v="1.2"/>
    <n v="0.96299999999999997"/>
    <n v="7.2"/>
    <n v="7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3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4"/>
    <n v="165"/>
    <n v="4"/>
    <n v="0.70299999999999996"/>
    <n v="2.4239999999999999"/>
    <n v="2.81"/>
    <n v="2.81"/>
    <s v="USD"/>
    <n v="1"/>
    <n v="1"/>
    <n v="1"/>
    <n v="1"/>
    <n v="1"/>
    <n v="1"/>
    <n v="1"/>
    <n v="1"/>
    <n v="22.88"/>
    <n v="22.88"/>
    <n v="22.88"/>
    <n v="22.88"/>
    <n v="12.28146853"/>
    <n v="12.28146853"/>
    <n v="8.1423487540000004"/>
    <n v="8.1423487540000004"/>
  </r>
  <r>
    <d v="2025-10-26T00:00:00"/>
    <x v="35"/>
    <n v="553"/>
    <n v="4"/>
    <n v="0.96499999999999997"/>
    <n v="0.72299999999999998"/>
    <n v="3.86"/>
    <n v="3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4"/>
    <n v="1347"/>
    <n v="10"/>
    <n v="0.64800000000000002"/>
    <n v="0.74199999999999999"/>
    <n v="6.48"/>
    <n v="6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5"/>
    <n v="620"/>
    <n v="3"/>
    <n v="0.42"/>
    <n v="0.48399999999999999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6"/>
    <n v="832"/>
    <n v="8"/>
    <n v="2.0249999999999999"/>
    <n v="0.96199999999999997"/>
    <n v="16.2"/>
    <n v="16.2"/>
    <s v="USD"/>
    <n v="3"/>
    <n v="3"/>
    <n v="3"/>
    <n v="3"/>
    <n v="4"/>
    <n v="4"/>
    <n v="4"/>
    <n v="4"/>
    <n v="99.35"/>
    <n v="99.35"/>
    <n v="99.35"/>
    <n v="99.35"/>
    <n v="16.305988930000002"/>
    <n v="16.305988930000002"/>
    <n v="6.1327160489999999"/>
    <n v="6.1327160489999999"/>
  </r>
  <r>
    <d v="2025-10-26T00:00:00"/>
    <x v="36"/>
    <n v="3344"/>
    <n v="13"/>
    <n v="1.0569999999999999"/>
    <n v="0.38900000000000001"/>
    <n v="13.74"/>
    <n v="13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6"/>
    <n v="491"/>
    <n v="3"/>
    <n v="1.63"/>
    <n v="0.61099999999999999"/>
    <n v="4.8899999999999997"/>
    <n v="4.8899999999999997"/>
    <s v="USD"/>
    <n v="1"/>
    <n v="1"/>
    <n v="1"/>
    <n v="1"/>
    <n v="1"/>
    <n v="1"/>
    <n v="1"/>
    <n v="1"/>
    <n v="28.49"/>
    <n v="28.49"/>
    <n v="28.49"/>
    <n v="28.49"/>
    <n v="17.16391716"/>
    <n v="17.16391716"/>
    <n v="5.8261758690000001"/>
    <n v="5.8261758690000001"/>
  </r>
  <r>
    <d v="2025-10-26T00:00:00"/>
    <x v="36"/>
    <n v="1205"/>
    <n v="3"/>
    <n v="1.073"/>
    <n v="0.249"/>
    <n v="3.22"/>
    <n v="3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7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7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8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7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7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9"/>
    <n v="227"/>
    <n v="2"/>
    <n v="1.7250000000000001"/>
    <n v="0.88100000000000001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0"/>
    <n v="145"/>
    <n v="5"/>
    <n v="1.3979999999999999"/>
    <n v="3.448"/>
    <n v="6.99"/>
    <n v="6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1"/>
    <n v="366"/>
    <n v="3"/>
    <n v="1.1000000000000001"/>
    <n v="0.82"/>
    <n v="3.3"/>
    <n v="3.3"/>
    <s v="USD"/>
    <n v="3"/>
    <n v="3"/>
    <n v="3"/>
    <n v="3"/>
    <n v="3"/>
    <n v="3"/>
    <n v="3"/>
    <n v="3"/>
    <n v="82.25"/>
    <n v="82.25"/>
    <n v="82.25"/>
    <n v="82.25"/>
    <n v="4.0121580549999996"/>
    <n v="4.0121580549999996"/>
    <n v="24.924242419999999"/>
    <n v="24.924242419999999"/>
  </r>
  <r>
    <d v="2025-10-26T00:00:00"/>
    <x v="42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9"/>
    <n v="385"/>
    <n v="3"/>
    <n v="1.06"/>
    <n v="0.77900000000000003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0"/>
    <n v="506"/>
    <n v="8"/>
    <n v="1.02"/>
    <n v="1.581"/>
    <n v="8.16"/>
    <n v="8.16"/>
    <s v="USD"/>
    <n v="1"/>
    <n v="1"/>
    <n v="1"/>
    <n v="1"/>
    <n v="2"/>
    <n v="2"/>
    <n v="2"/>
    <n v="2"/>
    <n v="68.98"/>
    <n v="68.98"/>
    <n v="68.98"/>
    <n v="68.98"/>
    <n v="11.829515799999999"/>
    <n v="11.829515799999999"/>
    <n v="8.4534313730000008"/>
    <n v="8.4534313730000008"/>
  </r>
  <r>
    <d v="2025-10-26T00:00:00"/>
    <x v="41"/>
    <n v="6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42"/>
    <n v="505"/>
    <n v="1"/>
    <n v="1.29"/>
    <n v="0.19800000000000001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2"/>
    <n v="23"/>
    <n v="1"/>
    <n v="0.92"/>
    <n v="4.3479999999999999"/>
    <n v="0.92"/>
    <n v="0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9"/>
    <n v="202"/>
    <n v="1"/>
    <n v="1.5"/>
    <n v="0.495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0"/>
    <n v="216"/>
    <n v="2"/>
    <n v="0.99"/>
    <n v="0.92600000000000005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1"/>
    <n v="718"/>
    <n v="4"/>
    <n v="1.1200000000000001"/>
    <n v="0.55700000000000005"/>
    <n v="4.4800000000000004"/>
    <n v="4.4800000000000004"/>
    <s v="USD"/>
    <n v="3"/>
    <n v="3"/>
    <n v="3"/>
    <n v="3"/>
    <n v="3"/>
    <n v="3"/>
    <n v="3"/>
    <n v="3"/>
    <n v="60.47"/>
    <n v="60.47"/>
    <n v="60.47"/>
    <n v="60.47"/>
    <n v="7.4086323800000002"/>
    <n v="7.4086323800000002"/>
    <n v="13.49776786"/>
    <n v="13.49776786"/>
  </r>
  <r>
    <d v="2025-10-26T00:00:00"/>
    <x v="41"/>
    <n v="106"/>
    <n v="1"/>
    <n v="1.26"/>
    <n v="0.94299999999999995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9"/>
    <n v="177"/>
    <n v="4"/>
    <n v="0.36299999999999999"/>
    <n v="2.2599999999999998"/>
    <n v="1.45"/>
    <n v="1.45"/>
    <s v="USD"/>
    <n v="1"/>
    <n v="1"/>
    <n v="1"/>
    <n v="1"/>
    <n v="1"/>
    <n v="1"/>
    <n v="1"/>
    <n v="1"/>
    <n v="27.49"/>
    <n v="27.49"/>
    <n v="27.49"/>
    <n v="27.49"/>
    <n v="5.2746453259999999"/>
    <n v="5.2746453259999999"/>
    <n v="18.95862069"/>
    <n v="18.95862069"/>
  </r>
  <r>
    <d v="2025-10-26T00:00:00"/>
    <x v="42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40"/>
    <n v="1425"/>
    <n v="9"/>
    <n v="0.69799999999999995"/>
    <n v="0.63200000000000001"/>
    <n v="6.28"/>
    <n v="6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28"/>
    <n v="1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4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28"/>
    <n v="255"/>
    <n v="2"/>
    <n v="0.40500000000000003"/>
    <n v="0.78400000000000003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3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28"/>
    <n v="265"/>
    <n v="2"/>
    <n v="0.69499999999999995"/>
    <n v="0.755"/>
    <n v="1.39"/>
    <n v="1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3"/>
    <n v="103"/>
    <n v="1"/>
    <n v="0.66"/>
    <n v="0.97099999999999997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43"/>
    <n v="48"/>
    <n v="1"/>
    <n v="0.33"/>
    <n v="2.0830000000000002"/>
    <n v="0.33"/>
    <n v="0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28"/>
    <n v="179"/>
    <n v="2"/>
    <n v="0.84"/>
    <n v="1.117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45"/>
    <n v="52"/>
    <n v="1"/>
    <n v="2.2200000000000002"/>
    <n v="1.923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5"/>
    <n v="229"/>
    <n v="2"/>
    <n v="1.095"/>
    <n v="0.873"/>
    <n v="2.19"/>
    <n v="2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3"/>
    <n v="913"/>
    <n v="2"/>
    <n v="1.355"/>
    <n v="0.219"/>
    <n v="2.71"/>
    <n v="2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5"/>
    <n v="654"/>
    <n v="8"/>
    <n v="0.83599999999999997"/>
    <n v="1.2230000000000001"/>
    <n v="6.69"/>
    <n v="6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8"/>
    <n v="144"/>
    <n v="1"/>
    <n v="1.1399999999999999"/>
    <n v="0.69399999999999995"/>
    <n v="1.1399999999999999"/>
    <n v="1.1399999999999999"/>
    <s v="USD"/>
    <n v="2"/>
    <n v="2"/>
    <n v="2"/>
    <n v="2"/>
    <n v="5"/>
    <n v="5"/>
    <n v="5"/>
    <n v="5"/>
    <n v="204.4"/>
    <n v="204.4"/>
    <n v="204.4"/>
    <n v="204.4"/>
    <n v="0.55772994129999998"/>
    <n v="0.55772994129999998"/>
    <n v="179.2982456"/>
    <n v="179.2982456"/>
  </r>
  <r>
    <d v="2025-10-26T00:00:00"/>
    <x v="45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5"/>
    <n v="248"/>
    <n v="3"/>
    <n v="0.87"/>
    <n v="1.21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45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"/>
    <n v="1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8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3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45"/>
    <n v="1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6T00:00:00"/>
    <x v="5"/>
    <n v="530"/>
    <n v="6"/>
    <n v="0.26700000000000002"/>
    <n v="1.1319999999999999"/>
    <n v="1.6"/>
    <n v="1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6T00:00:00"/>
    <x v="2"/>
    <n v="2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0"/>
    <n v="1712"/>
    <n v="14"/>
    <n v="1.5209999999999999"/>
    <n v="0.81799999999999995"/>
    <n v="21.3"/>
    <n v="21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1"/>
    <n v="9136"/>
    <n v="99"/>
    <n v="1.6930000000000001"/>
    <n v="1.0840000000000001"/>
    <n v="167.65"/>
    <n v="167.65"/>
    <s v="USD"/>
    <n v="16"/>
    <n v="17"/>
    <n v="17"/>
    <n v="17"/>
    <n v="16"/>
    <n v="17"/>
    <n v="17"/>
    <n v="17"/>
    <n v="388.4"/>
    <n v="412.88"/>
    <n v="412.88"/>
    <n v="412.88"/>
    <n v="40.60501841"/>
    <n v="40.60501841"/>
    <n v="2.4627497759999999"/>
    <n v="2.4627497759999999"/>
  </r>
  <r>
    <d v="2025-10-27T00:00:00"/>
    <x v="2"/>
    <n v="2196"/>
    <n v="14"/>
    <n v="2.706"/>
    <n v="0.63800000000000001"/>
    <n v="37.89"/>
    <n v="37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"/>
    <n v="1842"/>
    <n v="9"/>
    <n v="4.2770000000000001"/>
    <n v="0.48899999999999999"/>
    <n v="38.49"/>
    <n v="38.49"/>
    <s v="USD"/>
    <n v="1"/>
    <n v="1"/>
    <n v="2"/>
    <n v="2"/>
    <n v="1"/>
    <n v="1"/>
    <n v="4"/>
    <n v="4"/>
    <n v="109.49"/>
    <n v="109.49"/>
    <n v="218.96"/>
    <n v="218.96"/>
    <n v="35.153895329999997"/>
    <n v="17.578553159999998"/>
    <n v="2.84463497"/>
    <n v="5.688750325"/>
  </r>
  <r>
    <d v="2025-10-27T00:00:00"/>
    <x v="44"/>
    <n v="6256"/>
    <n v="54"/>
    <n v="2.1890000000000001"/>
    <n v="0.86299999999999999"/>
    <n v="118.2"/>
    <n v="118.2"/>
    <s v="USD"/>
    <n v="7"/>
    <n v="7"/>
    <n v="7"/>
    <n v="7"/>
    <n v="7"/>
    <n v="7"/>
    <n v="7"/>
    <n v="7"/>
    <n v="277.83999999999997"/>
    <n v="277.83999999999997"/>
    <n v="277.83999999999997"/>
    <n v="277.83999999999997"/>
    <n v="42.542470489999999"/>
    <n v="42.542470489999999"/>
    <n v="2.350592217"/>
    <n v="2.350592217"/>
  </r>
  <r>
    <d v="2025-10-27T00:00:00"/>
    <x v="6"/>
    <n v="644"/>
    <n v="13"/>
    <n v="0.89200000000000002"/>
    <n v="2.0190000000000001"/>
    <n v="11.59"/>
    <n v="11.59"/>
    <s v="USD"/>
    <n v="1"/>
    <n v="1"/>
    <n v="1"/>
    <n v="1"/>
    <n v="1"/>
    <n v="1"/>
    <n v="1"/>
    <n v="1"/>
    <n v="23.88"/>
    <n v="23.88"/>
    <n v="23.88"/>
    <n v="23.88"/>
    <n v="48.53433836"/>
    <n v="48.53433836"/>
    <n v="2.0603968940000001"/>
    <n v="2.0603968940000001"/>
  </r>
  <r>
    <d v="2025-10-27T00:00:00"/>
    <x v="7"/>
    <n v="3548"/>
    <n v="23"/>
    <n v="1.409"/>
    <n v="0.64800000000000002"/>
    <n v="32.409999999999997"/>
    <n v="32.409999999999997"/>
    <s v="USD"/>
    <n v="1"/>
    <n v="1"/>
    <n v="1"/>
    <n v="1"/>
    <n v="1"/>
    <n v="1"/>
    <n v="1"/>
    <n v="1"/>
    <n v="42.49"/>
    <n v="42.49"/>
    <n v="42.49"/>
    <n v="42.49"/>
    <n v="76.276770999999997"/>
    <n v="76.276770999999997"/>
    <n v="1.3110151189999999"/>
    <n v="1.3110151189999999"/>
  </r>
  <r>
    <d v="2025-10-27T00:00:00"/>
    <x v="9"/>
    <n v="1768"/>
    <n v="13"/>
    <n v="1.236"/>
    <n v="0.73499999999999999"/>
    <n v="16.07"/>
    <n v="16.07"/>
    <s v="USD"/>
    <n v="1"/>
    <n v="2"/>
    <n v="2"/>
    <n v="2"/>
    <n v="1"/>
    <n v="2"/>
    <n v="2"/>
    <n v="2"/>
    <n v="36.49"/>
    <n v="55.37"/>
    <n v="55.37"/>
    <n v="55.37"/>
    <n v="29.022936609999999"/>
    <n v="29.022936609999999"/>
    <n v="3.4455507160000001"/>
    <n v="3.4455507160000001"/>
  </r>
  <r>
    <d v="2025-10-27T00:00:00"/>
    <x v="4"/>
    <n v="9332"/>
    <n v="94"/>
    <n v="4.6760000000000002"/>
    <n v="1.0069999999999999"/>
    <n v="439.51"/>
    <n v="439.51"/>
    <s v="USD"/>
    <n v="30"/>
    <n v="34"/>
    <n v="34"/>
    <n v="34"/>
    <n v="49"/>
    <n v="54"/>
    <n v="54"/>
    <n v="54"/>
    <n v="1724.35"/>
    <n v="1906.8"/>
    <n v="1906.8"/>
    <n v="1906.8"/>
    <n v="23.04961192"/>
    <n v="23.04961192"/>
    <n v="4.3384678389999998"/>
    <n v="4.3384678389999998"/>
  </r>
  <r>
    <d v="2025-10-27T00:00:00"/>
    <x v="10"/>
    <n v="3060"/>
    <n v="17"/>
    <n v="4.6849999999999996"/>
    <n v="0.55600000000000005"/>
    <n v="79.64"/>
    <n v="79.64"/>
    <s v="USD"/>
    <n v="6"/>
    <n v="7"/>
    <n v="7"/>
    <n v="7"/>
    <n v="6"/>
    <n v="7"/>
    <n v="7"/>
    <n v="7"/>
    <n v="191.11"/>
    <n v="223.99"/>
    <n v="223.99"/>
    <n v="223.99"/>
    <n v="35.555158710000001"/>
    <n v="35.555158710000001"/>
    <n v="2.8125313909999998"/>
    <n v="2.8125313909999998"/>
  </r>
  <r>
    <d v="2025-10-27T00:00:00"/>
    <x v="12"/>
    <n v="4171"/>
    <n v="34"/>
    <n v="5.5940000000000003"/>
    <n v="0.81499999999999995"/>
    <n v="190.21"/>
    <n v="190.21"/>
    <s v="USD"/>
    <n v="26"/>
    <n v="26"/>
    <n v="26"/>
    <n v="26"/>
    <n v="37"/>
    <n v="37"/>
    <n v="37"/>
    <n v="37"/>
    <n v="1268.8399999999999"/>
    <n v="1268.8399999999999"/>
    <n v="1268.8399999999999"/>
    <n v="1268.8399999999999"/>
    <n v="14.99085779"/>
    <n v="14.99085779"/>
    <n v="6.6707323479999996"/>
    <n v="6.6707323479999996"/>
  </r>
  <r>
    <d v="2025-10-27T00:00:00"/>
    <x v="13"/>
    <n v="7369"/>
    <n v="43"/>
    <n v="3.577"/>
    <n v="0.58399999999999996"/>
    <n v="153.82"/>
    <n v="153.82"/>
    <s v="USD"/>
    <n v="13"/>
    <n v="14"/>
    <n v="14"/>
    <n v="14"/>
    <n v="15"/>
    <n v="16"/>
    <n v="16"/>
    <n v="16"/>
    <n v="395.76"/>
    <n v="422.25"/>
    <n v="422.25"/>
    <n v="422.25"/>
    <n v="36.428656009999997"/>
    <n v="36.428656009999997"/>
    <n v="2.745091666"/>
    <n v="2.745091666"/>
  </r>
  <r>
    <d v="2025-10-27T00:00:00"/>
    <x v="14"/>
    <n v="1246"/>
    <n v="11"/>
    <n v="3.1"/>
    <n v="0.88300000000000001"/>
    <n v="34.1"/>
    <n v="34.1"/>
    <s v="USD"/>
    <n v="1"/>
    <n v="1"/>
    <n v="1"/>
    <n v="1"/>
    <n v="1"/>
    <n v="1"/>
    <n v="1"/>
    <n v="1"/>
    <n v="36.979999999999997"/>
    <n v="36.979999999999997"/>
    <n v="36.979999999999997"/>
    <n v="36.979999999999997"/>
    <n v="92.212006489999993"/>
    <n v="92.212006489999993"/>
    <n v="1.084457478"/>
    <n v="1.084457478"/>
  </r>
  <r>
    <d v="2025-10-27T00:00:00"/>
    <x v="46"/>
    <n v="1706"/>
    <n v="5"/>
    <n v="2.9119999999999999"/>
    <n v="0.29299999999999998"/>
    <n v="14.56"/>
    <n v="14.56"/>
    <s v="USD"/>
    <n v="0"/>
    <n v="1"/>
    <n v="1"/>
    <n v="1"/>
    <n v="0"/>
    <n v="1"/>
    <n v="1"/>
    <n v="1"/>
    <n v="0"/>
    <n v="30.49"/>
    <n v="30.49"/>
    <n v="30.49"/>
    <n v="47.753361759999997"/>
    <n v="47.753361759999997"/>
    <n v="2.0940934069999999"/>
    <n v="2.0940934069999999"/>
  </r>
  <r>
    <d v="2025-10-27T00:00:00"/>
    <x v="15"/>
    <n v="2838"/>
    <n v="9"/>
    <n v="3.86"/>
    <n v="0.317"/>
    <n v="34.74"/>
    <n v="34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16"/>
    <n v="888"/>
    <n v="8"/>
    <n v="3.0779999999999998"/>
    <n v="0.90100000000000002"/>
    <n v="24.62"/>
    <n v="24.62"/>
    <s v="USD"/>
    <n v="2"/>
    <n v="2"/>
    <n v="2"/>
    <n v="2"/>
    <n v="3"/>
    <n v="3"/>
    <n v="3"/>
    <n v="3"/>
    <n v="86.64"/>
    <n v="86.64"/>
    <n v="86.64"/>
    <n v="86.64"/>
    <n v="28.416435830000001"/>
    <n v="28.416435830000001"/>
    <n v="3.5190901710000002"/>
    <n v="3.5190901710000002"/>
  </r>
  <r>
    <d v="2025-10-27T00:00:00"/>
    <x v="49"/>
    <n v="5674"/>
    <n v="47"/>
    <n v="1.6850000000000001"/>
    <n v="0.82799999999999996"/>
    <n v="79.2"/>
    <n v="79.2"/>
    <s v="USD"/>
    <n v="5"/>
    <n v="5"/>
    <n v="5"/>
    <n v="5"/>
    <n v="6"/>
    <n v="6"/>
    <n v="6"/>
    <n v="6"/>
    <n v="318.35000000000002"/>
    <n v="318.35000000000002"/>
    <n v="318.35000000000002"/>
    <n v="318.35000000000002"/>
    <n v="24.87827862"/>
    <n v="24.87827862"/>
    <n v="4.0195707069999997"/>
    <n v="4.0195707069999997"/>
  </r>
  <r>
    <d v="2025-10-27T00:00:00"/>
    <x v="17"/>
    <n v="277"/>
    <n v="3"/>
    <n v="5.4329999999999998"/>
    <n v="1.083"/>
    <n v="16.3"/>
    <n v="16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18"/>
    <n v="1612"/>
    <n v="17"/>
    <n v="2.964"/>
    <n v="1.0549999999999999"/>
    <n v="50.38"/>
    <n v="50.38"/>
    <s v="USD"/>
    <n v="2"/>
    <n v="2"/>
    <n v="2"/>
    <n v="2"/>
    <n v="2"/>
    <n v="2"/>
    <n v="2"/>
    <n v="2"/>
    <n v="62.39"/>
    <n v="62.39"/>
    <n v="62.39"/>
    <n v="62.39"/>
    <n v="80.750120210000006"/>
    <n v="80.750120210000006"/>
    <n v="1.238388249"/>
    <n v="1.238388249"/>
  </r>
  <r>
    <d v="2025-10-27T00:00:00"/>
    <x v="19"/>
    <n v="2130"/>
    <n v="3"/>
    <n v="8.98"/>
    <n v="0.14099999999999999"/>
    <n v="26.94"/>
    <n v="26.94"/>
    <s v="USD"/>
    <n v="1"/>
    <n v="1"/>
    <n v="1"/>
    <n v="1"/>
    <n v="2"/>
    <n v="2"/>
    <n v="2"/>
    <n v="2"/>
    <n v="151.80000000000001"/>
    <n v="151.80000000000001"/>
    <n v="151.80000000000001"/>
    <n v="151.80000000000001"/>
    <n v="17.747035570000001"/>
    <n v="17.747035570000001"/>
    <n v="5.6347438749999998"/>
    <n v="5.6347438749999998"/>
  </r>
  <r>
    <d v="2025-10-27T00:00:00"/>
    <x v="20"/>
    <n v="2260"/>
    <n v="10"/>
    <n v="4.05"/>
    <n v="0.442"/>
    <n v="40.5"/>
    <n v="40.5"/>
    <s v="USD"/>
    <n v="3"/>
    <n v="3"/>
    <n v="3"/>
    <n v="3"/>
    <n v="4"/>
    <n v="4"/>
    <n v="4"/>
    <n v="4"/>
    <n v="242.52"/>
    <n v="242.52"/>
    <n v="242.52"/>
    <n v="242.52"/>
    <n v="16.699653640000001"/>
    <n v="16.699653640000001"/>
    <n v="5.9881481479999996"/>
    <n v="5.9881481479999996"/>
  </r>
  <r>
    <d v="2025-10-27T00:00:00"/>
    <x v="21"/>
    <n v="1946"/>
    <n v="15"/>
    <n v="2.1949999999999998"/>
    <n v="0.77100000000000002"/>
    <n v="32.93"/>
    <n v="32.93"/>
    <s v="USD"/>
    <n v="2"/>
    <n v="2"/>
    <n v="2"/>
    <n v="2"/>
    <n v="2"/>
    <n v="2"/>
    <n v="2"/>
    <n v="2"/>
    <n v="67.47"/>
    <n v="67.47"/>
    <n v="67.47"/>
    <n v="67.47"/>
    <n v="48.806877129999997"/>
    <n v="48.806877129999997"/>
    <n v="2.048891588"/>
    <n v="2.048891588"/>
  </r>
  <r>
    <d v="2025-10-27T00:00:00"/>
    <x v="22"/>
    <n v="389"/>
    <n v="4"/>
    <n v="4.3650000000000002"/>
    <n v="1.028"/>
    <n v="17.46"/>
    <n v="17.46"/>
    <s v="USD"/>
    <n v="1"/>
    <n v="2"/>
    <n v="2"/>
    <n v="2"/>
    <n v="2"/>
    <n v="3"/>
    <n v="3"/>
    <n v="3"/>
    <n v="51.8"/>
    <n v="123.29"/>
    <n v="123.29"/>
    <n v="123.29"/>
    <n v="14.161732499999999"/>
    <n v="14.161732499999999"/>
    <n v="7.0612829320000001"/>
    <n v="7.0612829320000001"/>
  </r>
  <r>
    <d v="2025-10-27T00:00:00"/>
    <x v="3"/>
    <n v="1289"/>
    <n v="2"/>
    <n v="3.39"/>
    <n v="0.155"/>
    <n v="6.78"/>
    <n v="6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6"/>
    <n v="517"/>
    <n v="3"/>
    <n v="2.153"/>
    <n v="0.57999999999999996"/>
    <n v="6.46"/>
    <n v="6.46"/>
    <s v="USD"/>
    <n v="1"/>
    <n v="1"/>
    <n v="1"/>
    <n v="1"/>
    <n v="1"/>
    <n v="1"/>
    <n v="1"/>
    <n v="1"/>
    <n v="36.49"/>
    <n v="36.49"/>
    <n v="36.49"/>
    <n v="36.49"/>
    <n v="17.703480410000001"/>
    <n v="17.703480410000001"/>
    <n v="5.6486068109999996"/>
    <n v="5.6486068109999996"/>
  </r>
  <r>
    <d v="2025-10-27T00:00:00"/>
    <x v="10"/>
    <n v="1647"/>
    <n v="1"/>
    <n v="3.76"/>
    <n v="6.0999999999999999E-2"/>
    <n v="3.76"/>
    <n v="3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14"/>
    <n v="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23"/>
    <n v="95"/>
    <n v="3"/>
    <n v="3.18"/>
    <n v="3.1579999999999999"/>
    <n v="9.5399999999999991"/>
    <n v="9.5399999999999991"/>
    <s v="USD"/>
    <n v="1"/>
    <n v="1"/>
    <n v="1"/>
    <n v="1"/>
    <n v="1"/>
    <n v="1"/>
    <n v="1"/>
    <n v="1"/>
    <n v="76.489999999999995"/>
    <n v="76.489999999999995"/>
    <n v="76.489999999999995"/>
    <n v="76.489999999999995"/>
    <n v="12.472218590000001"/>
    <n v="12.472218590000001"/>
    <n v="8.0178197059999992"/>
    <n v="8.0178197059999992"/>
  </r>
  <r>
    <d v="2025-10-27T00:00:00"/>
    <x v="34"/>
    <n v="1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0"/>
    <n v="148"/>
    <n v="2"/>
    <n v="1.585"/>
    <n v="1.351"/>
    <n v="3.17"/>
    <n v="3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2"/>
    <n v="652"/>
    <n v="6"/>
    <n v="2.9550000000000001"/>
    <n v="0.92"/>
    <n v="17.73"/>
    <n v="17.73"/>
    <s v="USD"/>
    <n v="2"/>
    <n v="2"/>
    <n v="2"/>
    <n v="2"/>
    <n v="2"/>
    <n v="2"/>
    <n v="2"/>
    <n v="2"/>
    <n v="187.96"/>
    <n v="187.96"/>
    <n v="187.96"/>
    <n v="187.96"/>
    <n v="9.4328580550000005"/>
    <n v="9.4328580550000005"/>
    <n v="10.60124083"/>
    <n v="10.60124083"/>
  </r>
  <r>
    <d v="2025-10-27T00:00:00"/>
    <x v="6"/>
    <n v="2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15"/>
    <n v="1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6"/>
    <n v="751"/>
    <n v="5"/>
    <n v="3.8340000000000001"/>
    <n v="0.66600000000000004"/>
    <n v="19.170000000000002"/>
    <n v="19.170000000000002"/>
    <s v="USD"/>
    <n v="1"/>
    <n v="3"/>
    <n v="3"/>
    <n v="3"/>
    <n v="3"/>
    <n v="5"/>
    <n v="5"/>
    <n v="5"/>
    <n v="85.47"/>
    <n v="214.45"/>
    <n v="214.45"/>
    <n v="214.45"/>
    <n v="8.939146654"/>
    <n v="8.939146654"/>
    <n v="11.18675013"/>
    <n v="11.18675013"/>
  </r>
  <r>
    <d v="2025-10-27T00:00:00"/>
    <x v="47"/>
    <n v="977"/>
    <n v="2"/>
    <n v="1.2649999999999999"/>
    <n v="0.20499999999999999"/>
    <n v="2.5299999999999998"/>
    <n v="2.52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24"/>
    <n v="470"/>
    <n v="3"/>
    <n v="5.8630000000000004"/>
    <n v="0.63800000000000001"/>
    <n v="17.59"/>
    <n v="17.59"/>
    <s v="USD"/>
    <n v="3"/>
    <n v="4"/>
    <n v="4"/>
    <n v="4"/>
    <n v="5"/>
    <n v="6"/>
    <n v="6"/>
    <n v="6"/>
    <n v="331.84"/>
    <n v="441.33"/>
    <n v="441.33"/>
    <n v="441.33"/>
    <n v="3.9856796499999998"/>
    <n v="3.9856796499999998"/>
    <n v="25.089823760000002"/>
    <n v="25.089823760000002"/>
  </r>
  <r>
    <d v="2025-10-27T00:00:00"/>
    <x v="4"/>
    <n v="1261"/>
    <n v="14"/>
    <n v="2.6440000000000001"/>
    <n v="1.1100000000000001"/>
    <n v="37.020000000000003"/>
    <n v="37.020000000000003"/>
    <s v="USD"/>
    <n v="3"/>
    <n v="4"/>
    <n v="4"/>
    <n v="4"/>
    <n v="5"/>
    <n v="6"/>
    <n v="6"/>
    <n v="6"/>
    <n v="177.62"/>
    <n v="214.11"/>
    <n v="214.11"/>
    <n v="214.11"/>
    <n v="17.29017795"/>
    <n v="17.29017795"/>
    <n v="5.7836304700000003"/>
    <n v="5.7836304700000003"/>
  </r>
  <r>
    <d v="2025-10-27T00:00:00"/>
    <x v="17"/>
    <n v="2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44"/>
    <n v="446"/>
    <n v="4"/>
    <n v="2.3199999999999998"/>
    <n v="0.89700000000000002"/>
    <n v="9.2799999999999994"/>
    <n v="9.27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1"/>
    <n v="2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21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25"/>
    <n v="849"/>
    <n v="3"/>
    <n v="2.2269999999999999"/>
    <n v="0.35299999999999998"/>
    <n v="6.68"/>
    <n v="6.68"/>
    <s v="USD"/>
    <n v="1"/>
    <n v="1"/>
    <n v="1"/>
    <n v="1"/>
    <n v="1"/>
    <n v="1"/>
    <n v="1"/>
    <n v="1"/>
    <n v="34.49"/>
    <n v="34.49"/>
    <n v="34.49"/>
    <n v="34.49"/>
    <n v="19.36793273"/>
    <n v="19.36793273"/>
    <n v="5.1631736530000003"/>
    <n v="5.1631736530000003"/>
  </r>
  <r>
    <d v="2025-10-27T00:00:00"/>
    <x v="26"/>
    <n v="1515"/>
    <n v="8"/>
    <n v="2.6859999999999999"/>
    <n v="0.52800000000000002"/>
    <n v="21.49"/>
    <n v="21.49"/>
    <s v="USD"/>
    <n v="3"/>
    <n v="3"/>
    <n v="3"/>
    <n v="3"/>
    <n v="3"/>
    <n v="3"/>
    <n v="3"/>
    <n v="3"/>
    <n v="53.47"/>
    <n v="53.47"/>
    <n v="53.47"/>
    <n v="53.47"/>
    <n v="40.190761170000002"/>
    <n v="40.190761170000002"/>
    <n v="2.4881340160000001"/>
    <n v="2.4881340160000001"/>
  </r>
  <r>
    <d v="2025-10-27T00:00:00"/>
    <x v="27"/>
    <n v="2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5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1"/>
    <n v="73"/>
    <n v="3"/>
    <n v="2.4329999999999998"/>
    <n v="4.1100000000000003"/>
    <n v="7.3"/>
    <n v="7.3"/>
    <s v="USD"/>
    <n v="0"/>
    <n v="2"/>
    <n v="2"/>
    <n v="2"/>
    <n v="0"/>
    <n v="2"/>
    <n v="2"/>
    <n v="2"/>
    <n v="0"/>
    <n v="62.86"/>
    <n v="62.86"/>
    <n v="62.86"/>
    <n v="11.613108499999999"/>
    <n v="11.613108499999999"/>
    <n v="8.6109589040000003"/>
    <n v="8.6109589040000003"/>
  </r>
  <r>
    <d v="2025-10-27T00:00:00"/>
    <x v="7"/>
    <n v="7"/>
    <n v="1"/>
    <n v="1.35"/>
    <n v="14.286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14"/>
    <n v="264"/>
    <n v="8"/>
    <n v="4.3230000000000004"/>
    <n v="3.03"/>
    <n v="34.58"/>
    <n v="34.58"/>
    <s v="USD"/>
    <n v="2"/>
    <n v="2"/>
    <n v="2"/>
    <n v="2"/>
    <n v="3"/>
    <n v="3"/>
    <n v="3"/>
    <n v="3"/>
    <n v="184.84"/>
    <n v="184.84"/>
    <n v="184.84"/>
    <n v="184.84"/>
    <n v="18.70807185"/>
    <n v="18.70807185"/>
    <n v="5.345286293"/>
    <n v="5.345286293"/>
  </r>
  <r>
    <d v="2025-10-27T00:00:00"/>
    <x v="44"/>
    <n v="102"/>
    <n v="2"/>
    <n v="1.03"/>
    <n v="1.9610000000000001"/>
    <n v="2.06"/>
    <n v="2.06"/>
    <s v="USD"/>
    <n v="1"/>
    <n v="1"/>
    <n v="1"/>
    <n v="1"/>
    <n v="1"/>
    <n v="1"/>
    <n v="1"/>
    <n v="1"/>
    <n v="34.49"/>
    <n v="34.49"/>
    <n v="34.49"/>
    <n v="34.49"/>
    <n v="5.9727457230000001"/>
    <n v="5.9727457230000001"/>
    <n v="16.742718450000002"/>
    <n v="16.742718450000002"/>
  </r>
  <r>
    <d v="2025-10-27T00:00:00"/>
    <x v="12"/>
    <n v="714"/>
    <n v="8"/>
    <n v="3.6459999999999999"/>
    <n v="1.1200000000000001"/>
    <n v="29.17"/>
    <n v="29.17"/>
    <s v="USD"/>
    <n v="1"/>
    <n v="1"/>
    <n v="1"/>
    <n v="1"/>
    <n v="1"/>
    <n v="1"/>
    <n v="1"/>
    <n v="1"/>
    <n v="27.49"/>
    <n v="27.49"/>
    <n v="27.49"/>
    <n v="27.49"/>
    <n v="106.1113132"/>
    <n v="106.1113132"/>
    <n v="0.94240658209999995"/>
    <n v="0.94240658209999995"/>
  </r>
  <r>
    <d v="2025-10-27T00:00:00"/>
    <x v="10"/>
    <n v="335"/>
    <n v="3"/>
    <n v="3.3069999999999999"/>
    <n v="0.89600000000000002"/>
    <n v="9.92"/>
    <n v="9.92"/>
    <s v="USD"/>
    <n v="2"/>
    <n v="2"/>
    <n v="2"/>
    <n v="2"/>
    <n v="2"/>
    <n v="2"/>
    <n v="2"/>
    <n v="2"/>
    <n v="56.86"/>
    <n v="56.86"/>
    <n v="56.86"/>
    <n v="56.86"/>
    <n v="17.446359480000002"/>
    <n v="17.446359480000002"/>
    <n v="5.7318548390000004"/>
    <n v="5.7318548390000004"/>
  </r>
  <r>
    <d v="2025-10-27T00:00:00"/>
    <x v="28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2"/>
    <n v="842"/>
    <n v="2"/>
    <n v="3.3250000000000002"/>
    <n v="0.23799999999999999"/>
    <n v="6.65"/>
    <n v="6.65"/>
    <s v="USD"/>
    <n v="2"/>
    <n v="2"/>
    <n v="2"/>
    <n v="2"/>
    <n v="4"/>
    <n v="4"/>
    <n v="4"/>
    <n v="4"/>
    <n v="149.35"/>
    <n v="149.35"/>
    <n v="149.35"/>
    <n v="149.35"/>
    <n v="4.4526280549999999"/>
    <n v="4.4526280549999999"/>
    <n v="22.45864662"/>
    <n v="22.45864662"/>
  </r>
  <r>
    <d v="2025-10-27T00:00:00"/>
    <x v="9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16"/>
    <n v="967"/>
    <n v="8"/>
    <n v="3.593"/>
    <n v="0.82699999999999996"/>
    <n v="28.74"/>
    <n v="28.74"/>
    <s v="USD"/>
    <n v="2"/>
    <n v="2"/>
    <n v="2"/>
    <n v="2"/>
    <n v="2"/>
    <n v="2"/>
    <n v="2"/>
    <n v="2"/>
    <n v="156.97999999999999"/>
    <n v="156.97999999999999"/>
    <n v="156.97999999999999"/>
    <n v="156.97999999999999"/>
    <n v="18.308064720000001"/>
    <n v="18.308064720000001"/>
    <n v="5.4620737650000004"/>
    <n v="5.4620737650000004"/>
  </r>
  <r>
    <d v="2025-10-27T00:00:00"/>
    <x v="48"/>
    <n v="156"/>
    <n v="2"/>
    <n v="0.92500000000000004"/>
    <n v="1.282"/>
    <n v="1.85"/>
    <n v="1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19"/>
    <n v="452"/>
    <n v="1"/>
    <n v="3.84"/>
    <n v="0.221"/>
    <n v="3.84"/>
    <n v="3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29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29"/>
    <n v="43"/>
    <n v="1"/>
    <n v="0.84"/>
    <n v="2.3260000000000001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29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29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0"/>
    <n v="505"/>
    <n v="6"/>
    <n v="0.495"/>
    <n v="1.1879999999999999"/>
    <n v="2.97"/>
    <n v="2.97"/>
    <s v="USD"/>
    <n v="1"/>
    <n v="1"/>
    <n v="1"/>
    <n v="1"/>
    <n v="1"/>
    <n v="1"/>
    <n v="1"/>
    <n v="1"/>
    <n v="34.49"/>
    <n v="34.49"/>
    <n v="34.49"/>
    <n v="34.49"/>
    <n v="8.6111916500000003"/>
    <n v="8.6111916500000003"/>
    <n v="11.61279461"/>
    <n v="11.61279461"/>
  </r>
  <r>
    <d v="2025-10-27T00:00:00"/>
    <x v="30"/>
    <n v="568"/>
    <n v="7"/>
    <n v="0.57899999999999996"/>
    <n v="1.232"/>
    <n v="4.05"/>
    <n v="4.05"/>
    <s v="USD"/>
    <n v="0"/>
    <n v="1"/>
    <n v="1"/>
    <n v="1"/>
    <n v="0"/>
    <n v="1"/>
    <n v="1"/>
    <n v="1"/>
    <n v="0"/>
    <n v="30.88"/>
    <n v="30.88"/>
    <n v="30.88"/>
    <n v="13.115284969999999"/>
    <n v="13.115284969999999"/>
    <n v="7.6246913579999998"/>
    <n v="7.6246913579999998"/>
  </r>
  <r>
    <d v="2025-10-27T00:00:00"/>
    <x v="30"/>
    <n v="683"/>
    <n v="7"/>
    <n v="0.504"/>
    <n v="1.0249999999999999"/>
    <n v="3.53"/>
    <n v="3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0"/>
    <n v="1045"/>
    <n v="18"/>
    <n v="0.25600000000000001"/>
    <n v="1.722"/>
    <n v="4.5999999999999996"/>
    <n v="4.5999999999999996"/>
    <s v="USD"/>
    <n v="1"/>
    <n v="1"/>
    <n v="1"/>
    <n v="1"/>
    <n v="1"/>
    <n v="1"/>
    <n v="1"/>
    <n v="1"/>
    <n v="34.49"/>
    <n v="34.49"/>
    <n v="34.49"/>
    <n v="34.49"/>
    <n v="13.33719919"/>
    <n v="13.33719919"/>
    <n v="7.497826087"/>
    <n v="7.497826087"/>
  </r>
  <r>
    <d v="2025-10-27T00:00:00"/>
    <x v="31"/>
    <n v="539"/>
    <n v="2"/>
    <n v="1.53"/>
    <n v="0.371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2"/>
    <n v="175"/>
    <n v="1"/>
    <n v="0.04"/>
    <n v="0.57099999999999995"/>
    <n v="0.04"/>
    <n v="0.04"/>
    <s v="USD"/>
    <n v="1"/>
    <n v="1"/>
    <n v="1"/>
    <n v="1"/>
    <n v="1"/>
    <n v="1"/>
    <n v="1"/>
    <n v="1"/>
    <n v="37.49"/>
    <n v="37.49"/>
    <n v="37.49"/>
    <n v="37.49"/>
    <n v="0.10669511869999999"/>
    <n v="0.10669511869999999"/>
    <n v="937.25"/>
    <n v="937.25"/>
  </r>
  <r>
    <d v="2025-10-27T00:00:00"/>
    <x v="31"/>
    <n v="1032"/>
    <n v="7"/>
    <n v="1.2769999999999999"/>
    <n v="0.67800000000000005"/>
    <n v="8.94"/>
    <n v="8.94"/>
    <s v="USD"/>
    <n v="1"/>
    <n v="1"/>
    <n v="1"/>
    <n v="1"/>
    <n v="1"/>
    <n v="1"/>
    <n v="1"/>
    <n v="1"/>
    <n v="29.88"/>
    <n v="29.88"/>
    <n v="29.88"/>
    <n v="29.88"/>
    <n v="29.919678709999999"/>
    <n v="29.919678709999999"/>
    <n v="3.3422818790000002"/>
    <n v="3.3422818790000002"/>
  </r>
  <r>
    <d v="2025-10-27T00:00:00"/>
    <x v="32"/>
    <n v="467"/>
    <n v="4"/>
    <n v="1.2529999999999999"/>
    <n v="0.85699999999999998"/>
    <n v="5.01"/>
    <n v="5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2"/>
    <n v="562"/>
    <n v="2"/>
    <n v="1.5149999999999999"/>
    <n v="0.35599999999999998"/>
    <n v="3.03"/>
    <n v="3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1"/>
    <n v="342"/>
    <n v="1"/>
    <n v="2.34"/>
    <n v="0.29199999999999998"/>
    <n v="2.34"/>
    <n v="2.34"/>
    <s v="USD"/>
    <n v="1"/>
    <n v="1"/>
    <n v="1"/>
    <n v="1"/>
    <n v="1"/>
    <n v="1"/>
    <n v="1"/>
    <n v="1"/>
    <n v="31.49"/>
    <n v="31.49"/>
    <n v="31.49"/>
    <n v="31.49"/>
    <n v="7.4309304540000003"/>
    <n v="7.4309304540000003"/>
    <n v="13.45726496"/>
    <n v="13.45726496"/>
  </r>
  <r>
    <d v="2025-10-27T00:00:00"/>
    <x v="32"/>
    <n v="1086"/>
    <n v="3"/>
    <n v="0.94699999999999995"/>
    <n v="0.27600000000000002"/>
    <n v="2.84"/>
    <n v="2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1"/>
    <n v="2032"/>
    <n v="4"/>
    <n v="0.89500000000000002"/>
    <n v="0.19700000000000001"/>
    <n v="3.58"/>
    <n v="3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4"/>
    <n v="371"/>
    <n v="5"/>
    <n v="0.72"/>
    <n v="1.3480000000000001"/>
    <n v="3.6"/>
    <n v="3.6"/>
    <s v="USD"/>
    <n v="1"/>
    <n v="1"/>
    <n v="1"/>
    <n v="1"/>
    <n v="1"/>
    <n v="1"/>
    <n v="1"/>
    <n v="1"/>
    <n v="22.88"/>
    <n v="22.88"/>
    <n v="22.88"/>
    <n v="22.88"/>
    <n v="15.734265730000001"/>
    <n v="15.734265730000001"/>
    <n v="6.3555555559999997"/>
    <n v="6.3555555559999997"/>
  </r>
  <r>
    <d v="2025-10-27T00:00:00"/>
    <x v="35"/>
    <n v="736"/>
    <n v="5"/>
    <n v="0.79200000000000004"/>
    <n v="0.67900000000000005"/>
    <n v="3.96"/>
    <n v="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5"/>
    <n v="1063"/>
    <n v="6"/>
    <n v="0.95"/>
    <n v="0.56399999999999995"/>
    <n v="5.7"/>
    <n v="5.7"/>
    <s v="USD"/>
    <n v="4"/>
    <n v="4"/>
    <n v="4"/>
    <n v="4"/>
    <n v="4"/>
    <n v="4"/>
    <n v="4"/>
    <n v="4"/>
    <n v="96.74"/>
    <n v="96.74"/>
    <n v="96.74"/>
    <n v="96.74"/>
    <n v="5.8920818690000001"/>
    <n v="5.8920818690000001"/>
    <n v="16.97192982"/>
    <n v="16.97192982"/>
  </r>
  <r>
    <d v="2025-10-27T00:00:00"/>
    <x v="3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4"/>
    <n v="714"/>
    <n v="6"/>
    <n v="1.173"/>
    <n v="0.84"/>
    <n v="7.04"/>
    <n v="7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3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4"/>
    <n v="264"/>
    <n v="2"/>
    <n v="0.88500000000000001"/>
    <n v="0.75800000000000001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5"/>
    <n v="604"/>
    <n v="6"/>
    <n v="1.2450000000000001"/>
    <n v="0.99299999999999999"/>
    <n v="7.47"/>
    <n v="7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4"/>
    <n v="1381"/>
    <n v="3"/>
    <n v="0.60699999999999998"/>
    <n v="0.217"/>
    <n v="1.82"/>
    <n v="1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3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5"/>
    <n v="907"/>
    <n v="10"/>
    <n v="0.46"/>
    <n v="1.103"/>
    <n v="4.5999999999999996"/>
    <n v="4.5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6"/>
    <n v="602"/>
    <n v="9"/>
    <n v="2.0230000000000001"/>
    <n v="1.4950000000000001"/>
    <n v="18.21"/>
    <n v="18.21"/>
    <s v="USD"/>
    <n v="3"/>
    <n v="3"/>
    <n v="3"/>
    <n v="3"/>
    <n v="6"/>
    <n v="6"/>
    <n v="6"/>
    <n v="6"/>
    <n v="170.94"/>
    <n v="170.94"/>
    <n v="170.94"/>
    <n v="170.94"/>
    <n v="10.652860649999999"/>
    <n v="10.652860649999999"/>
    <n v="9.3871499180000004"/>
    <n v="9.3871499180000004"/>
  </r>
  <r>
    <d v="2025-10-27T00:00:00"/>
    <x v="36"/>
    <n v="1169"/>
    <n v="6"/>
    <n v="1.25"/>
    <n v="0.51300000000000001"/>
    <n v="7.5"/>
    <n v="7.5"/>
    <s v="USD"/>
    <n v="2"/>
    <n v="2"/>
    <n v="2"/>
    <n v="2"/>
    <n v="2"/>
    <n v="2"/>
    <n v="2"/>
    <n v="2"/>
    <n v="60.37"/>
    <n v="60.37"/>
    <n v="60.37"/>
    <n v="60.37"/>
    <n v="12.4233891"/>
    <n v="12.4233891"/>
    <n v="8.0493333329999999"/>
    <n v="8.0493333329999999"/>
  </r>
  <r>
    <d v="2025-10-27T00:00:00"/>
    <x v="36"/>
    <n v="660"/>
    <n v="8"/>
    <n v="1.611"/>
    <n v="1.212"/>
    <n v="12.89"/>
    <n v="12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6"/>
    <n v="1028"/>
    <n v="3"/>
    <n v="1.05"/>
    <n v="0.29199999999999998"/>
    <n v="3.15"/>
    <n v="3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7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8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7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8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7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8"/>
    <n v="19"/>
    <n v="1"/>
    <n v="1.26"/>
    <n v="5.2629999999999999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7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9"/>
    <n v="282"/>
    <n v="7"/>
    <n v="0.89600000000000002"/>
    <n v="2.4820000000000002"/>
    <n v="6.27"/>
    <n v="6.27"/>
    <s v="USD"/>
    <n v="2"/>
    <n v="2"/>
    <n v="2"/>
    <n v="2"/>
    <n v="2"/>
    <n v="2"/>
    <n v="2"/>
    <n v="2"/>
    <n v="37.979999999999997"/>
    <n v="37.979999999999997"/>
    <n v="37.979999999999997"/>
    <n v="37.979999999999997"/>
    <n v="16.50868878"/>
    <n v="16.50868878"/>
    <n v="6.0574162679999999"/>
    <n v="6.0574162679999999"/>
  </r>
  <r>
    <d v="2025-10-27T00:00:00"/>
    <x v="40"/>
    <n v="156"/>
    <n v="3"/>
    <n v="1.1399999999999999"/>
    <n v="1.923"/>
    <n v="3.42"/>
    <n v="3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1"/>
    <n v="526"/>
    <n v="4"/>
    <n v="1.41"/>
    <n v="0.76"/>
    <n v="5.64"/>
    <n v="5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2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9"/>
    <n v="408"/>
    <n v="5"/>
    <n v="1.008"/>
    <n v="1.2250000000000001"/>
    <n v="5.04"/>
    <n v="5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0"/>
    <n v="489"/>
    <n v="6"/>
    <n v="0.98"/>
    <n v="1.2270000000000001"/>
    <n v="5.88"/>
    <n v="5.88"/>
    <s v="USD"/>
    <n v="1"/>
    <n v="1"/>
    <n v="1"/>
    <n v="1"/>
    <n v="1"/>
    <n v="1"/>
    <n v="1"/>
    <n v="1"/>
    <n v="34.49"/>
    <n v="34.49"/>
    <n v="34.49"/>
    <n v="34.49"/>
    <n v="17.04841983"/>
    <n v="17.04841983"/>
    <n v="5.865646259"/>
    <n v="5.865646259"/>
  </r>
  <r>
    <d v="2025-10-27T00:00:00"/>
    <x v="41"/>
    <n v="541"/>
    <n v="3"/>
    <n v="0.99299999999999999"/>
    <n v="0.55500000000000005"/>
    <n v="2.98"/>
    <n v="2.98"/>
    <s v="USD"/>
    <n v="1"/>
    <n v="1"/>
    <n v="1"/>
    <n v="1"/>
    <n v="1"/>
    <n v="1"/>
    <n v="1"/>
    <n v="1"/>
    <n v="19.489999999999998"/>
    <n v="19.489999999999998"/>
    <n v="19.489999999999998"/>
    <n v="19.489999999999998"/>
    <n v="15.289892249999999"/>
    <n v="15.289892249999999"/>
    <n v="6.5402684559999997"/>
    <n v="6.5402684559999997"/>
  </r>
  <r>
    <d v="2025-10-27T00:00:00"/>
    <x v="42"/>
    <n v="424"/>
    <n v="4"/>
    <n v="1.08"/>
    <n v="0.94299999999999995"/>
    <n v="4.32"/>
    <n v="4.32"/>
    <s v="USD"/>
    <n v="1"/>
    <n v="1"/>
    <n v="1"/>
    <n v="1"/>
    <n v="3"/>
    <n v="3"/>
    <n v="3"/>
    <n v="3"/>
    <n v="64.47"/>
    <n v="64.47"/>
    <n v="64.47"/>
    <n v="64.47"/>
    <n v="6.7007910659999999"/>
    <n v="6.7007910659999999"/>
    <n v="14.92361111"/>
    <n v="14.92361111"/>
  </r>
  <r>
    <d v="2025-10-27T00:00:00"/>
    <x v="42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9"/>
    <n v="250"/>
    <n v="3"/>
    <n v="0.80300000000000005"/>
    <n v="1.2"/>
    <n v="2.41"/>
    <n v="2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0"/>
    <n v="256"/>
    <n v="2"/>
    <n v="0.93500000000000005"/>
    <n v="0.78100000000000003"/>
    <n v="1.87"/>
    <n v="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1"/>
    <n v="995"/>
    <n v="5"/>
    <n v="1.1639999999999999"/>
    <n v="0.503"/>
    <n v="5.82"/>
    <n v="5.82"/>
    <s v="USD"/>
    <n v="1"/>
    <n v="1"/>
    <n v="1"/>
    <n v="1"/>
    <n v="1"/>
    <n v="1"/>
    <n v="1"/>
    <n v="1"/>
    <n v="24.98"/>
    <n v="24.98"/>
    <n v="24.98"/>
    <n v="24.98"/>
    <n v="23.298638910000001"/>
    <n v="23.298638910000001"/>
    <n v="4.2920962200000004"/>
    <n v="4.2920962200000004"/>
  </r>
  <r>
    <d v="2025-10-27T00:00:00"/>
    <x v="41"/>
    <n v="107"/>
    <n v="1"/>
    <n v="1.18"/>
    <n v="0.93500000000000005"/>
    <n v="1.18"/>
    <n v="1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39"/>
    <n v="237"/>
    <n v="2"/>
    <n v="0.35499999999999998"/>
    <n v="0.84399999999999997"/>
    <n v="0.71"/>
    <n v="0.71"/>
    <s v="USD"/>
    <n v="1"/>
    <n v="1"/>
    <n v="1"/>
    <n v="1"/>
    <n v="8"/>
    <n v="8"/>
    <n v="8"/>
    <n v="8"/>
    <n v="275.92"/>
    <n v="275.92"/>
    <n v="275.92"/>
    <n v="275.92"/>
    <n v="0.25732096259999998"/>
    <n v="0.25732096259999998"/>
    <n v="388.61971829999999"/>
    <n v="388.61971829999999"/>
  </r>
  <r>
    <d v="2025-10-27T00:00:00"/>
    <x v="42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40"/>
    <n v="1146"/>
    <n v="6"/>
    <n v="0.66700000000000004"/>
    <n v="0.52400000000000002"/>
    <n v="4"/>
    <n v="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28"/>
    <n v="124"/>
    <n v="2"/>
    <n v="1.54"/>
    <n v="1.613"/>
    <n v="3.08"/>
    <n v="3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28"/>
    <n v="306"/>
    <n v="3"/>
    <n v="0.69"/>
    <n v="0.98"/>
    <n v="2.0699999999999998"/>
    <n v="2.0699999999999998"/>
    <s v="USD"/>
    <n v="0"/>
    <n v="1"/>
    <n v="1"/>
    <n v="1"/>
    <n v="0"/>
    <n v="1"/>
    <n v="1"/>
    <n v="1"/>
    <n v="0"/>
    <n v="37.49"/>
    <n v="37.49"/>
    <n v="37.49"/>
    <n v="5.5214723929999998"/>
    <n v="5.5214723929999998"/>
    <n v="18.11111111"/>
    <n v="18.11111111"/>
  </r>
  <r>
    <d v="2025-10-27T00:00:00"/>
    <x v="43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28"/>
    <n v="299"/>
    <n v="2"/>
    <n v="1.2050000000000001"/>
    <n v="0.66900000000000004"/>
    <n v="2.41"/>
    <n v="2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3"/>
    <n v="65"/>
    <n v="2"/>
    <n v="0.56999999999999995"/>
    <n v="3.077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43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28"/>
    <n v="166"/>
    <n v="3"/>
    <n v="0.88300000000000001"/>
    <n v="1.8069999999999999"/>
    <n v="2.65"/>
    <n v="2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45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5"/>
    <n v="2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"/>
    <n v="1405"/>
    <n v="4"/>
    <n v="1.4950000000000001"/>
    <n v="0.28499999999999998"/>
    <n v="5.98"/>
    <n v="5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5"/>
    <n v="692"/>
    <n v="8"/>
    <n v="1.0549999999999999"/>
    <n v="1.1559999999999999"/>
    <n v="8.44"/>
    <n v="8.44"/>
    <s v="USD"/>
    <n v="2"/>
    <n v="3"/>
    <n v="3"/>
    <n v="3"/>
    <n v="2"/>
    <n v="3"/>
    <n v="3"/>
    <n v="3"/>
    <n v="68.86"/>
    <n v="103.35"/>
    <n v="103.35"/>
    <n v="103.35"/>
    <n v="8.1664247700000008"/>
    <n v="8.1664247700000008"/>
    <n v="12.24526066"/>
    <n v="12.24526066"/>
  </r>
  <r>
    <d v="2025-10-27T00:00:00"/>
    <x v="8"/>
    <n v="391"/>
    <n v="1"/>
    <n v="1.5"/>
    <n v="0.25600000000000001"/>
    <n v="1.5"/>
    <n v="1.5"/>
    <s v="USD"/>
    <n v="1"/>
    <n v="1"/>
    <n v="1"/>
    <n v="1"/>
    <n v="1"/>
    <n v="1"/>
    <n v="1"/>
    <n v="1"/>
    <n v="31.49"/>
    <n v="31.49"/>
    <n v="31.49"/>
    <n v="31.49"/>
    <n v="4.7634169579999996"/>
    <n v="4.7634169579999996"/>
    <n v="20.993333329999999"/>
    <n v="20.993333329999999"/>
  </r>
  <r>
    <d v="2025-10-27T00:00:00"/>
    <x v="45"/>
    <n v="2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5"/>
    <n v="286"/>
    <n v="1"/>
    <n v="1.02"/>
    <n v="0.35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45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"/>
    <n v="246"/>
    <n v="3"/>
    <n v="1.5629999999999999"/>
    <n v="1.22"/>
    <n v="4.6900000000000004"/>
    <n v="4.69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8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3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7T00:00:00"/>
    <x v="45"/>
    <n v="188"/>
    <n v="2"/>
    <n v="0.55000000000000004"/>
    <n v="1.0640000000000001"/>
    <n v="1.1000000000000001"/>
    <n v="1.10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5"/>
    <n v="570"/>
    <n v="5"/>
    <n v="0.248"/>
    <n v="0.877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7T00:00:00"/>
    <x v="2"/>
    <n v="387"/>
    <n v="5"/>
    <n v="2.536"/>
    <n v="1.292"/>
    <n v="12.68"/>
    <n v="12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0"/>
    <n v="1625"/>
    <n v="9"/>
    <n v="1.8460000000000001"/>
    <n v="0.55400000000000005"/>
    <n v="16.61"/>
    <n v="16.61"/>
    <s v="USD"/>
    <n v="1"/>
    <n v="1"/>
    <n v="1"/>
    <n v="1"/>
    <n v="1"/>
    <n v="1"/>
    <n v="1"/>
    <n v="1"/>
    <n v="22.49"/>
    <n v="22.49"/>
    <n v="22.49"/>
    <n v="22.49"/>
    <n v="73.855046689999995"/>
    <n v="73.855046689999995"/>
    <n v="1.3540036120000001"/>
    <n v="1.3540036120000001"/>
  </r>
  <r>
    <d v="2025-10-28T00:00:00"/>
    <x v="1"/>
    <n v="5748"/>
    <n v="71"/>
    <n v="1.825"/>
    <n v="1.2350000000000001"/>
    <n v="129.54"/>
    <n v="129.54"/>
    <s v="USD"/>
    <n v="14"/>
    <n v="15"/>
    <n v="15"/>
    <n v="15"/>
    <n v="14"/>
    <n v="15"/>
    <n v="15"/>
    <n v="15"/>
    <n v="404.03"/>
    <n v="438.52"/>
    <n v="438.52"/>
    <n v="438.52"/>
    <n v="29.540271820000001"/>
    <n v="29.540271820000001"/>
    <n v="3.385209202"/>
    <n v="3.385209202"/>
  </r>
  <r>
    <d v="2025-10-28T00:00:00"/>
    <x v="2"/>
    <n v="1922"/>
    <n v="19"/>
    <n v="2.7240000000000002"/>
    <n v="0.98899999999999999"/>
    <n v="51.75"/>
    <n v="51.75"/>
    <s v="USD"/>
    <n v="1"/>
    <n v="2"/>
    <n v="2"/>
    <n v="2"/>
    <n v="1"/>
    <n v="3"/>
    <n v="3"/>
    <n v="3"/>
    <n v="93.98"/>
    <n v="281.94"/>
    <n v="281.94"/>
    <n v="281.94"/>
    <n v="18.354969140000001"/>
    <n v="18.354969140000001"/>
    <n v="5.4481159420000003"/>
    <n v="5.4481159420000003"/>
  </r>
  <r>
    <d v="2025-10-28T00:00:00"/>
    <x v="4"/>
    <n v="2019"/>
    <n v="13"/>
    <n v="4.2169999999999996"/>
    <n v="0.64400000000000002"/>
    <n v="54.82"/>
    <n v="54.82"/>
    <s v="USD"/>
    <n v="2"/>
    <n v="2"/>
    <n v="2"/>
    <n v="2"/>
    <n v="2"/>
    <n v="2"/>
    <n v="2"/>
    <n v="2"/>
    <n v="214.39"/>
    <n v="214.39"/>
    <n v="214.39"/>
    <n v="214.39"/>
    <n v="25.570222489999999"/>
    <n v="25.570222489999999"/>
    <n v="3.9107989779999999"/>
    <n v="3.9107989779999999"/>
  </r>
  <r>
    <d v="2025-10-28T00:00:00"/>
    <x v="44"/>
    <n v="6454"/>
    <n v="55"/>
    <n v="2.3620000000000001"/>
    <n v="0.85199999999999998"/>
    <n v="129.91"/>
    <n v="129.91"/>
    <s v="USD"/>
    <n v="9"/>
    <n v="11"/>
    <n v="11"/>
    <n v="11"/>
    <n v="9"/>
    <n v="11"/>
    <n v="11"/>
    <n v="11"/>
    <n v="293.19"/>
    <n v="362.17"/>
    <n v="362.17"/>
    <n v="362.17"/>
    <n v="35.86989535"/>
    <n v="35.86989535"/>
    <n v="2.7878531290000002"/>
    <n v="2.7878531290000002"/>
  </r>
  <r>
    <d v="2025-10-28T00:00:00"/>
    <x v="6"/>
    <n v="753"/>
    <n v="6"/>
    <n v="1.4"/>
    <n v="0.79700000000000004"/>
    <n v="8.4"/>
    <n v="8.4"/>
    <s v="USD"/>
    <n v="1"/>
    <n v="1"/>
    <n v="1"/>
    <n v="1"/>
    <n v="1"/>
    <n v="1"/>
    <n v="1"/>
    <n v="1"/>
    <n v="22.9"/>
    <n v="22.9"/>
    <n v="22.9"/>
    <n v="22.9"/>
    <n v="36.68122271"/>
    <n v="36.68122271"/>
    <n v="2.7261904760000002"/>
    <n v="2.7261904760000002"/>
  </r>
  <r>
    <d v="2025-10-28T00:00:00"/>
    <x v="7"/>
    <n v="2988"/>
    <n v="17"/>
    <n v="2.258"/>
    <n v="0.56899999999999995"/>
    <n v="38.380000000000003"/>
    <n v="38.380000000000003"/>
    <s v="USD"/>
    <n v="5"/>
    <n v="7"/>
    <n v="7"/>
    <n v="7"/>
    <n v="5"/>
    <n v="7"/>
    <n v="7"/>
    <n v="7"/>
    <n v="212.45"/>
    <n v="289.43"/>
    <n v="289.43"/>
    <n v="289.43"/>
    <n v="13.260546590000001"/>
    <n v="13.260546590000001"/>
    <n v="7.5411672750000003"/>
    <n v="7.5411672750000003"/>
  </r>
  <r>
    <d v="2025-10-28T00:00:00"/>
    <x v="9"/>
    <n v="1478"/>
    <n v="11"/>
    <n v="1.248"/>
    <n v="0.74399999999999999"/>
    <n v="13.73"/>
    <n v="13.73"/>
    <s v="USD"/>
    <n v="2"/>
    <n v="2"/>
    <n v="2"/>
    <n v="2"/>
    <n v="2"/>
    <n v="2"/>
    <n v="2"/>
    <n v="2"/>
    <n v="45.76"/>
    <n v="45.76"/>
    <n v="45.76"/>
    <n v="45.76"/>
    <n v="30.00437063"/>
    <n v="30.00437063"/>
    <n v="3.3328477790000002"/>
    <n v="3.3328477790000002"/>
  </r>
  <r>
    <d v="2025-10-28T00:00:00"/>
    <x v="4"/>
    <n v="9682"/>
    <n v="82"/>
    <n v="4.5149999999999997"/>
    <n v="0.84699999999999998"/>
    <n v="370.19"/>
    <n v="370.19"/>
    <s v="USD"/>
    <n v="34"/>
    <n v="37"/>
    <n v="37"/>
    <n v="37"/>
    <n v="46"/>
    <n v="49"/>
    <n v="49"/>
    <n v="49"/>
    <n v="1725.35"/>
    <n v="1831.21"/>
    <n v="1831.21"/>
    <n v="1831.21"/>
    <n v="20.215595149999999"/>
    <n v="20.215595149999999"/>
    <n v="4.946676031"/>
    <n v="4.946676031"/>
  </r>
  <r>
    <d v="2025-10-28T00:00:00"/>
    <x v="10"/>
    <n v="2761"/>
    <n v="16"/>
    <n v="5.569"/>
    <n v="0.57999999999999996"/>
    <n v="89.11"/>
    <n v="89.11"/>
    <s v="USD"/>
    <n v="6"/>
    <n v="6"/>
    <n v="6"/>
    <n v="6"/>
    <n v="19"/>
    <n v="19"/>
    <n v="19"/>
    <n v="19"/>
    <n v="686.72"/>
    <n v="686.72"/>
    <n v="686.72"/>
    <n v="686.72"/>
    <n v="12.97617661"/>
    <n v="12.97617661"/>
    <n v="7.7064302549999999"/>
    <n v="7.7064302549999999"/>
  </r>
  <r>
    <d v="2025-10-28T00:00:00"/>
    <x v="12"/>
    <n v="3675"/>
    <n v="24"/>
    <n v="5.4080000000000004"/>
    <n v="0.65300000000000002"/>
    <n v="129.79"/>
    <n v="129.79"/>
    <s v="USD"/>
    <n v="9"/>
    <n v="12"/>
    <n v="12"/>
    <n v="12"/>
    <n v="11"/>
    <n v="14"/>
    <n v="14"/>
    <n v="14"/>
    <n v="434.8"/>
    <n v="526.27"/>
    <n v="526.27"/>
    <n v="526.27"/>
    <n v="24.66224562"/>
    <n v="24.66224562"/>
    <n v="4.0547807999999996"/>
    <n v="4.0547807999999996"/>
  </r>
  <r>
    <d v="2025-10-28T00:00:00"/>
    <x v="13"/>
    <n v="6010"/>
    <n v="34"/>
    <n v="3.137"/>
    <n v="0.56599999999999995"/>
    <n v="106.66"/>
    <n v="106.66"/>
    <s v="USD"/>
    <n v="10"/>
    <n v="15"/>
    <n v="15"/>
    <n v="15"/>
    <n v="11"/>
    <n v="17"/>
    <n v="17"/>
    <n v="17"/>
    <n v="326.31"/>
    <n v="785.96"/>
    <n v="785.96"/>
    <n v="785.96"/>
    <n v="13.57066517"/>
    <n v="13.57066517"/>
    <n v="7.3688355520000002"/>
    <n v="7.3688355520000002"/>
  </r>
  <r>
    <d v="2025-10-28T00:00:00"/>
    <x v="14"/>
    <n v="1356"/>
    <n v="10"/>
    <n v="3.7589999999999999"/>
    <n v="0.73699999999999999"/>
    <n v="37.590000000000003"/>
    <n v="37.590000000000003"/>
    <s v="USD"/>
    <n v="2"/>
    <n v="2"/>
    <n v="2"/>
    <n v="2"/>
    <n v="3"/>
    <n v="3"/>
    <n v="3"/>
    <n v="3"/>
    <n v="110.94"/>
    <n v="110.94"/>
    <n v="110.94"/>
    <n v="110.94"/>
    <n v="33.883180099999997"/>
    <n v="33.883180099999997"/>
    <n v="2.9513168400000001"/>
    <n v="2.9513168400000001"/>
  </r>
  <r>
    <d v="2025-10-28T00:00:00"/>
    <x v="46"/>
    <n v="2710"/>
    <n v="7"/>
    <n v="2.1"/>
    <n v="0.25800000000000001"/>
    <n v="14.7"/>
    <n v="14.7"/>
    <s v="USD"/>
    <n v="1"/>
    <n v="1"/>
    <n v="1"/>
    <n v="1"/>
    <n v="1"/>
    <n v="1"/>
    <n v="1"/>
    <n v="1"/>
    <n v="31.49"/>
    <n v="31.49"/>
    <n v="31.49"/>
    <n v="31.49"/>
    <n v="46.681486190000001"/>
    <n v="46.681486190000001"/>
    <n v="2.1421768710000002"/>
    <n v="2.1421768710000002"/>
  </r>
  <r>
    <d v="2025-10-28T00:00:00"/>
    <x v="15"/>
    <n v="2578"/>
    <n v="11"/>
    <n v="3.5649999999999999"/>
    <n v="0.42699999999999999"/>
    <n v="39.21"/>
    <n v="39.21"/>
    <s v="USD"/>
    <n v="3"/>
    <n v="3"/>
    <n v="3"/>
    <n v="3"/>
    <n v="3"/>
    <n v="3"/>
    <n v="3"/>
    <n v="3"/>
    <n v="95.96"/>
    <n v="95.96"/>
    <n v="95.96"/>
    <n v="95.96"/>
    <n v="40.860775320000002"/>
    <n v="40.860775320000002"/>
    <n v="2.4473348640000001"/>
    <n v="2.4473348640000001"/>
  </r>
  <r>
    <d v="2025-10-28T00:00:00"/>
    <x v="16"/>
    <n v="1048"/>
    <n v="3"/>
    <n v="2.4369999999999998"/>
    <n v="0.28599999999999998"/>
    <n v="7.31"/>
    <n v="7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9"/>
    <n v="5632"/>
    <n v="40"/>
    <n v="1.9890000000000001"/>
    <n v="0.71"/>
    <n v="79.540000000000006"/>
    <n v="79.540000000000006"/>
    <s v="USD"/>
    <n v="5"/>
    <n v="5"/>
    <n v="5"/>
    <n v="5"/>
    <n v="10"/>
    <n v="10"/>
    <n v="10"/>
    <n v="10"/>
    <n v="266.45"/>
    <n v="266.45"/>
    <n v="266.45"/>
    <n v="266.45"/>
    <n v="29.851754549999999"/>
    <n v="29.851754549999999"/>
    <n v="3.3498868490000002"/>
    <n v="3.3498868490000002"/>
  </r>
  <r>
    <d v="2025-10-28T00:00:00"/>
    <x v="17"/>
    <n v="422"/>
    <n v="3"/>
    <n v="3.94"/>
    <n v="0.71099999999999997"/>
    <n v="11.82"/>
    <n v="11.82"/>
    <s v="USD"/>
    <n v="3"/>
    <n v="5"/>
    <n v="5"/>
    <n v="5"/>
    <n v="3"/>
    <n v="7"/>
    <n v="7"/>
    <n v="7"/>
    <n v="280.47000000000003"/>
    <n v="465.01"/>
    <n v="465.01"/>
    <n v="465.01"/>
    <n v="2.5418808199999998"/>
    <n v="2.5418808199999998"/>
    <n v="39.340947550000003"/>
    <n v="39.340947550000003"/>
  </r>
  <r>
    <d v="2025-10-28T00:00:00"/>
    <x v="18"/>
    <n v="1004"/>
    <n v="5"/>
    <n v="1.9159999999999999"/>
    <n v="0.498"/>
    <n v="9.58"/>
    <n v="9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19"/>
    <n v="1766"/>
    <n v="12"/>
    <n v="6.3390000000000004"/>
    <n v="0.68"/>
    <n v="76.069999999999993"/>
    <n v="76.069999999999993"/>
    <s v="USD"/>
    <n v="3"/>
    <n v="4"/>
    <n v="4"/>
    <n v="4"/>
    <n v="6"/>
    <n v="7"/>
    <n v="7"/>
    <n v="7"/>
    <n v="456.94"/>
    <n v="535.42999999999995"/>
    <n v="535.42999999999995"/>
    <n v="535.42999999999995"/>
    <n v="14.207272659999999"/>
    <n v="14.207272659999999"/>
    <n v="7.0386486130000003"/>
    <n v="7.0386486130000003"/>
  </r>
  <r>
    <d v="2025-10-28T00:00:00"/>
    <x v="20"/>
    <n v="1976"/>
    <n v="13"/>
    <n v="4.2830000000000004"/>
    <n v="0.65800000000000003"/>
    <n v="55.68"/>
    <n v="55.68"/>
    <s v="USD"/>
    <n v="3"/>
    <n v="3"/>
    <n v="3"/>
    <n v="3"/>
    <n v="3"/>
    <n v="3"/>
    <n v="3"/>
    <n v="3"/>
    <n v="214.47"/>
    <n v="214.47"/>
    <n v="214.47"/>
    <n v="214.47"/>
    <n v="25.961672960000001"/>
    <n v="25.961672960000001"/>
    <n v="3.8518318969999998"/>
    <n v="3.8518318969999998"/>
  </r>
  <r>
    <d v="2025-10-28T00:00:00"/>
    <x v="21"/>
    <n v="814"/>
    <n v="10"/>
    <n v="2.7850000000000001"/>
    <n v="1.2290000000000001"/>
    <n v="27.85"/>
    <n v="27.85"/>
    <s v="USD"/>
    <n v="2"/>
    <n v="3"/>
    <n v="3"/>
    <n v="3"/>
    <n v="2"/>
    <n v="3"/>
    <n v="3"/>
    <n v="3"/>
    <n v="61.76"/>
    <n v="86.74"/>
    <n v="86.74"/>
    <n v="86.74"/>
    <n v="32.107447540000003"/>
    <n v="32.107447540000003"/>
    <n v="3.1145421899999999"/>
    <n v="3.1145421899999999"/>
  </r>
  <r>
    <d v="2025-10-28T00:00:00"/>
    <x v="22"/>
    <n v="606"/>
    <n v="4"/>
    <n v="2.3780000000000001"/>
    <n v="0.66"/>
    <n v="9.51"/>
    <n v="9.51"/>
    <s v="USD"/>
    <n v="1"/>
    <n v="1"/>
    <n v="1"/>
    <n v="1"/>
    <n v="3"/>
    <n v="3"/>
    <n v="3"/>
    <n v="3"/>
    <n v="229.47"/>
    <n v="229.47"/>
    <n v="229.47"/>
    <n v="229.47"/>
    <n v="4.1443325919999996"/>
    <n v="4.1443325919999996"/>
    <n v="24.129337540000002"/>
    <n v="24.129337540000002"/>
  </r>
  <r>
    <d v="2025-10-28T00:00:00"/>
    <x v="3"/>
    <n v="1144"/>
    <n v="4"/>
    <n v="3.65"/>
    <n v="0.35"/>
    <n v="14.6"/>
    <n v="14.6"/>
    <s v="USD"/>
    <n v="1"/>
    <n v="1"/>
    <n v="1"/>
    <n v="1"/>
    <n v="1"/>
    <n v="1"/>
    <n v="1"/>
    <n v="1"/>
    <n v="98.49"/>
    <n v="98.49"/>
    <n v="98.49"/>
    <n v="98.49"/>
    <n v="14.823839980000001"/>
    <n v="14.823839980000001"/>
    <n v="6.7458904110000004"/>
    <n v="6.7458904110000004"/>
  </r>
  <r>
    <d v="2025-10-28T00:00:00"/>
    <x v="46"/>
    <n v="377"/>
    <n v="1"/>
    <n v="3.08"/>
    <n v="0.26500000000000001"/>
    <n v="3.08"/>
    <n v="3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5"/>
    <n v="14"/>
    <n v="1"/>
    <n v="5.37"/>
    <n v="7.1429999999999998"/>
    <n v="5.37"/>
    <n v="5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10"/>
    <n v="1070"/>
    <n v="2"/>
    <n v="3.85"/>
    <n v="0.187"/>
    <n v="7.7"/>
    <n v="7.7"/>
    <s v="USD"/>
    <n v="1"/>
    <n v="1"/>
    <n v="1"/>
    <n v="1"/>
    <n v="3"/>
    <n v="3"/>
    <n v="3"/>
    <n v="3"/>
    <n v="284.64"/>
    <n v="284.64"/>
    <n v="284.64"/>
    <n v="284.64"/>
    <n v="2.705171445"/>
    <n v="2.705171445"/>
    <n v="36.966233770000002"/>
    <n v="36.966233770000002"/>
  </r>
  <r>
    <d v="2025-10-28T00:00:00"/>
    <x v="14"/>
    <n v="71"/>
    <n v="1"/>
    <n v="4.8"/>
    <n v="1.4079999999999999"/>
    <n v="4.8"/>
    <n v="4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23"/>
    <n v="1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4"/>
    <n v="237"/>
    <n v="3"/>
    <n v="2.9830000000000001"/>
    <n v="1.266"/>
    <n v="8.9499999999999993"/>
    <n v="8.9499999999999993"/>
    <s v="USD"/>
    <n v="4"/>
    <n v="4"/>
    <n v="4"/>
    <n v="4"/>
    <n v="4"/>
    <n v="4"/>
    <n v="4"/>
    <n v="4"/>
    <n v="97.15"/>
    <n v="97.15"/>
    <n v="97.15"/>
    <n v="97.15"/>
    <n v="9.2125579000000002"/>
    <n v="9.2125579000000002"/>
    <n v="10.854748600000001"/>
    <n v="10.854748600000001"/>
  </r>
  <r>
    <d v="2025-10-28T00:00:00"/>
    <x v="18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0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"/>
    <n v="493"/>
    <n v="1"/>
    <n v="1.39"/>
    <n v="0.20300000000000001"/>
    <n v="1.39"/>
    <n v="1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6"/>
    <n v="1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5"/>
    <n v="140"/>
    <n v="1"/>
    <n v="3.13"/>
    <n v="0.71399999999999997"/>
    <n v="3.13"/>
    <n v="3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6"/>
    <n v="866"/>
    <n v="2"/>
    <n v="4.66"/>
    <n v="0.23100000000000001"/>
    <n v="9.32"/>
    <n v="9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7"/>
    <n v="756"/>
    <n v="1"/>
    <n v="2.7"/>
    <n v="0.13200000000000001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24"/>
    <n v="560"/>
    <n v="4"/>
    <n v="6.98"/>
    <n v="0.71399999999999997"/>
    <n v="27.92"/>
    <n v="27.92"/>
    <s v="USD"/>
    <n v="3"/>
    <n v="3"/>
    <n v="3"/>
    <n v="3"/>
    <n v="4"/>
    <n v="4"/>
    <n v="4"/>
    <n v="4"/>
    <n v="271.95999999999998"/>
    <n v="271.95999999999998"/>
    <n v="271.95999999999998"/>
    <n v="271.95999999999998"/>
    <n v="10.266215620000001"/>
    <n v="10.266215620000001"/>
    <n v="9.7406876790000005"/>
    <n v="9.7406876790000005"/>
  </r>
  <r>
    <d v="2025-10-28T00:00:00"/>
    <x v="4"/>
    <n v="2713"/>
    <n v="16"/>
    <n v="2.968"/>
    <n v="0.59"/>
    <n v="47.48"/>
    <n v="47.48"/>
    <s v="USD"/>
    <n v="3"/>
    <n v="3"/>
    <n v="3"/>
    <n v="3"/>
    <n v="5"/>
    <n v="5"/>
    <n v="5"/>
    <n v="5"/>
    <n v="182.45"/>
    <n v="182.45"/>
    <n v="182.45"/>
    <n v="182.45"/>
    <n v="26.023568099999999"/>
    <n v="26.023568099999999"/>
    <n v="3.8426705980000002"/>
    <n v="3.8426705980000002"/>
  </r>
  <r>
    <d v="2025-10-28T00:00:00"/>
    <x v="17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4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"/>
    <n v="3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1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5"/>
    <n v="605"/>
    <n v="3"/>
    <n v="2.27"/>
    <n v="0.496"/>
    <n v="6.81"/>
    <n v="6.81"/>
    <s v="USD"/>
    <n v="3"/>
    <n v="3"/>
    <n v="3"/>
    <n v="3"/>
    <n v="7"/>
    <n v="7"/>
    <n v="7"/>
    <n v="7"/>
    <n v="245.6"/>
    <n v="245.6"/>
    <n v="245.6"/>
    <n v="245.6"/>
    <n v="2.7728013030000001"/>
    <n v="2.7728013030000001"/>
    <n v="36.064610870000003"/>
    <n v="36.064610870000003"/>
  </r>
  <r>
    <d v="2025-10-28T00:00:00"/>
    <x v="26"/>
    <n v="1142"/>
    <n v="8"/>
    <n v="3.2389999999999999"/>
    <n v="0.70099999999999996"/>
    <n v="25.91"/>
    <n v="25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27"/>
    <n v="387"/>
    <n v="1"/>
    <n v="0.68"/>
    <n v="0.25800000000000001"/>
    <n v="0.68"/>
    <n v="0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5"/>
    <n v="18"/>
    <n v="1"/>
    <n v="1.27"/>
    <n v="5.556"/>
    <n v="1.27"/>
    <n v="1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1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4"/>
    <n v="146"/>
    <n v="2"/>
    <n v="3.17"/>
    <n v="1.37"/>
    <n v="6.34"/>
    <n v="6.34"/>
    <s v="USD"/>
    <n v="1"/>
    <n v="1"/>
    <n v="1"/>
    <n v="1"/>
    <n v="1"/>
    <n v="1"/>
    <n v="1"/>
    <n v="1"/>
    <n v="29.88"/>
    <n v="29.88"/>
    <n v="29.88"/>
    <n v="29.88"/>
    <n v="21.218206160000001"/>
    <n v="21.218206160000001"/>
    <n v="4.7129337539999998"/>
    <n v="4.7129337539999998"/>
  </r>
  <r>
    <d v="2025-10-28T00:00:00"/>
    <x v="44"/>
    <n v="197"/>
    <n v="1"/>
    <n v="0.96"/>
    <n v="0.50800000000000001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12"/>
    <n v="578"/>
    <n v="7"/>
    <n v="3.8610000000000002"/>
    <n v="1.2110000000000001"/>
    <n v="27.03"/>
    <n v="27.03"/>
    <s v="USD"/>
    <n v="4"/>
    <n v="4"/>
    <n v="4"/>
    <n v="4"/>
    <n v="4"/>
    <n v="4"/>
    <n v="4"/>
    <n v="4"/>
    <n v="109.96"/>
    <n v="109.96"/>
    <n v="109.96"/>
    <n v="109.96"/>
    <n v="24.58166606"/>
    <n v="24.58166606"/>
    <n v="4.0680725119999996"/>
    <n v="4.0680725119999996"/>
  </r>
  <r>
    <d v="2025-10-28T00:00:00"/>
    <x v="10"/>
    <n v="2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8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2"/>
    <n v="721"/>
    <n v="2"/>
    <n v="3.3450000000000002"/>
    <n v="0.27700000000000002"/>
    <n v="6.69"/>
    <n v="6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9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6"/>
    <n v="655"/>
    <n v="2"/>
    <n v="4.37"/>
    <n v="0.30499999999999999"/>
    <n v="8.74"/>
    <n v="8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8"/>
    <n v="167"/>
    <n v="6"/>
    <n v="1.8069999999999999"/>
    <n v="3.593"/>
    <n v="10.84"/>
    <n v="1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3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0"/>
    <n v="11"/>
    <n v="1"/>
    <n v="0.6"/>
    <n v="9.0909999999999993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5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5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0"/>
    <n v="152"/>
    <n v="2"/>
    <n v="0.56000000000000005"/>
    <n v="1.3160000000000001"/>
    <n v="1.1200000000000001"/>
    <n v="1.12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5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1"/>
    <n v="13"/>
    <n v="1"/>
    <n v="0.81"/>
    <n v="7.6920000000000002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3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0"/>
    <n v="112"/>
    <n v="3"/>
    <n v="0.313"/>
    <n v="2.6789999999999998"/>
    <n v="0.94"/>
    <n v="0.94"/>
    <s v="USD"/>
    <n v="1"/>
    <n v="1"/>
    <n v="1"/>
    <n v="1"/>
    <n v="1"/>
    <n v="1"/>
    <n v="1"/>
    <n v="1"/>
    <n v="34.49"/>
    <n v="34.49"/>
    <n v="34.49"/>
    <n v="34.49"/>
    <n v="2.7254276599999998"/>
    <n v="2.7254276599999998"/>
    <n v="36.691489359999998"/>
    <n v="36.691489359999998"/>
  </r>
  <r>
    <d v="2025-10-28T00:00:00"/>
    <x v="35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9"/>
    <n v="4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6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6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9"/>
    <n v="2"/>
    <n v="1"/>
    <n v="0.6"/>
    <n v="50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26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6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9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3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2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6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9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6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1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2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0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6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6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2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0"/>
    <n v="110"/>
    <n v="1"/>
    <n v="0.81"/>
    <n v="0.90900000000000003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6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12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9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9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9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9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0"/>
    <n v="514"/>
    <n v="6"/>
    <n v="0.95499999999999996"/>
    <n v="1.167"/>
    <n v="5.73"/>
    <n v="5.73"/>
    <s v="USD"/>
    <n v="1"/>
    <n v="1"/>
    <n v="1"/>
    <n v="1"/>
    <n v="1"/>
    <n v="1"/>
    <n v="1"/>
    <n v="1"/>
    <n v="13.88"/>
    <n v="13.88"/>
    <n v="13.88"/>
    <n v="13.88"/>
    <n v="41.28242075"/>
    <n v="41.28242075"/>
    <n v="2.4223385689999999"/>
    <n v="2.4223385689999999"/>
  </r>
  <r>
    <d v="2025-10-28T00:00:00"/>
    <x v="30"/>
    <n v="668"/>
    <n v="3"/>
    <n v="0.54"/>
    <n v="0.44900000000000001"/>
    <n v="1.62"/>
    <n v="1.62"/>
    <s v="USD"/>
    <n v="2"/>
    <n v="2"/>
    <n v="2"/>
    <n v="2"/>
    <n v="2"/>
    <n v="2"/>
    <n v="2"/>
    <n v="2"/>
    <n v="45.76"/>
    <n v="45.76"/>
    <n v="45.76"/>
    <n v="45.76"/>
    <n v="3.54020979"/>
    <n v="3.54020979"/>
    <n v="28.246913580000001"/>
    <n v="28.246913580000001"/>
  </r>
  <r>
    <d v="2025-10-28T00:00:00"/>
    <x v="30"/>
    <n v="502"/>
    <n v="11"/>
    <n v="0.41399999999999998"/>
    <n v="2.1909999999999998"/>
    <n v="4.55"/>
    <n v="4.55"/>
    <s v="USD"/>
    <n v="3"/>
    <n v="3"/>
    <n v="3"/>
    <n v="3"/>
    <n v="4"/>
    <n v="4"/>
    <n v="4"/>
    <n v="4"/>
    <n v="96.74"/>
    <n v="96.74"/>
    <n v="96.74"/>
    <n v="96.74"/>
    <n v="4.7033285090000003"/>
    <n v="4.7033285090000003"/>
    <n v="21.261538460000001"/>
    <n v="21.261538460000001"/>
  </r>
  <r>
    <d v="2025-10-28T00:00:00"/>
    <x v="30"/>
    <n v="1015"/>
    <n v="12"/>
    <n v="0.26300000000000001"/>
    <n v="1.1819999999999999"/>
    <n v="3.16"/>
    <n v="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1"/>
    <n v="4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2"/>
    <n v="3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1"/>
    <n v="771"/>
    <n v="2"/>
    <n v="1.08"/>
    <n v="0.25900000000000001"/>
    <n v="2.16"/>
    <n v="2.16"/>
    <s v="USD"/>
    <n v="1"/>
    <n v="1"/>
    <n v="1"/>
    <n v="1"/>
    <n v="1"/>
    <n v="1"/>
    <n v="1"/>
    <n v="1"/>
    <n v="29.9"/>
    <n v="29.9"/>
    <n v="29.9"/>
    <n v="29.9"/>
    <n v="7.2240802679999998"/>
    <n v="7.2240802679999998"/>
    <n v="13.842592590000001"/>
    <n v="13.842592590000001"/>
  </r>
  <r>
    <d v="2025-10-28T00:00:00"/>
    <x v="32"/>
    <n v="954"/>
    <n v="4"/>
    <n v="1.29"/>
    <n v="0.41899999999999998"/>
    <n v="5.16"/>
    <n v="5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2"/>
    <n v="530"/>
    <n v="3"/>
    <n v="1.087"/>
    <n v="0.56599999999999995"/>
    <n v="3.26"/>
    <n v="3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1"/>
    <n v="298"/>
    <n v="4"/>
    <n v="2.0630000000000002"/>
    <n v="1.3420000000000001"/>
    <n v="8.25"/>
    <n v="8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2"/>
    <n v="1479"/>
    <n v="10"/>
    <n v="0.72199999999999998"/>
    <n v="0.67600000000000005"/>
    <n v="7.22"/>
    <n v="7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1"/>
    <n v="1413"/>
    <n v="6"/>
    <n v="0.84699999999999998"/>
    <n v="0.42499999999999999"/>
    <n v="5.08"/>
    <n v="5.08"/>
    <s v="USD"/>
    <n v="1"/>
    <n v="1"/>
    <n v="1"/>
    <n v="1"/>
    <n v="1"/>
    <n v="1"/>
    <n v="1"/>
    <n v="1"/>
    <n v="31.49"/>
    <n v="31.49"/>
    <n v="31.49"/>
    <n v="31.49"/>
    <n v="16.132105429999999"/>
    <n v="16.132105429999999"/>
    <n v="6.1988188979999999"/>
    <n v="6.1988188979999999"/>
  </r>
  <r>
    <d v="2025-10-28T00:00:00"/>
    <x v="33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4"/>
    <n v="442"/>
    <n v="2"/>
    <n v="1.395"/>
    <n v="0.45200000000000001"/>
    <n v="2.79"/>
    <n v="2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5"/>
    <n v="521"/>
    <n v="4"/>
    <n v="0.78800000000000003"/>
    <n v="0.76800000000000002"/>
    <n v="3.15"/>
    <n v="3.15"/>
    <s v="USD"/>
    <n v="2"/>
    <n v="2"/>
    <n v="2"/>
    <n v="2"/>
    <n v="2"/>
    <n v="2"/>
    <n v="2"/>
    <n v="2"/>
    <n v="59.76"/>
    <n v="59.76"/>
    <n v="59.76"/>
    <n v="59.76"/>
    <n v="5.2710843369999996"/>
    <n v="5.2710843369999996"/>
    <n v="18.97142857"/>
    <n v="18.97142857"/>
  </r>
  <r>
    <d v="2025-10-28T00:00:00"/>
    <x v="35"/>
    <n v="940"/>
    <n v="8"/>
    <n v="1.01"/>
    <n v="0.85099999999999998"/>
    <n v="8.08"/>
    <n v="8.08"/>
    <s v="USD"/>
    <n v="2"/>
    <n v="2"/>
    <n v="2"/>
    <n v="2"/>
    <n v="2"/>
    <n v="2"/>
    <n v="2"/>
    <n v="2"/>
    <n v="44.37"/>
    <n v="44.37"/>
    <n v="44.37"/>
    <n v="44.37"/>
    <n v="18.210502590000001"/>
    <n v="18.210502590000001"/>
    <n v="5.4913366339999996"/>
    <n v="5.4913366339999996"/>
  </r>
  <r>
    <d v="2025-10-28T00:00:00"/>
    <x v="33"/>
    <n v="37"/>
    <n v="1"/>
    <n v="0.75"/>
    <n v="2.7029999999999998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4"/>
    <n v="460"/>
    <n v="3"/>
    <n v="1.0369999999999999"/>
    <n v="0.65200000000000002"/>
    <n v="3.11"/>
    <n v="3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3"/>
    <n v="113"/>
    <n v="1"/>
    <n v="0.66"/>
    <n v="0.88500000000000001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4"/>
    <n v="196"/>
    <n v="2"/>
    <n v="0.42"/>
    <n v="1.02"/>
    <n v="0.84"/>
    <n v="0.84"/>
    <s v="USD"/>
    <n v="2"/>
    <n v="2"/>
    <n v="2"/>
    <n v="2"/>
    <n v="2"/>
    <n v="2"/>
    <n v="2"/>
    <n v="2"/>
    <n v="47.86"/>
    <n v="47.86"/>
    <n v="47.86"/>
    <n v="47.86"/>
    <n v="1.7551190969999999"/>
    <n v="1.7551190969999999"/>
    <n v="56.97619048"/>
    <n v="56.97619048"/>
  </r>
  <r>
    <d v="2025-10-28T00:00:00"/>
    <x v="35"/>
    <n v="677"/>
    <n v="6"/>
    <n v="0.67500000000000004"/>
    <n v="0.88600000000000001"/>
    <n v="4.05"/>
    <n v="4.05"/>
    <s v="USD"/>
    <n v="0"/>
    <n v="1"/>
    <n v="1"/>
    <n v="1"/>
    <n v="0"/>
    <n v="1"/>
    <n v="1"/>
    <n v="1"/>
    <n v="0"/>
    <n v="21.88"/>
    <n v="21.88"/>
    <n v="21.88"/>
    <n v="18.510054839999999"/>
    <n v="18.510054839999999"/>
    <n v="5.4024691359999997"/>
    <n v="5.4024691359999997"/>
  </r>
  <r>
    <d v="2025-10-28T00:00:00"/>
    <x v="34"/>
    <n v="1129"/>
    <n v="8"/>
    <n v="0.57499999999999996"/>
    <n v="0.70899999999999996"/>
    <n v="4.5999999999999996"/>
    <n v="4.5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3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5"/>
    <n v="941"/>
    <n v="12"/>
    <n v="0.54100000000000004"/>
    <n v="1.2749999999999999"/>
    <n v="6.49"/>
    <n v="6.49"/>
    <s v="USD"/>
    <n v="2"/>
    <n v="2"/>
    <n v="2"/>
    <n v="2"/>
    <n v="2"/>
    <n v="2"/>
    <n v="2"/>
    <n v="2"/>
    <n v="43.76"/>
    <n v="43.76"/>
    <n v="43.76"/>
    <n v="43.76"/>
    <n v="14.8308958"/>
    <n v="14.8308958"/>
    <n v="6.7426810479999997"/>
    <n v="6.7426810479999997"/>
  </r>
  <r>
    <d v="2025-10-28T00:00:00"/>
    <x v="36"/>
    <n v="338"/>
    <n v="2"/>
    <n v="1.9950000000000001"/>
    <n v="0.59199999999999997"/>
    <n v="3.99"/>
    <n v="3.99"/>
    <s v="USD"/>
    <n v="1"/>
    <n v="1"/>
    <n v="1"/>
    <n v="1"/>
    <n v="1"/>
    <n v="1"/>
    <n v="1"/>
    <n v="1"/>
    <n v="28.49"/>
    <n v="28.49"/>
    <n v="28.49"/>
    <n v="28.49"/>
    <n v="14.004913999999999"/>
    <n v="14.004913999999999"/>
    <n v="7.1403508770000004"/>
    <n v="7.1403508770000004"/>
  </r>
  <r>
    <d v="2025-10-28T00:00:00"/>
    <x v="36"/>
    <n v="546"/>
    <n v="4"/>
    <n v="1.3779999999999999"/>
    <n v="0.73299999999999998"/>
    <n v="5.51"/>
    <n v="5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6"/>
    <n v="588"/>
    <n v="3"/>
    <n v="1.427"/>
    <n v="0.51"/>
    <n v="4.28"/>
    <n v="4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6"/>
    <n v="1187"/>
    <n v="2"/>
    <n v="1.05"/>
    <n v="0.16800000000000001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7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7"/>
    <n v="1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7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7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9"/>
    <n v="368"/>
    <n v="2"/>
    <n v="0.92500000000000004"/>
    <n v="0.54300000000000004"/>
    <n v="1.85"/>
    <n v="1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0"/>
    <n v="123"/>
    <n v="3"/>
    <n v="0.89300000000000002"/>
    <n v="2.4390000000000001"/>
    <n v="2.68"/>
    <n v="2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1"/>
    <n v="502"/>
    <n v="4"/>
    <n v="0.57999999999999996"/>
    <n v="0.79700000000000004"/>
    <n v="2.3199999999999998"/>
    <n v="2.3199999999999998"/>
    <s v="USD"/>
    <n v="1"/>
    <n v="3"/>
    <n v="3"/>
    <n v="3"/>
    <n v="1"/>
    <n v="3"/>
    <n v="3"/>
    <n v="3"/>
    <n v="30.9"/>
    <n v="92.27"/>
    <n v="92.27"/>
    <n v="92.27"/>
    <n v="2.5143600300000002"/>
    <n v="2.5143600300000002"/>
    <n v="39.771551719999998"/>
    <n v="39.771551719999998"/>
  </r>
  <r>
    <d v="2025-10-28T00:00:00"/>
    <x v="42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9"/>
    <n v="282"/>
    <n v="3"/>
    <n v="0.86699999999999999"/>
    <n v="1.0640000000000001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0"/>
    <n v="297"/>
    <n v="5"/>
    <n v="0.90600000000000003"/>
    <n v="1.6839999999999999"/>
    <n v="4.53"/>
    <n v="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1"/>
    <n v="602"/>
    <n v="1"/>
    <n v="0.41"/>
    <n v="0.16600000000000001"/>
    <n v="0.41"/>
    <n v="0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2"/>
    <n v="568"/>
    <n v="2"/>
    <n v="0.93500000000000005"/>
    <n v="0.35199999999999998"/>
    <n v="1.87"/>
    <n v="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2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9"/>
    <n v="204"/>
    <n v="4"/>
    <n v="0.82799999999999996"/>
    <n v="1.9610000000000001"/>
    <n v="3.31"/>
    <n v="3.31"/>
    <s v="USD"/>
    <n v="1"/>
    <n v="1"/>
    <n v="1"/>
    <n v="1"/>
    <n v="1"/>
    <n v="1"/>
    <n v="1"/>
    <n v="1"/>
    <n v="25.88"/>
    <n v="25.88"/>
    <n v="25.88"/>
    <n v="25.88"/>
    <n v="12.789799070000001"/>
    <n v="12.789799070000001"/>
    <n v="7.8187311179999996"/>
    <n v="7.8187311179999996"/>
  </r>
  <r>
    <d v="2025-10-28T00:00:00"/>
    <x v="40"/>
    <n v="155"/>
    <n v="3"/>
    <n v="0.88700000000000001"/>
    <n v="1.9350000000000001"/>
    <n v="2.66"/>
    <n v="2.66"/>
    <s v="USD"/>
    <n v="0"/>
    <n v="3"/>
    <n v="3"/>
    <n v="3"/>
    <n v="0"/>
    <n v="3"/>
    <n v="3"/>
    <n v="3"/>
    <n v="0"/>
    <n v="81.349999999999994"/>
    <n v="81.349999999999994"/>
    <n v="81.349999999999994"/>
    <n v="3.269821758"/>
    <n v="3.269821758"/>
    <n v="30.582706770000001"/>
    <n v="30.582706770000001"/>
  </r>
  <r>
    <d v="2025-10-28T00:00:00"/>
    <x v="41"/>
    <n v="613"/>
    <n v="1"/>
    <n v="0.9"/>
    <n v="0.16300000000000001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1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9"/>
    <n v="211"/>
    <n v="2"/>
    <n v="0.43"/>
    <n v="0.94799999999999995"/>
    <n v="0.86"/>
    <n v="0.86"/>
    <s v="USD"/>
    <n v="1"/>
    <n v="1"/>
    <n v="1"/>
    <n v="1"/>
    <n v="1"/>
    <n v="1"/>
    <n v="1"/>
    <n v="1"/>
    <n v="13.88"/>
    <n v="13.88"/>
    <n v="13.88"/>
    <n v="13.88"/>
    <n v="6.1959654180000001"/>
    <n v="6.1959654180000001"/>
    <n v="16.139534879999999"/>
    <n v="16.139534879999999"/>
  </r>
  <r>
    <d v="2025-10-28T00:00:00"/>
    <x v="42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0"/>
    <n v="1286"/>
    <n v="8"/>
    <n v="0.65900000000000003"/>
    <n v="0.622"/>
    <n v="5.27"/>
    <n v="5.27"/>
    <s v="USD"/>
    <n v="1"/>
    <n v="1"/>
    <n v="1"/>
    <n v="1"/>
    <n v="1"/>
    <n v="1"/>
    <n v="1"/>
    <n v="1"/>
    <n v="34.49"/>
    <n v="34.49"/>
    <n v="34.49"/>
    <n v="34.49"/>
    <n v="15.27979124"/>
    <n v="15.27979124"/>
    <n v="6.5445920299999996"/>
    <n v="6.5445920299999996"/>
  </r>
  <r>
    <d v="2025-10-28T00:00:00"/>
    <x v="28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8"/>
    <n v="252"/>
    <n v="3"/>
    <n v="0.98"/>
    <n v="1.19"/>
    <n v="2.94"/>
    <n v="2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3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8"/>
    <n v="234"/>
    <n v="1"/>
    <n v="0.87"/>
    <n v="0.42699999999999999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43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3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28"/>
    <n v="165"/>
    <n v="1"/>
    <n v="0.71"/>
    <n v="0.60599999999999998"/>
    <n v="0.71"/>
    <n v="0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5"/>
    <n v="136"/>
    <n v="1"/>
    <n v="1.73"/>
    <n v="0.73499999999999999"/>
    <n v="1.73"/>
    <n v="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"/>
    <n v="46"/>
    <n v="1"/>
    <n v="1.65"/>
    <n v="2.1739999999999999"/>
    <n v="1.65"/>
    <n v="1.65"/>
    <s v="USD"/>
    <n v="1"/>
    <n v="1"/>
    <n v="1"/>
    <n v="1"/>
    <n v="2"/>
    <n v="2"/>
    <n v="2"/>
    <n v="2"/>
    <n v="60.98"/>
    <n v="60.98"/>
    <n v="60.98"/>
    <n v="60.98"/>
    <n v="2.7058051820000002"/>
    <n v="2.7058051820000002"/>
    <n v="36.957575759999997"/>
    <n v="36.957575759999997"/>
  </r>
  <r>
    <d v="2025-10-28T00:00:00"/>
    <x v="5"/>
    <n v="316"/>
    <n v="3"/>
    <n v="0.86"/>
    <n v="0.94899999999999995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3"/>
    <n v="194"/>
    <n v="2"/>
    <n v="1.5"/>
    <n v="1.0309999999999999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5"/>
    <n v="662"/>
    <n v="5"/>
    <n v="1.4239999999999999"/>
    <n v="0.755"/>
    <n v="7.12"/>
    <n v="7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8"/>
    <n v="3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5"/>
    <n v="499"/>
    <n v="5"/>
    <n v="1.3480000000000001"/>
    <n v="1.002"/>
    <n v="6.74"/>
    <n v="6.74"/>
    <s v="USD"/>
    <n v="1"/>
    <n v="4"/>
    <n v="4"/>
    <n v="4"/>
    <n v="1"/>
    <n v="4"/>
    <n v="4"/>
    <n v="4"/>
    <n v="20.9"/>
    <n v="110.6"/>
    <n v="110.6"/>
    <n v="110.6"/>
    <n v="6.0940325499999997"/>
    <n v="6.0940325499999997"/>
    <n v="16.409495549999999"/>
    <n v="16.409495549999999"/>
  </r>
  <r>
    <d v="2025-10-28T00:00:00"/>
    <x v="5"/>
    <n v="333"/>
    <n v="1"/>
    <n v="0.89"/>
    <n v="0.3"/>
    <n v="0.89"/>
    <n v="0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5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3"/>
    <n v="236"/>
    <n v="2"/>
    <n v="1.83"/>
    <n v="0.84699999999999998"/>
    <n v="3.66"/>
    <n v="3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8"/>
    <n v="47"/>
    <n v="2"/>
    <n v="0.72499999999999998"/>
    <n v="4.2549999999999999"/>
    <n v="1.45"/>
    <n v="1.45"/>
    <s v="USD"/>
    <n v="0"/>
    <n v="3"/>
    <n v="3"/>
    <n v="3"/>
    <n v="0"/>
    <n v="3"/>
    <n v="3"/>
    <n v="3"/>
    <n v="0"/>
    <n v="71.47"/>
    <n v="71.47"/>
    <n v="71.47"/>
    <n v="2.0288232819999998"/>
    <n v="2.0288232819999998"/>
    <n v="49.289655170000003"/>
    <n v="49.289655170000003"/>
  </r>
  <r>
    <d v="2025-10-28T00:00:00"/>
    <x v="3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8T00:00:00"/>
    <x v="45"/>
    <n v="439"/>
    <n v="1"/>
    <n v="0.55000000000000004"/>
    <n v="0.22800000000000001"/>
    <n v="0.55000000000000004"/>
    <n v="0.55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5"/>
    <n v="495"/>
    <n v="10"/>
    <n v="0.379"/>
    <n v="2.02"/>
    <n v="3.79"/>
    <n v="3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8T00:00:00"/>
    <x v="2"/>
    <n v="1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0"/>
    <n v="1958"/>
    <n v="12"/>
    <n v="1.9079999999999999"/>
    <n v="0.61299999999999999"/>
    <n v="22.89"/>
    <n v="22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"/>
    <n v="5260"/>
    <n v="77"/>
    <n v="1.7849999999999999"/>
    <n v="1.464"/>
    <n v="137.43"/>
    <n v="137.43"/>
    <s v="USD"/>
    <n v="13"/>
    <n v="15"/>
    <n v="15"/>
    <n v="15"/>
    <n v="15"/>
    <n v="19"/>
    <n v="19"/>
    <n v="19"/>
    <n v="412.53"/>
    <n v="644.13"/>
    <n v="644.13"/>
    <n v="644.13"/>
    <n v="21.335755200000001"/>
    <n v="21.335755200000001"/>
    <n v="4.686967911"/>
    <n v="4.686967911"/>
  </r>
  <r>
    <d v="2025-10-29T00:00:00"/>
    <x v="2"/>
    <n v="2509"/>
    <n v="19"/>
    <n v="3.137"/>
    <n v="0.75700000000000001"/>
    <n v="59.61"/>
    <n v="59.61"/>
    <s v="USD"/>
    <n v="5"/>
    <n v="5"/>
    <n v="5"/>
    <n v="5"/>
    <n v="7"/>
    <n v="7"/>
    <n v="7"/>
    <n v="7"/>
    <n v="206.16"/>
    <n v="206.16"/>
    <n v="206.16"/>
    <n v="206.16"/>
    <n v="28.914435390000001"/>
    <n v="28.914435390000001"/>
    <n v="3.458480121"/>
    <n v="3.458480121"/>
  </r>
  <r>
    <d v="2025-10-29T00:00:00"/>
    <x v="4"/>
    <n v="1897"/>
    <n v="11"/>
    <n v="4.9950000000000001"/>
    <n v="0.57999999999999996"/>
    <n v="54.95"/>
    <n v="54.95"/>
    <s v="USD"/>
    <n v="5"/>
    <n v="8"/>
    <n v="8"/>
    <n v="8"/>
    <n v="11"/>
    <n v="20"/>
    <n v="20"/>
    <n v="20"/>
    <n v="679.39"/>
    <n v="1342.15"/>
    <n v="1342.15"/>
    <n v="1342.15"/>
    <n v="4.0941772529999998"/>
    <n v="4.0941772529999998"/>
    <n v="24.42493176"/>
    <n v="24.42493176"/>
  </r>
  <r>
    <d v="2025-10-29T00:00:00"/>
    <x v="44"/>
    <n v="5589"/>
    <n v="54"/>
    <n v="2.2759999999999998"/>
    <n v="0.96599999999999997"/>
    <n v="122.9"/>
    <n v="122.9"/>
    <s v="USD"/>
    <n v="13"/>
    <n v="13"/>
    <n v="13"/>
    <n v="13"/>
    <n v="13"/>
    <n v="13"/>
    <n v="13"/>
    <n v="13"/>
    <n v="475.27"/>
    <n v="475.27"/>
    <n v="475.27"/>
    <n v="475.27"/>
    <n v="25.85898542"/>
    <n v="25.85898542"/>
    <n v="3.867127746"/>
    <n v="3.867127746"/>
  </r>
  <r>
    <d v="2025-10-29T00:00:00"/>
    <x v="6"/>
    <n v="711"/>
    <n v="7"/>
    <n v="1.6859999999999999"/>
    <n v="0.98499999999999999"/>
    <n v="11.8"/>
    <n v="11.8"/>
    <s v="USD"/>
    <n v="2"/>
    <n v="2"/>
    <n v="2"/>
    <n v="2"/>
    <n v="2"/>
    <n v="2"/>
    <n v="2"/>
    <n v="2"/>
    <n v="47.76"/>
    <n v="47.76"/>
    <n v="47.76"/>
    <n v="47.76"/>
    <n v="24.706867670000001"/>
    <n v="24.706867670000001"/>
    <n v="4.047457627"/>
    <n v="4.047457627"/>
  </r>
  <r>
    <d v="2025-10-29T00:00:00"/>
    <x v="7"/>
    <n v="3045"/>
    <n v="11"/>
    <n v="1.764"/>
    <n v="0.36099999999999999"/>
    <n v="19.399999999999999"/>
    <n v="19.399999999999999"/>
    <s v="USD"/>
    <n v="3"/>
    <n v="3"/>
    <n v="3"/>
    <n v="3"/>
    <n v="3"/>
    <n v="3"/>
    <n v="3"/>
    <n v="3"/>
    <n v="125.88"/>
    <n v="125.88"/>
    <n v="125.88"/>
    <n v="125.88"/>
    <n v="15.41150302"/>
    <n v="15.41150302"/>
    <n v="6.4886597940000001"/>
    <n v="6.4886597940000001"/>
  </r>
  <r>
    <d v="2025-10-29T00:00:00"/>
    <x v="9"/>
    <n v="1556"/>
    <n v="13"/>
    <n v="1.155"/>
    <n v="0.83499999999999996"/>
    <n v="15.01"/>
    <n v="15.01"/>
    <s v="USD"/>
    <n v="1"/>
    <n v="1"/>
    <n v="1"/>
    <n v="1"/>
    <n v="1"/>
    <n v="1"/>
    <n v="1"/>
    <n v="1"/>
    <n v="21.88"/>
    <n v="21.88"/>
    <n v="21.88"/>
    <n v="21.88"/>
    <n v="68.601462519999998"/>
    <n v="68.601462519999998"/>
    <n v="1.4576948700000001"/>
    <n v="1.4576948700000001"/>
  </r>
  <r>
    <d v="2025-10-29T00:00:00"/>
    <x v="4"/>
    <n v="8397"/>
    <n v="86"/>
    <n v="5.0839999999999996"/>
    <n v="1.024"/>
    <n v="437.2"/>
    <n v="437.2"/>
    <s v="USD"/>
    <n v="26"/>
    <n v="27"/>
    <n v="27"/>
    <n v="27"/>
    <n v="38"/>
    <n v="39"/>
    <n v="39"/>
    <n v="39"/>
    <n v="1511.11"/>
    <n v="1547.6"/>
    <n v="1547.6"/>
    <n v="1547.6"/>
    <n v="28.250193849999999"/>
    <n v="28.250193849999999"/>
    <n v="3.5397987190000002"/>
    <n v="3.5397987190000002"/>
  </r>
  <r>
    <d v="2025-10-29T00:00:00"/>
    <x v="10"/>
    <n v="2676"/>
    <n v="13"/>
    <n v="4.75"/>
    <n v="0.48599999999999999"/>
    <n v="61.75"/>
    <n v="61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1"/>
    <n v="1111"/>
    <n v="17"/>
    <n v="4.6859999999999999"/>
    <n v="1.53"/>
    <n v="79.67"/>
    <n v="79.67"/>
    <s v="USD"/>
    <n v="8"/>
    <n v="8"/>
    <n v="8"/>
    <n v="8"/>
    <n v="15"/>
    <n v="15"/>
    <n v="15"/>
    <n v="15"/>
    <n v="404.35"/>
    <n v="404.35"/>
    <n v="404.35"/>
    <n v="404.35"/>
    <n v="19.703227399999999"/>
    <n v="19.703227399999999"/>
    <n v="5.0753106560000001"/>
    <n v="5.0753106560000001"/>
  </r>
  <r>
    <d v="2025-10-29T00:00:00"/>
    <x v="12"/>
    <n v="3905"/>
    <n v="23"/>
    <n v="5.4260000000000002"/>
    <n v="0.58899999999999997"/>
    <n v="124.8"/>
    <n v="124.8"/>
    <s v="USD"/>
    <n v="15"/>
    <n v="16"/>
    <n v="16"/>
    <n v="16"/>
    <n v="17"/>
    <n v="18"/>
    <n v="18"/>
    <n v="18"/>
    <n v="585.66999999999996"/>
    <n v="610.66"/>
    <n v="610.66"/>
    <n v="610.66"/>
    <n v="20.436904330000001"/>
    <n v="20.436904330000001"/>
    <n v="4.8931089740000004"/>
    <n v="4.8931089740000004"/>
  </r>
  <r>
    <d v="2025-10-29T00:00:00"/>
    <x v="13"/>
    <n v="5034"/>
    <n v="27"/>
    <n v="2.907"/>
    <n v="0.53600000000000003"/>
    <n v="78.489999999999995"/>
    <n v="78.489999999999995"/>
    <s v="USD"/>
    <n v="8"/>
    <n v="11"/>
    <n v="11"/>
    <n v="11"/>
    <n v="8"/>
    <n v="11"/>
    <n v="11"/>
    <n v="11"/>
    <n v="195.78"/>
    <n v="272.74"/>
    <n v="272.74"/>
    <n v="272.74"/>
    <n v="28.77832368"/>
    <n v="28.77832368"/>
    <n v="3.474837559"/>
    <n v="3.474837559"/>
  </r>
  <r>
    <d v="2025-10-29T00:00:00"/>
    <x v="14"/>
    <n v="1446"/>
    <n v="8"/>
    <n v="3.1360000000000001"/>
    <n v="0.55300000000000005"/>
    <n v="25.09"/>
    <n v="25.09"/>
    <s v="USD"/>
    <n v="0"/>
    <n v="1"/>
    <n v="1"/>
    <n v="1"/>
    <n v="0"/>
    <n v="2"/>
    <n v="2"/>
    <n v="2"/>
    <n v="0"/>
    <n v="73.959999999999994"/>
    <n v="73.959999999999994"/>
    <n v="73.959999999999994"/>
    <n v="33.923742560000001"/>
    <n v="33.923742560000001"/>
    <n v="2.9477879630000001"/>
    <n v="2.9477879630000001"/>
  </r>
  <r>
    <d v="2025-10-29T00:00:00"/>
    <x v="46"/>
    <n v="1502"/>
    <n v="2"/>
    <n v="2.7"/>
    <n v="0.13300000000000001"/>
    <n v="5.4"/>
    <n v="5.4"/>
    <s v="USD"/>
    <n v="1"/>
    <n v="1"/>
    <n v="1"/>
    <n v="1"/>
    <n v="1"/>
    <n v="1"/>
    <n v="1"/>
    <n v="1"/>
    <n v="92.88"/>
    <n v="92.88"/>
    <n v="92.88"/>
    <n v="92.88"/>
    <n v="5.8139534880000001"/>
    <n v="5.8139534880000001"/>
    <n v="17.2"/>
    <n v="17.2"/>
  </r>
  <r>
    <d v="2025-10-29T00:00:00"/>
    <x v="15"/>
    <n v="536"/>
    <n v="5"/>
    <n v="5.8140000000000001"/>
    <n v="0.93300000000000005"/>
    <n v="29.07"/>
    <n v="29.07"/>
    <s v="USD"/>
    <n v="0"/>
    <n v="1"/>
    <n v="1"/>
    <n v="1"/>
    <n v="0"/>
    <n v="1"/>
    <n v="1"/>
    <n v="1"/>
    <n v="0"/>
    <n v="29.49"/>
    <n v="29.49"/>
    <n v="29.49"/>
    <n v="98.575788399999993"/>
    <n v="98.575788399999993"/>
    <n v="1.014447884"/>
    <n v="1.014447884"/>
  </r>
  <r>
    <d v="2025-10-29T00:00:00"/>
    <x v="16"/>
    <n v="1318"/>
    <n v="7"/>
    <n v="3.1890000000000001"/>
    <n v="0.53100000000000003"/>
    <n v="22.32"/>
    <n v="22.32"/>
    <s v="USD"/>
    <n v="3"/>
    <n v="4"/>
    <n v="4"/>
    <n v="4"/>
    <n v="3"/>
    <n v="4"/>
    <n v="4"/>
    <n v="4"/>
    <n v="184.27"/>
    <n v="263.17"/>
    <n v="263.17"/>
    <n v="263.17"/>
    <n v="8.4812098640000002"/>
    <n v="8.4812098640000002"/>
    <n v="11.790770609999999"/>
    <n v="11.790770609999999"/>
  </r>
  <r>
    <d v="2025-10-29T00:00:00"/>
    <x v="49"/>
    <n v="6403"/>
    <n v="46"/>
    <n v="1.75"/>
    <n v="0.71799999999999997"/>
    <n v="80.510000000000005"/>
    <n v="80.510000000000005"/>
    <s v="USD"/>
    <n v="6"/>
    <n v="6"/>
    <n v="6"/>
    <n v="6"/>
    <n v="7"/>
    <n v="7"/>
    <n v="7"/>
    <n v="7"/>
    <n v="221.31"/>
    <n v="221.31"/>
    <n v="221.31"/>
    <n v="221.31"/>
    <n v="36.378835119999998"/>
    <n v="36.378835119999998"/>
    <n v="2.7488510740000001"/>
    <n v="2.7488510740000001"/>
  </r>
  <r>
    <d v="2025-10-29T00:00:00"/>
    <x v="17"/>
    <n v="487"/>
    <n v="5"/>
    <n v="5.5979999999999999"/>
    <n v="1.0269999999999999"/>
    <n v="27.99"/>
    <n v="27.99"/>
    <s v="USD"/>
    <n v="2"/>
    <n v="2"/>
    <n v="2"/>
    <n v="2"/>
    <n v="4"/>
    <n v="4"/>
    <n v="4"/>
    <n v="4"/>
    <n v="139.52000000000001"/>
    <n v="139.52000000000001"/>
    <n v="139.52000000000001"/>
    <n v="139.52000000000001"/>
    <n v="20.06163991"/>
    <n v="20.06163991"/>
    <n v="4.9846373699999997"/>
    <n v="4.9846373699999997"/>
  </r>
  <r>
    <d v="2025-10-29T00:00:00"/>
    <x v="18"/>
    <n v="346"/>
    <n v="5"/>
    <n v="4.3620000000000001"/>
    <n v="1.4450000000000001"/>
    <n v="21.81"/>
    <n v="21.81"/>
    <s v="USD"/>
    <n v="3"/>
    <n v="4"/>
    <n v="4"/>
    <n v="4"/>
    <n v="6"/>
    <n v="8"/>
    <n v="8"/>
    <n v="8"/>
    <n v="209.28"/>
    <n v="283.24"/>
    <n v="283.24"/>
    <n v="283.24"/>
    <n v="7.70018359"/>
    <n v="7.70018359"/>
    <n v="12.986703350000001"/>
    <n v="12.986703350000001"/>
  </r>
  <r>
    <d v="2025-10-29T00:00:00"/>
    <x v="19"/>
    <n v="1735"/>
    <n v="8"/>
    <n v="5.95"/>
    <n v="0.46100000000000002"/>
    <n v="47.6"/>
    <n v="47.6"/>
    <s v="USD"/>
    <n v="2"/>
    <n v="3"/>
    <n v="3"/>
    <n v="3"/>
    <n v="4"/>
    <n v="5"/>
    <n v="5"/>
    <n v="5"/>
    <n v="313.95999999999998"/>
    <n v="392.45"/>
    <n v="392.45"/>
    <n v="392.45"/>
    <n v="12.12893362"/>
    <n v="12.12893362"/>
    <n v="8.244747899"/>
    <n v="8.244747899"/>
  </r>
  <r>
    <d v="2025-10-29T00:00:00"/>
    <x v="20"/>
    <n v="2867"/>
    <n v="14"/>
    <n v="4.1769999999999996"/>
    <n v="0.48799999999999999"/>
    <n v="58.48"/>
    <n v="58.48"/>
    <s v="USD"/>
    <n v="4"/>
    <n v="4"/>
    <n v="4"/>
    <n v="4"/>
    <n v="12"/>
    <n v="12"/>
    <n v="12"/>
    <n v="12"/>
    <n v="700.97"/>
    <n v="700.97"/>
    <n v="700.97"/>
    <n v="700.97"/>
    <n v="8.3427250809999993"/>
    <n v="8.3427250809999993"/>
    <n v="11.986491109999999"/>
    <n v="11.986491109999999"/>
  </r>
  <r>
    <d v="2025-10-29T00:00:00"/>
    <x v="21"/>
    <n v="1520"/>
    <n v="10"/>
    <n v="2.3809999999999998"/>
    <n v="0.65800000000000003"/>
    <n v="23.81"/>
    <n v="23.81"/>
    <s v="USD"/>
    <n v="1"/>
    <n v="1"/>
    <n v="1"/>
    <n v="1"/>
    <n v="1"/>
    <n v="1"/>
    <n v="1"/>
    <n v="1"/>
    <n v="24.98"/>
    <n v="24.98"/>
    <n v="24.98"/>
    <n v="24.98"/>
    <n v="95.316253000000003"/>
    <n v="95.316253000000003"/>
    <n v="1.0491390169999999"/>
    <n v="1.0491390169999999"/>
  </r>
  <r>
    <d v="2025-10-29T00:00:00"/>
    <x v="22"/>
    <n v="440"/>
    <n v="5"/>
    <n v="2.6739999999999999"/>
    <n v="1.1359999999999999"/>
    <n v="13.37"/>
    <n v="13.37"/>
    <s v="USD"/>
    <n v="1"/>
    <n v="1"/>
    <n v="1"/>
    <n v="1"/>
    <n v="1"/>
    <n v="1"/>
    <n v="1"/>
    <n v="1"/>
    <n v="25.96"/>
    <n v="25.96"/>
    <n v="25.96"/>
    <n v="25.96"/>
    <n v="51.502311249999998"/>
    <n v="51.502311249999998"/>
    <n v="1.9416604340000001"/>
    <n v="1.9416604340000001"/>
  </r>
  <r>
    <d v="2025-10-29T00:00:00"/>
    <x v="3"/>
    <n v="1300"/>
    <n v="6"/>
    <n v="4.452"/>
    <n v="0.46200000000000002"/>
    <n v="26.71"/>
    <n v="26.71"/>
    <s v="USD"/>
    <n v="2"/>
    <n v="2"/>
    <n v="2"/>
    <n v="2"/>
    <n v="2"/>
    <n v="2"/>
    <n v="2"/>
    <n v="2"/>
    <n v="63.98"/>
    <n v="63.98"/>
    <n v="63.98"/>
    <n v="63.98"/>
    <n v="41.747421070000001"/>
    <n v="41.747421070000001"/>
    <n v="2.3953575439999999"/>
    <n v="2.3953575439999999"/>
  </r>
  <r>
    <d v="2025-10-29T00:00:00"/>
    <x v="46"/>
    <n v="3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45"/>
    <n v="1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10"/>
    <n v="957"/>
    <n v="5"/>
    <n v="5.2859999999999996"/>
    <n v="0.52200000000000002"/>
    <n v="26.43"/>
    <n v="26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4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23"/>
    <n v="138"/>
    <n v="1"/>
    <n v="5.9"/>
    <n v="0.72499999999999998"/>
    <n v="5.9"/>
    <n v="5.9"/>
    <s v="USD"/>
    <n v="1"/>
    <n v="1"/>
    <n v="1"/>
    <n v="1"/>
    <n v="1"/>
    <n v="1"/>
    <n v="1"/>
    <n v="1"/>
    <n v="76.489999999999995"/>
    <n v="76.489999999999995"/>
    <n v="76.489999999999995"/>
    <n v="76.489999999999995"/>
    <n v="7.7134265920000002"/>
    <n v="7.7134265920000002"/>
    <n v="12.964406779999999"/>
    <n v="12.964406779999999"/>
  </r>
  <r>
    <d v="2025-10-29T00:00:00"/>
    <x v="34"/>
    <n v="266"/>
    <n v="2"/>
    <n v="2.58"/>
    <n v="0.752"/>
    <n v="5.16"/>
    <n v="5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8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0"/>
    <n v="1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2"/>
    <n v="565"/>
    <n v="4"/>
    <n v="2.968"/>
    <n v="0.70799999999999996"/>
    <n v="11.87"/>
    <n v="1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6"/>
    <n v="212"/>
    <n v="2"/>
    <n v="2.9049999999999998"/>
    <n v="0.94299999999999995"/>
    <n v="5.81"/>
    <n v="5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5"/>
    <n v="45"/>
    <n v="2"/>
    <n v="3.9550000000000001"/>
    <n v="4.444"/>
    <n v="7.91"/>
    <n v="7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6"/>
    <n v="828"/>
    <n v="1"/>
    <n v="3.65"/>
    <n v="0.121"/>
    <n v="3.65"/>
    <n v="3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7"/>
    <n v="964"/>
    <n v="5"/>
    <n v="2.52"/>
    <n v="0.51900000000000002"/>
    <n v="12.6"/>
    <n v="12.6"/>
    <s v="USD"/>
    <n v="0"/>
    <n v="1"/>
    <n v="1"/>
    <n v="1"/>
    <n v="0"/>
    <n v="1"/>
    <n v="1"/>
    <n v="1"/>
    <n v="0"/>
    <n v="22.49"/>
    <n v="22.49"/>
    <n v="22.49"/>
    <n v="56.024899959999999"/>
    <n v="56.024899959999999"/>
    <n v="1.784920635"/>
    <n v="1.784920635"/>
  </r>
  <r>
    <d v="2025-10-29T00:00:00"/>
    <x v="24"/>
    <n v="276"/>
    <n v="1"/>
    <n v="2.37"/>
    <n v="0.36199999999999999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"/>
    <n v="704"/>
    <n v="3"/>
    <n v="2.62"/>
    <n v="0.42599999999999999"/>
    <n v="7.86"/>
    <n v="7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7"/>
    <n v="68"/>
    <n v="1"/>
    <n v="7.29"/>
    <n v="1.4710000000000001"/>
    <n v="7.29"/>
    <n v="7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4"/>
    <n v="283"/>
    <n v="1"/>
    <n v="3.06"/>
    <n v="0.35299999999999998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"/>
    <n v="312"/>
    <n v="3"/>
    <n v="4.5570000000000004"/>
    <n v="0.96199999999999997"/>
    <n v="13.67"/>
    <n v="13.67"/>
    <s v="USD"/>
    <n v="1"/>
    <n v="1"/>
    <n v="1"/>
    <n v="1"/>
    <n v="1"/>
    <n v="1"/>
    <n v="1"/>
    <n v="1"/>
    <n v="24.98"/>
    <n v="24.98"/>
    <n v="24.98"/>
    <n v="24.98"/>
    <n v="54.723779020000002"/>
    <n v="54.723779020000002"/>
    <n v="1.8273591810000001"/>
    <n v="1.8273591810000001"/>
  </r>
  <r>
    <d v="2025-10-29T00:00:00"/>
    <x v="21"/>
    <n v="84"/>
    <n v="2"/>
    <n v="3.87"/>
    <n v="2.3809999999999998"/>
    <n v="7.74"/>
    <n v="7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25"/>
    <n v="1016"/>
    <n v="4"/>
    <n v="2.5099999999999998"/>
    <n v="0.39400000000000002"/>
    <n v="10.039999999999999"/>
    <n v="10.039999999999999"/>
    <s v="USD"/>
    <n v="2"/>
    <n v="2"/>
    <n v="2"/>
    <n v="2"/>
    <n v="3"/>
    <n v="3"/>
    <n v="3"/>
    <n v="3"/>
    <n v="79.290000000000006"/>
    <n v="79.290000000000006"/>
    <n v="79.290000000000006"/>
    <n v="79.290000000000006"/>
    <n v="12.662378609999999"/>
    <n v="12.662378609999999"/>
    <n v="7.8974103590000002"/>
    <n v="7.8974103590000002"/>
  </r>
  <r>
    <d v="2025-10-29T00:00:00"/>
    <x v="26"/>
    <n v="1566"/>
    <n v="7"/>
    <n v="2.4790000000000001"/>
    <n v="0.44700000000000001"/>
    <n v="17.350000000000001"/>
    <n v="17.350000000000001"/>
    <s v="USD"/>
    <n v="1"/>
    <n v="1"/>
    <n v="1"/>
    <n v="1"/>
    <n v="3"/>
    <n v="3"/>
    <n v="3"/>
    <n v="3"/>
    <n v="40.47"/>
    <n v="40.47"/>
    <n v="40.47"/>
    <n v="40.47"/>
    <n v="42.871262659999999"/>
    <n v="42.871262659999999"/>
    <n v="2.3325648409999999"/>
    <n v="2.3325648409999999"/>
  </r>
  <r>
    <d v="2025-10-29T00:00:00"/>
    <x v="27"/>
    <n v="281"/>
    <n v="1"/>
    <n v="1.22"/>
    <n v="0.35599999999999998"/>
    <n v="1.22"/>
    <n v="1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5"/>
    <n v="6"/>
    <n v="1"/>
    <n v="2.37"/>
    <n v="16.667000000000002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"/>
    <n v="68"/>
    <n v="2"/>
    <n v="1.625"/>
    <n v="2.9409999999999998"/>
    <n v="3.25"/>
    <n v="3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7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14"/>
    <n v="172"/>
    <n v="1"/>
    <n v="5.23"/>
    <n v="0.58099999999999996"/>
    <n v="5.23"/>
    <n v="5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4"/>
    <n v="198"/>
    <n v="2"/>
    <n v="1.7350000000000001"/>
    <n v="1.01"/>
    <n v="3.47"/>
    <n v="3.47"/>
    <s v="USD"/>
    <n v="1"/>
    <n v="1"/>
    <n v="1"/>
    <n v="1"/>
    <n v="1"/>
    <n v="1"/>
    <n v="1"/>
    <n v="1"/>
    <n v="34.49"/>
    <n v="34.49"/>
    <n v="34.49"/>
    <n v="34.49"/>
    <n v="10.060887210000001"/>
    <n v="10.060887210000001"/>
    <n v="9.9394812679999998"/>
    <n v="9.9394812679999998"/>
  </r>
  <r>
    <d v="2025-10-29T00:00:00"/>
    <x v="12"/>
    <n v="539"/>
    <n v="6"/>
    <n v="3.2879999999999998"/>
    <n v="1.113"/>
    <n v="19.73"/>
    <n v="19.73"/>
    <s v="USD"/>
    <n v="1"/>
    <n v="1"/>
    <n v="1"/>
    <n v="1"/>
    <n v="1"/>
    <n v="1"/>
    <n v="1"/>
    <n v="1"/>
    <n v="27.49"/>
    <n v="27.49"/>
    <n v="27.49"/>
    <n v="27.49"/>
    <n v="71.77155329"/>
    <n v="71.77155329"/>
    <n v="1.3933096810000001"/>
    <n v="1.3933096810000001"/>
  </r>
  <r>
    <d v="2025-10-29T00:00:00"/>
    <x v="10"/>
    <n v="3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28"/>
    <n v="59"/>
    <n v="1"/>
    <n v="3.25"/>
    <n v="1.6950000000000001"/>
    <n v="3.25"/>
    <n v="3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2"/>
    <n v="625"/>
    <n v="1"/>
    <n v="1.42"/>
    <n v="0.16"/>
    <n v="1.42"/>
    <n v="1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9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16"/>
    <n v="672"/>
    <n v="3"/>
    <n v="3.8730000000000002"/>
    <n v="0.44600000000000001"/>
    <n v="11.62"/>
    <n v="11.62"/>
    <s v="USD"/>
    <n v="3"/>
    <n v="3"/>
    <n v="3"/>
    <n v="3"/>
    <n v="4"/>
    <n v="4"/>
    <n v="4"/>
    <n v="4"/>
    <n v="214.85"/>
    <n v="214.85"/>
    <n v="214.85"/>
    <n v="214.85"/>
    <n v="5.408424482"/>
    <n v="5.408424482"/>
    <n v="18.489672980000002"/>
    <n v="18.489672980000002"/>
  </r>
  <r>
    <d v="2025-10-29T00:00:00"/>
    <x v="48"/>
    <n v="360"/>
    <n v="4"/>
    <n v="2.0550000000000002"/>
    <n v="1.111"/>
    <n v="8.2200000000000006"/>
    <n v="8.22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19"/>
    <n v="218"/>
    <n v="1"/>
    <n v="3.61"/>
    <n v="0.45900000000000002"/>
    <n v="3.61"/>
    <n v="3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29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29"/>
    <n v="51"/>
    <n v="1"/>
    <n v="1.47"/>
    <n v="1.9610000000000001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29"/>
    <n v="40"/>
    <n v="3"/>
    <n v="1.69"/>
    <n v="7.5"/>
    <n v="5.07"/>
    <n v="5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29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0"/>
    <n v="594"/>
    <n v="12"/>
    <n v="0.69799999999999995"/>
    <n v="2.02"/>
    <n v="8.3699999999999992"/>
    <n v="8.3699999999999992"/>
    <s v="USD"/>
    <n v="1"/>
    <n v="1"/>
    <n v="1"/>
    <n v="1"/>
    <n v="1"/>
    <n v="1"/>
    <n v="1"/>
    <n v="1"/>
    <n v="13.88"/>
    <n v="13.88"/>
    <n v="13.88"/>
    <n v="13.88"/>
    <n v="60.302593659999999"/>
    <n v="60.302593659999999"/>
    <n v="1.6583034649999999"/>
    <n v="1.6583034649999999"/>
  </r>
  <r>
    <d v="2025-10-29T00:00:00"/>
    <x v="30"/>
    <n v="980"/>
    <n v="9"/>
    <n v="0.61699999999999999"/>
    <n v="0.91800000000000004"/>
    <n v="5.55"/>
    <n v="5.55"/>
    <s v="USD"/>
    <n v="2"/>
    <n v="2"/>
    <n v="2"/>
    <n v="2"/>
    <n v="3"/>
    <n v="3"/>
    <n v="3"/>
    <n v="3"/>
    <n v="39.25"/>
    <n v="39.25"/>
    <n v="39.25"/>
    <n v="39.25"/>
    <n v="14.14012739"/>
    <n v="14.14012739"/>
    <n v="7.0720720720000001"/>
    <n v="7.0720720720000001"/>
  </r>
  <r>
    <d v="2025-10-29T00:00:00"/>
    <x v="30"/>
    <n v="702"/>
    <n v="8"/>
    <n v="0.56899999999999995"/>
    <n v="1.1399999999999999"/>
    <n v="4.55"/>
    <n v="4.55"/>
    <s v="USD"/>
    <n v="0"/>
    <n v="1"/>
    <n v="1"/>
    <n v="1"/>
    <n v="0"/>
    <n v="1"/>
    <n v="1"/>
    <n v="1"/>
    <n v="0"/>
    <n v="13.88"/>
    <n v="13.88"/>
    <n v="13.88"/>
    <n v="32.78097983"/>
    <n v="32.78097983"/>
    <n v="3.0505494510000002"/>
    <n v="3.0505494510000002"/>
  </r>
  <r>
    <d v="2025-10-29T00:00:00"/>
    <x v="30"/>
    <n v="1559"/>
    <n v="15"/>
    <n v="0.32700000000000001"/>
    <n v="0.96199999999999997"/>
    <n v="4.9000000000000004"/>
    <n v="4.9000000000000004"/>
    <s v="USD"/>
    <n v="1"/>
    <n v="2"/>
    <n v="2"/>
    <n v="2"/>
    <n v="1"/>
    <n v="2"/>
    <n v="2"/>
    <n v="2"/>
    <n v="34.49"/>
    <n v="48.37"/>
    <n v="48.37"/>
    <n v="48.37"/>
    <n v="10.13024602"/>
    <n v="10.13024602"/>
    <n v="9.8714285709999992"/>
    <n v="9.8714285709999992"/>
  </r>
  <r>
    <d v="2025-10-29T00:00:00"/>
    <x v="31"/>
    <n v="295"/>
    <n v="2"/>
    <n v="1.35"/>
    <n v="0.67800000000000005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2"/>
    <n v="197"/>
    <n v="2"/>
    <n v="1.595"/>
    <n v="1.0149999999999999"/>
    <n v="3.19"/>
    <n v="3.19"/>
    <s v="USD"/>
    <n v="2"/>
    <n v="2"/>
    <n v="2"/>
    <n v="2"/>
    <n v="2"/>
    <n v="2"/>
    <n v="2"/>
    <n v="2"/>
    <n v="58.76"/>
    <n v="58.76"/>
    <n v="58.76"/>
    <n v="58.76"/>
    <n v="5.4288631719999998"/>
    <n v="5.4288631719999998"/>
    <n v="18.420062699999999"/>
    <n v="18.420062699999999"/>
  </r>
  <r>
    <d v="2025-10-29T00:00:00"/>
    <x v="31"/>
    <n v="989"/>
    <n v="7"/>
    <n v="1.129"/>
    <n v="0.70799999999999996"/>
    <n v="7.9"/>
    <n v="7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2"/>
    <n v="353"/>
    <n v="2"/>
    <n v="1.115"/>
    <n v="0.56699999999999995"/>
    <n v="2.23"/>
    <n v="2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2"/>
    <n v="452"/>
    <n v="6"/>
    <n v="1.798"/>
    <n v="1.327"/>
    <n v="10.79"/>
    <n v="10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1"/>
    <n v="266"/>
    <n v="3"/>
    <n v="1.08"/>
    <n v="1.1279999999999999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2"/>
    <n v="428"/>
    <n v="3"/>
    <n v="0.92"/>
    <n v="0.70099999999999996"/>
    <n v="2.76"/>
    <n v="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1"/>
    <n v="1432"/>
    <n v="9"/>
    <n v="0.76100000000000001"/>
    <n v="0.628"/>
    <n v="6.85"/>
    <n v="6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4"/>
    <n v="340"/>
    <n v="4"/>
    <n v="0.95"/>
    <n v="1.1759999999999999"/>
    <n v="3.8"/>
    <n v="3.8"/>
    <s v="USD"/>
    <n v="1"/>
    <n v="1"/>
    <n v="1"/>
    <n v="1"/>
    <n v="1"/>
    <n v="1"/>
    <n v="1"/>
    <n v="1"/>
    <n v="34.49"/>
    <n v="34.49"/>
    <n v="34.49"/>
    <n v="34.49"/>
    <n v="11.01768629"/>
    <n v="11.01768629"/>
    <n v="9.0763157890000006"/>
    <n v="9.0763157890000006"/>
  </r>
  <r>
    <d v="2025-10-29T00:00:00"/>
    <x v="35"/>
    <n v="616"/>
    <n v="1"/>
    <n v="2.13"/>
    <n v="0.16200000000000001"/>
    <n v="2.13"/>
    <n v="2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5"/>
    <n v="2538"/>
    <n v="9"/>
    <n v="0.88200000000000001"/>
    <n v="0.35499999999999998"/>
    <n v="7.94"/>
    <n v="7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3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4"/>
    <n v="501"/>
    <n v="3"/>
    <n v="0.79"/>
    <n v="0.59899999999999998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3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4"/>
    <n v="213"/>
    <n v="3"/>
    <n v="0.86"/>
    <n v="1.4079999999999999"/>
    <n v="2.58"/>
    <n v="2.58"/>
    <s v="USD"/>
    <n v="1"/>
    <n v="1"/>
    <n v="1"/>
    <n v="1"/>
    <n v="1"/>
    <n v="1"/>
    <n v="1"/>
    <n v="1"/>
    <n v="104.9"/>
    <n v="104.9"/>
    <n v="104.9"/>
    <n v="104.9"/>
    <n v="2.4594852239999998"/>
    <n v="2.4594852239999998"/>
    <n v="40.658914729999999"/>
    <n v="40.658914729999999"/>
  </r>
  <r>
    <d v="2025-10-29T00:00:00"/>
    <x v="35"/>
    <n v="687"/>
    <n v="6"/>
    <n v="1.0720000000000001"/>
    <n v="0.873"/>
    <n v="6.43"/>
    <n v="6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4"/>
    <n v="1037"/>
    <n v="7"/>
    <n v="0.50700000000000001"/>
    <n v="0.67500000000000004"/>
    <n v="3.55"/>
    <n v="3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3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5"/>
    <n v="1679"/>
    <n v="6"/>
    <n v="0.5"/>
    <n v="0.35699999999999998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6"/>
    <n v="689"/>
    <n v="7"/>
    <n v="2.1190000000000002"/>
    <n v="1.016"/>
    <n v="14.83"/>
    <n v="14.83"/>
    <s v="USD"/>
    <n v="1"/>
    <n v="2"/>
    <n v="2"/>
    <n v="2"/>
    <n v="1"/>
    <n v="2"/>
    <n v="2"/>
    <n v="2"/>
    <n v="28.49"/>
    <n v="56.98"/>
    <n v="56.98"/>
    <n v="56.98"/>
    <n v="26.026676030000001"/>
    <n v="26.026676030000001"/>
    <n v="3.8422117330000001"/>
    <n v="3.8422117330000001"/>
  </r>
  <r>
    <d v="2025-10-29T00:00:00"/>
    <x v="36"/>
    <n v="1764"/>
    <n v="5"/>
    <n v="1.3859999999999999"/>
    <n v="0.28299999999999997"/>
    <n v="6.93"/>
    <n v="6.93"/>
    <s v="USD"/>
    <n v="1"/>
    <n v="1"/>
    <n v="1"/>
    <n v="1"/>
    <n v="2"/>
    <n v="2"/>
    <n v="2"/>
    <n v="2"/>
    <n v="56.98"/>
    <n v="56.98"/>
    <n v="56.98"/>
    <n v="56.98"/>
    <n v="12.162162159999999"/>
    <n v="12.162162159999999"/>
    <n v="8.2222222219999992"/>
    <n v="8.2222222219999992"/>
  </r>
  <r>
    <d v="2025-10-29T00:00:00"/>
    <x v="36"/>
    <n v="514"/>
    <n v="5"/>
    <n v="1.77"/>
    <n v="0.97299999999999998"/>
    <n v="8.85"/>
    <n v="8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6"/>
    <n v="2199"/>
    <n v="3"/>
    <n v="0.72299999999999998"/>
    <n v="0.13600000000000001"/>
    <n v="2.17"/>
    <n v="2.17"/>
    <s v="USD"/>
    <n v="1"/>
    <n v="1"/>
    <n v="1"/>
    <n v="1"/>
    <n v="2"/>
    <n v="2"/>
    <n v="2"/>
    <n v="2"/>
    <n v="56.98"/>
    <n v="56.98"/>
    <n v="56.98"/>
    <n v="56.98"/>
    <n v="3.8083538080000001"/>
    <n v="3.8083538080000001"/>
    <n v="26.258064520000001"/>
    <n v="26.258064520000001"/>
  </r>
  <r>
    <d v="2025-10-29T00:00:00"/>
    <x v="37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7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7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7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9"/>
    <n v="268"/>
    <n v="5"/>
    <n v="1.17"/>
    <n v="1.8660000000000001"/>
    <n v="5.85"/>
    <n v="5.85"/>
    <s v="USD"/>
    <n v="2"/>
    <n v="2"/>
    <n v="2"/>
    <n v="2"/>
    <n v="2"/>
    <n v="2"/>
    <n v="2"/>
    <n v="2"/>
    <n v="24.98"/>
    <n v="24.98"/>
    <n v="24.98"/>
    <n v="24.98"/>
    <n v="23.418734990000001"/>
    <n v="23.418734990000001"/>
    <n v="4.2700854699999997"/>
    <n v="4.2700854699999997"/>
  </r>
  <r>
    <d v="2025-10-29T00:00:00"/>
    <x v="40"/>
    <n v="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41"/>
    <n v="484"/>
    <n v="4"/>
    <n v="1.06"/>
    <n v="0.82599999999999996"/>
    <n v="4.24"/>
    <n v="4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2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9"/>
    <n v="281"/>
    <n v="5"/>
    <n v="1.032"/>
    <n v="1.7789999999999999"/>
    <n v="5.16"/>
    <n v="5.16"/>
    <s v="USD"/>
    <n v="1"/>
    <n v="1"/>
    <n v="1"/>
    <n v="1"/>
    <n v="1"/>
    <n v="1"/>
    <n v="1"/>
    <n v="1"/>
    <n v="11.49"/>
    <n v="11.49"/>
    <n v="11.49"/>
    <n v="11.49"/>
    <n v="44.908616189999996"/>
    <n v="44.908616189999996"/>
    <n v="2.2267441859999999"/>
    <n v="2.2267441859999999"/>
  </r>
  <r>
    <d v="2025-10-29T00:00:00"/>
    <x v="40"/>
    <n v="245"/>
    <n v="2"/>
    <n v="0.87"/>
    <n v="0.81599999999999995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1"/>
    <n v="758"/>
    <n v="1"/>
    <n v="1.1399999999999999"/>
    <n v="0.13200000000000001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2"/>
    <n v="5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42"/>
    <n v="26"/>
    <n v="1"/>
    <n v="0.87"/>
    <n v="3.8460000000000001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9"/>
    <n v="171"/>
    <n v="1"/>
    <n v="1.08"/>
    <n v="0.58499999999999996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0"/>
    <n v="204"/>
    <n v="1"/>
    <n v="0.78"/>
    <n v="0.49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1"/>
    <n v="546"/>
    <n v="2"/>
    <n v="1.29"/>
    <n v="0.36599999999999999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1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9"/>
    <n v="187"/>
    <n v="1"/>
    <n v="0.32"/>
    <n v="0.53500000000000003"/>
    <n v="0.32"/>
    <n v="0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2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40"/>
    <n v="909"/>
    <n v="6"/>
    <n v="0.66"/>
    <n v="0.66"/>
    <n v="3.96"/>
    <n v="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28"/>
    <n v="101"/>
    <n v="1"/>
    <n v="2.2200000000000002"/>
    <n v="0.99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28"/>
    <n v="272"/>
    <n v="5"/>
    <n v="0.95799999999999996"/>
    <n v="1.8380000000000001"/>
    <n v="4.79"/>
    <n v="4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3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28"/>
    <n v="299"/>
    <n v="2"/>
    <n v="0.85499999999999998"/>
    <n v="0.66900000000000004"/>
    <n v="1.71"/>
    <n v="1.71"/>
    <s v="USD"/>
    <n v="1"/>
    <n v="1"/>
    <n v="1"/>
    <n v="1"/>
    <n v="1"/>
    <n v="1"/>
    <n v="1"/>
    <n v="1"/>
    <n v="34.49"/>
    <n v="34.49"/>
    <n v="34.49"/>
    <n v="34.49"/>
    <n v="4.9579588289999998"/>
    <n v="4.9579588289999998"/>
    <n v="20.169590639999999"/>
    <n v="20.169590639999999"/>
  </r>
  <r>
    <d v="2025-10-29T00:00:00"/>
    <x v="43"/>
    <n v="41"/>
    <n v="1"/>
    <n v="0.75"/>
    <n v="2.4390000000000001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43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28"/>
    <n v="2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45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"/>
    <n v="50"/>
    <n v="1"/>
    <n v="1.92"/>
    <n v="2"/>
    <n v="1.92"/>
    <n v="1.92"/>
    <s v="USD"/>
    <n v="1"/>
    <n v="1"/>
    <n v="1"/>
    <n v="1"/>
    <n v="1"/>
    <n v="1"/>
    <n v="1"/>
    <n v="1"/>
    <n v="30.49"/>
    <n v="30.49"/>
    <n v="30.49"/>
    <n v="30.49"/>
    <n v="6.297146605"/>
    <n v="6.297146605"/>
    <n v="15.88020833"/>
    <n v="15.88020833"/>
  </r>
  <r>
    <d v="2025-10-29T00:00:00"/>
    <x v="5"/>
    <n v="269"/>
    <n v="4"/>
    <n v="0.86799999999999999"/>
    <n v="1.4870000000000001"/>
    <n v="3.47"/>
    <n v="3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3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5"/>
    <n v="583"/>
    <n v="4"/>
    <n v="0.84799999999999998"/>
    <n v="0.68600000000000005"/>
    <n v="3.39"/>
    <n v="3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8"/>
    <n v="2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45"/>
    <n v="203"/>
    <n v="1"/>
    <n v="1.5"/>
    <n v="0.492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5"/>
    <n v="319"/>
    <n v="1"/>
    <n v="0.99"/>
    <n v="0.313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45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"/>
    <n v="199"/>
    <n v="1"/>
    <n v="1.92"/>
    <n v="0.503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8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3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45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29T00:00:00"/>
    <x v="5"/>
    <n v="409"/>
    <n v="7"/>
    <n v="0.42599999999999999"/>
    <n v="1.7110000000000001"/>
    <n v="2.98"/>
    <n v="2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29T00:00:00"/>
    <x v="2"/>
    <n v="295"/>
    <n v="3"/>
    <n v="3.86"/>
    <n v="1.0169999999999999"/>
    <n v="11.58"/>
    <n v="11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0"/>
    <n v="1585"/>
    <n v="4"/>
    <n v="2.2650000000000001"/>
    <n v="0.252"/>
    <n v="9.06"/>
    <n v="9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1"/>
    <n v="4506"/>
    <n v="50"/>
    <n v="1.9630000000000001"/>
    <n v="1.1100000000000001"/>
    <n v="98.17"/>
    <n v="98.17"/>
    <s v="USD"/>
    <n v="14"/>
    <n v="14"/>
    <n v="14"/>
    <n v="14"/>
    <n v="17"/>
    <n v="17"/>
    <n v="17"/>
    <n v="17"/>
    <n v="430.94"/>
    <n v="430.94"/>
    <n v="430.94"/>
    <n v="430.94"/>
    <n v="22.780433469999998"/>
    <n v="22.780433469999998"/>
    <n v="4.3897320969999996"/>
    <n v="4.3897320969999996"/>
  </r>
  <r>
    <d v="2025-10-30T00:00:00"/>
    <x v="2"/>
    <n v="2061"/>
    <n v="18"/>
    <n v="2.7389999999999999"/>
    <n v="0.873"/>
    <n v="49.31"/>
    <n v="49.31"/>
    <s v="USD"/>
    <n v="5"/>
    <n v="5"/>
    <n v="5"/>
    <n v="5"/>
    <n v="6"/>
    <n v="6"/>
    <n v="6"/>
    <n v="6"/>
    <n v="265.01"/>
    <n v="265.01"/>
    <n v="265.01"/>
    <n v="265.01"/>
    <n v="18.606845020000002"/>
    <n v="18.606845020000002"/>
    <n v="5.3743662539999999"/>
    <n v="5.3743662539999999"/>
  </r>
  <r>
    <d v="2025-10-30T00:00:00"/>
    <x v="4"/>
    <n v="1610"/>
    <n v="15"/>
    <n v="4.4669999999999996"/>
    <n v="0.93200000000000005"/>
    <n v="67"/>
    <n v="67"/>
    <s v="USD"/>
    <n v="3"/>
    <n v="3"/>
    <n v="3"/>
    <n v="3"/>
    <n v="4"/>
    <n v="4"/>
    <n v="4"/>
    <n v="4"/>
    <n v="433.37"/>
    <n v="433.37"/>
    <n v="433.37"/>
    <n v="433.37"/>
    <n v="15.46023029"/>
    <n v="15.46023029"/>
    <n v="6.4682089549999997"/>
    <n v="6.4682089549999997"/>
  </r>
  <r>
    <d v="2025-10-30T00:00:00"/>
    <x v="44"/>
    <n v="4269"/>
    <n v="44"/>
    <n v="2.5089999999999999"/>
    <n v="1.0309999999999999"/>
    <n v="110.4"/>
    <n v="110.4"/>
    <s v="USD"/>
    <n v="9"/>
    <n v="10"/>
    <n v="10"/>
    <n v="10"/>
    <n v="9"/>
    <n v="10"/>
    <n v="10"/>
    <n v="10"/>
    <n v="257.68"/>
    <n v="292.17"/>
    <n v="292.17"/>
    <n v="292.17"/>
    <n v="37.786220350000001"/>
    <n v="37.786220350000001"/>
    <n v="2.6464673909999998"/>
    <n v="2.6464673909999998"/>
  </r>
  <r>
    <d v="2025-10-30T00:00:00"/>
    <x v="6"/>
    <n v="660"/>
    <n v="7"/>
    <n v="1.7609999999999999"/>
    <n v="1.0609999999999999"/>
    <n v="12.33"/>
    <n v="12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7"/>
    <n v="2319"/>
    <n v="12"/>
    <n v="1.643"/>
    <n v="0.51700000000000002"/>
    <n v="19.72"/>
    <n v="19.72"/>
    <s v="USD"/>
    <n v="1"/>
    <n v="1"/>
    <n v="1"/>
    <n v="1"/>
    <n v="1"/>
    <n v="1"/>
    <n v="1"/>
    <n v="1"/>
    <n v="80.489999999999995"/>
    <n v="80.489999999999995"/>
    <n v="80.489999999999995"/>
    <n v="80.489999999999995"/>
    <n v="24.499937880000001"/>
    <n v="24.499937880000001"/>
    <n v="4.0816430019999999"/>
    <n v="4.0816430019999999"/>
  </r>
  <r>
    <d v="2025-10-30T00:00:00"/>
    <x v="9"/>
    <n v="1404"/>
    <n v="10"/>
    <n v="1.385"/>
    <n v="0.71199999999999997"/>
    <n v="13.85"/>
    <n v="13.85"/>
    <s v="USD"/>
    <n v="2"/>
    <n v="2"/>
    <n v="2"/>
    <n v="2"/>
    <n v="2"/>
    <n v="2"/>
    <n v="2"/>
    <n v="2"/>
    <n v="44.37"/>
    <n v="44.37"/>
    <n v="44.37"/>
    <n v="44.37"/>
    <n v="31.214784760000001"/>
    <n v="31.214784760000001"/>
    <n v="3.2036101079999999"/>
    <n v="3.2036101079999999"/>
  </r>
  <r>
    <d v="2025-10-30T00:00:00"/>
    <x v="4"/>
    <n v="7182"/>
    <n v="74"/>
    <n v="4.7830000000000004"/>
    <n v="1.03"/>
    <n v="353.97"/>
    <n v="353.97"/>
    <s v="USD"/>
    <n v="17"/>
    <n v="23"/>
    <n v="23"/>
    <n v="23"/>
    <n v="20"/>
    <n v="26"/>
    <n v="26"/>
    <n v="26"/>
    <n v="718.09"/>
    <n v="1057.44"/>
    <n v="1057.44"/>
    <n v="1057.44"/>
    <n v="33.474239670000003"/>
    <n v="33.474239670000003"/>
    <n v="2.987371811"/>
    <n v="2.987371811"/>
  </r>
  <r>
    <d v="2025-10-30T00:00:00"/>
    <x v="10"/>
    <n v="2482"/>
    <n v="22"/>
    <n v="4.4829999999999997"/>
    <n v="0.88600000000000001"/>
    <n v="98.63"/>
    <n v="98.63"/>
    <s v="USD"/>
    <n v="10"/>
    <n v="11"/>
    <n v="11"/>
    <n v="11"/>
    <n v="24"/>
    <n v="25"/>
    <n v="25"/>
    <n v="25"/>
    <n v="1011.34"/>
    <n v="1048.32"/>
    <n v="1048.32"/>
    <n v="1048.32"/>
    <n v="9.4083867520000002"/>
    <n v="9.4083867520000002"/>
    <n v="10.628814759999999"/>
    <n v="10.628814759999999"/>
  </r>
  <r>
    <d v="2025-10-30T00:00:00"/>
    <x v="11"/>
    <n v="1600"/>
    <n v="13"/>
    <n v="3.9830000000000001"/>
    <n v="0.81299999999999994"/>
    <n v="51.78"/>
    <n v="51.78"/>
    <s v="USD"/>
    <n v="7"/>
    <n v="7"/>
    <n v="7"/>
    <n v="7"/>
    <n v="9"/>
    <n v="9"/>
    <n v="9"/>
    <n v="9"/>
    <n v="315.68"/>
    <n v="315.68"/>
    <n v="315.68"/>
    <n v="315.68"/>
    <n v="16.402686259999999"/>
    <n v="16.402686259999999"/>
    <n v="6.0965623789999999"/>
    <n v="6.0965623789999999"/>
  </r>
  <r>
    <d v="2025-10-30T00:00:00"/>
    <x v="12"/>
    <n v="2796"/>
    <n v="24"/>
    <n v="5.524"/>
    <n v="0.85799999999999998"/>
    <n v="132.57"/>
    <n v="132.57"/>
    <s v="USD"/>
    <n v="8"/>
    <n v="10"/>
    <n v="10"/>
    <n v="10"/>
    <n v="9"/>
    <n v="11"/>
    <n v="11"/>
    <n v="11"/>
    <n v="244.91"/>
    <n v="305.77999999999997"/>
    <n v="305.77999999999997"/>
    <n v="305.77999999999997"/>
    <n v="43.354699459999999"/>
    <n v="43.354699459999999"/>
    <n v="2.306555028"/>
    <n v="2.306555028"/>
  </r>
  <r>
    <d v="2025-10-30T00:00:00"/>
    <x v="13"/>
    <n v="4535"/>
    <n v="18"/>
    <n v="3.754"/>
    <n v="0.39700000000000002"/>
    <n v="67.58"/>
    <n v="67.58"/>
    <s v="USD"/>
    <n v="6"/>
    <n v="6"/>
    <n v="6"/>
    <n v="6"/>
    <n v="7"/>
    <n v="7"/>
    <n v="7"/>
    <n v="7"/>
    <n v="269.39"/>
    <n v="269.39"/>
    <n v="269.39"/>
    <n v="269.39"/>
    <n v="25.086306100000002"/>
    <n v="25.086306100000002"/>
    <n v="3.9862385319999998"/>
    <n v="3.9862385319999998"/>
  </r>
  <r>
    <d v="2025-10-30T00:00:00"/>
    <x v="14"/>
    <n v="1000"/>
    <n v="8"/>
    <n v="2.8639999999999999"/>
    <n v="0.8"/>
    <n v="22.91"/>
    <n v="22.91"/>
    <s v="USD"/>
    <n v="2"/>
    <n v="2"/>
    <n v="2"/>
    <n v="2"/>
    <n v="2"/>
    <n v="2"/>
    <n v="2"/>
    <n v="2"/>
    <n v="84.98"/>
    <n v="84.98"/>
    <n v="84.98"/>
    <n v="84.98"/>
    <n v="26.959284539999999"/>
    <n v="26.959284539999999"/>
    <n v="3.7092972500000001"/>
    <n v="3.7092972500000001"/>
  </r>
  <r>
    <d v="2025-10-30T00:00:00"/>
    <x v="46"/>
    <n v="1078"/>
    <n v="8"/>
    <n v="2.3279999999999998"/>
    <n v="0.74199999999999999"/>
    <n v="18.62"/>
    <n v="18.62"/>
    <s v="USD"/>
    <n v="0"/>
    <n v="1"/>
    <n v="1"/>
    <n v="1"/>
    <n v="0"/>
    <n v="1"/>
    <n v="1"/>
    <n v="1"/>
    <n v="0"/>
    <n v="31.49"/>
    <n v="31.49"/>
    <n v="31.49"/>
    <n v="59.129882500000001"/>
    <n v="59.129882500000001"/>
    <n v="1.6911922660000001"/>
    <n v="1.6911922660000001"/>
  </r>
  <r>
    <d v="2025-10-30T00:00:00"/>
    <x v="15"/>
    <n v="1395"/>
    <n v="4"/>
    <n v="2.298"/>
    <n v="0.28699999999999998"/>
    <n v="9.19"/>
    <n v="9.19"/>
    <s v="USD"/>
    <n v="2"/>
    <n v="2"/>
    <n v="2"/>
    <n v="2"/>
    <n v="3"/>
    <n v="3"/>
    <n v="3"/>
    <n v="3"/>
    <n v="94.47"/>
    <n v="94.47"/>
    <n v="94.47"/>
    <n v="94.47"/>
    <n v="9.7279559649999996"/>
    <n v="9.7279559649999996"/>
    <n v="10.2796518"/>
    <n v="10.2796518"/>
  </r>
  <r>
    <d v="2025-10-30T00:00:00"/>
    <x v="16"/>
    <n v="917"/>
    <n v="3"/>
    <n v="4.6929999999999996"/>
    <n v="0.32700000000000001"/>
    <n v="14.08"/>
    <n v="14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9"/>
    <n v="4684"/>
    <n v="44"/>
    <n v="1.8109999999999999"/>
    <n v="0.93899999999999995"/>
    <n v="79.69"/>
    <n v="79.69"/>
    <s v="USD"/>
    <n v="8"/>
    <n v="8"/>
    <n v="8"/>
    <n v="8"/>
    <n v="18"/>
    <n v="18"/>
    <n v="18"/>
    <n v="18"/>
    <n v="570.32000000000005"/>
    <n v="570.32000000000005"/>
    <n v="570.32000000000005"/>
    <n v="570.32000000000005"/>
    <n v="13.972857339999999"/>
    <n v="13.972857339999999"/>
    <n v="7.1567323380000003"/>
    <n v="7.1567323380000003"/>
  </r>
  <r>
    <d v="2025-10-30T00:00:00"/>
    <x v="17"/>
    <n v="305"/>
    <n v="3"/>
    <n v="5.0170000000000003"/>
    <n v="0.98399999999999999"/>
    <n v="15.05"/>
    <n v="15.05"/>
    <s v="USD"/>
    <n v="2"/>
    <n v="2"/>
    <n v="2"/>
    <n v="2"/>
    <n v="3"/>
    <n v="3"/>
    <n v="3"/>
    <n v="3"/>
    <n v="104.64"/>
    <n v="104.64"/>
    <n v="104.64"/>
    <n v="104.64"/>
    <n v="14.38264526"/>
    <n v="14.38264526"/>
    <n v="6.9528239200000002"/>
    <n v="6.9528239200000002"/>
  </r>
  <r>
    <d v="2025-10-30T00:00:00"/>
    <x v="18"/>
    <n v="272"/>
    <n v="4"/>
    <n v="3.2050000000000001"/>
    <n v="1.4710000000000001"/>
    <n v="12.82"/>
    <n v="1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19"/>
    <n v="1002"/>
    <n v="7"/>
    <n v="8.3559999999999999"/>
    <n v="0.69899999999999995"/>
    <n v="58.49"/>
    <n v="58.49"/>
    <s v="USD"/>
    <n v="7"/>
    <n v="8"/>
    <n v="8"/>
    <n v="8"/>
    <n v="16"/>
    <n v="18"/>
    <n v="18"/>
    <n v="18"/>
    <n v="977.84"/>
    <n v="1041.5999999999999"/>
    <n v="1041.5999999999999"/>
    <n v="1041.5999999999999"/>
    <n v="5.615399386"/>
    <n v="5.615399386"/>
    <n v="17.808172339999999"/>
    <n v="17.808172339999999"/>
  </r>
  <r>
    <d v="2025-10-30T00:00:00"/>
    <x v="20"/>
    <n v="2116"/>
    <n v="9"/>
    <n v="4.3620000000000001"/>
    <n v="0.42499999999999999"/>
    <n v="39.26"/>
    <n v="39.26"/>
    <s v="USD"/>
    <n v="4"/>
    <n v="6"/>
    <n v="6"/>
    <n v="6"/>
    <n v="6"/>
    <n v="8"/>
    <n v="8"/>
    <n v="8"/>
    <n v="422.52"/>
    <n v="517.99"/>
    <n v="517.99"/>
    <n v="517.99"/>
    <n v="7.5792968979999999"/>
    <n v="7.5792968979999999"/>
    <n v="13.19383597"/>
    <n v="13.19383597"/>
  </r>
  <r>
    <d v="2025-10-30T00:00:00"/>
    <x v="21"/>
    <n v="1072"/>
    <n v="11"/>
    <n v="2.3370000000000002"/>
    <n v="1.026"/>
    <n v="25.71"/>
    <n v="25.71"/>
    <s v="USD"/>
    <n v="1"/>
    <n v="1"/>
    <n v="1"/>
    <n v="1"/>
    <n v="1"/>
    <n v="1"/>
    <n v="1"/>
    <n v="1"/>
    <n v="24.98"/>
    <n v="24.98"/>
    <n v="24.98"/>
    <n v="24.98"/>
    <n v="102.9223379"/>
    <n v="102.9223379"/>
    <n v="0.9716063788"/>
    <n v="0.9716063788"/>
  </r>
  <r>
    <d v="2025-10-30T00:00:00"/>
    <x v="22"/>
    <n v="336"/>
    <n v="4"/>
    <n v="2.593"/>
    <n v="1.19"/>
    <n v="10.37"/>
    <n v="10.37"/>
    <s v="USD"/>
    <n v="2"/>
    <n v="2"/>
    <n v="2"/>
    <n v="2"/>
    <n v="4"/>
    <n v="4"/>
    <n v="4"/>
    <n v="4"/>
    <n v="105.96"/>
    <n v="105.96"/>
    <n v="105.96"/>
    <n v="105.96"/>
    <n v="9.7867119670000005"/>
    <n v="9.7867119670000005"/>
    <n v="10.21793635"/>
    <n v="10.21793635"/>
  </r>
  <r>
    <d v="2025-10-30T00:00:00"/>
    <x v="3"/>
    <n v="885"/>
    <n v="1"/>
    <n v="3.22"/>
    <n v="0.113"/>
    <n v="3.22"/>
    <n v="3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6"/>
    <n v="292"/>
    <n v="1"/>
    <n v="2.8"/>
    <n v="0.34200000000000003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5"/>
    <n v="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10"/>
    <n v="6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14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23"/>
    <n v="113"/>
    <n v="1"/>
    <n v="2.88"/>
    <n v="0.88500000000000001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4"/>
    <n v="157"/>
    <n v="2"/>
    <n v="3.11"/>
    <n v="1.274"/>
    <n v="6.22"/>
    <n v="6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18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0"/>
    <n v="1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2"/>
    <n v="546"/>
    <n v="7"/>
    <n v="2.6190000000000002"/>
    <n v="1.282"/>
    <n v="18.329999999999998"/>
    <n v="18.32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6"/>
    <n v="178"/>
    <n v="1"/>
    <n v="2.09"/>
    <n v="0.56200000000000006"/>
    <n v="2.09"/>
    <n v="2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15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6"/>
    <n v="643"/>
    <n v="5"/>
    <n v="3.14"/>
    <n v="0.77800000000000002"/>
    <n v="15.7"/>
    <n v="15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7"/>
    <n v="686"/>
    <n v="5"/>
    <n v="1.698"/>
    <n v="0.72899999999999998"/>
    <n v="8.49"/>
    <n v="8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24"/>
    <n v="292"/>
    <n v="2"/>
    <n v="3.375"/>
    <n v="0.68500000000000005"/>
    <n v="6.75"/>
    <n v="6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"/>
    <n v="1224"/>
    <n v="12"/>
    <n v="3.4380000000000002"/>
    <n v="0.98"/>
    <n v="41.26"/>
    <n v="41.26"/>
    <s v="USD"/>
    <n v="1"/>
    <n v="1"/>
    <n v="1"/>
    <n v="1"/>
    <n v="1"/>
    <n v="1"/>
    <n v="1"/>
    <n v="1"/>
    <n v="36.49"/>
    <n v="36.49"/>
    <n v="36.49"/>
    <n v="36.49"/>
    <n v="113.0720745"/>
    <n v="113.0720745"/>
    <n v="0.88439166260000002"/>
    <n v="0.88439166260000002"/>
  </r>
  <r>
    <d v="2025-10-30T00:00:00"/>
    <x v="17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44"/>
    <n v="221"/>
    <n v="1"/>
    <n v="4.4800000000000004"/>
    <n v="0.45200000000000001"/>
    <n v="4.4800000000000004"/>
    <n v="4.48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1"/>
    <n v="2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21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25"/>
    <n v="658"/>
    <n v="1"/>
    <n v="3.6"/>
    <n v="0.152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26"/>
    <n v="1391"/>
    <n v="6"/>
    <n v="1.8420000000000001"/>
    <n v="0.43099999999999999"/>
    <n v="11.05"/>
    <n v="11.05"/>
    <s v="USD"/>
    <n v="2"/>
    <n v="2"/>
    <n v="2"/>
    <n v="2"/>
    <n v="2"/>
    <n v="2"/>
    <n v="2"/>
    <n v="2"/>
    <n v="36.979999999999997"/>
    <n v="36.979999999999997"/>
    <n v="36.979999999999997"/>
    <n v="36.979999999999997"/>
    <n v="29.881016769999999"/>
    <n v="29.881016769999999"/>
    <n v="3.3466063350000002"/>
    <n v="3.3466063350000002"/>
  </r>
  <r>
    <d v="2025-10-30T00:00:00"/>
    <x v="27"/>
    <n v="284"/>
    <n v="2"/>
    <n v="1.61"/>
    <n v="0.70399999999999996"/>
    <n v="3.22"/>
    <n v="3.22"/>
    <s v="USD"/>
    <n v="1"/>
    <n v="1"/>
    <n v="1"/>
    <n v="1"/>
    <n v="1"/>
    <n v="1"/>
    <n v="1"/>
    <n v="1"/>
    <n v="11.88"/>
    <n v="11.88"/>
    <n v="11.88"/>
    <n v="11.88"/>
    <n v="27.104377100000001"/>
    <n v="27.104377100000001"/>
    <n v="3.6894409939999999"/>
    <n v="3.6894409939999999"/>
  </r>
  <r>
    <d v="2025-10-30T00:00:00"/>
    <x v="5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1"/>
    <n v="54"/>
    <n v="1"/>
    <n v="1.94"/>
    <n v="1.8520000000000001"/>
    <n v="1.94"/>
    <n v="1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14"/>
    <n v="130"/>
    <n v="4"/>
    <n v="4.923"/>
    <n v="3.077"/>
    <n v="19.690000000000001"/>
    <n v="19.69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4"/>
    <n v="153"/>
    <n v="4"/>
    <n v="1.2130000000000001"/>
    <n v="2.6139999999999999"/>
    <n v="4.8499999999999996"/>
    <n v="4.8499999999999996"/>
    <s v="USD"/>
    <n v="1"/>
    <n v="1"/>
    <n v="1"/>
    <n v="1"/>
    <n v="1"/>
    <n v="1"/>
    <n v="1"/>
    <n v="1"/>
    <n v="34.49"/>
    <n v="34.49"/>
    <n v="34.49"/>
    <n v="34.49"/>
    <n v="14.062046970000001"/>
    <n v="14.062046970000001"/>
    <n v="7.1113402060000004"/>
    <n v="7.1113402060000004"/>
  </r>
  <r>
    <d v="2025-10-30T00:00:00"/>
    <x v="12"/>
    <n v="521"/>
    <n v="12"/>
    <n v="4.0359999999999996"/>
    <n v="2.3029999999999999"/>
    <n v="48.43"/>
    <n v="48.43"/>
    <s v="USD"/>
    <n v="9"/>
    <n v="12"/>
    <n v="13"/>
    <n v="13"/>
    <n v="17"/>
    <n v="21"/>
    <n v="22"/>
    <n v="22"/>
    <n v="504.88"/>
    <n v="743.25"/>
    <n v="775.13"/>
    <n v="775.13"/>
    <n v="6.5159771270000002"/>
    <n v="6.2479842090000002"/>
    <n v="15.34689242"/>
    <n v="16.005162089999999"/>
  </r>
  <r>
    <d v="2025-10-30T00:00:00"/>
    <x v="10"/>
    <n v="291"/>
    <n v="2"/>
    <n v="4.17"/>
    <n v="0.68700000000000006"/>
    <n v="8.34"/>
    <n v="8.34"/>
    <s v="USD"/>
    <n v="2"/>
    <n v="2"/>
    <n v="2"/>
    <n v="2"/>
    <n v="2"/>
    <n v="2"/>
    <n v="2"/>
    <n v="2"/>
    <n v="65.760000000000005"/>
    <n v="65.760000000000005"/>
    <n v="65.760000000000005"/>
    <n v="65.760000000000005"/>
    <n v="12.682481750000001"/>
    <n v="12.682481750000001"/>
    <n v="7.8848920859999998"/>
    <n v="7.8848920859999998"/>
  </r>
  <r>
    <d v="2025-10-30T00:00:00"/>
    <x v="28"/>
    <n v="55"/>
    <n v="1"/>
    <n v="3.73"/>
    <n v="1.8180000000000001"/>
    <n v="3.73"/>
    <n v="3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2"/>
    <n v="490"/>
    <n v="5"/>
    <n v="3.6179999999999999"/>
    <n v="1.02"/>
    <n v="18.09"/>
    <n v="18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9"/>
    <n v="1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16"/>
    <n v="4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48"/>
    <n v="258"/>
    <n v="2"/>
    <n v="1.7150000000000001"/>
    <n v="0.77500000000000002"/>
    <n v="3.43"/>
    <n v="3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19"/>
    <n v="239"/>
    <n v="4"/>
    <n v="4.1879999999999997"/>
    <n v="1.6739999999999999"/>
    <n v="16.75"/>
    <n v="16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29"/>
    <n v="37"/>
    <n v="2"/>
    <n v="0.52"/>
    <n v="5.4050000000000002"/>
    <n v="1.04"/>
    <n v="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29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29"/>
    <n v="32"/>
    <n v="3"/>
    <n v="1.29"/>
    <n v="9.375"/>
    <n v="3.87"/>
    <n v="3.87"/>
    <s v="USD"/>
    <n v="3"/>
    <n v="3"/>
    <n v="3"/>
    <n v="3"/>
    <n v="3"/>
    <n v="3"/>
    <n v="3"/>
    <n v="3"/>
    <n v="73.86"/>
    <n v="73.86"/>
    <n v="73.86"/>
    <n v="73.86"/>
    <n v="5.2396425669999998"/>
    <n v="5.2396425669999998"/>
    <n v="19.08527132"/>
    <n v="19.08527132"/>
  </r>
  <r>
    <d v="2025-10-30T00:00:00"/>
    <x v="29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0"/>
    <n v="746"/>
    <n v="9"/>
    <n v="0.82099999999999995"/>
    <n v="1.206"/>
    <n v="7.39"/>
    <n v="7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0"/>
    <n v="1004"/>
    <n v="9"/>
    <n v="0.63200000000000001"/>
    <n v="0.89600000000000002"/>
    <n v="5.69"/>
    <n v="5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0"/>
    <n v="557"/>
    <n v="6"/>
    <n v="0.42699999999999999"/>
    <n v="1.077"/>
    <n v="2.56"/>
    <n v="2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0"/>
    <n v="1529"/>
    <n v="10"/>
    <n v="0.28399999999999997"/>
    <n v="0.65400000000000003"/>
    <n v="2.84"/>
    <n v="2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1"/>
    <n v="178"/>
    <n v="2"/>
    <n v="1.29"/>
    <n v="1.1240000000000001"/>
    <n v="2.58"/>
    <n v="2.58"/>
    <s v="USD"/>
    <n v="1"/>
    <n v="1"/>
    <n v="1"/>
    <n v="1"/>
    <n v="1"/>
    <n v="1"/>
    <n v="1"/>
    <n v="1"/>
    <n v="31.49"/>
    <n v="31.49"/>
    <n v="31.49"/>
    <n v="31.49"/>
    <n v="8.1930771670000002"/>
    <n v="8.1930771670000002"/>
    <n v="12.205426360000001"/>
    <n v="12.205426360000001"/>
  </r>
  <r>
    <d v="2025-10-30T00:00:00"/>
    <x v="32"/>
    <n v="157"/>
    <n v="1"/>
    <n v="1.62"/>
    <n v="0.63700000000000001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1"/>
    <n v="867"/>
    <n v="9"/>
    <n v="1.204"/>
    <n v="1.038"/>
    <n v="10.84"/>
    <n v="1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2"/>
    <n v="347"/>
    <n v="1"/>
    <n v="1.1399999999999999"/>
    <n v="0.28799999999999998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2"/>
    <n v="3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1"/>
    <n v="200"/>
    <n v="1"/>
    <n v="0.83"/>
    <n v="0.5"/>
    <n v="0.83"/>
    <n v="0.83"/>
    <s v="USD"/>
    <n v="1"/>
    <n v="1"/>
    <n v="1"/>
    <n v="1"/>
    <n v="1"/>
    <n v="1"/>
    <n v="1"/>
    <n v="1"/>
    <n v="31.49"/>
    <n v="31.49"/>
    <n v="31.49"/>
    <n v="31.49"/>
    <n v="2.6357573830000001"/>
    <n v="2.6357573830000001"/>
    <n v="37.939759039999998"/>
    <n v="37.939759039999998"/>
  </r>
  <r>
    <d v="2025-10-30T00:00:00"/>
    <x v="32"/>
    <n v="350"/>
    <n v="1"/>
    <n v="0.75"/>
    <n v="0.28599999999999998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1"/>
    <n v="916"/>
    <n v="3"/>
    <n v="0.71"/>
    <n v="0.32800000000000001"/>
    <n v="2.13"/>
    <n v="2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4"/>
    <n v="297"/>
    <n v="4"/>
    <n v="0.83799999999999997"/>
    <n v="1.347"/>
    <n v="3.35"/>
    <n v="3.35"/>
    <s v="USD"/>
    <n v="3"/>
    <n v="3"/>
    <n v="3"/>
    <n v="3"/>
    <n v="3"/>
    <n v="3"/>
    <n v="3"/>
    <n v="3"/>
    <n v="77.86"/>
    <n v="77.86"/>
    <n v="77.86"/>
    <n v="77.86"/>
    <n v="4.3025944000000003"/>
    <n v="4.3025944000000003"/>
    <n v="23.241791039999999"/>
    <n v="23.241791039999999"/>
  </r>
  <r>
    <d v="2025-10-30T00:00:00"/>
    <x v="35"/>
    <n v="583"/>
    <n v="4"/>
    <n v="1.125"/>
    <n v="0.68600000000000005"/>
    <n v="4.5"/>
    <n v="4.5"/>
    <s v="USD"/>
    <n v="1"/>
    <n v="2"/>
    <n v="2"/>
    <n v="2"/>
    <n v="1"/>
    <n v="2"/>
    <n v="2"/>
    <n v="2"/>
    <n v="24.98"/>
    <n v="48.86"/>
    <n v="48.86"/>
    <n v="48.86"/>
    <n v="9.2099877200000009"/>
    <n v="9.2099877200000009"/>
    <n v="10.857777779999999"/>
    <n v="10.857777779999999"/>
  </r>
  <r>
    <d v="2025-10-30T00:00:00"/>
    <x v="35"/>
    <n v="1923"/>
    <n v="7"/>
    <n v="0.96099999999999997"/>
    <n v="0.36399999999999999"/>
    <n v="6.73"/>
    <n v="6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3"/>
    <n v="43"/>
    <n v="1"/>
    <n v="0.08"/>
    <n v="2.3260000000000001"/>
    <n v="0.08"/>
    <n v="0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4"/>
    <n v="426"/>
    <n v="7"/>
    <n v="1.1040000000000001"/>
    <n v="1.643"/>
    <n v="7.73"/>
    <n v="7.73"/>
    <s v="USD"/>
    <n v="2"/>
    <n v="2"/>
    <n v="2"/>
    <n v="2"/>
    <n v="2"/>
    <n v="2"/>
    <n v="2"/>
    <n v="2"/>
    <n v="68.37"/>
    <n v="68.37"/>
    <n v="68.37"/>
    <n v="68.37"/>
    <n v="11.30612842"/>
    <n v="11.30612842"/>
    <n v="8.8447606729999997"/>
    <n v="8.8447606729999997"/>
  </r>
  <r>
    <d v="2025-10-30T00:00:00"/>
    <x v="33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4"/>
    <n v="179"/>
    <n v="1"/>
    <n v="0.93"/>
    <n v="0.55900000000000005"/>
    <n v="0.93"/>
    <n v="0.93"/>
    <s v="USD"/>
    <n v="1"/>
    <n v="1"/>
    <n v="1"/>
    <n v="1"/>
    <n v="1"/>
    <n v="1"/>
    <n v="1"/>
    <n v="1"/>
    <n v="29.88"/>
    <n v="29.88"/>
    <n v="29.88"/>
    <n v="29.88"/>
    <n v="3.1124497990000002"/>
    <n v="3.1124497990000002"/>
    <n v="32.129032260000002"/>
    <n v="32.129032260000002"/>
  </r>
  <r>
    <d v="2025-10-30T00:00:00"/>
    <x v="35"/>
    <n v="598"/>
    <n v="3"/>
    <n v="1.1499999999999999"/>
    <n v="0.502"/>
    <n v="3.45"/>
    <n v="3.45"/>
    <s v="USD"/>
    <n v="1"/>
    <n v="1"/>
    <n v="1"/>
    <n v="1"/>
    <n v="1"/>
    <n v="1"/>
    <n v="1"/>
    <n v="1"/>
    <n v="21.88"/>
    <n v="21.88"/>
    <n v="21.88"/>
    <n v="21.88"/>
    <n v="15.7678245"/>
    <n v="15.7678245"/>
    <n v="6.3420289859999999"/>
    <n v="6.3420289859999999"/>
  </r>
  <r>
    <d v="2025-10-30T00:00:00"/>
    <x v="34"/>
    <n v="944"/>
    <n v="6"/>
    <n v="0.54500000000000004"/>
    <n v="0.63600000000000001"/>
    <n v="3.27"/>
    <n v="3.27"/>
    <s v="USD"/>
    <n v="0"/>
    <n v="1"/>
    <n v="1"/>
    <n v="1"/>
    <n v="0"/>
    <n v="1"/>
    <n v="1"/>
    <n v="1"/>
    <n v="0"/>
    <n v="34.49"/>
    <n v="34.49"/>
    <n v="34.49"/>
    <n v="9.4810089879999992"/>
    <n v="9.4810089879999992"/>
    <n v="10.54740061"/>
    <n v="10.54740061"/>
  </r>
  <r>
    <d v="2025-10-30T00:00:00"/>
    <x v="3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5"/>
    <n v="1472"/>
    <n v="4"/>
    <n v="0.69299999999999995"/>
    <n v="0.27200000000000002"/>
    <n v="2.77"/>
    <n v="2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6"/>
    <n v="499"/>
    <n v="6"/>
    <n v="2.06"/>
    <n v="1.202"/>
    <n v="12.36"/>
    <n v="12.36"/>
    <s v="USD"/>
    <n v="1"/>
    <n v="1"/>
    <n v="1"/>
    <n v="1"/>
    <n v="1"/>
    <n v="1"/>
    <n v="1"/>
    <n v="1"/>
    <n v="28.49"/>
    <n v="28.49"/>
    <n v="28.49"/>
    <n v="28.49"/>
    <n v="43.383643380000002"/>
    <n v="43.383643380000002"/>
    <n v="2.3050161810000001"/>
    <n v="2.3050161810000001"/>
  </r>
  <r>
    <d v="2025-10-30T00:00:00"/>
    <x v="36"/>
    <n v="1161"/>
    <n v="3"/>
    <n v="1.0229999999999999"/>
    <n v="0.25800000000000001"/>
    <n v="3.07"/>
    <n v="3.07"/>
    <s v="USD"/>
    <n v="1"/>
    <n v="1"/>
    <n v="1"/>
    <n v="1"/>
    <n v="1"/>
    <n v="1"/>
    <n v="1"/>
    <n v="1"/>
    <n v="28.49"/>
    <n v="28.49"/>
    <n v="28.49"/>
    <n v="28.49"/>
    <n v="10.775710780000001"/>
    <n v="10.775710780000001"/>
    <n v="9.2801302929999991"/>
    <n v="9.2801302929999991"/>
  </r>
  <r>
    <d v="2025-10-30T00:00:00"/>
    <x v="36"/>
    <n v="441"/>
    <n v="3"/>
    <n v="1.57"/>
    <n v="0.68"/>
    <n v="4.71"/>
    <n v="4.71"/>
    <s v="USD"/>
    <n v="1"/>
    <n v="1"/>
    <n v="1"/>
    <n v="1"/>
    <n v="1"/>
    <n v="1"/>
    <n v="1"/>
    <n v="1"/>
    <n v="28.49"/>
    <n v="28.49"/>
    <n v="28.49"/>
    <n v="28.49"/>
    <n v="16.53211653"/>
    <n v="16.53211653"/>
    <n v="6.0488322720000003"/>
    <n v="6.0488322720000003"/>
  </r>
  <r>
    <d v="2025-10-30T00:00:00"/>
    <x v="36"/>
    <n v="1833"/>
    <n v="5"/>
    <n v="1"/>
    <n v="0.27300000000000002"/>
    <n v="5"/>
    <n v="5"/>
    <s v="USD"/>
    <n v="1"/>
    <n v="1"/>
    <n v="1"/>
    <n v="1"/>
    <n v="1"/>
    <n v="1"/>
    <n v="1"/>
    <n v="1"/>
    <n v="28.49"/>
    <n v="28.49"/>
    <n v="28.49"/>
    <n v="28.49"/>
    <n v="17.55001755"/>
    <n v="17.55001755"/>
    <n v="5.6980000000000004"/>
    <n v="5.6980000000000004"/>
  </r>
  <r>
    <d v="2025-10-30T00:00:00"/>
    <x v="37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7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7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9"/>
    <n v="125"/>
    <n v="2"/>
    <n v="0.99"/>
    <n v="1.6"/>
    <n v="1.98"/>
    <n v="1.98"/>
    <s v="USD"/>
    <n v="1"/>
    <n v="1"/>
    <n v="1"/>
    <n v="1"/>
    <n v="1"/>
    <n v="1"/>
    <n v="1"/>
    <n v="1"/>
    <n v="11.88"/>
    <n v="11.88"/>
    <n v="11.88"/>
    <n v="11.88"/>
    <n v="16.666666670000001"/>
    <n v="16.666666670000001"/>
    <n v="6"/>
    <n v="6"/>
  </r>
  <r>
    <d v="2025-10-30T00:00:00"/>
    <x v="40"/>
    <n v="110"/>
    <n v="1"/>
    <n v="0.99"/>
    <n v="0.90900000000000003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1"/>
    <n v="3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42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9"/>
    <n v="163"/>
    <n v="1"/>
    <n v="0.84"/>
    <n v="0.61299999999999999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0"/>
    <n v="244"/>
    <n v="5"/>
    <n v="0.92400000000000004"/>
    <n v="2.0489999999999999"/>
    <n v="4.62"/>
    <n v="4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1"/>
    <n v="733"/>
    <n v="2"/>
    <n v="1.1000000000000001"/>
    <n v="0.27300000000000002"/>
    <n v="2.2000000000000002"/>
    <n v="2.20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2"/>
    <n v="451"/>
    <n v="1"/>
    <n v="1.1100000000000001"/>
    <n v="0.222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2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9"/>
    <n v="132"/>
    <n v="1"/>
    <n v="1.5"/>
    <n v="0.75800000000000001"/>
    <n v="1.5"/>
    <n v="1.5"/>
    <s v="USD"/>
    <n v="1"/>
    <n v="1"/>
    <n v="1"/>
    <n v="1"/>
    <n v="5"/>
    <n v="5"/>
    <n v="5"/>
    <n v="5"/>
    <n v="357.45"/>
    <n v="357.45"/>
    <n v="357.45"/>
    <n v="357.45"/>
    <n v="0.41963911040000001"/>
    <n v="0.41963911040000001"/>
    <n v="238.3"/>
    <n v="238.3"/>
  </r>
  <r>
    <d v="2025-10-30T00:00:00"/>
    <x v="40"/>
    <n v="159"/>
    <n v="4"/>
    <n v="0.70299999999999996"/>
    <n v="2.516"/>
    <n v="2.81"/>
    <n v="2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1"/>
    <n v="492"/>
    <n v="3"/>
    <n v="1.077"/>
    <n v="0.61"/>
    <n v="3.23"/>
    <n v="3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1"/>
    <n v="1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9"/>
    <n v="140"/>
    <n v="1"/>
    <n v="0.32"/>
    <n v="0.71399999999999997"/>
    <n v="0.32"/>
    <n v="0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2"/>
    <n v="31"/>
    <n v="1"/>
    <n v="0.73"/>
    <n v="3.226"/>
    <n v="0.73"/>
    <n v="0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0"/>
    <n v="843"/>
    <n v="3"/>
    <n v="0.64700000000000002"/>
    <n v="0.35599999999999998"/>
    <n v="1.94"/>
    <n v="1.94"/>
    <s v="USD"/>
    <n v="1"/>
    <n v="1"/>
    <n v="1"/>
    <n v="1"/>
    <n v="1"/>
    <n v="1"/>
    <n v="1"/>
    <n v="1"/>
    <n v="34.49"/>
    <n v="34.49"/>
    <n v="34.49"/>
    <n v="34.49"/>
    <n v="5.6248187879999998"/>
    <n v="5.6248187879999998"/>
    <n v="17.77835052"/>
    <n v="17.77835052"/>
  </r>
  <r>
    <d v="2025-10-30T00:00:00"/>
    <x v="28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43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28"/>
    <n v="212"/>
    <n v="1"/>
    <n v="0.46"/>
    <n v="0.47199999999999998"/>
    <n v="0.46"/>
    <n v="0.46"/>
    <s v="USD"/>
    <n v="1"/>
    <n v="1"/>
    <n v="1"/>
    <n v="1"/>
    <n v="1"/>
    <n v="1"/>
    <n v="1"/>
    <n v="1"/>
    <n v="23.88"/>
    <n v="23.88"/>
    <n v="23.88"/>
    <n v="23.88"/>
    <n v="1.926298157"/>
    <n v="1.926298157"/>
    <n v="51.913043479999999"/>
    <n v="51.913043479999999"/>
  </r>
  <r>
    <d v="2025-10-30T00:00:00"/>
    <x v="43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28"/>
    <n v="231"/>
    <n v="2"/>
    <n v="0.97"/>
    <n v="0.86599999999999999"/>
    <n v="1.94"/>
    <n v="1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3"/>
    <n v="26"/>
    <n v="1"/>
    <n v="0.75"/>
    <n v="3.8460000000000001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3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28"/>
    <n v="1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45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3"/>
    <n v="41"/>
    <n v="1"/>
    <n v="1.92"/>
    <n v="2.4390000000000001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5"/>
    <n v="134"/>
    <n v="1"/>
    <n v="0.75"/>
    <n v="0.746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5"/>
    <n v="381"/>
    <n v="6"/>
    <n v="0.64500000000000002"/>
    <n v="1.575"/>
    <n v="3.87"/>
    <n v="3.87"/>
    <s v="USD"/>
    <n v="2"/>
    <n v="2"/>
    <n v="2"/>
    <n v="2"/>
    <n v="2"/>
    <n v="2"/>
    <n v="2"/>
    <n v="2"/>
    <n v="49.47"/>
    <n v="49.47"/>
    <n v="49.47"/>
    <n v="49.47"/>
    <n v="7.8229229839999999"/>
    <n v="7.8229229839999999"/>
    <n v="12.782945740000001"/>
    <n v="12.782945740000001"/>
  </r>
  <r>
    <d v="2025-10-30T00:00:00"/>
    <x v="8"/>
    <n v="273"/>
    <n v="2"/>
    <n v="1.5"/>
    <n v="0.73299999999999998"/>
    <n v="3"/>
    <n v="3"/>
    <s v="USD"/>
    <n v="3"/>
    <n v="3"/>
    <n v="3"/>
    <n v="3"/>
    <n v="3"/>
    <n v="3"/>
    <n v="3"/>
    <n v="3"/>
    <n v="74.36"/>
    <n v="74.36"/>
    <n v="74.36"/>
    <n v="74.36"/>
    <n v="4.0344271110000003"/>
    <n v="4.0344271110000003"/>
    <n v="24.786666669999999"/>
    <n v="24.786666669999999"/>
  </r>
  <r>
    <d v="2025-10-30T00:00:00"/>
    <x v="45"/>
    <n v="190"/>
    <n v="2"/>
    <n v="1.1850000000000001"/>
    <n v="1.0529999999999999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5"/>
    <n v="2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8"/>
    <n v="13"/>
    <n v="1"/>
    <n v="1.32"/>
    <n v="7.6920000000000002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45"/>
    <n v="24"/>
    <n v="1"/>
    <n v="1.26"/>
    <n v="4.1669999999999998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"/>
    <n v="171"/>
    <n v="1"/>
    <n v="1.54"/>
    <n v="0.58499999999999996"/>
    <n v="1.54"/>
    <n v="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8"/>
    <n v="70"/>
    <n v="3"/>
    <n v="0.79"/>
    <n v="4.2859999999999996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45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0T00:00:00"/>
    <x v="5"/>
    <n v="295"/>
    <n v="4"/>
    <n v="0.31"/>
    <n v="1.3560000000000001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0T00:00:00"/>
    <x v="2"/>
    <n v="263"/>
    <n v="3"/>
    <n v="2.2370000000000001"/>
    <n v="1.141"/>
    <n v="6.71"/>
    <n v="6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0"/>
    <n v="990"/>
    <n v="6"/>
    <n v="2.278"/>
    <n v="0.60599999999999998"/>
    <n v="13.67"/>
    <n v="13.67"/>
    <s v="USD"/>
    <n v="2"/>
    <n v="2"/>
    <n v="2"/>
    <n v="2"/>
    <n v="2"/>
    <n v="2"/>
    <n v="2"/>
    <n v="2"/>
    <n v="44.98"/>
    <n v="44.98"/>
    <n v="44.98"/>
    <n v="44.98"/>
    <n v="30.391285020000002"/>
    <n v="30.391285020000002"/>
    <n v="3.290416971"/>
    <n v="3.290416971"/>
  </r>
  <r>
    <d v="2025-10-31T00:00:00"/>
    <x v="1"/>
    <n v="3150"/>
    <n v="36"/>
    <n v="2.0310000000000001"/>
    <n v="1.143"/>
    <n v="73.099999999999994"/>
    <n v="73.099999999999994"/>
    <s v="USD"/>
    <n v="5"/>
    <n v="5"/>
    <n v="5"/>
    <n v="5"/>
    <n v="5"/>
    <n v="5"/>
    <n v="5"/>
    <n v="5"/>
    <n v="133.31"/>
    <n v="133.31"/>
    <n v="133.31"/>
    <n v="133.31"/>
    <n v="54.834596050000002"/>
    <n v="54.834596050000002"/>
    <n v="1.8236662109999999"/>
    <n v="1.8236662109999999"/>
  </r>
  <r>
    <d v="2025-10-31T00:00:00"/>
    <x v="2"/>
    <n v="1441"/>
    <n v="14"/>
    <n v="2.468"/>
    <n v="0.97199999999999998"/>
    <n v="34.549999999999997"/>
    <n v="34.549999999999997"/>
    <s v="USD"/>
    <n v="0"/>
    <n v="1"/>
    <n v="1"/>
    <n v="1"/>
    <n v="0"/>
    <n v="1"/>
    <n v="1"/>
    <n v="1"/>
    <n v="0"/>
    <n v="21.88"/>
    <n v="21.88"/>
    <n v="21.88"/>
    <n v="157.9067642"/>
    <n v="157.9067642"/>
    <n v="0.6332850941"/>
    <n v="0.6332850941"/>
  </r>
  <r>
    <d v="2025-10-31T00:00:00"/>
    <x v="4"/>
    <n v="1456"/>
    <n v="11"/>
    <n v="5.17"/>
    <n v="0.755"/>
    <n v="56.87"/>
    <n v="56.87"/>
    <s v="USD"/>
    <n v="6"/>
    <n v="6"/>
    <n v="6"/>
    <n v="6"/>
    <n v="25"/>
    <n v="25"/>
    <n v="25"/>
    <n v="25"/>
    <n v="1362.9"/>
    <n v="1362.9"/>
    <n v="1362.9"/>
    <n v="1362.9"/>
    <n v="4.1727199349999999"/>
    <n v="4.1727199349999999"/>
    <n v="23.965183750000001"/>
    <n v="23.965183750000001"/>
  </r>
  <r>
    <d v="2025-10-31T00:00:00"/>
    <x v="44"/>
    <n v="1331"/>
    <n v="14"/>
    <n v="2.1480000000000001"/>
    <n v="1.052"/>
    <n v="30.07"/>
    <n v="30.07"/>
    <s v="USD"/>
    <n v="2"/>
    <n v="2"/>
    <n v="2"/>
    <n v="2"/>
    <n v="2"/>
    <n v="2"/>
    <n v="2"/>
    <n v="2"/>
    <n v="58.37"/>
    <n v="58.37"/>
    <n v="58.37"/>
    <n v="58.37"/>
    <n v="51.516189820000001"/>
    <n v="51.516189820000001"/>
    <n v="1.9411373460000001"/>
    <n v="1.9411373460000001"/>
  </r>
  <r>
    <d v="2025-10-31T00:00:00"/>
    <x v="6"/>
    <n v="554"/>
    <n v="7"/>
    <n v="1.764"/>
    <n v="1.264"/>
    <n v="12.35"/>
    <n v="12.35"/>
    <s v="USD"/>
    <n v="3"/>
    <n v="3"/>
    <n v="3"/>
    <n v="3"/>
    <n v="3"/>
    <n v="3"/>
    <n v="3"/>
    <n v="3"/>
    <n v="80.86"/>
    <n v="80.86"/>
    <n v="80.86"/>
    <n v="80.86"/>
    <n v="15.273311899999999"/>
    <n v="15.273311899999999"/>
    <n v="6.5473684209999998"/>
    <n v="6.5473684209999998"/>
  </r>
  <r>
    <d v="2025-10-31T00:00:00"/>
    <x v="7"/>
    <n v="905"/>
    <n v="6"/>
    <n v="2.1179999999999999"/>
    <n v="0.66300000000000003"/>
    <n v="12.71"/>
    <n v="12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9"/>
    <n v="1166"/>
    <n v="7"/>
    <n v="0.93400000000000005"/>
    <n v="0.6"/>
    <n v="6.54"/>
    <n v="6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"/>
    <n v="4938"/>
    <n v="60"/>
    <n v="4.6429999999999998"/>
    <n v="1.2150000000000001"/>
    <n v="278.56"/>
    <n v="278.56"/>
    <s v="USD"/>
    <n v="16"/>
    <n v="19"/>
    <n v="19"/>
    <n v="19"/>
    <n v="23"/>
    <n v="27"/>
    <n v="27"/>
    <n v="27"/>
    <n v="834.46"/>
    <n v="978.83"/>
    <n v="978.83"/>
    <n v="978.83"/>
    <n v="28.45846572"/>
    <n v="28.45846572"/>
    <n v="3.5138928780000001"/>
    <n v="3.5138928780000001"/>
  </r>
  <r>
    <d v="2025-10-31T00:00:00"/>
    <x v="10"/>
    <n v="1419"/>
    <n v="6"/>
    <n v="5.2619999999999996"/>
    <n v="0.42299999999999999"/>
    <n v="31.57"/>
    <n v="31.57"/>
    <s v="USD"/>
    <n v="2"/>
    <n v="3"/>
    <n v="3"/>
    <n v="3"/>
    <n v="2"/>
    <n v="3"/>
    <n v="3"/>
    <n v="3"/>
    <n v="65.760000000000005"/>
    <n v="96.64"/>
    <n v="96.64"/>
    <n v="96.64"/>
    <n v="32.667632449999999"/>
    <n v="32.667632449999999"/>
    <n v="3.0611339879999999"/>
    <n v="3.0611339879999999"/>
  </r>
  <r>
    <d v="2025-10-31T00:00:00"/>
    <x v="11"/>
    <n v="585"/>
    <n v="1"/>
    <n v="4.92"/>
    <n v="0.17100000000000001"/>
    <n v="4.92"/>
    <n v="4.92"/>
    <s v="USD"/>
    <n v="1"/>
    <n v="1"/>
    <n v="1"/>
    <n v="1"/>
    <n v="2"/>
    <n v="2"/>
    <n v="2"/>
    <n v="2"/>
    <n v="49.98"/>
    <n v="49.98"/>
    <n v="49.98"/>
    <n v="49.98"/>
    <n v="9.843937575"/>
    <n v="9.843937575"/>
    <n v="10.158536590000001"/>
    <n v="10.158536590000001"/>
  </r>
  <r>
    <d v="2025-10-31T00:00:00"/>
    <x v="12"/>
    <n v="2195"/>
    <n v="18"/>
    <n v="5.4279999999999999"/>
    <n v="0.82"/>
    <n v="97.71"/>
    <n v="97.71"/>
    <s v="USD"/>
    <n v="7"/>
    <n v="7"/>
    <n v="7"/>
    <n v="7"/>
    <n v="8"/>
    <n v="8"/>
    <n v="8"/>
    <n v="8"/>
    <n v="345.27"/>
    <n v="345.27"/>
    <n v="345.27"/>
    <n v="345.27"/>
    <n v="28.299591620000001"/>
    <n v="28.299591620000001"/>
    <n v="3.5336198959999998"/>
    <n v="3.5336198959999998"/>
  </r>
  <r>
    <d v="2025-10-31T00:00:00"/>
    <x v="13"/>
    <n v="3290"/>
    <n v="19"/>
    <n v="4.4969999999999999"/>
    <n v="0.57799999999999996"/>
    <n v="85.44"/>
    <n v="85.44"/>
    <s v="USD"/>
    <n v="4"/>
    <n v="5"/>
    <n v="5"/>
    <n v="5"/>
    <n v="5"/>
    <n v="6"/>
    <n v="6"/>
    <n v="6"/>
    <n v="169.92"/>
    <n v="196.41"/>
    <n v="196.41"/>
    <n v="196.41"/>
    <n v="43.500840080000003"/>
    <n v="43.500840080000003"/>
    <n v="2.2988061800000001"/>
    <n v="2.2988061800000001"/>
  </r>
  <r>
    <d v="2025-10-31T00:00:00"/>
    <x v="14"/>
    <n v="756"/>
    <n v="11"/>
    <n v="3.4169999999999998"/>
    <n v="1.4550000000000001"/>
    <n v="37.590000000000003"/>
    <n v="37.590000000000003"/>
    <s v="USD"/>
    <n v="1"/>
    <n v="1"/>
    <n v="1"/>
    <n v="1"/>
    <n v="6"/>
    <n v="6"/>
    <n v="6"/>
    <n v="6"/>
    <n v="221.88"/>
    <n v="221.88"/>
    <n v="221.88"/>
    <n v="221.88"/>
    <n v="16.941590049999999"/>
    <n v="16.941590049999999"/>
    <n v="5.902633679"/>
    <n v="5.902633679"/>
  </r>
  <r>
    <d v="2025-10-31T00:00:00"/>
    <x v="46"/>
    <n v="820"/>
    <n v="5"/>
    <n v="2.8780000000000001"/>
    <n v="0.61"/>
    <n v="14.39"/>
    <n v="14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15"/>
    <n v="984"/>
    <n v="7"/>
    <n v="4.0830000000000002"/>
    <n v="0.71099999999999997"/>
    <n v="28.58"/>
    <n v="28.58"/>
    <s v="USD"/>
    <n v="3"/>
    <n v="3"/>
    <n v="3"/>
    <n v="3"/>
    <n v="4"/>
    <n v="4"/>
    <n v="4"/>
    <n v="4"/>
    <n v="117.96"/>
    <n v="117.96"/>
    <n v="117.96"/>
    <n v="117.96"/>
    <n v="24.228552050000001"/>
    <n v="24.228552050000001"/>
    <n v="4.1273617910000002"/>
    <n v="4.1273617910000002"/>
  </r>
  <r>
    <d v="2025-10-31T00:00:00"/>
    <x v="16"/>
    <n v="658"/>
    <n v="4"/>
    <n v="3.7450000000000001"/>
    <n v="0.60799999999999998"/>
    <n v="14.98"/>
    <n v="14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9"/>
    <n v="2588"/>
    <n v="27"/>
    <n v="2.4129999999999998"/>
    <n v="1.0429999999999999"/>
    <n v="65.14"/>
    <n v="65.14"/>
    <s v="USD"/>
    <n v="8"/>
    <n v="9"/>
    <n v="9"/>
    <n v="9"/>
    <n v="9"/>
    <n v="10"/>
    <n v="10"/>
    <n v="10"/>
    <n v="240.58"/>
    <n v="275.07"/>
    <n v="275.07"/>
    <n v="275.07"/>
    <n v="23.681244769999999"/>
    <n v="23.681244769999999"/>
    <n v="4.2227509980000004"/>
    <n v="4.2227509980000004"/>
  </r>
  <r>
    <d v="2025-10-31T00:00:00"/>
    <x v="17"/>
    <n v="260"/>
    <n v="2"/>
    <n v="3.53"/>
    <n v="0.76900000000000002"/>
    <n v="7.06"/>
    <n v="7.06"/>
    <s v="USD"/>
    <n v="1"/>
    <n v="1"/>
    <n v="1"/>
    <n v="1"/>
    <n v="2"/>
    <n v="2"/>
    <n v="2"/>
    <n v="2"/>
    <n v="69.760000000000005"/>
    <n v="69.760000000000005"/>
    <n v="69.760000000000005"/>
    <n v="69.760000000000005"/>
    <n v="10.12041284"/>
    <n v="10.12041284"/>
    <n v="9.8810198299999996"/>
    <n v="9.8810198299999996"/>
  </r>
  <r>
    <d v="2025-10-31T00:00:00"/>
    <x v="18"/>
    <n v="388"/>
    <n v="1"/>
    <n v="1.83"/>
    <n v="0.25800000000000001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19"/>
    <n v="712"/>
    <n v="7"/>
    <n v="6.0090000000000003"/>
    <n v="0.98299999999999998"/>
    <n v="42.06"/>
    <n v="42.06"/>
    <s v="USD"/>
    <n v="2"/>
    <n v="3"/>
    <n v="3"/>
    <n v="3"/>
    <n v="2"/>
    <n v="4"/>
    <n v="4"/>
    <n v="4"/>
    <n v="105.98"/>
    <n v="262.95999999999998"/>
    <n v="262.95999999999998"/>
    <n v="262.95999999999998"/>
    <n v="15.99482811"/>
    <n v="15.99482811"/>
    <n v="6.2520209219999998"/>
    <n v="6.2520209219999998"/>
  </r>
  <r>
    <d v="2025-10-31T00:00:00"/>
    <x v="20"/>
    <n v="1398"/>
    <n v="9"/>
    <n v="4.2880000000000003"/>
    <n v="0.64400000000000002"/>
    <n v="38.590000000000003"/>
    <n v="38.590000000000003"/>
    <s v="USD"/>
    <n v="5"/>
    <n v="5"/>
    <n v="5"/>
    <n v="5"/>
    <n v="5"/>
    <n v="5"/>
    <n v="5"/>
    <n v="5"/>
    <n v="193.33"/>
    <n v="193.33"/>
    <n v="193.33"/>
    <n v="193.33"/>
    <n v="19.96068898"/>
    <n v="19.96068898"/>
    <n v="5.009847111"/>
    <n v="5.009847111"/>
  </r>
  <r>
    <d v="2025-10-31T00:00:00"/>
    <x v="21"/>
    <n v="680"/>
    <n v="6"/>
    <n v="2.9049999999999998"/>
    <n v="0.88200000000000001"/>
    <n v="17.43"/>
    <n v="17.43"/>
    <s v="USD"/>
    <n v="1"/>
    <n v="1"/>
    <n v="1"/>
    <n v="1"/>
    <n v="1"/>
    <n v="1"/>
    <n v="1"/>
    <n v="1"/>
    <n v="42.49"/>
    <n v="42.49"/>
    <n v="42.49"/>
    <n v="42.49"/>
    <n v="41.021416799999997"/>
    <n v="41.021416799999997"/>
    <n v="2.4377510039999999"/>
    <n v="2.4377510039999999"/>
  </r>
  <r>
    <d v="2025-10-31T00:00:00"/>
    <x v="22"/>
    <n v="337"/>
    <n v="3"/>
    <n v="3.72"/>
    <n v="0.89"/>
    <n v="11.16"/>
    <n v="11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"/>
    <n v="6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6"/>
    <n v="2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5"/>
    <n v="127"/>
    <n v="2"/>
    <n v="4.96"/>
    <n v="1.575"/>
    <n v="9.92"/>
    <n v="9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10"/>
    <n v="5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14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3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4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18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0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"/>
    <n v="3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6"/>
    <n v="108"/>
    <n v="1"/>
    <n v="3.16"/>
    <n v="0.92600000000000005"/>
    <n v="3.16"/>
    <n v="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15"/>
    <n v="1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6"/>
    <n v="520"/>
    <n v="1"/>
    <n v="3.19"/>
    <n v="0.192"/>
    <n v="3.19"/>
    <n v="3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7"/>
    <n v="457"/>
    <n v="3"/>
    <n v="2.173"/>
    <n v="0.65600000000000003"/>
    <n v="6.52"/>
    <n v="6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24"/>
    <n v="320"/>
    <n v="1"/>
    <n v="4.01"/>
    <n v="0.313"/>
    <n v="4.01"/>
    <n v="4.01"/>
    <s v="USD"/>
    <n v="2"/>
    <n v="2"/>
    <n v="2"/>
    <n v="2"/>
    <n v="2"/>
    <n v="2"/>
    <n v="2"/>
    <n v="2"/>
    <n v="61.98"/>
    <n v="61.98"/>
    <n v="61.98"/>
    <n v="61.98"/>
    <n v="6.4698289769999997"/>
    <n v="6.4698289769999997"/>
    <n v="15.4563591"/>
    <n v="15.4563591"/>
  </r>
  <r>
    <d v="2025-10-31T00:00:00"/>
    <x v="4"/>
    <n v="503"/>
    <n v="6"/>
    <n v="2.8380000000000001"/>
    <n v="1.1930000000000001"/>
    <n v="17.03"/>
    <n v="17.03"/>
    <s v="USD"/>
    <n v="2"/>
    <n v="2"/>
    <n v="2"/>
    <n v="2"/>
    <n v="2"/>
    <n v="2"/>
    <n v="2"/>
    <n v="2"/>
    <n v="145.97999999999999"/>
    <n v="145.97999999999999"/>
    <n v="145.97999999999999"/>
    <n v="145.97999999999999"/>
    <n v="11.66598164"/>
    <n v="11.66598164"/>
    <n v="8.5719318849999997"/>
    <n v="8.5719318849999997"/>
  </r>
  <r>
    <d v="2025-10-31T00:00:00"/>
    <x v="17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4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1"/>
    <n v="1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1"/>
    <n v="61"/>
    <n v="1"/>
    <n v="3.46"/>
    <n v="1.639"/>
    <n v="3.46"/>
    <n v="3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25"/>
    <n v="5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6"/>
    <n v="784"/>
    <n v="3"/>
    <n v="1.823"/>
    <n v="0.38300000000000001"/>
    <n v="5.47"/>
    <n v="5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27"/>
    <n v="218"/>
    <n v="1"/>
    <n v="1.22"/>
    <n v="0.45900000000000002"/>
    <n v="1.22"/>
    <n v="1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1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7"/>
    <n v="4"/>
    <n v="1"/>
    <n v="1.06"/>
    <n v="25"/>
    <n v="1.06"/>
    <n v="1.06"/>
    <s v="USD"/>
    <n v="1"/>
    <n v="1"/>
    <n v="1"/>
    <n v="1"/>
    <n v="1"/>
    <n v="1"/>
    <n v="1"/>
    <n v="1"/>
    <n v="42.49"/>
    <n v="42.49"/>
    <n v="42.49"/>
    <n v="42.49"/>
    <n v="2.4947046359999998"/>
    <n v="2.4947046359999998"/>
    <n v="40.084905659999997"/>
    <n v="40.084905659999997"/>
  </r>
  <r>
    <d v="2025-10-31T00:00:00"/>
    <x v="14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4"/>
    <n v="46"/>
    <n v="1"/>
    <n v="1.24"/>
    <n v="2.1739999999999999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12"/>
    <n v="466"/>
    <n v="4"/>
    <n v="3.4849999999999999"/>
    <n v="0.85799999999999998"/>
    <n v="13.94"/>
    <n v="13.94"/>
    <s v="USD"/>
    <n v="4"/>
    <n v="4"/>
    <n v="4"/>
    <n v="4"/>
    <n v="4"/>
    <n v="4"/>
    <n v="4"/>
    <n v="4"/>
    <n v="115.35"/>
    <n v="115.35"/>
    <n v="115.35"/>
    <n v="115.35"/>
    <n v="12.084958820000001"/>
    <n v="12.084958820000001"/>
    <n v="8.2747489240000007"/>
    <n v="8.2747489240000007"/>
  </r>
  <r>
    <d v="2025-10-31T00:00:00"/>
    <x v="10"/>
    <n v="214"/>
    <n v="1"/>
    <n v="2.21"/>
    <n v="0.46700000000000003"/>
    <n v="2.21"/>
    <n v="2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28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2"/>
    <n v="3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9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16"/>
    <n v="305"/>
    <n v="1"/>
    <n v="5.28"/>
    <n v="0.32800000000000001"/>
    <n v="5.28"/>
    <n v="5.28"/>
    <s v="USD"/>
    <n v="1"/>
    <n v="1"/>
    <n v="1"/>
    <n v="1"/>
    <n v="1"/>
    <n v="1"/>
    <n v="1"/>
    <n v="1"/>
    <n v="78.489999999999995"/>
    <n v="78.489999999999995"/>
    <n v="78.489999999999995"/>
    <n v="78.489999999999995"/>
    <n v="6.7269715889999997"/>
    <n v="6.7269715889999997"/>
    <n v="14.8655303"/>
    <n v="14.8655303"/>
  </r>
  <r>
    <d v="2025-10-31T00:00:00"/>
    <x v="48"/>
    <n v="451"/>
    <n v="9"/>
    <n v="1.754"/>
    <n v="1.996"/>
    <n v="15.79"/>
    <n v="15.79"/>
    <s v="USD"/>
    <n v="2"/>
    <n v="2"/>
    <n v="2"/>
    <n v="2"/>
    <n v="2"/>
    <n v="2"/>
    <n v="2"/>
    <n v="2"/>
    <n v="121.98"/>
    <n v="121.98"/>
    <n v="121.98"/>
    <n v="121.98"/>
    <n v="12.944745040000001"/>
    <n v="12.944745040000001"/>
    <n v="7.7251424950000001"/>
    <n v="7.7251424950000001"/>
  </r>
  <r>
    <d v="2025-10-31T00:00:00"/>
    <x v="19"/>
    <n v="1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9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9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9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0"/>
    <n v="636"/>
    <n v="6"/>
    <n v="0.76"/>
    <n v="0.94299999999999995"/>
    <n v="4.5599999999999996"/>
    <n v="4.5599999999999996"/>
    <s v="USD"/>
    <n v="3"/>
    <n v="3"/>
    <n v="3"/>
    <n v="3"/>
    <n v="3"/>
    <n v="3"/>
    <n v="3"/>
    <n v="3"/>
    <n v="59.86"/>
    <n v="59.86"/>
    <n v="59.86"/>
    <n v="59.86"/>
    <n v="7.6177748080000001"/>
    <n v="7.6177748080000001"/>
    <n v="13.12719298"/>
    <n v="13.12719298"/>
  </r>
  <r>
    <d v="2025-10-31T00:00:00"/>
    <x v="30"/>
    <n v="1016"/>
    <n v="18"/>
    <n v="0.56599999999999995"/>
    <n v="1.772"/>
    <n v="10.19"/>
    <n v="10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0"/>
    <n v="420"/>
    <n v="4"/>
    <n v="0.47499999999999998"/>
    <n v="0.95199999999999996"/>
    <n v="1.9"/>
    <n v="1.9"/>
    <s v="USD"/>
    <n v="1"/>
    <n v="1"/>
    <n v="1"/>
    <n v="1"/>
    <n v="1"/>
    <n v="1"/>
    <n v="1"/>
    <n v="1"/>
    <n v="13.88"/>
    <n v="13.88"/>
    <n v="13.88"/>
    <n v="13.88"/>
    <n v="13.68876081"/>
    <n v="13.68876081"/>
    <n v="7.3052631579999998"/>
    <n v="7.3052631579999998"/>
  </r>
  <r>
    <d v="2025-10-31T00:00:00"/>
    <x v="30"/>
    <n v="1566"/>
    <n v="17"/>
    <n v="0.33"/>
    <n v="1.0860000000000001"/>
    <n v="5.61"/>
    <n v="5.61"/>
    <s v="USD"/>
    <n v="4"/>
    <n v="4"/>
    <n v="4"/>
    <n v="4"/>
    <n v="4"/>
    <n v="4"/>
    <n v="4"/>
    <n v="4"/>
    <n v="55.52"/>
    <n v="55.52"/>
    <n v="55.52"/>
    <n v="55.52"/>
    <n v="10.10446686"/>
    <n v="10.10446686"/>
    <n v="9.8966131910000001"/>
    <n v="9.8966131910000001"/>
  </r>
  <r>
    <d v="2025-10-31T00:00:00"/>
    <x v="31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2"/>
    <n v="121"/>
    <n v="4"/>
    <n v="1.3129999999999999"/>
    <n v="3.306"/>
    <n v="5.25"/>
    <n v="5.25"/>
    <s v="USD"/>
    <n v="1"/>
    <n v="1"/>
    <n v="1"/>
    <n v="1"/>
    <n v="1"/>
    <n v="1"/>
    <n v="1"/>
    <n v="1"/>
    <n v="36.880000000000003"/>
    <n v="36.880000000000003"/>
    <n v="36.880000000000003"/>
    <n v="36.880000000000003"/>
    <n v="14.23535792"/>
    <n v="14.23535792"/>
    <n v="7.0247619050000001"/>
    <n v="7.0247619050000001"/>
  </r>
  <r>
    <d v="2025-10-31T00:00:00"/>
    <x v="31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2"/>
    <n v="1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2"/>
    <n v="267"/>
    <n v="4"/>
    <n v="1.65"/>
    <n v="1.498"/>
    <n v="6.6"/>
    <n v="6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1"/>
    <n v="96"/>
    <n v="1"/>
    <n v="2.1"/>
    <n v="1.042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2"/>
    <n v="1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1"/>
    <n v="263"/>
    <n v="7"/>
    <n v="0.76300000000000001"/>
    <n v="2.6619999999999999"/>
    <n v="5.34"/>
    <n v="5.34"/>
    <s v="USD"/>
    <n v="1"/>
    <n v="1"/>
    <n v="1"/>
    <n v="1"/>
    <n v="1"/>
    <n v="1"/>
    <n v="1"/>
    <n v="1"/>
    <n v="21.49"/>
    <n v="21.49"/>
    <n v="21.49"/>
    <n v="21.49"/>
    <n v="24.848766869999999"/>
    <n v="24.848766869999999"/>
    <n v="4.0243445690000001"/>
    <n v="4.0243445690000001"/>
  </r>
  <r>
    <d v="2025-10-31T00:00:00"/>
    <x v="3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4"/>
    <n v="1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5"/>
    <n v="617"/>
    <n v="6"/>
    <n v="1.1779999999999999"/>
    <n v="0.97199999999999998"/>
    <n v="7.07"/>
    <n v="7.07"/>
    <s v="USD"/>
    <n v="1"/>
    <n v="2"/>
    <n v="2"/>
    <n v="2"/>
    <n v="1"/>
    <n v="2"/>
    <n v="2"/>
    <n v="2"/>
    <n v="36.880000000000003"/>
    <n v="80.86"/>
    <n v="80.86"/>
    <n v="80.86"/>
    <n v="8.7435072970000007"/>
    <n v="8.7435072970000007"/>
    <n v="11.43705799"/>
    <n v="11.43705799"/>
  </r>
  <r>
    <d v="2025-10-31T00:00:00"/>
    <x v="35"/>
    <n v="1623"/>
    <n v="5"/>
    <n v="0.67400000000000004"/>
    <n v="0.308"/>
    <n v="3.37"/>
    <n v="3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3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4"/>
    <n v="229"/>
    <n v="1"/>
    <n v="0.78"/>
    <n v="0.437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3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4"/>
    <n v="1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5"/>
    <n v="400"/>
    <n v="2"/>
    <n v="1.1000000000000001"/>
    <n v="0.5"/>
    <n v="2.2000000000000002"/>
    <n v="2.20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4"/>
    <n v="687"/>
    <n v="1"/>
    <n v="0.56999999999999995"/>
    <n v="0.14599999999999999"/>
    <n v="0.56999999999999995"/>
    <n v="0.569999999999999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5"/>
    <n v="1208"/>
    <n v="2"/>
    <n v="0.47499999999999998"/>
    <n v="0.16600000000000001"/>
    <n v="0.95"/>
    <n v="0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6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6"/>
    <n v="2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6"/>
    <n v="279"/>
    <n v="1"/>
    <n v="1.68"/>
    <n v="0.35799999999999998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6"/>
    <n v="565"/>
    <n v="3"/>
    <n v="0.92"/>
    <n v="0.53100000000000003"/>
    <n v="2.76"/>
    <n v="2.76"/>
    <s v="USD"/>
    <n v="0"/>
    <n v="1"/>
    <n v="1"/>
    <n v="1"/>
    <n v="0"/>
    <n v="1"/>
    <n v="1"/>
    <n v="1"/>
    <n v="0"/>
    <n v="36.979999999999997"/>
    <n v="36.979999999999997"/>
    <n v="36.979999999999997"/>
    <n v="7.4634937800000003"/>
    <n v="7.4634937800000003"/>
    <n v="13.398550719999999"/>
    <n v="13.398550719999999"/>
  </r>
  <r>
    <d v="2025-10-31T00:00:00"/>
    <x v="37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7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7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9"/>
    <n v="85"/>
    <n v="1"/>
    <n v="0.25"/>
    <n v="1.1759999999999999"/>
    <n v="0.25"/>
    <n v="0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0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1"/>
    <n v="188"/>
    <n v="1"/>
    <n v="1.5"/>
    <n v="0.53200000000000003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2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9"/>
    <n v="125"/>
    <n v="1"/>
    <n v="1.1100000000000001"/>
    <n v="0.8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0"/>
    <n v="242"/>
    <n v="2"/>
    <n v="1.075"/>
    <n v="0.82599999999999996"/>
    <n v="2.15"/>
    <n v="2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1"/>
    <n v="2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2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2"/>
    <n v="8"/>
    <n v="1"/>
    <n v="0.62"/>
    <n v="12.5"/>
    <n v="0.62"/>
    <n v="0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39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0"/>
    <n v="106"/>
    <n v="1"/>
    <n v="1.7"/>
    <n v="0.94299999999999995"/>
    <n v="1.7"/>
    <n v="1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1"/>
    <n v="373"/>
    <n v="6"/>
    <n v="0.98799999999999999"/>
    <n v="1.609"/>
    <n v="5.93"/>
    <n v="5.93"/>
    <s v="USD"/>
    <n v="1"/>
    <n v="1"/>
    <n v="1"/>
    <n v="1"/>
    <n v="1"/>
    <n v="1"/>
    <n v="1"/>
    <n v="1"/>
    <n v="22.49"/>
    <n v="22.49"/>
    <n v="22.49"/>
    <n v="22.49"/>
    <n v="26.367274340000002"/>
    <n v="26.367274340000002"/>
    <n v="3.792580101"/>
    <n v="3.792580101"/>
  </r>
  <r>
    <d v="2025-10-31T00:00:00"/>
    <x v="41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9"/>
    <n v="101"/>
    <n v="2"/>
    <n v="0.435"/>
    <n v="1.98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2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0"/>
    <n v="597"/>
    <n v="4"/>
    <n v="0.57799999999999996"/>
    <n v="0.67"/>
    <n v="2.31"/>
    <n v="2.31"/>
    <s v="USD"/>
    <n v="1"/>
    <n v="1"/>
    <n v="1"/>
    <n v="1"/>
    <n v="1"/>
    <n v="1"/>
    <n v="1"/>
    <n v="1"/>
    <n v="31.49"/>
    <n v="31.49"/>
    <n v="31.49"/>
    <n v="31.49"/>
    <n v="7.3356621149999999"/>
    <n v="7.3356621149999999"/>
    <n v="13.63203463"/>
    <n v="13.63203463"/>
  </r>
  <r>
    <d v="2025-10-31T00:00:00"/>
    <x v="28"/>
    <n v="68"/>
    <n v="1"/>
    <n v="2.34"/>
    <n v="1.4710000000000001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3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8"/>
    <n v="297"/>
    <n v="1"/>
    <n v="1.38"/>
    <n v="0.33700000000000002"/>
    <n v="1.38"/>
    <n v="1.38"/>
    <s v="USD"/>
    <n v="0"/>
    <n v="5"/>
    <n v="5"/>
    <n v="5"/>
    <n v="0"/>
    <n v="5"/>
    <n v="5"/>
    <n v="5"/>
    <n v="0"/>
    <n v="223.5"/>
    <n v="223.5"/>
    <n v="223.5"/>
    <n v="0.61744966440000004"/>
    <n v="0.61744966440000004"/>
    <n v="161.9565217"/>
    <n v="161.9565217"/>
  </r>
  <r>
    <d v="2025-10-31T00:00:00"/>
    <x v="43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8"/>
    <n v="153"/>
    <n v="1"/>
    <n v="1.53"/>
    <n v="0.65400000000000003"/>
    <n v="1.53"/>
    <n v="1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3"/>
    <n v="10"/>
    <n v="1"/>
    <n v="0.54"/>
    <n v="10"/>
    <n v="0.54"/>
    <n v="0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8"/>
    <n v="144"/>
    <n v="3"/>
    <n v="0.61699999999999999"/>
    <n v="2.0830000000000002"/>
    <n v="1.85"/>
    <n v="1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5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"/>
    <n v="36"/>
    <n v="1"/>
    <n v="1.92"/>
    <n v="2.778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5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5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8"/>
    <n v="333"/>
    <n v="1"/>
    <n v="1.5"/>
    <n v="0.3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45"/>
    <n v="161"/>
    <n v="1"/>
    <n v="0.98"/>
    <n v="0.621"/>
    <n v="0.98"/>
    <n v="0.98"/>
    <s v="USD"/>
    <n v="1"/>
    <n v="1"/>
    <n v="1"/>
    <n v="1"/>
    <n v="1"/>
    <n v="1"/>
    <n v="1"/>
    <n v="1"/>
    <n v="23.98"/>
    <n v="23.98"/>
    <n v="23.98"/>
    <n v="23.98"/>
    <n v="4.0867389489999999"/>
    <n v="4.0867389489999999"/>
    <n v="24.46938776"/>
    <n v="24.46938776"/>
  </r>
  <r>
    <d v="2025-10-31T00:00:00"/>
    <x v="5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8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5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"/>
    <n v="120"/>
    <n v="2"/>
    <n v="1.5249999999999999"/>
    <n v="1.667"/>
    <n v="3.05"/>
    <n v="3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0-31T00:00:00"/>
    <x v="8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45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5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0-31T00:00:00"/>
    <x v="2"/>
    <n v="1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0"/>
    <n v="1344"/>
    <n v="8"/>
    <n v="1.7030000000000001"/>
    <n v="0.59499999999999997"/>
    <n v="13.62"/>
    <n v="13.62"/>
    <s v="USD"/>
    <n v="0"/>
    <n v="1"/>
    <n v="1"/>
    <n v="1"/>
    <n v="0"/>
    <n v="1"/>
    <n v="1"/>
    <n v="1"/>
    <n v="0"/>
    <n v="22.49"/>
    <n v="22.49"/>
    <n v="22.49"/>
    <n v="60.560248999999999"/>
    <n v="60.560248999999999"/>
    <n v="1.6512481640000001"/>
    <n v="1.6512481640000001"/>
  </r>
  <r>
    <d v="2025-11-01T00:00:00"/>
    <x v="1"/>
    <n v="3684"/>
    <n v="42"/>
    <n v="1.8069999999999999"/>
    <n v="1.1399999999999999"/>
    <n v="75.91"/>
    <n v="75.91"/>
    <s v="USD"/>
    <n v="3"/>
    <n v="6"/>
    <n v="6"/>
    <n v="6"/>
    <n v="3"/>
    <n v="6"/>
    <n v="6"/>
    <n v="6"/>
    <n v="92.45"/>
    <n v="167.39"/>
    <n v="167.39"/>
    <n v="167.39"/>
    <n v="45.349184540000003"/>
    <n v="45.349184540000003"/>
    <n v="2.205111316"/>
    <n v="2.205111316"/>
  </r>
  <r>
    <d v="2025-11-01T00:00:00"/>
    <x v="2"/>
    <n v="1761"/>
    <n v="17"/>
    <n v="2.8580000000000001"/>
    <n v="0.96499999999999997"/>
    <n v="48.58"/>
    <n v="48.58"/>
    <s v="USD"/>
    <n v="2"/>
    <n v="3"/>
    <n v="3"/>
    <n v="3"/>
    <n v="3"/>
    <n v="4"/>
    <n v="4"/>
    <n v="4"/>
    <n v="89.64"/>
    <n v="116.13"/>
    <n v="116.13"/>
    <n v="116.13"/>
    <n v="41.832429169999997"/>
    <n v="41.832429169999997"/>
    <n v="2.3904899140000002"/>
    <n v="2.3904899140000002"/>
  </r>
  <r>
    <d v="2025-11-01T00:00:00"/>
    <x v="4"/>
    <n v="1576"/>
    <n v="7"/>
    <n v="4.0369999999999999"/>
    <n v="0.44400000000000001"/>
    <n v="28.26"/>
    <n v="28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4"/>
    <n v="1605"/>
    <n v="15"/>
    <n v="2.089"/>
    <n v="0.93500000000000005"/>
    <n v="31.34"/>
    <n v="31.34"/>
    <s v="USD"/>
    <n v="3"/>
    <n v="3"/>
    <n v="3"/>
    <n v="3"/>
    <n v="3"/>
    <n v="3"/>
    <n v="3"/>
    <n v="3"/>
    <n v="97.35"/>
    <n v="97.35"/>
    <n v="97.35"/>
    <n v="97.35"/>
    <n v="32.193117620000002"/>
    <n v="32.193117620000002"/>
    <n v="3.1062539889999998"/>
    <n v="3.1062539889999998"/>
  </r>
  <r>
    <d v="2025-11-01T00:00:00"/>
    <x v="6"/>
    <n v="622"/>
    <n v="13"/>
    <n v="2.2250000000000001"/>
    <n v="2.09"/>
    <n v="28.92"/>
    <n v="28.92"/>
    <s v="USD"/>
    <n v="1"/>
    <n v="1"/>
    <n v="1"/>
    <n v="1"/>
    <n v="1"/>
    <n v="1"/>
    <n v="1"/>
    <n v="1"/>
    <n v="34.49"/>
    <n v="34.49"/>
    <n v="34.49"/>
    <n v="34.49"/>
    <n v="83.850391419999994"/>
    <n v="83.850391419999994"/>
    <n v="1.1926002769999999"/>
    <n v="1.1926002769999999"/>
  </r>
  <r>
    <d v="2025-11-01T00:00:00"/>
    <x v="7"/>
    <n v="876"/>
    <n v="5"/>
    <n v="2.1859999999999999"/>
    <n v="0.57099999999999995"/>
    <n v="10.93"/>
    <n v="10.93"/>
    <s v="USD"/>
    <n v="4"/>
    <n v="4"/>
    <n v="4"/>
    <n v="4"/>
    <n v="4"/>
    <n v="4"/>
    <n v="4"/>
    <n v="4"/>
    <n v="145.35"/>
    <n v="145.35"/>
    <n v="145.35"/>
    <n v="145.35"/>
    <n v="7.5197798420000002"/>
    <n v="7.5197798420000002"/>
    <n v="13.29826167"/>
    <n v="13.29826167"/>
  </r>
  <r>
    <d v="2025-11-01T00:00:00"/>
    <x v="9"/>
    <n v="1717"/>
    <n v="13"/>
    <n v="1.22"/>
    <n v="0.75700000000000001"/>
    <n v="15.86"/>
    <n v="15.86"/>
    <s v="USD"/>
    <n v="2"/>
    <n v="2"/>
    <n v="2"/>
    <n v="2"/>
    <n v="4"/>
    <n v="4"/>
    <n v="4"/>
    <n v="4"/>
    <n v="113.6"/>
    <n v="113.6"/>
    <n v="113.6"/>
    <n v="113.6"/>
    <n v="13.96126761"/>
    <n v="13.96126761"/>
    <n v="7.1626733920000003"/>
    <n v="7.1626733920000003"/>
  </r>
  <r>
    <d v="2025-11-01T00:00:00"/>
    <x v="4"/>
    <n v="6246"/>
    <n v="62"/>
    <n v="4.83"/>
    <n v="0.99299999999999999"/>
    <n v="299.45"/>
    <n v="299.45"/>
    <s v="USD"/>
    <n v="11"/>
    <n v="13"/>
    <n v="14"/>
    <n v="14"/>
    <n v="12"/>
    <n v="14"/>
    <n v="15"/>
    <n v="15"/>
    <n v="425.66"/>
    <n v="498.64"/>
    <n v="535.13"/>
    <n v="535.13"/>
    <n v="60.053345100000001"/>
    <n v="55.958365260000001"/>
    <n v="1.6651861750000001"/>
    <n v="1.787042912"/>
  </r>
  <r>
    <d v="2025-11-01T00:00:00"/>
    <x v="10"/>
    <n v="1147"/>
    <n v="9"/>
    <n v="5.3520000000000003"/>
    <n v="0.78500000000000003"/>
    <n v="48.17"/>
    <n v="48.17"/>
    <s v="USD"/>
    <n v="2"/>
    <n v="2"/>
    <n v="2"/>
    <n v="2"/>
    <n v="2"/>
    <n v="2"/>
    <n v="2"/>
    <n v="2"/>
    <n v="65.760000000000005"/>
    <n v="65.760000000000005"/>
    <n v="65.760000000000005"/>
    <n v="65.760000000000005"/>
    <n v="73.251216549999995"/>
    <n v="73.251216549999995"/>
    <n v="1.3651650399999999"/>
    <n v="1.3651650399999999"/>
  </r>
  <r>
    <d v="2025-11-01T00:00:00"/>
    <x v="11"/>
    <n v="922"/>
    <n v="7"/>
    <n v="6.2670000000000003"/>
    <n v="0.75900000000000001"/>
    <n v="43.87"/>
    <n v="43.87"/>
    <s v="USD"/>
    <n v="2"/>
    <n v="4"/>
    <n v="4"/>
    <n v="4"/>
    <n v="3"/>
    <n v="6"/>
    <n v="6"/>
    <n v="6"/>
    <n v="74.97"/>
    <n v="149.94"/>
    <n v="149.94"/>
    <n v="149.94"/>
    <n v="29.25837001"/>
    <n v="29.25837001"/>
    <n v="3.4178253930000002"/>
    <n v="3.4178253930000002"/>
  </r>
  <r>
    <d v="2025-11-01T00:00:00"/>
    <x v="12"/>
    <n v="2054"/>
    <n v="13"/>
    <n v="5.125"/>
    <n v="0.63300000000000001"/>
    <n v="66.63"/>
    <n v="66.63"/>
    <s v="USD"/>
    <n v="4"/>
    <n v="4"/>
    <n v="4"/>
    <n v="4"/>
    <n v="4"/>
    <n v="4"/>
    <n v="4"/>
    <n v="4"/>
    <n v="109.96"/>
    <n v="109.96"/>
    <n v="109.96"/>
    <n v="109.96"/>
    <n v="60.594761730000002"/>
    <n v="60.594761730000002"/>
    <n v="1.650307669"/>
    <n v="1.650307669"/>
  </r>
  <r>
    <d v="2025-11-01T00:00:00"/>
    <x v="13"/>
    <n v="3674"/>
    <n v="28"/>
    <n v="3.7709999999999999"/>
    <n v="0.76200000000000001"/>
    <n v="105.6"/>
    <n v="105.6"/>
    <s v="USD"/>
    <n v="6"/>
    <n v="7"/>
    <n v="7"/>
    <n v="7"/>
    <n v="6"/>
    <n v="7"/>
    <n v="7"/>
    <n v="7"/>
    <n v="159.9"/>
    <n v="183.88"/>
    <n v="183.88"/>
    <n v="183.88"/>
    <n v="57.42875789"/>
    <n v="57.42875789"/>
    <n v="1.7412878789999999"/>
    <n v="1.7412878789999999"/>
  </r>
  <r>
    <d v="2025-11-01T00:00:00"/>
    <x v="14"/>
    <n v="928"/>
    <n v="7"/>
    <n v="3.2109999999999999"/>
    <n v="0.754"/>
    <n v="22.48"/>
    <n v="22.48"/>
    <s v="USD"/>
    <n v="0"/>
    <n v="1"/>
    <n v="1"/>
    <n v="1"/>
    <n v="0"/>
    <n v="1"/>
    <n v="1"/>
    <n v="1"/>
    <n v="0"/>
    <n v="36.979999999999997"/>
    <n v="36.979999999999997"/>
    <n v="36.979999999999997"/>
    <n v="60.789616010000003"/>
    <n v="60.789616010000003"/>
    <n v="1.6450177939999999"/>
    <n v="1.6450177939999999"/>
  </r>
  <r>
    <d v="2025-11-01T00:00:00"/>
    <x v="46"/>
    <n v="753"/>
    <n v="3"/>
    <n v="3.5329999999999999"/>
    <n v="0.39800000000000002"/>
    <n v="10.6"/>
    <n v="10.6"/>
    <s v="USD"/>
    <n v="1"/>
    <n v="2"/>
    <n v="2"/>
    <n v="2"/>
    <n v="1"/>
    <n v="2"/>
    <n v="2"/>
    <n v="2"/>
    <n v="27.49"/>
    <n v="58.98"/>
    <n v="58.98"/>
    <n v="58.98"/>
    <n v="17.972193959999998"/>
    <n v="17.972193959999998"/>
    <n v="5.5641509429999996"/>
    <n v="5.5641509429999996"/>
  </r>
  <r>
    <d v="2025-11-01T00:00:00"/>
    <x v="15"/>
    <n v="1578"/>
    <n v="5"/>
    <n v="4.1879999999999997"/>
    <n v="0.317"/>
    <n v="20.94"/>
    <n v="20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16"/>
    <n v="1034"/>
    <n v="4"/>
    <n v="4.9530000000000003"/>
    <n v="0.38700000000000001"/>
    <n v="19.809999999999999"/>
    <n v="19.809999999999999"/>
    <s v="USD"/>
    <n v="2"/>
    <n v="2"/>
    <n v="2"/>
    <n v="2"/>
    <n v="2"/>
    <n v="2"/>
    <n v="2"/>
    <n v="2"/>
    <n v="63.86"/>
    <n v="63.86"/>
    <n v="63.86"/>
    <n v="63.86"/>
    <n v="31.020983399999999"/>
    <n v="31.020983399999999"/>
    <n v="3.2236244319999998"/>
    <n v="3.2236244319999998"/>
  </r>
  <r>
    <d v="2025-11-01T00:00:00"/>
    <x v="49"/>
    <n v="2761"/>
    <n v="22"/>
    <n v="2.0089999999999999"/>
    <n v="0.79700000000000004"/>
    <n v="44.19"/>
    <n v="44.19"/>
    <s v="USD"/>
    <n v="4"/>
    <n v="5"/>
    <n v="5"/>
    <n v="5"/>
    <n v="7"/>
    <n v="8"/>
    <n v="8"/>
    <n v="8"/>
    <n v="236.43"/>
    <n v="261.41000000000003"/>
    <n v="261.41000000000003"/>
    <n v="261.41000000000003"/>
    <n v="16.904479550000001"/>
    <n v="16.904479550000001"/>
    <n v="5.9155917630000001"/>
    <n v="5.9155917630000001"/>
  </r>
  <r>
    <d v="2025-11-01T00:00:00"/>
    <x v="17"/>
    <n v="485"/>
    <n v="5"/>
    <n v="6.2519999999999998"/>
    <n v="1.0309999999999999"/>
    <n v="31.26"/>
    <n v="31.26"/>
    <s v="USD"/>
    <n v="3"/>
    <n v="3"/>
    <n v="3"/>
    <n v="3"/>
    <n v="9"/>
    <n v="9"/>
    <n v="9"/>
    <n v="9"/>
    <n v="303.92"/>
    <n v="303.92"/>
    <n v="303.92"/>
    <n v="303.92"/>
    <n v="10.28560147"/>
    <n v="10.28560147"/>
    <n v="9.7223288550000007"/>
    <n v="9.7223288550000007"/>
  </r>
  <r>
    <d v="2025-11-01T00:00:00"/>
    <x v="18"/>
    <n v="198"/>
    <n v="1"/>
    <n v="5.71"/>
    <n v="0.505"/>
    <n v="5.71"/>
    <n v="5.71"/>
    <s v="USD"/>
    <n v="1"/>
    <n v="1"/>
    <n v="1"/>
    <n v="1"/>
    <n v="1"/>
    <n v="1"/>
    <n v="1"/>
    <n v="1"/>
    <n v="34.880000000000003"/>
    <n v="34.880000000000003"/>
    <n v="34.880000000000003"/>
    <n v="34.880000000000003"/>
    <n v="16.37041284"/>
    <n v="16.37041284"/>
    <n v="6.1085814359999997"/>
    <n v="6.1085814359999997"/>
  </r>
  <r>
    <d v="2025-11-01T00:00:00"/>
    <x v="19"/>
    <n v="814"/>
    <n v="6"/>
    <n v="7.8019999999999996"/>
    <n v="0.73699999999999999"/>
    <n v="46.81"/>
    <n v="46.81"/>
    <s v="USD"/>
    <n v="3"/>
    <n v="3"/>
    <n v="3"/>
    <n v="3"/>
    <n v="13"/>
    <n v="13"/>
    <n v="13"/>
    <n v="13"/>
    <n v="716.7"/>
    <n v="716.7"/>
    <n v="716.7"/>
    <n v="716.7"/>
    <n v="6.5313241240000002"/>
    <n v="6.5313241240000002"/>
    <n v="15.31083102"/>
    <n v="15.31083102"/>
  </r>
  <r>
    <d v="2025-11-01T00:00:00"/>
    <x v="20"/>
    <n v="1486"/>
    <n v="9"/>
    <n v="5.4039999999999999"/>
    <n v="0.60599999999999998"/>
    <n v="48.64"/>
    <n v="48.64"/>
    <s v="USD"/>
    <n v="2"/>
    <n v="2"/>
    <n v="2"/>
    <n v="2"/>
    <n v="3"/>
    <n v="3"/>
    <n v="3"/>
    <n v="3"/>
    <n v="214.47"/>
    <n v="214.47"/>
    <n v="214.47"/>
    <n v="214.47"/>
    <n v="22.679162590000001"/>
    <n v="22.679162590000001"/>
    <n v="4.4093338820000003"/>
    <n v="4.4093338820000003"/>
  </r>
  <r>
    <d v="2025-11-01T00:00:00"/>
    <x v="21"/>
    <n v="1003"/>
    <n v="5"/>
    <n v="2.9940000000000002"/>
    <n v="0.499"/>
    <n v="14.97"/>
    <n v="14.97"/>
    <s v="USD"/>
    <n v="1"/>
    <n v="1"/>
    <n v="1"/>
    <n v="1"/>
    <n v="1"/>
    <n v="1"/>
    <n v="1"/>
    <n v="1"/>
    <n v="40.9"/>
    <n v="40.9"/>
    <n v="40.9"/>
    <n v="40.9"/>
    <n v="36.601466989999999"/>
    <n v="36.601466989999999"/>
    <n v="2.7321309290000002"/>
    <n v="2.7321309290000002"/>
  </r>
  <r>
    <d v="2025-11-01T00:00:00"/>
    <x v="22"/>
    <n v="247"/>
    <n v="3"/>
    <n v="3.4729999999999999"/>
    <n v="1.2150000000000001"/>
    <n v="10.42"/>
    <n v="10.42"/>
    <s v="USD"/>
    <n v="3"/>
    <n v="3"/>
    <n v="3"/>
    <n v="3"/>
    <n v="3"/>
    <n v="3"/>
    <n v="3"/>
    <n v="3"/>
    <n v="139.47"/>
    <n v="139.47"/>
    <n v="139.47"/>
    <n v="139.47"/>
    <n v="7.4711407469999997"/>
    <n v="7.4711407469999997"/>
    <n v="13.384836849999999"/>
    <n v="13.384836849999999"/>
  </r>
  <r>
    <d v="2025-11-01T00:00:00"/>
    <x v="3"/>
    <n v="897"/>
    <n v="1"/>
    <n v="6.18"/>
    <n v="0.111"/>
    <n v="6.18"/>
    <n v="6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6"/>
    <n v="169"/>
    <n v="1"/>
    <n v="3.34"/>
    <n v="0.59199999999999997"/>
    <n v="3.34"/>
    <n v="3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5"/>
    <n v="74"/>
    <n v="1"/>
    <n v="5.61"/>
    <n v="1.351"/>
    <n v="5.61"/>
    <n v="5.61"/>
    <s v="USD"/>
    <n v="1"/>
    <n v="1"/>
    <n v="1"/>
    <n v="1"/>
    <n v="1"/>
    <n v="1"/>
    <n v="1"/>
    <n v="1"/>
    <n v="31.49"/>
    <n v="31.49"/>
    <n v="31.49"/>
    <n v="31.49"/>
    <n v="17.81517942"/>
    <n v="17.81517942"/>
    <n v="5.6131907310000004"/>
    <n v="5.6131907310000004"/>
  </r>
  <r>
    <d v="2025-11-01T00:00:00"/>
    <x v="10"/>
    <n v="1089"/>
    <n v="1"/>
    <n v="5.95"/>
    <n v="9.1999999999999998E-2"/>
    <n v="5.95"/>
    <n v="5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14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2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1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0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2"/>
    <n v="365"/>
    <n v="1"/>
    <n v="1.73"/>
    <n v="0.27400000000000002"/>
    <n v="1.73"/>
    <n v="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6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15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6"/>
    <n v="479"/>
    <n v="2"/>
    <n v="3.99"/>
    <n v="0.41799999999999998"/>
    <n v="7.98"/>
    <n v="7.98"/>
    <s v="USD"/>
    <n v="1"/>
    <n v="1"/>
    <n v="1"/>
    <n v="1"/>
    <n v="1"/>
    <n v="1"/>
    <n v="1"/>
    <n v="1"/>
    <n v="28.49"/>
    <n v="28.49"/>
    <n v="28.49"/>
    <n v="28.49"/>
    <n v="28.00982801"/>
    <n v="28.00982801"/>
    <n v="3.5701754389999998"/>
    <n v="3.5701754389999998"/>
  </r>
  <r>
    <d v="2025-11-01T00:00:00"/>
    <x v="47"/>
    <n v="452"/>
    <n v="7"/>
    <n v="2.4540000000000002"/>
    <n v="1.5489999999999999"/>
    <n v="17.18"/>
    <n v="17.18"/>
    <s v="USD"/>
    <n v="1"/>
    <n v="1"/>
    <n v="1"/>
    <n v="1"/>
    <n v="1"/>
    <n v="1"/>
    <n v="1"/>
    <n v="1"/>
    <n v="16.489999999999998"/>
    <n v="16.489999999999998"/>
    <n v="16.489999999999998"/>
    <n v="16.489999999999998"/>
    <n v="104.1843542"/>
    <n v="104.1843542"/>
    <n v="0.95983701980000002"/>
    <n v="0.95983701980000002"/>
  </r>
  <r>
    <d v="2025-11-01T00:00:00"/>
    <x v="24"/>
    <n v="2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4"/>
    <n v="919"/>
    <n v="5"/>
    <n v="2.8239999999999998"/>
    <n v="0.54400000000000004"/>
    <n v="14.12"/>
    <n v="14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17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44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1"/>
    <n v="188"/>
    <n v="1"/>
    <n v="3.78"/>
    <n v="0.53200000000000003"/>
    <n v="3.78"/>
    <n v="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21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25"/>
    <n v="701"/>
    <n v="4"/>
    <n v="3.738"/>
    <n v="0.57099999999999995"/>
    <n v="14.95"/>
    <n v="14.95"/>
    <s v="USD"/>
    <n v="1"/>
    <n v="1"/>
    <n v="1"/>
    <n v="1"/>
    <n v="2"/>
    <n v="2"/>
    <n v="2"/>
    <n v="2"/>
    <n v="65.8"/>
    <n v="65.8"/>
    <n v="65.8"/>
    <n v="65.8"/>
    <n v="22.720364740000001"/>
    <n v="22.720364740000001"/>
    <n v="4.4013377929999997"/>
    <n v="4.4013377929999997"/>
  </r>
  <r>
    <d v="2025-11-01T00:00:00"/>
    <x v="26"/>
    <n v="999"/>
    <n v="3"/>
    <n v="3.0430000000000001"/>
    <n v="0.3"/>
    <n v="9.1300000000000008"/>
    <n v="9.1300000000000008"/>
    <s v="USD"/>
    <n v="1"/>
    <n v="1"/>
    <n v="1"/>
    <n v="1"/>
    <n v="1"/>
    <n v="1"/>
    <n v="1"/>
    <n v="1"/>
    <n v="13.49"/>
    <n v="13.49"/>
    <n v="13.49"/>
    <n v="13.49"/>
    <n v="67.679762789999998"/>
    <n v="67.679762789999998"/>
    <n v="1.47754655"/>
    <n v="1.47754655"/>
  </r>
  <r>
    <d v="2025-11-01T00:00:00"/>
    <x v="27"/>
    <n v="202"/>
    <n v="2"/>
    <n v="1.655"/>
    <n v="0.99"/>
    <n v="3.31"/>
    <n v="3.31"/>
    <s v="USD"/>
    <n v="1"/>
    <n v="1"/>
    <n v="1"/>
    <n v="1"/>
    <n v="1"/>
    <n v="1"/>
    <n v="1"/>
    <n v="1"/>
    <n v="28.9"/>
    <n v="28.9"/>
    <n v="28.9"/>
    <n v="28.9"/>
    <n v="11.4532872"/>
    <n v="11.4532872"/>
    <n v="8.7311178250000001"/>
    <n v="8.7311178250000001"/>
  </r>
  <r>
    <d v="2025-11-01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1"/>
    <n v="24"/>
    <n v="1"/>
    <n v="2.27"/>
    <n v="4.1669999999999998"/>
    <n v="2.27"/>
    <n v="2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14"/>
    <n v="90"/>
    <n v="1"/>
    <n v="3.34"/>
    <n v="1.111"/>
    <n v="3.34"/>
    <n v="3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4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12"/>
    <n v="347"/>
    <n v="4"/>
    <n v="3.6880000000000002"/>
    <n v="1.153"/>
    <n v="14.75"/>
    <n v="14.75"/>
    <s v="USD"/>
    <n v="1"/>
    <n v="1"/>
    <n v="1"/>
    <n v="1"/>
    <n v="1"/>
    <n v="1"/>
    <n v="1"/>
    <n v="1"/>
    <n v="27.49"/>
    <n v="27.49"/>
    <n v="27.49"/>
    <n v="27.49"/>
    <n v="53.655874859999997"/>
    <n v="53.655874859999997"/>
    <n v="1.8637288139999999"/>
    <n v="1.8637288139999999"/>
  </r>
  <r>
    <d v="2025-11-01T00:00:00"/>
    <x v="10"/>
    <n v="169"/>
    <n v="3"/>
    <n v="6.07"/>
    <n v="1.7749999999999999"/>
    <n v="18.21"/>
    <n v="18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28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2"/>
    <n v="369"/>
    <n v="1"/>
    <n v="4.95"/>
    <n v="0.27100000000000002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9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16"/>
    <n v="2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48"/>
    <n v="303"/>
    <n v="7"/>
    <n v="1.304"/>
    <n v="2.31"/>
    <n v="9.1300000000000008"/>
    <n v="9.1300000000000008"/>
    <s v="USD"/>
    <n v="2"/>
    <n v="2"/>
    <n v="2"/>
    <n v="2"/>
    <n v="2"/>
    <n v="2"/>
    <n v="2"/>
    <n v="2"/>
    <n v="64.98"/>
    <n v="64.98"/>
    <n v="64.98"/>
    <n v="64.98"/>
    <n v="14.050477069999999"/>
    <n v="14.050477069999999"/>
    <n v="7.1171960570000001"/>
    <n v="7.1171960570000001"/>
  </r>
  <r>
    <d v="2025-11-01T00:00:00"/>
    <x v="19"/>
    <n v="203"/>
    <n v="2"/>
    <n v="3.4750000000000001"/>
    <n v="0.98499999999999999"/>
    <n v="6.95"/>
    <n v="6.95"/>
    <s v="USD"/>
    <n v="2"/>
    <n v="2"/>
    <n v="2"/>
    <n v="2"/>
    <n v="3"/>
    <n v="3"/>
    <n v="3"/>
    <n v="3"/>
    <n v="235.47"/>
    <n v="235.47"/>
    <n v="235.47"/>
    <n v="235.47"/>
    <n v="2.9515437210000002"/>
    <n v="2.9515437210000002"/>
    <n v="33.880575540000002"/>
    <n v="33.880575540000002"/>
  </r>
  <r>
    <d v="2025-11-01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29"/>
    <n v="93"/>
    <n v="2"/>
    <n v="1.0049999999999999"/>
    <n v="2.1509999999999998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29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29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0"/>
    <n v="1125"/>
    <n v="12"/>
    <n v="0.63700000000000001"/>
    <n v="1.0669999999999999"/>
    <n v="7.64"/>
    <n v="7.64"/>
    <s v="USD"/>
    <n v="2"/>
    <n v="4"/>
    <n v="4"/>
    <n v="4"/>
    <n v="3"/>
    <n v="5"/>
    <n v="5"/>
    <n v="5"/>
    <n v="82.86"/>
    <n v="110.62"/>
    <n v="110.62"/>
    <n v="110.62"/>
    <n v="6.9065268489999996"/>
    <n v="6.9065268489999996"/>
    <n v="14.47905759"/>
    <n v="14.47905759"/>
  </r>
  <r>
    <d v="2025-11-01T00:00:00"/>
    <x v="30"/>
    <n v="1455"/>
    <n v="10"/>
    <n v="0.60199999999999998"/>
    <n v="0.68700000000000006"/>
    <n v="6.02"/>
    <n v="6.02"/>
    <s v="USD"/>
    <n v="1"/>
    <n v="1"/>
    <n v="1"/>
    <n v="1"/>
    <n v="1"/>
    <n v="1"/>
    <n v="1"/>
    <n v="1"/>
    <n v="34.49"/>
    <n v="34.49"/>
    <n v="34.49"/>
    <n v="34.49"/>
    <n v="17.454334589999998"/>
    <n v="17.454334589999998"/>
    <n v="5.7292358800000001"/>
    <n v="5.7292358800000001"/>
  </r>
  <r>
    <d v="2025-11-01T00:00:00"/>
    <x v="30"/>
    <n v="588"/>
    <n v="2"/>
    <n v="0.42"/>
    <n v="0.34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0"/>
    <n v="2679"/>
    <n v="22"/>
    <n v="0.34300000000000003"/>
    <n v="0.82099999999999995"/>
    <n v="7.55"/>
    <n v="7.55"/>
    <s v="USD"/>
    <n v="1"/>
    <n v="1"/>
    <n v="1"/>
    <n v="1"/>
    <n v="1"/>
    <n v="1"/>
    <n v="1"/>
    <n v="1"/>
    <n v="13.88"/>
    <n v="13.88"/>
    <n v="13.88"/>
    <n v="13.88"/>
    <n v="54.394812680000001"/>
    <n v="54.394812680000001"/>
    <n v="1.8384105959999999"/>
    <n v="1.8384105959999999"/>
  </r>
  <r>
    <d v="2025-11-01T00:00:00"/>
    <x v="31"/>
    <n v="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2"/>
    <n v="181"/>
    <n v="1"/>
    <n v="2.31"/>
    <n v="0.55200000000000005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1"/>
    <n v="2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2"/>
    <n v="3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2"/>
    <n v="271"/>
    <n v="3"/>
    <n v="2.153"/>
    <n v="1.107"/>
    <n v="6.46"/>
    <n v="6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1"/>
    <n v="132"/>
    <n v="1"/>
    <n v="1.1399999999999999"/>
    <n v="0.75800000000000001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2"/>
    <n v="280"/>
    <n v="3"/>
    <n v="0.79300000000000004"/>
    <n v="1.071"/>
    <n v="2.38"/>
    <n v="2.38"/>
    <s v="USD"/>
    <n v="1"/>
    <n v="1"/>
    <n v="1"/>
    <n v="1"/>
    <n v="2"/>
    <n v="2"/>
    <n v="2"/>
    <n v="2"/>
    <n v="73.760000000000005"/>
    <n v="73.760000000000005"/>
    <n v="73.760000000000005"/>
    <n v="73.760000000000005"/>
    <n v="3.2266811280000001"/>
    <n v="3.2266811280000001"/>
    <n v="30.991596640000001"/>
    <n v="30.991596640000001"/>
  </r>
  <r>
    <d v="2025-11-01T00:00:00"/>
    <x v="31"/>
    <n v="265"/>
    <n v="2"/>
    <n v="0.56499999999999995"/>
    <n v="0.755"/>
    <n v="1.1299999999999999"/>
    <n v="1.1299999999999999"/>
    <s v="USD"/>
    <n v="1"/>
    <n v="1"/>
    <n v="1"/>
    <n v="1"/>
    <n v="1"/>
    <n v="1"/>
    <n v="1"/>
    <n v="1"/>
    <n v="25.88"/>
    <n v="25.88"/>
    <n v="25.88"/>
    <n v="25.88"/>
    <n v="4.3663060280000003"/>
    <n v="4.3663060280000003"/>
    <n v="22.902654869999999"/>
    <n v="22.902654869999999"/>
  </r>
  <r>
    <d v="2025-11-01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4"/>
    <n v="595"/>
    <n v="2"/>
    <n v="1.26"/>
    <n v="0.33600000000000002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5"/>
    <n v="1227"/>
    <n v="7"/>
    <n v="0.85099999999999998"/>
    <n v="0.56999999999999995"/>
    <n v="5.96"/>
    <n v="5.96"/>
    <s v="USD"/>
    <n v="1"/>
    <n v="2"/>
    <n v="2"/>
    <n v="2"/>
    <n v="1"/>
    <n v="2"/>
    <n v="2"/>
    <n v="2"/>
    <n v="21.88"/>
    <n v="43.76"/>
    <n v="43.76"/>
    <n v="43.76"/>
    <n v="13.61974406"/>
    <n v="13.61974406"/>
    <n v="7.3422818789999997"/>
    <n v="7.3422818789999997"/>
  </r>
  <r>
    <d v="2025-11-01T00:00:00"/>
    <x v="35"/>
    <n v="2725"/>
    <n v="8"/>
    <n v="0.86799999999999999"/>
    <n v="0.29399999999999998"/>
    <n v="6.94"/>
    <n v="6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4"/>
    <n v="1309"/>
    <n v="6"/>
    <n v="1.1599999999999999"/>
    <n v="0.45800000000000002"/>
    <n v="6.96"/>
    <n v="6.96"/>
    <s v="USD"/>
    <n v="3"/>
    <n v="3"/>
    <n v="3"/>
    <n v="3"/>
    <n v="5"/>
    <n v="5"/>
    <n v="5"/>
    <n v="5"/>
    <n v="187.46"/>
    <n v="187.46"/>
    <n v="187.46"/>
    <n v="187.46"/>
    <n v="3.7127920620000001"/>
    <n v="3.7127920620000001"/>
    <n v="26.933908049999999"/>
    <n v="26.933908049999999"/>
  </r>
  <r>
    <d v="2025-11-01T00:00:00"/>
    <x v="33"/>
    <n v="37"/>
    <n v="2"/>
    <n v="0.63"/>
    <n v="5.4050000000000002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4"/>
    <n v="170"/>
    <n v="1"/>
    <n v="0.86"/>
    <n v="0.58799999999999997"/>
    <n v="0.86"/>
    <n v="0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5"/>
    <n v="509"/>
    <n v="3"/>
    <n v="1.02"/>
    <n v="0.58899999999999997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4"/>
    <n v="2783"/>
    <n v="8"/>
    <n v="0.52300000000000002"/>
    <n v="0.28699999999999998"/>
    <n v="4.18"/>
    <n v="4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5"/>
    <n v="2243"/>
    <n v="13"/>
    <n v="0.56399999999999995"/>
    <n v="0.57999999999999996"/>
    <n v="7.33"/>
    <n v="7.33"/>
    <s v="USD"/>
    <n v="2"/>
    <n v="2"/>
    <n v="2"/>
    <n v="2"/>
    <n v="2"/>
    <n v="2"/>
    <n v="2"/>
    <n v="2"/>
    <n v="57.78"/>
    <n v="57.78"/>
    <n v="57.78"/>
    <n v="57.78"/>
    <n v="12.68605054"/>
    <n v="12.68605054"/>
    <n v="7.8826739430000003"/>
    <n v="7.8826739430000003"/>
  </r>
  <r>
    <d v="2025-11-01T00:00:00"/>
    <x v="36"/>
    <n v="249"/>
    <n v="4"/>
    <n v="1.5449999999999999"/>
    <n v="1.6060000000000001"/>
    <n v="6.18"/>
    <n v="6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6"/>
    <n v="533"/>
    <n v="1"/>
    <n v="1.38"/>
    <n v="0.188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6"/>
    <n v="422"/>
    <n v="3"/>
    <n v="1.343"/>
    <n v="0.71099999999999997"/>
    <n v="4.03"/>
    <n v="4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6"/>
    <n v="881"/>
    <n v="3"/>
    <n v="1.0229999999999999"/>
    <n v="0.34100000000000003"/>
    <n v="3.07"/>
    <n v="3.07"/>
    <s v="USD"/>
    <n v="0"/>
    <n v="1"/>
    <n v="1"/>
    <n v="1"/>
    <n v="0"/>
    <n v="1"/>
    <n v="1"/>
    <n v="1"/>
    <n v="0"/>
    <n v="28.49"/>
    <n v="28.49"/>
    <n v="28.49"/>
    <n v="10.775710780000001"/>
    <n v="10.775710780000001"/>
    <n v="9.2801302929999991"/>
    <n v="9.2801302929999991"/>
  </r>
  <r>
    <d v="2025-11-01T00:00:00"/>
    <x v="37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7"/>
    <n v="21"/>
    <n v="2"/>
    <n v="1.5"/>
    <n v="9.5239999999999991"/>
    <n v="3"/>
    <n v="3"/>
    <s v="USD"/>
    <n v="1"/>
    <n v="1"/>
    <n v="1"/>
    <n v="1"/>
    <n v="1"/>
    <n v="1"/>
    <n v="1"/>
    <n v="1"/>
    <n v="31.88"/>
    <n v="31.88"/>
    <n v="31.88"/>
    <n v="31.88"/>
    <n v="9.4102885819999997"/>
    <n v="9.4102885819999997"/>
    <n v="10.626666670000001"/>
    <n v="10.626666670000001"/>
  </r>
  <r>
    <d v="2025-11-01T00:00:00"/>
    <x v="38"/>
    <n v="6"/>
    <n v="1"/>
    <n v="0.66"/>
    <n v="16.667000000000002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9"/>
    <n v="302"/>
    <n v="10"/>
    <n v="0.88500000000000001"/>
    <n v="3.3109999999999999"/>
    <n v="8.85"/>
    <n v="8.85"/>
    <s v="USD"/>
    <n v="2"/>
    <n v="2"/>
    <n v="2"/>
    <n v="2"/>
    <n v="2"/>
    <n v="2"/>
    <n v="2"/>
    <n v="2"/>
    <n v="24.98"/>
    <n v="24.98"/>
    <n v="24.98"/>
    <n v="24.98"/>
    <n v="35.428342669999999"/>
    <n v="35.428342669999999"/>
    <n v="2.8225988700000002"/>
    <n v="2.8225988700000002"/>
  </r>
  <r>
    <d v="2025-11-01T00:00:00"/>
    <x v="40"/>
    <n v="102"/>
    <n v="2"/>
    <n v="1.1100000000000001"/>
    <n v="1.9610000000000001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1"/>
    <n v="321"/>
    <n v="1"/>
    <n v="2.4900000000000002"/>
    <n v="0.312"/>
    <n v="2.4900000000000002"/>
    <n v="2.4900000000000002"/>
    <s v="USD"/>
    <n v="0"/>
    <n v="1"/>
    <n v="1"/>
    <n v="1"/>
    <n v="0"/>
    <n v="1"/>
    <n v="1"/>
    <n v="1"/>
    <n v="0"/>
    <n v="18.88"/>
    <n v="18.88"/>
    <n v="18.88"/>
    <n v="13.18855932"/>
    <n v="13.18855932"/>
    <n v="7.5823293170000001"/>
    <n v="7.5823293170000001"/>
  </r>
  <r>
    <d v="2025-11-01T00:00:00"/>
    <x v="42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9"/>
    <n v="289"/>
    <n v="5"/>
    <n v="0.90200000000000002"/>
    <n v="1.73"/>
    <n v="4.51"/>
    <n v="4.51"/>
    <s v="USD"/>
    <n v="1"/>
    <n v="1"/>
    <n v="1"/>
    <n v="1"/>
    <n v="1"/>
    <n v="1"/>
    <n v="1"/>
    <n v="1"/>
    <n v="11.49"/>
    <n v="11.49"/>
    <n v="11.49"/>
    <n v="11.49"/>
    <n v="39.251523059999997"/>
    <n v="39.251523059999997"/>
    <n v="2.54767184"/>
    <n v="2.54767184"/>
  </r>
  <r>
    <d v="2025-11-01T00:00:00"/>
    <x v="40"/>
    <n v="462"/>
    <n v="2"/>
    <n v="0.56499999999999995"/>
    <n v="0.433"/>
    <n v="1.1299999999999999"/>
    <n v="1.12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1"/>
    <n v="578"/>
    <n v="1"/>
    <n v="0.84"/>
    <n v="0.17299999999999999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2"/>
    <n v="107"/>
    <n v="3"/>
    <n v="0.54700000000000004"/>
    <n v="2.8039999999999998"/>
    <n v="1.64"/>
    <n v="1.64"/>
    <s v="USD"/>
    <n v="0"/>
    <n v="4"/>
    <n v="4"/>
    <n v="4"/>
    <n v="0"/>
    <n v="4"/>
    <n v="4"/>
    <n v="4"/>
    <n v="0"/>
    <n v="207.96"/>
    <n v="207.96"/>
    <n v="207.96"/>
    <n v="0.78861319480000003"/>
    <n v="0.78861319480000003"/>
    <n v="126.804878"/>
    <n v="126.804878"/>
  </r>
  <r>
    <d v="2025-11-01T00:00:00"/>
    <x v="42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9"/>
    <n v="143"/>
    <n v="2"/>
    <n v="1.0049999999999999"/>
    <n v="1.399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0"/>
    <n v="165"/>
    <n v="1"/>
    <n v="1.35"/>
    <n v="0.60599999999999998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1"/>
    <n v="494"/>
    <n v="1"/>
    <n v="1.93"/>
    <n v="0.20200000000000001"/>
    <n v="1.93"/>
    <n v="1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1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9"/>
    <n v="246"/>
    <n v="2"/>
    <n v="0.43"/>
    <n v="0.81299999999999994"/>
    <n v="0.86"/>
    <n v="0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2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40"/>
    <n v="682"/>
    <n v="5"/>
    <n v="0.626"/>
    <n v="0.73299999999999998"/>
    <n v="3.13"/>
    <n v="3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28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4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28"/>
    <n v="247"/>
    <n v="2"/>
    <n v="1.02"/>
    <n v="0.81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3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28"/>
    <n v="234"/>
    <n v="2"/>
    <n v="0.67"/>
    <n v="0.85499999999999998"/>
    <n v="1.34"/>
    <n v="1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4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43"/>
    <n v="21"/>
    <n v="1"/>
    <n v="0.22"/>
    <n v="4.7619999999999996"/>
    <n v="0.22"/>
    <n v="0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28"/>
    <n v="162"/>
    <n v="3"/>
    <n v="0.38700000000000001"/>
    <n v="1.8520000000000001"/>
    <n v="1.1599999999999999"/>
    <n v="1.1599999999999999"/>
    <s v="USD"/>
    <n v="1"/>
    <n v="1"/>
    <n v="1"/>
    <n v="1"/>
    <n v="1"/>
    <n v="1"/>
    <n v="1"/>
    <n v="1"/>
    <n v="37.49"/>
    <n v="37.49"/>
    <n v="37.49"/>
    <n v="37.49"/>
    <n v="3.0941584419999999"/>
    <n v="3.0941584419999999"/>
    <n v="32.318965519999999"/>
    <n v="32.318965519999999"/>
  </r>
  <r>
    <d v="2025-11-01T00:00:00"/>
    <x v="8"/>
    <n v="9"/>
    <n v="1"/>
    <n v="2.4900000000000002"/>
    <n v="11.111000000000001"/>
    <n v="2.4900000000000002"/>
    <n v="2.4900000000000002"/>
    <s v="USD"/>
    <n v="2"/>
    <n v="2"/>
    <n v="2"/>
    <n v="2"/>
    <n v="3"/>
    <n v="3"/>
    <n v="3"/>
    <n v="3"/>
    <n v="99.25"/>
    <n v="99.25"/>
    <n v="99.25"/>
    <n v="99.25"/>
    <n v="2.5088161210000002"/>
    <n v="2.5088161210000002"/>
    <n v="39.859437749999998"/>
    <n v="39.859437749999998"/>
  </r>
  <r>
    <d v="2025-11-01T00:00:00"/>
    <x v="45"/>
    <n v="234"/>
    <n v="2"/>
    <n v="0.91500000000000004"/>
    <n v="0.85499999999999998"/>
    <n v="1.83"/>
    <n v="1.83"/>
    <s v="USD"/>
    <n v="1"/>
    <n v="1"/>
    <n v="1"/>
    <n v="1"/>
    <n v="1"/>
    <n v="1"/>
    <n v="1"/>
    <n v="1"/>
    <n v="21.49"/>
    <n v="21.49"/>
    <n v="21.49"/>
    <n v="21.49"/>
    <n v="8.5155886459999994"/>
    <n v="8.5155886459999994"/>
    <n v="11.743169399999999"/>
    <n v="11.743169399999999"/>
  </r>
  <r>
    <d v="2025-11-01T00:00:00"/>
    <x v="3"/>
    <n v="73"/>
    <n v="1"/>
    <n v="1.86"/>
    <n v="1.37"/>
    <n v="1.86"/>
    <n v="1.86"/>
    <s v="USD"/>
    <n v="1"/>
    <n v="1"/>
    <n v="1"/>
    <n v="1"/>
    <n v="2"/>
    <n v="2"/>
    <n v="2"/>
    <n v="2"/>
    <n v="60.98"/>
    <n v="60.98"/>
    <n v="60.98"/>
    <n v="60.98"/>
    <n v="3.0501803870000002"/>
    <n v="3.0501803870000002"/>
    <n v="32.784946239999996"/>
    <n v="32.784946239999996"/>
  </r>
  <r>
    <d v="2025-11-01T00:00:00"/>
    <x v="5"/>
    <n v="312"/>
    <n v="1"/>
    <n v="0.81"/>
    <n v="0.32100000000000001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"/>
    <n v="498"/>
    <n v="1"/>
    <n v="1.5"/>
    <n v="0.2010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5"/>
    <n v="446"/>
    <n v="9"/>
    <n v="0.84099999999999997"/>
    <n v="2.0179999999999998"/>
    <n v="7.57"/>
    <n v="7.57"/>
    <s v="USD"/>
    <n v="2"/>
    <n v="2"/>
    <n v="2"/>
    <n v="2"/>
    <n v="3"/>
    <n v="3"/>
    <n v="3"/>
    <n v="3"/>
    <n v="89.8"/>
    <n v="89.8"/>
    <n v="89.8"/>
    <n v="89.8"/>
    <n v="8.4298440980000002"/>
    <n v="8.4298440980000002"/>
    <n v="11.862615590000001"/>
    <n v="11.862615590000001"/>
  </r>
  <r>
    <d v="2025-11-01T00:00:00"/>
    <x v="8"/>
    <n v="313"/>
    <n v="1"/>
    <n v="1.5"/>
    <n v="0.31900000000000001"/>
    <n v="1.5"/>
    <n v="1.5"/>
    <s v="USD"/>
    <n v="2"/>
    <n v="2"/>
    <n v="2"/>
    <n v="2"/>
    <n v="2"/>
    <n v="2"/>
    <n v="2"/>
    <n v="2"/>
    <n v="71.760000000000005"/>
    <n v="71.760000000000005"/>
    <n v="71.760000000000005"/>
    <n v="71.760000000000005"/>
    <n v="2.090301003"/>
    <n v="2.090301003"/>
    <n v="47.84"/>
    <n v="47.84"/>
  </r>
  <r>
    <d v="2025-11-01T00:00:00"/>
    <x v="45"/>
    <n v="321"/>
    <n v="3"/>
    <n v="0.83"/>
    <n v="0.93500000000000005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5"/>
    <n v="259"/>
    <n v="3"/>
    <n v="0.49"/>
    <n v="1.1579999999999999"/>
    <n v="1.47"/>
    <n v="1.47"/>
    <s v="USD"/>
    <n v="1"/>
    <n v="1"/>
    <n v="1"/>
    <n v="1"/>
    <n v="1"/>
    <n v="1"/>
    <n v="1"/>
    <n v="1"/>
    <n v="21.88"/>
    <n v="21.88"/>
    <n v="21.88"/>
    <n v="21.88"/>
    <n v="6.7184643509999997"/>
    <n v="6.7184643509999997"/>
    <n v="14.88435374"/>
    <n v="14.88435374"/>
  </r>
  <r>
    <d v="2025-11-01T00:00:00"/>
    <x v="8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45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3"/>
    <n v="3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8"/>
    <n v="81"/>
    <n v="1"/>
    <n v="0.97"/>
    <n v="1.2350000000000001"/>
    <n v="0.97"/>
    <n v="0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1T00:00:00"/>
    <x v="45"/>
    <n v="101"/>
    <n v="1"/>
    <n v="0.53"/>
    <n v="0.99"/>
    <n v="0.53"/>
    <n v="0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5"/>
    <n v="1016"/>
    <n v="8"/>
    <n v="0.376"/>
    <n v="0.78700000000000003"/>
    <n v="3.01"/>
    <n v="3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1T00:00:00"/>
    <x v="2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0"/>
    <n v="3979"/>
    <n v="31"/>
    <n v="1.7110000000000001"/>
    <n v="0.77900000000000003"/>
    <n v="53.05"/>
    <n v="53.05"/>
    <s v="USD"/>
    <n v="4"/>
    <n v="7"/>
    <n v="7"/>
    <n v="7"/>
    <n v="4"/>
    <n v="8"/>
    <n v="8"/>
    <n v="8"/>
    <n v="186.35"/>
    <n v="288.48"/>
    <n v="288.48"/>
    <n v="288.48"/>
    <n v="18.389489739999998"/>
    <n v="18.389489739999998"/>
    <n v="5.4378887840000001"/>
    <n v="5.4378887840000001"/>
  </r>
  <r>
    <d v="2025-11-02T00:00:00"/>
    <x v="1"/>
    <n v="7468"/>
    <n v="89"/>
    <n v="2.1230000000000002"/>
    <n v="1.1919999999999999"/>
    <n v="188.95"/>
    <n v="188.95"/>
    <s v="USD"/>
    <n v="12"/>
    <n v="17"/>
    <n v="17"/>
    <n v="17"/>
    <n v="14"/>
    <n v="19"/>
    <n v="19"/>
    <n v="19"/>
    <n v="361.64"/>
    <n v="485.44"/>
    <n v="485.44"/>
    <n v="485.44"/>
    <n v="38.923450889999998"/>
    <n v="38.923450889999998"/>
    <n v="2.5691452770000001"/>
    <n v="2.5691452770000001"/>
  </r>
  <r>
    <d v="2025-11-02T00:00:00"/>
    <x v="2"/>
    <n v="3440"/>
    <n v="30"/>
    <n v="3.09"/>
    <n v="0.872"/>
    <n v="92.69"/>
    <n v="92.69"/>
    <s v="USD"/>
    <n v="4"/>
    <n v="4"/>
    <n v="4"/>
    <n v="4"/>
    <n v="4"/>
    <n v="4"/>
    <n v="4"/>
    <n v="4"/>
    <n v="117.13"/>
    <n v="117.13"/>
    <n v="117.13"/>
    <n v="117.13"/>
    <n v="79.134295230000006"/>
    <n v="79.134295230000006"/>
    <n v="1.2636746139999999"/>
    <n v="1.2636746139999999"/>
  </r>
  <r>
    <d v="2025-11-02T00:00:00"/>
    <x v="4"/>
    <n v="2753"/>
    <n v="9"/>
    <n v="4.6859999999999999"/>
    <n v="0.32700000000000001"/>
    <n v="42.17"/>
    <n v="42.17"/>
    <s v="USD"/>
    <n v="2"/>
    <n v="2"/>
    <n v="2"/>
    <n v="2"/>
    <n v="6"/>
    <n v="6"/>
    <n v="6"/>
    <n v="6"/>
    <n v="490.94"/>
    <n v="490.94"/>
    <n v="490.94"/>
    <n v="490.94"/>
    <n v="8.5896443560000009"/>
    <n v="8.5896443560000009"/>
    <n v="11.641925540000001"/>
    <n v="11.641925540000001"/>
  </r>
  <r>
    <d v="2025-11-02T00:00:00"/>
    <x v="44"/>
    <n v="4518"/>
    <n v="64"/>
    <n v="1.998"/>
    <n v="1.417"/>
    <n v="127.88"/>
    <n v="127.88"/>
    <s v="USD"/>
    <n v="14"/>
    <n v="15"/>
    <n v="15"/>
    <n v="15"/>
    <n v="14"/>
    <n v="15"/>
    <n v="15"/>
    <n v="15"/>
    <n v="480.25"/>
    <n v="522.74"/>
    <n v="522.74"/>
    <n v="522.74"/>
    <n v="24.463404369999999"/>
    <n v="24.463404369999999"/>
    <n v="4.0877385049999999"/>
    <n v="4.0877385049999999"/>
  </r>
  <r>
    <d v="2025-11-02T00:00:00"/>
    <x v="6"/>
    <n v="1359"/>
    <n v="19"/>
    <n v="2.214"/>
    <n v="1.3979999999999999"/>
    <n v="42.07"/>
    <n v="42.07"/>
    <s v="USD"/>
    <n v="1"/>
    <n v="1"/>
    <n v="1"/>
    <n v="1"/>
    <n v="1"/>
    <n v="1"/>
    <n v="1"/>
    <n v="1"/>
    <n v="22.9"/>
    <n v="22.9"/>
    <n v="22.9"/>
    <n v="22.9"/>
    <n v="183.71179040000001"/>
    <n v="183.71179040000001"/>
    <n v="0.54433087710000005"/>
    <n v="0.54433087710000005"/>
  </r>
  <r>
    <d v="2025-11-02T00:00:00"/>
    <x v="7"/>
    <n v="2142"/>
    <n v="16"/>
    <n v="1.4650000000000001"/>
    <n v="0.747"/>
    <n v="23.44"/>
    <n v="23.44"/>
    <s v="USD"/>
    <n v="2"/>
    <n v="3"/>
    <n v="3"/>
    <n v="3"/>
    <n v="2"/>
    <n v="3"/>
    <n v="3"/>
    <n v="3"/>
    <n v="84.98"/>
    <n v="127.47"/>
    <n v="127.47"/>
    <n v="127.47"/>
    <n v="18.388640460000001"/>
    <n v="18.388640460000001"/>
    <n v="5.4381399320000003"/>
    <n v="5.4381399320000003"/>
  </r>
  <r>
    <d v="2025-11-02T00:00:00"/>
    <x v="9"/>
    <n v="736"/>
    <n v="12"/>
    <n v="1.736"/>
    <n v="1.63"/>
    <n v="20.83"/>
    <n v="20.83"/>
    <s v="USD"/>
    <n v="2"/>
    <n v="2"/>
    <n v="2"/>
    <n v="2"/>
    <n v="2"/>
    <n v="2"/>
    <n v="2"/>
    <n v="2"/>
    <n v="56.37"/>
    <n v="56.37"/>
    <n v="56.37"/>
    <n v="56.37"/>
    <n v="36.952279580000003"/>
    <n v="36.952279580000003"/>
    <n v="2.706192991"/>
    <n v="2.706192991"/>
  </r>
  <r>
    <d v="2025-11-02T00:00:00"/>
    <x v="4"/>
    <n v="10652"/>
    <n v="79"/>
    <n v="4.569"/>
    <n v="0.74199999999999999"/>
    <n v="360.98"/>
    <n v="360.98"/>
    <s v="USD"/>
    <n v="15"/>
    <n v="19"/>
    <n v="19"/>
    <n v="19"/>
    <n v="23"/>
    <n v="28"/>
    <n v="28"/>
    <n v="28"/>
    <n v="944.61"/>
    <n v="1095.33"/>
    <n v="1095.33"/>
    <n v="1095.33"/>
    <n v="32.956278019999999"/>
    <n v="32.956278019999999"/>
    <n v="3.0343232310000001"/>
    <n v="3.0343232310000001"/>
  </r>
  <r>
    <d v="2025-11-02T00:00:00"/>
    <x v="10"/>
    <n v="3671"/>
    <n v="20"/>
    <n v="4.9400000000000004"/>
    <n v="0.54500000000000004"/>
    <n v="98.8"/>
    <n v="98.8"/>
    <s v="USD"/>
    <n v="7"/>
    <n v="10"/>
    <n v="10"/>
    <n v="10"/>
    <n v="23"/>
    <n v="26"/>
    <n v="26"/>
    <n v="26"/>
    <n v="1494.24"/>
    <n v="1579.6"/>
    <n v="1579.6"/>
    <n v="1579.6"/>
    <n v="6.2547480369999997"/>
    <n v="6.2547480369999997"/>
    <n v="15.98785425"/>
    <n v="15.98785425"/>
  </r>
  <r>
    <d v="2025-11-02T00:00:00"/>
    <x v="11"/>
    <n v="1031"/>
    <n v="13"/>
    <n v="5.3879999999999999"/>
    <n v="1.2609999999999999"/>
    <n v="70.040000000000006"/>
    <n v="70.040000000000006"/>
    <s v="USD"/>
    <n v="7"/>
    <n v="7"/>
    <n v="7"/>
    <n v="7"/>
    <n v="7"/>
    <n v="7"/>
    <n v="7"/>
    <n v="7"/>
    <n v="182.82"/>
    <n v="182.82"/>
    <n v="182.82"/>
    <n v="182.82"/>
    <n v="38.310906899999999"/>
    <n v="38.310906899999999"/>
    <n v="2.6102227299999998"/>
    <n v="2.6102227299999998"/>
  </r>
  <r>
    <d v="2025-11-02T00:00:00"/>
    <x v="12"/>
    <n v="6140"/>
    <n v="28"/>
    <n v="4.9770000000000003"/>
    <n v="0.45600000000000002"/>
    <n v="139.35"/>
    <n v="139.35"/>
    <s v="USD"/>
    <n v="11"/>
    <n v="12"/>
    <n v="12"/>
    <n v="12"/>
    <n v="11"/>
    <n v="12"/>
    <n v="12"/>
    <n v="12"/>
    <n v="324.56"/>
    <n v="352.05"/>
    <n v="352.05"/>
    <n v="352.05"/>
    <n v="39.582445679999999"/>
    <n v="39.582445679999999"/>
    <n v="2.5263724430000001"/>
    <n v="2.5263724430000001"/>
  </r>
  <r>
    <d v="2025-11-02T00:00:00"/>
    <x v="13"/>
    <n v="5944"/>
    <n v="41"/>
    <n v="3.5529999999999999"/>
    <n v="0.69"/>
    <n v="145.66999999999999"/>
    <n v="145.66999999999999"/>
    <s v="USD"/>
    <n v="13"/>
    <n v="15"/>
    <n v="15"/>
    <n v="15"/>
    <n v="17"/>
    <n v="22"/>
    <n v="22"/>
    <n v="22"/>
    <n v="403.91"/>
    <n v="713.85"/>
    <n v="713.85"/>
    <n v="713.85"/>
    <n v="20.40624781"/>
    <n v="20.40624781"/>
    <n v="4.9004599439999996"/>
    <n v="4.9004599439999996"/>
  </r>
  <r>
    <d v="2025-11-02T00:00:00"/>
    <x v="14"/>
    <n v="2782"/>
    <n v="22"/>
    <n v="3.0680000000000001"/>
    <n v="0.79100000000000004"/>
    <n v="67.489999999999995"/>
    <n v="67.489999999999995"/>
    <s v="USD"/>
    <n v="2"/>
    <n v="3"/>
    <n v="3"/>
    <n v="3"/>
    <n v="2"/>
    <n v="3"/>
    <n v="3"/>
    <n v="3"/>
    <n v="74.47"/>
    <n v="116.96"/>
    <n v="116.96"/>
    <n v="116.96"/>
    <n v="57.703488370000002"/>
    <n v="57.703488370000002"/>
    <n v="1.732997481"/>
    <n v="1.732997481"/>
  </r>
  <r>
    <d v="2025-11-02T00:00:00"/>
    <x v="46"/>
    <n v="1827"/>
    <n v="11"/>
    <n v="2.7850000000000001"/>
    <n v="0.60199999999999998"/>
    <n v="30.63"/>
    <n v="30.63"/>
    <s v="USD"/>
    <n v="2"/>
    <n v="3"/>
    <n v="3"/>
    <n v="3"/>
    <n v="2"/>
    <n v="3"/>
    <n v="3"/>
    <n v="3"/>
    <n v="62.98"/>
    <n v="97.86"/>
    <n v="97.86"/>
    <n v="97.86"/>
    <n v="31.299816060000001"/>
    <n v="31.299816060000001"/>
    <n v="3.1949069539999999"/>
    <n v="3.1949069539999999"/>
  </r>
  <r>
    <d v="2025-11-02T00:00:00"/>
    <x v="15"/>
    <n v="1838"/>
    <n v="9"/>
    <n v="3.3879999999999999"/>
    <n v="0.49"/>
    <n v="30.49"/>
    <n v="30.49"/>
    <s v="USD"/>
    <n v="3"/>
    <n v="4"/>
    <n v="4"/>
    <n v="4"/>
    <n v="6"/>
    <n v="7"/>
    <n v="7"/>
    <n v="7"/>
    <n v="176.94"/>
    <n v="213.92"/>
    <n v="213.92"/>
    <n v="213.92"/>
    <n v="14.25299177"/>
    <n v="14.25299177"/>
    <n v="7.0160708429999996"/>
    <n v="7.0160708429999996"/>
  </r>
  <r>
    <d v="2025-11-02T00:00:00"/>
    <x v="16"/>
    <n v="1526"/>
    <n v="9"/>
    <n v="3.597"/>
    <n v="0.59"/>
    <n v="32.369999999999997"/>
    <n v="32.369999999999997"/>
    <s v="USD"/>
    <n v="4"/>
    <n v="4"/>
    <n v="4"/>
    <n v="4"/>
    <n v="6"/>
    <n v="6"/>
    <n v="6"/>
    <n v="6"/>
    <n v="171.11"/>
    <n v="171.11"/>
    <n v="171.11"/>
    <n v="171.11"/>
    <n v="18.917655310000001"/>
    <n v="18.917655310000001"/>
    <n v="5.2860673460000003"/>
    <n v="5.2860673460000003"/>
  </r>
  <r>
    <d v="2025-11-02T00:00:00"/>
    <x v="49"/>
    <n v="4581"/>
    <n v="44"/>
    <n v="1.9019999999999999"/>
    <n v="0.96"/>
    <n v="83.68"/>
    <n v="83.68"/>
    <s v="USD"/>
    <n v="3"/>
    <n v="3"/>
    <n v="3"/>
    <n v="3"/>
    <n v="10"/>
    <n v="10"/>
    <n v="10"/>
    <n v="10"/>
    <n v="307.97000000000003"/>
    <n v="307.97000000000003"/>
    <n v="307.97000000000003"/>
    <n v="307.97000000000003"/>
    <n v="27.17147774"/>
    <n v="27.17147774"/>
    <n v="3.6803298280000001"/>
    <n v="3.6803298280000001"/>
  </r>
  <r>
    <d v="2025-11-02T00:00:00"/>
    <x v="17"/>
    <n v="1138"/>
    <n v="9"/>
    <n v="5.9240000000000004"/>
    <n v="0.79100000000000004"/>
    <n v="53.32"/>
    <n v="53.32"/>
    <s v="USD"/>
    <n v="2"/>
    <n v="2"/>
    <n v="2"/>
    <n v="2"/>
    <n v="2"/>
    <n v="2"/>
    <n v="2"/>
    <n v="2"/>
    <n v="139.37"/>
    <n v="139.37"/>
    <n v="139.37"/>
    <n v="139.37"/>
    <n v="38.257874719999997"/>
    <n v="38.257874719999997"/>
    <n v="2.6138409600000001"/>
    <n v="2.6138409600000001"/>
  </r>
  <r>
    <d v="2025-11-02T00:00:00"/>
    <x v="18"/>
    <n v="892"/>
    <n v="10"/>
    <n v="2.597"/>
    <n v="1.121"/>
    <n v="25.97"/>
    <n v="25.97"/>
    <s v="USD"/>
    <n v="1"/>
    <n v="1"/>
    <n v="1"/>
    <n v="1"/>
    <n v="1"/>
    <n v="1"/>
    <n v="1"/>
    <n v="1"/>
    <n v="34.880000000000003"/>
    <n v="34.880000000000003"/>
    <n v="34.880000000000003"/>
    <n v="34.880000000000003"/>
    <n v="74.455275229999998"/>
    <n v="74.455275229999998"/>
    <n v="1.343088179"/>
    <n v="1.343088179"/>
  </r>
  <r>
    <d v="2025-11-02T00:00:00"/>
    <x v="19"/>
    <n v="2585"/>
    <n v="11"/>
    <n v="6.1070000000000002"/>
    <n v="0.42599999999999999"/>
    <n v="67.180000000000007"/>
    <n v="67.180000000000007"/>
    <s v="USD"/>
    <n v="6"/>
    <n v="6"/>
    <n v="6"/>
    <n v="6"/>
    <n v="22"/>
    <n v="22"/>
    <n v="22"/>
    <n v="22"/>
    <n v="1499.71"/>
    <n v="1499.71"/>
    <n v="1499.71"/>
    <n v="1499.71"/>
    <n v="4.47953271"/>
    <n v="4.47953271"/>
    <n v="22.323757069999999"/>
    <n v="22.323757069999999"/>
  </r>
  <r>
    <d v="2025-11-02T00:00:00"/>
    <x v="20"/>
    <n v="1799"/>
    <n v="11"/>
    <n v="5.3929999999999998"/>
    <n v="0.61099999999999999"/>
    <n v="59.32"/>
    <n v="59.32"/>
    <s v="USD"/>
    <n v="5"/>
    <n v="5"/>
    <n v="5"/>
    <n v="5"/>
    <n v="6"/>
    <n v="6"/>
    <n v="6"/>
    <n v="6"/>
    <n v="266.11"/>
    <n v="266.11"/>
    <n v="266.11"/>
    <n v="266.11"/>
    <n v="22.291533579999999"/>
    <n v="22.291533579999999"/>
    <n v="4.4860080919999996"/>
    <n v="4.4860080919999996"/>
  </r>
  <r>
    <d v="2025-11-02T00:00:00"/>
    <x v="21"/>
    <n v="2374"/>
    <n v="15"/>
    <n v="2.6059999999999999"/>
    <n v="0.63200000000000001"/>
    <n v="39.090000000000003"/>
    <n v="39.090000000000003"/>
    <s v="USD"/>
    <n v="4"/>
    <n v="4"/>
    <n v="4"/>
    <n v="4"/>
    <n v="8"/>
    <n v="8"/>
    <n v="8"/>
    <n v="8"/>
    <n v="227.68"/>
    <n v="227.68"/>
    <n v="227.68"/>
    <n v="227.68"/>
    <n v="17.168833450000001"/>
    <n v="17.168833450000001"/>
    <n v="5.8245075469999996"/>
    <n v="5.8245075469999996"/>
  </r>
  <r>
    <d v="2025-11-02T00:00:00"/>
    <x v="22"/>
    <n v="571"/>
    <n v="6"/>
    <n v="3.3919999999999999"/>
    <n v="1.0509999999999999"/>
    <n v="20.350000000000001"/>
    <n v="20.350000000000001"/>
    <s v="USD"/>
    <n v="1"/>
    <n v="1"/>
    <n v="1"/>
    <n v="1"/>
    <n v="1"/>
    <n v="1"/>
    <n v="1"/>
    <n v="1"/>
    <n v="26.49"/>
    <n v="26.49"/>
    <n v="26.49"/>
    <n v="26.49"/>
    <n v="76.821442050000002"/>
    <n v="76.821442050000002"/>
    <n v="1.3017199020000001"/>
    <n v="1.3017199020000001"/>
  </r>
  <r>
    <d v="2025-11-02T00:00:00"/>
    <x v="3"/>
    <n v="1755"/>
    <n v="7"/>
    <n v="4.6289999999999996"/>
    <n v="0.39900000000000002"/>
    <n v="32.4"/>
    <n v="3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46"/>
    <n v="359"/>
    <n v="1"/>
    <n v="2.8"/>
    <n v="0.27900000000000003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45"/>
    <n v="196"/>
    <n v="4"/>
    <n v="2.8"/>
    <n v="2.0409999999999999"/>
    <n v="11.2"/>
    <n v="1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10"/>
    <n v="1379"/>
    <n v="3"/>
    <n v="5.4829999999999997"/>
    <n v="0.218"/>
    <n v="16.45"/>
    <n v="16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14"/>
    <n v="319"/>
    <n v="1"/>
    <n v="3.22"/>
    <n v="0.313"/>
    <n v="3.22"/>
    <n v="3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23"/>
    <n v="271"/>
    <n v="2"/>
    <n v="4.95"/>
    <n v="0.73799999999999999"/>
    <n v="9.9"/>
    <n v="9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18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0"/>
    <n v="110"/>
    <n v="1"/>
    <n v="3.16"/>
    <n v="0.90900000000000003"/>
    <n v="3.16"/>
    <n v="3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2"/>
    <n v="663"/>
    <n v="5"/>
    <n v="2.41"/>
    <n v="0.754"/>
    <n v="12.05"/>
    <n v="12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6"/>
    <n v="276"/>
    <n v="3"/>
    <n v="2.7069999999999999"/>
    <n v="1.087"/>
    <n v="8.1199999999999992"/>
    <n v="8.1199999999999992"/>
    <s v="USD"/>
    <n v="0"/>
    <n v="2"/>
    <n v="2"/>
    <n v="2"/>
    <n v="0"/>
    <n v="2"/>
    <n v="2"/>
    <n v="2"/>
    <n v="0"/>
    <n v="53.76"/>
    <n v="53.76"/>
    <n v="53.76"/>
    <n v="15.10416667"/>
    <n v="15.10416667"/>
    <n v="6.6206896549999996"/>
    <n v="6.6206896549999996"/>
  </r>
  <r>
    <d v="2025-11-02T00:00:00"/>
    <x v="15"/>
    <n v="302"/>
    <n v="2"/>
    <n v="3.0350000000000001"/>
    <n v="0.66200000000000003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6"/>
    <n v="1795"/>
    <n v="5"/>
    <n v="2.5099999999999998"/>
    <n v="0.27900000000000003"/>
    <n v="12.55"/>
    <n v="12.55"/>
    <s v="USD"/>
    <n v="1"/>
    <n v="1"/>
    <n v="1"/>
    <n v="1"/>
    <n v="1"/>
    <n v="1"/>
    <n v="1"/>
    <n v="1"/>
    <n v="92.88"/>
    <n v="92.88"/>
    <n v="92.88"/>
    <n v="92.88"/>
    <n v="13.512058570000001"/>
    <n v="13.512058570000001"/>
    <n v="7.4007968130000004"/>
    <n v="7.4007968130000004"/>
  </r>
  <r>
    <d v="2025-11-02T00:00:00"/>
    <x v="47"/>
    <n v="1350"/>
    <n v="14"/>
    <n v="2.512"/>
    <n v="1.0369999999999999"/>
    <n v="35.17"/>
    <n v="35.17"/>
    <s v="USD"/>
    <n v="0"/>
    <n v="1"/>
    <n v="1"/>
    <n v="1"/>
    <n v="0"/>
    <n v="2"/>
    <n v="2"/>
    <n v="2"/>
    <n v="0"/>
    <n v="43.76"/>
    <n v="43.76"/>
    <n v="43.76"/>
    <n v="80.370201100000003"/>
    <n v="80.370201100000003"/>
    <n v="1.244242252"/>
    <n v="1.244242252"/>
  </r>
  <r>
    <d v="2025-11-02T00:00:00"/>
    <x v="24"/>
    <n v="345"/>
    <n v="3"/>
    <n v="4.4770000000000003"/>
    <n v="0.87"/>
    <n v="13.43"/>
    <n v="13.43"/>
    <s v="USD"/>
    <n v="1"/>
    <n v="1"/>
    <n v="1"/>
    <n v="1"/>
    <n v="1"/>
    <n v="1"/>
    <n v="1"/>
    <n v="1"/>
    <n v="24.99"/>
    <n v="24.99"/>
    <n v="24.99"/>
    <n v="24.99"/>
    <n v="53.741496599999998"/>
    <n v="53.741496599999998"/>
    <n v="1.8607594940000001"/>
    <n v="1.8607594940000001"/>
  </r>
  <r>
    <d v="2025-11-02T00:00:00"/>
    <x v="4"/>
    <n v="3203"/>
    <n v="32"/>
    <n v="2.9289999999999998"/>
    <n v="0.999"/>
    <n v="93.73"/>
    <n v="93.73"/>
    <s v="USD"/>
    <n v="8"/>
    <n v="9"/>
    <n v="10"/>
    <n v="10"/>
    <n v="10"/>
    <n v="11"/>
    <n v="12"/>
    <n v="12"/>
    <n v="512.55999999999995"/>
    <n v="549.04999999999995"/>
    <n v="574.03"/>
    <n v="574.03"/>
    <n v="17.071304980000001"/>
    <n v="16.328414890000001"/>
    <n v="5.8577829939999999"/>
    <n v="6.1242931829999998"/>
  </r>
  <r>
    <d v="2025-11-02T00:00:00"/>
    <x v="17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4"/>
    <n v="247"/>
    <n v="3"/>
    <n v="2.61"/>
    <n v="1.2150000000000001"/>
    <n v="7.83"/>
    <n v="7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1"/>
    <n v="411"/>
    <n v="1"/>
    <n v="2.4300000000000002"/>
    <n v="0.24299999999999999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21"/>
    <n v="175"/>
    <n v="2"/>
    <n v="2.105"/>
    <n v="1.143"/>
    <n v="4.21"/>
    <n v="4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25"/>
    <n v="1028"/>
    <n v="2"/>
    <n v="3.15"/>
    <n v="0.19500000000000001"/>
    <n v="6.3"/>
    <n v="6.3"/>
    <s v="USD"/>
    <n v="2"/>
    <n v="2"/>
    <n v="2"/>
    <n v="2"/>
    <n v="2"/>
    <n v="2"/>
    <n v="2"/>
    <n v="2"/>
    <n v="102.37"/>
    <n v="102.37"/>
    <n v="102.37"/>
    <n v="102.37"/>
    <n v="6.1541467230000002"/>
    <n v="6.1541467230000002"/>
    <n v="16.249206350000001"/>
    <n v="16.249206350000001"/>
  </r>
  <r>
    <d v="2025-11-02T00:00:00"/>
    <x v="26"/>
    <n v="1687"/>
    <n v="9"/>
    <n v="2.8410000000000002"/>
    <n v="0.53300000000000003"/>
    <n v="25.57"/>
    <n v="25.57"/>
    <s v="USD"/>
    <n v="1"/>
    <n v="1"/>
    <n v="1"/>
    <n v="1"/>
    <n v="1"/>
    <n v="1"/>
    <n v="1"/>
    <n v="1"/>
    <n v="13.49"/>
    <n v="13.49"/>
    <n v="13.49"/>
    <n v="13.49"/>
    <n v="189.54781320000001"/>
    <n v="189.54781320000001"/>
    <n v="0.52757137269999999"/>
    <n v="0.52757137269999999"/>
  </r>
  <r>
    <d v="2025-11-02T00:00:00"/>
    <x v="27"/>
    <n v="810"/>
    <n v="8"/>
    <n v="2.2149999999999999"/>
    <n v="0.98799999999999999"/>
    <n v="17.72"/>
    <n v="17.72"/>
    <s v="USD"/>
    <n v="3"/>
    <n v="4"/>
    <n v="4"/>
    <n v="4"/>
    <n v="7"/>
    <n v="8"/>
    <n v="8"/>
    <n v="8"/>
    <n v="215.43"/>
    <n v="244.92"/>
    <n v="244.92"/>
    <n v="244.92"/>
    <n v="7.2350155149999997"/>
    <n v="7.2350155149999997"/>
    <n v="13.821670429999999"/>
    <n v="13.821670429999999"/>
  </r>
  <r>
    <d v="2025-11-02T00:00:00"/>
    <x v="5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1"/>
    <n v="66"/>
    <n v="3"/>
    <n v="2.25"/>
    <n v="4.5449999999999999"/>
    <n v="6.75"/>
    <n v="6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14"/>
    <n v="181"/>
    <n v="4"/>
    <n v="4.09"/>
    <n v="2.21"/>
    <n v="16.36"/>
    <n v="16.36"/>
    <s v="USD"/>
    <n v="1"/>
    <n v="1"/>
    <n v="1"/>
    <n v="1"/>
    <n v="1"/>
    <n v="1"/>
    <n v="1"/>
    <n v="1"/>
    <n v="36.979999999999997"/>
    <n v="36.979999999999997"/>
    <n v="36.979999999999997"/>
    <n v="36.979999999999997"/>
    <n v="44.240129799999998"/>
    <n v="44.240129799999998"/>
    <n v="2.2603911980000002"/>
    <n v="2.2603911980000002"/>
  </r>
  <r>
    <d v="2025-11-02T00:00:00"/>
    <x v="44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12"/>
    <n v="986"/>
    <n v="12"/>
    <n v="3.77"/>
    <n v="1.2170000000000001"/>
    <n v="45.24"/>
    <n v="45.24"/>
    <s v="USD"/>
    <n v="2"/>
    <n v="3"/>
    <n v="3"/>
    <n v="3"/>
    <n v="2"/>
    <n v="3"/>
    <n v="3"/>
    <n v="3"/>
    <n v="54.98"/>
    <n v="82.47"/>
    <n v="82.47"/>
    <n v="82.47"/>
    <n v="54.856311390000002"/>
    <n v="54.856311390000002"/>
    <n v="1.822944297"/>
    <n v="1.822944297"/>
  </r>
  <r>
    <d v="2025-11-02T00:00:00"/>
    <x v="10"/>
    <n v="480"/>
    <n v="2"/>
    <n v="5.37"/>
    <n v="0.41699999999999998"/>
    <n v="10.74"/>
    <n v="10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28"/>
    <n v="1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2"/>
    <n v="1180"/>
    <n v="4"/>
    <n v="3.89"/>
    <n v="0.33900000000000002"/>
    <n v="15.56"/>
    <n v="15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9"/>
    <n v="71"/>
    <n v="1"/>
    <n v="0.93"/>
    <n v="1.4079999999999999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16"/>
    <n v="1123"/>
    <n v="2"/>
    <n v="3.91"/>
    <n v="0.17799999999999999"/>
    <n v="7.82"/>
    <n v="7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48"/>
    <n v="1247"/>
    <n v="10"/>
    <n v="1.3009999999999999"/>
    <n v="0.80200000000000005"/>
    <n v="13.01"/>
    <n v="13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19"/>
    <n v="566"/>
    <n v="1"/>
    <n v="2.3199999999999998"/>
    <n v="0.17699999999999999"/>
    <n v="2.3199999999999998"/>
    <n v="2.31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29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29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29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29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0"/>
    <n v="993"/>
    <n v="11"/>
    <n v="0.59099999999999997"/>
    <n v="1.1080000000000001"/>
    <n v="6.5"/>
    <n v="6.5"/>
    <s v="USD"/>
    <n v="2"/>
    <n v="2"/>
    <n v="2"/>
    <n v="2"/>
    <n v="2"/>
    <n v="2"/>
    <n v="2"/>
    <n v="2"/>
    <n v="38.369999999999997"/>
    <n v="38.369999999999997"/>
    <n v="38.369999999999997"/>
    <n v="38.369999999999997"/>
    <n v="16.940317960000002"/>
    <n v="16.940317960000002"/>
    <n v="5.9030769230000004"/>
    <n v="5.9030769230000004"/>
  </r>
  <r>
    <d v="2025-11-02T00:00:00"/>
    <x v="30"/>
    <n v="1461"/>
    <n v="21"/>
    <n v="0.50900000000000001"/>
    <n v="1.4370000000000001"/>
    <n v="10.68"/>
    <n v="10.68"/>
    <s v="USD"/>
    <n v="2"/>
    <n v="2"/>
    <n v="2"/>
    <n v="2"/>
    <n v="2"/>
    <n v="2"/>
    <n v="2"/>
    <n v="2"/>
    <n v="22.98"/>
    <n v="22.98"/>
    <n v="22.98"/>
    <n v="22.98"/>
    <n v="46.475195820000003"/>
    <n v="46.475195820000003"/>
    <n v="2.1516853930000002"/>
    <n v="2.1516853930000002"/>
  </r>
  <r>
    <d v="2025-11-02T00:00:00"/>
    <x v="30"/>
    <n v="611"/>
    <n v="5"/>
    <n v="0.49399999999999999"/>
    <n v="0.81799999999999995"/>
    <n v="2.4700000000000002"/>
    <n v="2.4700000000000002"/>
    <s v="USD"/>
    <n v="1"/>
    <n v="1"/>
    <n v="1"/>
    <n v="1"/>
    <n v="1"/>
    <n v="1"/>
    <n v="1"/>
    <n v="1"/>
    <n v="13.88"/>
    <n v="13.88"/>
    <n v="13.88"/>
    <n v="13.88"/>
    <n v="17.795389050000001"/>
    <n v="17.795389050000001"/>
    <n v="5.6194331980000003"/>
    <n v="5.6194331980000003"/>
  </r>
  <r>
    <d v="2025-11-02T00:00:00"/>
    <x v="30"/>
    <n v="3036"/>
    <n v="31"/>
    <n v="0.316"/>
    <n v="1.0209999999999999"/>
    <n v="9.8000000000000007"/>
    <n v="9.8000000000000007"/>
    <s v="USD"/>
    <n v="2"/>
    <n v="2"/>
    <n v="2"/>
    <n v="2"/>
    <n v="2"/>
    <n v="2"/>
    <n v="2"/>
    <n v="2"/>
    <n v="22.98"/>
    <n v="22.98"/>
    <n v="22.98"/>
    <n v="22.98"/>
    <n v="42.64577894"/>
    <n v="42.64577894"/>
    <n v="2.3448979589999999"/>
    <n v="2.3448979589999999"/>
  </r>
  <r>
    <d v="2025-11-02T00:00:00"/>
    <x v="31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2"/>
    <n v="195"/>
    <n v="2"/>
    <n v="1.1850000000000001"/>
    <n v="1.026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1"/>
    <n v="197"/>
    <n v="1"/>
    <n v="0.56000000000000005"/>
    <n v="0.50800000000000001"/>
    <n v="0.56000000000000005"/>
    <n v="0.560000000000000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2"/>
    <n v="276"/>
    <n v="2"/>
    <n v="1.2749999999999999"/>
    <n v="0.72499999999999998"/>
    <n v="2.5499999999999998"/>
    <n v="2.54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2"/>
    <n v="292"/>
    <n v="2"/>
    <n v="0.92500000000000004"/>
    <n v="0.68500000000000005"/>
    <n v="1.85"/>
    <n v="1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1"/>
    <n v="156"/>
    <n v="1"/>
    <n v="1.02"/>
    <n v="0.64100000000000001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2"/>
    <n v="300"/>
    <n v="1"/>
    <n v="0.68"/>
    <n v="0.33300000000000002"/>
    <n v="0.68"/>
    <n v="0.68"/>
    <s v="USD"/>
    <n v="1"/>
    <n v="1"/>
    <n v="1"/>
    <n v="1"/>
    <n v="1"/>
    <n v="1"/>
    <n v="1"/>
    <n v="1"/>
    <n v="36.880000000000003"/>
    <n v="36.880000000000003"/>
    <n v="36.880000000000003"/>
    <n v="36.880000000000003"/>
    <n v="1.8438177870000001"/>
    <n v="1.8438177870000001"/>
    <n v="54.235294119999999"/>
    <n v="54.235294119999999"/>
  </r>
  <r>
    <d v="2025-11-02T00:00:00"/>
    <x v="31"/>
    <n v="268"/>
    <n v="2"/>
    <n v="0.65500000000000003"/>
    <n v="0.746"/>
    <n v="1.31"/>
    <n v="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4"/>
    <n v="800"/>
    <n v="8"/>
    <n v="1.0209999999999999"/>
    <n v="1"/>
    <n v="8.17"/>
    <n v="8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5"/>
    <n v="1420"/>
    <n v="6"/>
    <n v="0.90800000000000003"/>
    <n v="0.42299999999999999"/>
    <n v="5.45"/>
    <n v="5.45"/>
    <s v="USD"/>
    <n v="2"/>
    <n v="2"/>
    <n v="2"/>
    <n v="2"/>
    <n v="2"/>
    <n v="2"/>
    <n v="2"/>
    <n v="2"/>
    <n v="44.37"/>
    <n v="44.37"/>
    <n v="44.37"/>
    <n v="44.37"/>
    <n v="12.283074149999999"/>
    <n v="12.283074149999999"/>
    <n v="8.1412844040000003"/>
    <n v="8.1412844040000003"/>
  </r>
  <r>
    <d v="2025-11-02T00:00:00"/>
    <x v="35"/>
    <n v="4632"/>
    <n v="18"/>
    <n v="0.78300000000000003"/>
    <n v="0.38900000000000001"/>
    <n v="14.1"/>
    <n v="14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3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4"/>
    <n v="1828"/>
    <n v="16"/>
    <n v="0.79100000000000004"/>
    <n v="0.875"/>
    <n v="12.65"/>
    <n v="12.65"/>
    <s v="USD"/>
    <n v="3"/>
    <n v="4"/>
    <n v="4"/>
    <n v="4"/>
    <n v="3"/>
    <n v="4"/>
    <n v="4"/>
    <n v="4"/>
    <n v="78.66"/>
    <n v="103.64"/>
    <n v="103.64"/>
    <n v="103.64"/>
    <n v="12.20571208"/>
    <n v="12.20571208"/>
    <n v="8.1928853749999995"/>
    <n v="8.1928853749999995"/>
  </r>
  <r>
    <d v="2025-11-02T00:00:00"/>
    <x v="33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4"/>
    <n v="2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5"/>
    <n v="675"/>
    <n v="4"/>
    <n v="0.82"/>
    <n v="0.59299999999999997"/>
    <n v="3.28"/>
    <n v="3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4"/>
    <n v="3682"/>
    <n v="9"/>
    <n v="0.54300000000000004"/>
    <n v="0.24399999999999999"/>
    <n v="4.8899999999999997"/>
    <n v="4.8899999999999997"/>
    <s v="USD"/>
    <n v="3"/>
    <n v="3"/>
    <n v="3"/>
    <n v="3"/>
    <n v="3"/>
    <n v="3"/>
    <n v="3"/>
    <n v="3"/>
    <n v="87.47"/>
    <n v="87.47"/>
    <n v="87.47"/>
    <n v="87.47"/>
    <n v="5.5904881670000002"/>
    <n v="5.5904881670000002"/>
    <n v="17.88752556"/>
    <n v="17.88752556"/>
  </r>
  <r>
    <d v="2025-11-02T00:00:00"/>
    <x v="3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5"/>
    <n v="4061"/>
    <n v="20"/>
    <n v="0.52100000000000002"/>
    <n v="0.49199999999999999"/>
    <n v="10.41"/>
    <n v="10.41"/>
    <s v="USD"/>
    <n v="1"/>
    <n v="2"/>
    <n v="2"/>
    <n v="2"/>
    <n v="1"/>
    <n v="2"/>
    <n v="2"/>
    <n v="2"/>
    <n v="21.88"/>
    <n v="42.78"/>
    <n v="42.78"/>
    <n v="42.78"/>
    <n v="24.333800839999999"/>
    <n v="24.333800839999999"/>
    <n v="4.1095100860000002"/>
    <n v="4.1095100860000002"/>
  </r>
  <r>
    <d v="2025-11-02T00:00:00"/>
    <x v="36"/>
    <n v="282"/>
    <n v="3"/>
    <n v="2.0499999999999998"/>
    <n v="1.0640000000000001"/>
    <n v="6.15"/>
    <n v="6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6"/>
    <n v="744"/>
    <n v="2"/>
    <n v="1.33"/>
    <n v="0.26900000000000002"/>
    <n v="2.66"/>
    <n v="2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6"/>
    <n v="461"/>
    <n v="2"/>
    <n v="1.83"/>
    <n v="0.434"/>
    <n v="3.66"/>
    <n v="3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6"/>
    <n v="875"/>
    <n v="1"/>
    <n v="0.86"/>
    <n v="0.114"/>
    <n v="0.86"/>
    <n v="0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7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7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7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9"/>
    <n v="801"/>
    <n v="8"/>
    <n v="0.94099999999999995"/>
    <n v="0.999"/>
    <n v="7.53"/>
    <n v="7.53"/>
    <s v="USD"/>
    <n v="0"/>
    <n v="1"/>
    <n v="1"/>
    <n v="1"/>
    <n v="0"/>
    <n v="1"/>
    <n v="1"/>
    <n v="1"/>
    <n v="0"/>
    <n v="11.49"/>
    <n v="11.49"/>
    <n v="11.49"/>
    <n v="65.535248039999999"/>
    <n v="65.535248039999999"/>
    <n v="1.525896414"/>
    <n v="1.525896414"/>
  </r>
  <r>
    <d v="2025-11-02T00:00:00"/>
    <x v="40"/>
    <n v="167"/>
    <n v="2"/>
    <n v="1.2350000000000001"/>
    <n v="1.198"/>
    <n v="2.4700000000000002"/>
    <n v="2.4700000000000002"/>
    <s v="USD"/>
    <n v="1"/>
    <n v="1"/>
    <n v="1"/>
    <n v="1"/>
    <n v="1"/>
    <n v="1"/>
    <n v="1"/>
    <n v="1"/>
    <n v="34.49"/>
    <n v="34.49"/>
    <n v="34.49"/>
    <n v="34.49"/>
    <n v="7.1614960859999997"/>
    <n v="7.1614960859999997"/>
    <n v="13.963562749999999"/>
    <n v="13.963562749999999"/>
  </r>
  <r>
    <d v="2025-11-02T00:00:00"/>
    <x v="41"/>
    <n v="575"/>
    <n v="4"/>
    <n v="1.62"/>
    <n v="0.69599999999999995"/>
    <n v="6.48"/>
    <n v="6.48"/>
    <s v="USD"/>
    <n v="1"/>
    <n v="1"/>
    <n v="1"/>
    <n v="1"/>
    <n v="1"/>
    <n v="1"/>
    <n v="1"/>
    <n v="1"/>
    <n v="42.49"/>
    <n v="42.49"/>
    <n v="42.49"/>
    <n v="42.49"/>
    <n v="15.25064721"/>
    <n v="15.25064721"/>
    <n v="6.5570987650000001"/>
    <n v="6.5570987650000001"/>
  </r>
  <r>
    <d v="2025-11-02T00:00:00"/>
    <x v="42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9"/>
    <n v="842"/>
    <n v="9"/>
    <n v="0.88600000000000001"/>
    <n v="1.069"/>
    <n v="7.97"/>
    <n v="7.97"/>
    <s v="USD"/>
    <n v="4"/>
    <n v="7"/>
    <n v="7"/>
    <n v="7"/>
    <n v="4"/>
    <n v="7"/>
    <n v="7"/>
    <n v="7"/>
    <n v="86.96"/>
    <n v="138.75"/>
    <n v="138.75"/>
    <n v="138.75"/>
    <n v="5.7441441439999998"/>
    <n v="5.7441441439999998"/>
    <n v="17.409033879999999"/>
    <n v="17.409033879999999"/>
  </r>
  <r>
    <d v="2025-11-02T00:00:00"/>
    <x v="40"/>
    <n v="923"/>
    <n v="13"/>
    <n v="1.036"/>
    <n v="1.4079999999999999"/>
    <n v="13.47"/>
    <n v="13.47"/>
    <s v="USD"/>
    <n v="1"/>
    <n v="1"/>
    <n v="1"/>
    <n v="1"/>
    <n v="1"/>
    <n v="1"/>
    <n v="1"/>
    <n v="1"/>
    <n v="34.49"/>
    <n v="34.49"/>
    <n v="34.49"/>
    <n v="34.49"/>
    <n v="39.054798490000003"/>
    <n v="39.054798490000003"/>
    <n v="2.5605048259999998"/>
    <n v="2.5605048259999998"/>
  </r>
  <r>
    <d v="2025-11-02T00:00:00"/>
    <x v="41"/>
    <n v="633"/>
    <n v="2"/>
    <n v="1.26"/>
    <n v="0.316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42"/>
    <n v="2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2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9"/>
    <n v="273"/>
    <n v="6"/>
    <n v="0.73"/>
    <n v="2.198"/>
    <n v="4.38"/>
    <n v="4.38"/>
    <s v="USD"/>
    <n v="2"/>
    <n v="2"/>
    <n v="2"/>
    <n v="2"/>
    <n v="2"/>
    <n v="2"/>
    <n v="2"/>
    <n v="2"/>
    <n v="38.369999999999997"/>
    <n v="38.369999999999997"/>
    <n v="38.369999999999997"/>
    <n v="38.369999999999997"/>
    <n v="11.415168100000001"/>
    <n v="11.415168100000001"/>
    <n v="8.7602739730000003"/>
    <n v="8.7602739730000003"/>
  </r>
  <r>
    <d v="2025-11-02T00:00:00"/>
    <x v="40"/>
    <n v="2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1"/>
    <n v="672"/>
    <n v="7"/>
    <n v="1.2230000000000001"/>
    <n v="1.042"/>
    <n v="8.56"/>
    <n v="8.56"/>
    <s v="USD"/>
    <n v="1"/>
    <n v="1"/>
    <n v="1"/>
    <n v="1"/>
    <n v="1"/>
    <n v="1"/>
    <n v="1"/>
    <n v="1"/>
    <n v="22.49"/>
    <n v="22.49"/>
    <n v="22.49"/>
    <n v="22.49"/>
    <n v="38.0613606"/>
    <n v="38.0613606"/>
    <n v="2.627336449"/>
    <n v="2.627336449"/>
  </r>
  <r>
    <d v="2025-11-02T00:00:00"/>
    <x v="41"/>
    <n v="123"/>
    <n v="2"/>
    <n v="1.24"/>
    <n v="1.6259999999999999"/>
    <n v="2.48"/>
    <n v="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9"/>
    <n v="650"/>
    <n v="2"/>
    <n v="0.38"/>
    <n v="0.308"/>
    <n v="0.76"/>
    <n v="0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42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0"/>
    <n v="1411"/>
    <n v="15"/>
    <n v="0.65700000000000003"/>
    <n v="1.0629999999999999"/>
    <n v="9.86"/>
    <n v="9.86"/>
    <s v="USD"/>
    <n v="1"/>
    <n v="1"/>
    <n v="1"/>
    <n v="1"/>
    <n v="1"/>
    <n v="1"/>
    <n v="1"/>
    <n v="1"/>
    <n v="22.88"/>
    <n v="22.88"/>
    <n v="22.88"/>
    <n v="22.88"/>
    <n v="43.094405590000001"/>
    <n v="43.094405590000001"/>
    <n v="2.3204868150000002"/>
    <n v="2.3204868150000002"/>
  </r>
  <r>
    <d v="2025-11-02T00:00:00"/>
    <x v="28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3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28"/>
    <n v="266"/>
    <n v="2"/>
    <n v="1.02"/>
    <n v="0.752"/>
    <n v="2.04"/>
    <n v="2.04"/>
    <s v="USD"/>
    <n v="1"/>
    <n v="1"/>
    <n v="1"/>
    <n v="1"/>
    <n v="1"/>
    <n v="1"/>
    <n v="1"/>
    <n v="1"/>
    <n v="37.49"/>
    <n v="37.49"/>
    <n v="37.49"/>
    <n v="37.49"/>
    <n v="5.4414510539999998"/>
    <n v="5.4414510539999998"/>
    <n v="18.377450979999999"/>
    <n v="18.377450979999999"/>
  </r>
  <r>
    <d v="2025-11-02T00:00:00"/>
    <x v="43"/>
    <n v="129"/>
    <n v="1"/>
    <n v="0.33"/>
    <n v="0.77500000000000002"/>
    <n v="0.33"/>
    <n v="0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28"/>
    <n v="2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3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28"/>
    <n v="205"/>
    <n v="1"/>
    <n v="0.38"/>
    <n v="0.48799999999999999"/>
    <n v="0.38"/>
    <n v="0.38"/>
    <s v="USD"/>
    <n v="0"/>
    <n v="1"/>
    <n v="1"/>
    <n v="1"/>
    <n v="0"/>
    <n v="1"/>
    <n v="1"/>
    <n v="1"/>
    <n v="0"/>
    <n v="37.49"/>
    <n v="37.49"/>
    <n v="37.49"/>
    <n v="1.013603628"/>
    <n v="1.013603628"/>
    <n v="98.657894740000003"/>
    <n v="98.657894740000003"/>
  </r>
  <r>
    <d v="2025-11-02T00:00:00"/>
    <x v="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5"/>
    <n v="3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"/>
    <n v="137"/>
    <n v="1"/>
    <n v="2.25"/>
    <n v="0.73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5"/>
    <n v="675"/>
    <n v="4"/>
    <n v="0.88500000000000001"/>
    <n v="0.59299999999999997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"/>
    <n v="1257"/>
    <n v="4"/>
    <n v="1.478"/>
    <n v="0.318"/>
    <n v="5.91"/>
    <n v="5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5"/>
    <n v="809"/>
    <n v="9"/>
    <n v="0.85"/>
    <n v="1.1120000000000001"/>
    <n v="7.65"/>
    <n v="7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8"/>
    <n v="498"/>
    <n v="2"/>
    <n v="1.425"/>
    <n v="0.40200000000000002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45"/>
    <n v="704"/>
    <n v="3"/>
    <n v="0.82"/>
    <n v="0.42599999999999999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5"/>
    <n v="364"/>
    <n v="4"/>
    <n v="1.0880000000000001"/>
    <n v="1.099"/>
    <n v="4.3499999999999996"/>
    <n v="4.3499999999999996"/>
    <s v="USD"/>
    <n v="1"/>
    <n v="1"/>
    <n v="1"/>
    <n v="1"/>
    <n v="1"/>
    <n v="1"/>
    <n v="1"/>
    <n v="1"/>
    <n v="24.49"/>
    <n v="24.49"/>
    <n v="24.49"/>
    <n v="24.49"/>
    <n v="17.762351979999998"/>
    <n v="17.762351979999998"/>
    <n v="5.6298850570000001"/>
    <n v="5.6298850570000001"/>
  </r>
  <r>
    <d v="2025-11-02T00:00:00"/>
    <x v="8"/>
    <n v="162"/>
    <n v="1"/>
    <n v="1.86"/>
    <n v="0.61699999999999999"/>
    <n v="1.86"/>
    <n v="1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45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3"/>
    <n v="398"/>
    <n v="2"/>
    <n v="2.04"/>
    <n v="0.503"/>
    <n v="4.08"/>
    <n v="4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8"/>
    <n v="197"/>
    <n v="1"/>
    <n v="0.73"/>
    <n v="0.50800000000000001"/>
    <n v="0.73"/>
    <n v="0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3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2T00:00:00"/>
    <x v="45"/>
    <n v="337"/>
    <n v="3"/>
    <n v="0.65"/>
    <n v="0.89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2T00:00:00"/>
    <x v="5"/>
    <n v="1475"/>
    <n v="12"/>
    <n v="0.47299999999999998"/>
    <n v="0.81399999999999995"/>
    <n v="5.67"/>
    <n v="5.67"/>
    <s v="USD"/>
    <n v="1"/>
    <n v="1"/>
    <n v="1"/>
    <n v="1"/>
    <n v="1"/>
    <n v="1"/>
    <n v="1"/>
    <n v="1"/>
    <n v="38.880000000000003"/>
    <n v="38.880000000000003"/>
    <n v="38.880000000000003"/>
    <n v="38.880000000000003"/>
    <n v="14.58333333"/>
    <n v="14.58333333"/>
    <n v="6.8571428570000004"/>
    <n v="6.8571428570000004"/>
  </r>
  <r>
    <d v="2025-11-02T00:00:00"/>
    <x v="2"/>
    <n v="1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0"/>
    <n v="4048"/>
    <n v="28"/>
    <n v="1.663"/>
    <n v="0.69199999999999995"/>
    <n v="46.56"/>
    <n v="46.56"/>
    <s v="USD"/>
    <n v="1"/>
    <n v="1"/>
    <n v="1"/>
    <n v="1"/>
    <n v="1"/>
    <n v="1"/>
    <n v="1"/>
    <n v="1"/>
    <n v="37.49"/>
    <n v="37.49"/>
    <n v="37.49"/>
    <n v="37.49"/>
    <n v="124.1931182"/>
    <n v="124.1931182"/>
    <n v="0.80519759449999995"/>
    <n v="0.80519759449999995"/>
  </r>
  <r>
    <d v="2025-11-03T00:00:00"/>
    <x v="1"/>
    <n v="6479"/>
    <n v="99"/>
    <n v="1.885"/>
    <n v="1.528"/>
    <n v="186.6"/>
    <n v="186.6"/>
    <s v="USD"/>
    <n v="19"/>
    <n v="21"/>
    <n v="21"/>
    <n v="21"/>
    <n v="23"/>
    <n v="26"/>
    <n v="26"/>
    <n v="26"/>
    <n v="1247.8900000000001"/>
    <n v="1316.73"/>
    <n v="1316.73"/>
    <n v="1316.73"/>
    <n v="14.171470230000001"/>
    <n v="14.171470230000001"/>
    <n v="7.0564308679999996"/>
    <n v="7.0564308679999996"/>
  </r>
  <r>
    <d v="2025-11-03T00:00:00"/>
    <x v="2"/>
    <n v="4495"/>
    <n v="40"/>
    <n v="2.3010000000000002"/>
    <n v="0.89"/>
    <n v="92.04"/>
    <n v="92.04"/>
    <s v="USD"/>
    <n v="9"/>
    <n v="11"/>
    <n v="11"/>
    <n v="11"/>
    <n v="16"/>
    <n v="18"/>
    <n v="18"/>
    <n v="18"/>
    <n v="483.01"/>
    <n v="547.38"/>
    <n v="547.38"/>
    <n v="547.38"/>
    <n v="16.814644309999998"/>
    <n v="16.814644309999998"/>
    <n v="5.9471968710000001"/>
    <n v="5.9471968710000001"/>
  </r>
  <r>
    <d v="2025-11-03T00:00:00"/>
    <x v="4"/>
    <n v="3075"/>
    <n v="11"/>
    <n v="4.5650000000000004"/>
    <n v="0.35799999999999998"/>
    <n v="50.22"/>
    <n v="50.22"/>
    <s v="USD"/>
    <n v="10"/>
    <n v="10"/>
    <n v="10"/>
    <n v="10"/>
    <n v="15"/>
    <n v="15"/>
    <n v="15"/>
    <n v="15"/>
    <n v="825.83"/>
    <n v="825.83"/>
    <n v="825.83"/>
    <n v="825.83"/>
    <n v="6.0811547170000004"/>
    <n v="6.0811547170000004"/>
    <n v="16.44424532"/>
    <n v="16.44424532"/>
  </r>
  <r>
    <d v="2025-11-03T00:00:00"/>
    <x v="44"/>
    <n v="5226"/>
    <n v="52"/>
    <n v="2.1920000000000002"/>
    <n v="0.995"/>
    <n v="113.99"/>
    <n v="113.99"/>
    <s v="USD"/>
    <n v="6"/>
    <n v="7"/>
    <n v="7"/>
    <n v="7"/>
    <n v="6"/>
    <n v="7"/>
    <n v="7"/>
    <n v="7"/>
    <n v="187.93"/>
    <n v="222.42"/>
    <n v="222.42"/>
    <n v="222.42"/>
    <n v="51.249887600000001"/>
    <n v="51.249887600000001"/>
    <n v="1.951223792"/>
    <n v="1.951223792"/>
  </r>
  <r>
    <d v="2025-11-03T00:00:00"/>
    <x v="6"/>
    <n v="1420"/>
    <n v="17"/>
    <n v="1.7809999999999999"/>
    <n v="1.1970000000000001"/>
    <n v="30.28"/>
    <n v="30.28"/>
    <s v="USD"/>
    <n v="4"/>
    <n v="5"/>
    <n v="5"/>
    <n v="5"/>
    <n v="4"/>
    <n v="5"/>
    <n v="5"/>
    <n v="5"/>
    <n v="96.62"/>
    <n v="120.5"/>
    <n v="120.5"/>
    <n v="120.5"/>
    <n v="25.128630709999999"/>
    <n v="25.128630709999999"/>
    <n v="3.979524439"/>
    <n v="3.979524439"/>
  </r>
  <r>
    <d v="2025-11-03T00:00:00"/>
    <x v="7"/>
    <n v="1612"/>
    <n v="19"/>
    <n v="2.1379999999999999"/>
    <n v="1.179"/>
    <n v="40.619999999999997"/>
    <n v="40.619999999999997"/>
    <s v="USD"/>
    <n v="4"/>
    <n v="5"/>
    <n v="5"/>
    <n v="5"/>
    <n v="4"/>
    <n v="5"/>
    <n v="5"/>
    <n v="5"/>
    <n v="169.74"/>
    <n v="204.23"/>
    <n v="204.23"/>
    <n v="204.23"/>
    <n v="19.889340449999999"/>
    <n v="19.889340449999999"/>
    <n v="5.0278188080000001"/>
    <n v="5.0278188080000001"/>
  </r>
  <r>
    <d v="2025-11-03T00:00:00"/>
    <x v="9"/>
    <n v="1412"/>
    <n v="14"/>
    <n v="1.5309999999999999"/>
    <n v="0.99199999999999999"/>
    <n v="21.43"/>
    <n v="21.43"/>
    <s v="USD"/>
    <n v="1"/>
    <n v="1"/>
    <n v="1"/>
    <n v="1"/>
    <n v="1"/>
    <n v="1"/>
    <n v="1"/>
    <n v="1"/>
    <n v="21.88"/>
    <n v="21.88"/>
    <n v="21.88"/>
    <n v="21.88"/>
    <n v="97.943327240000002"/>
    <n v="97.943327240000002"/>
    <n v="1.0209986"/>
    <n v="1.0209986"/>
  </r>
  <r>
    <d v="2025-11-03T00:00:00"/>
    <x v="4"/>
    <n v="14560"/>
    <n v="97"/>
    <n v="4.57"/>
    <n v="0.66600000000000004"/>
    <n v="443.26"/>
    <n v="443.26"/>
    <s v="USD"/>
    <n v="30"/>
    <n v="35"/>
    <n v="36"/>
    <n v="36"/>
    <n v="60"/>
    <n v="67"/>
    <n v="71"/>
    <n v="71"/>
    <n v="2608.48"/>
    <n v="2851.4"/>
    <n v="2997.36"/>
    <n v="2997.36"/>
    <n v="15.54534615"/>
    <n v="14.788347079999999"/>
    <n v="6.4327933939999999"/>
    <n v="6.7620809460000002"/>
  </r>
  <r>
    <d v="2025-11-03T00:00:00"/>
    <x v="10"/>
    <n v="3992"/>
    <n v="19"/>
    <n v="5.4329999999999998"/>
    <n v="0.47599999999999998"/>
    <n v="103.23"/>
    <n v="103.23"/>
    <s v="USD"/>
    <n v="9"/>
    <n v="10"/>
    <n v="10"/>
    <n v="10"/>
    <n v="10"/>
    <n v="17"/>
    <n v="17"/>
    <n v="17"/>
    <n v="322.91000000000003"/>
    <n v="518.84"/>
    <n v="518.84"/>
    <n v="518.84"/>
    <n v="19.896307149999998"/>
    <n v="19.896307149999998"/>
    <n v="5.0260583160000003"/>
    <n v="5.0260583160000003"/>
  </r>
  <r>
    <d v="2025-11-03T00:00:00"/>
    <x v="11"/>
    <n v="2136"/>
    <n v="16"/>
    <n v="5.516"/>
    <n v="0.749"/>
    <n v="88.25"/>
    <n v="88.25"/>
    <s v="USD"/>
    <n v="5"/>
    <n v="6"/>
    <n v="6"/>
    <n v="6"/>
    <n v="12"/>
    <n v="13"/>
    <n v="13"/>
    <n v="13"/>
    <n v="299.88"/>
    <n v="327.37"/>
    <n v="327.37"/>
    <n v="327.37"/>
    <n v="26.95726548"/>
    <n v="26.95726548"/>
    <n v="3.7095750710000002"/>
    <n v="3.7095750710000002"/>
  </r>
  <r>
    <d v="2025-11-03T00:00:00"/>
    <x v="12"/>
    <n v="6342"/>
    <n v="42"/>
    <n v="5.0359999999999996"/>
    <n v="0.66200000000000003"/>
    <n v="211.52"/>
    <n v="211.52"/>
    <s v="USD"/>
    <n v="15"/>
    <n v="16"/>
    <n v="16"/>
    <n v="16"/>
    <n v="19"/>
    <n v="20"/>
    <n v="20"/>
    <n v="20"/>
    <n v="727.81"/>
    <n v="806.3"/>
    <n v="806.3"/>
    <n v="806.3"/>
    <n v="26.233411879999998"/>
    <n v="26.233411879999998"/>
    <n v="3.8119326779999998"/>
    <n v="3.8119326779999998"/>
  </r>
  <r>
    <d v="2025-11-03T00:00:00"/>
    <x v="13"/>
    <n v="9720"/>
    <n v="35"/>
    <n v="3.7450000000000001"/>
    <n v="0.36"/>
    <n v="131.08000000000001"/>
    <n v="131.08000000000001"/>
    <s v="USD"/>
    <n v="11"/>
    <n v="13"/>
    <n v="13"/>
    <n v="13"/>
    <n v="13"/>
    <n v="15"/>
    <n v="15"/>
    <n v="15"/>
    <n v="381.8"/>
    <n v="437.28"/>
    <n v="437.28"/>
    <n v="437.28"/>
    <n v="29.976216610000002"/>
    <n v="29.976216610000002"/>
    <n v="3.3359780290000001"/>
    <n v="3.3359780290000001"/>
  </r>
  <r>
    <d v="2025-11-03T00:00:00"/>
    <x v="14"/>
    <n v="2826"/>
    <n v="16"/>
    <n v="3.3660000000000001"/>
    <n v="0.56599999999999995"/>
    <n v="53.85"/>
    <n v="53.85"/>
    <s v="USD"/>
    <n v="2"/>
    <n v="2"/>
    <n v="2"/>
    <n v="2"/>
    <n v="2"/>
    <n v="2"/>
    <n v="2"/>
    <n v="2"/>
    <n v="61.47"/>
    <n v="61.47"/>
    <n v="61.47"/>
    <n v="61.47"/>
    <n v="87.603709129999999"/>
    <n v="87.603709129999999"/>
    <n v="1.1415041779999999"/>
    <n v="1.1415041779999999"/>
  </r>
  <r>
    <d v="2025-11-03T00:00:00"/>
    <x v="46"/>
    <n v="2179"/>
    <n v="8"/>
    <n v="2.391"/>
    <n v="0.36699999999999999"/>
    <n v="19.13"/>
    <n v="19.13"/>
    <s v="USD"/>
    <n v="5"/>
    <n v="5"/>
    <n v="5"/>
    <n v="5"/>
    <n v="5"/>
    <n v="5"/>
    <n v="5"/>
    <n v="5"/>
    <n v="160.33000000000001"/>
    <n v="160.33000000000001"/>
    <n v="160.33000000000001"/>
    <n v="160.33000000000001"/>
    <n v="11.93164099"/>
    <n v="11.93164099"/>
    <n v="8.3810768430000007"/>
    <n v="8.3810768430000007"/>
  </r>
  <r>
    <d v="2025-11-03T00:00:00"/>
    <x v="15"/>
    <n v="2786"/>
    <n v="8"/>
    <n v="3.67"/>
    <n v="0.28699999999999998"/>
    <n v="29.36"/>
    <n v="29.36"/>
    <s v="USD"/>
    <n v="1"/>
    <n v="1"/>
    <n v="1"/>
    <n v="1"/>
    <n v="1"/>
    <n v="1"/>
    <n v="1"/>
    <n v="1"/>
    <n v="78.489999999999995"/>
    <n v="78.489999999999995"/>
    <n v="78.489999999999995"/>
    <n v="78.489999999999995"/>
    <n v="37.406038989999999"/>
    <n v="37.406038989999999"/>
    <n v="2.673365123"/>
    <n v="2.673365123"/>
  </r>
  <r>
    <d v="2025-11-03T00:00:00"/>
    <x v="16"/>
    <n v="1450"/>
    <n v="8"/>
    <n v="3.5249999999999999"/>
    <n v="0.55200000000000005"/>
    <n v="28.2"/>
    <n v="28.2"/>
    <s v="USD"/>
    <n v="3"/>
    <n v="3"/>
    <n v="3"/>
    <n v="3"/>
    <n v="3"/>
    <n v="3"/>
    <n v="3"/>
    <n v="3"/>
    <n v="198.25"/>
    <n v="198.25"/>
    <n v="198.25"/>
    <n v="198.25"/>
    <n v="14.224464060000001"/>
    <n v="14.224464060000001"/>
    <n v="7.0301418440000001"/>
    <n v="7.0301418440000001"/>
  </r>
  <r>
    <d v="2025-11-03T00:00:00"/>
    <x v="49"/>
    <n v="6162"/>
    <n v="43"/>
    <n v="1.919"/>
    <n v="0.69799999999999995"/>
    <n v="82.5"/>
    <n v="82.5"/>
    <s v="USD"/>
    <n v="6"/>
    <n v="6"/>
    <n v="6"/>
    <n v="6"/>
    <n v="15"/>
    <n v="15"/>
    <n v="15"/>
    <n v="15"/>
    <n v="496.74"/>
    <n v="496.74"/>
    <n v="496.74"/>
    <n v="496.74"/>
    <n v="16.608286020000001"/>
    <n v="16.608286020000001"/>
    <n v="6.0210909089999998"/>
    <n v="6.0210909089999998"/>
  </r>
  <r>
    <d v="2025-11-03T00:00:00"/>
    <x v="17"/>
    <n v="940"/>
    <n v="6"/>
    <n v="4.673"/>
    <n v="0.63800000000000001"/>
    <n v="28.04"/>
    <n v="28.04"/>
    <s v="USD"/>
    <n v="1"/>
    <n v="1"/>
    <n v="1"/>
    <n v="1"/>
    <n v="2"/>
    <n v="2"/>
    <n v="2"/>
    <n v="2"/>
    <n v="69.760000000000005"/>
    <n v="69.760000000000005"/>
    <n v="69.760000000000005"/>
    <n v="69.760000000000005"/>
    <n v="40.194954129999999"/>
    <n v="40.194954129999999"/>
    <n v="2.487874465"/>
    <n v="2.487874465"/>
  </r>
  <r>
    <d v="2025-11-03T00:00:00"/>
    <x v="18"/>
    <n v="825"/>
    <n v="7"/>
    <n v="2.5470000000000002"/>
    <n v="0.84799999999999998"/>
    <n v="17.829999999999998"/>
    <n v="17.829999999999998"/>
    <s v="USD"/>
    <n v="0"/>
    <n v="1"/>
    <n v="1"/>
    <n v="1"/>
    <n v="0"/>
    <n v="1"/>
    <n v="1"/>
    <n v="1"/>
    <n v="0"/>
    <n v="104.88"/>
    <n v="104.88"/>
    <n v="104.88"/>
    <n v="17.000381390000001"/>
    <n v="17.000381390000001"/>
    <n v="5.8822209760000002"/>
    <n v="5.8822209760000002"/>
  </r>
  <r>
    <d v="2025-11-03T00:00:00"/>
    <x v="19"/>
    <n v="2968"/>
    <n v="7"/>
    <n v="8.4269999999999996"/>
    <n v="0.23599999999999999"/>
    <n v="58.99"/>
    <n v="58.99"/>
    <s v="USD"/>
    <n v="3"/>
    <n v="3"/>
    <n v="3"/>
    <n v="3"/>
    <n v="4"/>
    <n v="4"/>
    <n v="4"/>
    <n v="4"/>
    <n v="260.45999999999998"/>
    <n v="260.45999999999998"/>
    <n v="260.45999999999998"/>
    <n v="260.45999999999998"/>
    <n v="22.648391310000001"/>
    <n v="22.648391310000001"/>
    <n v="4.4153246309999998"/>
    <n v="4.4153246309999998"/>
  </r>
  <r>
    <d v="2025-11-03T00:00:00"/>
    <x v="20"/>
    <n v="2923"/>
    <n v="15"/>
    <n v="4.3970000000000002"/>
    <n v="0.51300000000000001"/>
    <n v="65.95"/>
    <n v="65.95"/>
    <s v="USD"/>
    <n v="3"/>
    <n v="3"/>
    <n v="3"/>
    <n v="3"/>
    <n v="13"/>
    <n v="13"/>
    <n v="13"/>
    <n v="13"/>
    <n v="906.54"/>
    <n v="906.54"/>
    <n v="906.54"/>
    <n v="906.54"/>
    <n v="7.2749134069999997"/>
    <n v="7.2749134069999997"/>
    <n v="13.745868079999999"/>
    <n v="13.745868079999999"/>
  </r>
  <r>
    <d v="2025-11-03T00:00:00"/>
    <x v="21"/>
    <n v="2449"/>
    <n v="16"/>
    <n v="3.1760000000000002"/>
    <n v="0.65300000000000002"/>
    <n v="50.82"/>
    <n v="50.82"/>
    <s v="USD"/>
    <n v="3"/>
    <n v="3"/>
    <n v="3"/>
    <n v="3"/>
    <n v="3"/>
    <n v="3"/>
    <n v="3"/>
    <n v="3"/>
    <n v="105.27"/>
    <n v="105.27"/>
    <n v="105.27"/>
    <n v="105.27"/>
    <n v="48.275862070000002"/>
    <n v="48.275862070000002"/>
    <n v="2.0714285710000002"/>
    <n v="2.0714285710000002"/>
  </r>
  <r>
    <d v="2025-11-03T00:00:00"/>
    <x v="22"/>
    <n v="433"/>
    <n v="6"/>
    <n v="3.5579999999999998"/>
    <n v="1.3859999999999999"/>
    <n v="21.35"/>
    <n v="21.35"/>
    <s v="USD"/>
    <n v="2"/>
    <n v="2"/>
    <n v="2"/>
    <n v="2"/>
    <n v="2"/>
    <n v="2"/>
    <n v="2"/>
    <n v="2"/>
    <n v="102.98"/>
    <n v="102.98"/>
    <n v="102.98"/>
    <n v="102.98"/>
    <n v="20.732181010000001"/>
    <n v="20.732181010000001"/>
    <n v="4.8234192040000003"/>
    <n v="4.8234192040000003"/>
  </r>
  <r>
    <d v="2025-11-03T00:00:00"/>
    <x v="3"/>
    <n v="1795"/>
    <n v="4"/>
    <n v="5.2350000000000003"/>
    <n v="0.223"/>
    <n v="20.94"/>
    <n v="20.94"/>
    <s v="USD"/>
    <n v="1"/>
    <n v="1"/>
    <n v="1"/>
    <n v="1"/>
    <n v="1"/>
    <n v="1"/>
    <n v="1"/>
    <n v="1"/>
    <n v="98.49"/>
    <n v="98.49"/>
    <n v="98.49"/>
    <n v="98.49"/>
    <n v="21.261041729999999"/>
    <n v="21.261041729999999"/>
    <n v="4.703438395"/>
    <n v="4.703438395"/>
  </r>
  <r>
    <d v="2025-11-03T00:00:00"/>
    <x v="46"/>
    <n v="7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45"/>
    <n v="299"/>
    <n v="3"/>
    <n v="2.7"/>
    <n v="1.0029999999999999"/>
    <n v="8.1"/>
    <n v="8.1"/>
    <s v="USD"/>
    <n v="0"/>
    <n v="1"/>
    <n v="1"/>
    <n v="1"/>
    <n v="0"/>
    <n v="1"/>
    <n v="1"/>
    <n v="1"/>
    <n v="0"/>
    <n v="27.49"/>
    <n v="27.49"/>
    <n v="27.49"/>
    <n v="29.465260090000001"/>
    <n v="29.465260090000001"/>
    <n v="3.3938271599999998"/>
    <n v="3.3938271599999998"/>
  </r>
  <r>
    <d v="2025-11-03T00:00:00"/>
    <x v="10"/>
    <n v="1175"/>
    <n v="6"/>
    <n v="3.7669999999999999"/>
    <n v="0.51100000000000001"/>
    <n v="22.6"/>
    <n v="22.6"/>
    <s v="USD"/>
    <n v="1"/>
    <n v="1"/>
    <n v="1"/>
    <n v="1"/>
    <n v="1"/>
    <n v="1"/>
    <n v="1"/>
    <n v="1"/>
    <n v="90.9"/>
    <n v="90.9"/>
    <n v="90.9"/>
    <n v="90.9"/>
    <n v="24.86248625"/>
    <n v="24.86248625"/>
    <n v="4.0221238939999999"/>
    <n v="4.0221238939999999"/>
  </r>
  <r>
    <d v="2025-11-03T00:00:00"/>
    <x v="14"/>
    <n v="2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23"/>
    <n v="255"/>
    <n v="7"/>
    <n v="3.2730000000000001"/>
    <n v="2.7450000000000001"/>
    <n v="22.91"/>
    <n v="22.91"/>
    <s v="USD"/>
    <n v="1"/>
    <n v="1"/>
    <n v="1"/>
    <n v="1"/>
    <n v="1"/>
    <n v="1"/>
    <n v="1"/>
    <n v="1"/>
    <n v="76.489999999999995"/>
    <n v="76.489999999999995"/>
    <n v="76.489999999999995"/>
    <n v="76.489999999999995"/>
    <n v="29.95162766"/>
    <n v="29.95162766"/>
    <n v="3.3387167180000001"/>
    <n v="3.3387167180000001"/>
  </r>
  <r>
    <d v="2025-11-03T00:00:00"/>
    <x v="34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18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0"/>
    <n v="1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2"/>
    <n v="600"/>
    <n v="2"/>
    <n v="4.0750000000000002"/>
    <n v="0.33300000000000002"/>
    <n v="8.15"/>
    <n v="8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6"/>
    <n v="446"/>
    <n v="6"/>
    <n v="2.9729999999999999"/>
    <n v="1.345"/>
    <n v="17.84"/>
    <n v="17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15"/>
    <n v="466"/>
    <n v="2"/>
    <n v="2.95"/>
    <n v="0.42899999999999999"/>
    <n v="5.9"/>
    <n v="5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6"/>
    <n v="1338"/>
    <n v="3"/>
    <n v="2.593"/>
    <n v="0.224"/>
    <n v="7.78"/>
    <n v="7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7"/>
    <n v="1461"/>
    <n v="7"/>
    <n v="2.5390000000000001"/>
    <n v="0.47899999999999998"/>
    <n v="17.77"/>
    <n v="17.77"/>
    <s v="USD"/>
    <n v="1"/>
    <n v="1"/>
    <n v="1"/>
    <n v="1"/>
    <n v="1"/>
    <n v="1"/>
    <n v="1"/>
    <n v="1"/>
    <n v="21.88"/>
    <n v="21.88"/>
    <n v="21.88"/>
    <n v="21.88"/>
    <n v="81.215722119999995"/>
    <n v="81.215722119999995"/>
    <n v="1.2312886890000001"/>
    <n v="1.2312886890000001"/>
  </r>
  <r>
    <d v="2025-11-03T00:00:00"/>
    <x v="24"/>
    <n v="4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4"/>
    <n v="1031"/>
    <n v="4"/>
    <n v="2.8879999999999999"/>
    <n v="0.38800000000000001"/>
    <n v="11.55"/>
    <n v="1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17"/>
    <n v="1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44"/>
    <n v="508"/>
    <n v="4"/>
    <n v="4.01"/>
    <n v="0.78700000000000003"/>
    <n v="16.04"/>
    <n v="16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1"/>
    <n v="439"/>
    <n v="1"/>
    <n v="3.51"/>
    <n v="0.22800000000000001"/>
    <n v="3.51"/>
    <n v="3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21"/>
    <n v="198"/>
    <n v="2"/>
    <n v="3.75"/>
    <n v="1.01"/>
    <n v="7.5"/>
    <n v="7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25"/>
    <n v="630"/>
    <n v="2"/>
    <n v="3.7749999999999999"/>
    <n v="0.317"/>
    <n v="7.55"/>
    <n v="7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26"/>
    <n v="1020"/>
    <n v="8"/>
    <n v="2.9409999999999998"/>
    <n v="0.78400000000000003"/>
    <n v="23.53"/>
    <n v="23.53"/>
    <s v="USD"/>
    <n v="2"/>
    <n v="2"/>
    <n v="2"/>
    <n v="2"/>
    <n v="2"/>
    <n v="2"/>
    <n v="2"/>
    <n v="2"/>
    <n v="45.8"/>
    <n v="45.8"/>
    <n v="45.8"/>
    <n v="45.8"/>
    <n v="51.375545850000002"/>
    <n v="51.375545850000002"/>
    <n v="1.946451339"/>
    <n v="1.946451339"/>
  </r>
  <r>
    <d v="2025-11-03T00:00:00"/>
    <x v="27"/>
    <n v="684"/>
    <n v="5"/>
    <n v="2.1"/>
    <n v="0.73099999999999998"/>
    <n v="10.5"/>
    <n v="10.5"/>
    <s v="USD"/>
    <n v="0"/>
    <n v="4"/>
    <n v="4"/>
    <n v="4"/>
    <n v="0"/>
    <n v="4"/>
    <n v="4"/>
    <n v="4"/>
    <n v="0"/>
    <n v="111.35"/>
    <n v="111.35"/>
    <n v="111.35"/>
    <n v="9.4297260890000008"/>
    <n v="9.4297260890000008"/>
    <n v="10.6047619"/>
    <n v="10.6047619"/>
  </r>
  <r>
    <d v="2025-11-03T00:00:00"/>
    <x v="5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1"/>
    <n v="99"/>
    <n v="1"/>
    <n v="2.08"/>
    <n v="1.01"/>
    <n v="2.08"/>
    <n v="2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14"/>
    <n v="135"/>
    <n v="5"/>
    <n v="3.4180000000000001"/>
    <n v="3.7040000000000002"/>
    <n v="17.09"/>
    <n v="17.09"/>
    <s v="USD"/>
    <n v="2"/>
    <n v="2"/>
    <n v="2"/>
    <n v="2"/>
    <n v="2"/>
    <n v="2"/>
    <n v="2"/>
    <n v="2"/>
    <n v="73.959999999999994"/>
    <n v="73.959999999999994"/>
    <n v="73.959999999999994"/>
    <n v="73.959999999999994"/>
    <n v="23.107084910000001"/>
    <n v="23.107084910000001"/>
    <n v="4.3276770039999999"/>
    <n v="4.3276770039999999"/>
  </r>
  <r>
    <d v="2025-11-03T00:00:00"/>
    <x v="44"/>
    <n v="37"/>
    <n v="1"/>
    <n v="2.48"/>
    <n v="2.7029999999999998"/>
    <n v="2.48"/>
    <n v="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12"/>
    <n v="852"/>
    <n v="9"/>
    <n v="3.2789999999999999"/>
    <n v="1.056"/>
    <n v="29.51"/>
    <n v="29.51"/>
    <s v="USD"/>
    <n v="5"/>
    <n v="7"/>
    <n v="7"/>
    <n v="7"/>
    <n v="5"/>
    <n v="8"/>
    <n v="8"/>
    <n v="8"/>
    <n v="132.44999999999999"/>
    <n v="221.31"/>
    <n v="221.31"/>
    <n v="221.31"/>
    <n v="13.33423704"/>
    <n v="13.33423704"/>
    <n v="7.4994916979999999"/>
    <n v="7.4994916979999999"/>
  </r>
  <r>
    <d v="2025-11-03T00:00:00"/>
    <x v="10"/>
    <n v="564"/>
    <n v="2"/>
    <n v="4.665"/>
    <n v="0.35499999999999998"/>
    <n v="9.33"/>
    <n v="9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28"/>
    <n v="185"/>
    <n v="1"/>
    <n v="1.57"/>
    <n v="0.54100000000000004"/>
    <n v="1.57"/>
    <n v="1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2"/>
    <n v="1339"/>
    <n v="8"/>
    <n v="2.3250000000000002"/>
    <n v="0.59699999999999998"/>
    <n v="18.600000000000001"/>
    <n v="18.600000000000001"/>
    <s v="USD"/>
    <n v="1"/>
    <n v="1"/>
    <n v="1"/>
    <n v="1"/>
    <n v="1"/>
    <n v="1"/>
    <n v="1"/>
    <n v="1"/>
    <n v="22.88"/>
    <n v="22.88"/>
    <n v="22.88"/>
    <n v="22.88"/>
    <n v="81.293706290000003"/>
    <n v="81.293706290000003"/>
    <n v="1.2301075269999999"/>
    <n v="1.2301075269999999"/>
  </r>
  <r>
    <d v="2025-11-03T00:00:00"/>
    <x v="9"/>
    <n v="201"/>
    <n v="1"/>
    <n v="2.08"/>
    <n v="0.498"/>
    <n v="2.08"/>
    <n v="2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16"/>
    <n v="597"/>
    <n v="6"/>
    <n v="5.3479999999999999"/>
    <n v="1.0049999999999999"/>
    <n v="32.090000000000003"/>
    <n v="32.09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8"/>
    <n v="2746"/>
    <n v="15"/>
    <n v="1.351"/>
    <n v="0.54600000000000004"/>
    <n v="20.260000000000002"/>
    <n v="20.260000000000002"/>
    <s v="USD"/>
    <n v="1"/>
    <n v="2"/>
    <n v="2"/>
    <n v="2"/>
    <n v="1"/>
    <n v="2"/>
    <n v="2"/>
    <n v="2"/>
    <n v="22.49"/>
    <n v="44.37"/>
    <n v="44.37"/>
    <n v="44.37"/>
    <n v="45.661482980000002"/>
    <n v="45.661482980000002"/>
    <n v="2.1900296149999998"/>
    <n v="2.1900296149999998"/>
  </r>
  <r>
    <d v="2025-11-03T00:00:00"/>
    <x v="19"/>
    <n v="420"/>
    <n v="1"/>
    <n v="3.24"/>
    <n v="0.23799999999999999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29"/>
    <n v="53"/>
    <n v="1"/>
    <n v="1.74"/>
    <n v="1.887"/>
    <n v="1.74"/>
    <n v="1.74"/>
    <s v="USD"/>
    <n v="1"/>
    <n v="1"/>
    <n v="1"/>
    <n v="1"/>
    <n v="1"/>
    <n v="1"/>
    <n v="1"/>
    <n v="1"/>
    <n v="37.49"/>
    <n v="37.49"/>
    <n v="37.49"/>
    <n v="37.49"/>
    <n v="4.6412376630000001"/>
    <n v="4.6412376630000001"/>
    <n v="21.545977010000001"/>
    <n v="21.545977010000001"/>
  </r>
  <r>
    <d v="2025-11-03T00:00:00"/>
    <x v="29"/>
    <n v="75"/>
    <n v="1"/>
    <n v="1.1499999999999999"/>
    <n v="1.333"/>
    <n v="1.1499999999999999"/>
    <n v="1.14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29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29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0"/>
    <n v="973"/>
    <n v="13"/>
    <n v="0.61799999999999999"/>
    <n v="1.3360000000000001"/>
    <n v="8.0299999999999994"/>
    <n v="8.0299999999999994"/>
    <s v="USD"/>
    <n v="1"/>
    <n v="1"/>
    <n v="1"/>
    <n v="1"/>
    <n v="1"/>
    <n v="1"/>
    <n v="1"/>
    <n v="1"/>
    <n v="13.88"/>
    <n v="13.88"/>
    <n v="13.88"/>
    <n v="13.88"/>
    <n v="57.853025940000002"/>
    <n v="57.853025940000002"/>
    <n v="1.7285180570000001"/>
    <n v="1.7285180570000001"/>
  </r>
  <r>
    <d v="2025-11-03T00:00:00"/>
    <x v="30"/>
    <n v="1454"/>
    <n v="13"/>
    <n v="0.63200000000000001"/>
    <n v="0.89400000000000002"/>
    <n v="8.2200000000000006"/>
    <n v="8.2200000000000006"/>
    <s v="USD"/>
    <n v="4"/>
    <n v="4"/>
    <n v="4"/>
    <n v="4"/>
    <n v="4"/>
    <n v="4"/>
    <n v="4"/>
    <n v="4"/>
    <n v="68.150000000000006"/>
    <n v="68.150000000000006"/>
    <n v="68.150000000000006"/>
    <n v="68.150000000000006"/>
    <n v="12.06162876"/>
    <n v="12.06162876"/>
    <n v="8.2907542579999998"/>
    <n v="8.2907542579999998"/>
  </r>
  <r>
    <d v="2025-11-03T00:00:00"/>
    <x v="30"/>
    <n v="633"/>
    <n v="8"/>
    <n v="0.63"/>
    <n v="1.264"/>
    <n v="5.04"/>
    <n v="5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0"/>
    <n v="3188"/>
    <n v="40"/>
    <n v="0.311"/>
    <n v="1.2549999999999999"/>
    <n v="12.45"/>
    <n v="12.45"/>
    <s v="USD"/>
    <n v="3"/>
    <n v="3"/>
    <n v="3"/>
    <n v="3"/>
    <n v="3"/>
    <n v="3"/>
    <n v="3"/>
    <n v="3"/>
    <n v="41.64"/>
    <n v="41.64"/>
    <n v="41.64"/>
    <n v="41.64"/>
    <n v="29.899135449999999"/>
    <n v="29.899135449999999"/>
    <n v="3.344578313"/>
    <n v="3.344578313"/>
  </r>
  <r>
    <d v="2025-11-03T00:00:00"/>
    <x v="31"/>
    <n v="63"/>
    <n v="1"/>
    <n v="1.26"/>
    <n v="1.587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2"/>
    <n v="1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1"/>
    <n v="1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2"/>
    <n v="273"/>
    <n v="1"/>
    <n v="0.8"/>
    <n v="0.36599999999999999"/>
    <n v="0.8"/>
    <n v="0.8"/>
    <s v="USD"/>
    <n v="1"/>
    <n v="1"/>
    <n v="1"/>
    <n v="1"/>
    <n v="1"/>
    <n v="1"/>
    <n v="1"/>
    <n v="1"/>
    <n v="29.9"/>
    <n v="29.9"/>
    <n v="29.9"/>
    <n v="29.9"/>
    <n v="2.6755852839999998"/>
    <n v="2.6755852839999998"/>
    <n v="37.375"/>
    <n v="37.375"/>
  </r>
  <r>
    <d v="2025-11-03T00:00:00"/>
    <x v="32"/>
    <n v="4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1"/>
    <n v="149"/>
    <n v="1"/>
    <n v="0.28999999999999998"/>
    <n v="0.67100000000000004"/>
    <n v="0.28999999999999998"/>
    <n v="0.289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2"/>
    <n v="280"/>
    <n v="3"/>
    <n v="0.68700000000000006"/>
    <n v="1.071"/>
    <n v="2.06"/>
    <n v="2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1"/>
    <n v="2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4"/>
    <n v="668"/>
    <n v="4"/>
    <n v="0.78500000000000003"/>
    <n v="0.59899999999999998"/>
    <n v="3.14"/>
    <n v="3.14"/>
    <s v="USD"/>
    <n v="1"/>
    <n v="1"/>
    <n v="1"/>
    <n v="1"/>
    <n v="2"/>
    <n v="2"/>
    <n v="2"/>
    <n v="2"/>
    <n v="42.98"/>
    <n v="42.98"/>
    <n v="42.98"/>
    <n v="42.98"/>
    <n v="7.3057235919999997"/>
    <n v="7.3057235919999997"/>
    <n v="13.687898089999999"/>
    <n v="13.687898089999999"/>
  </r>
  <r>
    <d v="2025-11-03T00:00:00"/>
    <x v="35"/>
    <n v="1011"/>
    <n v="5"/>
    <n v="0.67"/>
    <n v="0.495"/>
    <n v="3.35"/>
    <n v="3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5"/>
    <n v="2653"/>
    <n v="12"/>
    <n v="0.76300000000000001"/>
    <n v="0.45200000000000001"/>
    <n v="9.16"/>
    <n v="9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3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4"/>
    <n v="1689"/>
    <n v="10"/>
    <n v="0.92900000000000005"/>
    <n v="0.59199999999999997"/>
    <n v="9.2899999999999991"/>
    <n v="9.2899999999999991"/>
    <s v="USD"/>
    <n v="4"/>
    <n v="4"/>
    <n v="4"/>
    <n v="4"/>
    <n v="4"/>
    <n v="4"/>
    <n v="4"/>
    <n v="4"/>
    <n v="90.76"/>
    <n v="90.76"/>
    <n v="90.76"/>
    <n v="90.76"/>
    <n v="10.235786689999999"/>
    <n v="10.235786689999999"/>
    <n v="9.7696447790000001"/>
    <n v="9.7696447790000001"/>
  </r>
  <r>
    <d v="2025-11-03T00:00:00"/>
    <x v="33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4"/>
    <n v="294"/>
    <n v="1"/>
    <n v="0.28999999999999998"/>
    <n v="0.34"/>
    <n v="0.28999999999999998"/>
    <n v="0.28999999999999998"/>
    <s v="USD"/>
    <n v="1"/>
    <n v="1"/>
    <n v="1"/>
    <n v="1"/>
    <n v="1"/>
    <n v="1"/>
    <n v="1"/>
    <n v="1"/>
    <n v="21.88"/>
    <n v="21.88"/>
    <n v="21.88"/>
    <n v="21.88"/>
    <n v="1.3254113350000001"/>
    <n v="1.3254113350000001"/>
    <n v="75.448275859999995"/>
    <n v="75.448275859999995"/>
  </r>
  <r>
    <d v="2025-11-03T00:00:00"/>
    <x v="35"/>
    <n v="693"/>
    <n v="10"/>
    <n v="0.83599999999999997"/>
    <n v="1.4430000000000001"/>
    <n v="8.36"/>
    <n v="8.36"/>
    <s v="USD"/>
    <n v="4"/>
    <n v="4"/>
    <n v="4"/>
    <n v="4"/>
    <n v="5"/>
    <n v="5"/>
    <n v="5"/>
    <n v="5"/>
    <n v="150.11000000000001"/>
    <n v="150.11000000000001"/>
    <n v="150.11000000000001"/>
    <n v="150.11000000000001"/>
    <n v="5.5692492170000003"/>
    <n v="5.5692492170000003"/>
    <n v="17.955741629999999"/>
    <n v="17.955741629999999"/>
  </r>
  <r>
    <d v="2025-11-03T00:00:00"/>
    <x v="34"/>
    <n v="3153"/>
    <n v="8"/>
    <n v="0.58899999999999997"/>
    <n v="0.254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3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5"/>
    <n v="2938"/>
    <n v="14"/>
    <n v="0.53600000000000003"/>
    <n v="0.47699999999999998"/>
    <n v="7.5"/>
    <n v="7.5"/>
    <s v="USD"/>
    <n v="1"/>
    <n v="1"/>
    <n v="1"/>
    <n v="1"/>
    <n v="1"/>
    <n v="1"/>
    <n v="1"/>
    <n v="1"/>
    <n v="22.88"/>
    <n v="22.88"/>
    <n v="22.88"/>
    <n v="22.88"/>
    <n v="32.779720279999999"/>
    <n v="32.779720279999999"/>
    <n v="3.0506666670000002"/>
    <n v="3.0506666670000002"/>
  </r>
  <r>
    <d v="2025-11-03T00:00:00"/>
    <x v="36"/>
    <n v="248"/>
    <n v="4"/>
    <n v="1.913"/>
    <n v="1.613"/>
    <n v="7.65"/>
    <n v="7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6"/>
    <n v="702"/>
    <n v="2"/>
    <n v="1.5"/>
    <n v="0.28499999999999998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6"/>
    <n v="539"/>
    <n v="5"/>
    <n v="1.536"/>
    <n v="0.92800000000000005"/>
    <n v="7.68"/>
    <n v="7.68"/>
    <s v="USD"/>
    <n v="1"/>
    <n v="1"/>
    <n v="1"/>
    <n v="1"/>
    <n v="5"/>
    <n v="5"/>
    <n v="5"/>
    <n v="5"/>
    <n v="142.44999999999999"/>
    <n v="142.44999999999999"/>
    <n v="142.44999999999999"/>
    <n v="142.44999999999999"/>
    <n v="5.3913653909999999"/>
    <n v="5.3913653909999999"/>
    <n v="18.548177079999999"/>
    <n v="18.548177079999999"/>
  </r>
  <r>
    <d v="2025-11-03T00:00:00"/>
    <x v="36"/>
    <n v="799"/>
    <n v="3"/>
    <n v="0.83299999999999996"/>
    <n v="0.375"/>
    <n v="2.5"/>
    <n v="2.5"/>
    <s v="USD"/>
    <n v="1"/>
    <n v="1"/>
    <n v="1"/>
    <n v="1"/>
    <n v="2"/>
    <n v="2"/>
    <n v="2"/>
    <n v="2"/>
    <n v="56.98"/>
    <n v="56.98"/>
    <n v="56.98"/>
    <n v="56.98"/>
    <n v="4.387504388"/>
    <n v="4.387504388"/>
    <n v="22.792000000000002"/>
    <n v="22.792000000000002"/>
  </r>
  <r>
    <d v="2025-11-03T00:00:00"/>
    <x v="37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7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7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7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9"/>
    <n v="744"/>
    <n v="8"/>
    <n v="0.879"/>
    <n v="1.075"/>
    <n v="7.03"/>
    <n v="7.03"/>
    <s v="USD"/>
    <n v="0"/>
    <n v="1"/>
    <n v="1"/>
    <n v="1"/>
    <n v="0"/>
    <n v="1"/>
    <n v="1"/>
    <n v="1"/>
    <n v="0"/>
    <n v="13.88"/>
    <n v="13.88"/>
    <n v="13.88"/>
    <n v="50.648414989999999"/>
    <n v="50.648414989999999"/>
    <n v="1.9743954480000001"/>
    <n v="1.9743954480000001"/>
  </r>
  <r>
    <d v="2025-11-03T00:00:00"/>
    <x v="40"/>
    <n v="181"/>
    <n v="2"/>
    <n v="0.59499999999999997"/>
    <n v="1.105"/>
    <n v="1.19"/>
    <n v="1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1"/>
    <n v="685"/>
    <n v="4"/>
    <n v="1.5149999999999999"/>
    <n v="0.58399999999999996"/>
    <n v="6.06"/>
    <n v="6.06"/>
    <s v="USD"/>
    <n v="3"/>
    <n v="4"/>
    <n v="4"/>
    <n v="4"/>
    <n v="3"/>
    <n v="4"/>
    <n v="4"/>
    <n v="4"/>
    <n v="66.349999999999994"/>
    <n v="103.84"/>
    <n v="103.84"/>
    <n v="103.84"/>
    <n v="5.8359013869999998"/>
    <n v="5.8359013869999998"/>
    <n v="17.135313530000001"/>
    <n v="17.135313530000001"/>
  </r>
  <r>
    <d v="2025-11-03T00:00:00"/>
    <x v="42"/>
    <n v="46"/>
    <n v="2"/>
    <n v="1.56"/>
    <n v="4.3479999999999999"/>
    <n v="3.12"/>
    <n v="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9"/>
    <n v="894"/>
    <n v="1"/>
    <n v="1.17"/>
    <n v="0.112"/>
    <n v="1.17"/>
    <n v="1.17"/>
    <s v="USD"/>
    <n v="1"/>
    <n v="1"/>
    <n v="1"/>
    <n v="1"/>
    <n v="1"/>
    <n v="1"/>
    <n v="1"/>
    <n v="1"/>
    <n v="13.49"/>
    <n v="13.49"/>
    <n v="13.49"/>
    <n v="13.49"/>
    <n v="8.673091179"/>
    <n v="8.673091179"/>
    <n v="11.529914529999999"/>
    <n v="11.529914529999999"/>
  </r>
  <r>
    <d v="2025-11-03T00:00:00"/>
    <x v="40"/>
    <n v="1097"/>
    <n v="10"/>
    <n v="0.97199999999999998"/>
    <n v="0.91200000000000003"/>
    <n v="9.7200000000000006"/>
    <n v="9.72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1"/>
    <n v="749"/>
    <n v="2"/>
    <n v="1.2150000000000001"/>
    <n v="0.26700000000000002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2"/>
    <n v="315"/>
    <n v="2"/>
    <n v="0.745"/>
    <n v="0.63500000000000001"/>
    <n v="1.49"/>
    <n v="1.49"/>
    <s v="USD"/>
    <n v="1"/>
    <n v="1"/>
    <n v="1"/>
    <n v="1"/>
    <n v="1"/>
    <n v="1"/>
    <n v="1"/>
    <n v="1"/>
    <n v="37.880000000000003"/>
    <n v="37.880000000000003"/>
    <n v="37.880000000000003"/>
    <n v="37.880000000000003"/>
    <n v="3.9334741289999999"/>
    <n v="3.9334741289999999"/>
    <n v="25.422818790000001"/>
    <n v="25.422818790000001"/>
  </r>
  <r>
    <d v="2025-11-03T00:00:00"/>
    <x v="42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9"/>
    <n v="343"/>
    <n v="3"/>
    <n v="1.24"/>
    <n v="0.875"/>
    <n v="3.72"/>
    <n v="3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0"/>
    <n v="3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41"/>
    <n v="1032"/>
    <n v="6"/>
    <n v="1.1180000000000001"/>
    <n v="0.58099999999999996"/>
    <n v="6.71"/>
    <n v="6.71"/>
    <s v="USD"/>
    <n v="1"/>
    <n v="1"/>
    <n v="1"/>
    <n v="1"/>
    <n v="2"/>
    <n v="2"/>
    <n v="2"/>
    <n v="2"/>
    <n v="63.76"/>
    <n v="63.76"/>
    <n v="63.76"/>
    <n v="63.76"/>
    <n v="10.5238394"/>
    <n v="10.5238394"/>
    <n v="9.5022354690000004"/>
    <n v="9.5022354690000004"/>
  </r>
  <r>
    <d v="2025-11-03T00:00:00"/>
    <x v="41"/>
    <n v="286"/>
    <n v="1"/>
    <n v="1.24"/>
    <n v="0.35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9"/>
    <n v="646"/>
    <n v="4"/>
    <n v="0.34"/>
    <n v="0.61899999999999999"/>
    <n v="1.36"/>
    <n v="1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2"/>
    <n v="43"/>
    <n v="1"/>
    <n v="0.43"/>
    <n v="2.3260000000000001"/>
    <n v="0.43"/>
    <n v="0.43"/>
    <s v="USD"/>
    <n v="1"/>
    <n v="1"/>
    <n v="1"/>
    <n v="1"/>
    <n v="1"/>
    <n v="1"/>
    <n v="1"/>
    <n v="1"/>
    <n v="16.489999999999998"/>
    <n v="16.489999999999998"/>
    <n v="16.489999999999998"/>
    <n v="16.489999999999998"/>
    <n v="2.6076409950000001"/>
    <n v="2.6076409950000001"/>
    <n v="38.348837209999999"/>
    <n v="38.348837209999999"/>
  </r>
  <r>
    <d v="2025-11-03T00:00:00"/>
    <x v="40"/>
    <n v="2168"/>
    <n v="12"/>
    <n v="0.66100000000000003"/>
    <n v="0.55400000000000005"/>
    <n v="7.93"/>
    <n v="7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28"/>
    <n v="152"/>
    <n v="1"/>
    <n v="1.05"/>
    <n v="0.65800000000000003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3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28"/>
    <n v="339"/>
    <n v="2"/>
    <n v="0.64500000000000002"/>
    <n v="0.59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3"/>
    <n v="249"/>
    <n v="1"/>
    <n v="1.08"/>
    <n v="0.40200000000000002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28"/>
    <n v="388"/>
    <n v="5"/>
    <n v="0.51800000000000002"/>
    <n v="1.2889999999999999"/>
    <n v="2.59"/>
    <n v="2.59"/>
    <s v="USD"/>
    <n v="1"/>
    <n v="1"/>
    <n v="1"/>
    <n v="1"/>
    <n v="1"/>
    <n v="1"/>
    <n v="1"/>
    <n v="1"/>
    <n v="37.49"/>
    <n v="37.49"/>
    <n v="37.49"/>
    <n v="37.49"/>
    <n v="6.9085089359999996"/>
    <n v="6.9085089359999996"/>
    <n v="14.474903469999999"/>
    <n v="14.474903469999999"/>
  </r>
  <r>
    <d v="2025-11-03T00:00:00"/>
    <x v="4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4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28"/>
    <n v="229"/>
    <n v="5"/>
    <n v="0.67600000000000005"/>
    <n v="2.1829999999999998"/>
    <n v="3.38"/>
    <n v="3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45"/>
    <n v="322"/>
    <n v="1"/>
    <n v="2.4900000000000002"/>
    <n v="0.31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3"/>
    <n v="126"/>
    <n v="1"/>
    <n v="2.0099999999999998"/>
    <n v="0.79400000000000004"/>
    <n v="2.0099999999999998"/>
    <n v="2.0099999999999998"/>
    <s v="USD"/>
    <n v="1"/>
    <n v="1"/>
    <n v="1"/>
    <n v="1"/>
    <n v="2"/>
    <n v="2"/>
    <n v="2"/>
    <n v="2"/>
    <n v="72.98"/>
    <n v="72.98"/>
    <n v="72.98"/>
    <n v="72.98"/>
    <n v="2.7541792269999998"/>
    <n v="2.7541792269999998"/>
    <n v="36.308457709999999"/>
    <n v="36.308457709999999"/>
  </r>
  <r>
    <d v="2025-11-03T00:00:00"/>
    <x v="5"/>
    <n v="666"/>
    <n v="8"/>
    <n v="0.84399999999999997"/>
    <n v="1.2010000000000001"/>
    <n v="6.75"/>
    <n v="6.75"/>
    <s v="USD"/>
    <n v="1"/>
    <n v="1"/>
    <n v="1"/>
    <n v="1"/>
    <n v="1"/>
    <n v="1"/>
    <n v="1"/>
    <n v="1"/>
    <n v="24.49"/>
    <n v="24.49"/>
    <n v="24.49"/>
    <n v="24.49"/>
    <n v="27.562270309999999"/>
    <n v="27.562270309999999"/>
    <n v="3.6281481480000002"/>
    <n v="3.6281481480000002"/>
  </r>
  <r>
    <d v="2025-11-03T00:00:00"/>
    <x v="3"/>
    <n v="873"/>
    <n v="5"/>
    <n v="1.3759999999999999"/>
    <n v="0.57299999999999995"/>
    <n v="6.88"/>
    <n v="6.88"/>
    <s v="USD"/>
    <n v="2"/>
    <n v="2"/>
    <n v="2"/>
    <n v="2"/>
    <n v="4"/>
    <n v="4"/>
    <n v="4"/>
    <n v="4"/>
    <n v="115.96"/>
    <n v="115.96"/>
    <n v="115.96"/>
    <n v="115.96"/>
    <n v="5.9330803730000001"/>
    <n v="5.9330803730000001"/>
    <n v="16.85465116"/>
    <n v="16.85465116"/>
  </r>
  <r>
    <d v="2025-11-03T00:00:00"/>
    <x v="5"/>
    <n v="1030"/>
    <n v="7"/>
    <n v="0.70699999999999996"/>
    <n v="0.68"/>
    <n v="4.95"/>
    <n v="4.95"/>
    <s v="USD"/>
    <n v="1"/>
    <n v="1"/>
    <n v="1"/>
    <n v="1"/>
    <n v="1"/>
    <n v="1"/>
    <n v="1"/>
    <n v="1"/>
    <n v="23.88"/>
    <n v="23.88"/>
    <n v="23.88"/>
    <n v="23.88"/>
    <n v="20.728643219999999"/>
    <n v="20.728643219999999"/>
    <n v="4.8242424240000004"/>
    <n v="4.8242424240000004"/>
  </r>
  <r>
    <d v="2025-11-03T00:00:00"/>
    <x v="8"/>
    <n v="524"/>
    <n v="2"/>
    <n v="1.5"/>
    <n v="0.38200000000000001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45"/>
    <n v="9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5"/>
    <n v="550"/>
    <n v="8"/>
    <n v="0.96099999999999997"/>
    <n v="1.4550000000000001"/>
    <n v="7.69"/>
    <n v="7.69"/>
    <s v="USD"/>
    <n v="1"/>
    <n v="1"/>
    <n v="1"/>
    <n v="1"/>
    <n v="1"/>
    <n v="1"/>
    <n v="1"/>
    <n v="1"/>
    <n v="21.88"/>
    <n v="21.88"/>
    <n v="21.88"/>
    <n v="21.88"/>
    <n v="35.14625229"/>
    <n v="35.14625229"/>
    <n v="2.8452535760000002"/>
    <n v="2.8452535760000002"/>
  </r>
  <r>
    <d v="2025-11-03T00:00:00"/>
    <x v="8"/>
    <n v="205"/>
    <n v="1"/>
    <n v="1.86"/>
    <n v="0.48799999999999999"/>
    <n v="1.86"/>
    <n v="1.86"/>
    <s v="USD"/>
    <n v="2"/>
    <n v="2"/>
    <n v="2"/>
    <n v="2"/>
    <n v="3"/>
    <n v="3"/>
    <n v="3"/>
    <n v="3"/>
    <n v="136.26"/>
    <n v="136.26"/>
    <n v="136.26"/>
    <n v="136.26"/>
    <n v="1.3650374279999999"/>
    <n v="1.3650374279999999"/>
    <n v="73.258064520000005"/>
    <n v="73.258064520000005"/>
  </r>
  <r>
    <d v="2025-11-03T00:00:00"/>
    <x v="45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"/>
    <n v="497"/>
    <n v="2"/>
    <n v="2.04"/>
    <n v="0.40200000000000002"/>
    <n v="4.08"/>
    <n v="4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8"/>
    <n v="2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3"/>
    <n v="1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3T00:00:00"/>
    <x v="45"/>
    <n v="339"/>
    <n v="4"/>
    <n v="0.65300000000000002"/>
    <n v="1.18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3T00:00:00"/>
    <x v="5"/>
    <n v="1442"/>
    <n v="15"/>
    <n v="0.36699999999999999"/>
    <n v="1.04"/>
    <n v="5.51"/>
    <n v="5.51"/>
    <s v="USD"/>
    <n v="1"/>
    <n v="1"/>
    <n v="1"/>
    <n v="1"/>
    <n v="1"/>
    <n v="1"/>
    <n v="1"/>
    <n v="1"/>
    <n v="21.88"/>
    <n v="21.88"/>
    <n v="21.88"/>
    <n v="21.88"/>
    <n v="25.182815359999999"/>
    <n v="25.182815359999999"/>
    <n v="3.9709618870000001"/>
    <n v="3.9709618870000001"/>
  </r>
  <r>
    <d v="2025-11-03T00:00:00"/>
    <x v="2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0"/>
    <n v="3934"/>
    <n v="20"/>
    <n v="1.7190000000000001"/>
    <n v="0.50800000000000001"/>
    <n v="34.380000000000003"/>
    <n v="34.380000000000003"/>
    <s v="USD"/>
    <n v="1"/>
    <n v="3"/>
    <n v="3"/>
    <n v="3"/>
    <n v="1"/>
    <n v="3"/>
    <n v="3"/>
    <n v="3"/>
    <n v="23.88"/>
    <n v="77.25"/>
    <n v="77.25"/>
    <n v="77.25"/>
    <n v="44.504854369999997"/>
    <n v="44.504854369999997"/>
    <n v="2.246945899"/>
    <n v="2.246945899"/>
  </r>
  <r>
    <d v="2025-11-04T00:00:00"/>
    <x v="1"/>
    <n v="5730"/>
    <n v="76"/>
    <n v="1.8360000000000001"/>
    <n v="1.3260000000000001"/>
    <n v="139.57"/>
    <n v="139.57"/>
    <s v="USD"/>
    <n v="12"/>
    <n v="13"/>
    <n v="13"/>
    <n v="13"/>
    <n v="12"/>
    <n v="13"/>
    <n v="13"/>
    <n v="13"/>
    <n v="433.48"/>
    <n v="563.36"/>
    <n v="563.36"/>
    <n v="563.36"/>
    <n v="24.774566879999998"/>
    <n v="24.774566879999998"/>
    <n v="4.0363975070000002"/>
    <n v="4.0363975070000002"/>
  </r>
  <r>
    <d v="2025-11-04T00:00:00"/>
    <x v="2"/>
    <n v="2433"/>
    <n v="31"/>
    <n v="2.75"/>
    <n v="1.274"/>
    <n v="85.26"/>
    <n v="85.26"/>
    <s v="USD"/>
    <n v="3"/>
    <n v="3"/>
    <n v="3"/>
    <n v="3"/>
    <n v="6"/>
    <n v="6"/>
    <n v="6"/>
    <n v="6"/>
    <n v="179.28"/>
    <n v="179.28"/>
    <n v="179.28"/>
    <n v="179.28"/>
    <n v="47.556894239999998"/>
    <n v="47.556894239999998"/>
    <n v="2.1027445459999998"/>
    <n v="2.1027445459999998"/>
  </r>
  <r>
    <d v="2025-11-04T00:00:00"/>
    <x v="3"/>
    <n v="2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4"/>
    <n v="1881"/>
    <n v="1"/>
    <n v="6.02"/>
    <n v="5.2999999999999999E-2"/>
    <n v="6.02"/>
    <n v="6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5"/>
    <n v="323"/>
    <n v="6"/>
    <n v="0.97"/>
    <n v="1.8580000000000001"/>
    <n v="5.82"/>
    <n v="5.82"/>
    <s v="USD"/>
    <n v="1"/>
    <n v="1"/>
    <n v="1"/>
    <n v="1"/>
    <n v="1"/>
    <n v="1"/>
    <n v="1"/>
    <n v="1"/>
    <n v="21.88"/>
    <n v="21.88"/>
    <n v="21.88"/>
    <n v="21.88"/>
    <n v="26.59963437"/>
    <n v="26.59963437"/>
    <n v="3.7594501720000002"/>
    <n v="3.7594501720000002"/>
  </r>
  <r>
    <d v="2025-11-04T00:00:00"/>
    <x v="44"/>
    <n v="5753"/>
    <n v="61"/>
    <n v="1.9379999999999999"/>
    <n v="1.06"/>
    <n v="118.19"/>
    <n v="118.19"/>
    <s v="USD"/>
    <n v="10"/>
    <n v="15"/>
    <n v="15"/>
    <n v="15"/>
    <n v="10"/>
    <n v="15"/>
    <n v="15"/>
    <n v="15"/>
    <n v="379.72"/>
    <n v="530.01"/>
    <n v="530.01"/>
    <n v="530.01"/>
    <n v="22.299579250000001"/>
    <n v="22.299579250000001"/>
    <n v="4.4843895419999997"/>
    <n v="4.4843895419999997"/>
  </r>
  <r>
    <d v="2025-11-04T00:00:00"/>
    <x v="6"/>
    <n v="1117"/>
    <n v="12"/>
    <n v="1.762"/>
    <n v="1.0740000000000001"/>
    <n v="21.14"/>
    <n v="21.14"/>
    <s v="USD"/>
    <n v="4"/>
    <n v="5"/>
    <n v="5"/>
    <n v="5"/>
    <n v="4"/>
    <n v="5"/>
    <n v="5"/>
    <n v="5"/>
    <n v="122.23"/>
    <n v="146.11000000000001"/>
    <n v="146.11000000000001"/>
    <n v="146.11000000000001"/>
    <n v="14.46855109"/>
    <n v="14.46855109"/>
    <n v="6.9115421000000001"/>
    <n v="6.9115421000000001"/>
  </r>
  <r>
    <d v="2025-11-04T00:00:00"/>
    <x v="7"/>
    <n v="1313"/>
    <n v="17"/>
    <n v="2.2389999999999999"/>
    <n v="1.2949999999999999"/>
    <n v="38.07"/>
    <n v="38.07"/>
    <s v="USD"/>
    <n v="9"/>
    <n v="11"/>
    <n v="11"/>
    <n v="11"/>
    <n v="9"/>
    <n v="11"/>
    <n v="11"/>
    <n v="11"/>
    <n v="416.57"/>
    <n v="484.04"/>
    <n v="484.04"/>
    <n v="484.04"/>
    <n v="7.8650524749999997"/>
    <n v="7.8650524749999997"/>
    <n v="12.71447334"/>
    <n v="12.71447334"/>
  </r>
  <r>
    <d v="2025-11-04T00:00:00"/>
    <x v="35"/>
    <n v="179"/>
    <n v="1"/>
    <n v="1.67"/>
    <n v="0.55900000000000005"/>
    <n v="1.67"/>
    <n v="1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9"/>
    <n v="1185"/>
    <n v="11"/>
    <n v="1.839"/>
    <n v="0.92800000000000005"/>
    <n v="20.23"/>
    <n v="20.23"/>
    <s v="USD"/>
    <n v="1"/>
    <n v="1"/>
    <n v="1"/>
    <n v="1"/>
    <n v="1"/>
    <n v="1"/>
    <n v="1"/>
    <n v="1"/>
    <n v="35.880000000000003"/>
    <n v="35.880000000000003"/>
    <n v="35.880000000000003"/>
    <n v="35.880000000000003"/>
    <n v="56.382385730000003"/>
    <n v="56.382385730000003"/>
    <n v="1.7736035590000001"/>
    <n v="1.7736035590000001"/>
  </r>
  <r>
    <d v="2025-11-04T00:00:00"/>
    <x v="4"/>
    <n v="9543"/>
    <n v="97"/>
    <n v="4.6210000000000004"/>
    <n v="1.016"/>
    <n v="448.19"/>
    <n v="448.19"/>
    <s v="USD"/>
    <n v="23"/>
    <n v="29"/>
    <n v="29"/>
    <n v="29"/>
    <n v="31"/>
    <n v="38"/>
    <n v="38"/>
    <n v="38"/>
    <n v="1548.04"/>
    <n v="1793.86"/>
    <n v="1793.86"/>
    <n v="1793.86"/>
    <n v="24.984669929999999"/>
    <n v="24.984669929999999"/>
    <n v="4.0024543159999997"/>
    <n v="4.0024543159999997"/>
  </r>
  <r>
    <d v="2025-11-04T00:00:00"/>
    <x v="10"/>
    <n v="2604"/>
    <n v="23"/>
    <n v="5.3369999999999997"/>
    <n v="0.88300000000000001"/>
    <n v="122.75"/>
    <n v="122.75"/>
    <s v="USD"/>
    <n v="9"/>
    <n v="10"/>
    <n v="10"/>
    <n v="10"/>
    <n v="26"/>
    <n v="27"/>
    <n v="27"/>
    <n v="27"/>
    <n v="858.49"/>
    <n v="884.98"/>
    <n v="884.98"/>
    <n v="884.98"/>
    <n v="13.870369950000001"/>
    <n v="13.870369950000001"/>
    <n v="7.2096130350000003"/>
    <n v="7.2096130350000003"/>
  </r>
  <r>
    <d v="2025-11-04T00:00:00"/>
    <x v="11"/>
    <n v="1620"/>
    <n v="16"/>
    <n v="4.4359999999999999"/>
    <n v="0.98799999999999999"/>
    <n v="70.98"/>
    <n v="70.98"/>
    <s v="USD"/>
    <n v="8"/>
    <n v="9"/>
    <n v="9"/>
    <n v="9"/>
    <n v="10"/>
    <n v="12"/>
    <n v="12"/>
    <n v="12"/>
    <n v="314.39999999999998"/>
    <n v="370.38"/>
    <n v="370.38"/>
    <n v="370.38"/>
    <n v="19.164101729999999"/>
    <n v="19.164101729999999"/>
    <n v="5.2180896030000001"/>
    <n v="5.2180896030000001"/>
  </r>
  <r>
    <d v="2025-11-04T00:00:00"/>
    <x v="12"/>
    <n v="5883"/>
    <n v="31"/>
    <n v="5.4"/>
    <n v="0.52700000000000002"/>
    <n v="167.39"/>
    <n v="167.39"/>
    <s v="USD"/>
    <n v="8"/>
    <n v="10"/>
    <n v="10"/>
    <n v="10"/>
    <n v="13"/>
    <n v="16"/>
    <n v="16"/>
    <n v="16"/>
    <n v="512.38"/>
    <n v="590.85"/>
    <n v="590.85"/>
    <n v="590.85"/>
    <n v="28.330371499999998"/>
    <n v="28.330371499999998"/>
    <n v="3.5297807520000002"/>
    <n v="3.5297807520000002"/>
  </r>
  <r>
    <d v="2025-11-04T00:00:00"/>
    <x v="13"/>
    <n v="7530"/>
    <n v="30"/>
    <n v="3.5630000000000002"/>
    <n v="0.39800000000000002"/>
    <n v="106.89"/>
    <n v="106.89"/>
    <s v="USD"/>
    <n v="14"/>
    <n v="17"/>
    <n v="17"/>
    <n v="17"/>
    <n v="15"/>
    <n v="29"/>
    <n v="29"/>
    <n v="29"/>
    <n v="475.66"/>
    <n v="911.46"/>
    <n v="911.46"/>
    <n v="911.46"/>
    <n v="11.72733856"/>
    <n v="11.72733856"/>
    <n v="8.5270839180000007"/>
    <n v="8.5270839180000007"/>
  </r>
  <r>
    <d v="2025-11-04T00:00:00"/>
    <x v="14"/>
    <n v="1667"/>
    <n v="18"/>
    <n v="3.5470000000000002"/>
    <n v="1.08"/>
    <n v="63.84"/>
    <n v="63.84"/>
    <s v="USD"/>
    <n v="1"/>
    <n v="1"/>
    <n v="1"/>
    <n v="1"/>
    <n v="1"/>
    <n v="1"/>
    <n v="1"/>
    <n v="1"/>
    <n v="36.979999999999997"/>
    <n v="36.979999999999997"/>
    <n v="36.979999999999997"/>
    <n v="36.979999999999997"/>
    <n v="172.6338561"/>
    <n v="172.6338561"/>
    <n v="0.57926065159999995"/>
    <n v="0.57926065159999995"/>
  </r>
  <r>
    <d v="2025-11-04T00:00:00"/>
    <x v="46"/>
    <n v="1942"/>
    <n v="7"/>
    <n v="2.2589999999999999"/>
    <n v="0.36"/>
    <n v="15.81"/>
    <n v="15.81"/>
    <s v="USD"/>
    <n v="1"/>
    <n v="1"/>
    <n v="1"/>
    <n v="1"/>
    <n v="1"/>
    <n v="1"/>
    <n v="1"/>
    <n v="1"/>
    <n v="31.49"/>
    <n v="31.49"/>
    <n v="31.49"/>
    <n v="31.49"/>
    <n v="50.206414729999999"/>
    <n v="50.206414729999999"/>
    <n v="1.9917773560000001"/>
    <n v="1.9917773560000001"/>
  </r>
  <r>
    <d v="2025-11-04T00:00:00"/>
    <x v="15"/>
    <n v="2072"/>
    <n v="11"/>
    <n v="3.3029999999999999"/>
    <n v="0.53100000000000003"/>
    <n v="36.33"/>
    <n v="36.33"/>
    <s v="USD"/>
    <n v="5"/>
    <n v="5"/>
    <n v="5"/>
    <n v="5"/>
    <n v="8"/>
    <n v="8"/>
    <n v="8"/>
    <n v="8"/>
    <n v="388.7"/>
    <n v="388.7"/>
    <n v="388.7"/>
    <n v="388.7"/>
    <n v="9.3465397479999996"/>
    <n v="9.3465397479999996"/>
    <n v="10.699146710000001"/>
    <n v="10.699146710000001"/>
  </r>
  <r>
    <d v="2025-11-04T00:00:00"/>
    <x v="16"/>
    <n v="981"/>
    <n v="7"/>
    <n v="3.8170000000000002"/>
    <n v="0.71399999999999997"/>
    <n v="26.72"/>
    <n v="26.72"/>
    <s v="USD"/>
    <n v="2"/>
    <n v="3"/>
    <n v="3"/>
    <n v="3"/>
    <n v="4"/>
    <n v="5"/>
    <n v="5"/>
    <n v="5"/>
    <n v="313.95999999999998"/>
    <n v="392.45"/>
    <n v="392.45"/>
    <n v="392.45"/>
    <n v="6.8085106379999996"/>
    <n v="6.8085106379999996"/>
    <n v="14.6875"/>
    <n v="14.6875"/>
  </r>
  <r>
    <d v="2025-11-04T00:00:00"/>
    <x v="49"/>
    <n v="4410"/>
    <n v="40"/>
    <n v="2.0430000000000001"/>
    <n v="0.90700000000000003"/>
    <n v="81.73"/>
    <n v="81.73"/>
    <s v="USD"/>
    <n v="7"/>
    <n v="8"/>
    <n v="8"/>
    <n v="8"/>
    <n v="8"/>
    <n v="9"/>
    <n v="9"/>
    <n v="9"/>
    <n v="131.97"/>
    <n v="166.46"/>
    <n v="166.46"/>
    <n v="166.46"/>
    <n v="49.098882609999997"/>
    <n v="49.098882609999997"/>
    <n v="2.0367062279999999"/>
    <n v="2.0367062279999999"/>
  </r>
  <r>
    <d v="2025-11-04T00:00:00"/>
    <x v="17"/>
    <n v="733"/>
    <n v="11"/>
    <n v="4.681"/>
    <n v="1.5009999999999999"/>
    <n v="51.49"/>
    <n v="51.49"/>
    <s v="USD"/>
    <n v="6"/>
    <n v="8"/>
    <n v="8"/>
    <n v="8"/>
    <n v="13"/>
    <n v="20"/>
    <n v="20"/>
    <n v="20"/>
    <n v="444.08"/>
    <n v="654.41"/>
    <n v="654.41"/>
    <n v="654.41"/>
    <n v="7.8681560490000004"/>
    <n v="7.8681560490000004"/>
    <n v="12.70945815"/>
    <n v="12.70945815"/>
  </r>
  <r>
    <d v="2025-11-04T00:00:00"/>
    <x v="18"/>
    <n v="1854"/>
    <n v="17"/>
    <n v="2.3420000000000001"/>
    <n v="0.91700000000000004"/>
    <n v="39.82"/>
    <n v="39.82"/>
    <s v="USD"/>
    <n v="7"/>
    <n v="9"/>
    <n v="9"/>
    <n v="9"/>
    <n v="14"/>
    <n v="16"/>
    <n v="16"/>
    <n v="16"/>
    <n v="1091.76"/>
    <n v="1135.1300000000001"/>
    <n v="1135.1300000000001"/>
    <n v="1135.1300000000001"/>
    <n v="3.5079682499999998"/>
    <n v="3.5079682499999998"/>
    <n v="28.50652938"/>
    <n v="28.50652938"/>
  </r>
  <r>
    <d v="2025-11-04T00:00:00"/>
    <x v="19"/>
    <n v="1731"/>
    <n v="13"/>
    <n v="7.6929999999999996"/>
    <n v="0.751"/>
    <n v="100.01"/>
    <n v="100.01"/>
    <s v="USD"/>
    <n v="9"/>
    <n v="9"/>
    <n v="9"/>
    <n v="9"/>
    <n v="12"/>
    <n v="12"/>
    <n v="12"/>
    <n v="12"/>
    <n v="776.18"/>
    <n v="776.18"/>
    <n v="776.18"/>
    <n v="776.18"/>
    <n v="12.88489783"/>
    <n v="12.88489783"/>
    <n v="7.7610238980000004"/>
    <n v="7.7610238980000004"/>
  </r>
  <r>
    <d v="2025-11-04T00:00:00"/>
    <x v="20"/>
    <n v="2040"/>
    <n v="15"/>
    <n v="5.8780000000000001"/>
    <n v="0.73499999999999999"/>
    <n v="88.17"/>
    <n v="88.17"/>
    <s v="USD"/>
    <n v="3"/>
    <n v="4"/>
    <n v="4"/>
    <n v="4"/>
    <n v="5"/>
    <n v="6"/>
    <n v="6"/>
    <n v="6"/>
    <n v="357.45"/>
    <n v="383.94"/>
    <n v="383.94"/>
    <n v="383.94"/>
    <n v="22.96452571"/>
    <n v="22.96452571"/>
    <n v="4.354542361"/>
    <n v="4.354542361"/>
  </r>
  <r>
    <d v="2025-11-04T00:00:00"/>
    <x v="21"/>
    <n v="2072"/>
    <n v="15"/>
    <n v="3.1989999999999998"/>
    <n v="0.72399999999999998"/>
    <n v="47.99"/>
    <n v="47.99"/>
    <s v="USD"/>
    <n v="3"/>
    <n v="4"/>
    <n v="4"/>
    <n v="4"/>
    <n v="5"/>
    <n v="7"/>
    <n v="7"/>
    <n v="7"/>
    <n v="173.84"/>
    <n v="258.82"/>
    <n v="258.82"/>
    <n v="258.82"/>
    <n v="18.541843750000002"/>
    <n v="18.541843750000002"/>
    <n v="5.3932069179999997"/>
    <n v="5.3932069179999997"/>
  </r>
  <r>
    <d v="2025-11-04T00:00:00"/>
    <x v="22"/>
    <n v="402"/>
    <n v="3"/>
    <n v="2.9329999999999998"/>
    <n v="0.746"/>
    <n v="8.8000000000000007"/>
    <n v="8.8000000000000007"/>
    <s v="USD"/>
    <n v="1"/>
    <n v="1"/>
    <n v="1"/>
    <n v="1"/>
    <n v="1"/>
    <n v="1"/>
    <n v="1"/>
    <n v="1"/>
    <n v="26.49"/>
    <n v="26.49"/>
    <n v="26.49"/>
    <n v="26.49"/>
    <n v="33.22008305"/>
    <n v="33.22008305"/>
    <n v="3.0102272729999999"/>
    <n v="3.0102272729999999"/>
  </r>
  <r>
    <d v="2025-11-04T00:00:00"/>
    <x v="3"/>
    <n v="1111"/>
    <n v="3"/>
    <n v="6.18"/>
    <n v="0.27"/>
    <n v="18.54"/>
    <n v="18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6"/>
    <n v="753"/>
    <n v="1"/>
    <n v="2.33"/>
    <n v="0.13300000000000001"/>
    <n v="2.33"/>
    <n v="2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5"/>
    <n v="1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10"/>
    <n v="992"/>
    <n v="2"/>
    <n v="3.8149999999999999"/>
    <n v="0.20200000000000001"/>
    <n v="7.63"/>
    <n v="7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14"/>
    <n v="1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23"/>
    <n v="310"/>
    <n v="2"/>
    <n v="4.16"/>
    <n v="0.64500000000000002"/>
    <n v="8.32"/>
    <n v="8.32"/>
    <s v="USD"/>
    <n v="1"/>
    <n v="1"/>
    <n v="1"/>
    <n v="1"/>
    <n v="2"/>
    <n v="2"/>
    <n v="2"/>
    <n v="2"/>
    <n v="152.97999999999999"/>
    <n v="152.97999999999999"/>
    <n v="152.97999999999999"/>
    <n v="152.97999999999999"/>
    <n v="5.4386194269999999"/>
    <n v="5.4386194269999999"/>
    <n v="18.38701923"/>
    <n v="18.38701923"/>
  </r>
  <r>
    <d v="2025-11-04T00:00:00"/>
    <x v="34"/>
    <n v="108"/>
    <n v="1"/>
    <n v="5.12"/>
    <n v="0.92600000000000005"/>
    <n v="5.12"/>
    <n v="5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18"/>
    <n v="232"/>
    <n v="1"/>
    <n v="1.4"/>
    <n v="0.43099999999999999"/>
    <n v="1.4"/>
    <n v="1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0"/>
    <n v="1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2"/>
    <n v="207"/>
    <n v="5"/>
    <n v="3.1659999999999999"/>
    <n v="2.415"/>
    <n v="15.83"/>
    <n v="15.83"/>
    <s v="USD"/>
    <n v="1"/>
    <n v="1"/>
    <n v="1"/>
    <n v="1"/>
    <n v="1"/>
    <n v="1"/>
    <n v="1"/>
    <n v="1"/>
    <n v="29.88"/>
    <n v="29.88"/>
    <n v="29.88"/>
    <n v="29.88"/>
    <n v="52.978580989999998"/>
    <n v="52.978580989999998"/>
    <n v="1.887555275"/>
    <n v="1.887555275"/>
  </r>
  <r>
    <d v="2025-11-04T00:00:00"/>
    <x v="6"/>
    <n v="386"/>
    <n v="4"/>
    <n v="2.8929999999999998"/>
    <n v="1.036"/>
    <n v="11.57"/>
    <n v="11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15"/>
    <n v="2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6"/>
    <n v="919"/>
    <n v="3"/>
    <n v="3.68"/>
    <n v="0.32600000000000001"/>
    <n v="11.04"/>
    <n v="1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2"/>
    <n v="291"/>
    <n v="1"/>
    <n v="1.02"/>
    <n v="0.34399999999999997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7"/>
    <n v="1561"/>
    <n v="7"/>
    <n v="2.2839999999999998"/>
    <n v="0.44800000000000001"/>
    <n v="15.99"/>
    <n v="15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24"/>
    <n v="366"/>
    <n v="2"/>
    <n v="5.8150000000000004"/>
    <n v="0.54600000000000004"/>
    <n v="11.63"/>
    <n v="11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"/>
    <n v="1757"/>
    <n v="20"/>
    <n v="2.617"/>
    <n v="1.1379999999999999"/>
    <n v="52.33"/>
    <n v="52.33"/>
    <s v="USD"/>
    <n v="8"/>
    <n v="8"/>
    <n v="8"/>
    <n v="8"/>
    <n v="9"/>
    <n v="9"/>
    <n v="9"/>
    <n v="9"/>
    <n v="389.41"/>
    <n v="389.41"/>
    <n v="389.41"/>
    <n v="389.41"/>
    <n v="13.43827842"/>
    <n v="13.43827842"/>
    <n v="7.4414293899999997"/>
    <n v="7.4414293899999997"/>
  </r>
  <r>
    <d v="2025-11-04T00:00:00"/>
    <x v="17"/>
    <n v="2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5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44"/>
    <n v="4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1"/>
    <n v="302"/>
    <n v="1"/>
    <n v="2.39"/>
    <n v="0.33100000000000002"/>
    <n v="2.39"/>
    <n v="2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21"/>
    <n v="152"/>
    <n v="1"/>
    <n v="2.6"/>
    <n v="0.65800000000000003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25"/>
    <n v="375"/>
    <n v="1"/>
    <n v="2.95"/>
    <n v="0.26700000000000002"/>
    <n v="2.95"/>
    <n v="2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26"/>
    <n v="1915"/>
    <n v="3"/>
    <n v="2.4430000000000001"/>
    <n v="0.157"/>
    <n v="7.33"/>
    <n v="7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27"/>
    <n v="384"/>
    <n v="1"/>
    <n v="2"/>
    <n v="0.26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5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1"/>
    <n v="109"/>
    <n v="3"/>
    <n v="2.073"/>
    <n v="2.7519999999999998"/>
    <n v="6.22"/>
    <n v="6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14"/>
    <n v="103"/>
    <n v="4"/>
    <n v="4.3600000000000003"/>
    <n v="3.883"/>
    <n v="17.440000000000001"/>
    <n v="17.44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4"/>
    <n v="43"/>
    <n v="1"/>
    <n v="0.72"/>
    <n v="2.3260000000000001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12"/>
    <n v="893"/>
    <n v="7"/>
    <n v="3.3260000000000001"/>
    <n v="0.78400000000000003"/>
    <n v="23.28"/>
    <n v="23.28"/>
    <s v="USD"/>
    <n v="6"/>
    <n v="7"/>
    <n v="7"/>
    <n v="7"/>
    <n v="6"/>
    <n v="7"/>
    <n v="7"/>
    <n v="7"/>
    <n v="181.33"/>
    <n v="208.82"/>
    <n v="208.82"/>
    <n v="208.82"/>
    <n v="11.14835744"/>
    <n v="11.14835744"/>
    <n v="8.9699312710000001"/>
    <n v="8.9699312710000001"/>
  </r>
  <r>
    <d v="2025-11-04T00:00:00"/>
    <x v="10"/>
    <n v="322"/>
    <n v="5"/>
    <n v="4.47"/>
    <n v="1.5529999999999999"/>
    <n v="22.35"/>
    <n v="22.35"/>
    <s v="USD"/>
    <n v="1"/>
    <n v="1"/>
    <n v="1"/>
    <n v="1"/>
    <n v="1"/>
    <n v="1"/>
    <n v="1"/>
    <n v="1"/>
    <n v="32.22"/>
    <n v="32.22"/>
    <n v="32.22"/>
    <n v="32.22"/>
    <n v="69.366852890000004"/>
    <n v="69.366852890000004"/>
    <n v="1.4416107380000001"/>
    <n v="1.4416107380000001"/>
  </r>
  <r>
    <d v="2025-11-04T00:00:00"/>
    <x v="28"/>
    <n v="177"/>
    <n v="1"/>
    <n v="3.38"/>
    <n v="0.56499999999999995"/>
    <n v="3.38"/>
    <n v="3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2"/>
    <n v="853"/>
    <n v="4"/>
    <n v="4.2880000000000003"/>
    <n v="0.46899999999999997"/>
    <n v="17.149999999999999"/>
    <n v="17.14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9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16"/>
    <n v="466"/>
    <n v="1"/>
    <n v="4.9000000000000004"/>
    <n v="0.215"/>
    <n v="4.9000000000000004"/>
    <n v="4.9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8"/>
    <n v="3224"/>
    <n v="17"/>
    <n v="1.357"/>
    <n v="0.52700000000000002"/>
    <n v="23.07"/>
    <n v="23.07"/>
    <s v="USD"/>
    <n v="1"/>
    <n v="3"/>
    <n v="3"/>
    <n v="3"/>
    <n v="1"/>
    <n v="4"/>
    <n v="4"/>
    <n v="4"/>
    <n v="22.49"/>
    <n v="88.13"/>
    <n v="88.13"/>
    <n v="88.13"/>
    <n v="26.177238169999999"/>
    <n v="26.177238169999999"/>
    <n v="3.8201127000000001"/>
    <n v="3.8201127000000001"/>
  </r>
  <r>
    <d v="2025-11-04T00:00:00"/>
    <x v="19"/>
    <n v="133"/>
    <n v="1"/>
    <n v="4.1900000000000004"/>
    <n v="0.752"/>
    <n v="4.1900000000000004"/>
    <n v="4.1900000000000004"/>
    <s v="USD"/>
    <n v="1"/>
    <n v="1"/>
    <n v="1"/>
    <n v="1"/>
    <n v="1"/>
    <n v="1"/>
    <n v="1"/>
    <n v="1"/>
    <n v="78.489999999999995"/>
    <n v="78.489999999999995"/>
    <n v="78.489999999999995"/>
    <n v="78.489999999999995"/>
    <n v="5.3382596510000004"/>
    <n v="5.3382596510000004"/>
    <n v="18.732696900000001"/>
    <n v="18.732696900000001"/>
  </r>
  <r>
    <d v="2025-11-04T00:00:00"/>
    <x v="29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29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29"/>
    <n v="1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29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0"/>
    <n v="921"/>
    <n v="13"/>
    <n v="0.628"/>
    <n v="1.4119999999999999"/>
    <n v="8.16"/>
    <n v="8.16"/>
    <s v="USD"/>
    <n v="1"/>
    <n v="1"/>
    <n v="3"/>
    <n v="3"/>
    <n v="1"/>
    <n v="1"/>
    <n v="3"/>
    <n v="3"/>
    <n v="13.88"/>
    <n v="13.88"/>
    <n v="62.64"/>
    <n v="62.64"/>
    <n v="58.789625360000002"/>
    <n v="13.026819919999999"/>
    <n v="1.700980392"/>
    <n v="7.6764705879999999"/>
  </r>
  <r>
    <d v="2025-11-04T00:00:00"/>
    <x v="30"/>
    <n v="1383"/>
    <n v="9"/>
    <n v="0.65900000000000003"/>
    <n v="0.65100000000000002"/>
    <n v="5.93"/>
    <n v="5.93"/>
    <s v="USD"/>
    <n v="4"/>
    <n v="4"/>
    <n v="4"/>
    <n v="4"/>
    <n v="4"/>
    <n v="4"/>
    <n v="4"/>
    <n v="4"/>
    <n v="66.62"/>
    <n v="66.62"/>
    <n v="66.62"/>
    <n v="66.62"/>
    <n v="8.9012308620000002"/>
    <n v="8.9012308620000002"/>
    <n v="11.234401350000001"/>
    <n v="11.234401350000001"/>
  </r>
  <r>
    <d v="2025-11-04T00:00:00"/>
    <x v="30"/>
    <n v="645"/>
    <n v="11"/>
    <n v="0.502"/>
    <n v="1.7050000000000001"/>
    <n v="5.52"/>
    <n v="5.52"/>
    <s v="USD"/>
    <n v="2"/>
    <n v="2"/>
    <n v="2"/>
    <n v="2"/>
    <n v="2"/>
    <n v="2"/>
    <n v="2"/>
    <n v="2"/>
    <n v="27.76"/>
    <n v="27.76"/>
    <n v="27.76"/>
    <n v="27.76"/>
    <n v="19.884726220000001"/>
    <n v="19.884726220000001"/>
    <n v="5.0289855069999998"/>
    <n v="5.0289855069999998"/>
  </r>
  <r>
    <d v="2025-11-04T00:00:00"/>
    <x v="30"/>
    <n v="3807"/>
    <n v="21"/>
    <n v="0.28699999999999998"/>
    <n v="0.55200000000000005"/>
    <n v="6.03"/>
    <n v="6.03"/>
    <s v="USD"/>
    <n v="1"/>
    <n v="1"/>
    <n v="1"/>
    <n v="1"/>
    <n v="1"/>
    <n v="1"/>
    <n v="1"/>
    <n v="1"/>
    <n v="15.98"/>
    <n v="15.98"/>
    <n v="15.98"/>
    <n v="15.98"/>
    <n v="37.734668339999999"/>
    <n v="37.734668339999999"/>
    <n v="2.6500829189999999"/>
    <n v="2.6500829189999999"/>
  </r>
  <r>
    <d v="2025-11-04T00:00:00"/>
    <x v="31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2"/>
    <n v="162"/>
    <n v="1"/>
    <n v="1.5"/>
    <n v="0.616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1"/>
    <n v="1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2"/>
    <n v="373"/>
    <n v="5"/>
    <n v="0.95399999999999996"/>
    <n v="1.34"/>
    <n v="4.7699999999999996"/>
    <n v="4.7699999999999996"/>
    <s v="USD"/>
    <n v="2"/>
    <n v="2"/>
    <n v="2"/>
    <n v="2"/>
    <n v="3"/>
    <n v="3"/>
    <n v="3"/>
    <n v="3"/>
    <n v="110.64"/>
    <n v="110.64"/>
    <n v="110.64"/>
    <n v="110.64"/>
    <n v="4.3112798259999998"/>
    <n v="4.3112798259999998"/>
    <n v="23.194968549999999"/>
    <n v="23.194968549999999"/>
  </r>
  <r>
    <d v="2025-11-04T00:00:00"/>
    <x v="32"/>
    <n v="410"/>
    <n v="3"/>
    <n v="1.587"/>
    <n v="0.73199999999999998"/>
    <n v="4.76"/>
    <n v="4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1"/>
    <n v="166"/>
    <n v="1"/>
    <n v="1.89"/>
    <n v="0.60199999999999998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2"/>
    <n v="3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1"/>
    <n v="277"/>
    <n v="3"/>
    <n v="0.59699999999999998"/>
    <n v="1.083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4"/>
    <n v="655"/>
    <n v="6"/>
    <n v="1.155"/>
    <n v="0.91600000000000004"/>
    <n v="6.93"/>
    <n v="6.93"/>
    <s v="USD"/>
    <n v="3"/>
    <n v="3"/>
    <n v="3"/>
    <n v="3"/>
    <n v="3"/>
    <n v="3"/>
    <n v="3"/>
    <n v="3"/>
    <n v="64.64"/>
    <n v="64.64"/>
    <n v="64.64"/>
    <n v="64.64"/>
    <n v="10.72091584"/>
    <n v="10.72091584"/>
    <n v="9.3275613279999998"/>
    <n v="9.3275613279999998"/>
  </r>
  <r>
    <d v="2025-11-04T00:00:00"/>
    <x v="35"/>
    <n v="907"/>
    <n v="2"/>
    <n v="0.91500000000000004"/>
    <n v="0.221"/>
    <n v="1.83"/>
    <n v="1.83"/>
    <s v="USD"/>
    <n v="1"/>
    <n v="1"/>
    <n v="1"/>
    <n v="1"/>
    <n v="1"/>
    <n v="1"/>
    <n v="1"/>
    <n v="1"/>
    <n v="21.88"/>
    <n v="21.88"/>
    <n v="21.88"/>
    <n v="21.88"/>
    <n v="8.3638025589999998"/>
    <n v="8.3638025589999998"/>
    <n v="11.95628415"/>
    <n v="11.95628415"/>
  </r>
  <r>
    <d v="2025-11-04T00:00:00"/>
    <x v="35"/>
    <n v="1617"/>
    <n v="4"/>
    <n v="0.85499999999999998"/>
    <n v="0.247"/>
    <n v="3.42"/>
    <n v="3.42"/>
    <s v="USD"/>
    <n v="1"/>
    <n v="1"/>
    <n v="1"/>
    <n v="1"/>
    <n v="1"/>
    <n v="1"/>
    <n v="1"/>
    <n v="1"/>
    <n v="21.88"/>
    <n v="21.88"/>
    <n v="21.88"/>
    <n v="21.88"/>
    <n v="15.63071298"/>
    <n v="15.63071298"/>
    <n v="6.3976608190000004"/>
    <n v="6.3976608190000004"/>
  </r>
  <r>
    <d v="2025-11-04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4"/>
    <n v="2280"/>
    <n v="10"/>
    <n v="0.78100000000000003"/>
    <n v="0.439"/>
    <n v="7.81"/>
    <n v="7.81"/>
    <s v="USD"/>
    <n v="1"/>
    <n v="2"/>
    <n v="2"/>
    <n v="2"/>
    <n v="1"/>
    <n v="2"/>
    <n v="2"/>
    <n v="2"/>
    <n v="22.88"/>
    <n v="44.76"/>
    <n v="44.76"/>
    <n v="44.76"/>
    <n v="17.44861483"/>
    <n v="17.44861483"/>
    <n v="5.7311139559999997"/>
    <n v="5.7311139559999997"/>
  </r>
  <r>
    <d v="2025-11-04T00:00:00"/>
    <x v="3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4"/>
    <n v="283"/>
    <n v="5"/>
    <n v="0.91800000000000004"/>
    <n v="1.7669999999999999"/>
    <n v="4.59"/>
    <n v="4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5"/>
    <n v="549"/>
    <n v="6"/>
    <n v="1.165"/>
    <n v="1.093"/>
    <n v="6.99"/>
    <n v="6.99"/>
    <s v="USD"/>
    <n v="0"/>
    <n v="1"/>
    <n v="1"/>
    <n v="1"/>
    <n v="0"/>
    <n v="1"/>
    <n v="1"/>
    <n v="1"/>
    <n v="0"/>
    <n v="21.88"/>
    <n v="21.88"/>
    <n v="21.88"/>
    <n v="31.946983549999999"/>
    <n v="31.946983549999999"/>
    <n v="3.1301859799999998"/>
    <n v="3.1301859799999998"/>
  </r>
  <r>
    <d v="2025-11-04T00:00:00"/>
    <x v="34"/>
    <n v="4143"/>
    <n v="11"/>
    <n v="0.53300000000000003"/>
    <n v="0.26600000000000001"/>
    <n v="5.86"/>
    <n v="5.86"/>
    <s v="USD"/>
    <n v="1"/>
    <n v="1"/>
    <n v="1"/>
    <n v="1"/>
    <n v="1"/>
    <n v="1"/>
    <n v="1"/>
    <n v="1"/>
    <n v="34.49"/>
    <n v="34.49"/>
    <n v="34.49"/>
    <n v="34.49"/>
    <n v="16.990432009999999"/>
    <n v="16.990432009999999"/>
    <n v="5.8856655289999997"/>
    <n v="5.8856655289999997"/>
  </r>
  <r>
    <d v="2025-11-04T00:00:00"/>
    <x v="3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5"/>
    <n v="1340"/>
    <n v="9"/>
    <n v="0.51400000000000001"/>
    <n v="0.67200000000000004"/>
    <n v="4.63"/>
    <n v="4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6"/>
    <n v="319"/>
    <n v="4"/>
    <n v="1.7549999999999999"/>
    <n v="1.254"/>
    <n v="7.02"/>
    <n v="7.02"/>
    <s v="USD"/>
    <n v="1"/>
    <n v="1"/>
    <n v="1"/>
    <n v="1"/>
    <n v="1"/>
    <n v="1"/>
    <n v="1"/>
    <n v="1"/>
    <n v="28.49"/>
    <n v="28.49"/>
    <n v="28.49"/>
    <n v="28.49"/>
    <n v="24.64022464"/>
    <n v="24.64022464"/>
    <n v="4.0584045580000003"/>
    <n v="4.0584045580000003"/>
  </r>
  <r>
    <d v="2025-11-04T00:00:00"/>
    <x v="36"/>
    <n v="1480"/>
    <n v="6"/>
    <n v="1.24"/>
    <n v="0.40500000000000003"/>
    <n v="7.44"/>
    <n v="7.44"/>
    <s v="USD"/>
    <n v="2"/>
    <n v="2"/>
    <n v="2"/>
    <n v="2"/>
    <n v="2"/>
    <n v="2"/>
    <n v="2"/>
    <n v="2"/>
    <n v="56.98"/>
    <n v="56.98"/>
    <n v="56.98"/>
    <n v="56.98"/>
    <n v="13.05721306"/>
    <n v="13.05721306"/>
    <n v="7.6586021510000002"/>
    <n v="7.6586021510000002"/>
  </r>
  <r>
    <d v="2025-11-04T00:00:00"/>
    <x v="36"/>
    <n v="423"/>
    <n v="3"/>
    <n v="1.9870000000000001"/>
    <n v="0.70899999999999996"/>
    <n v="5.96"/>
    <n v="5.96"/>
    <s v="USD"/>
    <n v="1"/>
    <n v="1"/>
    <n v="1"/>
    <n v="1"/>
    <n v="1"/>
    <n v="1"/>
    <n v="1"/>
    <n v="1"/>
    <n v="28.49"/>
    <n v="28.49"/>
    <n v="28.49"/>
    <n v="28.49"/>
    <n v="20.91962092"/>
    <n v="20.91962092"/>
    <n v="4.7802013419999998"/>
    <n v="4.7802013419999998"/>
  </r>
  <r>
    <d v="2025-11-04T00:00:00"/>
    <x v="36"/>
    <n v="1127"/>
    <n v="3"/>
    <n v="0.753"/>
    <n v="0.26600000000000001"/>
    <n v="2.2599999999999998"/>
    <n v="2.25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7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8"/>
    <n v="6"/>
    <n v="2"/>
    <n v="1.7849999999999999"/>
    <n v="33.332999999999998"/>
    <n v="3.57"/>
    <n v="3.57"/>
    <s v="USD"/>
    <n v="1"/>
    <n v="1"/>
    <n v="1"/>
    <n v="1"/>
    <n v="3"/>
    <n v="3"/>
    <n v="3"/>
    <n v="3"/>
    <n v="98.7"/>
    <n v="98.7"/>
    <n v="98.7"/>
    <n v="98.7"/>
    <n v="3.6170212770000001"/>
    <n v="3.6170212770000001"/>
    <n v="27.647058820000002"/>
    <n v="27.647058820000002"/>
  </r>
  <r>
    <d v="2025-11-04T00:00:00"/>
    <x v="37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7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7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9"/>
    <n v="475"/>
    <n v="10"/>
    <n v="0.98199999999999998"/>
    <n v="2.105"/>
    <n v="9.82"/>
    <n v="9.82"/>
    <s v="USD"/>
    <n v="1"/>
    <n v="4"/>
    <n v="4"/>
    <n v="4"/>
    <n v="1"/>
    <n v="4"/>
    <n v="4"/>
    <n v="4"/>
    <n v="13.88"/>
    <n v="74.739999999999995"/>
    <n v="74.739999999999995"/>
    <n v="74.739999999999995"/>
    <n v="13.13888146"/>
    <n v="13.13888146"/>
    <n v="7.610997963"/>
    <n v="7.610997963"/>
  </r>
  <r>
    <d v="2025-11-04T00:00:00"/>
    <x v="40"/>
    <n v="205"/>
    <n v="1"/>
    <n v="1.1100000000000001"/>
    <n v="0.48799999999999999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1"/>
    <n v="515"/>
    <n v="3"/>
    <n v="1.58"/>
    <n v="0.58299999999999996"/>
    <n v="4.74"/>
    <n v="4.74"/>
    <s v="USD"/>
    <n v="1"/>
    <n v="1"/>
    <n v="1"/>
    <n v="1"/>
    <n v="1"/>
    <n v="1"/>
    <n v="1"/>
    <n v="1"/>
    <n v="32.979999999999997"/>
    <n v="32.979999999999997"/>
    <n v="32.979999999999997"/>
    <n v="32.979999999999997"/>
    <n v="14.37234688"/>
    <n v="14.37234688"/>
    <n v="6.957805907"/>
    <n v="6.957805907"/>
  </r>
  <r>
    <d v="2025-11-04T00:00:00"/>
    <x v="42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9"/>
    <n v="457"/>
    <n v="4"/>
    <n v="0.97"/>
    <n v="0.875"/>
    <n v="3.88"/>
    <n v="3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0"/>
    <n v="719"/>
    <n v="6"/>
    <n v="0.84499999999999997"/>
    <n v="0.83399999999999996"/>
    <n v="5.07"/>
    <n v="5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1"/>
    <n v="664"/>
    <n v="1"/>
    <n v="1.44"/>
    <n v="0.151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2"/>
    <n v="227"/>
    <n v="2"/>
    <n v="1"/>
    <n v="0.88100000000000001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2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9"/>
    <n v="258"/>
    <n v="4"/>
    <n v="1.093"/>
    <n v="1.55"/>
    <n v="4.37"/>
    <n v="4.37"/>
    <s v="USD"/>
    <n v="2"/>
    <n v="2"/>
    <n v="2"/>
    <n v="2"/>
    <n v="2"/>
    <n v="2"/>
    <n v="2"/>
    <n v="2"/>
    <n v="51.76"/>
    <n v="51.76"/>
    <n v="51.76"/>
    <n v="51.76"/>
    <n v="8.4428129829999996"/>
    <n v="8.4428129829999996"/>
    <n v="11.844393589999999"/>
    <n v="11.844393589999999"/>
  </r>
  <r>
    <d v="2025-11-04T00:00:00"/>
    <x v="40"/>
    <n v="376"/>
    <n v="4"/>
    <n v="1.0529999999999999"/>
    <n v="1.0640000000000001"/>
    <n v="4.21"/>
    <n v="4.21"/>
    <s v="USD"/>
    <n v="1"/>
    <n v="1"/>
    <n v="1"/>
    <n v="1"/>
    <n v="1"/>
    <n v="1"/>
    <n v="1"/>
    <n v="1"/>
    <n v="22.88"/>
    <n v="22.88"/>
    <n v="22.88"/>
    <n v="22.88"/>
    <n v="18.400349649999999"/>
    <n v="18.400349649999999"/>
    <n v="5.4346793350000002"/>
    <n v="5.4346793350000002"/>
  </r>
  <r>
    <d v="2025-11-04T00:00:00"/>
    <x v="41"/>
    <n v="914"/>
    <n v="5"/>
    <n v="1.1819999999999999"/>
    <n v="0.54700000000000004"/>
    <n v="5.91"/>
    <n v="5.91"/>
    <s v="USD"/>
    <n v="1"/>
    <n v="1"/>
    <n v="1"/>
    <n v="1"/>
    <n v="1"/>
    <n v="1"/>
    <n v="1"/>
    <n v="1"/>
    <n v="22.49"/>
    <n v="22.49"/>
    <n v="22.49"/>
    <n v="22.49"/>
    <n v="26.27834593"/>
    <n v="26.27834593"/>
    <n v="3.8054145519999998"/>
    <n v="3.8054145519999998"/>
  </r>
  <r>
    <d v="2025-11-04T00:00:00"/>
    <x v="41"/>
    <n v="208"/>
    <n v="1"/>
    <n v="0.62"/>
    <n v="0.48099999999999998"/>
    <n v="0.62"/>
    <n v="0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9"/>
    <n v="282"/>
    <n v="2"/>
    <n v="0.45500000000000002"/>
    <n v="0.70899999999999996"/>
    <n v="0.91"/>
    <n v="0.91"/>
    <s v="USD"/>
    <n v="2"/>
    <n v="2"/>
    <n v="2"/>
    <n v="2"/>
    <n v="2"/>
    <n v="2"/>
    <n v="2"/>
    <n v="2"/>
    <n v="32.979999999999997"/>
    <n v="32.979999999999997"/>
    <n v="32.979999999999997"/>
    <n v="32.979999999999997"/>
    <n v="2.7592480290000001"/>
    <n v="2.7592480290000001"/>
    <n v="36.241758240000003"/>
    <n v="36.241758240000003"/>
  </r>
  <r>
    <d v="2025-11-04T00:00:00"/>
    <x v="42"/>
    <n v="49"/>
    <n v="1"/>
    <n v="0.39"/>
    <n v="2.0409999999999999"/>
    <n v="0.39"/>
    <n v="0.39"/>
    <s v="USD"/>
    <n v="2"/>
    <n v="4"/>
    <n v="4"/>
    <n v="4"/>
    <n v="3"/>
    <n v="6"/>
    <n v="6"/>
    <n v="6"/>
    <n v="70.86"/>
    <n v="181.11"/>
    <n v="181.11"/>
    <n v="181.11"/>
    <n v="0.2153387444"/>
    <n v="0.2153387444"/>
    <n v="464.38461539999997"/>
    <n v="464.38461539999997"/>
  </r>
  <r>
    <d v="2025-11-04T00:00:00"/>
    <x v="40"/>
    <n v="2231"/>
    <n v="7"/>
    <n v="0.68600000000000005"/>
    <n v="0.314"/>
    <n v="4.8"/>
    <n v="4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28"/>
    <n v="105"/>
    <n v="1"/>
    <n v="0.78"/>
    <n v="0.95199999999999996"/>
    <n v="0.78"/>
    <n v="0.78"/>
    <s v="USD"/>
    <n v="0"/>
    <n v="1"/>
    <n v="1"/>
    <n v="1"/>
    <n v="0"/>
    <n v="1"/>
    <n v="1"/>
    <n v="1"/>
    <n v="0"/>
    <n v="132.97999999999999"/>
    <n v="132.97999999999999"/>
    <n v="132.97999999999999"/>
    <n v="0.58655436910000003"/>
    <n v="0.58655436910000003"/>
    <n v="170.4871795"/>
    <n v="170.4871795"/>
  </r>
  <r>
    <d v="2025-11-04T00:00:00"/>
    <x v="4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28"/>
    <n v="307"/>
    <n v="1"/>
    <n v="1.02"/>
    <n v="0.32600000000000001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3"/>
    <n v="1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28"/>
    <n v="286"/>
    <n v="2"/>
    <n v="0.76"/>
    <n v="0.69899999999999995"/>
    <n v="1.52"/>
    <n v="1.52"/>
    <s v="USD"/>
    <n v="3"/>
    <n v="3"/>
    <n v="3"/>
    <n v="3"/>
    <n v="10"/>
    <n v="10"/>
    <n v="10"/>
    <n v="10"/>
    <n v="346"/>
    <n v="346"/>
    <n v="346"/>
    <n v="346"/>
    <n v="0.43930635839999999"/>
    <n v="0.43930635839999999"/>
    <n v="227.63157889999999"/>
    <n v="227.63157889999999"/>
  </r>
  <r>
    <d v="2025-11-04T00:00:00"/>
    <x v="4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43"/>
    <n v="25"/>
    <n v="1"/>
    <n v="0.34"/>
    <n v="4"/>
    <n v="0.34"/>
    <n v="0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28"/>
    <n v="186"/>
    <n v="1"/>
    <n v="0.39"/>
    <n v="0.53800000000000003"/>
    <n v="0.39"/>
    <n v="0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8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45"/>
    <n v="162"/>
    <n v="1"/>
    <n v="1.05"/>
    <n v="0.61699999999999999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3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5"/>
    <n v="493"/>
    <n v="6"/>
    <n v="0.85799999999999998"/>
    <n v="1.2170000000000001"/>
    <n v="5.15"/>
    <n v="5.15"/>
    <s v="USD"/>
    <n v="2"/>
    <n v="2"/>
    <n v="2"/>
    <n v="2"/>
    <n v="4"/>
    <n v="4"/>
    <n v="4"/>
    <n v="4"/>
    <n v="95.77"/>
    <n v="95.77"/>
    <n v="95.77"/>
    <n v="95.77"/>
    <n v="5.3774668480000001"/>
    <n v="5.3774668480000001"/>
    <n v="18.596116500000001"/>
    <n v="18.596116500000001"/>
  </r>
  <r>
    <d v="2025-11-04T00:00:00"/>
    <x v="3"/>
    <n v="231"/>
    <n v="1"/>
    <n v="1.5"/>
    <n v="0.433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5"/>
    <n v="1413"/>
    <n v="9"/>
    <n v="0.97"/>
    <n v="0.63700000000000001"/>
    <n v="8.73"/>
    <n v="8.73"/>
    <s v="USD"/>
    <n v="2"/>
    <n v="2"/>
    <n v="2"/>
    <n v="2"/>
    <n v="2"/>
    <n v="2"/>
    <n v="2"/>
    <n v="2"/>
    <n v="58.98"/>
    <n v="58.98"/>
    <n v="58.98"/>
    <n v="58.98"/>
    <n v="14.80162767"/>
    <n v="14.80162767"/>
    <n v="6.7560137459999998"/>
    <n v="6.7560137459999998"/>
  </r>
  <r>
    <d v="2025-11-04T00:00:00"/>
    <x v="8"/>
    <n v="900"/>
    <n v="2"/>
    <n v="1.5"/>
    <n v="0.222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45"/>
    <n v="704"/>
    <n v="1"/>
    <n v="0.99"/>
    <n v="0.14199999999999999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5"/>
    <n v="615"/>
    <n v="5"/>
    <n v="0.93400000000000005"/>
    <n v="0.81299999999999994"/>
    <n v="4.67"/>
    <n v="4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8"/>
    <n v="3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45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"/>
    <n v="586"/>
    <n v="3"/>
    <n v="2.11"/>
    <n v="0.51200000000000001"/>
    <n v="6.33"/>
    <n v="6.33"/>
    <s v="USD"/>
    <n v="1"/>
    <n v="1"/>
    <n v="1"/>
    <n v="1"/>
    <n v="1"/>
    <n v="1"/>
    <n v="1"/>
    <n v="1"/>
    <n v="30.49"/>
    <n v="30.49"/>
    <n v="30.49"/>
    <n v="30.49"/>
    <n v="20.760905210000001"/>
    <n v="20.760905210000001"/>
    <n v="4.8167456560000002"/>
    <n v="4.8167456560000002"/>
  </r>
  <r>
    <d v="2025-11-04T00:00:00"/>
    <x v="8"/>
    <n v="3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3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4T00:00:00"/>
    <x v="45"/>
    <n v="369"/>
    <n v="2"/>
    <n v="0.65"/>
    <n v="0.54200000000000004"/>
    <n v="1.3"/>
    <n v="1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4T00:00:00"/>
    <x v="5"/>
    <n v="2863"/>
    <n v="27"/>
    <n v="0.36599999999999999"/>
    <n v="0.94299999999999995"/>
    <n v="9.8699999999999992"/>
    <n v="9.8699999999999992"/>
    <s v="USD"/>
    <n v="1"/>
    <n v="1"/>
    <n v="1"/>
    <n v="1"/>
    <n v="1"/>
    <n v="1"/>
    <n v="1"/>
    <n v="1"/>
    <n v="21.88"/>
    <n v="21.88"/>
    <n v="21.88"/>
    <n v="21.88"/>
    <n v="45.109689209999999"/>
    <n v="45.109689209999999"/>
    <n v="2.2168186419999998"/>
    <n v="2.2168186419999998"/>
  </r>
  <r>
    <d v="2025-11-04T00:00:00"/>
    <x v="2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0"/>
    <n v="3532"/>
    <n v="22"/>
    <n v="1.849"/>
    <n v="0.623"/>
    <n v="40.68"/>
    <n v="40.68"/>
    <s v="USD"/>
    <n v="1"/>
    <n v="2"/>
    <n v="2"/>
    <n v="2"/>
    <n v="1"/>
    <n v="2"/>
    <n v="2"/>
    <n v="2"/>
    <n v="22.49"/>
    <n v="44.98"/>
    <n v="44.98"/>
    <n v="44.98"/>
    <n v="90.440195639999999"/>
    <n v="90.440195639999999"/>
    <n v="1.1057030480000001"/>
    <n v="1.1057030480000001"/>
  </r>
  <r>
    <d v="2025-11-05T00:00:00"/>
    <x v="1"/>
    <n v="5142"/>
    <n v="73"/>
    <n v="1.9419999999999999"/>
    <n v="1.42"/>
    <n v="141.78"/>
    <n v="141.78"/>
    <s v="USD"/>
    <n v="13"/>
    <n v="14"/>
    <n v="14"/>
    <n v="14"/>
    <n v="13"/>
    <n v="14"/>
    <n v="14"/>
    <n v="14"/>
    <n v="353.18"/>
    <n v="483.06"/>
    <n v="483.06"/>
    <n v="483.06"/>
    <n v="29.350391259999999"/>
    <n v="29.350391259999999"/>
    <n v="3.4071096060000001"/>
    <n v="3.4071096060000001"/>
  </r>
  <r>
    <d v="2025-11-05T00:00:00"/>
    <x v="2"/>
    <n v="3000"/>
    <n v="30"/>
    <n v="2.9180000000000001"/>
    <n v="1"/>
    <n v="87.54"/>
    <n v="87.54"/>
    <s v="USD"/>
    <n v="3"/>
    <n v="4"/>
    <n v="4"/>
    <n v="4"/>
    <n v="3"/>
    <n v="4"/>
    <n v="4"/>
    <n v="4"/>
    <n v="95.86"/>
    <n v="125.74"/>
    <n v="125.74"/>
    <n v="125.74"/>
    <n v="69.619850490000005"/>
    <n v="69.619850490000005"/>
    <n v="1.436371944"/>
    <n v="1.436371944"/>
  </r>
  <r>
    <d v="2025-11-05T00:00:00"/>
    <x v="3"/>
    <n v="972"/>
    <n v="9"/>
    <n v="3.8759999999999999"/>
    <n v="0.92600000000000005"/>
    <n v="34.880000000000003"/>
    <n v="34.880000000000003"/>
    <s v="USD"/>
    <n v="1"/>
    <n v="1"/>
    <n v="1"/>
    <n v="1"/>
    <n v="1"/>
    <n v="1"/>
    <n v="1"/>
    <n v="1"/>
    <n v="30.49"/>
    <n v="30.49"/>
    <n v="30.49"/>
    <n v="30.49"/>
    <n v="114.39816329999999"/>
    <n v="114.39816329999999"/>
    <n v="0.87413990829999999"/>
    <n v="0.87413990829999999"/>
  </r>
  <r>
    <d v="2025-11-05T00:00:00"/>
    <x v="4"/>
    <n v="1958"/>
    <n v="12"/>
    <n v="5.5910000000000002"/>
    <n v="0.61299999999999999"/>
    <n v="67.09"/>
    <n v="67.09"/>
    <s v="USD"/>
    <n v="3"/>
    <n v="3"/>
    <n v="3"/>
    <n v="3"/>
    <n v="7"/>
    <n v="7"/>
    <n v="7"/>
    <n v="7"/>
    <n v="462.38"/>
    <n v="462.38"/>
    <n v="462.38"/>
    <n v="462.38"/>
    <n v="14.509710630000001"/>
    <n v="14.509710630000001"/>
    <n v="6.8919362050000004"/>
    <n v="6.8919362050000004"/>
  </r>
  <r>
    <d v="2025-11-05T00:00:00"/>
    <x v="5"/>
    <n v="763"/>
    <n v="12"/>
    <n v="1.5"/>
    <n v="1.573"/>
    <n v="18"/>
    <n v="18"/>
    <s v="USD"/>
    <n v="2"/>
    <n v="4"/>
    <n v="4"/>
    <n v="4"/>
    <n v="2"/>
    <n v="4"/>
    <n v="4"/>
    <n v="4"/>
    <n v="60.88"/>
    <n v="119.86"/>
    <n v="119.86"/>
    <n v="119.86"/>
    <n v="15.01752044"/>
    <n v="15.01752044"/>
    <n v="6.658888889"/>
    <n v="6.658888889"/>
  </r>
  <r>
    <d v="2025-11-05T00:00:00"/>
    <x v="44"/>
    <n v="5304"/>
    <n v="56"/>
    <n v="2.339"/>
    <n v="1.056"/>
    <n v="131.01"/>
    <n v="131.01"/>
    <s v="USD"/>
    <n v="13"/>
    <n v="17"/>
    <n v="17"/>
    <n v="17"/>
    <n v="14"/>
    <n v="18"/>
    <n v="18"/>
    <n v="18"/>
    <n v="661.61"/>
    <n v="800.98"/>
    <n v="800.98"/>
    <n v="800.98"/>
    <n v="16.35621364"/>
    <n v="16.35621364"/>
    <n v="6.1138844360000002"/>
    <n v="6.1138844360000002"/>
  </r>
  <r>
    <d v="2025-11-05T00:00:00"/>
    <x v="6"/>
    <n v="1091"/>
    <n v="6"/>
    <n v="2.14"/>
    <n v="0.55000000000000004"/>
    <n v="12.84"/>
    <n v="12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7"/>
    <n v="1187"/>
    <n v="15"/>
    <n v="2.0920000000000001"/>
    <n v="1.264"/>
    <n v="31.38"/>
    <n v="31.38"/>
    <s v="USD"/>
    <n v="6"/>
    <n v="7"/>
    <n v="7"/>
    <n v="7"/>
    <n v="6"/>
    <n v="7"/>
    <n v="7"/>
    <n v="7"/>
    <n v="243.82"/>
    <n v="286.31"/>
    <n v="286.31"/>
    <n v="286.31"/>
    <n v="10.960148090000001"/>
    <n v="10.960148090000001"/>
    <n v="9.1239643079999997"/>
    <n v="9.1239643079999997"/>
  </r>
  <r>
    <d v="2025-11-05T00:00:00"/>
    <x v="35"/>
    <n v="929"/>
    <n v="5"/>
    <n v="1.6639999999999999"/>
    <n v="0.53800000000000003"/>
    <n v="8.32"/>
    <n v="8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8"/>
    <n v="39"/>
    <n v="1"/>
    <n v="3.54"/>
    <n v="2.5640000000000001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9"/>
    <n v="1351"/>
    <n v="17"/>
    <n v="1.196"/>
    <n v="1.258"/>
    <n v="20.34"/>
    <n v="20.34"/>
    <s v="USD"/>
    <n v="0"/>
    <n v="1"/>
    <n v="1"/>
    <n v="1"/>
    <n v="0"/>
    <n v="1"/>
    <n v="1"/>
    <n v="1"/>
    <n v="0"/>
    <n v="21.88"/>
    <n v="21.88"/>
    <n v="21.88"/>
    <n v="92.961608780000006"/>
    <n v="92.961608780000006"/>
    <n v="1.0757128810000001"/>
    <n v="1.0757128810000001"/>
  </r>
  <r>
    <d v="2025-11-05T00:00:00"/>
    <x v="4"/>
    <n v="6305"/>
    <n v="85"/>
    <n v="4.8360000000000003"/>
    <n v="1.3480000000000001"/>
    <n v="411.09"/>
    <n v="411.09"/>
    <s v="USD"/>
    <n v="21"/>
    <n v="26"/>
    <n v="26"/>
    <n v="26"/>
    <n v="31"/>
    <n v="36"/>
    <n v="36"/>
    <n v="36"/>
    <n v="1030.8599999999999"/>
    <n v="1291.31"/>
    <n v="1291.31"/>
    <n v="1291.31"/>
    <n v="31.83511318"/>
    <n v="31.83511318"/>
    <n v="3.1411856280000001"/>
    <n v="3.1411856280000001"/>
  </r>
  <r>
    <d v="2025-11-05T00:00:00"/>
    <x v="10"/>
    <n v="2855"/>
    <n v="18"/>
    <n v="4.9089999999999998"/>
    <n v="0.63"/>
    <n v="88.37"/>
    <n v="88.37"/>
    <s v="USD"/>
    <n v="4"/>
    <n v="4"/>
    <n v="4"/>
    <n v="4"/>
    <n v="4"/>
    <n v="4"/>
    <n v="4"/>
    <n v="4"/>
    <n v="117.07"/>
    <n v="117.07"/>
    <n v="117.07"/>
    <n v="117.07"/>
    <n v="75.484752709999995"/>
    <n v="75.484752709999995"/>
    <n v="1.3247708499999999"/>
    <n v="1.3247708499999999"/>
  </r>
  <r>
    <d v="2025-11-05T00:00:00"/>
    <x v="11"/>
    <n v="1700"/>
    <n v="14"/>
    <n v="4.7469999999999999"/>
    <n v="0.82399999999999995"/>
    <n v="66.459999999999994"/>
    <n v="66.459999999999994"/>
    <s v="USD"/>
    <n v="6"/>
    <n v="7"/>
    <n v="7"/>
    <n v="7"/>
    <n v="7"/>
    <n v="8"/>
    <n v="8"/>
    <n v="8"/>
    <n v="277.43"/>
    <n v="305.42"/>
    <n v="305.42"/>
    <n v="305.42"/>
    <n v="21.760199069999999"/>
    <n v="21.760199069999999"/>
    <n v="4.5955461929999997"/>
    <n v="4.5955461929999997"/>
  </r>
  <r>
    <d v="2025-11-05T00:00:00"/>
    <x v="12"/>
    <n v="4548"/>
    <n v="37"/>
    <n v="4.7060000000000004"/>
    <n v="0.81399999999999995"/>
    <n v="174.11"/>
    <n v="174.11"/>
    <s v="USD"/>
    <n v="15"/>
    <n v="25"/>
    <n v="25"/>
    <n v="25"/>
    <n v="23"/>
    <n v="52"/>
    <n v="52"/>
    <n v="52"/>
    <n v="1034.1199999999999"/>
    <n v="2556.7399999999998"/>
    <n v="2556.7399999999998"/>
    <n v="2556.7399999999998"/>
    <n v="6.809843785"/>
    <n v="6.809843785"/>
    <n v="14.684624660000001"/>
    <n v="14.684624660000001"/>
  </r>
  <r>
    <d v="2025-11-05T00:00:00"/>
    <x v="13"/>
    <n v="6288"/>
    <n v="34"/>
    <n v="3.4329999999999998"/>
    <n v="0.54100000000000004"/>
    <n v="116.73"/>
    <n v="116.73"/>
    <s v="USD"/>
    <n v="16"/>
    <n v="17"/>
    <n v="17"/>
    <n v="17"/>
    <n v="20"/>
    <n v="21"/>
    <n v="21"/>
    <n v="21"/>
    <n v="588.08000000000004"/>
    <n v="612.05999999999995"/>
    <n v="612.05999999999995"/>
    <n v="612.05999999999995"/>
    <n v="19.07165964"/>
    <n v="19.07165964"/>
    <n v="5.2433821639999998"/>
    <n v="5.2433821639999998"/>
  </r>
  <r>
    <d v="2025-11-05T00:00:00"/>
    <x v="14"/>
    <n v="2157"/>
    <n v="22"/>
    <n v="2.7280000000000002"/>
    <n v="1.02"/>
    <n v="60.01"/>
    <n v="60.01"/>
    <s v="USD"/>
    <n v="2"/>
    <n v="6"/>
    <n v="7"/>
    <n v="7"/>
    <n v="2"/>
    <n v="6"/>
    <n v="7"/>
    <n v="7"/>
    <n v="71.86"/>
    <n v="260.60000000000002"/>
    <n v="290.48"/>
    <n v="290.48"/>
    <n v="23.027628549999999"/>
    <n v="20.658909390000002"/>
    <n v="4.3426095650000001"/>
    <n v="4.8405265789999996"/>
  </r>
  <r>
    <d v="2025-11-05T00:00:00"/>
    <x v="46"/>
    <n v="1808"/>
    <n v="9"/>
    <n v="2.1179999999999999"/>
    <n v="0.498"/>
    <n v="19.059999999999999"/>
    <n v="19.05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15"/>
    <n v="2354"/>
    <n v="9"/>
    <n v="3.9630000000000001"/>
    <n v="0.38200000000000001"/>
    <n v="35.67"/>
    <n v="35.67"/>
    <s v="USD"/>
    <n v="9"/>
    <n v="10"/>
    <n v="10"/>
    <n v="10"/>
    <n v="26"/>
    <n v="30"/>
    <n v="30"/>
    <n v="30"/>
    <n v="1065.74"/>
    <n v="1161.26"/>
    <n v="1161.26"/>
    <n v="1161.26"/>
    <n v="3.0716635380000001"/>
    <n v="3.0716635380000001"/>
    <n v="32.555649000000003"/>
    <n v="32.555649000000003"/>
  </r>
  <r>
    <d v="2025-11-05T00:00:00"/>
    <x v="16"/>
    <n v="1135"/>
    <n v="8"/>
    <n v="4.9180000000000001"/>
    <n v="0.70499999999999996"/>
    <n v="39.340000000000003"/>
    <n v="39.340000000000003"/>
    <s v="USD"/>
    <n v="2"/>
    <n v="2"/>
    <n v="2"/>
    <n v="2"/>
    <n v="3"/>
    <n v="3"/>
    <n v="3"/>
    <n v="3"/>
    <n v="80.64"/>
    <n v="80.64"/>
    <n v="80.64"/>
    <n v="80.64"/>
    <n v="48.784722219999999"/>
    <n v="48.784722219999999"/>
    <n v="2.0498220640000002"/>
    <n v="2.0498220640000002"/>
  </r>
  <r>
    <d v="2025-11-05T00:00:00"/>
    <x v="49"/>
    <n v="4731"/>
    <n v="43"/>
    <n v="1.88"/>
    <n v="0.90900000000000003"/>
    <n v="80.84"/>
    <n v="80.84"/>
    <s v="USD"/>
    <n v="7"/>
    <n v="9"/>
    <n v="9"/>
    <n v="9"/>
    <n v="17"/>
    <n v="19"/>
    <n v="19"/>
    <n v="19"/>
    <n v="565.72"/>
    <n v="615.09"/>
    <n v="615.09"/>
    <n v="615.09"/>
    <n v="13.14279211"/>
    <n v="13.14279211"/>
    <n v="7.6087332999999999"/>
    <n v="7.6087332999999999"/>
  </r>
  <r>
    <d v="2025-11-05T00:00:00"/>
    <x v="17"/>
    <n v="851"/>
    <n v="7"/>
    <n v="5.55"/>
    <n v="0.82299999999999995"/>
    <n v="38.85"/>
    <n v="38.85"/>
    <s v="USD"/>
    <n v="1"/>
    <n v="1"/>
    <n v="1"/>
    <n v="1"/>
    <n v="1"/>
    <n v="1"/>
    <n v="1"/>
    <n v="1"/>
    <n v="34.880000000000003"/>
    <n v="34.880000000000003"/>
    <n v="34.880000000000003"/>
    <n v="34.880000000000003"/>
    <n v="111.3818807"/>
    <n v="111.3818807"/>
    <n v="0.89781209780000004"/>
    <n v="0.89781209780000004"/>
  </r>
  <r>
    <d v="2025-11-05T00:00:00"/>
    <x v="18"/>
    <n v="827"/>
    <n v="4"/>
    <n v="2.7829999999999999"/>
    <n v="0.48399999999999999"/>
    <n v="11.13"/>
    <n v="11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19"/>
    <n v="2035"/>
    <n v="12"/>
    <n v="6.6630000000000003"/>
    <n v="0.59"/>
    <n v="79.959999999999994"/>
    <n v="79.959999999999994"/>
    <s v="USD"/>
    <n v="2"/>
    <n v="2"/>
    <n v="2"/>
    <n v="2"/>
    <n v="2"/>
    <n v="2"/>
    <n v="2"/>
    <n v="2"/>
    <n v="151.80000000000001"/>
    <n v="151.80000000000001"/>
    <n v="151.80000000000001"/>
    <n v="151.80000000000001"/>
    <n v="52.674571810000003"/>
    <n v="52.674571810000003"/>
    <n v="1.898449225"/>
    <n v="1.898449225"/>
  </r>
  <r>
    <d v="2025-11-05T00:00:00"/>
    <x v="20"/>
    <n v="1785"/>
    <n v="19"/>
    <n v="4.1440000000000001"/>
    <n v="1.0640000000000001"/>
    <n v="78.739999999999995"/>
    <n v="78.739999999999995"/>
    <s v="USD"/>
    <n v="8"/>
    <n v="8"/>
    <n v="8"/>
    <n v="8"/>
    <n v="33"/>
    <n v="33"/>
    <n v="33"/>
    <n v="33"/>
    <n v="2276.65"/>
    <n v="2276.65"/>
    <n v="2276.65"/>
    <n v="2276.65"/>
    <n v="3.4585904730000001"/>
    <n v="3.4585904730000001"/>
    <n v="28.913512829999998"/>
    <n v="28.913512829999998"/>
  </r>
  <r>
    <d v="2025-11-05T00:00:00"/>
    <x v="21"/>
    <n v="1964"/>
    <n v="7"/>
    <n v="2.3039999999999998"/>
    <n v="0.35599999999999998"/>
    <n v="16.13"/>
    <n v="16.13"/>
    <s v="USD"/>
    <n v="3"/>
    <n v="3"/>
    <n v="3"/>
    <n v="3"/>
    <n v="3"/>
    <n v="3"/>
    <n v="3"/>
    <n v="3"/>
    <n v="127.47"/>
    <n v="127.47"/>
    <n v="127.47"/>
    <n v="127.47"/>
    <n v="12.65395779"/>
    <n v="12.65395779"/>
    <n v="7.9026658400000001"/>
    <n v="7.9026658400000001"/>
  </r>
  <r>
    <d v="2025-11-05T00:00:00"/>
    <x v="22"/>
    <n v="372"/>
    <n v="5"/>
    <n v="2.8620000000000001"/>
    <n v="1.3440000000000001"/>
    <n v="14.31"/>
    <n v="14.31"/>
    <s v="USD"/>
    <n v="3"/>
    <n v="3"/>
    <n v="3"/>
    <n v="3"/>
    <n v="8"/>
    <n v="8"/>
    <n v="8"/>
    <n v="8"/>
    <n v="288.87"/>
    <n v="288.87"/>
    <n v="288.87"/>
    <n v="288.87"/>
    <n v="4.9537854399999999"/>
    <n v="4.9537854399999999"/>
    <n v="20.186582810000001"/>
    <n v="20.186582810000001"/>
  </r>
  <r>
    <d v="2025-11-05T00:00:00"/>
    <x v="3"/>
    <n v="962"/>
    <n v="4"/>
    <n v="5.73"/>
    <n v="0.41599999999999998"/>
    <n v="22.92"/>
    <n v="22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6"/>
    <n v="734"/>
    <n v="3"/>
    <n v="2.9329999999999998"/>
    <n v="0.40899999999999997"/>
    <n v="8.8000000000000007"/>
    <n v="8.8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5"/>
    <n v="188"/>
    <n v="1"/>
    <n v="3.39"/>
    <n v="0.53200000000000003"/>
    <n v="3.39"/>
    <n v="3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10"/>
    <n v="753"/>
    <n v="3"/>
    <n v="4.33"/>
    <n v="0.39800000000000002"/>
    <n v="12.99"/>
    <n v="12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14"/>
    <n v="122"/>
    <n v="2"/>
    <n v="4.71"/>
    <n v="1.639"/>
    <n v="9.42"/>
    <n v="9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23"/>
    <n v="319"/>
    <n v="1"/>
    <n v="4.1500000000000004"/>
    <n v="0.313"/>
    <n v="4.1500000000000004"/>
    <n v="4.1500000000000004"/>
    <s v="USD"/>
    <n v="2"/>
    <n v="2"/>
    <n v="2"/>
    <n v="2"/>
    <n v="2"/>
    <n v="2"/>
    <n v="2"/>
    <n v="2"/>
    <n v="60.47"/>
    <n v="60.47"/>
    <n v="60.47"/>
    <n v="60.47"/>
    <n v="6.862907227"/>
    <n v="6.862907227"/>
    <n v="14.571084340000001"/>
    <n v="14.571084340000001"/>
  </r>
  <r>
    <d v="2025-11-05T00:00:00"/>
    <x v="34"/>
    <n v="301"/>
    <n v="1"/>
    <n v="1.72"/>
    <n v="0.33200000000000002"/>
    <n v="1.72"/>
    <n v="1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18"/>
    <n v="1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0"/>
    <n v="1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2"/>
    <n v="378"/>
    <n v="3"/>
    <n v="4.9429999999999996"/>
    <n v="0.79400000000000004"/>
    <n v="14.83"/>
    <n v="14.83"/>
    <s v="USD"/>
    <n v="1"/>
    <n v="1"/>
    <n v="1"/>
    <n v="1"/>
    <n v="5"/>
    <n v="5"/>
    <n v="5"/>
    <n v="5"/>
    <n v="144.5"/>
    <n v="144.5"/>
    <n v="144.5"/>
    <n v="144.5"/>
    <n v="10.26297578"/>
    <n v="10.26297578"/>
    <n v="9.7437626430000002"/>
    <n v="9.7437626430000002"/>
  </r>
  <r>
    <d v="2025-11-05T00:00:00"/>
    <x v="6"/>
    <n v="400"/>
    <n v="3"/>
    <n v="2.8029999999999999"/>
    <n v="0.75"/>
    <n v="8.41"/>
    <n v="8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15"/>
    <n v="2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6"/>
    <n v="816"/>
    <n v="7"/>
    <n v="3.8010000000000002"/>
    <n v="0.85799999999999998"/>
    <n v="26.61"/>
    <n v="26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2"/>
    <n v="1599"/>
    <n v="16"/>
    <n v="2.351"/>
    <n v="1.0009999999999999"/>
    <n v="37.61"/>
    <n v="37.61"/>
    <s v="USD"/>
    <n v="3"/>
    <n v="3"/>
    <n v="3"/>
    <n v="3"/>
    <n v="3"/>
    <n v="3"/>
    <n v="3"/>
    <n v="3"/>
    <n v="84.74"/>
    <n v="84.74"/>
    <n v="84.74"/>
    <n v="84.74"/>
    <n v="44.382818030000003"/>
    <n v="44.382818030000003"/>
    <n v="2.2531241689999999"/>
    <n v="2.2531241689999999"/>
  </r>
  <r>
    <d v="2025-11-05T00:00:00"/>
    <x v="47"/>
    <n v="1415"/>
    <n v="13"/>
    <n v="2.0059999999999998"/>
    <n v="0.91900000000000004"/>
    <n v="26.08"/>
    <n v="26.08"/>
    <s v="USD"/>
    <n v="2"/>
    <n v="2"/>
    <n v="2"/>
    <n v="2"/>
    <n v="2"/>
    <n v="2"/>
    <n v="2"/>
    <n v="2"/>
    <n v="52.86"/>
    <n v="52.86"/>
    <n v="52.86"/>
    <n v="52.86"/>
    <n v="49.337873629999997"/>
    <n v="49.337873629999997"/>
    <n v="2.0268404910000002"/>
    <n v="2.0268404910000002"/>
  </r>
  <r>
    <d v="2025-11-05T00:00:00"/>
    <x v="24"/>
    <n v="394"/>
    <n v="4"/>
    <n v="3.6930000000000001"/>
    <n v="1.0149999999999999"/>
    <n v="14.77"/>
    <n v="14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"/>
    <n v="597"/>
    <n v="10"/>
    <n v="2.82"/>
    <n v="1.675"/>
    <n v="28.2"/>
    <n v="28.2"/>
    <s v="USD"/>
    <n v="1"/>
    <n v="1"/>
    <n v="1"/>
    <n v="1"/>
    <n v="2"/>
    <n v="2"/>
    <n v="2"/>
    <n v="2"/>
    <n v="72.98"/>
    <n v="72.98"/>
    <n v="72.98"/>
    <n v="72.98"/>
    <n v="38.640723489999999"/>
    <n v="38.640723489999999"/>
    <n v="2.587943262"/>
    <n v="2.587943262"/>
  </r>
  <r>
    <d v="2025-11-05T00:00:00"/>
    <x v="17"/>
    <n v="217"/>
    <n v="1"/>
    <n v="6.48"/>
    <n v="0.46100000000000002"/>
    <n v="6.48"/>
    <n v="6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5"/>
    <n v="300"/>
    <n v="1"/>
    <n v="1.1599999999999999"/>
    <n v="0.33300000000000002"/>
    <n v="1.1599999999999999"/>
    <n v="1.15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4"/>
    <n v="399"/>
    <n v="1"/>
    <n v="1.35"/>
    <n v="0.251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1"/>
    <n v="268"/>
    <n v="1"/>
    <n v="5.26"/>
    <n v="0.373"/>
    <n v="5.26"/>
    <n v="5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21"/>
    <n v="1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25"/>
    <n v="6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26"/>
    <n v="1764"/>
    <n v="12"/>
    <n v="2.25"/>
    <n v="0.68"/>
    <n v="27"/>
    <n v="27"/>
    <s v="USD"/>
    <n v="3"/>
    <n v="4"/>
    <n v="4"/>
    <n v="4"/>
    <n v="3"/>
    <n v="4"/>
    <n v="4"/>
    <n v="4"/>
    <n v="69.86"/>
    <n v="82.35"/>
    <n v="82.35"/>
    <n v="82.35"/>
    <n v="32.786885249999997"/>
    <n v="32.786885249999997"/>
    <n v="3.05"/>
    <n v="3.05"/>
  </r>
  <r>
    <d v="2025-11-05T00:00:00"/>
    <x v="27"/>
    <n v="529"/>
    <n v="3"/>
    <n v="1.46"/>
    <n v="0.56699999999999995"/>
    <n v="4.38"/>
    <n v="4.38"/>
    <s v="USD"/>
    <n v="1"/>
    <n v="1"/>
    <n v="1"/>
    <n v="1"/>
    <n v="6"/>
    <n v="6"/>
    <n v="6"/>
    <n v="6"/>
    <n v="206.94"/>
    <n v="206.94"/>
    <n v="206.94"/>
    <n v="206.94"/>
    <n v="2.1165555230000002"/>
    <n v="2.1165555230000002"/>
    <n v="47.24657534"/>
    <n v="47.24657534"/>
  </r>
  <r>
    <d v="2025-11-05T00:00:00"/>
    <x v="5"/>
    <n v="9"/>
    <n v="1"/>
    <n v="1.37"/>
    <n v="11.111000000000001"/>
    <n v="1.37"/>
    <n v="1.37"/>
    <s v="USD"/>
    <n v="1"/>
    <n v="1"/>
    <n v="1"/>
    <n v="1"/>
    <n v="1"/>
    <n v="1"/>
    <n v="1"/>
    <n v="1"/>
    <n v="36.880000000000003"/>
    <n v="36.880000000000003"/>
    <n v="36.880000000000003"/>
    <n v="36.880000000000003"/>
    <n v="3.714750542"/>
    <n v="3.714750542"/>
    <n v="26.919708029999999"/>
    <n v="26.919708029999999"/>
  </r>
  <r>
    <d v="2025-11-05T00:00:00"/>
    <x v="1"/>
    <n v="95"/>
    <n v="4"/>
    <n v="2.0329999999999999"/>
    <n v="4.2110000000000003"/>
    <n v="8.1300000000000008"/>
    <n v="8.1300000000000008"/>
    <s v="USD"/>
    <n v="5"/>
    <n v="5"/>
    <n v="5"/>
    <n v="5"/>
    <n v="5"/>
    <n v="5"/>
    <n v="5"/>
    <n v="5"/>
    <n v="154.69999999999999"/>
    <n v="154.69999999999999"/>
    <n v="154.69999999999999"/>
    <n v="154.69999999999999"/>
    <n v="5.2553329020000001"/>
    <n v="5.2553329020000001"/>
    <n v="19.02829028"/>
    <n v="19.02829028"/>
  </r>
  <r>
    <d v="2025-11-05T00:00:00"/>
    <x v="7"/>
    <n v="4"/>
    <n v="1"/>
    <n v="1.38"/>
    <n v="25"/>
    <n v="1.38"/>
    <n v="1.38"/>
    <s v="USD"/>
    <n v="2"/>
    <n v="2"/>
    <n v="2"/>
    <n v="2"/>
    <n v="2"/>
    <n v="2"/>
    <n v="2"/>
    <n v="2"/>
    <n v="56.98"/>
    <n v="56.98"/>
    <n v="56.98"/>
    <n v="56.98"/>
    <n v="2.4219024220000001"/>
    <n v="2.4219024220000001"/>
    <n v="41.289855070000002"/>
    <n v="41.289855070000002"/>
  </r>
  <r>
    <d v="2025-11-05T00:00:00"/>
    <x v="14"/>
    <n v="191"/>
    <n v="3"/>
    <n v="4.2169999999999996"/>
    <n v="1.571"/>
    <n v="12.65"/>
    <n v="12.65"/>
    <s v="USD"/>
    <n v="2"/>
    <n v="2"/>
    <n v="2"/>
    <n v="2"/>
    <n v="3"/>
    <n v="3"/>
    <n v="3"/>
    <n v="3"/>
    <n v="96.74"/>
    <n v="96.74"/>
    <n v="96.74"/>
    <n v="96.74"/>
    <n v="13.07628695"/>
    <n v="13.07628695"/>
    <n v="7.6474308300000002"/>
    <n v="7.6474308300000002"/>
  </r>
  <r>
    <d v="2025-11-05T00:00:00"/>
    <x v="44"/>
    <n v="82"/>
    <n v="1"/>
    <n v="1.1100000000000001"/>
    <n v="1.22"/>
    <n v="1.1100000000000001"/>
    <n v="1.1100000000000001"/>
    <s v="USD"/>
    <n v="1"/>
    <n v="1"/>
    <n v="1"/>
    <n v="1"/>
    <n v="1"/>
    <n v="1"/>
    <n v="1"/>
    <n v="1"/>
    <n v="34.49"/>
    <n v="34.49"/>
    <n v="34.49"/>
    <n v="34.49"/>
    <n v="3.2183241520000001"/>
    <n v="3.2183241520000001"/>
    <n v="31.072072070000001"/>
    <n v="31.072072070000001"/>
  </r>
  <r>
    <d v="2025-11-05T00:00:00"/>
    <x v="12"/>
    <n v="1077"/>
    <n v="12"/>
    <n v="3.7309999999999999"/>
    <n v="1.1140000000000001"/>
    <n v="44.77"/>
    <n v="44.77"/>
    <s v="USD"/>
    <n v="4"/>
    <n v="4"/>
    <n v="4"/>
    <n v="4"/>
    <n v="5"/>
    <n v="5"/>
    <n v="5"/>
    <n v="5"/>
    <n v="137.94999999999999"/>
    <n v="137.94999999999999"/>
    <n v="137.94999999999999"/>
    <n v="137.94999999999999"/>
    <n v="32.453787599999998"/>
    <n v="32.453787599999998"/>
    <n v="3.0813044449999998"/>
    <n v="3.0813044449999998"/>
  </r>
  <r>
    <d v="2025-11-05T00:00:00"/>
    <x v="10"/>
    <n v="255"/>
    <n v="2"/>
    <n v="5.57"/>
    <n v="0.78400000000000003"/>
    <n v="11.14"/>
    <n v="11.14"/>
    <s v="USD"/>
    <n v="3"/>
    <n v="3"/>
    <n v="3"/>
    <n v="3"/>
    <n v="5"/>
    <n v="5"/>
    <n v="5"/>
    <n v="5"/>
    <n v="164.4"/>
    <n v="164.4"/>
    <n v="164.4"/>
    <n v="164.4"/>
    <n v="6.776155718"/>
    <n v="6.776155718"/>
    <n v="14.75763016"/>
    <n v="14.75763016"/>
  </r>
  <r>
    <d v="2025-11-05T00:00:00"/>
    <x v="28"/>
    <n v="111"/>
    <n v="1"/>
    <n v="3.73"/>
    <n v="0.90100000000000002"/>
    <n v="3.73"/>
    <n v="3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2"/>
    <n v="484"/>
    <n v="2"/>
    <n v="3.62"/>
    <n v="0.41299999999999998"/>
    <n v="7.24"/>
    <n v="7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9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16"/>
    <n v="548"/>
    <n v="3"/>
    <n v="4.6630000000000003"/>
    <n v="0.54700000000000004"/>
    <n v="13.99"/>
    <n v="13.99"/>
    <s v="USD"/>
    <n v="1"/>
    <n v="1"/>
    <n v="1"/>
    <n v="1"/>
    <n v="3"/>
    <n v="3"/>
    <n v="3"/>
    <n v="3"/>
    <n v="235.47"/>
    <n v="235.47"/>
    <n v="235.47"/>
    <n v="235.47"/>
    <n v="5.9413088719999996"/>
    <n v="5.9413088719999996"/>
    <n v="16.831308079999999"/>
    <n v="16.831308079999999"/>
  </r>
  <r>
    <d v="2025-11-05T00:00:00"/>
    <x v="48"/>
    <n v="2111"/>
    <n v="21"/>
    <n v="1.024"/>
    <n v="0.995"/>
    <n v="21.5"/>
    <n v="21.5"/>
    <s v="USD"/>
    <n v="0"/>
    <n v="3"/>
    <n v="3"/>
    <n v="3"/>
    <n v="0"/>
    <n v="7"/>
    <n v="7"/>
    <n v="7"/>
    <n v="0"/>
    <n v="154.47"/>
    <n v="154.47"/>
    <n v="154.47"/>
    <n v="13.91856024"/>
    <n v="13.91856024"/>
    <n v="7.1846511629999998"/>
    <n v="7.1846511629999998"/>
  </r>
  <r>
    <d v="2025-11-05T00:00:00"/>
    <x v="30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19"/>
    <n v="338"/>
    <n v="1"/>
    <n v="5.34"/>
    <n v="0.29599999999999999"/>
    <n v="5.34"/>
    <n v="5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29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29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29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29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0"/>
    <n v="875"/>
    <n v="9"/>
    <n v="0.63700000000000001"/>
    <n v="1.0289999999999999"/>
    <n v="5.73"/>
    <n v="5.73"/>
    <s v="USD"/>
    <n v="2"/>
    <n v="2"/>
    <n v="2"/>
    <n v="2"/>
    <n v="3"/>
    <n v="3"/>
    <n v="3"/>
    <n v="3"/>
    <n v="41.64"/>
    <n v="41.64"/>
    <n v="41.64"/>
    <n v="41.64"/>
    <n v="13.76080692"/>
    <n v="13.76080692"/>
    <n v="7.2670157069999997"/>
    <n v="7.2670157069999997"/>
  </r>
  <r>
    <d v="2025-11-05T00:00:00"/>
    <x v="30"/>
    <n v="1382"/>
    <n v="19"/>
    <n v="0.43099999999999999"/>
    <n v="1.375"/>
    <n v="8.18"/>
    <n v="8.18"/>
    <s v="USD"/>
    <n v="2"/>
    <n v="2"/>
    <n v="2"/>
    <n v="2"/>
    <n v="2"/>
    <n v="2"/>
    <n v="2"/>
    <n v="2"/>
    <n v="48.76"/>
    <n v="48.76"/>
    <n v="48.76"/>
    <n v="48.76"/>
    <n v="16.776045939999999"/>
    <n v="16.776045939999999"/>
    <n v="5.9608801959999997"/>
    <n v="5.9608801959999997"/>
  </r>
  <r>
    <d v="2025-11-05T00:00:00"/>
    <x v="30"/>
    <n v="583"/>
    <n v="12"/>
    <n v="0.52800000000000002"/>
    <n v="2.0579999999999998"/>
    <n v="6.34"/>
    <n v="6.34"/>
    <s v="USD"/>
    <n v="1"/>
    <n v="1"/>
    <n v="1"/>
    <n v="1"/>
    <n v="1"/>
    <n v="1"/>
    <n v="1"/>
    <n v="1"/>
    <n v="11.49"/>
    <n v="11.49"/>
    <n v="11.49"/>
    <n v="11.49"/>
    <n v="55.178416009999999"/>
    <n v="55.178416009999999"/>
    <n v="1.812302839"/>
    <n v="1.812302839"/>
  </r>
  <r>
    <d v="2025-11-05T00:00:00"/>
    <x v="30"/>
    <n v="3343"/>
    <n v="24"/>
    <n v="0.312"/>
    <n v="0.71799999999999997"/>
    <n v="7.49"/>
    <n v="7.49"/>
    <s v="USD"/>
    <n v="1"/>
    <n v="1"/>
    <n v="1"/>
    <n v="1"/>
    <n v="1"/>
    <n v="1"/>
    <n v="1"/>
    <n v="1"/>
    <n v="13.88"/>
    <n v="13.88"/>
    <n v="13.88"/>
    <n v="13.88"/>
    <n v="53.962536020000002"/>
    <n v="53.962536020000002"/>
    <n v="1.853137517"/>
    <n v="1.853137517"/>
  </r>
  <r>
    <d v="2025-11-05T00:00:00"/>
    <x v="31"/>
    <n v="45"/>
    <n v="1"/>
    <n v="0.96"/>
    <n v="2.222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2"/>
    <n v="125"/>
    <n v="2"/>
    <n v="0.89500000000000002"/>
    <n v="1.6"/>
    <n v="1.79"/>
    <n v="1.79"/>
    <s v="USD"/>
    <n v="1"/>
    <n v="1"/>
    <n v="1"/>
    <n v="1"/>
    <n v="1"/>
    <n v="1"/>
    <n v="1"/>
    <n v="1"/>
    <n v="36.880000000000003"/>
    <n v="36.880000000000003"/>
    <n v="36.880000000000003"/>
    <n v="36.880000000000003"/>
    <n v="4.8535791760000002"/>
    <n v="4.8535791760000002"/>
    <n v="20.603351960000001"/>
    <n v="20.603351960000001"/>
  </r>
  <r>
    <d v="2025-11-05T00:00:00"/>
    <x v="31"/>
    <n v="118"/>
    <n v="1"/>
    <n v="1.5"/>
    <n v="0.8469999999999999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2"/>
    <n v="2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2"/>
    <n v="389"/>
    <n v="1"/>
    <n v="1.23"/>
    <n v="0.25700000000000001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1"/>
    <n v="139"/>
    <n v="2"/>
    <n v="0.78"/>
    <n v="1.4390000000000001"/>
    <n v="1.56"/>
    <n v="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2"/>
    <n v="255"/>
    <n v="1"/>
    <n v="0.87"/>
    <n v="0.39200000000000002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1"/>
    <n v="2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3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4"/>
    <n v="645"/>
    <n v="6"/>
    <n v="1.02"/>
    <n v="0.93"/>
    <n v="6.12"/>
    <n v="6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5"/>
    <n v="811"/>
    <n v="9"/>
    <n v="0.95599999999999996"/>
    <n v="1.1100000000000001"/>
    <n v="8.6"/>
    <n v="8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5"/>
    <n v="2144"/>
    <n v="6"/>
    <n v="1.052"/>
    <n v="0.28000000000000003"/>
    <n v="6.31"/>
    <n v="6.31"/>
    <s v="USD"/>
    <n v="1"/>
    <n v="1"/>
    <n v="1"/>
    <n v="1"/>
    <n v="1"/>
    <n v="1"/>
    <n v="1"/>
    <n v="1"/>
    <n v="12.49"/>
    <n v="12.49"/>
    <n v="12.49"/>
    <n v="12.49"/>
    <n v="50.520416330000003"/>
    <n v="50.520416330000003"/>
    <n v="1.9793977810000001"/>
    <n v="1.9793977810000001"/>
  </r>
  <r>
    <d v="2025-11-05T00:00:00"/>
    <x v="33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4"/>
    <n v="2302"/>
    <n v="9"/>
    <n v="1.242"/>
    <n v="0.39100000000000001"/>
    <n v="11.18"/>
    <n v="11.18"/>
    <s v="USD"/>
    <n v="5"/>
    <n v="5"/>
    <n v="5"/>
    <n v="5"/>
    <n v="7"/>
    <n v="7"/>
    <n v="7"/>
    <n v="7"/>
    <n v="481.87"/>
    <n v="481.87"/>
    <n v="481.87"/>
    <n v="481.87"/>
    <n v="2.3201278350000001"/>
    <n v="2.3201278350000001"/>
    <n v="43.10107335"/>
    <n v="43.10107335"/>
  </r>
  <r>
    <d v="2025-11-05T00:00:00"/>
    <x v="3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4"/>
    <n v="238"/>
    <n v="1"/>
    <n v="1.51"/>
    <n v="0.42"/>
    <n v="1.51"/>
    <n v="1.51"/>
    <s v="USD"/>
    <n v="1"/>
    <n v="1"/>
    <n v="1"/>
    <n v="1"/>
    <n v="1"/>
    <n v="1"/>
    <n v="1"/>
    <n v="1"/>
    <n v="22.88"/>
    <n v="22.88"/>
    <n v="22.88"/>
    <n v="22.88"/>
    <n v="6.5996503500000001"/>
    <n v="6.5996503500000001"/>
    <n v="15.15231788"/>
    <n v="15.15231788"/>
  </r>
  <r>
    <d v="2025-11-05T00:00:00"/>
    <x v="35"/>
    <n v="688"/>
    <n v="8"/>
    <n v="0.97"/>
    <n v="1.163"/>
    <n v="7.76"/>
    <n v="7.76"/>
    <s v="USD"/>
    <n v="1"/>
    <n v="1"/>
    <n v="1"/>
    <n v="1"/>
    <n v="1"/>
    <n v="1"/>
    <n v="1"/>
    <n v="1"/>
    <n v="21.88"/>
    <n v="21.88"/>
    <n v="21.88"/>
    <n v="21.88"/>
    <n v="35.466179160000003"/>
    <n v="35.466179160000003"/>
    <n v="2.8195876289999999"/>
    <n v="2.8195876289999999"/>
  </r>
  <r>
    <d v="2025-11-05T00:00:00"/>
    <x v="34"/>
    <n v="5058"/>
    <n v="10"/>
    <n v="0.59099999999999997"/>
    <n v="0.19800000000000001"/>
    <n v="5.91"/>
    <n v="5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3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5"/>
    <n v="1659"/>
    <n v="7"/>
    <n v="0.57699999999999996"/>
    <n v="0.42199999999999999"/>
    <n v="4.04"/>
    <n v="4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6"/>
    <n v="322"/>
    <n v="3"/>
    <n v="1.41"/>
    <n v="0.93200000000000005"/>
    <n v="4.2300000000000004"/>
    <n v="4.23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6"/>
    <n v="1269"/>
    <n v="4"/>
    <n v="1.4550000000000001"/>
    <n v="0.315"/>
    <n v="5.82"/>
    <n v="5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6"/>
    <n v="335"/>
    <n v="2"/>
    <n v="1.29"/>
    <n v="0.59699999999999998"/>
    <n v="2.58"/>
    <n v="2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6"/>
    <n v="1080"/>
    <n v="4"/>
    <n v="0.80300000000000005"/>
    <n v="0.37"/>
    <n v="3.21"/>
    <n v="3.21"/>
    <s v="USD"/>
    <n v="1"/>
    <n v="1"/>
    <n v="1"/>
    <n v="1"/>
    <n v="1"/>
    <n v="1"/>
    <n v="1"/>
    <n v="1"/>
    <n v="42.49"/>
    <n v="42.49"/>
    <n v="42.49"/>
    <n v="42.49"/>
    <n v="7.5547187569999998"/>
    <n v="7.5547187569999998"/>
    <n v="13.23676012"/>
    <n v="13.23676012"/>
  </r>
  <r>
    <d v="2025-11-05T00:00:00"/>
    <x v="37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8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7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7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9"/>
    <n v="442"/>
    <n v="4"/>
    <n v="0.93"/>
    <n v="0.90500000000000003"/>
    <n v="3.72"/>
    <n v="3.72"/>
    <s v="USD"/>
    <n v="2"/>
    <n v="2"/>
    <n v="2"/>
    <n v="2"/>
    <n v="2"/>
    <n v="2"/>
    <n v="2"/>
    <n v="2"/>
    <n v="22.98"/>
    <n v="22.98"/>
    <n v="22.98"/>
    <n v="22.98"/>
    <n v="16.187989559999998"/>
    <n v="16.187989559999998"/>
    <n v="6.1774193549999996"/>
    <n v="6.1774193549999996"/>
  </r>
  <r>
    <d v="2025-11-05T00:00:00"/>
    <x v="40"/>
    <n v="221"/>
    <n v="1"/>
    <n v="1.44"/>
    <n v="0.45200000000000001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1"/>
    <n v="5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42"/>
    <n v="47"/>
    <n v="2"/>
    <n v="1.5449999999999999"/>
    <n v="4.2549999999999999"/>
    <n v="3.09"/>
    <n v="3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9"/>
    <n v="623"/>
    <n v="9"/>
    <n v="0.94099999999999995"/>
    <n v="1.4450000000000001"/>
    <n v="8.4700000000000006"/>
    <n v="8.4700000000000006"/>
    <s v="USD"/>
    <n v="1"/>
    <n v="1"/>
    <n v="1"/>
    <n v="1"/>
    <n v="1"/>
    <n v="1"/>
    <n v="1"/>
    <n v="1"/>
    <n v="11.49"/>
    <n v="11.49"/>
    <n v="11.49"/>
    <n v="11.49"/>
    <n v="73.716275019999998"/>
    <n v="73.716275019999998"/>
    <n v="1.3565525380000001"/>
    <n v="1.3565525380000001"/>
  </r>
  <r>
    <d v="2025-11-05T00:00:00"/>
    <x v="40"/>
    <n v="404"/>
    <n v="6"/>
    <n v="0.877"/>
    <n v="1.4850000000000001"/>
    <n v="5.26"/>
    <n v="5.26"/>
    <s v="USD"/>
    <n v="2"/>
    <n v="2"/>
    <n v="2"/>
    <n v="2"/>
    <n v="4"/>
    <n v="4"/>
    <n v="4"/>
    <n v="4"/>
    <n v="137.96"/>
    <n v="137.96"/>
    <n v="137.96"/>
    <n v="137.96"/>
    <n v="3.8126993329999999"/>
    <n v="3.8126993329999999"/>
    <n v="26.228136880000001"/>
    <n v="26.228136880000001"/>
  </r>
  <r>
    <d v="2025-11-05T00:00:00"/>
    <x v="41"/>
    <n v="1204"/>
    <n v="3"/>
    <n v="1.29"/>
    <n v="0.249"/>
    <n v="3.87"/>
    <n v="3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2"/>
    <n v="434"/>
    <n v="2"/>
    <n v="1.2450000000000001"/>
    <n v="0.46100000000000002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2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9"/>
    <n v="280"/>
    <n v="2"/>
    <n v="0.62"/>
    <n v="0.71399999999999997"/>
    <n v="1.24"/>
    <n v="1.24"/>
    <s v="USD"/>
    <n v="2"/>
    <n v="2"/>
    <n v="2"/>
    <n v="2"/>
    <n v="2"/>
    <n v="2"/>
    <n v="2"/>
    <n v="2"/>
    <n v="22.98"/>
    <n v="22.98"/>
    <n v="22.98"/>
    <n v="22.98"/>
    <n v="5.3959965189999997"/>
    <n v="5.3959965189999997"/>
    <n v="18.53225806"/>
    <n v="18.53225806"/>
  </r>
  <r>
    <d v="2025-11-05T00:00:00"/>
    <x v="40"/>
    <n v="368"/>
    <n v="4"/>
    <n v="1.5149999999999999"/>
    <n v="1.087"/>
    <n v="6.06"/>
    <n v="6.06"/>
    <s v="USD"/>
    <n v="1"/>
    <n v="1"/>
    <n v="1"/>
    <n v="1"/>
    <n v="1"/>
    <n v="1"/>
    <n v="1"/>
    <n v="1"/>
    <n v="104.9"/>
    <n v="104.9"/>
    <n v="104.9"/>
    <n v="104.9"/>
    <n v="5.7769304100000003"/>
    <n v="5.7769304100000003"/>
    <n v="17.31023102"/>
    <n v="17.31023102"/>
  </r>
  <r>
    <d v="2025-11-05T00:00:00"/>
    <x v="41"/>
    <n v="810"/>
    <n v="4"/>
    <n v="1.56"/>
    <n v="0.49399999999999999"/>
    <n v="6.24"/>
    <n v="6.24"/>
    <s v="USD"/>
    <n v="4"/>
    <n v="4"/>
    <n v="4"/>
    <n v="4"/>
    <n v="4"/>
    <n v="4"/>
    <n v="4"/>
    <n v="4"/>
    <n v="113.87"/>
    <n v="113.87"/>
    <n v="113.87"/>
    <n v="113.87"/>
    <n v="5.4799332569999999"/>
    <n v="5.4799332569999999"/>
    <n v="18.248397440000002"/>
    <n v="18.248397440000002"/>
  </r>
  <r>
    <d v="2025-11-05T00:00:00"/>
    <x v="41"/>
    <n v="2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9"/>
    <n v="432"/>
    <n v="1"/>
    <n v="0.33"/>
    <n v="0.23100000000000001"/>
    <n v="0.33"/>
    <n v="0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2"/>
    <n v="54"/>
    <n v="1"/>
    <n v="0.32"/>
    <n v="1.8520000000000001"/>
    <n v="0.32"/>
    <n v="0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0"/>
    <n v="2307"/>
    <n v="5"/>
    <n v="0.62"/>
    <n v="0.217"/>
    <n v="3.1"/>
    <n v="3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28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43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28"/>
    <n v="3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43"/>
    <n v="337"/>
    <n v="1"/>
    <n v="0.5"/>
    <n v="0.29699999999999999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28"/>
    <n v="337"/>
    <n v="2"/>
    <n v="1.5"/>
    <n v="0.59299999999999997"/>
    <n v="3"/>
    <n v="3"/>
    <s v="USD"/>
    <n v="1"/>
    <n v="1"/>
    <n v="1"/>
    <n v="1"/>
    <n v="1"/>
    <n v="1"/>
    <n v="1"/>
    <n v="1"/>
    <n v="24.49"/>
    <n v="24.49"/>
    <n v="24.49"/>
    <n v="24.49"/>
    <n v="12.24989792"/>
    <n v="12.24989792"/>
    <n v="8.1633333330000006"/>
    <n v="8.1633333330000006"/>
  </r>
  <r>
    <d v="2025-11-05T00:00:00"/>
    <x v="4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43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28"/>
    <n v="259"/>
    <n v="1"/>
    <n v="0.3"/>
    <n v="0.38600000000000001"/>
    <n v="0.3"/>
    <n v="0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8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45"/>
    <n v="537"/>
    <n v="3"/>
    <n v="1.83"/>
    <n v="0.55900000000000005"/>
    <n v="5.49"/>
    <n v="5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"/>
    <n v="118"/>
    <n v="1"/>
    <n v="2.34"/>
    <n v="0.84699999999999998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5"/>
    <n v="564"/>
    <n v="1"/>
    <n v="0.93"/>
    <n v="0.17699999999999999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3"/>
    <n v="348"/>
    <n v="2"/>
    <n v="1.5"/>
    <n v="0.57499999999999996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5"/>
    <n v="854"/>
    <n v="10"/>
    <n v="1.0289999999999999"/>
    <n v="1.171"/>
    <n v="10.29"/>
    <n v="10.29"/>
    <s v="USD"/>
    <n v="1"/>
    <n v="1"/>
    <n v="1"/>
    <n v="1"/>
    <n v="1"/>
    <n v="1"/>
    <n v="1"/>
    <n v="1"/>
    <n v="24.49"/>
    <n v="24.49"/>
    <n v="24.49"/>
    <n v="24.49"/>
    <n v="42.017149860000004"/>
    <n v="42.017149860000004"/>
    <n v="2.3799805639999998"/>
    <n v="2.3799805639999998"/>
  </r>
  <r>
    <d v="2025-11-05T00:00:00"/>
    <x v="8"/>
    <n v="479"/>
    <n v="4"/>
    <n v="1.5"/>
    <n v="0.83499999999999996"/>
    <n v="6"/>
    <n v="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45"/>
    <n v="1172"/>
    <n v="4"/>
    <n v="1.1180000000000001"/>
    <n v="0.34100000000000003"/>
    <n v="4.47"/>
    <n v="4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5"/>
    <n v="471"/>
    <n v="6"/>
    <n v="1.3"/>
    <n v="1.274"/>
    <n v="7.8"/>
    <n v="7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8"/>
    <n v="2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45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"/>
    <n v="670"/>
    <n v="3"/>
    <n v="2.2599999999999998"/>
    <n v="0.44800000000000001"/>
    <n v="6.78"/>
    <n v="6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5T00:00:00"/>
    <x v="8"/>
    <n v="1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3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5T00:00:00"/>
    <x v="45"/>
    <n v="401"/>
    <n v="5"/>
    <n v="0.63"/>
    <n v="1.2470000000000001"/>
    <n v="3.15"/>
    <n v="3.15"/>
    <s v="USD"/>
    <n v="2"/>
    <n v="2"/>
    <n v="2"/>
    <n v="2"/>
    <n v="2"/>
    <n v="2"/>
    <n v="2"/>
    <n v="2"/>
    <n v="53.96"/>
    <n v="53.96"/>
    <n v="53.96"/>
    <n v="53.96"/>
    <n v="5.8376575239999999"/>
    <n v="5.8376575239999999"/>
    <n v="17.130158730000002"/>
    <n v="17.130158730000002"/>
  </r>
  <r>
    <d v="2025-11-05T00:00:00"/>
    <x v="5"/>
    <n v="1571"/>
    <n v="18"/>
    <n v="0.45800000000000002"/>
    <n v="1.1459999999999999"/>
    <n v="8.25"/>
    <n v="8.25"/>
    <s v="USD"/>
    <n v="0"/>
    <n v="2"/>
    <n v="2"/>
    <n v="2"/>
    <n v="0"/>
    <n v="2"/>
    <n v="2"/>
    <n v="2"/>
    <n v="0"/>
    <n v="58.98"/>
    <n v="58.98"/>
    <n v="58.98"/>
    <n v="13.98779247"/>
    <n v="13.98779247"/>
    <n v="7.1490909089999999"/>
    <n v="7.1490909089999999"/>
  </r>
  <r>
    <d v="2025-11-05T00:00:00"/>
    <x v="2"/>
    <n v="1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0"/>
    <n v="3331"/>
    <n v="23"/>
    <n v="1.694"/>
    <n v="0.69"/>
    <n v="38.97"/>
    <n v="38.97"/>
    <s v="USD"/>
    <n v="3"/>
    <n v="3"/>
    <n v="3"/>
    <n v="3"/>
    <n v="3"/>
    <n v="3"/>
    <n v="3"/>
    <n v="3"/>
    <n v="82.47"/>
    <n v="82.47"/>
    <n v="82.47"/>
    <n v="82.47"/>
    <n v="47.253546739999997"/>
    <n v="47.253546739999997"/>
    <n v="2.116243264"/>
    <n v="2.116243264"/>
  </r>
  <r>
    <d v="2025-11-06T00:00:00"/>
    <x v="1"/>
    <n v="5257"/>
    <n v="68"/>
    <n v="1.7709999999999999"/>
    <n v="1.294"/>
    <n v="120.42"/>
    <n v="120.42"/>
    <s v="USD"/>
    <n v="8"/>
    <n v="11"/>
    <n v="11"/>
    <n v="11"/>
    <n v="8"/>
    <n v="11"/>
    <n v="11"/>
    <n v="11"/>
    <n v="198.74"/>
    <n v="283.19"/>
    <n v="283.19"/>
    <n v="283.19"/>
    <n v="42.522687949999998"/>
    <n v="42.522687949999998"/>
    <n v="2.3516857660000001"/>
    <n v="2.3516857660000001"/>
  </r>
  <r>
    <d v="2025-11-06T00:00:00"/>
    <x v="2"/>
    <n v="3323"/>
    <n v="31"/>
    <n v="2.891"/>
    <n v="0.93300000000000005"/>
    <n v="89.63"/>
    <n v="89.63"/>
    <s v="USD"/>
    <n v="3"/>
    <n v="3"/>
    <n v="3"/>
    <n v="3"/>
    <n v="3"/>
    <n v="3"/>
    <n v="3"/>
    <n v="3"/>
    <n v="89.64"/>
    <n v="89.64"/>
    <n v="89.64"/>
    <n v="89.64"/>
    <n v="99.988844270000001"/>
    <n v="99.988844270000001"/>
    <n v="1.0001115700000001"/>
    <n v="1.0001115700000001"/>
  </r>
  <r>
    <d v="2025-11-06T00:00:00"/>
    <x v="3"/>
    <n v="1172"/>
    <n v="16"/>
    <n v="4.0430000000000001"/>
    <n v="1.365"/>
    <n v="64.680000000000007"/>
    <n v="64.680000000000007"/>
    <s v="USD"/>
    <n v="5"/>
    <n v="5"/>
    <n v="5"/>
    <n v="5"/>
    <n v="6"/>
    <n v="6"/>
    <n v="6"/>
    <n v="6"/>
    <n v="182.94"/>
    <n v="182.94"/>
    <n v="182.94"/>
    <n v="182.94"/>
    <n v="35.355854379999997"/>
    <n v="35.355854379999997"/>
    <n v="2.8283858999999998"/>
    <n v="2.8283858999999998"/>
  </r>
  <r>
    <d v="2025-11-06T00:00:00"/>
    <x v="4"/>
    <n v="2277"/>
    <n v="9"/>
    <n v="4.4000000000000004"/>
    <n v="0.39500000000000002"/>
    <n v="39.6"/>
    <n v="39.6"/>
    <s v="USD"/>
    <n v="5"/>
    <n v="5"/>
    <n v="5"/>
    <n v="5"/>
    <n v="7"/>
    <n v="7"/>
    <n v="7"/>
    <n v="7"/>
    <n v="581.66"/>
    <n v="581.66"/>
    <n v="581.66"/>
    <n v="581.66"/>
    <n v="6.8081009520000002"/>
    <n v="6.8081009520000002"/>
    <n v="14.68838384"/>
    <n v="14.68838384"/>
  </r>
  <r>
    <d v="2025-11-06T00:00:00"/>
    <x v="5"/>
    <n v="822"/>
    <n v="8"/>
    <n v="1.294"/>
    <n v="0.97299999999999998"/>
    <n v="10.35"/>
    <n v="10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4"/>
    <n v="4923"/>
    <n v="44"/>
    <n v="2.6120000000000001"/>
    <n v="0.89400000000000002"/>
    <n v="114.94"/>
    <n v="114.94"/>
    <s v="USD"/>
    <n v="8"/>
    <n v="11"/>
    <n v="11"/>
    <n v="11"/>
    <n v="8"/>
    <n v="11"/>
    <n v="11"/>
    <n v="11"/>
    <n v="318.74"/>
    <n v="388.09"/>
    <n v="388.09"/>
    <n v="388.09"/>
    <n v="29.616841449999999"/>
    <n v="29.616841449999999"/>
    <n v="3.3764572820000001"/>
    <n v="3.3764572820000001"/>
  </r>
  <r>
    <d v="2025-11-06T00:00:00"/>
    <x v="6"/>
    <n v="1163"/>
    <n v="18"/>
    <n v="2.0920000000000001"/>
    <n v="1.548"/>
    <n v="37.659999999999997"/>
    <n v="37.659999999999997"/>
    <s v="USD"/>
    <n v="4"/>
    <n v="4"/>
    <n v="4"/>
    <n v="4"/>
    <n v="4"/>
    <n v="4"/>
    <n v="4"/>
    <n v="4"/>
    <n v="106.56"/>
    <n v="106.56"/>
    <n v="106.56"/>
    <n v="106.56"/>
    <n v="35.34159159"/>
    <n v="35.34159159"/>
    <n v="2.8295273500000002"/>
    <n v="2.8295273500000002"/>
  </r>
  <r>
    <d v="2025-11-06T00:00:00"/>
    <x v="7"/>
    <n v="1007"/>
    <n v="14"/>
    <n v="1.827"/>
    <n v="1.39"/>
    <n v="25.58"/>
    <n v="25.58"/>
    <s v="USD"/>
    <n v="1"/>
    <n v="4"/>
    <n v="4"/>
    <n v="4"/>
    <n v="1"/>
    <n v="4"/>
    <n v="4"/>
    <n v="4"/>
    <n v="42.49"/>
    <n v="162.16999999999999"/>
    <n v="162.16999999999999"/>
    <n v="162.16999999999999"/>
    <n v="15.773570940000001"/>
    <n v="15.773570940000001"/>
    <n v="6.3397185299999999"/>
    <n v="6.3397185299999999"/>
  </r>
  <r>
    <d v="2025-11-06T00:00:00"/>
    <x v="35"/>
    <n v="980"/>
    <n v="5"/>
    <n v="1.248"/>
    <n v="0.51"/>
    <n v="6.24"/>
    <n v="6.24"/>
    <s v="USD"/>
    <n v="2"/>
    <n v="2"/>
    <n v="2"/>
    <n v="2"/>
    <n v="2"/>
    <n v="2"/>
    <n v="2"/>
    <n v="2"/>
    <n v="60.38"/>
    <n v="60.38"/>
    <n v="60.38"/>
    <n v="60.38"/>
    <n v="10.334547860000001"/>
    <n v="10.334547860000001"/>
    <n v="9.6762820509999994"/>
    <n v="9.6762820509999994"/>
  </r>
  <r>
    <d v="2025-11-06T00:00:00"/>
    <x v="8"/>
    <n v="20"/>
    <n v="4"/>
    <n v="4.17"/>
    <n v="20"/>
    <n v="16.68"/>
    <n v="16.68"/>
    <s v="USD"/>
    <n v="2"/>
    <n v="2"/>
    <n v="2"/>
    <n v="2"/>
    <n v="3"/>
    <n v="3"/>
    <n v="3"/>
    <n v="3"/>
    <n v="102.47"/>
    <n v="102.47"/>
    <n v="102.47"/>
    <n v="102.47"/>
    <n v="16.27793501"/>
    <n v="16.27793501"/>
    <n v="6.1432853720000002"/>
    <n v="6.1432853720000002"/>
  </r>
  <r>
    <d v="2025-11-06T00:00:00"/>
    <x v="9"/>
    <n v="1891"/>
    <n v="16"/>
    <n v="1.27"/>
    <n v="0.84599999999999997"/>
    <n v="20.32"/>
    <n v="20.32"/>
    <s v="USD"/>
    <n v="2"/>
    <n v="4"/>
    <n v="4"/>
    <n v="4"/>
    <n v="2"/>
    <n v="7"/>
    <n v="7"/>
    <n v="7"/>
    <n v="46.86"/>
    <n v="174.59"/>
    <n v="174.59"/>
    <n v="174.59"/>
    <n v="11.63869637"/>
    <n v="11.63869637"/>
    <n v="8.5920275589999999"/>
    <n v="8.5920275589999999"/>
  </r>
  <r>
    <d v="2025-11-06T00:00:00"/>
    <x v="4"/>
    <n v="5929"/>
    <n v="82"/>
    <n v="4.7850000000000001"/>
    <n v="1.383"/>
    <n v="392.33"/>
    <n v="392.33"/>
    <s v="USD"/>
    <n v="26"/>
    <n v="27"/>
    <n v="27"/>
    <n v="27"/>
    <n v="35"/>
    <n v="36"/>
    <n v="36"/>
    <n v="36"/>
    <n v="1241.6199999999999"/>
    <n v="1278.1099999999999"/>
    <n v="1278.1099999999999"/>
    <n v="1278.1099999999999"/>
    <n v="30.696105970000001"/>
    <n v="30.696105970000001"/>
    <n v="3.2577422070000002"/>
    <n v="3.2577422070000002"/>
  </r>
  <r>
    <d v="2025-11-06T00:00:00"/>
    <x v="10"/>
    <n v="2543"/>
    <n v="13"/>
    <n v="5.6619999999999999"/>
    <n v="0.51100000000000001"/>
    <n v="73.599999999999994"/>
    <n v="73.599999999999994"/>
    <s v="USD"/>
    <n v="7"/>
    <n v="7"/>
    <n v="7"/>
    <n v="7"/>
    <n v="22"/>
    <n v="22"/>
    <n v="22"/>
    <n v="22"/>
    <n v="718.15"/>
    <n v="718.15"/>
    <n v="718.15"/>
    <n v="718.15"/>
    <n v="10.248555319999999"/>
    <n v="10.248555319999999"/>
    <n v="9.7574728260000008"/>
    <n v="9.7574728260000008"/>
  </r>
  <r>
    <d v="2025-11-06T00:00:00"/>
    <x v="11"/>
    <n v="1518"/>
    <n v="14"/>
    <n v="5.8029999999999999"/>
    <n v="0.92200000000000004"/>
    <n v="81.239999999999995"/>
    <n v="81.239999999999995"/>
    <s v="USD"/>
    <n v="6"/>
    <n v="9"/>
    <n v="9"/>
    <n v="9"/>
    <n v="6"/>
    <n v="10"/>
    <n v="10"/>
    <n v="10"/>
    <n v="574.42999999999995"/>
    <n v="708.9"/>
    <n v="708.9"/>
    <n v="708.9"/>
    <n v="11.460008459999999"/>
    <n v="11.460008459999999"/>
    <n v="8.7259970459999998"/>
    <n v="8.7259970459999998"/>
  </r>
  <r>
    <d v="2025-11-06T00:00:00"/>
    <x v="12"/>
    <n v="4322"/>
    <n v="31"/>
    <n v="5.97"/>
    <n v="0.71699999999999997"/>
    <n v="185.07"/>
    <n v="185.07"/>
    <s v="USD"/>
    <n v="13"/>
    <n v="14"/>
    <n v="14"/>
    <n v="14"/>
    <n v="20"/>
    <n v="22"/>
    <n v="22"/>
    <n v="22"/>
    <n v="566.22"/>
    <n v="622.20000000000005"/>
    <n v="622.20000000000005"/>
    <n v="622.20000000000005"/>
    <n v="29.744455160000001"/>
    <n v="29.744455160000001"/>
    <n v="3.3619711460000001"/>
    <n v="3.3619711460000001"/>
  </r>
  <r>
    <d v="2025-11-06T00:00:00"/>
    <x v="13"/>
    <n v="7624"/>
    <n v="34"/>
    <n v="4.0490000000000004"/>
    <n v="0.44600000000000001"/>
    <n v="137.68"/>
    <n v="137.68"/>
    <s v="USD"/>
    <n v="15"/>
    <n v="18"/>
    <n v="18"/>
    <n v="18"/>
    <n v="18"/>
    <n v="21"/>
    <n v="21"/>
    <n v="21"/>
    <n v="540.36"/>
    <n v="627.32000000000005"/>
    <n v="627.32000000000005"/>
    <n v="627.32000000000005"/>
    <n v="21.947331510000001"/>
    <n v="21.947331510000001"/>
    <n v="4.5563625800000001"/>
    <n v="4.5563625800000001"/>
  </r>
  <r>
    <d v="2025-11-06T00:00:00"/>
    <x v="45"/>
    <n v="851"/>
    <n v="3"/>
    <n v="1.7170000000000001"/>
    <n v="0.35299999999999998"/>
    <n v="5.15"/>
    <n v="5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14"/>
    <n v="1946"/>
    <n v="16"/>
    <n v="3.0840000000000001"/>
    <n v="0.82199999999999995"/>
    <n v="49.34"/>
    <n v="49.34"/>
    <s v="USD"/>
    <n v="4"/>
    <n v="4"/>
    <n v="4"/>
    <n v="4"/>
    <n v="6"/>
    <n v="6"/>
    <n v="6"/>
    <n v="6"/>
    <n v="193.8"/>
    <n v="193.8"/>
    <n v="193.8"/>
    <n v="193.8"/>
    <n v="25.45923633"/>
    <n v="25.45923633"/>
    <n v="3.9278475880000001"/>
    <n v="3.9278475880000001"/>
  </r>
  <r>
    <d v="2025-11-06T00:00:00"/>
    <x v="46"/>
    <n v="1732"/>
    <n v="9"/>
    <n v="2.202"/>
    <n v="0.52"/>
    <n v="19.82"/>
    <n v="19.82"/>
    <s v="USD"/>
    <n v="2"/>
    <n v="3"/>
    <n v="3"/>
    <n v="3"/>
    <n v="3"/>
    <n v="4"/>
    <n v="4"/>
    <n v="4"/>
    <n v="94.47"/>
    <n v="125.96"/>
    <n v="125.96"/>
    <n v="125.96"/>
    <n v="15.73515402"/>
    <n v="15.73515402"/>
    <n v="6.3551967710000001"/>
    <n v="6.3551967710000001"/>
  </r>
  <r>
    <d v="2025-11-06T00:00:00"/>
    <x v="15"/>
    <n v="1866"/>
    <n v="8"/>
    <n v="4.5129999999999999"/>
    <n v="0.42899999999999999"/>
    <n v="36.1"/>
    <n v="36.1"/>
    <s v="USD"/>
    <n v="4"/>
    <n v="4"/>
    <n v="4"/>
    <n v="4"/>
    <n v="10"/>
    <n v="10"/>
    <n v="10"/>
    <n v="10"/>
    <n v="272.52"/>
    <n v="272.52"/>
    <n v="272.52"/>
    <n v="272.52"/>
    <n v="13.246734180000001"/>
    <n v="13.246734180000001"/>
    <n v="7.549030471"/>
    <n v="7.549030471"/>
  </r>
  <r>
    <d v="2025-11-06T00:00:00"/>
    <x v="16"/>
    <n v="1184"/>
    <n v="9"/>
    <n v="3.4630000000000001"/>
    <n v="0.76"/>
    <n v="31.17"/>
    <n v="31.17"/>
    <s v="USD"/>
    <n v="1"/>
    <n v="5"/>
    <n v="5"/>
    <n v="5"/>
    <n v="1"/>
    <n v="6"/>
    <n v="6"/>
    <n v="6"/>
    <n v="26.88"/>
    <n v="335.72"/>
    <n v="335.72"/>
    <n v="335.72"/>
    <n v="9.2845228169999992"/>
    <n v="9.2845228169999992"/>
    <n v="10.77061277"/>
    <n v="10.77061277"/>
  </r>
  <r>
    <d v="2025-11-06T00:00:00"/>
    <x v="29"/>
    <n v="1728"/>
    <n v="10"/>
    <n v="2.11"/>
    <n v="0.57899999999999996"/>
    <n v="21.1"/>
    <n v="21.1"/>
    <s v="USD"/>
    <n v="1"/>
    <n v="1"/>
    <n v="1"/>
    <n v="1"/>
    <n v="2"/>
    <n v="2"/>
    <n v="2"/>
    <n v="2"/>
    <n v="74.98"/>
    <n v="74.98"/>
    <n v="74.98"/>
    <n v="74.98"/>
    <n v="28.140837560000001"/>
    <n v="28.140837560000001"/>
    <n v="3.5535545019999999"/>
    <n v="3.5535545019999999"/>
  </r>
  <r>
    <d v="2025-11-06T00:00:00"/>
    <x v="38"/>
    <n v="1388"/>
    <n v="7"/>
    <n v="4.4640000000000004"/>
    <n v="0.504"/>
    <n v="31.25"/>
    <n v="31.25"/>
    <s v="USD"/>
    <n v="4"/>
    <n v="4"/>
    <n v="4"/>
    <n v="4"/>
    <n v="5"/>
    <n v="5"/>
    <n v="5"/>
    <n v="5"/>
    <n v="156.44999999999999"/>
    <n v="156.44999999999999"/>
    <n v="156.44999999999999"/>
    <n v="156.44999999999999"/>
    <n v="19.97443273"/>
    <n v="19.97443273"/>
    <n v="5.0064000000000002"/>
    <n v="5.0064000000000002"/>
  </r>
  <r>
    <d v="2025-11-06T00:00:00"/>
    <x v="49"/>
    <n v="4191"/>
    <n v="40"/>
    <n v="1.948"/>
    <n v="0.95399999999999996"/>
    <n v="77.900000000000006"/>
    <n v="77.900000000000006"/>
    <s v="USD"/>
    <n v="7"/>
    <n v="7"/>
    <n v="7"/>
    <n v="7"/>
    <n v="17"/>
    <n v="17"/>
    <n v="17"/>
    <n v="17"/>
    <n v="662.55"/>
    <n v="662.55"/>
    <n v="662.55"/>
    <n v="662.55"/>
    <n v="11.7576032"/>
    <n v="11.7576032"/>
    <n v="8.5051347879999994"/>
    <n v="8.5051347879999994"/>
  </r>
  <r>
    <d v="2025-11-06T00:00:00"/>
    <x v="17"/>
    <n v="968"/>
    <n v="11"/>
    <n v="5.3250000000000002"/>
    <n v="1.1359999999999999"/>
    <n v="58.58"/>
    <n v="58.58"/>
    <s v="USD"/>
    <n v="2"/>
    <n v="2"/>
    <n v="2"/>
    <n v="2"/>
    <n v="5"/>
    <n v="5"/>
    <n v="5"/>
    <n v="5"/>
    <n v="170.24"/>
    <n v="170.24"/>
    <n v="170.24"/>
    <n v="170.24"/>
    <n v="34.41024436"/>
    <n v="34.41024436"/>
    <n v="2.9061113010000001"/>
    <n v="2.9061113010000001"/>
  </r>
  <r>
    <d v="2025-11-06T00:00:00"/>
    <x v="37"/>
    <n v="852"/>
    <n v="7"/>
    <n v="4.0529999999999999"/>
    <n v="0.82199999999999995"/>
    <n v="28.37"/>
    <n v="28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18"/>
    <n v="1143"/>
    <n v="6"/>
    <n v="3.6419999999999999"/>
    <n v="0.52500000000000002"/>
    <n v="21.85"/>
    <n v="21.85"/>
    <s v="USD"/>
    <n v="1"/>
    <n v="1"/>
    <n v="1"/>
    <n v="1"/>
    <n v="3"/>
    <n v="3"/>
    <n v="3"/>
    <n v="3"/>
    <n v="101.52"/>
    <n v="101.52"/>
    <n v="101.52"/>
    <n v="101.52"/>
    <n v="21.52285264"/>
    <n v="21.52285264"/>
    <n v="4.646224256"/>
    <n v="4.646224256"/>
  </r>
  <r>
    <d v="2025-11-06T00:00:00"/>
    <x v="19"/>
    <n v="1671"/>
    <n v="5"/>
    <n v="5.43"/>
    <n v="0.29899999999999999"/>
    <n v="27.15"/>
    <n v="27.15"/>
    <s v="USD"/>
    <n v="2"/>
    <n v="2"/>
    <n v="2"/>
    <n v="2"/>
    <n v="3"/>
    <n v="3"/>
    <n v="3"/>
    <n v="3"/>
    <n v="285.7"/>
    <n v="285.7"/>
    <n v="285.7"/>
    <n v="285.7"/>
    <n v="9.5029751489999992"/>
    <n v="9.5029751489999992"/>
    <n v="10.523020259999999"/>
    <n v="10.523020259999999"/>
  </r>
  <r>
    <d v="2025-11-06T00:00:00"/>
    <x v="20"/>
    <n v="2121"/>
    <n v="14"/>
    <n v="4.609"/>
    <n v="0.66"/>
    <n v="64.52"/>
    <n v="64.52"/>
    <s v="USD"/>
    <n v="4"/>
    <n v="4"/>
    <n v="4"/>
    <n v="4"/>
    <n v="11"/>
    <n v="11"/>
    <n v="11"/>
    <n v="11"/>
    <n v="689.94"/>
    <n v="689.94"/>
    <n v="689.94"/>
    <n v="689.94"/>
    <n v="9.3515378150000004"/>
    <n v="9.3515378150000004"/>
    <n v="10.693428389999999"/>
    <n v="10.693428389999999"/>
  </r>
  <r>
    <d v="2025-11-06T00:00:00"/>
    <x v="21"/>
    <n v="1645"/>
    <n v="12"/>
    <n v="2.7450000000000001"/>
    <n v="0.72899999999999998"/>
    <n v="32.94"/>
    <n v="32.94"/>
    <s v="USD"/>
    <n v="1"/>
    <n v="2"/>
    <n v="2"/>
    <n v="2"/>
    <n v="1"/>
    <n v="2"/>
    <n v="2"/>
    <n v="2"/>
    <n v="40.9"/>
    <n v="64.78"/>
    <n v="64.78"/>
    <n v="64.78"/>
    <n v="50.849027479999997"/>
    <n v="50.849027479999997"/>
    <n v="1.9666059499999999"/>
    <n v="1.9666059499999999"/>
  </r>
  <r>
    <d v="2025-11-06T00:00:00"/>
    <x v="22"/>
    <n v="397"/>
    <n v="8"/>
    <n v="2.9049999999999998"/>
    <n v="2.0150000000000001"/>
    <n v="23.24"/>
    <n v="23.24"/>
    <s v="USD"/>
    <n v="3"/>
    <n v="3"/>
    <n v="3"/>
    <n v="3"/>
    <n v="5"/>
    <n v="5"/>
    <n v="5"/>
    <n v="5"/>
    <n v="130.87"/>
    <n v="130.87"/>
    <n v="130.87"/>
    <n v="130.87"/>
    <n v="17.758080540000002"/>
    <n v="17.758080540000002"/>
    <n v="5.6312392429999996"/>
    <n v="5.6312392429999996"/>
  </r>
  <r>
    <d v="2025-11-06T00:00:00"/>
    <x v="3"/>
    <n v="903"/>
    <n v="3"/>
    <n v="4.3369999999999997"/>
    <n v="0.33200000000000002"/>
    <n v="13.01"/>
    <n v="13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6"/>
    <n v="549"/>
    <n v="1"/>
    <n v="2.8"/>
    <n v="0.182"/>
    <n v="2.8"/>
    <n v="2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5"/>
    <n v="131"/>
    <n v="1"/>
    <n v="1.94"/>
    <n v="0.76300000000000001"/>
    <n v="1.94"/>
    <n v="1.94"/>
    <s v="USD"/>
    <n v="3"/>
    <n v="3"/>
    <n v="3"/>
    <n v="3"/>
    <n v="3"/>
    <n v="3"/>
    <n v="3"/>
    <n v="3"/>
    <n v="129.25"/>
    <n v="129.25"/>
    <n v="129.25"/>
    <n v="129.25"/>
    <n v="1.5009671179999999"/>
    <n v="1.5009671179999999"/>
    <n v="66.62371134"/>
    <n v="66.62371134"/>
  </r>
  <r>
    <d v="2025-11-06T00:00:00"/>
    <x v="10"/>
    <n v="6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4"/>
    <n v="166"/>
    <n v="1"/>
    <n v="3.63"/>
    <n v="0.60199999999999998"/>
    <n v="3.63"/>
    <n v="3.63"/>
    <s v="USD"/>
    <n v="1"/>
    <n v="1"/>
    <n v="1"/>
    <n v="1"/>
    <n v="1"/>
    <n v="1"/>
    <n v="1"/>
    <n v="1"/>
    <n v="99.9"/>
    <n v="99.9"/>
    <n v="99.9"/>
    <n v="99.9"/>
    <n v="3.6336336340000002"/>
    <n v="3.6336336340000002"/>
    <n v="27.52066116"/>
    <n v="27.52066116"/>
  </r>
  <r>
    <d v="2025-11-06T00:00:00"/>
    <x v="23"/>
    <n v="237"/>
    <n v="4"/>
    <n v="4.0430000000000001"/>
    <n v="1.6879999999999999"/>
    <n v="16.170000000000002"/>
    <n v="16.17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4"/>
    <n v="323"/>
    <n v="1"/>
    <n v="3.2"/>
    <n v="0.31"/>
    <n v="3.2"/>
    <n v="3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18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0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"/>
    <n v="502"/>
    <n v="4"/>
    <n v="3.028"/>
    <n v="0.79700000000000004"/>
    <n v="12.11"/>
    <n v="12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6"/>
    <n v="394"/>
    <n v="2"/>
    <n v="3.12"/>
    <n v="0.50800000000000001"/>
    <n v="6.24"/>
    <n v="6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15"/>
    <n v="2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6"/>
    <n v="857"/>
    <n v="7"/>
    <n v="4.6029999999999998"/>
    <n v="0.81699999999999995"/>
    <n v="32.22"/>
    <n v="32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2"/>
    <n v="1251"/>
    <n v="3"/>
    <n v="2.0299999999999998"/>
    <n v="0.24"/>
    <n v="6.09"/>
    <n v="6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7"/>
    <n v="1327"/>
    <n v="7"/>
    <n v="2.3140000000000001"/>
    <n v="0.52800000000000002"/>
    <n v="16.2"/>
    <n v="16.2"/>
    <s v="USD"/>
    <n v="1"/>
    <n v="2"/>
    <n v="2"/>
    <n v="2"/>
    <n v="1"/>
    <n v="2"/>
    <n v="2"/>
    <n v="2"/>
    <n v="15.9"/>
    <n v="40.880000000000003"/>
    <n v="40.880000000000003"/>
    <n v="40.880000000000003"/>
    <n v="39.628180039999997"/>
    <n v="39.628180039999997"/>
    <n v="2.52345679"/>
    <n v="2.52345679"/>
  </r>
  <r>
    <d v="2025-11-06T00:00:00"/>
    <x v="24"/>
    <n v="2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4"/>
    <n v="2046"/>
    <n v="24"/>
    <n v="3.1070000000000002"/>
    <n v="1.173"/>
    <n v="74.56"/>
    <n v="74.56"/>
    <s v="USD"/>
    <n v="1"/>
    <n v="1"/>
    <n v="1"/>
    <n v="1"/>
    <n v="10"/>
    <n v="10"/>
    <n v="10"/>
    <n v="10"/>
    <n v="364.9"/>
    <n v="364.9"/>
    <n v="364.9"/>
    <n v="364.9"/>
    <n v="20.432995340000002"/>
    <n v="20.432995340000002"/>
    <n v="4.8940450640000002"/>
    <n v="4.8940450640000002"/>
  </r>
  <r>
    <d v="2025-11-06T00:00:00"/>
    <x v="17"/>
    <n v="208"/>
    <n v="2"/>
    <n v="3.7949999999999999"/>
    <n v="0.96199999999999997"/>
    <n v="7.59"/>
    <n v="7.59"/>
    <s v="USD"/>
    <n v="1"/>
    <n v="1"/>
    <n v="1"/>
    <n v="1"/>
    <n v="1"/>
    <n v="1"/>
    <n v="1"/>
    <n v="1"/>
    <n v="34.880000000000003"/>
    <n v="34.880000000000003"/>
    <n v="34.880000000000003"/>
    <n v="34.880000000000003"/>
    <n v="21.760321099999999"/>
    <n v="21.760321099999999"/>
    <n v="4.5955204219999999"/>
    <n v="4.5955204219999999"/>
  </r>
  <r>
    <d v="2025-11-06T00:00:00"/>
    <x v="5"/>
    <n v="3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44"/>
    <n v="404"/>
    <n v="5"/>
    <n v="3.0259999999999998"/>
    <n v="1.238"/>
    <n v="15.13"/>
    <n v="15.13"/>
    <s v="USD"/>
    <n v="1"/>
    <n v="1"/>
    <n v="1"/>
    <n v="1"/>
    <n v="4"/>
    <n v="4"/>
    <n v="4"/>
    <n v="4"/>
    <n v="137.96"/>
    <n v="137.96"/>
    <n v="137.96"/>
    <n v="137.96"/>
    <n v="10.96694694"/>
    <n v="10.96694694"/>
    <n v="9.1183079970000005"/>
    <n v="9.1183079970000005"/>
  </r>
  <r>
    <d v="2025-11-06T00:00:00"/>
    <x v="1"/>
    <n v="2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1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5"/>
    <n v="371"/>
    <n v="3"/>
    <n v="2.84"/>
    <n v="0.80900000000000005"/>
    <n v="8.52"/>
    <n v="8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26"/>
    <n v="1044"/>
    <n v="8"/>
    <n v="3.0209999999999999"/>
    <n v="0.76600000000000001"/>
    <n v="24.17"/>
    <n v="2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27"/>
    <n v="286"/>
    <n v="2"/>
    <n v="2.83"/>
    <n v="0.69899999999999995"/>
    <n v="5.66"/>
    <n v="5.66"/>
    <s v="USD"/>
    <n v="2"/>
    <n v="2"/>
    <n v="2"/>
    <n v="2"/>
    <n v="2"/>
    <n v="2"/>
    <n v="2"/>
    <n v="2"/>
    <n v="62.37"/>
    <n v="62.37"/>
    <n v="62.37"/>
    <n v="62.37"/>
    <n v="9.0748757419999997"/>
    <n v="9.0748757419999997"/>
    <n v="11.019434629999999"/>
    <n v="11.019434629999999"/>
  </r>
  <r>
    <d v="2025-11-06T00:00:00"/>
    <x v="33"/>
    <n v="946"/>
    <n v="4"/>
    <n v="1.5029999999999999"/>
    <n v="0.42299999999999999"/>
    <n v="6.01"/>
    <n v="6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5"/>
    <n v="6"/>
    <n v="2"/>
    <n v="1.7250000000000001"/>
    <n v="33.332999999999998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1"/>
    <n v="40"/>
    <n v="1"/>
    <n v="1.96"/>
    <n v="2.5"/>
    <n v="1.96"/>
    <n v="1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4"/>
    <n v="171"/>
    <n v="8"/>
    <n v="3.4159999999999999"/>
    <n v="4.6779999999999999"/>
    <n v="27.33"/>
    <n v="27.33"/>
    <s v="USD"/>
    <n v="1"/>
    <n v="2"/>
    <n v="2"/>
    <n v="2"/>
    <n v="1"/>
    <n v="2"/>
    <n v="2"/>
    <n v="2"/>
    <n v="36.979999999999997"/>
    <n v="61.47"/>
    <n v="61.47"/>
    <n v="61.47"/>
    <n v="44.460712540000003"/>
    <n v="44.460712540000003"/>
    <n v="2.2491767290000002"/>
    <n v="2.2491767290000002"/>
  </r>
  <r>
    <d v="2025-11-06T00:00:00"/>
    <x v="44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2"/>
    <n v="1167"/>
    <n v="11"/>
    <n v="3.7919999999999998"/>
    <n v="0.94299999999999995"/>
    <n v="41.71"/>
    <n v="41.71"/>
    <s v="USD"/>
    <n v="5"/>
    <n v="5"/>
    <n v="5"/>
    <n v="5"/>
    <n v="7"/>
    <n v="7"/>
    <n v="7"/>
    <n v="7"/>
    <n v="201.43"/>
    <n v="201.43"/>
    <n v="201.43"/>
    <n v="201.43"/>
    <n v="20.706945340000001"/>
    <n v="20.706945340000001"/>
    <n v="4.8292975309999999"/>
    <n v="4.8292975309999999"/>
  </r>
  <r>
    <d v="2025-11-06T00:00:00"/>
    <x v="10"/>
    <n v="211"/>
    <n v="1"/>
    <n v="6.07"/>
    <n v="0.47399999999999998"/>
    <n v="6.07"/>
    <n v="6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28"/>
    <n v="100"/>
    <n v="2"/>
    <n v="2.74"/>
    <n v="2"/>
    <n v="5.48"/>
    <n v="5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2"/>
    <n v="333"/>
    <n v="1"/>
    <n v="4.5"/>
    <n v="0.3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9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6"/>
    <n v="444"/>
    <n v="2"/>
    <n v="4.9000000000000004"/>
    <n v="0.45"/>
    <n v="9.8000000000000007"/>
    <n v="9.8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8"/>
    <n v="1343"/>
    <n v="8"/>
    <n v="1.048"/>
    <n v="0.59599999999999997"/>
    <n v="8.3800000000000008"/>
    <n v="8.38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19"/>
    <n v="175"/>
    <n v="1"/>
    <n v="4.42"/>
    <n v="0.57099999999999995"/>
    <n v="4.42"/>
    <n v="4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29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9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9"/>
    <n v="43"/>
    <n v="1"/>
    <n v="1.32"/>
    <n v="2.3260000000000001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29"/>
    <n v="14"/>
    <n v="1"/>
    <n v="0.3"/>
    <n v="7.1429999999999998"/>
    <n v="0.3"/>
    <n v="0.3"/>
    <s v="USD"/>
    <n v="1"/>
    <n v="1"/>
    <n v="1"/>
    <n v="1"/>
    <n v="1"/>
    <n v="1"/>
    <n v="1"/>
    <n v="1"/>
    <n v="81.88"/>
    <n v="81.88"/>
    <n v="81.88"/>
    <n v="81.88"/>
    <n v="0.36638983879999998"/>
    <n v="0.36638983879999998"/>
    <n v="272.93333330000002"/>
    <n v="272.93333330000002"/>
  </r>
  <r>
    <d v="2025-11-06T00:00:00"/>
    <x v="30"/>
    <n v="967"/>
    <n v="7"/>
    <n v="0.68"/>
    <n v="0.72399999999999998"/>
    <n v="4.76"/>
    <n v="4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0"/>
    <n v="1426"/>
    <n v="9"/>
    <n v="0.58799999999999997"/>
    <n v="0.63100000000000001"/>
    <n v="5.29"/>
    <n v="5.29"/>
    <s v="USD"/>
    <n v="0"/>
    <n v="1"/>
    <n v="1"/>
    <n v="1"/>
    <n v="0"/>
    <n v="1"/>
    <n v="1"/>
    <n v="1"/>
    <n v="0"/>
    <n v="13.88"/>
    <n v="13.88"/>
    <n v="13.88"/>
    <n v="38.112391930000001"/>
    <n v="38.112391930000001"/>
    <n v="2.623818526"/>
    <n v="2.623818526"/>
  </r>
  <r>
    <d v="2025-11-06T00:00:00"/>
    <x v="30"/>
    <n v="487"/>
    <n v="11"/>
    <n v="0.42199999999999999"/>
    <n v="2.2589999999999999"/>
    <n v="4.6399999999999997"/>
    <n v="4.6399999999999997"/>
    <s v="USD"/>
    <n v="0"/>
    <n v="1"/>
    <n v="1"/>
    <n v="1"/>
    <n v="0"/>
    <n v="1"/>
    <n v="1"/>
    <n v="1"/>
    <n v="0"/>
    <n v="25.88"/>
    <n v="25.88"/>
    <n v="25.88"/>
    <n v="17.92890263"/>
    <n v="17.92890263"/>
    <n v="5.5775862070000004"/>
    <n v="5.5775862070000004"/>
  </r>
  <r>
    <d v="2025-11-06T00:00:00"/>
    <x v="30"/>
    <n v="3467"/>
    <n v="32"/>
    <n v="0.27300000000000002"/>
    <n v="0.92300000000000004"/>
    <n v="8.7200000000000006"/>
    <n v="8.7200000000000006"/>
    <s v="USD"/>
    <n v="2"/>
    <n v="2"/>
    <n v="2"/>
    <n v="2"/>
    <n v="2"/>
    <n v="2"/>
    <n v="2"/>
    <n v="2"/>
    <n v="45.98"/>
    <n v="45.98"/>
    <n v="45.98"/>
    <n v="45.98"/>
    <n v="18.964767290000001"/>
    <n v="18.964767290000001"/>
    <n v="5.2729357800000001"/>
    <n v="5.2729357800000001"/>
  </r>
  <r>
    <d v="2025-11-06T00:00:00"/>
    <x v="31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2"/>
    <n v="78"/>
    <n v="1"/>
    <n v="1.1000000000000001"/>
    <n v="1.282"/>
    <n v="1.1000000000000001"/>
    <n v="1.1000000000000001"/>
    <s v="USD"/>
    <n v="1"/>
    <n v="2"/>
    <n v="2"/>
    <n v="2"/>
    <n v="1"/>
    <n v="2"/>
    <n v="2"/>
    <n v="2"/>
    <n v="34.49"/>
    <n v="68.98"/>
    <n v="68.98"/>
    <n v="68.98"/>
    <n v="1.5946651199999999"/>
    <n v="1.5946651199999999"/>
    <n v="62.70909091"/>
    <n v="62.70909091"/>
  </r>
  <r>
    <d v="2025-11-06T00:00:00"/>
    <x v="31"/>
    <n v="145"/>
    <n v="1"/>
    <n v="1.1399999999999999"/>
    <n v="0.69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2"/>
    <n v="1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2"/>
    <n v="199"/>
    <n v="3"/>
    <n v="0.97"/>
    <n v="1.508"/>
    <n v="2.91"/>
    <n v="2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1"/>
    <n v="85"/>
    <n v="1"/>
    <n v="0.91"/>
    <n v="1.1759999999999999"/>
    <n v="0.91"/>
    <n v="0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2"/>
    <n v="1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1"/>
    <n v="2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3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4"/>
    <n v="664"/>
    <n v="7"/>
    <n v="1.179"/>
    <n v="1.054"/>
    <n v="8.25"/>
    <n v="8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5"/>
    <n v="708"/>
    <n v="7"/>
    <n v="1.617"/>
    <n v="0.98899999999999999"/>
    <n v="11.32"/>
    <n v="11.32"/>
    <s v="USD"/>
    <n v="0"/>
    <n v="1"/>
    <n v="1"/>
    <n v="1"/>
    <n v="0"/>
    <n v="1"/>
    <n v="1"/>
    <n v="1"/>
    <n v="0"/>
    <n v="21.88"/>
    <n v="21.88"/>
    <n v="21.88"/>
    <n v="51.736745890000002"/>
    <n v="51.736745890000002"/>
    <n v="1.9328621909999999"/>
    <n v="1.9328621909999999"/>
  </r>
  <r>
    <d v="2025-11-06T00:00:00"/>
    <x v="35"/>
    <n v="1354"/>
    <n v="10"/>
    <n v="1.2310000000000001"/>
    <n v="0.73899999999999999"/>
    <n v="12.31"/>
    <n v="12.31"/>
    <s v="USD"/>
    <n v="3"/>
    <n v="3"/>
    <n v="3"/>
    <n v="3"/>
    <n v="3"/>
    <n v="3"/>
    <n v="3"/>
    <n v="3"/>
    <n v="68.25"/>
    <n v="68.25"/>
    <n v="68.25"/>
    <n v="68.25"/>
    <n v="18.036630039999999"/>
    <n v="18.036630039999999"/>
    <n v="5.5442729489999998"/>
    <n v="5.5442729489999998"/>
  </r>
  <r>
    <d v="2025-11-06T00:00:00"/>
    <x v="33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4"/>
    <n v="2627"/>
    <n v="17"/>
    <n v="1.0409999999999999"/>
    <n v="0.64700000000000002"/>
    <n v="17.7"/>
    <n v="17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3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4"/>
    <n v="241"/>
    <n v="2"/>
    <n v="0.80500000000000005"/>
    <n v="0.83"/>
    <n v="1.61"/>
    <n v="1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5"/>
    <n v="501"/>
    <n v="8"/>
    <n v="1.085"/>
    <n v="1.597"/>
    <n v="8.68"/>
    <n v="8.68"/>
    <s v="USD"/>
    <n v="1"/>
    <n v="1"/>
    <n v="1"/>
    <n v="1"/>
    <n v="1"/>
    <n v="1"/>
    <n v="1"/>
    <n v="1"/>
    <n v="20.9"/>
    <n v="20.9"/>
    <n v="20.9"/>
    <n v="20.9"/>
    <n v="41.531100479999999"/>
    <n v="41.531100479999999"/>
    <n v="2.4078341010000002"/>
    <n v="2.4078341010000002"/>
  </r>
  <r>
    <d v="2025-11-06T00:00:00"/>
    <x v="34"/>
    <n v="5062"/>
    <n v="9"/>
    <n v="0.59799999999999998"/>
    <n v="0.17799999999999999"/>
    <n v="5.38"/>
    <n v="5.38"/>
    <s v="USD"/>
    <n v="1"/>
    <n v="1"/>
    <n v="1"/>
    <n v="1"/>
    <n v="1"/>
    <n v="1"/>
    <n v="1"/>
    <n v="1"/>
    <n v="34.49"/>
    <n v="34.49"/>
    <n v="34.49"/>
    <n v="34.49"/>
    <n v="15.59872427"/>
    <n v="15.59872427"/>
    <n v="6.4107806690000002"/>
    <n v="6.4107806690000002"/>
  </r>
  <r>
    <d v="2025-11-06T00:00:00"/>
    <x v="33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5"/>
    <n v="946"/>
    <n v="9"/>
    <n v="0.50800000000000001"/>
    <n v="0.95099999999999996"/>
    <n v="4.57"/>
    <n v="4.57"/>
    <s v="USD"/>
    <n v="1"/>
    <n v="1"/>
    <n v="1"/>
    <n v="1"/>
    <n v="1"/>
    <n v="1"/>
    <n v="1"/>
    <n v="1"/>
    <n v="24.98"/>
    <n v="24.98"/>
    <n v="24.98"/>
    <n v="24.98"/>
    <n v="18.294635710000001"/>
    <n v="18.294635710000001"/>
    <n v="5.4660831510000003"/>
    <n v="5.4660831510000003"/>
  </r>
  <r>
    <d v="2025-11-06T00:00:00"/>
    <x v="36"/>
    <n v="276"/>
    <n v="4"/>
    <n v="0.96"/>
    <n v="1.4490000000000001"/>
    <n v="3.84"/>
    <n v="3.84"/>
    <s v="USD"/>
    <n v="1"/>
    <n v="1"/>
    <n v="1"/>
    <n v="1"/>
    <n v="1"/>
    <n v="1"/>
    <n v="1"/>
    <n v="1"/>
    <n v="28.49"/>
    <n v="28.49"/>
    <n v="28.49"/>
    <n v="28.49"/>
    <n v="13.47841348"/>
    <n v="13.47841348"/>
    <n v="7.4192708329999997"/>
    <n v="7.4192708329999997"/>
  </r>
  <r>
    <d v="2025-11-06T00:00:00"/>
    <x v="36"/>
    <n v="982"/>
    <n v="3"/>
    <n v="1.1499999999999999"/>
    <n v="0.30499999999999999"/>
    <n v="3.45"/>
    <n v="3.45"/>
    <s v="USD"/>
    <n v="1"/>
    <n v="1"/>
    <n v="1"/>
    <n v="1"/>
    <n v="1"/>
    <n v="1"/>
    <n v="1"/>
    <n v="1"/>
    <n v="28.49"/>
    <n v="28.49"/>
    <n v="28.49"/>
    <n v="28.49"/>
    <n v="12.109512110000001"/>
    <n v="12.109512110000001"/>
    <n v="8.2579710140000007"/>
    <n v="8.2579710140000007"/>
  </r>
  <r>
    <d v="2025-11-06T00:00:00"/>
    <x v="36"/>
    <n v="288"/>
    <n v="2"/>
    <n v="2.0099999999999998"/>
    <n v="0.69399999999999995"/>
    <n v="4.0199999999999996"/>
    <n v="4.0199999999999996"/>
    <s v="USD"/>
    <n v="1"/>
    <n v="1"/>
    <n v="1"/>
    <n v="1"/>
    <n v="1"/>
    <n v="1"/>
    <n v="1"/>
    <n v="1"/>
    <n v="28.49"/>
    <n v="28.49"/>
    <n v="28.49"/>
    <n v="28.49"/>
    <n v="14.110214109999999"/>
    <n v="14.110214109999999"/>
    <n v="7.0870646769999999"/>
    <n v="7.0870646769999999"/>
  </r>
  <r>
    <d v="2025-11-06T00:00:00"/>
    <x v="36"/>
    <n v="1013"/>
    <n v="3"/>
    <n v="0.77"/>
    <n v="0.29599999999999999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7"/>
    <n v="27"/>
    <n v="1"/>
    <n v="1.74"/>
    <n v="3.7040000000000002"/>
    <n v="1.74"/>
    <n v="1.74"/>
    <s v="USD"/>
    <n v="1"/>
    <n v="1"/>
    <n v="1"/>
    <n v="1"/>
    <n v="1"/>
    <n v="1"/>
    <n v="1"/>
    <n v="1"/>
    <n v="31.88"/>
    <n v="31.88"/>
    <n v="31.88"/>
    <n v="31.88"/>
    <n v="5.4579673780000002"/>
    <n v="5.4579673780000002"/>
    <n v="18.32183908"/>
    <n v="18.32183908"/>
  </r>
  <r>
    <d v="2025-11-06T00:00:00"/>
    <x v="3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7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7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8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9"/>
    <n v="496"/>
    <n v="4"/>
    <n v="1.0429999999999999"/>
    <n v="0.80600000000000005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0"/>
    <n v="211"/>
    <n v="3"/>
    <n v="0.82"/>
    <n v="1.4219999999999999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1"/>
    <n v="504"/>
    <n v="4"/>
    <n v="1.508"/>
    <n v="0.79400000000000004"/>
    <n v="6.03"/>
    <n v="6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2"/>
    <n v="68"/>
    <n v="1"/>
    <n v="0.9"/>
    <n v="1.4710000000000001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9"/>
    <n v="494"/>
    <n v="8"/>
    <n v="0.83399999999999996"/>
    <n v="1.619"/>
    <n v="6.67"/>
    <n v="6.67"/>
    <s v="USD"/>
    <n v="2"/>
    <n v="2"/>
    <n v="2"/>
    <n v="2"/>
    <n v="2"/>
    <n v="2"/>
    <n v="2"/>
    <n v="2"/>
    <n v="22.98"/>
    <n v="22.98"/>
    <n v="22.98"/>
    <n v="22.98"/>
    <n v="29.025239339999999"/>
    <n v="29.025239339999999"/>
    <n v="3.445277361"/>
    <n v="3.445277361"/>
  </r>
  <r>
    <d v="2025-11-06T00:00:00"/>
    <x v="40"/>
    <n v="442"/>
    <n v="6"/>
    <n v="1.127"/>
    <n v="1.357"/>
    <n v="6.76"/>
    <n v="6.76"/>
    <s v="USD"/>
    <n v="1"/>
    <n v="1"/>
    <n v="1"/>
    <n v="1"/>
    <n v="5"/>
    <n v="5"/>
    <n v="5"/>
    <n v="5"/>
    <n v="164.5"/>
    <n v="164.5"/>
    <n v="164.5"/>
    <n v="164.5"/>
    <n v="4.1094224920000002"/>
    <n v="4.1094224920000002"/>
    <n v="24.334319529999998"/>
    <n v="24.334319529999998"/>
  </r>
  <r>
    <d v="2025-11-06T00:00:00"/>
    <x v="41"/>
    <n v="1359"/>
    <n v="2"/>
    <n v="1.17"/>
    <n v="0.14699999999999999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2"/>
    <n v="646"/>
    <n v="2"/>
    <n v="0.83499999999999996"/>
    <n v="0.31"/>
    <n v="1.67"/>
    <n v="1.67"/>
    <s v="USD"/>
    <n v="0"/>
    <n v="1"/>
    <n v="1"/>
    <n v="1"/>
    <n v="0"/>
    <n v="1"/>
    <n v="1"/>
    <n v="1"/>
    <n v="0"/>
    <n v="15.98"/>
    <n v="15.98"/>
    <n v="15.98"/>
    <n v="10.450563199999999"/>
    <n v="10.450563199999999"/>
    <n v="9.5688622750000007"/>
    <n v="9.5688622750000007"/>
  </r>
  <r>
    <d v="2025-11-06T00:00:00"/>
    <x v="42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9"/>
    <n v="269"/>
    <n v="2"/>
    <n v="0.67500000000000004"/>
    <n v="0.74299999999999999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0"/>
    <n v="309"/>
    <n v="1"/>
    <n v="0.37"/>
    <n v="0.32400000000000001"/>
    <n v="0.37"/>
    <n v="0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1"/>
    <n v="555"/>
    <n v="7"/>
    <n v="0.92300000000000004"/>
    <n v="1.2609999999999999"/>
    <n v="6.46"/>
    <n v="6.46"/>
    <s v="USD"/>
    <n v="1"/>
    <n v="2"/>
    <n v="2"/>
    <n v="2"/>
    <n v="1"/>
    <n v="2"/>
    <n v="2"/>
    <n v="2"/>
    <n v="18.88"/>
    <n v="50.76"/>
    <n v="50.76"/>
    <n v="50.76"/>
    <n v="12.72655634"/>
    <n v="12.72655634"/>
    <n v="7.8575851390000002"/>
    <n v="7.8575851390000002"/>
  </r>
  <r>
    <d v="2025-11-06T00:00:00"/>
    <x v="41"/>
    <n v="1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9"/>
    <n v="282"/>
    <n v="2"/>
    <n v="0.46"/>
    <n v="0.70899999999999996"/>
    <n v="0.92"/>
    <n v="0.92"/>
    <s v="USD"/>
    <n v="1"/>
    <n v="1"/>
    <n v="1"/>
    <n v="1"/>
    <n v="1"/>
    <n v="1"/>
    <n v="1"/>
    <n v="1"/>
    <n v="13.88"/>
    <n v="13.88"/>
    <n v="13.88"/>
    <n v="13.88"/>
    <n v="6.6282420750000002"/>
    <n v="6.6282420750000002"/>
    <n v="15.086956519999999"/>
    <n v="15.086956519999999"/>
  </r>
  <r>
    <d v="2025-11-06T00:00:00"/>
    <x v="42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40"/>
    <n v="2328"/>
    <n v="11"/>
    <n v="0.58499999999999996"/>
    <n v="0.47299999999999998"/>
    <n v="6.44"/>
    <n v="6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28"/>
    <n v="127"/>
    <n v="1"/>
    <n v="2.4"/>
    <n v="0.78700000000000003"/>
    <n v="2.4"/>
    <n v="2.4"/>
    <s v="USD"/>
    <n v="0"/>
    <n v="3"/>
    <n v="3"/>
    <n v="3"/>
    <n v="0"/>
    <n v="3"/>
    <n v="3"/>
    <n v="3"/>
    <n v="0"/>
    <n v="94.25"/>
    <n v="94.25"/>
    <n v="94.25"/>
    <n v="2.5464190979999999"/>
    <n v="2.5464190979999999"/>
    <n v="39.270833330000002"/>
    <n v="39.270833330000002"/>
  </r>
  <r>
    <d v="2025-11-06T00:00:00"/>
    <x v="4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8"/>
    <n v="458"/>
    <n v="2"/>
    <n v="1.26"/>
    <n v="0.437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3"/>
    <n v="2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8"/>
    <n v="292"/>
    <n v="3"/>
    <n v="0.92700000000000005"/>
    <n v="1.0269999999999999"/>
    <n v="2.78"/>
    <n v="2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43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43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8"/>
    <n v="305"/>
    <n v="2"/>
    <n v="1.2949999999999999"/>
    <n v="0.65600000000000003"/>
    <n v="2.59"/>
    <n v="2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8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45"/>
    <n v="404"/>
    <n v="1"/>
    <n v="1.08"/>
    <n v="0.248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5"/>
    <n v="392"/>
    <n v="2"/>
    <n v="0.73"/>
    <n v="0.51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"/>
    <n v="1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5"/>
    <n v="756"/>
    <n v="7"/>
    <n v="0.61299999999999999"/>
    <n v="0.92600000000000005"/>
    <n v="4.29"/>
    <n v="4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8"/>
    <n v="2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45"/>
    <n v="692"/>
    <n v="5"/>
    <n v="1.0580000000000001"/>
    <n v="0.72299999999999998"/>
    <n v="5.29"/>
    <n v="5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5"/>
    <n v="349"/>
    <n v="3"/>
    <n v="0.83699999999999997"/>
    <n v="0.86"/>
    <n v="2.5099999999999998"/>
    <n v="2.5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8"/>
    <n v="176"/>
    <n v="2"/>
    <n v="1.66"/>
    <n v="1.1359999999999999"/>
    <n v="3.32"/>
    <n v="3.32"/>
    <s v="USD"/>
    <n v="1"/>
    <n v="1"/>
    <n v="1"/>
    <n v="1"/>
    <n v="1"/>
    <n v="1"/>
    <n v="1"/>
    <n v="1"/>
    <n v="29.49"/>
    <n v="29.49"/>
    <n v="29.49"/>
    <n v="29.49"/>
    <n v="11.25805358"/>
    <n v="11.25805358"/>
    <n v="8.8825301200000002"/>
    <n v="8.8825301200000002"/>
  </r>
  <r>
    <d v="2025-11-06T00:00:00"/>
    <x v="45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3"/>
    <n v="445"/>
    <n v="2"/>
    <n v="2.0099999999999998"/>
    <n v="0.44900000000000001"/>
    <n v="4.0199999999999996"/>
    <n v="4.01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8"/>
    <n v="208"/>
    <n v="1"/>
    <n v="1.02"/>
    <n v="0.48099999999999998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3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45"/>
    <n v="359"/>
    <n v="1"/>
    <n v="0.65"/>
    <n v="0.27900000000000003"/>
    <n v="0.65"/>
    <n v="0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5"/>
    <n v="1201"/>
    <n v="9"/>
    <n v="0.45"/>
    <n v="0.749"/>
    <n v="4.05"/>
    <n v="4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2"/>
    <n v="240"/>
    <n v="1"/>
    <n v="1.87"/>
    <n v="0.41699999999999998"/>
    <n v="1.87"/>
    <n v="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6T00:00:00"/>
    <x v="15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22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2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3"/>
    <n v="3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6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46"/>
    <n v="5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0"/>
    <n v="1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8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6T00:00:00"/>
    <x v="11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0"/>
    <n v="2300"/>
    <n v="14"/>
    <n v="1.6659999999999999"/>
    <n v="0.60899999999999999"/>
    <n v="23.33"/>
    <n v="23.33"/>
    <s v="USD"/>
    <n v="2"/>
    <n v="7"/>
    <n v="7"/>
    <n v="7"/>
    <n v="2"/>
    <n v="7"/>
    <n v="7"/>
    <n v="7"/>
    <n v="47.47"/>
    <n v="176.09"/>
    <n v="176.09"/>
    <n v="176.09"/>
    <n v="13.248906809999999"/>
    <n v="13.248906809999999"/>
    <n v="7.5477925419999998"/>
    <n v="7.5477925419999998"/>
  </r>
  <r>
    <d v="2025-11-07T00:00:00"/>
    <x v="1"/>
    <n v="5419"/>
    <n v="60"/>
    <n v="1.66"/>
    <n v="1.107"/>
    <n v="99.59"/>
    <n v="99.59"/>
    <s v="USD"/>
    <n v="7"/>
    <n v="9"/>
    <n v="9"/>
    <n v="9"/>
    <n v="7"/>
    <n v="9"/>
    <n v="9"/>
    <n v="9"/>
    <n v="174.36"/>
    <n v="224.32"/>
    <n v="224.32"/>
    <n v="224.32"/>
    <n v="44.396397999999998"/>
    <n v="44.396397999999998"/>
    <n v="2.2524349830000001"/>
    <n v="2.2524349830000001"/>
  </r>
  <r>
    <d v="2025-11-07T00:00:00"/>
    <x v="2"/>
    <n v="2415"/>
    <n v="25"/>
    <n v="2.3370000000000002"/>
    <n v="1.0349999999999999"/>
    <n v="58.43"/>
    <n v="58.43"/>
    <s v="USD"/>
    <n v="5"/>
    <n v="6"/>
    <n v="6"/>
    <n v="6"/>
    <n v="7"/>
    <n v="8"/>
    <n v="8"/>
    <n v="8"/>
    <n v="208.18"/>
    <n v="238.06"/>
    <n v="238.06"/>
    <n v="238.06"/>
    <n v="24.54423255"/>
    <n v="24.54423255"/>
    <n v="4.0742769130000003"/>
    <n v="4.0742769130000003"/>
  </r>
  <r>
    <d v="2025-11-07T00:00:00"/>
    <x v="3"/>
    <n v="1327"/>
    <n v="10"/>
    <n v="3.823"/>
    <n v="0.754"/>
    <n v="38.229999999999997"/>
    <n v="38.229999999999997"/>
    <s v="USD"/>
    <n v="3"/>
    <n v="3"/>
    <n v="3"/>
    <n v="3"/>
    <n v="3"/>
    <n v="3"/>
    <n v="3"/>
    <n v="3"/>
    <n v="97.47"/>
    <n v="97.47"/>
    <n v="97.47"/>
    <n v="97.47"/>
    <n v="39.222324819999997"/>
    <n v="39.222324819999997"/>
    <n v="2.5495684019999998"/>
    <n v="2.5495684019999998"/>
  </r>
  <r>
    <d v="2025-11-07T00:00:00"/>
    <x v="4"/>
    <n v="2344"/>
    <n v="8"/>
    <n v="3.9009999999999998"/>
    <n v="0.34100000000000003"/>
    <n v="31.21"/>
    <n v="31.21"/>
    <s v="USD"/>
    <n v="2"/>
    <n v="2"/>
    <n v="2"/>
    <n v="2"/>
    <n v="5"/>
    <n v="5"/>
    <n v="5"/>
    <n v="5"/>
    <n v="456.09"/>
    <n v="456.09"/>
    <n v="456.09"/>
    <n v="456.09"/>
    <n v="6.8429476640000004"/>
    <n v="6.8429476640000004"/>
    <n v="14.613585390000001"/>
    <n v="14.613585390000001"/>
  </r>
  <r>
    <d v="2025-11-07T00:00:00"/>
    <x v="5"/>
    <n v="965"/>
    <n v="10"/>
    <n v="0.98699999999999999"/>
    <n v="1.036"/>
    <n v="9.8699999999999992"/>
    <n v="9.8699999999999992"/>
    <s v="USD"/>
    <n v="1"/>
    <n v="2"/>
    <n v="2"/>
    <n v="2"/>
    <n v="1"/>
    <n v="2"/>
    <n v="2"/>
    <n v="2"/>
    <n v="36.880000000000003"/>
    <n v="66.760000000000005"/>
    <n v="66.760000000000005"/>
    <n v="66.760000000000005"/>
    <n v="14.78430198"/>
    <n v="14.78430198"/>
    <n v="6.7639311040000001"/>
    <n v="6.7639311040000001"/>
  </r>
  <r>
    <d v="2025-11-07T00:00:00"/>
    <x v="44"/>
    <n v="2685"/>
    <n v="17"/>
    <n v="1.7829999999999999"/>
    <n v="0.63300000000000001"/>
    <n v="30.31"/>
    <n v="30.31"/>
    <s v="USD"/>
    <n v="4"/>
    <n v="4"/>
    <n v="4"/>
    <n v="4"/>
    <n v="4"/>
    <n v="4"/>
    <n v="4"/>
    <n v="4"/>
    <n v="133.96"/>
    <n v="133.96"/>
    <n v="133.96"/>
    <n v="133.96"/>
    <n v="22.626157060000001"/>
    <n v="22.626157060000001"/>
    <n v="4.4196634770000003"/>
    <n v="4.4196634770000003"/>
  </r>
  <r>
    <d v="2025-11-07T00:00:00"/>
    <x v="6"/>
    <n v="848"/>
    <n v="5"/>
    <n v="1.5640000000000001"/>
    <n v="0.59"/>
    <n v="7.82"/>
    <n v="7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7"/>
    <n v="922"/>
    <n v="14"/>
    <n v="1.925"/>
    <n v="1.518"/>
    <n v="26.95"/>
    <n v="26.95"/>
    <s v="USD"/>
    <n v="2"/>
    <n v="3"/>
    <n v="3"/>
    <n v="3"/>
    <n v="2"/>
    <n v="3"/>
    <n v="3"/>
    <n v="3"/>
    <n v="169.39"/>
    <n v="211.88"/>
    <n v="211.88"/>
    <n v="211.88"/>
    <n v="12.71946385"/>
    <n v="12.71946385"/>
    <n v="7.8619666050000001"/>
    <n v="7.8619666050000001"/>
  </r>
  <r>
    <d v="2025-11-07T00:00:00"/>
    <x v="35"/>
    <n v="930"/>
    <n v="1"/>
    <n v="1.06"/>
    <n v="0.108"/>
    <n v="1.06"/>
    <n v="1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8"/>
    <n v="311"/>
    <n v="2"/>
    <n v="4.97"/>
    <n v="0.64300000000000002"/>
    <n v="9.94"/>
    <n v="9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9"/>
    <n v="1708"/>
    <n v="14"/>
    <n v="1.579"/>
    <n v="0.82"/>
    <n v="22.1"/>
    <n v="2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"/>
    <n v="4462"/>
    <n v="76"/>
    <n v="4.9649999999999999"/>
    <n v="1.7030000000000001"/>
    <n v="377.35"/>
    <n v="377.35"/>
    <s v="USD"/>
    <n v="27"/>
    <n v="35"/>
    <n v="35"/>
    <n v="35"/>
    <n v="42"/>
    <n v="54"/>
    <n v="54"/>
    <n v="54"/>
    <n v="2067.35"/>
    <n v="2466.2800000000002"/>
    <n v="2466.2800000000002"/>
    <n v="2466.2800000000002"/>
    <n v="15.30037141"/>
    <n v="15.30037141"/>
    <n v="6.5357890550000004"/>
    <n v="6.5357890550000004"/>
  </r>
  <r>
    <d v="2025-11-07T00:00:00"/>
    <x v="10"/>
    <n v="1675"/>
    <n v="11"/>
    <n v="5.2039999999999997"/>
    <n v="0.65700000000000003"/>
    <n v="57.24"/>
    <n v="57.24"/>
    <s v="USD"/>
    <n v="7"/>
    <n v="7"/>
    <n v="7"/>
    <n v="7"/>
    <n v="9"/>
    <n v="9"/>
    <n v="9"/>
    <n v="9"/>
    <n v="285.05"/>
    <n v="285.05"/>
    <n v="285.05"/>
    <n v="285.05"/>
    <n v="20.080687600000001"/>
    <n v="20.080687600000001"/>
    <n v="4.9799091539999996"/>
    <n v="4.9799091539999996"/>
  </r>
  <r>
    <d v="2025-11-07T00:00:00"/>
    <x v="11"/>
    <n v="1281"/>
    <n v="13"/>
    <n v="4.8280000000000003"/>
    <n v="1.0149999999999999"/>
    <n v="62.76"/>
    <n v="62.76"/>
    <s v="USD"/>
    <n v="5"/>
    <n v="5"/>
    <n v="5"/>
    <n v="5"/>
    <n v="7"/>
    <n v="7"/>
    <n v="7"/>
    <n v="7"/>
    <n v="197.43"/>
    <n v="197.43"/>
    <n v="197.43"/>
    <n v="197.43"/>
    <n v="31.788481990000001"/>
    <n v="31.788481990000001"/>
    <n v="3.1457934989999998"/>
    <n v="3.1457934989999998"/>
  </r>
  <r>
    <d v="2025-11-07T00:00:00"/>
    <x v="12"/>
    <n v="3287"/>
    <n v="26"/>
    <n v="5.2569999999999997"/>
    <n v="0.79100000000000004"/>
    <n v="136.68"/>
    <n v="136.68"/>
    <s v="USD"/>
    <n v="10"/>
    <n v="10"/>
    <n v="10"/>
    <n v="10"/>
    <n v="11"/>
    <n v="11"/>
    <n v="11"/>
    <n v="11"/>
    <n v="319.67"/>
    <n v="319.67"/>
    <n v="319.67"/>
    <n v="319.67"/>
    <n v="42.756592740000002"/>
    <n v="42.756592740000002"/>
    <n v="2.3388206029999998"/>
    <n v="2.3388206029999998"/>
  </r>
  <r>
    <d v="2025-11-07T00:00:00"/>
    <x v="13"/>
    <n v="6151"/>
    <n v="35"/>
    <n v="3.3330000000000002"/>
    <n v="0.56899999999999995"/>
    <n v="116.64"/>
    <n v="116.64"/>
    <s v="USD"/>
    <n v="14"/>
    <n v="16"/>
    <n v="16"/>
    <n v="16"/>
    <n v="19"/>
    <n v="22"/>
    <n v="22"/>
    <n v="22"/>
    <n v="552.91999999999996"/>
    <n v="649.88"/>
    <n v="649.88"/>
    <n v="649.88"/>
    <n v="17.94792885"/>
    <n v="17.94792885"/>
    <n v="5.5716735249999996"/>
    <n v="5.5716735249999996"/>
  </r>
  <r>
    <d v="2025-11-07T00:00:00"/>
    <x v="45"/>
    <n v="1189"/>
    <n v="6"/>
    <n v="1.8280000000000001"/>
    <n v="0.505"/>
    <n v="10.97"/>
    <n v="10.97"/>
    <s v="USD"/>
    <n v="2"/>
    <n v="2"/>
    <n v="2"/>
    <n v="2"/>
    <n v="2"/>
    <n v="2"/>
    <n v="2"/>
    <n v="2"/>
    <n v="52.98"/>
    <n v="52.98"/>
    <n v="52.98"/>
    <n v="52.98"/>
    <n v="20.705926760000001"/>
    <n v="20.705926760000001"/>
    <n v="4.8295350959999999"/>
    <n v="4.8295350959999999"/>
  </r>
  <r>
    <d v="2025-11-07T00:00:00"/>
    <x v="14"/>
    <n v="1461"/>
    <n v="11"/>
    <n v="3.3650000000000002"/>
    <n v="0.753"/>
    <n v="37.01"/>
    <n v="37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6"/>
    <n v="1092"/>
    <n v="3"/>
    <n v="3.43"/>
    <n v="0.27500000000000002"/>
    <n v="10.29"/>
    <n v="10.29"/>
    <s v="USD"/>
    <n v="1"/>
    <n v="1"/>
    <n v="1"/>
    <n v="1"/>
    <n v="3"/>
    <n v="3"/>
    <n v="3"/>
    <n v="3"/>
    <n v="94.47"/>
    <n v="94.47"/>
    <n v="94.47"/>
    <n v="94.47"/>
    <n v="10.89234678"/>
    <n v="10.89234678"/>
    <n v="9.1807580170000005"/>
    <n v="9.1807580170000005"/>
  </r>
  <r>
    <d v="2025-11-07T00:00:00"/>
    <x v="15"/>
    <n v="2195"/>
    <n v="5"/>
    <n v="4.7140000000000004"/>
    <n v="0.22800000000000001"/>
    <n v="23.57"/>
    <n v="23.57"/>
    <s v="USD"/>
    <n v="3"/>
    <n v="3"/>
    <n v="3"/>
    <n v="3"/>
    <n v="4"/>
    <n v="4"/>
    <n v="4"/>
    <n v="4"/>
    <n v="272.95999999999998"/>
    <n v="272.95999999999998"/>
    <n v="272.95999999999998"/>
    <n v="272.95999999999998"/>
    <n v="8.6349648299999995"/>
    <n v="8.6349648299999995"/>
    <n v="11.58082308"/>
    <n v="11.58082308"/>
  </r>
  <r>
    <d v="2025-11-07T00:00:00"/>
    <x v="16"/>
    <n v="707"/>
    <n v="3"/>
    <n v="3.92"/>
    <n v="0.42399999999999999"/>
    <n v="11.76"/>
    <n v="11.76"/>
    <s v="USD"/>
    <n v="1"/>
    <n v="1"/>
    <n v="1"/>
    <n v="1"/>
    <n v="2"/>
    <n v="2"/>
    <n v="2"/>
    <n v="2"/>
    <n v="53.76"/>
    <n v="53.76"/>
    <n v="53.76"/>
    <n v="53.76"/>
    <n v="21.875"/>
    <n v="21.875"/>
    <n v="4.5714285710000002"/>
    <n v="4.5714285710000002"/>
  </r>
  <r>
    <d v="2025-11-07T00:00:00"/>
    <x v="29"/>
    <n v="1555"/>
    <n v="5"/>
    <n v="2.758"/>
    <n v="0.32200000000000001"/>
    <n v="13.79"/>
    <n v="13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8"/>
    <n v="1884"/>
    <n v="6"/>
    <n v="5.4649999999999999"/>
    <n v="0.318"/>
    <n v="32.79"/>
    <n v="32.79"/>
    <s v="USD"/>
    <n v="1"/>
    <n v="1"/>
    <n v="1"/>
    <n v="1"/>
    <n v="1"/>
    <n v="1"/>
    <n v="1"/>
    <n v="1"/>
    <n v="25.49"/>
    <n v="25.49"/>
    <n v="25.49"/>
    <n v="25.49"/>
    <n v="128.6386818"/>
    <n v="128.6386818"/>
    <n v="0.77737114969999999"/>
    <n v="0.77737114969999999"/>
  </r>
  <r>
    <d v="2025-11-07T00:00:00"/>
    <x v="49"/>
    <n v="3666"/>
    <n v="31"/>
    <n v="1.998"/>
    <n v="0.84599999999999997"/>
    <n v="61.93"/>
    <n v="61.93"/>
    <s v="USD"/>
    <n v="4"/>
    <n v="4"/>
    <n v="4"/>
    <n v="4"/>
    <n v="4"/>
    <n v="4"/>
    <n v="4"/>
    <n v="4"/>
    <n v="126.35"/>
    <n v="126.35"/>
    <n v="126.35"/>
    <n v="126.35"/>
    <n v="49.014641869999998"/>
    <n v="49.014641869999998"/>
    <n v="2.0402066849999998"/>
    <n v="2.0402066849999998"/>
  </r>
  <r>
    <d v="2025-11-07T00:00:00"/>
    <x v="17"/>
    <n v="610"/>
    <n v="4"/>
    <n v="3.7730000000000001"/>
    <n v="0.65600000000000003"/>
    <n v="15.09"/>
    <n v="15.09"/>
    <s v="USD"/>
    <n v="5"/>
    <n v="5"/>
    <n v="5"/>
    <n v="5"/>
    <n v="8"/>
    <n v="8"/>
    <n v="8"/>
    <n v="8"/>
    <n v="336.56"/>
    <n v="336.56"/>
    <n v="336.56"/>
    <n v="336.56"/>
    <n v="4.4835987639999999"/>
    <n v="4.4835987639999999"/>
    <n v="22.303512260000002"/>
    <n v="22.303512260000002"/>
  </r>
  <r>
    <d v="2025-11-07T00:00:00"/>
    <x v="37"/>
    <n v="578"/>
    <n v="6"/>
    <n v="5.0880000000000001"/>
    <n v="1.038"/>
    <n v="30.53"/>
    <n v="30.53"/>
    <s v="USD"/>
    <n v="0"/>
    <n v="0"/>
    <n v="1"/>
    <n v="1"/>
    <n v="0"/>
    <n v="0"/>
    <n v="1"/>
    <n v="1"/>
    <n v="0"/>
    <n v="0"/>
    <n v="31.88"/>
    <n v="31.88"/>
    <m/>
    <n v="95.765370140000002"/>
    <n v="0"/>
    <n v="1.044218801"/>
  </r>
  <r>
    <d v="2025-11-07T00:00:00"/>
    <x v="18"/>
    <n v="804"/>
    <n v="12"/>
    <n v="2.294"/>
    <n v="1.4930000000000001"/>
    <n v="27.53"/>
    <n v="27.53"/>
    <s v="USD"/>
    <n v="0"/>
    <n v="2"/>
    <n v="2"/>
    <n v="2"/>
    <n v="0"/>
    <n v="2"/>
    <n v="2"/>
    <n v="2"/>
    <n v="0"/>
    <n v="69.760000000000005"/>
    <n v="69.760000000000005"/>
    <n v="69.760000000000005"/>
    <n v="39.463876149999997"/>
    <n v="39.463876149999997"/>
    <n v="2.5339629499999998"/>
    <n v="2.5339629499999998"/>
  </r>
  <r>
    <d v="2025-11-07T00:00:00"/>
    <x v="19"/>
    <n v="1496"/>
    <n v="8"/>
    <n v="5.8330000000000002"/>
    <n v="0.53500000000000003"/>
    <n v="46.66"/>
    <n v="46.66"/>
    <s v="USD"/>
    <n v="0"/>
    <n v="0"/>
    <n v="1"/>
    <n v="1"/>
    <n v="0"/>
    <n v="0"/>
    <n v="2"/>
    <n v="2"/>
    <n v="0"/>
    <n v="0"/>
    <n v="699.8"/>
    <n v="699.8"/>
    <m/>
    <n v="6.66761932"/>
    <n v="0"/>
    <n v="14.997856840000001"/>
  </r>
  <r>
    <d v="2025-11-07T00:00:00"/>
    <x v="20"/>
    <n v="1637"/>
    <n v="11"/>
    <n v="4.1029999999999998"/>
    <n v="0.67200000000000004"/>
    <n v="45.13"/>
    <n v="45.13"/>
    <s v="USD"/>
    <n v="4"/>
    <n v="4"/>
    <n v="4"/>
    <n v="4"/>
    <n v="5"/>
    <n v="5"/>
    <n v="5"/>
    <n v="5"/>
    <n v="262.43"/>
    <n v="262.43"/>
    <n v="262.43"/>
    <n v="262.43"/>
    <n v="17.196966809999999"/>
    <n v="17.196966809999999"/>
    <n v="5.8149789500000004"/>
    <n v="5.8149789500000004"/>
  </r>
  <r>
    <d v="2025-11-07T00:00:00"/>
    <x v="21"/>
    <n v="1235"/>
    <n v="6"/>
    <n v="2.2799999999999998"/>
    <n v="0.48599999999999999"/>
    <n v="13.68"/>
    <n v="13.68"/>
    <s v="USD"/>
    <n v="2"/>
    <n v="3"/>
    <n v="3"/>
    <n v="3"/>
    <n v="2"/>
    <n v="4"/>
    <n v="4"/>
    <n v="4"/>
    <n v="82.54"/>
    <n v="144.34"/>
    <n v="144.34"/>
    <n v="144.34"/>
    <n v="9.4776222810000004"/>
    <n v="9.4776222810000004"/>
    <n v="10.551169590000001"/>
    <n v="10.551169590000001"/>
  </r>
  <r>
    <d v="2025-11-07T00:00:00"/>
    <x v="22"/>
    <n v="362"/>
    <n v="5"/>
    <n v="2.9020000000000001"/>
    <n v="1.381"/>
    <n v="14.51"/>
    <n v="14.51"/>
    <s v="USD"/>
    <n v="4"/>
    <n v="4"/>
    <n v="4"/>
    <n v="4"/>
    <n v="4"/>
    <n v="4"/>
    <n v="4"/>
    <n v="4"/>
    <n v="103.35"/>
    <n v="103.35"/>
    <n v="103.35"/>
    <n v="103.35"/>
    <n v="14.03967102"/>
    <n v="14.03967102"/>
    <n v="7.1226740179999997"/>
    <n v="7.1226740179999997"/>
  </r>
  <r>
    <d v="2025-11-07T00:00:00"/>
    <x v="3"/>
    <n v="627"/>
    <n v="4"/>
    <n v="5.1230000000000002"/>
    <n v="0.63800000000000001"/>
    <n v="20.49"/>
    <n v="20.49"/>
    <s v="USD"/>
    <n v="2"/>
    <n v="2"/>
    <n v="2"/>
    <n v="2"/>
    <n v="2"/>
    <n v="2"/>
    <n v="2"/>
    <n v="2"/>
    <n v="128.97999999999999"/>
    <n v="128.97999999999999"/>
    <n v="128.97999999999999"/>
    <n v="128.97999999999999"/>
    <n v="15.886183900000001"/>
    <n v="15.886183900000001"/>
    <n v="6.2947779400000003"/>
    <n v="6.2947779400000003"/>
  </r>
  <r>
    <d v="2025-11-07T00:00:00"/>
    <x v="46"/>
    <n v="286"/>
    <n v="1"/>
    <n v="3.4"/>
    <n v="0.35"/>
    <n v="3.4"/>
    <n v="3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5"/>
    <n v="122"/>
    <n v="2"/>
    <n v="2.6"/>
    <n v="1.639"/>
    <n v="5.2"/>
    <n v="5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10"/>
    <n v="596"/>
    <n v="3"/>
    <n v="4.3499999999999996"/>
    <n v="0.503"/>
    <n v="13.05"/>
    <n v="13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14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3"/>
    <n v="163"/>
    <n v="1"/>
    <n v="2.06"/>
    <n v="0.61299999999999999"/>
    <n v="2.06"/>
    <n v="2.06"/>
    <s v="USD"/>
    <n v="1"/>
    <n v="1"/>
    <n v="1"/>
    <n v="1"/>
    <n v="1"/>
    <n v="1"/>
    <n v="1"/>
    <n v="1"/>
    <n v="76.489999999999995"/>
    <n v="76.489999999999995"/>
    <n v="76.489999999999995"/>
    <n v="76.489999999999995"/>
    <n v="2.6931625050000001"/>
    <n v="2.6931625050000001"/>
    <n v="37.131067960000003"/>
    <n v="37.131067960000003"/>
  </r>
  <r>
    <d v="2025-11-07T00:00:00"/>
    <x v="34"/>
    <n v="191"/>
    <n v="1"/>
    <n v="1.22"/>
    <n v="0.52400000000000002"/>
    <n v="1.22"/>
    <n v="1.22"/>
    <s v="USD"/>
    <n v="1"/>
    <n v="1"/>
    <n v="1"/>
    <n v="1"/>
    <n v="1"/>
    <n v="1"/>
    <n v="1"/>
    <n v="1"/>
    <n v="109.88"/>
    <n v="109.88"/>
    <n v="109.88"/>
    <n v="109.88"/>
    <n v="1.1103021479999999"/>
    <n v="1.1103021479999999"/>
    <n v="90.06557377"/>
    <n v="90.06557377"/>
  </r>
  <r>
    <d v="2025-11-07T00:00:00"/>
    <x v="18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0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"/>
    <n v="304"/>
    <n v="6"/>
    <n v="3.113"/>
    <n v="1.974"/>
    <n v="18.68"/>
    <n v="18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6"/>
    <n v="298"/>
    <n v="1"/>
    <n v="3.16"/>
    <n v="0.33600000000000002"/>
    <n v="3.16"/>
    <n v="3.16"/>
    <s v="USD"/>
    <n v="2"/>
    <n v="2"/>
    <n v="2"/>
    <n v="2"/>
    <n v="2"/>
    <n v="2"/>
    <n v="2"/>
    <n v="2"/>
    <n v="63.8"/>
    <n v="63.8"/>
    <n v="63.8"/>
    <n v="63.8"/>
    <n v="4.9529780560000001"/>
    <n v="4.9529780560000001"/>
    <n v="20.189873420000001"/>
    <n v="20.189873420000001"/>
  </r>
  <r>
    <d v="2025-11-07T00:00:00"/>
    <x v="15"/>
    <n v="2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6"/>
    <n v="442"/>
    <n v="2"/>
    <n v="2.61"/>
    <n v="0.45200000000000001"/>
    <n v="5.22"/>
    <n v="5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2"/>
    <n v="1547"/>
    <n v="6"/>
    <n v="2.887"/>
    <n v="0.38800000000000001"/>
    <n v="17.32"/>
    <n v="17.32"/>
    <s v="USD"/>
    <n v="1"/>
    <n v="1"/>
    <n v="1"/>
    <n v="1"/>
    <n v="1"/>
    <n v="1"/>
    <n v="1"/>
    <n v="1"/>
    <n v="80.900000000000006"/>
    <n v="80.900000000000006"/>
    <n v="80.900000000000006"/>
    <n v="80.900000000000006"/>
    <n v="21.409147099999998"/>
    <n v="21.409147099999998"/>
    <n v="4.6709006930000001"/>
    <n v="4.6709006930000001"/>
  </r>
  <r>
    <d v="2025-11-07T00:00:00"/>
    <x v="47"/>
    <n v="886"/>
    <n v="8"/>
    <n v="1.895"/>
    <n v="0.90300000000000002"/>
    <n v="15.16"/>
    <n v="15.16"/>
    <s v="USD"/>
    <n v="2"/>
    <n v="2"/>
    <n v="2"/>
    <n v="2"/>
    <n v="2"/>
    <n v="2"/>
    <n v="2"/>
    <n v="2"/>
    <n v="31.96"/>
    <n v="31.96"/>
    <n v="31.96"/>
    <n v="31.96"/>
    <n v="47.43429287"/>
    <n v="47.43429287"/>
    <n v="2.1081794199999999"/>
    <n v="2.1081794199999999"/>
  </r>
  <r>
    <d v="2025-11-07T00:00:00"/>
    <x v="24"/>
    <n v="229"/>
    <n v="2"/>
    <n v="6.0350000000000001"/>
    <n v="0.873"/>
    <n v="12.07"/>
    <n v="12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"/>
    <n v="1561"/>
    <n v="31"/>
    <n v="3.0470000000000002"/>
    <n v="1.986"/>
    <n v="94.45"/>
    <n v="94.45"/>
    <s v="USD"/>
    <n v="5"/>
    <n v="5"/>
    <n v="5"/>
    <n v="5"/>
    <n v="6"/>
    <n v="6"/>
    <n v="6"/>
    <n v="6"/>
    <n v="217.33"/>
    <n v="217.33"/>
    <n v="217.33"/>
    <n v="217.33"/>
    <n v="43.459255509999998"/>
    <n v="43.459255509999998"/>
    <n v="2.3010058230000001"/>
    <n v="2.3010058230000001"/>
  </r>
  <r>
    <d v="2025-11-07T00:00:00"/>
    <x v="17"/>
    <n v="225"/>
    <n v="2"/>
    <n v="3.85"/>
    <n v="0.88900000000000001"/>
    <n v="7.7"/>
    <n v="7.7"/>
    <s v="USD"/>
    <n v="1"/>
    <n v="1"/>
    <n v="1"/>
    <n v="1"/>
    <n v="1"/>
    <n v="1"/>
    <n v="1"/>
    <n v="1"/>
    <n v="104.49"/>
    <n v="104.49"/>
    <n v="104.49"/>
    <n v="104.49"/>
    <n v="7.3691262320000002"/>
    <n v="7.3691262320000002"/>
    <n v="13.570129870000001"/>
    <n v="13.570129870000001"/>
  </r>
  <r>
    <d v="2025-11-07T00:00:00"/>
    <x v="5"/>
    <n v="1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4"/>
    <n v="177"/>
    <n v="2"/>
    <n v="3.42"/>
    <n v="1.1299999999999999"/>
    <n v="6.84"/>
    <n v="6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1"/>
    <n v="1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1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5"/>
    <n v="402"/>
    <n v="1"/>
    <n v="2.37"/>
    <n v="0.249"/>
    <n v="2.37"/>
    <n v="2.37"/>
    <s v="USD"/>
    <n v="1"/>
    <n v="1"/>
    <n v="1"/>
    <n v="1"/>
    <n v="5"/>
    <n v="5"/>
    <n v="5"/>
    <n v="5"/>
    <n v="164.5"/>
    <n v="164.5"/>
    <n v="164.5"/>
    <n v="164.5"/>
    <n v="1.4407294829999999"/>
    <n v="1.4407294829999999"/>
    <n v="69.409282700000006"/>
    <n v="69.409282700000006"/>
  </r>
  <r>
    <d v="2025-11-07T00:00:00"/>
    <x v="26"/>
    <n v="1078"/>
    <n v="2"/>
    <n v="3.17"/>
    <n v="0.186"/>
    <n v="6.34"/>
    <n v="6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27"/>
    <n v="364"/>
    <n v="1"/>
    <n v="1.73"/>
    <n v="0.27500000000000002"/>
    <n v="1.73"/>
    <n v="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3"/>
    <n v="788"/>
    <n v="8"/>
    <n v="1.8640000000000001"/>
    <n v="1.0149999999999999"/>
    <n v="14.91"/>
    <n v="14.91"/>
    <s v="USD"/>
    <n v="1"/>
    <n v="1"/>
    <n v="1"/>
    <n v="1"/>
    <n v="1"/>
    <n v="1"/>
    <n v="1"/>
    <n v="1"/>
    <n v="24.98"/>
    <n v="24.98"/>
    <n v="24.98"/>
    <n v="24.98"/>
    <n v="59.687750200000004"/>
    <n v="59.687750200000004"/>
    <n v="1.6753856469999999"/>
    <n v="1.6753856469999999"/>
  </r>
  <r>
    <d v="2025-11-07T00:00:00"/>
    <x v="5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4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4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2"/>
    <n v="910"/>
    <n v="8"/>
    <n v="3.8260000000000001"/>
    <n v="0.879"/>
    <n v="30.61"/>
    <n v="30.61"/>
    <s v="USD"/>
    <n v="3"/>
    <n v="4"/>
    <n v="4"/>
    <n v="4"/>
    <n v="4"/>
    <n v="5"/>
    <n v="5"/>
    <n v="5"/>
    <n v="111.46"/>
    <n v="189.95"/>
    <n v="189.95"/>
    <n v="189.95"/>
    <n v="16.11476704"/>
    <n v="16.11476704"/>
    <n v="6.2054884020000003"/>
    <n v="6.2054884020000003"/>
  </r>
  <r>
    <d v="2025-11-07T00:00:00"/>
    <x v="10"/>
    <n v="127"/>
    <n v="2"/>
    <n v="3.39"/>
    <n v="1.575"/>
    <n v="6.78"/>
    <n v="6.78"/>
    <s v="USD"/>
    <n v="1"/>
    <n v="1"/>
    <n v="1"/>
    <n v="1"/>
    <n v="1"/>
    <n v="1"/>
    <n v="1"/>
    <n v="1"/>
    <n v="32.880000000000003"/>
    <n v="32.880000000000003"/>
    <n v="32.880000000000003"/>
    <n v="32.880000000000003"/>
    <n v="20.62043796"/>
    <n v="20.62043796"/>
    <n v="4.8495575219999996"/>
    <n v="4.8495575219999996"/>
  </r>
  <r>
    <d v="2025-11-07T00:00:00"/>
    <x v="28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2"/>
    <n v="1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9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6"/>
    <n v="317"/>
    <n v="1"/>
    <n v="3.81"/>
    <n v="0.315"/>
    <n v="3.81"/>
    <n v="3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8"/>
    <n v="962"/>
    <n v="10"/>
    <n v="1.325"/>
    <n v="1.04"/>
    <n v="13.25"/>
    <n v="13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19"/>
    <n v="1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9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9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9"/>
    <n v="51"/>
    <n v="1"/>
    <n v="2.4900000000000002"/>
    <n v="1.96100000000000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29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0"/>
    <n v="726"/>
    <n v="7"/>
    <n v="1.0029999999999999"/>
    <n v="0.96399999999999997"/>
    <n v="7.02"/>
    <n v="7.02"/>
    <s v="USD"/>
    <n v="2"/>
    <n v="5"/>
    <n v="5"/>
    <n v="5"/>
    <n v="2"/>
    <n v="5"/>
    <n v="5"/>
    <n v="5"/>
    <n v="37.76"/>
    <n v="100.01"/>
    <n v="100.01"/>
    <n v="100.01"/>
    <n v="7.0192980699999996"/>
    <n v="7.0192980699999996"/>
    <n v="14.246438749999999"/>
    <n v="14.246438749999999"/>
  </r>
  <r>
    <d v="2025-11-07T00:00:00"/>
    <x v="30"/>
    <n v="891"/>
    <n v="6"/>
    <n v="0.59"/>
    <n v="0.67300000000000004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0"/>
    <n v="349"/>
    <n v="2"/>
    <n v="0.75"/>
    <n v="0.57299999999999995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0"/>
    <n v="1616"/>
    <n v="14"/>
    <n v="0.245"/>
    <n v="0.86599999999999999"/>
    <n v="3.43"/>
    <n v="3.43"/>
    <s v="USD"/>
    <n v="1"/>
    <n v="1"/>
    <n v="1"/>
    <n v="1"/>
    <n v="1"/>
    <n v="1"/>
    <n v="1"/>
    <n v="1"/>
    <n v="13.88"/>
    <n v="13.88"/>
    <n v="13.88"/>
    <n v="13.88"/>
    <n v="24.711815560000002"/>
    <n v="24.711815560000002"/>
    <n v="4.0466472299999996"/>
    <n v="4.0466472299999996"/>
  </r>
  <r>
    <d v="2025-11-07T00:00:00"/>
    <x v="31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2"/>
    <n v="92"/>
    <n v="1"/>
    <n v="0.87"/>
    <n v="1.087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1"/>
    <n v="71"/>
    <n v="2"/>
    <n v="1.17"/>
    <n v="2.8170000000000002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2"/>
    <n v="190"/>
    <n v="1"/>
    <n v="1.5"/>
    <n v="0.5260000000000000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2"/>
    <n v="1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1"/>
    <n v="122"/>
    <n v="2"/>
    <n v="1.0349999999999999"/>
    <n v="1.639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2"/>
    <n v="182"/>
    <n v="2"/>
    <n v="0.54500000000000004"/>
    <n v="1.099"/>
    <n v="1.0900000000000001"/>
    <n v="1.09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1"/>
    <n v="172"/>
    <n v="4"/>
    <n v="0.56299999999999994"/>
    <n v="2.3260000000000001"/>
    <n v="2.25"/>
    <n v="2.25"/>
    <s v="USD"/>
    <n v="3"/>
    <n v="3"/>
    <n v="3"/>
    <n v="3"/>
    <n v="3"/>
    <n v="3"/>
    <n v="3"/>
    <n v="3"/>
    <n v="96.47"/>
    <n v="96.47"/>
    <n v="96.47"/>
    <n v="96.47"/>
    <n v="2.3323312949999999"/>
    <n v="2.3323312949999999"/>
    <n v="42.875555560000002"/>
    <n v="42.875555560000002"/>
  </r>
  <r>
    <d v="2025-11-07T00:00:00"/>
    <x v="3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4"/>
    <n v="349"/>
    <n v="6"/>
    <n v="1.0349999999999999"/>
    <n v="1.7190000000000001"/>
    <n v="6.21"/>
    <n v="6.21"/>
    <s v="USD"/>
    <n v="2"/>
    <n v="2"/>
    <n v="2"/>
    <n v="2"/>
    <n v="2"/>
    <n v="2"/>
    <n v="2"/>
    <n v="2"/>
    <n v="45.76"/>
    <n v="45.76"/>
    <n v="45.76"/>
    <n v="45.76"/>
    <n v="13.5708042"/>
    <n v="13.5708042"/>
    <n v="7.3687600639999999"/>
    <n v="7.3687600639999999"/>
  </r>
  <r>
    <d v="2025-11-07T00:00:00"/>
    <x v="35"/>
    <n v="636"/>
    <n v="3"/>
    <n v="0.82699999999999996"/>
    <n v="0.47199999999999998"/>
    <n v="2.48"/>
    <n v="2.48"/>
    <s v="USD"/>
    <n v="1"/>
    <n v="1"/>
    <n v="1"/>
    <n v="1"/>
    <n v="1"/>
    <n v="1"/>
    <n v="1"/>
    <n v="1"/>
    <n v="21.88"/>
    <n v="21.88"/>
    <n v="21.88"/>
    <n v="21.88"/>
    <n v="11.3345521"/>
    <n v="11.3345521"/>
    <n v="8.8225806450000004"/>
    <n v="8.8225806450000004"/>
  </r>
  <r>
    <d v="2025-11-07T00:00:00"/>
    <x v="35"/>
    <n v="1733"/>
    <n v="7"/>
    <n v="0.86599999999999999"/>
    <n v="0.40400000000000003"/>
    <n v="6.06"/>
    <n v="6.06"/>
    <s v="USD"/>
    <n v="1"/>
    <n v="1"/>
    <n v="1"/>
    <n v="1"/>
    <n v="1"/>
    <n v="1"/>
    <n v="1"/>
    <n v="1"/>
    <n v="43.98"/>
    <n v="43.98"/>
    <n v="43.98"/>
    <n v="43.98"/>
    <n v="13.77899045"/>
    <n v="13.77899045"/>
    <n v="7.2574257429999998"/>
    <n v="7.2574257429999998"/>
  </r>
  <r>
    <d v="2025-11-07T00:00:00"/>
    <x v="33"/>
    <n v="10"/>
    <n v="1"/>
    <n v="0.69"/>
    <n v="10"/>
    <n v="0.69"/>
    <n v="0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4"/>
    <n v="1320"/>
    <n v="10"/>
    <n v="1.242"/>
    <n v="0.75800000000000001"/>
    <n v="12.42"/>
    <n v="12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4"/>
    <n v="233"/>
    <n v="2"/>
    <n v="1.1399999999999999"/>
    <n v="0.85799999999999998"/>
    <n v="2.2799999999999998"/>
    <n v="2.2799999999999998"/>
    <s v="USD"/>
    <n v="1"/>
    <n v="1"/>
    <n v="1"/>
    <n v="1"/>
    <n v="1"/>
    <n v="1"/>
    <n v="1"/>
    <n v="1"/>
    <n v="104.9"/>
    <n v="104.9"/>
    <n v="104.9"/>
    <n v="104.9"/>
    <n v="2.17349857"/>
    <n v="2.17349857"/>
    <n v="46.008771930000002"/>
    <n v="46.008771930000002"/>
  </r>
  <r>
    <d v="2025-11-07T00:00:00"/>
    <x v="35"/>
    <n v="504"/>
    <n v="6"/>
    <n v="1.06"/>
    <n v="1.19"/>
    <n v="6.36"/>
    <n v="6.36"/>
    <s v="USD"/>
    <n v="1"/>
    <n v="1"/>
    <n v="1"/>
    <n v="1"/>
    <n v="1"/>
    <n v="1"/>
    <n v="1"/>
    <n v="1"/>
    <n v="36.880000000000003"/>
    <n v="36.880000000000003"/>
    <n v="36.880000000000003"/>
    <n v="36.880000000000003"/>
    <n v="17.24511931"/>
    <n v="17.24511931"/>
    <n v="5.7987421379999997"/>
    <n v="5.7987421379999997"/>
  </r>
  <r>
    <d v="2025-11-07T00:00:00"/>
    <x v="34"/>
    <n v="3077"/>
    <n v="11"/>
    <n v="0.57899999999999996"/>
    <n v="0.35699999999999998"/>
    <n v="6.37"/>
    <n v="6.37"/>
    <s v="USD"/>
    <n v="2"/>
    <n v="2"/>
    <n v="2"/>
    <n v="2"/>
    <n v="2"/>
    <n v="2"/>
    <n v="2"/>
    <n v="2"/>
    <n v="57.37"/>
    <n v="57.37"/>
    <n v="57.37"/>
    <n v="57.37"/>
    <n v="11.103364129999999"/>
    <n v="11.103364129999999"/>
    <n v="9.0062794349999997"/>
    <n v="9.0062794349999997"/>
  </r>
  <r>
    <d v="2025-11-07T00:00:00"/>
    <x v="33"/>
    <n v="12"/>
    <n v="1"/>
    <n v="0.39"/>
    <n v="8.3330000000000002"/>
    <n v="0.39"/>
    <n v="0.39"/>
    <s v="USD"/>
    <n v="1"/>
    <n v="1"/>
    <n v="1"/>
    <n v="1"/>
    <n v="1"/>
    <n v="1"/>
    <n v="1"/>
    <n v="1"/>
    <n v="25.49"/>
    <n v="25.49"/>
    <n v="25.49"/>
    <n v="25.49"/>
    <n v="1.5300117689999999"/>
    <n v="1.5300117689999999"/>
    <n v="65.358974360000005"/>
    <n v="65.358974360000005"/>
  </r>
  <r>
    <d v="2025-11-07T00:00:00"/>
    <x v="35"/>
    <n v="1101"/>
    <n v="5"/>
    <n v="0.54200000000000004"/>
    <n v="0.45400000000000001"/>
    <n v="2.71"/>
    <n v="2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6"/>
    <n v="124"/>
    <n v="1"/>
    <n v="1.74"/>
    <n v="0.80600000000000005"/>
    <n v="1.74"/>
    <n v="1.74"/>
    <s v="USD"/>
    <n v="1"/>
    <n v="1"/>
    <n v="1"/>
    <n v="1"/>
    <n v="2"/>
    <n v="2"/>
    <n v="2"/>
    <n v="2"/>
    <n v="56.98"/>
    <n v="56.98"/>
    <n v="56.98"/>
    <n v="56.98"/>
    <n v="3.0537030540000001"/>
    <n v="3.0537030540000001"/>
    <n v="32.747126440000002"/>
    <n v="32.747126440000002"/>
  </r>
  <r>
    <d v="2025-11-07T00:00:00"/>
    <x v="36"/>
    <n v="269"/>
    <n v="1"/>
    <n v="1.5"/>
    <n v="0.37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6"/>
    <n v="141"/>
    <n v="1"/>
    <n v="1.44"/>
    <n v="0.70899999999999996"/>
    <n v="1.44"/>
    <n v="1.44"/>
    <s v="USD"/>
    <n v="1"/>
    <n v="1"/>
    <n v="1"/>
    <n v="1"/>
    <n v="3"/>
    <n v="3"/>
    <n v="3"/>
    <n v="3"/>
    <n v="85.47"/>
    <n v="85.47"/>
    <n v="85.47"/>
    <n v="85.47"/>
    <n v="1.684801685"/>
    <n v="1.684801685"/>
    <n v="59.354166669999998"/>
    <n v="59.354166669999998"/>
  </r>
  <r>
    <d v="2025-11-07T00:00:00"/>
    <x v="36"/>
    <n v="332"/>
    <n v="1"/>
    <n v="0.76"/>
    <n v="0.30099999999999999"/>
    <n v="0.76"/>
    <n v="0.76"/>
    <s v="USD"/>
    <n v="1"/>
    <n v="1"/>
    <n v="1"/>
    <n v="1"/>
    <n v="4"/>
    <n v="4"/>
    <n v="4"/>
    <n v="4"/>
    <n v="113.96"/>
    <n v="113.96"/>
    <n v="113.96"/>
    <n v="113.96"/>
    <n v="0.66690066690000005"/>
    <n v="0.66690066690000005"/>
    <n v="149.94736839999999"/>
    <n v="149.94736839999999"/>
  </r>
  <r>
    <d v="2025-11-07T00:00:00"/>
    <x v="37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7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7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7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9"/>
    <n v="343"/>
    <n v="3"/>
    <n v="1.0429999999999999"/>
    <n v="0.875"/>
    <n v="3.13"/>
    <n v="3.13"/>
    <s v="USD"/>
    <n v="1"/>
    <n v="1"/>
    <n v="1"/>
    <n v="1"/>
    <n v="1"/>
    <n v="1"/>
    <n v="1"/>
    <n v="1"/>
    <n v="11.49"/>
    <n v="11.49"/>
    <n v="11.49"/>
    <n v="11.49"/>
    <n v="27.241079200000001"/>
    <n v="27.241079200000001"/>
    <n v="3.6709265179999999"/>
    <n v="3.6709265179999999"/>
  </r>
  <r>
    <d v="2025-11-07T00:00:00"/>
    <x v="40"/>
    <n v="155"/>
    <n v="3"/>
    <n v="1.77"/>
    <n v="1.9350000000000001"/>
    <n v="5.31"/>
    <n v="5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1"/>
    <n v="363"/>
    <n v="3"/>
    <n v="2.19"/>
    <n v="0.82599999999999996"/>
    <n v="6.57"/>
    <n v="6.57"/>
    <s v="USD"/>
    <n v="1"/>
    <n v="1"/>
    <n v="1"/>
    <n v="1"/>
    <n v="2"/>
    <n v="2"/>
    <n v="2"/>
    <n v="2"/>
    <n v="63.76"/>
    <n v="63.76"/>
    <n v="63.76"/>
    <n v="63.76"/>
    <n v="10.304266"/>
    <n v="10.304266"/>
    <n v="9.7047184170000005"/>
    <n v="9.7047184170000005"/>
  </r>
  <r>
    <d v="2025-11-07T00:00:00"/>
    <x v="42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9"/>
    <n v="597"/>
    <n v="3"/>
    <n v="0.93"/>
    <n v="0.503"/>
    <n v="2.79"/>
    <n v="2.79"/>
    <s v="USD"/>
    <n v="1"/>
    <n v="1"/>
    <n v="1"/>
    <n v="1"/>
    <n v="1"/>
    <n v="1"/>
    <n v="1"/>
    <n v="1"/>
    <n v="25.49"/>
    <n v="25.49"/>
    <n v="25.49"/>
    <n v="25.49"/>
    <n v="10.945468809999999"/>
    <n v="10.945468809999999"/>
    <n v="9.1362007169999995"/>
    <n v="9.1362007169999995"/>
  </r>
  <r>
    <d v="2025-11-07T00:00:00"/>
    <x v="40"/>
    <n v="406"/>
    <n v="4"/>
    <n v="0.64500000000000002"/>
    <n v="0.98499999999999999"/>
    <n v="2.58"/>
    <n v="2.58"/>
    <s v="USD"/>
    <n v="1"/>
    <n v="1"/>
    <n v="1"/>
    <n v="1"/>
    <n v="1"/>
    <n v="1"/>
    <n v="1"/>
    <n v="1"/>
    <n v="34.49"/>
    <n v="34.49"/>
    <n v="34.49"/>
    <n v="34.49"/>
    <n v="7.4804291100000002"/>
    <n v="7.4804291100000002"/>
    <n v="13.36821705"/>
    <n v="13.36821705"/>
  </r>
  <r>
    <d v="2025-11-07T00:00:00"/>
    <x v="41"/>
    <n v="6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2"/>
    <n v="493"/>
    <n v="5"/>
    <n v="1.1160000000000001"/>
    <n v="1.014"/>
    <n v="5.58"/>
    <n v="5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2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9"/>
    <n v="318"/>
    <n v="2"/>
    <n v="1.4550000000000001"/>
    <n v="0.629"/>
    <n v="2.91"/>
    <n v="2.91"/>
    <s v="USD"/>
    <n v="1"/>
    <n v="1"/>
    <n v="1"/>
    <n v="1"/>
    <n v="1"/>
    <n v="1"/>
    <n v="1"/>
    <n v="1"/>
    <n v="25.49"/>
    <n v="25.49"/>
    <n v="25.49"/>
    <n v="25.49"/>
    <n v="11.416241660000001"/>
    <n v="11.416241660000001"/>
    <n v="8.7594501719999993"/>
    <n v="8.7594501719999993"/>
  </r>
  <r>
    <d v="2025-11-07T00:00:00"/>
    <x v="40"/>
    <n v="297"/>
    <n v="3"/>
    <n v="1.393"/>
    <n v="1.01"/>
    <n v="4.18"/>
    <n v="4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1"/>
    <n v="610"/>
    <n v="4"/>
    <n v="1.123"/>
    <n v="0.65600000000000003"/>
    <n v="4.49"/>
    <n v="4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1"/>
    <n v="142"/>
    <n v="1"/>
    <n v="0.38"/>
    <n v="0.70399999999999996"/>
    <n v="0.38"/>
    <n v="0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9"/>
    <n v="289"/>
    <n v="2"/>
    <n v="0.4"/>
    <n v="0.69199999999999995"/>
    <n v="0.8"/>
    <n v="0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2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0"/>
    <n v="1781"/>
    <n v="3"/>
    <n v="0.58299999999999996"/>
    <n v="0.16800000000000001"/>
    <n v="1.75"/>
    <n v="1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28"/>
    <n v="193"/>
    <n v="1"/>
    <n v="2.4"/>
    <n v="0.51800000000000002"/>
    <n v="2.4"/>
    <n v="2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8"/>
    <n v="4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3"/>
    <n v="1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8"/>
    <n v="271"/>
    <n v="1"/>
    <n v="2.37"/>
    <n v="0.36899999999999999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3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3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8"/>
    <n v="383"/>
    <n v="3"/>
    <n v="0.74299999999999999"/>
    <n v="0.78300000000000003"/>
    <n v="2.23"/>
    <n v="2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8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5"/>
    <n v="444"/>
    <n v="1"/>
    <n v="1.24"/>
    <n v="0.22500000000000001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3"/>
    <n v="1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5"/>
    <n v="381"/>
    <n v="3"/>
    <n v="0.81699999999999995"/>
    <n v="0.78700000000000003"/>
    <n v="2.4500000000000002"/>
    <n v="2.4500000000000002"/>
    <s v="USD"/>
    <n v="1"/>
    <n v="1"/>
    <n v="1"/>
    <n v="1"/>
    <n v="1"/>
    <n v="1"/>
    <n v="1"/>
    <n v="1"/>
    <n v="21.88"/>
    <n v="21.88"/>
    <n v="21.88"/>
    <n v="21.88"/>
    <n v="11.197440589999999"/>
    <n v="11.197440589999999"/>
    <n v="8.9306122450000007"/>
    <n v="8.9306122450000007"/>
  </r>
  <r>
    <d v="2025-11-07T00:00:00"/>
    <x v="3"/>
    <n v="380"/>
    <n v="1"/>
    <n v="1.5"/>
    <n v="0.2630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5"/>
    <n v="705"/>
    <n v="2"/>
    <n v="1.23"/>
    <n v="0.28399999999999997"/>
    <n v="2.46"/>
    <n v="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8"/>
    <n v="2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5"/>
    <n v="650"/>
    <n v="3"/>
    <n v="0.747"/>
    <n v="0.46200000000000002"/>
    <n v="2.2400000000000002"/>
    <n v="2.24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5"/>
    <n v="392"/>
    <n v="2"/>
    <n v="0.97"/>
    <n v="0.51"/>
    <n v="1.94"/>
    <n v="1.94"/>
    <s v="USD"/>
    <n v="1"/>
    <n v="1"/>
    <n v="1"/>
    <n v="1"/>
    <n v="1"/>
    <n v="1"/>
    <n v="1"/>
    <n v="1"/>
    <n v="24.49"/>
    <n v="24.49"/>
    <n v="24.49"/>
    <n v="24.49"/>
    <n v="7.9216006529999996"/>
    <n v="7.9216006529999996"/>
    <n v="12.62371134"/>
    <n v="12.62371134"/>
  </r>
  <r>
    <d v="2025-11-07T00:00:00"/>
    <x v="8"/>
    <n v="216"/>
    <n v="1"/>
    <n v="2.0699999999999998"/>
    <n v="0.46300000000000002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45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"/>
    <n v="380"/>
    <n v="2"/>
    <n v="2.16"/>
    <n v="0.52600000000000002"/>
    <n v="4.32"/>
    <n v="4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8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3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5"/>
    <n v="361"/>
    <n v="4"/>
    <n v="0.65"/>
    <n v="1.1080000000000001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5"/>
    <n v="1213"/>
    <n v="11"/>
    <n v="0.45500000000000002"/>
    <n v="0.90700000000000003"/>
    <n v="5.01"/>
    <n v="5.01"/>
    <s v="USD"/>
    <n v="0"/>
    <n v="1"/>
    <n v="1"/>
    <n v="1"/>
    <n v="0"/>
    <n v="1"/>
    <n v="1"/>
    <n v="1"/>
    <n v="0"/>
    <n v="42.49"/>
    <n v="42.49"/>
    <n v="42.49"/>
    <n v="11.791009649999999"/>
    <n v="11.791009649999999"/>
    <n v="8.4810379240000007"/>
    <n v="8.4810379240000007"/>
  </r>
  <r>
    <d v="2025-11-07T00:00:00"/>
    <x v="2"/>
    <n v="1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5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22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2"/>
    <n v="1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3"/>
    <n v="228"/>
    <n v="1"/>
    <n v="3.43"/>
    <n v="0.439"/>
    <n v="3.43"/>
    <n v="3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7T00:00:00"/>
    <x v="16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46"/>
    <n v="5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0"/>
    <n v="1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7T00:00:00"/>
    <x v="11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0"/>
    <n v="1268"/>
    <n v="5"/>
    <n v="2.39"/>
    <n v="0.39400000000000002"/>
    <n v="11.95"/>
    <n v="11.95"/>
    <s v="USD"/>
    <n v="5"/>
    <n v="6"/>
    <n v="6"/>
    <n v="6"/>
    <n v="6"/>
    <n v="7"/>
    <n v="7"/>
    <n v="7"/>
    <n v="195.52"/>
    <n v="232.4"/>
    <n v="232.4"/>
    <n v="232.4"/>
    <n v="5.1419965579999998"/>
    <n v="5.1419965579999998"/>
    <n v="19.44769874"/>
    <n v="19.44769874"/>
  </r>
  <r>
    <d v="2025-11-08T00:00:00"/>
    <x v="1"/>
    <n v="3720"/>
    <n v="39"/>
    <n v="1.752"/>
    <n v="1.048"/>
    <n v="68.33"/>
    <n v="68.33"/>
    <s v="USD"/>
    <n v="5"/>
    <n v="5"/>
    <n v="5"/>
    <n v="5"/>
    <n v="5"/>
    <n v="5"/>
    <n v="5"/>
    <n v="5"/>
    <n v="124.9"/>
    <n v="124.9"/>
    <n v="124.9"/>
    <n v="124.9"/>
    <n v="54.707766210000003"/>
    <n v="54.707766210000003"/>
    <n v="1.827894044"/>
    <n v="1.827894044"/>
  </r>
  <r>
    <d v="2025-11-08T00:00:00"/>
    <x v="2"/>
    <n v="1954"/>
    <n v="21"/>
    <n v="2.508"/>
    <n v="1.075"/>
    <n v="52.67"/>
    <n v="52.67"/>
    <s v="USD"/>
    <n v="3"/>
    <n v="3"/>
    <n v="3"/>
    <n v="3"/>
    <n v="3"/>
    <n v="3"/>
    <n v="3"/>
    <n v="3"/>
    <n v="89.64"/>
    <n v="89.64"/>
    <n v="89.64"/>
    <n v="89.64"/>
    <n v="58.757251230000001"/>
    <n v="58.757251230000001"/>
    <n v="1.7019176"/>
    <n v="1.7019176"/>
  </r>
  <r>
    <d v="2025-11-08T00:00:00"/>
    <x v="3"/>
    <n v="1283"/>
    <n v="13"/>
    <n v="4.0890000000000004"/>
    <n v="1.0129999999999999"/>
    <n v="53.16"/>
    <n v="53.16"/>
    <s v="USD"/>
    <n v="2"/>
    <n v="2"/>
    <n v="2"/>
    <n v="2"/>
    <n v="8"/>
    <n v="8"/>
    <n v="8"/>
    <n v="8"/>
    <n v="243.92"/>
    <n v="243.92"/>
    <n v="243.92"/>
    <n v="243.92"/>
    <n v="21.794030830000001"/>
    <n v="21.794030830000001"/>
    <n v="4.5884123399999996"/>
    <n v="4.5884123399999996"/>
  </r>
  <r>
    <d v="2025-11-08T00:00:00"/>
    <x v="4"/>
    <n v="1336"/>
    <n v="5"/>
    <n v="5.0519999999999996"/>
    <n v="0.374"/>
    <n v="25.26"/>
    <n v="25.26"/>
    <s v="USD"/>
    <n v="4"/>
    <n v="5"/>
    <n v="5"/>
    <n v="5"/>
    <n v="5"/>
    <n v="6"/>
    <n v="6"/>
    <n v="6"/>
    <n v="393.94"/>
    <n v="508.43"/>
    <n v="508.43"/>
    <n v="508.43"/>
    <n v="4.9682355490000001"/>
    <n v="4.9682355490000001"/>
    <n v="20.12787015"/>
    <n v="20.12787015"/>
  </r>
  <r>
    <d v="2025-11-08T00:00:00"/>
    <x v="5"/>
    <n v="887"/>
    <n v="13"/>
    <n v="1.3420000000000001"/>
    <n v="1.466"/>
    <n v="17.45"/>
    <n v="17.45"/>
    <s v="USD"/>
    <n v="0"/>
    <n v="1"/>
    <n v="1"/>
    <n v="1"/>
    <n v="0"/>
    <n v="1"/>
    <n v="1"/>
    <n v="1"/>
    <n v="0"/>
    <n v="24.49"/>
    <n v="24.49"/>
    <n v="24.49"/>
    <n v="71.253572890000001"/>
    <n v="71.253572890000001"/>
    <n v="1.403438395"/>
    <n v="1.403438395"/>
  </r>
  <r>
    <d v="2025-11-08T00:00:00"/>
    <x v="44"/>
    <n v="2174"/>
    <n v="25"/>
    <n v="1.84"/>
    <n v="1.1499999999999999"/>
    <n v="46"/>
    <n v="46"/>
    <s v="USD"/>
    <n v="4"/>
    <n v="5"/>
    <n v="5"/>
    <n v="5"/>
    <n v="4"/>
    <n v="5"/>
    <n v="5"/>
    <n v="5"/>
    <n v="228.37"/>
    <n v="299.27"/>
    <n v="299.27"/>
    <n v="299.27"/>
    <n v="15.370735460000001"/>
    <n v="15.370735460000001"/>
    <n v="6.5058695650000002"/>
    <n v="6.5058695650000002"/>
  </r>
  <r>
    <d v="2025-11-08T00:00:00"/>
    <x v="6"/>
    <n v="607"/>
    <n v="4"/>
    <n v="1.4750000000000001"/>
    <n v="0.65900000000000003"/>
    <n v="5.9"/>
    <n v="5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7"/>
    <n v="1569"/>
    <n v="11"/>
    <n v="1.5940000000000001"/>
    <n v="0.70099999999999996"/>
    <n v="17.53"/>
    <n v="17.53"/>
    <s v="USD"/>
    <n v="0"/>
    <n v="1"/>
    <n v="1"/>
    <n v="1"/>
    <n v="0"/>
    <n v="1"/>
    <n v="1"/>
    <n v="1"/>
    <n v="0"/>
    <n v="42.49"/>
    <n v="42.49"/>
    <n v="42.49"/>
    <n v="41.256766300000002"/>
    <n v="41.256766300000002"/>
    <n v="2.4238448369999999"/>
    <n v="2.4238448369999999"/>
  </r>
  <r>
    <d v="2025-11-08T00:00:00"/>
    <x v="35"/>
    <n v="777"/>
    <n v="4"/>
    <n v="2.3050000000000002"/>
    <n v="0.51500000000000001"/>
    <n v="9.2200000000000006"/>
    <n v="9.2200000000000006"/>
    <s v="USD"/>
    <n v="2"/>
    <n v="2"/>
    <n v="2"/>
    <n v="2"/>
    <n v="2"/>
    <n v="2"/>
    <n v="2"/>
    <n v="2"/>
    <n v="80.37"/>
    <n v="80.37"/>
    <n v="80.37"/>
    <n v="80.37"/>
    <n v="11.47194227"/>
    <n v="11.47194227"/>
    <n v="8.7169197399999998"/>
    <n v="8.7169197399999998"/>
  </r>
  <r>
    <d v="2025-11-08T00:00:00"/>
    <x v="8"/>
    <n v="288"/>
    <n v="5"/>
    <n v="4.226"/>
    <n v="1.736"/>
    <n v="21.13"/>
    <n v="21.13"/>
    <s v="USD"/>
    <n v="1"/>
    <n v="1"/>
    <n v="1"/>
    <n v="1"/>
    <n v="1"/>
    <n v="1"/>
    <n v="1"/>
    <n v="1"/>
    <n v="29.49"/>
    <n v="29.49"/>
    <n v="29.49"/>
    <n v="29.49"/>
    <n v="71.651407259999999"/>
    <n v="71.651407259999999"/>
    <n v="1.395646001"/>
    <n v="1.395646001"/>
  </r>
  <r>
    <d v="2025-11-08T00:00:00"/>
    <x v="9"/>
    <n v="1429"/>
    <n v="12"/>
    <n v="1.39"/>
    <n v="0.84"/>
    <n v="16.68"/>
    <n v="16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"/>
    <n v="5036"/>
    <n v="55"/>
    <n v="4.6509999999999998"/>
    <n v="1.0920000000000001"/>
    <n v="255.78"/>
    <n v="255.78"/>
    <s v="USD"/>
    <n v="10"/>
    <n v="14"/>
    <n v="14"/>
    <n v="14"/>
    <n v="22"/>
    <n v="27"/>
    <n v="27"/>
    <n v="27"/>
    <n v="798.4"/>
    <n v="976.85"/>
    <n v="976.85"/>
    <n v="976.85"/>
    <n v="26.184163380000001"/>
    <n v="26.184163380000001"/>
    <n v="3.819102354"/>
    <n v="3.819102354"/>
  </r>
  <r>
    <d v="2025-11-08T00:00:00"/>
    <x v="10"/>
    <n v="1094"/>
    <n v="9"/>
    <n v="5.633"/>
    <n v="0.82299999999999995"/>
    <n v="50.7"/>
    <n v="50.7"/>
    <s v="USD"/>
    <n v="4"/>
    <n v="5"/>
    <n v="5"/>
    <n v="5"/>
    <n v="24"/>
    <n v="25"/>
    <n v="25"/>
    <n v="25"/>
    <n v="792.12"/>
    <n v="825"/>
    <n v="825"/>
    <n v="825"/>
    <n v="6.1454545449999998"/>
    <n v="6.1454545449999998"/>
    <n v="16.272189350000001"/>
    <n v="16.272189350000001"/>
  </r>
  <r>
    <d v="2025-11-08T00:00:00"/>
    <x v="11"/>
    <n v="952"/>
    <n v="7"/>
    <n v="4.806"/>
    <n v="0.73499999999999999"/>
    <n v="33.64"/>
    <n v="33.64"/>
    <s v="USD"/>
    <n v="4"/>
    <n v="4"/>
    <n v="4"/>
    <n v="4"/>
    <n v="5"/>
    <n v="5"/>
    <n v="5"/>
    <n v="5"/>
    <n v="149.72999999999999"/>
    <n v="149.72999999999999"/>
    <n v="149.72999999999999"/>
    <n v="149.72999999999999"/>
    <n v="22.467107460000001"/>
    <n v="22.467107460000001"/>
    <n v="4.4509512490000001"/>
    <n v="4.4509512490000001"/>
  </r>
  <r>
    <d v="2025-11-08T00:00:00"/>
    <x v="12"/>
    <n v="2442"/>
    <n v="10"/>
    <n v="5.5069999999999997"/>
    <n v="0.41"/>
    <n v="55.07"/>
    <n v="55.07"/>
    <s v="USD"/>
    <n v="8"/>
    <n v="9"/>
    <n v="9"/>
    <n v="9"/>
    <n v="9"/>
    <n v="10"/>
    <n v="10"/>
    <n v="10"/>
    <n v="307.91000000000003"/>
    <n v="340.79"/>
    <n v="340.79"/>
    <n v="340.79"/>
    <n v="16.159511720000001"/>
    <n v="16.159511720000001"/>
    <n v="6.1883057929999996"/>
    <n v="6.1883057929999996"/>
  </r>
  <r>
    <d v="2025-11-08T00:00:00"/>
    <x v="13"/>
    <n v="4250"/>
    <n v="29"/>
    <n v="3.2890000000000001"/>
    <n v="0.68200000000000005"/>
    <n v="95.38"/>
    <n v="95.38"/>
    <s v="USD"/>
    <n v="9"/>
    <n v="10"/>
    <n v="10"/>
    <n v="10"/>
    <n v="10"/>
    <n v="11"/>
    <n v="11"/>
    <n v="11"/>
    <n v="259.83999999999997"/>
    <n v="283.82"/>
    <n v="283.82"/>
    <n v="283.82"/>
    <n v="33.6058065"/>
    <n v="33.6058065"/>
    <n v="2.975676242"/>
    <n v="2.975676242"/>
  </r>
  <r>
    <d v="2025-11-08T00:00:00"/>
    <x v="45"/>
    <n v="1003"/>
    <n v="3"/>
    <n v="1.587"/>
    <n v="0.29899999999999999"/>
    <n v="4.76"/>
    <n v="4.76"/>
    <s v="USD"/>
    <n v="0"/>
    <n v="1"/>
    <n v="1"/>
    <n v="1"/>
    <n v="0"/>
    <n v="1"/>
    <n v="1"/>
    <n v="1"/>
    <n v="0"/>
    <n v="21.06"/>
    <n v="21.06"/>
    <n v="21.06"/>
    <n v="22.60208927"/>
    <n v="22.60208927"/>
    <n v="4.4243697480000002"/>
    <n v="4.4243697480000002"/>
  </r>
  <r>
    <d v="2025-11-08T00:00:00"/>
    <x v="14"/>
    <n v="909"/>
    <n v="6"/>
    <n v="2.8719999999999999"/>
    <n v="0.66"/>
    <n v="17.23"/>
    <n v="17.23"/>
    <s v="USD"/>
    <n v="2"/>
    <n v="4"/>
    <n v="4"/>
    <n v="4"/>
    <n v="3"/>
    <n v="5"/>
    <n v="5"/>
    <n v="5"/>
    <n v="96.74"/>
    <n v="163.6"/>
    <n v="163.6"/>
    <n v="163.6"/>
    <n v="10.53178484"/>
    <n v="10.53178484"/>
    <n v="9.4950667440000007"/>
    <n v="9.4950667440000007"/>
  </r>
  <r>
    <d v="2025-11-08T00:00:00"/>
    <x v="46"/>
    <n v="734"/>
    <n v="3"/>
    <n v="1.833"/>
    <n v="0.40899999999999997"/>
    <n v="5.5"/>
    <n v="5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5"/>
    <n v="2562"/>
    <n v="4"/>
    <n v="2.85"/>
    <n v="0.156"/>
    <n v="11.4"/>
    <n v="11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6"/>
    <n v="373"/>
    <n v="2"/>
    <n v="5.73"/>
    <n v="0.53600000000000003"/>
    <n v="11.46"/>
    <n v="11.46"/>
    <s v="USD"/>
    <n v="0"/>
    <n v="1"/>
    <n v="1"/>
    <n v="1"/>
    <n v="0"/>
    <n v="1"/>
    <n v="1"/>
    <n v="1"/>
    <n v="0"/>
    <n v="26.88"/>
    <n v="26.88"/>
    <n v="26.88"/>
    <n v="42.633928570000002"/>
    <n v="42.633928570000002"/>
    <n v="2.3455497379999999"/>
    <n v="2.3455497379999999"/>
  </r>
  <r>
    <d v="2025-11-08T00:00:00"/>
    <x v="29"/>
    <n v="1345"/>
    <n v="5"/>
    <n v="2.5219999999999998"/>
    <n v="0.372"/>
    <n v="12.61"/>
    <n v="1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8"/>
    <n v="1538"/>
    <n v="5"/>
    <n v="4.18"/>
    <n v="0.32500000000000001"/>
    <n v="20.9"/>
    <n v="2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9"/>
    <n v="1921"/>
    <n v="19"/>
    <n v="1.5660000000000001"/>
    <n v="0.98899999999999999"/>
    <n v="29.75"/>
    <n v="29.75"/>
    <s v="USD"/>
    <n v="3"/>
    <n v="3"/>
    <n v="3"/>
    <n v="3"/>
    <n v="3"/>
    <n v="3"/>
    <n v="3"/>
    <n v="3"/>
    <n v="73.349999999999994"/>
    <n v="73.349999999999994"/>
    <n v="73.349999999999994"/>
    <n v="73.349999999999994"/>
    <n v="40.558963869999999"/>
    <n v="40.558963869999999"/>
    <n v="2.4655462180000001"/>
    <n v="2.4655462180000001"/>
  </r>
  <r>
    <d v="2025-11-08T00:00:00"/>
    <x v="17"/>
    <n v="471"/>
    <n v="3"/>
    <n v="5.2770000000000001"/>
    <n v="0.63700000000000001"/>
    <n v="15.83"/>
    <n v="15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7"/>
    <n v="807"/>
    <n v="8"/>
    <n v="4.08"/>
    <n v="0.99099999999999999"/>
    <n v="32.64"/>
    <n v="32.64"/>
    <s v="USD"/>
    <n v="5"/>
    <n v="5"/>
    <n v="5"/>
    <n v="5"/>
    <n v="5"/>
    <n v="5"/>
    <n v="5"/>
    <n v="5"/>
    <n v="160.13"/>
    <n v="160.13"/>
    <n v="160.13"/>
    <n v="160.13"/>
    <n v="20.383438460000001"/>
    <n v="20.383438460000001"/>
    <n v="4.9059436270000001"/>
    <n v="4.9059436270000001"/>
  </r>
  <r>
    <d v="2025-11-08T00:00:00"/>
    <x v="18"/>
    <n v="782"/>
    <n v="5"/>
    <n v="3.7719999999999998"/>
    <n v="0.63900000000000001"/>
    <n v="18.86"/>
    <n v="18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9"/>
    <n v="830"/>
    <n v="2"/>
    <n v="6.79"/>
    <n v="0.24099999999999999"/>
    <n v="13.58"/>
    <n v="13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20"/>
    <n v="1093"/>
    <n v="4"/>
    <n v="4.3280000000000003"/>
    <n v="0.36599999999999999"/>
    <n v="17.309999999999999"/>
    <n v="17.309999999999999"/>
    <s v="USD"/>
    <n v="2"/>
    <n v="3"/>
    <n v="3"/>
    <n v="3"/>
    <n v="3"/>
    <n v="4"/>
    <n v="4"/>
    <n v="4"/>
    <n v="78.959999999999994"/>
    <n v="106.45"/>
    <n v="106.45"/>
    <n v="106.45"/>
    <n v="16.261155469999999"/>
    <n v="16.261155469999999"/>
    <n v="6.1496244950000003"/>
    <n v="6.1496244950000003"/>
  </r>
  <r>
    <d v="2025-11-08T00:00:00"/>
    <x v="21"/>
    <n v="1242"/>
    <n v="12"/>
    <n v="2.9689999999999999"/>
    <n v="0.96599999999999997"/>
    <n v="35.630000000000003"/>
    <n v="35.630000000000003"/>
    <s v="USD"/>
    <n v="4"/>
    <n v="5"/>
    <n v="5"/>
    <n v="5"/>
    <n v="5"/>
    <n v="6"/>
    <n v="6"/>
    <n v="6"/>
    <n v="155.84"/>
    <n v="169.72"/>
    <n v="169.72"/>
    <n v="169.72"/>
    <n v="20.993400900000001"/>
    <n v="20.993400900000001"/>
    <n v="4.7634016280000004"/>
    <n v="4.7634016280000004"/>
  </r>
  <r>
    <d v="2025-11-08T00:00:00"/>
    <x v="22"/>
    <n v="241"/>
    <n v="4"/>
    <n v="3.528"/>
    <n v="1.66"/>
    <n v="14.11"/>
    <n v="14.11"/>
    <s v="USD"/>
    <n v="1"/>
    <n v="1"/>
    <n v="1"/>
    <n v="1"/>
    <n v="1"/>
    <n v="1"/>
    <n v="1"/>
    <n v="1"/>
    <n v="26.49"/>
    <n v="26.49"/>
    <n v="26.49"/>
    <n v="26.49"/>
    <n v="53.265383159999999"/>
    <n v="53.265383159999999"/>
    <n v="1.8773919210000001"/>
    <n v="1.8773919210000001"/>
  </r>
  <r>
    <d v="2025-11-08T00:00:00"/>
    <x v="3"/>
    <n v="496"/>
    <n v="2"/>
    <n v="4.125"/>
    <n v="0.40300000000000002"/>
    <n v="8.25"/>
    <n v="8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6"/>
    <n v="1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45"/>
    <n v="83"/>
    <n v="1"/>
    <n v="1.73"/>
    <n v="1.2050000000000001"/>
    <n v="1.73"/>
    <n v="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0"/>
    <n v="3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14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3"/>
    <n v="76"/>
    <n v="1"/>
    <n v="1.27"/>
    <n v="1.3160000000000001"/>
    <n v="1.27"/>
    <n v="1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4"/>
    <n v="122"/>
    <n v="1"/>
    <n v="3.63"/>
    <n v="0.82"/>
    <n v="3.63"/>
    <n v="3.63"/>
    <s v="USD"/>
    <n v="2"/>
    <n v="2"/>
    <n v="2"/>
    <n v="2"/>
    <n v="2"/>
    <n v="2"/>
    <n v="2"/>
    <n v="2"/>
    <n v="44.76"/>
    <n v="44.76"/>
    <n v="44.76"/>
    <n v="44.76"/>
    <n v="8.1099195710000007"/>
    <n v="8.1099195710000007"/>
    <n v="12.33057851"/>
    <n v="12.33057851"/>
  </r>
  <r>
    <d v="2025-11-08T00:00:00"/>
    <x v="18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0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"/>
    <n v="272"/>
    <n v="2"/>
    <n v="3.07"/>
    <n v="0.73499999999999999"/>
    <n v="6.14"/>
    <n v="6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6"/>
    <n v="175"/>
    <n v="3"/>
    <n v="3.5529999999999999"/>
    <n v="1.714"/>
    <n v="10.66"/>
    <n v="1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5"/>
    <n v="2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6"/>
    <n v="326"/>
    <n v="2"/>
    <n v="1.87"/>
    <n v="0.61299999999999999"/>
    <n v="3.74"/>
    <n v="3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2"/>
    <n v="1207"/>
    <n v="6"/>
    <n v="2.6869999999999998"/>
    <n v="0.497"/>
    <n v="16.12"/>
    <n v="16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7"/>
    <n v="885"/>
    <n v="3"/>
    <n v="2.2469999999999999"/>
    <n v="0.33900000000000002"/>
    <n v="6.74"/>
    <n v="6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24"/>
    <n v="142"/>
    <n v="1"/>
    <n v="9.84"/>
    <n v="0.70399999999999996"/>
    <n v="9.84"/>
    <n v="9.84"/>
    <s v="USD"/>
    <n v="2"/>
    <n v="2"/>
    <n v="2"/>
    <n v="2"/>
    <n v="2"/>
    <n v="2"/>
    <n v="2"/>
    <n v="2"/>
    <n v="113.37"/>
    <n v="113.37"/>
    <n v="113.37"/>
    <n v="113.37"/>
    <n v="8.6795448529999994"/>
    <n v="8.6795448529999994"/>
    <n v="11.52134146"/>
    <n v="11.52134146"/>
  </r>
  <r>
    <d v="2025-11-08T00:00:00"/>
    <x v="4"/>
    <n v="2658"/>
    <n v="9"/>
    <n v="2.1110000000000002"/>
    <n v="0.33900000000000002"/>
    <n v="19"/>
    <n v="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7"/>
    <n v="1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5"/>
    <n v="108"/>
    <n v="1"/>
    <n v="2.35"/>
    <n v="0.92600000000000005"/>
    <n v="2.35"/>
    <n v="2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4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1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1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5"/>
    <n v="224"/>
    <n v="1"/>
    <n v="3.44"/>
    <n v="0.44600000000000001"/>
    <n v="3.44"/>
    <n v="3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26"/>
    <n v="886"/>
    <n v="9"/>
    <n v="1.77"/>
    <n v="1.016"/>
    <n v="15.93"/>
    <n v="15.93"/>
    <s v="USD"/>
    <n v="2"/>
    <n v="2"/>
    <n v="2"/>
    <n v="2"/>
    <n v="2"/>
    <n v="2"/>
    <n v="2"/>
    <n v="2"/>
    <n v="24.98"/>
    <n v="24.98"/>
    <n v="24.98"/>
    <n v="24.98"/>
    <n v="63.771016809999999"/>
    <n v="63.771016809999999"/>
    <n v="1.5681104830000001"/>
    <n v="1.5681104830000001"/>
  </r>
  <r>
    <d v="2025-11-08T00:00:00"/>
    <x v="27"/>
    <n v="293"/>
    <n v="2"/>
    <n v="1.98"/>
    <n v="0.68300000000000005"/>
    <n v="3.96"/>
    <n v="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3"/>
    <n v="569"/>
    <n v="4"/>
    <n v="1.9850000000000001"/>
    <n v="0.70299999999999996"/>
    <n v="7.94"/>
    <n v="7.94"/>
    <s v="USD"/>
    <n v="1"/>
    <n v="1"/>
    <n v="1"/>
    <n v="1"/>
    <n v="1"/>
    <n v="1"/>
    <n v="1"/>
    <n v="1"/>
    <n v="11.49"/>
    <n v="11.49"/>
    <n v="11.49"/>
    <n v="11.49"/>
    <n v="69.103568319999994"/>
    <n v="69.103568319999994"/>
    <n v="1.4471032749999999"/>
    <n v="1.4471032749999999"/>
  </r>
  <r>
    <d v="2025-11-08T00:00:00"/>
    <x v="5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1"/>
    <n v="13"/>
    <n v="1"/>
    <n v="1.66"/>
    <n v="7.6920000000000002"/>
    <n v="1.66"/>
    <n v="1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14"/>
    <n v="84"/>
    <n v="1"/>
    <n v="1.06"/>
    <n v="1.19"/>
    <n v="1.06"/>
    <n v="1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4"/>
    <n v="28"/>
    <n v="2"/>
    <n v="1.41"/>
    <n v="7.1429999999999998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2"/>
    <n v="555"/>
    <n v="1"/>
    <n v="4.62"/>
    <n v="0.18"/>
    <n v="4.62"/>
    <n v="4.62"/>
    <s v="USD"/>
    <n v="0"/>
    <n v="1"/>
    <n v="1"/>
    <n v="1"/>
    <n v="0"/>
    <n v="1"/>
    <n v="1"/>
    <n v="1"/>
    <n v="0"/>
    <n v="27.49"/>
    <n v="27.49"/>
    <n v="27.49"/>
    <n v="16.806111309999999"/>
    <n v="16.806111309999999"/>
    <n v="5.9502164500000001"/>
    <n v="5.9502164500000001"/>
  </r>
  <r>
    <d v="2025-11-08T00:00:00"/>
    <x v="10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8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2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9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16"/>
    <n v="1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48"/>
    <n v="581"/>
    <n v="5"/>
    <n v="1.4079999999999999"/>
    <n v="0.86099999999999999"/>
    <n v="7.04"/>
    <n v="7.04"/>
    <s v="USD"/>
    <n v="1"/>
    <n v="2"/>
    <n v="2"/>
    <n v="2"/>
    <n v="1"/>
    <n v="2"/>
    <n v="2"/>
    <n v="2"/>
    <n v="37.49"/>
    <n v="59.37"/>
    <n v="59.37"/>
    <n v="59.37"/>
    <n v="11.857840660000001"/>
    <n v="11.857840660000001"/>
    <n v="8.4332386360000005"/>
    <n v="8.4332386360000005"/>
  </r>
  <r>
    <d v="2025-11-08T00:00:00"/>
    <x v="19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9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9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9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9"/>
    <n v="9"/>
    <n v="1"/>
    <n v="0.55000000000000004"/>
    <n v="11.111000000000001"/>
    <n v="0.55000000000000004"/>
    <n v="0.55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0"/>
    <n v="746"/>
    <n v="6"/>
    <n v="0.46700000000000003"/>
    <n v="0.80400000000000005"/>
    <n v="2.8"/>
    <n v="2.8"/>
    <s v="USD"/>
    <n v="1"/>
    <n v="1"/>
    <n v="1"/>
    <n v="1"/>
    <n v="1"/>
    <n v="1"/>
    <n v="1"/>
    <n v="1"/>
    <n v="11.49"/>
    <n v="11.49"/>
    <n v="11.49"/>
    <n v="11.49"/>
    <n v="24.369016540000001"/>
    <n v="24.369016540000001"/>
    <n v="4.1035714289999996"/>
    <n v="4.1035714289999996"/>
  </r>
  <r>
    <d v="2025-11-08T00:00:00"/>
    <x v="30"/>
    <n v="958"/>
    <n v="4"/>
    <n v="0.69"/>
    <n v="0.41799999999999998"/>
    <n v="2.76"/>
    <n v="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0"/>
    <n v="424"/>
    <n v="6"/>
    <n v="0.48"/>
    <n v="1.415"/>
    <n v="2.88"/>
    <n v="2.88"/>
    <s v="USD"/>
    <n v="1"/>
    <n v="2"/>
    <n v="2"/>
    <n v="2"/>
    <n v="1"/>
    <n v="2"/>
    <n v="2"/>
    <n v="2"/>
    <n v="13.88"/>
    <n v="27.76"/>
    <n v="27.76"/>
    <n v="27.76"/>
    <n v="10.37463977"/>
    <n v="10.37463977"/>
    <n v="9.6388888890000004"/>
    <n v="9.6388888890000004"/>
  </r>
  <r>
    <d v="2025-11-08T00:00:00"/>
    <x v="30"/>
    <n v="1882"/>
    <n v="16"/>
    <n v="0.27100000000000002"/>
    <n v="0.85"/>
    <n v="4.34"/>
    <n v="4.34"/>
    <s v="USD"/>
    <n v="4"/>
    <n v="4"/>
    <n v="4"/>
    <n v="4"/>
    <n v="4"/>
    <n v="4"/>
    <n v="4"/>
    <n v="4"/>
    <n v="99.74"/>
    <n v="99.74"/>
    <n v="99.74"/>
    <n v="99.74"/>
    <n v="4.3513134149999999"/>
    <n v="4.3513134149999999"/>
    <n v="22.981566820000001"/>
    <n v="22.981566820000001"/>
  </r>
  <r>
    <d v="2025-11-08T00:00:00"/>
    <x v="31"/>
    <n v="177"/>
    <n v="1"/>
    <n v="1.83"/>
    <n v="0.56499999999999995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2"/>
    <n v="173"/>
    <n v="4"/>
    <n v="1.2729999999999999"/>
    <n v="2.3119999999999998"/>
    <n v="5.09"/>
    <n v="5.09"/>
    <s v="USD"/>
    <n v="1"/>
    <n v="1"/>
    <n v="1"/>
    <n v="1"/>
    <n v="1"/>
    <n v="1"/>
    <n v="1"/>
    <n v="1"/>
    <n v="104.9"/>
    <n v="104.9"/>
    <n v="104.9"/>
    <n v="104.9"/>
    <n v="4.8522402290000004"/>
    <n v="4.8522402290000004"/>
    <n v="20.60903733"/>
    <n v="20.60903733"/>
  </r>
  <r>
    <d v="2025-11-08T00:00:00"/>
    <x v="31"/>
    <n v="417"/>
    <n v="5"/>
    <n v="1.448"/>
    <n v="1.1990000000000001"/>
    <n v="7.24"/>
    <n v="7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2"/>
    <n v="2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2"/>
    <n v="206"/>
    <n v="3"/>
    <n v="1.0429999999999999"/>
    <n v="1.456"/>
    <n v="3.13"/>
    <n v="3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1"/>
    <n v="425"/>
    <n v="5"/>
    <n v="1.3759999999999999"/>
    <n v="1.1759999999999999"/>
    <n v="6.88"/>
    <n v="6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2"/>
    <n v="1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1"/>
    <n v="1752"/>
    <n v="12"/>
    <n v="1.0129999999999999"/>
    <n v="0.68500000000000005"/>
    <n v="12.16"/>
    <n v="12.16"/>
    <s v="USD"/>
    <n v="2"/>
    <n v="2"/>
    <n v="2"/>
    <n v="2"/>
    <n v="2"/>
    <n v="2"/>
    <n v="2"/>
    <n v="2"/>
    <n v="52.98"/>
    <n v="52.98"/>
    <n v="52.98"/>
    <n v="52.98"/>
    <n v="22.952057379999999"/>
    <n v="22.952057379999999"/>
    <n v="4.356907895"/>
    <n v="4.356907895"/>
  </r>
  <r>
    <d v="2025-11-08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4"/>
    <n v="286"/>
    <n v="1"/>
    <n v="0.6"/>
    <n v="0.35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5"/>
    <n v="905"/>
    <n v="9"/>
    <n v="0.88600000000000001"/>
    <n v="0.99399999999999999"/>
    <n v="7.97"/>
    <n v="7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5"/>
    <n v="2022"/>
    <n v="8"/>
    <n v="1.0229999999999999"/>
    <n v="0.39600000000000002"/>
    <n v="8.18"/>
    <n v="8.18"/>
    <s v="USD"/>
    <n v="1"/>
    <n v="1"/>
    <n v="1"/>
    <n v="1"/>
    <n v="1"/>
    <n v="1"/>
    <n v="1"/>
    <n v="1"/>
    <n v="109.49"/>
    <n v="109.49"/>
    <n v="109.49"/>
    <n v="109.49"/>
    <n v="7.4710019179999998"/>
    <n v="7.4710019179999998"/>
    <n v="13.385085569999999"/>
    <n v="13.385085569999999"/>
  </r>
  <r>
    <d v="2025-11-08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4"/>
    <n v="1037"/>
    <n v="12"/>
    <n v="1.083"/>
    <n v="1.157"/>
    <n v="12.99"/>
    <n v="12.99"/>
    <s v="USD"/>
    <n v="2"/>
    <n v="2"/>
    <n v="2"/>
    <n v="2"/>
    <n v="2"/>
    <n v="2"/>
    <n v="2"/>
    <n v="2"/>
    <n v="58.39"/>
    <n v="58.39"/>
    <n v="58.39"/>
    <n v="58.39"/>
    <n v="22.246960099999999"/>
    <n v="22.246960099999999"/>
    <n v="4.4949961509999996"/>
    <n v="4.4949961509999996"/>
  </r>
  <r>
    <d v="2025-11-08T00:00:00"/>
    <x v="33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4"/>
    <n v="223"/>
    <n v="2"/>
    <n v="0.8"/>
    <n v="0.89700000000000002"/>
    <n v="1.6"/>
    <n v="1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5"/>
    <n v="675"/>
    <n v="10"/>
    <n v="1.0389999999999999"/>
    <n v="1.4810000000000001"/>
    <n v="10.39"/>
    <n v="10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4"/>
    <n v="1400"/>
    <n v="7"/>
    <n v="0.54400000000000004"/>
    <n v="0.5"/>
    <n v="3.81"/>
    <n v="3.81"/>
    <s v="USD"/>
    <n v="1"/>
    <n v="2"/>
    <n v="2"/>
    <n v="2"/>
    <n v="1"/>
    <n v="3"/>
    <n v="3"/>
    <n v="3"/>
    <n v="21.49"/>
    <n v="80.47"/>
    <n v="80.47"/>
    <n v="80.47"/>
    <n v="4.7346837329999998"/>
    <n v="4.7346837329999998"/>
    <n v="21.120734909999999"/>
    <n v="21.120734909999999"/>
  </r>
  <r>
    <d v="2025-11-08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5"/>
    <n v="1332"/>
    <n v="4"/>
    <n v="0.433"/>
    <n v="0.3"/>
    <n v="1.73"/>
    <n v="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6"/>
    <n v="216"/>
    <n v="4"/>
    <n v="2.0499999999999998"/>
    <n v="1.8520000000000001"/>
    <n v="8.1999999999999993"/>
    <n v="8.1999999999999993"/>
    <s v="USD"/>
    <n v="1"/>
    <n v="2"/>
    <n v="2"/>
    <n v="2"/>
    <n v="1"/>
    <n v="2"/>
    <n v="2"/>
    <n v="2"/>
    <n v="28.49"/>
    <n v="56.98"/>
    <n v="56.98"/>
    <n v="56.98"/>
    <n v="14.39101439"/>
    <n v="14.39101439"/>
    <n v="6.9487804879999997"/>
    <n v="6.9487804879999997"/>
  </r>
  <r>
    <d v="2025-11-08T00:00:00"/>
    <x v="36"/>
    <n v="540"/>
    <n v="3"/>
    <n v="1.29"/>
    <n v="0.55600000000000005"/>
    <n v="3.87"/>
    <n v="3.87"/>
    <s v="USD"/>
    <n v="1"/>
    <n v="1"/>
    <n v="1"/>
    <n v="1"/>
    <n v="1"/>
    <n v="1"/>
    <n v="1"/>
    <n v="1"/>
    <n v="28.49"/>
    <n v="28.49"/>
    <n v="28.49"/>
    <n v="28.49"/>
    <n v="13.58371358"/>
    <n v="13.58371358"/>
    <n v="7.3617571059999998"/>
    <n v="7.3617571059999998"/>
  </r>
  <r>
    <d v="2025-11-08T00:00:00"/>
    <x v="36"/>
    <n v="214"/>
    <n v="6"/>
    <n v="1.2829999999999999"/>
    <n v="2.8039999999999998"/>
    <n v="7.7"/>
    <n v="7.7"/>
    <s v="USD"/>
    <n v="4"/>
    <n v="4"/>
    <n v="4"/>
    <n v="4"/>
    <n v="5"/>
    <n v="5"/>
    <n v="5"/>
    <n v="5"/>
    <n v="143.84"/>
    <n v="143.84"/>
    <n v="143.84"/>
    <n v="143.84"/>
    <n v="5.3531701890000001"/>
    <n v="5.3531701890000001"/>
    <n v="18.680519480000001"/>
    <n v="18.680519480000001"/>
  </r>
  <r>
    <d v="2025-11-08T00:00:00"/>
    <x v="36"/>
    <n v="493"/>
    <n v="3"/>
    <n v="0.88700000000000001"/>
    <n v="0.60899999999999999"/>
    <n v="2.66"/>
    <n v="2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7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8"/>
    <n v="9"/>
    <n v="1"/>
    <n v="0.93"/>
    <n v="11.111000000000001"/>
    <n v="0.93"/>
    <n v="0.93"/>
    <s v="USD"/>
    <n v="1"/>
    <n v="1"/>
    <n v="1"/>
    <n v="1"/>
    <n v="5"/>
    <n v="5"/>
    <n v="5"/>
    <n v="5"/>
    <n v="156.30000000000001"/>
    <n v="156.30000000000001"/>
    <n v="156.30000000000001"/>
    <n v="156.30000000000001"/>
    <n v="0.59500959689999999"/>
    <n v="0.59500959689999999"/>
    <n v="168.06451609999999"/>
    <n v="168.06451609999999"/>
  </r>
  <r>
    <d v="2025-11-08T00:00:00"/>
    <x v="37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7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7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8"/>
    <n v="8"/>
    <n v="1"/>
    <n v="0.39"/>
    <n v="12.5"/>
    <n v="0.39"/>
    <n v="0.39"/>
    <s v="USD"/>
    <n v="1"/>
    <n v="2"/>
    <n v="2"/>
    <n v="2"/>
    <n v="1"/>
    <n v="2"/>
    <n v="2"/>
    <n v="2"/>
    <n v="25.49"/>
    <n v="59.98"/>
    <n v="59.98"/>
    <n v="59.98"/>
    <n v="0.65021673889999998"/>
    <n v="0.65021673889999998"/>
    <n v="153.79487180000001"/>
    <n v="153.79487180000001"/>
  </r>
  <r>
    <d v="2025-11-08T00:00:00"/>
    <x v="39"/>
    <n v="430"/>
    <n v="8"/>
    <n v="1.131"/>
    <n v="1.86"/>
    <n v="9.0500000000000007"/>
    <n v="9.0500000000000007"/>
    <s v="USD"/>
    <n v="2"/>
    <n v="2"/>
    <n v="2"/>
    <n v="2"/>
    <n v="2"/>
    <n v="2"/>
    <n v="2"/>
    <n v="2"/>
    <n v="37.369999999999997"/>
    <n v="37.369999999999997"/>
    <n v="37.369999999999997"/>
    <n v="37.369999999999997"/>
    <n v="24.217286590000001"/>
    <n v="24.217286590000001"/>
    <n v="4.1292817680000002"/>
    <n v="4.1292817680000002"/>
  </r>
  <r>
    <d v="2025-11-08T00:00:00"/>
    <x v="40"/>
    <n v="152"/>
    <n v="1"/>
    <n v="0.99"/>
    <n v="0.65800000000000003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1"/>
    <n v="669"/>
    <n v="3"/>
    <n v="1.67"/>
    <n v="0.44800000000000001"/>
    <n v="5.01"/>
    <n v="5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2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9"/>
    <n v="5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40"/>
    <n v="548"/>
    <n v="6"/>
    <n v="1.0649999999999999"/>
    <n v="1.095"/>
    <n v="6.39"/>
    <n v="6.39"/>
    <s v="USD"/>
    <n v="1"/>
    <n v="1"/>
    <n v="1"/>
    <n v="1"/>
    <n v="1"/>
    <n v="1"/>
    <n v="1"/>
    <n v="1"/>
    <n v="34.49"/>
    <n v="34.49"/>
    <n v="34.49"/>
    <n v="34.49"/>
    <n v="18.52710931"/>
    <n v="18.52710931"/>
    <n v="5.3974960879999996"/>
    <n v="5.3974960879999996"/>
  </r>
  <r>
    <d v="2025-11-08T00:00:00"/>
    <x v="41"/>
    <n v="1060"/>
    <n v="3"/>
    <n v="1.35"/>
    <n v="0.28299999999999997"/>
    <n v="4.05"/>
    <n v="4.05"/>
    <s v="USD"/>
    <n v="1"/>
    <n v="1"/>
    <n v="1"/>
    <n v="1"/>
    <n v="1"/>
    <n v="1"/>
    <n v="1"/>
    <n v="1"/>
    <n v="31.88"/>
    <n v="31.88"/>
    <n v="31.88"/>
    <n v="31.88"/>
    <n v="12.703889589999999"/>
    <n v="12.703889589999999"/>
    <n v="7.8716049379999999"/>
    <n v="7.8716049379999999"/>
  </r>
  <r>
    <d v="2025-11-08T00:00:00"/>
    <x v="42"/>
    <n v="756"/>
    <n v="2"/>
    <n v="1.32"/>
    <n v="0.26500000000000001"/>
    <n v="2.64"/>
    <n v="2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2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9"/>
    <n v="343"/>
    <n v="3"/>
    <n v="0.73299999999999998"/>
    <n v="0.875"/>
    <n v="2.2000000000000002"/>
    <n v="2.2000000000000002"/>
    <s v="USD"/>
    <n v="1"/>
    <n v="1"/>
    <n v="1"/>
    <n v="1"/>
    <n v="1"/>
    <n v="1"/>
    <n v="1"/>
    <n v="1"/>
    <n v="11.49"/>
    <n v="11.49"/>
    <n v="11.49"/>
    <n v="11.49"/>
    <n v="19.147084419999999"/>
    <n v="19.147084419999999"/>
    <n v="5.2227272730000003"/>
    <n v="5.2227272730000003"/>
  </r>
  <r>
    <d v="2025-11-08T00:00:00"/>
    <x v="40"/>
    <n v="216"/>
    <n v="3"/>
    <n v="0.63300000000000001"/>
    <n v="1.389"/>
    <n v="1.9"/>
    <n v="1.9"/>
    <s v="USD"/>
    <n v="2"/>
    <n v="2"/>
    <n v="2"/>
    <n v="2"/>
    <n v="3"/>
    <n v="3"/>
    <n v="3"/>
    <n v="3"/>
    <n v="178.86"/>
    <n v="178.86"/>
    <n v="178.86"/>
    <n v="178.86"/>
    <n v="1.06228335"/>
    <n v="1.06228335"/>
    <n v="94.136842110000003"/>
    <n v="94.136842110000003"/>
  </r>
  <r>
    <d v="2025-11-08T00:00:00"/>
    <x v="41"/>
    <n v="774"/>
    <n v="10"/>
    <n v="1.3140000000000001"/>
    <n v="1.292"/>
    <n v="13.14"/>
    <n v="13.14"/>
    <s v="USD"/>
    <n v="2"/>
    <n v="2"/>
    <n v="2"/>
    <n v="2"/>
    <n v="2"/>
    <n v="2"/>
    <n v="2"/>
    <n v="2"/>
    <n v="60.14"/>
    <n v="60.14"/>
    <n v="60.14"/>
    <n v="60.14"/>
    <n v="21.849018959999999"/>
    <n v="21.849018959999999"/>
    <n v="4.5768645360000004"/>
    <n v="4.5768645360000004"/>
  </r>
  <r>
    <d v="2025-11-08T00:00:00"/>
    <x v="41"/>
    <n v="2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9"/>
    <n v="307"/>
    <n v="6"/>
    <n v="0.44800000000000001"/>
    <n v="1.954"/>
    <n v="2.69"/>
    <n v="2.69"/>
    <s v="USD"/>
    <n v="1"/>
    <n v="1"/>
    <n v="1"/>
    <n v="1"/>
    <n v="1"/>
    <n v="1"/>
    <n v="1"/>
    <n v="1"/>
    <n v="11.49"/>
    <n v="11.49"/>
    <n v="11.49"/>
    <n v="11.49"/>
    <n v="23.411662320000001"/>
    <n v="23.411662320000001"/>
    <n v="4.2713754650000002"/>
    <n v="4.2713754650000002"/>
  </r>
  <r>
    <d v="2025-11-08T00:00:00"/>
    <x v="42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40"/>
    <n v="1326"/>
    <n v="4"/>
    <n v="0.58299999999999996"/>
    <n v="0.30199999999999999"/>
    <n v="2.33"/>
    <n v="2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28"/>
    <n v="220"/>
    <n v="6"/>
    <n v="0.89300000000000002"/>
    <n v="2.7269999999999999"/>
    <n v="5.36"/>
    <n v="5.36"/>
    <s v="USD"/>
    <n v="1"/>
    <n v="2"/>
    <n v="2"/>
    <n v="2"/>
    <n v="2"/>
    <n v="3"/>
    <n v="3"/>
    <n v="3"/>
    <n v="59.76"/>
    <n v="192.74"/>
    <n v="192.74"/>
    <n v="192.74"/>
    <n v="2.7809484279999999"/>
    <n v="2.7809484279999999"/>
    <n v="35.95895522"/>
    <n v="35.95895522"/>
  </r>
  <r>
    <d v="2025-11-08T00:00:00"/>
    <x v="43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28"/>
    <n v="488"/>
    <n v="4"/>
    <n v="1.1100000000000001"/>
    <n v="0.82"/>
    <n v="4.4400000000000004"/>
    <n v="4.44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3"/>
    <n v="264"/>
    <n v="1"/>
    <n v="0.96"/>
    <n v="0.379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28"/>
    <n v="395"/>
    <n v="3"/>
    <n v="0.91"/>
    <n v="0.75900000000000001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3"/>
    <n v="39"/>
    <n v="2"/>
    <n v="1.08"/>
    <n v="5.1280000000000001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3"/>
    <n v="61"/>
    <n v="1"/>
    <n v="0.56000000000000005"/>
    <n v="1.639"/>
    <n v="0.56000000000000005"/>
    <n v="0.560000000000000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28"/>
    <n v="489"/>
    <n v="3"/>
    <n v="0.72699999999999998"/>
    <n v="0.61299999999999999"/>
    <n v="2.1800000000000002"/>
    <n v="2.18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8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45"/>
    <n v="179"/>
    <n v="1"/>
    <n v="2.31"/>
    <n v="0.55900000000000005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"/>
    <n v="164"/>
    <n v="1"/>
    <n v="2.4300000000000002"/>
    <n v="0.61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5"/>
    <n v="603"/>
    <n v="4"/>
    <n v="0.9"/>
    <n v="0.66300000000000003"/>
    <n v="3.6"/>
    <n v="3.6"/>
    <s v="USD"/>
    <n v="0"/>
    <n v="1"/>
    <n v="1"/>
    <n v="1"/>
    <n v="0"/>
    <n v="1"/>
    <n v="1"/>
    <n v="1"/>
    <n v="0"/>
    <n v="42.49"/>
    <n v="42.49"/>
    <n v="42.49"/>
    <n v="8.4725817840000008"/>
    <n v="8.4725817840000008"/>
    <n v="11.80277778"/>
    <n v="11.80277778"/>
  </r>
  <r>
    <d v="2025-11-08T00:00:00"/>
    <x v="3"/>
    <n v="284"/>
    <n v="1"/>
    <n v="1.5"/>
    <n v="0.35199999999999998"/>
    <n v="1.5"/>
    <n v="1.5"/>
    <s v="USD"/>
    <n v="1"/>
    <n v="1"/>
    <n v="1"/>
    <n v="1"/>
    <n v="1"/>
    <n v="1"/>
    <n v="1"/>
    <n v="1"/>
    <n v="38.880000000000003"/>
    <n v="38.880000000000003"/>
    <n v="38.880000000000003"/>
    <n v="38.880000000000003"/>
    <n v="3.8580246909999998"/>
    <n v="3.8580246909999998"/>
    <n v="25.92"/>
    <n v="25.92"/>
  </r>
  <r>
    <d v="2025-11-08T00:00:00"/>
    <x v="5"/>
    <n v="1024"/>
    <n v="7"/>
    <n v="0.96"/>
    <n v="0.68400000000000005"/>
    <n v="6.72"/>
    <n v="6.72"/>
    <s v="USD"/>
    <n v="2"/>
    <n v="2"/>
    <n v="2"/>
    <n v="2"/>
    <n v="2"/>
    <n v="2"/>
    <n v="2"/>
    <n v="2"/>
    <n v="76.98"/>
    <n v="76.98"/>
    <n v="76.98"/>
    <n v="76.98"/>
    <n v="8.7295401399999992"/>
    <n v="8.7295401399999992"/>
    <n v="11.45535714"/>
    <n v="11.45535714"/>
  </r>
  <r>
    <d v="2025-11-08T00:00:00"/>
    <x v="8"/>
    <n v="500"/>
    <n v="2"/>
    <n v="1.5"/>
    <n v="0.4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45"/>
    <n v="530"/>
    <n v="1"/>
    <n v="0.87"/>
    <n v="0.189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5"/>
    <n v="591"/>
    <n v="5"/>
    <n v="0.81200000000000006"/>
    <n v="0.84599999999999997"/>
    <n v="4.0599999999999996"/>
    <n v="4.0599999999999996"/>
    <s v="USD"/>
    <n v="1"/>
    <n v="1"/>
    <n v="1"/>
    <n v="1"/>
    <n v="1"/>
    <n v="1"/>
    <n v="1"/>
    <n v="1"/>
    <n v="24.49"/>
    <n v="24.49"/>
    <n v="24.49"/>
    <n v="24.49"/>
    <n v="16.578195180000002"/>
    <n v="16.578195180000002"/>
    <n v="6.0320197039999996"/>
    <n v="6.0320197039999996"/>
  </r>
  <r>
    <d v="2025-11-08T00:00:00"/>
    <x v="8"/>
    <n v="272"/>
    <n v="2"/>
    <n v="1.405"/>
    <n v="0.73499999999999999"/>
    <n v="2.81"/>
    <n v="2.81"/>
    <s v="USD"/>
    <n v="1"/>
    <n v="1"/>
    <n v="1"/>
    <n v="1"/>
    <n v="1"/>
    <n v="1"/>
    <n v="1"/>
    <n v="1"/>
    <n v="29.49"/>
    <n v="29.49"/>
    <n v="29.49"/>
    <n v="29.49"/>
    <n v="9.5286537809999992"/>
    <n v="9.5286537809999992"/>
    <n v="10.49466192"/>
    <n v="10.49466192"/>
  </r>
  <r>
    <d v="2025-11-08T00:00:00"/>
    <x v="45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3"/>
    <n v="400"/>
    <n v="1"/>
    <n v="2.0699999999999998"/>
    <n v="0.25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8"/>
    <n v="182"/>
    <n v="2"/>
    <n v="0.90500000000000003"/>
    <n v="1.099"/>
    <n v="1.81"/>
    <n v="1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45"/>
    <n v="376"/>
    <n v="3"/>
    <n v="0.6"/>
    <n v="0.79800000000000004"/>
    <n v="1.8"/>
    <n v="1.8"/>
    <s v="USD"/>
    <n v="1"/>
    <n v="1"/>
    <n v="1"/>
    <n v="1"/>
    <n v="3"/>
    <n v="3"/>
    <n v="3"/>
    <n v="3"/>
    <n v="64.47"/>
    <n v="64.47"/>
    <n v="64.47"/>
    <n v="64.47"/>
    <n v="2.791996277"/>
    <n v="2.791996277"/>
    <n v="35.816666669999996"/>
    <n v="35.816666669999996"/>
  </r>
  <r>
    <d v="2025-11-08T00:00:00"/>
    <x v="5"/>
    <n v="1766"/>
    <n v="8"/>
    <n v="0.32500000000000001"/>
    <n v="0.45300000000000001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2"/>
    <n v="125"/>
    <n v="5"/>
    <n v="2.6920000000000002"/>
    <n v="4"/>
    <n v="13.46"/>
    <n v="13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5"/>
    <n v="135"/>
    <n v="1"/>
    <n v="4.5"/>
    <n v="0.74099999999999999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22"/>
    <n v="33"/>
    <n v="1"/>
    <n v="2.1800000000000002"/>
    <n v="3.03"/>
    <n v="2.1800000000000002"/>
    <n v="2.18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2"/>
    <n v="1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13"/>
    <n v="538"/>
    <n v="2"/>
    <n v="2.9849999999999999"/>
    <n v="0.372"/>
    <n v="5.97"/>
    <n v="5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6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8T00:00:00"/>
    <x v="46"/>
    <n v="108"/>
    <n v="1"/>
    <n v="0.63"/>
    <n v="0.92600000000000005"/>
    <n v="0.63"/>
    <n v="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0"/>
    <n v="175"/>
    <n v="1"/>
    <n v="2.63"/>
    <n v="0.57099999999999995"/>
    <n v="2.63"/>
    <n v="2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8"/>
    <n v="201"/>
    <n v="2"/>
    <n v="3.8"/>
    <n v="0.995"/>
    <n v="7.6"/>
    <n v="7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8"/>
    <n v="8"/>
    <n v="1"/>
    <n v="5.26"/>
    <n v="12.5"/>
    <n v="5.26"/>
    <n v="5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8T00:00:00"/>
    <x v="11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0"/>
    <n v="1598"/>
    <n v="10"/>
    <n v="1.6519999999999999"/>
    <n v="0.626"/>
    <n v="16.52"/>
    <n v="16.52"/>
    <s v="USD"/>
    <n v="3"/>
    <n v="3"/>
    <n v="3"/>
    <n v="3"/>
    <n v="3"/>
    <n v="3"/>
    <n v="3"/>
    <n v="3"/>
    <n v="92.45"/>
    <n v="92.45"/>
    <n v="92.45"/>
    <n v="92.45"/>
    <n v="17.869118440000001"/>
    <n v="17.869118440000001"/>
    <n v="5.5962469730000004"/>
    <n v="5.5962469730000004"/>
  </r>
  <r>
    <d v="2025-11-09T00:00:00"/>
    <x v="1"/>
    <n v="4904"/>
    <n v="64"/>
    <n v="1.641"/>
    <n v="1.3049999999999999"/>
    <n v="105.01"/>
    <n v="105.01"/>
    <s v="USD"/>
    <n v="12"/>
    <n v="12"/>
    <n v="13"/>
    <n v="13"/>
    <n v="12"/>
    <n v="12"/>
    <n v="13"/>
    <n v="13"/>
    <n v="313.08"/>
    <n v="313.08"/>
    <n v="336.96"/>
    <n v="336.96"/>
    <n v="33.540948"/>
    <n v="31.163936369999998"/>
    <n v="2.9814303400000002"/>
    <n v="3.2088372540000001"/>
  </r>
  <r>
    <d v="2025-11-09T00:00:00"/>
    <x v="2"/>
    <n v="2386"/>
    <n v="35"/>
    <n v="2.6459999999999999"/>
    <n v="1.4670000000000001"/>
    <n v="92.6"/>
    <n v="92.6"/>
    <s v="USD"/>
    <n v="2"/>
    <n v="2"/>
    <n v="2"/>
    <n v="2"/>
    <n v="3"/>
    <n v="3"/>
    <n v="3"/>
    <n v="3"/>
    <n v="96.25"/>
    <n v="96.25"/>
    <n v="96.25"/>
    <n v="96.25"/>
    <n v="96.207792209999994"/>
    <n v="96.207792209999994"/>
    <n v="1.039416847"/>
    <n v="1.039416847"/>
  </r>
  <r>
    <d v="2025-11-09T00:00:00"/>
    <x v="3"/>
    <n v="1708"/>
    <n v="15"/>
    <n v="3.81"/>
    <n v="0.878"/>
    <n v="57.15"/>
    <n v="57.15"/>
    <s v="USD"/>
    <n v="3"/>
    <n v="4"/>
    <n v="4"/>
    <n v="4"/>
    <n v="3"/>
    <n v="4"/>
    <n v="4"/>
    <n v="4"/>
    <n v="91.47"/>
    <n v="121.96"/>
    <n v="121.96"/>
    <n v="121.96"/>
    <n v="46.859626110000001"/>
    <n v="46.859626110000001"/>
    <n v="2.134033246"/>
    <n v="2.134033246"/>
  </r>
  <r>
    <d v="2025-11-09T00:00:00"/>
    <x v="4"/>
    <n v="1353"/>
    <n v="5"/>
    <n v="4.3659999999999997"/>
    <n v="0.37"/>
    <n v="21.83"/>
    <n v="21.83"/>
    <s v="USD"/>
    <n v="1"/>
    <n v="2"/>
    <n v="2"/>
    <n v="2"/>
    <n v="4"/>
    <n v="7"/>
    <n v="7"/>
    <n v="7"/>
    <n v="127.52"/>
    <n v="223.22"/>
    <n v="223.22"/>
    <n v="223.22"/>
    <n v="9.7795896429999996"/>
    <n v="9.7795896429999996"/>
    <n v="10.22537792"/>
    <n v="10.22537792"/>
  </r>
  <r>
    <d v="2025-11-09T00:00:00"/>
    <x v="5"/>
    <n v="1847"/>
    <n v="11"/>
    <n v="1.9390000000000001"/>
    <n v="0.59599999999999997"/>
    <n v="21.33"/>
    <n v="21.33"/>
    <s v="USD"/>
    <n v="1"/>
    <n v="1"/>
    <n v="1"/>
    <n v="1"/>
    <n v="1"/>
    <n v="1"/>
    <n v="1"/>
    <n v="1"/>
    <n v="23.88"/>
    <n v="23.88"/>
    <n v="23.88"/>
    <n v="23.88"/>
    <n v="89.321608040000001"/>
    <n v="89.321608040000001"/>
    <n v="1.11954993"/>
    <n v="1.11954993"/>
  </r>
  <r>
    <d v="2025-11-09T00:00:00"/>
    <x v="44"/>
    <n v="2875"/>
    <n v="37"/>
    <n v="1.8660000000000001"/>
    <n v="1.2869999999999999"/>
    <n v="69.03"/>
    <n v="69.03"/>
    <s v="USD"/>
    <n v="3"/>
    <n v="8"/>
    <n v="8"/>
    <n v="8"/>
    <n v="3"/>
    <n v="9"/>
    <n v="9"/>
    <n v="9"/>
    <n v="100.86"/>
    <n v="305.8"/>
    <n v="305.8"/>
    <n v="305.8"/>
    <n v="22.573577499999999"/>
    <n v="22.573577499999999"/>
    <n v="4.429957989"/>
    <n v="4.429957989"/>
  </r>
  <r>
    <d v="2025-11-09T00:00:00"/>
    <x v="6"/>
    <n v="984"/>
    <n v="16"/>
    <n v="1.754"/>
    <n v="1.6259999999999999"/>
    <n v="28.06"/>
    <n v="28.06"/>
    <s v="USD"/>
    <n v="2"/>
    <n v="2"/>
    <n v="2"/>
    <n v="2"/>
    <n v="2"/>
    <n v="2"/>
    <n v="2"/>
    <n v="2"/>
    <n v="52.76"/>
    <n v="52.76"/>
    <n v="52.76"/>
    <n v="52.76"/>
    <n v="53.184230479999997"/>
    <n v="53.184230479999997"/>
    <n v="1.8802565929999999"/>
    <n v="1.8802565929999999"/>
  </r>
  <r>
    <d v="2025-11-09T00:00:00"/>
    <x v="7"/>
    <n v="2678"/>
    <n v="34"/>
    <n v="1.5529999999999999"/>
    <n v="1.27"/>
    <n v="52.81"/>
    <n v="52.81"/>
    <s v="USD"/>
    <n v="7"/>
    <n v="8"/>
    <n v="8"/>
    <n v="8"/>
    <n v="7"/>
    <n v="9"/>
    <n v="9"/>
    <n v="9"/>
    <n v="466.25"/>
    <n v="538.04999999999995"/>
    <n v="538.04999999999995"/>
    <n v="538.04999999999995"/>
    <n v="9.8150729489999993"/>
    <n v="9.8150729489999993"/>
    <n v="10.188411289999999"/>
    <n v="10.188411289999999"/>
  </r>
  <r>
    <d v="2025-11-09T00:00:00"/>
    <x v="35"/>
    <n v="981"/>
    <n v="6"/>
    <n v="1.5269999999999999"/>
    <n v="0.61199999999999999"/>
    <n v="9.16"/>
    <n v="9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8"/>
    <n v="405"/>
    <n v="5"/>
    <n v="4.6760000000000002"/>
    <n v="1.2350000000000001"/>
    <n v="23.38"/>
    <n v="23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9"/>
    <n v="2267"/>
    <n v="13"/>
    <n v="1.0329999999999999"/>
    <n v="0.57299999999999995"/>
    <n v="13.43"/>
    <n v="13.43"/>
    <s v="USD"/>
    <n v="4"/>
    <n v="4"/>
    <n v="4"/>
    <n v="4"/>
    <n v="4"/>
    <n v="4"/>
    <n v="4"/>
    <n v="4"/>
    <n v="122.74"/>
    <n v="122.74"/>
    <n v="122.74"/>
    <n v="122.74"/>
    <n v="10.94182825"/>
    <n v="10.94182825"/>
    <n v="9.1392405060000002"/>
    <n v="9.1392405060000002"/>
  </r>
  <r>
    <d v="2025-11-09T00:00:00"/>
    <x v="4"/>
    <n v="6653"/>
    <n v="74"/>
    <n v="4.234"/>
    <n v="1.1120000000000001"/>
    <n v="313.32"/>
    <n v="313.32"/>
    <s v="USD"/>
    <n v="19"/>
    <n v="21"/>
    <n v="21"/>
    <n v="21"/>
    <n v="24"/>
    <n v="26"/>
    <n v="26"/>
    <n v="26"/>
    <n v="1264"/>
    <n v="1326.98"/>
    <n v="1326.98"/>
    <n v="1326.98"/>
    <n v="23.611508839999999"/>
    <n v="23.611508839999999"/>
    <n v="4.2352227750000004"/>
    <n v="4.2352227750000004"/>
  </r>
  <r>
    <d v="2025-11-09T00:00:00"/>
    <x v="10"/>
    <n v="1397"/>
    <n v="7"/>
    <n v="4.9000000000000004"/>
    <n v="0.501"/>
    <n v="34.299999999999997"/>
    <n v="34.299999999999997"/>
    <s v="USD"/>
    <n v="4"/>
    <n v="4"/>
    <n v="4"/>
    <n v="4"/>
    <n v="6"/>
    <n v="6"/>
    <n v="6"/>
    <n v="6"/>
    <n v="187.5"/>
    <n v="187.5"/>
    <n v="187.5"/>
    <n v="187.5"/>
    <n v="18.293333329999999"/>
    <n v="18.293333329999999"/>
    <n v="5.4664723029999998"/>
    <n v="5.4664723029999998"/>
  </r>
  <r>
    <d v="2025-11-09T00:00:00"/>
    <x v="11"/>
    <n v="1017"/>
    <n v="12"/>
    <n v="4.1740000000000004"/>
    <n v="1.18"/>
    <n v="50.09"/>
    <n v="50.09"/>
    <s v="USD"/>
    <n v="4"/>
    <n v="4"/>
    <n v="4"/>
    <n v="4"/>
    <n v="4"/>
    <n v="4"/>
    <n v="4"/>
    <n v="4"/>
    <n v="112.74"/>
    <n v="112.74"/>
    <n v="112.74"/>
    <n v="112.74"/>
    <n v="44.429661170000003"/>
    <n v="44.429661170000003"/>
    <n v="2.250748652"/>
    <n v="2.250748652"/>
  </r>
  <r>
    <d v="2025-11-09T00:00:00"/>
    <x v="12"/>
    <n v="3552"/>
    <n v="18"/>
    <n v="5.3209999999999997"/>
    <n v="0.50700000000000001"/>
    <n v="95.77"/>
    <n v="95.77"/>
    <s v="USD"/>
    <n v="8"/>
    <n v="9"/>
    <n v="9"/>
    <n v="9"/>
    <n v="13"/>
    <n v="14"/>
    <n v="14"/>
    <n v="14"/>
    <n v="354.76"/>
    <n v="382.75"/>
    <n v="382.75"/>
    <n v="382.75"/>
    <n v="25.02155454"/>
    <n v="25.02155454"/>
    <n v="3.996554245"/>
    <n v="3.996554245"/>
  </r>
  <r>
    <d v="2025-11-09T00:00:00"/>
    <x v="13"/>
    <n v="5756"/>
    <n v="28"/>
    <n v="3.3290000000000002"/>
    <n v="0.48599999999999999"/>
    <n v="93.21"/>
    <n v="93.21"/>
    <s v="USD"/>
    <n v="13"/>
    <n v="14"/>
    <n v="14"/>
    <n v="14"/>
    <n v="15"/>
    <n v="16"/>
    <n v="16"/>
    <n v="16"/>
    <n v="362.25"/>
    <n v="386.23"/>
    <n v="386.23"/>
    <n v="386.23"/>
    <n v="24.133288459999999"/>
    <n v="24.133288459999999"/>
    <n v="4.1436541140000003"/>
    <n v="4.1436541140000003"/>
  </r>
  <r>
    <d v="2025-11-09T00:00:00"/>
    <x v="45"/>
    <n v="1167"/>
    <n v="2"/>
    <n v="3.9049999999999998"/>
    <n v="0.17100000000000001"/>
    <n v="7.81"/>
    <n v="7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14"/>
    <n v="1408"/>
    <n v="16"/>
    <n v="3.0289999999999999"/>
    <n v="1.1359999999999999"/>
    <n v="48.47"/>
    <n v="48.47"/>
    <s v="USD"/>
    <n v="4"/>
    <n v="4"/>
    <n v="4"/>
    <n v="4"/>
    <n v="4"/>
    <n v="4"/>
    <n v="4"/>
    <n v="4"/>
    <n v="142.43"/>
    <n v="142.43"/>
    <n v="142.43"/>
    <n v="142.43"/>
    <n v="34.030751950000003"/>
    <n v="34.030751950000003"/>
    <n v="2.9385186710000002"/>
    <n v="2.9385186710000002"/>
  </r>
  <r>
    <d v="2025-11-09T00:00:00"/>
    <x v="46"/>
    <n v="2361"/>
    <n v="5"/>
    <n v="2.8140000000000001"/>
    <n v="0.21199999999999999"/>
    <n v="14.07"/>
    <n v="14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15"/>
    <n v="3031"/>
    <n v="7"/>
    <n v="3.867"/>
    <n v="0.23100000000000001"/>
    <n v="27.07"/>
    <n v="27.07"/>
    <s v="USD"/>
    <n v="1"/>
    <n v="1"/>
    <n v="1"/>
    <n v="1"/>
    <n v="2"/>
    <n v="2"/>
    <n v="2"/>
    <n v="2"/>
    <n v="58.98"/>
    <n v="58.98"/>
    <n v="58.98"/>
    <n v="58.98"/>
    <n v="45.896914209999998"/>
    <n v="45.896914209999998"/>
    <n v="2.1787957150000001"/>
    <n v="2.1787957150000001"/>
  </r>
  <r>
    <d v="2025-11-09T00:00:00"/>
    <x v="16"/>
    <n v="604"/>
    <n v="8"/>
    <n v="3.4689999999999999"/>
    <n v="1.325"/>
    <n v="27.75"/>
    <n v="27.75"/>
    <s v="USD"/>
    <n v="3"/>
    <n v="3"/>
    <n v="3"/>
    <n v="3"/>
    <n v="3"/>
    <n v="3"/>
    <n v="3"/>
    <n v="3"/>
    <n v="83.64"/>
    <n v="83.64"/>
    <n v="83.64"/>
    <n v="83.64"/>
    <n v="33.17790531"/>
    <n v="33.17790531"/>
    <n v="3.0140540539999998"/>
    <n v="3.0140540539999998"/>
  </r>
  <r>
    <d v="2025-11-09T00:00:00"/>
    <x v="29"/>
    <n v="1285"/>
    <n v="7"/>
    <n v="2.7"/>
    <n v="0.54500000000000004"/>
    <n v="18.899999999999999"/>
    <n v="18.899999999999999"/>
    <s v="USD"/>
    <n v="3"/>
    <n v="3"/>
    <n v="3"/>
    <n v="3"/>
    <n v="3"/>
    <n v="3"/>
    <n v="3"/>
    <n v="3"/>
    <n v="80.27"/>
    <n v="80.27"/>
    <n v="80.27"/>
    <n v="80.27"/>
    <n v="23.545533819999999"/>
    <n v="23.545533819999999"/>
    <n v="4.2470899470000001"/>
    <n v="4.2470899470000001"/>
  </r>
  <r>
    <d v="2025-11-09T00:00:00"/>
    <x v="38"/>
    <n v="1269"/>
    <n v="7"/>
    <n v="4.4260000000000002"/>
    <n v="0.55200000000000005"/>
    <n v="30.98"/>
    <n v="30.98"/>
    <s v="USD"/>
    <n v="1"/>
    <n v="1"/>
    <n v="1"/>
    <n v="1"/>
    <n v="1"/>
    <n v="1"/>
    <n v="1"/>
    <n v="1"/>
    <n v="24.98"/>
    <n v="24.98"/>
    <n v="24.98"/>
    <n v="24.98"/>
    <n v="124.01921539999999"/>
    <n v="124.01921539999999"/>
    <n v="0.80632666239999995"/>
    <n v="0.80632666239999995"/>
  </r>
  <r>
    <d v="2025-11-09T00:00:00"/>
    <x v="49"/>
    <n v="3040"/>
    <n v="22"/>
    <n v="1.7689999999999999"/>
    <n v="0.72399999999999998"/>
    <n v="38.909999999999997"/>
    <n v="38.909999999999997"/>
    <s v="USD"/>
    <n v="1"/>
    <n v="1"/>
    <n v="1"/>
    <n v="1"/>
    <n v="2"/>
    <n v="2"/>
    <n v="2"/>
    <n v="2"/>
    <n v="47.76"/>
    <n v="47.76"/>
    <n v="47.76"/>
    <n v="47.76"/>
    <n v="81.469849249999996"/>
    <n v="81.469849249999996"/>
    <n v="1.2274479570000001"/>
    <n v="1.2274479570000001"/>
  </r>
  <r>
    <d v="2025-11-09T00:00:00"/>
    <x v="17"/>
    <n v="601"/>
    <n v="3"/>
    <n v="4.3170000000000002"/>
    <n v="0.499"/>
    <n v="12.95"/>
    <n v="12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7"/>
    <n v="1725"/>
    <n v="6"/>
    <n v="5.1420000000000003"/>
    <n v="0.34799999999999998"/>
    <n v="30.85"/>
    <n v="30.85"/>
    <s v="USD"/>
    <n v="1"/>
    <n v="1"/>
    <n v="1"/>
    <n v="1"/>
    <n v="1"/>
    <n v="1"/>
    <n v="1"/>
    <n v="1"/>
    <n v="18.88"/>
    <n v="18.88"/>
    <n v="18.88"/>
    <n v="18.88"/>
    <n v="163.4004237"/>
    <n v="163.4004237"/>
    <n v="0.61199351700000004"/>
    <n v="0.61199351700000004"/>
  </r>
  <r>
    <d v="2025-11-09T00:00:00"/>
    <x v="18"/>
    <n v="620"/>
    <n v="4"/>
    <n v="3.5649999999999999"/>
    <n v="0.64500000000000002"/>
    <n v="14.26"/>
    <n v="14.26"/>
    <s v="USD"/>
    <n v="1"/>
    <n v="1"/>
    <n v="1"/>
    <n v="1"/>
    <n v="1"/>
    <n v="1"/>
    <n v="1"/>
    <n v="1"/>
    <n v="34.880000000000003"/>
    <n v="34.880000000000003"/>
    <n v="34.880000000000003"/>
    <n v="34.880000000000003"/>
    <n v="40.883027519999999"/>
    <n v="40.883027519999999"/>
    <n v="2.446002805"/>
    <n v="2.446002805"/>
  </r>
  <r>
    <d v="2025-11-09T00:00:00"/>
    <x v="19"/>
    <n v="1084"/>
    <n v="8"/>
    <n v="6.359"/>
    <n v="0.73799999999999999"/>
    <n v="50.87"/>
    <n v="50.87"/>
    <s v="USD"/>
    <n v="2"/>
    <n v="2"/>
    <n v="2"/>
    <n v="2"/>
    <n v="5"/>
    <n v="5"/>
    <n v="5"/>
    <n v="5"/>
    <n v="382.09"/>
    <n v="382.09"/>
    <n v="382.09"/>
    <n v="382.09"/>
    <n v="13.31361721"/>
    <n v="13.31361721"/>
    <n v="7.511106743"/>
    <n v="7.511106743"/>
  </r>
  <r>
    <d v="2025-11-09T00:00:00"/>
    <x v="20"/>
    <n v="1222"/>
    <n v="4"/>
    <n v="5.0599999999999996"/>
    <n v="0.32700000000000001"/>
    <n v="20.239999999999998"/>
    <n v="20.239999999999998"/>
    <s v="USD"/>
    <n v="1"/>
    <n v="1"/>
    <n v="1"/>
    <n v="1"/>
    <n v="1"/>
    <n v="1"/>
    <n v="1"/>
    <n v="1"/>
    <n v="70.06"/>
    <n v="70.06"/>
    <n v="70.06"/>
    <n v="70.06"/>
    <n v="28.889523270000002"/>
    <n v="28.889523270000002"/>
    <n v="3.4614624510000001"/>
    <n v="3.4614624510000001"/>
  </r>
  <r>
    <d v="2025-11-09T00:00:00"/>
    <x v="21"/>
    <n v="1195"/>
    <n v="10"/>
    <n v="2"/>
    <n v="0.83699999999999997"/>
    <n v="20"/>
    <n v="20"/>
    <s v="USD"/>
    <n v="1"/>
    <n v="1"/>
    <n v="1"/>
    <n v="1"/>
    <n v="1"/>
    <n v="1"/>
    <n v="1"/>
    <n v="1"/>
    <n v="24.98"/>
    <n v="24.98"/>
    <n v="24.98"/>
    <n v="24.98"/>
    <n v="80.064051239999998"/>
    <n v="80.064051239999998"/>
    <n v="1.2490000000000001"/>
    <n v="1.2490000000000001"/>
  </r>
  <r>
    <d v="2025-11-09T00:00:00"/>
    <x v="22"/>
    <n v="589"/>
    <n v="4"/>
    <n v="2.8"/>
    <n v="0.67900000000000005"/>
    <n v="11.2"/>
    <n v="1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"/>
    <n v="555"/>
    <n v="3"/>
    <n v="4.0170000000000003"/>
    <n v="0.54100000000000004"/>
    <n v="12.05"/>
    <n v="12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6"/>
    <n v="1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45"/>
    <n v="1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0"/>
    <n v="614"/>
    <n v="1"/>
    <n v="6.56"/>
    <n v="0.16300000000000001"/>
    <n v="6.56"/>
    <n v="6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14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23"/>
    <n v="1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4"/>
    <n v="125"/>
    <n v="1"/>
    <n v="1.43"/>
    <n v="0.8"/>
    <n v="1.43"/>
    <n v="1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18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0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2"/>
    <n v="272"/>
    <n v="4"/>
    <n v="2.1080000000000001"/>
    <n v="1.4710000000000001"/>
    <n v="8.43"/>
    <n v="8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6"/>
    <n v="283"/>
    <n v="1"/>
    <n v="1.73"/>
    <n v="0.35299999999999998"/>
    <n v="1.73"/>
    <n v="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15"/>
    <n v="2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6"/>
    <n v="5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2"/>
    <n v="1952"/>
    <n v="9"/>
    <n v="2.1819999999999999"/>
    <n v="0.46100000000000002"/>
    <n v="19.64"/>
    <n v="19.64"/>
    <s v="USD"/>
    <n v="0"/>
    <n v="2"/>
    <n v="2"/>
    <n v="2"/>
    <n v="0"/>
    <n v="2"/>
    <n v="2"/>
    <n v="2"/>
    <n v="0"/>
    <n v="73.760000000000005"/>
    <n v="73.760000000000005"/>
    <n v="73.760000000000005"/>
    <n v="26.626898050000001"/>
    <n v="26.626898050000001"/>
    <n v="3.7556008150000002"/>
    <n v="3.7556008150000002"/>
  </r>
  <r>
    <d v="2025-11-09T00:00:00"/>
    <x v="47"/>
    <n v="1308"/>
    <n v="2"/>
    <n v="2.2650000000000001"/>
    <n v="0.153"/>
    <n v="4.53"/>
    <n v="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24"/>
    <n v="330"/>
    <n v="1"/>
    <n v="4.9000000000000004"/>
    <n v="0.30299999999999999"/>
    <n v="4.9000000000000004"/>
    <n v="4.9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"/>
    <n v="1422"/>
    <n v="5"/>
    <n v="2.31"/>
    <n v="0.35199999999999998"/>
    <n v="11.55"/>
    <n v="1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17"/>
    <n v="163"/>
    <n v="1"/>
    <n v="4.97"/>
    <n v="0.61299999999999999"/>
    <n v="4.97"/>
    <n v="4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5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44"/>
    <n v="149"/>
    <n v="1"/>
    <n v="2.57"/>
    <n v="0.67100000000000004"/>
    <n v="2.57"/>
    <n v="2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1"/>
    <n v="126"/>
    <n v="1"/>
    <n v="1.52"/>
    <n v="0.79400000000000004"/>
    <n v="1.52"/>
    <n v="1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21"/>
    <n v="152"/>
    <n v="1"/>
    <n v="2.88"/>
    <n v="0.65800000000000003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25"/>
    <n v="215"/>
    <n v="1"/>
    <n v="1.97"/>
    <n v="0.46500000000000002"/>
    <n v="1.97"/>
    <n v="1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26"/>
    <n v="1036"/>
    <n v="11"/>
    <n v="2.6440000000000001"/>
    <n v="1.0620000000000001"/>
    <n v="29.08"/>
    <n v="29.08"/>
    <s v="USD"/>
    <n v="1"/>
    <n v="1"/>
    <n v="1"/>
    <n v="1"/>
    <n v="1"/>
    <n v="1"/>
    <n v="1"/>
    <n v="1"/>
    <n v="13.88"/>
    <n v="13.88"/>
    <n v="13.88"/>
    <n v="13.88"/>
    <n v="209.5100865"/>
    <n v="209.5100865"/>
    <n v="0.47730398899999998"/>
    <n v="0.47730398899999998"/>
  </r>
  <r>
    <d v="2025-11-09T00:00:00"/>
    <x v="27"/>
    <n v="285"/>
    <n v="2"/>
    <n v="1.71"/>
    <n v="0.70199999999999996"/>
    <n v="3.42"/>
    <n v="3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3"/>
    <n v="893"/>
    <n v="3"/>
    <n v="1.82"/>
    <n v="0.33600000000000002"/>
    <n v="5.46"/>
    <n v="5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5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7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4"/>
    <n v="167"/>
    <n v="1"/>
    <n v="5.23"/>
    <n v="0.59899999999999998"/>
    <n v="5.23"/>
    <n v="5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4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2"/>
    <n v="1034"/>
    <n v="3"/>
    <n v="4.4669999999999996"/>
    <n v="0.28999999999999998"/>
    <n v="13.4"/>
    <n v="13.4"/>
    <s v="USD"/>
    <n v="2"/>
    <n v="2"/>
    <n v="2"/>
    <n v="2"/>
    <n v="2"/>
    <n v="2"/>
    <n v="2"/>
    <n v="2"/>
    <n v="54.98"/>
    <n v="54.98"/>
    <n v="54.98"/>
    <n v="54.98"/>
    <n v="24.372499090000002"/>
    <n v="24.372499090000002"/>
    <n v="4.1029850750000003"/>
    <n v="4.1029850750000003"/>
  </r>
  <r>
    <d v="2025-11-09T00:00:00"/>
    <x v="10"/>
    <n v="1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28"/>
    <n v="61"/>
    <n v="1"/>
    <n v="2.38"/>
    <n v="1.639"/>
    <n v="2.38"/>
    <n v="2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2"/>
    <n v="97"/>
    <n v="1"/>
    <n v="4.5"/>
    <n v="1.0309999999999999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9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6"/>
    <n v="170"/>
    <n v="1"/>
    <n v="3.1"/>
    <n v="0.58799999999999997"/>
    <n v="3.1"/>
    <n v="3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8"/>
    <n v="1107"/>
    <n v="11"/>
    <n v="1.643"/>
    <n v="0.99399999999999999"/>
    <n v="18.07"/>
    <n v="18.07"/>
    <s v="USD"/>
    <n v="0"/>
    <n v="1"/>
    <n v="5"/>
    <n v="5"/>
    <n v="0"/>
    <n v="1"/>
    <n v="5"/>
    <n v="5"/>
    <n v="0"/>
    <n v="21.88"/>
    <n v="127.72"/>
    <n v="127.72"/>
    <n v="82.586837290000005"/>
    <n v="14.14813655"/>
    <n v="1.210846707"/>
    <n v="7.0680686220000002"/>
  </r>
  <r>
    <d v="2025-11-09T00:00:00"/>
    <x v="19"/>
    <n v="156"/>
    <n v="1"/>
    <n v="2.3199999999999998"/>
    <n v="0.64100000000000001"/>
    <n v="2.3199999999999998"/>
    <n v="2.3199999999999998"/>
    <s v="USD"/>
    <n v="1"/>
    <n v="1"/>
    <n v="1"/>
    <n v="1"/>
    <n v="3"/>
    <n v="3"/>
    <n v="3"/>
    <n v="3"/>
    <n v="235.47"/>
    <n v="235.47"/>
    <n v="235.47"/>
    <n v="235.47"/>
    <n v="0.98526351550000002"/>
    <n v="0.98526351550000002"/>
    <n v="101.4956897"/>
    <n v="101.4956897"/>
  </r>
  <r>
    <d v="2025-11-09T00:00:00"/>
    <x v="29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29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29"/>
    <n v="55"/>
    <n v="1"/>
    <n v="1.26"/>
    <n v="1.8180000000000001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29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0"/>
    <n v="1121"/>
    <n v="8"/>
    <n v="0.56399999999999995"/>
    <n v="0.71399999999999997"/>
    <n v="4.51"/>
    <n v="4.51"/>
    <s v="USD"/>
    <n v="0"/>
    <n v="1"/>
    <n v="1"/>
    <n v="1"/>
    <n v="0"/>
    <n v="1"/>
    <n v="1"/>
    <n v="1"/>
    <n v="0"/>
    <n v="13.88"/>
    <n v="13.88"/>
    <n v="13.88"/>
    <n v="32.492795389999998"/>
    <n v="32.492795389999998"/>
    <n v="3.0776053220000001"/>
    <n v="3.0776053220000001"/>
  </r>
  <r>
    <d v="2025-11-09T00:00:00"/>
    <x v="30"/>
    <n v="1641"/>
    <n v="13"/>
    <n v="0.51500000000000001"/>
    <n v="0.79200000000000004"/>
    <n v="6.69"/>
    <n v="6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0"/>
    <n v="528"/>
    <n v="9"/>
    <n v="0.40400000000000003"/>
    <n v="1.7050000000000001"/>
    <n v="3.64"/>
    <n v="3.64"/>
    <s v="USD"/>
    <n v="2"/>
    <n v="3"/>
    <n v="3"/>
    <n v="3"/>
    <n v="2"/>
    <n v="3"/>
    <n v="3"/>
    <n v="3"/>
    <n v="48.37"/>
    <n v="116.25"/>
    <n v="116.25"/>
    <n v="116.25"/>
    <n v="3.131182796"/>
    <n v="3.131182796"/>
    <n v="31.936813189999999"/>
    <n v="31.936813189999999"/>
  </r>
  <r>
    <d v="2025-11-09T00:00:00"/>
    <x v="30"/>
    <n v="2416"/>
    <n v="19"/>
    <n v="0.27200000000000002"/>
    <n v="0.78600000000000003"/>
    <n v="5.16"/>
    <n v="5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1"/>
    <n v="286"/>
    <n v="7"/>
    <n v="1.95"/>
    <n v="2.448"/>
    <n v="13.65"/>
    <n v="13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2"/>
    <n v="267"/>
    <n v="3"/>
    <n v="1.38"/>
    <n v="1.1240000000000001"/>
    <n v="4.1399999999999997"/>
    <n v="4.13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1"/>
    <n v="1202"/>
    <n v="5"/>
    <n v="1.5"/>
    <n v="0.41599999999999998"/>
    <n v="7.5"/>
    <n v="7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2"/>
    <n v="903"/>
    <n v="1"/>
    <n v="1.38"/>
    <n v="0.111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2"/>
    <n v="389"/>
    <n v="2"/>
    <n v="0.82499999999999996"/>
    <n v="0.51400000000000001"/>
    <n v="1.65"/>
    <n v="1.65"/>
    <s v="USD"/>
    <n v="1"/>
    <n v="1"/>
    <n v="1"/>
    <n v="1"/>
    <n v="1"/>
    <n v="1"/>
    <n v="1"/>
    <n v="1"/>
    <n v="42.49"/>
    <n v="42.49"/>
    <n v="42.49"/>
    <n v="42.49"/>
    <n v="3.883266651"/>
    <n v="3.883266651"/>
    <n v="25.751515149999999"/>
    <n v="25.751515149999999"/>
  </r>
  <r>
    <d v="2025-11-09T00:00:00"/>
    <x v="31"/>
    <n v="592"/>
    <n v="6"/>
    <n v="1.03"/>
    <n v="1.014"/>
    <n v="6.18"/>
    <n v="6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2"/>
    <n v="337"/>
    <n v="1"/>
    <n v="0.51"/>
    <n v="0.29699999999999999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1"/>
    <n v="4587"/>
    <n v="23"/>
    <n v="1.0589999999999999"/>
    <n v="0.501"/>
    <n v="24.35"/>
    <n v="24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3"/>
    <n v="8"/>
    <n v="1"/>
    <n v="0.69"/>
    <n v="12.5"/>
    <n v="0.69"/>
    <n v="0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4"/>
    <n v="421"/>
    <n v="9"/>
    <n v="0.98699999999999999"/>
    <n v="2.1379999999999999"/>
    <n v="8.8800000000000008"/>
    <n v="8.8800000000000008"/>
    <s v="USD"/>
    <n v="2"/>
    <n v="4"/>
    <n v="4"/>
    <n v="4"/>
    <n v="2"/>
    <n v="4"/>
    <n v="4"/>
    <n v="4"/>
    <n v="80.37"/>
    <n v="183.35"/>
    <n v="183.35"/>
    <n v="183.35"/>
    <n v="4.8431960729999997"/>
    <n v="4.8431960729999997"/>
    <n v="20.647522519999999"/>
    <n v="20.647522519999999"/>
  </r>
  <r>
    <d v="2025-11-09T00:00:00"/>
    <x v="35"/>
    <n v="1088"/>
    <n v="6"/>
    <n v="1.0249999999999999"/>
    <n v="0.55100000000000005"/>
    <n v="6.15"/>
    <n v="6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5"/>
    <n v="2493"/>
    <n v="13"/>
    <n v="0.79900000000000004"/>
    <n v="0.52100000000000002"/>
    <n v="10.39"/>
    <n v="10.39"/>
    <s v="USD"/>
    <n v="1"/>
    <n v="1"/>
    <n v="1"/>
    <n v="1"/>
    <n v="1"/>
    <n v="1"/>
    <n v="1"/>
    <n v="1"/>
    <n v="42.49"/>
    <n v="42.49"/>
    <n v="42.49"/>
    <n v="42.49"/>
    <n v="24.452812430000002"/>
    <n v="24.452812430000002"/>
    <n v="4.0895091429999999"/>
    <n v="4.0895091429999999"/>
  </r>
  <r>
    <d v="2025-11-09T00:00:00"/>
    <x v="33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4"/>
    <n v="1026"/>
    <n v="6"/>
    <n v="0.82199999999999995"/>
    <n v="0.58499999999999996"/>
    <n v="4.93"/>
    <n v="4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3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4"/>
    <n v="304"/>
    <n v="1"/>
    <n v="0.65"/>
    <n v="0.32900000000000001"/>
    <n v="0.65"/>
    <n v="0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5"/>
    <n v="801"/>
    <n v="5"/>
    <n v="1.0780000000000001"/>
    <n v="0.624"/>
    <n v="5.39"/>
    <n v="5.39"/>
    <s v="USD"/>
    <n v="1"/>
    <n v="1"/>
    <n v="1"/>
    <n v="1"/>
    <n v="1"/>
    <n v="1"/>
    <n v="1"/>
    <n v="1"/>
    <n v="24.98"/>
    <n v="24.98"/>
    <n v="24.98"/>
    <n v="24.98"/>
    <n v="21.57726181"/>
    <n v="21.57726181"/>
    <n v="4.6345083489999999"/>
    <n v="4.6345083489999999"/>
  </r>
  <r>
    <d v="2025-11-09T00:00:00"/>
    <x v="34"/>
    <n v="1676"/>
    <n v="12"/>
    <n v="0.51900000000000002"/>
    <n v="0.71599999999999997"/>
    <n v="6.23"/>
    <n v="6.23"/>
    <s v="USD"/>
    <n v="0"/>
    <n v="1"/>
    <n v="1"/>
    <n v="1"/>
    <n v="0"/>
    <n v="1"/>
    <n v="1"/>
    <n v="1"/>
    <n v="0"/>
    <n v="29.88"/>
    <n v="29.88"/>
    <n v="29.88"/>
    <n v="20.850066930000001"/>
    <n v="20.850066930000001"/>
    <n v="4.7961476730000001"/>
    <n v="4.7961476730000001"/>
  </r>
  <r>
    <d v="2025-11-09T00:00:00"/>
    <x v="33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5"/>
    <n v="1793"/>
    <n v="11"/>
    <n v="0.57799999999999996"/>
    <n v="0.61299999999999999"/>
    <n v="6.36"/>
    <n v="6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6"/>
    <n v="334"/>
    <n v="6"/>
    <n v="1.825"/>
    <n v="1.796"/>
    <n v="10.95"/>
    <n v="10.95"/>
    <s v="USD"/>
    <n v="0"/>
    <n v="1"/>
    <n v="1"/>
    <n v="1"/>
    <n v="0"/>
    <n v="1"/>
    <n v="1"/>
    <n v="1"/>
    <n v="0"/>
    <n v="29.49"/>
    <n v="29.49"/>
    <n v="29.49"/>
    <n v="37.131230930000001"/>
    <n v="37.131230930000001"/>
    <n v="2.693150685"/>
    <n v="2.693150685"/>
  </r>
  <r>
    <d v="2025-11-09T00:00:00"/>
    <x v="36"/>
    <n v="948"/>
    <n v="5"/>
    <n v="1.3380000000000001"/>
    <n v="0.52700000000000002"/>
    <n v="6.69"/>
    <n v="6.69"/>
    <s v="USD"/>
    <n v="1"/>
    <n v="1"/>
    <n v="1"/>
    <n v="1"/>
    <n v="1"/>
    <n v="1"/>
    <n v="1"/>
    <n v="1"/>
    <n v="24.98"/>
    <n v="24.98"/>
    <n v="24.98"/>
    <n v="24.98"/>
    <n v="26.78142514"/>
    <n v="26.78142514"/>
    <n v="3.7339312410000001"/>
    <n v="3.7339312410000001"/>
  </r>
  <r>
    <d v="2025-11-09T00:00:00"/>
    <x v="36"/>
    <n v="432"/>
    <n v="4"/>
    <n v="1.7030000000000001"/>
    <n v="0.92600000000000005"/>
    <n v="6.81"/>
    <n v="6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6"/>
    <n v="387"/>
    <n v="1"/>
    <n v="0.86"/>
    <n v="0.25800000000000001"/>
    <n v="0.86"/>
    <n v="0.86"/>
    <s v="USD"/>
    <n v="0"/>
    <n v="1"/>
    <n v="1"/>
    <n v="1"/>
    <n v="0"/>
    <n v="1"/>
    <n v="1"/>
    <n v="1"/>
    <n v="0"/>
    <n v="28.49"/>
    <n v="28.49"/>
    <n v="28.49"/>
    <n v="3.0186030189999999"/>
    <n v="3.0186030189999999"/>
    <n v="33.127906979999999"/>
    <n v="33.127906979999999"/>
  </r>
  <r>
    <d v="2025-11-09T00:00:00"/>
    <x v="37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7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7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7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9"/>
    <n v="419"/>
    <n v="3"/>
    <n v="0.91300000000000003"/>
    <n v="0.71599999999999997"/>
    <n v="2.74"/>
    <n v="2.74"/>
    <s v="USD"/>
    <n v="1"/>
    <n v="1"/>
    <n v="1"/>
    <n v="1"/>
    <n v="1"/>
    <n v="1"/>
    <n v="1"/>
    <n v="1"/>
    <n v="11.49"/>
    <n v="11.49"/>
    <n v="11.49"/>
    <n v="11.49"/>
    <n v="23.846823319999999"/>
    <n v="23.846823319999999"/>
    <n v="4.1934306570000004"/>
    <n v="4.1934306570000004"/>
  </r>
  <r>
    <d v="2025-11-09T00:00:00"/>
    <x v="40"/>
    <n v="253"/>
    <n v="3"/>
    <n v="1.57"/>
    <n v="1.1859999999999999"/>
    <n v="4.71"/>
    <n v="4.71"/>
    <s v="USD"/>
    <n v="1"/>
    <n v="1"/>
    <n v="1"/>
    <n v="1"/>
    <n v="1"/>
    <n v="1"/>
    <n v="1"/>
    <n v="1"/>
    <n v="34.49"/>
    <n v="34.49"/>
    <n v="34.49"/>
    <n v="34.49"/>
    <n v="13.656132210000001"/>
    <n v="13.656132210000001"/>
    <n v="7.3227176219999999"/>
    <n v="7.3227176219999999"/>
  </r>
  <r>
    <d v="2025-11-09T00:00:00"/>
    <x v="41"/>
    <n v="931"/>
    <n v="5"/>
    <n v="1.024"/>
    <n v="0.53700000000000003"/>
    <n v="5.12"/>
    <n v="5.12"/>
    <s v="USD"/>
    <n v="0"/>
    <n v="1"/>
    <n v="1"/>
    <n v="1"/>
    <n v="0"/>
    <n v="1"/>
    <n v="1"/>
    <n v="1"/>
    <n v="0"/>
    <n v="18.88"/>
    <n v="18.88"/>
    <n v="18.88"/>
    <n v="27.118644069999998"/>
    <n v="27.118644069999998"/>
    <n v="3.6875"/>
    <n v="3.6875"/>
  </r>
  <r>
    <d v="2025-11-09T00:00:00"/>
    <x v="42"/>
    <n v="91"/>
    <n v="1"/>
    <n v="1.89"/>
    <n v="1.099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9"/>
    <n v="677"/>
    <n v="7"/>
    <n v="0.64600000000000002"/>
    <n v="1.034"/>
    <n v="4.5199999999999996"/>
    <n v="4.51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0"/>
    <n v="763"/>
    <n v="6"/>
    <n v="1.21"/>
    <n v="0.78600000000000003"/>
    <n v="7.26"/>
    <n v="7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1"/>
    <n v="1285"/>
    <n v="5"/>
    <n v="0.92800000000000005"/>
    <n v="0.38900000000000001"/>
    <n v="4.6399999999999997"/>
    <n v="4.6399999999999997"/>
    <s v="USD"/>
    <n v="1"/>
    <n v="1"/>
    <n v="1"/>
    <n v="1"/>
    <n v="1"/>
    <n v="1"/>
    <n v="1"/>
    <n v="1"/>
    <n v="24.98"/>
    <n v="24.98"/>
    <n v="24.98"/>
    <n v="24.98"/>
    <n v="18.574859889999999"/>
    <n v="18.574859889999999"/>
    <n v="5.3836206899999999"/>
    <n v="5.3836206899999999"/>
  </r>
  <r>
    <d v="2025-11-09T00:00:00"/>
    <x v="42"/>
    <n v="642"/>
    <n v="1"/>
    <n v="0.63"/>
    <n v="0.156"/>
    <n v="0.63"/>
    <n v="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2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9"/>
    <n v="306"/>
    <n v="3"/>
    <n v="0.99"/>
    <n v="0.98"/>
    <n v="2.97"/>
    <n v="2.97"/>
    <s v="USD"/>
    <n v="1"/>
    <n v="2"/>
    <n v="2"/>
    <n v="2"/>
    <n v="1"/>
    <n v="2"/>
    <n v="2"/>
    <n v="2"/>
    <n v="13.88"/>
    <n v="27.76"/>
    <n v="27.76"/>
    <n v="27.76"/>
    <n v="10.698847260000001"/>
    <n v="10.698847260000001"/>
    <n v="9.3468013469999995"/>
    <n v="9.3468013469999995"/>
  </r>
  <r>
    <d v="2025-11-09T00:00:00"/>
    <x v="40"/>
    <n v="2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41"/>
    <n v="976"/>
    <n v="3"/>
    <n v="1.143"/>
    <n v="0.307"/>
    <n v="3.43"/>
    <n v="3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1"/>
    <n v="326"/>
    <n v="3"/>
    <n v="0.68300000000000005"/>
    <n v="0.92"/>
    <n v="2.0499999999999998"/>
    <n v="2.04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39"/>
    <n v="293"/>
    <n v="6"/>
    <n v="0.44500000000000001"/>
    <n v="2.048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2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40"/>
    <n v="1501"/>
    <n v="2"/>
    <n v="0.52"/>
    <n v="0.13300000000000001"/>
    <n v="1.04"/>
    <n v="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28"/>
    <n v="403"/>
    <n v="5"/>
    <n v="0.83"/>
    <n v="1.2410000000000001"/>
    <n v="4.1500000000000004"/>
    <n v="4.1500000000000004"/>
    <s v="USD"/>
    <n v="2"/>
    <n v="2"/>
    <n v="2"/>
    <n v="2"/>
    <n v="2"/>
    <n v="2"/>
    <n v="2"/>
    <n v="2"/>
    <n v="61.37"/>
    <n v="61.37"/>
    <n v="61.37"/>
    <n v="61.37"/>
    <n v="6.762261691"/>
    <n v="6.762261691"/>
    <n v="14.787951809999999"/>
    <n v="14.787951809999999"/>
  </r>
  <r>
    <d v="2025-11-09T00:00:00"/>
    <x v="43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28"/>
    <n v="693"/>
    <n v="8"/>
    <n v="0.91900000000000004"/>
    <n v="1.1539999999999999"/>
    <n v="7.35"/>
    <n v="7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3"/>
    <n v="3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28"/>
    <n v="506"/>
    <n v="6"/>
    <n v="1.07"/>
    <n v="1.1859999999999999"/>
    <n v="6.42"/>
    <n v="6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3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43"/>
    <n v="56"/>
    <n v="1"/>
    <n v="0.32"/>
    <n v="1.786"/>
    <n v="0.32"/>
    <n v="0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28"/>
    <n v="429"/>
    <n v="5"/>
    <n v="0.9"/>
    <n v="1.1659999999999999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8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45"/>
    <n v="128"/>
    <n v="1"/>
    <n v="1.23"/>
    <n v="0.78100000000000003"/>
    <n v="1.23"/>
    <n v="1.23"/>
    <s v="USD"/>
    <n v="2"/>
    <n v="2"/>
    <n v="2"/>
    <n v="2"/>
    <n v="2"/>
    <n v="2"/>
    <n v="2"/>
    <n v="2"/>
    <n v="52.98"/>
    <n v="52.98"/>
    <n v="52.98"/>
    <n v="52.98"/>
    <n v="2.3216308040000002"/>
    <n v="2.3216308040000002"/>
    <n v="43.073170730000001"/>
    <n v="43.073170730000001"/>
  </r>
  <r>
    <d v="2025-11-09T00:00:00"/>
    <x v="3"/>
    <n v="2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5"/>
    <n v="1312"/>
    <n v="7"/>
    <n v="1.2989999999999999"/>
    <n v="0.53400000000000003"/>
    <n v="9.09"/>
    <n v="9.09"/>
    <s v="USD"/>
    <n v="2"/>
    <n v="2"/>
    <n v="2"/>
    <n v="2"/>
    <n v="2"/>
    <n v="2"/>
    <n v="2"/>
    <n v="2"/>
    <n v="48.98"/>
    <n v="48.98"/>
    <n v="48.98"/>
    <n v="48.98"/>
    <n v="18.558595350000001"/>
    <n v="18.558595350000001"/>
    <n v="5.3883388339999998"/>
    <n v="5.3883388339999998"/>
  </r>
  <r>
    <d v="2025-11-09T00:00:00"/>
    <x v="3"/>
    <n v="574"/>
    <n v="2"/>
    <n v="1.5"/>
    <n v="0.34799999999999998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5"/>
    <n v="3309"/>
    <n v="15"/>
    <n v="0.76900000000000002"/>
    <n v="0.45300000000000001"/>
    <n v="11.53"/>
    <n v="11.53"/>
    <s v="USD"/>
    <n v="2"/>
    <n v="3"/>
    <n v="3"/>
    <n v="3"/>
    <n v="2"/>
    <n v="3"/>
    <n v="3"/>
    <n v="3"/>
    <n v="58.98"/>
    <n v="96.47"/>
    <n v="96.47"/>
    <n v="96.47"/>
    <n v="11.95190215"/>
    <n v="11.95190215"/>
    <n v="8.3668690370000007"/>
    <n v="8.3668690370000007"/>
  </r>
  <r>
    <d v="2025-11-09T00:00:00"/>
    <x v="8"/>
    <n v="1206"/>
    <n v="7"/>
    <n v="1.409"/>
    <n v="0.57999999999999996"/>
    <n v="9.86"/>
    <n v="9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5"/>
    <n v="4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5"/>
    <n v="1006"/>
    <n v="11"/>
    <n v="0.55400000000000005"/>
    <n v="1.093"/>
    <n v="6.09"/>
    <n v="6.09"/>
    <s v="USD"/>
    <n v="3"/>
    <n v="3"/>
    <n v="3"/>
    <n v="3"/>
    <n v="5"/>
    <n v="5"/>
    <n v="5"/>
    <n v="5"/>
    <n v="150.33000000000001"/>
    <n v="150.33000000000001"/>
    <n v="150.33000000000001"/>
    <n v="150.33000000000001"/>
    <n v="4.0510876070000004"/>
    <n v="4.0510876070000004"/>
    <n v="24.684729059999999"/>
    <n v="24.684729059999999"/>
  </r>
  <r>
    <d v="2025-11-09T00:00:00"/>
    <x v="8"/>
    <n v="239"/>
    <n v="1"/>
    <n v="2.4900000000000002"/>
    <n v="0.41799999999999998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5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3"/>
    <n v="509"/>
    <n v="3"/>
    <n v="2.0299999999999998"/>
    <n v="0.58899999999999997"/>
    <n v="6.09"/>
    <n v="6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8"/>
    <n v="449"/>
    <n v="3"/>
    <n v="0.85"/>
    <n v="0.66800000000000004"/>
    <n v="2.5499999999999998"/>
    <n v="2.5499999999999998"/>
    <s v="USD"/>
    <n v="3"/>
    <n v="3"/>
    <n v="3"/>
    <n v="3"/>
    <n v="4"/>
    <n v="4"/>
    <n v="4"/>
    <n v="4"/>
    <n v="201.74"/>
    <n v="201.74"/>
    <n v="201.74"/>
    <n v="201.74"/>
    <n v="1.264003172"/>
    <n v="1.264003172"/>
    <n v="79.113725489999993"/>
    <n v="79.113725489999993"/>
  </r>
  <r>
    <d v="2025-11-09T00:00:00"/>
    <x v="3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45"/>
    <n v="432"/>
    <n v="5"/>
    <n v="0.6"/>
    <n v="1.157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5"/>
    <n v="4767"/>
    <n v="15"/>
    <n v="0.371"/>
    <n v="0.315"/>
    <n v="5.57"/>
    <n v="5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2"/>
    <n v="1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5"/>
    <n v="185"/>
    <n v="1"/>
    <n v="4.95"/>
    <n v="0.54100000000000004"/>
    <n v="4.95"/>
    <n v="4.95"/>
    <s v="USD"/>
    <n v="2"/>
    <n v="2"/>
    <n v="2"/>
    <n v="2"/>
    <n v="2"/>
    <n v="2"/>
    <n v="2"/>
    <n v="2"/>
    <n v="203.76"/>
    <n v="203.76"/>
    <n v="203.76"/>
    <n v="203.76"/>
    <n v="2.4293286219999999"/>
    <n v="2.4293286219999999"/>
    <n v="41.163636359999998"/>
    <n v="41.163636359999998"/>
  </r>
  <r>
    <d v="2025-11-09T00:00:00"/>
    <x v="22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2"/>
    <n v="570"/>
    <n v="2"/>
    <n v="4.9850000000000003"/>
    <n v="0.35099999999999998"/>
    <n v="9.9700000000000006"/>
    <n v="9.97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13"/>
    <n v="7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6"/>
    <n v="98"/>
    <n v="1"/>
    <n v="2.85"/>
    <n v="1.02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09T00:00:00"/>
    <x v="46"/>
    <n v="1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0"/>
    <n v="1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8"/>
    <n v="331"/>
    <n v="2"/>
    <n v="4.9950000000000001"/>
    <n v="0.60399999999999998"/>
    <n v="9.99"/>
    <n v="9.99"/>
    <s v="USD"/>
    <n v="1"/>
    <n v="1"/>
    <n v="1"/>
    <n v="1"/>
    <n v="1"/>
    <n v="1"/>
    <n v="1"/>
    <n v="1"/>
    <n v="139.99"/>
    <n v="139.99"/>
    <n v="139.99"/>
    <n v="139.99"/>
    <n v="7.1362240159999999"/>
    <n v="7.1362240159999999"/>
    <n v="14.01301301"/>
    <n v="14.01301301"/>
  </r>
  <r>
    <d v="2025-11-09T00:00:00"/>
    <x v="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09T00:00:00"/>
    <x v="11"/>
    <n v="90"/>
    <n v="1"/>
    <n v="6.37"/>
    <n v="1.111"/>
    <n v="6.37"/>
    <n v="6.37"/>
    <s v="USD"/>
    <n v="1"/>
    <n v="1"/>
    <n v="1"/>
    <n v="1"/>
    <n v="1"/>
    <n v="1"/>
    <n v="1"/>
    <n v="1"/>
    <n v="27.99"/>
    <n v="27.99"/>
    <n v="27.99"/>
    <n v="27.99"/>
    <n v="22.758127900000002"/>
    <n v="22.758127900000002"/>
    <n v="4.3940345369999996"/>
    <n v="4.3940345369999996"/>
  </r>
  <r>
    <d v="2025-11-10T00:00:00"/>
    <x v="11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"/>
    <n v="7967"/>
    <n v="108"/>
    <n v="1.79"/>
    <n v="1.3560000000000001"/>
    <n v="193.32"/>
    <n v="193.32"/>
    <s v="USD"/>
    <n v="19"/>
    <n v="26"/>
    <n v="26"/>
    <n v="26"/>
    <n v="19"/>
    <n v="26"/>
    <n v="26"/>
    <n v="26"/>
    <n v="504.75"/>
    <n v="727.33"/>
    <n v="727.33"/>
    <n v="727.33"/>
    <n v="26.57940687"/>
    <n v="26.57940687"/>
    <n v="3.762311194"/>
    <n v="3.762311194"/>
  </r>
  <r>
    <d v="2025-11-10T00:00:00"/>
    <x v="2"/>
    <n v="2711"/>
    <n v="29"/>
    <n v="3.1720000000000002"/>
    <n v="1.07"/>
    <n v="91.98"/>
    <n v="91.98"/>
    <s v="USD"/>
    <n v="4"/>
    <n v="7"/>
    <n v="7"/>
    <n v="7"/>
    <n v="4"/>
    <n v="7"/>
    <n v="7"/>
    <n v="7"/>
    <n v="117.13"/>
    <n v="204.38"/>
    <n v="204.38"/>
    <n v="204.38"/>
    <n v="45.00440356"/>
    <n v="45.00440356"/>
    <n v="2.2220047840000001"/>
    <n v="2.2220047840000001"/>
  </r>
  <r>
    <d v="2025-11-10T00:00:00"/>
    <x v="3"/>
    <n v="2523"/>
    <n v="13"/>
    <n v="4.2679999999999998"/>
    <n v="0.51500000000000001"/>
    <n v="55.49"/>
    <n v="55.49"/>
    <s v="USD"/>
    <n v="2"/>
    <n v="2"/>
    <n v="2"/>
    <n v="2"/>
    <n v="2"/>
    <n v="2"/>
    <n v="2"/>
    <n v="2"/>
    <n v="62.98"/>
    <n v="62.98"/>
    <n v="62.98"/>
    <n v="62.98"/>
    <n v="88.107335660000004"/>
    <n v="88.107335660000004"/>
    <n v="1.1349792759999999"/>
    <n v="1.1349792759999999"/>
  </r>
  <r>
    <d v="2025-11-10T00:00:00"/>
    <x v="4"/>
    <n v="1834"/>
    <n v="5"/>
    <n v="3.96"/>
    <n v="0.27300000000000002"/>
    <n v="19.8"/>
    <n v="19.8"/>
    <s v="USD"/>
    <n v="1"/>
    <n v="1"/>
    <n v="1"/>
    <n v="1"/>
    <n v="1"/>
    <n v="1"/>
    <n v="1"/>
    <n v="1"/>
    <n v="36.49"/>
    <n v="36.49"/>
    <n v="36.49"/>
    <n v="36.49"/>
    <n v="54.261441490000003"/>
    <n v="54.261441490000003"/>
    <n v="1.8429292930000001"/>
    <n v="1.8429292930000001"/>
  </r>
  <r>
    <d v="2025-11-10T00:00:00"/>
    <x v="5"/>
    <n v="3013"/>
    <n v="30"/>
    <n v="1.546"/>
    <n v="0.996"/>
    <n v="46.39"/>
    <n v="46.39"/>
    <s v="USD"/>
    <n v="3"/>
    <n v="3"/>
    <n v="3"/>
    <n v="3"/>
    <n v="3"/>
    <n v="3"/>
    <n v="3"/>
    <n v="3"/>
    <n v="85.86"/>
    <n v="85.86"/>
    <n v="85.86"/>
    <n v="85.86"/>
    <n v="54.029815980000002"/>
    <n v="54.029815980000002"/>
    <n v="1.85082992"/>
    <n v="1.85082992"/>
  </r>
  <r>
    <d v="2025-11-10T00:00:00"/>
    <x v="44"/>
    <n v="5260"/>
    <n v="64"/>
    <n v="1.992"/>
    <n v="1.2170000000000001"/>
    <n v="127.46"/>
    <n v="127.46"/>
    <s v="USD"/>
    <n v="11"/>
    <n v="17"/>
    <n v="17"/>
    <n v="17"/>
    <n v="12"/>
    <n v="18"/>
    <n v="18"/>
    <n v="18"/>
    <n v="422.46"/>
    <n v="608.28"/>
    <n v="608.28"/>
    <n v="608.28"/>
    <n v="20.954165840000002"/>
    <n v="20.954165840000002"/>
    <n v="4.7723207280000004"/>
    <n v="4.7723207280000004"/>
  </r>
  <r>
    <d v="2025-11-10T00:00:00"/>
    <x v="6"/>
    <n v="1282"/>
    <n v="16"/>
    <n v="1.7370000000000001"/>
    <n v="1.248"/>
    <n v="27.79"/>
    <n v="27.79"/>
    <s v="USD"/>
    <n v="6"/>
    <n v="6"/>
    <n v="6"/>
    <n v="6"/>
    <n v="7"/>
    <n v="7"/>
    <n v="7"/>
    <n v="7"/>
    <n v="217.97"/>
    <n v="217.97"/>
    <n v="217.97"/>
    <n v="217.97"/>
    <n v="12.74946093"/>
    <n v="12.74946093"/>
    <n v="7.843468874"/>
    <n v="7.843468874"/>
  </r>
  <r>
    <d v="2025-11-10T00:00:00"/>
    <x v="7"/>
    <n v="2777"/>
    <n v="28"/>
    <n v="1.4410000000000001"/>
    <n v="1.008"/>
    <n v="40.36"/>
    <n v="40.36"/>
    <s v="USD"/>
    <n v="13"/>
    <n v="15"/>
    <n v="15"/>
    <n v="15"/>
    <n v="13"/>
    <n v="15"/>
    <n v="15"/>
    <n v="15"/>
    <n v="541.47"/>
    <n v="624.96"/>
    <n v="624.96"/>
    <n v="624.96"/>
    <n v="6.4580133130000004"/>
    <n v="6.4580133130000004"/>
    <n v="15.484638260000001"/>
    <n v="15.484638260000001"/>
  </r>
  <r>
    <d v="2025-11-10T00:00:00"/>
    <x v="35"/>
    <n v="1693"/>
    <n v="11"/>
    <n v="1.645"/>
    <n v="0.65"/>
    <n v="18.09"/>
    <n v="18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8"/>
    <n v="228"/>
    <n v="2"/>
    <n v="3.5249999999999999"/>
    <n v="0.877"/>
    <n v="7.05"/>
    <n v="7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9"/>
    <n v="1350"/>
    <n v="17"/>
    <n v="1.206"/>
    <n v="1.2589999999999999"/>
    <n v="20.5"/>
    <n v="2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"/>
    <n v="9586"/>
    <n v="92"/>
    <n v="4.54"/>
    <n v="0.96"/>
    <n v="417.7"/>
    <n v="417.7"/>
    <s v="USD"/>
    <n v="27"/>
    <n v="29"/>
    <n v="29"/>
    <n v="29"/>
    <n v="38"/>
    <n v="40"/>
    <n v="40"/>
    <n v="40"/>
    <n v="1448.98"/>
    <n v="1521.96"/>
    <n v="1521.96"/>
    <n v="1521.96"/>
    <n v="27.44487372"/>
    <n v="27.44487372"/>
    <n v="3.6436677039999998"/>
    <n v="3.6436677039999998"/>
  </r>
  <r>
    <d v="2025-11-10T00:00:00"/>
    <x v="10"/>
    <n v="3165"/>
    <n v="26"/>
    <n v="4.8680000000000003"/>
    <n v="0.82099999999999995"/>
    <n v="126.56"/>
    <n v="126.56"/>
    <s v="USD"/>
    <n v="11"/>
    <n v="14"/>
    <n v="14"/>
    <n v="14"/>
    <n v="20"/>
    <n v="23"/>
    <n v="23"/>
    <n v="23"/>
    <n v="646.66"/>
    <n v="734.02"/>
    <n v="734.02"/>
    <n v="734.02"/>
    <n v="17.242037"/>
    <n v="17.242037"/>
    <n v="5.7997787609999998"/>
    <n v="5.7997787609999998"/>
  </r>
  <r>
    <d v="2025-11-10T00:00:00"/>
    <x v="11"/>
    <n v="1641"/>
    <n v="12"/>
    <n v="4.7350000000000003"/>
    <n v="0.73099999999999998"/>
    <n v="56.82"/>
    <n v="56.82"/>
    <s v="USD"/>
    <n v="5"/>
    <n v="5"/>
    <n v="5"/>
    <n v="5"/>
    <n v="8"/>
    <n v="8"/>
    <n v="8"/>
    <n v="8"/>
    <n v="223.92"/>
    <n v="223.92"/>
    <n v="223.92"/>
    <n v="223.92"/>
    <n v="25.375133980000001"/>
    <n v="25.375133980000001"/>
    <n v="3.9408658920000001"/>
    <n v="3.9408658920000001"/>
  </r>
  <r>
    <d v="2025-11-10T00:00:00"/>
    <x v="12"/>
    <n v="4408"/>
    <n v="24"/>
    <n v="4.1029999999999998"/>
    <n v="0.54400000000000004"/>
    <n v="98.48"/>
    <n v="98.48"/>
    <s v="USD"/>
    <n v="11"/>
    <n v="12"/>
    <n v="12"/>
    <n v="12"/>
    <n v="15"/>
    <n v="17"/>
    <n v="17"/>
    <n v="17"/>
    <n v="489.71"/>
    <n v="544.69000000000005"/>
    <n v="544.69000000000005"/>
    <n v="544.69000000000005"/>
    <n v="18.080008809999999"/>
    <n v="18.080008809999999"/>
    <n v="5.5309707550000002"/>
    <n v="5.5309707550000002"/>
  </r>
  <r>
    <d v="2025-11-10T00:00:00"/>
    <x v="13"/>
    <n v="6913"/>
    <n v="38"/>
    <n v="3.3690000000000002"/>
    <n v="0.55000000000000004"/>
    <n v="128.04"/>
    <n v="128.04"/>
    <s v="USD"/>
    <n v="21"/>
    <n v="25"/>
    <n v="25"/>
    <n v="25"/>
    <n v="29"/>
    <n v="33"/>
    <n v="33"/>
    <n v="33"/>
    <n v="993.34"/>
    <n v="1109.68"/>
    <n v="1109.68"/>
    <n v="1109.68"/>
    <n v="11.53846154"/>
    <n v="11.53846154"/>
    <n v="8.6666666669999994"/>
    <n v="8.6666666669999994"/>
  </r>
  <r>
    <d v="2025-11-10T00:00:00"/>
    <x v="45"/>
    <n v="1348"/>
    <n v="10"/>
    <n v="2.5510000000000002"/>
    <n v="0.74199999999999999"/>
    <n v="25.51"/>
    <n v="25.51"/>
    <s v="USD"/>
    <n v="0"/>
    <n v="2"/>
    <n v="2"/>
    <n v="2"/>
    <n v="0"/>
    <n v="2"/>
    <n v="2"/>
    <n v="2"/>
    <n v="0"/>
    <n v="59.37"/>
    <n v="59.37"/>
    <n v="59.37"/>
    <n v="42.967828869999998"/>
    <n v="42.967828869999998"/>
    <n v="2.3273226189999998"/>
    <n v="2.3273226189999998"/>
  </r>
  <r>
    <d v="2025-11-10T00:00:00"/>
    <x v="14"/>
    <n v="2073"/>
    <n v="19"/>
    <n v="2.7930000000000001"/>
    <n v="0.91700000000000004"/>
    <n v="53.06"/>
    <n v="53.06"/>
    <s v="USD"/>
    <n v="3"/>
    <n v="4"/>
    <n v="4"/>
    <n v="4"/>
    <n v="5"/>
    <n v="7"/>
    <n v="7"/>
    <n v="7"/>
    <n v="184.9"/>
    <n v="239.88"/>
    <n v="239.88"/>
    <n v="239.88"/>
    <n v="22.119393030000001"/>
    <n v="22.119393030000001"/>
    <n v="4.5209197139999997"/>
    <n v="4.5209197139999997"/>
  </r>
  <r>
    <d v="2025-11-10T00:00:00"/>
    <x v="46"/>
    <n v="1812"/>
    <n v="12"/>
    <n v="2.6669999999999998"/>
    <n v="0.66200000000000003"/>
    <n v="32"/>
    <n v="32"/>
    <s v="USD"/>
    <n v="1"/>
    <n v="2"/>
    <n v="2"/>
    <n v="2"/>
    <n v="1"/>
    <n v="3"/>
    <n v="3"/>
    <n v="3"/>
    <n v="26.88"/>
    <n v="89.86"/>
    <n v="89.86"/>
    <n v="89.86"/>
    <n v="35.610950369999998"/>
    <n v="35.610950369999998"/>
    <n v="2.808125"/>
    <n v="2.808125"/>
  </r>
  <r>
    <d v="2025-11-10T00:00:00"/>
    <x v="15"/>
    <n v="2673"/>
    <n v="8"/>
    <n v="3.7029999999999998"/>
    <n v="0.29899999999999999"/>
    <n v="29.62"/>
    <n v="29.62"/>
    <s v="USD"/>
    <n v="4"/>
    <n v="4"/>
    <n v="4"/>
    <n v="4"/>
    <n v="4"/>
    <n v="4"/>
    <n v="4"/>
    <n v="4"/>
    <n v="116.74"/>
    <n v="116.74"/>
    <n v="116.74"/>
    <n v="116.74"/>
    <n v="25.372622920000001"/>
    <n v="25.372622920000001"/>
    <n v="3.941255908"/>
    <n v="3.941255908"/>
  </r>
  <r>
    <d v="2025-11-10T00:00:00"/>
    <x v="16"/>
    <n v="809"/>
    <n v="10"/>
    <n v="4.8449999999999998"/>
    <n v="1.236"/>
    <n v="48.45"/>
    <n v="48.45"/>
    <s v="USD"/>
    <n v="3"/>
    <n v="4"/>
    <n v="4"/>
    <n v="4"/>
    <n v="3"/>
    <n v="4"/>
    <n v="4"/>
    <n v="4"/>
    <n v="90.74"/>
    <n v="117.62"/>
    <n v="117.62"/>
    <n v="117.62"/>
    <n v="41.19197415"/>
    <n v="41.19197415"/>
    <n v="2.4276573789999998"/>
    <n v="2.4276573789999998"/>
  </r>
  <r>
    <d v="2025-11-10T00:00:00"/>
    <x v="29"/>
    <n v="1987"/>
    <n v="11"/>
    <n v="2.1890000000000001"/>
    <n v="0.55400000000000005"/>
    <n v="24.08"/>
    <n v="24.08"/>
    <s v="USD"/>
    <n v="1"/>
    <n v="1"/>
    <n v="1"/>
    <n v="1"/>
    <n v="1"/>
    <n v="1"/>
    <n v="1"/>
    <n v="1"/>
    <n v="35.880000000000003"/>
    <n v="35.880000000000003"/>
    <n v="35.880000000000003"/>
    <n v="35.880000000000003"/>
    <n v="67.112597550000004"/>
    <n v="67.112597550000004"/>
    <n v="1.490033223"/>
    <n v="1.490033223"/>
  </r>
  <r>
    <d v="2025-11-10T00:00:00"/>
    <x v="38"/>
    <n v="1951"/>
    <n v="10"/>
    <n v="3.5209999999999999"/>
    <n v="0.51300000000000001"/>
    <n v="35.21"/>
    <n v="35.21"/>
    <s v="USD"/>
    <n v="1"/>
    <n v="1"/>
    <n v="1"/>
    <n v="1"/>
    <n v="1"/>
    <n v="1"/>
    <n v="1"/>
    <n v="1"/>
    <n v="13.88"/>
    <n v="13.88"/>
    <n v="13.88"/>
    <n v="13.88"/>
    <n v="253.67435159999999"/>
    <n v="253.67435159999999"/>
    <n v="0.39420619140000002"/>
    <n v="0.39420619140000002"/>
  </r>
  <r>
    <d v="2025-11-10T00:00:00"/>
    <x v="49"/>
    <n v="5421"/>
    <n v="45"/>
    <n v="1.841"/>
    <n v="0.83"/>
    <n v="82.83"/>
    <n v="82.83"/>
    <s v="USD"/>
    <n v="4"/>
    <n v="7"/>
    <n v="7"/>
    <n v="7"/>
    <n v="8"/>
    <n v="11"/>
    <n v="11"/>
    <n v="11"/>
    <n v="196.55"/>
    <n v="284.8"/>
    <n v="284.8"/>
    <n v="284.8"/>
    <n v="29.083567420000001"/>
    <n v="29.083567420000001"/>
    <n v="3.438367741"/>
    <n v="3.438367741"/>
  </r>
  <r>
    <d v="2025-11-10T00:00:00"/>
    <x v="17"/>
    <n v="1297"/>
    <n v="3"/>
    <n v="7.0830000000000002"/>
    <n v="0.23100000000000001"/>
    <n v="21.25"/>
    <n v="21.25"/>
    <s v="USD"/>
    <n v="0"/>
    <n v="1"/>
    <n v="1"/>
    <n v="1"/>
    <n v="0"/>
    <n v="2"/>
    <n v="2"/>
    <n v="2"/>
    <n v="0"/>
    <n v="69.760000000000005"/>
    <n v="69.760000000000005"/>
    <n v="69.760000000000005"/>
    <n v="30.461582570000001"/>
    <n v="30.461582570000001"/>
    <n v="3.2828235289999999"/>
    <n v="3.2828235289999999"/>
  </r>
  <r>
    <d v="2025-11-10T00:00:00"/>
    <x v="37"/>
    <n v="3541"/>
    <n v="8"/>
    <n v="4.7359999999999998"/>
    <n v="0.22600000000000001"/>
    <n v="37.89"/>
    <n v="37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18"/>
    <n v="1000"/>
    <n v="10"/>
    <n v="3.956"/>
    <n v="1"/>
    <n v="39.56"/>
    <n v="39.56"/>
    <s v="USD"/>
    <n v="4"/>
    <n v="5"/>
    <n v="5"/>
    <n v="5"/>
    <n v="6"/>
    <n v="8"/>
    <n v="8"/>
    <n v="8"/>
    <n v="213.48"/>
    <n v="283.24"/>
    <n v="283.24"/>
    <n v="283.24"/>
    <n v="13.966953820000001"/>
    <n v="13.966953820000001"/>
    <n v="7.1597573309999998"/>
    <n v="7.1597573309999998"/>
  </r>
  <r>
    <d v="2025-11-10T00:00:00"/>
    <x v="19"/>
    <n v="1867"/>
    <n v="11"/>
    <n v="8.1750000000000007"/>
    <n v="0.58899999999999997"/>
    <n v="89.93"/>
    <n v="89.93"/>
    <s v="USD"/>
    <n v="6"/>
    <n v="7"/>
    <n v="7"/>
    <n v="7"/>
    <n v="11"/>
    <n v="18"/>
    <n v="18"/>
    <n v="18"/>
    <n v="863.39"/>
    <n v="1412.82"/>
    <n v="1412.82"/>
    <n v="1412.82"/>
    <n v="6.3652836170000002"/>
    <n v="6.3652836170000002"/>
    <n v="15.71021906"/>
    <n v="15.71021906"/>
  </r>
  <r>
    <d v="2025-11-10T00:00:00"/>
    <x v="20"/>
    <n v="2161"/>
    <n v="10"/>
    <n v="3.9279999999999999"/>
    <n v="0.46300000000000002"/>
    <n v="39.28"/>
    <n v="39.28"/>
    <s v="USD"/>
    <n v="1"/>
    <n v="1"/>
    <n v="1"/>
    <n v="1"/>
    <n v="1"/>
    <n v="1"/>
    <n v="1"/>
    <n v="1"/>
    <n v="83.49"/>
    <n v="83.49"/>
    <n v="83.49"/>
    <n v="83.49"/>
    <n v="47.047550600000001"/>
    <n v="47.047550600000001"/>
    <n v="2.125509165"/>
    <n v="2.125509165"/>
  </r>
  <r>
    <d v="2025-11-10T00:00:00"/>
    <x v="21"/>
    <n v="1785"/>
    <n v="11"/>
    <n v="2.9279999999999999"/>
    <n v="0.61599999999999999"/>
    <n v="32.21"/>
    <n v="32.21"/>
    <s v="USD"/>
    <n v="2"/>
    <n v="3"/>
    <n v="3"/>
    <n v="3"/>
    <n v="3"/>
    <n v="4"/>
    <n v="4"/>
    <n v="4"/>
    <n v="119.47"/>
    <n v="144.44999999999999"/>
    <n v="144.44999999999999"/>
    <n v="144.44999999999999"/>
    <n v="22.298373139999999"/>
    <n v="22.298373139999999"/>
    <n v="4.484632102"/>
    <n v="4.484632102"/>
  </r>
  <r>
    <d v="2025-11-10T00:00:00"/>
    <x v="22"/>
    <n v="769"/>
    <n v="12"/>
    <n v="2.6070000000000002"/>
    <n v="1.56"/>
    <n v="31.28"/>
    <n v="31.28"/>
    <s v="USD"/>
    <n v="4"/>
    <n v="5"/>
    <n v="5"/>
    <n v="5"/>
    <n v="6"/>
    <n v="8"/>
    <n v="8"/>
    <n v="8"/>
    <n v="156.43"/>
    <n v="212.41"/>
    <n v="212.41"/>
    <n v="212.41"/>
    <n v="14.72623699"/>
    <n v="14.72623699"/>
    <n v="6.7906010229999998"/>
    <n v="6.7906010229999998"/>
  </r>
  <r>
    <d v="2025-11-10T00:00:00"/>
    <x v="3"/>
    <n v="1041"/>
    <n v="2"/>
    <n v="4.58"/>
    <n v="0.192"/>
    <n v="9.16"/>
    <n v="9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6"/>
    <n v="3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45"/>
    <n v="1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0"/>
    <n v="461"/>
    <n v="1"/>
    <n v="5.94"/>
    <n v="0.217"/>
    <n v="5.94"/>
    <n v="5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14"/>
    <n v="120"/>
    <n v="1"/>
    <n v="3.94"/>
    <n v="0.83299999999999996"/>
    <n v="3.94"/>
    <n v="3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23"/>
    <n v="200"/>
    <n v="4"/>
    <n v="3.3380000000000001"/>
    <n v="2"/>
    <n v="13.35"/>
    <n v="13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4"/>
    <n v="2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8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0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2"/>
    <n v="342"/>
    <n v="4"/>
    <n v="2.83"/>
    <n v="1.17"/>
    <n v="11.32"/>
    <n v="1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6"/>
    <n v="501"/>
    <n v="3"/>
    <n v="1.75"/>
    <n v="0.59899999999999998"/>
    <n v="5.25"/>
    <n v="5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15"/>
    <n v="3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6"/>
    <n v="772"/>
    <n v="4"/>
    <n v="3.7530000000000001"/>
    <n v="0.51800000000000002"/>
    <n v="15.01"/>
    <n v="15.01"/>
    <s v="USD"/>
    <n v="3"/>
    <n v="3"/>
    <n v="3"/>
    <n v="3"/>
    <n v="9"/>
    <n v="9"/>
    <n v="9"/>
    <n v="9"/>
    <n v="358.41"/>
    <n v="358.41"/>
    <n v="358.41"/>
    <n v="358.41"/>
    <n v="4.1879411849999997"/>
    <n v="4.1879411849999997"/>
    <n v="23.87808128"/>
    <n v="23.87808128"/>
  </r>
  <r>
    <d v="2025-11-10T00:00:00"/>
    <x v="32"/>
    <n v="2479"/>
    <n v="10"/>
    <n v="2.298"/>
    <n v="0.40300000000000002"/>
    <n v="22.98"/>
    <n v="22.98"/>
    <s v="USD"/>
    <n v="2"/>
    <n v="2"/>
    <n v="2"/>
    <n v="2"/>
    <n v="2"/>
    <n v="2"/>
    <n v="2"/>
    <n v="2"/>
    <n v="46.47"/>
    <n v="46.47"/>
    <n v="46.47"/>
    <n v="46.47"/>
    <n v="49.451258879999997"/>
    <n v="49.451258879999997"/>
    <n v="2.0221932109999998"/>
    <n v="2.0221932109999998"/>
  </r>
  <r>
    <d v="2025-11-10T00:00:00"/>
    <x v="47"/>
    <n v="2164"/>
    <n v="13"/>
    <n v="1.962"/>
    <n v="0.60099999999999998"/>
    <n v="25.51"/>
    <n v="25.51"/>
    <s v="USD"/>
    <n v="1"/>
    <n v="1"/>
    <n v="1"/>
    <n v="1"/>
    <n v="1"/>
    <n v="1"/>
    <n v="1"/>
    <n v="1"/>
    <n v="21.88"/>
    <n v="21.88"/>
    <n v="21.88"/>
    <n v="21.88"/>
    <n v="116.5904936"/>
    <n v="116.5904936"/>
    <n v="0.85770286159999998"/>
    <n v="0.85770286159999998"/>
  </r>
  <r>
    <d v="2025-11-10T00:00:00"/>
    <x v="24"/>
    <n v="491"/>
    <n v="3"/>
    <n v="3.9870000000000001"/>
    <n v="0.61099999999999999"/>
    <n v="11.96"/>
    <n v="11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"/>
    <n v="5887"/>
    <n v="28"/>
    <n v="2.2909999999999999"/>
    <n v="0.47599999999999998"/>
    <n v="64.150000000000006"/>
    <n v="64.150000000000006"/>
    <s v="USD"/>
    <n v="2"/>
    <n v="2"/>
    <n v="2"/>
    <n v="2"/>
    <n v="4"/>
    <n v="4"/>
    <n v="4"/>
    <n v="4"/>
    <n v="145.96"/>
    <n v="145.96"/>
    <n v="145.96"/>
    <n v="145.96"/>
    <n v="43.950397369999997"/>
    <n v="43.950397369999997"/>
    <n v="2.2752922839999998"/>
    <n v="2.2752922839999998"/>
  </r>
  <r>
    <d v="2025-11-10T00:00:00"/>
    <x v="17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5"/>
    <n v="2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44"/>
    <n v="3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"/>
    <n v="1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21"/>
    <n v="1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25"/>
    <n v="447"/>
    <n v="2"/>
    <n v="3.5649999999999999"/>
    <n v="0.44700000000000001"/>
    <n v="7.13"/>
    <n v="7.13"/>
    <s v="USD"/>
    <n v="1"/>
    <n v="1"/>
    <n v="1"/>
    <n v="1"/>
    <n v="2"/>
    <n v="2"/>
    <n v="2"/>
    <n v="2"/>
    <n v="68.98"/>
    <n v="68.98"/>
    <n v="68.98"/>
    <n v="68.98"/>
    <n v="10.33632937"/>
    <n v="10.33632937"/>
    <n v="9.6746143060000005"/>
    <n v="9.6746143060000005"/>
  </r>
  <r>
    <d v="2025-11-10T00:00:00"/>
    <x v="26"/>
    <n v="1498"/>
    <n v="10"/>
    <n v="2.4809999999999999"/>
    <n v="0.66800000000000004"/>
    <n v="24.81"/>
    <n v="24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27"/>
    <n v="492"/>
    <n v="1"/>
    <n v="2.76"/>
    <n v="0.20300000000000001"/>
    <n v="2.76"/>
    <n v="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3"/>
    <n v="1072"/>
    <n v="5"/>
    <n v="1.96"/>
    <n v="0.46600000000000003"/>
    <n v="9.8000000000000007"/>
    <n v="9.8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5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7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4"/>
    <n v="136"/>
    <n v="8"/>
    <n v="3.0329999999999999"/>
    <n v="5.8819999999999997"/>
    <n v="24.26"/>
    <n v="24.26"/>
    <s v="USD"/>
    <n v="2"/>
    <n v="2"/>
    <n v="2"/>
    <n v="2"/>
    <n v="2"/>
    <n v="2"/>
    <n v="2"/>
    <n v="2"/>
    <n v="50.86"/>
    <n v="50.86"/>
    <n v="50.86"/>
    <n v="50.86"/>
    <n v="47.699567440000003"/>
    <n v="47.699567440000003"/>
    <n v="2.0964550700000002"/>
    <n v="2.0964550700000002"/>
  </r>
  <r>
    <d v="2025-11-10T00:00:00"/>
    <x v="44"/>
    <n v="111"/>
    <n v="3"/>
    <n v="1.98"/>
    <n v="2.7029999999999998"/>
    <n v="5.94"/>
    <n v="5.94"/>
    <s v="USD"/>
    <n v="1"/>
    <n v="1"/>
    <n v="1"/>
    <n v="1"/>
    <n v="1"/>
    <n v="1"/>
    <n v="1"/>
    <n v="1"/>
    <n v="31.88"/>
    <n v="31.88"/>
    <n v="31.88"/>
    <n v="31.88"/>
    <n v="18.632371389999999"/>
    <n v="18.632371389999999"/>
    <n v="5.3670033669999997"/>
    <n v="5.3670033669999997"/>
  </r>
  <r>
    <d v="2025-11-10T00:00:00"/>
    <x v="12"/>
    <n v="1096"/>
    <n v="6"/>
    <n v="3.8780000000000001"/>
    <n v="0.54700000000000004"/>
    <n v="23.27"/>
    <n v="23.27"/>
    <s v="USD"/>
    <n v="1"/>
    <n v="1"/>
    <n v="1"/>
    <n v="1"/>
    <n v="1"/>
    <n v="1"/>
    <n v="1"/>
    <n v="1"/>
    <n v="27.49"/>
    <n v="27.49"/>
    <n v="27.49"/>
    <n v="27.49"/>
    <n v="84.648963260000002"/>
    <n v="84.648963260000002"/>
    <n v="1.1813493770000001"/>
    <n v="1.1813493770000001"/>
  </r>
  <r>
    <d v="2025-11-10T00:00:00"/>
    <x v="10"/>
    <n v="183"/>
    <n v="2"/>
    <n v="3.9049999999999998"/>
    <n v="1.093"/>
    <n v="7.81"/>
    <n v="7.81"/>
    <s v="USD"/>
    <n v="1"/>
    <n v="1"/>
    <n v="1"/>
    <n v="1"/>
    <n v="1"/>
    <n v="1"/>
    <n v="1"/>
    <n v="1"/>
    <n v="32.880000000000003"/>
    <n v="32.880000000000003"/>
    <n v="32.880000000000003"/>
    <n v="32.880000000000003"/>
    <n v="23.753041360000001"/>
    <n v="23.753041360000001"/>
    <n v="4.2099871960000002"/>
    <n v="4.2099871960000002"/>
  </r>
  <r>
    <d v="2025-11-10T00:00:00"/>
    <x v="28"/>
    <n v="177"/>
    <n v="1"/>
    <n v="2.59"/>
    <n v="0.56499999999999995"/>
    <n v="2.59"/>
    <n v="2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2"/>
    <n v="184"/>
    <n v="2"/>
    <n v="3.01"/>
    <n v="1.087"/>
    <n v="6.02"/>
    <n v="6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9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6"/>
    <n v="302"/>
    <n v="1"/>
    <n v="2.16"/>
    <n v="0.33100000000000002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8"/>
    <n v="954"/>
    <n v="18"/>
    <n v="1.3660000000000001"/>
    <n v="1.887"/>
    <n v="24.58"/>
    <n v="24.58"/>
    <s v="USD"/>
    <n v="3"/>
    <n v="3"/>
    <n v="3"/>
    <n v="3"/>
    <n v="3"/>
    <n v="3"/>
    <n v="3"/>
    <n v="3"/>
    <n v="61.35"/>
    <n v="61.35"/>
    <n v="61.35"/>
    <n v="61.35"/>
    <n v="40.065199669999998"/>
    <n v="40.065199669999998"/>
    <n v="2.4959316519999999"/>
    <n v="2.4959316519999999"/>
  </r>
  <r>
    <d v="2025-11-10T00:00:00"/>
    <x v="19"/>
    <n v="151"/>
    <n v="2"/>
    <n v="3.81"/>
    <n v="1.325"/>
    <n v="7.62"/>
    <n v="7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29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29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29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29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0"/>
    <n v="897"/>
    <n v="11"/>
    <n v="0.627"/>
    <n v="1.226"/>
    <n v="6.9"/>
    <n v="6.9"/>
    <s v="USD"/>
    <n v="0"/>
    <n v="1"/>
    <n v="1"/>
    <n v="1"/>
    <n v="0"/>
    <n v="1"/>
    <n v="1"/>
    <n v="1"/>
    <n v="0"/>
    <n v="13.88"/>
    <n v="13.88"/>
    <n v="13.88"/>
    <n v="49.711815559999998"/>
    <n v="49.711815559999998"/>
    <n v="2.011594203"/>
    <n v="2.011594203"/>
  </r>
  <r>
    <d v="2025-11-10T00:00:00"/>
    <x v="30"/>
    <n v="1558"/>
    <n v="13"/>
    <n v="0.502"/>
    <n v="0.83399999999999996"/>
    <n v="6.53"/>
    <n v="6.53"/>
    <s v="USD"/>
    <n v="2"/>
    <n v="2"/>
    <n v="2"/>
    <n v="2"/>
    <n v="2"/>
    <n v="2"/>
    <n v="2"/>
    <n v="2"/>
    <n v="25.37"/>
    <n v="25.37"/>
    <n v="25.37"/>
    <n v="25.37"/>
    <n v="25.739061880000001"/>
    <n v="25.739061880000001"/>
    <n v="3.885145482"/>
    <n v="3.885145482"/>
  </r>
  <r>
    <d v="2025-11-10T00:00:00"/>
    <x v="30"/>
    <n v="556"/>
    <n v="6"/>
    <n v="0.49"/>
    <n v="1.079"/>
    <n v="2.94"/>
    <n v="2.94"/>
    <s v="USD"/>
    <n v="2"/>
    <n v="2"/>
    <n v="2"/>
    <n v="2"/>
    <n v="2"/>
    <n v="2"/>
    <n v="2"/>
    <n v="2"/>
    <n v="48.37"/>
    <n v="48.37"/>
    <n v="48.37"/>
    <n v="48.37"/>
    <n v="6.0781476120000004"/>
    <n v="6.0781476120000004"/>
    <n v="16.452380949999998"/>
    <n v="16.452380949999998"/>
  </r>
  <r>
    <d v="2025-11-10T00:00:00"/>
    <x v="30"/>
    <n v="2984"/>
    <n v="28"/>
    <n v="0.26300000000000001"/>
    <n v="0.93799999999999994"/>
    <n v="7.35"/>
    <n v="7.35"/>
    <s v="USD"/>
    <n v="1"/>
    <n v="1"/>
    <n v="1"/>
    <n v="1"/>
    <n v="1"/>
    <n v="1"/>
    <n v="1"/>
    <n v="1"/>
    <n v="11.49"/>
    <n v="11.49"/>
    <n v="11.49"/>
    <n v="11.49"/>
    <n v="63.968668409999999"/>
    <n v="63.968668409999999"/>
    <n v="1.5632653059999999"/>
    <n v="1.5632653059999999"/>
  </r>
  <r>
    <d v="2025-11-10T00:00:00"/>
    <x v="31"/>
    <n v="191"/>
    <n v="7"/>
    <n v="1.546"/>
    <n v="3.665"/>
    <n v="10.82"/>
    <n v="10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2"/>
    <n v="178"/>
    <n v="1"/>
    <n v="1.02"/>
    <n v="0.56200000000000006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1"/>
    <n v="463"/>
    <n v="5"/>
    <n v="1.47"/>
    <n v="1.08"/>
    <n v="7.35"/>
    <n v="7.35"/>
    <s v="USD"/>
    <n v="5"/>
    <n v="5"/>
    <n v="5"/>
    <n v="5"/>
    <n v="6"/>
    <n v="6"/>
    <n v="6"/>
    <n v="6"/>
    <n v="180.3"/>
    <n v="180.3"/>
    <n v="180.3"/>
    <n v="180.3"/>
    <n v="4.0765391009999998"/>
    <n v="4.0765391009999998"/>
    <n v="24.53061224"/>
    <n v="24.53061224"/>
  </r>
  <r>
    <d v="2025-11-10T00:00:00"/>
    <x v="32"/>
    <n v="238"/>
    <n v="2"/>
    <n v="0.81499999999999995"/>
    <n v="0.84"/>
    <n v="1.63"/>
    <n v="1.63"/>
    <s v="USD"/>
    <n v="1"/>
    <n v="1"/>
    <n v="1"/>
    <n v="1"/>
    <n v="1"/>
    <n v="1"/>
    <n v="1"/>
    <n v="1"/>
    <n v="36.880000000000003"/>
    <n v="36.880000000000003"/>
    <n v="36.880000000000003"/>
    <n v="36.880000000000003"/>
    <n v="4.4197396959999997"/>
    <n v="4.4197396959999997"/>
    <n v="22.62576687"/>
    <n v="22.62576687"/>
  </r>
  <r>
    <d v="2025-11-10T00:00:00"/>
    <x v="32"/>
    <n v="249"/>
    <n v="2"/>
    <n v="1.425"/>
    <n v="0.80300000000000005"/>
    <n v="2.85"/>
    <n v="2.85"/>
    <s v="USD"/>
    <n v="2"/>
    <n v="2"/>
    <n v="2"/>
    <n v="2"/>
    <n v="2"/>
    <n v="2"/>
    <n v="2"/>
    <n v="2"/>
    <n v="46.86"/>
    <n v="46.86"/>
    <n v="46.86"/>
    <n v="46.86"/>
    <n v="6.0819462230000001"/>
    <n v="6.0819462230000001"/>
    <n v="16.442105260000002"/>
    <n v="16.442105260000002"/>
  </r>
  <r>
    <d v="2025-11-10T00:00:00"/>
    <x v="31"/>
    <n v="1134"/>
    <n v="3"/>
    <n v="1.4530000000000001"/>
    <n v="0.26500000000000001"/>
    <n v="4.3600000000000003"/>
    <n v="4.3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2"/>
    <n v="261"/>
    <n v="1"/>
    <n v="0.6"/>
    <n v="0.38300000000000001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1"/>
    <n v="3019"/>
    <n v="17"/>
    <n v="0.95499999999999996"/>
    <n v="0.56299999999999994"/>
    <n v="16.23"/>
    <n v="16.23"/>
    <s v="USD"/>
    <n v="0"/>
    <n v="1"/>
    <n v="1"/>
    <n v="1"/>
    <n v="0"/>
    <n v="1"/>
    <n v="1"/>
    <n v="1"/>
    <n v="0"/>
    <n v="31.49"/>
    <n v="31.49"/>
    <n v="31.49"/>
    <n v="51.540171479999998"/>
    <n v="51.540171479999998"/>
    <n v="1.940234134"/>
    <n v="1.940234134"/>
  </r>
  <r>
    <d v="2025-11-10T00:00:00"/>
    <x v="3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4"/>
    <n v="345"/>
    <n v="2"/>
    <n v="0.99"/>
    <n v="0.57999999999999996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5"/>
    <n v="885"/>
    <n v="10"/>
    <n v="0.92900000000000005"/>
    <n v="1.1299999999999999"/>
    <n v="9.2899999999999991"/>
    <n v="9.2899999999999991"/>
    <s v="USD"/>
    <n v="1"/>
    <n v="1"/>
    <n v="1"/>
    <n v="1"/>
    <n v="1"/>
    <n v="1"/>
    <n v="1"/>
    <n v="1"/>
    <n v="22.49"/>
    <n v="22.49"/>
    <n v="22.49"/>
    <n v="22.49"/>
    <n v="41.307247670000002"/>
    <n v="41.307247670000002"/>
    <n v="2.4208826700000001"/>
    <n v="2.4208826700000001"/>
  </r>
  <r>
    <d v="2025-11-10T00:00:00"/>
    <x v="35"/>
    <n v="1301"/>
    <n v="11"/>
    <n v="0.82799999999999996"/>
    <n v="0.84599999999999997"/>
    <n v="9.11"/>
    <n v="9.11"/>
    <s v="USD"/>
    <n v="1"/>
    <n v="1"/>
    <n v="1"/>
    <n v="1"/>
    <n v="1"/>
    <n v="1"/>
    <n v="1"/>
    <n v="1"/>
    <n v="21.88"/>
    <n v="21.88"/>
    <n v="21.88"/>
    <n v="21.88"/>
    <n v="41.636197439999997"/>
    <n v="41.636197439999997"/>
    <n v="2.4017563119999998"/>
    <n v="2.4017563119999998"/>
  </r>
  <r>
    <d v="2025-11-10T00:00:00"/>
    <x v="3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4"/>
    <n v="766"/>
    <n v="7"/>
    <n v="1.2230000000000001"/>
    <n v="0.91400000000000003"/>
    <n v="8.56"/>
    <n v="8.56"/>
    <s v="USD"/>
    <n v="0"/>
    <n v="2"/>
    <n v="2"/>
    <n v="2"/>
    <n v="0"/>
    <n v="2"/>
    <n v="2"/>
    <n v="2"/>
    <n v="0"/>
    <n v="54.76"/>
    <n v="54.76"/>
    <n v="54.76"/>
    <n v="15.631848059999999"/>
    <n v="15.631848059999999"/>
    <n v="6.3971962619999996"/>
    <n v="6.3971962619999996"/>
  </r>
  <r>
    <d v="2025-11-10T00:00:00"/>
    <x v="33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4"/>
    <n v="3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5"/>
    <n v="828"/>
    <n v="4"/>
    <n v="1.2949999999999999"/>
    <n v="0.48299999999999998"/>
    <n v="5.18"/>
    <n v="5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4"/>
    <n v="1044"/>
    <n v="9"/>
    <n v="0.503"/>
    <n v="0.86199999999999999"/>
    <n v="4.53"/>
    <n v="4.53"/>
    <s v="USD"/>
    <n v="3"/>
    <n v="3"/>
    <n v="3"/>
    <n v="3"/>
    <n v="4"/>
    <n v="4"/>
    <n v="4"/>
    <n v="4"/>
    <n v="116.84"/>
    <n v="116.84"/>
    <n v="116.84"/>
    <n v="116.84"/>
    <n v="3.8770968849999998"/>
    <n v="3.8770968849999998"/>
    <n v="25.792494479999998"/>
    <n v="25.792494479999998"/>
  </r>
  <r>
    <d v="2025-11-10T00:00:00"/>
    <x v="33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5"/>
    <n v="1796"/>
    <n v="12"/>
    <n v="0.57299999999999995"/>
    <n v="0.66800000000000004"/>
    <n v="6.87"/>
    <n v="6.87"/>
    <s v="USD"/>
    <n v="1"/>
    <n v="2"/>
    <n v="2"/>
    <n v="2"/>
    <n v="1"/>
    <n v="2"/>
    <n v="2"/>
    <n v="2"/>
    <n v="36.49"/>
    <n v="58.37"/>
    <n v="58.37"/>
    <n v="58.37"/>
    <n v="11.769744729999999"/>
    <n v="11.769744729999999"/>
    <n v="8.4963609899999994"/>
    <n v="8.4963609899999994"/>
  </r>
  <r>
    <d v="2025-11-10T00:00:00"/>
    <x v="36"/>
    <n v="560"/>
    <n v="5"/>
    <n v="1.794"/>
    <n v="0.89300000000000002"/>
    <n v="8.9700000000000006"/>
    <n v="8.9700000000000006"/>
    <s v="USD"/>
    <n v="1"/>
    <n v="1"/>
    <n v="1"/>
    <n v="1"/>
    <n v="1"/>
    <n v="1"/>
    <n v="1"/>
    <n v="1"/>
    <n v="28.49"/>
    <n v="28.49"/>
    <n v="28.49"/>
    <n v="28.49"/>
    <n v="31.484731480000001"/>
    <n v="31.484731480000001"/>
    <n v="3.176142698"/>
    <n v="3.176142698"/>
  </r>
  <r>
    <d v="2025-11-10T00:00:00"/>
    <x v="36"/>
    <n v="1635"/>
    <n v="10"/>
    <n v="1.1379999999999999"/>
    <n v="0.61199999999999999"/>
    <n v="11.38"/>
    <n v="11.38"/>
    <s v="USD"/>
    <n v="2"/>
    <n v="2"/>
    <n v="2"/>
    <n v="2"/>
    <n v="4"/>
    <n v="4"/>
    <n v="4"/>
    <n v="4"/>
    <n v="104.96"/>
    <n v="104.96"/>
    <n v="104.96"/>
    <n v="104.96"/>
    <n v="10.84222561"/>
    <n v="10.84222561"/>
    <n v="9.2231985939999994"/>
    <n v="9.2231985939999994"/>
  </r>
  <r>
    <d v="2025-11-10T00:00:00"/>
    <x v="36"/>
    <n v="454"/>
    <n v="4"/>
    <n v="2.085"/>
    <n v="0.88100000000000001"/>
    <n v="8.34"/>
    <n v="8.34"/>
    <s v="USD"/>
    <n v="2"/>
    <n v="2"/>
    <n v="2"/>
    <n v="2"/>
    <n v="2"/>
    <n v="2"/>
    <n v="2"/>
    <n v="2"/>
    <n v="56.98"/>
    <n v="56.98"/>
    <n v="56.98"/>
    <n v="56.98"/>
    <n v="14.636714639999999"/>
    <n v="14.636714639999999"/>
    <n v="6.8321342930000002"/>
    <n v="6.8321342930000002"/>
  </r>
  <r>
    <d v="2025-11-10T00:00:00"/>
    <x v="36"/>
    <n v="1285"/>
    <n v="4"/>
    <n v="0.75"/>
    <n v="0.311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7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7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7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8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7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9"/>
    <n v="274"/>
    <n v="6"/>
    <n v="0.92700000000000005"/>
    <n v="2.19"/>
    <n v="5.56"/>
    <n v="5.56"/>
    <s v="USD"/>
    <n v="2"/>
    <n v="2"/>
    <n v="2"/>
    <n v="2"/>
    <n v="2"/>
    <n v="2"/>
    <n v="2"/>
    <n v="2"/>
    <n v="22.98"/>
    <n v="22.98"/>
    <n v="22.98"/>
    <n v="22.98"/>
    <n v="24.194952130000001"/>
    <n v="24.194952130000001"/>
    <n v="4.1330935249999996"/>
    <n v="4.1330935249999996"/>
  </r>
  <r>
    <d v="2025-11-10T00:00:00"/>
    <x v="40"/>
    <n v="214"/>
    <n v="1"/>
    <n v="2.2799999999999998"/>
    <n v="0.46700000000000003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1"/>
    <n v="650"/>
    <n v="3"/>
    <n v="1.2"/>
    <n v="0.46200000000000002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2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9"/>
    <n v="329"/>
    <n v="3"/>
    <n v="0.78"/>
    <n v="0.91200000000000003"/>
    <n v="2.34"/>
    <n v="2.34"/>
    <s v="USD"/>
    <n v="1"/>
    <n v="1"/>
    <n v="1"/>
    <n v="1"/>
    <n v="1"/>
    <n v="1"/>
    <n v="1"/>
    <n v="1"/>
    <n v="11.49"/>
    <n v="11.49"/>
    <n v="11.49"/>
    <n v="11.49"/>
    <n v="20.365535250000001"/>
    <n v="20.365535250000001"/>
    <n v="4.9102564099999997"/>
    <n v="4.9102564099999997"/>
  </r>
  <r>
    <d v="2025-11-10T00:00:00"/>
    <x v="40"/>
    <n v="585"/>
    <n v="4"/>
    <n v="0.68300000000000005"/>
    <n v="0.68400000000000005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1"/>
    <n v="825"/>
    <n v="7"/>
    <n v="1.0760000000000001"/>
    <n v="0.84799999999999998"/>
    <n v="7.53"/>
    <n v="7.53"/>
    <s v="USD"/>
    <n v="5"/>
    <n v="6"/>
    <n v="6"/>
    <n v="6"/>
    <n v="5"/>
    <n v="6"/>
    <n v="6"/>
    <n v="6"/>
    <n v="119.33"/>
    <n v="157.21"/>
    <n v="157.21"/>
    <n v="157.21"/>
    <n v="4.7897716429999999"/>
    <n v="4.7897716429999999"/>
    <n v="20.877822049999999"/>
    <n v="20.877822049999999"/>
  </r>
  <r>
    <d v="2025-11-10T00:00:00"/>
    <x v="42"/>
    <n v="395"/>
    <n v="1"/>
    <n v="1.08"/>
    <n v="0.253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2"/>
    <n v="36"/>
    <n v="1"/>
    <n v="1.32"/>
    <n v="2.778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0"/>
    <n v="2811"/>
    <n v="21"/>
    <n v="1.353"/>
    <n v="0.747"/>
    <n v="28.42"/>
    <n v="28.42"/>
    <s v="USD"/>
    <n v="0"/>
    <n v="2"/>
    <n v="2"/>
    <n v="2"/>
    <n v="0"/>
    <n v="2"/>
    <n v="2"/>
    <n v="2"/>
    <n v="0"/>
    <n v="48.37"/>
    <n v="48.37"/>
    <n v="48.37"/>
    <n v="58.755426919999998"/>
    <n v="58.755426919999998"/>
    <n v="1.701970443"/>
    <n v="1.701970443"/>
  </r>
  <r>
    <d v="2025-11-10T00:00:00"/>
    <x v="39"/>
    <n v="263"/>
    <n v="1"/>
    <n v="0.46"/>
    <n v="0.38"/>
    <n v="0.46"/>
    <n v="0.46"/>
    <s v="USD"/>
    <n v="1"/>
    <n v="3"/>
    <n v="3"/>
    <n v="3"/>
    <n v="1"/>
    <n v="3"/>
    <n v="3"/>
    <n v="3"/>
    <n v="11.49"/>
    <n v="49.25"/>
    <n v="49.25"/>
    <n v="49.25"/>
    <n v="0.93401015229999995"/>
    <n v="0.93401015229999995"/>
    <n v="107.06521739999999"/>
    <n v="107.06521739999999"/>
  </r>
  <r>
    <d v="2025-11-10T00:00:00"/>
    <x v="40"/>
    <n v="263"/>
    <n v="6"/>
    <n v="1.3069999999999999"/>
    <n v="2.2810000000000001"/>
    <n v="7.84"/>
    <n v="7.84"/>
    <s v="USD"/>
    <n v="1"/>
    <n v="1"/>
    <n v="1"/>
    <n v="1"/>
    <n v="1"/>
    <n v="1"/>
    <n v="1"/>
    <n v="1"/>
    <n v="21.9"/>
    <n v="21.9"/>
    <n v="21.9"/>
    <n v="21.9"/>
    <n v="35.799086760000002"/>
    <n v="35.799086760000002"/>
    <n v="2.7933673469999998"/>
    <n v="2.7933673469999998"/>
  </r>
  <r>
    <d v="2025-11-10T00:00:00"/>
    <x v="41"/>
    <n v="811"/>
    <n v="12"/>
    <n v="1.218"/>
    <n v="1.48"/>
    <n v="14.61"/>
    <n v="14.61"/>
    <s v="USD"/>
    <n v="1"/>
    <n v="1"/>
    <n v="1"/>
    <n v="1"/>
    <n v="1"/>
    <n v="1"/>
    <n v="1"/>
    <n v="1"/>
    <n v="22.88"/>
    <n v="22.88"/>
    <n v="22.88"/>
    <n v="22.88"/>
    <n v="63.8548951"/>
    <n v="63.8548951"/>
    <n v="1.56605065"/>
    <n v="1.56605065"/>
  </r>
  <r>
    <d v="2025-11-10T00:00:00"/>
    <x v="41"/>
    <n v="191"/>
    <n v="2"/>
    <n v="0.81"/>
    <n v="1.0469999999999999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9"/>
    <n v="288"/>
    <n v="3"/>
    <n v="0.36299999999999999"/>
    <n v="1.042"/>
    <n v="1.0900000000000001"/>
    <n v="1.09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2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40"/>
    <n v="1947"/>
    <n v="4"/>
    <n v="0.60299999999999998"/>
    <n v="0.20499999999999999"/>
    <n v="2.41"/>
    <n v="2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28"/>
    <n v="307"/>
    <n v="3"/>
    <n v="1.2170000000000001"/>
    <n v="0.97699999999999998"/>
    <n v="3.65"/>
    <n v="3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28"/>
    <n v="444"/>
    <n v="6"/>
    <n v="1.427"/>
    <n v="1.351"/>
    <n v="8.56"/>
    <n v="8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3"/>
    <n v="351"/>
    <n v="4"/>
    <n v="1.2"/>
    <n v="1.1399999999999999"/>
    <n v="4.8"/>
    <n v="4.8"/>
    <s v="USD"/>
    <n v="2"/>
    <n v="2"/>
    <n v="2"/>
    <n v="2"/>
    <n v="2"/>
    <n v="2"/>
    <n v="2"/>
    <n v="2"/>
    <n v="31.96"/>
    <n v="31.96"/>
    <n v="31.96"/>
    <n v="31.96"/>
    <n v="15.018773469999999"/>
    <n v="15.018773469999999"/>
    <n v="6.6583333329999999"/>
    <n v="6.6583333329999999"/>
  </r>
  <r>
    <d v="2025-11-10T00:00:00"/>
    <x v="28"/>
    <n v="441"/>
    <n v="2"/>
    <n v="1.4350000000000001"/>
    <n v="0.45400000000000001"/>
    <n v="2.87"/>
    <n v="2.87"/>
    <s v="USD"/>
    <n v="1"/>
    <n v="1"/>
    <n v="1"/>
    <n v="1"/>
    <n v="1"/>
    <n v="1"/>
    <n v="1"/>
    <n v="1"/>
    <n v="37.49"/>
    <n v="37.49"/>
    <n v="37.49"/>
    <n v="37.49"/>
    <n v="7.6553747669999996"/>
    <n v="7.6553747669999996"/>
    <n v="13.062717770000001"/>
    <n v="13.062717770000001"/>
  </r>
  <r>
    <d v="2025-11-10T00:00:00"/>
    <x v="43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43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28"/>
    <n v="559"/>
    <n v="7"/>
    <n v="0.82399999999999995"/>
    <n v="1.252"/>
    <n v="5.77"/>
    <n v="5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8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45"/>
    <n v="83"/>
    <n v="1"/>
    <n v="1.02"/>
    <n v="1.2050000000000001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5"/>
    <n v="979"/>
    <n v="3"/>
    <n v="1.31"/>
    <n v="0.30599999999999999"/>
    <n v="3.93"/>
    <n v="3.93"/>
    <s v="USD"/>
    <n v="0"/>
    <n v="0"/>
    <n v="1"/>
    <n v="1"/>
    <n v="0"/>
    <n v="0"/>
    <n v="1"/>
    <n v="1"/>
    <n v="0"/>
    <n v="0"/>
    <n v="24.49"/>
    <n v="24.49"/>
    <m/>
    <n v="16.047366270000001"/>
    <n v="0"/>
    <n v="6.2315521629999999"/>
  </r>
  <r>
    <d v="2025-11-10T00:00:00"/>
    <x v="3"/>
    <n v="201"/>
    <n v="1"/>
    <n v="1.5"/>
    <n v="0.49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5"/>
    <n v="1993"/>
    <n v="12"/>
    <n v="0.96699999999999997"/>
    <n v="0.60199999999999998"/>
    <n v="11.6"/>
    <n v="11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8"/>
    <n v="393"/>
    <n v="1"/>
    <n v="1.5"/>
    <n v="0.254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5"/>
    <n v="332"/>
    <n v="3"/>
    <n v="1.04"/>
    <n v="0.90400000000000003"/>
    <n v="3.12"/>
    <n v="3.12"/>
    <s v="USD"/>
    <n v="3"/>
    <n v="3"/>
    <n v="3"/>
    <n v="3"/>
    <n v="3"/>
    <n v="3"/>
    <n v="3"/>
    <n v="3"/>
    <n v="86.96"/>
    <n v="86.96"/>
    <n v="86.96"/>
    <n v="86.96"/>
    <n v="3.5878564860000002"/>
    <n v="3.5878564860000002"/>
    <n v="27.871794869999999"/>
    <n v="27.871794869999999"/>
  </r>
  <r>
    <d v="2025-11-10T00:00:00"/>
    <x v="5"/>
    <n v="897"/>
    <n v="7"/>
    <n v="1.0309999999999999"/>
    <n v="0.78"/>
    <n v="7.22"/>
    <n v="7.22"/>
    <s v="USD"/>
    <n v="2"/>
    <n v="2"/>
    <n v="2"/>
    <n v="2"/>
    <n v="2"/>
    <n v="2"/>
    <n v="2"/>
    <n v="2"/>
    <n v="58.98"/>
    <n v="58.98"/>
    <n v="58.98"/>
    <n v="58.98"/>
    <n v="12.24143778"/>
    <n v="12.24143778"/>
    <n v="8.168975069"/>
    <n v="8.168975069"/>
  </r>
  <r>
    <d v="2025-11-10T00:00:00"/>
    <x v="8"/>
    <n v="237"/>
    <n v="2"/>
    <n v="2.19"/>
    <n v="0.84399999999999997"/>
    <n v="4.38"/>
    <n v="4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5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3"/>
    <n v="513"/>
    <n v="2"/>
    <n v="1.885"/>
    <n v="0.39"/>
    <n v="3.77"/>
    <n v="3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8"/>
    <n v="530"/>
    <n v="3"/>
    <n v="1.0369999999999999"/>
    <n v="0.56599999999999995"/>
    <n v="3.11"/>
    <n v="3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45"/>
    <n v="271"/>
    <n v="2"/>
    <n v="0.49"/>
    <n v="0.73799999999999999"/>
    <n v="0.98"/>
    <n v="0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5"/>
    <n v="2371"/>
    <n v="13"/>
    <n v="0.41499999999999998"/>
    <n v="0.54800000000000004"/>
    <n v="5.4"/>
    <n v="5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2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5"/>
    <n v="640"/>
    <n v="2"/>
    <n v="3.335"/>
    <n v="0.313"/>
    <n v="6.67"/>
    <n v="6.67"/>
    <s v="USD"/>
    <n v="1"/>
    <n v="1"/>
    <n v="1"/>
    <n v="1"/>
    <n v="1"/>
    <n v="1"/>
    <n v="1"/>
    <n v="1"/>
    <n v="29.49"/>
    <n v="29.49"/>
    <n v="29.49"/>
    <n v="29.49"/>
    <n v="22.61783655"/>
    <n v="22.61783655"/>
    <n v="4.4212893549999999"/>
    <n v="4.4212893549999999"/>
  </r>
  <r>
    <d v="2025-11-10T00:00:00"/>
    <x v="22"/>
    <n v="2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2"/>
    <n v="13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3"/>
    <n v="795"/>
    <n v="2"/>
    <n v="2.9649999999999999"/>
    <n v="0.252"/>
    <n v="5.93"/>
    <n v="5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16"/>
    <n v="288"/>
    <n v="1"/>
    <n v="3.36"/>
    <n v="0.34699999999999998"/>
    <n v="3.36"/>
    <n v="3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46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0T00:00:00"/>
    <x v="10"/>
    <n v="460"/>
    <n v="1"/>
    <n v="6.31"/>
    <n v="0.217"/>
    <n v="6.31"/>
    <n v="6.31"/>
    <s v="USD"/>
    <n v="0"/>
    <n v="3"/>
    <n v="3"/>
    <n v="3"/>
    <n v="0"/>
    <n v="3"/>
    <n v="3"/>
    <n v="3"/>
    <n v="0"/>
    <n v="95.75"/>
    <n v="95.75"/>
    <n v="95.75"/>
    <n v="6.5900783289999998"/>
    <n v="6.5900783289999998"/>
    <n v="15.17432647"/>
    <n v="15.17432647"/>
  </r>
  <r>
    <d v="2025-11-10T00:00:00"/>
    <x v="8"/>
    <n v="193"/>
    <n v="5"/>
    <n v="4.7679999999999998"/>
    <n v="2.5910000000000002"/>
    <n v="23.84"/>
    <n v="23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0T00:00:00"/>
    <x v="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0"/>
    <n v="2709"/>
    <n v="21"/>
    <n v="1.5489999999999999"/>
    <n v="0.77500000000000002"/>
    <n v="32.53"/>
    <n v="32.53"/>
    <s v="USD"/>
    <n v="3"/>
    <n v="6"/>
    <n v="6"/>
    <n v="6"/>
    <n v="3"/>
    <n v="6"/>
    <n v="6"/>
    <n v="6"/>
    <n v="66.86"/>
    <n v="166.33"/>
    <n v="166.33"/>
    <n v="166.33"/>
    <n v="19.557506159999999"/>
    <n v="19.557506159999999"/>
    <n v="5.1131263450000004"/>
    <n v="5.1131263450000004"/>
  </r>
  <r>
    <d v="2025-11-11T00:00:00"/>
    <x v="1"/>
    <n v="6932"/>
    <n v="114"/>
    <n v="1.704"/>
    <n v="1.645"/>
    <n v="194.2"/>
    <n v="194.2"/>
    <s v="USD"/>
    <n v="18"/>
    <n v="23"/>
    <n v="23"/>
    <n v="23"/>
    <n v="48"/>
    <n v="78"/>
    <n v="78"/>
    <n v="78"/>
    <n v="1310.07"/>
    <n v="2133.23"/>
    <n v="2133.23"/>
    <n v="2133.23"/>
    <n v="9.1035659540000005"/>
    <n v="9.1035659540000005"/>
    <n v="10.984706490000001"/>
    <n v="10.984706490000001"/>
  </r>
  <r>
    <d v="2025-11-11T00:00:00"/>
    <x v="2"/>
    <n v="2634"/>
    <n v="26"/>
    <n v="2.75"/>
    <n v="0.98699999999999999"/>
    <n v="71.5"/>
    <n v="71.5"/>
    <s v="USD"/>
    <n v="5"/>
    <n v="7"/>
    <n v="7"/>
    <n v="7"/>
    <n v="6"/>
    <n v="8"/>
    <n v="8"/>
    <n v="8"/>
    <n v="261.20999999999998"/>
    <n v="320.97000000000003"/>
    <n v="320.97000000000003"/>
    <n v="320.97000000000003"/>
    <n v="22.276225190000002"/>
    <n v="22.276225190000002"/>
    <n v="4.4890909089999997"/>
    <n v="4.4890909089999997"/>
  </r>
  <r>
    <d v="2025-11-11T00:00:00"/>
    <x v="3"/>
    <n v="2687"/>
    <n v="14"/>
    <n v="3.9889999999999999"/>
    <n v="0.52100000000000002"/>
    <n v="55.84"/>
    <n v="55.84"/>
    <s v="USD"/>
    <n v="5"/>
    <n v="5"/>
    <n v="5"/>
    <n v="5"/>
    <n v="6"/>
    <n v="6"/>
    <n v="6"/>
    <n v="6"/>
    <n v="250.94"/>
    <n v="250.94"/>
    <n v="250.94"/>
    <n v="250.94"/>
    <n v="22.252331229999999"/>
    <n v="22.252331229999999"/>
    <n v="4.493911175"/>
    <n v="4.493911175"/>
  </r>
  <r>
    <d v="2025-11-11T00:00:00"/>
    <x v="4"/>
    <n v="1071"/>
    <n v="5"/>
    <n v="4.7"/>
    <n v="0.46700000000000003"/>
    <n v="23.5"/>
    <n v="23.5"/>
    <s v="USD"/>
    <n v="1"/>
    <n v="1"/>
    <n v="1"/>
    <n v="1"/>
    <n v="1"/>
    <n v="1"/>
    <n v="1"/>
    <n v="1"/>
    <n v="117.49"/>
    <n v="117.49"/>
    <n v="117.49"/>
    <n v="117.49"/>
    <n v="20.001702269999999"/>
    <n v="20.001702269999999"/>
    <n v="4.9995744679999996"/>
    <n v="4.9995744679999996"/>
  </r>
  <r>
    <d v="2025-11-11T00:00:00"/>
    <x v="5"/>
    <n v="2460"/>
    <n v="17"/>
    <n v="1.361"/>
    <n v="0.69099999999999995"/>
    <n v="23.14"/>
    <n v="23.14"/>
    <s v="USD"/>
    <n v="2"/>
    <n v="2"/>
    <n v="2"/>
    <n v="2"/>
    <n v="2"/>
    <n v="2"/>
    <n v="2"/>
    <n v="2"/>
    <n v="58.98"/>
    <n v="58.98"/>
    <n v="58.98"/>
    <n v="58.98"/>
    <n v="39.23363852"/>
    <n v="39.23363852"/>
    <n v="2.5488331890000002"/>
    <n v="2.5488331890000002"/>
  </r>
  <r>
    <d v="2025-11-11T00:00:00"/>
    <x v="44"/>
    <n v="4684"/>
    <n v="57"/>
    <n v="2.4039999999999999"/>
    <n v="1.2170000000000001"/>
    <n v="137.05000000000001"/>
    <n v="137.05000000000001"/>
    <s v="USD"/>
    <n v="7"/>
    <n v="7"/>
    <n v="7"/>
    <n v="7"/>
    <n v="7"/>
    <n v="7"/>
    <n v="7"/>
    <n v="7"/>
    <n v="233.33"/>
    <n v="233.33"/>
    <n v="233.33"/>
    <n v="233.33"/>
    <n v="58.736553379999997"/>
    <n v="58.736553379999997"/>
    <n v="1.702517329"/>
    <n v="1.702517329"/>
  </r>
  <r>
    <d v="2025-11-11T00:00:00"/>
    <x v="6"/>
    <n v="1204"/>
    <n v="12"/>
    <n v="2.02"/>
    <n v="0.997"/>
    <n v="24.24"/>
    <n v="24.24"/>
    <s v="USD"/>
    <n v="5"/>
    <n v="7"/>
    <n v="7"/>
    <n v="7"/>
    <n v="8"/>
    <n v="10"/>
    <n v="10"/>
    <n v="10"/>
    <n v="228.79"/>
    <n v="288.16000000000003"/>
    <n v="288.16000000000003"/>
    <n v="288.16000000000003"/>
    <n v="8.4119933370000002"/>
    <n v="8.4119933370000002"/>
    <n v="11.887788779999999"/>
    <n v="11.887788779999999"/>
  </r>
  <r>
    <d v="2025-11-11T00:00:00"/>
    <x v="7"/>
    <n v="2720"/>
    <n v="29"/>
    <n v="1.7969999999999999"/>
    <n v="1.0660000000000001"/>
    <n v="52.12"/>
    <n v="52.12"/>
    <s v="USD"/>
    <n v="9"/>
    <n v="10"/>
    <n v="10"/>
    <n v="10"/>
    <n v="9"/>
    <n v="10"/>
    <n v="10"/>
    <n v="10"/>
    <n v="333.8"/>
    <n v="368.29"/>
    <n v="368.29"/>
    <n v="368.29"/>
    <n v="14.151891170000001"/>
    <n v="14.151891170000001"/>
    <n v="7.0661934000000004"/>
    <n v="7.0661934000000004"/>
  </r>
  <r>
    <d v="2025-11-11T00:00:00"/>
    <x v="35"/>
    <n v="2021"/>
    <n v="7"/>
    <n v="1.18"/>
    <n v="0.34599999999999997"/>
    <n v="8.26"/>
    <n v="8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8"/>
    <n v="683"/>
    <n v="4"/>
    <n v="3.91"/>
    <n v="0.58599999999999997"/>
    <n v="15.64"/>
    <n v="15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9"/>
    <n v="2025"/>
    <n v="13"/>
    <n v="1.6240000000000001"/>
    <n v="0.64200000000000002"/>
    <n v="21.11"/>
    <n v="21.11"/>
    <s v="USD"/>
    <n v="1"/>
    <n v="2"/>
    <n v="2"/>
    <n v="2"/>
    <n v="1"/>
    <n v="2"/>
    <n v="2"/>
    <n v="2"/>
    <n v="21.88"/>
    <n v="43.76"/>
    <n v="43.76"/>
    <n v="43.76"/>
    <n v="48.240402189999998"/>
    <n v="48.240402189999998"/>
    <n v="2.0729512080000001"/>
    <n v="2.0729512080000001"/>
  </r>
  <r>
    <d v="2025-11-11T00:00:00"/>
    <x v="4"/>
    <n v="9208"/>
    <n v="98"/>
    <n v="4.5190000000000001"/>
    <n v="1.0640000000000001"/>
    <n v="442.83"/>
    <n v="442.83"/>
    <s v="USD"/>
    <n v="36"/>
    <n v="40"/>
    <n v="40"/>
    <n v="40"/>
    <n v="57"/>
    <n v="63"/>
    <n v="63"/>
    <n v="63"/>
    <n v="2123.33"/>
    <n v="2316.27"/>
    <n v="2316.27"/>
    <n v="2316.27"/>
    <n v="19.11823751"/>
    <n v="19.11823751"/>
    <n v="5.2306076819999996"/>
    <n v="5.2306076819999996"/>
  </r>
  <r>
    <d v="2025-11-11T00:00:00"/>
    <x v="10"/>
    <n v="2630"/>
    <n v="18"/>
    <n v="4.6310000000000002"/>
    <n v="0.68400000000000005"/>
    <n v="83.36"/>
    <n v="83.36"/>
    <s v="USD"/>
    <n v="8"/>
    <n v="9"/>
    <n v="9"/>
    <n v="9"/>
    <n v="21"/>
    <n v="22"/>
    <n v="22"/>
    <n v="22"/>
    <n v="1443.63"/>
    <n v="1538.51"/>
    <n v="1538.51"/>
    <n v="1538.51"/>
    <n v="5.4182293259999996"/>
    <n v="5.4182293259999996"/>
    <n v="18.45621401"/>
    <n v="18.45621401"/>
  </r>
  <r>
    <d v="2025-11-11T00:00:00"/>
    <x v="11"/>
    <n v="2112"/>
    <n v="12"/>
    <n v="4.6029999999999998"/>
    <n v="0.56799999999999995"/>
    <n v="55.23"/>
    <n v="55.23"/>
    <s v="USD"/>
    <n v="7"/>
    <n v="7"/>
    <n v="7"/>
    <n v="7"/>
    <n v="8"/>
    <n v="8"/>
    <n v="8"/>
    <n v="8"/>
    <n v="332.42"/>
    <n v="332.42"/>
    <n v="332.42"/>
    <n v="332.42"/>
    <n v="16.614523800000001"/>
    <n v="16.614523800000001"/>
    <n v="6.0188303459999997"/>
    <n v="6.0188303459999997"/>
  </r>
  <r>
    <d v="2025-11-11T00:00:00"/>
    <x v="12"/>
    <n v="3608"/>
    <n v="39"/>
    <n v="4.8559999999999999"/>
    <n v="1.081"/>
    <n v="189.4"/>
    <n v="189.4"/>
    <s v="USD"/>
    <n v="18"/>
    <n v="23"/>
    <n v="23"/>
    <n v="23"/>
    <n v="26"/>
    <n v="31"/>
    <n v="31"/>
    <n v="31"/>
    <n v="1002.24"/>
    <n v="1216.08"/>
    <n v="1216.08"/>
    <n v="1216.08"/>
    <n v="15.57463325"/>
    <n v="15.57463325"/>
    <n v="6.4206969379999999"/>
    <n v="6.4206969379999999"/>
  </r>
  <r>
    <d v="2025-11-11T00:00:00"/>
    <x v="13"/>
    <n v="5234"/>
    <n v="28"/>
    <n v="4.08"/>
    <n v="0.53500000000000003"/>
    <n v="114.23"/>
    <n v="114.23"/>
    <s v="USD"/>
    <n v="17"/>
    <n v="17"/>
    <n v="17"/>
    <n v="17"/>
    <n v="18"/>
    <n v="18"/>
    <n v="18"/>
    <n v="18"/>
    <n v="578.14"/>
    <n v="578.14"/>
    <n v="578.14"/>
    <n v="578.14"/>
    <n v="19.75819006"/>
    <n v="19.75819006"/>
    <n v="5.061192331"/>
    <n v="5.061192331"/>
  </r>
  <r>
    <d v="2025-11-11T00:00:00"/>
    <x v="45"/>
    <n v="1909"/>
    <n v="12"/>
    <n v="1.978"/>
    <n v="0.629"/>
    <n v="23.74"/>
    <n v="23.74"/>
    <s v="USD"/>
    <n v="2"/>
    <n v="2"/>
    <n v="2"/>
    <n v="2"/>
    <n v="2"/>
    <n v="2"/>
    <n v="2"/>
    <n v="2"/>
    <n v="42.55"/>
    <n v="42.55"/>
    <n v="42.55"/>
    <n v="42.55"/>
    <n v="55.793184490000002"/>
    <n v="55.793184490000002"/>
    <n v="1.7923336139999999"/>
    <n v="1.7923336139999999"/>
  </r>
  <r>
    <d v="2025-11-11T00:00:00"/>
    <x v="14"/>
    <n v="1931"/>
    <n v="14"/>
    <n v="2.5819999999999999"/>
    <n v="0.72499999999999998"/>
    <n v="36.15"/>
    <n v="36.15"/>
    <s v="USD"/>
    <n v="2"/>
    <n v="2"/>
    <n v="2"/>
    <n v="2"/>
    <n v="2"/>
    <n v="2"/>
    <n v="2"/>
    <n v="2"/>
    <n v="73.959999999999994"/>
    <n v="73.959999999999994"/>
    <n v="73.959999999999994"/>
    <n v="73.959999999999994"/>
    <n v="48.877771770000003"/>
    <n v="48.877771770000003"/>
    <n v="2.0459197790000001"/>
    <n v="2.0459197790000001"/>
  </r>
  <r>
    <d v="2025-11-11T00:00:00"/>
    <x v="46"/>
    <n v="1578"/>
    <n v="11"/>
    <n v="2.2450000000000001"/>
    <n v="0.69699999999999995"/>
    <n v="24.69"/>
    <n v="24.69"/>
    <s v="USD"/>
    <n v="3"/>
    <n v="3"/>
    <n v="3"/>
    <n v="3"/>
    <n v="3"/>
    <n v="3"/>
    <n v="3"/>
    <n v="3"/>
    <n v="95.35"/>
    <n v="95.35"/>
    <n v="95.35"/>
    <n v="95.35"/>
    <n v="25.894074459999999"/>
    <n v="25.894074459999999"/>
    <n v="3.861887404"/>
    <n v="3.861887404"/>
  </r>
  <r>
    <d v="2025-11-11T00:00:00"/>
    <x v="15"/>
    <n v="2398"/>
    <n v="12"/>
    <n v="2.9550000000000001"/>
    <n v="0.5"/>
    <n v="35.46"/>
    <n v="35.46"/>
    <s v="USD"/>
    <n v="1"/>
    <n v="1"/>
    <n v="1"/>
    <n v="1"/>
    <n v="1"/>
    <n v="1"/>
    <n v="1"/>
    <n v="1"/>
    <n v="27.49"/>
    <n v="27.49"/>
    <n v="27.49"/>
    <n v="27.49"/>
    <n v="128.99236089999999"/>
    <n v="128.99236089999999"/>
    <n v="0.77523970669999998"/>
    <n v="0.77523970669999998"/>
  </r>
  <r>
    <d v="2025-11-11T00:00:00"/>
    <x v="16"/>
    <n v="885"/>
    <n v="11"/>
    <n v="3.681"/>
    <n v="1.2430000000000001"/>
    <n v="40.49"/>
    <n v="40.49"/>
    <s v="USD"/>
    <n v="5"/>
    <n v="5"/>
    <n v="5"/>
    <n v="5"/>
    <n v="6"/>
    <n v="6"/>
    <n v="6"/>
    <n v="6"/>
    <n v="164.28"/>
    <n v="164.28"/>
    <n v="164.28"/>
    <n v="164.28"/>
    <n v="24.64694424"/>
    <n v="24.64694424"/>
    <n v="4.0572980980000004"/>
    <n v="4.0572980980000004"/>
  </r>
  <r>
    <d v="2025-11-11T00:00:00"/>
    <x v="29"/>
    <n v="2021"/>
    <n v="15"/>
    <n v="1.6859999999999999"/>
    <n v="0.74199999999999999"/>
    <n v="25.29"/>
    <n v="25.29"/>
    <s v="USD"/>
    <n v="2"/>
    <n v="5"/>
    <n v="5"/>
    <n v="5"/>
    <n v="2"/>
    <n v="5"/>
    <n v="5"/>
    <n v="5"/>
    <n v="64.98"/>
    <n v="147.84"/>
    <n v="147.84"/>
    <n v="147.84"/>
    <n v="17.106331170000001"/>
    <n v="17.106331170000001"/>
    <n v="5.8457888489999998"/>
    <n v="5.8457888489999998"/>
  </r>
  <r>
    <d v="2025-11-11T00:00:00"/>
    <x v="38"/>
    <n v="2228"/>
    <n v="9"/>
    <n v="3.661"/>
    <n v="0.40400000000000003"/>
    <n v="32.950000000000003"/>
    <n v="32.950000000000003"/>
    <s v="USD"/>
    <n v="3"/>
    <n v="4"/>
    <n v="4"/>
    <n v="4"/>
    <n v="3"/>
    <n v="4"/>
    <n v="4"/>
    <n v="4"/>
    <n v="88.47"/>
    <n v="99.96"/>
    <n v="99.96"/>
    <n v="99.96"/>
    <n v="32.963185269999997"/>
    <n v="32.963185269999997"/>
    <n v="3.0336874049999998"/>
    <n v="3.0336874049999998"/>
  </r>
  <r>
    <d v="2025-11-11T00:00:00"/>
    <x v="49"/>
    <n v="4821"/>
    <n v="43"/>
    <n v="1.903"/>
    <n v="0.89200000000000002"/>
    <n v="81.819999999999993"/>
    <n v="81.819999999999993"/>
    <s v="USD"/>
    <n v="6"/>
    <n v="11"/>
    <n v="11"/>
    <n v="11"/>
    <n v="11"/>
    <n v="17"/>
    <n v="17"/>
    <n v="17"/>
    <n v="322.44"/>
    <n v="542.77"/>
    <n v="542.77"/>
    <n v="542.77"/>
    <n v="15.074525120000001"/>
    <n v="15.074525120000001"/>
    <n v="6.6337081400000004"/>
    <n v="6.6337081400000004"/>
  </r>
  <r>
    <d v="2025-11-11T00:00:00"/>
    <x v="17"/>
    <n v="1126"/>
    <n v="8"/>
    <n v="5.6909999999999998"/>
    <n v="0.71"/>
    <n v="45.53"/>
    <n v="45.53"/>
    <s v="USD"/>
    <n v="7"/>
    <n v="7"/>
    <n v="7"/>
    <n v="7"/>
    <n v="15"/>
    <n v="15"/>
    <n v="15"/>
    <n v="15"/>
    <n v="507.49"/>
    <n v="507.49"/>
    <n v="507.49"/>
    <n v="507.49"/>
    <n v="8.9716053519999992"/>
    <n v="8.9716053519999992"/>
    <n v="11.14627718"/>
    <n v="11.14627718"/>
  </r>
  <r>
    <d v="2025-11-11T00:00:00"/>
    <x v="37"/>
    <n v="1173"/>
    <n v="5"/>
    <n v="6.7060000000000004"/>
    <n v="0.42599999999999999"/>
    <n v="33.53"/>
    <n v="33.53"/>
    <s v="USD"/>
    <n v="2"/>
    <n v="2"/>
    <n v="2"/>
    <n v="2"/>
    <n v="2"/>
    <n v="2"/>
    <n v="2"/>
    <n v="2"/>
    <n v="63.76"/>
    <n v="63.76"/>
    <n v="63.76"/>
    <n v="63.76"/>
    <n v="52.587829360000001"/>
    <n v="52.587829360000001"/>
    <n v="1.9015806740000001"/>
    <n v="1.9015806740000001"/>
  </r>
  <r>
    <d v="2025-11-11T00:00:00"/>
    <x v="18"/>
    <n v="1165"/>
    <n v="12"/>
    <n v="2.97"/>
    <n v="1.03"/>
    <n v="35.64"/>
    <n v="35.64"/>
    <s v="USD"/>
    <n v="4"/>
    <n v="4"/>
    <n v="4"/>
    <n v="4"/>
    <n v="4"/>
    <n v="4"/>
    <n v="4"/>
    <n v="4"/>
    <n v="140.91999999999999"/>
    <n v="140.91999999999999"/>
    <n v="140.91999999999999"/>
    <n v="140.91999999999999"/>
    <n v="25.290945220000001"/>
    <n v="25.290945220000001"/>
    <n v="3.9539842869999999"/>
    <n v="3.9539842869999999"/>
  </r>
  <r>
    <d v="2025-11-11T00:00:00"/>
    <x v="19"/>
    <n v="1331"/>
    <n v="8"/>
    <n v="7.9290000000000003"/>
    <n v="0.60099999999999998"/>
    <n v="63.43"/>
    <n v="63.43"/>
    <s v="USD"/>
    <n v="5"/>
    <n v="5"/>
    <n v="5"/>
    <n v="5"/>
    <n v="5"/>
    <n v="5"/>
    <n v="5"/>
    <n v="5"/>
    <n v="389.23"/>
    <n v="389.23"/>
    <n v="389.23"/>
    <n v="389.23"/>
    <n v="16.296277270000001"/>
    <n v="16.296277270000001"/>
    <n v="6.1363708020000001"/>
    <n v="6.1363708020000001"/>
  </r>
  <r>
    <d v="2025-11-11T00:00:00"/>
    <x v="20"/>
    <n v="1595"/>
    <n v="18"/>
    <n v="4.3330000000000002"/>
    <n v="1.129"/>
    <n v="78"/>
    <n v="78"/>
    <s v="USD"/>
    <n v="7"/>
    <n v="7"/>
    <n v="7"/>
    <n v="7"/>
    <n v="7"/>
    <n v="7"/>
    <n v="7"/>
    <n v="7"/>
    <n v="700.31"/>
    <n v="700.31"/>
    <n v="700.31"/>
    <n v="700.31"/>
    <n v="11.137924630000001"/>
    <n v="11.137924630000001"/>
    <n v="8.9783333330000001"/>
    <n v="8.9783333330000001"/>
  </r>
  <r>
    <d v="2025-11-11T00:00:00"/>
    <x v="21"/>
    <n v="2200"/>
    <n v="22"/>
    <n v="1.9770000000000001"/>
    <n v="1"/>
    <n v="43.49"/>
    <n v="43.49"/>
    <s v="USD"/>
    <n v="3"/>
    <n v="4"/>
    <n v="4"/>
    <n v="4"/>
    <n v="5"/>
    <n v="6"/>
    <n v="6"/>
    <n v="6"/>
    <n v="194.94"/>
    <n v="232.82"/>
    <n v="232.82"/>
    <n v="232.82"/>
    <n v="18.679666699999999"/>
    <n v="18.679666699999999"/>
    <n v="5.3534145779999998"/>
    <n v="5.3534145779999998"/>
  </r>
  <r>
    <d v="2025-11-11T00:00:00"/>
    <x v="22"/>
    <n v="777"/>
    <n v="12"/>
    <n v="2.61"/>
    <n v="1.544"/>
    <n v="31.32"/>
    <n v="31.32"/>
    <s v="USD"/>
    <n v="5"/>
    <n v="5"/>
    <n v="5"/>
    <n v="5"/>
    <n v="6"/>
    <n v="6"/>
    <n v="6"/>
    <n v="6"/>
    <n v="208.94"/>
    <n v="208.94"/>
    <n v="208.94"/>
    <n v="208.94"/>
    <n v="14.98994927"/>
    <n v="14.98994927"/>
    <n v="6.6711366539999997"/>
    <n v="6.6711366539999997"/>
  </r>
  <r>
    <d v="2025-11-11T00:00:00"/>
    <x v="3"/>
    <n v="1318"/>
    <n v="4"/>
    <n v="4.1500000000000004"/>
    <n v="0.30299999999999999"/>
    <n v="16.600000000000001"/>
    <n v="16.6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6"/>
    <n v="339"/>
    <n v="2"/>
    <n v="3.23"/>
    <n v="0.59"/>
    <n v="6.46"/>
    <n v="6.46"/>
    <s v="USD"/>
    <n v="3"/>
    <n v="4"/>
    <n v="4"/>
    <n v="4"/>
    <n v="3"/>
    <n v="4"/>
    <n v="4"/>
    <n v="4"/>
    <n v="93.96"/>
    <n v="125.45"/>
    <n v="125.45"/>
    <n v="125.45"/>
    <n v="5.1494619369999999"/>
    <n v="5.1494619369999999"/>
    <n v="19.41950464"/>
    <n v="19.41950464"/>
  </r>
  <r>
    <d v="2025-11-11T00:00:00"/>
    <x v="45"/>
    <n v="1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10"/>
    <n v="3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14"/>
    <n v="126"/>
    <n v="1"/>
    <n v="2.78"/>
    <n v="0.79400000000000004"/>
    <n v="2.78"/>
    <n v="2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23"/>
    <n v="207"/>
    <n v="2"/>
    <n v="4.2450000000000001"/>
    <n v="0.96599999999999997"/>
    <n v="8.49"/>
    <n v="8.49"/>
    <s v="USD"/>
    <n v="1"/>
    <n v="3"/>
    <n v="3"/>
    <n v="3"/>
    <n v="1"/>
    <n v="3"/>
    <n v="3"/>
    <n v="3"/>
    <n v="26.49"/>
    <n v="447.88"/>
    <n v="447.88"/>
    <n v="447.88"/>
    <n v="1.895597035"/>
    <n v="1.895597035"/>
    <n v="52.753828030000001"/>
    <n v="52.753828030000001"/>
  </r>
  <r>
    <d v="2025-11-11T00:00:00"/>
    <x v="34"/>
    <n v="302"/>
    <n v="1"/>
    <n v="2.64"/>
    <n v="0.33100000000000002"/>
    <n v="2.64"/>
    <n v="2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18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0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"/>
    <n v="799"/>
    <n v="10"/>
    <n v="2.7069999999999999"/>
    <n v="1.252"/>
    <n v="27.07"/>
    <n v="27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6"/>
    <n v="542"/>
    <n v="1"/>
    <n v="4.3499999999999996"/>
    <n v="0.185"/>
    <n v="4.3499999999999996"/>
    <n v="4.34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15"/>
    <n v="3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6"/>
    <n v="901"/>
    <n v="7"/>
    <n v="3.01"/>
    <n v="0.77700000000000002"/>
    <n v="21.07"/>
    <n v="21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2"/>
    <n v="2676"/>
    <n v="13"/>
    <n v="2.8740000000000001"/>
    <n v="0.48599999999999999"/>
    <n v="37.36"/>
    <n v="37.36"/>
    <s v="USD"/>
    <n v="1"/>
    <n v="1"/>
    <n v="1"/>
    <n v="1"/>
    <n v="1"/>
    <n v="1"/>
    <n v="1"/>
    <n v="1"/>
    <n v="36.14"/>
    <n v="36.14"/>
    <n v="36.14"/>
    <n v="36.14"/>
    <n v="103.3757609"/>
    <n v="103.3757609"/>
    <n v="0.96734475369999995"/>
    <n v="0.96734475369999995"/>
  </r>
  <r>
    <d v="2025-11-11T00:00:00"/>
    <x v="47"/>
    <n v="1548"/>
    <n v="9"/>
    <n v="2.95"/>
    <n v="0.58099999999999996"/>
    <n v="26.55"/>
    <n v="26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24"/>
    <n v="419"/>
    <n v="1"/>
    <n v="6.37"/>
    <n v="0.23899999999999999"/>
    <n v="6.37"/>
    <n v="6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"/>
    <n v="2010"/>
    <n v="13"/>
    <n v="2.8450000000000002"/>
    <n v="0.64700000000000002"/>
    <n v="36.979999999999997"/>
    <n v="36.979999999999997"/>
    <s v="USD"/>
    <n v="4"/>
    <n v="4"/>
    <n v="4"/>
    <n v="4"/>
    <n v="5"/>
    <n v="5"/>
    <n v="5"/>
    <n v="5"/>
    <n v="159.59"/>
    <n v="159.59"/>
    <n v="159.59"/>
    <n v="159.59"/>
    <n v="23.171877940000002"/>
    <n v="23.171877940000002"/>
    <n v="4.3155759869999999"/>
    <n v="4.3155759869999999"/>
  </r>
  <r>
    <d v="2025-11-11T00:00:00"/>
    <x v="17"/>
    <n v="169"/>
    <n v="1"/>
    <n v="4.17"/>
    <n v="0.59199999999999997"/>
    <n v="4.17"/>
    <n v="4.17"/>
    <s v="USD"/>
    <n v="1"/>
    <n v="1"/>
    <n v="1"/>
    <n v="1"/>
    <n v="1"/>
    <n v="1"/>
    <n v="1"/>
    <n v="1"/>
    <n v="104.49"/>
    <n v="104.49"/>
    <n v="104.49"/>
    <n v="104.49"/>
    <n v="3.9908125179999998"/>
    <n v="3.9908125179999998"/>
    <n v="25.05755396"/>
    <n v="25.05755396"/>
  </r>
  <r>
    <d v="2025-11-11T00:00:00"/>
    <x v="5"/>
    <n v="213"/>
    <n v="1"/>
    <n v="0.2"/>
    <n v="0.46899999999999997"/>
    <n v="0.2"/>
    <n v="0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4"/>
    <n v="360"/>
    <n v="1"/>
    <n v="3.14"/>
    <n v="0.27800000000000002"/>
    <n v="3.14"/>
    <n v="3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1"/>
    <n v="2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1"/>
    <n v="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5"/>
    <n v="536"/>
    <n v="2"/>
    <n v="2.645"/>
    <n v="0.373"/>
    <n v="5.29"/>
    <n v="5.29"/>
    <s v="USD"/>
    <n v="1"/>
    <n v="1"/>
    <n v="1"/>
    <n v="1"/>
    <n v="1"/>
    <n v="1"/>
    <n v="1"/>
    <n v="1"/>
    <n v="13.88"/>
    <n v="13.88"/>
    <n v="13.88"/>
    <n v="13.88"/>
    <n v="38.112391930000001"/>
    <n v="38.112391930000001"/>
    <n v="2.623818526"/>
    <n v="2.623818526"/>
  </r>
  <r>
    <d v="2025-11-11T00:00:00"/>
    <x v="26"/>
    <n v="2124"/>
    <n v="7"/>
    <n v="2.649"/>
    <n v="0.33"/>
    <n v="18.54"/>
    <n v="18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27"/>
    <n v="550"/>
    <n v="1"/>
    <n v="2.11"/>
    <n v="0.182"/>
    <n v="2.11"/>
    <n v="2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3"/>
    <n v="1433"/>
    <n v="8"/>
    <n v="1.94"/>
    <n v="0.55800000000000005"/>
    <n v="15.52"/>
    <n v="15.52"/>
    <s v="USD"/>
    <n v="1"/>
    <n v="1"/>
    <n v="1"/>
    <n v="1"/>
    <n v="1"/>
    <n v="1"/>
    <n v="1"/>
    <n v="1"/>
    <n v="25.88"/>
    <n v="25.88"/>
    <n v="25.88"/>
    <n v="25.88"/>
    <n v="59.9690881"/>
    <n v="59.9690881"/>
    <n v="1.6675257729999999"/>
    <n v="1.6675257729999999"/>
  </r>
  <r>
    <d v="2025-11-11T00:00:00"/>
    <x v="5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1"/>
    <n v="46"/>
    <n v="3"/>
    <n v="2.0030000000000001"/>
    <n v="6.5220000000000002"/>
    <n v="6.01"/>
    <n v="6.01"/>
    <s v="USD"/>
    <n v="3"/>
    <n v="3"/>
    <n v="3"/>
    <n v="3"/>
    <n v="3"/>
    <n v="3"/>
    <n v="3"/>
    <n v="3"/>
    <n v="128.44999999999999"/>
    <n v="128.44999999999999"/>
    <n v="128.44999999999999"/>
    <n v="128.44999999999999"/>
    <n v="4.6788633710000003"/>
    <n v="4.6788633710000003"/>
    <n v="21.372712150000002"/>
    <n v="21.372712150000002"/>
  </r>
  <r>
    <d v="2025-11-11T00:00:00"/>
    <x v="7"/>
    <n v="2"/>
    <n v="1"/>
    <n v="1.06"/>
    <n v="50"/>
    <n v="1.06"/>
    <n v="1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14"/>
    <n v="232"/>
    <n v="5"/>
    <n v="4.4119999999999999"/>
    <n v="2.1549999999999998"/>
    <n v="22.06"/>
    <n v="22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4"/>
    <n v="111"/>
    <n v="1"/>
    <n v="1.79"/>
    <n v="0.90100000000000002"/>
    <n v="1.79"/>
    <n v="1.79"/>
    <s v="USD"/>
    <n v="1"/>
    <n v="1"/>
    <n v="1"/>
    <n v="1"/>
    <n v="1"/>
    <n v="1"/>
    <n v="1"/>
    <n v="1"/>
    <n v="34.49"/>
    <n v="34.49"/>
    <n v="34.49"/>
    <n v="34.49"/>
    <n v="5.1899101190000003"/>
    <n v="5.1899101190000003"/>
    <n v="19.26815642"/>
    <n v="19.26815642"/>
  </r>
  <r>
    <d v="2025-11-11T00:00:00"/>
    <x v="12"/>
    <n v="768"/>
    <n v="10"/>
    <n v="4.4539999999999997"/>
    <n v="1.302"/>
    <n v="44.54"/>
    <n v="44.54"/>
    <s v="USD"/>
    <n v="4"/>
    <n v="4"/>
    <n v="4"/>
    <n v="4"/>
    <n v="10"/>
    <n v="10"/>
    <n v="10"/>
    <n v="10"/>
    <n v="274.89999999999998"/>
    <n v="274.89999999999998"/>
    <n v="274.89999999999998"/>
    <n v="274.89999999999998"/>
    <n v="16.20225537"/>
    <n v="16.20225537"/>
    <n v="6.1719802420000001"/>
    <n v="6.1719802420000001"/>
  </r>
  <r>
    <d v="2025-11-11T00:00:00"/>
    <x v="10"/>
    <n v="214"/>
    <n v="1"/>
    <n v="6.07"/>
    <n v="0.46700000000000003"/>
    <n v="6.07"/>
    <n v="6.07"/>
    <s v="USD"/>
    <n v="1"/>
    <n v="1"/>
    <n v="1"/>
    <n v="1"/>
    <n v="1"/>
    <n v="1"/>
    <n v="1"/>
    <n v="1"/>
    <n v="32.880000000000003"/>
    <n v="32.880000000000003"/>
    <n v="32.880000000000003"/>
    <n v="32.880000000000003"/>
    <n v="18.46107056"/>
    <n v="18.46107056"/>
    <n v="5.4168039539999997"/>
    <n v="5.4168039539999997"/>
  </r>
  <r>
    <d v="2025-11-11T00:00:00"/>
    <x v="28"/>
    <n v="2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2"/>
    <n v="306"/>
    <n v="3"/>
    <n v="4.1529999999999996"/>
    <n v="0.98"/>
    <n v="12.46"/>
    <n v="12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9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16"/>
    <n v="4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48"/>
    <n v="745"/>
    <n v="8"/>
    <n v="1.7450000000000001"/>
    <n v="1.0740000000000001"/>
    <n v="13.96"/>
    <n v="13.96"/>
    <s v="USD"/>
    <n v="2"/>
    <n v="4"/>
    <n v="4"/>
    <n v="4"/>
    <n v="2"/>
    <n v="4"/>
    <n v="4"/>
    <n v="4"/>
    <n v="43.76"/>
    <n v="103.23"/>
    <n v="103.23"/>
    <n v="103.23"/>
    <n v="13.523200620000001"/>
    <n v="13.523200620000001"/>
    <n v="7.3946991400000002"/>
    <n v="7.3946991400000002"/>
  </r>
  <r>
    <d v="2025-11-11T00:00:00"/>
    <x v="19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9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9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9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9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0"/>
    <n v="721"/>
    <n v="12"/>
    <n v="0.52800000000000002"/>
    <n v="1.6639999999999999"/>
    <n v="6.34"/>
    <n v="6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0"/>
    <n v="1013"/>
    <n v="11"/>
    <n v="0.502"/>
    <n v="1.0860000000000001"/>
    <n v="5.52"/>
    <n v="5.52"/>
    <s v="USD"/>
    <n v="4"/>
    <n v="4"/>
    <n v="4"/>
    <n v="4"/>
    <n v="4"/>
    <n v="4"/>
    <n v="4"/>
    <n v="4"/>
    <n v="94.35"/>
    <n v="94.35"/>
    <n v="94.35"/>
    <n v="94.35"/>
    <n v="5.850556439"/>
    <n v="5.850556439"/>
    <n v="17.092391299999999"/>
    <n v="17.092391299999999"/>
  </r>
  <r>
    <d v="2025-11-11T00:00:00"/>
    <x v="30"/>
    <n v="578"/>
    <n v="4"/>
    <n v="0.59299999999999997"/>
    <n v="0.69199999999999995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0"/>
    <n v="1833"/>
    <n v="20"/>
    <n v="0.27100000000000002"/>
    <n v="1.091"/>
    <n v="5.41"/>
    <n v="5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1"/>
    <n v="145"/>
    <n v="2"/>
    <n v="1.385"/>
    <n v="1.379"/>
    <n v="2.77"/>
    <n v="2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2"/>
    <n v="153"/>
    <n v="2"/>
    <n v="1.0549999999999999"/>
    <n v="1.3069999999999999"/>
    <n v="2.11"/>
    <n v="2.11"/>
    <s v="USD"/>
    <n v="0"/>
    <n v="1"/>
    <n v="1"/>
    <n v="1"/>
    <n v="0"/>
    <n v="1"/>
    <n v="1"/>
    <n v="1"/>
    <n v="0"/>
    <n v="109.49"/>
    <n v="109.49"/>
    <n v="109.49"/>
    <n v="1.9271166319999999"/>
    <n v="1.9271166319999999"/>
    <n v="51.890995259999997"/>
    <n v="51.890995259999997"/>
  </r>
  <r>
    <d v="2025-11-11T00:00:00"/>
    <x v="31"/>
    <n v="452"/>
    <n v="7"/>
    <n v="1.2170000000000001"/>
    <n v="1.5489999999999999"/>
    <n v="8.52"/>
    <n v="8.52"/>
    <s v="USD"/>
    <n v="0"/>
    <n v="2"/>
    <n v="2"/>
    <n v="2"/>
    <n v="0"/>
    <n v="2"/>
    <n v="2"/>
    <n v="2"/>
    <n v="0"/>
    <n v="67.98"/>
    <n v="67.98"/>
    <n v="67.98"/>
    <n v="12.53309797"/>
    <n v="12.53309797"/>
    <n v="7.9788732390000003"/>
    <n v="7.9788732390000003"/>
  </r>
  <r>
    <d v="2025-11-11T00:00:00"/>
    <x v="32"/>
    <n v="2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2"/>
    <n v="189"/>
    <n v="2"/>
    <n v="0.86499999999999999"/>
    <n v="1.0580000000000001"/>
    <n v="1.73"/>
    <n v="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1"/>
    <n v="1641"/>
    <n v="8"/>
    <n v="1.4410000000000001"/>
    <n v="0.48799999999999999"/>
    <n v="11.53"/>
    <n v="11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2"/>
    <n v="154"/>
    <n v="3"/>
    <n v="0.60699999999999998"/>
    <n v="1.948"/>
    <n v="1.82"/>
    <n v="1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1"/>
    <n v="2318"/>
    <n v="17"/>
    <n v="0.89400000000000002"/>
    <n v="0.73299999999999998"/>
    <n v="15.2"/>
    <n v="15.2"/>
    <s v="USD"/>
    <n v="3"/>
    <n v="4"/>
    <n v="4"/>
    <n v="4"/>
    <n v="3"/>
    <n v="4"/>
    <n v="4"/>
    <n v="4"/>
    <n v="88.87"/>
    <n v="125.36"/>
    <n v="125.36"/>
    <n v="125.36"/>
    <n v="12.125079769999999"/>
    <n v="12.125079769999999"/>
    <n v="8.2473684209999991"/>
    <n v="8.2473684209999991"/>
  </r>
  <r>
    <d v="2025-11-11T00:00:00"/>
    <x v="33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4"/>
    <n v="325"/>
    <n v="5"/>
    <n v="1.026"/>
    <n v="1.538"/>
    <n v="5.13"/>
    <n v="5.13"/>
    <s v="USD"/>
    <n v="1"/>
    <n v="1"/>
    <n v="1"/>
    <n v="1"/>
    <n v="1"/>
    <n v="1"/>
    <n v="1"/>
    <n v="1"/>
    <n v="22.88"/>
    <n v="22.88"/>
    <n v="22.88"/>
    <n v="22.88"/>
    <n v="22.421328670000001"/>
    <n v="22.421328670000001"/>
    <n v="4.4600389859999998"/>
    <n v="4.4600389859999998"/>
  </r>
  <r>
    <d v="2025-11-11T00:00:00"/>
    <x v="35"/>
    <n v="648"/>
    <n v="6"/>
    <n v="0.82"/>
    <n v="0.92600000000000005"/>
    <n v="4.92"/>
    <n v="4.92"/>
    <s v="USD"/>
    <n v="2"/>
    <n v="2"/>
    <n v="2"/>
    <n v="2"/>
    <n v="2"/>
    <n v="2"/>
    <n v="2"/>
    <n v="2"/>
    <n v="45.76"/>
    <n v="45.76"/>
    <n v="45.76"/>
    <n v="45.76"/>
    <n v="10.75174825"/>
    <n v="10.75174825"/>
    <n v="9.3008130080000004"/>
    <n v="9.3008130080000004"/>
  </r>
  <r>
    <d v="2025-11-11T00:00:00"/>
    <x v="35"/>
    <n v="1290"/>
    <n v="10"/>
    <n v="0.80700000000000005"/>
    <n v="0.77500000000000002"/>
    <n v="8.07"/>
    <n v="8.07"/>
    <s v="USD"/>
    <n v="1"/>
    <n v="1"/>
    <n v="1"/>
    <n v="1"/>
    <n v="1"/>
    <n v="1"/>
    <n v="1"/>
    <n v="1"/>
    <n v="21.88"/>
    <n v="21.88"/>
    <n v="21.88"/>
    <n v="21.88"/>
    <n v="36.88299817"/>
    <n v="36.88299817"/>
    <n v="2.7112763320000002"/>
    <n v="2.7112763320000002"/>
  </r>
  <r>
    <d v="2025-11-11T00:00:00"/>
    <x v="33"/>
    <n v="15"/>
    <n v="1"/>
    <n v="0.63"/>
    <n v="6.6669999999999998"/>
    <n v="0.63"/>
    <n v="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4"/>
    <n v="654"/>
    <n v="8"/>
    <n v="1.0589999999999999"/>
    <n v="1.2230000000000001"/>
    <n v="8.4700000000000006"/>
    <n v="8.4700000000000006"/>
    <s v="USD"/>
    <n v="4"/>
    <n v="4"/>
    <n v="4"/>
    <n v="4"/>
    <n v="4"/>
    <n v="4"/>
    <n v="4"/>
    <n v="4"/>
    <n v="114.35"/>
    <n v="114.35"/>
    <n v="114.35"/>
    <n v="114.35"/>
    <n v="7.4070835160000001"/>
    <n v="7.4070835160000001"/>
    <n v="13.500590320000001"/>
    <n v="13.500590320000001"/>
  </r>
  <r>
    <d v="2025-11-11T00:00:00"/>
    <x v="33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4"/>
    <n v="380"/>
    <n v="2"/>
    <n v="0.88500000000000001"/>
    <n v="0.52600000000000002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5"/>
    <n v="1079"/>
    <n v="17"/>
    <n v="1.1000000000000001"/>
    <n v="1.5760000000000001"/>
    <n v="18.7"/>
    <n v="18.7"/>
    <s v="USD"/>
    <n v="2"/>
    <n v="2"/>
    <n v="2"/>
    <n v="2"/>
    <n v="2"/>
    <n v="2"/>
    <n v="2"/>
    <n v="2"/>
    <n v="61.86"/>
    <n v="61.86"/>
    <n v="61.86"/>
    <n v="61.86"/>
    <n v="30.2295506"/>
    <n v="30.2295506"/>
    <n v="3.30802139"/>
    <n v="3.30802139"/>
  </r>
  <r>
    <d v="2025-11-11T00:00:00"/>
    <x v="34"/>
    <n v="1045"/>
    <n v="11"/>
    <n v="0.495"/>
    <n v="1.0529999999999999"/>
    <n v="5.45"/>
    <n v="5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3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5"/>
    <n v="1654"/>
    <n v="11"/>
    <n v="0.54500000000000004"/>
    <n v="0.66500000000000004"/>
    <n v="5.99"/>
    <n v="5.99"/>
    <s v="USD"/>
    <n v="1"/>
    <n v="2"/>
    <n v="2"/>
    <n v="2"/>
    <n v="1"/>
    <n v="2"/>
    <n v="2"/>
    <n v="2"/>
    <n v="21.88"/>
    <n v="58.76"/>
    <n v="58.76"/>
    <n v="58.76"/>
    <n v="10.194009530000001"/>
    <n v="10.194009530000001"/>
    <n v="9.8096828049999996"/>
    <n v="9.8096828049999996"/>
  </r>
  <r>
    <d v="2025-11-11T00:00:00"/>
    <x v="36"/>
    <n v="378"/>
    <n v="5"/>
    <n v="1.722"/>
    <n v="1.323"/>
    <n v="8.61"/>
    <n v="8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6"/>
    <n v="879"/>
    <n v="5"/>
    <n v="1.218"/>
    <n v="0.56899999999999995"/>
    <n v="6.09"/>
    <n v="6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6"/>
    <n v="679"/>
    <n v="7"/>
    <n v="1.444"/>
    <n v="1.0309999999999999"/>
    <n v="10.11"/>
    <n v="10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6"/>
    <n v="817"/>
    <n v="2"/>
    <n v="0.71499999999999997"/>
    <n v="0.245"/>
    <n v="1.43"/>
    <n v="1.43"/>
    <s v="USD"/>
    <n v="1"/>
    <n v="1"/>
    <n v="1"/>
    <n v="1"/>
    <n v="1"/>
    <n v="1"/>
    <n v="1"/>
    <n v="1"/>
    <n v="28.49"/>
    <n v="28.49"/>
    <n v="28.49"/>
    <n v="28.49"/>
    <n v="5.0193050189999999"/>
    <n v="5.0193050189999999"/>
    <n v="19.92307692"/>
    <n v="19.92307692"/>
  </r>
  <r>
    <d v="2025-11-11T00:00:00"/>
    <x v="37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8"/>
    <n v="12"/>
    <n v="1"/>
    <n v="0.78"/>
    <n v="8.3330000000000002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7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8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7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7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9"/>
    <n v="218"/>
    <n v="7"/>
    <n v="0.89300000000000002"/>
    <n v="3.2109999999999999"/>
    <n v="6.25"/>
    <n v="6.25"/>
    <s v="USD"/>
    <n v="1"/>
    <n v="1"/>
    <n v="1"/>
    <n v="1"/>
    <n v="1"/>
    <n v="1"/>
    <n v="1"/>
    <n v="1"/>
    <n v="11.49"/>
    <n v="11.49"/>
    <n v="11.49"/>
    <n v="11.49"/>
    <n v="54.3951262"/>
    <n v="54.3951262"/>
    <n v="1.8384"/>
    <n v="1.8384"/>
  </r>
  <r>
    <d v="2025-11-11T00:00:00"/>
    <x v="40"/>
    <n v="162"/>
    <n v="2"/>
    <n v="0.63"/>
    <n v="1.2350000000000001"/>
    <n v="1.26"/>
    <n v="1.26"/>
    <s v="USD"/>
    <n v="1"/>
    <n v="1"/>
    <n v="1"/>
    <n v="1"/>
    <n v="1"/>
    <n v="1"/>
    <n v="1"/>
    <n v="1"/>
    <n v="22.88"/>
    <n v="22.88"/>
    <n v="22.88"/>
    <n v="22.88"/>
    <n v="5.5069930070000002"/>
    <n v="5.5069930070000002"/>
    <n v="18.158730160000001"/>
    <n v="18.158730160000001"/>
  </r>
  <r>
    <d v="2025-11-11T00:00:00"/>
    <x v="41"/>
    <n v="538"/>
    <n v="3"/>
    <n v="1.18"/>
    <n v="0.55800000000000005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2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9"/>
    <n v="263"/>
    <n v="7"/>
    <n v="0.80400000000000005"/>
    <n v="2.6619999999999999"/>
    <n v="5.63"/>
    <n v="5.63"/>
    <s v="USD"/>
    <n v="3"/>
    <n v="3"/>
    <n v="3"/>
    <n v="3"/>
    <n v="3"/>
    <n v="3"/>
    <n v="3"/>
    <n v="3"/>
    <n v="34.47"/>
    <n v="34.47"/>
    <n v="34.47"/>
    <n v="34.47"/>
    <n v="16.333043230000001"/>
    <n v="16.333043230000001"/>
    <n v="6.1225577260000001"/>
    <n v="6.1225577260000001"/>
  </r>
  <r>
    <d v="2025-11-11T00:00:00"/>
    <x v="40"/>
    <n v="426"/>
    <n v="2"/>
    <n v="1.2"/>
    <n v="0.46899999999999997"/>
    <n v="2.4"/>
    <n v="2.4"/>
    <s v="USD"/>
    <n v="1"/>
    <n v="1"/>
    <n v="1"/>
    <n v="1"/>
    <n v="2"/>
    <n v="2"/>
    <n v="2"/>
    <n v="2"/>
    <n v="68.98"/>
    <n v="68.98"/>
    <n v="68.98"/>
    <n v="68.98"/>
    <n v="3.4792693529999998"/>
    <n v="3.4792693529999998"/>
    <n v="28.741666670000001"/>
    <n v="28.741666670000001"/>
  </r>
  <r>
    <d v="2025-11-11T00:00:00"/>
    <x v="41"/>
    <n v="659"/>
    <n v="1"/>
    <n v="1.1100000000000001"/>
    <n v="0.152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2"/>
    <n v="3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42"/>
    <n v="54"/>
    <n v="1"/>
    <n v="0.99"/>
    <n v="1.8520000000000001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9"/>
    <n v="336"/>
    <n v="2"/>
    <n v="0.60499999999999998"/>
    <n v="0.59499999999999997"/>
    <n v="1.21"/>
    <n v="1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0"/>
    <n v="2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41"/>
    <n v="858"/>
    <n v="4"/>
    <n v="1.073"/>
    <n v="0.46600000000000003"/>
    <n v="4.29"/>
    <n v="4.29"/>
    <s v="USD"/>
    <n v="0"/>
    <n v="1"/>
    <n v="1"/>
    <n v="1"/>
    <n v="0"/>
    <n v="1"/>
    <n v="1"/>
    <n v="1"/>
    <n v="0"/>
    <n v="34.49"/>
    <n v="34.49"/>
    <n v="34.49"/>
    <n v="12.43838794"/>
    <n v="12.43838794"/>
    <n v="8.0396270399999992"/>
    <n v="8.0396270399999992"/>
  </r>
  <r>
    <d v="2025-11-11T00:00:00"/>
    <x v="41"/>
    <n v="205"/>
    <n v="1"/>
    <n v="0.41"/>
    <n v="0.48799999999999999"/>
    <n v="0.41"/>
    <n v="0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9"/>
    <n v="265"/>
    <n v="3"/>
    <n v="0.45700000000000002"/>
    <n v="1.1319999999999999"/>
    <n v="1.37"/>
    <n v="1.37"/>
    <s v="USD"/>
    <n v="1"/>
    <n v="1"/>
    <n v="1"/>
    <n v="1"/>
    <n v="5"/>
    <n v="5"/>
    <n v="5"/>
    <n v="5"/>
    <n v="129.4"/>
    <n v="129.4"/>
    <n v="129.4"/>
    <n v="129.4"/>
    <n v="1.058732612"/>
    <n v="1.058732612"/>
    <n v="94.452554739999997"/>
    <n v="94.452554739999997"/>
  </r>
  <r>
    <d v="2025-11-11T00:00:00"/>
    <x v="42"/>
    <n v="74"/>
    <n v="1"/>
    <n v="0.67"/>
    <n v="1.351"/>
    <n v="0.67"/>
    <n v="0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0"/>
    <n v="1884"/>
    <n v="2"/>
    <n v="0.57999999999999996"/>
    <n v="0.106"/>
    <n v="1.1599999999999999"/>
    <n v="1.15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28"/>
    <n v="241"/>
    <n v="2"/>
    <n v="1.25"/>
    <n v="0.83"/>
    <n v="2.5"/>
    <n v="2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8"/>
    <n v="504"/>
    <n v="5"/>
    <n v="1.0780000000000001"/>
    <n v="0.99199999999999999"/>
    <n v="5.39"/>
    <n v="5.39"/>
    <s v="USD"/>
    <n v="2"/>
    <n v="3"/>
    <n v="3"/>
    <n v="3"/>
    <n v="2"/>
    <n v="3"/>
    <n v="3"/>
    <n v="3"/>
    <n v="68.8"/>
    <n v="104.7"/>
    <n v="104.7"/>
    <n v="104.7"/>
    <n v="5.1480420249999996"/>
    <n v="5.1480420249999996"/>
    <n v="19.424860850000002"/>
    <n v="19.424860850000002"/>
  </r>
  <r>
    <d v="2025-11-11T00:00:00"/>
    <x v="43"/>
    <n v="1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8"/>
    <n v="327"/>
    <n v="4"/>
    <n v="0.54300000000000004"/>
    <n v="1.2230000000000001"/>
    <n v="2.17"/>
    <n v="2.17"/>
    <s v="USD"/>
    <n v="1"/>
    <n v="1"/>
    <n v="1"/>
    <n v="1"/>
    <n v="1"/>
    <n v="1"/>
    <n v="1"/>
    <n v="1"/>
    <n v="34.49"/>
    <n v="34.49"/>
    <n v="34.49"/>
    <n v="34.49"/>
    <n v="6.2916787469999997"/>
    <n v="6.2916787469999997"/>
    <n v="15.894009219999999"/>
    <n v="15.894009219999999"/>
  </r>
  <r>
    <d v="2025-11-11T00:00:00"/>
    <x v="43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43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8"/>
    <n v="353"/>
    <n v="6"/>
    <n v="0.61199999999999999"/>
    <n v="1.7"/>
    <n v="3.67"/>
    <n v="3.67"/>
    <s v="USD"/>
    <n v="1"/>
    <n v="1"/>
    <n v="1"/>
    <n v="1"/>
    <n v="1"/>
    <n v="1"/>
    <n v="1"/>
    <n v="1"/>
    <n v="61.49"/>
    <n v="61.49"/>
    <n v="61.49"/>
    <n v="61.49"/>
    <n v="5.9684501540000001"/>
    <n v="5.9684501540000001"/>
    <n v="16.754768389999999"/>
    <n v="16.754768389999999"/>
  </r>
  <r>
    <d v="2025-11-11T00:00:00"/>
    <x v="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45"/>
    <n v="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3"/>
    <n v="55"/>
    <n v="1"/>
    <n v="1.5"/>
    <n v="1.818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5"/>
    <n v="605"/>
    <n v="10"/>
    <n v="1.1259999999999999"/>
    <n v="1.653"/>
    <n v="11.26"/>
    <n v="11.26"/>
    <s v="USD"/>
    <n v="0"/>
    <n v="1"/>
    <n v="1"/>
    <n v="1"/>
    <n v="0"/>
    <n v="1"/>
    <n v="1"/>
    <n v="1"/>
    <n v="0"/>
    <n v="23.88"/>
    <n v="23.88"/>
    <n v="23.88"/>
    <n v="47.152428810000004"/>
    <n v="47.152428810000004"/>
    <n v="2.1207815280000002"/>
    <n v="2.1207815280000002"/>
  </r>
  <r>
    <d v="2025-11-11T00:00:00"/>
    <x v="3"/>
    <n v="203"/>
    <n v="2"/>
    <n v="1.5"/>
    <n v="0.98499999999999999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5"/>
    <n v="1067"/>
    <n v="16"/>
    <n v="0.90300000000000002"/>
    <n v="1.5"/>
    <n v="14.45"/>
    <n v="14.45"/>
    <s v="USD"/>
    <n v="4"/>
    <n v="7"/>
    <n v="7"/>
    <n v="7"/>
    <n v="4"/>
    <n v="7"/>
    <n v="7"/>
    <n v="7"/>
    <n v="120.45"/>
    <n v="203.92"/>
    <n v="203.92"/>
    <n v="203.92"/>
    <n v="7.0861122009999997"/>
    <n v="7.0861122009999997"/>
    <n v="14.112110729999999"/>
    <n v="14.112110729999999"/>
  </r>
  <r>
    <d v="2025-11-11T00:00:00"/>
    <x v="8"/>
    <n v="556"/>
    <n v="3"/>
    <n v="1.5"/>
    <n v="0.54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5"/>
    <n v="299"/>
    <n v="3"/>
    <n v="1.4330000000000001"/>
    <n v="1.0029999999999999"/>
    <n v="4.3"/>
    <n v="4.3"/>
    <s v="USD"/>
    <n v="1"/>
    <n v="1"/>
    <n v="1"/>
    <n v="1"/>
    <n v="1"/>
    <n v="1"/>
    <n v="1"/>
    <n v="1"/>
    <n v="22.88"/>
    <n v="22.88"/>
    <n v="22.88"/>
    <n v="22.88"/>
    <n v="18.793706289999999"/>
    <n v="18.793706289999999"/>
    <n v="5.3209302330000003"/>
    <n v="5.3209302330000003"/>
  </r>
  <r>
    <d v="2025-11-11T00:00:00"/>
    <x v="5"/>
    <n v="789"/>
    <n v="6"/>
    <n v="1.008"/>
    <n v="0.76"/>
    <n v="6.05"/>
    <n v="6.05"/>
    <s v="USD"/>
    <n v="1"/>
    <n v="1"/>
    <n v="1"/>
    <n v="1"/>
    <n v="1"/>
    <n v="1"/>
    <n v="1"/>
    <n v="1"/>
    <n v="24.49"/>
    <n v="24.49"/>
    <n v="24.49"/>
    <n v="24.49"/>
    <n v="24.703960800000001"/>
    <n v="24.703960800000001"/>
    <n v="4.0479338839999999"/>
    <n v="4.0479338839999999"/>
  </r>
  <r>
    <d v="2025-11-11T00:00:00"/>
    <x v="8"/>
    <n v="404"/>
    <n v="1"/>
    <n v="2.4900000000000002"/>
    <n v="0.248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5"/>
    <n v="43"/>
    <n v="1"/>
    <n v="1.83"/>
    <n v="2.3260000000000001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"/>
    <n v="760"/>
    <n v="3"/>
    <n v="2.0499999999999998"/>
    <n v="0.39500000000000002"/>
    <n v="6.15"/>
    <n v="6.15"/>
    <s v="USD"/>
    <n v="1"/>
    <n v="1"/>
    <n v="1"/>
    <n v="1"/>
    <n v="1"/>
    <n v="1"/>
    <n v="1"/>
    <n v="1"/>
    <n v="30.49"/>
    <n v="30.49"/>
    <n v="30.49"/>
    <n v="30.49"/>
    <n v="20.170547719999998"/>
    <n v="20.170547719999998"/>
    <n v="4.9577235770000003"/>
    <n v="4.9577235770000003"/>
  </r>
  <r>
    <d v="2025-11-11T00:00:00"/>
    <x v="8"/>
    <n v="759"/>
    <n v="4"/>
    <n v="1.028"/>
    <n v="0.52700000000000002"/>
    <n v="4.1100000000000003"/>
    <n v="4.1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3"/>
    <n v="66"/>
    <n v="1"/>
    <n v="0.61"/>
    <n v="1.5149999999999999"/>
    <n v="0.61"/>
    <n v="0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5"/>
    <n v="500"/>
    <n v="4"/>
    <n v="0.623"/>
    <n v="0.8"/>
    <n v="2.4900000000000002"/>
    <n v="2.4900000000000002"/>
    <s v="USD"/>
    <n v="0"/>
    <n v="1"/>
    <n v="1"/>
    <n v="1"/>
    <n v="0"/>
    <n v="1"/>
    <n v="1"/>
    <n v="1"/>
    <n v="0"/>
    <n v="21.49"/>
    <n v="21.49"/>
    <n v="21.49"/>
    <n v="11.586784550000001"/>
    <n v="11.586784550000001"/>
    <n v="8.6305220879999993"/>
    <n v="8.6305220879999993"/>
  </r>
  <r>
    <d v="2025-11-11T00:00:00"/>
    <x v="5"/>
    <n v="1314"/>
    <n v="19"/>
    <n v="0.38300000000000001"/>
    <n v="1.446"/>
    <n v="7.27"/>
    <n v="7.27"/>
    <s v="USD"/>
    <n v="2"/>
    <n v="6"/>
    <n v="6"/>
    <n v="6"/>
    <n v="3"/>
    <n v="7"/>
    <n v="7"/>
    <n v="7"/>
    <n v="74.45"/>
    <n v="349.41"/>
    <n v="349.41"/>
    <n v="349.41"/>
    <n v="2.0806502390000001"/>
    <n v="2.0806502390000001"/>
    <n v="48.061898210000003"/>
    <n v="48.061898210000003"/>
  </r>
  <r>
    <d v="2025-11-11T00:00:00"/>
    <x v="2"/>
    <n v="195"/>
    <n v="1"/>
    <n v="1.92"/>
    <n v="0.51300000000000001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15"/>
    <n v="9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22"/>
    <n v="290"/>
    <n v="1"/>
    <n v="4.1500000000000004"/>
    <n v="0.34499999999999997"/>
    <n v="4.1500000000000004"/>
    <n v="4.1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12"/>
    <n v="781"/>
    <n v="1"/>
    <n v="4.59"/>
    <n v="0.128"/>
    <n v="4.59"/>
    <n v="4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13"/>
    <n v="599"/>
    <n v="2"/>
    <n v="5.6150000000000002"/>
    <n v="0.33400000000000002"/>
    <n v="11.23"/>
    <n v="1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16"/>
    <n v="191"/>
    <n v="2"/>
    <n v="4.2699999999999996"/>
    <n v="1.0469999999999999"/>
    <n v="8.5399999999999991"/>
    <n v="8.53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1T00:00:00"/>
    <x v="46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10"/>
    <n v="4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8"/>
    <n v="1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1T00:00:00"/>
    <x v="8"/>
    <n v="13"/>
    <n v="1"/>
    <n v="5.26"/>
    <n v="7.6920000000000002"/>
    <n v="5.26"/>
    <n v="5.26"/>
    <s v="USD"/>
    <n v="1"/>
    <n v="1"/>
    <n v="1"/>
    <n v="1"/>
    <n v="1"/>
    <n v="1"/>
    <n v="1"/>
    <n v="1"/>
    <n v="27.49"/>
    <n v="27.49"/>
    <n v="27.49"/>
    <n v="27.49"/>
    <n v="19.134230630000001"/>
    <n v="19.134230630000001"/>
    <n v="5.226235741"/>
    <n v="5.226235741"/>
  </r>
  <r>
    <d v="2025-11-11T00:00:00"/>
    <x v="11"/>
    <n v="1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0"/>
    <n v="2640"/>
    <n v="16"/>
    <n v="1.7430000000000001"/>
    <n v="0.60599999999999998"/>
    <n v="27.89"/>
    <n v="27.89"/>
    <s v="USD"/>
    <n v="3"/>
    <n v="3"/>
    <n v="3"/>
    <n v="3"/>
    <n v="3"/>
    <n v="3"/>
    <n v="3"/>
    <n v="3"/>
    <n v="69.959999999999994"/>
    <n v="69.959999999999994"/>
    <n v="69.959999999999994"/>
    <n v="69.959999999999994"/>
    <n v="39.865637509999999"/>
    <n v="39.865637509999999"/>
    <n v="2.5084259590000002"/>
    <n v="2.5084259590000002"/>
  </r>
  <r>
    <d v="2025-11-12T00:00:00"/>
    <x v="1"/>
    <n v="6555"/>
    <n v="70"/>
    <n v="1.8140000000000001"/>
    <n v="1.0680000000000001"/>
    <n v="127"/>
    <n v="127"/>
    <s v="USD"/>
    <n v="12"/>
    <n v="19"/>
    <n v="19"/>
    <n v="19"/>
    <n v="12"/>
    <n v="20"/>
    <n v="20"/>
    <n v="20"/>
    <n v="389.07"/>
    <n v="592.26"/>
    <n v="592.26"/>
    <n v="592.26"/>
    <n v="21.443285039999999"/>
    <n v="21.443285039999999"/>
    <n v="4.6634645670000001"/>
    <n v="4.6634645670000001"/>
  </r>
  <r>
    <d v="2025-11-12T00:00:00"/>
    <x v="2"/>
    <n v="2837"/>
    <n v="31"/>
    <n v="2.3460000000000001"/>
    <n v="1.093"/>
    <n v="72.73"/>
    <n v="72.73"/>
    <s v="USD"/>
    <n v="7"/>
    <n v="7"/>
    <n v="7"/>
    <n v="7"/>
    <n v="9"/>
    <n v="9"/>
    <n v="9"/>
    <n v="9"/>
    <n v="281.36"/>
    <n v="281.36"/>
    <n v="281.36"/>
    <n v="281.36"/>
    <n v="25.849445549999999"/>
    <n v="25.849445549999999"/>
    <n v="3.8685549290000001"/>
    <n v="3.8685549290000001"/>
  </r>
  <r>
    <d v="2025-11-12T00:00:00"/>
    <x v="3"/>
    <n v="2382"/>
    <n v="13"/>
    <n v="3.508"/>
    <n v="0.54600000000000004"/>
    <n v="45.61"/>
    <n v="45.61"/>
    <s v="USD"/>
    <n v="2"/>
    <n v="2"/>
    <n v="2"/>
    <n v="2"/>
    <n v="3"/>
    <n v="3"/>
    <n v="3"/>
    <n v="3"/>
    <n v="91.47"/>
    <n v="91.47"/>
    <n v="91.47"/>
    <n v="91.47"/>
    <n v="49.86334317"/>
    <n v="49.86334317"/>
    <n v="2.0054812540000002"/>
    <n v="2.0054812540000002"/>
  </r>
  <r>
    <d v="2025-11-12T00:00:00"/>
    <x v="4"/>
    <n v="1318"/>
    <n v="11"/>
    <n v="4.4000000000000004"/>
    <n v="0.83499999999999996"/>
    <n v="48.4"/>
    <n v="48.4"/>
    <s v="USD"/>
    <n v="3"/>
    <n v="3"/>
    <n v="3"/>
    <n v="3"/>
    <n v="8"/>
    <n v="8"/>
    <n v="8"/>
    <n v="8"/>
    <n v="372.92"/>
    <n v="372.92"/>
    <n v="372.92"/>
    <n v="372.92"/>
    <n v="12.97865494"/>
    <n v="12.97865494"/>
    <n v="7.7049586779999997"/>
    <n v="7.7049586779999997"/>
  </r>
  <r>
    <d v="2025-11-12T00:00:00"/>
    <x v="5"/>
    <n v="2045"/>
    <n v="33"/>
    <n v="1.3320000000000001"/>
    <n v="1.6140000000000001"/>
    <n v="43.94"/>
    <n v="43.94"/>
    <s v="USD"/>
    <n v="3"/>
    <n v="4"/>
    <n v="6"/>
    <n v="6"/>
    <n v="3"/>
    <n v="4"/>
    <n v="6"/>
    <n v="6"/>
    <n v="110.47"/>
    <n v="154.44999999999999"/>
    <n v="221.82"/>
    <n v="221.82"/>
    <n v="28.449336349999999"/>
    <n v="19.808854029999999"/>
    <n v="3.5150204820000002"/>
    <n v="5.0482476099999998"/>
  </r>
  <r>
    <d v="2025-11-12T00:00:00"/>
    <x v="44"/>
    <n v="6891"/>
    <n v="56"/>
    <n v="2.1230000000000002"/>
    <n v="0.81299999999999994"/>
    <n v="118.86"/>
    <n v="118.86"/>
    <s v="USD"/>
    <n v="9"/>
    <n v="10"/>
    <n v="11"/>
    <n v="11"/>
    <n v="9"/>
    <n v="10"/>
    <n v="11"/>
    <n v="11"/>
    <n v="308.8"/>
    <n v="343.29"/>
    <n v="377.78"/>
    <n v="377.78"/>
    <n v="34.623787470000003"/>
    <n v="31.4627561"/>
    <n v="2.8881877839999999"/>
    <n v="3.1783610969999998"/>
  </r>
  <r>
    <d v="2025-11-12T00:00:00"/>
    <x v="6"/>
    <n v="1059"/>
    <n v="9"/>
    <n v="1.5289999999999999"/>
    <n v="0.85"/>
    <n v="13.76"/>
    <n v="13.76"/>
    <s v="USD"/>
    <n v="1"/>
    <n v="1"/>
    <n v="1"/>
    <n v="1"/>
    <n v="1"/>
    <n v="1"/>
    <n v="1"/>
    <n v="1"/>
    <n v="23.88"/>
    <n v="23.88"/>
    <n v="23.88"/>
    <n v="23.88"/>
    <n v="57.621440540000002"/>
    <n v="57.621440540000002"/>
    <n v="1.7354651160000001"/>
    <n v="1.7354651160000001"/>
  </r>
  <r>
    <d v="2025-11-12T00:00:00"/>
    <x v="7"/>
    <n v="1417"/>
    <n v="15"/>
    <n v="1.823"/>
    <n v="1.0589999999999999"/>
    <n v="27.34"/>
    <n v="27.34"/>
    <s v="USD"/>
    <n v="2"/>
    <n v="5"/>
    <n v="5"/>
    <n v="5"/>
    <n v="2"/>
    <n v="6"/>
    <n v="6"/>
    <n v="6"/>
    <n v="84.98"/>
    <n v="194.94"/>
    <n v="194.94"/>
    <n v="194.94"/>
    <n v="14.024828149999999"/>
    <n v="14.024828149999999"/>
    <n v="7.1302121429999996"/>
    <n v="7.1302121429999996"/>
  </r>
  <r>
    <d v="2025-11-12T00:00:00"/>
    <x v="35"/>
    <n v="1615"/>
    <n v="4"/>
    <n v="1.895"/>
    <n v="0.248"/>
    <n v="7.58"/>
    <n v="7.58"/>
    <s v="USD"/>
    <n v="1"/>
    <n v="1"/>
    <n v="1"/>
    <n v="1"/>
    <n v="1"/>
    <n v="1"/>
    <n v="1"/>
    <n v="1"/>
    <n v="22.88"/>
    <n v="22.88"/>
    <n v="22.88"/>
    <n v="22.88"/>
    <n v="33.129370629999997"/>
    <n v="33.129370629999997"/>
    <n v="3.0184696569999998"/>
    <n v="3.0184696569999998"/>
  </r>
  <r>
    <d v="2025-11-12T00:00:00"/>
    <x v="8"/>
    <n v="292"/>
    <n v="5"/>
    <n v="4.5259999999999998"/>
    <n v="1.712"/>
    <n v="22.63"/>
    <n v="22.63"/>
    <s v="USD"/>
    <n v="2"/>
    <n v="2"/>
    <n v="2"/>
    <n v="2"/>
    <n v="2"/>
    <n v="2"/>
    <n v="2"/>
    <n v="2"/>
    <n v="63.67"/>
    <n v="63.67"/>
    <n v="63.67"/>
    <n v="63.67"/>
    <n v="35.542641750000001"/>
    <n v="35.542641750000001"/>
    <n v="2.8135218740000001"/>
    <n v="2.8135218740000001"/>
  </r>
  <r>
    <d v="2025-11-12T00:00:00"/>
    <x v="9"/>
    <n v="1919"/>
    <n v="12"/>
    <n v="1.663"/>
    <n v="0.625"/>
    <n v="19.96"/>
    <n v="19.96"/>
    <s v="USD"/>
    <n v="2"/>
    <n v="5"/>
    <n v="5"/>
    <n v="5"/>
    <n v="4"/>
    <n v="7"/>
    <n v="7"/>
    <n v="7"/>
    <n v="84.58"/>
    <n v="164.34"/>
    <n v="164.34"/>
    <n v="164.34"/>
    <n v="12.145551899999999"/>
    <n v="12.145551899999999"/>
    <n v="8.2334669340000008"/>
    <n v="8.2334669340000008"/>
  </r>
  <r>
    <d v="2025-11-12T00:00:00"/>
    <x v="4"/>
    <n v="7611"/>
    <n v="95"/>
    <n v="4.5030000000000001"/>
    <n v="1.248"/>
    <n v="427.74"/>
    <n v="427.74"/>
    <s v="USD"/>
    <n v="25"/>
    <n v="31"/>
    <n v="31"/>
    <n v="31"/>
    <n v="32"/>
    <n v="38"/>
    <n v="38"/>
    <n v="38"/>
    <n v="1276.74"/>
    <n v="1479.17"/>
    <n v="1479.17"/>
    <n v="1479.17"/>
    <n v="28.917568639999999"/>
    <n v="28.917568639999999"/>
    <n v="3.4581053910000001"/>
    <n v="3.4581053910000001"/>
  </r>
  <r>
    <d v="2025-11-12T00:00:00"/>
    <x v="10"/>
    <n v="2723"/>
    <n v="24"/>
    <n v="5.3230000000000004"/>
    <n v="0.88100000000000001"/>
    <n v="127.76"/>
    <n v="127.76"/>
    <s v="USD"/>
    <n v="11"/>
    <n v="11"/>
    <n v="11"/>
    <n v="11"/>
    <n v="14"/>
    <n v="14"/>
    <n v="14"/>
    <n v="14"/>
    <n v="544.92999999999995"/>
    <n v="544.92999999999995"/>
    <n v="544.92999999999995"/>
    <n v="544.92999999999995"/>
    <n v="23.445213150000001"/>
    <n v="23.445213150000001"/>
    <n v="4.2652629930000003"/>
    <n v="4.2652629930000003"/>
  </r>
  <r>
    <d v="2025-11-12T00:00:00"/>
    <x v="11"/>
    <n v="2310"/>
    <n v="16"/>
    <n v="4.4710000000000001"/>
    <n v="0.69299999999999995"/>
    <n v="71.53"/>
    <n v="71.53"/>
    <s v="USD"/>
    <n v="6"/>
    <n v="7"/>
    <n v="7"/>
    <n v="7"/>
    <n v="9"/>
    <n v="11"/>
    <n v="11"/>
    <n v="11"/>
    <n v="332.97"/>
    <n v="393.95"/>
    <n v="393.95"/>
    <n v="393.95"/>
    <n v="18.15712654"/>
    <n v="18.15712654"/>
    <n v="5.5074793790000003"/>
    <n v="5.5074793790000003"/>
  </r>
  <r>
    <d v="2025-11-12T00:00:00"/>
    <x v="12"/>
    <n v="3588"/>
    <n v="38"/>
    <n v="5.0259999999999998"/>
    <n v="1.0589999999999999"/>
    <n v="190.98"/>
    <n v="190.98"/>
    <s v="USD"/>
    <n v="25"/>
    <n v="26"/>
    <n v="27"/>
    <n v="27"/>
    <n v="28"/>
    <n v="29"/>
    <n v="30"/>
    <n v="30"/>
    <n v="782.58"/>
    <n v="814.07"/>
    <n v="841.56"/>
    <n v="841.56"/>
    <n v="23.459899029999999"/>
    <n v="22.69356909"/>
    <n v="4.2625929420000004"/>
    <n v="4.4065347160000004"/>
  </r>
  <r>
    <d v="2025-11-12T00:00:00"/>
    <x v="13"/>
    <n v="6298"/>
    <n v="42"/>
    <n v="3.766"/>
    <n v="0.66700000000000004"/>
    <n v="158.16999999999999"/>
    <n v="158.16999999999999"/>
    <s v="USD"/>
    <n v="15"/>
    <n v="16"/>
    <n v="16"/>
    <n v="16"/>
    <n v="20"/>
    <n v="21"/>
    <n v="21"/>
    <n v="21"/>
    <n v="596.11"/>
    <n v="623.6"/>
    <n v="623.6"/>
    <n v="623.6"/>
    <n v="25.364015389999999"/>
    <n v="25.364015389999999"/>
    <n v="3.9425934119999999"/>
    <n v="3.9425934119999999"/>
  </r>
  <r>
    <d v="2025-11-12T00:00:00"/>
    <x v="45"/>
    <n v="812"/>
    <n v="13"/>
    <n v="2.4049999999999998"/>
    <n v="1.601"/>
    <n v="31.26"/>
    <n v="31.26"/>
    <s v="USD"/>
    <n v="0"/>
    <n v="3"/>
    <n v="3"/>
    <n v="3"/>
    <n v="0"/>
    <n v="3"/>
    <n v="3"/>
    <n v="3"/>
    <n v="0"/>
    <n v="68.86"/>
    <n v="68.86"/>
    <n v="68.86"/>
    <n v="45.396456579999999"/>
    <n v="45.396456579999999"/>
    <n v="2.2028150989999999"/>
    <n v="2.2028150989999999"/>
  </r>
  <r>
    <d v="2025-11-12T00:00:00"/>
    <x v="14"/>
    <n v="2095"/>
    <n v="13"/>
    <n v="2.3450000000000002"/>
    <n v="0.621"/>
    <n v="30.49"/>
    <n v="30.49"/>
    <s v="USD"/>
    <n v="2"/>
    <n v="2"/>
    <n v="2"/>
    <n v="2"/>
    <n v="2"/>
    <n v="2"/>
    <n v="2"/>
    <n v="2"/>
    <n v="60.37"/>
    <n v="60.37"/>
    <n v="60.37"/>
    <n v="60.37"/>
    <n v="50.505217819999999"/>
    <n v="50.505217819999999"/>
    <n v="1.9799934400000001"/>
    <n v="1.9799934400000001"/>
  </r>
  <r>
    <d v="2025-11-12T00:00:00"/>
    <x v="46"/>
    <n v="1956"/>
    <n v="4"/>
    <n v="2.5430000000000001"/>
    <n v="0.20399999999999999"/>
    <n v="10.17"/>
    <n v="10.17"/>
    <s v="USD"/>
    <n v="2"/>
    <n v="2"/>
    <n v="2"/>
    <n v="2"/>
    <n v="2"/>
    <n v="2"/>
    <n v="2"/>
    <n v="2"/>
    <n v="61.37"/>
    <n v="61.37"/>
    <n v="61.37"/>
    <n v="61.37"/>
    <n v="16.571614799999999"/>
    <n v="16.571614799999999"/>
    <n v="6.0344149460000001"/>
    <n v="6.0344149460000001"/>
  </r>
  <r>
    <d v="2025-11-12T00:00:00"/>
    <x v="15"/>
    <n v="1934"/>
    <n v="9"/>
    <n v="3.6080000000000001"/>
    <n v="0.46500000000000002"/>
    <n v="32.47"/>
    <n v="32.47"/>
    <s v="USD"/>
    <n v="3"/>
    <n v="4"/>
    <n v="4"/>
    <n v="4"/>
    <n v="3"/>
    <n v="4"/>
    <n v="4"/>
    <n v="4"/>
    <n v="97.47"/>
    <n v="126.96"/>
    <n v="126.96"/>
    <n v="126.96"/>
    <n v="25.57498425"/>
    <n v="25.57498425"/>
    <n v="3.910070835"/>
    <n v="3.910070835"/>
  </r>
  <r>
    <d v="2025-11-12T00:00:00"/>
    <x v="16"/>
    <n v="1172"/>
    <n v="10"/>
    <n v="3.8450000000000002"/>
    <n v="0.85299999999999998"/>
    <n v="38.450000000000003"/>
    <n v="38.450000000000003"/>
    <s v="USD"/>
    <n v="5"/>
    <n v="7"/>
    <n v="7"/>
    <n v="7"/>
    <n v="5"/>
    <n v="7"/>
    <n v="7"/>
    <n v="7"/>
    <n v="142.01"/>
    <n v="198.77"/>
    <n v="198.77"/>
    <n v="198.77"/>
    <n v="19.343965390000001"/>
    <n v="19.343965390000001"/>
    <n v="5.1695708710000003"/>
    <n v="5.1695708710000003"/>
  </r>
  <r>
    <d v="2025-11-12T00:00:00"/>
    <x v="29"/>
    <n v="1366"/>
    <n v="8"/>
    <n v="1.7210000000000001"/>
    <n v="0.58599999999999997"/>
    <n v="13.77"/>
    <n v="13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8"/>
    <n v="1216"/>
    <n v="6"/>
    <n v="5.0979999999999999"/>
    <n v="0.49299999999999999"/>
    <n v="30.59"/>
    <n v="30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9"/>
    <n v="5695"/>
    <n v="49"/>
    <n v="1.639"/>
    <n v="0.86"/>
    <n v="80.33"/>
    <n v="80.33"/>
    <s v="USD"/>
    <n v="11"/>
    <n v="13"/>
    <n v="13"/>
    <n v="13"/>
    <n v="17"/>
    <n v="19"/>
    <n v="19"/>
    <n v="19"/>
    <n v="419.14"/>
    <n v="442.12"/>
    <n v="442.12"/>
    <n v="442.12"/>
    <n v="18.16927531"/>
    <n v="18.16927531"/>
    <n v="5.5037968380000004"/>
    <n v="5.5037968380000004"/>
  </r>
  <r>
    <d v="2025-11-12T00:00:00"/>
    <x v="17"/>
    <n v="1063"/>
    <n v="4"/>
    <n v="4.7880000000000003"/>
    <n v="0.376"/>
    <n v="19.149999999999999"/>
    <n v="19.149999999999999"/>
    <s v="USD"/>
    <n v="2"/>
    <n v="2"/>
    <n v="2"/>
    <n v="2"/>
    <n v="3"/>
    <n v="3"/>
    <n v="3"/>
    <n v="3"/>
    <n v="193.17"/>
    <n v="193.17"/>
    <n v="193.17"/>
    <n v="193.17"/>
    <n v="9.9135476520000001"/>
    <n v="9.9135476520000001"/>
    <n v="10.087206269999999"/>
    <n v="10.087206269999999"/>
  </r>
  <r>
    <d v="2025-11-12T00:00:00"/>
    <x v="37"/>
    <n v="1950"/>
    <n v="8"/>
    <n v="4.4409999999999998"/>
    <n v="0.41"/>
    <n v="35.53"/>
    <n v="35.53"/>
    <s v="USD"/>
    <n v="1"/>
    <n v="1"/>
    <n v="1"/>
    <n v="1"/>
    <n v="1"/>
    <n v="1"/>
    <n v="1"/>
    <n v="1"/>
    <n v="30.49"/>
    <n v="30.49"/>
    <n v="30.49"/>
    <n v="30.49"/>
    <n v="116.5300098"/>
    <n v="116.5300098"/>
    <n v="0.85814804389999999"/>
    <n v="0.85814804389999999"/>
  </r>
  <r>
    <d v="2025-11-12T00:00:00"/>
    <x v="18"/>
    <n v="1183"/>
    <n v="4"/>
    <n v="3.585"/>
    <n v="0.33800000000000002"/>
    <n v="14.34"/>
    <n v="14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9"/>
    <n v="1398"/>
    <n v="11"/>
    <n v="7.165"/>
    <n v="0.78700000000000003"/>
    <n v="78.819999999999993"/>
    <n v="78.819999999999993"/>
    <s v="USD"/>
    <n v="9"/>
    <n v="10"/>
    <n v="10"/>
    <n v="10"/>
    <n v="22"/>
    <n v="26"/>
    <n v="26"/>
    <n v="26"/>
    <n v="1624.06"/>
    <n v="1923.66"/>
    <n v="1923.66"/>
    <n v="1923.66"/>
    <n v="4.0973976690000002"/>
    <n v="4.0973976690000002"/>
    <n v="24.405734590000002"/>
    <n v="24.405734590000002"/>
  </r>
  <r>
    <d v="2025-11-12T00:00:00"/>
    <x v="20"/>
    <n v="2064"/>
    <n v="14"/>
    <n v="4.2990000000000004"/>
    <n v="0.67800000000000005"/>
    <n v="60.18"/>
    <n v="60.18"/>
    <s v="USD"/>
    <n v="6"/>
    <n v="10"/>
    <n v="10"/>
    <n v="10"/>
    <n v="20"/>
    <n v="27"/>
    <n v="27"/>
    <n v="27"/>
    <n v="1084.4000000000001"/>
    <n v="1434.04"/>
    <n v="1434.04"/>
    <n v="1434.04"/>
    <n v="4.1965356610000004"/>
    <n v="4.1965356610000004"/>
    <n v="23.82917913"/>
    <n v="23.82917913"/>
  </r>
  <r>
    <d v="2025-11-12T00:00:00"/>
    <x v="21"/>
    <n v="2348"/>
    <n v="7"/>
    <n v="2.339"/>
    <n v="0.29799999999999999"/>
    <n v="16.37"/>
    <n v="16.37"/>
    <s v="USD"/>
    <n v="0"/>
    <n v="1"/>
    <n v="1"/>
    <n v="1"/>
    <n v="0"/>
    <n v="1"/>
    <n v="1"/>
    <n v="1"/>
    <n v="0"/>
    <n v="42.49"/>
    <n v="42.49"/>
    <n v="42.49"/>
    <n v="38.526712170000003"/>
    <n v="38.526712170000003"/>
    <n v="2.59560171"/>
    <n v="2.59560171"/>
  </r>
  <r>
    <d v="2025-11-12T00:00:00"/>
    <x v="22"/>
    <n v="649"/>
    <n v="7"/>
    <n v="2.19"/>
    <n v="1.079"/>
    <n v="15.33"/>
    <n v="15.33"/>
    <s v="USD"/>
    <n v="1"/>
    <n v="1"/>
    <n v="1"/>
    <n v="1"/>
    <n v="1"/>
    <n v="1"/>
    <n v="1"/>
    <n v="1"/>
    <n v="26.49"/>
    <n v="26.49"/>
    <n v="26.49"/>
    <n v="26.49"/>
    <n v="57.870894679999999"/>
    <n v="57.870894679999999"/>
    <n v="1.727984344"/>
    <n v="1.727984344"/>
  </r>
  <r>
    <d v="2025-11-12T00:00:00"/>
    <x v="3"/>
    <n v="1506"/>
    <n v="5"/>
    <n v="3.6859999999999999"/>
    <n v="0.33200000000000002"/>
    <n v="18.43"/>
    <n v="18.43"/>
    <s v="USD"/>
    <n v="2"/>
    <n v="2"/>
    <n v="2"/>
    <n v="2"/>
    <n v="2"/>
    <n v="2"/>
    <n v="2"/>
    <n v="2"/>
    <n v="62.37"/>
    <n v="62.37"/>
    <n v="62.37"/>
    <n v="62.37"/>
    <n v="29.54946288"/>
    <n v="29.54946288"/>
    <n v="3.3841562669999998"/>
    <n v="3.3841562669999998"/>
  </r>
  <r>
    <d v="2025-11-12T00:00:00"/>
    <x v="46"/>
    <n v="2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45"/>
    <n v="1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10"/>
    <n v="420"/>
    <n v="1"/>
    <n v="3.76"/>
    <n v="0.23799999999999999"/>
    <n v="3.76"/>
    <n v="3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4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3"/>
    <n v="1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4"/>
    <n v="2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18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0"/>
    <n v="1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"/>
    <n v="915"/>
    <n v="11"/>
    <n v="2.4990000000000001"/>
    <n v="1.202"/>
    <n v="27.49"/>
    <n v="27.49"/>
    <s v="USD"/>
    <n v="2"/>
    <n v="2"/>
    <n v="2"/>
    <n v="2"/>
    <n v="2"/>
    <n v="2"/>
    <n v="2"/>
    <n v="2"/>
    <n v="187.96"/>
    <n v="187.96"/>
    <n v="187.96"/>
    <n v="187.96"/>
    <n v="14.62545222"/>
    <n v="14.62545222"/>
    <n v="6.8373954169999998"/>
    <n v="6.8373954169999998"/>
  </r>
  <r>
    <d v="2025-11-12T00:00:00"/>
    <x v="6"/>
    <n v="436"/>
    <n v="3"/>
    <n v="2.6"/>
    <n v="0.68799999999999994"/>
    <n v="7.8"/>
    <n v="7.8"/>
    <s v="USD"/>
    <n v="1"/>
    <n v="1"/>
    <n v="1"/>
    <n v="1"/>
    <n v="1"/>
    <n v="1"/>
    <n v="1"/>
    <n v="1"/>
    <n v="23.88"/>
    <n v="23.88"/>
    <n v="23.88"/>
    <n v="23.88"/>
    <n v="32.66331658"/>
    <n v="32.66331658"/>
    <n v="3.0615384620000001"/>
    <n v="3.0615384620000001"/>
  </r>
  <r>
    <d v="2025-11-12T00:00:00"/>
    <x v="15"/>
    <n v="324"/>
    <n v="1"/>
    <n v="4.95"/>
    <n v="0.309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6"/>
    <n v="882"/>
    <n v="5"/>
    <n v="4.2220000000000004"/>
    <n v="0.56699999999999995"/>
    <n v="21.11"/>
    <n v="21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2"/>
    <n v="2503"/>
    <n v="20"/>
    <n v="2.6080000000000001"/>
    <n v="0.79900000000000004"/>
    <n v="52.15"/>
    <n v="52.15"/>
    <s v="USD"/>
    <n v="2"/>
    <n v="2"/>
    <n v="2"/>
    <n v="2"/>
    <n v="2"/>
    <n v="2"/>
    <n v="2"/>
    <n v="2"/>
    <n v="59.76"/>
    <n v="59.76"/>
    <n v="59.76"/>
    <n v="59.76"/>
    <n v="87.265729590000007"/>
    <n v="87.265729590000007"/>
    <n v="1.145925216"/>
    <n v="1.145925216"/>
  </r>
  <r>
    <d v="2025-11-12T00:00:00"/>
    <x v="47"/>
    <n v="1329"/>
    <n v="8"/>
    <n v="2.4790000000000001"/>
    <n v="0.60199999999999998"/>
    <n v="19.829999999999998"/>
    <n v="19.829999999999998"/>
    <s v="USD"/>
    <n v="1"/>
    <n v="4"/>
    <n v="4"/>
    <n v="4"/>
    <n v="1"/>
    <n v="4"/>
    <n v="4"/>
    <n v="4"/>
    <n v="24.49"/>
    <n v="122.96"/>
    <n v="122.96"/>
    <n v="122.96"/>
    <n v="16.127195839999999"/>
    <n v="16.127195839999999"/>
    <n v="6.2007060010000004"/>
    <n v="6.2007060010000004"/>
  </r>
  <r>
    <d v="2025-11-12T00:00:00"/>
    <x v="24"/>
    <n v="422"/>
    <n v="1"/>
    <n v="2.7"/>
    <n v="0.23699999999999999"/>
    <n v="2.7"/>
    <n v="2.7"/>
    <s v="USD"/>
    <n v="1"/>
    <n v="3"/>
    <n v="3"/>
    <n v="3"/>
    <n v="1"/>
    <n v="3"/>
    <n v="3"/>
    <n v="3"/>
    <n v="78.489999999999995"/>
    <n v="105.98"/>
    <n v="105.98"/>
    <n v="105.98"/>
    <n v="2.5476505"/>
    <n v="2.5476505"/>
    <n v="39.251851850000001"/>
    <n v="39.251851850000001"/>
  </r>
  <r>
    <d v="2025-11-12T00:00:00"/>
    <x v="4"/>
    <n v="1905"/>
    <n v="11"/>
    <n v="2.5150000000000001"/>
    <n v="0.57699999999999996"/>
    <n v="27.67"/>
    <n v="27.67"/>
    <s v="USD"/>
    <n v="4"/>
    <n v="4"/>
    <n v="4"/>
    <n v="4"/>
    <n v="4"/>
    <n v="4"/>
    <n v="4"/>
    <n v="4"/>
    <n v="145.96"/>
    <n v="145.96"/>
    <n v="145.96"/>
    <n v="145.96"/>
    <n v="18.95724856"/>
    <n v="18.95724856"/>
    <n v="5.2750271050000004"/>
    <n v="5.2750271050000004"/>
  </r>
  <r>
    <d v="2025-11-12T00:00:00"/>
    <x v="17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5"/>
    <n v="219"/>
    <n v="2"/>
    <n v="1.7949999999999999"/>
    <n v="0.91300000000000003"/>
    <n v="3.59"/>
    <n v="3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4"/>
    <n v="384"/>
    <n v="3"/>
    <n v="4.343"/>
    <n v="0.78100000000000003"/>
    <n v="13.03"/>
    <n v="13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"/>
    <n v="287"/>
    <n v="1"/>
    <n v="1.51"/>
    <n v="0.34799999999999998"/>
    <n v="1.51"/>
    <n v="1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21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5"/>
    <n v="678"/>
    <n v="1"/>
    <n v="2.37"/>
    <n v="0.14699999999999999"/>
    <n v="2.37"/>
    <n v="2.37"/>
    <s v="USD"/>
    <n v="1"/>
    <n v="1"/>
    <n v="1"/>
    <n v="1"/>
    <n v="1"/>
    <n v="1"/>
    <n v="1"/>
    <n v="1"/>
    <n v="23.88"/>
    <n v="23.88"/>
    <n v="23.88"/>
    <n v="23.88"/>
    <n v="9.9246231159999994"/>
    <n v="9.9246231159999994"/>
    <n v="10.07594937"/>
    <n v="10.07594937"/>
  </r>
  <r>
    <d v="2025-11-12T00:00:00"/>
    <x v="26"/>
    <n v="2385"/>
    <n v="9"/>
    <n v="2.8239999999999998"/>
    <n v="0.377"/>
    <n v="25.42"/>
    <n v="25.42"/>
    <s v="USD"/>
    <n v="3"/>
    <n v="3"/>
    <n v="3"/>
    <n v="3"/>
    <n v="4"/>
    <n v="4"/>
    <n v="4"/>
    <n v="4"/>
    <n v="74.739999999999995"/>
    <n v="74.739999999999995"/>
    <n v="74.739999999999995"/>
    <n v="74.739999999999995"/>
    <n v="34.01123896"/>
    <n v="34.01123896"/>
    <n v="2.940204563"/>
    <n v="2.940204563"/>
  </r>
  <r>
    <d v="2025-11-12T00:00:00"/>
    <x v="27"/>
    <n v="459"/>
    <n v="3"/>
    <n v="1.603"/>
    <n v="0.65400000000000003"/>
    <n v="4.8099999999999996"/>
    <n v="4.80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3"/>
    <n v="1428"/>
    <n v="5"/>
    <n v="2.2360000000000002"/>
    <n v="0.35"/>
    <n v="11.18"/>
    <n v="11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5"/>
    <n v="15"/>
    <n v="1"/>
    <n v="0.45"/>
    <n v="6.6669999999999998"/>
    <n v="0.45"/>
    <n v="0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7"/>
    <n v="12"/>
    <n v="1"/>
    <n v="0.31"/>
    <n v="8.3330000000000002"/>
    <n v="0.31"/>
    <n v="0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4"/>
    <n v="157"/>
    <n v="1"/>
    <n v="3.54"/>
    <n v="0.63700000000000001"/>
    <n v="3.54"/>
    <n v="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4"/>
    <n v="92"/>
    <n v="1"/>
    <n v="2.2599999999999998"/>
    <n v="1.087"/>
    <n v="2.2599999999999998"/>
    <n v="2.25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2"/>
    <n v="739"/>
    <n v="9"/>
    <n v="3.6309999999999998"/>
    <n v="1.218"/>
    <n v="32.68"/>
    <n v="32.68"/>
    <s v="USD"/>
    <n v="6"/>
    <n v="7"/>
    <n v="7"/>
    <n v="7"/>
    <n v="6"/>
    <n v="7"/>
    <n v="7"/>
    <n v="7"/>
    <n v="173.94"/>
    <n v="201.43"/>
    <n v="201.43"/>
    <n v="201.43"/>
    <n v="16.22399841"/>
    <n v="16.22399841"/>
    <n v="6.16370869"/>
    <n v="6.16370869"/>
  </r>
  <r>
    <d v="2025-11-12T00:00:00"/>
    <x v="10"/>
    <n v="215"/>
    <n v="3"/>
    <n v="4.4870000000000001"/>
    <n v="1.395"/>
    <n v="13.46"/>
    <n v="13.46"/>
    <s v="USD"/>
    <n v="4"/>
    <n v="4"/>
    <n v="4"/>
    <n v="4"/>
    <n v="7"/>
    <n v="7"/>
    <n v="7"/>
    <n v="7"/>
    <n v="259.01"/>
    <n v="259.01"/>
    <n v="259.01"/>
    <n v="259.01"/>
    <n v="5.1967105519999999"/>
    <n v="5.1967105519999999"/>
    <n v="19.24294205"/>
    <n v="19.24294205"/>
  </r>
  <r>
    <d v="2025-11-12T00:00:00"/>
    <x v="28"/>
    <n v="2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2"/>
    <n v="350"/>
    <n v="2"/>
    <n v="2.4249999999999998"/>
    <n v="0.57099999999999995"/>
    <n v="4.8499999999999996"/>
    <n v="4.84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9"/>
    <n v="65"/>
    <n v="1"/>
    <n v="3.33"/>
    <n v="1.538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6"/>
    <n v="449"/>
    <n v="3"/>
    <n v="3.3330000000000002"/>
    <n v="0.66800000000000004"/>
    <n v="10"/>
    <n v="10"/>
    <s v="USD"/>
    <n v="2"/>
    <n v="2"/>
    <n v="2"/>
    <n v="2"/>
    <n v="5"/>
    <n v="5"/>
    <n v="5"/>
    <n v="5"/>
    <n v="196.45"/>
    <n v="196.45"/>
    <n v="196.45"/>
    <n v="196.45"/>
    <n v="5.0903537800000001"/>
    <n v="5.0903537800000001"/>
    <n v="19.645"/>
    <n v="19.645"/>
  </r>
  <r>
    <d v="2025-11-12T00:00:00"/>
    <x v="48"/>
    <n v="813"/>
    <n v="6"/>
    <n v="1.643"/>
    <n v="0.73799999999999999"/>
    <n v="9.86"/>
    <n v="9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9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9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9"/>
    <n v="28"/>
    <n v="2"/>
    <n v="1.2150000000000001"/>
    <n v="7.1429999999999998"/>
    <n v="2.4300000000000002"/>
    <n v="2.4300000000000002"/>
    <s v="USD"/>
    <n v="2"/>
    <n v="2"/>
    <n v="2"/>
    <n v="2"/>
    <n v="2"/>
    <n v="2"/>
    <n v="2"/>
    <n v="2"/>
    <n v="79.98"/>
    <n v="79.98"/>
    <n v="79.98"/>
    <n v="79.98"/>
    <n v="3.0382595650000002"/>
    <n v="3.0382595650000002"/>
    <n v="32.913580250000003"/>
    <n v="32.913580250000003"/>
  </r>
  <r>
    <d v="2025-11-12T00:00:00"/>
    <x v="29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9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0"/>
    <n v="677"/>
    <n v="15"/>
    <n v="0.66200000000000003"/>
    <n v="2.2160000000000002"/>
    <n v="9.93"/>
    <n v="9.93"/>
    <s v="USD"/>
    <n v="2"/>
    <n v="3"/>
    <n v="3"/>
    <n v="3"/>
    <n v="3"/>
    <n v="4"/>
    <n v="4"/>
    <n v="4"/>
    <n v="41.64"/>
    <n v="76.13"/>
    <n v="76.13"/>
    <n v="76.13"/>
    <n v="13.043478260000001"/>
    <n v="13.043478260000001"/>
    <n v="7.6666666670000003"/>
    <n v="7.6666666670000003"/>
  </r>
  <r>
    <d v="2025-11-12T00:00:00"/>
    <x v="30"/>
    <n v="766"/>
    <n v="5"/>
    <n v="0.45"/>
    <n v="0.65300000000000002"/>
    <n v="2.25"/>
    <n v="2.25"/>
    <s v="USD"/>
    <n v="1"/>
    <n v="1"/>
    <n v="1"/>
    <n v="1"/>
    <n v="1"/>
    <n v="1"/>
    <n v="1"/>
    <n v="1"/>
    <n v="34.49"/>
    <n v="34.49"/>
    <n v="34.49"/>
    <n v="34.49"/>
    <n v="6.5236300380000003"/>
    <n v="6.5236300380000003"/>
    <n v="15.32888889"/>
    <n v="15.32888889"/>
  </r>
  <r>
    <d v="2025-11-12T00:00:00"/>
    <x v="30"/>
    <n v="519"/>
    <n v="10"/>
    <n v="0.29599999999999999"/>
    <n v="1.927"/>
    <n v="2.96"/>
    <n v="2.96"/>
    <s v="USD"/>
    <n v="1"/>
    <n v="1"/>
    <n v="1"/>
    <n v="1"/>
    <n v="4"/>
    <n v="4"/>
    <n v="4"/>
    <n v="4"/>
    <n v="137.96"/>
    <n v="137.96"/>
    <n v="137.96"/>
    <n v="137.96"/>
    <n v="2.1455494349999999"/>
    <n v="2.1455494349999999"/>
    <n v="46.608108110000003"/>
    <n v="46.608108110000003"/>
  </r>
  <r>
    <d v="2025-11-12T00:00:00"/>
    <x v="30"/>
    <n v="1875"/>
    <n v="29"/>
    <n v="0.26700000000000002"/>
    <n v="1.5469999999999999"/>
    <n v="7.74"/>
    <n v="7.74"/>
    <s v="USD"/>
    <n v="1"/>
    <n v="2"/>
    <n v="2"/>
    <n v="2"/>
    <n v="1"/>
    <n v="2"/>
    <n v="2"/>
    <n v="2"/>
    <n v="13.88"/>
    <n v="25.37"/>
    <n v="25.37"/>
    <n v="25.37"/>
    <n v="30.508474580000001"/>
    <n v="30.508474580000001"/>
    <n v="3.2777777779999999"/>
    <n v="3.2777777779999999"/>
  </r>
  <r>
    <d v="2025-11-12T00:00:00"/>
    <x v="31"/>
    <n v="146"/>
    <n v="5"/>
    <n v="1.6259999999999999"/>
    <n v="3.4249999999999998"/>
    <n v="8.1300000000000008"/>
    <n v="8.13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2"/>
    <n v="1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1"/>
    <n v="357"/>
    <n v="3"/>
    <n v="1.42"/>
    <n v="0.84"/>
    <n v="4.26"/>
    <n v="4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2"/>
    <n v="172"/>
    <n v="2"/>
    <n v="0.93"/>
    <n v="1.163"/>
    <n v="1.86"/>
    <n v="1.86"/>
    <s v="USD"/>
    <n v="1"/>
    <n v="1"/>
    <n v="1"/>
    <n v="1"/>
    <n v="1"/>
    <n v="1"/>
    <n v="1"/>
    <n v="1"/>
    <n v="21.88"/>
    <n v="21.88"/>
    <n v="21.88"/>
    <n v="21.88"/>
    <n v="8.5009140769999991"/>
    <n v="8.5009140769999991"/>
    <n v="11.763440859999999"/>
    <n v="11.763440859999999"/>
  </r>
  <r>
    <d v="2025-11-12T00:00:00"/>
    <x v="32"/>
    <n v="121"/>
    <n v="2"/>
    <n v="1.635"/>
    <n v="1.653"/>
    <n v="3.27"/>
    <n v="3.27"/>
    <s v="USD"/>
    <n v="1"/>
    <n v="1"/>
    <n v="1"/>
    <n v="1"/>
    <n v="1"/>
    <n v="1"/>
    <n v="1"/>
    <n v="1"/>
    <n v="21.49"/>
    <n v="21.49"/>
    <n v="21.49"/>
    <n v="21.49"/>
    <n v="15.21637971"/>
    <n v="15.21637971"/>
    <n v="6.5718654430000001"/>
    <n v="6.5718654430000001"/>
  </r>
  <r>
    <d v="2025-11-12T00:00:00"/>
    <x v="31"/>
    <n v="1359"/>
    <n v="6"/>
    <n v="1.2350000000000001"/>
    <n v="0.442"/>
    <n v="7.41"/>
    <n v="7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2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1"/>
    <n v="2135"/>
    <n v="12"/>
    <n v="0.84299999999999997"/>
    <n v="0.56200000000000006"/>
    <n v="10.119999999999999"/>
    <n v="10.119999999999999"/>
    <s v="USD"/>
    <n v="1"/>
    <n v="1"/>
    <n v="1"/>
    <n v="1"/>
    <n v="1"/>
    <n v="1"/>
    <n v="1"/>
    <n v="1"/>
    <n v="21.49"/>
    <n v="21.49"/>
    <n v="21.49"/>
    <n v="21.49"/>
    <n v="47.091670540000003"/>
    <n v="47.091670540000003"/>
    <n v="2.1235177869999999"/>
    <n v="2.1235177869999999"/>
  </r>
  <r>
    <d v="2025-11-12T00:00:00"/>
    <x v="3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4"/>
    <n v="373"/>
    <n v="4"/>
    <n v="1.133"/>
    <n v="1.0720000000000001"/>
    <n v="4.53"/>
    <n v="4.53"/>
    <s v="USD"/>
    <n v="1"/>
    <n v="1"/>
    <n v="1"/>
    <n v="1"/>
    <n v="1"/>
    <n v="1"/>
    <n v="1"/>
    <n v="1"/>
    <n v="22.88"/>
    <n v="22.88"/>
    <n v="22.88"/>
    <n v="22.88"/>
    <n v="19.798951049999999"/>
    <n v="19.798951049999999"/>
    <n v="5.0507726269999997"/>
    <n v="5.0507726269999997"/>
  </r>
  <r>
    <d v="2025-11-12T00:00:00"/>
    <x v="35"/>
    <n v="580"/>
    <n v="6"/>
    <n v="0.84499999999999997"/>
    <n v="1.034"/>
    <n v="5.07"/>
    <n v="5.07"/>
    <s v="USD"/>
    <n v="1"/>
    <n v="1"/>
    <n v="1"/>
    <n v="1"/>
    <n v="1"/>
    <n v="1"/>
    <n v="1"/>
    <n v="1"/>
    <n v="36.880000000000003"/>
    <n v="36.880000000000003"/>
    <n v="36.880000000000003"/>
    <n v="36.880000000000003"/>
    <n v="13.7472885"/>
    <n v="13.7472885"/>
    <n v="7.2741617359999999"/>
    <n v="7.2741617359999999"/>
  </r>
  <r>
    <d v="2025-11-12T00:00:00"/>
    <x v="35"/>
    <n v="1297"/>
    <n v="5"/>
    <n v="0.99"/>
    <n v="0.38600000000000001"/>
    <n v="4.95"/>
    <n v="4.95"/>
    <s v="USD"/>
    <n v="2"/>
    <n v="2"/>
    <n v="3"/>
    <n v="3"/>
    <n v="2"/>
    <n v="2"/>
    <n v="3"/>
    <n v="3"/>
    <n v="43.76"/>
    <n v="43.76"/>
    <n v="65.64"/>
    <n v="65.64"/>
    <n v="11.311700180000001"/>
    <n v="7.5411334549999998"/>
    <n v="8.8404040399999992"/>
    <n v="13.260606060000001"/>
  </r>
  <r>
    <d v="2025-11-12T00:00:00"/>
    <x v="33"/>
    <n v="12"/>
    <n v="1"/>
    <n v="0.45"/>
    <n v="8.3330000000000002"/>
    <n v="0.45"/>
    <n v="0.45"/>
    <s v="USD"/>
    <n v="1"/>
    <n v="1"/>
    <n v="1"/>
    <n v="1"/>
    <n v="1"/>
    <n v="1"/>
    <n v="1"/>
    <n v="1"/>
    <n v="11.49"/>
    <n v="11.49"/>
    <n v="11.49"/>
    <n v="11.49"/>
    <n v="3.9164490860000001"/>
    <n v="3.9164490860000001"/>
    <n v="25.533333330000001"/>
    <n v="25.533333330000001"/>
  </r>
  <r>
    <d v="2025-11-12T00:00:00"/>
    <x v="34"/>
    <n v="659"/>
    <n v="9"/>
    <n v="1.052"/>
    <n v="1.3660000000000001"/>
    <n v="9.4700000000000006"/>
    <n v="9.47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3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4"/>
    <n v="313"/>
    <n v="5"/>
    <n v="0.96799999999999997"/>
    <n v="1.597"/>
    <n v="4.84"/>
    <n v="4.84"/>
    <s v="USD"/>
    <n v="1"/>
    <n v="1"/>
    <n v="1"/>
    <n v="1"/>
    <n v="1"/>
    <n v="1"/>
    <n v="1"/>
    <n v="1"/>
    <n v="34.49"/>
    <n v="34.49"/>
    <n v="34.49"/>
    <n v="34.49"/>
    <n v="14.03305306"/>
    <n v="14.03305306"/>
    <n v="7.126033058"/>
    <n v="7.126033058"/>
  </r>
  <r>
    <d v="2025-11-12T00:00:00"/>
    <x v="35"/>
    <n v="881"/>
    <n v="5"/>
    <n v="0.94"/>
    <n v="0.56799999999999995"/>
    <n v="4.7"/>
    <n v="4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4"/>
    <n v="998"/>
    <n v="7"/>
    <n v="0.53600000000000003"/>
    <n v="0.70099999999999996"/>
    <n v="3.75"/>
    <n v="3.75"/>
    <s v="USD"/>
    <n v="4"/>
    <n v="4"/>
    <n v="4"/>
    <n v="4"/>
    <n v="4"/>
    <n v="4"/>
    <n v="4"/>
    <n v="4"/>
    <n v="103.25"/>
    <n v="103.25"/>
    <n v="103.25"/>
    <n v="103.25"/>
    <n v="3.6319612590000001"/>
    <n v="3.6319612590000001"/>
    <n v="27.533333330000001"/>
    <n v="27.533333330000001"/>
  </r>
  <r>
    <d v="2025-11-12T00:00:00"/>
    <x v="3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5"/>
    <n v="1912"/>
    <n v="16"/>
    <n v="0.54800000000000004"/>
    <n v="0.83699999999999997"/>
    <n v="8.77"/>
    <n v="8.77"/>
    <s v="USD"/>
    <n v="1"/>
    <n v="1"/>
    <n v="1"/>
    <n v="1"/>
    <n v="3"/>
    <n v="3"/>
    <n v="3"/>
    <n v="3"/>
    <n v="65.64"/>
    <n v="65.64"/>
    <n v="65.64"/>
    <n v="65.64"/>
    <n v="13.360755640000001"/>
    <n v="13.360755640000001"/>
    <n v="7.4846066130000004"/>
    <n v="7.4846066130000004"/>
  </r>
  <r>
    <d v="2025-11-12T00:00:00"/>
    <x v="36"/>
    <n v="244"/>
    <n v="1"/>
    <n v="1.41"/>
    <n v="0.41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6"/>
    <n v="364"/>
    <n v="1"/>
    <n v="1.5"/>
    <n v="0.27500000000000002"/>
    <n v="1.5"/>
    <n v="1.5"/>
    <s v="USD"/>
    <n v="1"/>
    <n v="1"/>
    <n v="1"/>
    <n v="1"/>
    <n v="2"/>
    <n v="2"/>
    <n v="2"/>
    <n v="2"/>
    <n v="56.98"/>
    <n v="56.98"/>
    <n v="56.98"/>
    <n v="56.98"/>
    <n v="2.6325026330000001"/>
    <n v="2.6325026330000001"/>
    <n v="37.986666669999998"/>
    <n v="37.986666669999998"/>
  </r>
  <r>
    <d v="2025-11-12T00:00:00"/>
    <x v="36"/>
    <n v="600"/>
    <n v="7"/>
    <n v="1.5"/>
    <n v="1.167"/>
    <n v="10.5"/>
    <n v="1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6"/>
    <n v="765"/>
    <n v="1"/>
    <n v="0.83"/>
    <n v="0.13100000000000001"/>
    <n v="0.83"/>
    <n v="0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7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7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7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7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8"/>
    <n v="8"/>
    <n v="1"/>
    <n v="0.42"/>
    <n v="12.5"/>
    <n v="0.42"/>
    <n v="0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9"/>
    <n v="214"/>
    <n v="6"/>
    <n v="1.1100000000000001"/>
    <n v="2.8039999999999998"/>
    <n v="6.66"/>
    <n v="6.66"/>
    <s v="USD"/>
    <n v="2"/>
    <n v="2"/>
    <n v="2"/>
    <n v="2"/>
    <n v="2"/>
    <n v="2"/>
    <n v="2"/>
    <n v="2"/>
    <n v="116.65"/>
    <n v="116.65"/>
    <n v="116.65"/>
    <n v="116.65"/>
    <n v="5.7093870549999997"/>
    <n v="5.7093870549999997"/>
    <n v="17.51501502"/>
    <n v="17.51501502"/>
  </r>
  <r>
    <d v="2025-11-12T00:00:00"/>
    <x v="40"/>
    <n v="175"/>
    <n v="1"/>
    <n v="1.26"/>
    <n v="0.57099999999999995"/>
    <n v="1.26"/>
    <n v="1.26"/>
    <s v="USD"/>
    <n v="0"/>
    <n v="3"/>
    <n v="3"/>
    <n v="3"/>
    <n v="0"/>
    <n v="3"/>
    <n v="3"/>
    <n v="3"/>
    <n v="0"/>
    <n v="93.96"/>
    <n v="93.96"/>
    <n v="93.96"/>
    <n v="1.3409961690000001"/>
    <n v="1.3409961690000001"/>
    <n v="74.571428569999995"/>
    <n v="74.571428569999995"/>
  </r>
  <r>
    <d v="2025-11-12T00:00:00"/>
    <x v="41"/>
    <n v="399"/>
    <n v="1"/>
    <n v="1.83"/>
    <n v="0.251"/>
    <n v="1.83"/>
    <n v="1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2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9"/>
    <n v="202"/>
    <n v="2"/>
    <n v="0.81499999999999995"/>
    <n v="0.99"/>
    <n v="1.63"/>
    <n v="1.63"/>
    <s v="USD"/>
    <n v="0"/>
    <n v="1"/>
    <n v="1"/>
    <n v="1"/>
    <n v="0"/>
    <n v="1"/>
    <n v="1"/>
    <n v="1"/>
    <n v="0"/>
    <n v="11.49"/>
    <n v="11.49"/>
    <n v="11.49"/>
    <n v="14.18624891"/>
    <n v="14.18624891"/>
    <n v="7.0490797550000002"/>
    <n v="7.0490797550000002"/>
  </r>
  <r>
    <d v="2025-11-12T00:00:00"/>
    <x v="40"/>
    <n v="357"/>
    <n v="1"/>
    <n v="0.96"/>
    <n v="0.28000000000000003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1"/>
    <n v="7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42"/>
    <n v="276"/>
    <n v="1"/>
    <n v="0.63"/>
    <n v="0.36199999999999999"/>
    <n v="0.63"/>
    <n v="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2"/>
    <n v="33"/>
    <n v="1"/>
    <n v="1.05"/>
    <n v="3.03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9"/>
    <n v="305"/>
    <n v="3"/>
    <n v="0.753"/>
    <n v="0.98399999999999999"/>
    <n v="2.2599999999999998"/>
    <n v="2.25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0"/>
    <n v="251"/>
    <n v="2"/>
    <n v="2.04"/>
    <n v="0.79700000000000004"/>
    <n v="4.08"/>
    <n v="4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1"/>
    <n v="687"/>
    <n v="6"/>
    <n v="1.113"/>
    <n v="0.873"/>
    <n v="6.68"/>
    <n v="6.68"/>
    <s v="USD"/>
    <n v="2"/>
    <n v="2"/>
    <n v="2"/>
    <n v="2"/>
    <n v="2"/>
    <n v="2"/>
    <n v="2"/>
    <n v="2"/>
    <n v="39.76"/>
    <n v="39.76"/>
    <n v="39.76"/>
    <n v="39.76"/>
    <n v="16.800804830000001"/>
    <n v="16.800804830000001"/>
    <n v="5.9520958080000002"/>
    <n v="5.9520958080000002"/>
  </r>
  <r>
    <d v="2025-11-12T00:00:00"/>
    <x v="41"/>
    <n v="170"/>
    <n v="2"/>
    <n v="0.79"/>
    <n v="1.1759999999999999"/>
    <n v="1.58"/>
    <n v="1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9"/>
    <n v="242"/>
    <n v="5"/>
    <n v="0.45800000000000002"/>
    <n v="2.0659999999999998"/>
    <n v="2.29"/>
    <n v="2.29"/>
    <s v="USD"/>
    <n v="1"/>
    <n v="1"/>
    <n v="1"/>
    <n v="1"/>
    <n v="1"/>
    <n v="1"/>
    <n v="1"/>
    <n v="1"/>
    <n v="24.49"/>
    <n v="24.49"/>
    <n v="24.49"/>
    <n v="24.49"/>
    <n v="9.3507554099999997"/>
    <n v="9.3507554099999997"/>
    <n v="10.69432314"/>
    <n v="10.69432314"/>
  </r>
  <r>
    <d v="2025-11-12T00:00:00"/>
    <x v="42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40"/>
    <n v="2143"/>
    <n v="5"/>
    <n v="0.53400000000000003"/>
    <n v="0.23300000000000001"/>
    <n v="2.67"/>
    <n v="2.67"/>
    <s v="USD"/>
    <n v="2"/>
    <n v="2"/>
    <n v="2"/>
    <n v="2"/>
    <n v="2"/>
    <n v="2"/>
    <n v="2"/>
    <n v="2"/>
    <n v="68.98"/>
    <n v="68.98"/>
    <n v="68.98"/>
    <n v="68.98"/>
    <n v="3.8706871559999998"/>
    <n v="3.8706871559999998"/>
    <n v="25.835205989999999"/>
    <n v="25.835205989999999"/>
  </r>
  <r>
    <d v="2025-11-12T00:00:00"/>
    <x v="28"/>
    <n v="334"/>
    <n v="6"/>
    <n v="1.0029999999999999"/>
    <n v="1.796"/>
    <n v="6.02"/>
    <n v="6.02"/>
    <s v="USD"/>
    <n v="1"/>
    <n v="1"/>
    <n v="1"/>
    <n v="1"/>
    <n v="1"/>
    <n v="1"/>
    <n v="1"/>
    <n v="1"/>
    <n v="37.49"/>
    <n v="37.49"/>
    <n v="37.49"/>
    <n v="37.49"/>
    <n v="16.05761536"/>
    <n v="16.05761536"/>
    <n v="6.2275747509999997"/>
    <n v="6.2275747509999997"/>
  </r>
  <r>
    <d v="2025-11-12T00:00:00"/>
    <x v="4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8"/>
    <n v="4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43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8"/>
    <n v="637"/>
    <n v="7"/>
    <n v="1.2210000000000001"/>
    <n v="1.099"/>
    <n v="8.5500000000000007"/>
    <n v="8.5500000000000007"/>
    <s v="USD"/>
    <n v="0"/>
    <n v="1"/>
    <n v="1"/>
    <n v="1"/>
    <n v="0"/>
    <n v="1"/>
    <n v="1"/>
    <n v="1"/>
    <n v="0"/>
    <n v="11.49"/>
    <n v="11.49"/>
    <n v="11.49"/>
    <n v="74.412532639999995"/>
    <n v="74.412532639999995"/>
    <n v="1.3438596490000001"/>
    <n v="1.3438596490000001"/>
  </r>
  <r>
    <d v="2025-11-12T00:00:00"/>
    <x v="43"/>
    <n v="54"/>
    <n v="1"/>
    <n v="1.04"/>
    <n v="1.8520000000000001"/>
    <n v="1.04"/>
    <n v="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3"/>
    <n v="88"/>
    <n v="1"/>
    <n v="0.43"/>
    <n v="1.1359999999999999"/>
    <n v="0.43"/>
    <n v="0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28"/>
    <n v="466"/>
    <n v="6"/>
    <n v="0.76800000000000002"/>
    <n v="1.288"/>
    <n v="4.6100000000000003"/>
    <n v="4.6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8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45"/>
    <n v="113"/>
    <n v="1"/>
    <n v="1.1100000000000001"/>
    <n v="0.88500000000000001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5"/>
    <n v="438"/>
    <n v="2"/>
    <n v="1.21"/>
    <n v="0.45700000000000002"/>
    <n v="2.42"/>
    <n v="2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"/>
    <n v="223"/>
    <n v="1"/>
    <n v="0.82"/>
    <n v="0.44800000000000001"/>
    <n v="0.82"/>
    <n v="0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5"/>
    <n v="731"/>
    <n v="10"/>
    <n v="1.042"/>
    <n v="1.3680000000000001"/>
    <n v="10.42"/>
    <n v="10.42"/>
    <s v="USD"/>
    <n v="2"/>
    <n v="2"/>
    <n v="2"/>
    <n v="2"/>
    <n v="3"/>
    <n v="3"/>
    <n v="3"/>
    <n v="3"/>
    <n v="129.47"/>
    <n v="129.47"/>
    <n v="129.47"/>
    <n v="129.47"/>
    <n v="8.0481964930000007"/>
    <n v="8.0481964930000007"/>
    <n v="12.425143950000001"/>
    <n v="12.425143950000001"/>
  </r>
  <r>
    <d v="2025-11-12T00:00:00"/>
    <x v="8"/>
    <n v="531"/>
    <n v="1"/>
    <n v="1.44"/>
    <n v="0.188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5"/>
    <n v="380"/>
    <n v="2"/>
    <n v="1.02"/>
    <n v="0.52600000000000002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5"/>
    <n v="715"/>
    <n v="7"/>
    <n v="0.76700000000000002"/>
    <n v="0.97899999999999998"/>
    <n v="5.37"/>
    <n v="5.37"/>
    <s v="USD"/>
    <n v="1"/>
    <n v="1"/>
    <n v="1"/>
    <n v="1"/>
    <n v="1"/>
    <n v="1"/>
    <n v="1"/>
    <n v="1"/>
    <n v="23.88"/>
    <n v="23.88"/>
    <n v="23.88"/>
    <n v="23.88"/>
    <n v="22.487437190000001"/>
    <n v="22.487437190000001"/>
    <n v="4.4469273740000004"/>
    <n v="4.4469273740000004"/>
  </r>
  <r>
    <d v="2025-11-12T00:00:00"/>
    <x v="8"/>
    <n v="322"/>
    <n v="5"/>
    <n v="1.8759999999999999"/>
    <n v="1.5529999999999999"/>
    <n v="9.3800000000000008"/>
    <n v="9.38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45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3"/>
    <n v="691"/>
    <n v="1"/>
    <n v="1.92"/>
    <n v="0.14499999999999999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8"/>
    <n v="344"/>
    <n v="4"/>
    <n v="1.073"/>
    <n v="1.163"/>
    <n v="4.29"/>
    <n v="4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3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45"/>
    <n v="230"/>
    <n v="2"/>
    <n v="0.60499999999999998"/>
    <n v="0.87"/>
    <n v="1.21"/>
    <n v="1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5"/>
    <n v="671"/>
    <n v="13"/>
    <n v="0.61899999999999999"/>
    <n v="1.9370000000000001"/>
    <n v="8.0500000000000007"/>
    <n v="8.0500000000000007"/>
    <s v="USD"/>
    <n v="5"/>
    <n v="5"/>
    <n v="5"/>
    <n v="5"/>
    <n v="5"/>
    <n v="5"/>
    <n v="5"/>
    <n v="5"/>
    <n v="154.44999999999999"/>
    <n v="154.44999999999999"/>
    <n v="154.44999999999999"/>
    <n v="154.44999999999999"/>
    <n v="5.2120427319999996"/>
    <n v="5.2120427319999996"/>
    <n v="19.186335400000001"/>
    <n v="19.186335400000001"/>
  </r>
  <r>
    <d v="2025-11-12T00:00:00"/>
    <x v="2"/>
    <n v="2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15"/>
    <n v="5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22"/>
    <n v="163"/>
    <n v="1"/>
    <n v="4.1500000000000004"/>
    <n v="0.61299999999999999"/>
    <n v="4.1500000000000004"/>
    <n v="4.1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2"/>
    <n v="5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13"/>
    <n v="723"/>
    <n v="2"/>
    <n v="4.63"/>
    <n v="0.27700000000000002"/>
    <n v="9.26"/>
    <n v="9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16"/>
    <n v="238"/>
    <n v="1"/>
    <n v="1.98"/>
    <n v="0.42"/>
    <n v="1.98"/>
    <n v="1.98"/>
    <s v="USD"/>
    <n v="1"/>
    <n v="1"/>
    <n v="1"/>
    <n v="1"/>
    <n v="3"/>
    <n v="3"/>
    <n v="3"/>
    <n v="3"/>
    <n v="227.7"/>
    <n v="227.7"/>
    <n v="227.7"/>
    <n v="227.7"/>
    <n v="0.86956521740000003"/>
    <n v="0.86956521740000003"/>
    <n v="115"/>
    <n v="115"/>
  </r>
  <r>
    <d v="2025-11-12T00:00:00"/>
    <x v="46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10"/>
    <n v="387"/>
    <n v="1"/>
    <n v="3.42"/>
    <n v="0.25800000000000001"/>
    <n v="3.42"/>
    <n v="3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8"/>
    <n v="169"/>
    <n v="3"/>
    <n v="2.843"/>
    <n v="1.7749999999999999"/>
    <n v="8.5299999999999994"/>
    <n v="8.52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2T00:00:00"/>
    <x v="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2T00:00:00"/>
    <x v="11"/>
    <n v="2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0"/>
    <n v="2044"/>
    <n v="19"/>
    <n v="1.7030000000000001"/>
    <n v="0.93"/>
    <n v="32.36"/>
    <n v="32.36"/>
    <s v="USD"/>
    <n v="3"/>
    <n v="6"/>
    <n v="7"/>
    <n v="7"/>
    <n v="3"/>
    <n v="6"/>
    <n v="7"/>
    <n v="7"/>
    <n v="67.47"/>
    <n v="136.33000000000001"/>
    <n v="158.21"/>
    <n v="158.21"/>
    <n v="23.736521679999999"/>
    <n v="20.453827189999998"/>
    <n v="4.212917182"/>
    <n v="4.8890605689999997"/>
  </r>
  <r>
    <d v="2025-11-13T00:00:00"/>
    <x v="1"/>
    <n v="5987"/>
    <n v="85"/>
    <n v="1.71"/>
    <n v="1.42"/>
    <n v="145.32"/>
    <n v="145.32"/>
    <s v="USD"/>
    <n v="14"/>
    <n v="16"/>
    <n v="16"/>
    <n v="16"/>
    <n v="14"/>
    <n v="16"/>
    <n v="16"/>
    <n v="16"/>
    <n v="405.66"/>
    <n v="465.13"/>
    <n v="465.13"/>
    <n v="465.13"/>
    <n v="31.242878340000001"/>
    <n v="31.242878340000001"/>
    <n v="3.200729425"/>
    <n v="3.200729425"/>
  </r>
  <r>
    <d v="2025-11-13T00:00:00"/>
    <x v="2"/>
    <n v="1675"/>
    <n v="31"/>
    <n v="2.5499999999999998"/>
    <n v="1.851"/>
    <n v="79.06"/>
    <n v="79.06"/>
    <s v="USD"/>
    <n v="6"/>
    <n v="6"/>
    <n v="6"/>
    <n v="6"/>
    <n v="6"/>
    <n v="6"/>
    <n v="6"/>
    <n v="6"/>
    <n v="186.38"/>
    <n v="186.38"/>
    <n v="186.38"/>
    <n v="186.38"/>
    <n v="42.418714450000003"/>
    <n v="42.418714450000003"/>
    <n v="2.3574500380000001"/>
    <n v="2.3574500380000001"/>
  </r>
  <r>
    <d v="2025-11-13T00:00:00"/>
    <x v="3"/>
    <n v="2204"/>
    <n v="25"/>
    <n v="4.319"/>
    <n v="1.1339999999999999"/>
    <n v="107.98"/>
    <n v="107.98"/>
    <s v="USD"/>
    <n v="2"/>
    <n v="3"/>
    <n v="3"/>
    <n v="3"/>
    <n v="2"/>
    <n v="3"/>
    <n v="3"/>
    <n v="3"/>
    <n v="60.98"/>
    <n v="91.47"/>
    <n v="91.47"/>
    <n v="91.47"/>
    <n v="118.0496338"/>
    <n v="118.0496338"/>
    <n v="0.84710131509999997"/>
    <n v="0.84710131509999997"/>
  </r>
  <r>
    <d v="2025-11-13T00:00:00"/>
    <x v="4"/>
    <n v="1624"/>
    <n v="6"/>
    <n v="3.8730000000000002"/>
    <n v="0.36899999999999999"/>
    <n v="23.24"/>
    <n v="23.24"/>
    <s v="USD"/>
    <n v="5"/>
    <n v="5"/>
    <n v="5"/>
    <n v="5"/>
    <n v="5"/>
    <n v="5"/>
    <n v="5"/>
    <n v="5"/>
    <n v="499.09"/>
    <n v="499.09"/>
    <n v="499.09"/>
    <n v="499.09"/>
    <n v="4.6564747840000003"/>
    <n v="4.6564747840000003"/>
    <n v="21.475473319999999"/>
    <n v="21.475473319999999"/>
  </r>
  <r>
    <d v="2025-11-13T00:00:00"/>
    <x v="5"/>
    <n v="2059"/>
    <n v="18"/>
    <n v="1.9139999999999999"/>
    <n v="0.874"/>
    <n v="34.450000000000003"/>
    <n v="34.450000000000003"/>
    <s v="USD"/>
    <n v="4"/>
    <n v="5"/>
    <n v="5"/>
    <n v="5"/>
    <n v="4"/>
    <n v="9"/>
    <n v="9"/>
    <n v="9"/>
    <n v="125.96"/>
    <n v="313.41000000000003"/>
    <n v="313.41000000000003"/>
    <n v="313.41000000000003"/>
    <n v="10.99199132"/>
    <n v="10.99199132"/>
    <n v="9.0975326560000003"/>
    <n v="9.0975326560000003"/>
  </r>
  <r>
    <d v="2025-11-13T00:00:00"/>
    <x v="44"/>
    <n v="6133"/>
    <n v="71"/>
    <n v="2.0950000000000002"/>
    <n v="1.1579999999999999"/>
    <n v="148.72999999999999"/>
    <n v="148.72999999999999"/>
    <s v="USD"/>
    <n v="12"/>
    <n v="15"/>
    <n v="15"/>
    <n v="15"/>
    <n v="12"/>
    <n v="15"/>
    <n v="15"/>
    <n v="15"/>
    <n v="464.66"/>
    <n v="616.13"/>
    <n v="616.13"/>
    <n v="616.13"/>
    <n v="24.139386170000002"/>
    <n v="24.139386170000002"/>
    <n v="4.142607409"/>
    <n v="4.142607409"/>
  </r>
  <r>
    <d v="2025-11-13T00:00:00"/>
    <x v="6"/>
    <n v="1111"/>
    <n v="12"/>
    <n v="2.0430000000000001"/>
    <n v="1.08"/>
    <n v="24.51"/>
    <n v="24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7"/>
    <n v="2403"/>
    <n v="26"/>
    <n v="1.64"/>
    <n v="1.0820000000000001"/>
    <n v="42.65"/>
    <n v="42.65"/>
    <s v="USD"/>
    <n v="5"/>
    <n v="5"/>
    <n v="5"/>
    <n v="5"/>
    <n v="5"/>
    <n v="5"/>
    <n v="5"/>
    <n v="5"/>
    <n v="170.78"/>
    <n v="170.78"/>
    <n v="170.78"/>
    <n v="170.78"/>
    <n v="24.97365031"/>
    <n v="24.97365031"/>
    <n v="4.0042203990000003"/>
    <n v="4.0042203990000003"/>
  </r>
  <r>
    <d v="2025-11-13T00:00:00"/>
    <x v="35"/>
    <n v="1197"/>
    <n v="3"/>
    <n v="1.2430000000000001"/>
    <n v="0.251"/>
    <n v="3.73"/>
    <n v="3.73"/>
    <s v="USD"/>
    <n v="1"/>
    <n v="1"/>
    <n v="1"/>
    <n v="1"/>
    <n v="1"/>
    <n v="1"/>
    <n v="1"/>
    <n v="1"/>
    <n v="29.88"/>
    <n v="29.88"/>
    <n v="29.88"/>
    <n v="29.88"/>
    <n v="12.4832664"/>
    <n v="12.4832664"/>
    <n v="8.0107238610000007"/>
    <n v="8.0107238610000007"/>
  </r>
  <r>
    <d v="2025-11-13T00:00:00"/>
    <x v="8"/>
    <n v="510"/>
    <n v="8"/>
    <n v="4.2510000000000003"/>
    <n v="1.569"/>
    <n v="34.01"/>
    <n v="34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9"/>
    <n v="1324"/>
    <n v="13"/>
    <n v="1.7350000000000001"/>
    <n v="0.98199999999999998"/>
    <n v="22.55"/>
    <n v="22.55"/>
    <s v="USD"/>
    <n v="4"/>
    <n v="7"/>
    <n v="7"/>
    <n v="7"/>
    <n v="4"/>
    <n v="7"/>
    <n v="7"/>
    <n v="7"/>
    <n v="99.15"/>
    <n v="386.99"/>
    <n v="386.99"/>
    <n v="386.99"/>
    <n v="5.8270239540000004"/>
    <n v="5.8270239540000004"/>
    <n v="17.161419070000001"/>
    <n v="17.161419070000001"/>
  </r>
  <r>
    <d v="2025-11-13T00:00:00"/>
    <x v="4"/>
    <n v="8634"/>
    <n v="97"/>
    <n v="4.5469999999999997"/>
    <n v="1.123"/>
    <n v="441.02"/>
    <n v="441.02"/>
    <s v="USD"/>
    <n v="32"/>
    <n v="35"/>
    <n v="35"/>
    <n v="35"/>
    <n v="39"/>
    <n v="42"/>
    <n v="42"/>
    <n v="42"/>
    <n v="1466.62"/>
    <n v="1572.09"/>
    <n v="1572.09"/>
    <n v="1572.09"/>
    <n v="28.053101290000001"/>
    <n v="28.053101290000001"/>
    <n v="3.5646682690000002"/>
    <n v="3.5646682690000002"/>
  </r>
  <r>
    <d v="2025-11-13T00:00:00"/>
    <x v="10"/>
    <n v="2348"/>
    <n v="13"/>
    <n v="4.9660000000000002"/>
    <n v="0.55400000000000005"/>
    <n v="64.56"/>
    <n v="64.56"/>
    <s v="USD"/>
    <n v="8"/>
    <n v="10"/>
    <n v="10"/>
    <n v="10"/>
    <n v="19"/>
    <n v="21"/>
    <n v="21"/>
    <n v="21"/>
    <n v="624.02"/>
    <n v="693.39"/>
    <n v="693.39"/>
    <n v="693.39"/>
    <n v="9.3107774849999991"/>
    <n v="9.3107774849999991"/>
    <n v="10.740241640000001"/>
    <n v="10.740241640000001"/>
  </r>
  <r>
    <d v="2025-11-13T00:00:00"/>
    <x v="11"/>
    <n v="2154"/>
    <n v="15"/>
    <n v="5.3769999999999998"/>
    <n v="0.69599999999999995"/>
    <n v="80.66"/>
    <n v="80.66"/>
    <s v="USD"/>
    <n v="7"/>
    <n v="8"/>
    <n v="8"/>
    <n v="8"/>
    <n v="11"/>
    <n v="12"/>
    <n v="12"/>
    <n v="12"/>
    <n v="317.67"/>
    <n v="345.66"/>
    <n v="345.66"/>
    <n v="345.66"/>
    <n v="23.335069140000002"/>
    <n v="23.335069140000002"/>
    <n v="4.2853954869999997"/>
    <n v="4.2853954869999997"/>
  </r>
  <r>
    <d v="2025-11-13T00:00:00"/>
    <x v="12"/>
    <n v="3937"/>
    <n v="27"/>
    <n v="5.4580000000000002"/>
    <n v="0.68600000000000005"/>
    <n v="147.36000000000001"/>
    <n v="147.36000000000001"/>
    <s v="USD"/>
    <n v="14"/>
    <n v="16"/>
    <n v="16"/>
    <n v="16"/>
    <n v="20"/>
    <n v="22"/>
    <n v="22"/>
    <n v="22"/>
    <n v="652.25"/>
    <n v="702.23"/>
    <n v="702.23"/>
    <n v="702.23"/>
    <n v="20.984577699999999"/>
    <n v="20.984577699999999"/>
    <n v="4.7654044520000003"/>
    <n v="4.7654044520000003"/>
  </r>
  <r>
    <d v="2025-11-13T00:00:00"/>
    <x v="13"/>
    <n v="7359"/>
    <n v="37"/>
    <n v="3.7170000000000001"/>
    <n v="0.503"/>
    <n v="137.52000000000001"/>
    <n v="137.52000000000001"/>
    <s v="USD"/>
    <n v="14"/>
    <n v="18"/>
    <n v="18"/>
    <n v="18"/>
    <n v="16"/>
    <n v="20"/>
    <n v="20"/>
    <n v="20"/>
    <n v="528.01"/>
    <n v="636.34"/>
    <n v="636.34"/>
    <n v="636.34"/>
    <n v="21.611088410000001"/>
    <n v="21.611088410000001"/>
    <n v="4.627254218"/>
    <n v="4.627254218"/>
  </r>
  <r>
    <d v="2025-11-13T00:00:00"/>
    <x v="45"/>
    <n v="856"/>
    <n v="7"/>
    <n v="1.87"/>
    <n v="0.81799999999999995"/>
    <n v="13.09"/>
    <n v="13.09"/>
    <s v="USD"/>
    <n v="1"/>
    <n v="1"/>
    <n v="1"/>
    <n v="1"/>
    <n v="1"/>
    <n v="1"/>
    <n v="1"/>
    <n v="1"/>
    <n v="21.49"/>
    <n v="21.49"/>
    <n v="21.49"/>
    <n v="21.49"/>
    <n v="60.912052119999998"/>
    <n v="60.912052119999998"/>
    <n v="1.6417112300000001"/>
    <n v="1.6417112300000001"/>
  </r>
  <r>
    <d v="2025-11-13T00:00:00"/>
    <x v="14"/>
    <n v="2069"/>
    <n v="7"/>
    <n v="3.653"/>
    <n v="0.33800000000000002"/>
    <n v="25.57"/>
    <n v="25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6"/>
    <n v="2020"/>
    <n v="15"/>
    <n v="2.2149999999999999"/>
    <n v="0.74299999999999999"/>
    <n v="33.229999999999997"/>
    <n v="33.229999999999997"/>
    <s v="USD"/>
    <n v="1"/>
    <n v="1"/>
    <n v="1"/>
    <n v="1"/>
    <n v="1"/>
    <n v="1"/>
    <n v="1"/>
    <n v="1"/>
    <n v="28.49"/>
    <n v="28.49"/>
    <n v="28.49"/>
    <n v="28.49"/>
    <n v="116.63741659999999"/>
    <n v="116.63741659999999"/>
    <n v="0.85735780920000004"/>
    <n v="0.85735780920000004"/>
  </r>
  <r>
    <d v="2025-11-13T00:00:00"/>
    <x v="15"/>
    <n v="2137"/>
    <n v="12"/>
    <n v="3.5779999999999998"/>
    <n v="0.56200000000000006"/>
    <n v="42.94"/>
    <n v="42.94"/>
    <s v="USD"/>
    <n v="1"/>
    <n v="2"/>
    <n v="2"/>
    <n v="2"/>
    <n v="1"/>
    <n v="2"/>
    <n v="2"/>
    <n v="2"/>
    <n v="29.49"/>
    <n v="57.48"/>
    <n v="57.48"/>
    <n v="57.48"/>
    <n v="74.704244950000003"/>
    <n v="74.704244950000003"/>
    <n v="1.338612017"/>
    <n v="1.338612017"/>
  </r>
  <r>
    <d v="2025-11-13T00:00:00"/>
    <x v="16"/>
    <n v="912"/>
    <n v="11"/>
    <n v="4.165"/>
    <n v="1.206"/>
    <n v="45.82"/>
    <n v="45.82"/>
    <s v="USD"/>
    <n v="5"/>
    <n v="5"/>
    <n v="5"/>
    <n v="5"/>
    <n v="5"/>
    <n v="5"/>
    <n v="5"/>
    <n v="5"/>
    <n v="133.4"/>
    <n v="133.4"/>
    <n v="133.4"/>
    <n v="133.4"/>
    <n v="34.347826089999998"/>
    <n v="34.347826089999998"/>
    <n v="2.911392405"/>
    <n v="2.911392405"/>
  </r>
  <r>
    <d v="2025-11-13T00:00:00"/>
    <x v="29"/>
    <n v="1882"/>
    <n v="5"/>
    <n v="2.13"/>
    <n v="0.26600000000000001"/>
    <n v="10.65"/>
    <n v="10.65"/>
    <s v="USD"/>
    <n v="2"/>
    <n v="2"/>
    <n v="2"/>
    <n v="2"/>
    <n v="2"/>
    <n v="2"/>
    <n v="2"/>
    <n v="2"/>
    <n v="59.98"/>
    <n v="59.98"/>
    <n v="59.98"/>
    <n v="59.98"/>
    <n v="17.755918640000001"/>
    <n v="17.755918640000001"/>
    <n v="5.6319248829999999"/>
    <n v="5.6319248829999999"/>
  </r>
  <r>
    <d v="2025-11-13T00:00:00"/>
    <x v="38"/>
    <n v="1740"/>
    <n v="6"/>
    <n v="5.1870000000000003"/>
    <n v="0.34499999999999997"/>
    <n v="31.12"/>
    <n v="31.12"/>
    <s v="USD"/>
    <n v="4"/>
    <n v="4"/>
    <n v="4"/>
    <n v="4"/>
    <n v="6"/>
    <n v="6"/>
    <n v="6"/>
    <n v="6"/>
    <n v="157.33000000000001"/>
    <n v="157.33000000000001"/>
    <n v="157.33000000000001"/>
    <n v="157.33000000000001"/>
    <n v="19.780080089999998"/>
    <n v="19.780080089999998"/>
    <n v="5.0555912599999999"/>
    <n v="5.0555912599999999"/>
  </r>
  <r>
    <d v="2025-11-13T00:00:00"/>
    <x v="49"/>
    <n v="4841"/>
    <n v="39"/>
    <n v="1.8080000000000001"/>
    <n v="0.80600000000000005"/>
    <n v="70.5"/>
    <n v="70.5"/>
    <s v="USD"/>
    <n v="6"/>
    <n v="8"/>
    <n v="8"/>
    <n v="8"/>
    <n v="7"/>
    <n v="9"/>
    <n v="9"/>
    <n v="9"/>
    <n v="241.43"/>
    <n v="301.41000000000003"/>
    <n v="301.41000000000003"/>
    <n v="301.41000000000003"/>
    <n v="23.390066690000001"/>
    <n v="23.390066690000001"/>
    <n v="4.2753191490000004"/>
    <n v="4.2753191490000004"/>
  </r>
  <r>
    <d v="2025-11-13T00:00:00"/>
    <x v="17"/>
    <n v="715"/>
    <n v="3"/>
    <n v="5.5830000000000002"/>
    <n v="0.42"/>
    <n v="16.75"/>
    <n v="16.75"/>
    <s v="USD"/>
    <n v="0"/>
    <n v="1"/>
    <n v="1"/>
    <n v="1"/>
    <n v="0"/>
    <n v="2"/>
    <n v="2"/>
    <n v="2"/>
    <n v="0"/>
    <n v="69.760000000000005"/>
    <n v="69.760000000000005"/>
    <n v="69.760000000000005"/>
    <n v="24.010894499999999"/>
    <n v="24.010894499999999"/>
    <n v="4.1647761189999999"/>
    <n v="4.1647761189999999"/>
  </r>
  <r>
    <d v="2025-11-13T00:00:00"/>
    <x v="37"/>
    <n v="1529"/>
    <n v="8"/>
    <n v="3.843"/>
    <n v="0.52300000000000002"/>
    <n v="30.74"/>
    <n v="30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18"/>
    <n v="1083"/>
    <n v="8"/>
    <n v="3.2290000000000001"/>
    <n v="0.73899999999999999"/>
    <n v="25.83"/>
    <n v="25.83"/>
    <s v="USD"/>
    <n v="4"/>
    <n v="4"/>
    <n v="4"/>
    <n v="4"/>
    <n v="6"/>
    <n v="6"/>
    <n v="6"/>
    <n v="6"/>
    <n v="193.48"/>
    <n v="193.48"/>
    <n v="193.48"/>
    <n v="193.48"/>
    <n v="13.35021708"/>
    <n v="13.35021708"/>
    <n v="7.4905149050000004"/>
    <n v="7.4905149050000004"/>
  </r>
  <r>
    <d v="2025-11-13T00:00:00"/>
    <x v="19"/>
    <n v="1538"/>
    <n v="6"/>
    <n v="6.3470000000000004"/>
    <n v="0.39"/>
    <n v="38.08"/>
    <n v="38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20"/>
    <n v="2314"/>
    <n v="12"/>
    <n v="4.4779999999999998"/>
    <n v="0.51900000000000002"/>
    <n v="53.74"/>
    <n v="53.74"/>
    <s v="USD"/>
    <n v="3"/>
    <n v="3"/>
    <n v="3"/>
    <n v="3"/>
    <n v="3"/>
    <n v="3"/>
    <n v="3"/>
    <n v="3"/>
    <n v="166.96"/>
    <n v="166.96"/>
    <n v="166.96"/>
    <n v="166.96"/>
    <n v="32.187350260000002"/>
    <n v="32.187350260000002"/>
    <n v="3.1068105689999999"/>
    <n v="3.1068105689999999"/>
  </r>
  <r>
    <d v="2025-11-13T00:00:00"/>
    <x v="21"/>
    <n v="1850"/>
    <n v="15"/>
    <n v="2.4670000000000001"/>
    <n v="0.81100000000000005"/>
    <n v="37.01"/>
    <n v="37.01"/>
    <s v="USD"/>
    <n v="5"/>
    <n v="5"/>
    <n v="5"/>
    <n v="5"/>
    <n v="5"/>
    <n v="5"/>
    <n v="5"/>
    <n v="5"/>
    <n v="337.84"/>
    <n v="337.84"/>
    <n v="337.84"/>
    <n v="337.84"/>
    <n v="10.95488989"/>
    <n v="10.95488989"/>
    <n v="9.1283436909999995"/>
    <n v="9.1283436909999995"/>
  </r>
  <r>
    <d v="2025-11-13T00:00:00"/>
    <x v="22"/>
    <n v="584"/>
    <n v="3"/>
    <n v="2.7"/>
    <n v="0.51400000000000001"/>
    <n v="8.1"/>
    <n v="8.1"/>
    <s v="USD"/>
    <n v="1"/>
    <n v="1"/>
    <n v="1"/>
    <n v="1"/>
    <n v="1"/>
    <n v="1"/>
    <n v="1"/>
    <n v="1"/>
    <n v="26.49"/>
    <n v="26.49"/>
    <n v="26.49"/>
    <n v="26.49"/>
    <n v="30.577576440000001"/>
    <n v="30.577576440000001"/>
    <n v="3.2703703700000002"/>
    <n v="3.2703703700000002"/>
  </r>
  <r>
    <d v="2025-11-13T00:00:00"/>
    <x v="3"/>
    <n v="1138"/>
    <n v="1"/>
    <n v="5.62"/>
    <n v="8.7999999999999995E-2"/>
    <n v="5.62"/>
    <n v="5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6"/>
    <n v="3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45"/>
    <n v="101"/>
    <n v="2"/>
    <n v="3.7450000000000001"/>
    <n v="1.98"/>
    <n v="7.49"/>
    <n v="7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10"/>
    <n v="409"/>
    <n v="3"/>
    <n v="2.9569999999999999"/>
    <n v="0.73299999999999998"/>
    <n v="8.8699999999999992"/>
    <n v="8.8699999999999992"/>
    <s v="USD"/>
    <n v="1"/>
    <n v="1"/>
    <n v="1"/>
    <n v="1"/>
    <n v="1"/>
    <n v="1"/>
    <n v="1"/>
    <n v="1"/>
    <n v="94.88"/>
    <n v="94.88"/>
    <n v="94.88"/>
    <n v="94.88"/>
    <n v="9.3486509269999996"/>
    <n v="9.3486509269999996"/>
    <n v="10.69673055"/>
    <n v="10.69673055"/>
  </r>
  <r>
    <d v="2025-11-13T00:00:00"/>
    <x v="14"/>
    <n v="197"/>
    <n v="2"/>
    <n v="3.09"/>
    <n v="1.0149999999999999"/>
    <n v="6.18"/>
    <n v="6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23"/>
    <n v="1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4"/>
    <n v="239"/>
    <n v="2"/>
    <n v="4.1550000000000002"/>
    <n v="0.83699999999999997"/>
    <n v="8.31"/>
    <n v="8.31"/>
    <s v="USD"/>
    <n v="2"/>
    <n v="2"/>
    <n v="2"/>
    <n v="2"/>
    <n v="3"/>
    <n v="3"/>
    <n v="3"/>
    <n v="3"/>
    <n v="77.47"/>
    <n v="77.47"/>
    <n v="77.47"/>
    <n v="77.47"/>
    <n v="10.726732930000001"/>
    <n v="10.726732930000001"/>
    <n v="9.322503008"/>
    <n v="9.322503008"/>
  </r>
  <r>
    <d v="2025-11-13T00:00:00"/>
    <x v="18"/>
    <n v="141"/>
    <n v="3"/>
    <n v="2.3069999999999999"/>
    <n v="2.1280000000000001"/>
    <n v="6.92"/>
    <n v="6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0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2"/>
    <n v="459"/>
    <n v="5"/>
    <n v="3.3860000000000001"/>
    <n v="1.089"/>
    <n v="16.93"/>
    <n v="16.93"/>
    <s v="USD"/>
    <n v="1"/>
    <n v="1"/>
    <n v="1"/>
    <n v="1"/>
    <n v="1"/>
    <n v="1"/>
    <n v="1"/>
    <n v="1"/>
    <n v="144.9"/>
    <n v="144.9"/>
    <n v="144.9"/>
    <n v="144.9"/>
    <n v="11.683919939999999"/>
    <n v="11.683919939999999"/>
    <n v="8.5587714120000005"/>
    <n v="8.5587714120000005"/>
  </r>
  <r>
    <d v="2025-11-13T00:00:00"/>
    <x v="6"/>
    <n v="389"/>
    <n v="2"/>
    <n v="3.16"/>
    <n v="0.51400000000000001"/>
    <n v="6.32"/>
    <n v="6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15"/>
    <n v="379"/>
    <n v="1"/>
    <n v="2.2999999999999998"/>
    <n v="0.26400000000000001"/>
    <n v="2.2999999999999998"/>
    <n v="2.29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6"/>
    <n v="791"/>
    <n v="3"/>
    <n v="2.96"/>
    <n v="0.379"/>
    <n v="8.8800000000000008"/>
    <n v="8.8800000000000008"/>
    <s v="USD"/>
    <n v="2"/>
    <n v="3"/>
    <n v="3"/>
    <n v="3"/>
    <n v="2"/>
    <n v="4"/>
    <n v="4"/>
    <n v="4"/>
    <n v="121.39"/>
    <n v="178.37"/>
    <n v="178.37"/>
    <n v="178.37"/>
    <n v="4.9784156529999999"/>
    <n v="4.9784156529999999"/>
    <n v="20.086711709999999"/>
    <n v="20.086711709999999"/>
  </r>
  <r>
    <d v="2025-11-13T00:00:00"/>
    <x v="32"/>
    <n v="2269"/>
    <n v="6"/>
    <n v="3.3420000000000001"/>
    <n v="0.26400000000000001"/>
    <n v="20.05"/>
    <n v="20.05"/>
    <s v="USD"/>
    <n v="3"/>
    <n v="3"/>
    <n v="3"/>
    <n v="3"/>
    <n v="3"/>
    <n v="3"/>
    <n v="3"/>
    <n v="3"/>
    <n v="105.64"/>
    <n v="105.64"/>
    <n v="105.64"/>
    <n v="105.64"/>
    <n v="18.979553200000002"/>
    <n v="18.979553200000002"/>
    <n v="5.2688279299999996"/>
    <n v="5.2688279299999996"/>
  </r>
  <r>
    <d v="2025-11-13T00:00:00"/>
    <x v="47"/>
    <n v="1531"/>
    <n v="6"/>
    <n v="1.893"/>
    <n v="0.39200000000000002"/>
    <n v="11.36"/>
    <n v="11.36"/>
    <s v="USD"/>
    <n v="2"/>
    <n v="3"/>
    <n v="3"/>
    <n v="3"/>
    <n v="2"/>
    <n v="3"/>
    <n v="3"/>
    <n v="3"/>
    <n v="43.76"/>
    <n v="86.25"/>
    <n v="86.25"/>
    <n v="86.25"/>
    <n v="13.171014489999999"/>
    <n v="13.171014489999999"/>
    <n v="7.5924295769999999"/>
    <n v="7.5924295769999999"/>
  </r>
  <r>
    <d v="2025-11-13T00:00:00"/>
    <x v="24"/>
    <n v="3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4"/>
    <n v="1408"/>
    <n v="9"/>
    <n v="2.234"/>
    <n v="0.63900000000000001"/>
    <n v="20.11"/>
    <n v="20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17"/>
    <n v="1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5"/>
    <n v="319"/>
    <n v="1"/>
    <n v="2.4500000000000002"/>
    <n v="0.313"/>
    <n v="2.4500000000000002"/>
    <n v="2.45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4"/>
    <n v="417"/>
    <n v="2"/>
    <n v="5.51"/>
    <n v="0.48"/>
    <n v="11.02"/>
    <n v="11.02"/>
    <s v="USD"/>
    <n v="0"/>
    <n v="1"/>
    <n v="1"/>
    <n v="1"/>
    <n v="0"/>
    <n v="1"/>
    <n v="1"/>
    <n v="1"/>
    <n v="0"/>
    <n v="21.88"/>
    <n v="21.88"/>
    <n v="21.88"/>
    <n v="50.365630709999998"/>
    <n v="50.365630709999998"/>
    <n v="1.9854809440000001"/>
    <n v="1.9854809440000001"/>
  </r>
  <r>
    <d v="2025-11-13T00:00:00"/>
    <x v="1"/>
    <n v="1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21"/>
    <n v="1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25"/>
    <n v="604"/>
    <n v="3"/>
    <n v="2.56"/>
    <n v="0.497"/>
    <n v="7.68"/>
    <n v="7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26"/>
    <n v="1858"/>
    <n v="9"/>
    <n v="2.5590000000000002"/>
    <n v="0.48399999999999999"/>
    <n v="23.03"/>
    <n v="23.03"/>
    <s v="USD"/>
    <n v="1"/>
    <n v="2"/>
    <n v="2"/>
    <n v="2"/>
    <n v="1"/>
    <n v="2"/>
    <n v="2"/>
    <n v="2"/>
    <n v="12.49"/>
    <n v="44.37"/>
    <n v="44.37"/>
    <n v="44.37"/>
    <n v="51.904439940000003"/>
    <n v="51.904439940000003"/>
    <n v="1.9266174549999999"/>
    <n v="1.9266174549999999"/>
  </r>
  <r>
    <d v="2025-11-13T00:00:00"/>
    <x v="27"/>
    <n v="650"/>
    <n v="1"/>
    <n v="2.21"/>
    <n v="0.154"/>
    <n v="2.21"/>
    <n v="2.21"/>
    <s v="USD"/>
    <n v="3"/>
    <n v="3"/>
    <n v="3"/>
    <n v="3"/>
    <n v="3"/>
    <n v="3"/>
    <n v="3"/>
    <n v="3"/>
    <n v="84.96"/>
    <n v="84.96"/>
    <n v="84.96"/>
    <n v="84.96"/>
    <n v="2.601224105"/>
    <n v="2.601224105"/>
    <n v="38.443438909999998"/>
    <n v="38.443438909999998"/>
  </r>
  <r>
    <d v="2025-11-13T00:00:00"/>
    <x v="33"/>
    <n v="1326"/>
    <n v="6"/>
    <n v="2.012"/>
    <n v="0.45200000000000001"/>
    <n v="12.07"/>
    <n v="12.07"/>
    <s v="USD"/>
    <n v="3"/>
    <n v="3"/>
    <n v="3"/>
    <n v="3"/>
    <n v="8"/>
    <n v="8"/>
    <n v="8"/>
    <n v="8"/>
    <n v="414.04"/>
    <n v="414.04"/>
    <n v="414.04"/>
    <n v="414.04"/>
    <n v="2.9151772779999998"/>
    <n v="2.9151772779999998"/>
    <n v="34.303231150000002"/>
    <n v="34.303231150000002"/>
  </r>
  <r>
    <d v="2025-11-13T00:00:00"/>
    <x v="5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1"/>
    <n v="52"/>
    <n v="1"/>
    <n v="1.66"/>
    <n v="1.923"/>
    <n v="1.66"/>
    <n v="1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14"/>
    <n v="191"/>
    <n v="3"/>
    <n v="5.1130000000000004"/>
    <n v="1.571"/>
    <n v="15.34"/>
    <n v="15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4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12"/>
    <n v="734"/>
    <n v="7"/>
    <n v="3.9289999999999998"/>
    <n v="0.95399999999999996"/>
    <n v="27.5"/>
    <n v="27.5"/>
    <s v="USD"/>
    <n v="2"/>
    <n v="2"/>
    <n v="2"/>
    <n v="2"/>
    <n v="2"/>
    <n v="2"/>
    <n v="2"/>
    <n v="2"/>
    <n v="54.98"/>
    <n v="54.98"/>
    <n v="54.98"/>
    <n v="54.98"/>
    <n v="50.018188430000002"/>
    <n v="50.018188430000002"/>
    <n v="1.9992727269999999"/>
    <n v="1.9992727269999999"/>
  </r>
  <r>
    <d v="2025-11-13T00:00:00"/>
    <x v="10"/>
    <n v="249"/>
    <n v="3"/>
    <n v="4.867"/>
    <n v="1.2050000000000001"/>
    <n v="14.6"/>
    <n v="14.6"/>
    <s v="USD"/>
    <n v="3"/>
    <n v="3"/>
    <n v="3"/>
    <n v="3"/>
    <n v="6"/>
    <n v="6"/>
    <n v="6"/>
    <n v="6"/>
    <n v="193.36"/>
    <n v="193.36"/>
    <n v="193.36"/>
    <n v="193.36"/>
    <n v="7.550682664"/>
    <n v="7.550682664"/>
    <n v="13.24383562"/>
    <n v="13.24383562"/>
  </r>
  <r>
    <d v="2025-11-13T00:00:00"/>
    <x v="28"/>
    <n v="1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2"/>
    <n v="335"/>
    <n v="2"/>
    <n v="2.8849999999999998"/>
    <n v="0.59699999999999998"/>
    <n v="5.77"/>
    <n v="5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9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16"/>
    <n v="425"/>
    <n v="3"/>
    <n v="4.2270000000000003"/>
    <n v="0.70599999999999996"/>
    <n v="12.68"/>
    <n v="12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8"/>
    <n v="910"/>
    <n v="10"/>
    <n v="1.6319999999999999"/>
    <n v="1.099"/>
    <n v="16.32"/>
    <n v="16.32"/>
    <s v="USD"/>
    <n v="2"/>
    <n v="4"/>
    <n v="4"/>
    <n v="4"/>
    <n v="2"/>
    <n v="5"/>
    <n v="5"/>
    <n v="5"/>
    <n v="105.37"/>
    <n v="171.01"/>
    <n v="171.01"/>
    <n v="171.01"/>
    <n v="9.5433015609999998"/>
    <n v="9.5433015609999998"/>
    <n v="10.47855392"/>
    <n v="10.47855392"/>
  </r>
  <r>
    <d v="2025-11-13T00:00:00"/>
    <x v="19"/>
    <n v="121"/>
    <n v="2"/>
    <n v="3.6549999999999998"/>
    <n v="1.653"/>
    <n v="7.31"/>
    <n v="7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29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29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29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29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0"/>
    <n v="551"/>
    <n v="7"/>
    <n v="0.45900000000000002"/>
    <n v="1.27"/>
    <n v="3.21"/>
    <n v="3.21"/>
    <s v="USD"/>
    <n v="1"/>
    <n v="1"/>
    <n v="1"/>
    <n v="1"/>
    <n v="1"/>
    <n v="1"/>
    <n v="1"/>
    <n v="1"/>
    <n v="11.49"/>
    <n v="11.49"/>
    <n v="11.49"/>
    <n v="11.49"/>
    <n v="27.937336810000001"/>
    <n v="27.937336810000001"/>
    <n v="3.5794392519999998"/>
    <n v="3.5794392519999998"/>
  </r>
  <r>
    <d v="2025-11-13T00:00:00"/>
    <x v="30"/>
    <n v="662"/>
    <n v="8"/>
    <n v="0.47299999999999998"/>
    <n v="1.208"/>
    <n v="3.78"/>
    <n v="3.78"/>
    <s v="USD"/>
    <n v="2"/>
    <n v="2"/>
    <n v="2"/>
    <n v="2"/>
    <n v="2"/>
    <n v="2"/>
    <n v="2"/>
    <n v="2"/>
    <n v="25.37"/>
    <n v="25.37"/>
    <n v="25.37"/>
    <n v="25.37"/>
    <n v="14.899487580000001"/>
    <n v="14.899487580000001"/>
    <n v="6.7116402119999998"/>
    <n v="6.7116402119999998"/>
  </r>
  <r>
    <d v="2025-11-13T00:00:00"/>
    <x v="30"/>
    <n v="362"/>
    <n v="5"/>
    <n v="0.63"/>
    <n v="1.381"/>
    <n v="3.15"/>
    <n v="3.15"/>
    <s v="USD"/>
    <n v="1"/>
    <n v="1"/>
    <n v="1"/>
    <n v="1"/>
    <n v="1"/>
    <n v="1"/>
    <n v="1"/>
    <n v="1"/>
    <n v="11.49"/>
    <n v="11.49"/>
    <n v="11.49"/>
    <n v="11.49"/>
    <n v="27.4151436"/>
    <n v="27.4151436"/>
    <n v="3.6476190480000001"/>
    <n v="3.6476190480000001"/>
  </r>
  <r>
    <d v="2025-11-13T00:00:00"/>
    <x v="30"/>
    <n v="1619"/>
    <n v="18"/>
    <n v="0.27400000000000002"/>
    <n v="1.1120000000000001"/>
    <n v="4.93"/>
    <n v="4.93"/>
    <s v="USD"/>
    <n v="4"/>
    <n v="4"/>
    <n v="4"/>
    <n v="4"/>
    <n v="4"/>
    <n v="4"/>
    <n v="4"/>
    <n v="4"/>
    <n v="65.23"/>
    <n v="65.23"/>
    <n v="65.23"/>
    <n v="65.23"/>
    <n v="7.5578721450000002"/>
    <n v="7.5578721450000002"/>
    <n v="13.23123732"/>
    <n v="13.23123732"/>
  </r>
  <r>
    <d v="2025-11-13T00:00:00"/>
    <x v="31"/>
    <n v="80"/>
    <n v="3"/>
    <n v="1.333"/>
    <n v="3.75"/>
    <n v="4"/>
    <n v="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2"/>
    <n v="73"/>
    <n v="1"/>
    <n v="0.81"/>
    <n v="1.37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1"/>
    <n v="320"/>
    <n v="5"/>
    <n v="1.444"/>
    <n v="1.5629999999999999"/>
    <n v="7.22"/>
    <n v="7.22"/>
    <s v="USD"/>
    <n v="1"/>
    <n v="1"/>
    <n v="1"/>
    <n v="1"/>
    <n v="1"/>
    <n v="1"/>
    <n v="1"/>
    <n v="1"/>
    <n v="23.88"/>
    <n v="23.88"/>
    <n v="23.88"/>
    <n v="23.88"/>
    <n v="30.234505859999999"/>
    <n v="30.234505859999999"/>
    <n v="3.3074792240000002"/>
    <n v="3.3074792240000002"/>
  </r>
  <r>
    <d v="2025-11-13T00:00:00"/>
    <x v="32"/>
    <n v="121"/>
    <n v="1"/>
    <n v="1.5"/>
    <n v="0.82599999999999996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2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1"/>
    <n v="1080"/>
    <n v="4"/>
    <n v="1.1779999999999999"/>
    <n v="0.37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2"/>
    <n v="129"/>
    <n v="2"/>
    <n v="0.57999999999999996"/>
    <n v="1.55"/>
    <n v="1.1599999999999999"/>
    <n v="1.15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1"/>
    <n v="1666"/>
    <n v="9"/>
    <n v="0.89200000000000002"/>
    <n v="0.54"/>
    <n v="8.0299999999999994"/>
    <n v="8.02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4"/>
    <n v="398"/>
    <n v="4"/>
    <n v="1.298"/>
    <n v="1.0049999999999999"/>
    <n v="5.19"/>
    <n v="5.19"/>
    <s v="USD"/>
    <n v="1"/>
    <n v="1"/>
    <n v="1"/>
    <n v="1"/>
    <n v="1"/>
    <n v="1"/>
    <n v="1"/>
    <n v="1"/>
    <n v="22.88"/>
    <n v="22.88"/>
    <n v="22.88"/>
    <n v="22.88"/>
    <n v="22.683566429999999"/>
    <n v="22.683566429999999"/>
    <n v="4.4084778419999999"/>
    <n v="4.4084778419999999"/>
  </r>
  <r>
    <d v="2025-11-13T00:00:00"/>
    <x v="35"/>
    <n v="973"/>
    <n v="8"/>
    <n v="1.2529999999999999"/>
    <n v="0.82199999999999995"/>
    <n v="10.02"/>
    <n v="10.02"/>
    <s v="USD"/>
    <n v="1"/>
    <n v="1"/>
    <n v="1"/>
    <n v="1"/>
    <n v="1"/>
    <n v="1"/>
    <n v="1"/>
    <n v="1"/>
    <n v="21.88"/>
    <n v="21.88"/>
    <n v="21.88"/>
    <n v="21.88"/>
    <n v="45.795246800000001"/>
    <n v="45.795246800000001"/>
    <n v="2.1836327350000002"/>
    <n v="2.1836327350000002"/>
  </r>
  <r>
    <d v="2025-11-13T00:00:00"/>
    <x v="35"/>
    <n v="1095"/>
    <n v="17"/>
    <n v="0.80100000000000005"/>
    <n v="1.5529999999999999"/>
    <n v="13.61"/>
    <n v="13.61"/>
    <s v="USD"/>
    <n v="1"/>
    <n v="1"/>
    <n v="1"/>
    <n v="1"/>
    <n v="1"/>
    <n v="1"/>
    <n v="1"/>
    <n v="1"/>
    <n v="21.88"/>
    <n v="21.88"/>
    <n v="21.88"/>
    <n v="21.88"/>
    <n v="62.202925049999997"/>
    <n v="62.202925049999997"/>
    <n v="1.6076414400000001"/>
    <n v="1.6076414400000001"/>
  </r>
  <r>
    <d v="2025-11-13T00:00:00"/>
    <x v="3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4"/>
    <n v="806"/>
    <n v="4"/>
    <n v="1.1930000000000001"/>
    <n v="0.496"/>
    <n v="4.7699999999999996"/>
    <n v="4.7699999999999996"/>
    <s v="USD"/>
    <n v="1"/>
    <n v="1"/>
    <n v="1"/>
    <n v="1"/>
    <n v="1"/>
    <n v="1"/>
    <n v="1"/>
    <n v="1"/>
    <n v="22.88"/>
    <n v="22.88"/>
    <n v="22.88"/>
    <n v="22.88"/>
    <n v="20.847902099999999"/>
    <n v="20.847902099999999"/>
    <n v="4.7966457020000002"/>
    <n v="4.7966457020000002"/>
  </r>
  <r>
    <d v="2025-11-13T00:00:00"/>
    <x v="3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4"/>
    <n v="291"/>
    <n v="2"/>
    <n v="1.35"/>
    <n v="0.68700000000000006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5"/>
    <n v="761"/>
    <n v="2"/>
    <n v="1.38"/>
    <n v="0.26300000000000001"/>
    <n v="2.76"/>
    <n v="2.76"/>
    <s v="USD"/>
    <n v="3"/>
    <n v="3"/>
    <n v="3"/>
    <n v="3"/>
    <n v="3"/>
    <n v="3"/>
    <n v="3"/>
    <n v="3"/>
    <n v="70.739999999999995"/>
    <n v="70.739999999999995"/>
    <n v="70.739999999999995"/>
    <n v="70.739999999999995"/>
    <n v="3.9016115349999998"/>
    <n v="3.9016115349999998"/>
    <n v="25.630434780000002"/>
    <n v="25.630434780000002"/>
  </r>
  <r>
    <d v="2025-11-13T00:00:00"/>
    <x v="34"/>
    <n v="1051"/>
    <n v="6"/>
    <n v="0.51"/>
    <n v="0.57099999999999995"/>
    <n v="3.06"/>
    <n v="3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3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5"/>
    <n v="2142"/>
    <n v="12"/>
    <n v="0.58599999999999997"/>
    <n v="0.56000000000000005"/>
    <n v="7.03"/>
    <n v="7.03"/>
    <s v="USD"/>
    <n v="1"/>
    <n v="1"/>
    <n v="1"/>
    <n v="1"/>
    <n v="4"/>
    <n v="4"/>
    <n v="4"/>
    <n v="4"/>
    <n v="87.52"/>
    <n v="87.52"/>
    <n v="87.52"/>
    <n v="87.52"/>
    <n v="8.0324497259999994"/>
    <n v="8.0324497259999994"/>
    <n v="12.449502130000001"/>
    <n v="12.449502130000001"/>
  </r>
  <r>
    <d v="2025-11-13T00:00:00"/>
    <x v="36"/>
    <n v="119"/>
    <n v="2"/>
    <n v="1.665"/>
    <n v="1.681"/>
    <n v="3.33"/>
    <n v="3.33"/>
    <s v="USD"/>
    <n v="0"/>
    <n v="1"/>
    <n v="1"/>
    <n v="1"/>
    <n v="0"/>
    <n v="1"/>
    <n v="1"/>
    <n v="1"/>
    <n v="0"/>
    <n v="28.49"/>
    <n v="28.49"/>
    <n v="28.49"/>
    <n v="11.688311690000001"/>
    <n v="11.688311690000001"/>
    <n v="8.5555555559999998"/>
    <n v="8.5555555559999998"/>
  </r>
  <r>
    <d v="2025-11-13T00:00:00"/>
    <x v="36"/>
    <n v="268"/>
    <n v="3"/>
    <n v="1.32"/>
    <n v="1.119"/>
    <n v="3.96"/>
    <n v="3.96"/>
    <s v="USD"/>
    <n v="1"/>
    <n v="1"/>
    <n v="1"/>
    <n v="1"/>
    <n v="1"/>
    <n v="1"/>
    <n v="1"/>
    <n v="1"/>
    <n v="28.49"/>
    <n v="28.49"/>
    <n v="28.49"/>
    <n v="28.49"/>
    <n v="13.8996139"/>
    <n v="13.8996139"/>
    <n v="7.1944444440000002"/>
    <n v="7.1944444440000002"/>
  </r>
  <r>
    <d v="2025-11-13T00:00:00"/>
    <x v="36"/>
    <n v="609"/>
    <n v="9"/>
    <n v="1.4570000000000001"/>
    <n v="1.478"/>
    <n v="13.11"/>
    <n v="13.11"/>
    <s v="USD"/>
    <n v="2"/>
    <n v="2"/>
    <n v="2"/>
    <n v="2"/>
    <n v="3"/>
    <n v="3"/>
    <n v="3"/>
    <n v="3"/>
    <n v="85.47"/>
    <n v="85.47"/>
    <n v="85.47"/>
    <n v="85.47"/>
    <n v="15.33871534"/>
    <n v="15.33871534"/>
    <n v="6.5194508009999996"/>
    <n v="6.5194508009999996"/>
  </r>
  <r>
    <d v="2025-11-13T00:00:00"/>
    <x v="36"/>
    <n v="786"/>
    <n v="3"/>
    <n v="0.83"/>
    <n v="0.382000000000000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7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7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8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7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7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9"/>
    <n v="216"/>
    <n v="4"/>
    <n v="0.81799999999999995"/>
    <n v="1.8520000000000001"/>
    <n v="3.27"/>
    <n v="3.27"/>
    <s v="USD"/>
    <n v="3"/>
    <n v="3"/>
    <n v="3"/>
    <n v="3"/>
    <n v="3"/>
    <n v="3"/>
    <n v="3"/>
    <n v="3"/>
    <n v="34.47"/>
    <n v="34.47"/>
    <n v="34.47"/>
    <n v="34.47"/>
    <n v="9.4865100089999999"/>
    <n v="9.4865100089999999"/>
    <n v="10.5412844"/>
    <n v="10.5412844"/>
  </r>
  <r>
    <d v="2025-11-13T00:00:00"/>
    <x v="40"/>
    <n v="324"/>
    <n v="2"/>
    <n v="0.71499999999999997"/>
    <n v="0.61699999999999999"/>
    <n v="1.43"/>
    <n v="1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1"/>
    <n v="375"/>
    <n v="4"/>
    <n v="1.4850000000000001"/>
    <n v="1.0669999999999999"/>
    <n v="5.94"/>
    <n v="5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2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9"/>
    <n v="215"/>
    <n v="3"/>
    <n v="0.56999999999999995"/>
    <n v="1.395"/>
    <n v="1.71"/>
    <n v="1.71"/>
    <s v="USD"/>
    <n v="1"/>
    <n v="1"/>
    <n v="1"/>
    <n v="1"/>
    <n v="1"/>
    <n v="1"/>
    <n v="1"/>
    <n v="1"/>
    <n v="11.49"/>
    <n v="11.49"/>
    <n v="11.49"/>
    <n v="11.49"/>
    <n v="14.882506530000001"/>
    <n v="14.882506530000001"/>
    <n v="6.7192982460000001"/>
    <n v="6.7192982460000001"/>
  </r>
  <r>
    <d v="2025-11-13T00:00:00"/>
    <x v="40"/>
    <n v="428"/>
    <n v="3"/>
    <n v="0.873"/>
    <n v="0.70099999999999996"/>
    <n v="2.62"/>
    <n v="2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1"/>
    <n v="927"/>
    <n v="2"/>
    <n v="1.2150000000000001"/>
    <n v="0.216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2"/>
    <n v="1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42"/>
    <n v="24"/>
    <n v="1"/>
    <n v="1.17"/>
    <n v="4.1669999999999998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9"/>
    <n v="2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40"/>
    <n v="216"/>
    <n v="1"/>
    <n v="2.0099999999999998"/>
    <n v="0.46300000000000002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1"/>
    <n v="633"/>
    <n v="1"/>
    <n v="1.26"/>
    <n v="0.158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1"/>
    <n v="276"/>
    <n v="2"/>
    <n v="0.81"/>
    <n v="0.72499999999999998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9"/>
    <n v="465"/>
    <n v="9"/>
    <n v="0.439"/>
    <n v="1.9350000000000001"/>
    <n v="3.95"/>
    <n v="3.95"/>
    <s v="USD"/>
    <n v="1"/>
    <n v="1"/>
    <n v="1"/>
    <n v="1"/>
    <n v="1"/>
    <n v="1"/>
    <n v="1"/>
    <n v="1"/>
    <n v="11.49"/>
    <n v="11.49"/>
    <n v="11.49"/>
    <n v="11.49"/>
    <n v="34.377719759999998"/>
    <n v="34.377719759999998"/>
    <n v="2.908860759"/>
    <n v="2.908860759"/>
  </r>
  <r>
    <d v="2025-11-13T00:00:00"/>
    <x v="42"/>
    <n v="36"/>
    <n v="1"/>
    <n v="0.76"/>
    <n v="2.778"/>
    <n v="0.76"/>
    <n v="0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0"/>
    <n v="2138"/>
    <n v="6"/>
    <n v="0.54700000000000004"/>
    <n v="0.28100000000000003"/>
    <n v="3.28"/>
    <n v="3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28"/>
    <n v="418"/>
    <n v="2"/>
    <n v="2.2549999999999999"/>
    <n v="0.47799999999999998"/>
    <n v="4.51"/>
    <n v="4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3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28"/>
    <n v="724"/>
    <n v="4"/>
    <n v="1.1779999999999999"/>
    <n v="0.55200000000000005"/>
    <n v="4.71"/>
    <n v="4.71"/>
    <s v="USD"/>
    <n v="1"/>
    <n v="1"/>
    <n v="1"/>
    <n v="1"/>
    <n v="1"/>
    <n v="1"/>
    <n v="1"/>
    <n v="1"/>
    <n v="37.880000000000003"/>
    <n v="37.880000000000003"/>
    <n v="37.880000000000003"/>
    <n v="37.880000000000003"/>
    <n v="12.43400211"/>
    <n v="12.43400211"/>
    <n v="8.0424628449999993"/>
    <n v="8.0424628449999993"/>
  </r>
  <r>
    <d v="2025-11-13T00:00:00"/>
    <x v="43"/>
    <n v="253"/>
    <n v="1"/>
    <n v="1.47"/>
    <n v="0.39500000000000002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28"/>
    <n v="980"/>
    <n v="2"/>
    <n v="0.82"/>
    <n v="0.20399999999999999"/>
    <n v="1.64"/>
    <n v="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3"/>
    <n v="68"/>
    <n v="1"/>
    <n v="0.99"/>
    <n v="1.4710000000000001"/>
    <n v="0.99"/>
    <n v="0.99"/>
    <s v="USD"/>
    <n v="1"/>
    <n v="1"/>
    <n v="1"/>
    <n v="1"/>
    <n v="1"/>
    <n v="1"/>
    <n v="1"/>
    <n v="1"/>
    <n v="15.98"/>
    <n v="15.98"/>
    <n v="15.98"/>
    <n v="15.98"/>
    <n v="6.1952440549999999"/>
    <n v="6.1952440549999999"/>
    <n v="16.141414139999998"/>
    <n v="16.141414139999998"/>
  </r>
  <r>
    <d v="2025-11-13T00:00:00"/>
    <x v="43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28"/>
    <n v="797"/>
    <n v="5"/>
    <n v="0.91200000000000003"/>
    <n v="0.627"/>
    <n v="4.5599999999999996"/>
    <n v="4.55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8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45"/>
    <n v="1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3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5"/>
    <n v="372"/>
    <n v="5"/>
    <n v="0.94799999999999995"/>
    <n v="1.3440000000000001"/>
    <n v="4.74"/>
    <n v="4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"/>
    <n v="151"/>
    <n v="1"/>
    <n v="1.5"/>
    <n v="0.66200000000000003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5"/>
    <n v="1882"/>
    <n v="14"/>
    <n v="0.85799999999999998"/>
    <n v="0.74399999999999999"/>
    <n v="12.01"/>
    <n v="12.01"/>
    <s v="USD"/>
    <n v="4"/>
    <n v="4"/>
    <n v="4"/>
    <n v="4"/>
    <n v="5"/>
    <n v="5"/>
    <n v="5"/>
    <n v="5"/>
    <n v="119.72"/>
    <n v="119.72"/>
    <n v="119.72"/>
    <n v="119.72"/>
    <n v="10.031740729999999"/>
    <n v="10.031740729999999"/>
    <n v="9.9683597000000006"/>
    <n v="9.9683597000000006"/>
  </r>
  <r>
    <d v="2025-11-13T00:00:00"/>
    <x v="8"/>
    <n v="369"/>
    <n v="1"/>
    <n v="1.5"/>
    <n v="0.27100000000000002"/>
    <n v="1.5"/>
    <n v="1.5"/>
    <s v="USD"/>
    <n v="1"/>
    <n v="1"/>
    <n v="1"/>
    <n v="1"/>
    <n v="1"/>
    <n v="1"/>
    <n v="1"/>
    <n v="1"/>
    <n v="29.88"/>
    <n v="29.88"/>
    <n v="29.88"/>
    <n v="29.88"/>
    <n v="5.020080321"/>
    <n v="5.020080321"/>
    <n v="19.920000000000002"/>
    <n v="19.920000000000002"/>
  </r>
  <r>
    <d v="2025-11-13T00:00:00"/>
    <x v="45"/>
    <n v="238"/>
    <n v="3"/>
    <n v="1.2629999999999999"/>
    <n v="1.2609999999999999"/>
    <n v="3.79"/>
    <n v="3.79"/>
    <s v="USD"/>
    <n v="1"/>
    <n v="1"/>
    <n v="1"/>
    <n v="1"/>
    <n v="1"/>
    <n v="1"/>
    <n v="1"/>
    <n v="1"/>
    <n v="22.88"/>
    <n v="22.88"/>
    <n v="22.88"/>
    <n v="22.88"/>
    <n v="16.564685310000002"/>
    <n v="16.564685310000002"/>
    <n v="6.0369393139999996"/>
    <n v="6.0369393139999996"/>
  </r>
  <r>
    <d v="2025-11-13T00:00:00"/>
    <x v="5"/>
    <n v="641"/>
    <n v="7"/>
    <n v="0.873"/>
    <n v="1.0920000000000001"/>
    <n v="6.11"/>
    <n v="6.11"/>
    <s v="USD"/>
    <n v="3"/>
    <n v="3"/>
    <n v="3"/>
    <n v="3"/>
    <n v="3"/>
    <n v="3"/>
    <n v="3"/>
    <n v="3"/>
    <n v="68.25"/>
    <n v="68.25"/>
    <n v="68.25"/>
    <n v="68.25"/>
    <n v="8.9523809520000004"/>
    <n v="8.9523809520000004"/>
    <n v="11.170212769999999"/>
    <n v="11.170212769999999"/>
  </r>
  <r>
    <d v="2025-11-13T00:00:00"/>
    <x v="8"/>
    <n v="314"/>
    <n v="2"/>
    <n v="1.71"/>
    <n v="0.63700000000000001"/>
    <n v="3.42"/>
    <n v="3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45"/>
    <n v="42"/>
    <n v="1"/>
    <n v="2.0699999999999998"/>
    <n v="2.3809999999999998"/>
    <n v="2.0699999999999998"/>
    <n v="2.0699999999999998"/>
    <s v="USD"/>
    <n v="2"/>
    <n v="2"/>
    <n v="2"/>
    <n v="2"/>
    <n v="4"/>
    <n v="4"/>
    <n v="4"/>
    <n v="4"/>
    <n v="141.96"/>
    <n v="141.96"/>
    <n v="141.96"/>
    <n v="141.96"/>
    <n v="1.4581572270000001"/>
    <n v="1.4581572270000001"/>
    <n v="68.579710140000003"/>
    <n v="68.579710140000003"/>
  </r>
  <r>
    <d v="2025-11-13T00:00:00"/>
    <x v="3"/>
    <n v="728"/>
    <n v="2"/>
    <n v="2.1150000000000002"/>
    <n v="0.27500000000000002"/>
    <n v="4.2300000000000004"/>
    <n v="4.2300000000000004"/>
    <s v="USD"/>
    <n v="1"/>
    <n v="1"/>
    <n v="1"/>
    <n v="1"/>
    <n v="1"/>
    <n v="1"/>
    <n v="1"/>
    <n v="1"/>
    <n v="30.49"/>
    <n v="30.49"/>
    <n v="30.49"/>
    <n v="30.49"/>
    <n v="13.87340112"/>
    <n v="13.87340112"/>
    <n v="7.2080378249999999"/>
    <n v="7.2080378249999999"/>
  </r>
  <r>
    <d v="2025-11-13T00:00:00"/>
    <x v="8"/>
    <n v="401"/>
    <n v="2"/>
    <n v="1.1100000000000001"/>
    <n v="0.499"/>
    <n v="2.2200000000000002"/>
    <n v="2.22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3"/>
    <n v="1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45"/>
    <n v="295"/>
    <n v="2"/>
    <n v="0.64"/>
    <n v="0.67800000000000005"/>
    <n v="1.28"/>
    <n v="1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5"/>
    <n v="1321"/>
    <n v="11"/>
    <n v="0.45500000000000002"/>
    <n v="0.83299999999999996"/>
    <n v="5.01"/>
    <n v="5.01"/>
    <s v="USD"/>
    <n v="1"/>
    <n v="1"/>
    <n v="1"/>
    <n v="1"/>
    <n v="1"/>
    <n v="1"/>
    <n v="1"/>
    <n v="1"/>
    <n v="24.49"/>
    <n v="24.49"/>
    <n v="24.49"/>
    <n v="24.49"/>
    <n v="20.457329519999998"/>
    <n v="20.457329519999998"/>
    <n v="4.8882235530000004"/>
    <n v="4.8882235530000004"/>
  </r>
  <r>
    <d v="2025-11-13T00:00:00"/>
    <x v="2"/>
    <n v="144"/>
    <n v="2"/>
    <n v="3.03"/>
    <n v="1.389"/>
    <n v="6.06"/>
    <n v="6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15"/>
    <n v="314"/>
    <n v="1"/>
    <n v="2.29"/>
    <n v="0.318"/>
    <n v="2.29"/>
    <n v="2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22"/>
    <n v="1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12"/>
    <n v="5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13"/>
    <n v="571"/>
    <n v="2"/>
    <n v="6.14"/>
    <n v="0.35"/>
    <n v="12.28"/>
    <n v="12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3T00:00:00"/>
    <x v="16"/>
    <n v="1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46"/>
    <n v="1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10"/>
    <n v="2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8"/>
    <n v="2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8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3T00:00:00"/>
    <x v="11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0"/>
    <n v="1781"/>
    <n v="12"/>
    <n v="1.6579999999999999"/>
    <n v="0.67400000000000004"/>
    <n v="19.899999999999999"/>
    <n v="19.8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1"/>
    <n v="4699"/>
    <n v="67"/>
    <n v="1.819"/>
    <n v="1.4259999999999999"/>
    <n v="121.84"/>
    <n v="121.84"/>
    <s v="USD"/>
    <n v="11"/>
    <n v="13"/>
    <n v="13"/>
    <n v="13"/>
    <n v="11"/>
    <n v="13"/>
    <n v="13"/>
    <n v="13"/>
    <n v="336.82"/>
    <n v="404.29"/>
    <n v="404.29"/>
    <n v="404.29"/>
    <n v="30.136783000000001"/>
    <n v="30.136783000000001"/>
    <n v="3.318204202"/>
    <n v="3.318204202"/>
  </r>
  <r>
    <d v="2025-11-14T00:00:00"/>
    <x v="2"/>
    <n v="2419"/>
    <n v="34"/>
    <n v="2.831"/>
    <n v="1.4059999999999999"/>
    <n v="96.26"/>
    <n v="96.26"/>
    <s v="USD"/>
    <n v="9"/>
    <n v="9"/>
    <n v="9"/>
    <n v="9"/>
    <n v="10"/>
    <n v="10"/>
    <n v="10"/>
    <n v="10"/>
    <n v="350.04"/>
    <n v="350.04"/>
    <n v="350.04"/>
    <n v="350.04"/>
    <n v="27.499714319999999"/>
    <n v="27.499714319999999"/>
    <n v="3.6364014130000002"/>
    <n v="3.6364014130000002"/>
  </r>
  <r>
    <d v="2025-11-14T00:00:00"/>
    <x v="3"/>
    <n v="1667"/>
    <n v="16"/>
    <n v="3.875"/>
    <n v="0.96"/>
    <n v="62"/>
    <n v="62"/>
    <s v="USD"/>
    <n v="2"/>
    <n v="3"/>
    <n v="4"/>
    <n v="4"/>
    <n v="3"/>
    <n v="4"/>
    <n v="7"/>
    <n v="7"/>
    <n v="91.47"/>
    <n v="121.96"/>
    <n v="166.66"/>
    <n v="166.66"/>
    <n v="50.836339780000003"/>
    <n v="37.201488060000003"/>
    <n v="1.967096774"/>
    <n v="2.6880645159999998"/>
  </r>
  <r>
    <d v="2025-11-14T00:00:00"/>
    <x v="4"/>
    <n v="1097"/>
    <n v="2"/>
    <n v="4.5"/>
    <n v="0.182"/>
    <n v="9"/>
    <n v="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5"/>
    <n v="2366"/>
    <n v="30"/>
    <n v="1.3520000000000001"/>
    <n v="1.268"/>
    <n v="40.56"/>
    <n v="40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4"/>
    <n v="2825"/>
    <n v="31"/>
    <n v="1.76"/>
    <n v="1.097"/>
    <n v="54.55"/>
    <n v="54.55"/>
    <s v="USD"/>
    <n v="4"/>
    <n v="8"/>
    <n v="8"/>
    <n v="8"/>
    <n v="4"/>
    <n v="8"/>
    <n v="8"/>
    <n v="8"/>
    <n v="101.35"/>
    <n v="227.21"/>
    <n v="227.21"/>
    <n v="227.21"/>
    <n v="24.008626379999999"/>
    <n v="24.008626379999999"/>
    <n v="4.1651695689999997"/>
    <n v="4.1651695689999997"/>
  </r>
  <r>
    <d v="2025-11-14T00:00:00"/>
    <x v="6"/>
    <n v="795"/>
    <n v="7"/>
    <n v="1.649"/>
    <n v="0.88100000000000001"/>
    <n v="11.54"/>
    <n v="1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7"/>
    <n v="1506"/>
    <n v="15"/>
    <n v="1.9179999999999999"/>
    <n v="0.996"/>
    <n v="28.77"/>
    <n v="28.77"/>
    <s v="USD"/>
    <n v="4"/>
    <n v="4"/>
    <n v="4"/>
    <n v="4"/>
    <n v="5"/>
    <n v="5"/>
    <n v="5"/>
    <n v="5"/>
    <n v="171.23"/>
    <n v="171.23"/>
    <n v="171.23"/>
    <n v="171.23"/>
    <n v="16.801962270000001"/>
    <n v="16.801962270000001"/>
    <n v="5.9516857840000004"/>
    <n v="5.9516857840000004"/>
  </r>
  <r>
    <d v="2025-11-14T00:00:00"/>
    <x v="35"/>
    <n v="998"/>
    <n v="8"/>
    <n v="1.631"/>
    <n v="0.80200000000000005"/>
    <n v="13.05"/>
    <n v="13.05"/>
    <s v="USD"/>
    <n v="1"/>
    <n v="2"/>
    <n v="2"/>
    <n v="2"/>
    <n v="1"/>
    <n v="2"/>
    <n v="2"/>
    <n v="2"/>
    <n v="22.49"/>
    <n v="56.98"/>
    <n v="56.98"/>
    <n v="56.98"/>
    <n v="22.902772899999999"/>
    <n v="22.902772899999999"/>
    <n v="4.3662835250000001"/>
    <n v="4.3662835250000001"/>
  </r>
  <r>
    <d v="2025-11-14T00:00:00"/>
    <x v="8"/>
    <n v="568"/>
    <n v="6"/>
    <n v="3.8180000000000001"/>
    <n v="1.056"/>
    <n v="22.91"/>
    <n v="22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9"/>
    <n v="2897"/>
    <n v="7"/>
    <n v="1.0660000000000001"/>
    <n v="0.24199999999999999"/>
    <n v="7.46"/>
    <n v="7.46"/>
    <s v="USD"/>
    <n v="2"/>
    <n v="2"/>
    <n v="2"/>
    <n v="2"/>
    <n v="2"/>
    <n v="2"/>
    <n v="2"/>
    <n v="2"/>
    <n v="45.76"/>
    <n v="45.76"/>
    <n v="45.76"/>
    <n v="45.76"/>
    <n v="16.30244755"/>
    <n v="16.30244755"/>
    <n v="6.1340482569999999"/>
    <n v="6.1340482569999999"/>
  </r>
  <r>
    <d v="2025-11-14T00:00:00"/>
    <x v="4"/>
    <n v="8964"/>
    <n v="89"/>
    <n v="4.2779999999999996"/>
    <n v="0.99299999999999999"/>
    <n v="380.76"/>
    <n v="380.76"/>
    <s v="USD"/>
    <n v="30"/>
    <n v="31"/>
    <n v="31"/>
    <n v="31"/>
    <n v="37"/>
    <n v="38"/>
    <n v="38"/>
    <n v="38"/>
    <n v="1408.93"/>
    <n v="1445.42"/>
    <n v="1445.42"/>
    <n v="1445.42"/>
    <n v="26.342516360000001"/>
    <n v="26.342516360000001"/>
    <n v="3.796144553"/>
    <n v="3.796144553"/>
  </r>
  <r>
    <d v="2025-11-14T00:00:00"/>
    <x v="10"/>
    <n v="1981"/>
    <n v="14"/>
    <n v="5.9169999999999998"/>
    <n v="0.70699999999999996"/>
    <n v="82.84"/>
    <n v="82.84"/>
    <s v="USD"/>
    <n v="5"/>
    <n v="5"/>
    <n v="5"/>
    <n v="5"/>
    <n v="5"/>
    <n v="5"/>
    <n v="5"/>
    <n v="5"/>
    <n v="164.4"/>
    <n v="164.4"/>
    <n v="164.4"/>
    <n v="164.4"/>
    <n v="50.389294399999997"/>
    <n v="50.389294399999997"/>
    <n v="1.9845485270000001"/>
    <n v="1.9845485270000001"/>
  </r>
  <r>
    <d v="2025-11-14T00:00:00"/>
    <x v="11"/>
    <n v="1139"/>
    <n v="14"/>
    <n v="5.5010000000000003"/>
    <n v="1.2290000000000001"/>
    <n v="77.010000000000005"/>
    <n v="77.010000000000005"/>
    <s v="USD"/>
    <n v="4"/>
    <n v="4"/>
    <n v="4"/>
    <n v="4"/>
    <n v="10"/>
    <n v="10"/>
    <n v="10"/>
    <n v="10"/>
    <n v="283.72000000000003"/>
    <n v="283.72000000000003"/>
    <n v="283.72000000000003"/>
    <n v="283.72000000000003"/>
    <n v="27.142957849999998"/>
    <n v="27.142957849999998"/>
    <n v="3.684196858"/>
    <n v="3.684196858"/>
  </r>
  <r>
    <d v="2025-11-14T00:00:00"/>
    <x v="12"/>
    <n v="2983"/>
    <n v="25"/>
    <n v="4.181"/>
    <n v="0.83799999999999997"/>
    <n v="104.52"/>
    <n v="104.52"/>
    <s v="USD"/>
    <n v="11"/>
    <n v="13"/>
    <n v="13"/>
    <n v="13"/>
    <n v="12"/>
    <n v="14"/>
    <n v="14"/>
    <n v="14"/>
    <n v="347.77"/>
    <n v="402.75"/>
    <n v="402.75"/>
    <n v="402.75"/>
    <n v="25.951582869999999"/>
    <n v="25.951582869999999"/>
    <n v="3.8533295060000001"/>
    <n v="3.8533295060000001"/>
  </r>
  <r>
    <d v="2025-11-14T00:00:00"/>
    <x v="13"/>
    <n v="5877"/>
    <n v="47"/>
    <n v="3.64"/>
    <n v="0.8"/>
    <n v="171.06"/>
    <n v="171.06"/>
    <s v="USD"/>
    <n v="10"/>
    <n v="10"/>
    <n v="11"/>
    <n v="11"/>
    <n v="13"/>
    <n v="13"/>
    <n v="14"/>
    <n v="14"/>
    <n v="315.16000000000003"/>
    <n v="315.16000000000003"/>
    <n v="341.65"/>
    <n v="341.65"/>
    <n v="54.277192540000001"/>
    <n v="50.068783840000002"/>
    <n v="1.8423944809999999"/>
    <n v="1.997252426"/>
  </r>
  <r>
    <d v="2025-11-14T00:00:00"/>
    <x v="45"/>
    <n v="766"/>
    <n v="5"/>
    <n v="1.8480000000000001"/>
    <n v="0.65300000000000002"/>
    <n v="9.24"/>
    <n v="9.24"/>
    <s v="USD"/>
    <n v="1"/>
    <n v="1"/>
    <n v="1"/>
    <n v="1"/>
    <n v="1"/>
    <n v="1"/>
    <n v="1"/>
    <n v="1"/>
    <n v="21.49"/>
    <n v="21.49"/>
    <n v="21.49"/>
    <n v="21.49"/>
    <n v="42.996742670000003"/>
    <n v="42.996742670000003"/>
    <n v="2.325757576"/>
    <n v="2.325757576"/>
  </r>
  <r>
    <d v="2025-11-14T00:00:00"/>
    <x v="14"/>
    <n v="1556"/>
    <n v="11"/>
    <n v="2.71"/>
    <n v="0.70699999999999996"/>
    <n v="29.81"/>
    <n v="29.81"/>
    <s v="USD"/>
    <n v="2"/>
    <n v="2"/>
    <n v="2"/>
    <n v="2"/>
    <n v="2"/>
    <n v="2"/>
    <n v="2"/>
    <n v="2"/>
    <n v="73.959999999999994"/>
    <n v="73.959999999999994"/>
    <n v="73.959999999999994"/>
    <n v="73.959999999999994"/>
    <n v="40.305570580000001"/>
    <n v="40.305570580000001"/>
    <n v="2.4810466290000002"/>
    <n v="2.4810466290000002"/>
  </r>
  <r>
    <d v="2025-11-14T00:00:00"/>
    <x v="46"/>
    <n v="1008"/>
    <n v="5"/>
    <n v="2.512"/>
    <n v="0.496"/>
    <n v="12.56"/>
    <n v="12.56"/>
    <s v="USD"/>
    <n v="1"/>
    <n v="3"/>
    <n v="4"/>
    <n v="4"/>
    <n v="1"/>
    <n v="3"/>
    <n v="4"/>
    <n v="4"/>
    <n v="29.88"/>
    <n v="66.349999999999994"/>
    <n v="82.33"/>
    <n v="82.33"/>
    <n v="18.929917110000002"/>
    <n v="15.25567837"/>
    <n v="5.2826433120000003"/>
    <n v="6.5549363060000001"/>
  </r>
  <r>
    <d v="2025-11-14T00:00:00"/>
    <x v="15"/>
    <n v="1371"/>
    <n v="4"/>
    <n v="3.633"/>
    <n v="0.29199999999999998"/>
    <n v="14.53"/>
    <n v="14.53"/>
    <s v="USD"/>
    <n v="1"/>
    <n v="1"/>
    <n v="1"/>
    <n v="1"/>
    <n v="2"/>
    <n v="2"/>
    <n v="2"/>
    <n v="2"/>
    <n v="156.97999999999999"/>
    <n v="156.97999999999999"/>
    <n v="156.97999999999999"/>
    <n v="156.97999999999999"/>
    <n v="9.2559561729999995"/>
    <n v="9.2559561729999995"/>
    <n v="10.80385409"/>
    <n v="10.80385409"/>
  </r>
  <r>
    <d v="2025-11-14T00:00:00"/>
    <x v="16"/>
    <n v="926"/>
    <n v="5"/>
    <n v="2.7959999999999998"/>
    <n v="0.54"/>
    <n v="13.98"/>
    <n v="13.98"/>
    <s v="USD"/>
    <n v="3"/>
    <n v="3"/>
    <n v="3"/>
    <n v="3"/>
    <n v="4"/>
    <n v="4"/>
    <n v="4"/>
    <n v="4"/>
    <n v="112.74"/>
    <n v="112.74"/>
    <n v="112.74"/>
    <n v="112.74"/>
    <n v="12.40021288"/>
    <n v="12.40021288"/>
    <n v="8.0643776819999999"/>
    <n v="8.0643776819999999"/>
  </r>
  <r>
    <d v="2025-11-14T00:00:00"/>
    <x v="29"/>
    <n v="1166"/>
    <n v="8"/>
    <n v="2.4239999999999999"/>
    <n v="0.68600000000000005"/>
    <n v="19.39"/>
    <n v="19.39"/>
    <s v="USD"/>
    <n v="1"/>
    <n v="1"/>
    <n v="1"/>
    <n v="1"/>
    <n v="1"/>
    <n v="1"/>
    <n v="1"/>
    <n v="1"/>
    <n v="21.9"/>
    <n v="21.9"/>
    <n v="21.9"/>
    <n v="21.9"/>
    <n v="88.538812789999994"/>
    <n v="88.538812789999994"/>
    <n v="1.129448169"/>
    <n v="1.129448169"/>
  </r>
  <r>
    <d v="2025-11-14T00:00:00"/>
    <x v="38"/>
    <n v="1607"/>
    <n v="5"/>
    <n v="4.9119999999999999"/>
    <n v="0.311"/>
    <n v="24.56"/>
    <n v="24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9"/>
    <n v="3213"/>
    <n v="24"/>
    <n v="2.1949999999999998"/>
    <n v="0.747"/>
    <n v="52.67"/>
    <n v="52.67"/>
    <s v="USD"/>
    <n v="9"/>
    <n v="10"/>
    <n v="10"/>
    <n v="10"/>
    <n v="15"/>
    <n v="16"/>
    <n v="16"/>
    <n v="16"/>
    <n v="430.63"/>
    <n v="457.12"/>
    <n v="457.12"/>
    <n v="457.12"/>
    <n v="11.522138610000001"/>
    <n v="11.522138610000001"/>
    <n v="8.678944371"/>
    <n v="8.678944371"/>
  </r>
  <r>
    <d v="2025-11-14T00:00:00"/>
    <x v="17"/>
    <n v="586"/>
    <n v="5"/>
    <n v="4.6420000000000003"/>
    <n v="0.85299999999999998"/>
    <n v="23.21"/>
    <n v="23.21"/>
    <s v="USD"/>
    <n v="1"/>
    <n v="2"/>
    <n v="2"/>
    <n v="2"/>
    <n v="1"/>
    <n v="2"/>
    <n v="2"/>
    <n v="2"/>
    <n v="109.49"/>
    <n v="144.37"/>
    <n v="144.37"/>
    <n v="144.37"/>
    <n v="16.07674725"/>
    <n v="16.07674725"/>
    <n v="6.2201637229999998"/>
    <n v="6.2201637229999998"/>
  </r>
  <r>
    <d v="2025-11-14T00:00:00"/>
    <x v="37"/>
    <n v="1225"/>
    <n v="7"/>
    <n v="4.3929999999999998"/>
    <n v="0.57099999999999995"/>
    <n v="30.75"/>
    <n v="30.75"/>
    <s v="USD"/>
    <n v="1"/>
    <n v="2"/>
    <n v="2"/>
    <n v="2"/>
    <n v="1"/>
    <n v="2"/>
    <n v="2"/>
    <n v="2"/>
    <n v="18.88"/>
    <n v="51.37"/>
    <n v="51.37"/>
    <n v="51.37"/>
    <n v="59.859840370000001"/>
    <n v="59.859840370000001"/>
    <n v="1.6705691060000001"/>
    <n v="1.6705691060000001"/>
  </r>
  <r>
    <d v="2025-11-14T00:00:00"/>
    <x v="18"/>
    <n v="843"/>
    <n v="2"/>
    <n v="3.29"/>
    <n v="0.23699999999999999"/>
    <n v="6.58"/>
    <n v="6.58"/>
    <s v="USD"/>
    <n v="1"/>
    <n v="1"/>
    <n v="1"/>
    <n v="1"/>
    <n v="1"/>
    <n v="1"/>
    <n v="1"/>
    <n v="1"/>
    <n v="34.880000000000003"/>
    <n v="34.880000000000003"/>
    <n v="34.880000000000003"/>
    <n v="34.880000000000003"/>
    <n v="18.864678900000001"/>
    <n v="18.864678900000001"/>
    <n v="5.3009118539999998"/>
    <n v="5.3009118539999998"/>
  </r>
  <r>
    <d v="2025-11-14T00:00:00"/>
    <x v="19"/>
    <n v="1355"/>
    <n v="15"/>
    <n v="9.0020000000000007"/>
    <n v="1.107"/>
    <n v="135.03"/>
    <n v="135.03"/>
    <s v="USD"/>
    <n v="8"/>
    <n v="9"/>
    <n v="9"/>
    <n v="9"/>
    <n v="26"/>
    <n v="29"/>
    <n v="29"/>
    <n v="29"/>
    <n v="1961.02"/>
    <n v="2050.66"/>
    <n v="2050.66"/>
    <n v="2050.66"/>
    <n v="6.5847093130000003"/>
    <n v="6.5847093130000003"/>
    <n v="15.18669925"/>
    <n v="15.18669925"/>
  </r>
  <r>
    <d v="2025-11-14T00:00:00"/>
    <x v="20"/>
    <n v="1526"/>
    <n v="9"/>
    <n v="6.3360000000000003"/>
    <n v="0.59"/>
    <n v="57.02"/>
    <n v="57.02"/>
    <s v="USD"/>
    <n v="4"/>
    <n v="4"/>
    <n v="4"/>
    <n v="4"/>
    <n v="6"/>
    <n v="6"/>
    <n v="6"/>
    <n v="6"/>
    <n v="418.17"/>
    <n v="418.17"/>
    <n v="418.17"/>
    <n v="418.17"/>
    <n v="13.63560275"/>
    <n v="13.63560275"/>
    <n v="7.3337425459999999"/>
    <n v="7.3337425459999999"/>
  </r>
  <r>
    <d v="2025-11-14T00:00:00"/>
    <x v="21"/>
    <n v="1453"/>
    <n v="14"/>
    <n v="3.04"/>
    <n v="0.96399999999999997"/>
    <n v="42.56"/>
    <n v="42.56"/>
    <s v="USD"/>
    <n v="3"/>
    <n v="3"/>
    <n v="3"/>
    <n v="3"/>
    <n v="3"/>
    <n v="3"/>
    <n v="3"/>
    <n v="3"/>
    <n v="127.47"/>
    <n v="127.47"/>
    <n v="127.47"/>
    <n v="127.47"/>
    <n v="33.388248220000001"/>
    <n v="33.388248220000001"/>
    <n v="2.9950657889999999"/>
    <n v="2.9950657889999999"/>
  </r>
  <r>
    <d v="2025-11-14T00:00:00"/>
    <x v="22"/>
    <n v="870"/>
    <n v="8"/>
    <n v="2.1579999999999999"/>
    <n v="0.92"/>
    <n v="17.260000000000002"/>
    <n v="17.260000000000002"/>
    <s v="USD"/>
    <n v="2"/>
    <n v="2"/>
    <n v="2"/>
    <n v="2"/>
    <n v="3"/>
    <n v="3"/>
    <n v="3"/>
    <n v="3"/>
    <n v="79.47"/>
    <n v="79.47"/>
    <n v="79.47"/>
    <n v="79.47"/>
    <n v="21.718887630000001"/>
    <n v="21.718887630000001"/>
    <n v="4.6042873699999998"/>
    <n v="4.6042873699999998"/>
  </r>
  <r>
    <d v="2025-11-14T00:00:00"/>
    <x v="3"/>
    <n v="592"/>
    <n v="2"/>
    <n v="4.1100000000000003"/>
    <n v="0.33800000000000002"/>
    <n v="8.2200000000000006"/>
    <n v="8.2200000000000006"/>
    <s v="USD"/>
    <n v="1"/>
    <n v="1"/>
    <n v="1"/>
    <n v="1"/>
    <n v="1"/>
    <n v="1"/>
    <n v="1"/>
    <n v="1"/>
    <n v="98.49"/>
    <n v="98.49"/>
    <n v="98.49"/>
    <n v="98.49"/>
    <n v="8.3460249770000008"/>
    <n v="8.3460249770000008"/>
    <n v="11.981751819999999"/>
    <n v="11.981751819999999"/>
  </r>
  <r>
    <d v="2025-11-14T00:00:00"/>
    <x v="46"/>
    <n v="2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45"/>
    <n v="89"/>
    <n v="1"/>
    <n v="2.61"/>
    <n v="1.1240000000000001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10"/>
    <n v="379"/>
    <n v="1"/>
    <n v="4.54"/>
    <n v="0.26400000000000001"/>
    <n v="4.54"/>
    <n v="4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14"/>
    <n v="1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3"/>
    <n v="1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4"/>
    <n v="1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8"/>
    <n v="109"/>
    <n v="1"/>
    <n v="1.59"/>
    <n v="0.91700000000000004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0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"/>
    <n v="555"/>
    <n v="2"/>
    <n v="2.6850000000000001"/>
    <n v="0.36"/>
    <n v="5.37"/>
    <n v="5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6"/>
    <n v="299"/>
    <n v="1"/>
    <n v="0.99"/>
    <n v="0.33400000000000002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15"/>
    <n v="331"/>
    <n v="2"/>
    <n v="4.7149999999999999"/>
    <n v="0.60399999999999998"/>
    <n v="9.43"/>
    <n v="9.43"/>
    <s v="USD"/>
    <n v="1"/>
    <n v="1"/>
    <n v="1"/>
    <n v="1"/>
    <n v="1"/>
    <n v="1"/>
    <n v="1"/>
    <n v="1"/>
    <n v="89.49"/>
    <n v="89.49"/>
    <n v="89.49"/>
    <n v="89.49"/>
    <n v="10.53749022"/>
    <n v="10.53749022"/>
    <n v="9.4899257689999992"/>
    <n v="9.4899257689999992"/>
  </r>
  <r>
    <d v="2025-11-14T00:00:00"/>
    <x v="36"/>
    <n v="789"/>
    <n v="4"/>
    <n v="3.8029999999999999"/>
    <n v="0.50700000000000001"/>
    <n v="15.21"/>
    <n v="15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2"/>
    <n v="2337"/>
    <n v="15"/>
    <n v="2.4750000000000001"/>
    <n v="0.64200000000000002"/>
    <n v="37.130000000000003"/>
    <n v="37.130000000000003"/>
    <s v="USD"/>
    <n v="2"/>
    <n v="2"/>
    <n v="2"/>
    <n v="2"/>
    <n v="3"/>
    <n v="3"/>
    <n v="3"/>
    <n v="3"/>
    <n v="95.64"/>
    <n v="95.64"/>
    <n v="95.64"/>
    <n v="95.64"/>
    <n v="38.82266834"/>
    <n v="38.82266834"/>
    <n v="2.575814705"/>
    <n v="2.575814705"/>
  </r>
  <r>
    <d v="2025-11-14T00:00:00"/>
    <x v="47"/>
    <n v="906"/>
    <n v="9"/>
    <n v="2.1709999999999998"/>
    <n v="0.99299999999999999"/>
    <n v="19.54"/>
    <n v="19.54"/>
    <s v="USD"/>
    <n v="3"/>
    <n v="3"/>
    <n v="3"/>
    <n v="3"/>
    <n v="3"/>
    <n v="3"/>
    <n v="3"/>
    <n v="3"/>
    <n v="53.84"/>
    <n v="53.84"/>
    <n v="53.84"/>
    <n v="53.84"/>
    <n v="36.292719169999998"/>
    <n v="36.292719169999998"/>
    <n v="2.7553735929999998"/>
    <n v="2.7553735929999998"/>
  </r>
  <r>
    <d v="2025-11-14T00:00:00"/>
    <x v="24"/>
    <n v="295"/>
    <n v="1"/>
    <n v="6.37"/>
    <n v="0.33900000000000002"/>
    <n v="6.37"/>
    <n v="6.37"/>
    <s v="USD"/>
    <n v="1"/>
    <n v="1"/>
    <n v="1"/>
    <n v="1"/>
    <n v="9"/>
    <n v="9"/>
    <n v="9"/>
    <n v="9"/>
    <n v="640.44000000000005"/>
    <n v="640.44000000000005"/>
    <n v="640.44000000000005"/>
    <n v="640.44000000000005"/>
    <n v="0.99462869279999999"/>
    <n v="0.99462869279999999"/>
    <n v="100.5400314"/>
    <n v="100.5400314"/>
  </r>
  <r>
    <d v="2025-11-14T00:00:00"/>
    <x v="4"/>
    <n v="3414"/>
    <n v="20"/>
    <n v="2.5289999999999999"/>
    <n v="0.58599999999999997"/>
    <n v="50.58"/>
    <n v="50.58"/>
    <s v="USD"/>
    <n v="5"/>
    <n v="5"/>
    <n v="5"/>
    <n v="5"/>
    <n v="13"/>
    <n v="13"/>
    <n v="13"/>
    <n v="13"/>
    <n v="427.27"/>
    <n v="427.27"/>
    <n v="427.27"/>
    <n v="427.27"/>
    <n v="11.8379479"/>
    <n v="11.8379479"/>
    <n v="8.4474100429999996"/>
    <n v="8.4474100429999996"/>
  </r>
  <r>
    <d v="2025-11-14T00:00:00"/>
    <x v="17"/>
    <n v="159"/>
    <n v="1"/>
    <n v="7.12"/>
    <n v="0.629"/>
    <n v="7.12"/>
    <n v="7.12"/>
    <s v="USD"/>
    <n v="1"/>
    <n v="1"/>
    <n v="1"/>
    <n v="1"/>
    <n v="1"/>
    <n v="1"/>
    <n v="1"/>
    <n v="1"/>
    <n v="99.9"/>
    <n v="99.9"/>
    <n v="99.9"/>
    <n v="99.9"/>
    <n v="7.1271271269999996"/>
    <n v="7.1271271269999996"/>
    <n v="14.030898880000001"/>
    <n v="14.030898880000001"/>
  </r>
  <r>
    <d v="2025-11-14T00:00:00"/>
    <x v="5"/>
    <n v="179"/>
    <n v="1"/>
    <n v="3.15"/>
    <n v="0.55900000000000005"/>
    <n v="3.15"/>
    <n v="3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4"/>
    <n v="1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"/>
    <n v="1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1"/>
    <n v="1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5"/>
    <n v="740"/>
    <n v="1"/>
    <n v="2.41"/>
    <n v="0.13500000000000001"/>
    <n v="2.41"/>
    <n v="2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26"/>
    <n v="2073"/>
    <n v="8"/>
    <n v="2.5790000000000002"/>
    <n v="0.38600000000000001"/>
    <n v="20.63"/>
    <n v="20.63"/>
    <s v="USD"/>
    <n v="1"/>
    <n v="1"/>
    <n v="1"/>
    <n v="1"/>
    <n v="1"/>
    <n v="1"/>
    <n v="1"/>
    <n v="1"/>
    <n v="12.49"/>
    <n v="12.49"/>
    <n v="12.49"/>
    <n v="12.49"/>
    <n v="165.17213770000001"/>
    <n v="165.17213770000001"/>
    <n v="0.60542898690000002"/>
    <n v="0.60542898690000002"/>
  </r>
  <r>
    <d v="2025-11-14T00:00:00"/>
    <x v="27"/>
    <n v="582"/>
    <n v="1"/>
    <n v="2.68"/>
    <n v="0.17199999999999999"/>
    <n v="2.68"/>
    <n v="2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3"/>
    <n v="957"/>
    <n v="5"/>
    <n v="1.804"/>
    <n v="0.52200000000000002"/>
    <n v="9.02"/>
    <n v="9.02"/>
    <s v="USD"/>
    <n v="3"/>
    <n v="3"/>
    <n v="3"/>
    <n v="3"/>
    <n v="4"/>
    <n v="4"/>
    <n v="4"/>
    <n v="4"/>
    <n v="211.1"/>
    <n v="211.1"/>
    <n v="211.1"/>
    <n v="211.1"/>
    <n v="4.2728564660000004"/>
    <n v="4.2728564660000004"/>
    <n v="23.403547669999998"/>
    <n v="23.403547669999998"/>
  </r>
  <r>
    <d v="2025-11-14T00:00:00"/>
    <x v="5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4"/>
    <n v="181"/>
    <n v="3"/>
    <n v="3.32"/>
    <n v="1.657"/>
    <n v="9.9600000000000009"/>
    <n v="9.96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4"/>
    <n v="21"/>
    <n v="1"/>
    <n v="0.96"/>
    <n v="4.7619999999999996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12"/>
    <n v="437"/>
    <n v="4"/>
    <n v="3.49"/>
    <n v="0.91500000000000004"/>
    <n v="13.96"/>
    <n v="1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10"/>
    <n v="1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8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2"/>
    <n v="277"/>
    <n v="1"/>
    <n v="3.72"/>
    <n v="0.36099999999999999"/>
    <n v="3.72"/>
    <n v="3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9"/>
    <n v="82"/>
    <n v="1"/>
    <n v="1.56"/>
    <n v="1.22"/>
    <n v="1.56"/>
    <n v="1.56"/>
    <s v="USD"/>
    <n v="1"/>
    <n v="1"/>
    <n v="1"/>
    <n v="1"/>
    <n v="1"/>
    <n v="1"/>
    <n v="1"/>
    <n v="1"/>
    <n v="83.49"/>
    <n v="83.49"/>
    <n v="83.49"/>
    <n v="83.49"/>
    <n v="1.868487244"/>
    <n v="1.868487244"/>
    <n v="53.51923077"/>
    <n v="53.51923077"/>
  </r>
  <r>
    <d v="2025-11-14T00:00:00"/>
    <x v="16"/>
    <n v="390"/>
    <n v="1"/>
    <n v="2.75"/>
    <n v="0.25600000000000001"/>
    <n v="2.75"/>
    <n v="2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8"/>
    <n v="712"/>
    <n v="6"/>
    <n v="1.522"/>
    <n v="0.84299999999999997"/>
    <n v="9.1300000000000008"/>
    <n v="9.1300000000000008"/>
    <s v="USD"/>
    <n v="1"/>
    <n v="1"/>
    <n v="1"/>
    <n v="1"/>
    <n v="5"/>
    <n v="5"/>
    <n v="5"/>
    <n v="5"/>
    <n v="104.5"/>
    <n v="104.5"/>
    <n v="104.5"/>
    <n v="104.5"/>
    <n v="8.7368421049999991"/>
    <n v="8.7368421049999991"/>
    <n v="11.445783130000001"/>
    <n v="11.445783130000001"/>
  </r>
  <r>
    <d v="2025-11-14T00:00:00"/>
    <x v="19"/>
    <n v="103"/>
    <n v="1"/>
    <n v="4.5599999999999996"/>
    <n v="0.97099999999999997"/>
    <n v="4.5599999999999996"/>
    <n v="4.5599999999999996"/>
    <s v="USD"/>
    <n v="1"/>
    <n v="1"/>
    <n v="1"/>
    <n v="1"/>
    <n v="1"/>
    <n v="1"/>
    <n v="1"/>
    <n v="1"/>
    <n v="349.9"/>
    <n v="349.9"/>
    <n v="349.9"/>
    <n v="349.9"/>
    <n v="1.303229494"/>
    <n v="1.303229494"/>
    <n v="76.732456139999996"/>
    <n v="76.732456139999996"/>
  </r>
  <r>
    <d v="2025-11-14T00:00:00"/>
    <x v="29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9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9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9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0"/>
    <n v="487"/>
    <n v="9"/>
    <n v="0.627"/>
    <n v="1.8480000000000001"/>
    <n v="5.64"/>
    <n v="5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0"/>
    <n v="639"/>
    <n v="10"/>
    <n v="0.48299999999999998"/>
    <n v="1.5649999999999999"/>
    <n v="4.83"/>
    <n v="4.83"/>
    <s v="USD"/>
    <n v="1"/>
    <n v="1"/>
    <n v="1"/>
    <n v="1"/>
    <n v="1"/>
    <n v="1"/>
    <n v="1"/>
    <n v="1"/>
    <n v="13.88"/>
    <n v="13.88"/>
    <n v="13.88"/>
    <n v="13.88"/>
    <n v="34.798270889999998"/>
    <n v="34.798270889999998"/>
    <n v="2.8737060040000002"/>
    <n v="2.8737060040000002"/>
  </r>
  <r>
    <d v="2025-11-14T00:00:00"/>
    <x v="30"/>
    <n v="364"/>
    <n v="3"/>
    <n v="0.69"/>
    <n v="0.82399999999999995"/>
    <n v="2.0699999999999998"/>
    <n v="2.06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0"/>
    <n v="1712"/>
    <n v="25"/>
    <n v="0.28599999999999998"/>
    <n v="1.46"/>
    <n v="7.14"/>
    <n v="7.14"/>
    <s v="USD"/>
    <n v="2"/>
    <n v="2"/>
    <n v="2"/>
    <n v="2"/>
    <n v="5"/>
    <n v="5"/>
    <n v="5"/>
    <n v="5"/>
    <n v="119.84"/>
    <n v="119.84"/>
    <n v="119.84"/>
    <n v="119.84"/>
    <n v="5.9579439250000004"/>
    <n v="5.9579439250000004"/>
    <n v="16.784313730000001"/>
    <n v="16.784313730000001"/>
  </r>
  <r>
    <d v="2025-11-14T00:00:00"/>
    <x v="31"/>
    <n v="66"/>
    <n v="1"/>
    <n v="1.5"/>
    <n v="1.514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2"/>
    <n v="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1"/>
    <n v="295"/>
    <n v="4"/>
    <n v="1.3280000000000001"/>
    <n v="1.3560000000000001"/>
    <n v="5.31"/>
    <n v="5.31"/>
    <s v="USD"/>
    <n v="0"/>
    <n v="1"/>
    <n v="1"/>
    <n v="1"/>
    <n v="0"/>
    <n v="2"/>
    <n v="2"/>
    <n v="2"/>
    <n v="0"/>
    <n v="47.76"/>
    <n v="47.76"/>
    <n v="47.76"/>
    <n v="11.11809045"/>
    <n v="11.11809045"/>
    <n v="8.9943502819999992"/>
    <n v="8.9943502819999992"/>
  </r>
  <r>
    <d v="2025-11-14T00:00:00"/>
    <x v="32"/>
    <n v="3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2"/>
    <n v="106"/>
    <n v="1"/>
    <n v="1.68"/>
    <n v="0.94299999999999995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1"/>
    <n v="704"/>
    <n v="2"/>
    <n v="1.3049999999999999"/>
    <n v="0.28399999999999997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2"/>
    <n v="146"/>
    <n v="4"/>
    <n v="0.56499999999999995"/>
    <n v="2.74"/>
    <n v="2.2599999999999998"/>
    <n v="2.2599999999999998"/>
    <s v="USD"/>
    <n v="1"/>
    <n v="1"/>
    <n v="1"/>
    <n v="1"/>
    <n v="1"/>
    <n v="1"/>
    <n v="1"/>
    <n v="1"/>
    <n v="21.88"/>
    <n v="21.88"/>
    <n v="21.88"/>
    <n v="21.88"/>
    <n v="10.32906764"/>
    <n v="10.32906764"/>
    <n v="9.6814159289999999"/>
    <n v="9.6814159289999999"/>
  </r>
  <r>
    <d v="2025-11-14T00:00:00"/>
    <x v="31"/>
    <n v="1331"/>
    <n v="6"/>
    <n v="0.80200000000000005"/>
    <n v="0.45100000000000001"/>
    <n v="4.8099999999999996"/>
    <n v="4.8099999999999996"/>
    <s v="USD"/>
    <n v="0"/>
    <n v="1"/>
    <n v="1"/>
    <n v="1"/>
    <n v="0"/>
    <n v="1"/>
    <n v="1"/>
    <n v="1"/>
    <n v="0"/>
    <n v="36.49"/>
    <n v="36.49"/>
    <n v="36.49"/>
    <n v="13.18169361"/>
    <n v="13.18169361"/>
    <n v="7.5862785859999997"/>
    <n v="7.5862785859999997"/>
  </r>
  <r>
    <d v="2025-11-14T00:00:00"/>
    <x v="3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4"/>
    <n v="434"/>
    <n v="2"/>
    <n v="1.02"/>
    <n v="0.46100000000000002"/>
    <n v="2.04"/>
    <n v="2.04"/>
    <s v="USD"/>
    <n v="2"/>
    <n v="2"/>
    <n v="2"/>
    <n v="2"/>
    <n v="3"/>
    <n v="3"/>
    <n v="3"/>
    <n v="3"/>
    <n v="70.739999999999995"/>
    <n v="70.739999999999995"/>
    <n v="70.739999999999995"/>
    <n v="70.739999999999995"/>
    <n v="2.8837998300000001"/>
    <n v="2.8837998300000001"/>
    <n v="34.676470590000001"/>
    <n v="34.676470590000001"/>
  </r>
  <r>
    <d v="2025-11-14T00:00:00"/>
    <x v="35"/>
    <n v="652"/>
    <n v="6"/>
    <n v="0.96499999999999997"/>
    <n v="0.92"/>
    <n v="5.79"/>
    <n v="5.79"/>
    <s v="USD"/>
    <n v="1"/>
    <n v="1"/>
    <n v="1"/>
    <n v="1"/>
    <n v="1"/>
    <n v="1"/>
    <n v="1"/>
    <n v="1"/>
    <n v="21.88"/>
    <n v="21.88"/>
    <n v="21.88"/>
    <n v="21.88"/>
    <n v="26.462522849999999"/>
    <n v="26.462522849999999"/>
    <n v="3.7789291880000002"/>
    <n v="3.7789291880000002"/>
  </r>
  <r>
    <d v="2025-11-14T00:00:00"/>
    <x v="35"/>
    <n v="1268"/>
    <n v="4"/>
    <n v="0.98799999999999999"/>
    <n v="0.315"/>
    <n v="3.95"/>
    <n v="3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4"/>
    <n v="760"/>
    <n v="8"/>
    <n v="1.34"/>
    <n v="1.0529999999999999"/>
    <n v="10.72"/>
    <n v="10.72"/>
    <s v="USD"/>
    <n v="5"/>
    <n v="5"/>
    <n v="5"/>
    <n v="5"/>
    <n v="5"/>
    <n v="5"/>
    <n v="5"/>
    <n v="5"/>
    <n v="137.11000000000001"/>
    <n v="137.11000000000001"/>
    <n v="137.11000000000001"/>
    <n v="137.11000000000001"/>
    <n v="7.8185398590000004"/>
    <n v="7.8185398590000004"/>
    <n v="12.790111939999999"/>
    <n v="12.790111939999999"/>
  </r>
  <r>
    <d v="2025-11-14T00:00:00"/>
    <x v="3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4"/>
    <n v="337"/>
    <n v="3"/>
    <n v="1.2130000000000001"/>
    <n v="0.89"/>
    <n v="3.64"/>
    <n v="3.64"/>
    <s v="USD"/>
    <n v="1"/>
    <n v="1"/>
    <n v="1"/>
    <n v="1"/>
    <n v="1"/>
    <n v="1"/>
    <n v="1"/>
    <n v="1"/>
    <n v="22.88"/>
    <n v="22.88"/>
    <n v="22.88"/>
    <n v="22.88"/>
    <n v="15.90909091"/>
    <n v="15.90909091"/>
    <n v="6.2857142860000002"/>
    <n v="6.2857142860000002"/>
  </r>
  <r>
    <d v="2025-11-14T00:00:00"/>
    <x v="35"/>
    <n v="586"/>
    <n v="4"/>
    <n v="0.80300000000000005"/>
    <n v="0.68300000000000005"/>
    <n v="3.21"/>
    <n v="3.21"/>
    <s v="USD"/>
    <n v="1"/>
    <n v="1"/>
    <n v="1"/>
    <n v="1"/>
    <n v="1"/>
    <n v="1"/>
    <n v="1"/>
    <n v="1"/>
    <n v="21.88"/>
    <n v="21.88"/>
    <n v="21.88"/>
    <n v="21.88"/>
    <n v="14.67093236"/>
    <n v="14.67093236"/>
    <n v="6.8161993770000002"/>
    <n v="6.8161993770000002"/>
  </r>
  <r>
    <d v="2025-11-14T00:00:00"/>
    <x v="34"/>
    <n v="1223"/>
    <n v="8"/>
    <n v="0.626"/>
    <n v="0.65400000000000003"/>
    <n v="5.01"/>
    <n v="5.01"/>
    <s v="USD"/>
    <n v="4"/>
    <n v="5"/>
    <n v="5"/>
    <n v="5"/>
    <n v="14"/>
    <n v="15"/>
    <n v="15"/>
    <n v="15"/>
    <n v="831.2"/>
    <n v="867.69"/>
    <n v="867.69"/>
    <n v="867.69"/>
    <n v="0.57739515259999996"/>
    <n v="0.57739515259999996"/>
    <n v="173.19161679999999"/>
    <n v="173.19161679999999"/>
  </r>
  <r>
    <d v="2025-11-14T00:00:00"/>
    <x v="3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5"/>
    <n v="2196"/>
    <n v="21"/>
    <n v="0.59399999999999997"/>
    <n v="0.95599999999999996"/>
    <n v="12.48"/>
    <n v="1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6"/>
    <n v="151"/>
    <n v="5"/>
    <n v="1.704"/>
    <n v="3.3109999999999999"/>
    <n v="8.52"/>
    <n v="8.52"/>
    <s v="USD"/>
    <n v="2"/>
    <n v="2"/>
    <n v="2"/>
    <n v="2"/>
    <n v="2"/>
    <n v="2"/>
    <n v="2"/>
    <n v="2"/>
    <n v="56.98"/>
    <n v="56.98"/>
    <n v="56.98"/>
    <n v="56.98"/>
    <n v="14.952614949999999"/>
    <n v="14.952614949999999"/>
    <n v="6.6877934269999999"/>
    <n v="6.6877934269999999"/>
  </r>
  <r>
    <d v="2025-11-14T00:00:00"/>
    <x v="36"/>
    <n v="641"/>
    <n v="5"/>
    <n v="1.3380000000000001"/>
    <n v="0.78"/>
    <n v="6.69"/>
    <n v="6.69"/>
    <s v="USD"/>
    <n v="1"/>
    <n v="1"/>
    <n v="1"/>
    <n v="1"/>
    <n v="2"/>
    <n v="2"/>
    <n v="2"/>
    <n v="2"/>
    <n v="56.98"/>
    <n v="56.98"/>
    <n v="56.98"/>
    <n v="56.98"/>
    <n v="11.740961739999999"/>
    <n v="11.740961739999999"/>
    <n v="8.517189836"/>
    <n v="8.517189836"/>
  </r>
  <r>
    <d v="2025-11-14T00:00:00"/>
    <x v="36"/>
    <n v="404"/>
    <n v="4"/>
    <n v="1.6879999999999999"/>
    <n v="0.99"/>
    <n v="6.75"/>
    <n v="6.75"/>
    <s v="USD"/>
    <n v="2"/>
    <n v="3"/>
    <n v="3"/>
    <n v="3"/>
    <n v="3"/>
    <n v="4"/>
    <n v="4"/>
    <n v="4"/>
    <n v="84.74"/>
    <n v="119.62"/>
    <n v="119.62"/>
    <n v="119.62"/>
    <n v="5.6428690850000001"/>
    <n v="5.6428690850000001"/>
    <n v="17.721481480000001"/>
    <n v="17.721481480000001"/>
  </r>
  <r>
    <d v="2025-11-14T00:00:00"/>
    <x v="36"/>
    <n v="950"/>
    <n v="3"/>
    <n v="0.81"/>
    <n v="0.316"/>
    <n v="2.4300000000000002"/>
    <n v="2.4300000000000002"/>
    <s v="USD"/>
    <n v="0"/>
    <n v="1"/>
    <n v="1"/>
    <n v="1"/>
    <n v="0"/>
    <n v="2"/>
    <n v="2"/>
    <n v="2"/>
    <n v="0"/>
    <n v="59.76"/>
    <n v="59.76"/>
    <n v="59.76"/>
    <n v="4.0662650600000001"/>
    <n v="4.0662650600000001"/>
    <n v="24.592592589999999"/>
    <n v="24.592592589999999"/>
  </r>
  <r>
    <d v="2025-11-14T00:00:00"/>
    <x v="37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8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7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7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8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7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9"/>
    <n v="267"/>
    <n v="4"/>
    <n v="0.92300000000000004"/>
    <n v="1.498"/>
    <n v="3.69"/>
    <n v="3.69"/>
    <s v="USD"/>
    <n v="0"/>
    <n v="1"/>
    <n v="1"/>
    <n v="1"/>
    <n v="0"/>
    <n v="1"/>
    <n v="1"/>
    <n v="1"/>
    <n v="0"/>
    <n v="11.49"/>
    <n v="11.49"/>
    <n v="11.49"/>
    <n v="32.114882510000001"/>
    <n v="32.114882510000001"/>
    <n v="3.113821138"/>
    <n v="3.113821138"/>
  </r>
  <r>
    <d v="2025-11-14T00:00:00"/>
    <x v="40"/>
    <n v="183"/>
    <n v="1"/>
    <n v="0.47"/>
    <n v="0.54600000000000004"/>
    <n v="0.47"/>
    <n v="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1"/>
    <n v="246"/>
    <n v="1"/>
    <n v="1.29"/>
    <n v="0.40699999999999997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2"/>
    <n v="16"/>
    <n v="1"/>
    <n v="1.43"/>
    <n v="6.25"/>
    <n v="1.43"/>
    <n v="1.43"/>
    <s v="USD"/>
    <n v="1"/>
    <n v="1"/>
    <n v="1"/>
    <n v="1"/>
    <n v="1"/>
    <n v="1"/>
    <n v="1"/>
    <n v="1"/>
    <n v="21.88"/>
    <n v="21.88"/>
    <n v="21.88"/>
    <n v="21.88"/>
    <n v="6.5356489949999999"/>
    <n v="6.5356489949999999"/>
    <n v="15.3006993"/>
    <n v="15.3006993"/>
  </r>
  <r>
    <d v="2025-11-14T00:00:00"/>
    <x v="39"/>
    <n v="200"/>
    <n v="11"/>
    <n v="0.875"/>
    <n v="5.5"/>
    <n v="9.6199999999999992"/>
    <n v="9.6199999999999992"/>
    <s v="USD"/>
    <n v="3"/>
    <n v="3"/>
    <n v="3"/>
    <n v="3"/>
    <n v="3"/>
    <n v="3"/>
    <n v="3"/>
    <n v="3"/>
    <n v="36.86"/>
    <n v="36.86"/>
    <n v="36.86"/>
    <n v="36.86"/>
    <n v="26.09875203"/>
    <n v="26.09875203"/>
    <n v="3.8316008319999999"/>
    <n v="3.8316008319999999"/>
  </r>
  <r>
    <d v="2025-11-14T00:00:00"/>
    <x v="40"/>
    <n v="389"/>
    <n v="5"/>
    <n v="1.3240000000000001"/>
    <n v="1.2849999999999999"/>
    <n v="6.62"/>
    <n v="6.62"/>
    <s v="USD"/>
    <n v="2"/>
    <n v="2"/>
    <n v="2"/>
    <n v="2"/>
    <n v="2"/>
    <n v="2"/>
    <n v="2"/>
    <n v="2"/>
    <n v="67.39"/>
    <n v="67.39"/>
    <n v="67.39"/>
    <n v="67.39"/>
    <n v="9.823415937"/>
    <n v="9.823415937"/>
    <n v="10.17975831"/>
    <n v="10.17975831"/>
  </r>
  <r>
    <d v="2025-11-14T00:00:00"/>
    <x v="41"/>
    <n v="624"/>
    <n v="4"/>
    <n v="1.26"/>
    <n v="0.64100000000000001"/>
    <n v="5.04"/>
    <n v="5.04"/>
    <s v="USD"/>
    <n v="1"/>
    <n v="1"/>
    <n v="1"/>
    <n v="1"/>
    <n v="1"/>
    <n v="1"/>
    <n v="1"/>
    <n v="1"/>
    <n v="18.88"/>
    <n v="18.88"/>
    <n v="18.88"/>
    <n v="18.88"/>
    <n v="26.694915250000001"/>
    <n v="26.694915250000001"/>
    <n v="3.7460317459999999"/>
    <n v="3.7460317459999999"/>
  </r>
  <r>
    <d v="2025-11-14T00:00:00"/>
    <x v="42"/>
    <n v="142"/>
    <n v="1"/>
    <n v="0.5"/>
    <n v="0.70399999999999996"/>
    <n v="0.5"/>
    <n v="0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2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9"/>
    <n v="150"/>
    <n v="7"/>
    <n v="1.194"/>
    <n v="4.6669999999999998"/>
    <n v="8.36"/>
    <n v="8.36"/>
    <s v="USD"/>
    <n v="1"/>
    <n v="1"/>
    <n v="1"/>
    <n v="1"/>
    <n v="1"/>
    <n v="1"/>
    <n v="1"/>
    <n v="1"/>
    <n v="34.49"/>
    <n v="34.49"/>
    <n v="34.49"/>
    <n v="34.49"/>
    <n v="24.238909830000001"/>
    <n v="24.238909830000001"/>
    <n v="4.1255980860000001"/>
    <n v="4.1255980860000001"/>
  </r>
  <r>
    <d v="2025-11-14T00:00:00"/>
    <x v="40"/>
    <n v="2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41"/>
    <n v="572"/>
    <n v="4"/>
    <n v="1.163"/>
    <n v="0.69899999999999995"/>
    <n v="4.6500000000000004"/>
    <n v="4.6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1"/>
    <n v="318"/>
    <n v="3"/>
    <n v="0.747"/>
    <n v="0.94299999999999995"/>
    <n v="2.2400000000000002"/>
    <n v="2.24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9"/>
    <n v="394"/>
    <n v="6"/>
    <n v="0.45"/>
    <n v="1.5229999999999999"/>
    <n v="2.7"/>
    <n v="2.7"/>
    <s v="USD"/>
    <n v="1"/>
    <n v="2"/>
    <n v="2"/>
    <n v="2"/>
    <n v="1"/>
    <n v="2"/>
    <n v="2"/>
    <n v="2"/>
    <n v="13.88"/>
    <n v="24.78"/>
    <n v="24.78"/>
    <n v="24.78"/>
    <n v="10.89588378"/>
    <n v="10.89588378"/>
    <n v="9.1777777779999994"/>
    <n v="9.1777777779999994"/>
  </r>
  <r>
    <d v="2025-11-14T00:00:00"/>
    <x v="42"/>
    <n v="37"/>
    <n v="1"/>
    <n v="0.44"/>
    <n v="2.7029999999999998"/>
    <n v="0.44"/>
    <n v="0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0"/>
    <n v="3069"/>
    <n v="2"/>
    <n v="0.82499999999999996"/>
    <n v="6.5000000000000002E-2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28"/>
    <n v="340"/>
    <n v="1"/>
    <n v="1.29"/>
    <n v="0.29399999999999998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3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8"/>
    <n v="668"/>
    <n v="6"/>
    <n v="1.0900000000000001"/>
    <n v="0.89800000000000002"/>
    <n v="6.54"/>
    <n v="6.54"/>
    <s v="USD"/>
    <n v="1"/>
    <n v="1"/>
    <n v="1"/>
    <n v="1"/>
    <n v="1"/>
    <n v="1"/>
    <n v="1"/>
    <n v="1"/>
    <n v="37.49"/>
    <n v="37.49"/>
    <n v="37.49"/>
    <n v="37.49"/>
    <n v="17.444651910000001"/>
    <n v="17.444651910000001"/>
    <n v="5.7324159019999996"/>
    <n v="5.7324159019999996"/>
  </r>
  <r>
    <d v="2025-11-14T00:00:00"/>
    <x v="43"/>
    <n v="95"/>
    <n v="2"/>
    <n v="0.74"/>
    <n v="2.105"/>
    <n v="1.48"/>
    <n v="1.48"/>
    <s v="USD"/>
    <n v="0"/>
    <n v="1"/>
    <n v="1"/>
    <n v="1"/>
    <n v="0"/>
    <n v="1"/>
    <n v="1"/>
    <n v="1"/>
    <n v="0"/>
    <n v="20.88"/>
    <n v="20.88"/>
    <n v="20.88"/>
    <n v="7.0881226049999997"/>
    <n v="7.0881226049999997"/>
    <n v="14.10810811"/>
    <n v="14.10810811"/>
  </r>
  <r>
    <d v="2025-11-14T00:00:00"/>
    <x v="28"/>
    <n v="902"/>
    <n v="7"/>
    <n v="1.399"/>
    <n v="0.77600000000000002"/>
    <n v="9.7899999999999991"/>
    <n v="9.78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3"/>
    <n v="52"/>
    <n v="1"/>
    <n v="0.52"/>
    <n v="1.923"/>
    <n v="0.52"/>
    <n v="0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3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28"/>
    <n v="780"/>
    <n v="4"/>
    <n v="0.54"/>
    <n v="0.51300000000000001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8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45"/>
    <n v="128"/>
    <n v="1"/>
    <n v="1.1399999999999999"/>
    <n v="0.78100000000000003"/>
    <n v="1.1399999999999999"/>
    <n v="1.1399999999999999"/>
    <s v="USD"/>
    <n v="1"/>
    <n v="1"/>
    <n v="1"/>
    <n v="1"/>
    <n v="1"/>
    <n v="1"/>
    <n v="1"/>
    <n v="1"/>
    <n v="21.49"/>
    <n v="21.49"/>
    <n v="21.49"/>
    <n v="21.49"/>
    <n v="5.3047929270000003"/>
    <n v="5.3047929270000003"/>
    <n v="18.850877189999999"/>
    <n v="18.850877189999999"/>
  </r>
  <r>
    <d v="2025-11-14T00:00:00"/>
    <x v="3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5"/>
    <n v="825"/>
    <n v="10"/>
    <n v="0.93700000000000006"/>
    <n v="1.212"/>
    <n v="9.3699999999999992"/>
    <n v="9.36999999999999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"/>
    <n v="1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5"/>
    <n v="7014"/>
    <n v="26"/>
    <n v="0.91800000000000004"/>
    <n v="0.371"/>
    <n v="23.87"/>
    <n v="23.87"/>
    <s v="USD"/>
    <n v="1"/>
    <n v="1"/>
    <n v="1"/>
    <n v="1"/>
    <n v="1"/>
    <n v="1"/>
    <n v="1"/>
    <n v="1"/>
    <n v="29.88"/>
    <n v="29.88"/>
    <n v="29.88"/>
    <n v="29.88"/>
    <n v="79.886211509999995"/>
    <n v="79.886211509999995"/>
    <n v="1.2517804779999999"/>
    <n v="1.2517804779999999"/>
  </r>
  <r>
    <d v="2025-11-14T00:00:00"/>
    <x v="8"/>
    <n v="348"/>
    <n v="1"/>
    <n v="1.34"/>
    <n v="0.28699999999999998"/>
    <n v="1.34"/>
    <n v="1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5"/>
    <n v="310"/>
    <n v="2"/>
    <n v="0.56499999999999995"/>
    <n v="0.64500000000000002"/>
    <n v="1.1299999999999999"/>
    <n v="1.12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5"/>
    <n v="922"/>
    <n v="6"/>
    <n v="1.113"/>
    <n v="0.65100000000000002"/>
    <n v="6.68"/>
    <n v="6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8"/>
    <n v="365"/>
    <n v="2"/>
    <n v="1.8"/>
    <n v="0.54800000000000004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5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3"/>
    <n v="631"/>
    <n v="3"/>
    <n v="2"/>
    <n v="0.47499999999999998"/>
    <n v="6"/>
    <n v="6"/>
    <s v="USD"/>
    <n v="1"/>
    <n v="1"/>
    <n v="1"/>
    <n v="1"/>
    <n v="1"/>
    <n v="1"/>
    <n v="1"/>
    <n v="1"/>
    <n v="30.49"/>
    <n v="30.49"/>
    <n v="30.49"/>
    <n v="30.49"/>
    <n v="19.678583140000001"/>
    <n v="19.678583140000001"/>
    <n v="5.0816666670000004"/>
    <n v="5.0816666670000004"/>
  </r>
  <r>
    <d v="2025-11-14T00:00:00"/>
    <x v="8"/>
    <n v="709"/>
    <n v="1"/>
    <n v="1.35"/>
    <n v="0.14099999999999999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3"/>
    <n v="141"/>
    <n v="2"/>
    <n v="0.8"/>
    <n v="1.4179999999999999"/>
    <n v="1.6"/>
    <n v="1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5"/>
    <n v="710"/>
    <n v="5"/>
    <n v="0.67200000000000004"/>
    <n v="0.70399999999999996"/>
    <n v="3.36"/>
    <n v="3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5"/>
    <n v="2799"/>
    <n v="20"/>
    <n v="0.44900000000000001"/>
    <n v="0.71499999999999997"/>
    <n v="8.9700000000000006"/>
    <n v="8.97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2"/>
    <n v="2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5"/>
    <n v="292"/>
    <n v="1"/>
    <n v="2.6"/>
    <n v="0.34200000000000003"/>
    <n v="2.6"/>
    <n v="2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22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2"/>
    <n v="3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3"/>
    <n v="655"/>
    <n v="1"/>
    <n v="5.72"/>
    <n v="0.153"/>
    <n v="5.72"/>
    <n v="5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16"/>
    <n v="177"/>
    <n v="1"/>
    <n v="3.85"/>
    <n v="0.56499999999999995"/>
    <n v="3.85"/>
    <n v="3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46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0"/>
    <n v="612"/>
    <n v="1"/>
    <n v="3.3"/>
    <n v="0.16300000000000001"/>
    <n v="3.3"/>
    <n v="3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4T00:00:00"/>
    <x v="8"/>
    <n v="2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8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4T00:00:00"/>
    <x v="11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0"/>
    <n v="1461"/>
    <n v="11"/>
    <n v="1.444"/>
    <n v="0.753"/>
    <n v="15.88"/>
    <n v="15.88"/>
    <s v="USD"/>
    <n v="1"/>
    <n v="3"/>
    <n v="3"/>
    <n v="3"/>
    <n v="1"/>
    <n v="3"/>
    <n v="3"/>
    <n v="3"/>
    <n v="22.49"/>
    <n v="69.86"/>
    <n v="69.86"/>
    <n v="69.86"/>
    <n v="22.731176640000001"/>
    <n v="22.731176640000001"/>
    <n v="4.3992443320000003"/>
    <n v="4.3992443320000003"/>
  </r>
  <r>
    <d v="2025-11-15T00:00:00"/>
    <x v="1"/>
    <n v="5214"/>
    <n v="55"/>
    <n v="2.0379999999999998"/>
    <n v="1.0549999999999999"/>
    <n v="112.11"/>
    <n v="112.11"/>
    <s v="USD"/>
    <n v="8"/>
    <n v="10"/>
    <n v="10"/>
    <n v="10"/>
    <n v="8"/>
    <n v="10"/>
    <n v="10"/>
    <n v="10"/>
    <n v="217.76"/>
    <n v="285.13"/>
    <n v="285.13"/>
    <n v="285.13"/>
    <n v="39.318907170000003"/>
    <n v="39.318907170000003"/>
    <n v="2.5433056820000002"/>
    <n v="2.5433056820000002"/>
  </r>
  <r>
    <d v="2025-11-15T00:00:00"/>
    <x v="2"/>
    <n v="2818"/>
    <n v="32"/>
    <n v="2.42"/>
    <n v="1.1359999999999999"/>
    <n v="77.44"/>
    <n v="77.44"/>
    <s v="USD"/>
    <n v="2"/>
    <n v="4"/>
    <n v="4"/>
    <n v="4"/>
    <n v="2"/>
    <n v="4"/>
    <n v="4"/>
    <n v="4"/>
    <n v="59.76"/>
    <n v="114.52"/>
    <n v="114.52"/>
    <n v="114.52"/>
    <n v="67.621376179999999"/>
    <n v="67.621376179999999"/>
    <n v="1.4788223140000001"/>
    <n v="1.4788223140000001"/>
  </r>
  <r>
    <d v="2025-11-15T00:00:00"/>
    <x v="3"/>
    <n v="2272"/>
    <n v="14"/>
    <n v="3.6360000000000001"/>
    <n v="0.61599999999999999"/>
    <n v="50.9"/>
    <n v="50.9"/>
    <s v="USD"/>
    <n v="2"/>
    <n v="2"/>
    <n v="2"/>
    <n v="2"/>
    <n v="2"/>
    <n v="2"/>
    <n v="2"/>
    <n v="2"/>
    <n v="64.48"/>
    <n v="64.48"/>
    <n v="64.48"/>
    <n v="64.48"/>
    <n v="78.939205959999995"/>
    <n v="78.939205959999995"/>
    <n v="1.266797642"/>
    <n v="1.266797642"/>
  </r>
  <r>
    <d v="2025-11-15T00:00:00"/>
    <x v="4"/>
    <n v="1152"/>
    <n v="5"/>
    <n v="5.7679999999999998"/>
    <n v="0.434"/>
    <n v="28.84"/>
    <n v="28.84"/>
    <s v="USD"/>
    <n v="2"/>
    <n v="2"/>
    <n v="2"/>
    <n v="2"/>
    <n v="3"/>
    <n v="3"/>
    <n v="3"/>
    <n v="3"/>
    <n v="184.88"/>
    <n v="184.88"/>
    <n v="184.88"/>
    <n v="184.88"/>
    <n v="15.599307659999999"/>
    <n v="15.599307659999999"/>
    <n v="6.4105409150000003"/>
    <n v="6.4105409150000003"/>
  </r>
  <r>
    <d v="2025-11-15T00:00:00"/>
    <x v="5"/>
    <n v="2415"/>
    <n v="20"/>
    <n v="1.573"/>
    <n v="0.82799999999999996"/>
    <n v="31.45"/>
    <n v="31.45"/>
    <s v="USD"/>
    <n v="3"/>
    <n v="4"/>
    <n v="4"/>
    <n v="4"/>
    <n v="3"/>
    <n v="4"/>
    <n v="4"/>
    <n v="4"/>
    <n v="97.86"/>
    <n v="122.74"/>
    <n v="122.74"/>
    <n v="122.74"/>
    <n v="25.623268700000001"/>
    <n v="25.623268700000001"/>
    <n v="3.9027027030000001"/>
    <n v="3.9027027030000001"/>
  </r>
  <r>
    <d v="2025-11-15T00:00:00"/>
    <x v="44"/>
    <n v="2352"/>
    <n v="12"/>
    <n v="2.101"/>
    <n v="0.51"/>
    <n v="25.21"/>
    <n v="25.21"/>
    <s v="USD"/>
    <n v="3"/>
    <n v="3"/>
    <n v="3"/>
    <n v="3"/>
    <n v="3"/>
    <n v="3"/>
    <n v="3"/>
    <n v="3"/>
    <n v="92.86"/>
    <n v="92.86"/>
    <n v="92.86"/>
    <n v="92.86"/>
    <n v="27.148395430000001"/>
    <n v="27.148395430000001"/>
    <n v="3.6834589449999999"/>
    <n v="3.6834589449999999"/>
  </r>
  <r>
    <d v="2025-11-15T00:00:00"/>
    <x v="6"/>
    <n v="704"/>
    <n v="7"/>
    <n v="2.2029999999999998"/>
    <n v="0.99399999999999999"/>
    <n v="15.42"/>
    <n v="15.42"/>
    <s v="USD"/>
    <n v="2"/>
    <n v="4"/>
    <n v="4"/>
    <n v="4"/>
    <n v="2"/>
    <n v="4"/>
    <n v="4"/>
    <n v="4"/>
    <n v="67.86"/>
    <n v="132.62"/>
    <n v="132.62"/>
    <n v="132.62"/>
    <n v="11.627205549999999"/>
    <n v="11.627205549999999"/>
    <n v="8.6005188070000003"/>
    <n v="8.6005188070000003"/>
  </r>
  <r>
    <d v="2025-11-15T00:00:00"/>
    <x v="7"/>
    <n v="1437"/>
    <n v="6"/>
    <n v="1.532"/>
    <n v="0.41799999999999998"/>
    <n v="9.19"/>
    <n v="9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5"/>
    <n v="881"/>
    <n v="8"/>
    <n v="1.423"/>
    <n v="0.90800000000000003"/>
    <n v="11.38"/>
    <n v="11.38"/>
    <s v="USD"/>
    <n v="4"/>
    <n v="4"/>
    <n v="4"/>
    <n v="4"/>
    <n v="4"/>
    <n v="4"/>
    <n v="4"/>
    <n v="4"/>
    <n v="82.62"/>
    <n v="82.62"/>
    <n v="82.62"/>
    <n v="82.62"/>
    <n v="13.77390462"/>
    <n v="13.77390462"/>
    <n v="7.260105448"/>
    <n v="7.260105448"/>
  </r>
  <r>
    <d v="2025-11-15T00:00:00"/>
    <x v="8"/>
    <n v="676"/>
    <n v="7"/>
    <n v="4.3840000000000003"/>
    <n v="1.036"/>
    <n v="30.69"/>
    <n v="30.69"/>
    <s v="USD"/>
    <n v="0"/>
    <n v="1"/>
    <n v="1"/>
    <n v="1"/>
    <n v="0"/>
    <n v="1"/>
    <n v="1"/>
    <n v="1"/>
    <n v="0"/>
    <n v="35.880000000000003"/>
    <n v="35.880000000000003"/>
    <n v="35.880000000000003"/>
    <n v="85.535117060000005"/>
    <n v="85.535117060000005"/>
    <n v="1.1691104590000001"/>
    <n v="1.1691104590000001"/>
  </r>
  <r>
    <d v="2025-11-15T00:00:00"/>
    <x v="9"/>
    <n v="1484"/>
    <n v="14"/>
    <n v="1.679"/>
    <n v="0.94299999999999995"/>
    <n v="23.5"/>
    <n v="23.5"/>
    <s v="USD"/>
    <n v="1"/>
    <n v="2"/>
    <n v="2"/>
    <n v="2"/>
    <n v="1"/>
    <n v="2"/>
    <n v="2"/>
    <n v="2"/>
    <n v="21.88"/>
    <n v="46.76"/>
    <n v="46.76"/>
    <n v="46.76"/>
    <n v="50.256629599999997"/>
    <n v="50.256629599999997"/>
    <n v="1.989787234"/>
    <n v="1.989787234"/>
  </r>
  <r>
    <d v="2025-11-15T00:00:00"/>
    <x v="4"/>
    <n v="7411"/>
    <n v="66"/>
    <n v="4.3179999999999996"/>
    <n v="0.89100000000000001"/>
    <n v="285"/>
    <n v="285"/>
    <s v="USD"/>
    <n v="12"/>
    <n v="16"/>
    <n v="17"/>
    <n v="17"/>
    <n v="14"/>
    <n v="18"/>
    <n v="19"/>
    <n v="19"/>
    <n v="504.03"/>
    <n v="730.99"/>
    <n v="767.48"/>
    <n v="767.48"/>
    <n v="38.988221449999998"/>
    <n v="37.134518159999999"/>
    <n v="2.5648771930000001"/>
    <n v="2.6929122809999999"/>
  </r>
  <r>
    <d v="2025-11-15T00:00:00"/>
    <x v="10"/>
    <n v="1408"/>
    <n v="9"/>
    <n v="5.8179999999999996"/>
    <n v="0.63900000000000001"/>
    <n v="52.36"/>
    <n v="52.36"/>
    <s v="USD"/>
    <n v="4"/>
    <n v="4"/>
    <n v="4"/>
    <n v="4"/>
    <n v="4"/>
    <n v="4"/>
    <n v="4"/>
    <n v="4"/>
    <n v="126.63"/>
    <n v="126.63"/>
    <n v="126.63"/>
    <n v="126.63"/>
    <n v="41.348811499999996"/>
    <n v="41.348811499999996"/>
    <n v="2.4184491979999998"/>
    <n v="2.4184491979999998"/>
  </r>
  <r>
    <d v="2025-11-15T00:00:00"/>
    <x v="11"/>
    <n v="1219"/>
    <n v="10"/>
    <n v="5.5030000000000001"/>
    <n v="0.82"/>
    <n v="55.03"/>
    <n v="55.03"/>
    <s v="USD"/>
    <n v="7"/>
    <n v="7"/>
    <n v="7"/>
    <n v="7"/>
    <n v="9"/>
    <n v="9"/>
    <n v="9"/>
    <n v="9"/>
    <n v="260.41000000000003"/>
    <n v="260.41000000000003"/>
    <n v="260.41000000000003"/>
    <n v="260.41000000000003"/>
    <n v="21.132060979999999"/>
    <n v="21.132060979999999"/>
    <n v="4.7321461019999997"/>
    <n v="4.7321461019999997"/>
  </r>
  <r>
    <d v="2025-11-15T00:00:00"/>
    <x v="12"/>
    <n v="3019"/>
    <n v="24"/>
    <n v="4.7519999999999998"/>
    <n v="0.79500000000000004"/>
    <n v="114.04"/>
    <n v="114.04"/>
    <s v="USD"/>
    <n v="10"/>
    <n v="12"/>
    <n v="12"/>
    <n v="12"/>
    <n v="16"/>
    <n v="18"/>
    <n v="18"/>
    <n v="18"/>
    <n v="552.01"/>
    <n v="615.99"/>
    <n v="615.99"/>
    <n v="615.99"/>
    <n v="18.513287550000001"/>
    <n v="18.513287550000001"/>
    <n v="5.4015257800000001"/>
    <n v="5.4015257800000001"/>
  </r>
  <r>
    <d v="2025-11-15T00:00:00"/>
    <x v="13"/>
    <n v="4999"/>
    <n v="25"/>
    <n v="3.798"/>
    <n v="0.5"/>
    <n v="94.95"/>
    <n v="94.95"/>
    <s v="USD"/>
    <n v="8"/>
    <n v="10"/>
    <n v="10"/>
    <n v="10"/>
    <n v="12"/>
    <n v="14"/>
    <n v="14"/>
    <n v="14"/>
    <n v="315.77999999999997"/>
    <n v="369.74"/>
    <n v="369.74"/>
    <n v="369.74"/>
    <n v="25.680207710000001"/>
    <n v="25.680207710000001"/>
    <n v="3.8940494999999999"/>
    <n v="3.8940494999999999"/>
  </r>
  <r>
    <d v="2025-11-15T00:00:00"/>
    <x v="45"/>
    <n v="796"/>
    <n v="2"/>
    <n v="2.7250000000000001"/>
    <n v="0.251"/>
    <n v="5.45"/>
    <n v="5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14"/>
    <n v="1645"/>
    <n v="11"/>
    <n v="3.0609999999999999"/>
    <n v="0.66900000000000004"/>
    <n v="33.67"/>
    <n v="33.67"/>
    <s v="USD"/>
    <n v="0"/>
    <n v="1"/>
    <n v="1"/>
    <n v="1"/>
    <n v="0"/>
    <n v="1"/>
    <n v="1"/>
    <n v="1"/>
    <n v="0"/>
    <n v="21.49"/>
    <n v="21.49"/>
    <n v="21.49"/>
    <n v="156.67752440000001"/>
    <n v="156.67752440000001"/>
    <n v="0.63825363830000004"/>
    <n v="0.63825363830000004"/>
  </r>
  <r>
    <d v="2025-11-15T00:00:00"/>
    <x v="46"/>
    <n v="751"/>
    <n v="4"/>
    <n v="2.1"/>
    <n v="0.53300000000000003"/>
    <n v="8.4"/>
    <n v="8.4"/>
    <s v="USD"/>
    <n v="1"/>
    <n v="1"/>
    <n v="1"/>
    <n v="1"/>
    <n v="1"/>
    <n v="1"/>
    <n v="1"/>
    <n v="1"/>
    <n v="31.49"/>
    <n v="31.49"/>
    <n v="31.49"/>
    <n v="31.49"/>
    <n v="26.675134960000001"/>
    <n v="26.675134960000001"/>
    <n v="3.7488095239999999"/>
    <n v="3.7488095239999999"/>
  </r>
  <r>
    <d v="2025-11-15T00:00:00"/>
    <x v="15"/>
    <n v="1248"/>
    <n v="5"/>
    <n v="3.2440000000000002"/>
    <n v="0.40100000000000002"/>
    <n v="16.22"/>
    <n v="16.22"/>
    <s v="USD"/>
    <n v="3"/>
    <n v="3"/>
    <n v="3"/>
    <n v="3"/>
    <n v="3"/>
    <n v="3"/>
    <n v="3"/>
    <n v="3"/>
    <n v="88.86"/>
    <n v="88.86"/>
    <n v="88.86"/>
    <n v="88.86"/>
    <n v="18.253432369999999"/>
    <n v="18.253432369999999"/>
    <n v="5.4784217020000003"/>
    <n v="5.4784217020000003"/>
  </r>
  <r>
    <d v="2025-11-15T00:00:00"/>
    <x v="16"/>
    <n v="822"/>
    <n v="2"/>
    <n v="2.9249999999999998"/>
    <n v="0.24299999999999999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29"/>
    <n v="1183"/>
    <n v="5"/>
    <n v="2.4060000000000001"/>
    <n v="0.42299999999999999"/>
    <n v="12.03"/>
    <n v="12.03"/>
    <s v="USD"/>
    <n v="3"/>
    <n v="3"/>
    <n v="3"/>
    <n v="3"/>
    <n v="4"/>
    <n v="4"/>
    <n v="4"/>
    <n v="4"/>
    <n v="142.37"/>
    <n v="142.37"/>
    <n v="142.37"/>
    <n v="142.37"/>
    <n v="8.4498138649999994"/>
    <n v="8.4498138649999994"/>
    <n v="11.834580219999999"/>
    <n v="11.834580219999999"/>
  </r>
  <r>
    <d v="2025-11-15T00:00:00"/>
    <x v="38"/>
    <n v="1492"/>
    <n v="5"/>
    <n v="3.8559999999999999"/>
    <n v="0.33500000000000002"/>
    <n v="19.28"/>
    <n v="19.28"/>
    <s v="USD"/>
    <n v="1"/>
    <n v="1"/>
    <n v="1"/>
    <n v="1"/>
    <n v="1"/>
    <n v="1"/>
    <n v="1"/>
    <n v="1"/>
    <n v="25.49"/>
    <n v="25.49"/>
    <n v="25.49"/>
    <n v="25.49"/>
    <n v="75.637504899999996"/>
    <n v="75.637504899999996"/>
    <n v="1.3220954359999999"/>
    <n v="1.3220954359999999"/>
  </r>
  <r>
    <d v="2025-11-15T00:00:00"/>
    <x v="49"/>
    <n v="2337"/>
    <n v="19"/>
    <n v="1.9019999999999999"/>
    <n v="0.81299999999999994"/>
    <n v="36.130000000000003"/>
    <n v="36.130000000000003"/>
    <s v="USD"/>
    <n v="1"/>
    <n v="1"/>
    <n v="1"/>
    <n v="1"/>
    <n v="2"/>
    <n v="2"/>
    <n v="2"/>
    <n v="2"/>
    <n v="22.98"/>
    <n v="22.98"/>
    <n v="22.98"/>
    <n v="22.98"/>
    <n v="157.2236728"/>
    <n v="157.2236728"/>
    <n v="0.63603653469999999"/>
    <n v="0.63603653469999999"/>
  </r>
  <r>
    <d v="2025-11-15T00:00:00"/>
    <x v="17"/>
    <n v="701"/>
    <n v="1"/>
    <n v="2.52"/>
    <n v="0.14299999999999999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7"/>
    <n v="1105"/>
    <n v="6"/>
    <n v="5.9450000000000003"/>
    <n v="0.54300000000000004"/>
    <n v="35.67"/>
    <n v="35.67"/>
    <s v="USD"/>
    <n v="1"/>
    <n v="1"/>
    <n v="1"/>
    <n v="1"/>
    <n v="1"/>
    <n v="1"/>
    <n v="1"/>
    <n v="1"/>
    <n v="18.88"/>
    <n v="18.88"/>
    <n v="18.88"/>
    <n v="18.88"/>
    <n v="188.93008470000001"/>
    <n v="188.93008470000001"/>
    <n v="0.52929632739999999"/>
    <n v="0.52929632739999999"/>
  </r>
  <r>
    <d v="2025-11-15T00:00:00"/>
    <x v="18"/>
    <n v="869"/>
    <n v="9"/>
    <n v="2.9340000000000002"/>
    <n v="1.036"/>
    <n v="26.41"/>
    <n v="26.41"/>
    <s v="USD"/>
    <n v="0"/>
    <n v="1"/>
    <n v="1"/>
    <n v="1"/>
    <n v="0"/>
    <n v="1"/>
    <n v="1"/>
    <n v="1"/>
    <n v="0"/>
    <n v="34.880000000000003"/>
    <n v="34.880000000000003"/>
    <n v="34.880000000000003"/>
    <n v="75.716743120000004"/>
    <n v="75.716743120000004"/>
    <n v="1.3207118520000001"/>
    <n v="1.3207118520000001"/>
  </r>
  <r>
    <d v="2025-11-15T00:00:00"/>
    <x v="19"/>
    <n v="1034"/>
    <n v="5"/>
    <n v="7.9459999999999997"/>
    <n v="0.48399999999999999"/>
    <n v="39.729999999999997"/>
    <n v="39.729999999999997"/>
    <s v="USD"/>
    <n v="5"/>
    <n v="5"/>
    <n v="5"/>
    <n v="5"/>
    <n v="12"/>
    <n v="12"/>
    <n v="12"/>
    <n v="12"/>
    <n v="1033.7"/>
    <n v="1033.7"/>
    <n v="1033.7"/>
    <n v="1033.7"/>
    <n v="3.843474896"/>
    <n v="3.843474896"/>
    <n v="26.018122330000001"/>
    <n v="26.018122330000001"/>
  </r>
  <r>
    <d v="2025-11-15T00:00:00"/>
    <x v="20"/>
    <n v="1329"/>
    <n v="2"/>
    <n v="5.29"/>
    <n v="0.15"/>
    <n v="10.58"/>
    <n v="10.58"/>
    <s v="USD"/>
    <n v="2"/>
    <n v="2"/>
    <n v="2"/>
    <n v="2"/>
    <n v="4"/>
    <n v="4"/>
    <n v="4"/>
    <n v="4"/>
    <n v="166.54"/>
    <n v="166.54"/>
    <n v="166.54"/>
    <n v="166.54"/>
    <n v="6.3528281489999996"/>
    <n v="6.3528281489999996"/>
    <n v="15.74102079"/>
    <n v="15.74102079"/>
  </r>
  <r>
    <d v="2025-11-15T00:00:00"/>
    <x v="21"/>
    <n v="973"/>
    <n v="6"/>
    <n v="2.7429999999999999"/>
    <n v="0.61699999999999999"/>
    <n v="16.46"/>
    <n v="16.46"/>
    <s v="USD"/>
    <n v="3"/>
    <n v="3"/>
    <n v="3"/>
    <n v="3"/>
    <n v="3"/>
    <n v="3"/>
    <n v="3"/>
    <n v="3"/>
    <n v="91.35"/>
    <n v="91.35"/>
    <n v="91.35"/>
    <n v="91.35"/>
    <n v="18.018609739999999"/>
    <n v="18.018609739999999"/>
    <n v="5.5498177399999999"/>
    <n v="5.5498177399999999"/>
  </r>
  <r>
    <d v="2025-11-15T00:00:00"/>
    <x v="22"/>
    <n v="929"/>
    <n v="4"/>
    <n v="4.2249999999999996"/>
    <n v="0.43099999999999999"/>
    <n v="16.899999999999999"/>
    <n v="16.899999999999999"/>
    <s v="USD"/>
    <n v="0"/>
    <n v="1"/>
    <n v="1"/>
    <n v="1"/>
    <n v="0"/>
    <n v="1"/>
    <n v="1"/>
    <n v="1"/>
    <n v="0"/>
    <n v="26.49"/>
    <n v="26.49"/>
    <n v="26.49"/>
    <n v="63.797659490000001"/>
    <n v="63.797659490000001"/>
    <n v="1.5674556209999999"/>
    <n v="1.5674556209999999"/>
  </r>
  <r>
    <d v="2025-11-15T00:00:00"/>
    <x v="3"/>
    <n v="498"/>
    <n v="2"/>
    <n v="4.57"/>
    <n v="0.40200000000000002"/>
    <n v="9.14"/>
    <n v="9.14"/>
    <s v="USD"/>
    <n v="1"/>
    <n v="1"/>
    <n v="1"/>
    <n v="1"/>
    <n v="1"/>
    <n v="1"/>
    <n v="1"/>
    <n v="1"/>
    <n v="98.49"/>
    <n v="98.49"/>
    <n v="98.49"/>
    <n v="98.49"/>
    <n v="9.2801299620000002"/>
    <n v="9.2801299620000002"/>
    <n v="10.77571116"/>
    <n v="10.77571116"/>
  </r>
  <r>
    <d v="2025-11-15T00:00:00"/>
    <x v="46"/>
    <n v="3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45"/>
    <n v="96"/>
    <n v="2"/>
    <n v="4.68"/>
    <n v="2.0830000000000002"/>
    <n v="9.36"/>
    <n v="9.36"/>
    <s v="USD"/>
    <n v="2"/>
    <n v="2"/>
    <n v="2"/>
    <n v="2"/>
    <n v="2"/>
    <n v="2"/>
    <n v="2"/>
    <n v="2"/>
    <n v="53.37"/>
    <n v="53.37"/>
    <n v="53.37"/>
    <n v="53.37"/>
    <n v="17.537942659999999"/>
    <n v="17.537942659999999"/>
    <n v="5.701923077"/>
    <n v="5.701923077"/>
  </r>
  <r>
    <d v="2025-11-15T00:00:00"/>
    <x v="10"/>
    <n v="644"/>
    <n v="1"/>
    <n v="2.64"/>
    <n v="0.155"/>
    <n v="2.64"/>
    <n v="2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14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3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4"/>
    <n v="118"/>
    <n v="2"/>
    <n v="4.95"/>
    <n v="1.6950000000000001"/>
    <n v="9.9"/>
    <n v="9.9"/>
    <s v="USD"/>
    <n v="1"/>
    <n v="1"/>
    <n v="1"/>
    <n v="1"/>
    <n v="2"/>
    <n v="2"/>
    <n v="2"/>
    <n v="2"/>
    <n v="219.76"/>
    <n v="219.76"/>
    <n v="219.76"/>
    <n v="219.76"/>
    <n v="4.5049144520000004"/>
    <n v="4.5049144520000004"/>
    <n v="22.197979799999999"/>
    <n v="22.197979799999999"/>
  </r>
  <r>
    <d v="2025-11-15T00:00:00"/>
    <x v="18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0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"/>
    <n v="697"/>
    <n v="6"/>
    <n v="2.6280000000000001"/>
    <n v="0.86099999999999999"/>
    <n v="15.77"/>
    <n v="15.77"/>
    <s v="USD"/>
    <n v="5"/>
    <n v="5"/>
    <n v="5"/>
    <n v="5"/>
    <n v="6"/>
    <n v="6"/>
    <n v="6"/>
    <n v="6"/>
    <n v="183.11"/>
    <n v="183.11"/>
    <n v="183.11"/>
    <n v="183.11"/>
    <n v="8.6123095410000001"/>
    <n v="8.6123095410000001"/>
    <n v="11.61128725"/>
    <n v="11.61128725"/>
  </r>
  <r>
    <d v="2025-11-15T00:00:00"/>
    <x v="6"/>
    <n v="264"/>
    <n v="2"/>
    <n v="1.9350000000000001"/>
    <n v="0.75800000000000001"/>
    <n v="3.87"/>
    <n v="3.87"/>
    <s v="USD"/>
    <n v="3"/>
    <n v="3"/>
    <n v="3"/>
    <n v="3"/>
    <n v="4"/>
    <n v="4"/>
    <n v="4"/>
    <n v="4"/>
    <n v="124.62"/>
    <n v="124.62"/>
    <n v="124.62"/>
    <n v="124.62"/>
    <n v="3.1054405389999999"/>
    <n v="3.1054405389999999"/>
    <n v="32.201550390000001"/>
    <n v="32.201550390000001"/>
  </r>
  <r>
    <d v="2025-11-15T00:00:00"/>
    <x v="15"/>
    <n v="2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6"/>
    <n v="625"/>
    <n v="1"/>
    <n v="6.94"/>
    <n v="0.16"/>
    <n v="6.94"/>
    <n v="6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2"/>
    <n v="1938"/>
    <n v="13"/>
    <n v="2.8759999999999999"/>
    <n v="0.67100000000000004"/>
    <n v="37.39"/>
    <n v="37.39"/>
    <s v="USD"/>
    <n v="1"/>
    <n v="1"/>
    <n v="1"/>
    <n v="1"/>
    <n v="1"/>
    <n v="1"/>
    <n v="1"/>
    <n v="1"/>
    <n v="21.88"/>
    <n v="21.88"/>
    <n v="21.88"/>
    <n v="21.88"/>
    <n v="170.88665449999999"/>
    <n v="170.88665449999999"/>
    <n v="0.58518320410000002"/>
    <n v="0.58518320410000002"/>
  </r>
  <r>
    <d v="2025-11-15T00:00:00"/>
    <x v="47"/>
    <n v="708"/>
    <n v="4"/>
    <n v="2.085"/>
    <n v="0.56499999999999995"/>
    <n v="8.34"/>
    <n v="8.34"/>
    <s v="USD"/>
    <n v="2"/>
    <n v="2"/>
    <n v="2"/>
    <n v="2"/>
    <n v="2"/>
    <n v="2"/>
    <n v="2"/>
    <n v="2"/>
    <n v="52.47"/>
    <n v="52.47"/>
    <n v="52.47"/>
    <n v="52.47"/>
    <n v="15.894797029999999"/>
    <n v="15.894797029999999"/>
    <n v="6.2913669060000004"/>
    <n v="6.2913669060000004"/>
  </r>
  <r>
    <d v="2025-11-15T00:00:00"/>
    <x v="24"/>
    <n v="238"/>
    <n v="1"/>
    <n v="8.9600000000000009"/>
    <n v="0.42"/>
    <n v="8.9600000000000009"/>
    <n v="8.96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"/>
    <n v="1115"/>
    <n v="10"/>
    <n v="2.5329999999999999"/>
    <n v="0.89700000000000002"/>
    <n v="25.33"/>
    <n v="25.33"/>
    <s v="USD"/>
    <n v="1"/>
    <n v="2"/>
    <n v="2"/>
    <n v="2"/>
    <n v="1"/>
    <n v="2"/>
    <n v="2"/>
    <n v="2"/>
    <n v="36.49"/>
    <n v="71.37"/>
    <n v="71.37"/>
    <n v="71.37"/>
    <n v="35.491102699999999"/>
    <n v="35.491102699999999"/>
    <n v="2.8176075799999998"/>
    <n v="2.8176075799999998"/>
  </r>
  <r>
    <d v="2025-11-15T00:00:00"/>
    <x v="17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5"/>
    <n v="1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44"/>
    <n v="109"/>
    <n v="1"/>
    <n v="3.78"/>
    <n v="0.91700000000000004"/>
    <n v="3.78"/>
    <n v="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1"/>
    <n v="95"/>
    <n v="1"/>
    <n v="3.69"/>
    <n v="1.0529999999999999"/>
    <n v="3.69"/>
    <n v="3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21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5"/>
    <n v="6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6"/>
    <n v="1769"/>
    <n v="11"/>
    <n v="2.3650000000000002"/>
    <n v="0.622"/>
    <n v="26.02"/>
    <n v="26.02"/>
    <s v="USD"/>
    <n v="1"/>
    <n v="1"/>
    <n v="1"/>
    <n v="1"/>
    <n v="1"/>
    <n v="1"/>
    <n v="1"/>
    <n v="1"/>
    <n v="12.49"/>
    <n v="12.49"/>
    <n v="12.49"/>
    <n v="12.49"/>
    <n v="208.32666130000001"/>
    <n v="208.32666130000001"/>
    <n v="0.48001537280000001"/>
    <n v="0.48001537280000001"/>
  </r>
  <r>
    <d v="2025-11-15T00:00:00"/>
    <x v="27"/>
    <n v="164"/>
    <n v="1"/>
    <n v="2.79"/>
    <n v="0.61"/>
    <n v="2.79"/>
    <n v="2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3"/>
    <n v="563"/>
    <n v="8"/>
    <n v="2.1760000000000002"/>
    <n v="1.421"/>
    <n v="17.41"/>
    <n v="17.41"/>
    <s v="USD"/>
    <n v="1"/>
    <n v="1"/>
    <n v="1"/>
    <n v="1"/>
    <n v="1"/>
    <n v="1"/>
    <n v="1"/>
    <n v="1"/>
    <n v="12.49"/>
    <n v="12.49"/>
    <n v="12.49"/>
    <n v="12.49"/>
    <n v="139.39151319999999"/>
    <n v="139.39151319999999"/>
    <n v="0.71740379089999995"/>
    <n v="0.71740379089999995"/>
  </r>
  <r>
    <d v="2025-11-15T00:00:00"/>
    <x v="5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1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7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14"/>
    <n v="83"/>
    <n v="1"/>
    <n v="4.53"/>
    <n v="1.2050000000000001"/>
    <n v="4.53"/>
    <n v="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4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12"/>
    <n v="418"/>
    <n v="7"/>
    <n v="3.7970000000000002"/>
    <n v="1.675"/>
    <n v="26.58"/>
    <n v="26.58"/>
    <s v="USD"/>
    <n v="2"/>
    <n v="2"/>
    <n v="2"/>
    <n v="2"/>
    <n v="2"/>
    <n v="2"/>
    <n v="2"/>
    <n v="2"/>
    <n v="54.98"/>
    <n v="54.98"/>
    <n v="54.98"/>
    <n v="54.98"/>
    <n v="48.344852670000002"/>
    <n v="48.344852670000002"/>
    <n v="2.0684725359999998"/>
    <n v="2.0684725359999998"/>
  </r>
  <r>
    <d v="2025-11-15T00:00:00"/>
    <x v="10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8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2"/>
    <n v="290"/>
    <n v="3"/>
    <n v="3.95"/>
    <n v="1.034"/>
    <n v="11.85"/>
    <n v="11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9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16"/>
    <n v="299"/>
    <n v="1"/>
    <n v="4.71"/>
    <n v="0.33400000000000002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8"/>
    <n v="794"/>
    <n v="14"/>
    <n v="1.754"/>
    <n v="1.7629999999999999"/>
    <n v="24.55"/>
    <n v="24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19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9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9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9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9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0"/>
    <n v="916"/>
    <n v="11"/>
    <n v="0.627"/>
    <n v="1.2010000000000001"/>
    <n v="6.9"/>
    <n v="6.9"/>
    <s v="USD"/>
    <n v="2"/>
    <n v="3"/>
    <n v="3"/>
    <n v="3"/>
    <n v="2"/>
    <n v="3"/>
    <n v="3"/>
    <n v="3"/>
    <n v="26.78"/>
    <n v="65.02"/>
    <n v="65.02"/>
    <n v="65.02"/>
    <n v="10.61211935"/>
    <n v="10.61211935"/>
    <n v="9.4231884059999995"/>
    <n v="9.4231884059999995"/>
  </r>
  <r>
    <d v="2025-11-15T00:00:00"/>
    <x v="30"/>
    <n v="1615"/>
    <n v="12"/>
    <n v="0.438"/>
    <n v="0.74299999999999999"/>
    <n v="5.25"/>
    <n v="5.25"/>
    <s v="USD"/>
    <n v="1"/>
    <n v="1"/>
    <n v="1"/>
    <n v="1"/>
    <n v="1"/>
    <n v="1"/>
    <n v="1"/>
    <n v="1"/>
    <n v="12.49"/>
    <n v="12.49"/>
    <n v="12.49"/>
    <n v="12.49"/>
    <n v="42.033626900000002"/>
    <n v="42.033626900000002"/>
    <n v="2.3790476190000001"/>
    <n v="2.3790476190000001"/>
  </r>
  <r>
    <d v="2025-11-15T00:00:00"/>
    <x v="30"/>
    <n v="386"/>
    <n v="2"/>
    <n v="0.3"/>
    <n v="0.51800000000000002"/>
    <n v="0.6"/>
    <n v="0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0"/>
    <n v="3195"/>
    <n v="34"/>
    <n v="0.28100000000000003"/>
    <n v="1.0640000000000001"/>
    <n v="9.5399999999999991"/>
    <n v="9.5399999999999991"/>
    <s v="USD"/>
    <n v="1"/>
    <n v="1"/>
    <n v="1"/>
    <n v="1"/>
    <n v="1"/>
    <n v="1"/>
    <n v="1"/>
    <n v="1"/>
    <n v="13.88"/>
    <n v="13.88"/>
    <n v="13.88"/>
    <n v="13.88"/>
    <n v="68.731988470000005"/>
    <n v="68.731988470000005"/>
    <n v="1.4549266249999999"/>
    <n v="1.4549266249999999"/>
  </r>
  <r>
    <d v="2025-11-15T00:00:00"/>
    <x v="31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2"/>
    <n v="75"/>
    <n v="2"/>
    <n v="1.0649999999999999"/>
    <n v="2.6669999999999998"/>
    <n v="2.13"/>
    <n v="2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1"/>
    <n v="493"/>
    <n v="7"/>
    <n v="1.4159999999999999"/>
    <n v="1.42"/>
    <n v="9.91"/>
    <n v="9.91"/>
    <s v="USD"/>
    <n v="1"/>
    <n v="1"/>
    <n v="1"/>
    <n v="1"/>
    <n v="1"/>
    <n v="1"/>
    <n v="1"/>
    <n v="1"/>
    <n v="31.49"/>
    <n v="31.49"/>
    <n v="31.49"/>
    <n v="31.49"/>
    <n v="31.470308030000002"/>
    <n v="31.470308030000002"/>
    <n v="3.177598385"/>
    <n v="3.177598385"/>
  </r>
  <r>
    <d v="2025-11-15T00:00:00"/>
    <x v="32"/>
    <n v="124"/>
    <n v="1"/>
    <n v="1.1399999999999999"/>
    <n v="0.80600000000000005"/>
    <n v="1.1399999999999999"/>
    <n v="1.1399999999999999"/>
    <s v="USD"/>
    <n v="1"/>
    <n v="1"/>
    <n v="1"/>
    <n v="1"/>
    <n v="1"/>
    <n v="1"/>
    <n v="1"/>
    <n v="1"/>
    <n v="36.880000000000003"/>
    <n v="36.880000000000003"/>
    <n v="36.880000000000003"/>
    <n v="36.880000000000003"/>
    <n v="3.091106291"/>
    <n v="3.091106291"/>
    <n v="32.350877189999999"/>
    <n v="32.350877189999999"/>
  </r>
  <r>
    <d v="2025-11-15T00:00:00"/>
    <x v="32"/>
    <n v="107"/>
    <n v="2"/>
    <n v="0.63500000000000001"/>
    <n v="1.869"/>
    <n v="1.27"/>
    <n v="1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1"/>
    <n v="508"/>
    <n v="4"/>
    <n v="1.1850000000000001"/>
    <n v="0.78700000000000003"/>
    <n v="4.74"/>
    <n v="4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2"/>
    <n v="105"/>
    <n v="2"/>
    <n v="0.38500000000000001"/>
    <n v="1.905"/>
    <n v="0.77"/>
    <n v="0.77"/>
    <s v="USD"/>
    <n v="1"/>
    <n v="1"/>
    <n v="1"/>
    <n v="1"/>
    <n v="1"/>
    <n v="1"/>
    <n v="1"/>
    <n v="1"/>
    <n v="21.88"/>
    <n v="21.88"/>
    <n v="21.88"/>
    <n v="21.88"/>
    <n v="3.5191956119999999"/>
    <n v="3.5191956119999999"/>
    <n v="28.415584419999998"/>
    <n v="28.415584419999998"/>
  </r>
  <r>
    <d v="2025-11-15T00:00:00"/>
    <x v="31"/>
    <n v="1463"/>
    <n v="11"/>
    <n v="0.76200000000000001"/>
    <n v="0.752"/>
    <n v="8.3800000000000008"/>
    <n v="8.3800000000000008"/>
    <s v="USD"/>
    <n v="2"/>
    <n v="3"/>
    <n v="3"/>
    <n v="3"/>
    <n v="3"/>
    <n v="4"/>
    <n v="4"/>
    <n v="4"/>
    <n v="94.47"/>
    <n v="132.35"/>
    <n v="132.35"/>
    <n v="132.35"/>
    <n v="6.3316962600000002"/>
    <n v="6.3316962600000002"/>
    <n v="15.793556089999999"/>
    <n v="15.793556089999999"/>
  </r>
  <r>
    <d v="2025-11-15T00:00:00"/>
    <x v="3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4"/>
    <n v="1101"/>
    <n v="5"/>
    <n v="0.92200000000000004"/>
    <n v="0.45400000000000001"/>
    <n v="4.6100000000000003"/>
    <n v="4.6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5"/>
    <n v="1309"/>
    <n v="11"/>
    <n v="1.0649999999999999"/>
    <n v="0.84"/>
    <n v="11.71"/>
    <n v="11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5"/>
    <n v="3231"/>
    <n v="21"/>
    <n v="0.83599999999999997"/>
    <n v="0.65"/>
    <n v="17.55"/>
    <n v="17.55"/>
    <s v="USD"/>
    <n v="4"/>
    <n v="4"/>
    <n v="4"/>
    <n v="4"/>
    <n v="4"/>
    <n v="4"/>
    <n v="4"/>
    <n v="4"/>
    <n v="90.13"/>
    <n v="90.13"/>
    <n v="90.13"/>
    <n v="90.13"/>
    <n v="19.47187396"/>
    <n v="19.47187396"/>
    <n v="5.135612536"/>
    <n v="5.135612536"/>
  </r>
  <r>
    <d v="2025-11-15T00:00:00"/>
    <x v="33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4"/>
    <n v="1266"/>
    <n v="21"/>
    <n v="1.278"/>
    <n v="1.659"/>
    <n v="26.83"/>
    <n v="26.83"/>
    <s v="USD"/>
    <n v="1"/>
    <n v="1"/>
    <n v="1"/>
    <n v="1"/>
    <n v="1"/>
    <n v="1"/>
    <n v="1"/>
    <n v="1"/>
    <n v="22.88"/>
    <n v="22.88"/>
    <n v="22.88"/>
    <n v="22.88"/>
    <n v="117.263986"/>
    <n v="117.263986"/>
    <n v="0.85277674250000002"/>
    <n v="0.85277674250000002"/>
  </r>
  <r>
    <d v="2025-11-15T00:00:00"/>
    <x v="3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4"/>
    <n v="447"/>
    <n v="3"/>
    <n v="1.06"/>
    <n v="0.67100000000000004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5"/>
    <n v="698"/>
    <n v="9"/>
    <n v="0.91300000000000003"/>
    <n v="1.2889999999999999"/>
    <n v="8.2200000000000006"/>
    <n v="8.22000000000000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4"/>
    <n v="6182"/>
    <n v="23"/>
    <n v="0.68799999999999994"/>
    <n v="0.372"/>
    <n v="15.83"/>
    <n v="15.83"/>
    <s v="USD"/>
    <n v="0"/>
    <n v="1"/>
    <n v="1"/>
    <n v="1"/>
    <n v="0"/>
    <n v="1"/>
    <n v="1"/>
    <n v="1"/>
    <n v="0"/>
    <n v="22.88"/>
    <n v="22.88"/>
    <n v="22.88"/>
    <n v="69.187062940000004"/>
    <n v="69.187062940000004"/>
    <n v="1.445356917"/>
    <n v="1.445356917"/>
  </r>
  <r>
    <d v="2025-11-15T00:00:00"/>
    <x v="33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5"/>
    <n v="6094"/>
    <n v="35"/>
    <n v="0.57999999999999996"/>
    <n v="0.57399999999999995"/>
    <n v="20.309999999999999"/>
    <n v="20.309999999999999"/>
    <s v="USD"/>
    <n v="3"/>
    <n v="3"/>
    <n v="3"/>
    <n v="3"/>
    <n v="3"/>
    <n v="3"/>
    <n v="3"/>
    <n v="3"/>
    <n v="79.25"/>
    <n v="79.25"/>
    <n v="79.25"/>
    <n v="79.25"/>
    <n v="25.627760250000001"/>
    <n v="25.627760250000001"/>
    <n v="3.9020187100000001"/>
    <n v="3.9020187100000001"/>
  </r>
  <r>
    <d v="2025-11-15T00:00:00"/>
    <x v="36"/>
    <n v="157"/>
    <n v="2"/>
    <n v="1.41"/>
    <n v="1.274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6"/>
    <n v="288"/>
    <n v="1"/>
    <n v="1.5"/>
    <n v="0.34699999999999998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6"/>
    <n v="256"/>
    <n v="3"/>
    <n v="1.87"/>
    <n v="1.1719999999999999"/>
    <n v="5.61"/>
    <n v="5.61"/>
    <s v="USD"/>
    <n v="1"/>
    <n v="1"/>
    <n v="1"/>
    <n v="1"/>
    <n v="2"/>
    <n v="2"/>
    <n v="2"/>
    <n v="2"/>
    <n v="56.98"/>
    <n v="56.98"/>
    <n v="56.98"/>
    <n v="56.98"/>
    <n v="9.8455598460000004"/>
    <n v="9.8455598460000004"/>
    <n v="10.15686275"/>
    <n v="10.15686275"/>
  </r>
  <r>
    <d v="2025-11-15T00:00:00"/>
    <x v="36"/>
    <n v="682"/>
    <n v="7"/>
    <n v="0.80300000000000005"/>
    <n v="1.026"/>
    <n v="5.62"/>
    <n v="5.62"/>
    <s v="USD"/>
    <n v="1"/>
    <n v="1"/>
    <n v="1"/>
    <n v="1"/>
    <n v="1"/>
    <n v="1"/>
    <n v="1"/>
    <n v="1"/>
    <n v="24.98"/>
    <n v="24.98"/>
    <n v="24.98"/>
    <n v="24.98"/>
    <n v="22.4979984"/>
    <n v="22.4979984"/>
    <n v="4.4448398579999999"/>
    <n v="4.4448398579999999"/>
  </r>
  <r>
    <d v="2025-11-15T00:00:00"/>
    <x v="3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8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7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7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7"/>
    <n v="5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8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9"/>
    <n v="383"/>
    <n v="5"/>
    <n v="1.1759999999999999"/>
    <n v="1.3049999999999999"/>
    <n v="5.88"/>
    <n v="5.88"/>
    <s v="USD"/>
    <n v="1"/>
    <n v="1"/>
    <n v="1"/>
    <n v="1"/>
    <n v="1"/>
    <n v="1"/>
    <n v="1"/>
    <n v="1"/>
    <n v="11.49"/>
    <n v="11.49"/>
    <n v="11.49"/>
    <n v="11.49"/>
    <n v="51.174934729999997"/>
    <n v="51.174934729999997"/>
    <n v="1.9540816329999999"/>
    <n v="1.9540816329999999"/>
  </r>
  <r>
    <d v="2025-11-15T00:00:00"/>
    <x v="40"/>
    <n v="448"/>
    <n v="4"/>
    <n v="1.39"/>
    <n v="0.89300000000000002"/>
    <n v="5.56"/>
    <n v="5.56"/>
    <s v="USD"/>
    <n v="1"/>
    <n v="1"/>
    <n v="1"/>
    <n v="1"/>
    <n v="1"/>
    <n v="1"/>
    <n v="1"/>
    <n v="1"/>
    <n v="32.9"/>
    <n v="32.9"/>
    <n v="32.9"/>
    <n v="32.9"/>
    <n v="16.899696049999999"/>
    <n v="16.899696049999999"/>
    <n v="5.9172661870000001"/>
    <n v="5.9172661870000001"/>
  </r>
  <r>
    <d v="2025-11-15T00:00:00"/>
    <x v="41"/>
    <n v="425"/>
    <n v="4"/>
    <n v="1.133"/>
    <n v="0.94099999999999995"/>
    <n v="4.53"/>
    <n v="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2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9"/>
    <n v="381"/>
    <n v="5"/>
    <n v="0.69799999999999995"/>
    <n v="1.3120000000000001"/>
    <n v="3.49"/>
    <n v="3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0"/>
    <n v="677"/>
    <n v="5"/>
    <n v="0.91400000000000003"/>
    <n v="0.73899999999999999"/>
    <n v="4.57"/>
    <n v="4.57"/>
    <s v="USD"/>
    <n v="0"/>
    <n v="1"/>
    <n v="1"/>
    <n v="1"/>
    <n v="0"/>
    <n v="1"/>
    <n v="1"/>
    <n v="1"/>
    <n v="0"/>
    <n v="34.49"/>
    <n v="34.49"/>
    <n v="34.49"/>
    <n v="13.250217449999999"/>
    <n v="13.250217449999999"/>
    <n v="7.5470459520000004"/>
    <n v="7.5470459520000004"/>
  </r>
  <r>
    <d v="2025-11-15T00:00:00"/>
    <x v="41"/>
    <n v="1406"/>
    <n v="8"/>
    <n v="1.1439999999999999"/>
    <n v="0.56899999999999995"/>
    <n v="9.15"/>
    <n v="9.15"/>
    <s v="USD"/>
    <n v="6"/>
    <n v="6"/>
    <n v="6"/>
    <n v="6"/>
    <n v="7"/>
    <n v="7"/>
    <n v="7"/>
    <n v="7"/>
    <n v="147.16"/>
    <n v="147.16"/>
    <n v="147.16"/>
    <n v="147.16"/>
    <n v="6.2177222069999996"/>
    <n v="6.2177222069999996"/>
    <n v="16.083060110000002"/>
    <n v="16.083060110000002"/>
  </r>
  <r>
    <d v="2025-11-15T00:00:00"/>
    <x v="42"/>
    <n v="156"/>
    <n v="2"/>
    <n v="0.24"/>
    <n v="1.282"/>
    <n v="0.48"/>
    <n v="0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2"/>
    <n v="16"/>
    <n v="1"/>
    <n v="0.99"/>
    <n v="6.25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9"/>
    <n v="1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40"/>
    <n v="114"/>
    <n v="2"/>
    <n v="1.1399999999999999"/>
    <n v="1.754"/>
    <n v="2.2799999999999998"/>
    <n v="2.2799999999999998"/>
    <s v="USD"/>
    <n v="2"/>
    <n v="2"/>
    <n v="2"/>
    <n v="2"/>
    <n v="2"/>
    <n v="2"/>
    <n v="2"/>
    <n v="2"/>
    <n v="72.37"/>
    <n v="72.37"/>
    <n v="72.37"/>
    <n v="72.37"/>
    <n v="3.1504767170000001"/>
    <n v="3.1504767170000001"/>
    <n v="31.741228069999998"/>
    <n v="31.741228069999998"/>
  </r>
  <r>
    <d v="2025-11-15T00:00:00"/>
    <x v="41"/>
    <n v="496"/>
    <n v="11"/>
    <n v="1.079"/>
    <n v="2.218"/>
    <n v="11.87"/>
    <n v="11.87"/>
    <s v="USD"/>
    <n v="0"/>
    <n v="1"/>
    <n v="1"/>
    <n v="1"/>
    <n v="0"/>
    <n v="1"/>
    <n v="1"/>
    <n v="1"/>
    <n v="0"/>
    <n v="31.49"/>
    <n v="31.49"/>
    <n v="31.49"/>
    <n v="37.694506189999998"/>
    <n v="37.694506189999998"/>
    <n v="2.6529064870000001"/>
    <n v="2.6529064870000001"/>
  </r>
  <r>
    <d v="2025-11-15T00:00:00"/>
    <x v="41"/>
    <n v="510"/>
    <n v="4"/>
    <n v="0.60299999999999998"/>
    <n v="0.78400000000000003"/>
    <n v="2.41"/>
    <n v="2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9"/>
    <n v="451"/>
    <n v="4"/>
    <n v="0.41499999999999998"/>
    <n v="0.88700000000000001"/>
    <n v="1.66"/>
    <n v="1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2"/>
    <n v="68"/>
    <n v="1"/>
    <n v="0.51"/>
    <n v="1.4710000000000001"/>
    <n v="0.51"/>
    <n v="0.51"/>
    <s v="USD"/>
    <n v="1"/>
    <n v="1"/>
    <n v="1"/>
    <n v="1"/>
    <n v="1"/>
    <n v="1"/>
    <n v="1"/>
    <n v="1"/>
    <n v="22.49"/>
    <n v="22.49"/>
    <n v="22.49"/>
    <n v="22.49"/>
    <n v="2.2676745220000001"/>
    <n v="2.2676745220000001"/>
    <n v="44.098039219999997"/>
    <n v="44.098039219999997"/>
  </r>
  <r>
    <d v="2025-11-15T00:00:00"/>
    <x v="40"/>
    <n v="3215"/>
    <n v="8"/>
    <n v="0.67"/>
    <n v="0.249"/>
    <n v="5.36"/>
    <n v="5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28"/>
    <n v="548"/>
    <n v="2"/>
    <n v="1.95"/>
    <n v="0.36499999999999999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28"/>
    <n v="832"/>
    <n v="2"/>
    <n v="1.43"/>
    <n v="0.24"/>
    <n v="2.86"/>
    <n v="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3"/>
    <n v="229"/>
    <n v="1"/>
    <n v="0.48"/>
    <n v="0.437"/>
    <n v="0.48"/>
    <n v="0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28"/>
    <n v="792"/>
    <n v="11"/>
    <n v="1.2689999999999999"/>
    <n v="1.389"/>
    <n v="13.96"/>
    <n v="1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3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43"/>
    <n v="124"/>
    <n v="1"/>
    <n v="0.39"/>
    <n v="0.80600000000000005"/>
    <n v="0.39"/>
    <n v="0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28"/>
    <n v="1702"/>
    <n v="4"/>
    <n v="0.91800000000000004"/>
    <n v="0.23499999999999999"/>
    <n v="3.67"/>
    <n v="3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45"/>
    <n v="171"/>
    <n v="2"/>
    <n v="1.45"/>
    <n v="1.17"/>
    <n v="2.9"/>
    <n v="2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"/>
    <n v="1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5"/>
    <n v="671"/>
    <n v="8"/>
    <n v="1.0449999999999999"/>
    <n v="1.1919999999999999"/>
    <n v="8.36"/>
    <n v="8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"/>
    <n v="556"/>
    <n v="5"/>
    <n v="1.496"/>
    <n v="0.89900000000000002"/>
    <n v="7.48"/>
    <n v="7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5"/>
    <n v="4454"/>
    <n v="18"/>
    <n v="0.748"/>
    <n v="0.40400000000000003"/>
    <n v="13.47"/>
    <n v="13.47"/>
    <s v="USD"/>
    <n v="3"/>
    <n v="4"/>
    <n v="4"/>
    <n v="4"/>
    <n v="3"/>
    <n v="4"/>
    <n v="4"/>
    <n v="4"/>
    <n v="57.86"/>
    <n v="82.84"/>
    <n v="82.84"/>
    <n v="82.84"/>
    <n v="16.26026074"/>
    <n v="16.26026074"/>
    <n v="6.1499628800000004"/>
    <n v="6.1499628800000004"/>
  </r>
  <r>
    <d v="2025-11-15T00:00:00"/>
    <x v="8"/>
    <n v="321"/>
    <n v="3"/>
    <n v="1.41"/>
    <n v="0.93500000000000005"/>
    <n v="4.2300000000000004"/>
    <n v="4.2300000000000004"/>
    <s v="USD"/>
    <n v="1"/>
    <n v="1"/>
    <n v="1"/>
    <n v="1"/>
    <n v="1"/>
    <n v="1"/>
    <n v="1"/>
    <n v="1"/>
    <n v="29.49"/>
    <n v="29.49"/>
    <n v="29.49"/>
    <n v="29.49"/>
    <n v="14.34384537"/>
    <n v="14.34384537"/>
    <n v="6.9716312059999996"/>
    <n v="6.9716312059999996"/>
  </r>
  <r>
    <d v="2025-11-15T00:00:00"/>
    <x v="45"/>
    <n v="306"/>
    <n v="3"/>
    <n v="1.03"/>
    <n v="0.98"/>
    <n v="3.09"/>
    <n v="3.09"/>
    <s v="USD"/>
    <n v="0"/>
    <n v="1"/>
    <n v="1"/>
    <n v="1"/>
    <n v="0"/>
    <n v="1"/>
    <n v="1"/>
    <n v="1"/>
    <n v="0"/>
    <n v="34.49"/>
    <n v="34.49"/>
    <n v="34.49"/>
    <n v="8.9591185850000006"/>
    <n v="8.9591185850000006"/>
    <n v="11.161812299999999"/>
    <n v="11.161812299999999"/>
  </r>
  <r>
    <d v="2025-11-15T00:00:00"/>
    <x v="5"/>
    <n v="954"/>
    <n v="7"/>
    <n v="0.75900000000000001"/>
    <n v="0.73399999999999999"/>
    <n v="5.31"/>
    <n v="5.31"/>
    <s v="USD"/>
    <n v="2"/>
    <n v="2"/>
    <n v="2"/>
    <n v="2"/>
    <n v="2"/>
    <n v="2"/>
    <n v="2"/>
    <n v="2"/>
    <n v="64.37"/>
    <n v="64.37"/>
    <n v="64.37"/>
    <n v="64.37"/>
    <n v="8.2491844029999992"/>
    <n v="8.2491844029999992"/>
    <n v="12.12241055"/>
    <n v="12.12241055"/>
  </r>
  <r>
    <d v="2025-11-15T00:00:00"/>
    <x v="8"/>
    <n v="229"/>
    <n v="4"/>
    <n v="1.635"/>
    <n v="1.7470000000000001"/>
    <n v="6.54"/>
    <n v="6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5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3"/>
    <n v="439"/>
    <n v="3"/>
    <n v="1.653"/>
    <n v="0.68300000000000005"/>
    <n v="4.96"/>
    <n v="4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8"/>
    <n v="807"/>
    <n v="4"/>
    <n v="0.88800000000000001"/>
    <n v="0.496"/>
    <n v="3.55"/>
    <n v="3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3"/>
    <n v="167"/>
    <n v="1"/>
    <n v="0.65"/>
    <n v="0.59899999999999998"/>
    <n v="0.65"/>
    <n v="0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45"/>
    <n v="1394"/>
    <n v="11"/>
    <n v="0.746"/>
    <n v="0.78900000000000003"/>
    <n v="8.2100000000000009"/>
    <n v="8.2100000000000009"/>
    <s v="USD"/>
    <n v="4"/>
    <n v="4"/>
    <n v="4"/>
    <n v="4"/>
    <n v="4"/>
    <n v="4"/>
    <n v="4"/>
    <n v="4"/>
    <n v="97.35"/>
    <n v="97.35"/>
    <n v="97.35"/>
    <n v="97.35"/>
    <n v="8.4334874170000003"/>
    <n v="8.4334874170000003"/>
    <n v="11.85749086"/>
    <n v="11.85749086"/>
  </r>
  <r>
    <d v="2025-11-15T00:00:00"/>
    <x v="5"/>
    <n v="3024"/>
    <n v="8"/>
    <n v="0.66600000000000004"/>
    <n v="0.26500000000000001"/>
    <n v="5.33"/>
    <n v="5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2"/>
    <n v="274"/>
    <n v="1"/>
    <n v="2.5"/>
    <n v="0.36499999999999999"/>
    <n v="2.5"/>
    <n v="2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15"/>
    <n v="362"/>
    <n v="1"/>
    <n v="2.06"/>
    <n v="0.27600000000000002"/>
    <n v="2.06"/>
    <n v="2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22"/>
    <n v="1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12"/>
    <n v="3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13"/>
    <n v="539"/>
    <n v="3"/>
    <n v="4.593"/>
    <n v="0.55700000000000005"/>
    <n v="13.78"/>
    <n v="1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5T00:00:00"/>
    <x v="16"/>
    <n v="1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46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10"/>
    <n v="1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8"/>
    <n v="2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5T00:00:00"/>
    <x v="11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0"/>
    <n v="2206"/>
    <n v="13"/>
    <n v="1.7250000000000001"/>
    <n v="0.58899999999999997"/>
    <n v="22.43"/>
    <n v="22.43"/>
    <s v="USD"/>
    <n v="4"/>
    <n v="4"/>
    <n v="4"/>
    <n v="4"/>
    <n v="4"/>
    <n v="4"/>
    <n v="4"/>
    <n v="4"/>
    <n v="94.94"/>
    <n v="94.94"/>
    <n v="94.94"/>
    <n v="94.94"/>
    <n v="23.625447650000002"/>
    <n v="23.625447650000002"/>
    <n v="4.23272403"/>
    <n v="4.23272403"/>
  </r>
  <r>
    <d v="2025-11-16T00:00:00"/>
    <x v="1"/>
    <n v="7039"/>
    <n v="113"/>
    <n v="1.768"/>
    <n v="1.605"/>
    <n v="199.76"/>
    <n v="199.76"/>
    <s v="USD"/>
    <n v="14"/>
    <n v="17"/>
    <n v="17"/>
    <n v="17"/>
    <n v="15"/>
    <n v="19"/>
    <n v="19"/>
    <n v="19"/>
    <n v="448.54"/>
    <n v="553.48"/>
    <n v="553.48"/>
    <n v="553.48"/>
    <n v="36.091638359999997"/>
    <n v="36.091638359999997"/>
    <n v="2.77072487"/>
    <n v="2.77072487"/>
  </r>
  <r>
    <d v="2025-11-16T00:00:00"/>
    <x v="2"/>
    <n v="1989"/>
    <n v="34"/>
    <n v="2.794"/>
    <n v="1.7090000000000001"/>
    <n v="95"/>
    <n v="95"/>
    <s v="USD"/>
    <n v="2"/>
    <n v="3"/>
    <n v="3"/>
    <n v="3"/>
    <n v="2"/>
    <n v="3"/>
    <n v="3"/>
    <n v="3"/>
    <n v="59.76"/>
    <n v="82.64"/>
    <n v="82.64"/>
    <n v="82.64"/>
    <n v="114.9564376"/>
    <n v="114.9564376"/>
    <n v="0.86989473679999996"/>
    <n v="0.86989473679999996"/>
  </r>
  <r>
    <d v="2025-11-16T00:00:00"/>
    <x v="3"/>
    <n v="3444"/>
    <n v="23"/>
    <n v="3.4769999999999999"/>
    <n v="0.66800000000000004"/>
    <n v="79.97"/>
    <n v="79.97"/>
    <s v="USD"/>
    <n v="8"/>
    <n v="8"/>
    <n v="8"/>
    <n v="8"/>
    <n v="8"/>
    <n v="8"/>
    <n v="8"/>
    <n v="8"/>
    <n v="251.92"/>
    <n v="251.92"/>
    <n v="251.92"/>
    <n v="251.92"/>
    <n v="31.744204509999999"/>
    <n v="31.744204509999999"/>
    <n v="3.150181318"/>
    <n v="3.150181318"/>
  </r>
  <r>
    <d v="2025-11-16T00:00:00"/>
    <x v="4"/>
    <n v="1454"/>
    <n v="6"/>
    <n v="3.91"/>
    <n v="0.41299999999999998"/>
    <n v="23.46"/>
    <n v="23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5"/>
    <n v="3062"/>
    <n v="35"/>
    <n v="1.917"/>
    <n v="1.143"/>
    <n v="67.09"/>
    <n v="67.09"/>
    <s v="USD"/>
    <n v="4"/>
    <n v="5"/>
    <n v="5"/>
    <n v="5"/>
    <n v="4"/>
    <n v="5"/>
    <n v="5"/>
    <n v="5"/>
    <n v="138.74"/>
    <n v="173.23"/>
    <n v="173.23"/>
    <n v="173.23"/>
    <n v="38.728857589999997"/>
    <n v="38.728857589999997"/>
    <n v="2.5820539569999998"/>
    <n v="2.5820539569999998"/>
  </r>
  <r>
    <d v="2025-11-16T00:00:00"/>
    <x v="44"/>
    <n v="3598"/>
    <n v="40"/>
    <n v="2.0699999999999998"/>
    <n v="1.1120000000000001"/>
    <n v="82.78"/>
    <n v="82.78"/>
    <s v="USD"/>
    <n v="13"/>
    <n v="14"/>
    <n v="14"/>
    <n v="14"/>
    <n v="13"/>
    <n v="14"/>
    <n v="14"/>
    <n v="14"/>
    <n v="471.64"/>
    <n v="506.13"/>
    <n v="506.13"/>
    <n v="506.13"/>
    <n v="16.355481789999999"/>
    <n v="16.355481789999999"/>
    <n v="6.1141580089999996"/>
    <n v="6.1141580089999996"/>
  </r>
  <r>
    <d v="2025-11-16T00:00:00"/>
    <x v="6"/>
    <n v="1057"/>
    <n v="9"/>
    <n v="2.403"/>
    <n v="0.85099999999999998"/>
    <n v="21.63"/>
    <n v="21.63"/>
    <s v="USD"/>
    <n v="2"/>
    <n v="2"/>
    <n v="2"/>
    <n v="2"/>
    <n v="2"/>
    <n v="2"/>
    <n v="2"/>
    <n v="2"/>
    <n v="45.37"/>
    <n v="45.37"/>
    <n v="45.37"/>
    <n v="45.37"/>
    <n v="47.674674899999999"/>
    <n v="47.674674899999999"/>
    <n v="2.097549699"/>
    <n v="2.097549699"/>
  </r>
  <r>
    <d v="2025-11-16T00:00:00"/>
    <x v="7"/>
    <n v="3361"/>
    <n v="26"/>
    <n v="2.0619999999999998"/>
    <n v="0.77400000000000002"/>
    <n v="53.61"/>
    <n v="53.61"/>
    <s v="USD"/>
    <n v="4"/>
    <n v="5"/>
    <n v="5"/>
    <n v="5"/>
    <n v="4"/>
    <n v="5"/>
    <n v="5"/>
    <n v="5"/>
    <n v="169.96"/>
    <n v="212.45"/>
    <n v="212.45"/>
    <n v="212.45"/>
    <n v="25.234172749999999"/>
    <n v="25.234172749999999"/>
    <n v="3.9628800599999998"/>
    <n v="3.9628800599999998"/>
  </r>
  <r>
    <d v="2025-11-16T00:00:00"/>
    <x v="35"/>
    <n v="1664"/>
    <n v="6"/>
    <n v="1.575"/>
    <n v="0.36099999999999999"/>
    <n v="9.4499999999999993"/>
    <n v="9.4499999999999993"/>
    <s v="USD"/>
    <n v="1"/>
    <n v="3"/>
    <n v="3"/>
    <n v="3"/>
    <n v="1"/>
    <n v="3"/>
    <n v="3"/>
    <n v="3"/>
    <n v="36.880000000000003"/>
    <n v="81.25"/>
    <n v="81.25"/>
    <n v="81.25"/>
    <n v="11.63076923"/>
    <n v="11.63076923"/>
    <n v="8.5978835979999992"/>
    <n v="8.5978835979999992"/>
  </r>
  <r>
    <d v="2025-11-16T00:00:00"/>
    <x v="8"/>
    <n v="710"/>
    <n v="6"/>
    <n v="4.7329999999999997"/>
    <n v="0.84499999999999997"/>
    <n v="28.4"/>
    <n v="28.4"/>
    <s v="USD"/>
    <n v="1"/>
    <n v="1"/>
    <n v="1"/>
    <n v="1"/>
    <n v="1"/>
    <n v="1"/>
    <n v="1"/>
    <n v="1"/>
    <n v="29.88"/>
    <n v="29.88"/>
    <n v="29.88"/>
    <n v="29.88"/>
    <n v="95.046854080000003"/>
    <n v="95.046854080000003"/>
    <n v="1.0521126759999999"/>
    <n v="1.0521126759999999"/>
  </r>
  <r>
    <d v="2025-11-16T00:00:00"/>
    <x v="9"/>
    <n v="2843"/>
    <n v="13"/>
    <n v="1.556"/>
    <n v="0.45700000000000002"/>
    <n v="20.23"/>
    <n v="20.23"/>
    <s v="USD"/>
    <n v="5"/>
    <n v="6"/>
    <n v="6"/>
    <n v="6"/>
    <n v="5"/>
    <n v="6"/>
    <n v="6"/>
    <n v="6"/>
    <n v="150.07"/>
    <n v="171.95"/>
    <n v="171.95"/>
    <n v="171.95"/>
    <n v="11.76504798"/>
    <n v="11.76504798"/>
    <n v="8.4997528419999995"/>
    <n v="8.4997528419999995"/>
  </r>
  <r>
    <d v="2025-11-16T00:00:00"/>
    <x v="4"/>
    <n v="10477"/>
    <n v="108"/>
    <n v="4.0179999999999998"/>
    <n v="1.0309999999999999"/>
    <n v="433.92"/>
    <n v="433.92"/>
    <s v="USD"/>
    <n v="37"/>
    <n v="39"/>
    <n v="39"/>
    <n v="39"/>
    <n v="46"/>
    <n v="48"/>
    <n v="48"/>
    <n v="48"/>
    <n v="1693.7"/>
    <n v="1763.17"/>
    <n v="1763.17"/>
    <n v="1763.17"/>
    <n v="24.610219090000001"/>
    <n v="24.610219090000001"/>
    <n v="4.0633526919999996"/>
    <n v="4.0633526919999996"/>
  </r>
  <r>
    <d v="2025-11-16T00:00:00"/>
    <x v="10"/>
    <n v="1932"/>
    <n v="19"/>
    <n v="5.2690000000000001"/>
    <n v="0.98299999999999998"/>
    <n v="100.11"/>
    <n v="100.11"/>
    <s v="USD"/>
    <n v="5"/>
    <n v="8"/>
    <n v="8"/>
    <n v="8"/>
    <n v="5"/>
    <n v="8"/>
    <n v="8"/>
    <n v="8"/>
    <n v="168.01"/>
    <n v="263.68"/>
    <n v="263.68"/>
    <n v="263.68"/>
    <n v="37.966474509999998"/>
    <n v="37.966474509999998"/>
    <n v="2.6339027069999998"/>
    <n v="2.6339027069999998"/>
  </r>
  <r>
    <d v="2025-11-16T00:00:00"/>
    <x v="11"/>
    <n v="1859"/>
    <n v="12"/>
    <n v="5.5540000000000003"/>
    <n v="0.64600000000000002"/>
    <n v="66.650000000000006"/>
    <n v="66.650000000000006"/>
    <s v="USD"/>
    <n v="5"/>
    <n v="5"/>
    <n v="5"/>
    <n v="5"/>
    <n v="9"/>
    <n v="9"/>
    <n v="9"/>
    <n v="9"/>
    <n v="291.97000000000003"/>
    <n v="291.97000000000003"/>
    <n v="291.97000000000003"/>
    <n v="291.97000000000003"/>
    <n v="22.827687780000002"/>
    <n v="22.827687780000002"/>
    <n v="4.3806451610000003"/>
    <n v="4.3806451610000003"/>
  </r>
  <r>
    <d v="2025-11-16T00:00:00"/>
    <x v="12"/>
    <n v="4077"/>
    <n v="28"/>
    <n v="5.048"/>
    <n v="0.68700000000000006"/>
    <n v="141.33000000000001"/>
    <n v="141.33000000000001"/>
    <s v="USD"/>
    <n v="12"/>
    <n v="12"/>
    <n v="12"/>
    <n v="12"/>
    <n v="12"/>
    <n v="12"/>
    <n v="12"/>
    <n v="12"/>
    <n v="344.76"/>
    <n v="344.76"/>
    <n v="344.76"/>
    <n v="344.76"/>
    <n v="40.993734770000003"/>
    <n v="40.993734770000003"/>
    <n v="2.4393971560000001"/>
    <n v="2.4393971560000001"/>
  </r>
  <r>
    <d v="2025-11-16T00:00:00"/>
    <x v="13"/>
    <n v="7530"/>
    <n v="43"/>
    <n v="3.3769999999999998"/>
    <n v="0.57099999999999995"/>
    <n v="145.21"/>
    <n v="145.21"/>
    <s v="USD"/>
    <n v="12"/>
    <n v="13"/>
    <n v="13"/>
    <n v="13"/>
    <n v="14"/>
    <n v="15"/>
    <n v="15"/>
    <n v="15"/>
    <n v="364.67"/>
    <n v="388.65"/>
    <n v="388.65"/>
    <n v="388.65"/>
    <n v="37.362665640000003"/>
    <n v="37.362665640000003"/>
    <n v="2.6764685629999998"/>
    <n v="2.6764685629999998"/>
  </r>
  <r>
    <d v="2025-11-16T00:00:00"/>
    <x v="45"/>
    <n v="1170"/>
    <n v="8"/>
    <n v="2.2389999999999999"/>
    <n v="0.68400000000000005"/>
    <n v="17.91"/>
    <n v="17.91"/>
    <s v="USD"/>
    <n v="5"/>
    <n v="5"/>
    <n v="5"/>
    <n v="5"/>
    <n v="5"/>
    <n v="5"/>
    <n v="5"/>
    <n v="5"/>
    <n v="122.84"/>
    <n v="122.84"/>
    <n v="122.84"/>
    <n v="122.84"/>
    <n v="14.57994139"/>
    <n v="14.57994139"/>
    <n v="6.8587381350000003"/>
    <n v="6.8587381350000003"/>
  </r>
  <r>
    <d v="2025-11-16T00:00:00"/>
    <x v="14"/>
    <n v="2496"/>
    <n v="23"/>
    <n v="2.9159999999999999"/>
    <n v="0.92100000000000004"/>
    <n v="67.069999999999993"/>
    <n v="67.069999999999993"/>
    <s v="USD"/>
    <n v="2"/>
    <n v="7"/>
    <n v="7"/>
    <n v="7"/>
    <n v="2"/>
    <n v="7"/>
    <n v="7"/>
    <n v="7"/>
    <n v="73.959999999999994"/>
    <n v="239.17"/>
    <n v="239.17"/>
    <n v="239.17"/>
    <n v="28.04281473"/>
    <n v="28.04281473"/>
    <n v="3.5659758460000002"/>
    <n v="3.5659758460000002"/>
  </r>
  <r>
    <d v="2025-11-16T00:00:00"/>
    <x v="46"/>
    <n v="1135"/>
    <n v="8"/>
    <n v="2.19"/>
    <n v="0.70499999999999996"/>
    <n v="17.52"/>
    <n v="17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15"/>
    <n v="1113"/>
    <n v="10"/>
    <n v="4.1639999999999997"/>
    <n v="0.89800000000000002"/>
    <n v="41.64"/>
    <n v="41.64"/>
    <s v="USD"/>
    <n v="6"/>
    <n v="6"/>
    <n v="6"/>
    <n v="6"/>
    <n v="8"/>
    <n v="8"/>
    <n v="8"/>
    <n v="8"/>
    <n v="241.87"/>
    <n v="241.87"/>
    <n v="241.87"/>
    <n v="241.87"/>
    <n v="17.215859760000001"/>
    <n v="17.215859760000001"/>
    <n v="5.8085975019999996"/>
    <n v="5.8085975019999996"/>
  </r>
  <r>
    <d v="2025-11-16T00:00:00"/>
    <x v="16"/>
    <n v="1267"/>
    <n v="7"/>
    <n v="3.6110000000000002"/>
    <n v="0.55200000000000005"/>
    <n v="25.28"/>
    <n v="25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29"/>
    <n v="1759"/>
    <n v="6"/>
    <n v="2.19"/>
    <n v="0.34100000000000003"/>
    <n v="13.14"/>
    <n v="13.14"/>
    <s v="USD"/>
    <n v="1"/>
    <n v="1"/>
    <n v="1"/>
    <n v="1"/>
    <n v="3"/>
    <n v="3"/>
    <n v="3"/>
    <n v="3"/>
    <n v="112.47"/>
    <n v="112.47"/>
    <n v="112.47"/>
    <n v="112.47"/>
    <n v="11.6831155"/>
    <n v="11.6831155"/>
    <n v="8.5593607309999999"/>
    <n v="8.5593607309999999"/>
  </r>
  <r>
    <d v="2025-11-16T00:00:00"/>
    <x v="38"/>
    <n v="2575"/>
    <n v="5"/>
    <n v="3.9820000000000002"/>
    <n v="0.19400000000000001"/>
    <n v="19.91"/>
    <n v="19.91"/>
    <s v="USD"/>
    <n v="1"/>
    <n v="1"/>
    <n v="1"/>
    <n v="1"/>
    <n v="1"/>
    <n v="1"/>
    <n v="1"/>
    <n v="1"/>
    <n v="25.49"/>
    <n v="25.49"/>
    <n v="25.49"/>
    <n v="25.49"/>
    <n v="78.109062379999997"/>
    <n v="78.109062379999997"/>
    <n v="1.2802611749999999"/>
    <n v="1.2802611749999999"/>
  </r>
  <r>
    <d v="2025-11-16T00:00:00"/>
    <x v="49"/>
    <n v="4108"/>
    <n v="35"/>
    <n v="1.7170000000000001"/>
    <n v="0.85199999999999998"/>
    <n v="60.11"/>
    <n v="60.11"/>
    <s v="USD"/>
    <n v="1"/>
    <n v="2"/>
    <n v="2"/>
    <n v="2"/>
    <n v="2"/>
    <n v="3"/>
    <n v="3"/>
    <n v="3"/>
    <n v="68.98"/>
    <n v="82.86"/>
    <n v="82.86"/>
    <n v="82.86"/>
    <n v="72.544050209999995"/>
    <n v="72.544050209999995"/>
    <n v="1.3784727999999999"/>
    <n v="1.3784727999999999"/>
  </r>
  <r>
    <d v="2025-11-16T00:00:00"/>
    <x v="17"/>
    <n v="888"/>
    <n v="5"/>
    <n v="6.4379999999999997"/>
    <n v="0.56299999999999994"/>
    <n v="32.19"/>
    <n v="32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7"/>
    <n v="753"/>
    <n v="6"/>
    <n v="5.4269999999999996"/>
    <n v="0.79700000000000004"/>
    <n v="32.56"/>
    <n v="32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18"/>
    <n v="1259"/>
    <n v="5"/>
    <n v="3.45"/>
    <n v="0.39700000000000002"/>
    <n v="17.25"/>
    <n v="17.25"/>
    <s v="USD"/>
    <n v="1"/>
    <n v="2"/>
    <n v="2"/>
    <n v="2"/>
    <n v="1"/>
    <n v="2"/>
    <n v="2"/>
    <n v="2"/>
    <n v="31.88"/>
    <n v="66.760000000000005"/>
    <n v="66.760000000000005"/>
    <n v="66.760000000000005"/>
    <n v="25.83882564"/>
    <n v="25.83882564"/>
    <n v="3.8701449280000002"/>
    <n v="3.8701449280000002"/>
  </r>
  <r>
    <d v="2025-11-16T00:00:00"/>
    <x v="19"/>
    <n v="1283"/>
    <n v="3"/>
    <n v="4.0129999999999999"/>
    <n v="0.23400000000000001"/>
    <n v="12.04"/>
    <n v="1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20"/>
    <n v="1822"/>
    <n v="4"/>
    <n v="4.5330000000000004"/>
    <n v="0.22"/>
    <n v="18.13"/>
    <n v="18.13"/>
    <s v="USD"/>
    <n v="1"/>
    <n v="1"/>
    <n v="1"/>
    <n v="1"/>
    <n v="1"/>
    <n v="1"/>
    <n v="1"/>
    <n v="1"/>
    <n v="71.489999999999995"/>
    <n v="71.489999999999995"/>
    <n v="71.489999999999995"/>
    <n v="71.489999999999995"/>
    <n v="25.360190240000001"/>
    <n v="25.360190240000001"/>
    <n v="3.9431880860000001"/>
    <n v="3.9431880860000001"/>
  </r>
  <r>
    <d v="2025-11-16T00:00:00"/>
    <x v="21"/>
    <n v="1516"/>
    <n v="9"/>
    <n v="3.0720000000000001"/>
    <n v="0.59399999999999997"/>
    <n v="27.65"/>
    <n v="27.65"/>
    <s v="USD"/>
    <n v="1"/>
    <n v="1"/>
    <n v="1"/>
    <n v="1"/>
    <n v="1"/>
    <n v="1"/>
    <n v="1"/>
    <n v="1"/>
    <n v="23.88"/>
    <n v="23.88"/>
    <n v="23.88"/>
    <n v="23.88"/>
    <n v="115.7872697"/>
    <n v="115.7872697"/>
    <n v="0.86365280290000002"/>
    <n v="0.86365280290000002"/>
  </r>
  <r>
    <d v="2025-11-16T00:00:00"/>
    <x v="22"/>
    <n v="1291"/>
    <n v="9"/>
    <n v="3.6309999999999998"/>
    <n v="0.69699999999999995"/>
    <n v="32.68"/>
    <n v="32.68"/>
    <s v="USD"/>
    <n v="3"/>
    <n v="5"/>
    <n v="5"/>
    <n v="5"/>
    <n v="3"/>
    <n v="5"/>
    <n v="5"/>
    <n v="5"/>
    <n v="79.47"/>
    <n v="142.44999999999999"/>
    <n v="142.44999999999999"/>
    <n v="142.44999999999999"/>
    <n v="22.94138294"/>
    <n v="22.94138294"/>
    <n v="4.3589351289999998"/>
    <n v="4.3589351289999998"/>
  </r>
  <r>
    <d v="2025-11-16T00:00:00"/>
    <x v="3"/>
    <n v="7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46"/>
    <n v="706"/>
    <n v="1"/>
    <n v="1.95"/>
    <n v="0.14199999999999999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5"/>
    <n v="138"/>
    <n v="2"/>
    <n v="5.0250000000000004"/>
    <n v="1.4490000000000001"/>
    <n v="10.050000000000001"/>
    <n v="10.050000000000001"/>
    <s v="USD"/>
    <n v="1"/>
    <n v="1"/>
    <n v="1"/>
    <n v="1"/>
    <n v="1"/>
    <n v="1"/>
    <n v="1"/>
    <n v="1"/>
    <n v="104.88"/>
    <n v="104.88"/>
    <n v="104.88"/>
    <n v="104.88"/>
    <n v="9.5823798629999999"/>
    <n v="9.5823798629999999"/>
    <n v="10.4358209"/>
    <n v="10.4358209"/>
  </r>
  <r>
    <d v="2025-11-16T00:00:00"/>
    <x v="10"/>
    <n v="863"/>
    <n v="3"/>
    <n v="6.2469999999999999"/>
    <n v="0.34799999999999998"/>
    <n v="18.739999999999998"/>
    <n v="18.739999999999998"/>
    <s v="USD"/>
    <n v="2"/>
    <n v="2"/>
    <n v="2"/>
    <n v="2"/>
    <n v="2"/>
    <n v="2"/>
    <n v="2"/>
    <n v="2"/>
    <n v="60.37"/>
    <n v="60.37"/>
    <n v="60.37"/>
    <n v="60.37"/>
    <n v="31.041908230000001"/>
    <n v="31.041908230000001"/>
    <n v="3.2214514410000001"/>
    <n v="3.2214514410000001"/>
  </r>
  <r>
    <d v="2025-11-16T00:00:00"/>
    <x v="14"/>
    <n v="1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23"/>
    <n v="156"/>
    <n v="1"/>
    <n v="3.67"/>
    <n v="0.64100000000000001"/>
    <n v="3.67"/>
    <n v="3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4"/>
    <n v="2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18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0"/>
    <n v="76"/>
    <n v="1"/>
    <n v="2.73"/>
    <n v="1.3160000000000001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2"/>
    <n v="534"/>
    <n v="2"/>
    <n v="2.355"/>
    <n v="0.375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6"/>
    <n v="429"/>
    <n v="4"/>
    <n v="3.4449999999999998"/>
    <n v="0.93200000000000005"/>
    <n v="13.78"/>
    <n v="13.78"/>
    <s v="USD"/>
    <n v="1"/>
    <n v="1"/>
    <n v="1"/>
    <n v="1"/>
    <n v="1"/>
    <n v="1"/>
    <n v="1"/>
    <n v="1"/>
    <n v="26.49"/>
    <n v="26.49"/>
    <n v="26.49"/>
    <n v="26.49"/>
    <n v="52.019630050000004"/>
    <n v="52.019630050000004"/>
    <n v="1.922351234"/>
    <n v="1.922351234"/>
  </r>
  <r>
    <d v="2025-11-16T00:00:00"/>
    <x v="15"/>
    <n v="1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6"/>
    <n v="958"/>
    <n v="8"/>
    <n v="3.32"/>
    <n v="0.83499999999999996"/>
    <n v="26.56"/>
    <n v="26.56"/>
    <s v="USD"/>
    <n v="4"/>
    <n v="4"/>
    <n v="4"/>
    <n v="4"/>
    <n v="5"/>
    <n v="5"/>
    <n v="5"/>
    <n v="5"/>
    <n v="142.94"/>
    <n v="142.94"/>
    <n v="142.94"/>
    <n v="142.94"/>
    <n v="18.581222889999999"/>
    <n v="18.581222889999999"/>
    <n v="5.3817771079999996"/>
    <n v="5.3817771079999996"/>
  </r>
  <r>
    <d v="2025-11-16T00:00:00"/>
    <x v="32"/>
    <n v="2345"/>
    <n v="12"/>
    <n v="3.05"/>
    <n v="0.51200000000000001"/>
    <n v="36.6"/>
    <n v="36.6"/>
    <s v="USD"/>
    <n v="1"/>
    <n v="1"/>
    <n v="1"/>
    <n v="1"/>
    <n v="1"/>
    <n v="1"/>
    <n v="1"/>
    <n v="1"/>
    <n v="36.880000000000003"/>
    <n v="36.880000000000003"/>
    <n v="36.880000000000003"/>
    <n v="36.880000000000003"/>
    <n v="99.240780909999998"/>
    <n v="99.240780909999998"/>
    <n v="1.0076502730000001"/>
    <n v="1.0076502730000001"/>
  </r>
  <r>
    <d v="2025-11-16T00:00:00"/>
    <x v="47"/>
    <n v="1134"/>
    <n v="6"/>
    <n v="2.4169999999999998"/>
    <n v="0.52900000000000003"/>
    <n v="14.5"/>
    <n v="1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24"/>
    <n v="348"/>
    <n v="1"/>
    <n v="3.36"/>
    <n v="0.28699999999999998"/>
    <n v="3.36"/>
    <n v="3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"/>
    <n v="1489"/>
    <n v="15"/>
    <n v="2.5870000000000002"/>
    <n v="1.0069999999999999"/>
    <n v="38.799999999999997"/>
    <n v="38.799999999999997"/>
    <s v="USD"/>
    <n v="2"/>
    <n v="2"/>
    <n v="2"/>
    <n v="2"/>
    <n v="2"/>
    <n v="2"/>
    <n v="2"/>
    <n v="2"/>
    <n v="72.98"/>
    <n v="72.98"/>
    <n v="72.98"/>
    <n v="72.98"/>
    <n v="53.165250749999998"/>
    <n v="53.165250749999998"/>
    <n v="1.880927835"/>
    <n v="1.880927835"/>
  </r>
  <r>
    <d v="2025-11-16T00:00:00"/>
    <x v="17"/>
    <n v="1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5"/>
    <n v="2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44"/>
    <n v="128"/>
    <n v="1"/>
    <n v="1.2"/>
    <n v="0.78100000000000003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1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21"/>
    <n v="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25"/>
    <n v="574"/>
    <n v="3"/>
    <n v="4.2770000000000001"/>
    <n v="0.52300000000000002"/>
    <n v="12.83"/>
    <n v="12.83"/>
    <s v="USD"/>
    <n v="0"/>
    <n v="1"/>
    <n v="1"/>
    <n v="1"/>
    <n v="0"/>
    <n v="1"/>
    <n v="1"/>
    <n v="1"/>
    <n v="0"/>
    <n v="284.88"/>
    <n v="284.88"/>
    <n v="284.88"/>
    <n v="4.5036506599999999"/>
    <n v="4.5036506599999999"/>
    <n v="22.20420889"/>
    <n v="22.20420889"/>
  </r>
  <r>
    <d v="2025-11-16T00:00:00"/>
    <x v="26"/>
    <n v="1525"/>
    <n v="8"/>
    <n v="2.226"/>
    <n v="0.52500000000000002"/>
    <n v="17.809999999999999"/>
    <n v="17.80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27"/>
    <n v="592"/>
    <n v="1"/>
    <n v="1.51"/>
    <n v="0.16900000000000001"/>
    <n v="1.51"/>
    <n v="1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3"/>
    <n v="1357"/>
    <n v="6"/>
    <n v="1.9750000000000001"/>
    <n v="0.442"/>
    <n v="11.85"/>
    <n v="11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5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1"/>
    <n v="9"/>
    <n v="1"/>
    <n v="1.36"/>
    <n v="11.111000000000001"/>
    <n v="1.36"/>
    <n v="1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14"/>
    <n v="62"/>
    <n v="1"/>
    <n v="1.58"/>
    <n v="1.613"/>
    <n v="1.58"/>
    <n v="1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4"/>
    <n v="68"/>
    <n v="2"/>
    <n v="1.79"/>
    <n v="2.9409999999999998"/>
    <n v="3.58"/>
    <n v="3.58"/>
    <s v="USD"/>
    <n v="4"/>
    <n v="4"/>
    <n v="4"/>
    <n v="4"/>
    <n v="4"/>
    <n v="4"/>
    <n v="4"/>
    <n v="4"/>
    <n v="128.74"/>
    <n v="128.74"/>
    <n v="128.74"/>
    <n v="128.74"/>
    <n v="2.7807985089999998"/>
    <n v="2.7807985089999998"/>
    <n v="35.960893849999998"/>
    <n v="35.960893849999998"/>
  </r>
  <r>
    <d v="2025-11-16T00:00:00"/>
    <x v="12"/>
    <n v="409"/>
    <n v="3"/>
    <n v="3.637"/>
    <n v="0.73299999999999998"/>
    <n v="10.91"/>
    <n v="10.91"/>
    <s v="USD"/>
    <n v="0"/>
    <n v="2"/>
    <n v="2"/>
    <n v="2"/>
    <n v="0"/>
    <n v="2"/>
    <n v="2"/>
    <n v="2"/>
    <n v="0"/>
    <n v="46.73"/>
    <n v="46.73"/>
    <n v="46.73"/>
    <n v="23.34688637"/>
    <n v="23.34688637"/>
    <n v="4.283226398"/>
    <n v="4.283226398"/>
  </r>
  <r>
    <d v="2025-11-16T00:00:00"/>
    <x v="10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28"/>
    <n v="142"/>
    <n v="1"/>
    <n v="1.55"/>
    <n v="0.70399999999999996"/>
    <n v="1.55"/>
    <n v="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2"/>
    <n v="380"/>
    <n v="1"/>
    <n v="4.95"/>
    <n v="0.26300000000000001"/>
    <n v="4.95"/>
    <n v="4.95"/>
    <s v="USD"/>
    <n v="0"/>
    <n v="2"/>
    <n v="2"/>
    <n v="2"/>
    <n v="0"/>
    <n v="2"/>
    <n v="2"/>
    <n v="2"/>
    <n v="0"/>
    <n v="44.37"/>
    <n v="44.37"/>
    <n v="44.37"/>
    <n v="11.156186610000001"/>
    <n v="11.156186610000001"/>
    <n v="8.9636363639999992"/>
    <n v="8.9636363639999992"/>
  </r>
  <r>
    <d v="2025-11-16T00:00:00"/>
    <x v="9"/>
    <n v="1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16"/>
    <n v="3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48"/>
    <n v="1426"/>
    <n v="9"/>
    <n v="1.726"/>
    <n v="0.63100000000000001"/>
    <n v="15.53"/>
    <n v="15.53"/>
    <s v="USD"/>
    <n v="1"/>
    <n v="2"/>
    <n v="2"/>
    <n v="2"/>
    <n v="1"/>
    <n v="2"/>
    <n v="2"/>
    <n v="2"/>
    <n v="21.88"/>
    <n v="64.37"/>
    <n v="64.37"/>
    <n v="64.37"/>
    <n v="24.12614572"/>
    <n v="24.12614572"/>
    <n v="4.1448808760000002"/>
    <n v="4.1448808760000002"/>
  </r>
  <r>
    <d v="2025-11-16T00:00:00"/>
    <x v="19"/>
    <n v="73"/>
    <n v="1"/>
    <n v="2.97"/>
    <n v="1.37"/>
    <n v="2.97"/>
    <n v="2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29"/>
    <n v="38"/>
    <n v="2"/>
    <n v="0.96"/>
    <n v="5.2629999999999999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29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29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29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0"/>
    <n v="1636"/>
    <n v="22"/>
    <n v="0.49199999999999999"/>
    <n v="1.345"/>
    <n v="10.83"/>
    <n v="10.83"/>
    <s v="USD"/>
    <n v="0"/>
    <n v="1"/>
    <n v="1"/>
    <n v="1"/>
    <n v="0"/>
    <n v="1"/>
    <n v="1"/>
    <n v="1"/>
    <n v="0"/>
    <n v="13.88"/>
    <n v="13.88"/>
    <n v="13.88"/>
    <n v="78.025936599999994"/>
    <n v="78.025936599999994"/>
    <n v="1.281625115"/>
    <n v="1.281625115"/>
  </r>
  <r>
    <d v="2025-11-16T00:00:00"/>
    <x v="30"/>
    <n v="2833"/>
    <n v="28"/>
    <n v="0.43"/>
    <n v="0.98799999999999999"/>
    <n v="12.04"/>
    <n v="12.04"/>
    <s v="USD"/>
    <n v="1"/>
    <n v="1"/>
    <n v="1"/>
    <n v="1"/>
    <n v="1"/>
    <n v="1"/>
    <n v="1"/>
    <n v="1"/>
    <n v="11.49"/>
    <n v="11.49"/>
    <n v="11.49"/>
    <n v="11.49"/>
    <n v="104.7867711"/>
    <n v="104.7867711"/>
    <n v="0.95431893690000003"/>
    <n v="0.95431893690000003"/>
  </r>
  <r>
    <d v="2025-11-16T00:00:00"/>
    <x v="30"/>
    <n v="570"/>
    <n v="7"/>
    <n v="0.38900000000000001"/>
    <n v="1.228"/>
    <n v="2.72"/>
    <n v="2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0"/>
    <n v="4333"/>
    <n v="55"/>
    <n v="0.29799999999999999"/>
    <n v="1.2689999999999999"/>
    <n v="16.37"/>
    <n v="16.37"/>
    <s v="USD"/>
    <n v="5"/>
    <n v="8"/>
    <n v="8"/>
    <n v="8"/>
    <n v="5"/>
    <n v="8"/>
    <n v="8"/>
    <n v="8"/>
    <n v="89.62"/>
    <n v="152.87"/>
    <n v="152.87"/>
    <n v="152.87"/>
    <n v="10.708445080000001"/>
    <n v="10.708445080000001"/>
    <n v="9.3384239460000007"/>
    <n v="9.3384239460000007"/>
  </r>
  <r>
    <d v="2025-11-16T00:00:00"/>
    <x v="31"/>
    <n v="1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2"/>
    <n v="1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1"/>
    <n v="596"/>
    <n v="3"/>
    <n v="1.383"/>
    <n v="0.503"/>
    <n v="4.1500000000000004"/>
    <n v="4.1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2"/>
    <n v="154"/>
    <n v="2"/>
    <n v="1.05"/>
    <n v="1.2989999999999999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2"/>
    <n v="140"/>
    <n v="1"/>
    <n v="0.81"/>
    <n v="0.71399999999999997"/>
    <n v="0.81"/>
    <n v="0.81"/>
    <s v="USD"/>
    <n v="1"/>
    <n v="1"/>
    <n v="1"/>
    <n v="1"/>
    <n v="1"/>
    <n v="1"/>
    <n v="1"/>
    <n v="1"/>
    <n v="42.49"/>
    <n v="42.49"/>
    <n v="42.49"/>
    <n v="42.49"/>
    <n v="1.906330901"/>
    <n v="1.906330901"/>
    <n v="52.456790120000001"/>
    <n v="52.456790120000001"/>
  </r>
  <r>
    <d v="2025-11-16T00:00:00"/>
    <x v="31"/>
    <n v="550"/>
    <n v="2"/>
    <n v="1.2150000000000001"/>
    <n v="0.36399999999999999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2"/>
    <n v="1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1"/>
    <n v="2228"/>
    <n v="11"/>
    <n v="0.78200000000000003"/>
    <n v="0.49399999999999999"/>
    <n v="8.6"/>
    <n v="8.6"/>
    <s v="USD"/>
    <n v="0"/>
    <n v="1"/>
    <n v="1"/>
    <n v="1"/>
    <n v="0"/>
    <n v="2"/>
    <n v="2"/>
    <n v="2"/>
    <n v="0"/>
    <n v="59.8"/>
    <n v="59.8"/>
    <n v="59.8"/>
    <n v="14.381270900000001"/>
    <n v="14.381270900000001"/>
    <n v="6.9534883719999998"/>
    <n v="6.9534883719999998"/>
  </r>
  <r>
    <d v="2025-11-16T00:00:00"/>
    <x v="3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4"/>
    <n v="1230"/>
    <n v="8"/>
    <n v="1.0489999999999999"/>
    <n v="0.65"/>
    <n v="8.39"/>
    <n v="8.39"/>
    <s v="USD"/>
    <n v="4"/>
    <n v="4"/>
    <n v="4"/>
    <n v="4"/>
    <n v="4"/>
    <n v="4"/>
    <n v="4"/>
    <n v="4"/>
    <n v="110.72"/>
    <n v="110.72"/>
    <n v="110.72"/>
    <n v="110.72"/>
    <n v="7.5776734100000001"/>
    <n v="7.5776734100000001"/>
    <n v="13.19666269"/>
    <n v="13.19666269"/>
  </r>
  <r>
    <d v="2025-11-16T00:00:00"/>
    <x v="35"/>
    <n v="1668"/>
    <n v="15"/>
    <n v="1.08"/>
    <n v="0.89900000000000002"/>
    <n v="16.2"/>
    <n v="16.2"/>
    <s v="USD"/>
    <n v="4"/>
    <n v="4"/>
    <n v="4"/>
    <n v="4"/>
    <n v="4"/>
    <n v="4"/>
    <n v="4"/>
    <n v="4"/>
    <n v="125.64"/>
    <n v="125.64"/>
    <n v="125.64"/>
    <n v="125.64"/>
    <n v="12.893982810000001"/>
    <n v="12.893982810000001"/>
    <n v="7.755555556"/>
    <n v="7.755555556"/>
  </r>
  <r>
    <d v="2025-11-16T00:00:00"/>
    <x v="35"/>
    <n v="6838"/>
    <n v="32"/>
    <n v="0.86"/>
    <n v="0.46800000000000003"/>
    <n v="27.52"/>
    <n v="27.52"/>
    <s v="USD"/>
    <n v="4"/>
    <n v="5"/>
    <n v="5"/>
    <n v="5"/>
    <n v="4"/>
    <n v="5"/>
    <n v="5"/>
    <n v="5"/>
    <n v="170.74"/>
    <n v="195.72"/>
    <n v="195.72"/>
    <n v="195.72"/>
    <n v="14.06090333"/>
    <n v="14.06090333"/>
    <n v="7.1119186049999996"/>
    <n v="7.1119186049999996"/>
  </r>
  <r>
    <d v="2025-11-16T00:00:00"/>
    <x v="33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4"/>
    <n v="1810"/>
    <n v="8"/>
    <n v="1.0740000000000001"/>
    <n v="0.442"/>
    <n v="8.59"/>
    <n v="8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4"/>
    <n v="558"/>
    <n v="3"/>
    <n v="0.81"/>
    <n v="0.53800000000000003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5"/>
    <n v="1037"/>
    <n v="11"/>
    <n v="1.022"/>
    <n v="1.0609999999999999"/>
    <n v="11.24"/>
    <n v="11.24"/>
    <s v="USD"/>
    <n v="1"/>
    <n v="2"/>
    <n v="2"/>
    <n v="2"/>
    <n v="1"/>
    <n v="2"/>
    <n v="2"/>
    <n v="2"/>
    <n v="36.880000000000003"/>
    <n v="66.760000000000005"/>
    <n v="66.760000000000005"/>
    <n v="66.760000000000005"/>
    <n v="16.836428999999999"/>
    <n v="16.836428999999999"/>
    <n v="5.9395017790000004"/>
    <n v="5.9395017790000004"/>
  </r>
  <r>
    <d v="2025-11-16T00:00:00"/>
    <x v="34"/>
    <n v="6733"/>
    <n v="33"/>
    <n v="0.71499999999999997"/>
    <n v="0.49"/>
    <n v="23.58"/>
    <n v="23.58"/>
    <s v="USD"/>
    <n v="2"/>
    <n v="4"/>
    <n v="6"/>
    <n v="6"/>
    <n v="2"/>
    <n v="4"/>
    <n v="6"/>
    <n v="6"/>
    <n v="45.76"/>
    <n v="81.13"/>
    <n v="116.5"/>
    <n v="116.5"/>
    <n v="29.064464439999998"/>
    <n v="20.24034335"/>
    <n v="3.4406276509999998"/>
    <n v="4.9406276509999998"/>
  </r>
  <r>
    <d v="2025-11-16T00:00:00"/>
    <x v="33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5"/>
    <n v="6596"/>
    <n v="32"/>
    <n v="0.628"/>
    <n v="0.48499999999999999"/>
    <n v="20.11"/>
    <n v="20.11"/>
    <s v="USD"/>
    <n v="3"/>
    <n v="3"/>
    <n v="3"/>
    <n v="3"/>
    <n v="3"/>
    <n v="3"/>
    <n v="3"/>
    <n v="3"/>
    <n v="83.74"/>
    <n v="83.74"/>
    <n v="83.74"/>
    <n v="83.74"/>
    <n v="24.014807739999998"/>
    <n v="24.014807739999998"/>
    <n v="4.1640974640000001"/>
    <n v="4.1640974640000001"/>
  </r>
  <r>
    <d v="2025-11-16T00:00:00"/>
    <x v="36"/>
    <n v="261"/>
    <n v="9"/>
    <n v="1.5780000000000001"/>
    <n v="3.448"/>
    <n v="14.2"/>
    <n v="14.2"/>
    <s v="USD"/>
    <n v="3"/>
    <n v="4"/>
    <n v="4"/>
    <n v="4"/>
    <n v="3"/>
    <n v="4"/>
    <n v="4"/>
    <n v="4"/>
    <n v="86.47"/>
    <n v="115.96"/>
    <n v="115.96"/>
    <n v="115.96"/>
    <n v="12.245601929999999"/>
    <n v="12.245601929999999"/>
    <n v="8.1661971829999995"/>
    <n v="8.1661971829999995"/>
  </r>
  <r>
    <d v="2025-11-16T00:00:00"/>
    <x v="36"/>
    <n v="456"/>
    <n v="9"/>
    <n v="1.1339999999999999"/>
    <n v="1.974"/>
    <n v="10.210000000000001"/>
    <n v="10.210000000000001"/>
    <s v="USD"/>
    <n v="2"/>
    <n v="2"/>
    <n v="2"/>
    <n v="2"/>
    <n v="2"/>
    <n v="2"/>
    <n v="2"/>
    <n v="2"/>
    <n v="56.98"/>
    <n v="56.98"/>
    <n v="56.98"/>
    <n v="56.98"/>
    <n v="17.918567920000001"/>
    <n v="17.918567920000001"/>
    <n v="5.5808031339999999"/>
    <n v="5.5808031339999999"/>
  </r>
  <r>
    <d v="2025-11-16T00:00:00"/>
    <x v="36"/>
    <n v="519"/>
    <n v="10"/>
    <n v="1.611"/>
    <n v="1.927"/>
    <n v="16.11"/>
    <n v="16.11"/>
    <s v="USD"/>
    <n v="2"/>
    <n v="2"/>
    <n v="2"/>
    <n v="2"/>
    <n v="3"/>
    <n v="3"/>
    <n v="3"/>
    <n v="3"/>
    <n v="85.47"/>
    <n v="85.47"/>
    <n v="85.47"/>
    <n v="85.47"/>
    <n v="18.848718850000001"/>
    <n v="18.848718850000001"/>
    <n v="5.3054003720000003"/>
    <n v="5.3054003720000003"/>
  </r>
  <r>
    <d v="2025-11-16T00:00:00"/>
    <x v="36"/>
    <n v="798"/>
    <n v="6"/>
    <n v="0.77800000000000002"/>
    <n v="0.752"/>
    <n v="4.67"/>
    <n v="4.67"/>
    <s v="USD"/>
    <n v="1"/>
    <n v="1"/>
    <n v="1"/>
    <n v="1"/>
    <n v="1"/>
    <n v="1"/>
    <n v="1"/>
    <n v="1"/>
    <n v="28.49"/>
    <n v="28.49"/>
    <n v="28.49"/>
    <n v="28.49"/>
    <n v="16.391716389999999"/>
    <n v="16.391716389999999"/>
    <n v="6.1006423979999997"/>
    <n v="6.1006423979999997"/>
  </r>
  <r>
    <d v="2025-11-16T00:00:00"/>
    <x v="37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7"/>
    <n v="151"/>
    <n v="1"/>
    <n v="0.72"/>
    <n v="0.66200000000000003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8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7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7"/>
    <n v="4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9"/>
    <n v="598"/>
    <n v="8"/>
    <n v="1.125"/>
    <n v="1.3380000000000001"/>
    <n v="9"/>
    <n v="9"/>
    <s v="USD"/>
    <n v="2"/>
    <n v="2"/>
    <n v="2"/>
    <n v="2"/>
    <n v="2"/>
    <n v="2"/>
    <n v="2"/>
    <n v="2"/>
    <n v="22.98"/>
    <n v="22.98"/>
    <n v="22.98"/>
    <n v="22.98"/>
    <n v="39.164490860000001"/>
    <n v="39.164490860000001"/>
    <n v="2.5533333329999999"/>
    <n v="2.5533333329999999"/>
  </r>
  <r>
    <d v="2025-11-16T00:00:00"/>
    <x v="40"/>
    <n v="853"/>
    <n v="3"/>
    <n v="1.22"/>
    <n v="0.35199999999999998"/>
    <n v="3.66"/>
    <n v="3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1"/>
    <n v="817"/>
    <n v="4"/>
    <n v="1.26"/>
    <n v="0.49"/>
    <n v="5.04"/>
    <n v="5.04"/>
    <s v="USD"/>
    <n v="3"/>
    <n v="3"/>
    <n v="3"/>
    <n v="3"/>
    <n v="3"/>
    <n v="3"/>
    <n v="3"/>
    <n v="3"/>
    <n v="78.86"/>
    <n v="78.86"/>
    <n v="78.86"/>
    <n v="78.86"/>
    <n v="6.3910727869999997"/>
    <n v="6.3910727869999997"/>
    <n v="15.646825400000001"/>
    <n v="15.646825400000001"/>
  </r>
  <r>
    <d v="2025-11-16T00:00:00"/>
    <x v="42"/>
    <n v="21"/>
    <n v="1"/>
    <n v="1.35"/>
    <n v="4.7619999999999996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9"/>
    <n v="658"/>
    <n v="15"/>
    <n v="0.73699999999999999"/>
    <n v="2.2799999999999998"/>
    <n v="11.06"/>
    <n v="11.06"/>
    <s v="USD"/>
    <n v="3"/>
    <n v="3"/>
    <n v="3"/>
    <n v="3"/>
    <n v="4"/>
    <n v="4"/>
    <n v="4"/>
    <n v="4"/>
    <n v="87.96"/>
    <n v="87.96"/>
    <n v="87.96"/>
    <n v="87.96"/>
    <n v="12.57389723"/>
    <n v="12.57389723"/>
    <n v="7.9529837250000002"/>
    <n v="7.9529837250000002"/>
  </r>
  <r>
    <d v="2025-11-16T00:00:00"/>
    <x v="40"/>
    <n v="963"/>
    <n v="6"/>
    <n v="0.8"/>
    <n v="0.623"/>
    <n v="4.8"/>
    <n v="4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1"/>
    <n v="2541"/>
    <n v="13"/>
    <n v="1.1060000000000001"/>
    <n v="0.51200000000000001"/>
    <n v="14.38"/>
    <n v="14.38"/>
    <s v="USD"/>
    <n v="1"/>
    <n v="1"/>
    <n v="1"/>
    <n v="1"/>
    <n v="1"/>
    <n v="1"/>
    <n v="1"/>
    <n v="1"/>
    <n v="18.88"/>
    <n v="18.88"/>
    <n v="18.88"/>
    <n v="18.88"/>
    <n v="76.165254239999996"/>
    <n v="76.165254239999996"/>
    <n v="1.3129346310000001"/>
    <n v="1.3129346310000001"/>
  </r>
  <r>
    <d v="2025-11-16T00:00:00"/>
    <x v="42"/>
    <n v="348"/>
    <n v="2"/>
    <n v="0.71499999999999997"/>
    <n v="0.57499999999999996"/>
    <n v="1.43"/>
    <n v="1.43"/>
    <s v="USD"/>
    <n v="0"/>
    <n v="1"/>
    <n v="1"/>
    <n v="1"/>
    <n v="0"/>
    <n v="1"/>
    <n v="1"/>
    <n v="1"/>
    <n v="0"/>
    <n v="28.88"/>
    <n v="28.88"/>
    <n v="28.88"/>
    <n v="4.9515235459999998"/>
    <n v="4.9515235459999998"/>
    <n v="20.195804200000001"/>
    <n v="20.195804200000001"/>
  </r>
  <r>
    <d v="2025-11-16T00:00:00"/>
    <x v="42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9"/>
    <n v="165"/>
    <n v="4"/>
    <n v="0.64300000000000002"/>
    <n v="2.4239999999999999"/>
    <n v="2.57"/>
    <n v="2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0"/>
    <n v="162"/>
    <n v="1"/>
    <n v="0.24"/>
    <n v="0.61699999999999999"/>
    <n v="0.24"/>
    <n v="0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1"/>
    <n v="626"/>
    <n v="4"/>
    <n v="1.2"/>
    <n v="0.63900000000000001"/>
    <n v="4.8"/>
    <n v="4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1"/>
    <n v="785"/>
    <n v="3"/>
    <n v="0.60699999999999998"/>
    <n v="0.38200000000000001"/>
    <n v="1.82"/>
    <n v="1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9"/>
    <n v="852"/>
    <n v="13"/>
    <n v="0.48799999999999999"/>
    <n v="1.526"/>
    <n v="6.35"/>
    <n v="6.35"/>
    <s v="USD"/>
    <n v="1"/>
    <n v="3"/>
    <n v="3"/>
    <n v="3"/>
    <n v="1"/>
    <n v="3"/>
    <n v="3"/>
    <n v="3"/>
    <n v="13.88"/>
    <n v="81.64"/>
    <n v="81.64"/>
    <n v="81.64"/>
    <n v="7.7780499760000001"/>
    <n v="7.7780499760000001"/>
    <n v="12.85669291"/>
    <n v="12.85669291"/>
  </r>
  <r>
    <d v="2025-11-16T00:00:00"/>
    <x v="42"/>
    <n v="1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40"/>
    <n v="3764"/>
    <n v="22"/>
    <n v="0.67700000000000005"/>
    <n v="0.58399999999999996"/>
    <n v="14.89"/>
    <n v="14.89"/>
    <s v="USD"/>
    <n v="1"/>
    <n v="1"/>
    <n v="1"/>
    <n v="1"/>
    <n v="1"/>
    <n v="1"/>
    <n v="1"/>
    <n v="1"/>
    <n v="34.49"/>
    <n v="34.49"/>
    <n v="34.49"/>
    <n v="34.49"/>
    <n v="43.171933889999998"/>
    <n v="43.171933889999998"/>
    <n v="2.3163196780000002"/>
    <n v="2.3163196780000002"/>
  </r>
  <r>
    <d v="2025-11-16T00:00:00"/>
    <x v="28"/>
    <n v="457"/>
    <n v="3"/>
    <n v="1.7"/>
    <n v="0.65600000000000003"/>
    <n v="5.0999999999999996"/>
    <n v="5.0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3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28"/>
    <n v="712"/>
    <n v="8"/>
    <n v="1.1639999999999999"/>
    <n v="1.1240000000000001"/>
    <n v="9.31"/>
    <n v="9.31"/>
    <s v="USD"/>
    <n v="1"/>
    <n v="1"/>
    <n v="1"/>
    <n v="1"/>
    <n v="1"/>
    <n v="1"/>
    <n v="1"/>
    <n v="1"/>
    <n v="37.49"/>
    <n v="37.49"/>
    <n v="37.49"/>
    <n v="37.49"/>
    <n v="24.833288880000001"/>
    <n v="24.833288880000001"/>
    <n v="4.0268528459999997"/>
    <n v="4.0268528459999997"/>
  </r>
  <r>
    <d v="2025-11-16T00:00:00"/>
    <x v="43"/>
    <n v="142"/>
    <n v="2"/>
    <n v="1.0649999999999999"/>
    <n v="1.4079999999999999"/>
    <n v="2.13"/>
    <n v="2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28"/>
    <n v="1282"/>
    <n v="13"/>
    <n v="1.032"/>
    <n v="1.014"/>
    <n v="13.42"/>
    <n v="13.42"/>
    <s v="USD"/>
    <n v="1"/>
    <n v="1"/>
    <n v="1"/>
    <n v="1"/>
    <n v="1"/>
    <n v="1"/>
    <n v="1"/>
    <n v="1"/>
    <n v="37.49"/>
    <n v="37.49"/>
    <n v="37.49"/>
    <n v="37.49"/>
    <n v="35.796212320000002"/>
    <n v="35.796212320000002"/>
    <n v="2.7935916540000001"/>
    <n v="2.7935916540000001"/>
  </r>
  <r>
    <d v="2025-11-16T00:00:00"/>
    <x v="43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43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28"/>
    <n v="1175"/>
    <n v="4"/>
    <n v="0.78"/>
    <n v="0.34"/>
    <n v="3.12"/>
    <n v="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45"/>
    <n v="124"/>
    <n v="1"/>
    <n v="1.2"/>
    <n v="0.80600000000000005"/>
    <n v="1.2"/>
    <n v="1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"/>
    <n v="100"/>
    <n v="2"/>
    <n v="2.4300000000000002"/>
    <n v="2"/>
    <n v="4.8600000000000003"/>
    <n v="4.8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5"/>
    <n v="494"/>
    <n v="5"/>
    <n v="1.026"/>
    <n v="1.012"/>
    <n v="5.13"/>
    <n v="5.13"/>
    <s v="USD"/>
    <n v="0"/>
    <n v="1"/>
    <n v="1"/>
    <n v="1"/>
    <n v="0"/>
    <n v="1"/>
    <n v="1"/>
    <n v="1"/>
    <n v="0"/>
    <n v="23.88"/>
    <n v="23.88"/>
    <n v="23.88"/>
    <n v="21.482412060000001"/>
    <n v="21.482412060000001"/>
    <n v="4.6549707600000003"/>
    <n v="4.6549707600000003"/>
  </r>
  <r>
    <d v="2025-11-16T00:00:00"/>
    <x v="3"/>
    <n v="1323"/>
    <n v="5"/>
    <n v="1.5"/>
    <n v="0.378"/>
    <n v="7.5"/>
    <n v="7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5"/>
    <n v="3716"/>
    <n v="25"/>
    <n v="0.78200000000000003"/>
    <n v="0.67300000000000004"/>
    <n v="19.559999999999999"/>
    <n v="19.559999999999999"/>
    <s v="USD"/>
    <n v="1"/>
    <n v="3"/>
    <n v="3"/>
    <n v="3"/>
    <n v="1"/>
    <n v="3"/>
    <n v="3"/>
    <n v="3"/>
    <n v="29.88"/>
    <n v="96.25"/>
    <n v="96.25"/>
    <n v="96.25"/>
    <n v="20.322077920000002"/>
    <n v="20.322077920000002"/>
    <n v="4.9207566460000001"/>
    <n v="4.9207566460000001"/>
  </r>
  <r>
    <d v="2025-11-16T00:00:00"/>
    <x v="8"/>
    <n v="5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45"/>
    <n v="357"/>
    <n v="2"/>
    <n v="1.125"/>
    <n v="0.56000000000000005"/>
    <n v="2.25"/>
    <n v="2.25"/>
    <s v="USD"/>
    <n v="1"/>
    <n v="1"/>
    <n v="1"/>
    <n v="1"/>
    <n v="1"/>
    <n v="1"/>
    <n v="1"/>
    <n v="1"/>
    <n v="22.88"/>
    <n v="22.88"/>
    <n v="22.88"/>
    <n v="22.88"/>
    <n v="9.8339160840000002"/>
    <n v="9.8339160840000002"/>
    <n v="10.16888889"/>
    <n v="10.16888889"/>
  </r>
  <r>
    <d v="2025-11-16T00:00:00"/>
    <x v="5"/>
    <n v="1476"/>
    <n v="17"/>
    <n v="0.622"/>
    <n v="1.1519999999999999"/>
    <n v="10.58"/>
    <n v="10.58"/>
    <s v="USD"/>
    <n v="0"/>
    <n v="4"/>
    <n v="4"/>
    <n v="4"/>
    <n v="0"/>
    <n v="5"/>
    <n v="5"/>
    <n v="5"/>
    <n v="0"/>
    <n v="120.72"/>
    <n v="120.72"/>
    <n v="120.72"/>
    <n v="8.7640821740000003"/>
    <n v="8.7640821740000003"/>
    <n v="11.410207939999999"/>
    <n v="11.410207939999999"/>
  </r>
  <r>
    <d v="2025-11-16T00:00:00"/>
    <x v="8"/>
    <n v="214"/>
    <n v="1"/>
    <n v="1.41"/>
    <n v="0.46700000000000003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5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3"/>
    <n v="450"/>
    <n v="2"/>
    <n v="1.7250000000000001"/>
    <n v="0.44400000000000001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8"/>
    <n v="336"/>
    <n v="2"/>
    <n v="1.105"/>
    <n v="0.59499999999999997"/>
    <n v="2.21"/>
    <n v="2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3"/>
    <n v="80"/>
    <n v="1"/>
    <n v="0.62"/>
    <n v="1.25"/>
    <n v="0.62"/>
    <n v="0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45"/>
    <n v="842"/>
    <n v="4"/>
    <n v="0.78"/>
    <n v="0.47499999999999998"/>
    <n v="3.12"/>
    <n v="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5"/>
    <n v="1801"/>
    <n v="24"/>
    <n v="0.497"/>
    <n v="1.333"/>
    <n v="11.93"/>
    <n v="11.93"/>
    <s v="USD"/>
    <n v="3"/>
    <n v="3"/>
    <n v="3"/>
    <n v="3"/>
    <n v="3"/>
    <n v="3"/>
    <n v="3"/>
    <n v="3"/>
    <n v="67.86"/>
    <n v="67.86"/>
    <n v="67.86"/>
    <n v="67.86"/>
    <n v="17.580312410000001"/>
    <n v="17.580312410000001"/>
    <n v="5.6881810560000003"/>
    <n v="5.6881810560000003"/>
  </r>
  <r>
    <d v="2025-11-16T00:00:00"/>
    <x v="2"/>
    <n v="218"/>
    <n v="1"/>
    <n v="2.67"/>
    <n v="0.45900000000000002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15"/>
    <n v="309"/>
    <n v="3"/>
    <n v="3.18"/>
    <n v="0.97099999999999997"/>
    <n v="9.5399999999999991"/>
    <n v="9.5399999999999991"/>
    <s v="USD"/>
    <n v="1"/>
    <n v="1"/>
    <n v="1"/>
    <n v="1"/>
    <n v="1"/>
    <n v="1"/>
    <n v="1"/>
    <n v="1"/>
    <n v="29.49"/>
    <n v="29.49"/>
    <n v="29.49"/>
    <n v="29.49"/>
    <n v="32.34994914"/>
    <n v="32.34994914"/>
    <n v="3.091194969"/>
    <n v="3.091194969"/>
  </r>
  <r>
    <d v="2025-11-16T00:00:00"/>
    <x v="22"/>
    <n v="1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12"/>
    <n v="4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13"/>
    <n v="6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16"/>
    <n v="2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46"/>
    <n v="73"/>
    <n v="1"/>
    <n v="2.85"/>
    <n v="1.37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10"/>
    <n v="224"/>
    <n v="1"/>
    <n v="4.12"/>
    <n v="0.44600000000000001"/>
    <n v="4.12"/>
    <n v="4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8"/>
    <n v="264"/>
    <n v="1"/>
    <n v="1.79"/>
    <n v="0.379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6T00:00:00"/>
    <x v="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6T00:00:00"/>
    <x v="11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0"/>
    <n v="3802"/>
    <n v="23"/>
    <n v="1.52"/>
    <n v="0.60499999999999998"/>
    <n v="34.97"/>
    <n v="34.97"/>
    <s v="USD"/>
    <n v="3"/>
    <n v="3"/>
    <n v="3"/>
    <n v="3"/>
    <n v="3"/>
    <n v="3"/>
    <n v="3"/>
    <n v="3"/>
    <n v="67.47"/>
    <n v="67.47"/>
    <n v="67.47"/>
    <n v="67.47"/>
    <n v="51.830443160000002"/>
    <n v="51.830443160000002"/>
    <n v="1.92936803"/>
    <n v="1.92936803"/>
  </r>
  <r>
    <d v="2025-11-17T00:00:00"/>
    <x v="1"/>
    <n v="10498"/>
    <n v="106"/>
    <n v="1.86"/>
    <n v="1.01"/>
    <n v="197.16"/>
    <n v="197.16"/>
    <s v="USD"/>
    <n v="24"/>
    <n v="25"/>
    <n v="25"/>
    <n v="25"/>
    <n v="24"/>
    <n v="25"/>
    <n v="25"/>
    <n v="25"/>
    <n v="732.69"/>
    <n v="757.67"/>
    <n v="757.67"/>
    <n v="757.67"/>
    <n v="26.02188288"/>
    <n v="26.02188288"/>
    <n v="3.8429194560000002"/>
    <n v="3.8429194560000002"/>
  </r>
  <r>
    <d v="2025-11-17T00:00:00"/>
    <x v="2"/>
    <n v="3135"/>
    <n v="40"/>
    <n v="2.3079999999999998"/>
    <n v="1.276"/>
    <n v="92.3"/>
    <n v="92.3"/>
    <s v="USD"/>
    <n v="4"/>
    <n v="6"/>
    <n v="6"/>
    <n v="6"/>
    <n v="5"/>
    <n v="7"/>
    <n v="7"/>
    <n v="7"/>
    <n v="147.4"/>
    <n v="207.16"/>
    <n v="207.16"/>
    <n v="207.16"/>
    <n v="44.554933380000001"/>
    <n v="44.554933380000001"/>
    <n v="2.2444203680000001"/>
    <n v="2.2444203680000001"/>
  </r>
  <r>
    <d v="2025-11-17T00:00:00"/>
    <x v="3"/>
    <n v="4044"/>
    <n v="21"/>
    <n v="4.5599999999999996"/>
    <n v="0.51900000000000002"/>
    <n v="95.77"/>
    <n v="95.77"/>
    <s v="USD"/>
    <n v="2"/>
    <n v="3"/>
    <n v="3"/>
    <n v="3"/>
    <n v="3"/>
    <n v="4"/>
    <n v="4"/>
    <n v="4"/>
    <n v="91.47"/>
    <n v="122.35"/>
    <n v="122.35"/>
    <n v="122.35"/>
    <n v="78.275439309999996"/>
    <n v="78.275439309999996"/>
    <n v="1.277539939"/>
    <n v="1.277539939"/>
  </r>
  <r>
    <d v="2025-11-17T00:00:00"/>
    <x v="4"/>
    <n v="1594"/>
    <n v="9"/>
    <n v="3.7269999999999999"/>
    <n v="0.56499999999999995"/>
    <n v="33.54"/>
    <n v="33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5"/>
    <n v="4090"/>
    <n v="34"/>
    <n v="1.6359999999999999"/>
    <n v="0.83099999999999996"/>
    <n v="55.62"/>
    <n v="55.62"/>
    <s v="USD"/>
    <n v="1"/>
    <n v="1"/>
    <n v="1"/>
    <n v="1"/>
    <n v="1"/>
    <n v="1"/>
    <n v="1"/>
    <n v="1"/>
    <n v="24.49"/>
    <n v="24.49"/>
    <n v="24.49"/>
    <n v="24.49"/>
    <n v="227.11310739999999"/>
    <n v="227.11310739999999"/>
    <n v="0.44030924129999999"/>
    <n v="0.44030924129999999"/>
  </r>
  <r>
    <d v="2025-11-17T00:00:00"/>
    <x v="44"/>
    <n v="9406"/>
    <n v="75"/>
    <n v="2.4609999999999999"/>
    <n v="0.79700000000000004"/>
    <n v="184.56"/>
    <n v="184.56"/>
    <s v="USD"/>
    <n v="18"/>
    <n v="18"/>
    <n v="18"/>
    <n v="18"/>
    <n v="18"/>
    <n v="18"/>
    <n v="18"/>
    <n v="18"/>
    <n v="605.99"/>
    <n v="605.99"/>
    <n v="605.99"/>
    <n v="605.99"/>
    <n v="30.455948119999999"/>
    <n v="30.455948119999999"/>
    <n v="3.283430863"/>
    <n v="3.283430863"/>
  </r>
  <r>
    <d v="2025-11-17T00:00:00"/>
    <x v="6"/>
    <n v="1878"/>
    <n v="18"/>
    <n v="2.2610000000000001"/>
    <n v="0.95799999999999996"/>
    <n v="40.700000000000003"/>
    <n v="40.700000000000003"/>
    <s v="USD"/>
    <n v="1"/>
    <n v="2"/>
    <n v="2"/>
    <n v="2"/>
    <n v="1"/>
    <n v="2"/>
    <n v="2"/>
    <n v="2"/>
    <n v="23.88"/>
    <n v="47.76"/>
    <n v="47.76"/>
    <n v="47.76"/>
    <n v="85.217755440000005"/>
    <n v="85.217755440000005"/>
    <n v="1.1734643730000001"/>
    <n v="1.1734643730000001"/>
  </r>
  <r>
    <d v="2025-11-17T00:00:00"/>
    <x v="7"/>
    <n v="4276"/>
    <n v="30"/>
    <n v="2.0030000000000001"/>
    <n v="0.70199999999999996"/>
    <n v="60.08"/>
    <n v="60.08"/>
    <s v="USD"/>
    <n v="13"/>
    <n v="14"/>
    <n v="14"/>
    <n v="14"/>
    <n v="13"/>
    <n v="14"/>
    <n v="14"/>
    <n v="14"/>
    <n v="496.44"/>
    <n v="538.92999999999995"/>
    <n v="538.92999999999995"/>
    <n v="538.92999999999995"/>
    <n v="11.14801551"/>
    <n v="11.14801551"/>
    <n v="8.9702063909999996"/>
    <n v="8.9702063909999996"/>
  </r>
  <r>
    <d v="2025-11-17T00:00:00"/>
    <x v="35"/>
    <n v="3511"/>
    <n v="10"/>
    <n v="2.3650000000000002"/>
    <n v="0.28499999999999998"/>
    <n v="23.65"/>
    <n v="23.65"/>
    <s v="USD"/>
    <n v="1"/>
    <n v="1"/>
    <n v="1"/>
    <n v="1"/>
    <n v="1"/>
    <n v="1"/>
    <n v="1"/>
    <n v="1"/>
    <n v="36.880000000000003"/>
    <n v="36.880000000000003"/>
    <n v="36.880000000000003"/>
    <n v="36.880000000000003"/>
    <n v="64.126898049999994"/>
    <n v="64.126898049999994"/>
    <n v="1.5594080340000001"/>
    <n v="1.5594080340000001"/>
  </r>
  <r>
    <d v="2025-11-17T00:00:00"/>
    <x v="8"/>
    <n v="1498"/>
    <n v="5"/>
    <n v="3.964"/>
    <n v="0.33400000000000002"/>
    <n v="19.82"/>
    <n v="19.82"/>
    <s v="USD"/>
    <n v="1"/>
    <n v="1"/>
    <n v="1"/>
    <n v="1"/>
    <n v="1"/>
    <n v="1"/>
    <n v="1"/>
    <n v="1"/>
    <n v="29.49"/>
    <n v="29.49"/>
    <n v="29.49"/>
    <n v="29.49"/>
    <n v="67.209223469999998"/>
    <n v="67.209223469999998"/>
    <n v="1.4878910190000001"/>
    <n v="1.4878910190000001"/>
  </r>
  <r>
    <d v="2025-11-17T00:00:00"/>
    <x v="9"/>
    <n v="2959"/>
    <n v="13"/>
    <n v="1.538"/>
    <n v="0.439"/>
    <n v="20"/>
    <n v="20"/>
    <s v="USD"/>
    <n v="0"/>
    <n v="0"/>
    <n v="1"/>
    <n v="1"/>
    <n v="0"/>
    <n v="0"/>
    <n v="1"/>
    <n v="1"/>
    <n v="0"/>
    <n v="0"/>
    <n v="21.88"/>
    <n v="21.88"/>
    <m/>
    <n v="91.407678239999996"/>
    <n v="0"/>
    <n v="1.0940000000000001"/>
  </r>
  <r>
    <d v="2025-11-17T00:00:00"/>
    <x v="4"/>
    <n v="9312"/>
    <n v="94"/>
    <n v="4.8079999999999998"/>
    <n v="1.0089999999999999"/>
    <n v="451.97"/>
    <n v="451.97"/>
    <s v="USD"/>
    <n v="30"/>
    <n v="37"/>
    <n v="37"/>
    <n v="37"/>
    <n v="35"/>
    <n v="44"/>
    <n v="44"/>
    <n v="44"/>
    <n v="1256.1400000000001"/>
    <n v="1551.82"/>
    <n v="1551.82"/>
    <n v="1551.82"/>
    <n v="29.125156270000002"/>
    <n v="29.125156270000002"/>
    <n v="3.4334579729999999"/>
    <n v="3.4334579729999999"/>
  </r>
  <r>
    <d v="2025-11-17T00:00:00"/>
    <x v="10"/>
    <n v="4057"/>
    <n v="19"/>
    <n v="4.8179999999999996"/>
    <n v="0.46800000000000003"/>
    <n v="91.54"/>
    <n v="91.54"/>
    <s v="USD"/>
    <n v="9"/>
    <n v="9"/>
    <n v="9"/>
    <n v="9"/>
    <n v="12"/>
    <n v="12"/>
    <n v="12"/>
    <n v="12"/>
    <n v="388.39"/>
    <n v="388.39"/>
    <n v="388.39"/>
    <n v="388.39"/>
    <n v="23.569092919999999"/>
    <n v="23.569092919999999"/>
    <n v="4.2428446580000001"/>
    <n v="4.2428446580000001"/>
  </r>
  <r>
    <d v="2025-11-17T00:00:00"/>
    <x v="11"/>
    <n v="3096"/>
    <n v="15"/>
    <n v="4.1890000000000001"/>
    <n v="0.48399999999999999"/>
    <n v="62.83"/>
    <n v="62.83"/>
    <s v="USD"/>
    <n v="10"/>
    <n v="10"/>
    <n v="10"/>
    <n v="10"/>
    <n v="12"/>
    <n v="12"/>
    <n v="12"/>
    <n v="12"/>
    <n v="927.05"/>
    <n v="927.05"/>
    <n v="927.05"/>
    <n v="927.05"/>
    <n v="6.7774122219999997"/>
    <n v="6.7774122219999997"/>
    <n v="14.754894159999999"/>
    <n v="14.754894159999999"/>
  </r>
  <r>
    <d v="2025-11-17T00:00:00"/>
    <x v="12"/>
    <n v="6594"/>
    <n v="43"/>
    <n v="4.9459999999999997"/>
    <n v="0.65200000000000002"/>
    <n v="212.68"/>
    <n v="212.68"/>
    <s v="USD"/>
    <n v="13"/>
    <n v="17"/>
    <n v="17"/>
    <n v="17"/>
    <n v="14"/>
    <n v="19"/>
    <n v="19"/>
    <n v="19"/>
    <n v="406.5"/>
    <n v="566.12"/>
    <n v="566.12"/>
    <n v="566.12"/>
    <n v="37.568006779999997"/>
    <n v="37.568006779999997"/>
    <n v="2.6618393829999998"/>
    <n v="2.6618393829999998"/>
  </r>
  <r>
    <d v="2025-11-17T00:00:00"/>
    <x v="13"/>
    <n v="11462"/>
    <n v="60"/>
    <n v="3.5859999999999999"/>
    <n v="0.52300000000000002"/>
    <n v="215.17"/>
    <n v="215.17"/>
    <s v="USD"/>
    <n v="24"/>
    <n v="26"/>
    <n v="26"/>
    <n v="26"/>
    <n v="36"/>
    <n v="38"/>
    <n v="38"/>
    <n v="38"/>
    <n v="891.16"/>
    <n v="944.14"/>
    <n v="944.14"/>
    <n v="944.14"/>
    <n v="22.790052320000001"/>
    <n v="22.790052320000001"/>
    <n v="4.3878793509999996"/>
    <n v="4.3878793509999996"/>
  </r>
  <r>
    <d v="2025-11-17T00:00:00"/>
    <x v="45"/>
    <n v="984"/>
    <n v="8"/>
    <n v="3.214"/>
    <n v="0.81299999999999994"/>
    <n v="25.71"/>
    <n v="25.71"/>
    <s v="USD"/>
    <n v="6"/>
    <n v="6"/>
    <n v="6"/>
    <n v="6"/>
    <n v="6"/>
    <n v="6"/>
    <n v="6"/>
    <n v="6"/>
    <n v="163.11000000000001"/>
    <n v="163.11000000000001"/>
    <n v="163.11000000000001"/>
    <n v="163.11000000000001"/>
    <n v="15.762368950000001"/>
    <n v="15.762368950000001"/>
    <n v="6.344224037"/>
    <n v="6.344224037"/>
  </r>
  <r>
    <d v="2025-11-17T00:00:00"/>
    <x v="14"/>
    <n v="2952"/>
    <n v="24"/>
    <n v="3.036"/>
    <n v="0.81299999999999994"/>
    <n v="72.86"/>
    <n v="72.86"/>
    <s v="USD"/>
    <n v="6"/>
    <n v="6"/>
    <n v="6"/>
    <n v="6"/>
    <n v="7"/>
    <n v="7"/>
    <n v="7"/>
    <n v="7"/>
    <n v="254.66"/>
    <n v="254.66"/>
    <n v="254.66"/>
    <n v="254.66"/>
    <n v="28.610696619999999"/>
    <n v="28.610696619999999"/>
    <n v="3.4951962669999999"/>
    <n v="3.4951962669999999"/>
  </r>
  <r>
    <d v="2025-11-17T00:00:00"/>
    <x v="46"/>
    <n v="2932"/>
    <n v="9"/>
    <n v="2.2690000000000001"/>
    <n v="0.307"/>
    <n v="20.420000000000002"/>
    <n v="20.420000000000002"/>
    <s v="USD"/>
    <n v="3"/>
    <n v="3"/>
    <n v="3"/>
    <n v="3"/>
    <n v="3"/>
    <n v="3"/>
    <n v="3"/>
    <n v="3"/>
    <n v="80.739999999999995"/>
    <n v="80.739999999999995"/>
    <n v="80.739999999999995"/>
    <n v="80.739999999999995"/>
    <n v="25.291057720000001"/>
    <n v="25.291057720000001"/>
    <n v="3.953966699"/>
    <n v="3.953966699"/>
  </r>
  <r>
    <d v="2025-11-17T00:00:00"/>
    <x v="15"/>
    <n v="2573"/>
    <n v="13"/>
    <n v="3.9319999999999999"/>
    <n v="0.505"/>
    <n v="51.11"/>
    <n v="51.11"/>
    <s v="USD"/>
    <n v="5"/>
    <n v="7"/>
    <n v="7"/>
    <n v="7"/>
    <n v="11"/>
    <n v="13"/>
    <n v="13"/>
    <n v="13"/>
    <n v="338.77"/>
    <n v="473.63"/>
    <n v="473.63"/>
    <n v="473.63"/>
    <n v="10.79112387"/>
    <n v="10.79112387"/>
    <n v="9.2668753670000008"/>
    <n v="9.2668753670000008"/>
  </r>
  <r>
    <d v="2025-11-17T00:00:00"/>
    <x v="16"/>
    <n v="2432"/>
    <n v="13"/>
    <n v="3.8380000000000001"/>
    <n v="0.53500000000000003"/>
    <n v="49.9"/>
    <n v="49.9"/>
    <s v="USD"/>
    <n v="4"/>
    <n v="6"/>
    <n v="6"/>
    <n v="6"/>
    <n v="4"/>
    <n v="6"/>
    <n v="6"/>
    <n v="6"/>
    <n v="110.13"/>
    <n v="166.89"/>
    <n v="166.89"/>
    <n v="166.89"/>
    <n v="29.899934089999999"/>
    <n v="29.899934089999999"/>
    <n v="3.3444889779999998"/>
    <n v="3.3444889779999998"/>
  </r>
  <r>
    <d v="2025-11-17T00:00:00"/>
    <x v="29"/>
    <n v="3910"/>
    <n v="10"/>
    <n v="2.4089999999999998"/>
    <n v="0.25600000000000001"/>
    <n v="24.09"/>
    <n v="24.09"/>
    <s v="USD"/>
    <n v="2"/>
    <n v="2"/>
    <n v="2"/>
    <n v="2"/>
    <n v="2"/>
    <n v="2"/>
    <n v="2"/>
    <n v="2"/>
    <n v="53.37"/>
    <n v="53.37"/>
    <n v="53.37"/>
    <n v="53.37"/>
    <n v="45.137717819999999"/>
    <n v="45.137717819999999"/>
    <n v="2.215442092"/>
    <n v="2.215442092"/>
  </r>
  <r>
    <d v="2025-11-17T00:00:00"/>
    <x v="38"/>
    <n v="626"/>
    <n v="4"/>
    <n v="8.1530000000000005"/>
    <n v="0.63900000000000001"/>
    <n v="32.61"/>
    <n v="3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9"/>
    <n v="4951"/>
    <n v="41"/>
    <n v="1.998"/>
    <n v="0.82799999999999996"/>
    <n v="81.92"/>
    <n v="81.92"/>
    <s v="USD"/>
    <n v="5"/>
    <n v="6"/>
    <n v="6"/>
    <n v="6"/>
    <n v="6"/>
    <n v="7"/>
    <n v="7"/>
    <n v="7"/>
    <n v="142.72"/>
    <n v="167.6"/>
    <n v="167.6"/>
    <n v="167.6"/>
    <n v="48.878281620000003"/>
    <n v="48.878281620000003"/>
    <n v="2.045898438"/>
    <n v="2.045898438"/>
  </r>
  <r>
    <d v="2025-11-17T00:00:00"/>
    <x v="17"/>
    <n v="1639"/>
    <n v="7"/>
    <n v="4.5209999999999999"/>
    <n v="0.42699999999999999"/>
    <n v="31.65"/>
    <n v="31.65"/>
    <s v="USD"/>
    <n v="0"/>
    <n v="1"/>
    <n v="1"/>
    <n v="1"/>
    <n v="0"/>
    <n v="1"/>
    <n v="1"/>
    <n v="1"/>
    <n v="0"/>
    <n v="34.880000000000003"/>
    <n v="34.880000000000003"/>
    <n v="34.880000000000003"/>
    <n v="90.739678900000001"/>
    <n v="90.739678900000001"/>
    <n v="1.102053712"/>
    <n v="1.102053712"/>
  </r>
  <r>
    <d v="2025-11-17T00:00:00"/>
    <x v="37"/>
    <n v="1950"/>
    <n v="7"/>
    <n v="4.9039999999999999"/>
    <n v="0.35899999999999999"/>
    <n v="34.33"/>
    <n v="34.33"/>
    <s v="USD"/>
    <n v="0"/>
    <n v="1"/>
    <n v="1"/>
    <n v="1"/>
    <n v="0"/>
    <n v="1"/>
    <n v="1"/>
    <n v="1"/>
    <n v="0"/>
    <n v="35.9"/>
    <n v="35.9"/>
    <n v="35.9"/>
    <n v="95.626740949999999"/>
    <n v="95.626740949999999"/>
    <n v="1.045732595"/>
    <n v="1.045732595"/>
  </r>
  <r>
    <d v="2025-11-17T00:00:00"/>
    <x v="18"/>
    <n v="2396"/>
    <n v="14"/>
    <n v="2.859"/>
    <n v="0.58399999999999996"/>
    <n v="40.03"/>
    <n v="40.03"/>
    <s v="USD"/>
    <n v="3"/>
    <n v="3"/>
    <n v="3"/>
    <n v="3"/>
    <n v="3"/>
    <n v="3"/>
    <n v="3"/>
    <n v="3"/>
    <n v="95.25"/>
    <n v="95.25"/>
    <n v="95.25"/>
    <n v="95.25"/>
    <n v="42.026246720000003"/>
    <n v="42.026246720000003"/>
    <n v="2.379465401"/>
    <n v="2.379465401"/>
  </r>
  <r>
    <d v="2025-11-17T00:00:00"/>
    <x v="19"/>
    <n v="2573"/>
    <n v="11"/>
    <n v="6.9020000000000001"/>
    <n v="0.42799999999999999"/>
    <n v="75.92"/>
    <n v="75.92"/>
    <s v="USD"/>
    <n v="6"/>
    <n v="8"/>
    <n v="8"/>
    <n v="8"/>
    <n v="16"/>
    <n v="18"/>
    <n v="18"/>
    <n v="18"/>
    <n v="1062.07"/>
    <n v="1168.05"/>
    <n v="1168.05"/>
    <n v="1168.05"/>
    <n v="6.4997217579999997"/>
    <n v="6.4997217579999997"/>
    <n v="15.38527397"/>
    <n v="15.38527397"/>
  </r>
  <r>
    <d v="2025-11-17T00:00:00"/>
    <x v="20"/>
    <n v="2917"/>
    <n v="18"/>
    <n v="4.4089999999999998"/>
    <n v="0.61699999999999999"/>
    <n v="79.37"/>
    <n v="79.37"/>
    <s v="USD"/>
    <n v="6"/>
    <n v="9"/>
    <n v="9"/>
    <n v="9"/>
    <n v="11"/>
    <n v="14"/>
    <n v="14"/>
    <n v="14"/>
    <n v="451.63"/>
    <n v="553.59"/>
    <n v="553.59"/>
    <n v="553.59"/>
    <n v="14.337325460000001"/>
    <n v="14.337325460000001"/>
    <n v="6.9748015619999997"/>
    <n v="6.9748015619999997"/>
  </r>
  <r>
    <d v="2025-11-17T00:00:00"/>
    <x v="21"/>
    <n v="3297"/>
    <n v="27"/>
    <n v="2.31"/>
    <n v="0.81899999999999995"/>
    <n v="62.37"/>
    <n v="62.37"/>
    <s v="USD"/>
    <n v="2"/>
    <n v="2"/>
    <n v="2"/>
    <n v="2"/>
    <n v="2"/>
    <n v="2"/>
    <n v="2"/>
    <n v="2"/>
    <n v="62.86"/>
    <n v="62.86"/>
    <n v="62.86"/>
    <n v="62.86"/>
    <n v="99.220489979999996"/>
    <n v="99.220489979999996"/>
    <n v="1.0078563410000001"/>
    <n v="1.0078563410000001"/>
  </r>
  <r>
    <d v="2025-11-17T00:00:00"/>
    <x v="22"/>
    <n v="1164"/>
    <n v="11"/>
    <n v="3.113"/>
    <n v="0.94499999999999995"/>
    <n v="34.24"/>
    <n v="34.24"/>
    <s v="USD"/>
    <n v="6"/>
    <n v="6"/>
    <n v="6"/>
    <n v="6"/>
    <n v="7"/>
    <n v="7"/>
    <n v="7"/>
    <n v="7"/>
    <n v="203.92"/>
    <n v="203.92"/>
    <n v="203.92"/>
    <n v="203.92"/>
    <n v="16.790898389999999"/>
    <n v="16.790898389999999"/>
    <n v="5.955607477"/>
    <n v="5.955607477"/>
  </r>
  <r>
    <d v="2025-11-17T00:00:00"/>
    <x v="3"/>
    <n v="1015"/>
    <n v="2"/>
    <n v="4.7050000000000001"/>
    <n v="0.19700000000000001"/>
    <n v="9.41"/>
    <n v="9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6"/>
    <n v="17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45"/>
    <n v="367"/>
    <n v="1"/>
    <n v="4.68"/>
    <n v="0.27200000000000002"/>
    <n v="4.68"/>
    <n v="4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10"/>
    <n v="716"/>
    <n v="4"/>
    <n v="4.1150000000000002"/>
    <n v="0.55900000000000005"/>
    <n v="16.46"/>
    <n v="16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14"/>
    <n v="222"/>
    <n v="2"/>
    <n v="2.7250000000000001"/>
    <n v="0.90100000000000002"/>
    <n v="5.45"/>
    <n v="5.45"/>
    <s v="USD"/>
    <n v="2"/>
    <n v="2"/>
    <n v="2"/>
    <n v="2"/>
    <n v="2"/>
    <n v="2"/>
    <n v="2"/>
    <n v="2"/>
    <n v="73.86"/>
    <n v="73.86"/>
    <n v="73.86"/>
    <n v="73.86"/>
    <n v="7.3788248039999997"/>
    <n v="7.3788248039999997"/>
    <n v="13.552293580000001"/>
    <n v="13.552293580000001"/>
  </r>
  <r>
    <d v="2025-11-17T00:00:00"/>
    <x v="23"/>
    <n v="366"/>
    <n v="3"/>
    <n v="3.03"/>
    <n v="0.82"/>
    <n v="9.09"/>
    <n v="9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4"/>
    <n v="649"/>
    <n v="2"/>
    <n v="4.2300000000000004"/>
    <n v="0.308"/>
    <n v="8.4600000000000009"/>
    <n v="8.46000000000000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18"/>
    <n v="1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0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"/>
    <n v="674"/>
    <n v="2"/>
    <n v="2.72"/>
    <n v="0.29699999999999999"/>
    <n v="5.44"/>
    <n v="5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6"/>
    <n v="515"/>
    <n v="7"/>
    <n v="3.0739999999999998"/>
    <n v="1.359"/>
    <n v="21.52"/>
    <n v="21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15"/>
    <n v="7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6"/>
    <n v="1880"/>
    <n v="10"/>
    <n v="3.3660000000000001"/>
    <n v="0.53200000000000003"/>
    <n v="33.659999999999997"/>
    <n v="33.659999999999997"/>
    <s v="USD"/>
    <n v="0"/>
    <n v="1"/>
    <n v="1"/>
    <n v="1"/>
    <n v="0"/>
    <n v="1"/>
    <n v="1"/>
    <n v="1"/>
    <n v="0"/>
    <n v="21.88"/>
    <n v="21.88"/>
    <n v="21.88"/>
    <n v="153.8391225"/>
    <n v="153.8391225"/>
    <n v="0.6500297089"/>
    <n v="0.6500297089"/>
  </r>
  <r>
    <d v="2025-11-17T00:00:00"/>
    <x v="32"/>
    <n v="1785"/>
    <n v="14"/>
    <n v="3.6040000000000001"/>
    <n v="0.78400000000000003"/>
    <n v="50.45"/>
    <n v="50.45"/>
    <s v="USD"/>
    <n v="5"/>
    <n v="6"/>
    <n v="6"/>
    <n v="6"/>
    <n v="6"/>
    <n v="7"/>
    <n v="7"/>
    <n v="7"/>
    <n v="211.89"/>
    <n v="248.77"/>
    <n v="248.77"/>
    <n v="248.77"/>
    <n v="20.279776500000001"/>
    <n v="20.279776500000001"/>
    <n v="4.9310208129999999"/>
    <n v="4.9310208129999999"/>
  </r>
  <r>
    <d v="2025-11-17T00:00:00"/>
    <x v="47"/>
    <n v="2738"/>
    <n v="16"/>
    <n v="2.1709999999999998"/>
    <n v="0.58399999999999996"/>
    <n v="34.729999999999997"/>
    <n v="34.729999999999997"/>
    <s v="USD"/>
    <n v="2"/>
    <n v="4"/>
    <n v="4"/>
    <n v="4"/>
    <n v="2"/>
    <n v="4"/>
    <n v="4"/>
    <n v="4"/>
    <n v="31.96"/>
    <n v="72.819999999999993"/>
    <n v="72.819999999999993"/>
    <n v="72.819999999999993"/>
    <n v="47.692941500000003"/>
    <n v="47.692941500000003"/>
    <n v="2.0967463290000001"/>
    <n v="2.0967463290000001"/>
  </r>
  <r>
    <d v="2025-11-17T00:00:00"/>
    <x v="24"/>
    <n v="610"/>
    <n v="2"/>
    <n v="4.6449999999999996"/>
    <n v="0.32800000000000001"/>
    <n v="9.2899999999999991"/>
    <n v="9.28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"/>
    <n v="815"/>
    <n v="6"/>
    <n v="2.9849999999999999"/>
    <n v="0.73599999999999999"/>
    <n v="17.91"/>
    <n v="17.91"/>
    <s v="USD"/>
    <n v="4"/>
    <n v="4"/>
    <n v="4"/>
    <n v="4"/>
    <n v="4"/>
    <n v="4"/>
    <n v="4"/>
    <n v="4"/>
    <n v="125.45"/>
    <n v="125.45"/>
    <n v="125.45"/>
    <n v="125.45"/>
    <n v="14.276604219999999"/>
    <n v="14.276604219999999"/>
    <n v="7.0044667780000003"/>
    <n v="7.0044667780000003"/>
  </r>
  <r>
    <d v="2025-11-17T00:00:00"/>
    <x v="17"/>
    <n v="367"/>
    <n v="1"/>
    <n v="4.8099999999999996"/>
    <n v="0.27200000000000002"/>
    <n v="4.8099999999999996"/>
    <n v="4.80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5"/>
    <n v="5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44"/>
    <n v="407"/>
    <n v="4"/>
    <n v="4.3499999999999996"/>
    <n v="0.98299999999999998"/>
    <n v="17.399999999999999"/>
    <n v="17.399999999999999"/>
    <s v="USD"/>
    <n v="1"/>
    <n v="1"/>
    <n v="1"/>
    <n v="1"/>
    <n v="1"/>
    <n v="1"/>
    <n v="1"/>
    <n v="1"/>
    <n v="34.49"/>
    <n v="34.49"/>
    <n v="34.49"/>
    <n v="34.49"/>
    <n v="50.44940562"/>
    <n v="50.44940562"/>
    <n v="1.9821839080000001"/>
    <n v="1.9821839080000001"/>
  </r>
  <r>
    <d v="2025-11-17T00:00:00"/>
    <x v="1"/>
    <n v="163"/>
    <n v="1"/>
    <n v="4.3"/>
    <n v="0.61299999999999999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21"/>
    <n v="1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5"/>
    <n v="609"/>
    <n v="1"/>
    <n v="2.04"/>
    <n v="0.16400000000000001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26"/>
    <n v="2342"/>
    <n v="12"/>
    <n v="2.7130000000000001"/>
    <n v="0.51200000000000001"/>
    <n v="32.549999999999997"/>
    <n v="32.54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27"/>
    <n v="1088"/>
    <n v="2"/>
    <n v="1.865"/>
    <n v="0.184"/>
    <n v="3.73"/>
    <n v="3.73"/>
    <s v="USD"/>
    <n v="1"/>
    <n v="1"/>
    <n v="1"/>
    <n v="1"/>
    <n v="1"/>
    <n v="1"/>
    <n v="1"/>
    <n v="1"/>
    <n v="11.49"/>
    <n v="11.49"/>
    <n v="11.49"/>
    <n v="11.49"/>
    <n v="32.463011309999999"/>
    <n v="32.463011309999999"/>
    <n v="3.0804289539999998"/>
    <n v="3.0804289539999998"/>
  </r>
  <r>
    <d v="2025-11-17T00:00:00"/>
    <x v="33"/>
    <n v="1900"/>
    <n v="6"/>
    <n v="1.8580000000000001"/>
    <n v="0.316"/>
    <n v="11.15"/>
    <n v="11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1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14"/>
    <n v="116"/>
    <n v="1"/>
    <n v="2.7"/>
    <n v="0.86199999999999999"/>
    <n v="2.7"/>
    <n v="2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4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12"/>
    <n v="480"/>
    <n v="3"/>
    <n v="4.2729999999999997"/>
    <n v="0.625"/>
    <n v="12.82"/>
    <n v="1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10"/>
    <n v="135"/>
    <n v="3"/>
    <n v="2.1669999999999998"/>
    <n v="2.222"/>
    <n v="6.5"/>
    <n v="6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28"/>
    <n v="279"/>
    <n v="2"/>
    <n v="3.72"/>
    <n v="0.71699999999999997"/>
    <n v="7.44"/>
    <n v="7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2"/>
    <n v="364"/>
    <n v="3"/>
    <n v="4.8"/>
    <n v="0.82399999999999995"/>
    <n v="14.4"/>
    <n v="14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9"/>
    <n v="1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16"/>
    <n v="930"/>
    <n v="1"/>
    <n v="4.91"/>
    <n v="0.108"/>
    <n v="4.91"/>
    <n v="4.91"/>
    <s v="USD"/>
    <n v="1"/>
    <n v="1"/>
    <n v="1"/>
    <n v="1"/>
    <n v="1"/>
    <n v="1"/>
    <n v="1"/>
    <n v="1"/>
    <n v="26.88"/>
    <n v="26.88"/>
    <n v="26.88"/>
    <n v="26.88"/>
    <n v="18.266369050000002"/>
    <n v="18.266369050000002"/>
    <n v="5.4745417520000004"/>
    <n v="5.4745417520000004"/>
  </r>
  <r>
    <d v="2025-11-17T00:00:00"/>
    <x v="48"/>
    <n v="720"/>
    <n v="16"/>
    <n v="1.6739999999999999"/>
    <n v="2.222"/>
    <n v="26.79"/>
    <n v="26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1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19"/>
    <n v="1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9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9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9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9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0"/>
    <n v="1135"/>
    <n v="11"/>
    <n v="0.57299999999999995"/>
    <n v="0.96899999999999997"/>
    <n v="6.3"/>
    <n v="6.3"/>
    <s v="USD"/>
    <n v="2"/>
    <n v="3"/>
    <n v="3"/>
    <n v="3"/>
    <n v="2"/>
    <n v="3"/>
    <n v="3"/>
    <n v="3"/>
    <n v="46.86"/>
    <n v="60.74"/>
    <n v="60.74"/>
    <n v="60.74"/>
    <n v="10.372077709999999"/>
    <n v="10.372077709999999"/>
    <n v="9.6412698409999997"/>
    <n v="9.6412698409999997"/>
  </r>
  <r>
    <d v="2025-11-17T00:00:00"/>
    <x v="30"/>
    <n v="1711"/>
    <n v="10"/>
    <n v="0.45800000000000002"/>
    <n v="0.58399999999999996"/>
    <n v="4.58"/>
    <n v="4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0"/>
    <n v="479"/>
    <n v="5"/>
    <n v="0.80200000000000005"/>
    <n v="1.044"/>
    <n v="4.01"/>
    <n v="4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0"/>
    <n v="3337"/>
    <n v="33"/>
    <n v="0.30499999999999999"/>
    <n v="0.98899999999999999"/>
    <n v="10.07"/>
    <n v="10.07"/>
    <s v="USD"/>
    <n v="3"/>
    <n v="4"/>
    <n v="4"/>
    <n v="4"/>
    <n v="4"/>
    <n v="5"/>
    <n v="5"/>
    <n v="5"/>
    <n v="52.74"/>
    <n v="64.23"/>
    <n v="64.23"/>
    <n v="64.23"/>
    <n v="15.67803207"/>
    <n v="15.67803207"/>
    <n v="6.3783515389999996"/>
    <n v="6.3783515389999996"/>
  </r>
  <r>
    <d v="2025-11-17T00:00:00"/>
    <x v="31"/>
    <n v="92"/>
    <n v="1"/>
    <n v="1.8"/>
    <n v="1.087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2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1"/>
    <n v="583"/>
    <n v="8"/>
    <n v="1.5"/>
    <n v="1.3720000000000001"/>
    <n v="12"/>
    <n v="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2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2"/>
    <n v="144"/>
    <n v="1"/>
    <n v="0.42"/>
    <n v="0.69399999999999995"/>
    <n v="0.42"/>
    <n v="0.42"/>
    <s v="USD"/>
    <n v="2"/>
    <n v="2"/>
    <n v="2"/>
    <n v="2"/>
    <n v="2"/>
    <n v="2"/>
    <n v="2"/>
    <n v="2"/>
    <n v="66.37"/>
    <n v="66.37"/>
    <n v="66.37"/>
    <n v="66.37"/>
    <n v="0.63281603129999997"/>
    <n v="0.63281603129999997"/>
    <n v="158.0238095"/>
    <n v="158.0238095"/>
  </r>
  <r>
    <d v="2025-11-17T00:00:00"/>
    <x v="31"/>
    <n v="451"/>
    <n v="5"/>
    <n v="1.1220000000000001"/>
    <n v="1.109"/>
    <n v="5.61"/>
    <n v="5.61"/>
    <s v="USD"/>
    <n v="3"/>
    <n v="3"/>
    <n v="3"/>
    <n v="3"/>
    <n v="3"/>
    <n v="3"/>
    <n v="3"/>
    <n v="3"/>
    <n v="81.349999999999994"/>
    <n v="81.349999999999994"/>
    <n v="81.349999999999994"/>
    <n v="81.349999999999994"/>
    <n v="6.8961278430000004"/>
    <n v="6.8961278430000004"/>
    <n v="14.50089127"/>
    <n v="14.50089127"/>
  </r>
  <r>
    <d v="2025-11-17T00:00:00"/>
    <x v="32"/>
    <n v="1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1"/>
    <n v="1705"/>
    <n v="9"/>
    <n v="0.751"/>
    <n v="0.52800000000000002"/>
    <n v="6.76"/>
    <n v="6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3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4"/>
    <n v="2698"/>
    <n v="11"/>
    <n v="1.282"/>
    <n v="0.40799999999999997"/>
    <n v="14.1"/>
    <n v="14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5"/>
    <n v="1330"/>
    <n v="15"/>
    <n v="0.92900000000000005"/>
    <n v="1.1279999999999999"/>
    <n v="13.94"/>
    <n v="13.94"/>
    <s v="USD"/>
    <n v="2"/>
    <n v="2"/>
    <n v="2"/>
    <n v="2"/>
    <n v="2"/>
    <n v="2"/>
    <n v="2"/>
    <n v="2"/>
    <n v="76.98"/>
    <n v="76.98"/>
    <n v="76.98"/>
    <n v="76.98"/>
    <n v="18.108599640000001"/>
    <n v="18.108599640000001"/>
    <n v="5.522238164"/>
    <n v="5.522238164"/>
  </r>
  <r>
    <d v="2025-11-17T00:00:00"/>
    <x v="35"/>
    <n v="2750"/>
    <n v="24"/>
    <n v="0.93799999999999994"/>
    <n v="0.873"/>
    <n v="22.52"/>
    <n v="22.52"/>
    <s v="USD"/>
    <n v="3"/>
    <n v="3"/>
    <n v="3"/>
    <n v="3"/>
    <n v="3"/>
    <n v="3"/>
    <n v="3"/>
    <n v="3"/>
    <n v="72.64"/>
    <n v="72.64"/>
    <n v="72.64"/>
    <n v="72.64"/>
    <n v="31.00220264"/>
    <n v="31.00220264"/>
    <n v="3.2255772650000001"/>
    <n v="3.2255772650000001"/>
  </r>
  <r>
    <d v="2025-11-17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4"/>
    <n v="3113"/>
    <n v="20"/>
    <n v="1.175"/>
    <n v="0.64200000000000002"/>
    <n v="23.49"/>
    <n v="23.49"/>
    <s v="USD"/>
    <n v="8"/>
    <n v="8"/>
    <n v="8"/>
    <n v="8"/>
    <n v="8"/>
    <n v="8"/>
    <n v="8"/>
    <n v="8"/>
    <n v="275.08999999999997"/>
    <n v="275.08999999999997"/>
    <n v="275.08999999999997"/>
    <n v="275.08999999999997"/>
    <n v="8.5390235919999995"/>
    <n v="8.5390235919999995"/>
    <n v="11.71094083"/>
    <n v="11.71094083"/>
  </r>
  <r>
    <d v="2025-11-17T00:00:00"/>
    <x v="33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4"/>
    <n v="376"/>
    <n v="7"/>
    <n v="1.2170000000000001"/>
    <n v="1.8620000000000001"/>
    <n v="8.52"/>
    <n v="8.52"/>
    <s v="USD"/>
    <n v="4"/>
    <n v="5"/>
    <n v="5"/>
    <n v="5"/>
    <n v="4"/>
    <n v="5"/>
    <n v="5"/>
    <n v="5"/>
    <n v="102.13"/>
    <n v="127.11"/>
    <n v="127.11"/>
    <n v="127.11"/>
    <n v="6.7028557940000004"/>
    <n v="6.7028557940000004"/>
    <n v="14.91901408"/>
    <n v="14.91901408"/>
  </r>
  <r>
    <d v="2025-11-17T00:00:00"/>
    <x v="35"/>
    <n v="657"/>
    <n v="5"/>
    <n v="0.90600000000000003"/>
    <n v="0.76100000000000001"/>
    <n v="4.53"/>
    <n v="4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4"/>
    <n v="9021"/>
    <n v="30"/>
    <n v="0.67800000000000005"/>
    <n v="0.33300000000000002"/>
    <n v="20.34"/>
    <n v="20.34"/>
    <s v="USD"/>
    <n v="1"/>
    <n v="2"/>
    <n v="2"/>
    <n v="2"/>
    <n v="1"/>
    <n v="2"/>
    <n v="2"/>
    <n v="2"/>
    <n v="34.49"/>
    <n v="57.37"/>
    <n v="57.37"/>
    <n v="57.37"/>
    <n v="35.45407007"/>
    <n v="35.45407007"/>
    <n v="2.8205506389999999"/>
    <n v="2.8205506389999999"/>
  </r>
  <r>
    <d v="2025-11-17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5"/>
    <n v="4765"/>
    <n v="30"/>
    <n v="0.63200000000000001"/>
    <n v="0.63"/>
    <n v="18.97"/>
    <n v="18.97"/>
    <s v="USD"/>
    <n v="5"/>
    <n v="5"/>
    <n v="5"/>
    <n v="5"/>
    <n v="5"/>
    <n v="5"/>
    <n v="5"/>
    <n v="5"/>
    <n v="110.01"/>
    <n v="110.01"/>
    <n v="110.01"/>
    <n v="110.01"/>
    <n v="17.243886920000001"/>
    <n v="17.243886920000001"/>
    <n v="5.7991565630000004"/>
    <n v="5.7991565630000004"/>
  </r>
  <r>
    <d v="2025-11-17T00:00:00"/>
    <x v="36"/>
    <n v="292"/>
    <n v="7"/>
    <n v="1.6559999999999999"/>
    <n v="2.3969999999999998"/>
    <n v="11.59"/>
    <n v="11.59"/>
    <s v="USD"/>
    <n v="0"/>
    <n v="1"/>
    <n v="1"/>
    <n v="1"/>
    <n v="0"/>
    <n v="2"/>
    <n v="2"/>
    <n v="2"/>
    <n v="0"/>
    <n v="56.98"/>
    <n v="56.98"/>
    <n v="56.98"/>
    <n v="20.34047034"/>
    <n v="20.34047034"/>
    <n v="4.9163071609999998"/>
    <n v="4.9163071609999998"/>
  </r>
  <r>
    <d v="2025-11-17T00:00:00"/>
    <x v="36"/>
    <n v="382"/>
    <n v="3"/>
    <n v="0.73"/>
    <n v="0.78500000000000003"/>
    <n v="2.19"/>
    <n v="2.19"/>
    <s v="USD"/>
    <n v="1"/>
    <n v="1"/>
    <n v="1"/>
    <n v="1"/>
    <n v="1"/>
    <n v="1"/>
    <n v="1"/>
    <n v="1"/>
    <n v="28.49"/>
    <n v="28.49"/>
    <n v="28.49"/>
    <n v="28.49"/>
    <n v="7.6869076869999997"/>
    <n v="7.6869076869999997"/>
    <n v="13.00913242"/>
    <n v="13.00913242"/>
  </r>
  <r>
    <d v="2025-11-17T00:00:00"/>
    <x v="36"/>
    <n v="346"/>
    <n v="5"/>
    <n v="1.4319999999999999"/>
    <n v="1.4450000000000001"/>
    <n v="7.16"/>
    <n v="7.16"/>
    <s v="USD"/>
    <n v="1"/>
    <n v="1"/>
    <n v="1"/>
    <n v="1"/>
    <n v="2"/>
    <n v="2"/>
    <n v="2"/>
    <n v="2"/>
    <n v="59.76"/>
    <n v="59.76"/>
    <n v="59.76"/>
    <n v="59.76"/>
    <n v="11.981258370000001"/>
    <n v="11.981258370000001"/>
    <n v="8.3463687150000005"/>
    <n v="8.3463687150000005"/>
  </r>
  <r>
    <d v="2025-11-17T00:00:00"/>
    <x v="36"/>
    <n v="985"/>
    <n v="2"/>
    <n v="0.72"/>
    <n v="0.20300000000000001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7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7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8"/>
    <n v="20"/>
    <n v="1"/>
    <n v="0.51"/>
    <n v="5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7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7"/>
    <n v="2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9"/>
    <n v="728"/>
    <n v="10"/>
    <n v="0.95599999999999996"/>
    <n v="1.3740000000000001"/>
    <n v="9.56"/>
    <n v="9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0"/>
    <n v="519"/>
    <n v="5"/>
    <n v="1.286"/>
    <n v="0.96299999999999997"/>
    <n v="6.43"/>
    <n v="6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1"/>
    <n v="497"/>
    <n v="3"/>
    <n v="0.92300000000000004"/>
    <n v="0.60399999999999998"/>
    <n v="2.77"/>
    <n v="2.77"/>
    <s v="USD"/>
    <n v="1"/>
    <n v="1"/>
    <n v="1"/>
    <n v="1"/>
    <n v="1"/>
    <n v="1"/>
    <n v="1"/>
    <n v="1"/>
    <n v="18.88"/>
    <n v="18.88"/>
    <n v="18.88"/>
    <n v="18.88"/>
    <n v="14.671610169999999"/>
    <n v="14.671610169999999"/>
    <n v="6.815884477"/>
    <n v="6.815884477"/>
  </r>
  <r>
    <d v="2025-11-17T00:00:00"/>
    <x v="42"/>
    <n v="20"/>
    <n v="1"/>
    <n v="1.35"/>
    <n v="5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9"/>
    <n v="1177"/>
    <n v="10"/>
    <n v="0.82299999999999995"/>
    <n v="0.85"/>
    <n v="8.23"/>
    <n v="8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0"/>
    <n v="373"/>
    <n v="5"/>
    <n v="1.1459999999999999"/>
    <n v="1.34"/>
    <n v="5.73"/>
    <n v="5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1"/>
    <n v="1096"/>
    <n v="8"/>
    <n v="1.343"/>
    <n v="0.73"/>
    <n v="10.74"/>
    <n v="10.74"/>
    <s v="USD"/>
    <n v="1"/>
    <n v="1"/>
    <n v="1"/>
    <n v="1"/>
    <n v="1"/>
    <n v="1"/>
    <n v="1"/>
    <n v="1"/>
    <n v="31.88"/>
    <n v="31.88"/>
    <n v="31.88"/>
    <n v="31.88"/>
    <n v="33.688833119999998"/>
    <n v="33.688833119999998"/>
    <n v="2.9683426439999998"/>
    <n v="2.9683426439999998"/>
  </r>
  <r>
    <d v="2025-11-17T00:00:00"/>
    <x v="42"/>
    <n v="2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42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39"/>
    <n v="319"/>
    <n v="3"/>
    <n v="0.71299999999999997"/>
    <n v="0.94"/>
    <n v="2.14"/>
    <n v="2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0"/>
    <n v="176"/>
    <n v="1"/>
    <n v="1.23"/>
    <n v="0.56799999999999995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1"/>
    <n v="749"/>
    <n v="7"/>
    <n v="1.117"/>
    <n v="0.93500000000000005"/>
    <n v="7.82"/>
    <n v="7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1"/>
    <n v="476"/>
    <n v="2"/>
    <n v="0.66500000000000004"/>
    <n v="0.42"/>
    <n v="1.33"/>
    <n v="1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9"/>
    <n v="1396"/>
    <n v="13"/>
    <n v="0.48499999999999999"/>
    <n v="0.93100000000000005"/>
    <n v="6.31"/>
    <n v="6.31"/>
    <s v="USD"/>
    <n v="1"/>
    <n v="2"/>
    <n v="2"/>
    <n v="2"/>
    <n v="1"/>
    <n v="2"/>
    <n v="2"/>
    <n v="2"/>
    <n v="24.49"/>
    <n v="35.979999999999997"/>
    <n v="35.979999999999997"/>
    <n v="35.979999999999997"/>
    <n v="17.537520839999999"/>
    <n v="17.537520839999999"/>
    <n v="5.7020602220000001"/>
    <n v="5.7020602220000001"/>
  </r>
  <r>
    <d v="2025-11-17T00:00:00"/>
    <x v="42"/>
    <n v="180"/>
    <n v="1"/>
    <n v="0.75"/>
    <n v="0.55600000000000005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0"/>
    <n v="4455"/>
    <n v="13"/>
    <n v="0.76800000000000002"/>
    <n v="0.29199999999999998"/>
    <n v="9.99"/>
    <n v="9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28"/>
    <n v="524"/>
    <n v="5"/>
    <n v="0.94199999999999995"/>
    <n v="0.95399999999999996"/>
    <n v="4.71"/>
    <n v="4.71"/>
    <s v="USD"/>
    <n v="1"/>
    <n v="3"/>
    <n v="3"/>
    <n v="3"/>
    <n v="1"/>
    <n v="3"/>
    <n v="3"/>
    <n v="3"/>
    <n v="37.49"/>
    <n v="96.29"/>
    <n v="96.29"/>
    <n v="96.29"/>
    <n v="4.8914736730000001"/>
    <n v="4.8914736730000001"/>
    <n v="20.443736730000001"/>
    <n v="20.443736730000001"/>
  </r>
  <r>
    <d v="2025-11-17T00:00:00"/>
    <x v="43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8"/>
    <n v="1128"/>
    <n v="5"/>
    <n v="1.234"/>
    <n v="0.443"/>
    <n v="6.17"/>
    <n v="6.17"/>
    <s v="USD"/>
    <n v="1"/>
    <n v="1"/>
    <n v="1"/>
    <n v="1"/>
    <n v="1"/>
    <n v="1"/>
    <n v="1"/>
    <n v="1"/>
    <n v="37.49"/>
    <n v="37.49"/>
    <n v="37.49"/>
    <n v="37.49"/>
    <n v="16.457722059999998"/>
    <n v="16.457722059999998"/>
    <n v="6.0761750409999999"/>
    <n v="6.0761750409999999"/>
  </r>
  <r>
    <d v="2025-11-17T00:00:00"/>
    <x v="43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8"/>
    <n v="497"/>
    <n v="3"/>
    <n v="1.0900000000000001"/>
    <n v="0.60399999999999998"/>
    <n v="3.27"/>
    <n v="3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43"/>
    <n v="78"/>
    <n v="1"/>
    <n v="0.51"/>
    <n v="1.282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28"/>
    <n v="811"/>
    <n v="7"/>
    <n v="0.8"/>
    <n v="0.86299999999999999"/>
    <n v="5.6"/>
    <n v="5.6"/>
    <s v="USD"/>
    <n v="0"/>
    <n v="2"/>
    <n v="2"/>
    <n v="2"/>
    <n v="0"/>
    <n v="2"/>
    <n v="2"/>
    <n v="2"/>
    <n v="0"/>
    <n v="59.37"/>
    <n v="59.37"/>
    <n v="59.37"/>
    <n v="9.4323732519999997"/>
    <n v="9.4323732519999997"/>
    <n v="10.60178571"/>
    <n v="10.60178571"/>
  </r>
  <r>
    <d v="2025-11-17T00:00:00"/>
    <x v="8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45"/>
    <n v="213"/>
    <n v="1"/>
    <n v="0.79"/>
    <n v="0.46899999999999997"/>
    <n v="0.79"/>
    <n v="0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"/>
    <n v="137"/>
    <n v="1"/>
    <n v="2.4900000000000002"/>
    <n v="0.73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5"/>
    <n v="439"/>
    <n v="5"/>
    <n v="0.83199999999999996"/>
    <n v="1.139"/>
    <n v="4.16"/>
    <n v="4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"/>
    <n v="462"/>
    <n v="3"/>
    <n v="1.5"/>
    <n v="0.64900000000000002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5"/>
    <n v="1066"/>
    <n v="18"/>
    <n v="0.89"/>
    <n v="1.6890000000000001"/>
    <n v="16.02"/>
    <n v="16.02"/>
    <s v="USD"/>
    <n v="4"/>
    <n v="6"/>
    <n v="6"/>
    <n v="6"/>
    <n v="4"/>
    <n v="6"/>
    <n v="6"/>
    <n v="6"/>
    <n v="163.96"/>
    <n v="282.72000000000003"/>
    <n v="282.72000000000003"/>
    <n v="282.72000000000003"/>
    <n v="5.666383701"/>
    <n v="5.666383701"/>
    <n v="17.647940070000001"/>
    <n v="17.647940070000001"/>
  </r>
  <r>
    <d v="2025-11-17T00:00:00"/>
    <x v="8"/>
    <n v="683"/>
    <n v="5"/>
    <n v="1.468"/>
    <n v="0.73199999999999998"/>
    <n v="7.34"/>
    <n v="7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5"/>
    <n v="1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5"/>
    <n v="692"/>
    <n v="8"/>
    <n v="0.66500000000000004"/>
    <n v="1.1559999999999999"/>
    <n v="5.32"/>
    <n v="5.32"/>
    <s v="USD"/>
    <n v="4"/>
    <n v="5"/>
    <n v="5"/>
    <n v="5"/>
    <n v="4"/>
    <n v="5"/>
    <n v="5"/>
    <n v="5"/>
    <n v="111.45"/>
    <n v="136.33000000000001"/>
    <n v="136.33000000000001"/>
    <n v="136.33000000000001"/>
    <n v="3.9022958999999999"/>
    <n v="3.9022958999999999"/>
    <n v="25.625939850000002"/>
    <n v="25.625939850000002"/>
  </r>
  <r>
    <d v="2025-11-17T00:00:00"/>
    <x v="8"/>
    <n v="145"/>
    <n v="4"/>
    <n v="1.448"/>
    <n v="2.7589999999999999"/>
    <n v="5.79"/>
    <n v="5.79"/>
    <s v="USD"/>
    <n v="1"/>
    <n v="1"/>
    <n v="1"/>
    <n v="1"/>
    <n v="1"/>
    <n v="1"/>
    <n v="1"/>
    <n v="1"/>
    <n v="36.49"/>
    <n v="36.49"/>
    <n v="36.49"/>
    <n v="36.49"/>
    <n v="15.867360919999999"/>
    <n v="15.867360919999999"/>
    <n v="6.3022452500000004"/>
    <n v="6.3022452500000004"/>
  </r>
  <r>
    <d v="2025-11-17T00:00:00"/>
    <x v="45"/>
    <n v="43"/>
    <n v="2"/>
    <n v="0.79500000000000004"/>
    <n v="4.6509999999999998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3"/>
    <n v="268"/>
    <n v="2"/>
    <n v="1.8"/>
    <n v="0.746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8"/>
    <n v="754"/>
    <n v="4"/>
    <n v="1.0429999999999999"/>
    <n v="0.53100000000000003"/>
    <n v="4.17"/>
    <n v="4.17"/>
    <s v="USD"/>
    <n v="1"/>
    <n v="1"/>
    <n v="1"/>
    <n v="1"/>
    <n v="1"/>
    <n v="1"/>
    <n v="1"/>
    <n v="1"/>
    <n v="35.880000000000003"/>
    <n v="35.880000000000003"/>
    <n v="35.880000000000003"/>
    <n v="35.880000000000003"/>
    <n v="11.62207358"/>
    <n v="11.62207358"/>
    <n v="8.6043165469999998"/>
    <n v="8.6043165469999998"/>
  </r>
  <r>
    <d v="2025-11-17T00:00:00"/>
    <x v="3"/>
    <n v="1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45"/>
    <n v="691"/>
    <n v="8"/>
    <n v="0.71"/>
    <n v="1.1579999999999999"/>
    <n v="5.68"/>
    <n v="5.68"/>
    <s v="USD"/>
    <n v="0"/>
    <n v="1"/>
    <n v="1"/>
    <n v="1"/>
    <n v="0"/>
    <n v="1"/>
    <n v="1"/>
    <n v="1"/>
    <n v="0"/>
    <n v="22.88"/>
    <n v="22.88"/>
    <n v="22.88"/>
    <n v="24.825174830000002"/>
    <n v="24.825174830000002"/>
    <n v="4.0281690140000004"/>
    <n v="4.0281690140000004"/>
  </r>
  <r>
    <d v="2025-11-17T00:00:00"/>
    <x v="5"/>
    <n v="1034"/>
    <n v="12"/>
    <n v="0.378"/>
    <n v="1.161"/>
    <n v="4.54"/>
    <n v="4.54"/>
    <s v="USD"/>
    <n v="1"/>
    <n v="1"/>
    <n v="1"/>
    <n v="1"/>
    <n v="1"/>
    <n v="1"/>
    <n v="1"/>
    <n v="1"/>
    <n v="24.49"/>
    <n v="24.49"/>
    <n v="24.49"/>
    <n v="24.49"/>
    <n v="18.538178850000001"/>
    <n v="18.538178850000001"/>
    <n v="5.394273128"/>
    <n v="5.394273128"/>
  </r>
  <r>
    <d v="2025-11-17T00:00:00"/>
    <x v="2"/>
    <n v="295"/>
    <n v="1"/>
    <n v="3.12"/>
    <n v="0.33900000000000002"/>
    <n v="3.12"/>
    <n v="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15"/>
    <n v="4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22"/>
    <n v="1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12"/>
    <n v="5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13"/>
    <n v="811"/>
    <n v="1"/>
    <n v="7.02"/>
    <n v="0.123"/>
    <n v="7.02"/>
    <n v="7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16"/>
    <n v="325"/>
    <n v="1"/>
    <n v="5.55"/>
    <n v="0.308"/>
    <n v="5.55"/>
    <n v="5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46"/>
    <n v="1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10"/>
    <n v="1192"/>
    <n v="1"/>
    <n v="3.76"/>
    <n v="8.4000000000000005E-2"/>
    <n v="3.76"/>
    <n v="3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7T00:00:00"/>
    <x v="8"/>
    <n v="1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7T00:00:00"/>
    <x v="11"/>
    <n v="290"/>
    <n v="1"/>
    <n v="6.37"/>
    <n v="0.34499999999999997"/>
    <n v="6.37"/>
    <n v="6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0"/>
    <n v="3742"/>
    <n v="31"/>
    <n v="1.7450000000000001"/>
    <n v="0.82799999999999996"/>
    <n v="54.09"/>
    <n v="54.09"/>
    <s v="USD"/>
    <n v="5"/>
    <n v="5"/>
    <n v="5"/>
    <n v="5"/>
    <n v="5"/>
    <n v="5"/>
    <n v="5"/>
    <n v="5"/>
    <n v="128.84"/>
    <n v="128.84"/>
    <n v="128.84"/>
    <n v="128.84"/>
    <n v="41.982303629999997"/>
    <n v="41.982303629999997"/>
    <n v="2.3819559990000001"/>
    <n v="2.3819559990000001"/>
  </r>
  <r>
    <d v="2025-11-18T00:00:00"/>
    <x v="1"/>
    <n v="10486"/>
    <n v="99"/>
    <n v="2.016"/>
    <n v="0.94399999999999995"/>
    <n v="199.62"/>
    <n v="199.62"/>
    <s v="USD"/>
    <n v="25"/>
    <n v="31"/>
    <n v="31"/>
    <n v="31"/>
    <n v="25"/>
    <n v="31"/>
    <n v="31"/>
    <n v="31"/>
    <n v="780.55"/>
    <n v="905.45"/>
    <n v="905.45"/>
    <n v="905.45"/>
    <n v="22.046496220000002"/>
    <n v="22.046496220000002"/>
    <n v="4.5358681489999997"/>
    <n v="4.5358681489999997"/>
  </r>
  <r>
    <d v="2025-11-18T00:00:00"/>
    <x v="2"/>
    <n v="2113"/>
    <n v="33"/>
    <n v="2.7639999999999998"/>
    <n v="1.5620000000000001"/>
    <n v="91.22"/>
    <n v="91.22"/>
    <s v="USD"/>
    <n v="2"/>
    <n v="3"/>
    <n v="3"/>
    <n v="3"/>
    <n v="3"/>
    <n v="5"/>
    <n v="5"/>
    <n v="5"/>
    <n v="89.64"/>
    <n v="149.4"/>
    <n v="149.4"/>
    <n v="149.4"/>
    <n v="61.057563590000001"/>
    <n v="61.057563590000001"/>
    <n v="1.6377987279999999"/>
    <n v="1.6377987279999999"/>
  </r>
  <r>
    <d v="2025-11-18T00:00:00"/>
    <x v="3"/>
    <n v="4515"/>
    <n v="24"/>
    <n v="3.8980000000000001"/>
    <n v="0.53200000000000003"/>
    <n v="93.54"/>
    <n v="93.54"/>
    <s v="USD"/>
    <n v="2"/>
    <n v="2"/>
    <n v="2"/>
    <n v="2"/>
    <n v="3"/>
    <n v="3"/>
    <n v="3"/>
    <n v="3"/>
    <n v="91.47"/>
    <n v="91.47"/>
    <n v="91.47"/>
    <n v="91.47"/>
    <n v="102.26303710000001"/>
    <n v="102.26303710000001"/>
    <n v="0.97787042980000005"/>
    <n v="0.97787042980000005"/>
  </r>
  <r>
    <d v="2025-11-18T00:00:00"/>
    <x v="4"/>
    <n v="1390"/>
    <n v="10"/>
    <n v="4.4109999999999996"/>
    <n v="0.71899999999999997"/>
    <n v="44.11"/>
    <n v="44.11"/>
    <s v="USD"/>
    <n v="2"/>
    <n v="2"/>
    <n v="2"/>
    <n v="2"/>
    <n v="4"/>
    <n v="4"/>
    <n v="4"/>
    <n v="4"/>
    <n v="385.35"/>
    <n v="385.35"/>
    <n v="385.35"/>
    <n v="385.35"/>
    <n v="11.44673673"/>
    <n v="11.44673673"/>
    <n v="8.7361142600000008"/>
    <n v="8.7361142600000008"/>
  </r>
  <r>
    <d v="2025-11-18T00:00:00"/>
    <x v="5"/>
    <n v="3961"/>
    <n v="33"/>
    <n v="1.927"/>
    <n v="0.83299999999999996"/>
    <n v="63.58"/>
    <n v="63.58"/>
    <s v="USD"/>
    <n v="7"/>
    <n v="9"/>
    <n v="9"/>
    <n v="9"/>
    <n v="7"/>
    <n v="10"/>
    <n v="10"/>
    <n v="10"/>
    <n v="196.09"/>
    <n v="301.56"/>
    <n v="301.56"/>
    <n v="301.56"/>
    <n v="21.083698099999999"/>
    <n v="21.083698099999999"/>
    <n v="4.7430009440000003"/>
    <n v="4.7430009440000003"/>
  </r>
  <r>
    <d v="2025-11-18T00:00:00"/>
    <x v="44"/>
    <n v="9260"/>
    <n v="82"/>
    <n v="2.46"/>
    <n v="0.88600000000000001"/>
    <n v="201.69"/>
    <n v="201.69"/>
    <s v="USD"/>
    <n v="23"/>
    <n v="25"/>
    <n v="25"/>
    <n v="25"/>
    <n v="23"/>
    <n v="25"/>
    <n v="25"/>
    <n v="25"/>
    <n v="703.2"/>
    <n v="783.57"/>
    <n v="783.57"/>
    <n v="783.57"/>
    <n v="25.73988284"/>
    <n v="25.73988284"/>
    <n v="3.885021568"/>
    <n v="3.885021568"/>
  </r>
  <r>
    <d v="2025-11-18T00:00:00"/>
    <x v="6"/>
    <n v="1936"/>
    <n v="13"/>
    <n v="2.0859999999999999"/>
    <n v="0.67100000000000004"/>
    <n v="27.12"/>
    <n v="27.12"/>
    <s v="USD"/>
    <n v="2"/>
    <n v="3"/>
    <n v="3"/>
    <n v="3"/>
    <n v="2"/>
    <n v="3"/>
    <n v="3"/>
    <n v="3"/>
    <n v="128.47"/>
    <n v="153.44999999999999"/>
    <n v="153.44999999999999"/>
    <n v="153.44999999999999"/>
    <n v="17.673509289999998"/>
    <n v="17.673509289999998"/>
    <n v="5.6581858409999999"/>
    <n v="5.6581858409999999"/>
  </r>
  <r>
    <d v="2025-11-18T00:00:00"/>
    <x v="7"/>
    <n v="4171"/>
    <n v="41"/>
    <n v="1.98"/>
    <n v="0.98299999999999998"/>
    <n v="81.19"/>
    <n v="81.19"/>
    <s v="USD"/>
    <n v="15"/>
    <n v="18"/>
    <n v="18"/>
    <n v="18"/>
    <n v="15"/>
    <n v="18"/>
    <n v="18"/>
    <n v="18"/>
    <n v="582.13"/>
    <n v="701.6"/>
    <n v="701.6"/>
    <n v="701.6"/>
    <n v="11.572120869999999"/>
    <n v="11.572120869999999"/>
    <n v="8.6414583080000007"/>
    <n v="8.6414583080000007"/>
  </r>
  <r>
    <d v="2025-11-18T00:00:00"/>
    <x v="35"/>
    <n v="3459"/>
    <n v="25"/>
    <n v="1.738"/>
    <n v="0.72299999999999998"/>
    <n v="43.44"/>
    <n v="43.44"/>
    <s v="USD"/>
    <n v="10"/>
    <n v="11"/>
    <n v="11"/>
    <n v="11"/>
    <n v="10"/>
    <n v="11"/>
    <n v="11"/>
    <n v="11"/>
    <n v="266.85000000000002"/>
    <n v="288.73"/>
    <n v="288.73"/>
    <n v="288.73"/>
    <n v="15.04519794"/>
    <n v="15.04519794"/>
    <n v="6.6466390420000003"/>
    <n v="6.6466390420000003"/>
  </r>
  <r>
    <d v="2025-11-18T00:00:00"/>
    <x v="8"/>
    <n v="985"/>
    <n v="6"/>
    <n v="4.1630000000000003"/>
    <n v="0.60899999999999999"/>
    <n v="24.98"/>
    <n v="24.98"/>
    <s v="USD"/>
    <n v="3"/>
    <n v="4"/>
    <n v="4"/>
    <n v="4"/>
    <n v="5"/>
    <n v="6"/>
    <n v="6"/>
    <n v="6"/>
    <n v="161.22999999999999"/>
    <n v="190.72"/>
    <n v="190.72"/>
    <n v="190.72"/>
    <n v="13.097734900000001"/>
    <n v="13.097734900000001"/>
    <n v="7.6349079260000003"/>
    <n v="7.6349079260000003"/>
  </r>
  <r>
    <d v="2025-11-18T00:00:00"/>
    <x v="9"/>
    <n v="1652"/>
    <n v="12"/>
    <n v="1.679"/>
    <n v="0.72599999999999998"/>
    <n v="20.149999999999999"/>
    <n v="20.149999999999999"/>
    <s v="USD"/>
    <n v="1"/>
    <n v="1"/>
    <n v="1"/>
    <n v="1"/>
    <n v="1"/>
    <n v="1"/>
    <n v="1"/>
    <n v="1"/>
    <n v="21.88"/>
    <n v="21.88"/>
    <n v="21.88"/>
    <n v="21.88"/>
    <n v="92.093235829999998"/>
    <n v="92.093235829999998"/>
    <n v="1.085856079"/>
    <n v="1.085856079"/>
  </r>
  <r>
    <d v="2025-11-18T00:00:00"/>
    <x v="4"/>
    <n v="8288"/>
    <n v="89"/>
    <n v="4.8150000000000004"/>
    <n v="1.0740000000000001"/>
    <n v="428.52"/>
    <n v="428.52"/>
    <s v="USD"/>
    <n v="29"/>
    <n v="32"/>
    <n v="32"/>
    <n v="32"/>
    <n v="39"/>
    <n v="42"/>
    <n v="42"/>
    <n v="42"/>
    <n v="1718.36"/>
    <n v="1903.24"/>
    <n v="1903.24"/>
    <n v="1903.24"/>
    <n v="22.515289719999998"/>
    <n v="22.515289719999998"/>
    <n v="4.4414263040000002"/>
    <n v="4.4414263040000002"/>
  </r>
  <r>
    <d v="2025-11-18T00:00:00"/>
    <x v="10"/>
    <n v="2852"/>
    <n v="27"/>
    <n v="5.4790000000000001"/>
    <n v="0.94699999999999995"/>
    <n v="147.94"/>
    <n v="147.94"/>
    <s v="USD"/>
    <n v="16"/>
    <n v="17"/>
    <n v="17"/>
    <n v="17"/>
    <n v="43"/>
    <n v="47"/>
    <n v="47"/>
    <n v="47"/>
    <n v="1541.56"/>
    <n v="1669.16"/>
    <n v="1669.16"/>
    <n v="1669.16"/>
    <n v="8.8631407410000005"/>
    <n v="8.8631407410000005"/>
    <n v="11.282682169999999"/>
    <n v="11.282682169999999"/>
  </r>
  <r>
    <d v="2025-11-18T00:00:00"/>
    <x v="11"/>
    <n v="3397"/>
    <n v="9"/>
    <n v="4.4130000000000003"/>
    <n v="0.26500000000000001"/>
    <n v="39.72"/>
    <n v="39.72"/>
    <s v="USD"/>
    <n v="7"/>
    <n v="7"/>
    <n v="7"/>
    <n v="7"/>
    <n v="8"/>
    <n v="8"/>
    <n v="8"/>
    <n v="8"/>
    <n v="235.42"/>
    <n v="235.42"/>
    <n v="235.42"/>
    <n v="235.42"/>
    <n v="16.871973489999998"/>
    <n v="16.871973489999998"/>
    <n v="5.9269889219999996"/>
    <n v="5.9269889219999996"/>
  </r>
  <r>
    <d v="2025-11-18T00:00:00"/>
    <x v="12"/>
    <n v="6108"/>
    <n v="42"/>
    <n v="5.3760000000000003"/>
    <n v="0.68799999999999994"/>
    <n v="225.8"/>
    <n v="225.8"/>
    <s v="USD"/>
    <n v="23"/>
    <n v="26"/>
    <n v="26"/>
    <n v="26"/>
    <n v="27"/>
    <n v="30"/>
    <n v="30"/>
    <n v="30"/>
    <n v="919.5"/>
    <n v="998.46"/>
    <n v="998.46"/>
    <n v="998.46"/>
    <n v="22.614826829999998"/>
    <n v="22.614826829999998"/>
    <n v="4.4218777679999999"/>
    <n v="4.4218777679999999"/>
  </r>
  <r>
    <d v="2025-11-18T00:00:00"/>
    <x v="13"/>
    <n v="12185"/>
    <n v="57"/>
    <n v="3.7290000000000001"/>
    <n v="0.46800000000000003"/>
    <n v="212.53"/>
    <n v="212.53"/>
    <s v="USD"/>
    <n v="12"/>
    <n v="15"/>
    <n v="15"/>
    <n v="15"/>
    <n v="15"/>
    <n v="19"/>
    <n v="19"/>
    <n v="19"/>
    <n v="386.54"/>
    <n v="515.99"/>
    <n v="515.99"/>
    <n v="515.99"/>
    <n v="41.18878273"/>
    <n v="41.18878273"/>
    <n v="2.4278454809999999"/>
    <n v="2.4278454809999999"/>
  </r>
  <r>
    <d v="2025-11-18T00:00:00"/>
    <x v="45"/>
    <n v="1322"/>
    <n v="7"/>
    <n v="3.5230000000000001"/>
    <n v="0.53"/>
    <n v="24.66"/>
    <n v="24.66"/>
    <s v="USD"/>
    <n v="1"/>
    <n v="1"/>
    <n v="1"/>
    <n v="1"/>
    <n v="3"/>
    <n v="3"/>
    <n v="3"/>
    <n v="3"/>
    <n v="64.47"/>
    <n v="64.47"/>
    <n v="64.47"/>
    <n v="64.47"/>
    <n v="38.250349"/>
    <n v="38.250349"/>
    <n v="2.6143552309999998"/>
    <n v="2.6143552309999998"/>
  </r>
  <r>
    <d v="2025-11-18T00:00:00"/>
    <x v="14"/>
    <n v="3664"/>
    <n v="27"/>
    <n v="3.0510000000000002"/>
    <n v="0.73699999999999999"/>
    <n v="82.39"/>
    <n v="82.39"/>
    <s v="USD"/>
    <n v="3"/>
    <n v="5"/>
    <n v="5"/>
    <n v="5"/>
    <n v="5"/>
    <n v="8"/>
    <n v="8"/>
    <n v="8"/>
    <n v="170.6"/>
    <n v="281.54000000000002"/>
    <n v="281.54000000000002"/>
    <n v="281.54000000000002"/>
    <n v="29.264047739999999"/>
    <n v="29.264047739999999"/>
    <n v="3.4171622770000001"/>
    <n v="3.4171622770000001"/>
  </r>
  <r>
    <d v="2025-11-18T00:00:00"/>
    <x v="46"/>
    <n v="1519"/>
    <n v="11"/>
    <n v="2.9990000000000001"/>
    <n v="0.72399999999999998"/>
    <n v="32.99"/>
    <n v="32.99"/>
    <s v="USD"/>
    <n v="1"/>
    <n v="1"/>
    <n v="1"/>
    <n v="1"/>
    <n v="1"/>
    <n v="1"/>
    <n v="1"/>
    <n v="1"/>
    <n v="35.880000000000003"/>
    <n v="35.880000000000003"/>
    <n v="35.880000000000003"/>
    <n v="35.880000000000003"/>
    <n v="91.945373470000007"/>
    <n v="91.945373470000007"/>
    <n v="1.087602304"/>
    <n v="1.087602304"/>
  </r>
  <r>
    <d v="2025-11-18T00:00:00"/>
    <x v="15"/>
    <n v="3456"/>
    <n v="12"/>
    <n v="3.7690000000000001"/>
    <n v="0.34699999999999998"/>
    <n v="45.23"/>
    <n v="45.23"/>
    <s v="USD"/>
    <n v="4"/>
    <n v="4"/>
    <n v="4"/>
    <n v="4"/>
    <n v="4"/>
    <n v="4"/>
    <n v="4"/>
    <n v="4"/>
    <n v="120.74"/>
    <n v="120.74"/>
    <n v="120.74"/>
    <n v="120.74"/>
    <n v="37.460659270000001"/>
    <n v="37.460659270000001"/>
    <n v="2.6694671680000002"/>
    <n v="2.6694671680000002"/>
  </r>
  <r>
    <d v="2025-11-18T00:00:00"/>
    <x v="16"/>
    <n v="1769"/>
    <n v="14"/>
    <n v="4.3019999999999996"/>
    <n v="0.79100000000000004"/>
    <n v="60.23"/>
    <n v="60.23"/>
    <s v="USD"/>
    <n v="9"/>
    <n v="9"/>
    <n v="9"/>
    <n v="9"/>
    <n v="10"/>
    <n v="10"/>
    <n v="10"/>
    <n v="10"/>
    <n v="281.43"/>
    <n v="281.43"/>
    <n v="281.43"/>
    <n v="281.43"/>
    <n v="21.401414209999999"/>
    <n v="21.401414209999999"/>
    <n v="4.6725884110000004"/>
    <n v="4.6725884110000004"/>
  </r>
  <r>
    <d v="2025-11-18T00:00:00"/>
    <x v="29"/>
    <n v="4298"/>
    <n v="20"/>
    <n v="2.3460000000000001"/>
    <n v="0.46500000000000002"/>
    <n v="46.92"/>
    <n v="46.92"/>
    <s v="USD"/>
    <n v="2"/>
    <n v="2"/>
    <n v="3"/>
    <n v="3"/>
    <n v="2"/>
    <n v="2"/>
    <n v="3"/>
    <n v="3"/>
    <n v="58.98"/>
    <n v="58.98"/>
    <n v="86.47"/>
    <n v="86.47"/>
    <n v="79.552390639999999"/>
    <n v="54.261593619999999"/>
    <n v="1.2570332479999999"/>
    <n v="1.842924126"/>
  </r>
  <r>
    <d v="2025-11-18T00:00:00"/>
    <x v="38"/>
    <n v="1557"/>
    <n v="7"/>
    <n v="4.63"/>
    <n v="0.45"/>
    <n v="32.409999999999997"/>
    <n v="32.409999999999997"/>
    <s v="USD"/>
    <n v="4"/>
    <n v="4"/>
    <n v="4"/>
    <n v="4"/>
    <n v="4"/>
    <n v="4"/>
    <n v="4"/>
    <n v="4"/>
    <n v="99.23"/>
    <n v="99.23"/>
    <n v="99.23"/>
    <n v="99.23"/>
    <n v="32.661493499999999"/>
    <n v="32.661493499999999"/>
    <n v="3.061709349"/>
    <n v="3.061709349"/>
  </r>
  <r>
    <d v="2025-11-18T00:00:00"/>
    <x v="49"/>
    <n v="5087"/>
    <n v="40"/>
    <n v="2.0179999999999998"/>
    <n v="0.78600000000000003"/>
    <n v="80.709999999999994"/>
    <n v="80.709999999999994"/>
    <s v="USD"/>
    <n v="10"/>
    <n v="13"/>
    <n v="13"/>
    <n v="13"/>
    <n v="10"/>
    <n v="13"/>
    <n v="13"/>
    <n v="13"/>
    <n v="366.29"/>
    <n v="446.54"/>
    <n v="446.54"/>
    <n v="446.54"/>
    <n v="18.074528600000001"/>
    <n v="18.074528600000001"/>
    <n v="5.5326477509999998"/>
    <n v="5.5326477509999998"/>
  </r>
  <r>
    <d v="2025-11-18T00:00:00"/>
    <x v="17"/>
    <n v="1486"/>
    <n v="10"/>
    <n v="5.4640000000000004"/>
    <n v="0.67300000000000004"/>
    <n v="54.64"/>
    <n v="54.64"/>
    <s v="USD"/>
    <n v="3"/>
    <n v="3"/>
    <n v="3"/>
    <n v="3"/>
    <n v="8"/>
    <n v="8"/>
    <n v="8"/>
    <n v="8"/>
    <n v="273.33999999999997"/>
    <n v="273.33999999999997"/>
    <n v="273.33999999999997"/>
    <n v="273.33999999999997"/>
    <n v="19.98975635"/>
    <n v="19.98975635"/>
    <n v="5.0025622250000001"/>
    <n v="5.0025622250000001"/>
  </r>
  <r>
    <d v="2025-11-18T00:00:00"/>
    <x v="37"/>
    <n v="715"/>
    <n v="8"/>
    <n v="4.9009999999999998"/>
    <n v="1.119"/>
    <n v="39.21"/>
    <n v="39.21"/>
    <s v="USD"/>
    <n v="3"/>
    <n v="3"/>
    <n v="3"/>
    <n v="3"/>
    <n v="4"/>
    <n v="4"/>
    <n v="4"/>
    <n v="4"/>
    <n v="111.35"/>
    <n v="111.35"/>
    <n v="111.35"/>
    <n v="111.35"/>
    <n v="35.213291419999997"/>
    <n v="35.213291419999997"/>
    <n v="2.8398367759999998"/>
    <n v="2.8398367759999998"/>
  </r>
  <r>
    <d v="2025-11-18T00:00:00"/>
    <x v="18"/>
    <n v="1472"/>
    <n v="11"/>
    <n v="3.5739999999999998"/>
    <n v="0.747"/>
    <n v="39.31"/>
    <n v="39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19"/>
    <n v="2278"/>
    <n v="8"/>
    <n v="6.35"/>
    <n v="0.35099999999999998"/>
    <n v="50.8"/>
    <n v="50.8"/>
    <s v="USD"/>
    <n v="4"/>
    <n v="4"/>
    <n v="4"/>
    <n v="4"/>
    <n v="5"/>
    <n v="5"/>
    <n v="5"/>
    <n v="5"/>
    <n v="403.95"/>
    <n v="403.95"/>
    <n v="403.95"/>
    <n v="403.95"/>
    <n v="12.57581384"/>
    <n v="12.57581384"/>
    <n v="7.9517716539999999"/>
    <n v="7.9517716539999999"/>
  </r>
  <r>
    <d v="2025-11-18T00:00:00"/>
    <x v="20"/>
    <n v="2931"/>
    <n v="9"/>
    <n v="5.08"/>
    <n v="0.307"/>
    <n v="45.72"/>
    <n v="45.72"/>
    <s v="USD"/>
    <n v="3"/>
    <n v="3"/>
    <n v="3"/>
    <n v="3"/>
    <n v="3"/>
    <n v="3"/>
    <n v="3"/>
    <n v="3"/>
    <n v="171.96"/>
    <n v="171.96"/>
    <n v="171.96"/>
    <n v="171.96"/>
    <n v="26.58757851"/>
    <n v="26.58757851"/>
    <n v="3.7611548560000001"/>
    <n v="3.7611548560000001"/>
  </r>
  <r>
    <d v="2025-11-18T00:00:00"/>
    <x v="21"/>
    <n v="3035"/>
    <n v="24"/>
    <n v="2.8180000000000001"/>
    <n v="0.79100000000000004"/>
    <n v="67.63"/>
    <n v="67.63"/>
    <s v="USD"/>
    <n v="7"/>
    <n v="9"/>
    <n v="9"/>
    <n v="9"/>
    <n v="9"/>
    <n v="11"/>
    <n v="11"/>
    <n v="11"/>
    <n v="311.17"/>
    <n v="363.15"/>
    <n v="363.15"/>
    <n v="363.15"/>
    <n v="18.62315847"/>
    <n v="18.62315847"/>
    <n v="5.3696584359999999"/>
    <n v="5.3696584359999999"/>
  </r>
  <r>
    <d v="2025-11-18T00:00:00"/>
    <x v="22"/>
    <n v="909"/>
    <n v="17"/>
    <n v="3.4569999999999999"/>
    <n v="1.87"/>
    <n v="58.77"/>
    <n v="58.77"/>
    <s v="USD"/>
    <n v="8"/>
    <n v="8"/>
    <n v="8"/>
    <n v="8"/>
    <n v="14"/>
    <n v="14"/>
    <n v="14"/>
    <n v="14"/>
    <n v="420.25"/>
    <n v="420.25"/>
    <n v="420.25"/>
    <n v="420.25"/>
    <n v="13.984533020000001"/>
    <n v="13.984533020000001"/>
    <n v="7.1507571890000001"/>
    <n v="7.1507571890000001"/>
  </r>
  <r>
    <d v="2025-11-18T00:00:00"/>
    <x v="3"/>
    <n v="1317"/>
    <n v="2"/>
    <n v="3.76"/>
    <n v="0.152"/>
    <n v="7.52"/>
    <n v="7.52"/>
    <s v="USD"/>
    <n v="1"/>
    <n v="1"/>
    <n v="1"/>
    <n v="1"/>
    <n v="1"/>
    <n v="1"/>
    <n v="1"/>
    <n v="1"/>
    <n v="29.49"/>
    <n v="29.49"/>
    <n v="29.49"/>
    <n v="29.49"/>
    <n v="25.500169549999999"/>
    <n v="25.500169549999999"/>
    <n v="3.9215425530000001"/>
    <n v="3.9215425530000001"/>
  </r>
  <r>
    <d v="2025-11-18T00:00:00"/>
    <x v="46"/>
    <n v="8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45"/>
    <n v="497"/>
    <n v="2"/>
    <n v="4.375"/>
    <n v="0.40200000000000002"/>
    <n v="8.75"/>
    <n v="8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10"/>
    <n v="4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14"/>
    <n v="243"/>
    <n v="1"/>
    <n v="2.9"/>
    <n v="0.41199999999999998"/>
    <n v="2.9"/>
    <n v="2.9"/>
    <s v="USD"/>
    <n v="1"/>
    <n v="1"/>
    <n v="1"/>
    <n v="1"/>
    <n v="1"/>
    <n v="1"/>
    <n v="1"/>
    <n v="1"/>
    <n v="36.979999999999997"/>
    <n v="36.979999999999997"/>
    <n v="36.979999999999997"/>
    <n v="36.979999999999997"/>
    <n v="7.8420767979999999"/>
    <n v="7.8420767979999999"/>
    <n v="12.75172414"/>
    <n v="12.75172414"/>
  </r>
  <r>
    <d v="2025-11-18T00:00:00"/>
    <x v="23"/>
    <n v="313"/>
    <n v="2"/>
    <n v="5.4"/>
    <n v="0.63900000000000001"/>
    <n v="10.8"/>
    <n v="10.8"/>
    <s v="USD"/>
    <n v="1"/>
    <n v="1"/>
    <n v="1"/>
    <n v="1"/>
    <n v="1"/>
    <n v="1"/>
    <n v="1"/>
    <n v="1"/>
    <n v="76.489999999999995"/>
    <n v="76.489999999999995"/>
    <n v="76.489999999999995"/>
    <n v="76.489999999999995"/>
    <n v="14.11949274"/>
    <n v="14.11949274"/>
    <n v="7.0824074069999998"/>
    <n v="7.0824074069999998"/>
  </r>
  <r>
    <d v="2025-11-18T00:00:00"/>
    <x v="34"/>
    <n v="533"/>
    <n v="3"/>
    <n v="4.1470000000000002"/>
    <n v="0.56299999999999994"/>
    <n v="12.44"/>
    <n v="12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18"/>
    <n v="124"/>
    <n v="1"/>
    <n v="3.13"/>
    <n v="0.80600000000000005"/>
    <n v="3.13"/>
    <n v="3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0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2"/>
    <n v="308"/>
    <n v="2"/>
    <n v="2.3849999999999998"/>
    <n v="0.64900000000000002"/>
    <n v="4.7699999999999996"/>
    <n v="4.76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6"/>
    <n v="552"/>
    <n v="3"/>
    <n v="3.05"/>
    <n v="0.54300000000000004"/>
    <n v="9.15"/>
    <n v="9.15"/>
    <s v="USD"/>
    <n v="4"/>
    <n v="4"/>
    <n v="4"/>
    <n v="4"/>
    <n v="4"/>
    <n v="4"/>
    <n v="4"/>
    <n v="4"/>
    <n v="80.2"/>
    <n v="80.2"/>
    <n v="80.2"/>
    <n v="80.2"/>
    <n v="11.40897756"/>
    <n v="11.40897756"/>
    <n v="8.7650273219999999"/>
    <n v="8.7650273219999999"/>
  </r>
  <r>
    <d v="2025-11-18T00:00:00"/>
    <x v="15"/>
    <n v="1116"/>
    <n v="1"/>
    <n v="2.86"/>
    <n v="0.09"/>
    <n v="2.86"/>
    <n v="2.86"/>
    <s v="USD"/>
    <n v="1"/>
    <n v="1"/>
    <n v="1"/>
    <n v="1"/>
    <n v="1"/>
    <n v="1"/>
    <n v="1"/>
    <n v="1"/>
    <n v="82.49"/>
    <n v="82.49"/>
    <n v="82.49"/>
    <n v="82.49"/>
    <n v="3.4670869199999999"/>
    <n v="3.4670869199999999"/>
    <n v="28.842657339999999"/>
    <n v="28.842657339999999"/>
  </r>
  <r>
    <d v="2025-11-18T00:00:00"/>
    <x v="36"/>
    <n v="2419"/>
    <n v="9"/>
    <n v="3.9409999999999998"/>
    <n v="0.372"/>
    <n v="35.47"/>
    <n v="35.47"/>
    <s v="USD"/>
    <n v="1"/>
    <n v="3"/>
    <n v="3"/>
    <n v="3"/>
    <n v="2"/>
    <n v="4"/>
    <n v="4"/>
    <n v="4"/>
    <n v="194.98"/>
    <n v="256.74"/>
    <n v="256.74"/>
    <n v="256.74"/>
    <n v="13.815533220000001"/>
    <n v="13.815533220000001"/>
    <n v="7.2382294900000002"/>
    <n v="7.2382294900000002"/>
  </r>
  <r>
    <d v="2025-11-18T00:00:00"/>
    <x v="32"/>
    <n v="3745"/>
    <n v="18"/>
    <n v="3.2890000000000001"/>
    <n v="0.48099999999999998"/>
    <n v="59.2"/>
    <n v="59.2"/>
    <s v="USD"/>
    <n v="1"/>
    <n v="1"/>
    <n v="1"/>
    <n v="1"/>
    <n v="1"/>
    <n v="1"/>
    <n v="1"/>
    <n v="1"/>
    <n v="26.49"/>
    <n v="26.49"/>
    <n v="26.49"/>
    <n v="26.49"/>
    <n v="223.48055869999999"/>
    <n v="223.48055869999999"/>
    <n v="0.44746621619999999"/>
    <n v="0.44746621619999999"/>
  </r>
  <r>
    <d v="2025-11-18T00:00:00"/>
    <x v="47"/>
    <n v="3428"/>
    <n v="18"/>
    <n v="2.2890000000000001"/>
    <n v="0.52500000000000002"/>
    <n v="41.21"/>
    <n v="41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24"/>
    <n v="478"/>
    <n v="1"/>
    <n v="3"/>
    <n v="0.20899999999999999"/>
    <n v="3"/>
    <n v="3"/>
    <s v="USD"/>
    <n v="2"/>
    <n v="2"/>
    <n v="2"/>
    <n v="2"/>
    <n v="2"/>
    <n v="2"/>
    <n v="2"/>
    <n v="2"/>
    <n v="167.98"/>
    <n v="167.98"/>
    <n v="167.98"/>
    <n v="167.98"/>
    <n v="1.7859268960000001"/>
    <n v="1.7859268960000001"/>
    <n v="55.993333329999999"/>
    <n v="55.993333329999999"/>
  </r>
  <r>
    <d v="2025-11-18T00:00:00"/>
    <x v="4"/>
    <n v="871"/>
    <n v="14"/>
    <n v="2.774"/>
    <n v="1.607"/>
    <n v="38.83"/>
    <n v="38.83"/>
    <s v="USD"/>
    <n v="3"/>
    <n v="4"/>
    <n v="4"/>
    <n v="4"/>
    <n v="3"/>
    <n v="4"/>
    <n v="4"/>
    <n v="4"/>
    <n v="109.47"/>
    <n v="145.96"/>
    <n v="145.96"/>
    <n v="145.96"/>
    <n v="26.60317895"/>
    <n v="26.60317895"/>
    <n v="3.7589492660000001"/>
    <n v="3.7589492660000001"/>
  </r>
  <r>
    <d v="2025-11-18T00:00:00"/>
    <x v="17"/>
    <n v="3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5"/>
    <n v="5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44"/>
    <n v="3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1"/>
    <n v="195"/>
    <n v="1"/>
    <n v="1.57"/>
    <n v="0.51300000000000001"/>
    <n v="1.57"/>
    <n v="1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21"/>
    <n v="1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25"/>
    <n v="328"/>
    <n v="1"/>
    <n v="3.09"/>
    <n v="0.30499999999999999"/>
    <n v="3.09"/>
    <n v="3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26"/>
    <n v="1440"/>
    <n v="9"/>
    <n v="3.0910000000000002"/>
    <n v="0.625"/>
    <n v="27.82"/>
    <n v="27.82"/>
    <s v="USD"/>
    <n v="2"/>
    <n v="2"/>
    <n v="2"/>
    <n v="2"/>
    <n v="2"/>
    <n v="2"/>
    <n v="2"/>
    <n v="2"/>
    <n v="38.369999999999997"/>
    <n v="38.369999999999997"/>
    <n v="38.369999999999997"/>
    <n v="38.369999999999997"/>
    <n v="72.504560850000004"/>
    <n v="72.504560850000004"/>
    <n v="1.3792235799999999"/>
    <n v="1.3792235799999999"/>
  </r>
  <r>
    <d v="2025-11-18T00:00:00"/>
    <x v="27"/>
    <n v="357"/>
    <n v="1"/>
    <n v="2.76"/>
    <n v="0.28000000000000003"/>
    <n v="2.76"/>
    <n v="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3"/>
    <n v="738"/>
    <n v="9"/>
    <n v="2.073"/>
    <n v="1.22"/>
    <n v="18.66"/>
    <n v="18.66"/>
    <s v="USD"/>
    <n v="2"/>
    <n v="2"/>
    <n v="2"/>
    <n v="2"/>
    <n v="2"/>
    <n v="2"/>
    <n v="2"/>
    <n v="2"/>
    <n v="38.369999999999997"/>
    <n v="38.369999999999997"/>
    <n v="38.369999999999997"/>
    <n v="38.369999999999997"/>
    <n v="48.631743550000003"/>
    <n v="48.631743550000003"/>
    <n v="2.056270096"/>
    <n v="2.056270096"/>
  </r>
  <r>
    <d v="2025-11-18T00:00:00"/>
    <x v="5"/>
    <n v="6"/>
    <n v="1"/>
    <n v="1.94"/>
    <n v="16.667000000000002"/>
    <n v="1.94"/>
    <n v="1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1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14"/>
    <n v="1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44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12"/>
    <n v="383"/>
    <n v="6"/>
    <n v="4.0579999999999998"/>
    <n v="1.5669999999999999"/>
    <n v="24.35"/>
    <n v="24.35"/>
    <s v="USD"/>
    <n v="4"/>
    <n v="4"/>
    <n v="4"/>
    <n v="4"/>
    <n v="4"/>
    <n v="4"/>
    <n v="4"/>
    <n v="4"/>
    <n v="135.35"/>
    <n v="135.35"/>
    <n v="135.35"/>
    <n v="135.35"/>
    <n v="17.99039527"/>
    <n v="17.99039527"/>
    <n v="5.5585215610000001"/>
    <n v="5.5585215610000001"/>
  </r>
  <r>
    <d v="2025-11-18T00:00:00"/>
    <x v="10"/>
    <n v="170"/>
    <n v="2"/>
    <n v="4.18"/>
    <n v="1.1759999999999999"/>
    <n v="8.36"/>
    <n v="8.36"/>
    <s v="USD"/>
    <n v="1"/>
    <n v="1"/>
    <n v="1"/>
    <n v="1"/>
    <n v="7"/>
    <n v="7"/>
    <n v="7"/>
    <n v="7"/>
    <n v="549.42999999999995"/>
    <n v="549.42999999999995"/>
    <n v="549.42999999999995"/>
    <n v="549.42999999999995"/>
    <n v="1.521576907"/>
    <n v="1.521576907"/>
    <n v="65.721291870000002"/>
    <n v="65.721291870000002"/>
  </r>
  <r>
    <d v="2025-11-18T00:00:00"/>
    <x v="28"/>
    <n v="285"/>
    <n v="2"/>
    <n v="2.82"/>
    <n v="0.70199999999999996"/>
    <n v="5.64"/>
    <n v="5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2"/>
    <n v="623"/>
    <n v="1"/>
    <n v="2.78"/>
    <n v="0.161"/>
    <n v="2.78"/>
    <n v="2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9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16"/>
    <n v="685"/>
    <n v="1"/>
    <n v="4.57"/>
    <n v="0.14599999999999999"/>
    <n v="4.57"/>
    <n v="4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48"/>
    <n v="1068"/>
    <n v="15"/>
    <n v="1.738"/>
    <n v="1.4039999999999999"/>
    <n v="26.07"/>
    <n v="26.07"/>
    <s v="USD"/>
    <n v="3"/>
    <n v="3"/>
    <n v="3"/>
    <n v="3"/>
    <n v="3"/>
    <n v="3"/>
    <n v="3"/>
    <n v="3"/>
    <n v="86.25"/>
    <n v="86.25"/>
    <n v="86.25"/>
    <n v="86.25"/>
    <n v="30.22608696"/>
    <n v="30.22608696"/>
    <n v="3.3084004600000001"/>
    <n v="3.3084004600000001"/>
  </r>
  <r>
    <d v="2025-11-18T00:00:00"/>
    <x v="19"/>
    <n v="1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29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29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29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29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0"/>
    <n v="857"/>
    <n v="9"/>
    <n v="0.68799999999999994"/>
    <n v="1.05"/>
    <n v="6.19"/>
    <n v="6.19"/>
    <s v="USD"/>
    <n v="1"/>
    <n v="2"/>
    <n v="2"/>
    <n v="2"/>
    <n v="1"/>
    <n v="3"/>
    <n v="3"/>
    <n v="3"/>
    <n v="13.88"/>
    <n v="41.64"/>
    <n v="41.64"/>
    <n v="41.64"/>
    <n v="14.865513930000001"/>
    <n v="14.865513930000001"/>
    <n v="6.7269789979999999"/>
    <n v="6.7269789979999999"/>
  </r>
  <r>
    <d v="2025-11-18T00:00:00"/>
    <x v="30"/>
    <n v="1392"/>
    <n v="18"/>
    <n v="0.48299999999999998"/>
    <n v="1.2929999999999999"/>
    <n v="8.69"/>
    <n v="8.69"/>
    <s v="USD"/>
    <n v="10"/>
    <n v="10"/>
    <n v="10"/>
    <n v="10"/>
    <n v="10"/>
    <n v="10"/>
    <n v="10"/>
    <n v="10"/>
    <n v="251.34"/>
    <n v="251.34"/>
    <n v="251.34"/>
    <n v="251.34"/>
    <n v="3.4574679719999999"/>
    <n v="3.4574679719999999"/>
    <n v="28.922899879999999"/>
    <n v="28.922899879999999"/>
  </r>
  <r>
    <d v="2025-11-18T00:00:00"/>
    <x v="30"/>
    <n v="444"/>
    <n v="6"/>
    <n v="0.38700000000000001"/>
    <n v="1.351"/>
    <n v="2.3199999999999998"/>
    <n v="2.3199999999999998"/>
    <s v="USD"/>
    <n v="2"/>
    <n v="4"/>
    <n v="4"/>
    <n v="4"/>
    <n v="2"/>
    <n v="4"/>
    <n v="4"/>
    <n v="4"/>
    <n v="38.86"/>
    <n v="75.33"/>
    <n v="75.33"/>
    <n v="75.33"/>
    <n v="3.0797822909999999"/>
    <n v="3.0797822909999999"/>
    <n v="32.469827590000001"/>
    <n v="32.469827590000001"/>
  </r>
  <r>
    <d v="2025-11-18T00:00:00"/>
    <x v="30"/>
    <n v="2614"/>
    <n v="21"/>
    <n v="0.28000000000000003"/>
    <n v="0.80300000000000005"/>
    <n v="5.89"/>
    <n v="5.89"/>
    <s v="USD"/>
    <n v="2"/>
    <n v="8"/>
    <n v="8"/>
    <n v="8"/>
    <n v="2"/>
    <n v="8"/>
    <n v="8"/>
    <n v="8"/>
    <n v="25.37"/>
    <n v="188.97"/>
    <n v="188.97"/>
    <n v="188.97"/>
    <n v="3.1168968619999999"/>
    <n v="3.1168968619999999"/>
    <n v="32.083191849999999"/>
    <n v="32.083191849999999"/>
  </r>
  <r>
    <d v="2025-11-18T00:00:00"/>
    <x v="31"/>
    <n v="91"/>
    <n v="1"/>
    <n v="1.23"/>
    <n v="1.099"/>
    <n v="1.23"/>
    <n v="1.23"/>
    <s v="USD"/>
    <n v="1"/>
    <n v="1"/>
    <n v="1"/>
    <n v="1"/>
    <n v="1"/>
    <n v="1"/>
    <n v="1"/>
    <n v="1"/>
    <n v="31.49"/>
    <n v="31.49"/>
    <n v="31.49"/>
    <n v="31.49"/>
    <n v="3.9060019050000001"/>
    <n v="3.9060019050000001"/>
    <n v="25.601626020000001"/>
    <n v="25.601626020000001"/>
  </r>
  <r>
    <d v="2025-11-18T00:00:00"/>
    <x v="32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1"/>
    <n v="590"/>
    <n v="5"/>
    <n v="1.41"/>
    <n v="0.84699999999999998"/>
    <n v="7.05"/>
    <n v="7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2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2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1"/>
    <n v="306"/>
    <n v="1"/>
    <n v="1.1399999999999999"/>
    <n v="0.32700000000000001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2"/>
    <n v="107"/>
    <n v="1"/>
    <n v="0.55000000000000004"/>
    <n v="0.93500000000000005"/>
    <n v="0.55000000000000004"/>
    <n v="0.55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1"/>
    <n v="1406"/>
    <n v="12"/>
    <n v="0.77200000000000002"/>
    <n v="0.85299999999999998"/>
    <n v="9.26"/>
    <n v="9.26"/>
    <s v="USD"/>
    <n v="1"/>
    <n v="1"/>
    <n v="1"/>
    <n v="1"/>
    <n v="1"/>
    <n v="1"/>
    <n v="1"/>
    <n v="1"/>
    <n v="34.880000000000003"/>
    <n v="34.880000000000003"/>
    <n v="34.880000000000003"/>
    <n v="34.880000000000003"/>
    <n v="26.548165139999998"/>
    <n v="26.548165139999998"/>
    <n v="3.7667386610000002"/>
    <n v="3.7667386610000002"/>
  </r>
  <r>
    <d v="2025-11-18T00:00:00"/>
    <x v="3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4"/>
    <n v="2497"/>
    <n v="15"/>
    <n v="1.268"/>
    <n v="0.60099999999999998"/>
    <n v="19.02"/>
    <n v="19.02"/>
    <s v="USD"/>
    <n v="1"/>
    <n v="1"/>
    <n v="1"/>
    <n v="1"/>
    <n v="1"/>
    <n v="1"/>
    <n v="1"/>
    <n v="1"/>
    <n v="22.88"/>
    <n v="22.88"/>
    <n v="22.88"/>
    <n v="22.88"/>
    <n v="83.129370629999997"/>
    <n v="83.129370629999997"/>
    <n v="1.2029442690000001"/>
    <n v="1.2029442690000001"/>
  </r>
  <r>
    <d v="2025-11-18T00:00:00"/>
    <x v="35"/>
    <n v="1343"/>
    <n v="9"/>
    <n v="0.98299999999999998"/>
    <n v="0.67"/>
    <n v="8.85"/>
    <n v="8.85"/>
    <s v="USD"/>
    <n v="3"/>
    <n v="5"/>
    <n v="5"/>
    <n v="5"/>
    <n v="3"/>
    <n v="5"/>
    <n v="5"/>
    <n v="5"/>
    <n v="68.739999999999995"/>
    <n v="125.11"/>
    <n v="125.11"/>
    <n v="125.11"/>
    <n v="7.0737750779999997"/>
    <n v="7.0737750779999997"/>
    <n v="14.136723160000001"/>
    <n v="14.136723160000001"/>
  </r>
  <r>
    <d v="2025-11-18T00:00:00"/>
    <x v="35"/>
    <n v="2197"/>
    <n v="13"/>
    <n v="1.006"/>
    <n v="0.59199999999999997"/>
    <n v="13.08"/>
    <n v="13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3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4"/>
    <n v="3611"/>
    <n v="21"/>
    <n v="1.1930000000000001"/>
    <n v="0.58199999999999996"/>
    <n v="25.06"/>
    <n v="25.06"/>
    <s v="USD"/>
    <n v="1"/>
    <n v="3"/>
    <n v="3"/>
    <n v="3"/>
    <n v="1"/>
    <n v="5"/>
    <n v="5"/>
    <n v="5"/>
    <n v="21.9"/>
    <n v="112.58"/>
    <n v="112.58"/>
    <n v="112.58"/>
    <n v="22.25972642"/>
    <n v="22.25972642"/>
    <n v="4.492418196"/>
    <n v="4.492418196"/>
  </r>
  <r>
    <d v="2025-11-18T00:00:00"/>
    <x v="33"/>
    <n v="9"/>
    <n v="1"/>
    <n v="1.23"/>
    <n v="11.111000000000001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4"/>
    <n v="405"/>
    <n v="5"/>
    <n v="0.86"/>
    <n v="1.2350000000000001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5"/>
    <n v="528"/>
    <n v="9"/>
    <n v="0.99"/>
    <n v="1.7050000000000001"/>
    <n v="8.91"/>
    <n v="8.91"/>
    <s v="USD"/>
    <n v="2"/>
    <n v="2"/>
    <n v="2"/>
    <n v="2"/>
    <n v="2"/>
    <n v="2"/>
    <n v="2"/>
    <n v="2"/>
    <n v="52.76"/>
    <n v="52.76"/>
    <n v="52.76"/>
    <n v="52.76"/>
    <n v="16.887793779999999"/>
    <n v="16.887793779999999"/>
    <n v="5.9214365879999997"/>
    <n v="5.9214365879999997"/>
  </r>
  <r>
    <d v="2025-11-18T00:00:00"/>
    <x v="34"/>
    <n v="8424"/>
    <n v="27"/>
    <n v="0.66700000000000004"/>
    <n v="0.32100000000000001"/>
    <n v="18.010000000000002"/>
    <n v="18.010000000000002"/>
    <s v="USD"/>
    <n v="2"/>
    <n v="2"/>
    <n v="2"/>
    <n v="2"/>
    <n v="2"/>
    <n v="2"/>
    <n v="2"/>
    <n v="2"/>
    <n v="56.78"/>
    <n v="56.78"/>
    <n v="56.78"/>
    <n v="56.78"/>
    <n v="31.718915110000001"/>
    <n v="31.718915110000001"/>
    <n v="3.1526929479999999"/>
    <n v="3.1526929479999999"/>
  </r>
  <r>
    <d v="2025-11-18T00:00:00"/>
    <x v="33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5"/>
    <n v="4651"/>
    <n v="26"/>
    <n v="0.59199999999999997"/>
    <n v="0.55900000000000005"/>
    <n v="15.4"/>
    <n v="15.4"/>
    <s v="USD"/>
    <n v="2"/>
    <n v="3"/>
    <n v="3"/>
    <n v="3"/>
    <n v="2"/>
    <n v="3"/>
    <n v="3"/>
    <n v="3"/>
    <n v="43.76"/>
    <n v="65.64"/>
    <n v="65.64"/>
    <n v="65.64"/>
    <n v="23.461304080000001"/>
    <n v="23.461304080000001"/>
    <n v="4.2623376620000002"/>
    <n v="4.2623376620000002"/>
  </r>
  <r>
    <d v="2025-11-18T00:00:00"/>
    <x v="36"/>
    <n v="298"/>
    <n v="10"/>
    <n v="1.677"/>
    <n v="3.3559999999999999"/>
    <n v="16.77"/>
    <n v="16.77"/>
    <s v="USD"/>
    <n v="5"/>
    <n v="5"/>
    <n v="5"/>
    <n v="5"/>
    <n v="6"/>
    <n v="6"/>
    <n v="6"/>
    <n v="6"/>
    <n v="170.94"/>
    <n v="170.94"/>
    <n v="170.94"/>
    <n v="170.94"/>
    <n v="9.8104598099999993"/>
    <n v="9.8104598099999993"/>
    <n v="10.193202149999999"/>
    <n v="10.193202149999999"/>
  </r>
  <r>
    <d v="2025-11-18T00:00:00"/>
    <x v="36"/>
    <n v="353"/>
    <n v="5"/>
    <n v="1.194"/>
    <n v="1.4159999999999999"/>
    <n v="5.97"/>
    <n v="5.97"/>
    <s v="USD"/>
    <n v="1"/>
    <n v="1"/>
    <n v="1"/>
    <n v="1"/>
    <n v="1"/>
    <n v="1"/>
    <n v="1"/>
    <n v="1"/>
    <n v="28.49"/>
    <n v="28.49"/>
    <n v="28.49"/>
    <n v="28.49"/>
    <n v="20.954720949999999"/>
    <n v="20.954720949999999"/>
    <n v="4.7721943050000002"/>
    <n v="4.7721943050000002"/>
  </r>
  <r>
    <d v="2025-11-18T00:00:00"/>
    <x v="36"/>
    <n v="309"/>
    <n v="7"/>
    <n v="1.401"/>
    <n v="2.2650000000000001"/>
    <n v="9.81"/>
    <n v="9.81"/>
    <s v="USD"/>
    <n v="3"/>
    <n v="4"/>
    <n v="4"/>
    <n v="4"/>
    <n v="3"/>
    <n v="4"/>
    <n v="4"/>
    <n v="4"/>
    <n v="86.86"/>
    <n v="115.35"/>
    <n v="115.35"/>
    <n v="115.35"/>
    <n v="8.5045513649999993"/>
    <n v="8.5045513649999993"/>
    <n v="11.75840979"/>
    <n v="11.75840979"/>
  </r>
  <r>
    <d v="2025-11-18T00:00:00"/>
    <x v="36"/>
    <n v="1008"/>
    <n v="7"/>
    <n v="0.68300000000000005"/>
    <n v="0.69399999999999995"/>
    <n v="4.78"/>
    <n v="4.78"/>
    <s v="USD"/>
    <n v="1"/>
    <n v="2"/>
    <n v="2"/>
    <n v="2"/>
    <n v="1"/>
    <n v="2"/>
    <n v="2"/>
    <n v="2"/>
    <n v="28.49"/>
    <n v="56.98"/>
    <n v="56.98"/>
    <n v="56.98"/>
    <n v="8.3889083889999991"/>
    <n v="8.3889083889999991"/>
    <n v="11.920502089999999"/>
    <n v="11.920502089999999"/>
  </r>
  <r>
    <d v="2025-11-18T00:00:00"/>
    <x v="37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8"/>
    <n v="12"/>
    <n v="1"/>
    <n v="1.47"/>
    <n v="8.3330000000000002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7"/>
    <n v="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8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7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7"/>
    <n v="2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9"/>
    <n v="825"/>
    <n v="14"/>
    <n v="0.98499999999999999"/>
    <n v="1.6970000000000001"/>
    <n v="13.79"/>
    <n v="13.79"/>
    <s v="USD"/>
    <n v="3"/>
    <n v="3"/>
    <n v="3"/>
    <n v="3"/>
    <n v="3"/>
    <n v="3"/>
    <n v="3"/>
    <n v="3"/>
    <n v="61.45"/>
    <n v="61.45"/>
    <n v="61.45"/>
    <n v="61.45"/>
    <n v="22.441008950000001"/>
    <n v="22.441008950000001"/>
    <n v="4.456127629"/>
    <n v="4.456127629"/>
  </r>
  <r>
    <d v="2025-11-18T00:00:00"/>
    <x v="40"/>
    <n v="636"/>
    <n v="6"/>
    <n v="1.68"/>
    <n v="0.94299999999999995"/>
    <n v="10.08"/>
    <n v="10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41"/>
    <n v="558"/>
    <n v="7"/>
    <n v="1.2909999999999999"/>
    <n v="1.254"/>
    <n v="9.0399999999999991"/>
    <n v="9.0399999999999991"/>
    <s v="USD"/>
    <n v="0"/>
    <n v="2"/>
    <n v="2"/>
    <n v="2"/>
    <n v="0"/>
    <n v="2"/>
    <n v="2"/>
    <n v="2"/>
    <n v="0"/>
    <n v="53.98"/>
    <n v="53.98"/>
    <n v="53.98"/>
    <n v="16.746943309999999"/>
    <n v="16.746943309999999"/>
    <n v="5.9712389379999999"/>
    <n v="5.9712389379999999"/>
  </r>
  <r>
    <d v="2025-11-18T00:00:00"/>
    <x v="42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9"/>
    <n v="1347"/>
    <n v="20"/>
    <n v="0.82699999999999996"/>
    <n v="1.4850000000000001"/>
    <n v="16.54"/>
    <n v="16.54"/>
    <s v="USD"/>
    <n v="4"/>
    <n v="6"/>
    <n v="6"/>
    <n v="6"/>
    <n v="5"/>
    <n v="7"/>
    <n v="7"/>
    <n v="7"/>
    <n v="87.84"/>
    <n v="123.21"/>
    <n v="123.21"/>
    <n v="123.21"/>
    <n v="13.42423505"/>
    <n v="13.42423505"/>
    <n v="7.449214027"/>
    <n v="7.449214027"/>
  </r>
  <r>
    <d v="2025-11-18T00:00:00"/>
    <x v="40"/>
    <n v="373"/>
    <n v="4"/>
    <n v="1.2"/>
    <n v="1.0720000000000001"/>
    <n v="4.8"/>
    <n v="4.8"/>
    <s v="USD"/>
    <n v="1"/>
    <n v="1"/>
    <n v="1"/>
    <n v="1"/>
    <n v="1"/>
    <n v="1"/>
    <n v="1"/>
    <n v="1"/>
    <n v="34.49"/>
    <n v="34.49"/>
    <n v="34.49"/>
    <n v="34.49"/>
    <n v="13.917077409999999"/>
    <n v="13.917077409999999"/>
    <n v="7.1854166670000001"/>
    <n v="7.1854166670000001"/>
  </r>
  <r>
    <d v="2025-11-18T00:00:00"/>
    <x v="41"/>
    <n v="1115"/>
    <n v="7"/>
    <n v="1.21"/>
    <n v="0.628"/>
    <n v="8.4700000000000006"/>
    <n v="8.4700000000000006"/>
    <s v="USD"/>
    <n v="3"/>
    <n v="3"/>
    <n v="3"/>
    <n v="3"/>
    <n v="3"/>
    <n v="3"/>
    <n v="3"/>
    <n v="3"/>
    <n v="62.74"/>
    <n v="62.74"/>
    <n v="62.74"/>
    <n v="62.74"/>
    <n v="13.50015939"/>
    <n v="13.50015939"/>
    <n v="7.407319953"/>
    <n v="7.407319953"/>
  </r>
  <r>
    <d v="2025-11-18T00:00:00"/>
    <x v="42"/>
    <n v="385"/>
    <n v="1"/>
    <n v="1.1100000000000001"/>
    <n v="0.26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42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9"/>
    <n v="306"/>
    <n v="3"/>
    <n v="0.623"/>
    <n v="0.98"/>
    <n v="1.87"/>
    <n v="1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40"/>
    <n v="1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41"/>
    <n v="679"/>
    <n v="5"/>
    <n v="1.24"/>
    <n v="0.73599999999999999"/>
    <n v="6.2"/>
    <n v="6.2"/>
    <s v="USD"/>
    <n v="2"/>
    <n v="2"/>
    <n v="2"/>
    <n v="2"/>
    <n v="3"/>
    <n v="3"/>
    <n v="3"/>
    <n v="3"/>
    <n v="72.84"/>
    <n v="72.84"/>
    <n v="72.84"/>
    <n v="72.84"/>
    <n v="8.5118066999999993"/>
    <n v="8.5118066999999993"/>
    <n v="11.7483871"/>
    <n v="11.7483871"/>
  </r>
  <r>
    <d v="2025-11-18T00:00:00"/>
    <x v="41"/>
    <n v="448"/>
    <n v="2"/>
    <n v="0.58499999999999996"/>
    <n v="0.44600000000000001"/>
    <n v="1.17"/>
    <n v="1.17"/>
    <s v="USD"/>
    <n v="4"/>
    <n v="4"/>
    <n v="4"/>
    <n v="4"/>
    <n v="6"/>
    <n v="6"/>
    <n v="6"/>
    <n v="6"/>
    <n v="316.5"/>
    <n v="316.5"/>
    <n v="316.5"/>
    <n v="316.5"/>
    <n v="0.36966824640000001"/>
    <n v="0.36966824640000001"/>
    <n v="270.51282049999998"/>
    <n v="270.51282049999998"/>
  </r>
  <r>
    <d v="2025-11-18T00:00:00"/>
    <x v="39"/>
    <n v="1564"/>
    <n v="14"/>
    <n v="0.48299999999999998"/>
    <n v="0.89500000000000002"/>
    <n v="6.76"/>
    <n v="6.76"/>
    <s v="USD"/>
    <n v="6"/>
    <n v="9"/>
    <n v="9"/>
    <n v="9"/>
    <n v="6"/>
    <n v="9"/>
    <n v="9"/>
    <n v="9"/>
    <n v="130.72"/>
    <n v="217.58"/>
    <n v="217.58"/>
    <n v="217.58"/>
    <n v="3.1069032079999999"/>
    <n v="3.1069032079999999"/>
    <n v="32.186390529999997"/>
    <n v="32.186390529999997"/>
  </r>
  <r>
    <d v="2025-11-18T00:00:00"/>
    <x v="42"/>
    <n v="230"/>
    <n v="1"/>
    <n v="0.65"/>
    <n v="0.435"/>
    <n v="0.65"/>
    <n v="0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40"/>
    <n v="3592"/>
    <n v="14"/>
    <n v="0.74099999999999999"/>
    <n v="0.39"/>
    <n v="10.38"/>
    <n v="10.38"/>
    <s v="USD"/>
    <n v="1"/>
    <n v="1"/>
    <n v="1"/>
    <n v="1"/>
    <n v="1"/>
    <n v="1"/>
    <n v="1"/>
    <n v="1"/>
    <n v="34.49"/>
    <n v="34.49"/>
    <n v="34.49"/>
    <n v="34.49"/>
    <n v="30.095679910000001"/>
    <n v="30.095679910000001"/>
    <n v="3.3227360309999998"/>
    <n v="3.3227360309999998"/>
  </r>
  <r>
    <d v="2025-11-18T00:00:00"/>
    <x v="28"/>
    <n v="436"/>
    <n v="4"/>
    <n v="1.21"/>
    <n v="0.91700000000000004"/>
    <n v="4.84"/>
    <n v="4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43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28"/>
    <n v="1473"/>
    <n v="9"/>
    <n v="1.2669999999999999"/>
    <n v="0.61099999999999999"/>
    <n v="11.4"/>
    <n v="11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43"/>
    <n v="43"/>
    <n v="1"/>
    <n v="1.47"/>
    <n v="2.3260000000000001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28"/>
    <n v="892"/>
    <n v="7"/>
    <n v="1.3260000000000001"/>
    <n v="0.78500000000000003"/>
    <n v="9.2799999999999994"/>
    <n v="9.2799999999999994"/>
    <s v="USD"/>
    <n v="1"/>
    <n v="1"/>
    <n v="1"/>
    <n v="1"/>
    <n v="1"/>
    <n v="1"/>
    <n v="1"/>
    <n v="1"/>
    <n v="37.49"/>
    <n v="37.49"/>
    <n v="37.49"/>
    <n v="37.49"/>
    <n v="24.75326754"/>
    <n v="24.75326754"/>
    <n v="4.0398706899999999"/>
    <n v="4.0398706899999999"/>
  </r>
  <r>
    <d v="2025-11-18T00:00:00"/>
    <x v="4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43"/>
    <n v="1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28"/>
    <n v="1085"/>
    <n v="7"/>
    <n v="0.53900000000000003"/>
    <n v="0.64500000000000002"/>
    <n v="3.77"/>
    <n v="3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45"/>
    <n v="349"/>
    <n v="2"/>
    <n v="1.335"/>
    <n v="0.57299999999999995"/>
    <n v="2.67"/>
    <n v="2.67"/>
    <s v="USD"/>
    <n v="1"/>
    <n v="1"/>
    <n v="1"/>
    <n v="1"/>
    <n v="2"/>
    <n v="2"/>
    <n v="2"/>
    <n v="2"/>
    <n v="42.98"/>
    <n v="42.98"/>
    <n v="42.98"/>
    <n v="42.98"/>
    <n v="6.2121917169999996"/>
    <n v="6.2121917169999996"/>
    <n v="16.097378280000001"/>
    <n v="16.097378280000001"/>
  </r>
  <r>
    <d v="2025-11-18T00:00:00"/>
    <x v="3"/>
    <n v="100"/>
    <n v="2"/>
    <n v="2.3250000000000002"/>
    <n v="2"/>
    <n v="4.6500000000000004"/>
    <n v="4.6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5"/>
    <n v="566"/>
    <n v="7"/>
    <n v="0.89300000000000002"/>
    <n v="1.2370000000000001"/>
    <n v="6.25"/>
    <n v="6.25"/>
    <s v="USD"/>
    <n v="2"/>
    <n v="2"/>
    <n v="2"/>
    <n v="2"/>
    <n v="2"/>
    <n v="2"/>
    <n v="2"/>
    <n v="2"/>
    <n v="65.39"/>
    <n v="65.39"/>
    <n v="65.39"/>
    <n v="65.39"/>
    <n v="9.5580363970000004"/>
    <n v="9.5580363970000004"/>
    <n v="10.462400000000001"/>
    <n v="10.462400000000001"/>
  </r>
  <r>
    <d v="2025-11-18T00:00:00"/>
    <x v="3"/>
    <n v="505"/>
    <n v="2"/>
    <n v="1"/>
    <n v="0.39600000000000002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5"/>
    <n v="1158"/>
    <n v="15"/>
    <n v="0.88300000000000001"/>
    <n v="1.2949999999999999"/>
    <n v="13.24"/>
    <n v="13.24"/>
    <s v="USD"/>
    <n v="5"/>
    <n v="7"/>
    <n v="7"/>
    <n v="7"/>
    <n v="5"/>
    <n v="7"/>
    <n v="7"/>
    <n v="7"/>
    <n v="117.72"/>
    <n v="189.09"/>
    <n v="189.09"/>
    <n v="189.09"/>
    <n v="7.0019567399999998"/>
    <n v="7.0019567399999998"/>
    <n v="14.281722050000001"/>
    <n v="14.281722050000001"/>
  </r>
  <r>
    <d v="2025-11-18T00:00:00"/>
    <x v="8"/>
    <n v="811"/>
    <n v="4"/>
    <n v="1.4850000000000001"/>
    <n v="0.49299999999999999"/>
    <n v="5.94"/>
    <n v="5.94"/>
    <s v="USD"/>
    <n v="2"/>
    <n v="2"/>
    <n v="2"/>
    <n v="2"/>
    <n v="2"/>
    <n v="2"/>
    <n v="2"/>
    <n v="2"/>
    <n v="53.98"/>
    <n v="53.98"/>
    <n v="53.98"/>
    <n v="53.98"/>
    <n v="11.00407558"/>
    <n v="11.00407558"/>
    <n v="9.0875420879999993"/>
    <n v="9.0875420879999993"/>
  </r>
  <r>
    <d v="2025-11-18T00:00:00"/>
    <x v="45"/>
    <n v="217"/>
    <n v="3"/>
    <n v="0.85"/>
    <n v="1.3819999999999999"/>
    <n v="2.5499999999999998"/>
    <n v="2.54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5"/>
    <n v="469"/>
    <n v="5"/>
    <n v="0.95399999999999996"/>
    <n v="1.0660000000000001"/>
    <n v="4.7699999999999996"/>
    <n v="4.76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8"/>
    <n v="130"/>
    <n v="2"/>
    <n v="1.62"/>
    <n v="1.538"/>
    <n v="3.24"/>
    <n v="3.24"/>
    <s v="USD"/>
    <n v="1"/>
    <n v="1"/>
    <n v="1"/>
    <n v="1"/>
    <n v="2"/>
    <n v="2"/>
    <n v="2"/>
    <n v="2"/>
    <n v="58.98"/>
    <n v="58.98"/>
    <n v="58.98"/>
    <n v="58.98"/>
    <n v="5.4933875890000001"/>
    <n v="5.4933875890000001"/>
    <n v="18.203703699999998"/>
    <n v="18.203703699999998"/>
  </r>
  <r>
    <d v="2025-11-18T00:00:00"/>
    <x v="45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3"/>
    <n v="190"/>
    <n v="4"/>
    <n v="1.905"/>
    <n v="2.105"/>
    <n v="7.62"/>
    <n v="7.62"/>
    <s v="USD"/>
    <n v="0"/>
    <n v="1"/>
    <n v="1"/>
    <n v="1"/>
    <n v="0"/>
    <n v="1"/>
    <n v="1"/>
    <n v="1"/>
    <n v="0"/>
    <n v="30.88"/>
    <n v="30.88"/>
    <n v="30.88"/>
    <n v="24.6761658"/>
    <n v="24.6761658"/>
    <n v="4.0524934379999999"/>
    <n v="4.0524934379999999"/>
  </r>
  <r>
    <d v="2025-11-18T00:00:00"/>
    <x v="8"/>
    <n v="1421"/>
    <n v="7"/>
    <n v="1.034"/>
    <n v="0.49299999999999999"/>
    <n v="7.24"/>
    <n v="7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3"/>
    <n v="1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45"/>
    <n v="875"/>
    <n v="2"/>
    <n v="0.72499999999999998"/>
    <n v="0.22900000000000001"/>
    <n v="1.45"/>
    <n v="1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5"/>
    <n v="1442"/>
    <n v="13"/>
    <n v="0.46500000000000002"/>
    <n v="0.90200000000000002"/>
    <n v="6.05"/>
    <n v="6.05"/>
    <s v="USD"/>
    <n v="1"/>
    <n v="1"/>
    <n v="1"/>
    <n v="1"/>
    <n v="1"/>
    <n v="1"/>
    <n v="1"/>
    <n v="1"/>
    <n v="24.49"/>
    <n v="24.49"/>
    <n v="24.49"/>
    <n v="24.49"/>
    <n v="24.703960800000001"/>
    <n v="24.703960800000001"/>
    <n v="4.0479338839999999"/>
    <n v="4.0479338839999999"/>
  </r>
  <r>
    <d v="2025-11-18T00:00:00"/>
    <x v="2"/>
    <n v="107"/>
    <n v="1"/>
    <n v="4.3499999999999996"/>
    <n v="0.93500000000000005"/>
    <n v="4.3499999999999996"/>
    <n v="4.34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15"/>
    <n v="545"/>
    <n v="2"/>
    <n v="2.06"/>
    <n v="0.36699999999999999"/>
    <n v="4.12"/>
    <n v="4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22"/>
    <n v="84"/>
    <n v="1"/>
    <n v="1.67"/>
    <n v="1.19"/>
    <n v="1.67"/>
    <n v="1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12"/>
    <n v="3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13"/>
    <n v="692"/>
    <n v="1"/>
    <n v="5.63"/>
    <n v="0.14499999999999999"/>
    <n v="5.63"/>
    <n v="5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16"/>
    <n v="2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46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10"/>
    <n v="7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8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8T00:00:00"/>
    <x v="8"/>
    <n v="46"/>
    <n v="1"/>
    <n v="5.67"/>
    <n v="2.1739999999999999"/>
    <n v="5.67"/>
    <n v="5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8T00:00:00"/>
    <x v="11"/>
    <n v="237"/>
    <n v="1"/>
    <n v="1.43"/>
    <n v="0.42199999999999999"/>
    <n v="1.43"/>
    <n v="1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0"/>
    <n v="3328"/>
    <n v="19"/>
    <n v="1.534"/>
    <n v="0.57099999999999995"/>
    <n v="29.15"/>
    <n v="29.15"/>
    <s v="USD"/>
    <n v="1"/>
    <n v="1"/>
    <n v="1"/>
    <n v="1"/>
    <n v="2"/>
    <n v="2"/>
    <n v="2"/>
    <n v="2"/>
    <n v="45.76"/>
    <n v="45.76"/>
    <n v="45.76"/>
    <n v="45.76"/>
    <n v="63.70192308"/>
    <n v="63.70192308"/>
    <n v="1.569811321"/>
    <n v="1.569811321"/>
  </r>
  <r>
    <d v="2025-11-19T00:00:00"/>
    <x v="1"/>
    <n v="9508"/>
    <n v="105"/>
    <n v="1.909"/>
    <n v="1.1040000000000001"/>
    <n v="200.47"/>
    <n v="200.47"/>
    <s v="USD"/>
    <n v="21"/>
    <n v="27"/>
    <n v="27"/>
    <n v="27"/>
    <n v="21"/>
    <n v="27"/>
    <n v="27"/>
    <n v="27"/>
    <n v="599.04999999999995"/>
    <n v="749.36"/>
    <n v="749.36"/>
    <n v="749.36"/>
    <n v="26.752161839999999"/>
    <n v="26.752161839999999"/>
    <n v="3.7380156630000001"/>
    <n v="3.7380156630000001"/>
  </r>
  <r>
    <d v="2025-11-19T00:00:00"/>
    <x v="2"/>
    <n v="3595"/>
    <n v="31"/>
    <n v="2.9750000000000001"/>
    <n v="0.86199999999999999"/>
    <n v="92.21"/>
    <n v="92.21"/>
    <s v="USD"/>
    <n v="7"/>
    <n v="8"/>
    <n v="8"/>
    <n v="8"/>
    <n v="7"/>
    <n v="8"/>
    <n v="8"/>
    <n v="8"/>
    <n v="210.87"/>
    <n v="237.75"/>
    <n v="237.75"/>
    <n v="237.75"/>
    <n v="38.784437429999997"/>
    <n v="38.784437429999997"/>
    <n v="2.578353758"/>
    <n v="2.578353758"/>
  </r>
  <r>
    <d v="2025-11-19T00:00:00"/>
    <x v="3"/>
    <n v="4732"/>
    <n v="24"/>
    <n v="4.0190000000000001"/>
    <n v="0.50700000000000001"/>
    <n v="96.45"/>
    <n v="96.45"/>
    <s v="USD"/>
    <n v="7"/>
    <n v="8"/>
    <n v="8"/>
    <n v="8"/>
    <n v="7"/>
    <n v="8"/>
    <n v="8"/>
    <n v="8"/>
    <n v="216.77"/>
    <n v="246.26"/>
    <n v="246.26"/>
    <n v="246.26"/>
    <n v="39.165922199999997"/>
    <n v="39.165922199999997"/>
    <n v="2.5532400210000001"/>
    <n v="2.5532400210000001"/>
  </r>
  <r>
    <d v="2025-11-19T00:00:00"/>
    <x v="4"/>
    <n v="909"/>
    <n v="3"/>
    <n v="4.8730000000000002"/>
    <n v="0.33"/>
    <n v="14.62"/>
    <n v="14.62"/>
    <s v="USD"/>
    <n v="0"/>
    <n v="2"/>
    <n v="2"/>
    <n v="2"/>
    <n v="0"/>
    <n v="2"/>
    <n v="2"/>
    <n v="2"/>
    <n v="0"/>
    <n v="69.37"/>
    <n v="69.37"/>
    <n v="69.37"/>
    <n v="21.075392820000001"/>
    <n v="21.075392820000001"/>
    <n v="4.7448700410000004"/>
    <n v="4.7448700410000004"/>
  </r>
  <r>
    <d v="2025-11-19T00:00:00"/>
    <x v="5"/>
    <n v="3189"/>
    <n v="30"/>
    <n v="1.5389999999999999"/>
    <n v="0.94099999999999995"/>
    <n v="46.16"/>
    <n v="46.16"/>
    <s v="USD"/>
    <n v="4"/>
    <n v="4"/>
    <n v="4"/>
    <n v="4"/>
    <n v="4"/>
    <n v="4"/>
    <n v="4"/>
    <n v="4"/>
    <n v="121.23"/>
    <n v="121.23"/>
    <n v="121.23"/>
    <n v="121.23"/>
    <n v="38.076383730000003"/>
    <n v="38.076383730000003"/>
    <n v="2.626299827"/>
    <n v="2.626299827"/>
  </r>
  <r>
    <d v="2025-11-19T00:00:00"/>
    <x v="44"/>
    <n v="8879"/>
    <n v="82"/>
    <n v="2.407"/>
    <n v="0.92400000000000004"/>
    <n v="197.34"/>
    <n v="197.34"/>
    <s v="USD"/>
    <n v="11"/>
    <n v="13"/>
    <n v="13"/>
    <n v="13"/>
    <n v="11"/>
    <n v="13"/>
    <n v="13"/>
    <n v="13"/>
    <n v="373.78"/>
    <n v="442.76"/>
    <n v="442.76"/>
    <n v="442.76"/>
    <n v="44.570421899999999"/>
    <n v="44.570421899999999"/>
    <n v="2.243640418"/>
    <n v="2.243640418"/>
  </r>
  <r>
    <d v="2025-11-19T00:00:00"/>
    <x v="6"/>
    <n v="1721"/>
    <n v="16"/>
    <n v="2.0550000000000002"/>
    <n v="0.93"/>
    <n v="32.880000000000003"/>
    <n v="32.880000000000003"/>
    <s v="USD"/>
    <n v="4"/>
    <n v="4"/>
    <n v="4"/>
    <n v="4"/>
    <n v="4"/>
    <n v="4"/>
    <n v="4"/>
    <n v="4"/>
    <n v="94.62"/>
    <n v="94.62"/>
    <n v="94.62"/>
    <n v="94.62"/>
    <n v="34.749524409999999"/>
    <n v="34.749524409999999"/>
    <n v="2.8777372259999998"/>
    <n v="2.8777372259999998"/>
  </r>
  <r>
    <d v="2025-11-19T00:00:00"/>
    <x v="7"/>
    <n v="5870"/>
    <n v="41"/>
    <n v="1.772"/>
    <n v="0.69799999999999995"/>
    <n v="72.66"/>
    <n v="72.66"/>
    <s v="USD"/>
    <n v="15"/>
    <n v="17"/>
    <n v="20"/>
    <n v="20"/>
    <n v="16"/>
    <n v="18"/>
    <n v="21"/>
    <n v="21"/>
    <n v="614.95000000000005"/>
    <n v="731.32"/>
    <n v="819.57"/>
    <n v="819.57"/>
    <n v="9.9354591699999997"/>
    <n v="8.8656246569999997"/>
    <n v="10.06496009"/>
    <n v="11.27952106"/>
  </r>
  <r>
    <d v="2025-11-19T00:00:00"/>
    <x v="35"/>
    <n v="2730"/>
    <n v="17"/>
    <n v="1.321"/>
    <n v="0.623"/>
    <n v="22.46"/>
    <n v="22.46"/>
    <s v="USD"/>
    <n v="2"/>
    <n v="4"/>
    <n v="4"/>
    <n v="4"/>
    <n v="2"/>
    <n v="4"/>
    <n v="4"/>
    <n v="4"/>
    <n v="43.76"/>
    <n v="88.52"/>
    <n v="88.52"/>
    <n v="88.52"/>
    <n v="25.37279711"/>
    <n v="25.37279711"/>
    <n v="3.941228851"/>
    <n v="3.941228851"/>
  </r>
  <r>
    <d v="2025-11-19T00:00:00"/>
    <x v="8"/>
    <n v="690"/>
    <n v="6"/>
    <n v="4.2229999999999999"/>
    <n v="0.87"/>
    <n v="25.34"/>
    <n v="25.34"/>
    <s v="USD"/>
    <n v="2"/>
    <n v="2"/>
    <n v="2"/>
    <n v="2"/>
    <n v="2"/>
    <n v="2"/>
    <n v="2"/>
    <n v="2"/>
    <n v="206.37"/>
    <n v="206.37"/>
    <n v="206.37"/>
    <n v="206.37"/>
    <n v="12.27891651"/>
    <n v="12.27891651"/>
    <n v="8.1440410419999996"/>
    <n v="8.1440410419999996"/>
  </r>
  <r>
    <d v="2025-11-19T00:00:00"/>
    <x v="9"/>
    <n v="2345"/>
    <n v="16"/>
    <n v="1.4279999999999999"/>
    <n v="0.68200000000000005"/>
    <n v="22.84"/>
    <n v="22.84"/>
    <s v="USD"/>
    <n v="3"/>
    <n v="3"/>
    <n v="3"/>
    <n v="3"/>
    <n v="3"/>
    <n v="3"/>
    <n v="3"/>
    <n v="3"/>
    <n v="81.25"/>
    <n v="81.25"/>
    <n v="81.25"/>
    <n v="81.25"/>
    <n v="28.110769229999999"/>
    <n v="28.110769229999999"/>
    <n v="3.557355517"/>
    <n v="3.557355517"/>
  </r>
  <r>
    <d v="2025-11-19T00:00:00"/>
    <x v="4"/>
    <n v="5167"/>
    <n v="46"/>
    <n v="4.9269999999999996"/>
    <n v="0.89"/>
    <n v="226.64"/>
    <n v="226.64"/>
    <s v="USD"/>
    <n v="19"/>
    <n v="21"/>
    <n v="21"/>
    <n v="21"/>
    <n v="22"/>
    <n v="25"/>
    <n v="25"/>
    <n v="25"/>
    <n v="780.56"/>
    <n v="890.03"/>
    <n v="890.03"/>
    <n v="890.03"/>
    <n v="25.464310189999999"/>
    <n v="25.464310189999999"/>
    <n v="3.927064949"/>
    <n v="3.927064949"/>
  </r>
  <r>
    <d v="2025-11-19T00:00:00"/>
    <x v="10"/>
    <n v="3485"/>
    <n v="24"/>
    <n v="5.6719999999999997"/>
    <n v="0.68899999999999995"/>
    <n v="136.13"/>
    <n v="136.13"/>
    <s v="USD"/>
    <n v="13"/>
    <n v="13"/>
    <n v="13"/>
    <n v="13"/>
    <n v="22"/>
    <n v="22"/>
    <n v="22"/>
    <n v="22"/>
    <n v="747"/>
    <n v="747"/>
    <n v="747"/>
    <n v="747"/>
    <n v="18.22356091"/>
    <n v="18.22356091"/>
    <n v="5.4874017479999999"/>
    <n v="5.4874017479999999"/>
  </r>
  <r>
    <d v="2025-11-19T00:00:00"/>
    <x v="11"/>
    <n v="2351"/>
    <n v="15"/>
    <n v="4.82"/>
    <n v="0.63800000000000001"/>
    <n v="72.3"/>
    <n v="72.3"/>
    <s v="USD"/>
    <n v="7"/>
    <n v="8"/>
    <n v="8"/>
    <n v="8"/>
    <n v="10"/>
    <n v="11"/>
    <n v="11"/>
    <n v="11"/>
    <n v="463.33"/>
    <n v="463.33"/>
    <n v="463.33"/>
    <n v="463.33"/>
    <n v="15.60442881"/>
    <n v="15.60442881"/>
    <n v="6.4084370679999996"/>
    <n v="6.4084370679999996"/>
  </r>
  <r>
    <d v="2025-11-19T00:00:00"/>
    <x v="12"/>
    <n v="5566"/>
    <n v="42"/>
    <n v="4.9480000000000004"/>
    <n v="0.755"/>
    <n v="207.81"/>
    <n v="207.81"/>
    <s v="USD"/>
    <n v="15"/>
    <n v="20"/>
    <n v="21"/>
    <n v="21"/>
    <n v="17"/>
    <n v="22"/>
    <n v="23"/>
    <n v="23"/>
    <n v="496.82"/>
    <n v="652.15"/>
    <n v="679.64"/>
    <n v="679.64"/>
    <n v="31.865368400000001"/>
    <n v="30.57648167"/>
    <n v="3.1382031659999998"/>
    <n v="3.270487465"/>
  </r>
  <r>
    <d v="2025-11-19T00:00:00"/>
    <x v="13"/>
    <n v="10505"/>
    <n v="42"/>
    <n v="3.5920000000000001"/>
    <n v="0.4"/>
    <n v="150.86000000000001"/>
    <n v="150.86000000000001"/>
    <s v="USD"/>
    <n v="13"/>
    <n v="15"/>
    <n v="15"/>
    <n v="15"/>
    <n v="14"/>
    <n v="16"/>
    <n v="16"/>
    <n v="16"/>
    <n v="417.17"/>
    <n v="465.13"/>
    <n v="465.13"/>
    <n v="465.13"/>
    <n v="32.433943200000002"/>
    <n v="32.433943200000002"/>
    <n v="3.0831897119999998"/>
    <n v="3.0831897119999998"/>
  </r>
  <r>
    <d v="2025-11-19T00:00:00"/>
    <x v="45"/>
    <n v="722"/>
    <n v="8"/>
    <n v="4.3410000000000002"/>
    <n v="1.1080000000000001"/>
    <n v="34.729999999999997"/>
    <n v="34.72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14"/>
    <n v="3093"/>
    <n v="22"/>
    <n v="3.0489999999999999"/>
    <n v="0.71099999999999997"/>
    <n v="67.08"/>
    <n v="67.08"/>
    <s v="USD"/>
    <n v="7"/>
    <n v="8"/>
    <n v="8"/>
    <n v="8"/>
    <n v="55"/>
    <n v="56"/>
    <n v="56"/>
    <n v="56"/>
    <n v="2024.7"/>
    <n v="2059.19"/>
    <n v="2059.19"/>
    <n v="2059.19"/>
    <n v="3.2575915769999999"/>
    <n v="3.2575915769999999"/>
    <n v="30.697525339999999"/>
    <n v="30.697525339999999"/>
  </r>
  <r>
    <d v="2025-11-19T00:00:00"/>
    <x v="46"/>
    <n v="4817"/>
    <n v="12"/>
    <n v="2.601"/>
    <n v="0.249"/>
    <n v="31.21"/>
    <n v="31.21"/>
    <s v="USD"/>
    <n v="4"/>
    <n v="4"/>
    <n v="4"/>
    <n v="4"/>
    <n v="6"/>
    <n v="6"/>
    <n v="6"/>
    <n v="6"/>
    <n v="186.28"/>
    <n v="186.28"/>
    <n v="186.28"/>
    <n v="186.28"/>
    <n v="16.754348289999999"/>
    <n v="16.754348289999999"/>
    <n v="5.9685998079999996"/>
    <n v="5.9685998079999996"/>
  </r>
  <r>
    <d v="2025-11-19T00:00:00"/>
    <x v="15"/>
    <n v="2507"/>
    <n v="12"/>
    <n v="3.7559999999999998"/>
    <n v="0.47899999999999998"/>
    <n v="45.07"/>
    <n v="45.07"/>
    <s v="USD"/>
    <n v="2"/>
    <n v="2"/>
    <n v="2"/>
    <n v="2"/>
    <n v="2"/>
    <n v="2"/>
    <n v="2"/>
    <n v="2"/>
    <n v="53.37"/>
    <n v="53.37"/>
    <n v="53.37"/>
    <n v="53.37"/>
    <n v="84.448191870000002"/>
    <n v="84.448191870000002"/>
    <n v="1.1841579760000001"/>
    <n v="1.1841579760000001"/>
  </r>
  <r>
    <d v="2025-11-19T00:00:00"/>
    <x v="16"/>
    <n v="1131"/>
    <n v="13"/>
    <n v="3.8170000000000002"/>
    <n v="1.149"/>
    <n v="49.62"/>
    <n v="49.62"/>
    <s v="USD"/>
    <n v="12"/>
    <n v="13"/>
    <n v="13"/>
    <n v="13"/>
    <n v="13"/>
    <n v="14"/>
    <n v="14"/>
    <n v="14"/>
    <n v="364.98"/>
    <n v="396.86"/>
    <n v="396.86"/>
    <n v="396.86"/>
    <n v="12.503149730000001"/>
    <n v="12.503149730000001"/>
    <n v="7.9979846840000004"/>
    <n v="7.9979846840000004"/>
  </r>
  <r>
    <d v="2025-11-19T00:00:00"/>
    <x v="29"/>
    <n v="3127"/>
    <n v="18"/>
    <n v="1.978"/>
    <n v="0.57599999999999996"/>
    <n v="35.6"/>
    <n v="35.6"/>
    <s v="USD"/>
    <n v="3"/>
    <n v="3"/>
    <n v="3"/>
    <n v="3"/>
    <n v="3"/>
    <n v="3"/>
    <n v="3"/>
    <n v="3"/>
    <n v="91.86"/>
    <n v="91.86"/>
    <n v="91.86"/>
    <n v="91.86"/>
    <n v="38.754626610000003"/>
    <n v="38.754626610000003"/>
    <n v="2.580337079"/>
    <n v="2.580337079"/>
  </r>
  <r>
    <d v="2025-11-19T00:00:00"/>
    <x v="38"/>
    <n v="2521"/>
    <n v="4"/>
    <n v="2.5129999999999999"/>
    <n v="0.159"/>
    <n v="10.050000000000001"/>
    <n v="10.050000000000001"/>
    <s v="USD"/>
    <n v="2"/>
    <n v="2"/>
    <n v="2"/>
    <n v="2"/>
    <n v="2"/>
    <n v="2"/>
    <n v="2"/>
    <n v="2"/>
    <n v="70.39"/>
    <n v="70.39"/>
    <n v="70.39"/>
    <n v="70.39"/>
    <n v="14.27759625"/>
    <n v="14.27759625"/>
    <n v="7.0039800999999997"/>
    <n v="7.0039800999999997"/>
  </r>
  <r>
    <d v="2025-11-19T00:00:00"/>
    <x v="49"/>
    <n v="4243"/>
    <n v="38"/>
    <n v="2.1070000000000002"/>
    <n v="0.89600000000000002"/>
    <n v="80.06"/>
    <n v="80.06"/>
    <s v="USD"/>
    <n v="5"/>
    <n v="5"/>
    <n v="5"/>
    <n v="5"/>
    <n v="7"/>
    <n v="7"/>
    <n v="7"/>
    <n v="7"/>
    <n v="146.6"/>
    <n v="146.6"/>
    <n v="146.6"/>
    <n v="146.6"/>
    <n v="54.6111869"/>
    <n v="54.6111869"/>
    <n v="1.831126655"/>
    <n v="1.831126655"/>
  </r>
  <r>
    <d v="2025-11-19T00:00:00"/>
    <x v="17"/>
    <n v="1741"/>
    <n v="11"/>
    <n v="5.9550000000000001"/>
    <n v="0.63200000000000001"/>
    <n v="65.5"/>
    <n v="65.5"/>
    <s v="USD"/>
    <n v="3"/>
    <n v="4"/>
    <n v="4"/>
    <n v="4"/>
    <n v="3"/>
    <n v="4"/>
    <n v="4"/>
    <n v="4"/>
    <n v="106.25"/>
    <n v="141.13"/>
    <n v="141.13"/>
    <n v="141.13"/>
    <n v="46.411110319999999"/>
    <n v="46.411110319999999"/>
    <n v="2.1546564890000002"/>
    <n v="2.1546564890000002"/>
  </r>
  <r>
    <d v="2025-11-19T00:00:00"/>
    <x v="37"/>
    <n v="2116"/>
    <n v="7"/>
    <n v="4.327"/>
    <n v="0.33100000000000002"/>
    <n v="30.29"/>
    <n v="30.29"/>
    <s v="USD"/>
    <n v="3"/>
    <n v="3"/>
    <n v="3"/>
    <n v="3"/>
    <n v="4"/>
    <n v="4"/>
    <n v="4"/>
    <n v="4"/>
    <n v="203.56"/>
    <n v="203.56"/>
    <n v="203.56"/>
    <n v="203.56"/>
    <n v="14.880133620000001"/>
    <n v="14.880133620000001"/>
    <n v="6.7203697590000004"/>
    <n v="6.7203697590000004"/>
  </r>
  <r>
    <d v="2025-11-19T00:00:00"/>
    <x v="18"/>
    <n v="2076"/>
    <n v="7"/>
    <n v="3.044"/>
    <n v="0.33700000000000002"/>
    <n v="21.31"/>
    <n v="21.31"/>
    <s v="USD"/>
    <n v="1"/>
    <n v="1"/>
    <n v="1"/>
    <n v="1"/>
    <n v="3"/>
    <n v="3"/>
    <n v="3"/>
    <n v="3"/>
    <n v="104.64"/>
    <n v="104.64"/>
    <n v="104.64"/>
    <n v="104.64"/>
    <n v="20.36506116"/>
    <n v="20.36506116"/>
    <n v="4.9103707180000002"/>
    <n v="4.9103707180000002"/>
  </r>
  <r>
    <d v="2025-11-19T00:00:00"/>
    <x v="19"/>
    <n v="2349"/>
    <n v="7"/>
    <n v="7.9240000000000004"/>
    <n v="0.29799999999999999"/>
    <n v="55.47"/>
    <n v="55.47"/>
    <s v="USD"/>
    <n v="2"/>
    <n v="2"/>
    <n v="2"/>
    <n v="2"/>
    <n v="3"/>
    <n v="3"/>
    <n v="3"/>
    <n v="3"/>
    <n v="235.47"/>
    <n v="235.47"/>
    <n v="235.47"/>
    <n v="235.47"/>
    <n v="23.557141040000001"/>
    <n v="23.557141040000001"/>
    <n v="4.2449972960000002"/>
    <n v="4.2449972960000002"/>
  </r>
  <r>
    <d v="2025-11-19T00:00:00"/>
    <x v="20"/>
    <n v="3287"/>
    <n v="18"/>
    <n v="4.843"/>
    <n v="0.54800000000000004"/>
    <n v="87.17"/>
    <n v="87.17"/>
    <s v="USD"/>
    <n v="9"/>
    <n v="9"/>
    <n v="9"/>
    <n v="9"/>
    <n v="14"/>
    <n v="14"/>
    <n v="14"/>
    <n v="14"/>
    <n v="687.58"/>
    <n v="687.58"/>
    <n v="687.58"/>
    <n v="687.58"/>
    <n v="12.67779749"/>
    <n v="12.67779749"/>
    <n v="7.887805438"/>
    <n v="7.887805438"/>
  </r>
  <r>
    <d v="2025-11-19T00:00:00"/>
    <x v="21"/>
    <n v="2684"/>
    <n v="19"/>
    <n v="2.8620000000000001"/>
    <n v="0.70799999999999996"/>
    <n v="54.38"/>
    <n v="54.38"/>
    <s v="USD"/>
    <n v="9"/>
    <n v="10"/>
    <n v="10"/>
    <n v="10"/>
    <n v="9"/>
    <n v="10"/>
    <n v="10"/>
    <n v="10"/>
    <n v="314.75"/>
    <n v="338.63"/>
    <n v="338.63"/>
    <n v="338.63"/>
    <n v="16.05882527"/>
    <n v="16.05882527"/>
    <n v="6.2271055540000004"/>
    <n v="6.2271055540000004"/>
  </r>
  <r>
    <d v="2025-11-19T00:00:00"/>
    <x v="22"/>
    <n v="709"/>
    <n v="7"/>
    <n v="2.766"/>
    <n v="0.98699999999999999"/>
    <n v="19.36"/>
    <n v="19.36"/>
    <s v="USD"/>
    <n v="1"/>
    <n v="2"/>
    <n v="2"/>
    <n v="2"/>
    <n v="1"/>
    <n v="2"/>
    <n v="2"/>
    <n v="2"/>
    <n v="26.49"/>
    <n v="52.98"/>
    <n v="52.98"/>
    <n v="52.98"/>
    <n v="36.542091360000001"/>
    <n v="36.542091360000001"/>
    <n v="2.736570248"/>
    <n v="2.736570248"/>
  </r>
  <r>
    <d v="2025-11-19T00:00:00"/>
    <x v="3"/>
    <n v="527"/>
    <n v="1"/>
    <n v="3.63"/>
    <n v="0.19"/>
    <n v="3.63"/>
    <n v="3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46"/>
    <n v="8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45"/>
    <n v="2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10"/>
    <n v="512"/>
    <n v="2"/>
    <n v="3.355"/>
    <n v="0.39100000000000001"/>
    <n v="6.71"/>
    <n v="6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14"/>
    <n v="2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23"/>
    <n v="273"/>
    <n v="1"/>
    <n v="5.36"/>
    <n v="0.36599999999999999"/>
    <n v="5.36"/>
    <n v="5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4"/>
    <n v="442"/>
    <n v="1"/>
    <n v="2.4900000000000002"/>
    <n v="0.226000000000000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18"/>
    <n v="157"/>
    <n v="1"/>
    <n v="2.73"/>
    <n v="0.63700000000000001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0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2"/>
    <n v="4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6"/>
    <n v="565"/>
    <n v="5"/>
    <n v="2.266"/>
    <n v="0.88500000000000001"/>
    <n v="11.33"/>
    <n v="11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15"/>
    <n v="416"/>
    <n v="1"/>
    <n v="3.54"/>
    <n v="0.24"/>
    <n v="3.54"/>
    <n v="3.54"/>
    <s v="USD"/>
    <n v="2"/>
    <n v="2"/>
    <n v="2"/>
    <n v="2"/>
    <n v="2"/>
    <n v="2"/>
    <n v="2"/>
    <n v="2"/>
    <n v="59.37"/>
    <n v="59.37"/>
    <n v="59.37"/>
    <n v="59.37"/>
    <n v="5.9626073770000003"/>
    <n v="5.9626073770000003"/>
    <n v="16.771186440000001"/>
    <n v="16.771186440000001"/>
  </r>
  <r>
    <d v="2025-11-19T00:00:00"/>
    <x v="36"/>
    <n v="1883"/>
    <n v="13"/>
    <n v="3.5470000000000002"/>
    <n v="0.69"/>
    <n v="46.11"/>
    <n v="46.11"/>
    <s v="USD"/>
    <n v="1"/>
    <n v="1"/>
    <n v="1"/>
    <n v="1"/>
    <n v="1"/>
    <n v="1"/>
    <n v="1"/>
    <n v="1"/>
    <n v="97.49"/>
    <n v="97.49"/>
    <n v="97.49"/>
    <n v="97.49"/>
    <n v="47.297158680000003"/>
    <n v="47.297158680000003"/>
    <n v="2.114291911"/>
    <n v="2.114291911"/>
  </r>
  <r>
    <d v="2025-11-19T00:00:00"/>
    <x v="32"/>
    <n v="4434"/>
    <n v="15"/>
    <n v="3.1440000000000001"/>
    <n v="0.33800000000000002"/>
    <n v="47.16"/>
    <n v="47.16"/>
    <s v="USD"/>
    <n v="1"/>
    <n v="1"/>
    <n v="1"/>
    <n v="1"/>
    <n v="1"/>
    <n v="1"/>
    <n v="1"/>
    <n v="1"/>
    <n v="36.880000000000003"/>
    <n v="36.880000000000003"/>
    <n v="36.880000000000003"/>
    <n v="36.880000000000003"/>
    <n v="127.8741866"/>
    <n v="127.8741866"/>
    <n v="0.78201865989999997"/>
    <n v="0.78201865989999997"/>
  </r>
  <r>
    <d v="2025-11-19T00:00:00"/>
    <x v="47"/>
    <n v="4016"/>
    <n v="23"/>
    <n v="1.7509999999999999"/>
    <n v="0.57299999999999995"/>
    <n v="40.270000000000003"/>
    <n v="40.270000000000003"/>
    <s v="USD"/>
    <n v="1"/>
    <n v="1"/>
    <n v="1"/>
    <n v="1"/>
    <n v="3"/>
    <n v="3"/>
    <n v="3"/>
    <n v="3"/>
    <n v="47.94"/>
    <n v="47.94"/>
    <n v="47.94"/>
    <n v="47.94"/>
    <n v="84.000834380000001"/>
    <n v="84.000834380000001"/>
    <n v="1.1904643660000001"/>
    <n v="1.1904643660000001"/>
  </r>
  <r>
    <d v="2025-11-19T00:00:00"/>
    <x v="24"/>
    <n v="255"/>
    <n v="2"/>
    <n v="6.66"/>
    <n v="0.78400000000000003"/>
    <n v="13.32"/>
    <n v="13.32"/>
    <s v="USD"/>
    <n v="1"/>
    <n v="1"/>
    <n v="1"/>
    <n v="1"/>
    <n v="1"/>
    <n v="1"/>
    <n v="1"/>
    <n v="1"/>
    <n v="29.98"/>
    <n v="29.98"/>
    <n v="29.98"/>
    <n v="29.98"/>
    <n v="44.429619750000001"/>
    <n v="44.429619750000001"/>
    <n v="2.250750751"/>
    <n v="2.250750751"/>
  </r>
  <r>
    <d v="2025-11-19T00:00:00"/>
    <x v="4"/>
    <n v="1056"/>
    <n v="23"/>
    <n v="2.8439999999999999"/>
    <n v="2.1779999999999999"/>
    <n v="65.41"/>
    <n v="65.41"/>
    <s v="USD"/>
    <n v="2"/>
    <n v="3"/>
    <n v="3"/>
    <n v="3"/>
    <n v="2"/>
    <n v="3"/>
    <n v="3"/>
    <n v="3"/>
    <n v="72.98"/>
    <n v="109.47"/>
    <n v="109.47"/>
    <n v="109.47"/>
    <n v="59.751530099999997"/>
    <n v="59.751530099999997"/>
    <n v="1.673597309"/>
    <n v="1.673597309"/>
  </r>
  <r>
    <d v="2025-11-19T00:00:00"/>
    <x v="17"/>
    <n v="314"/>
    <n v="1"/>
    <n v="4.1100000000000003"/>
    <n v="0.318"/>
    <n v="4.1100000000000003"/>
    <n v="4.1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5"/>
    <n v="387"/>
    <n v="1"/>
    <n v="1.42"/>
    <n v="0.25800000000000001"/>
    <n v="1.42"/>
    <n v="1.4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44"/>
    <n v="286"/>
    <n v="1"/>
    <n v="5.35"/>
    <n v="0.35"/>
    <n v="5.35"/>
    <n v="5.35"/>
    <s v="USD"/>
    <n v="1"/>
    <n v="1"/>
    <n v="1"/>
    <n v="1"/>
    <n v="1"/>
    <n v="1"/>
    <n v="1"/>
    <n v="1"/>
    <n v="34.49"/>
    <n v="34.49"/>
    <n v="34.49"/>
    <n v="34.49"/>
    <n v="15.511742529999999"/>
    <n v="15.511742529999999"/>
    <n v="6.4467289719999998"/>
    <n v="6.4467289719999998"/>
  </r>
  <r>
    <d v="2025-11-19T00:00:00"/>
    <x v="1"/>
    <n v="2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21"/>
    <n v="177"/>
    <n v="1"/>
    <n v="2.19"/>
    <n v="0.56499999999999995"/>
    <n v="2.19"/>
    <n v="2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25"/>
    <n v="4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26"/>
    <n v="2204"/>
    <n v="10"/>
    <n v="3.07"/>
    <n v="0.45400000000000001"/>
    <n v="30.7"/>
    <n v="30.7"/>
    <s v="USD"/>
    <n v="1"/>
    <n v="1"/>
    <n v="1"/>
    <n v="1"/>
    <n v="1"/>
    <n v="1"/>
    <n v="1"/>
    <n v="1"/>
    <n v="12.49"/>
    <n v="12.49"/>
    <n v="12.49"/>
    <n v="12.49"/>
    <n v="245.79663729999999"/>
    <n v="245.79663729999999"/>
    <n v="0.40684039090000002"/>
    <n v="0.40684039090000002"/>
  </r>
  <r>
    <d v="2025-11-19T00:00:00"/>
    <x v="27"/>
    <n v="1302"/>
    <n v="1"/>
    <n v="2.21"/>
    <n v="7.6999999999999999E-2"/>
    <n v="2.21"/>
    <n v="2.21"/>
    <s v="USD"/>
    <n v="1"/>
    <n v="1"/>
    <n v="1"/>
    <n v="1"/>
    <n v="1"/>
    <n v="1"/>
    <n v="1"/>
    <n v="1"/>
    <n v="25.49"/>
    <n v="25.49"/>
    <n v="25.49"/>
    <n v="25.49"/>
    <n v="8.6700666930000008"/>
    <n v="8.6700666930000008"/>
    <n v="11.533936649999999"/>
    <n v="11.533936649999999"/>
  </r>
  <r>
    <d v="2025-11-19T00:00:00"/>
    <x v="33"/>
    <n v="1899"/>
    <n v="9"/>
    <n v="1.823"/>
    <n v="0.47399999999999998"/>
    <n v="16.41"/>
    <n v="16.41"/>
    <s v="USD"/>
    <n v="3"/>
    <n v="3"/>
    <n v="3"/>
    <n v="3"/>
    <n v="3"/>
    <n v="3"/>
    <n v="3"/>
    <n v="3"/>
    <n v="36.86"/>
    <n v="36.86"/>
    <n v="36.86"/>
    <n v="36.86"/>
    <n v="44.519804669999999"/>
    <n v="44.519804669999999"/>
    <n v="2.2461913469999999"/>
    <n v="2.2461913469999999"/>
  </r>
  <r>
    <d v="2025-11-19T00:00:00"/>
    <x v="5"/>
    <n v="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1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14"/>
    <n v="188"/>
    <n v="4"/>
    <n v="3.5880000000000001"/>
    <n v="2.1280000000000001"/>
    <n v="14.35"/>
    <n v="14.35"/>
    <s v="USD"/>
    <n v="4"/>
    <n v="4"/>
    <n v="4"/>
    <n v="4"/>
    <n v="5"/>
    <n v="5"/>
    <n v="5"/>
    <n v="5"/>
    <n v="236.8"/>
    <n v="236.8"/>
    <n v="236.8"/>
    <n v="236.8"/>
    <n v="6.0599662160000003"/>
    <n v="6.0599662160000003"/>
    <n v="16.501742159999999"/>
    <n v="16.501742159999999"/>
  </r>
  <r>
    <d v="2025-11-19T00:00:00"/>
    <x v="44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12"/>
    <n v="549"/>
    <n v="9"/>
    <n v="3.7559999999999998"/>
    <n v="1.639"/>
    <n v="33.799999999999997"/>
    <n v="33.799999999999997"/>
    <s v="USD"/>
    <n v="5"/>
    <n v="5"/>
    <n v="5"/>
    <n v="5"/>
    <n v="7"/>
    <n v="7"/>
    <n v="7"/>
    <n v="7"/>
    <n v="196.43"/>
    <n v="196.43"/>
    <n v="196.43"/>
    <n v="196.43"/>
    <n v="17.207147580000001"/>
    <n v="17.207147580000001"/>
    <n v="5.8115384619999997"/>
    <n v="5.8115384619999997"/>
  </r>
  <r>
    <d v="2025-11-19T00:00:00"/>
    <x v="10"/>
    <n v="249"/>
    <n v="2"/>
    <n v="5"/>
    <n v="0.80300000000000005"/>
    <n v="10"/>
    <n v="10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28"/>
    <n v="367"/>
    <n v="6"/>
    <n v="3.3650000000000002"/>
    <n v="1.635"/>
    <n v="20.190000000000001"/>
    <n v="20.190000000000001"/>
    <s v="USD"/>
    <n v="1"/>
    <n v="1"/>
    <n v="1"/>
    <n v="1"/>
    <n v="1"/>
    <n v="1"/>
    <n v="1"/>
    <n v="1"/>
    <n v="24.88"/>
    <n v="24.88"/>
    <n v="24.88"/>
    <n v="24.88"/>
    <n v="81.149517680000002"/>
    <n v="81.149517680000002"/>
    <n v="1.232293214"/>
    <n v="1.232293214"/>
  </r>
  <r>
    <d v="2025-11-19T00:00:00"/>
    <x v="32"/>
    <n v="429"/>
    <n v="2"/>
    <n v="3.09"/>
    <n v="0.46600000000000003"/>
    <n v="6.18"/>
    <n v="6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9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16"/>
    <n v="392"/>
    <n v="1"/>
    <n v="7.51"/>
    <n v="0.255"/>
    <n v="7.51"/>
    <n v="7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48"/>
    <n v="1131"/>
    <n v="8"/>
    <n v="1.921"/>
    <n v="0.70699999999999996"/>
    <n v="15.37"/>
    <n v="15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19"/>
    <n v="232"/>
    <n v="1"/>
    <n v="4.62"/>
    <n v="0.43099999999999999"/>
    <n v="4.62"/>
    <n v="4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29"/>
    <n v="56"/>
    <n v="1"/>
    <n v="1.44"/>
    <n v="1.786"/>
    <n v="1.44"/>
    <n v="1.44"/>
    <s v="USD"/>
    <n v="1"/>
    <n v="1"/>
    <n v="1"/>
    <n v="1"/>
    <n v="1"/>
    <n v="1"/>
    <n v="1"/>
    <n v="1"/>
    <n v="34.49"/>
    <n v="34.49"/>
    <n v="34.49"/>
    <n v="34.49"/>
    <n v="4.175123224"/>
    <n v="4.175123224"/>
    <n v="23.95138889"/>
    <n v="23.95138889"/>
  </r>
  <r>
    <d v="2025-11-19T00:00:00"/>
    <x v="29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29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0"/>
    <n v="791"/>
    <n v="10"/>
    <n v="0.65400000000000003"/>
    <n v="1.264"/>
    <n v="6.54"/>
    <n v="6.54"/>
    <s v="USD"/>
    <n v="1"/>
    <n v="1"/>
    <n v="1"/>
    <n v="1"/>
    <n v="1"/>
    <n v="1"/>
    <n v="1"/>
    <n v="1"/>
    <n v="13.88"/>
    <n v="13.88"/>
    <n v="13.88"/>
    <n v="13.88"/>
    <n v="47.118155620000003"/>
    <n v="47.118155620000003"/>
    <n v="2.1223241590000002"/>
    <n v="2.1223241590000002"/>
  </r>
  <r>
    <d v="2025-11-19T00:00:00"/>
    <x v="30"/>
    <n v="1336"/>
    <n v="13"/>
    <n v="0.54600000000000004"/>
    <n v="0.97299999999999998"/>
    <n v="7.1"/>
    <n v="7.1"/>
    <s v="USD"/>
    <n v="1"/>
    <n v="1"/>
    <n v="1"/>
    <n v="1"/>
    <n v="1"/>
    <n v="1"/>
    <n v="1"/>
    <n v="1"/>
    <n v="13.88"/>
    <n v="13.88"/>
    <n v="13.88"/>
    <n v="13.88"/>
    <n v="51.15273775"/>
    <n v="51.15273775"/>
    <n v="1.9549295769999999"/>
    <n v="1.9549295769999999"/>
  </r>
  <r>
    <d v="2025-11-19T00:00:00"/>
    <x v="30"/>
    <n v="295"/>
    <n v="6"/>
    <n v="0.38800000000000001"/>
    <n v="2.0339999999999998"/>
    <n v="2.33"/>
    <n v="2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0"/>
    <n v="2767"/>
    <n v="28"/>
    <n v="0.29899999999999999"/>
    <n v="1.012"/>
    <n v="8.3699999999999992"/>
    <n v="8.3699999999999992"/>
    <s v="USD"/>
    <n v="1"/>
    <n v="1"/>
    <n v="1"/>
    <n v="1"/>
    <n v="1"/>
    <n v="1"/>
    <n v="1"/>
    <n v="1"/>
    <n v="27.59"/>
    <n v="27.59"/>
    <n v="27.59"/>
    <n v="27.59"/>
    <n v="30.337078649999999"/>
    <n v="30.337078649999999"/>
    <n v="3.296296296"/>
    <n v="3.296296296"/>
  </r>
  <r>
    <d v="2025-11-19T00:00:00"/>
    <x v="31"/>
    <n v="83"/>
    <n v="1"/>
    <n v="1.26"/>
    <n v="1.2050000000000001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2"/>
    <n v="1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1"/>
    <n v="524"/>
    <n v="6"/>
    <n v="1.5"/>
    <n v="1.145"/>
    <n v="9"/>
    <n v="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2"/>
    <n v="1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2"/>
    <n v="64"/>
    <n v="2"/>
    <n v="0.72"/>
    <n v="3.125"/>
    <n v="1.44"/>
    <n v="1.44"/>
    <s v="USD"/>
    <n v="0"/>
    <n v="2"/>
    <n v="2"/>
    <n v="2"/>
    <n v="0"/>
    <n v="2"/>
    <n v="2"/>
    <n v="2"/>
    <n v="0"/>
    <n v="228.8"/>
    <n v="228.8"/>
    <n v="228.8"/>
    <n v="0.62937062939999999"/>
    <n v="0.62937062939999999"/>
    <n v="158.88888890000001"/>
    <n v="158.88888890000001"/>
  </r>
  <r>
    <d v="2025-11-19T00:00:00"/>
    <x v="31"/>
    <n v="245"/>
    <n v="3"/>
    <n v="1.24"/>
    <n v="1.224"/>
    <n v="3.72"/>
    <n v="3.72"/>
    <s v="USD"/>
    <n v="1"/>
    <n v="1"/>
    <n v="1"/>
    <n v="1"/>
    <n v="1"/>
    <n v="1"/>
    <n v="1"/>
    <n v="1"/>
    <n v="42.49"/>
    <n v="42.49"/>
    <n v="42.49"/>
    <n v="42.49"/>
    <n v="8.7550011770000005"/>
    <n v="8.7550011770000005"/>
    <n v="11.422043009999999"/>
    <n v="11.422043009999999"/>
  </r>
  <r>
    <d v="2025-11-19T00:00:00"/>
    <x v="32"/>
    <n v="1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1"/>
    <n v="1097"/>
    <n v="8"/>
    <n v="0.77800000000000002"/>
    <n v="0.72899999999999998"/>
    <n v="6.22"/>
    <n v="6.22"/>
    <s v="USD"/>
    <n v="3"/>
    <n v="3"/>
    <n v="3"/>
    <n v="3"/>
    <n v="3"/>
    <n v="3"/>
    <n v="3"/>
    <n v="3"/>
    <n v="78.25"/>
    <n v="78.25"/>
    <n v="78.25"/>
    <n v="78.25"/>
    <n v="7.9488817889999996"/>
    <n v="7.9488817889999996"/>
    <n v="12.580385850000001"/>
    <n v="12.580385850000001"/>
  </r>
  <r>
    <d v="2025-11-19T00:00:00"/>
    <x v="3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4"/>
    <n v="2146"/>
    <n v="16"/>
    <n v="1.0429999999999999"/>
    <n v="0.746"/>
    <n v="16.68"/>
    <n v="16.68"/>
    <s v="USD"/>
    <n v="3"/>
    <n v="3"/>
    <n v="3"/>
    <n v="3"/>
    <n v="4"/>
    <n v="4"/>
    <n v="4"/>
    <n v="4"/>
    <n v="123.17"/>
    <n v="123.17"/>
    <n v="123.17"/>
    <n v="123.17"/>
    <n v="13.542258670000001"/>
    <n v="13.542258670000001"/>
    <n v="7.3842925660000001"/>
    <n v="7.3842925660000001"/>
  </r>
  <r>
    <d v="2025-11-19T00:00:00"/>
    <x v="35"/>
    <n v="1248"/>
    <n v="17"/>
    <n v="1.0149999999999999"/>
    <n v="1.3620000000000001"/>
    <n v="17.25"/>
    <n v="17.25"/>
    <s v="USD"/>
    <n v="2"/>
    <n v="2"/>
    <n v="2"/>
    <n v="2"/>
    <n v="2"/>
    <n v="2"/>
    <n v="2"/>
    <n v="2"/>
    <n v="59.76"/>
    <n v="59.76"/>
    <n v="59.76"/>
    <n v="59.76"/>
    <n v="28.865461849999999"/>
    <n v="28.865461849999999"/>
    <n v="3.464347826"/>
    <n v="3.464347826"/>
  </r>
  <r>
    <d v="2025-11-19T00:00:00"/>
    <x v="35"/>
    <n v="2118"/>
    <n v="11"/>
    <n v="0.84499999999999997"/>
    <n v="0.51900000000000002"/>
    <n v="9.3000000000000007"/>
    <n v="9.3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3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4"/>
    <n v="3835"/>
    <n v="18"/>
    <n v="0.94299999999999995"/>
    <n v="0.46899999999999997"/>
    <n v="16.98"/>
    <n v="16.98"/>
    <s v="USD"/>
    <n v="4"/>
    <n v="4"/>
    <n v="4"/>
    <n v="4"/>
    <n v="4"/>
    <n v="4"/>
    <n v="4"/>
    <n v="4"/>
    <n v="124.35"/>
    <n v="124.35"/>
    <n v="124.35"/>
    <n v="124.35"/>
    <n v="13.655006029999999"/>
    <n v="13.655006029999999"/>
    <n v="7.3233215549999997"/>
    <n v="7.3233215549999997"/>
  </r>
  <r>
    <d v="2025-11-19T00:00:00"/>
    <x v="3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4"/>
    <n v="368"/>
    <n v="1"/>
    <n v="0.82"/>
    <n v="0.27200000000000002"/>
    <n v="0.82"/>
    <n v="0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5"/>
    <n v="585"/>
    <n v="5"/>
    <n v="0.81399999999999995"/>
    <n v="0.85499999999999998"/>
    <n v="4.07"/>
    <n v="4.07"/>
    <s v="USD"/>
    <n v="2"/>
    <n v="2"/>
    <n v="2"/>
    <n v="2"/>
    <n v="2"/>
    <n v="2"/>
    <n v="2"/>
    <n v="2"/>
    <n v="52.76"/>
    <n v="52.76"/>
    <n v="52.76"/>
    <n v="52.76"/>
    <n v="7.7141774070000002"/>
    <n v="7.7141774070000002"/>
    <n v="12.963144959999999"/>
    <n v="12.963144959999999"/>
  </r>
  <r>
    <d v="2025-11-19T00:00:00"/>
    <x v="34"/>
    <n v="9903"/>
    <n v="19"/>
    <n v="0.68799999999999994"/>
    <n v="0.192"/>
    <n v="13.07"/>
    <n v="13.07"/>
    <s v="USD"/>
    <n v="3"/>
    <n v="5"/>
    <n v="5"/>
    <n v="5"/>
    <n v="3"/>
    <n v="5"/>
    <n v="5"/>
    <n v="5"/>
    <n v="68.64"/>
    <n v="127.4"/>
    <n v="127.4"/>
    <n v="127.4"/>
    <n v="10.259026690000001"/>
    <n v="10.259026690000001"/>
    <n v="9.7475133889999999"/>
    <n v="9.7475133889999999"/>
  </r>
  <r>
    <d v="2025-11-19T00:00:00"/>
    <x v="33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5"/>
    <n v="3268"/>
    <n v="16"/>
    <n v="0.55500000000000005"/>
    <n v="0.49"/>
    <n v="8.8800000000000008"/>
    <n v="8.88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6"/>
    <n v="314"/>
    <n v="5"/>
    <n v="1.556"/>
    <n v="1.5920000000000001"/>
    <n v="7.78"/>
    <n v="7.78"/>
    <s v="USD"/>
    <n v="2"/>
    <n v="3"/>
    <n v="3"/>
    <n v="3"/>
    <n v="2"/>
    <n v="3"/>
    <n v="3"/>
    <n v="3"/>
    <n v="56.98"/>
    <n v="85.47"/>
    <n v="85.47"/>
    <n v="85.47"/>
    <n v="9.1026091030000007"/>
    <n v="9.1026091030000007"/>
    <n v="10.985861180000001"/>
    <n v="10.985861180000001"/>
  </r>
  <r>
    <d v="2025-11-19T00:00:00"/>
    <x v="36"/>
    <n v="407"/>
    <n v="4"/>
    <n v="0.88300000000000001"/>
    <n v="0.98299999999999998"/>
    <n v="3.53"/>
    <n v="3.53"/>
    <s v="USD"/>
    <n v="1"/>
    <n v="2"/>
    <n v="2"/>
    <n v="2"/>
    <n v="1"/>
    <n v="3"/>
    <n v="3"/>
    <n v="3"/>
    <n v="36.979999999999997"/>
    <n v="93.96"/>
    <n v="93.96"/>
    <n v="93.96"/>
    <n v="3.756917837"/>
    <n v="3.756917837"/>
    <n v="26.617563740000001"/>
    <n v="26.617563740000001"/>
  </r>
  <r>
    <d v="2025-11-19T00:00:00"/>
    <x v="36"/>
    <n v="352"/>
    <n v="6"/>
    <n v="1.9450000000000001"/>
    <n v="1.7050000000000001"/>
    <n v="11.67"/>
    <n v="11.67"/>
    <s v="USD"/>
    <n v="2"/>
    <n v="2"/>
    <n v="2"/>
    <n v="2"/>
    <n v="4"/>
    <n v="4"/>
    <n v="4"/>
    <n v="4"/>
    <n v="113.96"/>
    <n v="113.96"/>
    <n v="113.96"/>
    <n v="113.96"/>
    <n v="10.24043524"/>
    <n v="10.24043524"/>
    <n v="9.7652099400000001"/>
    <n v="9.7652099400000001"/>
  </r>
  <r>
    <d v="2025-11-19T00:00:00"/>
    <x v="36"/>
    <n v="1739"/>
    <n v="4"/>
    <n v="0.75800000000000001"/>
    <n v="0.23"/>
    <n v="3.03"/>
    <n v="3.03"/>
    <s v="USD"/>
    <n v="1"/>
    <n v="1"/>
    <n v="1"/>
    <n v="1"/>
    <n v="1"/>
    <n v="1"/>
    <n v="1"/>
    <n v="1"/>
    <n v="28.49"/>
    <n v="28.49"/>
    <n v="28.49"/>
    <n v="28.49"/>
    <n v="10.63531064"/>
    <n v="10.63531064"/>
    <n v="9.4026402640000004"/>
    <n v="9.4026402640000004"/>
  </r>
  <r>
    <d v="2025-11-19T00:00:00"/>
    <x v="37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7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8"/>
    <n v="28"/>
    <n v="2"/>
    <n v="0.94499999999999995"/>
    <n v="7.1429999999999998"/>
    <n v="1.89"/>
    <n v="1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7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7"/>
    <n v="2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8"/>
    <n v="25"/>
    <n v="3"/>
    <n v="0.44"/>
    <n v="12"/>
    <n v="1.32"/>
    <n v="1.32"/>
    <s v="USD"/>
    <n v="1"/>
    <n v="1"/>
    <n v="1"/>
    <n v="1"/>
    <n v="1"/>
    <n v="1"/>
    <n v="1"/>
    <n v="1"/>
    <n v="11.49"/>
    <n v="11.49"/>
    <n v="11.49"/>
    <n v="11.49"/>
    <n v="11.488250649999999"/>
    <n v="11.488250649999999"/>
    <n v="8.7045454549999999"/>
    <n v="8.7045454549999999"/>
  </r>
  <r>
    <d v="2025-11-19T00:00:00"/>
    <x v="39"/>
    <n v="970"/>
    <n v="14"/>
    <n v="1.218"/>
    <n v="1.4430000000000001"/>
    <n v="17.05"/>
    <n v="17.05"/>
    <s v="USD"/>
    <n v="5"/>
    <n v="6"/>
    <n v="6"/>
    <n v="6"/>
    <n v="5"/>
    <n v="6"/>
    <n v="6"/>
    <n v="6"/>
    <n v="94.84"/>
    <n v="106.33"/>
    <n v="106.33"/>
    <n v="106.33"/>
    <n v="16.034985420000002"/>
    <n v="16.034985420000002"/>
    <n v="6.2363636360000001"/>
    <n v="6.2363636360000001"/>
  </r>
  <r>
    <d v="2025-11-19T00:00:00"/>
    <x v="40"/>
    <n v="564"/>
    <n v="6"/>
    <n v="1.577"/>
    <n v="1.0640000000000001"/>
    <n v="9.4600000000000009"/>
    <n v="9.4600000000000009"/>
    <s v="USD"/>
    <n v="0"/>
    <n v="1"/>
    <n v="1"/>
    <n v="1"/>
    <n v="0"/>
    <n v="1"/>
    <n v="1"/>
    <n v="1"/>
    <n v="0"/>
    <n v="34.49"/>
    <n v="34.49"/>
    <n v="34.49"/>
    <n v="27.428240070000001"/>
    <n v="27.428240070000001"/>
    <n v="3.6458773779999998"/>
    <n v="3.6458773779999998"/>
  </r>
  <r>
    <d v="2025-11-19T00:00:00"/>
    <x v="41"/>
    <n v="827"/>
    <n v="7"/>
    <n v="1.4790000000000001"/>
    <n v="0.84599999999999997"/>
    <n v="10.35"/>
    <n v="10.35"/>
    <s v="USD"/>
    <n v="2"/>
    <n v="2"/>
    <n v="2"/>
    <n v="2"/>
    <n v="2"/>
    <n v="2"/>
    <n v="2"/>
    <n v="2"/>
    <n v="42.37"/>
    <n v="42.37"/>
    <n v="42.37"/>
    <n v="42.37"/>
    <n v="24.42766108"/>
    <n v="24.42766108"/>
    <n v="4.0937198070000003"/>
    <n v="4.0937198070000003"/>
  </r>
  <r>
    <d v="2025-11-19T00:00:00"/>
    <x v="42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9"/>
    <n v="1416"/>
    <n v="19"/>
    <n v="0.94699999999999995"/>
    <n v="1.3420000000000001"/>
    <n v="17.989999999999998"/>
    <n v="17.989999999999998"/>
    <s v="USD"/>
    <n v="5"/>
    <n v="6"/>
    <n v="6"/>
    <n v="6"/>
    <n v="5"/>
    <n v="6"/>
    <n v="6"/>
    <n v="6"/>
    <n v="75.33"/>
    <n v="100.31"/>
    <n v="100.31"/>
    <n v="100.31"/>
    <n v="17.93440335"/>
    <n v="17.93440335"/>
    <n v="5.5758754860000002"/>
    <n v="5.5758754860000002"/>
  </r>
  <r>
    <d v="2025-11-19T00:00:00"/>
    <x v="40"/>
    <n v="394"/>
    <n v="5"/>
    <n v="1.1100000000000001"/>
    <n v="1.2689999999999999"/>
    <n v="5.55"/>
    <n v="5.55"/>
    <s v="USD"/>
    <n v="1"/>
    <n v="1"/>
    <n v="1"/>
    <n v="1"/>
    <n v="1"/>
    <n v="1"/>
    <n v="1"/>
    <n v="1"/>
    <n v="32.9"/>
    <n v="32.9"/>
    <n v="32.9"/>
    <n v="32.9"/>
    <n v="16.86930091"/>
    <n v="16.86930091"/>
    <n v="5.9279279279999999"/>
    <n v="5.9279279279999999"/>
  </r>
  <r>
    <d v="2025-11-19T00:00:00"/>
    <x v="41"/>
    <n v="1429"/>
    <n v="5"/>
    <n v="1.296"/>
    <n v="0.35"/>
    <n v="6.48"/>
    <n v="6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42"/>
    <n v="495"/>
    <n v="2"/>
    <n v="0.65"/>
    <n v="0.40400000000000003"/>
    <n v="1.3"/>
    <n v="1.3"/>
    <s v="USD"/>
    <n v="0"/>
    <n v="1"/>
    <n v="1"/>
    <n v="1"/>
    <n v="0"/>
    <n v="1"/>
    <n v="1"/>
    <n v="1"/>
    <n v="0"/>
    <n v="15.98"/>
    <n v="15.98"/>
    <n v="15.98"/>
    <n v="8.1351689609999998"/>
    <n v="8.1351689609999998"/>
    <n v="12.292307689999999"/>
    <n v="12.292307689999999"/>
  </r>
  <r>
    <d v="2025-11-19T00:00:00"/>
    <x v="42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9"/>
    <n v="300"/>
    <n v="3"/>
    <n v="0.91700000000000004"/>
    <n v="1"/>
    <n v="2.75"/>
    <n v="2.75"/>
    <s v="USD"/>
    <n v="1"/>
    <n v="2"/>
    <n v="2"/>
    <n v="2"/>
    <n v="1"/>
    <n v="2"/>
    <n v="2"/>
    <n v="2"/>
    <n v="11.49"/>
    <n v="33.369999999999997"/>
    <n v="33.369999999999997"/>
    <n v="33.369999999999997"/>
    <n v="8.2409349719999998"/>
    <n v="8.2409349719999998"/>
    <n v="12.134545449999999"/>
    <n v="12.134545449999999"/>
  </r>
  <r>
    <d v="2025-11-19T00:00:00"/>
    <x v="40"/>
    <n v="202"/>
    <n v="4"/>
    <n v="1.71"/>
    <n v="1.98"/>
    <n v="6.84"/>
    <n v="6.84"/>
    <s v="USD"/>
    <n v="0"/>
    <n v="1"/>
    <n v="1"/>
    <n v="1"/>
    <n v="0"/>
    <n v="1"/>
    <n v="1"/>
    <n v="1"/>
    <n v="0"/>
    <n v="34.49"/>
    <n v="34.49"/>
    <n v="34.49"/>
    <n v="19.831835309999999"/>
    <n v="19.831835309999999"/>
    <n v="5.0423976609999999"/>
    <n v="5.0423976609999999"/>
  </r>
  <r>
    <d v="2025-11-19T00:00:00"/>
    <x v="41"/>
    <n v="814"/>
    <n v="8"/>
    <n v="1.119"/>
    <n v="0.98299999999999998"/>
    <n v="8.9499999999999993"/>
    <n v="8.9499999999999993"/>
    <s v="USD"/>
    <n v="1"/>
    <n v="2"/>
    <n v="2"/>
    <n v="2"/>
    <n v="1"/>
    <n v="2"/>
    <n v="2"/>
    <n v="2"/>
    <n v="20.88"/>
    <n v="45.86"/>
    <n v="45.86"/>
    <n v="45.86"/>
    <n v="19.51591801"/>
    <n v="19.51591801"/>
    <n v="5.1240223460000003"/>
    <n v="5.1240223460000003"/>
  </r>
  <r>
    <d v="2025-11-19T00:00:00"/>
    <x v="41"/>
    <n v="12147"/>
    <n v="34"/>
    <n v="1.071"/>
    <n v="0.28000000000000003"/>
    <n v="36.409999999999997"/>
    <n v="36.409999999999997"/>
    <s v="USD"/>
    <n v="1"/>
    <n v="2"/>
    <n v="2"/>
    <n v="2"/>
    <n v="1"/>
    <n v="2"/>
    <n v="2"/>
    <n v="2"/>
    <n v="19.489999999999998"/>
    <n v="55.98"/>
    <n v="55.98"/>
    <n v="55.98"/>
    <n v="65.041086100000001"/>
    <n v="65.041086100000001"/>
    <n v="1.5374897009999999"/>
    <n v="1.5374897009999999"/>
  </r>
  <r>
    <d v="2025-11-19T00:00:00"/>
    <x v="39"/>
    <n v="1012"/>
    <n v="6"/>
    <n v="0.62"/>
    <n v="0.59299999999999997"/>
    <n v="3.72"/>
    <n v="3.72"/>
    <s v="USD"/>
    <n v="3"/>
    <n v="3"/>
    <n v="3"/>
    <n v="3"/>
    <n v="3"/>
    <n v="3"/>
    <n v="3"/>
    <n v="3"/>
    <n v="71.86"/>
    <n v="71.86"/>
    <n v="71.86"/>
    <n v="71.86"/>
    <n v="5.1767325350000002"/>
    <n v="5.1767325350000002"/>
    <n v="19.3172043"/>
    <n v="19.3172043"/>
  </r>
  <r>
    <d v="2025-11-19T00:00:00"/>
    <x v="42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40"/>
    <n v="2101"/>
    <n v="7"/>
    <n v="0.78"/>
    <n v="0.33300000000000002"/>
    <n v="5.46"/>
    <n v="5.46"/>
    <s v="USD"/>
    <n v="1"/>
    <n v="2"/>
    <n v="2"/>
    <n v="2"/>
    <n v="1"/>
    <n v="2"/>
    <n v="2"/>
    <n v="2"/>
    <n v="34.49"/>
    <n v="68.98"/>
    <n v="68.98"/>
    <n v="68.98"/>
    <n v="7.9153377789999997"/>
    <n v="7.9153377789999997"/>
    <n v="12.633699630000001"/>
    <n v="12.633699630000001"/>
  </r>
  <r>
    <d v="2025-11-19T00:00:00"/>
    <x v="28"/>
    <n v="435"/>
    <n v="4"/>
    <n v="1.61"/>
    <n v="0.92"/>
    <n v="6.44"/>
    <n v="6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4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28"/>
    <n v="1468"/>
    <n v="8"/>
    <n v="1.073"/>
    <n v="0.54500000000000004"/>
    <n v="8.58"/>
    <n v="8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43"/>
    <n v="119"/>
    <n v="1"/>
    <n v="0.49"/>
    <n v="0.84"/>
    <n v="0.49"/>
    <n v="0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28"/>
    <n v="997"/>
    <n v="8"/>
    <n v="0.878"/>
    <n v="0.80200000000000005"/>
    <n v="7.02"/>
    <n v="7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43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43"/>
    <n v="130"/>
    <n v="2"/>
    <n v="0.59499999999999997"/>
    <n v="1.538"/>
    <n v="1.19"/>
    <n v="1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28"/>
    <n v="742"/>
    <n v="4"/>
    <n v="0.64800000000000002"/>
    <n v="0.53900000000000003"/>
    <n v="2.59"/>
    <n v="2.59"/>
    <s v="USD"/>
    <n v="2"/>
    <n v="2"/>
    <n v="2"/>
    <n v="2"/>
    <n v="2"/>
    <n v="2"/>
    <n v="2"/>
    <n v="2"/>
    <n v="75.760000000000005"/>
    <n v="75.760000000000005"/>
    <n v="75.760000000000005"/>
    <n v="75.760000000000005"/>
    <n v="3.4186906019999999"/>
    <n v="3.4186906019999999"/>
    <n v="29.25096525"/>
    <n v="29.25096525"/>
  </r>
  <r>
    <d v="2025-11-19T00:00:00"/>
    <x v="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45"/>
    <n v="2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3"/>
    <n v="161"/>
    <n v="2"/>
    <n v="2.2200000000000002"/>
    <n v="1.242"/>
    <n v="4.4400000000000004"/>
    <n v="4.44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5"/>
    <n v="675"/>
    <n v="9"/>
    <n v="0.94299999999999995"/>
    <n v="1.333"/>
    <n v="8.49"/>
    <n v="8.49"/>
    <s v="USD"/>
    <n v="2"/>
    <n v="2"/>
    <n v="2"/>
    <n v="2"/>
    <n v="2"/>
    <n v="2"/>
    <n v="2"/>
    <n v="2"/>
    <n v="58.76"/>
    <n v="58.76"/>
    <n v="58.76"/>
    <n v="58.76"/>
    <n v="14.448604489999999"/>
    <n v="14.448604489999999"/>
    <n v="6.9210836279999999"/>
    <n v="6.9210836279999999"/>
  </r>
  <r>
    <d v="2025-11-19T00:00:00"/>
    <x v="3"/>
    <n v="592"/>
    <n v="2"/>
    <n v="1.1599999999999999"/>
    <n v="0.33800000000000002"/>
    <n v="2.3199999999999998"/>
    <n v="2.31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5"/>
    <n v="1441"/>
    <n v="11"/>
    <n v="0.997"/>
    <n v="0.76300000000000001"/>
    <n v="10.97"/>
    <n v="10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8"/>
    <n v="962"/>
    <n v="2"/>
    <n v="1.47"/>
    <n v="0.20799999999999999"/>
    <n v="2.94"/>
    <n v="2.94"/>
    <s v="USD"/>
    <n v="1"/>
    <n v="2"/>
    <n v="2"/>
    <n v="2"/>
    <n v="1"/>
    <n v="2"/>
    <n v="2"/>
    <n v="2"/>
    <n v="29.49"/>
    <n v="59.37"/>
    <n v="59.37"/>
    <n v="59.37"/>
    <n v="4.9519959580000004"/>
    <n v="4.9519959580000004"/>
    <n v="20.19387755"/>
    <n v="20.19387755"/>
  </r>
  <r>
    <d v="2025-11-19T00:00:00"/>
    <x v="45"/>
    <n v="375"/>
    <n v="1"/>
    <n v="0.93"/>
    <n v="0.26700000000000002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5"/>
    <n v="622"/>
    <n v="5"/>
    <n v="0.81200000000000006"/>
    <n v="0.80400000000000005"/>
    <n v="4.0599999999999996"/>
    <n v="4.05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8"/>
    <n v="159"/>
    <n v="1"/>
    <n v="1.38"/>
    <n v="0.629"/>
    <n v="1.38"/>
    <n v="1.38"/>
    <s v="USD"/>
    <n v="1"/>
    <n v="1"/>
    <n v="1"/>
    <n v="1"/>
    <n v="1"/>
    <n v="1"/>
    <n v="1"/>
    <n v="1"/>
    <n v="35.880000000000003"/>
    <n v="35.880000000000003"/>
    <n v="35.880000000000003"/>
    <n v="35.880000000000003"/>
    <n v="3.846153846"/>
    <n v="3.846153846"/>
    <n v="26"/>
    <n v="26"/>
  </r>
  <r>
    <d v="2025-11-19T00:00:00"/>
    <x v="45"/>
    <n v="33"/>
    <n v="1"/>
    <n v="0.99"/>
    <n v="3.03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"/>
    <n v="392"/>
    <n v="6"/>
    <n v="1.84"/>
    <n v="1.5309999999999999"/>
    <n v="11.04"/>
    <n v="1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8"/>
    <n v="1187"/>
    <n v="2"/>
    <n v="0.98"/>
    <n v="0.16800000000000001"/>
    <n v="1.96"/>
    <n v="1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3"/>
    <n v="3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45"/>
    <n v="1393"/>
    <n v="12"/>
    <n v="0.71299999999999997"/>
    <n v="0.86099999999999999"/>
    <n v="8.56"/>
    <n v="8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5"/>
    <n v="1573"/>
    <n v="12"/>
    <n v="0.36899999999999999"/>
    <n v="0.76300000000000001"/>
    <n v="4.43"/>
    <n v="4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2"/>
    <n v="171"/>
    <n v="4"/>
    <n v="2.35"/>
    <n v="2.339"/>
    <n v="9.4"/>
    <n v="9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15"/>
    <n v="395"/>
    <n v="1"/>
    <n v="1.92"/>
    <n v="0.253"/>
    <n v="1.92"/>
    <n v="1.92"/>
    <s v="USD"/>
    <n v="1"/>
    <n v="1"/>
    <n v="1"/>
    <n v="1"/>
    <n v="1"/>
    <n v="1"/>
    <n v="1"/>
    <n v="1"/>
    <n v="26.49"/>
    <n v="26.49"/>
    <n v="26.49"/>
    <n v="26.49"/>
    <n v="7.2480181200000002"/>
    <n v="7.2480181200000002"/>
    <n v="13.796875"/>
    <n v="13.796875"/>
  </r>
  <r>
    <d v="2025-11-19T00:00:00"/>
    <x v="22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12"/>
    <n v="296"/>
    <n v="1"/>
    <n v="6.3"/>
    <n v="0.33800000000000002"/>
    <n v="6.3"/>
    <n v="6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13"/>
    <n v="810"/>
    <n v="5"/>
    <n v="4.5599999999999996"/>
    <n v="0.61699999999999999"/>
    <n v="22.8"/>
    <n v="22.8"/>
    <s v="USD"/>
    <n v="1"/>
    <n v="1"/>
    <n v="1"/>
    <n v="1"/>
    <n v="1"/>
    <n v="1"/>
    <n v="1"/>
    <n v="1"/>
    <n v="13.88"/>
    <n v="13.88"/>
    <n v="13.88"/>
    <n v="13.88"/>
    <n v="164.26512969999999"/>
    <n v="164.26512969999999"/>
    <n v="0.60877192980000006"/>
    <n v="0.60877192980000006"/>
  </r>
  <r>
    <d v="2025-11-19T00:00:00"/>
    <x v="16"/>
    <n v="79"/>
    <n v="1"/>
    <n v="4.91"/>
    <n v="1.266"/>
    <n v="4.91"/>
    <n v="4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46"/>
    <n v="1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10"/>
    <n v="798"/>
    <n v="1"/>
    <n v="3.48"/>
    <n v="0.125"/>
    <n v="3.48"/>
    <n v="3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8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19T00:00:00"/>
    <x v="8"/>
    <n v="6"/>
    <n v="1"/>
    <n v="7.5"/>
    <n v="16.667000000000002"/>
    <n v="7.5"/>
    <n v="7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19T00:00:00"/>
    <x v="11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0"/>
    <n v="4063"/>
    <n v="23"/>
    <n v="1.347"/>
    <n v="0.56599999999999995"/>
    <n v="30.98"/>
    <n v="30.98"/>
    <s v="USD"/>
    <n v="3"/>
    <n v="3"/>
    <n v="3"/>
    <n v="3"/>
    <n v="3"/>
    <n v="3"/>
    <n v="3"/>
    <n v="3"/>
    <n v="80.25"/>
    <n v="80.25"/>
    <n v="80.25"/>
    <n v="80.25"/>
    <n v="38.604361369999999"/>
    <n v="38.604361369999999"/>
    <n v="2.5903808910000001"/>
    <n v="2.5903808910000001"/>
  </r>
  <r>
    <d v="2025-11-20T00:00:00"/>
    <x v="1"/>
    <n v="7224"/>
    <n v="89"/>
    <n v="2.0779999999999998"/>
    <n v="1.232"/>
    <n v="184.92"/>
    <n v="184.92"/>
    <s v="USD"/>
    <n v="21"/>
    <n v="22"/>
    <n v="22"/>
    <n v="22"/>
    <n v="22"/>
    <n v="23"/>
    <n v="23"/>
    <n v="23"/>
    <n v="640"/>
    <n v="664.98"/>
    <n v="664.98"/>
    <n v="664.98"/>
    <n v="27.80835514"/>
    <n v="27.80835514"/>
    <n v="3.596041531"/>
    <n v="3.596041531"/>
  </r>
  <r>
    <d v="2025-11-20T00:00:00"/>
    <x v="2"/>
    <n v="1545"/>
    <n v="34"/>
    <n v="2.9980000000000002"/>
    <n v="2.2010000000000001"/>
    <n v="101.92"/>
    <n v="101.92"/>
    <s v="USD"/>
    <n v="9"/>
    <n v="9"/>
    <n v="9"/>
    <n v="9"/>
    <n v="9"/>
    <n v="9"/>
    <n v="9"/>
    <n v="9"/>
    <n v="268.52999999999997"/>
    <n v="268.52999999999997"/>
    <n v="268.52999999999997"/>
    <n v="268.52999999999997"/>
    <n v="37.954790899999999"/>
    <n v="37.954790899999999"/>
    <n v="2.6347135009999998"/>
    <n v="2.6347135009999998"/>
  </r>
  <r>
    <d v="2025-11-20T00:00:00"/>
    <x v="3"/>
    <n v="5321"/>
    <n v="28"/>
    <n v="3.496"/>
    <n v="0.52600000000000002"/>
    <n v="97.89"/>
    <n v="97.89"/>
    <s v="USD"/>
    <n v="12"/>
    <n v="12"/>
    <n v="12"/>
    <n v="12"/>
    <n v="15"/>
    <n v="15"/>
    <n v="15"/>
    <n v="15"/>
    <n v="468.81"/>
    <n v="468.81"/>
    <n v="468.81"/>
    <n v="468.81"/>
    <n v="20.88052729"/>
    <n v="20.88052729"/>
    <n v="4.7891510879999997"/>
    <n v="4.7891510879999997"/>
  </r>
  <r>
    <d v="2025-11-20T00:00:00"/>
    <x v="4"/>
    <n v="2071"/>
    <n v="13"/>
    <n v="4.5650000000000004"/>
    <n v="0.628"/>
    <n v="59.34"/>
    <n v="59.34"/>
    <s v="USD"/>
    <n v="3"/>
    <n v="4"/>
    <n v="4"/>
    <n v="4"/>
    <n v="6"/>
    <n v="7"/>
    <n v="7"/>
    <n v="7"/>
    <n v="381.72"/>
    <n v="418.6"/>
    <n v="418.6"/>
    <n v="418.6"/>
    <n v="14.175824179999999"/>
    <n v="14.175824179999999"/>
    <n v="7.0542635660000004"/>
    <n v="7.0542635660000004"/>
  </r>
  <r>
    <d v="2025-11-20T00:00:00"/>
    <x v="5"/>
    <n v="2231"/>
    <n v="22"/>
    <n v="1.571"/>
    <n v="0.98599999999999999"/>
    <n v="34.56"/>
    <n v="34.56"/>
    <s v="USD"/>
    <n v="3"/>
    <n v="3"/>
    <n v="3"/>
    <n v="3"/>
    <n v="3"/>
    <n v="3"/>
    <n v="3"/>
    <n v="3"/>
    <n v="97.25"/>
    <n v="97.25"/>
    <n v="97.25"/>
    <n v="97.25"/>
    <n v="35.537275059999999"/>
    <n v="35.537275059999999"/>
    <n v="2.8139467589999998"/>
    <n v="2.8139467589999998"/>
  </r>
  <r>
    <d v="2025-11-20T00:00:00"/>
    <x v="44"/>
    <n v="7153"/>
    <n v="73"/>
    <n v="2.681"/>
    <n v="1.0209999999999999"/>
    <n v="195.7"/>
    <n v="195.7"/>
    <s v="USD"/>
    <n v="15"/>
    <n v="19"/>
    <n v="19"/>
    <n v="19"/>
    <n v="15"/>
    <n v="19"/>
    <n v="19"/>
    <n v="19"/>
    <n v="503.76"/>
    <n v="644.11"/>
    <n v="644.11"/>
    <n v="644.11"/>
    <n v="30.38300911"/>
    <n v="30.38300911"/>
    <n v="3.2913132350000001"/>
    <n v="3.2913132350000001"/>
  </r>
  <r>
    <d v="2025-11-20T00:00:00"/>
    <x v="6"/>
    <n v="1316"/>
    <n v="16"/>
    <n v="2.4740000000000002"/>
    <n v="1.216"/>
    <n v="39.58"/>
    <n v="39.58"/>
    <s v="USD"/>
    <n v="1"/>
    <n v="2"/>
    <n v="2"/>
    <n v="2"/>
    <n v="1"/>
    <n v="2"/>
    <n v="2"/>
    <n v="2"/>
    <n v="24.88"/>
    <n v="55.76"/>
    <n v="55.76"/>
    <n v="55.76"/>
    <n v="70.982783359999999"/>
    <n v="70.982783359999999"/>
    <n v="1.408792319"/>
    <n v="1.408792319"/>
  </r>
  <r>
    <d v="2025-11-20T00:00:00"/>
    <x v="7"/>
    <n v="2694"/>
    <n v="29"/>
    <n v="2.2320000000000002"/>
    <n v="1.0760000000000001"/>
    <n v="64.739999999999995"/>
    <n v="64.739999999999995"/>
    <s v="USD"/>
    <n v="3"/>
    <n v="4"/>
    <n v="4"/>
    <n v="4"/>
    <n v="3"/>
    <n v="4"/>
    <n v="4"/>
    <n v="4"/>
    <n v="127.47"/>
    <n v="169.96"/>
    <n v="169.96"/>
    <n v="169.96"/>
    <n v="38.091315600000001"/>
    <n v="38.091315600000001"/>
    <n v="2.6252703120000001"/>
    <n v="2.6252703120000001"/>
  </r>
  <r>
    <d v="2025-11-20T00:00:00"/>
    <x v="35"/>
    <n v="2164"/>
    <n v="7"/>
    <n v="1.794"/>
    <n v="0.32300000000000001"/>
    <n v="12.56"/>
    <n v="12.56"/>
    <s v="USD"/>
    <n v="1"/>
    <n v="1"/>
    <n v="1"/>
    <n v="1"/>
    <n v="1"/>
    <n v="1"/>
    <n v="1"/>
    <n v="1"/>
    <n v="19.690000000000001"/>
    <n v="19.690000000000001"/>
    <n v="19.690000000000001"/>
    <n v="19.690000000000001"/>
    <n v="63.788725239999998"/>
    <n v="63.788725239999998"/>
    <n v="1.567675159"/>
    <n v="1.567675159"/>
  </r>
  <r>
    <d v="2025-11-20T00:00:00"/>
    <x v="8"/>
    <n v="748"/>
    <n v="8"/>
    <n v="3.286"/>
    <n v="1.07"/>
    <n v="26.29"/>
    <n v="26.29"/>
    <s v="USD"/>
    <n v="2"/>
    <n v="2"/>
    <n v="2"/>
    <n v="2"/>
    <n v="2"/>
    <n v="2"/>
    <n v="2"/>
    <n v="2"/>
    <n v="58.98"/>
    <n v="58.98"/>
    <n v="58.98"/>
    <n v="58.98"/>
    <n v="44.574432010000002"/>
    <n v="44.574432010000002"/>
    <n v="2.2434385699999999"/>
    <n v="2.2434385699999999"/>
  </r>
  <r>
    <d v="2025-11-20T00:00:00"/>
    <x v="9"/>
    <n v="1509"/>
    <n v="8"/>
    <n v="2.669"/>
    <n v="0.53"/>
    <n v="21.35"/>
    <n v="21.35"/>
    <s v="USD"/>
    <n v="2"/>
    <n v="2"/>
    <n v="2"/>
    <n v="2"/>
    <n v="2"/>
    <n v="2"/>
    <n v="2"/>
    <n v="2"/>
    <n v="43.76"/>
    <n v="43.76"/>
    <n v="43.76"/>
    <n v="43.76"/>
    <n v="48.788848260000002"/>
    <n v="48.788848260000002"/>
    <n v="2.0496487120000002"/>
    <n v="2.0496487120000002"/>
  </r>
  <r>
    <d v="2025-11-20T00:00:00"/>
    <x v="4"/>
    <n v="7177"/>
    <n v="49"/>
    <n v="4.4180000000000001"/>
    <n v="0.68300000000000005"/>
    <n v="216.49"/>
    <n v="216.49"/>
    <s v="USD"/>
    <n v="23"/>
    <n v="24"/>
    <n v="24"/>
    <n v="24"/>
    <n v="27"/>
    <n v="28"/>
    <n v="28"/>
    <n v="28"/>
    <n v="953.08"/>
    <n v="983.06"/>
    <n v="983.06"/>
    <n v="983.06"/>
    <n v="22.022053589999999"/>
    <n v="22.022053589999999"/>
    <n v="4.5409025820000002"/>
    <n v="4.5409025820000002"/>
  </r>
  <r>
    <d v="2025-11-20T00:00:00"/>
    <x v="10"/>
    <n v="5018"/>
    <n v="14"/>
    <n v="4.8659999999999997"/>
    <n v="0.27900000000000003"/>
    <n v="68.13"/>
    <n v="68.13"/>
    <s v="USD"/>
    <n v="7"/>
    <n v="8"/>
    <n v="8"/>
    <n v="8"/>
    <n v="7"/>
    <n v="8"/>
    <n v="8"/>
    <n v="8"/>
    <n v="226.6"/>
    <n v="259.48"/>
    <n v="259.48"/>
    <n v="259.48"/>
    <n v="26.25635887"/>
    <n v="26.25635887"/>
    <n v="3.8086012039999999"/>
    <n v="3.8086012039999999"/>
  </r>
  <r>
    <d v="2025-11-20T00:00:00"/>
    <x v="11"/>
    <n v="1985"/>
    <n v="12"/>
    <n v="6.24"/>
    <n v="0.60499999999999998"/>
    <n v="74.88"/>
    <n v="74.88"/>
    <s v="USD"/>
    <n v="13"/>
    <n v="13"/>
    <n v="13"/>
    <n v="13"/>
    <n v="13"/>
    <n v="13"/>
    <n v="13"/>
    <n v="13"/>
    <n v="450.56"/>
    <n v="450.56"/>
    <n v="450.56"/>
    <n v="450.56"/>
    <n v="16.61931818"/>
    <n v="16.61931818"/>
    <n v="6.0170940169999998"/>
    <n v="6.0170940169999998"/>
  </r>
  <r>
    <d v="2025-11-20T00:00:00"/>
    <x v="12"/>
    <n v="4051"/>
    <n v="34"/>
    <n v="4.516"/>
    <n v="0.83899999999999997"/>
    <n v="153.53"/>
    <n v="153.53"/>
    <s v="USD"/>
    <n v="14"/>
    <n v="15"/>
    <n v="15"/>
    <n v="15"/>
    <n v="15"/>
    <n v="16"/>
    <n v="16"/>
    <n v="16"/>
    <n v="428.62"/>
    <n v="456.11"/>
    <n v="456.11"/>
    <n v="456.11"/>
    <n v="33.660739730000003"/>
    <n v="33.660739730000003"/>
    <n v="2.970820035"/>
    <n v="2.970820035"/>
  </r>
  <r>
    <d v="2025-11-20T00:00:00"/>
    <x v="13"/>
    <n v="9332"/>
    <n v="33"/>
    <n v="3.4910000000000001"/>
    <n v="0.35399999999999998"/>
    <n v="115.21"/>
    <n v="115.21"/>
    <s v="USD"/>
    <n v="8"/>
    <n v="8"/>
    <n v="8"/>
    <n v="8"/>
    <n v="8"/>
    <n v="8"/>
    <n v="8"/>
    <n v="8"/>
    <n v="207.25"/>
    <n v="207.25"/>
    <n v="207.25"/>
    <n v="207.25"/>
    <n v="55.589867310000002"/>
    <n v="55.589867310000002"/>
    <n v="1.7988889850000001"/>
    <n v="1.7988889850000001"/>
  </r>
  <r>
    <d v="2025-11-20T00:00:00"/>
    <x v="45"/>
    <n v="1589"/>
    <n v="8"/>
    <n v="2.1640000000000001"/>
    <n v="0.503"/>
    <n v="17.309999999999999"/>
    <n v="17.309999999999999"/>
    <s v="USD"/>
    <n v="1"/>
    <n v="1"/>
    <n v="1"/>
    <n v="1"/>
    <n v="4"/>
    <n v="4"/>
    <n v="4"/>
    <n v="4"/>
    <n v="87.52"/>
    <n v="87.52"/>
    <n v="87.52"/>
    <n v="87.52"/>
    <n v="19.778336379999999"/>
    <n v="19.778336379999999"/>
    <n v="5.0560369730000003"/>
    <n v="5.0560369730000003"/>
  </r>
  <r>
    <d v="2025-11-20T00:00:00"/>
    <x v="14"/>
    <n v="3707"/>
    <n v="19"/>
    <n v="2.5590000000000002"/>
    <n v="0.51300000000000001"/>
    <n v="48.63"/>
    <n v="48.63"/>
    <s v="USD"/>
    <n v="3"/>
    <n v="3"/>
    <n v="3"/>
    <n v="3"/>
    <n v="3"/>
    <n v="3"/>
    <n v="3"/>
    <n v="3"/>
    <n v="100.14"/>
    <n v="100.14"/>
    <n v="100.14"/>
    <n v="100.14"/>
    <n v="48.562013180000001"/>
    <n v="48.562013180000001"/>
    <n v="2.059222702"/>
    <n v="2.059222702"/>
  </r>
  <r>
    <d v="2025-11-20T00:00:00"/>
    <x v="46"/>
    <n v="5562"/>
    <n v="10"/>
    <n v="2.81"/>
    <n v="0.18"/>
    <n v="28.1"/>
    <n v="28.1"/>
    <s v="USD"/>
    <n v="3"/>
    <n v="4"/>
    <n v="4"/>
    <n v="4"/>
    <n v="8"/>
    <n v="14"/>
    <n v="14"/>
    <n v="14"/>
    <n v="287.31"/>
    <n v="478.59"/>
    <n v="478.59"/>
    <n v="478.59"/>
    <n v="5.8714139449999996"/>
    <n v="5.8714139449999996"/>
    <n v="17.0316726"/>
    <n v="17.0316726"/>
  </r>
  <r>
    <d v="2025-11-20T00:00:00"/>
    <x v="15"/>
    <n v="2752"/>
    <n v="11"/>
    <n v="4.399"/>
    <n v="0.4"/>
    <n v="48.39"/>
    <n v="48.39"/>
    <s v="USD"/>
    <n v="3"/>
    <n v="3"/>
    <n v="3"/>
    <n v="3"/>
    <n v="3"/>
    <n v="3"/>
    <n v="3"/>
    <n v="3"/>
    <n v="82.86"/>
    <n v="82.86"/>
    <n v="82.86"/>
    <n v="82.86"/>
    <n v="58.399710349999999"/>
    <n v="58.399710349999999"/>
    <n v="1.71233726"/>
    <n v="1.71233726"/>
  </r>
  <r>
    <d v="2025-11-20T00:00:00"/>
    <x v="16"/>
    <n v="2263"/>
    <n v="11"/>
    <n v="3.972"/>
    <n v="0.48599999999999999"/>
    <n v="43.69"/>
    <n v="43.69"/>
    <s v="USD"/>
    <n v="6"/>
    <n v="6"/>
    <n v="6"/>
    <n v="6"/>
    <n v="7"/>
    <n v="7"/>
    <n v="7"/>
    <n v="7"/>
    <n v="197.28"/>
    <n v="197.28"/>
    <n v="197.28"/>
    <n v="197.28"/>
    <n v="22.146188160000001"/>
    <n v="22.146188160000001"/>
    <n v="4.5154497600000001"/>
    <n v="4.5154497600000001"/>
  </r>
  <r>
    <d v="2025-11-20T00:00:00"/>
    <x v="29"/>
    <n v="1768"/>
    <n v="4"/>
    <n v="2.2330000000000001"/>
    <n v="0.22600000000000001"/>
    <n v="8.93"/>
    <n v="8.93"/>
    <s v="USD"/>
    <n v="1"/>
    <n v="1"/>
    <n v="1"/>
    <n v="1"/>
    <n v="1"/>
    <n v="1"/>
    <n v="1"/>
    <n v="1"/>
    <n v="35.9"/>
    <n v="35.9"/>
    <n v="35.9"/>
    <n v="35.9"/>
    <n v="24.87465181"/>
    <n v="24.87465181"/>
    <n v="4.0201567750000002"/>
    <n v="4.0201567750000002"/>
  </r>
  <r>
    <d v="2025-11-20T00:00:00"/>
    <x v="38"/>
    <n v="905"/>
    <n v="6"/>
    <n v="5.1479999999999997"/>
    <n v="0.66300000000000003"/>
    <n v="30.89"/>
    <n v="30.89"/>
    <s v="USD"/>
    <n v="1"/>
    <n v="1"/>
    <n v="1"/>
    <n v="1"/>
    <n v="1"/>
    <n v="1"/>
    <n v="1"/>
    <n v="1"/>
    <n v="25.49"/>
    <n v="25.49"/>
    <n v="25.49"/>
    <n v="25.49"/>
    <n v="121.1847783"/>
    <n v="121.1847783"/>
    <n v="0.82518614440000004"/>
    <n v="0.82518614440000004"/>
  </r>
  <r>
    <d v="2025-11-20T00:00:00"/>
    <x v="49"/>
    <n v="4882"/>
    <n v="35"/>
    <n v="1.681"/>
    <n v="0.71699999999999997"/>
    <n v="58.82"/>
    <n v="58.82"/>
    <s v="USD"/>
    <n v="5"/>
    <n v="6"/>
    <n v="6"/>
    <n v="6"/>
    <n v="5"/>
    <n v="6"/>
    <n v="6"/>
    <n v="6"/>
    <n v="134.62"/>
    <n v="169.11"/>
    <n v="169.11"/>
    <n v="169.11"/>
    <n v="34.782094489999999"/>
    <n v="34.782094489999999"/>
    <n v="2.875042503"/>
    <n v="2.875042503"/>
  </r>
  <r>
    <d v="2025-11-20T00:00:00"/>
    <x v="17"/>
    <n v="1816"/>
    <n v="7"/>
    <n v="6.44"/>
    <n v="0.38500000000000001"/>
    <n v="45.08"/>
    <n v="45.08"/>
    <s v="USD"/>
    <n v="1"/>
    <n v="1"/>
    <n v="1"/>
    <n v="1"/>
    <n v="1"/>
    <n v="1"/>
    <n v="1"/>
    <n v="1"/>
    <n v="36.49"/>
    <n v="36.49"/>
    <n v="36.49"/>
    <n v="36.49"/>
    <n v="123.54069610000001"/>
    <n v="123.54069610000001"/>
    <n v="0.80944986689999998"/>
    <n v="0.80944986689999998"/>
  </r>
  <r>
    <d v="2025-11-20T00:00:00"/>
    <x v="37"/>
    <n v="1332"/>
    <n v="6"/>
    <n v="5.915"/>
    <n v="0.45"/>
    <n v="35.49"/>
    <n v="35.49"/>
    <s v="USD"/>
    <n v="2"/>
    <n v="3"/>
    <n v="3"/>
    <n v="3"/>
    <n v="2"/>
    <n v="3"/>
    <n v="3"/>
    <n v="3"/>
    <n v="34.39"/>
    <n v="65.290000000000006"/>
    <n v="65.290000000000006"/>
    <n v="65.290000000000006"/>
    <n v="54.357481999999997"/>
    <n v="54.357481999999997"/>
    <n v="1.8396731470000001"/>
    <n v="1.8396731470000001"/>
  </r>
  <r>
    <d v="2025-11-20T00:00:00"/>
    <x v="18"/>
    <n v="1567"/>
    <n v="6"/>
    <n v="4"/>
    <n v="0.38300000000000001"/>
    <n v="24"/>
    <n v="24"/>
    <s v="USD"/>
    <n v="1"/>
    <n v="2"/>
    <n v="2"/>
    <n v="2"/>
    <n v="3"/>
    <n v="6"/>
    <n v="6"/>
    <n v="6"/>
    <n v="104.64"/>
    <n v="209.28"/>
    <n v="209.28"/>
    <n v="209.28"/>
    <n v="11.46788991"/>
    <n v="11.46788991"/>
    <n v="8.7200000000000006"/>
    <n v="8.7200000000000006"/>
  </r>
  <r>
    <d v="2025-11-20T00:00:00"/>
    <x v="19"/>
    <n v="2450"/>
    <n v="15"/>
    <n v="6.327"/>
    <n v="0.61199999999999999"/>
    <n v="94.91"/>
    <n v="94.91"/>
    <s v="USD"/>
    <n v="5"/>
    <n v="6"/>
    <n v="6"/>
    <n v="6"/>
    <n v="12"/>
    <n v="13"/>
    <n v="13"/>
    <n v="13"/>
    <n v="848.27"/>
    <n v="932.76"/>
    <n v="932.76"/>
    <n v="932.76"/>
    <n v="10.17517904"/>
    <n v="10.17517904"/>
    <n v="9.8278368979999993"/>
    <n v="9.8278368979999993"/>
  </r>
  <r>
    <d v="2025-11-20T00:00:00"/>
    <x v="20"/>
    <n v="3347"/>
    <n v="13"/>
    <n v="4.194"/>
    <n v="0.38800000000000001"/>
    <n v="54.52"/>
    <n v="54.52"/>
    <s v="USD"/>
    <n v="5"/>
    <n v="5"/>
    <n v="5"/>
    <n v="5"/>
    <n v="15"/>
    <n v="15"/>
    <n v="15"/>
    <n v="15"/>
    <n v="805.4"/>
    <n v="805.4"/>
    <n v="805.4"/>
    <n v="805.4"/>
    <n v="6.769307177"/>
    <n v="6.769307177"/>
    <n v="14.77256053"/>
    <n v="14.77256053"/>
  </r>
  <r>
    <d v="2025-11-20T00:00:00"/>
    <x v="21"/>
    <n v="1897"/>
    <n v="17"/>
    <n v="4.1379999999999999"/>
    <n v="0.89600000000000002"/>
    <n v="70.349999999999994"/>
    <n v="70.349999999999994"/>
    <s v="USD"/>
    <n v="4"/>
    <n v="4"/>
    <n v="4"/>
    <n v="4"/>
    <n v="5"/>
    <n v="5"/>
    <n v="5"/>
    <n v="5"/>
    <n v="188.62"/>
    <n v="188.62"/>
    <n v="188.62"/>
    <n v="188.62"/>
    <n v="37.297211320000002"/>
    <n v="37.297211320000002"/>
    <n v="2.681165601"/>
    <n v="2.681165601"/>
  </r>
  <r>
    <d v="2025-11-20T00:00:00"/>
    <x v="22"/>
    <n v="751"/>
    <n v="6"/>
    <n v="3.8029999999999999"/>
    <n v="0.79900000000000004"/>
    <n v="22.82"/>
    <n v="22.82"/>
    <s v="USD"/>
    <n v="1"/>
    <n v="1"/>
    <n v="1"/>
    <n v="1"/>
    <n v="1"/>
    <n v="1"/>
    <n v="1"/>
    <n v="1"/>
    <n v="26.49"/>
    <n v="26.49"/>
    <n v="26.49"/>
    <n v="26.49"/>
    <n v="86.145715359999997"/>
    <n v="86.145715359999997"/>
    <n v="1.1608238390000001"/>
    <n v="1.1608238390000001"/>
  </r>
  <r>
    <d v="2025-11-20T00:00:00"/>
    <x v="3"/>
    <n v="715"/>
    <n v="1"/>
    <n v="4.68"/>
    <n v="0.14000000000000001"/>
    <n v="4.68"/>
    <n v="4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6"/>
    <n v="376"/>
    <n v="1"/>
    <n v="3.9"/>
    <n v="0.26600000000000001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5"/>
    <n v="419"/>
    <n v="2"/>
    <n v="4.05"/>
    <n v="0.47699999999999998"/>
    <n v="8.1"/>
    <n v="8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10"/>
    <n v="732"/>
    <n v="3"/>
    <n v="3.8730000000000002"/>
    <n v="0.41"/>
    <n v="11.62"/>
    <n v="1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14"/>
    <n v="2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23"/>
    <n v="227"/>
    <n v="2"/>
    <n v="5.76"/>
    <n v="0.88100000000000001"/>
    <n v="11.52"/>
    <n v="11.52"/>
    <s v="USD"/>
    <n v="2"/>
    <n v="2"/>
    <n v="2"/>
    <n v="2"/>
    <n v="4"/>
    <n v="4"/>
    <n v="4"/>
    <n v="4"/>
    <n v="263.95999999999998"/>
    <n v="263.95999999999998"/>
    <n v="263.95999999999998"/>
    <n v="263.95999999999998"/>
    <n v="4.3642976210000004"/>
    <n v="4.3642976210000004"/>
    <n v="22.913194440000002"/>
    <n v="22.913194440000002"/>
  </r>
  <r>
    <d v="2025-11-20T00:00:00"/>
    <x v="34"/>
    <n v="379"/>
    <n v="5"/>
    <n v="2.6080000000000001"/>
    <n v="1.319"/>
    <n v="13.04"/>
    <n v="13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18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0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2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6"/>
    <n v="452"/>
    <n v="2"/>
    <n v="2.64"/>
    <n v="0.442"/>
    <n v="5.28"/>
    <n v="5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15"/>
    <n v="2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6"/>
    <n v="1406"/>
    <n v="6"/>
    <n v="4.2279999999999998"/>
    <n v="0.42699999999999999"/>
    <n v="25.37"/>
    <n v="25.37"/>
    <s v="USD"/>
    <n v="1"/>
    <n v="2"/>
    <n v="2"/>
    <n v="2"/>
    <n v="1"/>
    <n v="3"/>
    <n v="3"/>
    <n v="3"/>
    <n v="28.49"/>
    <n v="85.47"/>
    <n v="85.47"/>
    <n v="85.47"/>
    <n v="29.682929680000001"/>
    <n v="29.682929680000001"/>
    <n v="3.3689396930000002"/>
    <n v="3.3689396930000002"/>
  </r>
  <r>
    <d v="2025-11-20T00:00:00"/>
    <x v="32"/>
    <n v="2645"/>
    <n v="18"/>
    <n v="3.19"/>
    <n v="0.68100000000000005"/>
    <n v="57.42"/>
    <n v="57.42"/>
    <s v="USD"/>
    <n v="9"/>
    <n v="10"/>
    <n v="10"/>
    <n v="10"/>
    <n v="9"/>
    <n v="10"/>
    <n v="10"/>
    <n v="10"/>
    <n v="308.87"/>
    <n v="343.36"/>
    <n v="343.36"/>
    <n v="343.36"/>
    <n v="16.722972970000001"/>
    <n v="16.722972970000001"/>
    <n v="5.9797979799999998"/>
    <n v="5.9797979799999998"/>
  </r>
  <r>
    <d v="2025-11-20T00:00:00"/>
    <x v="47"/>
    <n v="2001"/>
    <n v="6"/>
    <n v="1.927"/>
    <n v="0.3"/>
    <n v="11.56"/>
    <n v="11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24"/>
    <n v="172"/>
    <n v="1"/>
    <n v="6.31"/>
    <n v="0.58099999999999996"/>
    <n v="6.31"/>
    <n v="6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"/>
    <n v="1409"/>
    <n v="10"/>
    <n v="2.6850000000000001"/>
    <n v="0.71"/>
    <n v="26.85"/>
    <n v="26.85"/>
    <s v="USD"/>
    <n v="3"/>
    <n v="3"/>
    <n v="3"/>
    <n v="3"/>
    <n v="3"/>
    <n v="3"/>
    <n v="3"/>
    <n v="3"/>
    <n v="109.47"/>
    <n v="109.47"/>
    <n v="109.47"/>
    <n v="109.47"/>
    <n v="24.527267739999999"/>
    <n v="24.527267739999999"/>
    <n v="4.0770949720000003"/>
    <n v="4.0770949720000003"/>
  </r>
  <r>
    <d v="2025-11-20T00:00:00"/>
    <x v="17"/>
    <n v="2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5"/>
    <n v="176"/>
    <n v="2"/>
    <n v="1.94"/>
    <n v="1.1359999999999999"/>
    <n v="3.88"/>
    <n v="3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4"/>
    <n v="539"/>
    <n v="2"/>
    <n v="4.0199999999999996"/>
    <n v="0.371"/>
    <n v="8.0399999999999991"/>
    <n v="8.0399999999999991"/>
    <s v="USD"/>
    <n v="1"/>
    <n v="1"/>
    <n v="1"/>
    <n v="1"/>
    <n v="1"/>
    <n v="1"/>
    <n v="1"/>
    <n v="1"/>
    <n v="42.49"/>
    <n v="42.49"/>
    <n v="42.49"/>
    <n v="42.49"/>
    <n v="18.922099320000001"/>
    <n v="18.922099320000001"/>
    <n v="5.2848258709999998"/>
    <n v="5.2848258709999998"/>
  </r>
  <r>
    <d v="2025-11-20T00:00:00"/>
    <x v="1"/>
    <n v="262"/>
    <n v="1"/>
    <n v="2.52"/>
    <n v="0.38200000000000001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21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25"/>
    <n v="584"/>
    <n v="2"/>
    <n v="4.2699999999999996"/>
    <n v="0.34200000000000003"/>
    <n v="8.5399999999999991"/>
    <n v="8.53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26"/>
    <n v="1727"/>
    <n v="8"/>
    <n v="2.6139999999999999"/>
    <n v="0.46300000000000002"/>
    <n v="20.91"/>
    <n v="20.91"/>
    <s v="USD"/>
    <n v="2"/>
    <n v="2"/>
    <n v="2"/>
    <n v="2"/>
    <n v="2"/>
    <n v="2"/>
    <n v="2"/>
    <n v="2"/>
    <n v="23.98"/>
    <n v="23.98"/>
    <n v="23.98"/>
    <n v="23.98"/>
    <n v="87.197664720000006"/>
    <n v="87.197664720000006"/>
    <n v="1.146819703"/>
    <n v="1.146819703"/>
  </r>
  <r>
    <d v="2025-11-20T00:00:00"/>
    <x v="27"/>
    <n v="590"/>
    <n v="1"/>
    <n v="2.21"/>
    <n v="0.16900000000000001"/>
    <n v="2.21"/>
    <n v="2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3"/>
    <n v="1311"/>
    <n v="9"/>
    <n v="2.1459999999999999"/>
    <n v="0.68600000000000005"/>
    <n v="19.309999999999999"/>
    <n v="19.309999999999999"/>
    <s v="USD"/>
    <n v="2"/>
    <n v="2"/>
    <n v="2"/>
    <n v="2"/>
    <n v="2"/>
    <n v="2"/>
    <n v="2"/>
    <n v="2"/>
    <n v="37.369999999999997"/>
    <n v="37.369999999999997"/>
    <n v="37.369999999999997"/>
    <n v="37.369999999999997"/>
    <n v="51.67246454"/>
    <n v="51.67246454"/>
    <n v="1.935266701"/>
    <n v="1.935266701"/>
  </r>
  <r>
    <d v="2025-11-20T00:00:00"/>
    <x v="5"/>
    <n v="13"/>
    <n v="2"/>
    <n v="2.145"/>
    <n v="15.385"/>
    <n v="4.29"/>
    <n v="4.29"/>
    <s v="USD"/>
    <n v="1"/>
    <n v="1"/>
    <n v="1"/>
    <n v="1"/>
    <n v="1"/>
    <n v="1"/>
    <n v="1"/>
    <n v="1"/>
    <n v="24.88"/>
    <n v="24.88"/>
    <n v="24.88"/>
    <n v="24.88"/>
    <n v="17.24276527"/>
    <n v="17.24276527"/>
    <n v="5.7995337999999999"/>
    <n v="5.7995337999999999"/>
  </r>
  <r>
    <d v="2025-11-20T00:00:00"/>
    <x v="1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14"/>
    <n v="747"/>
    <n v="6"/>
    <n v="5.0229999999999997"/>
    <n v="0.80300000000000005"/>
    <n v="30.14"/>
    <n v="30.14"/>
    <s v="USD"/>
    <n v="1"/>
    <n v="1"/>
    <n v="1"/>
    <n v="1"/>
    <n v="1"/>
    <n v="1"/>
    <n v="1"/>
    <n v="1"/>
    <n v="36.979999999999997"/>
    <n v="36.979999999999997"/>
    <n v="36.979999999999997"/>
    <n v="36.979999999999997"/>
    <n v="81.503515410000006"/>
    <n v="81.503515410000006"/>
    <n v="1.2269409419999999"/>
    <n v="1.2269409419999999"/>
  </r>
  <r>
    <d v="2025-11-20T00:00:00"/>
    <x v="44"/>
    <n v="10"/>
    <n v="1"/>
    <n v="2.48"/>
    <n v="10"/>
    <n v="2.48"/>
    <n v="2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12"/>
    <n v="714"/>
    <n v="10"/>
    <n v="4.2539999999999996"/>
    <n v="1.401"/>
    <n v="42.54"/>
    <n v="42.54"/>
    <s v="USD"/>
    <n v="5"/>
    <n v="5"/>
    <n v="5"/>
    <n v="5"/>
    <n v="8"/>
    <n v="8"/>
    <n v="8"/>
    <n v="8"/>
    <n v="333.92"/>
    <n v="333.92"/>
    <n v="333.92"/>
    <n v="333.92"/>
    <n v="12.73957834"/>
    <n v="12.73957834"/>
    <n v="7.849553362"/>
    <n v="7.849553362"/>
  </r>
  <r>
    <d v="2025-11-20T00:00:00"/>
    <x v="10"/>
    <n v="675"/>
    <n v="2"/>
    <n v="4.7850000000000001"/>
    <n v="0.29599999999999999"/>
    <n v="9.57"/>
    <n v="9.57"/>
    <s v="USD"/>
    <n v="1"/>
    <n v="1"/>
    <n v="1"/>
    <n v="1"/>
    <n v="3"/>
    <n v="3"/>
    <n v="3"/>
    <n v="3"/>
    <n v="98.64"/>
    <n v="98.64"/>
    <n v="98.64"/>
    <n v="98.64"/>
    <n v="9.7019464719999995"/>
    <n v="9.7019464719999995"/>
    <n v="10.30721003"/>
    <n v="10.30721003"/>
  </r>
  <r>
    <d v="2025-11-20T00:00:00"/>
    <x v="28"/>
    <n v="244"/>
    <n v="2"/>
    <n v="5.085"/>
    <n v="0.82"/>
    <n v="10.17"/>
    <n v="10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2"/>
    <n v="244"/>
    <n v="2"/>
    <n v="2.21"/>
    <n v="0.82"/>
    <n v="4.42"/>
    <n v="4.42"/>
    <s v="USD"/>
    <n v="1"/>
    <n v="1"/>
    <n v="1"/>
    <n v="1"/>
    <n v="1"/>
    <n v="1"/>
    <n v="1"/>
    <n v="1"/>
    <n v="21.88"/>
    <n v="21.88"/>
    <n v="21.88"/>
    <n v="21.88"/>
    <n v="20.201096889999999"/>
    <n v="20.201096889999999"/>
    <n v="4.9502262440000004"/>
    <n v="4.9502262440000004"/>
  </r>
  <r>
    <d v="2025-11-20T00:00:00"/>
    <x v="9"/>
    <n v="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16"/>
    <n v="677"/>
    <n v="2"/>
    <n v="4.9850000000000003"/>
    <n v="0.29499999999999998"/>
    <n v="9.9700000000000006"/>
    <n v="9.9700000000000006"/>
    <s v="USD"/>
    <n v="1"/>
    <n v="1"/>
    <n v="1"/>
    <n v="1"/>
    <n v="2"/>
    <n v="2"/>
    <n v="2"/>
    <n v="2"/>
    <n v="149.80000000000001"/>
    <n v="149.80000000000001"/>
    <n v="149.80000000000001"/>
    <n v="149.80000000000001"/>
    <n v="6.6555407210000004"/>
    <n v="6.6555407210000004"/>
    <n v="15.025075230000001"/>
    <n v="15.025075230000001"/>
  </r>
  <r>
    <d v="2025-11-20T00:00:00"/>
    <x v="48"/>
    <n v="622"/>
    <n v="6"/>
    <n v="2.0499999999999998"/>
    <n v="0.96499999999999997"/>
    <n v="12.3"/>
    <n v="12.3"/>
    <s v="USD"/>
    <n v="2"/>
    <n v="2"/>
    <n v="2"/>
    <n v="2"/>
    <n v="3"/>
    <n v="3"/>
    <n v="3"/>
    <n v="3"/>
    <n v="73.66"/>
    <n v="73.66"/>
    <n v="73.66"/>
    <n v="73.66"/>
    <n v="16.698343739999999"/>
    <n v="16.698343739999999"/>
    <n v="5.9886178860000001"/>
    <n v="5.9886178860000001"/>
  </r>
  <r>
    <d v="2025-11-20T00:00:00"/>
    <x v="19"/>
    <n v="383"/>
    <n v="2"/>
    <n v="4.09"/>
    <n v="0.52200000000000002"/>
    <n v="8.18"/>
    <n v="8.18"/>
    <s v="USD"/>
    <n v="1"/>
    <n v="1"/>
    <n v="1"/>
    <n v="1"/>
    <n v="15"/>
    <n v="15"/>
    <n v="15"/>
    <n v="15"/>
    <n v="1067.4000000000001"/>
    <n v="1067.4000000000001"/>
    <n v="1067.4000000000001"/>
    <n v="1067.4000000000001"/>
    <n v="0.76634813570000004"/>
    <n v="0.76634813570000004"/>
    <n v="130.4889976"/>
    <n v="130.4889976"/>
  </r>
  <r>
    <d v="2025-11-20T00:00:00"/>
    <x v="29"/>
    <n v="10"/>
    <n v="1"/>
    <n v="0.63"/>
    <n v="10"/>
    <n v="0.63"/>
    <n v="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29"/>
    <n v="57"/>
    <n v="1"/>
    <n v="1.1100000000000001"/>
    <n v="1.754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29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29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0"/>
    <n v="959"/>
    <n v="12"/>
    <n v="0.56899999999999995"/>
    <n v="1.2509999999999999"/>
    <n v="6.83"/>
    <n v="6.83"/>
    <s v="USD"/>
    <n v="1"/>
    <n v="1"/>
    <n v="1"/>
    <n v="1"/>
    <n v="1"/>
    <n v="1"/>
    <n v="1"/>
    <n v="1"/>
    <n v="11.49"/>
    <n v="11.49"/>
    <n v="11.49"/>
    <n v="11.49"/>
    <n v="59.442993909999998"/>
    <n v="59.442993909999998"/>
    <n v="1.682284041"/>
    <n v="1.682284041"/>
  </r>
  <r>
    <d v="2025-11-20T00:00:00"/>
    <x v="30"/>
    <n v="1027"/>
    <n v="14"/>
    <n v="0.48399999999999999"/>
    <n v="1.363"/>
    <n v="6.78"/>
    <n v="6.78"/>
    <s v="USD"/>
    <n v="4"/>
    <n v="4"/>
    <n v="4"/>
    <n v="4"/>
    <n v="4"/>
    <n v="4"/>
    <n v="4"/>
    <n v="4"/>
    <n v="114.74"/>
    <n v="114.74"/>
    <n v="114.74"/>
    <n v="114.74"/>
    <n v="5.9090116789999998"/>
    <n v="5.9090116789999998"/>
    <n v="16.923303829999998"/>
    <n v="16.923303829999998"/>
  </r>
  <r>
    <d v="2025-11-20T00:00:00"/>
    <x v="30"/>
    <n v="428"/>
    <n v="5"/>
    <n v="0.19400000000000001"/>
    <n v="1.1679999999999999"/>
    <n v="0.97"/>
    <n v="0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0"/>
    <n v="2589"/>
    <n v="32"/>
    <n v="0.32400000000000001"/>
    <n v="1.236"/>
    <n v="10.37"/>
    <n v="10.37"/>
    <s v="USD"/>
    <n v="2"/>
    <n v="2"/>
    <n v="2"/>
    <n v="2"/>
    <n v="2"/>
    <n v="2"/>
    <n v="2"/>
    <n v="2"/>
    <n v="69.98"/>
    <n v="69.98"/>
    <n v="69.98"/>
    <n v="69.98"/>
    <n v="14.81851958"/>
    <n v="14.81851958"/>
    <n v="6.7483124400000003"/>
    <n v="6.7483124400000003"/>
  </r>
  <r>
    <d v="2025-11-20T00:00:00"/>
    <x v="31"/>
    <n v="97"/>
    <n v="1"/>
    <n v="1.38"/>
    <n v="1.0309999999999999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2"/>
    <n v="1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1"/>
    <n v="653"/>
    <n v="4"/>
    <n v="1.1679999999999999"/>
    <n v="0.61299999999999999"/>
    <n v="4.67"/>
    <n v="4.67"/>
    <s v="USD"/>
    <n v="3"/>
    <n v="3"/>
    <n v="3"/>
    <n v="3"/>
    <n v="3"/>
    <n v="3"/>
    <n v="3"/>
    <n v="3"/>
    <n v="136.29"/>
    <n v="136.29"/>
    <n v="136.29"/>
    <n v="136.29"/>
    <n v="3.4265169860000002"/>
    <n v="3.4265169860000002"/>
    <n v="29.18415418"/>
    <n v="29.18415418"/>
  </r>
  <r>
    <d v="2025-11-20T00:00:00"/>
    <x v="32"/>
    <n v="2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2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1"/>
    <n v="357"/>
    <n v="4"/>
    <n v="1.1779999999999999"/>
    <n v="1.1200000000000001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2"/>
    <n v="1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1"/>
    <n v="1386"/>
    <n v="9"/>
    <n v="0.80100000000000005"/>
    <n v="0.64900000000000002"/>
    <n v="7.21"/>
    <n v="7.21"/>
    <s v="USD"/>
    <n v="3"/>
    <n v="3"/>
    <n v="3"/>
    <n v="3"/>
    <n v="3"/>
    <n v="3"/>
    <n v="3"/>
    <n v="3"/>
    <n v="88.86"/>
    <n v="88.86"/>
    <n v="88.86"/>
    <n v="88.86"/>
    <n v="8.1138870129999994"/>
    <n v="8.1138870129999994"/>
    <n v="12.32454924"/>
    <n v="12.32454924"/>
  </r>
  <r>
    <d v="2025-11-20T00:00:00"/>
    <x v="3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4"/>
    <n v="2609"/>
    <n v="4"/>
    <n v="1.0149999999999999"/>
    <n v="0.153"/>
    <n v="4.0599999999999996"/>
    <n v="4.05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5"/>
    <n v="1262"/>
    <n v="8"/>
    <n v="1.2050000000000001"/>
    <n v="0.63400000000000001"/>
    <n v="9.64"/>
    <n v="9.64"/>
    <s v="USD"/>
    <n v="1"/>
    <n v="3"/>
    <n v="3"/>
    <n v="3"/>
    <n v="1"/>
    <n v="3"/>
    <n v="3"/>
    <n v="3"/>
    <n v="21.88"/>
    <n v="93.25"/>
    <n v="93.25"/>
    <n v="93.25"/>
    <n v="10.33780161"/>
    <n v="10.33780161"/>
    <n v="9.6732365149999993"/>
    <n v="9.6732365149999993"/>
  </r>
  <r>
    <d v="2025-11-20T00:00:00"/>
    <x v="35"/>
    <n v="1467"/>
    <n v="6"/>
    <n v="0.82499999999999996"/>
    <n v="0.40899999999999997"/>
    <n v="4.95"/>
    <n v="4.95"/>
    <s v="USD"/>
    <n v="1"/>
    <n v="2"/>
    <n v="2"/>
    <n v="2"/>
    <n v="1"/>
    <n v="2"/>
    <n v="2"/>
    <n v="2"/>
    <n v="34.49"/>
    <n v="56.37"/>
    <n v="56.37"/>
    <n v="56.37"/>
    <n v="8.7812666309999994"/>
    <n v="8.7812666309999994"/>
    <n v="11.38787879"/>
    <n v="11.38787879"/>
  </r>
  <r>
    <d v="2025-11-20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4"/>
    <n v="6968"/>
    <n v="25"/>
    <n v="0.86099999999999999"/>
    <n v="0.35899999999999999"/>
    <n v="21.53"/>
    <n v="21.53"/>
    <s v="USD"/>
    <n v="4"/>
    <n v="4"/>
    <n v="4"/>
    <n v="4"/>
    <n v="4"/>
    <n v="4"/>
    <n v="4"/>
    <n v="4"/>
    <n v="91.52"/>
    <n v="91.52"/>
    <n v="91.52"/>
    <n v="91.52"/>
    <n v="23.52491259"/>
    <n v="23.52491259"/>
    <n v="4.2508128190000001"/>
    <n v="4.2508128190000001"/>
  </r>
  <r>
    <d v="2025-11-20T00:00:00"/>
    <x v="33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4"/>
    <n v="479"/>
    <n v="4"/>
    <n v="1.1399999999999999"/>
    <n v="0.83499999999999996"/>
    <n v="4.5599999999999996"/>
    <n v="4.55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5"/>
    <n v="727"/>
    <n v="10"/>
    <n v="1.135"/>
    <n v="1.3759999999999999"/>
    <n v="11.35"/>
    <n v="1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4"/>
    <n v="5786"/>
    <n v="12"/>
    <n v="0.68200000000000005"/>
    <n v="0.20699999999999999"/>
    <n v="8.18"/>
    <n v="8.18"/>
    <s v="USD"/>
    <n v="1"/>
    <n v="1"/>
    <n v="1"/>
    <n v="1"/>
    <n v="1"/>
    <n v="1"/>
    <n v="1"/>
    <n v="1"/>
    <n v="22.88"/>
    <n v="22.88"/>
    <n v="22.88"/>
    <n v="22.88"/>
    <n v="35.751748249999999"/>
    <n v="35.751748249999999"/>
    <n v="2.797066015"/>
    <n v="2.797066015"/>
  </r>
  <r>
    <d v="2025-11-20T00:00:00"/>
    <x v="33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5"/>
    <n v="3169"/>
    <n v="16"/>
    <n v="0.60899999999999999"/>
    <n v="0.505"/>
    <n v="9.75"/>
    <n v="9.75"/>
    <s v="USD"/>
    <n v="1"/>
    <n v="3"/>
    <n v="3"/>
    <n v="3"/>
    <n v="1"/>
    <n v="3"/>
    <n v="3"/>
    <n v="3"/>
    <n v="20.9"/>
    <n v="63.68"/>
    <n v="63.68"/>
    <n v="63.68"/>
    <n v="15.31092965"/>
    <n v="15.31092965"/>
    <n v="6.5312820509999998"/>
    <n v="6.5312820509999998"/>
  </r>
  <r>
    <d v="2025-11-20T00:00:00"/>
    <x v="36"/>
    <n v="386"/>
    <n v="9"/>
    <n v="1.4490000000000001"/>
    <n v="2.3319999999999999"/>
    <n v="13.04"/>
    <n v="13.04"/>
    <s v="USD"/>
    <n v="5"/>
    <n v="5"/>
    <n v="5"/>
    <n v="5"/>
    <n v="6"/>
    <n v="6"/>
    <n v="6"/>
    <n v="6"/>
    <n v="178.94"/>
    <n v="178.94"/>
    <n v="178.94"/>
    <n v="178.94"/>
    <n v="7.2873588910000002"/>
    <n v="7.2873588910000002"/>
    <n v="13.722392640000001"/>
    <n v="13.722392640000001"/>
  </r>
  <r>
    <d v="2025-11-20T00:00:00"/>
    <x v="36"/>
    <n v="689"/>
    <n v="9"/>
    <n v="1.2"/>
    <n v="1.306"/>
    <n v="10.8"/>
    <n v="10.8"/>
    <s v="USD"/>
    <n v="1"/>
    <n v="1"/>
    <n v="1"/>
    <n v="1"/>
    <n v="1"/>
    <n v="1"/>
    <n v="1"/>
    <n v="1"/>
    <n v="28.49"/>
    <n v="28.49"/>
    <n v="28.49"/>
    <n v="28.49"/>
    <n v="37.908037909999997"/>
    <n v="37.908037909999997"/>
    <n v="2.6379629630000001"/>
    <n v="2.6379629630000001"/>
  </r>
  <r>
    <d v="2025-11-20T00:00:00"/>
    <x v="36"/>
    <n v="438"/>
    <n v="6"/>
    <n v="1.3220000000000001"/>
    <n v="1.37"/>
    <n v="7.93"/>
    <n v="7.93"/>
    <s v="USD"/>
    <n v="1"/>
    <n v="1"/>
    <n v="1"/>
    <n v="1"/>
    <n v="1"/>
    <n v="1"/>
    <n v="1"/>
    <n v="1"/>
    <n v="28.49"/>
    <n v="28.49"/>
    <n v="28.49"/>
    <n v="28.49"/>
    <n v="27.834327829999999"/>
    <n v="27.834327829999999"/>
    <n v="3.5926860029999999"/>
    <n v="3.5926860029999999"/>
  </r>
  <r>
    <d v="2025-11-20T00:00:00"/>
    <x v="36"/>
    <n v="2865"/>
    <n v="9"/>
    <n v="0.78700000000000003"/>
    <n v="0.314"/>
    <n v="7.08"/>
    <n v="7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7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7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7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7"/>
    <n v="1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9"/>
    <n v="1008"/>
    <n v="18"/>
    <n v="1.0820000000000001"/>
    <n v="1.786"/>
    <n v="19.48"/>
    <n v="19.48"/>
    <s v="USD"/>
    <n v="4"/>
    <n v="6"/>
    <n v="6"/>
    <n v="6"/>
    <n v="4"/>
    <n v="6"/>
    <n v="6"/>
    <n v="6"/>
    <n v="45.96"/>
    <n v="82.43"/>
    <n v="82.43"/>
    <n v="82.43"/>
    <n v="23.632172749999999"/>
    <n v="23.632172749999999"/>
    <n v="4.2315195069999998"/>
    <n v="4.2315195069999998"/>
  </r>
  <r>
    <d v="2025-11-20T00:00:00"/>
    <x v="40"/>
    <n v="551"/>
    <n v="7"/>
    <n v="1.4490000000000001"/>
    <n v="1.27"/>
    <n v="10.14"/>
    <n v="10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1"/>
    <n v="1459"/>
    <n v="5"/>
    <n v="1.524"/>
    <n v="0.34300000000000003"/>
    <n v="7.62"/>
    <n v="7.62"/>
    <s v="USD"/>
    <n v="1"/>
    <n v="1"/>
    <n v="1"/>
    <n v="1"/>
    <n v="2"/>
    <n v="2"/>
    <n v="2"/>
    <n v="2"/>
    <n v="71.8"/>
    <n v="71.8"/>
    <n v="71.8"/>
    <n v="71.8"/>
    <n v="10.61281337"/>
    <n v="10.61281337"/>
    <n v="9.4225721779999994"/>
    <n v="9.4225721779999994"/>
  </r>
  <r>
    <d v="2025-11-20T00:00:00"/>
    <x v="42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9"/>
    <n v="1167"/>
    <n v="15"/>
    <n v="1.0289999999999999"/>
    <n v="1.2849999999999999"/>
    <n v="15.44"/>
    <n v="15.44"/>
    <s v="USD"/>
    <n v="3"/>
    <n v="3"/>
    <n v="3"/>
    <n v="3"/>
    <n v="3"/>
    <n v="3"/>
    <n v="3"/>
    <n v="3"/>
    <n v="65.64"/>
    <n v="65.64"/>
    <n v="65.64"/>
    <n v="65.64"/>
    <n v="23.522242540000001"/>
    <n v="23.522242540000001"/>
    <n v="4.2512953370000002"/>
    <n v="4.2512953370000002"/>
  </r>
  <r>
    <d v="2025-11-20T00:00:00"/>
    <x v="40"/>
    <n v="611"/>
    <n v="4"/>
    <n v="0.91500000000000004"/>
    <n v="0.65500000000000003"/>
    <n v="3.66"/>
    <n v="3.66"/>
    <s v="USD"/>
    <n v="1"/>
    <n v="1"/>
    <n v="1"/>
    <n v="1"/>
    <n v="1"/>
    <n v="1"/>
    <n v="1"/>
    <n v="1"/>
    <n v="22.88"/>
    <n v="22.88"/>
    <n v="22.88"/>
    <n v="22.88"/>
    <n v="15.996503499999999"/>
    <n v="15.996503499999999"/>
    <n v="6.2513661200000001"/>
    <n v="6.2513661200000001"/>
  </r>
  <r>
    <d v="2025-11-20T00:00:00"/>
    <x v="41"/>
    <n v="1553"/>
    <n v="6"/>
    <n v="1.3149999999999999"/>
    <n v="0.38600000000000001"/>
    <n v="7.89"/>
    <n v="7.89"/>
    <s v="USD"/>
    <n v="1"/>
    <n v="1"/>
    <n v="1"/>
    <n v="1"/>
    <n v="1"/>
    <n v="1"/>
    <n v="1"/>
    <n v="1"/>
    <n v="24.98"/>
    <n v="24.98"/>
    <n v="24.98"/>
    <n v="24.98"/>
    <n v="31.585268209999999"/>
    <n v="31.585268209999999"/>
    <n v="3.1660329530000002"/>
    <n v="3.1660329530000002"/>
  </r>
  <r>
    <d v="2025-11-20T00:00:00"/>
    <x v="42"/>
    <n v="512"/>
    <n v="2"/>
    <n v="0.44500000000000001"/>
    <n v="0.39100000000000001"/>
    <n v="0.89"/>
    <n v="0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2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9"/>
    <n v="350"/>
    <n v="3"/>
    <n v="1.1100000000000001"/>
    <n v="0.85699999999999998"/>
    <n v="3.33"/>
    <n v="3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0"/>
    <n v="178"/>
    <n v="1"/>
    <n v="2.15"/>
    <n v="0.56200000000000006"/>
    <n v="2.15"/>
    <n v="2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1"/>
    <n v="732"/>
    <n v="7"/>
    <n v="1.23"/>
    <n v="0.95599999999999996"/>
    <n v="8.61"/>
    <n v="8.61"/>
    <s v="USD"/>
    <n v="2"/>
    <n v="2"/>
    <n v="2"/>
    <n v="2"/>
    <n v="2"/>
    <n v="2"/>
    <n v="2"/>
    <n v="2"/>
    <n v="52.76"/>
    <n v="52.76"/>
    <n v="52.76"/>
    <n v="52.76"/>
    <n v="16.319181199999999"/>
    <n v="16.319181199999999"/>
    <n v="6.1277584200000002"/>
    <n v="6.1277584200000002"/>
  </r>
  <r>
    <d v="2025-11-20T00:00:00"/>
    <x v="41"/>
    <n v="8788"/>
    <n v="16"/>
    <n v="0.92900000000000005"/>
    <n v="0.182"/>
    <n v="14.87"/>
    <n v="14.87"/>
    <s v="USD"/>
    <n v="1"/>
    <n v="1"/>
    <n v="1"/>
    <n v="1"/>
    <n v="1"/>
    <n v="1"/>
    <n v="1"/>
    <n v="1"/>
    <n v="19.489999999999998"/>
    <n v="19.489999999999998"/>
    <n v="19.489999999999998"/>
    <n v="19.489999999999998"/>
    <n v="76.295536170000005"/>
    <n v="76.295536170000005"/>
    <n v="1.3106926699999999"/>
    <n v="1.3106926699999999"/>
  </r>
  <r>
    <d v="2025-11-20T00:00:00"/>
    <x v="39"/>
    <n v="2309"/>
    <n v="15"/>
    <n v="0.504"/>
    <n v="0.65"/>
    <n v="7.56"/>
    <n v="7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2"/>
    <n v="387"/>
    <n v="3"/>
    <n v="0.73"/>
    <n v="0.77500000000000002"/>
    <n v="2.19"/>
    <n v="2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0"/>
    <n v="3024"/>
    <n v="10"/>
    <n v="0.73099999999999998"/>
    <n v="0.33100000000000002"/>
    <n v="7.31"/>
    <n v="7.31"/>
    <s v="USD"/>
    <n v="1"/>
    <n v="1"/>
    <n v="1"/>
    <n v="1"/>
    <n v="1"/>
    <n v="1"/>
    <n v="1"/>
    <n v="1"/>
    <n v="34.49"/>
    <n v="34.49"/>
    <n v="34.49"/>
    <n v="34.49"/>
    <n v="21.194549139999999"/>
    <n v="21.194549139999999"/>
    <n v="4.7181942540000001"/>
    <n v="4.7181942540000001"/>
  </r>
  <r>
    <d v="2025-11-20T00:00:00"/>
    <x v="28"/>
    <n v="464"/>
    <n v="5"/>
    <n v="1.25"/>
    <n v="1.0780000000000001"/>
    <n v="6.25"/>
    <n v="6.25"/>
    <s v="USD"/>
    <n v="1"/>
    <n v="1"/>
    <n v="1"/>
    <n v="1"/>
    <n v="1"/>
    <n v="1"/>
    <n v="1"/>
    <n v="1"/>
    <n v="180.49"/>
    <n v="180.49"/>
    <n v="180.49"/>
    <n v="180.49"/>
    <n v="3.4627957230000002"/>
    <n v="3.4627957230000002"/>
    <n v="28.878399999999999"/>
    <n v="28.878399999999999"/>
  </r>
  <r>
    <d v="2025-11-20T00:00:00"/>
    <x v="43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28"/>
    <n v="1258"/>
    <n v="4"/>
    <n v="0.58799999999999997"/>
    <n v="0.318"/>
    <n v="2.35"/>
    <n v="2.35"/>
    <s v="USD"/>
    <n v="0"/>
    <n v="1"/>
    <n v="1"/>
    <n v="1"/>
    <n v="0"/>
    <n v="1"/>
    <n v="1"/>
    <n v="1"/>
    <n v="0"/>
    <n v="37.880000000000003"/>
    <n v="37.880000000000003"/>
    <n v="37.880000000000003"/>
    <n v="6.2038014779999999"/>
    <n v="6.2038014779999999"/>
    <n v="16.119148939999999"/>
    <n v="16.119148939999999"/>
  </r>
  <r>
    <d v="2025-11-20T00:00:00"/>
    <x v="43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28"/>
    <n v="817"/>
    <n v="6"/>
    <n v="1.2"/>
    <n v="0.73399999999999999"/>
    <n v="7.2"/>
    <n v="7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3"/>
    <n v="36"/>
    <n v="1"/>
    <n v="0.75"/>
    <n v="2.778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3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28"/>
    <n v="485"/>
    <n v="5"/>
    <n v="1.3540000000000001"/>
    <n v="1.0309999999999999"/>
    <n v="6.77"/>
    <n v="6.77"/>
    <s v="USD"/>
    <n v="3"/>
    <n v="3"/>
    <n v="3"/>
    <n v="3"/>
    <n v="3"/>
    <n v="3"/>
    <n v="3"/>
    <n v="3"/>
    <n v="113.64"/>
    <n v="113.64"/>
    <n v="113.64"/>
    <n v="113.64"/>
    <n v="5.957409363"/>
    <n v="5.957409363"/>
    <n v="16.785819790000001"/>
    <n v="16.785819790000001"/>
  </r>
  <r>
    <d v="2025-11-20T00:00:00"/>
    <x v="8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45"/>
    <n v="497"/>
    <n v="1"/>
    <n v="1.05"/>
    <n v="0.20100000000000001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"/>
    <n v="234"/>
    <n v="2"/>
    <n v="2.35"/>
    <n v="0.85499999999999998"/>
    <n v="4.7"/>
    <n v="4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5"/>
    <n v="1033"/>
    <n v="7"/>
    <n v="0.95899999999999996"/>
    <n v="0.67800000000000005"/>
    <n v="6.71"/>
    <n v="6.71"/>
    <s v="USD"/>
    <n v="3"/>
    <n v="3"/>
    <n v="3"/>
    <n v="3"/>
    <n v="3"/>
    <n v="3"/>
    <n v="3"/>
    <n v="3"/>
    <n v="74.64"/>
    <n v="74.64"/>
    <n v="74.64"/>
    <n v="74.64"/>
    <n v="8.9898177920000002"/>
    <n v="8.9898177920000002"/>
    <n v="11.123695980000001"/>
    <n v="11.123695980000001"/>
  </r>
  <r>
    <d v="2025-11-20T00:00:00"/>
    <x v="3"/>
    <n v="947"/>
    <n v="4"/>
    <n v="1.375"/>
    <n v="0.42199999999999999"/>
    <n v="5.5"/>
    <n v="5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5"/>
    <n v="1330"/>
    <n v="5"/>
    <n v="0.874"/>
    <n v="0.376"/>
    <n v="4.37"/>
    <n v="4.37"/>
    <s v="USD"/>
    <n v="1"/>
    <n v="1"/>
    <n v="1"/>
    <n v="1"/>
    <n v="1"/>
    <n v="1"/>
    <n v="1"/>
    <n v="1"/>
    <n v="36.880000000000003"/>
    <n v="36.880000000000003"/>
    <n v="36.880000000000003"/>
    <n v="36.880000000000003"/>
    <n v="11.849240780000001"/>
    <n v="11.849240780000001"/>
    <n v="8.4393592680000005"/>
    <n v="8.4393592680000005"/>
  </r>
  <r>
    <d v="2025-11-20T00:00:00"/>
    <x v="8"/>
    <n v="783"/>
    <n v="4"/>
    <n v="1.4630000000000001"/>
    <n v="0.51100000000000001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45"/>
    <n v="634"/>
    <n v="2"/>
    <n v="0.65500000000000003"/>
    <n v="0.315"/>
    <n v="1.31"/>
    <n v="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5"/>
    <n v="624"/>
    <n v="9"/>
    <n v="0.73199999999999998"/>
    <n v="1.4419999999999999"/>
    <n v="6.59"/>
    <n v="6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8"/>
    <n v="377"/>
    <n v="5"/>
    <n v="1.6919999999999999"/>
    <n v="1.3260000000000001"/>
    <n v="8.4600000000000009"/>
    <n v="8.4600000000000009"/>
    <s v="USD"/>
    <n v="1"/>
    <n v="1"/>
    <n v="1"/>
    <n v="1"/>
    <n v="1"/>
    <n v="1"/>
    <n v="1"/>
    <n v="1"/>
    <n v="29.49"/>
    <n v="29.49"/>
    <n v="29.49"/>
    <n v="29.49"/>
    <n v="28.687690740000001"/>
    <n v="28.687690740000001"/>
    <n v="3.4858156029999998"/>
    <n v="3.4858156029999998"/>
  </r>
  <r>
    <d v="2025-11-20T00:00:00"/>
    <x v="45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3"/>
    <n v="397"/>
    <n v="2"/>
    <n v="1.77"/>
    <n v="0.504"/>
    <n v="3.54"/>
    <n v="3.54"/>
    <s v="USD"/>
    <n v="1"/>
    <n v="1"/>
    <n v="1"/>
    <n v="1"/>
    <n v="1"/>
    <n v="1"/>
    <n v="1"/>
    <n v="1"/>
    <n v="30.88"/>
    <n v="30.88"/>
    <n v="30.88"/>
    <n v="30.88"/>
    <n v="11.463730569999999"/>
    <n v="11.463730569999999"/>
    <n v="8.7231638419999999"/>
    <n v="8.7231638419999999"/>
  </r>
  <r>
    <d v="2025-11-20T00:00:00"/>
    <x v="8"/>
    <n v="1239"/>
    <n v="5"/>
    <n v="0.95"/>
    <n v="0.40400000000000003"/>
    <n v="4.75"/>
    <n v="4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3"/>
    <n v="4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45"/>
    <n v="1434"/>
    <n v="11"/>
    <n v="0.753"/>
    <n v="0.76700000000000002"/>
    <n v="8.2799999999999994"/>
    <n v="8.2799999999999994"/>
    <s v="USD"/>
    <n v="1"/>
    <n v="1"/>
    <n v="1"/>
    <n v="1"/>
    <n v="1"/>
    <n v="1"/>
    <n v="1"/>
    <n v="1"/>
    <n v="21.88"/>
    <n v="21.88"/>
    <n v="21.88"/>
    <n v="21.88"/>
    <n v="37.842778789999997"/>
    <n v="37.842778789999997"/>
    <n v="2.6425120770000001"/>
    <n v="2.6425120770000001"/>
  </r>
  <r>
    <d v="2025-11-20T00:00:00"/>
    <x v="5"/>
    <n v="1350"/>
    <n v="12"/>
    <n v="0.61899999999999999"/>
    <n v="0.88900000000000001"/>
    <n v="7.43"/>
    <n v="7.43"/>
    <s v="USD"/>
    <n v="1"/>
    <n v="1"/>
    <n v="1"/>
    <n v="1"/>
    <n v="1"/>
    <n v="1"/>
    <n v="1"/>
    <n v="1"/>
    <n v="23.88"/>
    <n v="23.88"/>
    <n v="23.88"/>
    <n v="23.88"/>
    <n v="31.113902849999999"/>
    <n v="31.113902849999999"/>
    <n v="3.2139973080000002"/>
    <n v="3.2139973080000002"/>
  </r>
  <r>
    <d v="2025-11-20T00:00:00"/>
    <x v="2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15"/>
    <n v="285"/>
    <n v="1"/>
    <n v="2.52"/>
    <n v="0.35099999999999998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22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12"/>
    <n v="404"/>
    <n v="1"/>
    <n v="4.78"/>
    <n v="0.248"/>
    <n v="4.78"/>
    <n v="4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13"/>
    <n v="950"/>
    <n v="4"/>
    <n v="4.6349999999999998"/>
    <n v="0.42099999999999999"/>
    <n v="18.54"/>
    <n v="18.54"/>
    <s v="USD"/>
    <n v="1"/>
    <n v="1"/>
    <n v="1"/>
    <n v="1"/>
    <n v="2"/>
    <n v="2"/>
    <n v="2"/>
    <n v="2"/>
    <n v="47.96"/>
    <n v="47.96"/>
    <n v="47.96"/>
    <n v="47.96"/>
    <n v="38.657214349999997"/>
    <n v="38.657214349999997"/>
    <n v="2.5868392660000001"/>
    <n v="2.5868392660000001"/>
  </r>
  <r>
    <d v="2025-11-20T00:00:00"/>
    <x v="16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46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10"/>
    <n v="1084"/>
    <n v="1"/>
    <n v="2.92"/>
    <n v="9.1999999999999998E-2"/>
    <n v="2.92"/>
    <n v="2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0T00:00:00"/>
    <x v="8"/>
    <n v="17"/>
    <n v="2"/>
    <n v="2.72"/>
    <n v="11.765000000000001"/>
    <n v="5.44"/>
    <n v="5.44"/>
    <s v="USD"/>
    <n v="1"/>
    <n v="1"/>
    <n v="1"/>
    <n v="1"/>
    <n v="1"/>
    <n v="1"/>
    <n v="1"/>
    <n v="1"/>
    <n v="35.880000000000003"/>
    <n v="35.880000000000003"/>
    <n v="35.880000000000003"/>
    <n v="35.880000000000003"/>
    <n v="15.16164994"/>
    <n v="15.16164994"/>
    <n v="6.5955882350000001"/>
    <n v="6.5955882350000001"/>
  </r>
  <r>
    <d v="2025-11-20T00:00:00"/>
    <x v="8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0T00:00:00"/>
    <x v="11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0"/>
    <n v="3833"/>
    <n v="17"/>
    <n v="1.617"/>
    <n v="0.44400000000000001"/>
    <n v="27.49"/>
    <n v="27.49"/>
    <s v="USD"/>
    <n v="2"/>
    <n v="3"/>
    <n v="3"/>
    <n v="3"/>
    <n v="2"/>
    <n v="3"/>
    <n v="3"/>
    <n v="3"/>
    <n v="57.37"/>
    <n v="76.86"/>
    <n v="76.86"/>
    <n v="76.86"/>
    <n v="35.766328389999998"/>
    <n v="35.766328389999998"/>
    <n v="2.7959257910000002"/>
    <n v="2.7959257910000002"/>
  </r>
  <r>
    <d v="2025-11-21T00:00:00"/>
    <x v="1"/>
    <n v="8558"/>
    <n v="86"/>
    <n v="2.2759999999999998"/>
    <n v="1.0049999999999999"/>
    <n v="195.74"/>
    <n v="195.74"/>
    <s v="USD"/>
    <n v="17"/>
    <n v="22"/>
    <n v="22"/>
    <n v="22"/>
    <n v="19"/>
    <n v="24"/>
    <n v="24"/>
    <n v="24"/>
    <n v="507.12"/>
    <n v="642.25"/>
    <n v="642.25"/>
    <n v="642.25"/>
    <n v="30.477228490000002"/>
    <n v="30.477228490000002"/>
    <n v="3.2811382450000002"/>
    <n v="3.2811382450000002"/>
  </r>
  <r>
    <d v="2025-11-21T00:00:00"/>
    <x v="2"/>
    <n v="2033"/>
    <n v="29"/>
    <n v="3.4060000000000001"/>
    <n v="1.4259999999999999"/>
    <n v="98.76"/>
    <n v="98.76"/>
    <s v="USD"/>
    <n v="8"/>
    <n v="8"/>
    <n v="8"/>
    <n v="8"/>
    <n v="10"/>
    <n v="10"/>
    <n v="10"/>
    <n v="10"/>
    <n v="288.89999999999998"/>
    <n v="288.89999999999998"/>
    <n v="288.89999999999998"/>
    <n v="288.89999999999998"/>
    <n v="34.18483904"/>
    <n v="34.18483904"/>
    <n v="2.9252733900000001"/>
    <n v="2.9252733900000001"/>
  </r>
  <r>
    <d v="2025-11-21T00:00:00"/>
    <x v="3"/>
    <n v="4310"/>
    <n v="25"/>
    <n v="3.798"/>
    <n v="0.57999999999999996"/>
    <n v="94.95"/>
    <n v="94.95"/>
    <s v="USD"/>
    <n v="9"/>
    <n v="11"/>
    <n v="11"/>
    <n v="11"/>
    <n v="9"/>
    <n v="11"/>
    <n v="11"/>
    <n v="11"/>
    <n v="277.92"/>
    <n v="339.68"/>
    <n v="339.68"/>
    <n v="339.68"/>
    <n v="27.95277909"/>
    <n v="27.95277909"/>
    <n v="3.5774618220000001"/>
    <n v="3.5774618220000001"/>
  </r>
  <r>
    <d v="2025-11-21T00:00:00"/>
    <x v="4"/>
    <n v="1053"/>
    <n v="3"/>
    <n v="3.88"/>
    <n v="0.28499999999999998"/>
    <n v="11.64"/>
    <n v="11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5"/>
    <n v="3041"/>
    <n v="27"/>
    <n v="1.9610000000000001"/>
    <n v="0.88800000000000001"/>
    <n v="52.94"/>
    <n v="52.94"/>
    <s v="USD"/>
    <n v="1"/>
    <n v="2"/>
    <n v="2"/>
    <n v="2"/>
    <n v="1"/>
    <n v="3"/>
    <n v="3"/>
    <n v="3"/>
    <n v="23.88"/>
    <n v="97.64"/>
    <n v="97.64"/>
    <n v="97.64"/>
    <n v="54.21958214"/>
    <n v="54.21958214"/>
    <n v="1.844352097"/>
    <n v="1.844352097"/>
  </r>
  <r>
    <d v="2025-11-21T00:00:00"/>
    <x v="44"/>
    <n v="5068"/>
    <n v="57"/>
    <n v="2.2559999999999998"/>
    <n v="1.125"/>
    <n v="128.61000000000001"/>
    <n v="128.61000000000001"/>
    <s v="USD"/>
    <n v="11"/>
    <n v="12"/>
    <n v="12"/>
    <n v="12"/>
    <n v="11"/>
    <n v="12"/>
    <n v="12"/>
    <n v="12"/>
    <n v="373.78"/>
    <n v="398.76"/>
    <n v="398.76"/>
    <n v="398.76"/>
    <n v="32.252482700000002"/>
    <n v="32.252482700000002"/>
    <n v="3.1005365060000001"/>
    <n v="3.1005365060000001"/>
  </r>
  <r>
    <d v="2025-11-21T00:00:00"/>
    <x v="6"/>
    <n v="1169"/>
    <n v="12"/>
    <n v="2.169"/>
    <n v="1.0269999999999999"/>
    <n v="26.03"/>
    <n v="26.03"/>
    <s v="USD"/>
    <n v="5"/>
    <n v="5"/>
    <n v="5"/>
    <n v="5"/>
    <n v="5"/>
    <n v="5"/>
    <n v="5"/>
    <n v="5"/>
    <n v="130.01"/>
    <n v="130.01"/>
    <n v="130.01"/>
    <n v="130.01"/>
    <n v="20.0215368"/>
    <n v="20.0215368"/>
    <n v="4.9946215900000004"/>
    <n v="4.9946215900000004"/>
  </r>
  <r>
    <d v="2025-11-21T00:00:00"/>
    <x v="7"/>
    <n v="3725"/>
    <n v="30"/>
    <n v="2.33"/>
    <n v="0.80500000000000005"/>
    <n v="69.91"/>
    <n v="69.91"/>
    <s v="USD"/>
    <n v="11"/>
    <n v="11"/>
    <n v="11"/>
    <n v="11"/>
    <n v="13"/>
    <n v="13"/>
    <n v="13"/>
    <n v="13"/>
    <n v="489.79"/>
    <n v="489.79"/>
    <n v="489.79"/>
    <n v="489.79"/>
    <n v="14.27346414"/>
    <n v="14.27346414"/>
    <n v="7.0060077239999998"/>
    <n v="7.0060077239999998"/>
  </r>
  <r>
    <d v="2025-11-21T00:00:00"/>
    <x v="35"/>
    <n v="2619"/>
    <n v="8"/>
    <n v="1.9850000000000001"/>
    <n v="0.30499999999999999"/>
    <n v="15.88"/>
    <n v="15.88"/>
    <s v="USD"/>
    <n v="1"/>
    <n v="1"/>
    <n v="1"/>
    <n v="1"/>
    <n v="1"/>
    <n v="1"/>
    <n v="1"/>
    <n v="1"/>
    <n v="23.88"/>
    <n v="23.88"/>
    <n v="23.88"/>
    <n v="23.88"/>
    <n v="66.499162479999995"/>
    <n v="66.499162479999995"/>
    <n v="1.503778338"/>
    <n v="1.503778338"/>
  </r>
  <r>
    <d v="2025-11-21T00:00:00"/>
    <x v="8"/>
    <n v="1136"/>
    <n v="8"/>
    <n v="3.4950000000000001"/>
    <n v="0.70399999999999996"/>
    <n v="27.96"/>
    <n v="27.96"/>
    <s v="USD"/>
    <n v="3"/>
    <n v="3"/>
    <n v="3"/>
    <n v="3"/>
    <n v="3"/>
    <n v="3"/>
    <n v="3"/>
    <n v="3"/>
    <n v="101.25"/>
    <n v="101.25"/>
    <n v="101.25"/>
    <n v="101.25"/>
    <n v="27.614814809999999"/>
    <n v="27.614814809999999"/>
    <n v="3.621244635"/>
    <n v="3.621244635"/>
  </r>
  <r>
    <d v="2025-11-21T00:00:00"/>
    <x v="9"/>
    <n v="996"/>
    <n v="9"/>
    <n v="2.2770000000000001"/>
    <n v="0.90400000000000003"/>
    <n v="20.49"/>
    <n v="20.49"/>
    <s v="USD"/>
    <n v="0"/>
    <n v="2"/>
    <n v="2"/>
    <n v="2"/>
    <n v="0"/>
    <n v="2"/>
    <n v="2"/>
    <n v="2"/>
    <n v="0"/>
    <n v="62.86"/>
    <n v="62.86"/>
    <n v="62.86"/>
    <n v="32.596245629999999"/>
    <n v="32.596245629999999"/>
    <n v="3.0678379699999998"/>
    <n v="3.0678379699999998"/>
  </r>
  <r>
    <d v="2025-11-21T00:00:00"/>
    <x v="4"/>
    <n v="5869"/>
    <n v="51"/>
    <n v="5.1440000000000001"/>
    <n v="0.86899999999999999"/>
    <n v="262.35000000000002"/>
    <n v="262.35000000000002"/>
    <s v="USD"/>
    <n v="16"/>
    <n v="16"/>
    <n v="16"/>
    <n v="16"/>
    <n v="17"/>
    <n v="17"/>
    <n v="17"/>
    <n v="17"/>
    <n v="606.13"/>
    <n v="606.13"/>
    <n v="606.13"/>
    <n v="606.13"/>
    <n v="43.282794119999998"/>
    <n v="43.282794119999998"/>
    <n v="2.310386888"/>
    <n v="2.310386888"/>
  </r>
  <r>
    <d v="2025-11-21T00:00:00"/>
    <x v="10"/>
    <n v="3841"/>
    <n v="17"/>
    <n v="5.5259999999999998"/>
    <n v="0.443"/>
    <n v="93.95"/>
    <n v="93.95"/>
    <s v="USD"/>
    <n v="8"/>
    <n v="8"/>
    <n v="8"/>
    <n v="8"/>
    <n v="15"/>
    <n v="15"/>
    <n v="15"/>
    <n v="15"/>
    <n v="484.5"/>
    <n v="484.5"/>
    <n v="484.5"/>
    <n v="484.5"/>
    <n v="19.391124869999999"/>
    <n v="19.391124869999999"/>
    <n v="5.1569984030000002"/>
    <n v="5.1569984030000002"/>
  </r>
  <r>
    <d v="2025-11-21T00:00:00"/>
    <x v="11"/>
    <n v="2774"/>
    <n v="10"/>
    <n v="5.09"/>
    <n v="0.36"/>
    <n v="50.9"/>
    <n v="50.9"/>
    <s v="USD"/>
    <n v="7"/>
    <n v="7"/>
    <n v="7"/>
    <n v="7"/>
    <n v="11"/>
    <n v="11"/>
    <n v="11"/>
    <n v="11"/>
    <n v="348.28"/>
    <n v="348.28"/>
    <n v="348.28"/>
    <n v="348.28"/>
    <n v="14.61467785"/>
    <n v="14.61467785"/>
    <n v="6.8424361490000001"/>
    <n v="6.8424361490000001"/>
  </r>
  <r>
    <d v="2025-11-21T00:00:00"/>
    <x v="12"/>
    <n v="4983"/>
    <n v="32"/>
    <n v="6.2080000000000002"/>
    <n v="0.64200000000000002"/>
    <n v="198.64"/>
    <n v="198.64"/>
    <s v="USD"/>
    <n v="17"/>
    <n v="17"/>
    <n v="17"/>
    <n v="17"/>
    <n v="24"/>
    <n v="24"/>
    <n v="24"/>
    <n v="24"/>
    <n v="721.5"/>
    <n v="721.5"/>
    <n v="721.5"/>
    <n v="721.5"/>
    <n v="27.531531529999999"/>
    <n v="27.531531529999999"/>
    <n v="3.6321989530000001"/>
    <n v="3.6321989530000001"/>
  </r>
  <r>
    <d v="2025-11-21T00:00:00"/>
    <x v="13"/>
    <n v="10978"/>
    <n v="51"/>
    <n v="3.7330000000000001"/>
    <n v="0.46500000000000002"/>
    <n v="190.4"/>
    <n v="190.4"/>
    <s v="USD"/>
    <n v="10"/>
    <n v="13"/>
    <n v="13"/>
    <n v="13"/>
    <n v="10"/>
    <n v="13"/>
    <n v="13"/>
    <n v="13"/>
    <n v="265.72000000000003"/>
    <n v="380.53"/>
    <n v="380.53"/>
    <n v="380.53"/>
    <n v="50.03547683"/>
    <n v="50.03547683"/>
    <n v="1.9985819330000001"/>
    <n v="1.9985819330000001"/>
  </r>
  <r>
    <d v="2025-11-21T00:00:00"/>
    <x v="45"/>
    <n v="2002"/>
    <n v="3"/>
    <n v="3.77"/>
    <n v="0.15"/>
    <n v="11.31"/>
    <n v="1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4"/>
    <n v="3777"/>
    <n v="19"/>
    <n v="2.5379999999999998"/>
    <n v="0.503"/>
    <n v="48.22"/>
    <n v="48.22"/>
    <s v="USD"/>
    <n v="2"/>
    <n v="5"/>
    <n v="5"/>
    <n v="5"/>
    <n v="2"/>
    <n v="7"/>
    <n v="7"/>
    <n v="7"/>
    <n v="73.959999999999994"/>
    <n v="238.66"/>
    <n v="238.66"/>
    <n v="238.66"/>
    <n v="20.204474990000001"/>
    <n v="20.204474990000001"/>
    <n v="4.9493985900000004"/>
    <n v="4.9493985900000004"/>
  </r>
  <r>
    <d v="2025-11-21T00:00:00"/>
    <x v="46"/>
    <n v="7050"/>
    <n v="7"/>
    <n v="3.5110000000000001"/>
    <n v="9.9000000000000005E-2"/>
    <n v="24.58"/>
    <n v="24.58"/>
    <s v="USD"/>
    <n v="0"/>
    <n v="1"/>
    <n v="1"/>
    <n v="1"/>
    <n v="0"/>
    <n v="1"/>
    <n v="1"/>
    <n v="1"/>
    <n v="0"/>
    <n v="31.88"/>
    <n v="31.88"/>
    <n v="31.88"/>
    <n v="77.101631119999993"/>
    <n v="77.101631119999993"/>
    <n v="1.296989422"/>
    <n v="1.296989422"/>
  </r>
  <r>
    <d v="2025-11-21T00:00:00"/>
    <x v="15"/>
    <n v="2667"/>
    <n v="15"/>
    <n v="3.3769999999999998"/>
    <n v="0.56200000000000006"/>
    <n v="50.65"/>
    <n v="50.65"/>
    <s v="USD"/>
    <n v="3"/>
    <n v="3"/>
    <n v="3"/>
    <n v="3"/>
    <n v="3"/>
    <n v="3"/>
    <n v="3"/>
    <n v="3"/>
    <n v="82.57"/>
    <n v="82.57"/>
    <n v="82.57"/>
    <n v="82.57"/>
    <n v="61.34189173"/>
    <n v="61.34189173"/>
    <n v="1.6302073050000001"/>
    <n v="1.6302073050000001"/>
  </r>
  <r>
    <d v="2025-11-21T00:00:00"/>
    <x v="16"/>
    <n v="1244"/>
    <n v="12"/>
    <n v="4.3929999999999998"/>
    <n v="0.96499999999999997"/>
    <n v="52.72"/>
    <n v="52.72"/>
    <s v="USD"/>
    <n v="5"/>
    <n v="5"/>
    <n v="5"/>
    <n v="5"/>
    <n v="6"/>
    <n v="6"/>
    <n v="6"/>
    <n v="6"/>
    <n v="161.28"/>
    <n v="161.28"/>
    <n v="161.28"/>
    <n v="161.28"/>
    <n v="32.688492060000002"/>
    <n v="32.688492060000002"/>
    <n v="3.0591805769999998"/>
    <n v="3.0591805769999998"/>
  </r>
  <r>
    <d v="2025-11-21T00:00:00"/>
    <x v="29"/>
    <n v="2695"/>
    <n v="9"/>
    <n v="2.3879999999999999"/>
    <n v="0.33400000000000002"/>
    <n v="21.49"/>
    <n v="21.49"/>
    <s v="USD"/>
    <n v="1"/>
    <n v="1"/>
    <n v="1"/>
    <n v="1"/>
    <n v="1"/>
    <n v="1"/>
    <n v="1"/>
    <n v="1"/>
    <n v="81.88"/>
    <n v="81.88"/>
    <n v="81.88"/>
    <n v="81.88"/>
    <n v="26.245725449999998"/>
    <n v="26.245725449999998"/>
    <n v="3.8101442529999998"/>
    <n v="3.8101442529999998"/>
  </r>
  <r>
    <d v="2025-11-21T00:00:00"/>
    <x v="38"/>
    <n v="927"/>
    <n v="6"/>
    <n v="5.24"/>
    <n v="0.64700000000000002"/>
    <n v="31.44"/>
    <n v="31.44"/>
    <s v="USD"/>
    <n v="0"/>
    <n v="1"/>
    <n v="1"/>
    <n v="1"/>
    <n v="0"/>
    <n v="1"/>
    <n v="1"/>
    <n v="1"/>
    <n v="0"/>
    <n v="25.49"/>
    <n v="25.49"/>
    <n v="25.49"/>
    <n v="123.34248719999999"/>
    <n v="123.34248719999999"/>
    <n v="0.81075063609999998"/>
    <n v="0.81075063609999998"/>
  </r>
  <r>
    <d v="2025-11-21T00:00:00"/>
    <x v="49"/>
    <n v="5621"/>
    <n v="36"/>
    <n v="1.917"/>
    <n v="0.64"/>
    <n v="69"/>
    <n v="69"/>
    <s v="USD"/>
    <n v="3"/>
    <n v="4"/>
    <n v="4"/>
    <n v="4"/>
    <n v="3"/>
    <n v="4"/>
    <n v="4"/>
    <n v="4"/>
    <n v="82.86"/>
    <n v="96.74"/>
    <n v="96.74"/>
    <n v="96.74"/>
    <n v="71.325201570000004"/>
    <n v="71.325201570000004"/>
    <n v="1.4020289859999999"/>
    <n v="1.4020289859999999"/>
  </r>
  <r>
    <d v="2025-11-21T00:00:00"/>
    <x v="17"/>
    <n v="1877"/>
    <n v="7"/>
    <n v="5.4829999999999997"/>
    <n v="0.373"/>
    <n v="38.380000000000003"/>
    <n v="38.380000000000003"/>
    <s v="USD"/>
    <n v="1"/>
    <n v="1"/>
    <n v="1"/>
    <n v="1"/>
    <n v="1"/>
    <n v="1"/>
    <n v="1"/>
    <n v="1"/>
    <n v="34.880000000000003"/>
    <n v="34.880000000000003"/>
    <n v="34.880000000000003"/>
    <n v="34.880000000000003"/>
    <n v="110.0344037"/>
    <n v="110.0344037"/>
    <n v="0.90880667010000005"/>
    <n v="0.90880667010000005"/>
  </r>
  <r>
    <d v="2025-11-21T00:00:00"/>
    <x v="37"/>
    <n v="1570"/>
    <n v="7"/>
    <n v="5.0430000000000001"/>
    <n v="0.44600000000000001"/>
    <n v="35.299999999999997"/>
    <n v="35.2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8"/>
    <n v="2587"/>
    <n v="9"/>
    <n v="3.2789999999999999"/>
    <n v="0.34799999999999998"/>
    <n v="29.51"/>
    <n v="29.51"/>
    <s v="USD"/>
    <n v="3"/>
    <n v="3"/>
    <n v="3"/>
    <n v="3"/>
    <n v="3"/>
    <n v="3"/>
    <n v="3"/>
    <n v="3"/>
    <n v="94.74"/>
    <n v="94.74"/>
    <n v="94.74"/>
    <n v="94.74"/>
    <n v="31.14840616"/>
    <n v="31.14840616"/>
    <n v="3.2104371399999998"/>
    <n v="3.2104371399999998"/>
  </r>
  <r>
    <d v="2025-11-21T00:00:00"/>
    <x v="19"/>
    <n v="1407"/>
    <n v="11"/>
    <n v="6.5039999999999996"/>
    <n v="0.78200000000000003"/>
    <n v="71.540000000000006"/>
    <n v="71.540000000000006"/>
    <s v="USD"/>
    <n v="3"/>
    <n v="3"/>
    <n v="3"/>
    <n v="3"/>
    <n v="6"/>
    <n v="6"/>
    <n v="6"/>
    <n v="6"/>
    <n v="470.94"/>
    <n v="470.94"/>
    <n v="470.94"/>
    <n v="470.94"/>
    <n v="15.19089481"/>
    <n v="15.19089481"/>
    <n v="6.5828906910000002"/>
    <n v="6.5828906910000002"/>
  </r>
  <r>
    <d v="2025-11-21T00:00:00"/>
    <x v="20"/>
    <n v="2309"/>
    <n v="7"/>
    <n v="4.7960000000000003"/>
    <n v="0.30299999999999999"/>
    <n v="33.57"/>
    <n v="33.57"/>
    <s v="USD"/>
    <n v="1"/>
    <n v="1"/>
    <n v="1"/>
    <n v="1"/>
    <n v="1"/>
    <n v="1"/>
    <n v="1"/>
    <n v="1"/>
    <n v="71.489999999999995"/>
    <n v="71.489999999999995"/>
    <n v="71.489999999999995"/>
    <n v="71.489999999999995"/>
    <n v="46.957616450000003"/>
    <n v="46.957616450000003"/>
    <n v="2.1295799820000001"/>
    <n v="2.1295799820000001"/>
  </r>
  <r>
    <d v="2025-11-21T00:00:00"/>
    <x v="21"/>
    <n v="1824"/>
    <n v="15"/>
    <n v="2.7989999999999999"/>
    <n v="0.82199999999999995"/>
    <n v="41.99"/>
    <n v="41.99"/>
    <s v="USD"/>
    <n v="5"/>
    <n v="5"/>
    <n v="5"/>
    <n v="5"/>
    <n v="9"/>
    <n v="9"/>
    <n v="9"/>
    <n v="9"/>
    <n v="343.29"/>
    <n v="343.29"/>
    <n v="343.29"/>
    <n v="343.29"/>
    <n v="12.23164089"/>
    <n v="12.23164089"/>
    <n v="8.1755179800000004"/>
    <n v="8.1755179800000004"/>
  </r>
  <r>
    <d v="2025-11-21T00:00:00"/>
    <x v="22"/>
    <n v="546"/>
    <n v="3"/>
    <n v="3.91"/>
    <n v="0.54900000000000004"/>
    <n v="11.73"/>
    <n v="11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"/>
    <n v="567"/>
    <n v="1"/>
    <n v="5.0599999999999996"/>
    <n v="0.17599999999999999"/>
    <n v="5.0599999999999996"/>
    <n v="5.05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6"/>
    <n v="898"/>
    <n v="1"/>
    <n v="3.9"/>
    <n v="0.111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5"/>
    <n v="471"/>
    <n v="2"/>
    <n v="4.1399999999999997"/>
    <n v="0.42499999999999999"/>
    <n v="8.2799999999999994"/>
    <n v="8.27999999999999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0"/>
    <n v="565"/>
    <n v="1"/>
    <n v="3.79"/>
    <n v="0.17699999999999999"/>
    <n v="3.79"/>
    <n v="3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4"/>
    <n v="3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3"/>
    <n v="214"/>
    <n v="1"/>
    <n v="4.95"/>
    <n v="0.46700000000000003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4"/>
    <n v="462"/>
    <n v="2"/>
    <n v="3.87"/>
    <n v="0.433"/>
    <n v="7.74"/>
    <n v="7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8"/>
    <n v="3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0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"/>
    <n v="207"/>
    <n v="1"/>
    <n v="2.89"/>
    <n v="0.48299999999999998"/>
    <n v="2.89"/>
    <n v="2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6"/>
    <n v="454"/>
    <n v="2"/>
    <n v="2.8450000000000002"/>
    <n v="0.441"/>
    <n v="5.69"/>
    <n v="5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5"/>
    <n v="307"/>
    <n v="1"/>
    <n v="4.95"/>
    <n v="0.32600000000000001"/>
    <n v="4.95"/>
    <n v="4.95"/>
    <s v="USD"/>
    <n v="1"/>
    <n v="1"/>
    <n v="1"/>
    <n v="1"/>
    <n v="1"/>
    <n v="1"/>
    <n v="1"/>
    <n v="1"/>
    <n v="29.49"/>
    <n v="29.49"/>
    <n v="29.49"/>
    <n v="29.49"/>
    <n v="16.78535097"/>
    <n v="16.78535097"/>
    <n v="5.9575757579999999"/>
    <n v="5.9575757579999999"/>
  </r>
  <r>
    <d v="2025-11-21T00:00:00"/>
    <x v="36"/>
    <n v="1884"/>
    <n v="4"/>
    <n v="4.923"/>
    <n v="0.21199999999999999"/>
    <n v="19.690000000000001"/>
    <n v="19.69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2"/>
    <n v="3102"/>
    <n v="17"/>
    <n v="3.5150000000000001"/>
    <n v="0.54800000000000004"/>
    <n v="59.76"/>
    <n v="59.76"/>
    <s v="USD"/>
    <n v="9"/>
    <n v="9"/>
    <n v="9"/>
    <n v="9"/>
    <n v="11"/>
    <n v="11"/>
    <n v="11"/>
    <n v="11"/>
    <n v="350.2"/>
    <n v="350.2"/>
    <n v="350.2"/>
    <n v="350.2"/>
    <n v="17.064534550000001"/>
    <n v="17.064534550000001"/>
    <n v="5.860107095"/>
    <n v="5.860107095"/>
  </r>
  <r>
    <d v="2025-11-21T00:00:00"/>
    <x v="47"/>
    <n v="3049"/>
    <n v="8"/>
    <n v="2.129"/>
    <n v="0.26200000000000001"/>
    <n v="17.03"/>
    <n v="17.03"/>
    <s v="USD"/>
    <n v="3"/>
    <n v="3"/>
    <n v="3"/>
    <n v="3"/>
    <n v="3"/>
    <n v="3"/>
    <n v="3"/>
    <n v="3"/>
    <n v="64.739999999999995"/>
    <n v="64.739999999999995"/>
    <n v="64.739999999999995"/>
    <n v="64.739999999999995"/>
    <n v="26.30522088"/>
    <n v="26.30522088"/>
    <n v="3.8015267179999999"/>
    <n v="3.8015267179999999"/>
  </r>
  <r>
    <d v="2025-11-21T00:00:00"/>
    <x v="24"/>
    <n v="4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4"/>
    <n v="1320"/>
    <n v="10"/>
    <n v="2.9239999999999999"/>
    <n v="0.75800000000000001"/>
    <n v="29.24"/>
    <n v="29.24"/>
    <s v="USD"/>
    <n v="1"/>
    <n v="1"/>
    <n v="1"/>
    <n v="1"/>
    <n v="1"/>
    <n v="1"/>
    <n v="1"/>
    <n v="1"/>
    <n v="36.49"/>
    <n v="36.49"/>
    <n v="36.49"/>
    <n v="36.49"/>
    <n v="80.131542890000006"/>
    <n v="80.131542890000006"/>
    <n v="1.247948016"/>
    <n v="1.247948016"/>
  </r>
  <r>
    <d v="2025-11-21T00:00:00"/>
    <x v="17"/>
    <n v="3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5"/>
    <n v="2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44"/>
    <n v="1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1"/>
    <n v="177"/>
    <n v="1"/>
    <n v="2.65"/>
    <n v="0.56499999999999995"/>
    <n v="2.65"/>
    <n v="2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21"/>
    <n v="1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5"/>
    <n v="322"/>
    <n v="1"/>
    <n v="2.83"/>
    <n v="0.311"/>
    <n v="2.83"/>
    <n v="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26"/>
    <n v="1584"/>
    <n v="9"/>
    <n v="3.1760000000000002"/>
    <n v="0.56799999999999995"/>
    <n v="28.58"/>
    <n v="28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27"/>
    <n v="604"/>
    <n v="1"/>
    <n v="1.65"/>
    <n v="0.16600000000000001"/>
    <n v="1.65"/>
    <n v="1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3"/>
    <n v="1664"/>
    <n v="5"/>
    <n v="2.1779999999999999"/>
    <n v="0.3"/>
    <n v="10.89"/>
    <n v="10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5"/>
    <n v="10"/>
    <n v="1"/>
    <n v="2.73"/>
    <n v="10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"/>
    <n v="15"/>
    <n v="1"/>
    <n v="2.62"/>
    <n v="6.6669999999999998"/>
    <n v="2.62"/>
    <n v="2.62"/>
    <s v="USD"/>
    <n v="1"/>
    <n v="1"/>
    <n v="1"/>
    <n v="1"/>
    <n v="2"/>
    <n v="2"/>
    <n v="2"/>
    <n v="2"/>
    <n v="49.96"/>
    <n v="49.96"/>
    <n v="49.96"/>
    <n v="49.96"/>
    <n v="5.2441953559999996"/>
    <n v="5.2441953559999996"/>
    <n v="19.068702290000001"/>
    <n v="19.068702290000001"/>
  </r>
  <r>
    <d v="2025-11-21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14"/>
    <n v="594"/>
    <n v="10"/>
    <n v="4.6740000000000004"/>
    <n v="1.6839999999999999"/>
    <n v="46.74"/>
    <n v="46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4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12"/>
    <n v="948"/>
    <n v="6"/>
    <n v="4.5999999999999996"/>
    <n v="0.63300000000000001"/>
    <n v="27.6"/>
    <n v="27.6"/>
    <s v="USD"/>
    <n v="4"/>
    <n v="4"/>
    <n v="4"/>
    <n v="4"/>
    <n v="4"/>
    <n v="4"/>
    <n v="4"/>
    <n v="4"/>
    <n v="109.96"/>
    <n v="109.96"/>
    <n v="109.96"/>
    <n v="109.96"/>
    <n v="25.100036379999999"/>
    <n v="25.100036379999999"/>
    <n v="3.9840579709999999"/>
    <n v="3.9840579709999999"/>
  </r>
  <r>
    <d v="2025-11-21T00:00:00"/>
    <x v="10"/>
    <n v="328"/>
    <n v="2"/>
    <n v="6.07"/>
    <n v="0.61"/>
    <n v="12.14"/>
    <n v="12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28"/>
    <n v="3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2"/>
    <n v="261"/>
    <n v="1"/>
    <n v="4.5"/>
    <n v="0.38300000000000001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9"/>
    <n v="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16"/>
    <n v="331"/>
    <n v="2"/>
    <n v="5.5049999999999999"/>
    <n v="0.60399999999999998"/>
    <n v="11.01"/>
    <n v="11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8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19"/>
    <n v="1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9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9"/>
    <n v="47"/>
    <n v="1"/>
    <n v="1.41"/>
    <n v="2.1280000000000001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29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0"/>
    <n v="690"/>
    <n v="9"/>
    <n v="0.62"/>
    <n v="1.304"/>
    <n v="5.58"/>
    <n v="5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0"/>
    <n v="700"/>
    <n v="4"/>
    <n v="0.63"/>
    <n v="0.57099999999999995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0"/>
    <n v="264"/>
    <n v="2"/>
    <n v="0.61499999999999999"/>
    <n v="0.75800000000000001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0"/>
    <n v="1668"/>
    <n v="19"/>
    <n v="0.33900000000000002"/>
    <n v="1.139"/>
    <n v="6.44"/>
    <n v="6.44"/>
    <s v="USD"/>
    <n v="1"/>
    <n v="1"/>
    <n v="1"/>
    <n v="1"/>
    <n v="1"/>
    <n v="1"/>
    <n v="1"/>
    <n v="1"/>
    <n v="13.88"/>
    <n v="13.88"/>
    <n v="13.88"/>
    <n v="13.88"/>
    <n v="46.397694520000002"/>
    <n v="46.397694520000002"/>
    <n v="2.155279503"/>
    <n v="2.155279503"/>
  </r>
  <r>
    <d v="2025-11-21T00:00:00"/>
    <x v="31"/>
    <n v="93"/>
    <n v="1"/>
    <n v="1.5"/>
    <n v="1.075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2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1"/>
    <n v="482"/>
    <n v="6"/>
    <n v="1.44"/>
    <n v="1.2450000000000001"/>
    <n v="8.64"/>
    <n v="8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2"/>
    <n v="288"/>
    <n v="1"/>
    <n v="1.5"/>
    <n v="0.34699999999999998"/>
    <n v="1.5"/>
    <n v="1.5"/>
    <s v="USD"/>
    <n v="2"/>
    <n v="2"/>
    <n v="2"/>
    <n v="2"/>
    <n v="2"/>
    <n v="2"/>
    <n v="2"/>
    <n v="2"/>
    <n v="61.76"/>
    <n v="61.76"/>
    <n v="61.76"/>
    <n v="61.76"/>
    <n v="2.4287564769999999"/>
    <n v="2.4287564769999999"/>
    <n v="41.173333329999998"/>
    <n v="41.173333329999998"/>
  </r>
  <r>
    <d v="2025-11-21T00:00:00"/>
    <x v="32"/>
    <n v="103"/>
    <n v="3"/>
    <n v="1.77"/>
    <n v="2.9129999999999998"/>
    <n v="5.31"/>
    <n v="5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1"/>
    <n v="289"/>
    <n v="3"/>
    <n v="1.27"/>
    <n v="1.038"/>
    <n v="3.81"/>
    <n v="3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2"/>
    <n v="171"/>
    <n v="2"/>
    <n v="0.51"/>
    <n v="1.17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1"/>
    <n v="2165"/>
    <n v="9"/>
    <n v="0.86299999999999999"/>
    <n v="0.41599999999999998"/>
    <n v="7.77"/>
    <n v="7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4"/>
    <n v="2670"/>
    <n v="16"/>
    <n v="1.2110000000000001"/>
    <n v="0.59899999999999998"/>
    <n v="19.38"/>
    <n v="19.38"/>
    <s v="USD"/>
    <n v="2"/>
    <n v="2"/>
    <n v="2"/>
    <n v="2"/>
    <n v="3"/>
    <n v="3"/>
    <n v="3"/>
    <n v="3"/>
    <n v="80.25"/>
    <n v="80.25"/>
    <n v="80.25"/>
    <n v="80.25"/>
    <n v="24.149532709999999"/>
    <n v="24.149532709999999"/>
    <n v="4.1408668730000002"/>
    <n v="4.1408668730000002"/>
  </r>
  <r>
    <d v="2025-11-21T00:00:00"/>
    <x v="35"/>
    <n v="1464"/>
    <n v="6"/>
    <n v="1.1000000000000001"/>
    <n v="0.41"/>
    <n v="6.6"/>
    <n v="6.6"/>
    <s v="USD"/>
    <n v="1"/>
    <n v="1"/>
    <n v="1"/>
    <n v="1"/>
    <n v="1"/>
    <n v="1"/>
    <n v="1"/>
    <n v="1"/>
    <n v="30.3"/>
    <n v="30.3"/>
    <n v="30.3"/>
    <n v="30.3"/>
    <n v="21.782178219999999"/>
    <n v="21.782178219999999"/>
    <n v="4.5909090910000003"/>
    <n v="4.5909090910000003"/>
  </r>
  <r>
    <d v="2025-11-21T00:00:00"/>
    <x v="35"/>
    <n v="2434"/>
    <n v="9"/>
    <n v="0.83699999999999997"/>
    <n v="0.37"/>
    <n v="7.53"/>
    <n v="7.53"/>
    <s v="USD"/>
    <n v="2"/>
    <n v="3"/>
    <n v="3"/>
    <n v="3"/>
    <n v="2"/>
    <n v="3"/>
    <n v="3"/>
    <n v="3"/>
    <n v="43.76"/>
    <n v="73.64"/>
    <n v="73.64"/>
    <n v="73.64"/>
    <n v="10.22542097"/>
    <n v="10.22542097"/>
    <n v="9.7795484730000002"/>
    <n v="9.7795484730000002"/>
  </r>
  <r>
    <d v="2025-11-21T00:00:00"/>
    <x v="33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4"/>
    <n v="12779"/>
    <n v="24"/>
    <n v="0.83"/>
    <n v="0.188"/>
    <n v="19.93"/>
    <n v="19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4"/>
    <n v="400"/>
    <n v="3"/>
    <n v="0.72299999999999998"/>
    <n v="0.75"/>
    <n v="2.17"/>
    <n v="2.17"/>
    <s v="USD"/>
    <n v="2"/>
    <n v="2"/>
    <n v="2"/>
    <n v="2"/>
    <n v="2"/>
    <n v="2"/>
    <n v="2"/>
    <n v="2"/>
    <n v="45.76"/>
    <n v="45.76"/>
    <n v="45.76"/>
    <n v="45.76"/>
    <n v="4.7421328669999996"/>
    <n v="4.7421328669999996"/>
    <n v="21.0875576"/>
    <n v="21.0875576"/>
  </r>
  <r>
    <d v="2025-11-21T00:00:00"/>
    <x v="35"/>
    <n v="617"/>
    <n v="3"/>
    <n v="1.123"/>
    <n v="0.48599999999999999"/>
    <n v="3.37"/>
    <n v="3.37"/>
    <s v="USD"/>
    <n v="1"/>
    <n v="2"/>
    <n v="2"/>
    <n v="2"/>
    <n v="2"/>
    <n v="3"/>
    <n v="3"/>
    <n v="3"/>
    <n v="43.76"/>
    <n v="65.64"/>
    <n v="65.64"/>
    <n v="65.64"/>
    <n v="5.1340645949999999"/>
    <n v="5.1340645949999999"/>
    <n v="19.477744810000001"/>
    <n v="19.477744810000001"/>
  </r>
  <r>
    <d v="2025-11-21T00:00:00"/>
    <x v="34"/>
    <n v="6487"/>
    <n v="17"/>
    <n v="0.69099999999999995"/>
    <n v="0.26200000000000001"/>
    <n v="11.75"/>
    <n v="11.75"/>
    <s v="USD"/>
    <n v="1"/>
    <n v="1"/>
    <n v="1"/>
    <n v="1"/>
    <n v="1"/>
    <n v="1"/>
    <n v="1"/>
    <n v="1"/>
    <n v="32.9"/>
    <n v="32.9"/>
    <n v="32.9"/>
    <n v="32.9"/>
    <n v="35.714285709999999"/>
    <n v="35.714285709999999"/>
    <n v="2.8"/>
    <n v="2.8"/>
  </r>
  <r>
    <d v="2025-11-21T00:00:00"/>
    <x v="33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5"/>
    <n v="3841"/>
    <n v="19"/>
    <n v="0.59499999999999997"/>
    <n v="0.495"/>
    <n v="11.3"/>
    <n v="11.3"/>
    <s v="USD"/>
    <n v="2"/>
    <n v="2"/>
    <n v="2"/>
    <n v="2"/>
    <n v="2"/>
    <n v="2"/>
    <n v="2"/>
    <n v="2"/>
    <n v="59.76"/>
    <n v="59.76"/>
    <n v="59.76"/>
    <n v="59.76"/>
    <n v="18.908969209999999"/>
    <n v="18.908969209999999"/>
    <n v="5.2884955749999998"/>
    <n v="5.2884955749999998"/>
  </r>
  <r>
    <d v="2025-11-21T00:00:00"/>
    <x v="36"/>
    <n v="497"/>
    <n v="15"/>
    <n v="1.625"/>
    <n v="3.0179999999999998"/>
    <n v="24.37"/>
    <n v="24.37"/>
    <s v="USD"/>
    <n v="7"/>
    <n v="8"/>
    <n v="8"/>
    <n v="8"/>
    <n v="7"/>
    <n v="8"/>
    <n v="8"/>
    <n v="8"/>
    <n v="199.43"/>
    <n v="227.92"/>
    <n v="227.92"/>
    <n v="227.92"/>
    <n v="10.692348190000001"/>
    <n v="10.692348190000001"/>
    <n v="9.3524825610000004"/>
    <n v="9.3524825610000004"/>
  </r>
  <r>
    <d v="2025-11-21T00:00:00"/>
    <x v="36"/>
    <n v="749"/>
    <n v="6"/>
    <n v="1.097"/>
    <n v="0.80100000000000005"/>
    <n v="6.58"/>
    <n v="6.58"/>
    <s v="USD"/>
    <n v="4"/>
    <n v="5"/>
    <n v="5"/>
    <n v="5"/>
    <n v="4"/>
    <n v="5"/>
    <n v="5"/>
    <n v="5"/>
    <n v="113.96"/>
    <n v="150.44999999999999"/>
    <n v="150.44999999999999"/>
    <n v="150.44999999999999"/>
    <n v="4.3735460289999999"/>
    <n v="4.3735460289999999"/>
    <n v="22.864741639999998"/>
    <n v="22.864741639999998"/>
  </r>
  <r>
    <d v="2025-11-21T00:00:00"/>
    <x v="36"/>
    <n v="479"/>
    <n v="7"/>
    <n v="1.504"/>
    <n v="1.4610000000000001"/>
    <n v="10.53"/>
    <n v="10.53"/>
    <s v="USD"/>
    <n v="2"/>
    <n v="2"/>
    <n v="2"/>
    <n v="2"/>
    <n v="2"/>
    <n v="2"/>
    <n v="2"/>
    <n v="2"/>
    <n v="56.98"/>
    <n v="56.98"/>
    <n v="56.98"/>
    <n v="56.98"/>
    <n v="18.48016848"/>
    <n v="18.48016848"/>
    <n v="5.4112060780000002"/>
    <n v="5.4112060780000002"/>
  </r>
  <r>
    <d v="2025-11-21T00:00:00"/>
    <x v="36"/>
    <n v="3212"/>
    <n v="4"/>
    <n v="0.88300000000000001"/>
    <n v="0.125"/>
    <n v="3.53"/>
    <n v="3.53"/>
    <s v="USD"/>
    <n v="1"/>
    <n v="1"/>
    <n v="1"/>
    <n v="1"/>
    <n v="1"/>
    <n v="1"/>
    <n v="1"/>
    <n v="1"/>
    <n v="28.49"/>
    <n v="28.49"/>
    <n v="28.49"/>
    <n v="28.49"/>
    <n v="12.39031239"/>
    <n v="12.39031239"/>
    <n v="8.0708215299999999"/>
    <n v="8.0708215299999999"/>
  </r>
  <r>
    <d v="2025-11-21T00:00:00"/>
    <x v="37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7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8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7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7"/>
    <n v="1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9"/>
    <n v="708"/>
    <n v="8"/>
    <n v="1.3280000000000001"/>
    <n v="1.1299999999999999"/>
    <n v="10.62"/>
    <n v="10.62"/>
    <s v="USD"/>
    <n v="1"/>
    <n v="2"/>
    <n v="2"/>
    <n v="2"/>
    <n v="1"/>
    <n v="2"/>
    <n v="2"/>
    <n v="2"/>
    <n v="11.49"/>
    <n v="22.98"/>
    <n v="22.98"/>
    <n v="22.98"/>
    <n v="46.214099220000001"/>
    <n v="46.214099220000001"/>
    <n v="2.1638418079999999"/>
    <n v="2.1638418079999999"/>
  </r>
  <r>
    <d v="2025-11-21T00:00:00"/>
    <x v="40"/>
    <n v="4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41"/>
    <n v="1683"/>
    <n v="11"/>
    <n v="1.593"/>
    <n v="0.65400000000000003"/>
    <n v="17.52"/>
    <n v="17.52"/>
    <s v="USD"/>
    <n v="1"/>
    <n v="2"/>
    <n v="2"/>
    <n v="2"/>
    <n v="1"/>
    <n v="2"/>
    <n v="2"/>
    <n v="2"/>
    <n v="22.88"/>
    <n v="52.76"/>
    <n v="52.76"/>
    <n v="52.76"/>
    <n v="33.206974979999998"/>
    <n v="33.206974979999998"/>
    <n v="3.0114155249999999"/>
    <n v="3.0114155249999999"/>
  </r>
  <r>
    <d v="2025-11-21T00:00:00"/>
    <x v="42"/>
    <n v="30"/>
    <n v="1"/>
    <n v="1.47"/>
    <n v="3.3330000000000002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9"/>
    <n v="848"/>
    <n v="9"/>
    <n v="0.91400000000000003"/>
    <n v="1.0609999999999999"/>
    <n v="8.23"/>
    <n v="8.23"/>
    <s v="USD"/>
    <n v="0"/>
    <n v="1"/>
    <n v="1"/>
    <n v="1"/>
    <n v="0"/>
    <n v="1"/>
    <n v="1"/>
    <n v="1"/>
    <n v="0"/>
    <n v="34.49"/>
    <n v="34.49"/>
    <n v="34.49"/>
    <n v="23.86198898"/>
    <n v="23.86198898"/>
    <n v="4.1907654919999997"/>
    <n v="4.1907654919999997"/>
  </r>
  <r>
    <d v="2025-11-21T00:00:00"/>
    <x v="40"/>
    <n v="1038"/>
    <n v="7"/>
    <n v="0.82599999999999996"/>
    <n v="0.67400000000000004"/>
    <n v="5.78"/>
    <n v="5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1"/>
    <n v="927"/>
    <n v="5"/>
    <n v="1.3740000000000001"/>
    <n v="0.53900000000000003"/>
    <n v="6.87"/>
    <n v="6.87"/>
    <s v="USD"/>
    <n v="0"/>
    <n v="2"/>
    <n v="2"/>
    <n v="2"/>
    <n v="0"/>
    <n v="2"/>
    <n v="2"/>
    <n v="2"/>
    <n v="0"/>
    <n v="57.37"/>
    <n v="57.37"/>
    <n v="57.37"/>
    <n v="11.97489977"/>
    <n v="11.97489977"/>
    <n v="8.3508005819999997"/>
    <n v="8.3508005819999997"/>
  </r>
  <r>
    <d v="2025-11-21T00:00:00"/>
    <x v="42"/>
    <n v="3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42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9"/>
    <n v="254"/>
    <n v="4"/>
    <n v="1.3049999999999999"/>
    <n v="1.575"/>
    <n v="5.22"/>
    <n v="5.22"/>
    <s v="USD"/>
    <n v="1"/>
    <n v="1"/>
    <n v="1"/>
    <n v="1"/>
    <n v="1"/>
    <n v="1"/>
    <n v="1"/>
    <n v="1"/>
    <n v="11.49"/>
    <n v="11.49"/>
    <n v="11.49"/>
    <n v="11.49"/>
    <n v="45.430809400000001"/>
    <n v="45.430809400000001"/>
    <n v="2.2011494250000001"/>
    <n v="2.2011494250000001"/>
  </r>
  <r>
    <d v="2025-11-21T00:00:00"/>
    <x v="40"/>
    <n v="175"/>
    <n v="4"/>
    <n v="1.028"/>
    <n v="2.286"/>
    <n v="4.1100000000000003"/>
    <n v="4.1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1"/>
    <n v="951"/>
    <n v="8"/>
    <n v="1.218"/>
    <n v="0.84099999999999997"/>
    <n v="9.74"/>
    <n v="9.74"/>
    <s v="USD"/>
    <n v="1"/>
    <n v="1"/>
    <n v="1"/>
    <n v="1"/>
    <n v="1"/>
    <n v="1"/>
    <n v="1"/>
    <n v="1"/>
    <n v="19.489999999999998"/>
    <n v="19.489999999999998"/>
    <n v="19.489999999999998"/>
    <n v="19.489999999999998"/>
    <n v="49.974345820000003"/>
    <n v="49.974345820000003"/>
    <n v="2.0010266940000001"/>
    <n v="2.0010266940000001"/>
  </r>
  <r>
    <d v="2025-11-21T00:00:00"/>
    <x v="41"/>
    <n v="4456"/>
    <n v="9"/>
    <n v="0.86"/>
    <n v="0.20200000000000001"/>
    <n v="7.74"/>
    <n v="7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9"/>
    <n v="1122"/>
    <n v="8"/>
    <n v="0.55000000000000004"/>
    <n v="0.71299999999999997"/>
    <n v="4.4000000000000004"/>
    <n v="4.4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2"/>
    <n v="311"/>
    <n v="1"/>
    <n v="0.8"/>
    <n v="0.32200000000000001"/>
    <n v="0.8"/>
    <n v="0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0"/>
    <n v="3780"/>
    <n v="7"/>
    <n v="0.80300000000000005"/>
    <n v="0.185"/>
    <n v="5.62"/>
    <n v="5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28"/>
    <n v="3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4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8"/>
    <n v="1282"/>
    <n v="8"/>
    <n v="1.343"/>
    <n v="0.624"/>
    <n v="10.74"/>
    <n v="10.74"/>
    <s v="USD"/>
    <n v="3"/>
    <n v="4"/>
    <n v="4"/>
    <n v="4"/>
    <n v="3"/>
    <n v="5"/>
    <n v="5"/>
    <n v="5"/>
    <n v="96.68"/>
    <n v="162.47999999999999"/>
    <n v="162.47999999999999"/>
    <n v="162.47999999999999"/>
    <n v="6.6100443130000004"/>
    <n v="6.6100443130000004"/>
    <n v="15.12849162"/>
    <n v="15.12849162"/>
  </r>
  <r>
    <d v="2025-11-21T00:00:00"/>
    <x v="43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8"/>
    <n v="940"/>
    <n v="10"/>
    <n v="1.2250000000000001"/>
    <n v="1.0640000000000001"/>
    <n v="12.25"/>
    <n v="12.25"/>
    <s v="USD"/>
    <n v="0"/>
    <n v="1"/>
    <n v="1"/>
    <n v="1"/>
    <n v="0"/>
    <n v="1"/>
    <n v="1"/>
    <n v="1"/>
    <n v="0"/>
    <n v="36.979999999999997"/>
    <n v="36.979999999999997"/>
    <n v="36.979999999999997"/>
    <n v="33.126014060000003"/>
    <n v="33.126014060000003"/>
    <n v="3.0187755100000002"/>
    <n v="3.0187755100000002"/>
  </r>
  <r>
    <d v="2025-11-21T00:00:00"/>
    <x v="43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43"/>
    <n v="1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28"/>
    <n v="612"/>
    <n v="1"/>
    <n v="1.39"/>
    <n v="0.16300000000000001"/>
    <n v="1.39"/>
    <n v="1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8"/>
    <n v="30"/>
    <n v="1"/>
    <n v="1.25"/>
    <n v="3.3330000000000002"/>
    <n v="1.25"/>
    <n v="1.25"/>
    <s v="USD"/>
    <n v="2"/>
    <n v="2"/>
    <n v="2"/>
    <n v="2"/>
    <n v="2"/>
    <n v="2"/>
    <n v="2"/>
    <n v="2"/>
    <n v="57.8"/>
    <n v="57.8"/>
    <n v="57.8"/>
    <n v="57.8"/>
    <n v="2.162629758"/>
    <n v="2.162629758"/>
    <n v="46.24"/>
    <n v="46.24"/>
  </r>
  <r>
    <d v="2025-11-21T00:00:00"/>
    <x v="45"/>
    <n v="327"/>
    <n v="2"/>
    <n v="1.095"/>
    <n v="0.61199999999999999"/>
    <n v="2.19"/>
    <n v="2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3"/>
    <n v="336"/>
    <n v="3"/>
    <n v="1.35"/>
    <n v="0.89300000000000002"/>
    <n v="4.05"/>
    <n v="4.05"/>
    <s v="USD"/>
    <n v="1"/>
    <n v="2"/>
    <n v="2"/>
    <n v="2"/>
    <n v="1"/>
    <n v="2"/>
    <n v="2"/>
    <n v="2"/>
    <n v="30.88"/>
    <n v="61.76"/>
    <n v="61.76"/>
    <n v="61.76"/>
    <n v="6.5576424869999999"/>
    <n v="6.5576424869999999"/>
    <n v="15.24938272"/>
    <n v="15.24938272"/>
  </r>
  <r>
    <d v="2025-11-21T00:00:00"/>
    <x v="5"/>
    <n v="676"/>
    <n v="6"/>
    <n v="1.17"/>
    <n v="0.88800000000000001"/>
    <n v="7.02"/>
    <n v="7.02"/>
    <s v="USD"/>
    <n v="1"/>
    <n v="1"/>
    <n v="1"/>
    <n v="1"/>
    <n v="1"/>
    <n v="1"/>
    <n v="1"/>
    <n v="1"/>
    <n v="24.88"/>
    <n v="24.88"/>
    <n v="24.88"/>
    <n v="24.88"/>
    <n v="28.215434080000001"/>
    <n v="28.215434080000001"/>
    <n v="3.5441595440000002"/>
    <n v="3.5441595440000002"/>
  </r>
  <r>
    <d v="2025-11-21T00:00:00"/>
    <x v="3"/>
    <n v="1472"/>
    <n v="4"/>
    <n v="1.5"/>
    <n v="0.27200000000000002"/>
    <n v="6"/>
    <n v="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5"/>
    <n v="1888"/>
    <n v="12"/>
    <n v="0.89800000000000002"/>
    <n v="0.63600000000000001"/>
    <n v="10.78"/>
    <n v="10.78"/>
    <s v="USD"/>
    <n v="4"/>
    <n v="9"/>
    <n v="9"/>
    <n v="9"/>
    <n v="4"/>
    <n v="9"/>
    <n v="9"/>
    <n v="9"/>
    <n v="111.62"/>
    <n v="268.73"/>
    <n v="268.73"/>
    <n v="268.73"/>
    <n v="4.0114613180000003"/>
    <n v="4.0114613180000003"/>
    <n v="24.928571430000002"/>
    <n v="24.928571430000002"/>
  </r>
  <r>
    <d v="2025-11-21T00:00:00"/>
    <x v="8"/>
    <n v="680"/>
    <n v="2"/>
    <n v="1"/>
    <n v="0.29399999999999998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5"/>
    <n v="2083"/>
    <n v="1"/>
    <n v="0.9"/>
    <n v="4.8000000000000001E-2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5"/>
    <n v="665"/>
    <n v="8"/>
    <n v="0.76600000000000001"/>
    <n v="1.2030000000000001"/>
    <n v="6.13"/>
    <n v="6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8"/>
    <n v="227"/>
    <n v="3"/>
    <n v="1.71"/>
    <n v="1.3220000000000001"/>
    <n v="5.13"/>
    <n v="5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45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3"/>
    <n v="421"/>
    <n v="5"/>
    <n v="1.762"/>
    <n v="1.1879999999999999"/>
    <n v="8.81"/>
    <n v="8.81"/>
    <s v="USD"/>
    <n v="2"/>
    <n v="2"/>
    <n v="2"/>
    <n v="2"/>
    <n v="2"/>
    <n v="2"/>
    <n v="2"/>
    <n v="2"/>
    <n v="67.37"/>
    <n v="67.37"/>
    <n v="67.37"/>
    <n v="67.37"/>
    <n v="13.077037260000001"/>
    <n v="13.077037260000001"/>
    <n v="7.646992054"/>
    <n v="7.646992054"/>
  </r>
  <r>
    <d v="2025-11-21T00:00:00"/>
    <x v="8"/>
    <n v="971"/>
    <n v="6"/>
    <n v="0.93700000000000006"/>
    <n v="0.61799999999999999"/>
    <n v="5.62"/>
    <n v="5.62"/>
    <s v="USD"/>
    <n v="1"/>
    <n v="1"/>
    <n v="1"/>
    <n v="1"/>
    <n v="1"/>
    <n v="1"/>
    <n v="1"/>
    <n v="1"/>
    <n v="35.880000000000003"/>
    <n v="35.880000000000003"/>
    <n v="35.880000000000003"/>
    <n v="35.880000000000003"/>
    <n v="15.663322190000001"/>
    <n v="15.663322190000001"/>
    <n v="6.3843416370000003"/>
    <n v="6.3843416370000003"/>
  </r>
  <r>
    <d v="2025-11-21T00:00:00"/>
    <x v="3"/>
    <n v="7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45"/>
    <n v="454"/>
    <n v="5"/>
    <n v="0.72399999999999998"/>
    <n v="1.101"/>
    <n v="3.62"/>
    <n v="3.62"/>
    <s v="USD"/>
    <n v="1"/>
    <n v="1"/>
    <n v="1"/>
    <n v="1"/>
    <n v="1"/>
    <n v="1"/>
    <n v="1"/>
    <n v="1"/>
    <n v="21.88"/>
    <n v="21.88"/>
    <n v="21.88"/>
    <n v="21.88"/>
    <n v="16.54478976"/>
    <n v="16.54478976"/>
    <n v="6.0441988950000001"/>
    <n v="6.0441988950000001"/>
  </r>
  <r>
    <d v="2025-11-21T00:00:00"/>
    <x v="5"/>
    <n v="1722"/>
    <n v="9"/>
    <n v="0.45700000000000002"/>
    <n v="0.52300000000000002"/>
    <n v="4.1100000000000003"/>
    <n v="4.1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2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15"/>
    <n v="808"/>
    <n v="1"/>
    <n v="1.8"/>
    <n v="0.124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22"/>
    <n v="68"/>
    <n v="1"/>
    <n v="4.1500000000000004"/>
    <n v="1.4710000000000001"/>
    <n v="4.1500000000000004"/>
    <n v="4.15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2"/>
    <n v="210"/>
    <n v="1"/>
    <n v="5.94"/>
    <n v="0.47599999999999998"/>
    <n v="5.94"/>
    <n v="5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3"/>
    <n v="734"/>
    <n v="1"/>
    <n v="2.83"/>
    <n v="0.13600000000000001"/>
    <n v="2.83"/>
    <n v="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16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46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10"/>
    <n v="9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8"/>
    <n v="50"/>
    <n v="1"/>
    <n v="2.74"/>
    <n v="2"/>
    <n v="2.74"/>
    <n v="2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1T00:00:00"/>
    <x v="8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1T00:00:00"/>
    <x v="11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0"/>
    <n v="3401"/>
    <n v="26"/>
    <n v="1.9950000000000001"/>
    <n v="0.76400000000000001"/>
    <n v="51.86"/>
    <n v="51.86"/>
    <s v="USD"/>
    <n v="10"/>
    <n v="10"/>
    <n v="10"/>
    <n v="10"/>
    <n v="10"/>
    <n v="10"/>
    <n v="10"/>
    <n v="10"/>
    <n v="253.12"/>
    <n v="253.12"/>
    <n v="253.12"/>
    <n v="253.12"/>
    <n v="20.48830594"/>
    <n v="20.48830594"/>
    <n v="4.8808330120000001"/>
    <n v="4.8808330120000001"/>
  </r>
  <r>
    <d v="2025-11-22T00:00:00"/>
    <x v="1"/>
    <n v="5802"/>
    <n v="79"/>
    <n v="2.5059999999999998"/>
    <n v="1.3620000000000001"/>
    <n v="197.99"/>
    <n v="197.99"/>
    <s v="USD"/>
    <n v="13"/>
    <n v="14"/>
    <n v="14"/>
    <n v="14"/>
    <n v="13"/>
    <n v="14"/>
    <n v="14"/>
    <n v="14"/>
    <n v="316.25"/>
    <n v="341.23"/>
    <n v="341.23"/>
    <n v="341.23"/>
    <n v="58.022448199999999"/>
    <n v="58.022448199999999"/>
    <n v="1.723470882"/>
    <n v="1.723470882"/>
  </r>
  <r>
    <d v="2025-11-22T00:00:00"/>
    <x v="2"/>
    <n v="1899"/>
    <n v="31"/>
    <n v="3.5449999999999999"/>
    <n v="1.6319999999999999"/>
    <n v="109.9"/>
    <n v="109.9"/>
    <s v="USD"/>
    <n v="6"/>
    <n v="11"/>
    <n v="11"/>
    <n v="11"/>
    <n v="8"/>
    <n v="14"/>
    <n v="14"/>
    <n v="14"/>
    <n v="239.04"/>
    <n v="420.83"/>
    <n v="420.83"/>
    <n v="420.83"/>
    <n v="26.115058340000001"/>
    <n v="26.115058340000001"/>
    <n v="3.829208371"/>
    <n v="3.829208371"/>
  </r>
  <r>
    <d v="2025-11-22T00:00:00"/>
    <x v="3"/>
    <n v="3896"/>
    <n v="25"/>
    <n v="4.0789999999999997"/>
    <n v="0.64200000000000002"/>
    <n v="101.98"/>
    <n v="101.98"/>
    <s v="USD"/>
    <n v="6"/>
    <n v="6"/>
    <n v="6"/>
    <n v="6"/>
    <n v="6"/>
    <n v="6"/>
    <n v="6"/>
    <n v="6"/>
    <n v="185.28"/>
    <n v="185.28"/>
    <n v="185.28"/>
    <n v="185.28"/>
    <n v="55.041018999999999"/>
    <n v="55.041018999999999"/>
    <n v="1.816826829"/>
    <n v="1.816826829"/>
  </r>
  <r>
    <d v="2025-11-22T00:00:00"/>
    <x v="4"/>
    <n v="1090"/>
    <n v="3"/>
    <n v="3.7970000000000002"/>
    <n v="0.27500000000000002"/>
    <n v="11.39"/>
    <n v="11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5"/>
    <n v="2497"/>
    <n v="21"/>
    <n v="2.2250000000000001"/>
    <n v="0.84099999999999997"/>
    <n v="46.72"/>
    <n v="46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4"/>
    <n v="4361"/>
    <n v="47"/>
    <n v="2.46"/>
    <n v="1.0780000000000001"/>
    <n v="115.6"/>
    <n v="115.6"/>
    <s v="USD"/>
    <n v="10"/>
    <n v="11"/>
    <n v="11"/>
    <n v="11"/>
    <n v="10"/>
    <n v="11"/>
    <n v="11"/>
    <n v="11"/>
    <n v="373.09"/>
    <n v="407.58"/>
    <n v="407.58"/>
    <n v="407.58"/>
    <n v="28.362530060000001"/>
    <n v="28.362530060000001"/>
    <n v="3.5257785469999998"/>
    <n v="3.5257785469999998"/>
  </r>
  <r>
    <d v="2025-11-22T00:00:00"/>
    <x v="6"/>
    <n v="1103"/>
    <n v="9"/>
    <n v="2.36"/>
    <n v="0.81599999999999995"/>
    <n v="21.24"/>
    <n v="21.24"/>
    <s v="USD"/>
    <n v="2"/>
    <n v="2"/>
    <n v="2"/>
    <n v="2"/>
    <n v="3"/>
    <n v="3"/>
    <n v="3"/>
    <n v="3"/>
    <n v="71.64"/>
    <n v="71.64"/>
    <n v="71.64"/>
    <n v="71.64"/>
    <n v="29.648241209999998"/>
    <n v="29.648241209999998"/>
    <n v="3.3728813560000002"/>
    <n v="3.3728813560000002"/>
  </r>
  <r>
    <d v="2025-11-22T00:00:00"/>
    <x v="7"/>
    <n v="3022"/>
    <n v="28"/>
    <n v="2.8759999999999999"/>
    <n v="0.92700000000000005"/>
    <n v="80.53"/>
    <n v="80.53"/>
    <s v="USD"/>
    <n v="11"/>
    <n v="11"/>
    <n v="11"/>
    <n v="11"/>
    <n v="11"/>
    <n v="11"/>
    <n v="11"/>
    <n v="11"/>
    <n v="359.44"/>
    <n v="359.44"/>
    <n v="359.44"/>
    <n v="359.44"/>
    <n v="22.404295569999999"/>
    <n v="22.404295569999999"/>
    <n v="4.4634297780000001"/>
    <n v="4.4634297780000001"/>
  </r>
  <r>
    <d v="2025-11-22T00:00:00"/>
    <x v="35"/>
    <n v="1626"/>
    <n v="14"/>
    <n v="1.8360000000000001"/>
    <n v="0.86099999999999999"/>
    <n v="25.71"/>
    <n v="25.71"/>
    <s v="USD"/>
    <n v="3"/>
    <n v="3"/>
    <n v="3"/>
    <n v="3"/>
    <n v="3"/>
    <n v="3"/>
    <n v="3"/>
    <n v="3"/>
    <n v="65.64"/>
    <n v="65.64"/>
    <n v="65.64"/>
    <n v="65.64"/>
    <n v="39.168190129999999"/>
    <n v="39.168190129999999"/>
    <n v="2.5530921819999999"/>
    <n v="2.5530921819999999"/>
  </r>
  <r>
    <d v="2025-11-22T00:00:00"/>
    <x v="8"/>
    <n v="367"/>
    <n v="8"/>
    <n v="3.6680000000000001"/>
    <n v="2.1800000000000002"/>
    <n v="29.34"/>
    <n v="29.34"/>
    <s v="USD"/>
    <n v="1"/>
    <n v="1"/>
    <n v="1"/>
    <n v="1"/>
    <n v="1"/>
    <n v="1"/>
    <n v="1"/>
    <n v="1"/>
    <n v="35.880000000000003"/>
    <n v="35.880000000000003"/>
    <n v="35.880000000000003"/>
    <n v="35.880000000000003"/>
    <n v="81.772575250000003"/>
    <n v="81.772575250000003"/>
    <n v="1.222903885"/>
    <n v="1.222903885"/>
  </r>
  <r>
    <d v="2025-11-22T00:00:00"/>
    <x v="9"/>
    <n v="1921"/>
    <n v="12"/>
    <n v="1.738"/>
    <n v="0.625"/>
    <n v="20.85"/>
    <n v="20.85"/>
    <s v="USD"/>
    <n v="1"/>
    <n v="1"/>
    <n v="1"/>
    <n v="1"/>
    <n v="1"/>
    <n v="1"/>
    <n v="1"/>
    <n v="1"/>
    <n v="21.88"/>
    <n v="21.88"/>
    <n v="21.88"/>
    <n v="21.88"/>
    <n v="95.292504570000006"/>
    <n v="95.292504570000006"/>
    <n v="1.0494004800000001"/>
    <n v="1.0494004800000001"/>
  </r>
  <r>
    <d v="2025-11-22T00:00:00"/>
    <x v="4"/>
    <n v="5723"/>
    <n v="57"/>
    <n v="4.9749999999999996"/>
    <n v="0.996"/>
    <n v="283.55"/>
    <n v="283.55"/>
    <s v="USD"/>
    <n v="22"/>
    <n v="24"/>
    <n v="24"/>
    <n v="24"/>
    <n v="24"/>
    <n v="26"/>
    <n v="26"/>
    <n v="26"/>
    <n v="870.93"/>
    <n v="933.91"/>
    <n v="933.91"/>
    <n v="933.91"/>
    <n v="30.361598010000002"/>
    <n v="30.361598010000002"/>
    <n v="3.29363428"/>
    <n v="3.29363428"/>
  </r>
  <r>
    <d v="2025-11-22T00:00:00"/>
    <x v="10"/>
    <n v="2945"/>
    <n v="14"/>
    <n v="5.9779999999999998"/>
    <n v="0.47499999999999998"/>
    <n v="83.69"/>
    <n v="83.69"/>
    <s v="USD"/>
    <n v="9"/>
    <n v="10"/>
    <n v="10"/>
    <n v="10"/>
    <n v="12"/>
    <n v="13"/>
    <n v="13"/>
    <n v="13"/>
    <n v="488"/>
    <n v="524.49"/>
    <n v="524.49"/>
    <n v="524.49"/>
    <n v="15.95645294"/>
    <n v="15.95645294"/>
    <n v="6.267056996"/>
    <n v="6.267056996"/>
  </r>
  <r>
    <d v="2025-11-22T00:00:00"/>
    <x v="11"/>
    <n v="1694"/>
    <n v="14"/>
    <n v="5.9089999999999998"/>
    <n v="0.82599999999999996"/>
    <n v="82.73"/>
    <n v="82.73"/>
    <s v="USD"/>
    <n v="9"/>
    <n v="9"/>
    <n v="9"/>
    <n v="9"/>
    <n v="11"/>
    <n v="11"/>
    <n v="11"/>
    <n v="11"/>
    <n v="327.08999999999997"/>
    <n v="327.08999999999997"/>
    <n v="327.08999999999997"/>
    <n v="327.08999999999997"/>
    <n v="25.29273289"/>
    <n v="25.29273289"/>
    <n v="3.9537048229999998"/>
    <n v="3.9537048229999998"/>
  </r>
  <r>
    <d v="2025-11-22T00:00:00"/>
    <x v="12"/>
    <n v="5742"/>
    <n v="31"/>
    <n v="6.2309999999999999"/>
    <n v="0.54"/>
    <n v="193.15"/>
    <n v="193.15"/>
    <s v="USD"/>
    <n v="17"/>
    <n v="17"/>
    <n v="17"/>
    <n v="17"/>
    <n v="17"/>
    <n v="17"/>
    <n v="17"/>
    <n v="17"/>
    <n v="599.6"/>
    <n v="599.6"/>
    <n v="599.6"/>
    <n v="599.6"/>
    <n v="32.213142089999998"/>
    <n v="32.213142089999998"/>
    <n v="3.104323065"/>
    <n v="3.104323065"/>
  </r>
  <r>
    <d v="2025-11-22T00:00:00"/>
    <x v="13"/>
    <n v="7783"/>
    <n v="34"/>
    <n v="3.883"/>
    <n v="0.437"/>
    <n v="132.01"/>
    <n v="132.01"/>
    <s v="USD"/>
    <n v="15"/>
    <n v="15"/>
    <n v="15"/>
    <n v="15"/>
    <n v="16"/>
    <n v="16"/>
    <n v="16"/>
    <n v="16"/>
    <n v="458.11"/>
    <n v="458.11"/>
    <n v="458.11"/>
    <n v="458.11"/>
    <n v="28.816223180000001"/>
    <n v="28.816223180000001"/>
    <n v="3.4702674039999999"/>
    <n v="3.4702674039999999"/>
  </r>
  <r>
    <d v="2025-11-22T00:00:00"/>
    <x v="45"/>
    <n v="1519"/>
    <n v="7"/>
    <n v="2.944"/>
    <n v="0.46100000000000002"/>
    <n v="20.61"/>
    <n v="20.61"/>
    <s v="USD"/>
    <n v="1"/>
    <n v="1"/>
    <n v="1"/>
    <n v="1"/>
    <n v="1"/>
    <n v="1"/>
    <n v="1"/>
    <n v="1"/>
    <n v="22.88"/>
    <n v="22.88"/>
    <n v="22.88"/>
    <n v="22.88"/>
    <n v="90.078671330000006"/>
    <n v="90.078671330000006"/>
    <n v="1.1101407080000001"/>
    <n v="1.1101407080000001"/>
  </r>
  <r>
    <d v="2025-11-22T00:00:00"/>
    <x v="14"/>
    <n v="2823"/>
    <n v="24"/>
    <n v="3.2130000000000001"/>
    <n v="0.85"/>
    <n v="77.11"/>
    <n v="77.11"/>
    <s v="USD"/>
    <n v="1"/>
    <n v="1"/>
    <n v="1"/>
    <n v="1"/>
    <n v="1"/>
    <n v="1"/>
    <n v="1"/>
    <n v="1"/>
    <n v="29.88"/>
    <n v="29.88"/>
    <n v="29.88"/>
    <n v="29.88"/>
    <n v="258.06559570000002"/>
    <n v="258.06559570000002"/>
    <n v="0.3874983789"/>
    <n v="0.3874983789"/>
  </r>
  <r>
    <d v="2025-11-22T00:00:00"/>
    <x v="46"/>
    <n v="6791"/>
    <n v="11"/>
    <n v="1.798"/>
    <n v="0.16200000000000001"/>
    <n v="19.78"/>
    <n v="19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15"/>
    <n v="2704"/>
    <n v="7"/>
    <n v="4.9960000000000004"/>
    <n v="0.25900000000000001"/>
    <n v="34.97"/>
    <n v="34.97"/>
    <s v="USD"/>
    <n v="2"/>
    <n v="2"/>
    <n v="2"/>
    <n v="2"/>
    <n v="2"/>
    <n v="2"/>
    <n v="2"/>
    <n v="2"/>
    <n v="59.37"/>
    <n v="59.37"/>
    <n v="59.37"/>
    <n v="59.37"/>
    <n v="58.901802259999997"/>
    <n v="58.901802259999997"/>
    <n v="1.6977409210000001"/>
    <n v="1.6977409210000001"/>
  </r>
  <r>
    <d v="2025-11-22T00:00:00"/>
    <x v="16"/>
    <n v="1287"/>
    <n v="7"/>
    <n v="3.8690000000000002"/>
    <n v="0.54400000000000004"/>
    <n v="27.08"/>
    <n v="27.08"/>
    <s v="USD"/>
    <n v="3"/>
    <n v="5"/>
    <n v="5"/>
    <n v="5"/>
    <n v="3"/>
    <n v="5"/>
    <n v="5"/>
    <n v="5"/>
    <n v="93.64"/>
    <n v="155.4"/>
    <n v="155.4"/>
    <n v="155.4"/>
    <n v="17.425997429999999"/>
    <n v="17.425997429999999"/>
    <n v="5.7385524370000001"/>
    <n v="5.7385524370000001"/>
  </r>
  <r>
    <d v="2025-11-22T00:00:00"/>
    <x v="29"/>
    <n v="2237"/>
    <n v="5"/>
    <n v="2.6280000000000001"/>
    <n v="0.224"/>
    <n v="13.14"/>
    <n v="13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8"/>
    <n v="1831"/>
    <n v="5"/>
    <n v="3.75"/>
    <n v="0.27300000000000002"/>
    <n v="18.75"/>
    <n v="18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9"/>
    <n v="2977"/>
    <n v="17"/>
    <n v="1.9890000000000001"/>
    <n v="0.57099999999999995"/>
    <n v="33.82"/>
    <n v="33.82"/>
    <s v="USD"/>
    <n v="4"/>
    <n v="4"/>
    <n v="4"/>
    <n v="4"/>
    <n v="4"/>
    <n v="4"/>
    <n v="4"/>
    <n v="4"/>
    <n v="117.35"/>
    <n v="117.35"/>
    <n v="117.35"/>
    <n v="117.35"/>
    <n v="28.819769919999999"/>
    <n v="28.819769919999999"/>
    <n v="3.4698403309999999"/>
    <n v="3.4698403309999999"/>
  </r>
  <r>
    <d v="2025-11-22T00:00:00"/>
    <x v="17"/>
    <n v="1609"/>
    <n v="7"/>
    <n v="5.7590000000000003"/>
    <n v="0.435"/>
    <n v="40.31"/>
    <n v="40.31"/>
    <s v="USD"/>
    <n v="2"/>
    <n v="2"/>
    <n v="2"/>
    <n v="2"/>
    <n v="2"/>
    <n v="2"/>
    <n v="2"/>
    <n v="2"/>
    <n v="71.37"/>
    <n v="71.37"/>
    <n v="71.37"/>
    <n v="71.37"/>
    <n v="56.480313860000003"/>
    <n v="56.480313860000003"/>
    <n v="1.7705284050000001"/>
    <n v="1.7705284050000001"/>
  </r>
  <r>
    <d v="2025-11-22T00:00:00"/>
    <x v="37"/>
    <n v="493"/>
    <n v="7"/>
    <n v="4.4059999999999997"/>
    <n v="1.42"/>
    <n v="30.84"/>
    <n v="30.84"/>
    <s v="USD"/>
    <n v="4"/>
    <n v="4"/>
    <n v="4"/>
    <n v="4"/>
    <n v="4"/>
    <n v="4"/>
    <n v="4"/>
    <n v="4"/>
    <n v="122.86"/>
    <n v="122.86"/>
    <n v="122.86"/>
    <n v="122.86"/>
    <n v="25.101741820000001"/>
    <n v="25.101741820000001"/>
    <n v="3.9837872889999999"/>
    <n v="3.9837872889999999"/>
  </r>
  <r>
    <d v="2025-11-22T00:00:00"/>
    <x v="18"/>
    <n v="1733"/>
    <n v="8"/>
    <n v="2.774"/>
    <n v="0.46200000000000002"/>
    <n v="22.19"/>
    <n v="22.19"/>
    <s v="USD"/>
    <n v="3"/>
    <n v="4"/>
    <n v="4"/>
    <n v="4"/>
    <n v="4"/>
    <n v="5"/>
    <n v="5"/>
    <n v="5"/>
    <n v="128.13"/>
    <n v="156.62"/>
    <n v="156.62"/>
    <n v="156.62"/>
    <n v="14.168050060000001"/>
    <n v="14.168050060000001"/>
    <n v="7.0581342950000003"/>
    <n v="7.0581342950000003"/>
  </r>
  <r>
    <d v="2025-11-22T00:00:00"/>
    <x v="19"/>
    <n v="1806"/>
    <n v="5"/>
    <n v="5.6459999999999999"/>
    <n v="0.27700000000000002"/>
    <n v="28.23"/>
    <n v="28.23"/>
    <s v="USD"/>
    <n v="1"/>
    <n v="1"/>
    <n v="1"/>
    <n v="1"/>
    <n v="1"/>
    <n v="1"/>
    <n v="1"/>
    <n v="1"/>
    <n v="27.49"/>
    <n v="27.49"/>
    <n v="27.49"/>
    <n v="27.49"/>
    <n v="102.69188800000001"/>
    <n v="102.69188800000001"/>
    <n v="0.97378675169999995"/>
    <n v="0.97378675169999995"/>
  </r>
  <r>
    <d v="2025-11-22T00:00:00"/>
    <x v="20"/>
    <n v="1928"/>
    <n v="4"/>
    <n v="3.8879999999999999"/>
    <n v="0.20699999999999999"/>
    <n v="15.55"/>
    <n v="15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21"/>
    <n v="1496"/>
    <n v="8"/>
    <n v="2.823"/>
    <n v="0.53500000000000003"/>
    <n v="22.58"/>
    <n v="22.58"/>
    <s v="USD"/>
    <n v="1"/>
    <n v="1"/>
    <n v="1"/>
    <n v="1"/>
    <n v="1"/>
    <n v="1"/>
    <n v="1"/>
    <n v="1"/>
    <n v="37.880000000000003"/>
    <n v="37.880000000000003"/>
    <n v="37.880000000000003"/>
    <n v="37.880000000000003"/>
    <n v="59.609292500000002"/>
    <n v="59.609292500000002"/>
    <n v="1.6775907880000001"/>
    <n v="1.6775907880000001"/>
  </r>
  <r>
    <d v="2025-11-22T00:00:00"/>
    <x v="22"/>
    <n v="365"/>
    <n v="3"/>
    <n v="4.367"/>
    <n v="0.82199999999999995"/>
    <n v="13.1"/>
    <n v="13.1"/>
    <s v="USD"/>
    <n v="2"/>
    <n v="2"/>
    <n v="2"/>
    <n v="2"/>
    <n v="2"/>
    <n v="2"/>
    <n v="2"/>
    <n v="2"/>
    <n v="62.37"/>
    <n v="62.37"/>
    <n v="62.37"/>
    <n v="62.37"/>
    <n v="21.003687670000001"/>
    <n v="21.003687670000001"/>
    <n v="4.7610687020000002"/>
    <n v="4.7610687020000002"/>
  </r>
  <r>
    <d v="2025-11-22T00:00:00"/>
    <x v="3"/>
    <n v="4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46"/>
    <n v="424"/>
    <n v="1"/>
    <n v="3.9"/>
    <n v="0.23599999999999999"/>
    <n v="3.9"/>
    <n v="3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5"/>
    <n v="375"/>
    <n v="1"/>
    <n v="1.74"/>
    <n v="0.26700000000000002"/>
    <n v="1.74"/>
    <n v="1.74"/>
    <s v="USD"/>
    <n v="1"/>
    <n v="1"/>
    <n v="1"/>
    <n v="1"/>
    <n v="1"/>
    <n v="1"/>
    <n v="1"/>
    <n v="1"/>
    <n v="21.88"/>
    <n v="21.88"/>
    <n v="21.88"/>
    <n v="21.88"/>
    <n v="7.9524680070000002"/>
    <n v="7.9524680070000002"/>
    <n v="12.57471264"/>
    <n v="12.57471264"/>
  </r>
  <r>
    <d v="2025-11-22T00:00:00"/>
    <x v="10"/>
    <n v="461"/>
    <n v="1"/>
    <n v="6.31"/>
    <n v="0.217"/>
    <n v="6.31"/>
    <n v="6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14"/>
    <n v="2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3"/>
    <n v="1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4"/>
    <n v="442"/>
    <n v="3"/>
    <n v="2.97"/>
    <n v="0.67900000000000005"/>
    <n v="8.91"/>
    <n v="8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18"/>
    <n v="332"/>
    <n v="1"/>
    <n v="2.2799999999999998"/>
    <n v="0.30099999999999999"/>
    <n v="2.2799999999999998"/>
    <n v="2.2799999999999998"/>
    <s v="USD"/>
    <n v="1"/>
    <n v="1"/>
    <n v="1"/>
    <n v="1"/>
    <n v="1"/>
    <n v="1"/>
    <n v="1"/>
    <n v="1"/>
    <n v="34.880000000000003"/>
    <n v="34.880000000000003"/>
    <n v="34.880000000000003"/>
    <n v="34.880000000000003"/>
    <n v="6.5366972480000003"/>
    <n v="6.5366972480000003"/>
    <n v="15.29824561"/>
    <n v="15.29824561"/>
  </r>
  <r>
    <d v="2025-11-22T00:00:00"/>
    <x v="0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"/>
    <n v="1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6"/>
    <n v="3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15"/>
    <n v="3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6"/>
    <n v="1672"/>
    <n v="8"/>
    <n v="3.0150000000000001"/>
    <n v="0.47799999999999998"/>
    <n v="24.12"/>
    <n v="24.12"/>
    <s v="USD"/>
    <n v="1"/>
    <n v="1"/>
    <n v="1"/>
    <n v="1"/>
    <n v="1"/>
    <n v="1"/>
    <n v="1"/>
    <n v="1"/>
    <n v="28.49"/>
    <n v="28.49"/>
    <n v="28.49"/>
    <n v="28.49"/>
    <n v="84.661284660000007"/>
    <n v="84.661284660000007"/>
    <n v="1.181177446"/>
    <n v="1.181177446"/>
  </r>
  <r>
    <d v="2025-11-22T00:00:00"/>
    <x v="32"/>
    <n v="2860"/>
    <n v="13"/>
    <n v="3.5209999999999999"/>
    <n v="0.45500000000000002"/>
    <n v="45.77"/>
    <n v="45.77"/>
    <s v="USD"/>
    <n v="5"/>
    <n v="5"/>
    <n v="5"/>
    <n v="5"/>
    <n v="5"/>
    <n v="5"/>
    <n v="5"/>
    <n v="5"/>
    <n v="160.62"/>
    <n v="160.62"/>
    <n v="160.62"/>
    <n v="160.62"/>
    <n v="28.495828660000001"/>
    <n v="28.495828660000001"/>
    <n v="3.5092855580000002"/>
    <n v="3.5092855580000002"/>
  </r>
  <r>
    <d v="2025-11-22T00:00:00"/>
    <x v="47"/>
    <n v="2631"/>
    <n v="9"/>
    <n v="2.0230000000000001"/>
    <n v="0.34200000000000003"/>
    <n v="18.21"/>
    <n v="18.21"/>
    <s v="USD"/>
    <n v="6"/>
    <n v="6"/>
    <n v="6"/>
    <n v="6"/>
    <n v="6"/>
    <n v="6"/>
    <n v="6"/>
    <n v="6"/>
    <n v="144.69999999999999"/>
    <n v="144.69999999999999"/>
    <n v="144.69999999999999"/>
    <n v="144.69999999999999"/>
    <n v="12.584657910000001"/>
    <n v="12.584657910000001"/>
    <n v="7.9461834160000002"/>
    <n v="7.9461834160000002"/>
  </r>
  <r>
    <d v="2025-11-22T00:00:00"/>
    <x v="24"/>
    <n v="1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4"/>
    <n v="383"/>
    <n v="4"/>
    <n v="3.32"/>
    <n v="1.044"/>
    <n v="13.28"/>
    <n v="13.28"/>
    <s v="USD"/>
    <n v="1"/>
    <n v="1"/>
    <n v="1"/>
    <n v="1"/>
    <n v="1"/>
    <n v="1"/>
    <n v="1"/>
    <n v="1"/>
    <n v="36.49"/>
    <n v="36.49"/>
    <n v="36.49"/>
    <n v="36.49"/>
    <n v="36.393532469999997"/>
    <n v="36.393532469999997"/>
    <n v="2.7477409640000001"/>
    <n v="2.7477409640000001"/>
  </r>
  <r>
    <d v="2025-11-22T00:00:00"/>
    <x v="17"/>
    <n v="2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5"/>
    <n v="148"/>
    <n v="2"/>
    <n v="4.17"/>
    <n v="1.351"/>
    <n v="8.34"/>
    <n v="8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4"/>
    <n v="248"/>
    <n v="1"/>
    <n v="2.0299999999999998"/>
    <n v="0.40300000000000002"/>
    <n v="2.0299999999999998"/>
    <n v="2.02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1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1"/>
    <n v="101"/>
    <n v="1"/>
    <n v="2.96"/>
    <n v="0.99"/>
    <n v="2.96"/>
    <n v="2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25"/>
    <n v="3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6"/>
    <n v="1745"/>
    <n v="11"/>
    <n v="2.915"/>
    <n v="0.63"/>
    <n v="32.06"/>
    <n v="32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27"/>
    <n v="255"/>
    <n v="3"/>
    <n v="2.2400000000000002"/>
    <n v="1.1759999999999999"/>
    <n v="6.72"/>
    <n v="6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3"/>
    <n v="868"/>
    <n v="6"/>
    <n v="2.2229999999999999"/>
    <n v="0.69099999999999995"/>
    <n v="13.34"/>
    <n v="13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5"/>
    <n v="8"/>
    <n v="1"/>
    <n v="2.73"/>
    <n v="12.5"/>
    <n v="2.73"/>
    <n v="2.73"/>
    <s v="USD"/>
    <n v="3"/>
    <n v="3"/>
    <n v="3"/>
    <n v="3"/>
    <n v="3"/>
    <n v="3"/>
    <n v="3"/>
    <n v="3"/>
    <n v="76.64"/>
    <n v="76.64"/>
    <n v="76.64"/>
    <n v="76.64"/>
    <n v="3.5621085589999999"/>
    <n v="3.5621085589999999"/>
    <n v="28.07326007"/>
    <n v="28.07326007"/>
  </r>
  <r>
    <d v="2025-11-22T00:00:00"/>
    <x v="1"/>
    <n v="43"/>
    <n v="1"/>
    <n v="2.88"/>
    <n v="2.3260000000000001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14"/>
    <n v="517"/>
    <n v="5"/>
    <n v="4.4459999999999997"/>
    <n v="0.96699999999999997"/>
    <n v="22.23"/>
    <n v="22.23"/>
    <s v="USD"/>
    <n v="2"/>
    <n v="2"/>
    <n v="2"/>
    <n v="2"/>
    <n v="2"/>
    <n v="2"/>
    <n v="2"/>
    <n v="2"/>
    <n v="73.959999999999994"/>
    <n v="73.959999999999994"/>
    <n v="73.959999999999994"/>
    <n v="73.959999999999994"/>
    <n v="30.056787450000002"/>
    <n v="30.056787450000002"/>
    <n v="3.3270355380000001"/>
    <n v="3.3270355380000001"/>
  </r>
  <r>
    <d v="2025-11-22T00:00:00"/>
    <x v="44"/>
    <n v="8"/>
    <n v="1"/>
    <n v="1.79"/>
    <n v="12.5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12"/>
    <n v="1134"/>
    <n v="7"/>
    <n v="4.3390000000000004"/>
    <n v="0.61699999999999999"/>
    <n v="30.37"/>
    <n v="30.37"/>
    <s v="USD"/>
    <n v="6"/>
    <n v="6"/>
    <n v="6"/>
    <n v="6"/>
    <n v="8"/>
    <n v="8"/>
    <n v="8"/>
    <n v="8"/>
    <n v="247.48"/>
    <n v="247.48"/>
    <n v="247.48"/>
    <n v="247.48"/>
    <n v="12.27169872"/>
    <n v="12.27169872"/>
    <n v="8.1488310829999993"/>
    <n v="8.1488310829999993"/>
  </r>
  <r>
    <d v="2025-11-22T00:00:00"/>
    <x v="10"/>
    <n v="4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8"/>
    <n v="1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2"/>
    <n v="2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9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16"/>
    <n v="3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48"/>
    <n v="1643"/>
    <n v="10"/>
    <n v="2.105"/>
    <n v="0.60899999999999999"/>
    <n v="21.05"/>
    <n v="2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0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19"/>
    <n v="311"/>
    <n v="2"/>
    <n v="4.62"/>
    <n v="0.64300000000000002"/>
    <n v="9.24"/>
    <n v="9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29"/>
    <n v="21"/>
    <n v="1"/>
    <n v="0.96"/>
    <n v="4.7619999999999996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29"/>
    <n v="9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9"/>
    <n v="139"/>
    <n v="1"/>
    <n v="0.75"/>
    <n v="0.71899999999999997"/>
    <n v="0.75"/>
    <n v="0.75"/>
    <s v="USD"/>
    <n v="1"/>
    <n v="1"/>
    <n v="1"/>
    <n v="1"/>
    <n v="1"/>
    <n v="1"/>
    <n v="1"/>
    <n v="1"/>
    <n v="19.489999999999998"/>
    <n v="19.489999999999998"/>
    <n v="19.489999999999998"/>
    <n v="19.489999999999998"/>
    <n v="3.8481272450000001"/>
    <n v="3.8481272450000001"/>
    <n v="25.986666670000002"/>
    <n v="25.986666670000002"/>
  </r>
  <r>
    <d v="2025-11-22T00:00:00"/>
    <x v="29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0"/>
    <n v="887"/>
    <n v="13"/>
    <n v="0.95299999999999996"/>
    <n v="1.466"/>
    <n v="12.39"/>
    <n v="12.39"/>
    <s v="USD"/>
    <n v="3"/>
    <n v="3"/>
    <n v="3"/>
    <n v="3"/>
    <n v="3"/>
    <n v="3"/>
    <n v="3"/>
    <n v="3"/>
    <n v="68.739999999999995"/>
    <n v="68.739999999999995"/>
    <n v="68.739999999999995"/>
    <n v="68.739999999999995"/>
    <n v="18.024439919999999"/>
    <n v="18.024439919999999"/>
    <n v="5.5480225990000003"/>
    <n v="5.5480225990000003"/>
  </r>
  <r>
    <d v="2025-11-22T00:00:00"/>
    <x v="30"/>
    <n v="898"/>
    <n v="8"/>
    <n v="0.65600000000000003"/>
    <n v="0.89100000000000001"/>
    <n v="5.25"/>
    <n v="5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0"/>
    <n v="573"/>
    <n v="12"/>
    <n v="0.746"/>
    <n v="2.0939999999999999"/>
    <n v="8.9499999999999993"/>
    <n v="8.9499999999999993"/>
    <s v="USD"/>
    <n v="2"/>
    <n v="2"/>
    <n v="2"/>
    <n v="2"/>
    <n v="2"/>
    <n v="2"/>
    <n v="2"/>
    <n v="2"/>
    <n v="39.76"/>
    <n v="39.76"/>
    <n v="39.76"/>
    <n v="39.76"/>
    <n v="22.510060360000001"/>
    <n v="22.510060360000001"/>
    <n v="4.4424581009999997"/>
    <n v="4.4424581009999997"/>
  </r>
  <r>
    <d v="2025-11-22T00:00:00"/>
    <x v="30"/>
    <n v="2064"/>
    <n v="24"/>
    <n v="0.32200000000000001"/>
    <n v="1.163"/>
    <n v="7.72"/>
    <n v="7.72"/>
    <s v="USD"/>
    <n v="1"/>
    <n v="2"/>
    <n v="2"/>
    <n v="2"/>
    <n v="1"/>
    <n v="2"/>
    <n v="2"/>
    <n v="2"/>
    <n v="12.49"/>
    <n v="26.37"/>
    <n v="26.37"/>
    <n v="26.37"/>
    <n v="29.275692070000002"/>
    <n v="29.275692070000002"/>
    <n v="3.4158031090000001"/>
    <n v="3.4158031090000001"/>
  </r>
  <r>
    <d v="2025-11-22T00:00:00"/>
    <x v="31"/>
    <n v="156"/>
    <n v="2"/>
    <n v="1.38"/>
    <n v="1.282"/>
    <n v="2.76"/>
    <n v="2.76"/>
    <s v="USD"/>
    <n v="1"/>
    <n v="1"/>
    <n v="1"/>
    <n v="1"/>
    <n v="1"/>
    <n v="1"/>
    <n v="1"/>
    <n v="1"/>
    <n v="34.49"/>
    <n v="34.49"/>
    <n v="34.49"/>
    <n v="34.49"/>
    <n v="8.0023195129999998"/>
    <n v="8.0023195129999998"/>
    <n v="12.496376809999999"/>
    <n v="12.496376809999999"/>
  </r>
  <r>
    <d v="2025-11-22T00:00:00"/>
    <x v="32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1"/>
    <n v="780"/>
    <n v="7"/>
    <n v="1.4610000000000001"/>
    <n v="0.89700000000000002"/>
    <n v="10.23"/>
    <n v="10.23"/>
    <s v="USD"/>
    <n v="1"/>
    <n v="1"/>
    <n v="1"/>
    <n v="1"/>
    <n v="1"/>
    <n v="1"/>
    <n v="1"/>
    <n v="1"/>
    <n v="31.49"/>
    <n v="31.49"/>
    <n v="31.49"/>
    <n v="31.49"/>
    <n v="32.486503650000003"/>
    <n v="32.486503650000003"/>
    <n v="3.0782013689999999"/>
    <n v="3.0782013689999999"/>
  </r>
  <r>
    <d v="2025-11-22T00:00:00"/>
    <x v="32"/>
    <n v="195"/>
    <n v="1"/>
    <n v="1.5"/>
    <n v="0.51300000000000001"/>
    <n v="1.5"/>
    <n v="1.5"/>
    <s v="USD"/>
    <n v="2"/>
    <n v="2"/>
    <n v="2"/>
    <n v="2"/>
    <n v="2"/>
    <n v="2"/>
    <n v="2"/>
    <n v="2"/>
    <n v="162.80000000000001"/>
    <n v="162.80000000000001"/>
    <n v="162.80000000000001"/>
    <n v="162.80000000000001"/>
    <n v="0.92137592140000002"/>
    <n v="0.92137592140000002"/>
    <n v="108.5333333"/>
    <n v="108.5333333"/>
  </r>
  <r>
    <d v="2025-11-22T00:00:00"/>
    <x v="32"/>
    <n v="189"/>
    <n v="3"/>
    <n v="1.2"/>
    <n v="1.587"/>
    <n v="3.6"/>
    <n v="3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1"/>
    <n v="521"/>
    <n v="1"/>
    <n v="1.29"/>
    <n v="0.192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2"/>
    <n v="1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1"/>
    <n v="3510"/>
    <n v="17"/>
    <n v="0.91400000000000003"/>
    <n v="0.48399999999999999"/>
    <n v="15.54"/>
    <n v="15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4"/>
    <n v="3296"/>
    <n v="13"/>
    <n v="1.2370000000000001"/>
    <n v="0.39400000000000002"/>
    <n v="16.079999999999998"/>
    <n v="16.079999999999998"/>
    <s v="USD"/>
    <n v="1"/>
    <n v="2"/>
    <n v="2"/>
    <n v="2"/>
    <n v="1"/>
    <n v="2"/>
    <n v="2"/>
    <n v="2"/>
    <n v="22.88"/>
    <n v="47.86"/>
    <n v="47.86"/>
    <n v="47.86"/>
    <n v="33.597994149999998"/>
    <n v="33.597994149999998"/>
    <n v="2.9763681590000002"/>
    <n v="2.9763681590000002"/>
  </r>
  <r>
    <d v="2025-11-22T00:00:00"/>
    <x v="35"/>
    <n v="1521"/>
    <n v="15"/>
    <n v="1.048"/>
    <n v="0.98599999999999999"/>
    <n v="15.72"/>
    <n v="15.72"/>
    <s v="USD"/>
    <n v="3"/>
    <n v="3"/>
    <n v="3"/>
    <n v="3"/>
    <n v="4"/>
    <n v="4"/>
    <n v="4"/>
    <n v="4"/>
    <n v="93.72"/>
    <n v="93.72"/>
    <n v="93.72"/>
    <n v="93.72"/>
    <n v="16.773367480000001"/>
    <n v="16.773367480000001"/>
    <n v="5.961832061"/>
    <n v="5.961832061"/>
  </r>
  <r>
    <d v="2025-11-22T00:00:00"/>
    <x v="35"/>
    <n v="1995"/>
    <n v="21"/>
    <n v="0.94699999999999995"/>
    <n v="1.0529999999999999"/>
    <n v="19.89"/>
    <n v="19.89"/>
    <s v="USD"/>
    <n v="3"/>
    <n v="3"/>
    <n v="3"/>
    <n v="3"/>
    <n v="3"/>
    <n v="3"/>
    <n v="3"/>
    <n v="3"/>
    <n v="80.25"/>
    <n v="80.25"/>
    <n v="80.25"/>
    <n v="80.25"/>
    <n v="24.785046730000001"/>
    <n v="24.785046730000001"/>
    <n v="4.0346907989999998"/>
    <n v="4.0346907989999998"/>
  </r>
  <r>
    <d v="2025-11-22T00:00:00"/>
    <x v="3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4"/>
    <n v="14673"/>
    <n v="30"/>
    <n v="0.89200000000000002"/>
    <n v="0.20399999999999999"/>
    <n v="26.76"/>
    <n v="26.76"/>
    <s v="USD"/>
    <n v="1"/>
    <n v="1"/>
    <n v="1"/>
    <n v="1"/>
    <n v="1"/>
    <n v="1"/>
    <n v="1"/>
    <n v="1"/>
    <n v="22.88"/>
    <n v="22.88"/>
    <n v="22.88"/>
    <n v="22.88"/>
    <n v="116.95804200000001"/>
    <n v="116.95804200000001"/>
    <n v="0.85500747379999997"/>
    <n v="0.85500747379999997"/>
  </r>
  <r>
    <d v="2025-11-22T00:00:00"/>
    <x v="33"/>
    <n v="21"/>
    <n v="1"/>
    <n v="1.5"/>
    <n v="4.7619999999999996"/>
    <n v="1.5"/>
    <n v="1.5"/>
    <s v="USD"/>
    <n v="1"/>
    <n v="1"/>
    <n v="1"/>
    <n v="1"/>
    <n v="1"/>
    <n v="1"/>
    <n v="1"/>
    <n v="1"/>
    <n v="11.49"/>
    <n v="11.49"/>
    <n v="11.49"/>
    <n v="11.49"/>
    <n v="13.05483029"/>
    <n v="13.05483029"/>
    <n v="7.66"/>
    <n v="7.66"/>
  </r>
  <r>
    <d v="2025-11-22T00:00:00"/>
    <x v="34"/>
    <n v="509"/>
    <n v="3"/>
    <n v="0.98"/>
    <n v="0.58899999999999997"/>
    <n v="2.94"/>
    <n v="2.94"/>
    <s v="USD"/>
    <n v="1"/>
    <n v="1"/>
    <n v="1"/>
    <n v="1"/>
    <n v="1"/>
    <n v="1"/>
    <n v="1"/>
    <n v="1"/>
    <n v="31.04"/>
    <n v="31.04"/>
    <n v="31.04"/>
    <n v="31.04"/>
    <n v="9.4716494850000004"/>
    <n v="9.4716494850000004"/>
    <n v="10.557823129999999"/>
    <n v="10.557823129999999"/>
  </r>
  <r>
    <d v="2025-11-22T00:00:00"/>
    <x v="35"/>
    <n v="688"/>
    <n v="13"/>
    <n v="1.2150000000000001"/>
    <n v="1.89"/>
    <n v="15.79"/>
    <n v="15.79"/>
    <s v="USD"/>
    <n v="3"/>
    <n v="3"/>
    <n v="3"/>
    <n v="3"/>
    <n v="3"/>
    <n v="3"/>
    <n v="3"/>
    <n v="3"/>
    <n v="108.64"/>
    <n v="108.64"/>
    <n v="108.64"/>
    <n v="108.64"/>
    <n v="14.534241529999999"/>
    <n v="14.534241529999999"/>
    <n v="6.8803039899999998"/>
    <n v="6.8803039899999998"/>
  </r>
  <r>
    <d v="2025-11-22T00:00:00"/>
    <x v="34"/>
    <n v="8721"/>
    <n v="12"/>
    <n v="0.63300000000000001"/>
    <n v="0.13800000000000001"/>
    <n v="7.59"/>
    <n v="7.59"/>
    <s v="USD"/>
    <n v="2"/>
    <n v="2"/>
    <n v="2"/>
    <n v="2"/>
    <n v="2"/>
    <n v="2"/>
    <n v="2"/>
    <n v="2"/>
    <n v="45.76"/>
    <n v="45.76"/>
    <n v="45.76"/>
    <n v="45.76"/>
    <n v="16.58653846"/>
    <n v="16.58653846"/>
    <n v="6.0289855069999998"/>
    <n v="6.0289855069999998"/>
  </r>
  <r>
    <d v="2025-11-22T00:00:00"/>
    <x v="33"/>
    <n v="18"/>
    <n v="1"/>
    <n v="0.31"/>
    <n v="5.556"/>
    <n v="0.31"/>
    <n v="0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5"/>
    <n v="3058"/>
    <n v="23"/>
    <n v="0.56999999999999995"/>
    <n v="0.752"/>
    <n v="13.11"/>
    <n v="13.11"/>
    <s v="USD"/>
    <n v="2"/>
    <n v="3"/>
    <n v="3"/>
    <n v="3"/>
    <n v="2"/>
    <n v="3"/>
    <n v="3"/>
    <n v="3"/>
    <n v="58.76"/>
    <n v="93.25"/>
    <n v="93.25"/>
    <n v="93.25"/>
    <n v="14.058981230000001"/>
    <n v="14.058981230000001"/>
    <n v="7.1128909230000001"/>
    <n v="7.1128909230000001"/>
  </r>
  <r>
    <d v="2025-11-22T00:00:00"/>
    <x v="36"/>
    <n v="1069"/>
    <n v="16"/>
    <n v="1.766"/>
    <n v="1.4970000000000001"/>
    <n v="28.26"/>
    <n v="28.26"/>
    <s v="USD"/>
    <n v="6"/>
    <n v="7"/>
    <n v="7"/>
    <n v="7"/>
    <n v="6"/>
    <n v="7"/>
    <n v="7"/>
    <n v="7"/>
    <n v="178.94"/>
    <n v="207.43"/>
    <n v="207.43"/>
    <n v="207.43"/>
    <n v="13.62387311"/>
    <n v="13.62387311"/>
    <n v="7.3400566170000001"/>
    <n v="7.3400566170000001"/>
  </r>
  <r>
    <d v="2025-11-22T00:00:00"/>
    <x v="36"/>
    <n v="1897"/>
    <n v="16"/>
    <n v="1.288"/>
    <n v="0.84299999999999997"/>
    <n v="20.61"/>
    <n v="20.61"/>
    <s v="USD"/>
    <n v="3"/>
    <n v="3"/>
    <n v="3"/>
    <n v="3"/>
    <n v="4"/>
    <n v="4"/>
    <n v="4"/>
    <n v="4"/>
    <n v="113.96"/>
    <n v="113.96"/>
    <n v="113.96"/>
    <n v="113.96"/>
    <n v="18.08529309"/>
    <n v="18.08529309"/>
    <n v="5.5293546820000001"/>
    <n v="5.5293546820000001"/>
  </r>
  <r>
    <d v="2025-11-22T00:00:00"/>
    <x v="36"/>
    <n v="761"/>
    <n v="10"/>
    <n v="1.5880000000000001"/>
    <n v="1.3140000000000001"/>
    <n v="15.88"/>
    <n v="15.88"/>
    <s v="USD"/>
    <n v="2"/>
    <n v="2"/>
    <n v="2"/>
    <n v="2"/>
    <n v="3"/>
    <n v="3"/>
    <n v="3"/>
    <n v="3"/>
    <n v="85.47"/>
    <n v="85.47"/>
    <n v="85.47"/>
    <n v="85.47"/>
    <n v="18.579618580000002"/>
    <n v="18.579618580000002"/>
    <n v="5.3822418140000003"/>
    <n v="5.3822418140000003"/>
  </r>
  <r>
    <d v="2025-11-22T00:00:00"/>
    <x v="36"/>
    <n v="3766"/>
    <n v="18"/>
    <n v="0.83899999999999997"/>
    <n v="0.47799999999999998"/>
    <n v="15.11"/>
    <n v="15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7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7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8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7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7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9"/>
    <n v="970"/>
    <n v="12"/>
    <n v="1.353"/>
    <n v="1.2370000000000001"/>
    <n v="16.239999999999998"/>
    <n v="16.239999999999998"/>
    <s v="USD"/>
    <n v="1"/>
    <n v="1"/>
    <n v="1"/>
    <n v="1"/>
    <n v="1"/>
    <n v="1"/>
    <n v="1"/>
    <n v="1"/>
    <n v="11.49"/>
    <n v="11.49"/>
    <n v="11.49"/>
    <n v="11.49"/>
    <n v="141.3402959"/>
    <n v="141.3402959"/>
    <n v="0.70751231530000003"/>
    <n v="0.70751231530000003"/>
  </r>
  <r>
    <d v="2025-11-22T00:00:00"/>
    <x v="40"/>
    <n v="492"/>
    <n v="4"/>
    <n v="1.44"/>
    <n v="0.81299999999999994"/>
    <n v="5.76"/>
    <n v="5.76"/>
    <s v="USD"/>
    <n v="1"/>
    <n v="1"/>
    <n v="1"/>
    <n v="1"/>
    <n v="1"/>
    <n v="1"/>
    <n v="1"/>
    <n v="1"/>
    <n v="109.88"/>
    <n v="109.88"/>
    <n v="109.88"/>
    <n v="109.88"/>
    <n v="5.2420822720000002"/>
    <n v="5.2420822720000002"/>
    <n v="19.07638889"/>
    <n v="19.07638889"/>
  </r>
  <r>
    <d v="2025-11-22T00:00:00"/>
    <x v="41"/>
    <n v="1633"/>
    <n v="7"/>
    <n v="1.7290000000000001"/>
    <n v="0.42899999999999999"/>
    <n v="12.1"/>
    <n v="12.1"/>
    <s v="USD"/>
    <n v="2"/>
    <n v="2"/>
    <n v="2"/>
    <n v="2"/>
    <n v="2"/>
    <n v="2"/>
    <n v="2"/>
    <n v="2"/>
    <n v="53.98"/>
    <n v="53.98"/>
    <n v="53.98"/>
    <n v="53.98"/>
    <n v="22.41570952"/>
    <n v="22.41570952"/>
    <n v="4.4611570250000003"/>
    <n v="4.4611570250000003"/>
  </r>
  <r>
    <d v="2025-11-22T00:00:00"/>
    <x v="42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9"/>
    <n v="1029"/>
    <n v="12"/>
    <n v="0.874"/>
    <n v="1.1659999999999999"/>
    <n v="10.49"/>
    <n v="10.49"/>
    <s v="USD"/>
    <n v="3"/>
    <n v="5"/>
    <n v="5"/>
    <n v="5"/>
    <n v="3"/>
    <n v="5"/>
    <n v="5"/>
    <n v="5"/>
    <n v="36.86"/>
    <n v="85.62"/>
    <n v="85.62"/>
    <n v="85.62"/>
    <n v="12.251810320000001"/>
    <n v="12.251810320000001"/>
    <n v="8.1620591040000008"/>
    <n v="8.1620591040000008"/>
  </r>
  <r>
    <d v="2025-11-22T00:00:00"/>
    <x v="40"/>
    <n v="764"/>
    <n v="6"/>
    <n v="0.67"/>
    <n v="0.78500000000000003"/>
    <n v="4.0199999999999996"/>
    <n v="4.01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1"/>
    <n v="1773"/>
    <n v="4"/>
    <n v="1.395"/>
    <n v="0.22600000000000001"/>
    <n v="5.58"/>
    <n v="5.58"/>
    <s v="USD"/>
    <n v="2"/>
    <n v="2"/>
    <n v="2"/>
    <n v="2"/>
    <n v="2"/>
    <n v="2"/>
    <n v="2"/>
    <n v="2"/>
    <n v="57.37"/>
    <n v="57.37"/>
    <n v="57.37"/>
    <n v="57.37"/>
    <n v="9.7263378070000002"/>
    <n v="9.7263378070000002"/>
    <n v="10.28136201"/>
    <n v="10.28136201"/>
  </r>
  <r>
    <d v="2025-11-22T00:00:00"/>
    <x v="42"/>
    <n v="602"/>
    <n v="1"/>
    <n v="1.23"/>
    <n v="0.16600000000000001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2"/>
    <n v="31"/>
    <n v="1"/>
    <n v="0.74"/>
    <n v="3.226"/>
    <n v="0.74"/>
    <n v="0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39"/>
    <n v="2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40"/>
    <n v="2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41"/>
    <n v="1014"/>
    <n v="4"/>
    <n v="0.96299999999999997"/>
    <n v="0.39400000000000002"/>
    <n v="3.85"/>
    <n v="3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1"/>
    <n v="5962"/>
    <n v="24"/>
    <n v="0.86199999999999999"/>
    <n v="0.40300000000000002"/>
    <n v="20.68"/>
    <n v="20.68"/>
    <s v="USD"/>
    <n v="4"/>
    <n v="5"/>
    <n v="5"/>
    <n v="5"/>
    <n v="4"/>
    <n v="5"/>
    <n v="5"/>
    <n v="5"/>
    <n v="111.35"/>
    <n v="135.22999999999999"/>
    <n v="135.22999999999999"/>
    <n v="135.22999999999999"/>
    <n v="15.292464689999999"/>
    <n v="15.292464689999999"/>
    <n v="6.5391682790000001"/>
    <n v="6.5391682790000001"/>
  </r>
  <r>
    <d v="2025-11-22T00:00:00"/>
    <x v="39"/>
    <n v="1380"/>
    <n v="12"/>
    <n v="0.47599999999999998"/>
    <n v="0.87"/>
    <n v="5.71"/>
    <n v="5.71"/>
    <s v="USD"/>
    <n v="1"/>
    <n v="1"/>
    <n v="1"/>
    <n v="1"/>
    <n v="1"/>
    <n v="1"/>
    <n v="1"/>
    <n v="1"/>
    <n v="11.49"/>
    <n v="11.49"/>
    <n v="11.49"/>
    <n v="11.49"/>
    <n v="49.695387289999999"/>
    <n v="49.695387289999999"/>
    <n v="2.0122591939999999"/>
    <n v="2.0122591939999999"/>
  </r>
  <r>
    <d v="2025-11-22T00:00:00"/>
    <x v="42"/>
    <n v="418"/>
    <n v="2"/>
    <n v="0.77"/>
    <n v="0.47799999999999998"/>
    <n v="1.54"/>
    <n v="1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0"/>
    <n v="3728"/>
    <n v="10"/>
    <n v="0.80200000000000005"/>
    <n v="0.26800000000000002"/>
    <n v="8.02"/>
    <n v="8.02"/>
    <s v="USD"/>
    <n v="0"/>
    <n v="1"/>
    <n v="1"/>
    <n v="1"/>
    <n v="0"/>
    <n v="1"/>
    <n v="1"/>
    <n v="1"/>
    <n v="0"/>
    <n v="22.88"/>
    <n v="22.88"/>
    <n v="22.88"/>
    <n v="35.052447549999997"/>
    <n v="35.052447549999997"/>
    <n v="2.8528678300000001"/>
    <n v="2.8528678300000001"/>
  </r>
  <r>
    <d v="2025-11-22T00:00:00"/>
    <x v="28"/>
    <n v="426"/>
    <n v="2"/>
    <n v="1.8149999999999999"/>
    <n v="0.46899999999999997"/>
    <n v="3.63"/>
    <n v="3.63"/>
    <s v="USD"/>
    <n v="0"/>
    <n v="1"/>
    <n v="1"/>
    <n v="1"/>
    <n v="0"/>
    <n v="1"/>
    <n v="1"/>
    <n v="1"/>
    <n v="0"/>
    <n v="34.49"/>
    <n v="34.49"/>
    <n v="34.49"/>
    <n v="10.52478979"/>
    <n v="10.52478979"/>
    <n v="9.5013774099999999"/>
    <n v="9.5013774099999999"/>
  </r>
  <r>
    <d v="2025-11-22T00:00:00"/>
    <x v="4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8"/>
    <n v="1317"/>
    <n v="9"/>
    <n v="1.2869999999999999"/>
    <n v="0.68300000000000005"/>
    <n v="11.58"/>
    <n v="11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3"/>
    <n v="1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8"/>
    <n v="1092"/>
    <n v="6"/>
    <n v="1.0069999999999999"/>
    <n v="0.54900000000000004"/>
    <n v="6.04"/>
    <n v="6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3"/>
    <n v="66"/>
    <n v="3"/>
    <n v="1.143"/>
    <n v="4.5449999999999999"/>
    <n v="3.43"/>
    <n v="3.43"/>
    <s v="USD"/>
    <n v="1"/>
    <n v="1"/>
    <n v="1"/>
    <n v="1"/>
    <n v="1"/>
    <n v="1"/>
    <n v="1"/>
    <n v="1"/>
    <n v="28.49"/>
    <n v="28.49"/>
    <n v="28.49"/>
    <n v="28.49"/>
    <n v="12.03931204"/>
    <n v="12.03931204"/>
    <n v="8.3061224490000001"/>
    <n v="8.3061224490000001"/>
  </r>
  <r>
    <d v="2025-11-22T00:00:00"/>
    <x v="43"/>
    <n v="168"/>
    <n v="2"/>
    <n v="0.63"/>
    <n v="1.19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28"/>
    <n v="494"/>
    <n v="1"/>
    <n v="0.51"/>
    <n v="0.20200000000000001"/>
    <n v="0.51"/>
    <n v="0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45"/>
    <n v="10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3"/>
    <n v="458"/>
    <n v="5"/>
    <n v="2.274"/>
    <n v="1.0920000000000001"/>
    <n v="11.37"/>
    <n v="11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5"/>
    <n v="612"/>
    <n v="4"/>
    <n v="1.08"/>
    <n v="0.65400000000000003"/>
    <n v="4.32"/>
    <n v="4.32"/>
    <s v="USD"/>
    <n v="1"/>
    <n v="1"/>
    <n v="1"/>
    <n v="1"/>
    <n v="1"/>
    <n v="1"/>
    <n v="1"/>
    <n v="1"/>
    <n v="24.88"/>
    <n v="24.88"/>
    <n v="24.88"/>
    <n v="24.88"/>
    <n v="17.363344049999998"/>
    <n v="17.363344049999998"/>
    <n v="5.7592592590000002"/>
    <n v="5.7592592590000002"/>
  </r>
  <r>
    <d v="2025-11-22T00:00:00"/>
    <x v="3"/>
    <n v="1632"/>
    <n v="2"/>
    <n v="1.5"/>
    <n v="0.123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5"/>
    <n v="2549"/>
    <n v="11"/>
    <n v="0.91400000000000003"/>
    <n v="0.432"/>
    <n v="10.050000000000001"/>
    <n v="10.050000000000001"/>
    <s v="USD"/>
    <n v="3"/>
    <n v="5"/>
    <n v="5"/>
    <n v="5"/>
    <n v="3"/>
    <n v="6"/>
    <n v="6"/>
    <n v="6"/>
    <n v="63.64"/>
    <n v="132.28"/>
    <n v="132.28"/>
    <n v="132.28"/>
    <n v="7.5975204109999996"/>
    <n v="7.5975204109999996"/>
    <n v="13.16218905"/>
    <n v="13.16218905"/>
  </r>
  <r>
    <d v="2025-11-22T00:00:00"/>
    <x v="8"/>
    <n v="1050"/>
    <n v="5"/>
    <n v="1.4339999999999999"/>
    <n v="0.47599999999999998"/>
    <n v="7.17"/>
    <n v="7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5"/>
    <n v="986"/>
    <n v="1"/>
    <n v="1.5"/>
    <n v="0.1010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5"/>
    <n v="992"/>
    <n v="6"/>
    <n v="0.83499999999999996"/>
    <n v="0.60499999999999998"/>
    <n v="5.01"/>
    <n v="5.01"/>
    <s v="USD"/>
    <n v="2"/>
    <n v="3"/>
    <n v="3"/>
    <n v="3"/>
    <n v="2"/>
    <n v="3"/>
    <n v="3"/>
    <n v="3"/>
    <n v="59.37"/>
    <n v="81.25"/>
    <n v="81.25"/>
    <n v="81.25"/>
    <n v="6.1661538460000003"/>
    <n v="6.1661538460000003"/>
    <n v="16.21756487"/>
    <n v="16.21756487"/>
  </r>
  <r>
    <d v="2025-11-22T00:00:00"/>
    <x v="8"/>
    <n v="398"/>
    <n v="6"/>
    <n v="1.605"/>
    <n v="1.508"/>
    <n v="9.6300000000000008"/>
    <n v="9.6300000000000008"/>
    <s v="USD"/>
    <n v="1"/>
    <n v="1"/>
    <n v="1"/>
    <n v="1"/>
    <n v="1"/>
    <n v="1"/>
    <n v="1"/>
    <n v="1"/>
    <n v="29.49"/>
    <n v="29.49"/>
    <n v="29.49"/>
    <n v="29.49"/>
    <n v="32.655137330000002"/>
    <n v="32.655137330000002"/>
    <n v="3.0623052959999999"/>
    <n v="3.0623052959999999"/>
  </r>
  <r>
    <d v="2025-11-22T00:00:00"/>
    <x v="45"/>
    <n v="59"/>
    <n v="1"/>
    <n v="0.83"/>
    <n v="1.6950000000000001"/>
    <n v="0.83"/>
    <n v="0.83"/>
    <s v="USD"/>
    <n v="1"/>
    <n v="1"/>
    <n v="1"/>
    <n v="1"/>
    <n v="1"/>
    <n v="1"/>
    <n v="1"/>
    <n v="1"/>
    <n v="22.88"/>
    <n v="22.88"/>
    <n v="22.88"/>
    <n v="22.88"/>
    <n v="3.6276223779999999"/>
    <n v="3.6276223779999999"/>
    <n v="27.566265059999999"/>
    <n v="27.566265059999999"/>
  </r>
  <r>
    <d v="2025-11-22T00:00:00"/>
    <x v="3"/>
    <n v="871"/>
    <n v="4"/>
    <n v="1.83"/>
    <n v="0.45900000000000002"/>
    <n v="7.32"/>
    <n v="7.32"/>
    <s v="USD"/>
    <n v="3"/>
    <n v="3"/>
    <n v="3"/>
    <n v="3"/>
    <n v="4"/>
    <n v="4"/>
    <n v="4"/>
    <n v="4"/>
    <n v="109.72"/>
    <n v="109.72"/>
    <n v="109.72"/>
    <n v="109.72"/>
    <n v="6.6715275250000001"/>
    <n v="6.6715275250000001"/>
    <n v="14.989071040000001"/>
    <n v="14.989071040000001"/>
  </r>
  <r>
    <d v="2025-11-22T00:00:00"/>
    <x v="8"/>
    <n v="2107"/>
    <n v="11"/>
    <n v="0.97099999999999997"/>
    <n v="0.52200000000000002"/>
    <n v="10.68"/>
    <n v="10.68"/>
    <s v="USD"/>
    <n v="2"/>
    <n v="2"/>
    <n v="2"/>
    <n v="2"/>
    <n v="2"/>
    <n v="2"/>
    <n v="2"/>
    <n v="2"/>
    <n v="65.760000000000005"/>
    <n v="65.760000000000005"/>
    <n v="65.760000000000005"/>
    <n v="65.760000000000005"/>
    <n v="16.24087591"/>
    <n v="16.24087591"/>
    <n v="6.1573033710000002"/>
    <n v="6.1573033710000002"/>
  </r>
  <r>
    <d v="2025-11-22T00:00:00"/>
    <x v="3"/>
    <n v="631"/>
    <n v="1"/>
    <n v="0.62"/>
    <n v="0.158"/>
    <n v="0.62"/>
    <n v="0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45"/>
    <n v="433"/>
    <n v="1"/>
    <n v="0.57999999999999996"/>
    <n v="0.23100000000000001"/>
    <n v="0.57999999999999996"/>
    <n v="0.57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5"/>
    <n v="2934"/>
    <n v="13"/>
    <n v="0.48799999999999999"/>
    <n v="0.443"/>
    <n v="6.34"/>
    <n v="6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2"/>
    <n v="1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15"/>
    <n v="8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22"/>
    <n v="34"/>
    <n v="1"/>
    <n v="3.79"/>
    <n v="2.9409999999999998"/>
    <n v="3.79"/>
    <n v="3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12"/>
    <n v="173"/>
    <n v="1"/>
    <n v="5.19"/>
    <n v="0.57799999999999996"/>
    <n v="5.19"/>
    <n v="5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13"/>
    <n v="411"/>
    <n v="2"/>
    <n v="7.02"/>
    <n v="0.48699999999999999"/>
    <n v="14.04"/>
    <n v="14.04"/>
    <s v="USD"/>
    <n v="1"/>
    <n v="1"/>
    <n v="1"/>
    <n v="1"/>
    <n v="1"/>
    <n v="1"/>
    <n v="1"/>
    <n v="1"/>
    <n v="23.98"/>
    <n v="23.98"/>
    <n v="23.98"/>
    <n v="23.98"/>
    <n v="58.548790660000002"/>
    <n v="58.548790660000002"/>
    <n v="1.707977208"/>
    <n v="1.707977208"/>
  </r>
  <r>
    <d v="2025-11-22T00:00:00"/>
    <x v="16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46"/>
    <n v="1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10"/>
    <n v="5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2T00:00:00"/>
    <x v="8"/>
    <n v="20"/>
    <n v="1"/>
    <n v="2.87"/>
    <n v="5"/>
    <n v="2.87"/>
    <n v="2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2T00:00:00"/>
    <x v="11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0"/>
    <n v="3786"/>
    <n v="30"/>
    <n v="1.5940000000000001"/>
    <n v="0.79200000000000004"/>
    <n v="47.81"/>
    <n v="47.81"/>
    <s v="USD"/>
    <n v="4"/>
    <n v="4"/>
    <n v="4"/>
    <n v="4"/>
    <n v="4"/>
    <n v="4"/>
    <n v="4"/>
    <n v="4"/>
    <n v="106.52"/>
    <n v="106.52"/>
    <n v="106.52"/>
    <n v="106.52"/>
    <n v="44.88358994"/>
    <n v="44.88358994"/>
    <n v="2.2279857769999998"/>
    <n v="2.2279857769999998"/>
  </r>
  <r>
    <d v="2025-11-23T00:00:00"/>
    <x v="1"/>
    <n v="8456"/>
    <n v="94"/>
    <n v="2.0779999999999998"/>
    <n v="1.1120000000000001"/>
    <n v="195.32"/>
    <n v="195.32"/>
    <s v="USD"/>
    <n v="15"/>
    <n v="15"/>
    <n v="15"/>
    <n v="15"/>
    <n v="16"/>
    <n v="16"/>
    <n v="16"/>
    <n v="16"/>
    <n v="423.6"/>
    <n v="423.6"/>
    <n v="423.6"/>
    <n v="423.6"/>
    <n v="46.1095373"/>
    <n v="46.1095373"/>
    <n v="2.16874872"/>
    <n v="2.16874872"/>
  </r>
  <r>
    <d v="2025-11-23T00:00:00"/>
    <x v="2"/>
    <n v="1344"/>
    <n v="27"/>
    <n v="3.528"/>
    <n v="2.0089999999999999"/>
    <n v="95.26"/>
    <n v="95.26"/>
    <s v="USD"/>
    <n v="7"/>
    <n v="7"/>
    <n v="7"/>
    <n v="7"/>
    <n v="8"/>
    <n v="8"/>
    <n v="8"/>
    <n v="8"/>
    <n v="259.89"/>
    <n v="259.89"/>
    <n v="259.89"/>
    <n v="259.89"/>
    <n v="36.653968990000003"/>
    <n v="36.653968990000003"/>
    <n v="2.7282175099999999"/>
    <n v="2.7282175099999999"/>
  </r>
  <r>
    <d v="2025-11-23T00:00:00"/>
    <x v="3"/>
    <n v="4215"/>
    <n v="24"/>
    <n v="3.8220000000000001"/>
    <n v="0.56899999999999995"/>
    <n v="91.73"/>
    <n v="91.73"/>
    <s v="USD"/>
    <n v="9"/>
    <n v="9"/>
    <n v="9"/>
    <n v="9"/>
    <n v="10"/>
    <n v="10"/>
    <n v="10"/>
    <n v="10"/>
    <n v="308.8"/>
    <n v="308.8"/>
    <n v="308.8"/>
    <n v="308.8"/>
    <n v="29.705310879999999"/>
    <n v="29.705310879999999"/>
    <n v="3.366401395"/>
    <n v="3.366401395"/>
  </r>
  <r>
    <d v="2025-11-23T00:00:00"/>
    <x v="4"/>
    <n v="1119"/>
    <n v="1"/>
    <n v="4.3499999999999996"/>
    <n v="8.8999999999999996E-2"/>
    <n v="4.3499999999999996"/>
    <n v="4.34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5"/>
    <n v="3427"/>
    <n v="28"/>
    <n v="1.819"/>
    <n v="0.81699999999999995"/>
    <n v="50.92"/>
    <n v="50.92"/>
    <s v="USD"/>
    <n v="4"/>
    <n v="5"/>
    <n v="5"/>
    <n v="5"/>
    <n v="5"/>
    <n v="6"/>
    <n v="6"/>
    <n v="6"/>
    <n v="116.01"/>
    <n v="140.88999999999999"/>
    <n v="140.88999999999999"/>
    <n v="140.88999999999999"/>
    <n v="36.141670810000001"/>
    <n v="36.141670810000001"/>
    <n v="2.7668892380000001"/>
    <n v="2.7668892380000001"/>
  </r>
  <r>
    <d v="2025-11-23T00:00:00"/>
    <x v="44"/>
    <n v="5933"/>
    <n v="57"/>
    <n v="2.2610000000000001"/>
    <n v="0.96099999999999997"/>
    <n v="128.88999999999999"/>
    <n v="128.88999999999999"/>
    <s v="USD"/>
    <n v="9"/>
    <n v="9"/>
    <n v="9"/>
    <n v="9"/>
    <n v="9"/>
    <n v="9"/>
    <n v="9"/>
    <n v="9"/>
    <n v="320.20999999999998"/>
    <n v="320.20999999999998"/>
    <n v="320.20999999999998"/>
    <n v="320.20999999999998"/>
    <n v="40.251709820000002"/>
    <n v="40.251709820000002"/>
    <n v="2.484366514"/>
    <n v="2.484366514"/>
  </r>
  <r>
    <d v="2025-11-23T00:00:00"/>
    <x v="6"/>
    <n v="1357"/>
    <n v="10"/>
    <n v="2.6120000000000001"/>
    <n v="0.73699999999999999"/>
    <n v="26.12"/>
    <n v="26.12"/>
    <s v="USD"/>
    <n v="4"/>
    <n v="4"/>
    <n v="4"/>
    <n v="4"/>
    <n v="9"/>
    <n v="9"/>
    <n v="9"/>
    <n v="9"/>
    <n v="341.53"/>
    <n v="341.53"/>
    <n v="341.53"/>
    <n v="341.53"/>
    <n v="7.6479372239999996"/>
    <n v="7.6479372239999996"/>
    <n v="13.075421130000001"/>
    <n v="13.075421130000001"/>
  </r>
  <r>
    <d v="2025-11-23T00:00:00"/>
    <x v="7"/>
    <n v="3176"/>
    <n v="31"/>
    <n v="2.7719999999999998"/>
    <n v="0.97599999999999998"/>
    <n v="85.94"/>
    <n v="85.94"/>
    <s v="USD"/>
    <n v="6"/>
    <n v="10"/>
    <n v="10"/>
    <n v="10"/>
    <n v="6"/>
    <n v="10"/>
    <n v="10"/>
    <n v="10"/>
    <n v="198.21"/>
    <n v="317.44"/>
    <n v="317.44"/>
    <n v="317.44"/>
    <n v="27.07283266"/>
    <n v="27.07283266"/>
    <n v="3.6937398180000001"/>
    <n v="3.6937398180000001"/>
  </r>
  <r>
    <d v="2025-11-23T00:00:00"/>
    <x v="35"/>
    <n v="2276"/>
    <n v="13"/>
    <n v="2.1309999999999998"/>
    <n v="0.57099999999999995"/>
    <n v="27.7"/>
    <n v="27.7"/>
    <s v="USD"/>
    <n v="2"/>
    <n v="2"/>
    <n v="2"/>
    <n v="2"/>
    <n v="2"/>
    <n v="2"/>
    <n v="2"/>
    <n v="2"/>
    <n v="43.76"/>
    <n v="43.76"/>
    <n v="43.76"/>
    <n v="43.76"/>
    <n v="63.299817179999998"/>
    <n v="63.299817179999998"/>
    <n v="1.5797833939999999"/>
    <n v="1.5797833939999999"/>
  </r>
  <r>
    <d v="2025-11-23T00:00:00"/>
    <x v="8"/>
    <n v="788"/>
    <n v="9"/>
    <n v="3.5270000000000001"/>
    <n v="1.1419999999999999"/>
    <n v="31.74"/>
    <n v="31.74"/>
    <s v="USD"/>
    <n v="2"/>
    <n v="2"/>
    <n v="2"/>
    <n v="2"/>
    <n v="2"/>
    <n v="2"/>
    <n v="2"/>
    <n v="2"/>
    <n v="153.76"/>
    <n v="153.76"/>
    <n v="153.76"/>
    <n v="153.76"/>
    <n v="20.64255983"/>
    <n v="20.64255983"/>
    <n v="4.8443604279999999"/>
    <n v="4.8443604279999999"/>
  </r>
  <r>
    <d v="2025-11-23T00:00:00"/>
    <x v="9"/>
    <n v="4228"/>
    <n v="19"/>
    <n v="1.0760000000000001"/>
    <n v="0.44900000000000001"/>
    <n v="20.45"/>
    <n v="20.45"/>
    <s v="USD"/>
    <n v="1"/>
    <n v="2"/>
    <n v="2"/>
    <n v="2"/>
    <n v="1"/>
    <n v="2"/>
    <n v="2"/>
    <n v="2"/>
    <n v="21.88"/>
    <n v="43.76"/>
    <n v="43.76"/>
    <n v="43.76"/>
    <n v="46.732175499999997"/>
    <n v="46.732175499999997"/>
    <n v="2.139853301"/>
    <n v="2.139853301"/>
  </r>
  <r>
    <d v="2025-11-23T00:00:00"/>
    <x v="4"/>
    <n v="5632"/>
    <n v="59"/>
    <n v="4.8579999999999997"/>
    <n v="1.048"/>
    <n v="286.64"/>
    <n v="286.64"/>
    <s v="USD"/>
    <n v="23"/>
    <n v="24"/>
    <n v="24"/>
    <n v="24"/>
    <n v="30"/>
    <n v="31"/>
    <n v="31"/>
    <n v="31"/>
    <n v="1064.75"/>
    <n v="1101.24"/>
    <n v="1101.24"/>
    <n v="1101.24"/>
    <n v="26.028840219999999"/>
    <n v="26.028840219999999"/>
    <n v="3.8418922690000001"/>
    <n v="3.8418922690000001"/>
  </r>
  <r>
    <d v="2025-11-23T00:00:00"/>
    <x v="10"/>
    <n v="2728"/>
    <n v="8"/>
    <n v="5.0960000000000001"/>
    <n v="0.29299999999999998"/>
    <n v="40.770000000000003"/>
    <n v="40.770000000000003"/>
    <s v="USD"/>
    <n v="3"/>
    <n v="3"/>
    <n v="3"/>
    <n v="3"/>
    <n v="5"/>
    <n v="5"/>
    <n v="5"/>
    <n v="5"/>
    <n v="164.4"/>
    <n v="164.4"/>
    <n v="164.4"/>
    <n v="164.4"/>
    <n v="24.799270069999999"/>
    <n v="24.799270069999999"/>
    <n v="4.0323767479999999"/>
    <n v="4.0323767479999999"/>
  </r>
  <r>
    <d v="2025-11-23T00:00:00"/>
    <x v="11"/>
    <n v="2823"/>
    <n v="12"/>
    <n v="4.6589999999999998"/>
    <n v="0.42499999999999999"/>
    <n v="55.91"/>
    <n v="55.91"/>
    <s v="USD"/>
    <n v="4"/>
    <n v="4"/>
    <n v="4"/>
    <n v="4"/>
    <n v="4"/>
    <n v="4"/>
    <n v="4"/>
    <n v="4"/>
    <n v="116.43"/>
    <n v="116.43"/>
    <n v="116.43"/>
    <n v="116.43"/>
    <n v="48.020269689999999"/>
    <n v="48.020269689999999"/>
    <n v="2.0824539440000001"/>
    <n v="2.0824539440000001"/>
  </r>
  <r>
    <d v="2025-11-23T00:00:00"/>
    <x v="12"/>
    <n v="5984"/>
    <n v="33"/>
    <n v="5.6920000000000002"/>
    <n v="0.55100000000000005"/>
    <n v="187.83"/>
    <n v="187.83"/>
    <s v="USD"/>
    <n v="16"/>
    <n v="19"/>
    <n v="19"/>
    <n v="19"/>
    <n v="16"/>
    <n v="20"/>
    <n v="20"/>
    <n v="20"/>
    <n v="453.21"/>
    <n v="558.48"/>
    <n v="558.48"/>
    <n v="558.48"/>
    <n v="33.632359260000001"/>
    <n v="33.632359260000001"/>
    <n v="2.9733269450000002"/>
    <n v="2.9733269450000002"/>
  </r>
  <r>
    <d v="2025-11-23T00:00:00"/>
    <x v="13"/>
    <n v="9822"/>
    <n v="50"/>
    <n v="3.234"/>
    <n v="0.50900000000000001"/>
    <n v="161.69"/>
    <n v="161.69"/>
    <s v="USD"/>
    <n v="21"/>
    <n v="22"/>
    <n v="22"/>
    <n v="22"/>
    <n v="22"/>
    <n v="23"/>
    <n v="23"/>
    <n v="23"/>
    <n v="582.73"/>
    <n v="619.22"/>
    <n v="619.22"/>
    <n v="619.22"/>
    <n v="26.111882690000002"/>
    <n v="26.111882690000002"/>
    <n v="3.8296740680000001"/>
    <n v="3.8296740680000001"/>
  </r>
  <r>
    <d v="2025-11-23T00:00:00"/>
    <x v="45"/>
    <n v="2312"/>
    <n v="9"/>
    <n v="2.843"/>
    <n v="0.38900000000000001"/>
    <n v="25.59"/>
    <n v="25.59"/>
    <s v="USD"/>
    <n v="1"/>
    <n v="1"/>
    <n v="1"/>
    <n v="1"/>
    <n v="1"/>
    <n v="1"/>
    <n v="1"/>
    <n v="1"/>
    <n v="21.88"/>
    <n v="21.88"/>
    <n v="21.88"/>
    <n v="21.88"/>
    <n v="116.9561243"/>
    <n v="116.9561243"/>
    <n v="0.85502149279999995"/>
    <n v="0.85502149279999995"/>
  </r>
  <r>
    <d v="2025-11-23T00:00:00"/>
    <x v="14"/>
    <n v="3815"/>
    <n v="23"/>
    <n v="2.9889999999999999"/>
    <n v="0.60299999999999998"/>
    <n v="68.75"/>
    <n v="68.75"/>
    <s v="USD"/>
    <n v="4"/>
    <n v="4"/>
    <n v="4"/>
    <n v="4"/>
    <n v="4"/>
    <n v="4"/>
    <n v="4"/>
    <n v="4"/>
    <n v="104.62"/>
    <n v="104.62"/>
    <n v="104.62"/>
    <n v="104.62"/>
    <n v="65.714012620000005"/>
    <n v="65.714012620000005"/>
    <n v="1.521745455"/>
    <n v="1.521745455"/>
  </r>
  <r>
    <d v="2025-11-23T00:00:00"/>
    <x v="46"/>
    <n v="4105"/>
    <n v="12"/>
    <n v="2.3109999999999999"/>
    <n v="0.29199999999999998"/>
    <n v="27.73"/>
    <n v="27.73"/>
    <s v="USD"/>
    <n v="3"/>
    <n v="3"/>
    <n v="3"/>
    <n v="3"/>
    <n v="4"/>
    <n v="4"/>
    <n v="4"/>
    <n v="4"/>
    <n v="170.13"/>
    <n v="170.13"/>
    <n v="170.13"/>
    <n v="170.13"/>
    <n v="16.29930053"/>
    <n v="16.29930053"/>
    <n v="6.1352326000000001"/>
    <n v="6.1352326000000001"/>
  </r>
  <r>
    <d v="2025-11-23T00:00:00"/>
    <x v="15"/>
    <n v="2357"/>
    <n v="11"/>
    <n v="4.1630000000000003"/>
    <n v="0.46700000000000003"/>
    <n v="45.79"/>
    <n v="45.79"/>
    <s v="USD"/>
    <n v="3"/>
    <n v="3"/>
    <n v="3"/>
    <n v="3"/>
    <n v="3"/>
    <n v="3"/>
    <n v="3"/>
    <n v="3"/>
    <n v="88.25"/>
    <n v="88.25"/>
    <n v="88.25"/>
    <n v="88.25"/>
    <n v="51.886685550000003"/>
    <n v="51.886685550000003"/>
    <n v="1.927276698"/>
    <n v="1.927276698"/>
  </r>
  <r>
    <d v="2025-11-23T00:00:00"/>
    <x v="16"/>
    <n v="1143"/>
    <n v="14"/>
    <n v="4.0609999999999999"/>
    <n v="1.2250000000000001"/>
    <n v="56.86"/>
    <n v="56.86"/>
    <s v="USD"/>
    <n v="9"/>
    <n v="11"/>
    <n v="11"/>
    <n v="11"/>
    <n v="9"/>
    <n v="12"/>
    <n v="12"/>
    <n v="12"/>
    <n v="247.92"/>
    <n v="334.56"/>
    <n v="334.56"/>
    <n v="334.56"/>
    <n v="16.99545672"/>
    <n v="16.99545672"/>
    <n v="5.8839254309999998"/>
    <n v="5.8839254309999998"/>
  </r>
  <r>
    <d v="2025-11-23T00:00:00"/>
    <x v="29"/>
    <n v="2517"/>
    <n v="7"/>
    <n v="2.823"/>
    <n v="0.27800000000000002"/>
    <n v="19.760000000000002"/>
    <n v="19.760000000000002"/>
    <s v="USD"/>
    <n v="2"/>
    <n v="2"/>
    <n v="2"/>
    <n v="2"/>
    <n v="2"/>
    <n v="2"/>
    <n v="2"/>
    <n v="2"/>
    <n v="57.37"/>
    <n v="57.37"/>
    <n v="57.37"/>
    <n v="57.37"/>
    <n v="34.443088719999999"/>
    <n v="34.443088719999999"/>
    <n v="2.9033400810000001"/>
    <n v="2.9033400810000001"/>
  </r>
  <r>
    <d v="2025-11-23T00:00:00"/>
    <x v="38"/>
    <n v="2234"/>
    <n v="5"/>
    <n v="2.86"/>
    <n v="0.224"/>
    <n v="14.3"/>
    <n v="1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9"/>
    <n v="4738"/>
    <n v="37"/>
    <n v="1.921"/>
    <n v="0.78100000000000003"/>
    <n v="71.06"/>
    <n v="71.06"/>
    <s v="USD"/>
    <n v="8"/>
    <n v="9"/>
    <n v="9"/>
    <n v="9"/>
    <n v="8"/>
    <n v="9"/>
    <n v="9"/>
    <n v="9"/>
    <n v="180.97"/>
    <n v="194.85"/>
    <n v="194.85"/>
    <n v="194.85"/>
    <n v="36.469078779999997"/>
    <n v="36.469078779999997"/>
    <n v="2.7420489730000002"/>
    <n v="2.7420489730000002"/>
  </r>
  <r>
    <d v="2025-11-23T00:00:00"/>
    <x v="17"/>
    <n v="2110"/>
    <n v="6"/>
    <n v="4.8499999999999996"/>
    <n v="0.28399999999999997"/>
    <n v="29.1"/>
    <n v="29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7"/>
    <n v="1308"/>
    <n v="5"/>
    <n v="6.1580000000000004"/>
    <n v="0.38200000000000001"/>
    <n v="30.79"/>
    <n v="30.79"/>
    <s v="USD"/>
    <n v="3"/>
    <n v="4"/>
    <n v="4"/>
    <n v="4"/>
    <n v="3"/>
    <n v="4"/>
    <n v="4"/>
    <n v="4"/>
    <n v="94.47"/>
    <n v="132.35"/>
    <n v="132.35"/>
    <n v="132.35"/>
    <n v="23.26407253"/>
    <n v="23.26407253"/>
    <n v="4.2984735299999999"/>
    <n v="4.2984735299999999"/>
  </r>
  <r>
    <d v="2025-11-23T00:00:00"/>
    <x v="18"/>
    <n v="2800"/>
    <n v="14"/>
    <n v="2.984"/>
    <n v="0.5"/>
    <n v="41.78"/>
    <n v="41.78"/>
    <s v="USD"/>
    <n v="3"/>
    <n v="4"/>
    <n v="4"/>
    <n v="4"/>
    <n v="5"/>
    <n v="6"/>
    <n v="6"/>
    <n v="6"/>
    <n v="174.4"/>
    <n v="209.28"/>
    <n v="209.28"/>
    <n v="209.28"/>
    <n v="19.96368502"/>
    <n v="19.96368502"/>
    <n v="5.0090952609999997"/>
    <n v="5.0090952609999997"/>
  </r>
  <r>
    <d v="2025-11-23T00:00:00"/>
    <x v="19"/>
    <n v="1220"/>
    <n v="3"/>
    <n v="8.093"/>
    <n v="0.246"/>
    <n v="24.28"/>
    <n v="24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0"/>
    <n v="2265"/>
    <n v="8"/>
    <n v="3.8940000000000001"/>
    <n v="0.35299999999999998"/>
    <n v="31.15"/>
    <n v="31.15"/>
    <s v="USD"/>
    <n v="5"/>
    <n v="5"/>
    <n v="5"/>
    <n v="5"/>
    <n v="6"/>
    <n v="6"/>
    <n v="6"/>
    <n v="6"/>
    <n v="436.31"/>
    <n v="436.31"/>
    <n v="436.31"/>
    <n v="436.31"/>
    <n v="7.1394192199999997"/>
    <n v="7.1394192199999997"/>
    <n v="14.006741570000001"/>
    <n v="14.006741570000001"/>
  </r>
  <r>
    <d v="2025-11-23T00:00:00"/>
    <x v="21"/>
    <n v="2187"/>
    <n v="16"/>
    <n v="2.9129999999999998"/>
    <n v="0.73199999999999998"/>
    <n v="46.61"/>
    <n v="46.61"/>
    <s v="USD"/>
    <n v="3"/>
    <n v="4"/>
    <n v="4"/>
    <n v="4"/>
    <n v="3"/>
    <n v="4"/>
    <n v="4"/>
    <n v="4"/>
    <n v="87.84"/>
    <n v="112.82"/>
    <n v="112.82"/>
    <n v="112.82"/>
    <n v="41.313596879999999"/>
    <n v="41.313596879999999"/>
    <n v="2.4205106199999999"/>
    <n v="2.4205106199999999"/>
  </r>
  <r>
    <d v="2025-11-23T00:00:00"/>
    <x v="22"/>
    <n v="758"/>
    <n v="5"/>
    <n v="4.22"/>
    <n v="0.66"/>
    <n v="21.1"/>
    <n v="21.1"/>
    <s v="USD"/>
    <n v="2"/>
    <n v="2"/>
    <n v="2"/>
    <n v="2"/>
    <n v="2"/>
    <n v="2"/>
    <n v="2"/>
    <n v="2"/>
    <n v="52.98"/>
    <n v="52.98"/>
    <n v="52.98"/>
    <n v="52.98"/>
    <n v="39.826349569999998"/>
    <n v="39.826349569999998"/>
    <n v="2.510900474"/>
    <n v="2.510900474"/>
  </r>
  <r>
    <d v="2025-11-23T00:00:00"/>
    <x v="3"/>
    <n v="367"/>
    <n v="2"/>
    <n v="4.3049999999999997"/>
    <n v="0.54500000000000004"/>
    <n v="8.61"/>
    <n v="8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6"/>
    <n v="290"/>
    <n v="1"/>
    <n v="2.85"/>
    <n v="0.34499999999999997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5"/>
    <n v="2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0"/>
    <n v="5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4"/>
    <n v="292"/>
    <n v="1"/>
    <n v="2.83"/>
    <n v="0.34200000000000003"/>
    <n v="2.83"/>
    <n v="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3"/>
    <n v="2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4"/>
    <n v="566"/>
    <n v="3"/>
    <n v="2.79"/>
    <n v="0.53"/>
    <n v="8.3699999999999992"/>
    <n v="8.36999999999999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18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0"/>
    <n v="95"/>
    <n v="1"/>
    <n v="2.39"/>
    <n v="1.0529999999999999"/>
    <n v="2.39"/>
    <n v="2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"/>
    <n v="129"/>
    <n v="1"/>
    <n v="5.0199999999999996"/>
    <n v="0.77500000000000002"/>
    <n v="5.0199999999999996"/>
    <n v="5.01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6"/>
    <n v="417"/>
    <n v="2"/>
    <n v="2.4550000000000001"/>
    <n v="0.48"/>
    <n v="4.91"/>
    <n v="4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15"/>
    <n v="220"/>
    <n v="1"/>
    <n v="3.56"/>
    <n v="0.45500000000000002"/>
    <n v="3.56"/>
    <n v="3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6"/>
    <n v="1721"/>
    <n v="2"/>
    <n v="3.9750000000000001"/>
    <n v="0.11600000000000001"/>
    <n v="7.95"/>
    <n v="7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2"/>
    <n v="4042"/>
    <n v="17"/>
    <n v="2.798"/>
    <n v="0.42099999999999999"/>
    <n v="47.57"/>
    <n v="47.57"/>
    <s v="USD"/>
    <n v="2"/>
    <n v="2"/>
    <n v="2"/>
    <n v="2"/>
    <n v="4"/>
    <n v="4"/>
    <n v="4"/>
    <n v="4"/>
    <n v="147.13"/>
    <n v="147.13"/>
    <n v="147.13"/>
    <n v="147.13"/>
    <n v="32.331951340000003"/>
    <n v="32.331951340000003"/>
    <n v="3.0929157030000001"/>
    <n v="3.0929157030000001"/>
  </r>
  <r>
    <d v="2025-11-23T00:00:00"/>
    <x v="47"/>
    <n v="3341"/>
    <n v="9"/>
    <n v="1.913"/>
    <n v="0.26900000000000002"/>
    <n v="17.22"/>
    <n v="17.22"/>
    <s v="USD"/>
    <n v="1"/>
    <n v="1"/>
    <n v="1"/>
    <n v="1"/>
    <n v="1"/>
    <n v="1"/>
    <n v="1"/>
    <n v="1"/>
    <n v="15.98"/>
    <n v="15.98"/>
    <n v="15.98"/>
    <n v="15.98"/>
    <n v="107.7596996"/>
    <n v="107.7596996"/>
    <n v="0.92799070849999998"/>
    <n v="0.92799070849999998"/>
  </r>
  <r>
    <d v="2025-11-23T00:00:00"/>
    <x v="24"/>
    <n v="3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4"/>
    <n v="580"/>
    <n v="6"/>
    <n v="3.0880000000000001"/>
    <n v="1.034"/>
    <n v="18.53"/>
    <n v="18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17"/>
    <n v="287"/>
    <n v="1"/>
    <n v="7.95"/>
    <n v="0.34799999999999998"/>
    <n v="7.95"/>
    <n v="7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5"/>
    <n v="1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44"/>
    <n v="3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"/>
    <n v="145"/>
    <n v="1"/>
    <n v="2.73"/>
    <n v="0.69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1"/>
    <n v="140"/>
    <n v="1"/>
    <n v="3.39"/>
    <n v="0.71399999999999997"/>
    <n v="3.39"/>
    <n v="3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5"/>
    <n v="337"/>
    <n v="2"/>
    <n v="2.84"/>
    <n v="0.59299999999999997"/>
    <n v="5.68"/>
    <n v="5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6"/>
    <n v="1915"/>
    <n v="9"/>
    <n v="2.81"/>
    <n v="0.47"/>
    <n v="25.29"/>
    <n v="25.29"/>
    <s v="USD"/>
    <n v="2"/>
    <n v="2"/>
    <n v="2"/>
    <n v="2"/>
    <n v="2"/>
    <n v="2"/>
    <n v="2"/>
    <n v="2"/>
    <n v="23.98"/>
    <n v="23.98"/>
    <n v="23.98"/>
    <n v="23.98"/>
    <n v="105.4628857"/>
    <n v="105.4628857"/>
    <n v="0.94820086989999997"/>
    <n v="0.94820086989999997"/>
  </r>
  <r>
    <d v="2025-11-23T00:00:00"/>
    <x v="27"/>
    <n v="529"/>
    <n v="2"/>
    <n v="2.105"/>
    <n v="0.378"/>
    <n v="4.21"/>
    <n v="4.21"/>
    <s v="USD"/>
    <n v="1"/>
    <n v="1"/>
    <n v="1"/>
    <n v="1"/>
    <n v="1"/>
    <n v="1"/>
    <n v="1"/>
    <n v="1"/>
    <n v="13.88"/>
    <n v="13.88"/>
    <n v="13.88"/>
    <n v="13.88"/>
    <n v="30.331412100000001"/>
    <n v="30.331412100000001"/>
    <n v="3.2969121139999999"/>
    <n v="3.2969121139999999"/>
  </r>
  <r>
    <d v="2025-11-23T00:00:00"/>
    <x v="33"/>
    <n v="1612"/>
    <n v="5"/>
    <n v="2.004"/>
    <n v="0.31"/>
    <n v="10.02"/>
    <n v="10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5"/>
    <n v="18"/>
    <n v="2"/>
    <n v="0.9"/>
    <n v="11.111000000000001"/>
    <n v="1.8"/>
    <n v="1.8"/>
    <s v="USD"/>
    <n v="1"/>
    <n v="1"/>
    <n v="1"/>
    <n v="1"/>
    <n v="1"/>
    <n v="1"/>
    <n v="1"/>
    <n v="1"/>
    <n v="23.88"/>
    <n v="23.88"/>
    <n v="23.88"/>
    <n v="23.88"/>
    <n v="7.5376884420000003"/>
    <n v="7.5376884420000003"/>
    <n v="13.266666669999999"/>
    <n v="13.266666669999999"/>
  </r>
  <r>
    <d v="2025-11-23T00:00:00"/>
    <x v="1"/>
    <n v="51"/>
    <n v="1"/>
    <n v="2.62"/>
    <n v="1.9610000000000001"/>
    <n v="2.62"/>
    <n v="2.62"/>
    <s v="USD"/>
    <n v="2"/>
    <n v="2"/>
    <n v="2"/>
    <n v="2"/>
    <n v="2"/>
    <n v="2"/>
    <n v="2"/>
    <n v="2"/>
    <n v="59.47"/>
    <n v="59.47"/>
    <n v="59.47"/>
    <n v="59.47"/>
    <n v="4.4055826470000001"/>
    <n v="4.4055826470000001"/>
    <n v="22.698473280000002"/>
    <n v="22.698473280000002"/>
  </r>
  <r>
    <d v="2025-11-23T00:00:00"/>
    <x v="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4"/>
    <n v="737"/>
    <n v="10"/>
    <n v="5.0339999999999998"/>
    <n v="1.357"/>
    <n v="50.34"/>
    <n v="50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4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2"/>
    <n v="1672"/>
    <n v="19"/>
    <n v="4.2629999999999999"/>
    <n v="1.1359999999999999"/>
    <n v="80.989999999999995"/>
    <n v="80.989999999999995"/>
    <s v="USD"/>
    <n v="3"/>
    <n v="3"/>
    <n v="3"/>
    <n v="3"/>
    <n v="3"/>
    <n v="3"/>
    <n v="3"/>
    <n v="3"/>
    <n v="84.96"/>
    <n v="84.96"/>
    <n v="84.96"/>
    <n v="84.96"/>
    <n v="95.327212810000006"/>
    <n v="95.327212810000006"/>
    <n v="1.049018397"/>
    <n v="1.049018397"/>
  </r>
  <r>
    <d v="2025-11-23T00:00:00"/>
    <x v="10"/>
    <n v="4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28"/>
    <n v="3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2"/>
    <n v="241"/>
    <n v="1"/>
    <n v="4.5"/>
    <n v="0.41499999999999998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9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6"/>
    <n v="207"/>
    <n v="2"/>
    <n v="3.11"/>
    <n v="0.96599999999999997"/>
    <n v="6.22"/>
    <n v="6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8"/>
    <n v="393"/>
    <n v="14"/>
    <n v="2.0470000000000002"/>
    <n v="3.5619999999999998"/>
    <n v="28.66"/>
    <n v="28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19"/>
    <n v="206"/>
    <n v="2"/>
    <n v="3.7949999999999999"/>
    <n v="0.97099999999999997"/>
    <n v="7.59"/>
    <n v="7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9"/>
    <n v="67"/>
    <n v="2"/>
    <n v="1.365"/>
    <n v="2.9849999999999999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9"/>
    <n v="112"/>
    <n v="1"/>
    <n v="0.81"/>
    <n v="0.89300000000000002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9"/>
    <n v="127"/>
    <n v="1"/>
    <n v="1.47"/>
    <n v="0.78700000000000003"/>
    <n v="1.47"/>
    <n v="1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9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0"/>
    <n v="1585"/>
    <n v="19"/>
    <n v="0.85099999999999998"/>
    <n v="1.1990000000000001"/>
    <n v="16.170000000000002"/>
    <n v="16.170000000000002"/>
    <s v="USD"/>
    <n v="4"/>
    <n v="4"/>
    <n v="4"/>
    <n v="4"/>
    <n v="4"/>
    <n v="4"/>
    <n v="4"/>
    <n v="4"/>
    <n v="73.13"/>
    <n v="73.13"/>
    <n v="73.13"/>
    <n v="73.13"/>
    <n v="22.11130863"/>
    <n v="22.11130863"/>
    <n v="4.5225726650000002"/>
    <n v="4.5225726650000002"/>
  </r>
  <r>
    <d v="2025-11-23T00:00:00"/>
    <x v="30"/>
    <n v="1673"/>
    <n v="15"/>
    <n v="0.51200000000000001"/>
    <n v="0.89700000000000002"/>
    <n v="7.68"/>
    <n v="7.68"/>
    <s v="USD"/>
    <n v="4"/>
    <n v="4"/>
    <n v="4"/>
    <n v="4"/>
    <n v="4"/>
    <n v="4"/>
    <n v="4"/>
    <n v="4"/>
    <n v="66.62"/>
    <n v="66.62"/>
    <n v="66.62"/>
    <n v="66.62"/>
    <n v="11.528069650000001"/>
    <n v="11.528069650000001"/>
    <n v="8.6744791669999994"/>
    <n v="8.6744791669999994"/>
  </r>
  <r>
    <d v="2025-11-23T00:00:00"/>
    <x v="30"/>
    <n v="779"/>
    <n v="7"/>
    <n v="0.70899999999999996"/>
    <n v="0.89900000000000002"/>
    <n v="4.96"/>
    <n v="4.96"/>
    <s v="USD"/>
    <n v="0"/>
    <n v="2"/>
    <n v="2"/>
    <n v="2"/>
    <n v="0"/>
    <n v="2"/>
    <n v="2"/>
    <n v="2"/>
    <n v="0"/>
    <n v="36.369999999999997"/>
    <n v="36.369999999999997"/>
    <n v="36.369999999999997"/>
    <n v="13.637613419999999"/>
    <n v="13.637613419999999"/>
    <n v="7.3326612899999999"/>
    <n v="7.3326612899999999"/>
  </r>
  <r>
    <d v="2025-11-23T00:00:00"/>
    <x v="30"/>
    <n v="4064"/>
    <n v="53"/>
    <n v="0.34799999999999998"/>
    <n v="1.304"/>
    <n v="18.46"/>
    <n v="18.46"/>
    <s v="USD"/>
    <n v="2"/>
    <n v="2"/>
    <n v="2"/>
    <n v="2"/>
    <n v="2"/>
    <n v="2"/>
    <n v="2"/>
    <n v="2"/>
    <n v="27.76"/>
    <n v="27.76"/>
    <n v="27.76"/>
    <n v="27.76"/>
    <n v="66.498559080000007"/>
    <n v="66.498559080000007"/>
    <n v="1.5037919829999999"/>
    <n v="1.5037919829999999"/>
  </r>
  <r>
    <d v="2025-11-23T00:00:00"/>
    <x v="31"/>
    <n v="126"/>
    <n v="2"/>
    <n v="0.84499999999999997"/>
    <n v="1.587"/>
    <n v="1.69"/>
    <n v="1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2"/>
    <n v="92"/>
    <n v="1"/>
    <n v="1.23"/>
    <n v="1.087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1"/>
    <n v="1076"/>
    <n v="4"/>
    <n v="1.4930000000000001"/>
    <n v="0.372"/>
    <n v="5.97"/>
    <n v="5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2"/>
    <n v="301"/>
    <n v="2"/>
    <n v="0.73"/>
    <n v="0.66400000000000003"/>
    <n v="1.46"/>
    <n v="1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2"/>
    <n v="371"/>
    <n v="5"/>
    <n v="0.874"/>
    <n v="1.3480000000000001"/>
    <n v="4.37"/>
    <n v="4.37"/>
    <s v="USD"/>
    <n v="3"/>
    <n v="3"/>
    <n v="3"/>
    <n v="3"/>
    <n v="3"/>
    <n v="3"/>
    <n v="3"/>
    <n v="3"/>
    <n v="97.74"/>
    <n v="97.74"/>
    <n v="97.74"/>
    <n v="97.74"/>
    <n v="4.471045631"/>
    <n v="4.471045631"/>
    <n v="22.36613272"/>
    <n v="22.36613272"/>
  </r>
  <r>
    <d v="2025-11-23T00:00:00"/>
    <x v="31"/>
    <n v="598"/>
    <n v="1"/>
    <n v="1.17"/>
    <n v="0.16700000000000001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2"/>
    <n v="194"/>
    <n v="1"/>
    <n v="0.42"/>
    <n v="0.51500000000000001"/>
    <n v="0.42"/>
    <n v="0.42"/>
    <s v="USD"/>
    <n v="1"/>
    <n v="1"/>
    <n v="1"/>
    <n v="1"/>
    <n v="1"/>
    <n v="1"/>
    <n v="1"/>
    <n v="1"/>
    <n v="24.98"/>
    <n v="24.98"/>
    <n v="24.98"/>
    <n v="24.98"/>
    <n v="1.6813450759999999"/>
    <n v="1.6813450759999999"/>
    <n v="59.47619048"/>
    <n v="59.47619048"/>
  </r>
  <r>
    <d v="2025-11-23T00:00:00"/>
    <x v="31"/>
    <n v="4073"/>
    <n v="24"/>
    <n v="0.91"/>
    <n v="0.58899999999999997"/>
    <n v="21.84"/>
    <n v="21.84"/>
    <s v="USD"/>
    <n v="1"/>
    <n v="1"/>
    <n v="1"/>
    <n v="1"/>
    <n v="1"/>
    <n v="1"/>
    <n v="1"/>
    <n v="1"/>
    <n v="31.49"/>
    <n v="31.49"/>
    <n v="31.49"/>
    <n v="31.49"/>
    <n v="69.355350909999999"/>
    <n v="69.355350909999999"/>
    <n v="1.441849817"/>
    <n v="1.441849817"/>
  </r>
  <r>
    <d v="2025-11-23T00:00:00"/>
    <x v="3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4"/>
    <n v="2390"/>
    <n v="13"/>
    <n v="1.032"/>
    <n v="0.54400000000000004"/>
    <n v="13.41"/>
    <n v="13.41"/>
    <s v="USD"/>
    <n v="3"/>
    <n v="3"/>
    <n v="3"/>
    <n v="3"/>
    <n v="3"/>
    <n v="3"/>
    <n v="3"/>
    <n v="3"/>
    <n v="68.64"/>
    <n v="68.64"/>
    <n v="68.64"/>
    <n v="68.64"/>
    <n v="19.536713290000002"/>
    <n v="19.536713290000002"/>
    <n v="5.1185682330000004"/>
    <n v="5.1185682330000004"/>
  </r>
  <r>
    <d v="2025-11-23T00:00:00"/>
    <x v="35"/>
    <n v="2088"/>
    <n v="24"/>
    <n v="1.0089999999999999"/>
    <n v="1.149"/>
    <n v="24.21"/>
    <n v="24.21"/>
    <s v="USD"/>
    <n v="4"/>
    <n v="4"/>
    <n v="4"/>
    <n v="4"/>
    <n v="4"/>
    <n v="4"/>
    <n v="4"/>
    <n v="4"/>
    <n v="115.84"/>
    <n v="115.84"/>
    <n v="115.84"/>
    <n v="115.84"/>
    <n v="20.899516569999999"/>
    <n v="20.899516569999999"/>
    <n v="4.7847996699999999"/>
    <n v="4.7847996699999999"/>
  </r>
  <r>
    <d v="2025-11-23T00:00:00"/>
    <x v="35"/>
    <n v="3169"/>
    <n v="31"/>
    <n v="0.88500000000000001"/>
    <n v="0.97799999999999998"/>
    <n v="27.44"/>
    <n v="27.44"/>
    <s v="USD"/>
    <n v="1"/>
    <n v="1"/>
    <n v="1"/>
    <n v="1"/>
    <n v="1"/>
    <n v="1"/>
    <n v="1"/>
    <n v="1"/>
    <n v="21.88"/>
    <n v="21.88"/>
    <n v="21.88"/>
    <n v="21.88"/>
    <n v="125.4113346"/>
    <n v="125.4113346"/>
    <n v="0.79737609330000003"/>
    <n v="0.79737609330000003"/>
  </r>
  <r>
    <d v="2025-11-23T00:00:00"/>
    <x v="3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4"/>
    <n v="5576"/>
    <n v="19"/>
    <n v="0.87"/>
    <n v="0.34100000000000003"/>
    <n v="16.53"/>
    <n v="16.53"/>
    <s v="USD"/>
    <n v="4"/>
    <n v="4"/>
    <n v="4"/>
    <n v="4"/>
    <n v="4"/>
    <n v="4"/>
    <n v="4"/>
    <n v="4"/>
    <n v="90.52"/>
    <n v="90.52"/>
    <n v="90.52"/>
    <n v="90.52"/>
    <n v="18.26115776"/>
    <n v="18.26115776"/>
    <n v="5.4761040530000002"/>
    <n v="5.4761040530000002"/>
  </r>
  <r>
    <d v="2025-11-23T00:00:00"/>
    <x v="33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4"/>
    <n v="775"/>
    <n v="4"/>
    <n v="1.258"/>
    <n v="0.51600000000000001"/>
    <n v="5.03"/>
    <n v="5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5"/>
    <n v="1192"/>
    <n v="18"/>
    <n v="1.032"/>
    <n v="1.51"/>
    <n v="18.579999999999998"/>
    <n v="18.579999999999998"/>
    <s v="USD"/>
    <n v="5"/>
    <n v="6"/>
    <n v="6"/>
    <n v="6"/>
    <n v="5"/>
    <n v="6"/>
    <n v="6"/>
    <n v="6"/>
    <n v="127.4"/>
    <n v="149.28"/>
    <n v="149.28"/>
    <n v="149.28"/>
    <n v="12.446409429999999"/>
    <n v="12.446409429999999"/>
    <n v="8.0344456399999995"/>
    <n v="8.0344456399999995"/>
  </r>
  <r>
    <d v="2025-11-23T00:00:00"/>
    <x v="34"/>
    <n v="5015"/>
    <n v="12"/>
    <n v="0.61799999999999999"/>
    <n v="0.23899999999999999"/>
    <n v="7.41"/>
    <n v="7.41"/>
    <s v="USD"/>
    <n v="1"/>
    <n v="1"/>
    <n v="1"/>
    <n v="1"/>
    <n v="1"/>
    <n v="1"/>
    <n v="1"/>
    <n v="1"/>
    <n v="22.88"/>
    <n v="22.88"/>
    <n v="22.88"/>
    <n v="22.88"/>
    <n v="32.386363639999999"/>
    <n v="32.386363639999999"/>
    <n v="3.0877192980000001"/>
    <n v="3.0877192980000001"/>
  </r>
  <r>
    <d v="2025-11-23T00:00:00"/>
    <x v="33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5"/>
    <n v="4268"/>
    <n v="33"/>
    <n v="0.59299999999999997"/>
    <n v="0.77300000000000002"/>
    <n v="19.579999999999998"/>
    <n v="19.579999999999998"/>
    <s v="USD"/>
    <n v="5"/>
    <n v="5"/>
    <n v="5"/>
    <n v="5"/>
    <n v="5"/>
    <n v="5"/>
    <n v="5"/>
    <n v="5"/>
    <n v="132.72"/>
    <n v="132.72"/>
    <n v="132.72"/>
    <n v="132.72"/>
    <n v="14.752863169999999"/>
    <n v="14.752863169999999"/>
    <n v="6.7783452500000001"/>
    <n v="6.7783452500000001"/>
  </r>
  <r>
    <d v="2025-11-23T00:00:00"/>
    <x v="36"/>
    <n v="1028"/>
    <n v="25"/>
    <n v="1.732"/>
    <n v="2.4319999999999999"/>
    <n v="43.29"/>
    <n v="43.29"/>
    <s v="USD"/>
    <n v="7"/>
    <n v="8"/>
    <n v="8"/>
    <n v="8"/>
    <n v="7"/>
    <n v="8"/>
    <n v="8"/>
    <n v="8"/>
    <n v="199.43"/>
    <n v="235.92"/>
    <n v="235.92"/>
    <n v="235.92"/>
    <n v="18.349440489999999"/>
    <n v="18.349440489999999"/>
    <n v="5.4497574499999999"/>
    <n v="5.4497574499999999"/>
  </r>
  <r>
    <d v="2025-11-23T00:00:00"/>
    <x v="36"/>
    <n v="1559"/>
    <n v="17"/>
    <n v="1.2050000000000001"/>
    <n v="1.0900000000000001"/>
    <n v="20.49"/>
    <n v="20.49"/>
    <s v="USD"/>
    <n v="6"/>
    <n v="7"/>
    <n v="7"/>
    <n v="7"/>
    <n v="7"/>
    <n v="8"/>
    <n v="8"/>
    <n v="8"/>
    <n v="209.21"/>
    <n v="237.7"/>
    <n v="237.7"/>
    <n v="237.7"/>
    <n v="8.6201093820000008"/>
    <n v="8.6201093820000008"/>
    <n v="11.600780869999999"/>
    <n v="11.600780869999999"/>
  </r>
  <r>
    <d v="2025-11-23T00:00:00"/>
    <x v="36"/>
    <n v="1470"/>
    <n v="8"/>
    <n v="1.885"/>
    <n v="0.54400000000000004"/>
    <n v="15.08"/>
    <n v="15.08"/>
    <s v="USD"/>
    <n v="2"/>
    <n v="2"/>
    <n v="2"/>
    <n v="2"/>
    <n v="2"/>
    <n v="2"/>
    <n v="2"/>
    <n v="2"/>
    <n v="125.98"/>
    <n v="125.98"/>
    <n v="125.98"/>
    <n v="125.98"/>
    <n v="11.97015399"/>
    <n v="11.97015399"/>
    <n v="8.3541114059999995"/>
    <n v="8.3541114059999995"/>
  </r>
  <r>
    <d v="2025-11-23T00:00:00"/>
    <x v="36"/>
    <n v="3503"/>
    <n v="20"/>
    <n v="0.82199999999999995"/>
    <n v="0.57099999999999995"/>
    <n v="16.43"/>
    <n v="16.43"/>
    <s v="USD"/>
    <n v="4"/>
    <n v="4"/>
    <n v="4"/>
    <n v="4"/>
    <n v="4"/>
    <n v="4"/>
    <n v="4"/>
    <n v="4"/>
    <n v="112.84"/>
    <n v="112.84"/>
    <n v="112.84"/>
    <n v="112.84"/>
    <n v="14.560439560000001"/>
    <n v="14.560439560000001"/>
    <n v="6.8679245279999996"/>
    <n v="6.8679245279999996"/>
  </r>
  <r>
    <d v="2025-11-23T00:00:00"/>
    <x v="37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8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7"/>
    <n v="1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8"/>
    <n v="26"/>
    <n v="1"/>
    <n v="1.1399999999999999"/>
    <n v="3.8460000000000001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7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8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7"/>
    <n v="153"/>
    <n v="1"/>
    <n v="1.05"/>
    <n v="0.65400000000000003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9"/>
    <n v="613"/>
    <n v="8"/>
    <n v="1.135"/>
    <n v="1.3049999999999999"/>
    <n v="9.08"/>
    <n v="9.08"/>
    <s v="USD"/>
    <n v="1"/>
    <n v="2"/>
    <n v="2"/>
    <n v="2"/>
    <n v="1"/>
    <n v="2"/>
    <n v="2"/>
    <n v="2"/>
    <n v="11.49"/>
    <n v="22.98"/>
    <n v="22.98"/>
    <n v="22.98"/>
    <n v="39.512619669999999"/>
    <n v="39.512619669999999"/>
    <n v="2.5308370039999999"/>
    <n v="2.5308370039999999"/>
  </r>
  <r>
    <d v="2025-11-23T00:00:00"/>
    <x v="40"/>
    <n v="563"/>
    <n v="8"/>
    <n v="1.105"/>
    <n v="1.421"/>
    <n v="8.84"/>
    <n v="8.84"/>
    <s v="USD"/>
    <n v="2"/>
    <n v="2"/>
    <n v="2"/>
    <n v="2"/>
    <n v="2"/>
    <n v="2"/>
    <n v="2"/>
    <n v="2"/>
    <n v="57.37"/>
    <n v="57.37"/>
    <n v="57.37"/>
    <n v="57.37"/>
    <n v="15.40875022"/>
    <n v="15.40875022"/>
    <n v="6.4898190050000002"/>
    <n v="6.4898190050000002"/>
  </r>
  <r>
    <d v="2025-11-23T00:00:00"/>
    <x v="41"/>
    <n v="2019"/>
    <n v="10"/>
    <n v="1.4279999999999999"/>
    <n v="0.495"/>
    <n v="14.28"/>
    <n v="14.28"/>
    <s v="USD"/>
    <n v="1"/>
    <n v="1"/>
    <n v="1"/>
    <n v="1"/>
    <n v="2"/>
    <n v="2"/>
    <n v="2"/>
    <n v="2"/>
    <n v="64.98"/>
    <n v="64.98"/>
    <n v="64.98"/>
    <n v="64.98"/>
    <n v="21.975992609999999"/>
    <n v="21.975992609999999"/>
    <n v="4.5504201679999996"/>
    <n v="4.5504201679999996"/>
  </r>
  <r>
    <d v="2025-11-23T00:00:00"/>
    <x v="42"/>
    <n v="6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9"/>
    <n v="696"/>
    <n v="7"/>
    <n v="1.0629999999999999"/>
    <n v="1.006"/>
    <n v="7.44"/>
    <n v="7.44"/>
    <s v="USD"/>
    <n v="4"/>
    <n v="4"/>
    <n v="4"/>
    <n v="4"/>
    <n v="4"/>
    <n v="4"/>
    <n v="4"/>
    <n v="4"/>
    <n v="86.35"/>
    <n v="86.35"/>
    <n v="86.35"/>
    <n v="86.35"/>
    <n v="8.6160972789999999"/>
    <n v="8.6160972789999999"/>
    <n v="11.606182799999999"/>
    <n v="11.606182799999999"/>
  </r>
  <r>
    <d v="2025-11-23T00:00:00"/>
    <x v="40"/>
    <n v="701"/>
    <n v="4"/>
    <n v="0.70499999999999996"/>
    <n v="0.57099999999999995"/>
    <n v="2.82"/>
    <n v="2.82"/>
    <s v="USD"/>
    <n v="1"/>
    <n v="1"/>
    <n v="1"/>
    <n v="1"/>
    <n v="1"/>
    <n v="1"/>
    <n v="1"/>
    <n v="1"/>
    <n v="24.98"/>
    <n v="24.98"/>
    <n v="24.98"/>
    <n v="24.98"/>
    <n v="11.28903122"/>
    <n v="11.28903122"/>
    <n v="8.8581560279999998"/>
    <n v="8.8581560279999998"/>
  </r>
  <r>
    <d v="2025-11-23T00:00:00"/>
    <x v="41"/>
    <n v="3226"/>
    <n v="15"/>
    <n v="1.2490000000000001"/>
    <n v="0.46500000000000002"/>
    <n v="18.739999999999998"/>
    <n v="18.739999999999998"/>
    <s v="USD"/>
    <n v="3"/>
    <n v="3"/>
    <n v="5"/>
    <n v="5"/>
    <n v="3"/>
    <n v="3"/>
    <n v="5"/>
    <n v="5"/>
    <n v="71.47"/>
    <n v="71.47"/>
    <n v="113.84"/>
    <n v="113.84"/>
    <n v="26.220791940000002"/>
    <n v="16.461700629999999"/>
    <n v="3.8137673429999999"/>
    <n v="6.0747065100000004"/>
  </r>
  <r>
    <d v="2025-11-23T00:00:00"/>
    <x v="42"/>
    <n v="1060"/>
    <n v="2"/>
    <n v="0.95499999999999996"/>
    <n v="0.189"/>
    <n v="1.91"/>
    <n v="1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2"/>
    <n v="126"/>
    <n v="1"/>
    <n v="1.26"/>
    <n v="0.79400000000000004"/>
    <n v="1.26"/>
    <n v="1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39"/>
    <n v="475"/>
    <n v="4"/>
    <n v="1.2849999999999999"/>
    <n v="0.84199999999999997"/>
    <n v="5.14"/>
    <n v="5.1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0"/>
    <n v="4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41"/>
    <n v="1360"/>
    <n v="6"/>
    <n v="1.1950000000000001"/>
    <n v="0.441"/>
    <n v="7.17"/>
    <n v="7.17"/>
    <s v="USD"/>
    <n v="2"/>
    <n v="2"/>
    <n v="2"/>
    <n v="2"/>
    <n v="2"/>
    <n v="2"/>
    <n v="2"/>
    <n v="2"/>
    <n v="51.98"/>
    <n v="51.98"/>
    <n v="51.98"/>
    <n v="51.98"/>
    <n v="13.793766829999999"/>
    <n v="13.793766829999999"/>
    <n v="7.2496513250000003"/>
    <n v="7.2496513250000003"/>
  </r>
  <r>
    <d v="2025-11-23T00:00:00"/>
    <x v="41"/>
    <n v="6417"/>
    <n v="42"/>
    <n v="0.76400000000000001"/>
    <n v="0.65500000000000003"/>
    <n v="32.1"/>
    <n v="32.1"/>
    <s v="USD"/>
    <n v="2"/>
    <n v="3"/>
    <n v="3"/>
    <n v="3"/>
    <n v="2"/>
    <n v="3"/>
    <n v="3"/>
    <n v="3"/>
    <n v="43.37"/>
    <n v="62.86"/>
    <n v="62.86"/>
    <n v="62.86"/>
    <n v="51.065860639999997"/>
    <n v="51.065860639999997"/>
    <n v="1.958255452"/>
    <n v="1.958255452"/>
  </r>
  <r>
    <d v="2025-11-23T00:00:00"/>
    <x v="39"/>
    <n v="1218"/>
    <n v="7"/>
    <n v="0.52900000000000003"/>
    <n v="0.57499999999999996"/>
    <n v="3.7"/>
    <n v="3.7"/>
    <s v="USD"/>
    <n v="2"/>
    <n v="2"/>
    <n v="2"/>
    <n v="2"/>
    <n v="2"/>
    <n v="2"/>
    <n v="2"/>
    <n v="2"/>
    <n v="45.98"/>
    <n v="45.98"/>
    <n v="45.98"/>
    <n v="45.98"/>
    <n v="8.0469769459999991"/>
    <n v="8.0469769459999991"/>
    <n v="12.42702703"/>
    <n v="12.42702703"/>
  </r>
  <r>
    <d v="2025-11-23T00:00:00"/>
    <x v="42"/>
    <n v="518"/>
    <n v="2"/>
    <n v="0.71499999999999997"/>
    <n v="0.38600000000000001"/>
    <n v="1.43"/>
    <n v="1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0"/>
    <n v="3355"/>
    <n v="15"/>
    <n v="0.70399999999999996"/>
    <n v="0.44700000000000001"/>
    <n v="10.56"/>
    <n v="10.56"/>
    <s v="USD"/>
    <n v="2"/>
    <n v="2"/>
    <n v="2"/>
    <n v="2"/>
    <n v="2"/>
    <n v="2"/>
    <n v="2"/>
    <n v="2"/>
    <n v="57.37"/>
    <n v="57.37"/>
    <n v="57.37"/>
    <n v="57.37"/>
    <n v="18.40683284"/>
    <n v="18.40683284"/>
    <n v="5.432765152"/>
    <n v="5.432765152"/>
  </r>
  <r>
    <d v="2025-11-23T00:00:00"/>
    <x v="28"/>
    <n v="522"/>
    <n v="3"/>
    <n v="0.97699999999999998"/>
    <n v="0.57499999999999996"/>
    <n v="2.93"/>
    <n v="2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3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28"/>
    <n v="613"/>
    <n v="8"/>
    <n v="1.228"/>
    <n v="1.3049999999999999"/>
    <n v="9.82"/>
    <n v="9.82"/>
    <s v="USD"/>
    <n v="4"/>
    <n v="4"/>
    <n v="4"/>
    <n v="4"/>
    <n v="4"/>
    <n v="4"/>
    <n v="4"/>
    <n v="4"/>
    <n v="132.62"/>
    <n v="132.62"/>
    <n v="132.62"/>
    <n v="132.62"/>
    <n v="7.4046146889999997"/>
    <n v="7.4046146889999997"/>
    <n v="13.505091650000001"/>
    <n v="13.505091650000001"/>
  </r>
  <r>
    <d v="2025-11-23T00:00:00"/>
    <x v="43"/>
    <n v="203"/>
    <n v="1"/>
    <n v="1.5"/>
    <n v="0.49299999999999999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8"/>
    <n v="917"/>
    <n v="11"/>
    <n v="1.1200000000000001"/>
    <n v="1.2"/>
    <n v="12.32"/>
    <n v="12.32"/>
    <s v="USD"/>
    <n v="7"/>
    <n v="7"/>
    <n v="7"/>
    <n v="7"/>
    <n v="7"/>
    <n v="7"/>
    <n v="7"/>
    <n v="7"/>
    <n v="214.26"/>
    <n v="214.26"/>
    <n v="214.26"/>
    <n v="214.26"/>
    <n v="5.7500233359999999"/>
    <n v="5.7500233359999999"/>
    <n v="17.391233769999999"/>
    <n v="17.391233769999999"/>
  </r>
  <r>
    <d v="2025-11-23T00:00:00"/>
    <x v="43"/>
    <n v="69"/>
    <n v="1"/>
    <n v="0.22"/>
    <n v="1.4490000000000001"/>
    <n v="0.22"/>
    <n v="0.22"/>
    <s v="USD"/>
    <n v="0"/>
    <n v="1"/>
    <n v="1"/>
    <n v="1"/>
    <n v="0"/>
    <n v="1"/>
    <n v="1"/>
    <n v="1"/>
    <n v="0"/>
    <n v="20.88"/>
    <n v="20.88"/>
    <n v="20.88"/>
    <n v="1.0536398469999999"/>
    <n v="1.0536398469999999"/>
    <n v="94.909090910000003"/>
    <n v="94.909090910000003"/>
  </r>
  <r>
    <d v="2025-11-23T00:00:00"/>
    <x v="43"/>
    <n v="2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28"/>
    <n v="1052"/>
    <n v="10"/>
    <n v="0.76800000000000002"/>
    <n v="0.95099999999999996"/>
    <n v="7.68"/>
    <n v="7.68"/>
    <s v="USD"/>
    <n v="1"/>
    <n v="1"/>
    <n v="1"/>
    <n v="1"/>
    <n v="1"/>
    <n v="1"/>
    <n v="1"/>
    <n v="1"/>
    <n v="50.88"/>
    <n v="50.88"/>
    <n v="50.88"/>
    <n v="50.88"/>
    <n v="15.09433962"/>
    <n v="15.09433962"/>
    <n v="6.625"/>
    <n v="6.625"/>
  </r>
  <r>
    <d v="2025-11-23T00:00:00"/>
    <x v="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45"/>
    <n v="1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3"/>
    <n v="507"/>
    <n v="5"/>
    <n v="2.274"/>
    <n v="0.98599999999999999"/>
    <n v="11.37"/>
    <n v="11.37"/>
    <s v="USD"/>
    <n v="2"/>
    <n v="2"/>
    <n v="2"/>
    <n v="2"/>
    <n v="5"/>
    <n v="5"/>
    <n v="5"/>
    <n v="5"/>
    <n v="154.4"/>
    <n v="154.4"/>
    <n v="154.4"/>
    <n v="154.4"/>
    <n v="7.3639896370000004"/>
    <n v="7.3639896370000004"/>
    <n v="13.579595429999999"/>
    <n v="13.579595429999999"/>
  </r>
  <r>
    <d v="2025-11-23T00:00:00"/>
    <x v="5"/>
    <n v="805"/>
    <n v="6"/>
    <n v="1.07"/>
    <n v="0.745"/>
    <n v="6.42"/>
    <n v="6.42"/>
    <s v="USD"/>
    <n v="2"/>
    <n v="2"/>
    <n v="2"/>
    <n v="2"/>
    <n v="2"/>
    <n v="2"/>
    <n v="2"/>
    <n v="2"/>
    <n v="49.76"/>
    <n v="49.76"/>
    <n v="49.76"/>
    <n v="49.76"/>
    <n v="12.901929259999999"/>
    <n v="12.901929259999999"/>
    <n v="7.7507788160000004"/>
    <n v="7.7507788160000004"/>
  </r>
  <r>
    <d v="2025-11-23T00:00:00"/>
    <x v="3"/>
    <n v="763"/>
    <n v="6"/>
    <n v="1.5"/>
    <n v="0.78600000000000003"/>
    <n v="9"/>
    <n v="9"/>
    <s v="USD"/>
    <n v="3"/>
    <n v="3"/>
    <n v="3"/>
    <n v="3"/>
    <n v="3"/>
    <n v="3"/>
    <n v="3"/>
    <n v="3"/>
    <n v="92.64"/>
    <n v="92.64"/>
    <n v="92.64"/>
    <n v="92.64"/>
    <n v="9.7150259069999993"/>
    <n v="9.7150259069999993"/>
    <n v="10.293333329999999"/>
    <n v="10.293333329999999"/>
  </r>
  <r>
    <d v="2025-11-23T00:00:00"/>
    <x v="5"/>
    <n v="1180"/>
    <n v="8"/>
    <n v="1.083"/>
    <n v="0.67800000000000005"/>
    <n v="8.66"/>
    <n v="8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8"/>
    <n v="387"/>
    <n v="3"/>
    <n v="1.167"/>
    <n v="0.77500000000000002"/>
    <n v="3.5"/>
    <n v="3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5"/>
    <n v="1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5"/>
    <n v="953"/>
    <n v="9"/>
    <n v="1.0269999999999999"/>
    <n v="0.94399999999999995"/>
    <n v="9.24"/>
    <n v="9.24"/>
    <s v="USD"/>
    <n v="1"/>
    <n v="2"/>
    <n v="2"/>
    <n v="2"/>
    <n v="1"/>
    <n v="2"/>
    <n v="2"/>
    <n v="2"/>
    <n v="36.880000000000003"/>
    <n v="61.86"/>
    <n v="61.86"/>
    <n v="61.86"/>
    <n v="14.93695441"/>
    <n v="14.93695441"/>
    <n v="6.6948051949999998"/>
    <n v="6.6948051949999998"/>
  </r>
  <r>
    <d v="2025-11-23T00:00:00"/>
    <x v="8"/>
    <n v="367"/>
    <n v="3"/>
    <n v="1.58"/>
    <n v="0.81699999999999995"/>
    <n v="4.74"/>
    <n v="4.74"/>
    <s v="USD"/>
    <n v="1"/>
    <n v="1"/>
    <n v="1"/>
    <n v="1"/>
    <n v="1"/>
    <n v="1"/>
    <n v="1"/>
    <n v="1"/>
    <n v="29.49"/>
    <n v="29.49"/>
    <n v="29.49"/>
    <n v="29.49"/>
    <n v="16.07324517"/>
    <n v="16.07324517"/>
    <n v="6.2215189869999996"/>
    <n v="6.2215189869999996"/>
  </r>
  <r>
    <d v="2025-11-23T00:00:00"/>
    <x v="45"/>
    <n v="33"/>
    <n v="1"/>
    <n v="0.69"/>
    <n v="3.03"/>
    <n v="0.69"/>
    <n v="0.69"/>
    <s v="USD"/>
    <n v="1"/>
    <n v="1"/>
    <n v="1"/>
    <n v="1"/>
    <n v="4"/>
    <n v="4"/>
    <n v="4"/>
    <n v="4"/>
    <n v="87.52"/>
    <n v="87.52"/>
    <n v="87.52"/>
    <n v="87.52"/>
    <n v="0.78839122490000002"/>
    <n v="0.78839122490000002"/>
    <n v="126.84057970000001"/>
    <n v="126.84057970000001"/>
  </r>
  <r>
    <d v="2025-11-23T00:00:00"/>
    <x v="3"/>
    <n v="582"/>
    <n v="5"/>
    <n v="1.6759999999999999"/>
    <n v="0.85899999999999999"/>
    <n v="8.3800000000000008"/>
    <n v="8.3800000000000008"/>
    <s v="USD"/>
    <n v="3"/>
    <n v="3"/>
    <n v="3"/>
    <n v="3"/>
    <n v="3"/>
    <n v="3"/>
    <n v="3"/>
    <n v="3"/>
    <n v="92.64"/>
    <n v="92.64"/>
    <n v="92.64"/>
    <n v="92.64"/>
    <n v="9.0457685659999996"/>
    <n v="9.0457685659999996"/>
    <n v="11.054892600000001"/>
    <n v="11.054892600000001"/>
  </r>
  <r>
    <d v="2025-11-23T00:00:00"/>
    <x v="8"/>
    <n v="2208"/>
    <n v="7"/>
    <n v="0.90700000000000003"/>
    <n v="0.317"/>
    <n v="6.35"/>
    <n v="6.35"/>
    <s v="USD"/>
    <n v="1"/>
    <n v="1"/>
    <n v="1"/>
    <n v="1"/>
    <n v="1"/>
    <n v="1"/>
    <n v="1"/>
    <n v="1"/>
    <n v="29.49"/>
    <n v="29.49"/>
    <n v="29.49"/>
    <n v="29.49"/>
    <n v="21.532722960000001"/>
    <n v="21.532722960000001"/>
    <n v="4.6440944880000004"/>
    <n v="4.6440944880000004"/>
  </r>
  <r>
    <d v="2025-11-23T00:00:00"/>
    <x v="3"/>
    <n v="3429"/>
    <n v="3"/>
    <n v="0.52300000000000002"/>
    <n v="8.6999999999999994E-2"/>
    <n v="1.57"/>
    <n v="1.57"/>
    <s v="USD"/>
    <n v="1"/>
    <n v="1"/>
    <n v="1"/>
    <n v="1"/>
    <n v="1"/>
    <n v="1"/>
    <n v="1"/>
    <n v="1"/>
    <n v="30.88"/>
    <n v="30.88"/>
    <n v="30.88"/>
    <n v="30.88"/>
    <n v="5.0841968910000004"/>
    <n v="5.0841968910000004"/>
    <n v="19.66878981"/>
    <n v="19.66878981"/>
  </r>
  <r>
    <d v="2025-11-23T00:00:00"/>
    <x v="45"/>
    <n v="5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5"/>
    <n v="3444"/>
    <n v="20"/>
    <n v="0.54800000000000004"/>
    <n v="0.58099999999999996"/>
    <n v="10.95"/>
    <n v="10.95"/>
    <s v="USD"/>
    <n v="0"/>
    <n v="1"/>
    <n v="1"/>
    <n v="1"/>
    <n v="0"/>
    <n v="1"/>
    <n v="1"/>
    <n v="1"/>
    <n v="0"/>
    <n v="34.49"/>
    <n v="34.49"/>
    <n v="34.49"/>
    <n v="31.748332850000001"/>
    <n v="31.748332850000001"/>
    <n v="3.149771689"/>
    <n v="3.149771689"/>
  </r>
  <r>
    <d v="2025-11-23T00:00:00"/>
    <x v="2"/>
    <n v="91"/>
    <n v="1"/>
    <n v="4.75"/>
    <n v="1.099"/>
    <n v="4.75"/>
    <n v="4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15"/>
    <n v="1074"/>
    <n v="2"/>
    <n v="2.7949999999999999"/>
    <n v="0.186"/>
    <n v="5.59"/>
    <n v="5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22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2"/>
    <n v="1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3"/>
    <n v="590"/>
    <n v="3"/>
    <n v="4.2030000000000003"/>
    <n v="0.50800000000000001"/>
    <n v="12.61"/>
    <n v="1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16"/>
    <n v="49"/>
    <n v="1"/>
    <n v="2.5"/>
    <n v="2.0409999999999999"/>
    <n v="2.5"/>
    <n v="2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46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0"/>
    <n v="582"/>
    <n v="1"/>
    <n v="3.84"/>
    <n v="0.17199999999999999"/>
    <n v="3.84"/>
    <n v="3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3T00:00:00"/>
    <x v="8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8"/>
    <n v="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3T00:00:00"/>
    <x v="11"/>
    <n v="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0"/>
    <n v="5826"/>
    <n v="28"/>
    <n v="1.845"/>
    <n v="0.48099999999999998"/>
    <n v="51.67"/>
    <n v="51.67"/>
    <s v="USD"/>
    <n v="4"/>
    <n v="4"/>
    <n v="4"/>
    <n v="4"/>
    <n v="4"/>
    <n v="4"/>
    <n v="4"/>
    <n v="4"/>
    <n v="101.15"/>
    <n v="101.15"/>
    <n v="101.15"/>
    <n v="101.15"/>
    <n v="51.082550670000003"/>
    <n v="51.082550670000003"/>
    <n v="1.957615638"/>
    <n v="1.957615638"/>
  </r>
  <r>
    <d v="2025-11-24T00:00:00"/>
    <x v="1"/>
    <n v="6300"/>
    <n v="86"/>
    <n v="2.3029999999999999"/>
    <n v="1.365"/>
    <n v="198.08"/>
    <n v="198.08"/>
    <s v="USD"/>
    <n v="21"/>
    <n v="21"/>
    <n v="21"/>
    <n v="21"/>
    <n v="21"/>
    <n v="21"/>
    <n v="21"/>
    <n v="21"/>
    <n v="605.83000000000004"/>
    <n v="605.83000000000004"/>
    <n v="605.83000000000004"/>
    <n v="605.83000000000004"/>
    <n v="32.695640689999998"/>
    <n v="32.695640689999998"/>
    <n v="3.058511712"/>
    <n v="3.058511712"/>
  </r>
  <r>
    <d v="2025-11-24T00:00:00"/>
    <x v="2"/>
    <n v="2071"/>
    <n v="26"/>
    <n v="3.544"/>
    <n v="1.2549999999999999"/>
    <n v="92.14"/>
    <n v="92.14"/>
    <s v="USD"/>
    <n v="7"/>
    <n v="7"/>
    <n v="7"/>
    <n v="7"/>
    <n v="8"/>
    <n v="8"/>
    <n v="8"/>
    <n v="8"/>
    <n v="245.65"/>
    <n v="245.65"/>
    <n v="245.65"/>
    <n v="245.65"/>
    <n v="37.508650520000003"/>
    <n v="37.508650520000003"/>
    <n v="2.666051661"/>
    <n v="2.666051661"/>
  </r>
  <r>
    <d v="2025-11-24T00:00:00"/>
    <x v="3"/>
    <n v="5156"/>
    <n v="26"/>
    <n v="3.871"/>
    <n v="0.504"/>
    <n v="100.64"/>
    <n v="100.64"/>
    <s v="USD"/>
    <n v="6"/>
    <n v="6"/>
    <n v="6"/>
    <n v="6"/>
    <n v="6"/>
    <n v="6"/>
    <n v="6"/>
    <n v="6"/>
    <n v="185.28"/>
    <n v="185.28"/>
    <n v="185.28"/>
    <n v="185.28"/>
    <n v="54.31778929"/>
    <n v="54.31778929"/>
    <n v="1.8410174880000001"/>
    <n v="1.8410174880000001"/>
  </r>
  <r>
    <d v="2025-11-24T00:00:00"/>
    <x v="4"/>
    <n v="984"/>
    <n v="1"/>
    <n v="4.38"/>
    <n v="0.10199999999999999"/>
    <n v="4.38"/>
    <n v="4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5"/>
    <n v="5437"/>
    <n v="37"/>
    <n v="1.78"/>
    <n v="0.68100000000000005"/>
    <n v="65.849999999999994"/>
    <n v="65.849999999999994"/>
    <s v="USD"/>
    <n v="2"/>
    <n v="5"/>
    <n v="5"/>
    <n v="5"/>
    <n v="2"/>
    <n v="5"/>
    <n v="5"/>
    <n v="5"/>
    <n v="71.37"/>
    <n v="145.62"/>
    <n v="145.62"/>
    <n v="145.62"/>
    <n v="45.220436749999998"/>
    <n v="45.220436749999998"/>
    <n v="2.2113895220000002"/>
    <n v="2.2113895220000002"/>
  </r>
  <r>
    <d v="2025-11-24T00:00:00"/>
    <x v="44"/>
    <n v="6719"/>
    <n v="72"/>
    <n v="2.6640000000000001"/>
    <n v="1.0720000000000001"/>
    <n v="191.78"/>
    <n v="191.78"/>
    <s v="USD"/>
    <n v="22"/>
    <n v="24"/>
    <n v="24"/>
    <n v="24"/>
    <n v="23"/>
    <n v="25"/>
    <n v="25"/>
    <n v="25"/>
    <n v="736.42"/>
    <n v="761.79"/>
    <n v="761.79"/>
    <n v="761.79"/>
    <n v="25.174916970000002"/>
    <n v="25.174916970000002"/>
    <n v="3.9722077379999998"/>
    <n v="3.9722077379999998"/>
  </r>
  <r>
    <d v="2025-11-24T00:00:00"/>
    <x v="6"/>
    <n v="2265"/>
    <n v="18"/>
    <n v="2.1469999999999998"/>
    <n v="0.79500000000000004"/>
    <n v="38.64"/>
    <n v="38.64"/>
    <s v="USD"/>
    <n v="1"/>
    <n v="2"/>
    <n v="2"/>
    <n v="2"/>
    <n v="1"/>
    <n v="2"/>
    <n v="2"/>
    <n v="2"/>
    <n v="23.88"/>
    <n v="45.76"/>
    <n v="45.76"/>
    <n v="45.76"/>
    <n v="84.440559440000001"/>
    <n v="84.440559440000001"/>
    <n v="1.1842650100000001"/>
    <n v="1.1842650100000001"/>
  </r>
  <r>
    <d v="2025-11-24T00:00:00"/>
    <x v="7"/>
    <n v="3391"/>
    <n v="34"/>
    <n v="2.3780000000000001"/>
    <n v="1.0029999999999999"/>
    <n v="80.86"/>
    <n v="80.86"/>
    <s v="USD"/>
    <n v="6"/>
    <n v="8"/>
    <n v="9"/>
    <n v="9"/>
    <n v="6"/>
    <n v="8"/>
    <n v="9"/>
    <n v="9"/>
    <n v="220.25"/>
    <n v="290.23"/>
    <n v="320.11"/>
    <n v="320.11"/>
    <n v="27.860662229999999"/>
    <n v="25.260066850000001"/>
    <n v="3.5892901309999998"/>
    <n v="3.9588177099999999"/>
  </r>
  <r>
    <d v="2025-11-24T00:00:00"/>
    <x v="35"/>
    <n v="3942"/>
    <n v="25"/>
    <n v="1.8140000000000001"/>
    <n v="0.63400000000000001"/>
    <n v="45.34"/>
    <n v="45.34"/>
    <s v="USD"/>
    <n v="4"/>
    <n v="4"/>
    <n v="4"/>
    <n v="4"/>
    <n v="5"/>
    <n v="5"/>
    <n v="5"/>
    <n v="5"/>
    <n v="108.42"/>
    <n v="108.42"/>
    <n v="108.42"/>
    <n v="108.42"/>
    <n v="41.81885261"/>
    <n v="41.81885261"/>
    <n v="2.39126599"/>
    <n v="2.39126599"/>
  </r>
  <r>
    <d v="2025-11-24T00:00:00"/>
    <x v="8"/>
    <n v="327"/>
    <n v="7"/>
    <n v="3.8340000000000001"/>
    <n v="2.141"/>
    <n v="26.84"/>
    <n v="26.84"/>
    <s v="USD"/>
    <n v="2"/>
    <n v="2"/>
    <n v="2"/>
    <n v="2"/>
    <n v="2"/>
    <n v="2"/>
    <n v="2"/>
    <n v="2"/>
    <n v="60.37"/>
    <n v="60.37"/>
    <n v="60.37"/>
    <n v="60.37"/>
    <n v="44.459168460000001"/>
    <n v="44.459168460000001"/>
    <n v="2.2492548440000002"/>
    <n v="2.2492548440000002"/>
  </r>
  <r>
    <d v="2025-11-24T00:00:00"/>
    <x v="9"/>
    <n v="1806"/>
    <n v="10"/>
    <n v="2.077"/>
    <n v="0.55400000000000005"/>
    <n v="20.77"/>
    <n v="20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"/>
    <n v="4941"/>
    <n v="59"/>
    <n v="5.0259999999999998"/>
    <n v="1.194"/>
    <n v="296.56"/>
    <n v="296.56"/>
    <s v="USD"/>
    <n v="26"/>
    <n v="26"/>
    <n v="26"/>
    <n v="26"/>
    <n v="30"/>
    <n v="30"/>
    <n v="30"/>
    <n v="30"/>
    <n v="1064.58"/>
    <n v="1064.58"/>
    <n v="1064.58"/>
    <n v="1064.58"/>
    <n v="27.856995250000001"/>
    <n v="27.856995250000001"/>
    <n v="3.5897626109999998"/>
    <n v="3.5897626109999998"/>
  </r>
  <r>
    <d v="2025-11-24T00:00:00"/>
    <x v="10"/>
    <n v="3868"/>
    <n v="24"/>
    <n v="5.5449999999999999"/>
    <n v="0.62"/>
    <n v="133.07"/>
    <n v="133.07"/>
    <s v="USD"/>
    <n v="11"/>
    <n v="12"/>
    <n v="12"/>
    <n v="12"/>
    <n v="19"/>
    <n v="20"/>
    <n v="20"/>
    <n v="20"/>
    <n v="679.6"/>
    <n v="716.09"/>
    <n v="716.09"/>
    <n v="716.09"/>
    <n v="18.5828597"/>
    <n v="18.5828597"/>
    <n v="5.3813030739999999"/>
    <n v="5.3813030739999999"/>
  </r>
  <r>
    <d v="2025-11-24T00:00:00"/>
    <x v="11"/>
    <n v="1969"/>
    <n v="9"/>
    <n v="7.1470000000000002"/>
    <n v="0.45700000000000002"/>
    <n v="64.319999999999993"/>
    <n v="64.319999999999993"/>
    <s v="USD"/>
    <n v="5"/>
    <n v="5"/>
    <n v="5"/>
    <n v="5"/>
    <n v="5"/>
    <n v="5"/>
    <n v="5"/>
    <n v="5"/>
    <n v="156.69999999999999"/>
    <n v="156.69999999999999"/>
    <n v="156.69999999999999"/>
    <n v="156.69999999999999"/>
    <n v="41.046585829999998"/>
    <n v="41.046585829999998"/>
    <n v="2.4362562190000001"/>
    <n v="2.4362562190000001"/>
  </r>
  <r>
    <d v="2025-11-24T00:00:00"/>
    <x v="12"/>
    <n v="5712"/>
    <n v="34"/>
    <n v="6.5069999999999997"/>
    <n v="0.59499999999999997"/>
    <n v="221.23"/>
    <n v="221.23"/>
    <s v="USD"/>
    <n v="17"/>
    <n v="18"/>
    <n v="18"/>
    <n v="18"/>
    <n v="18"/>
    <n v="19"/>
    <n v="19"/>
    <n v="19"/>
    <n v="616.82000000000005"/>
    <n v="641.79999999999995"/>
    <n v="641.79999999999995"/>
    <n v="641.79999999999995"/>
    <n v="34.47023995"/>
    <n v="34.47023995"/>
    <n v="2.901053203"/>
    <n v="2.901053203"/>
  </r>
  <r>
    <d v="2025-11-24T00:00:00"/>
    <x v="13"/>
    <n v="13750"/>
    <n v="64"/>
    <n v="3.351"/>
    <n v="0.46500000000000002"/>
    <n v="214.49"/>
    <n v="214.49"/>
    <s v="USD"/>
    <n v="29"/>
    <n v="30"/>
    <n v="30"/>
    <n v="30"/>
    <n v="30"/>
    <n v="31"/>
    <n v="31"/>
    <n v="31"/>
    <n v="779"/>
    <n v="847.88"/>
    <n v="847.88"/>
    <n v="847.88"/>
    <n v="25.297211870000002"/>
    <n v="25.297211870000002"/>
    <n v="3.9530048020000002"/>
    <n v="3.9530048020000002"/>
  </r>
  <r>
    <d v="2025-11-24T00:00:00"/>
    <x v="45"/>
    <n v="1928"/>
    <n v="10"/>
    <n v="2.2519999999999998"/>
    <n v="0.51900000000000002"/>
    <n v="22.52"/>
    <n v="2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14"/>
    <n v="3915"/>
    <n v="23"/>
    <n v="2.9630000000000001"/>
    <n v="0.58699999999999997"/>
    <n v="68.150000000000006"/>
    <n v="68.150000000000006"/>
    <s v="USD"/>
    <n v="2"/>
    <n v="2"/>
    <n v="2"/>
    <n v="2"/>
    <n v="2"/>
    <n v="2"/>
    <n v="2"/>
    <n v="2"/>
    <n v="57.76"/>
    <n v="57.76"/>
    <n v="57.76"/>
    <n v="57.76"/>
    <n v="117.9882271"/>
    <n v="117.9882271"/>
    <n v="0.84754218640000001"/>
    <n v="0.84754218640000001"/>
  </r>
  <r>
    <d v="2025-11-24T00:00:00"/>
    <x v="46"/>
    <n v="8297"/>
    <n v="13"/>
    <n v="2.5430000000000001"/>
    <n v="0.157"/>
    <n v="33.06"/>
    <n v="33.06"/>
    <s v="USD"/>
    <n v="4"/>
    <n v="4"/>
    <n v="4"/>
    <n v="4"/>
    <n v="6"/>
    <n v="6"/>
    <n v="6"/>
    <n v="6"/>
    <n v="205.11"/>
    <n v="205.11"/>
    <n v="205.11"/>
    <n v="205.11"/>
    <n v="16.11818049"/>
    <n v="16.11818049"/>
    <n v="6.2041742290000004"/>
    <n v="6.2041742290000004"/>
  </r>
  <r>
    <d v="2025-11-24T00:00:00"/>
    <x v="15"/>
    <n v="1050"/>
    <n v="12"/>
    <n v="4.0380000000000003"/>
    <n v="1.143"/>
    <n v="48.46"/>
    <n v="48.46"/>
    <s v="USD"/>
    <n v="5"/>
    <n v="5"/>
    <n v="5"/>
    <n v="5"/>
    <n v="5"/>
    <n v="5"/>
    <n v="5"/>
    <n v="5"/>
    <n v="149.62"/>
    <n v="149.62"/>
    <n v="149.62"/>
    <n v="149.62"/>
    <n v="32.388718089999998"/>
    <n v="32.388718089999998"/>
    <n v="3.0874948409999998"/>
    <n v="3.0874948409999998"/>
  </r>
  <r>
    <d v="2025-11-24T00:00:00"/>
    <x v="16"/>
    <n v="2098"/>
    <n v="15"/>
    <n v="4.2240000000000002"/>
    <n v="0.71499999999999997"/>
    <n v="63.36"/>
    <n v="63.36"/>
    <s v="USD"/>
    <n v="5"/>
    <n v="5"/>
    <n v="5"/>
    <n v="5"/>
    <n v="5"/>
    <n v="5"/>
    <n v="5"/>
    <n v="5"/>
    <n v="150.5"/>
    <n v="150.5"/>
    <n v="150.5"/>
    <n v="150.5"/>
    <n v="42.099667770000003"/>
    <n v="42.099667770000003"/>
    <n v="2.3753156569999998"/>
    <n v="2.3753156569999998"/>
  </r>
  <r>
    <d v="2025-11-24T00:00:00"/>
    <x v="29"/>
    <n v="4055"/>
    <n v="15"/>
    <n v="2.5049999999999999"/>
    <n v="0.37"/>
    <n v="37.57"/>
    <n v="37.57"/>
    <s v="USD"/>
    <n v="5"/>
    <n v="5"/>
    <n v="5"/>
    <n v="5"/>
    <n v="5"/>
    <n v="5"/>
    <n v="5"/>
    <n v="5"/>
    <n v="332.07"/>
    <n v="332.07"/>
    <n v="332.07"/>
    <n v="332.07"/>
    <n v="11.3138796"/>
    <n v="11.3138796"/>
    <n v="8.8387010910000008"/>
    <n v="8.8387010910000008"/>
  </r>
  <r>
    <d v="2025-11-24T00:00:00"/>
    <x v="38"/>
    <n v="949"/>
    <n v="5"/>
    <n v="7.0839999999999996"/>
    <n v="0.52700000000000002"/>
    <n v="35.42"/>
    <n v="35.42"/>
    <s v="USD"/>
    <n v="3"/>
    <n v="3"/>
    <n v="3"/>
    <n v="3"/>
    <n v="3"/>
    <n v="3"/>
    <n v="3"/>
    <n v="3"/>
    <n v="62.47"/>
    <n v="62.47"/>
    <n v="62.47"/>
    <n v="62.47"/>
    <n v="56.699215619999997"/>
    <n v="56.699215619999997"/>
    <n v="1.763692829"/>
    <n v="1.763692829"/>
  </r>
  <r>
    <d v="2025-11-24T00:00:00"/>
    <x v="49"/>
    <n v="6162"/>
    <n v="39"/>
    <n v="2.0609999999999999"/>
    <n v="0.63300000000000001"/>
    <n v="80.37"/>
    <n v="80.37"/>
    <s v="USD"/>
    <n v="6"/>
    <n v="7"/>
    <n v="7"/>
    <n v="7"/>
    <n v="6"/>
    <n v="7"/>
    <n v="7"/>
    <n v="7"/>
    <n v="184.72"/>
    <n v="219.21"/>
    <n v="219.21"/>
    <n v="219.21"/>
    <n v="36.663473379999999"/>
    <n v="36.663473379999999"/>
    <n v="2.7275102649999998"/>
    <n v="2.7275102649999998"/>
  </r>
  <r>
    <d v="2025-11-24T00:00:00"/>
    <x v="17"/>
    <n v="2959"/>
    <n v="15"/>
    <n v="4.742"/>
    <n v="0.50700000000000001"/>
    <n v="71.13"/>
    <n v="71.13"/>
    <s v="USD"/>
    <n v="3"/>
    <n v="3"/>
    <n v="3"/>
    <n v="3"/>
    <n v="3"/>
    <n v="3"/>
    <n v="3"/>
    <n v="3"/>
    <n v="104.64"/>
    <n v="104.64"/>
    <n v="104.64"/>
    <n v="104.64"/>
    <n v="67.975917429999996"/>
    <n v="67.975917429999996"/>
    <n v="1.4711092370000001"/>
    <n v="1.4711092370000001"/>
  </r>
  <r>
    <d v="2025-11-24T00:00:00"/>
    <x v="37"/>
    <n v="1055"/>
    <n v="6"/>
    <n v="5.0970000000000004"/>
    <n v="0.56899999999999995"/>
    <n v="30.58"/>
    <n v="30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18"/>
    <n v="2992"/>
    <n v="19"/>
    <n v="2.2309999999999999"/>
    <n v="0.63500000000000001"/>
    <n v="42.38"/>
    <n v="42.38"/>
    <s v="USD"/>
    <n v="4"/>
    <n v="5"/>
    <n v="5"/>
    <n v="5"/>
    <n v="4"/>
    <n v="5"/>
    <n v="5"/>
    <n v="5"/>
    <n v="141.13"/>
    <n v="176.01"/>
    <n v="176.01"/>
    <n v="176.01"/>
    <n v="24.07817738"/>
    <n v="24.07817738"/>
    <n v="4.1531382729999997"/>
    <n v="4.1531382729999997"/>
  </r>
  <r>
    <d v="2025-11-24T00:00:00"/>
    <x v="19"/>
    <n v="1556"/>
    <n v="5"/>
    <n v="6.4279999999999999"/>
    <n v="0.32100000000000001"/>
    <n v="32.14"/>
    <n v="32.14"/>
    <s v="USD"/>
    <n v="4"/>
    <n v="5"/>
    <n v="5"/>
    <n v="5"/>
    <n v="4"/>
    <n v="5"/>
    <n v="5"/>
    <n v="5"/>
    <n v="221.16"/>
    <n v="247.65"/>
    <n v="247.65"/>
    <n v="247.65"/>
    <n v="12.977993140000001"/>
    <n v="12.977993140000001"/>
    <n v="7.705351587"/>
    <n v="7.705351587"/>
  </r>
  <r>
    <d v="2025-11-24T00:00:00"/>
    <x v="20"/>
    <n v="3603"/>
    <n v="18"/>
    <n v="4.34"/>
    <n v="0.5"/>
    <n v="78.12"/>
    <n v="78.12"/>
    <s v="USD"/>
    <n v="5"/>
    <n v="7"/>
    <n v="7"/>
    <n v="7"/>
    <n v="5"/>
    <n v="7"/>
    <n v="7"/>
    <n v="7"/>
    <n v="214.92"/>
    <n v="273.77999999999997"/>
    <n v="273.77999999999997"/>
    <n v="273.77999999999997"/>
    <n v="28.5338593"/>
    <n v="28.5338593"/>
    <n v="3.5046082950000002"/>
    <n v="3.5046082950000002"/>
  </r>
  <r>
    <d v="2025-11-24T00:00:00"/>
    <x v="21"/>
    <n v="4670"/>
    <n v="30"/>
    <n v="3.6779999999999999"/>
    <n v="0.64200000000000002"/>
    <n v="110.33"/>
    <n v="110.33"/>
    <s v="USD"/>
    <n v="12"/>
    <n v="12"/>
    <n v="12"/>
    <n v="12"/>
    <n v="12"/>
    <n v="12"/>
    <n v="12"/>
    <n v="12"/>
    <n v="375.01"/>
    <n v="375.01"/>
    <n v="375.01"/>
    <n v="375.01"/>
    <n v="29.420548790000002"/>
    <n v="29.420548790000002"/>
    <n v="3.398984864"/>
    <n v="3.398984864"/>
  </r>
  <r>
    <d v="2025-11-24T00:00:00"/>
    <x v="22"/>
    <n v="1133"/>
    <n v="11"/>
    <n v="3.68"/>
    <n v="0.97099999999999997"/>
    <n v="40.479999999999997"/>
    <n v="40.479999999999997"/>
    <s v="USD"/>
    <n v="3"/>
    <n v="3"/>
    <n v="3"/>
    <n v="3"/>
    <n v="5"/>
    <n v="5"/>
    <n v="5"/>
    <n v="5"/>
    <n v="130.68"/>
    <n v="130.68"/>
    <n v="130.68"/>
    <n v="130.68"/>
    <n v="30.97643098"/>
    <n v="30.97643098"/>
    <n v="3.2282608700000002"/>
    <n v="3.2282608700000002"/>
  </r>
  <r>
    <d v="2025-11-24T00:00:00"/>
    <x v="3"/>
    <n v="4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46"/>
    <n v="10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45"/>
    <n v="402"/>
    <n v="2"/>
    <n v="3.9950000000000001"/>
    <n v="0.498"/>
    <n v="7.99"/>
    <n v="7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10"/>
    <n v="600"/>
    <n v="1"/>
    <n v="6.21"/>
    <n v="0.16700000000000001"/>
    <n v="6.21"/>
    <n v="6.21"/>
    <s v="USD"/>
    <n v="2"/>
    <n v="3"/>
    <n v="3"/>
    <n v="3"/>
    <n v="3"/>
    <n v="7"/>
    <n v="7"/>
    <n v="7"/>
    <n v="160.69999999999999"/>
    <n v="284.3"/>
    <n v="284.3"/>
    <n v="284.3"/>
    <n v="2.184312346"/>
    <n v="2.184312346"/>
    <n v="45.780998390000001"/>
    <n v="45.780998390000001"/>
  </r>
  <r>
    <d v="2025-11-24T00:00:00"/>
    <x v="14"/>
    <n v="270"/>
    <n v="4"/>
    <n v="3.35"/>
    <n v="1.4810000000000001"/>
    <n v="13.4"/>
    <n v="13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3"/>
    <n v="513"/>
    <n v="1"/>
    <n v="5.9"/>
    <n v="0.19500000000000001"/>
    <n v="5.9"/>
    <n v="5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4"/>
    <n v="1051"/>
    <n v="2"/>
    <n v="2.99"/>
    <n v="0.19"/>
    <n v="5.98"/>
    <n v="5.98"/>
    <s v="USD"/>
    <n v="1"/>
    <n v="1"/>
    <n v="1"/>
    <n v="1"/>
    <n v="1"/>
    <n v="1"/>
    <n v="1"/>
    <n v="1"/>
    <n v="34.49"/>
    <n v="34.49"/>
    <n v="34.49"/>
    <n v="34.49"/>
    <n v="17.338358939999999"/>
    <n v="17.338358939999999"/>
    <n v="5.7675585280000004"/>
    <n v="5.7675585280000004"/>
  </r>
  <r>
    <d v="2025-11-24T00:00:00"/>
    <x v="18"/>
    <n v="1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0"/>
    <n v="106"/>
    <n v="1"/>
    <n v="4.05"/>
    <n v="0.94299999999999995"/>
    <n v="4.05"/>
    <n v="4.05"/>
    <s v="USD"/>
    <n v="1"/>
    <n v="1"/>
    <n v="1"/>
    <n v="1"/>
    <n v="1"/>
    <n v="1"/>
    <n v="1"/>
    <n v="1"/>
    <n v="12.49"/>
    <n v="12.49"/>
    <n v="12.49"/>
    <n v="12.49"/>
    <n v="32.425940750000002"/>
    <n v="32.425940750000002"/>
    <n v="3.0839506170000002"/>
    <n v="3.0839506170000002"/>
  </r>
  <r>
    <d v="2025-11-24T00:00:00"/>
    <x v="2"/>
    <n v="178"/>
    <n v="3"/>
    <n v="3.1829999999999998"/>
    <n v="1.6850000000000001"/>
    <n v="9.5500000000000007"/>
    <n v="9.5500000000000007"/>
    <s v="USD"/>
    <n v="1"/>
    <n v="1"/>
    <n v="1"/>
    <n v="1"/>
    <n v="1"/>
    <n v="1"/>
    <n v="1"/>
    <n v="1"/>
    <n v="93.98"/>
    <n v="93.98"/>
    <n v="93.98"/>
    <n v="93.98"/>
    <n v="10.16173654"/>
    <n v="10.16173654"/>
    <n v="9.8408376959999995"/>
    <n v="9.8408376959999995"/>
  </r>
  <r>
    <d v="2025-11-24T00:00:00"/>
    <x v="6"/>
    <n v="700"/>
    <n v="3"/>
    <n v="2.9969999999999999"/>
    <n v="0.42899999999999999"/>
    <n v="8.99"/>
    <n v="8.99"/>
    <s v="USD"/>
    <n v="2"/>
    <n v="2"/>
    <n v="2"/>
    <n v="2"/>
    <n v="2"/>
    <n v="2"/>
    <n v="2"/>
    <n v="2"/>
    <n v="60.76"/>
    <n v="60.76"/>
    <n v="60.76"/>
    <n v="60.76"/>
    <n v="14.795918370000001"/>
    <n v="14.795918370000001"/>
    <n v="6.7586206899999999"/>
    <n v="6.7586206899999999"/>
  </r>
  <r>
    <d v="2025-11-24T00:00:00"/>
    <x v="15"/>
    <n v="1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6"/>
    <n v="4055"/>
    <n v="5"/>
    <n v="2.8780000000000001"/>
    <n v="0.123"/>
    <n v="14.39"/>
    <n v="14.39"/>
    <s v="USD"/>
    <n v="1"/>
    <n v="1"/>
    <n v="1"/>
    <n v="1"/>
    <n v="1"/>
    <n v="1"/>
    <n v="1"/>
    <n v="1"/>
    <n v="29.88"/>
    <n v="29.88"/>
    <n v="29.88"/>
    <n v="29.88"/>
    <n v="48.159303880000003"/>
    <n v="48.159303880000003"/>
    <n v="2.0764419740000002"/>
    <n v="2.0764419740000002"/>
  </r>
  <r>
    <d v="2025-11-24T00:00:00"/>
    <x v="32"/>
    <n v="1492"/>
    <n v="17"/>
    <n v="3.5720000000000001"/>
    <n v="1.139"/>
    <n v="60.72"/>
    <n v="60.72"/>
    <s v="USD"/>
    <n v="5"/>
    <n v="6"/>
    <n v="6"/>
    <n v="6"/>
    <n v="5"/>
    <n v="6"/>
    <n v="6"/>
    <n v="6"/>
    <n v="160.6"/>
    <n v="180.09"/>
    <n v="180.09"/>
    <n v="180.09"/>
    <n v="33.716475099999997"/>
    <n v="33.716475099999997"/>
    <n v="2.9659090909999999"/>
    <n v="2.9659090909999999"/>
  </r>
  <r>
    <d v="2025-11-24T00:00:00"/>
    <x v="47"/>
    <n v="4617"/>
    <n v="17"/>
    <n v="2.319"/>
    <n v="0.36799999999999999"/>
    <n v="39.42"/>
    <n v="39.42"/>
    <s v="USD"/>
    <n v="1"/>
    <n v="1"/>
    <n v="1"/>
    <n v="1"/>
    <n v="1"/>
    <n v="1"/>
    <n v="1"/>
    <n v="1"/>
    <n v="15.98"/>
    <n v="15.98"/>
    <n v="15.98"/>
    <n v="15.98"/>
    <n v="246.6833542"/>
    <n v="246.6833542"/>
    <n v="0.40537798069999997"/>
    <n v="0.40537798069999997"/>
  </r>
  <r>
    <d v="2025-11-24T00:00:00"/>
    <x v="24"/>
    <n v="259"/>
    <n v="2"/>
    <n v="13.13"/>
    <n v="0.77200000000000002"/>
    <n v="26.26"/>
    <n v="26.26"/>
    <s v="USD"/>
    <n v="4"/>
    <n v="4"/>
    <n v="4"/>
    <n v="4"/>
    <n v="6"/>
    <n v="6"/>
    <n v="6"/>
    <n v="6"/>
    <n v="566.94000000000005"/>
    <n v="566.94000000000005"/>
    <n v="566.94000000000005"/>
    <n v="566.94000000000005"/>
    <n v="4.6318834439999996"/>
    <n v="4.6318834439999996"/>
    <n v="21.58948972"/>
    <n v="21.58948972"/>
  </r>
  <r>
    <d v="2025-11-24T00:00:00"/>
    <x v="4"/>
    <n v="419"/>
    <n v="3"/>
    <n v="1.9770000000000001"/>
    <n v="0.71599999999999997"/>
    <n v="5.93"/>
    <n v="5.93"/>
    <s v="USD"/>
    <n v="1"/>
    <n v="1"/>
    <n v="1"/>
    <n v="1"/>
    <n v="1"/>
    <n v="1"/>
    <n v="1"/>
    <n v="1"/>
    <n v="36.49"/>
    <n v="36.49"/>
    <n v="36.49"/>
    <n v="36.49"/>
    <n v="16.25102768"/>
    <n v="16.25102768"/>
    <n v="6.1534569980000002"/>
    <n v="6.1534569980000002"/>
  </r>
  <r>
    <d v="2025-11-24T00:00:00"/>
    <x v="17"/>
    <n v="3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5"/>
    <n v="581"/>
    <n v="3"/>
    <n v="2.66"/>
    <n v="0.51600000000000001"/>
    <n v="7.98"/>
    <n v="7.98"/>
    <s v="USD"/>
    <n v="1"/>
    <n v="1"/>
    <n v="1"/>
    <n v="1"/>
    <n v="1"/>
    <n v="1"/>
    <n v="1"/>
    <n v="1"/>
    <n v="20.9"/>
    <n v="20.9"/>
    <n v="20.9"/>
    <n v="20.9"/>
    <n v="38.18181818"/>
    <n v="38.18181818"/>
    <n v="2.6190476189999998"/>
    <n v="2.6190476189999998"/>
  </r>
  <r>
    <d v="2025-11-24T00:00:00"/>
    <x v="44"/>
    <n v="298"/>
    <n v="2"/>
    <n v="4.585"/>
    <n v="0.67100000000000004"/>
    <n v="9.17"/>
    <n v="9.17"/>
    <s v="USD"/>
    <n v="1"/>
    <n v="1"/>
    <n v="1"/>
    <n v="1"/>
    <n v="1"/>
    <n v="1"/>
    <n v="1"/>
    <n v="1"/>
    <n v="34.49"/>
    <n v="34.49"/>
    <n v="34.49"/>
    <n v="34.49"/>
    <n v="26.587416640000001"/>
    <n v="26.587416640000001"/>
    <n v="3.7611777540000002"/>
    <n v="3.7611777540000002"/>
  </r>
  <r>
    <d v="2025-11-24T00:00:00"/>
    <x v="1"/>
    <n v="154"/>
    <n v="1"/>
    <n v="3.05"/>
    <n v="0.64900000000000002"/>
    <n v="3.05"/>
    <n v="3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1"/>
    <n v="3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25"/>
    <n v="260"/>
    <n v="1"/>
    <n v="2.1800000000000002"/>
    <n v="0.38500000000000001"/>
    <n v="2.1800000000000002"/>
    <n v="2.1800000000000002"/>
    <s v="USD"/>
    <n v="1"/>
    <n v="1"/>
    <n v="1"/>
    <n v="1"/>
    <n v="4"/>
    <n v="4"/>
    <n v="4"/>
    <n v="4"/>
    <n v="131.6"/>
    <n v="131.6"/>
    <n v="131.6"/>
    <n v="131.6"/>
    <n v="1.6565349540000001"/>
    <n v="1.6565349540000001"/>
    <n v="60.366972480000001"/>
    <n v="60.366972480000001"/>
  </r>
  <r>
    <d v="2025-11-24T00:00:00"/>
    <x v="26"/>
    <n v="1443"/>
    <n v="11"/>
    <n v="2.633"/>
    <n v="0.76200000000000001"/>
    <n v="28.96"/>
    <n v="28.96"/>
    <s v="USD"/>
    <n v="4"/>
    <n v="4"/>
    <n v="5"/>
    <n v="5"/>
    <n v="4"/>
    <n v="4"/>
    <n v="5"/>
    <n v="5"/>
    <n v="49.35"/>
    <n v="49.35"/>
    <n v="83.84"/>
    <n v="83.84"/>
    <n v="58.682877410000003"/>
    <n v="34.541984730000003"/>
    <n v="1.7040745859999999"/>
    <n v="2.8950276239999999"/>
  </r>
  <r>
    <d v="2025-11-24T00:00:00"/>
    <x v="27"/>
    <n v="365"/>
    <n v="4"/>
    <n v="2.1880000000000002"/>
    <n v="1.0960000000000001"/>
    <n v="8.75"/>
    <n v="8.75"/>
    <s v="USD"/>
    <n v="1"/>
    <n v="1"/>
    <n v="1"/>
    <n v="1"/>
    <n v="1"/>
    <n v="1"/>
    <n v="1"/>
    <n v="1"/>
    <n v="10.9"/>
    <n v="10.9"/>
    <n v="10.9"/>
    <n v="10.9"/>
    <n v="80.275229359999997"/>
    <n v="80.275229359999997"/>
    <n v="1.2457142859999999"/>
    <n v="1.2457142859999999"/>
  </r>
  <r>
    <d v="2025-11-24T00:00:00"/>
    <x v="33"/>
    <n v="1065"/>
    <n v="4"/>
    <n v="1.96"/>
    <n v="0.376"/>
    <n v="7.84"/>
    <n v="7.84"/>
    <s v="USD"/>
    <n v="1"/>
    <n v="1"/>
    <n v="1"/>
    <n v="1"/>
    <n v="1"/>
    <n v="1"/>
    <n v="1"/>
    <n v="1"/>
    <n v="11.49"/>
    <n v="11.49"/>
    <n v="11.49"/>
    <n v="11.49"/>
    <n v="68.233246300000005"/>
    <n v="68.233246300000005"/>
    <n v="1.465561224"/>
    <n v="1.465561224"/>
  </r>
  <r>
    <d v="2025-11-24T00:00:00"/>
    <x v="5"/>
    <n v="18"/>
    <n v="3"/>
    <n v="2.0670000000000002"/>
    <n v="16.667000000000002"/>
    <n v="6.2"/>
    <n v="6.2"/>
    <s v="USD"/>
    <n v="2"/>
    <n v="2"/>
    <n v="2"/>
    <n v="2"/>
    <n v="2"/>
    <n v="2"/>
    <n v="2"/>
    <n v="2"/>
    <n v="61.86"/>
    <n v="61.86"/>
    <n v="61.86"/>
    <n v="61.86"/>
    <n v="10.02263175"/>
    <n v="10.02263175"/>
    <n v="9.9774193550000003"/>
    <n v="9.9774193550000003"/>
  </r>
  <r>
    <d v="2025-11-24T00:00:00"/>
    <x v="1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14"/>
    <n v="1729"/>
    <n v="9"/>
    <n v="4.577"/>
    <n v="0.52100000000000002"/>
    <n v="41.19"/>
    <n v="41.19"/>
    <s v="USD"/>
    <n v="5"/>
    <n v="5"/>
    <n v="5"/>
    <n v="5"/>
    <n v="10"/>
    <n v="10"/>
    <n v="10"/>
    <n v="10"/>
    <n v="356.8"/>
    <n v="356.8"/>
    <n v="356.8"/>
    <n v="356.8"/>
    <n v="11.54428251"/>
    <n v="11.54428251"/>
    <n v="8.6622966740000003"/>
    <n v="8.6622966740000003"/>
  </r>
  <r>
    <d v="2025-11-24T00:00:00"/>
    <x v="44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12"/>
    <n v="1060"/>
    <n v="10"/>
    <n v="3.9980000000000002"/>
    <n v="0.94299999999999995"/>
    <n v="39.979999999999997"/>
    <n v="39.979999999999997"/>
    <s v="USD"/>
    <n v="3"/>
    <n v="3"/>
    <n v="3"/>
    <n v="3"/>
    <n v="4"/>
    <n v="4"/>
    <n v="4"/>
    <n v="4"/>
    <n v="109.96"/>
    <n v="109.96"/>
    <n v="109.96"/>
    <n v="109.96"/>
    <n v="36.35867588"/>
    <n v="36.35867588"/>
    <n v="2.750375188"/>
    <n v="2.750375188"/>
  </r>
  <r>
    <d v="2025-11-24T00:00:00"/>
    <x v="10"/>
    <n v="495"/>
    <n v="1"/>
    <n v="4.17"/>
    <n v="0.20200000000000001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8"/>
    <n v="564"/>
    <n v="2"/>
    <n v="2.2949999999999999"/>
    <n v="0.35499999999999998"/>
    <n v="4.59"/>
    <n v="4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2"/>
    <n v="1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9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16"/>
    <n v="5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48"/>
    <n v="826"/>
    <n v="11"/>
    <n v="2.2839999999999998"/>
    <n v="1.3320000000000001"/>
    <n v="25.12"/>
    <n v="25.12"/>
    <s v="USD"/>
    <n v="1"/>
    <n v="2"/>
    <n v="2"/>
    <n v="2"/>
    <n v="1"/>
    <n v="2"/>
    <n v="2"/>
    <n v="2"/>
    <n v="23.9"/>
    <n v="48.78"/>
    <n v="48.78"/>
    <n v="48.78"/>
    <n v="51.49651497"/>
    <n v="51.49651497"/>
    <n v="1.9418789809999999"/>
    <n v="1.9418789809999999"/>
  </r>
  <r>
    <d v="2025-11-24T00:00:00"/>
    <x v="19"/>
    <n v="186"/>
    <n v="2"/>
    <n v="4.09"/>
    <n v="1.075"/>
    <n v="8.18"/>
    <n v="8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9"/>
    <n v="26"/>
    <n v="1"/>
    <n v="2.0099999999999998"/>
    <n v="3.8460000000000001"/>
    <n v="2.0099999999999998"/>
    <n v="2.0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9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29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29"/>
    <n v="31"/>
    <n v="3"/>
    <n v="0.59"/>
    <n v="9.6769999999999996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0"/>
    <n v="1790"/>
    <n v="18"/>
    <n v="0.70199999999999996"/>
    <n v="1.006"/>
    <n v="12.64"/>
    <n v="12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0"/>
    <n v="1728"/>
    <n v="18"/>
    <n v="0.56599999999999995"/>
    <n v="1.042"/>
    <n v="10.18"/>
    <n v="10.18"/>
    <s v="USD"/>
    <n v="2"/>
    <n v="2"/>
    <n v="2"/>
    <n v="2"/>
    <n v="2"/>
    <n v="2"/>
    <n v="2"/>
    <n v="2"/>
    <n v="25.37"/>
    <n v="25.37"/>
    <n v="25.37"/>
    <n v="25.37"/>
    <n v="40.126133230000001"/>
    <n v="40.126133230000001"/>
    <n v="2.492141454"/>
    <n v="2.492141454"/>
  </r>
  <r>
    <d v="2025-11-24T00:00:00"/>
    <x v="30"/>
    <n v="807"/>
    <n v="19"/>
    <n v="0.496"/>
    <n v="2.3540000000000001"/>
    <n v="9.43"/>
    <n v="9.43"/>
    <s v="USD"/>
    <n v="3"/>
    <n v="3"/>
    <n v="3"/>
    <n v="3"/>
    <n v="3"/>
    <n v="3"/>
    <n v="3"/>
    <n v="3"/>
    <n v="39.25"/>
    <n v="39.25"/>
    <n v="39.25"/>
    <n v="39.25"/>
    <n v="24.025477710000001"/>
    <n v="24.025477710000001"/>
    <n v="4.1622481440000003"/>
    <n v="4.1622481440000003"/>
  </r>
  <r>
    <d v="2025-11-24T00:00:00"/>
    <x v="30"/>
    <n v="4187"/>
    <n v="45"/>
    <n v="0.35599999999999998"/>
    <n v="1.075"/>
    <n v="16.04"/>
    <n v="16.04"/>
    <s v="USD"/>
    <n v="3"/>
    <n v="3"/>
    <n v="3"/>
    <n v="3"/>
    <n v="3"/>
    <n v="3"/>
    <n v="3"/>
    <n v="3"/>
    <n v="39.25"/>
    <n v="39.25"/>
    <n v="39.25"/>
    <n v="39.25"/>
    <n v="40.866242040000003"/>
    <n v="40.866242040000003"/>
    <n v="2.447007481"/>
    <n v="2.447007481"/>
  </r>
  <r>
    <d v="2025-11-24T00:00:00"/>
    <x v="31"/>
    <n v="126"/>
    <n v="3"/>
    <n v="1.69"/>
    <n v="2.3809999999999998"/>
    <n v="5.07"/>
    <n v="5.07"/>
    <s v="USD"/>
    <n v="1"/>
    <n v="1"/>
    <n v="1"/>
    <n v="1"/>
    <n v="1"/>
    <n v="1"/>
    <n v="1"/>
    <n v="1"/>
    <n v="31.49"/>
    <n v="31.49"/>
    <n v="31.49"/>
    <n v="31.49"/>
    <n v="16.100349319999999"/>
    <n v="16.100349319999999"/>
    <n v="6.2110453650000004"/>
    <n v="6.2110453650000004"/>
  </r>
  <r>
    <d v="2025-11-24T00:00:00"/>
    <x v="32"/>
    <n v="95"/>
    <n v="1"/>
    <n v="1.1100000000000001"/>
    <n v="1.0529999999999999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1"/>
    <n v="758"/>
    <n v="10"/>
    <n v="1.458"/>
    <n v="1.319"/>
    <n v="14.58"/>
    <n v="14.58"/>
    <s v="USD"/>
    <n v="4"/>
    <n v="4"/>
    <n v="4"/>
    <n v="4"/>
    <n v="4"/>
    <n v="4"/>
    <n v="4"/>
    <n v="4"/>
    <n v="122.35"/>
    <n v="122.35"/>
    <n v="122.35"/>
    <n v="122.35"/>
    <n v="11.916632610000001"/>
    <n v="11.916632610000001"/>
    <n v="8.3916323730000002"/>
    <n v="8.3916323730000002"/>
  </r>
  <r>
    <d v="2025-11-24T00:00:00"/>
    <x v="32"/>
    <n v="167"/>
    <n v="1"/>
    <n v="1.1100000000000001"/>
    <n v="0.59899999999999998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2"/>
    <n v="239"/>
    <n v="1"/>
    <n v="1.92"/>
    <n v="0.41799999999999998"/>
    <n v="1.92"/>
    <n v="1.92"/>
    <s v="USD"/>
    <n v="1"/>
    <n v="1"/>
    <n v="1"/>
    <n v="1"/>
    <n v="1"/>
    <n v="1"/>
    <n v="1"/>
    <n v="1"/>
    <n v="36.880000000000003"/>
    <n v="36.880000000000003"/>
    <n v="36.880000000000003"/>
    <n v="36.880000000000003"/>
    <n v="5.2060737530000001"/>
    <n v="5.2060737530000001"/>
    <n v="19.208333329999999"/>
    <n v="19.208333329999999"/>
  </r>
  <r>
    <d v="2025-11-24T00:00:00"/>
    <x v="31"/>
    <n v="519"/>
    <n v="2"/>
    <n v="1.2450000000000001"/>
    <n v="0.38500000000000001"/>
    <n v="2.4900000000000002"/>
    <n v="2.49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2"/>
    <n v="2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1"/>
    <n v="2799"/>
    <n v="13"/>
    <n v="0.87"/>
    <n v="0.46400000000000002"/>
    <n v="11.31"/>
    <n v="11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4"/>
    <n v="1967"/>
    <n v="18"/>
    <n v="1.0580000000000001"/>
    <n v="0.91500000000000004"/>
    <n v="19.05"/>
    <n v="19.05"/>
    <s v="USD"/>
    <n v="5"/>
    <n v="5"/>
    <n v="5"/>
    <n v="5"/>
    <n v="5"/>
    <n v="5"/>
    <n v="5"/>
    <n v="5"/>
    <n v="125.01"/>
    <n v="125.01"/>
    <n v="125.01"/>
    <n v="125.01"/>
    <n v="15.2387809"/>
    <n v="15.2387809"/>
    <n v="6.5622047239999999"/>
    <n v="6.5622047239999999"/>
  </r>
  <r>
    <d v="2025-11-24T00:00:00"/>
    <x v="35"/>
    <n v="1590"/>
    <n v="14"/>
    <n v="0.98099999999999998"/>
    <n v="0.88100000000000001"/>
    <n v="13.74"/>
    <n v="13.74"/>
    <s v="USD"/>
    <n v="2"/>
    <n v="2"/>
    <n v="2"/>
    <n v="2"/>
    <n v="2"/>
    <n v="2"/>
    <n v="2"/>
    <n v="2"/>
    <n v="43.76"/>
    <n v="43.76"/>
    <n v="43.76"/>
    <n v="43.76"/>
    <n v="31.398537480000002"/>
    <n v="31.398537480000002"/>
    <n v="3.1848617180000001"/>
    <n v="3.1848617180000001"/>
  </r>
  <r>
    <d v="2025-11-24T00:00:00"/>
    <x v="35"/>
    <n v="2355"/>
    <n v="25"/>
    <n v="0.92"/>
    <n v="1.0620000000000001"/>
    <n v="22.99"/>
    <n v="22.99"/>
    <s v="USD"/>
    <n v="4"/>
    <n v="4"/>
    <n v="4"/>
    <n v="4"/>
    <n v="4"/>
    <n v="4"/>
    <n v="4"/>
    <n v="4"/>
    <n v="86.54"/>
    <n v="86.54"/>
    <n v="86.54"/>
    <n v="86.54"/>
    <n v="26.56574994"/>
    <n v="26.56574994"/>
    <n v="3.764245324"/>
    <n v="3.764245324"/>
  </r>
  <r>
    <d v="2025-11-24T00:00:00"/>
    <x v="33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4"/>
    <n v="2646"/>
    <n v="15"/>
    <n v="1.0780000000000001"/>
    <n v="0.56699999999999995"/>
    <n v="16.170000000000002"/>
    <n v="16.170000000000002"/>
    <s v="USD"/>
    <n v="2"/>
    <n v="3"/>
    <n v="3"/>
    <n v="3"/>
    <n v="2"/>
    <n v="3"/>
    <n v="3"/>
    <n v="3"/>
    <n v="47.86"/>
    <n v="70.739999999999995"/>
    <n v="70.739999999999995"/>
    <n v="70.739999999999995"/>
    <n v="22.858354540000001"/>
    <n v="22.858354540000001"/>
    <n v="4.3747680889999998"/>
    <n v="4.3747680889999998"/>
  </r>
  <r>
    <d v="2025-11-24T00:00:00"/>
    <x v="3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4"/>
    <n v="561"/>
    <n v="5"/>
    <n v="1.278"/>
    <n v="0.89100000000000001"/>
    <n v="6.39"/>
    <n v="6.39"/>
    <s v="USD"/>
    <n v="1"/>
    <n v="1"/>
    <n v="1"/>
    <n v="1"/>
    <n v="1"/>
    <n v="1"/>
    <n v="1"/>
    <n v="1"/>
    <n v="24.98"/>
    <n v="24.98"/>
    <n v="24.98"/>
    <n v="24.98"/>
    <n v="25.580464370000001"/>
    <n v="25.580464370000001"/>
    <n v="3.9092331769999999"/>
    <n v="3.9092331769999999"/>
  </r>
  <r>
    <d v="2025-11-24T00:00:00"/>
    <x v="35"/>
    <n v="1165"/>
    <n v="12"/>
    <n v="1.034"/>
    <n v="1.03"/>
    <n v="12.41"/>
    <n v="12.41"/>
    <s v="USD"/>
    <n v="1"/>
    <n v="1"/>
    <n v="1"/>
    <n v="1"/>
    <n v="1"/>
    <n v="1"/>
    <n v="1"/>
    <n v="1"/>
    <n v="21.88"/>
    <n v="21.88"/>
    <n v="21.88"/>
    <n v="21.88"/>
    <n v="56.718464349999998"/>
    <n v="56.718464349999998"/>
    <n v="1.7630942789999999"/>
    <n v="1.7630942789999999"/>
  </r>
  <r>
    <d v="2025-11-24T00:00:00"/>
    <x v="34"/>
    <n v="4423"/>
    <n v="12"/>
    <n v="0.65200000000000002"/>
    <n v="0.27100000000000002"/>
    <n v="7.82"/>
    <n v="7.82"/>
    <s v="USD"/>
    <n v="3"/>
    <n v="4"/>
    <n v="4"/>
    <n v="4"/>
    <n v="4"/>
    <n v="5"/>
    <n v="5"/>
    <n v="5"/>
    <n v="105.13"/>
    <n v="128.01"/>
    <n v="128.01"/>
    <n v="128.01"/>
    <n v="6.1088977419999999"/>
    <n v="6.1088977419999999"/>
    <n v="16.369565219999998"/>
    <n v="16.369565219999998"/>
  </r>
  <r>
    <d v="2025-11-24T00:00:00"/>
    <x v="33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5"/>
    <n v="3896"/>
    <n v="29"/>
    <n v="0.55800000000000005"/>
    <n v="0.74399999999999999"/>
    <n v="16.190000000000001"/>
    <n v="16.190000000000001"/>
    <s v="USD"/>
    <n v="2"/>
    <n v="2"/>
    <n v="2"/>
    <n v="2"/>
    <n v="2"/>
    <n v="2"/>
    <n v="2"/>
    <n v="2"/>
    <n v="46.86"/>
    <n v="46.86"/>
    <n v="46.86"/>
    <n v="46.86"/>
    <n v="34.549722580000001"/>
    <n v="34.549722580000001"/>
    <n v="2.8943792460000002"/>
    <n v="2.8943792460000002"/>
  </r>
  <r>
    <d v="2025-11-24T00:00:00"/>
    <x v="36"/>
    <n v="1099"/>
    <n v="23"/>
    <n v="2.0409999999999999"/>
    <n v="2.093"/>
    <n v="46.95"/>
    <n v="46.95"/>
    <s v="USD"/>
    <n v="7"/>
    <n v="7"/>
    <n v="7"/>
    <n v="7"/>
    <n v="7"/>
    <n v="7"/>
    <n v="7"/>
    <n v="7"/>
    <n v="190.43"/>
    <n v="190.43"/>
    <n v="190.43"/>
    <n v="190.43"/>
    <n v="24.654728769999998"/>
    <n v="24.654728769999998"/>
    <n v="4.0560170390000003"/>
    <n v="4.0560170390000003"/>
  </r>
  <r>
    <d v="2025-11-24T00:00:00"/>
    <x v="36"/>
    <n v="1112"/>
    <n v="13"/>
    <n v="1.2509999999999999"/>
    <n v="1.169"/>
    <n v="16.260000000000002"/>
    <n v="16.260000000000002"/>
    <s v="USD"/>
    <n v="3"/>
    <n v="3"/>
    <n v="3"/>
    <n v="3"/>
    <n v="3"/>
    <n v="3"/>
    <n v="3"/>
    <n v="3"/>
    <n v="96.86"/>
    <n v="96.86"/>
    <n v="96.86"/>
    <n v="96.86"/>
    <n v="16.787115419999999"/>
    <n v="16.787115419999999"/>
    <n v="5.9569495689999998"/>
    <n v="5.9569495689999998"/>
  </r>
  <r>
    <d v="2025-11-24T00:00:00"/>
    <x v="36"/>
    <n v="1435"/>
    <n v="8"/>
    <n v="1.671"/>
    <n v="0.55700000000000005"/>
    <n v="13.37"/>
    <n v="13.37"/>
    <s v="USD"/>
    <n v="2"/>
    <n v="2"/>
    <n v="2"/>
    <n v="2"/>
    <n v="2"/>
    <n v="2"/>
    <n v="2"/>
    <n v="2"/>
    <n v="56.98"/>
    <n v="56.98"/>
    <n v="56.98"/>
    <n v="56.98"/>
    <n v="23.464373460000001"/>
    <n v="23.464373460000001"/>
    <n v="4.2617801049999997"/>
    <n v="4.2617801049999997"/>
  </r>
  <r>
    <d v="2025-11-24T00:00:00"/>
    <x v="36"/>
    <n v="3480"/>
    <n v="12"/>
    <n v="0.82299999999999995"/>
    <n v="0.34499999999999997"/>
    <n v="9.8699999999999992"/>
    <n v="9.8699999999999992"/>
    <s v="USD"/>
    <n v="2"/>
    <n v="2"/>
    <n v="2"/>
    <n v="2"/>
    <n v="2"/>
    <n v="2"/>
    <n v="2"/>
    <n v="2"/>
    <n v="56.98"/>
    <n v="56.98"/>
    <n v="56.98"/>
    <n v="56.98"/>
    <n v="17.321867319999999"/>
    <n v="17.321867319999999"/>
    <n v="5.7730496450000004"/>
    <n v="5.7730496450000004"/>
  </r>
  <r>
    <d v="2025-11-24T00:00:00"/>
    <x v="37"/>
    <n v="63"/>
    <n v="1"/>
    <n v="2.4300000000000002"/>
    <n v="1.587"/>
    <n v="2.4300000000000002"/>
    <n v="2.43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8"/>
    <n v="11"/>
    <n v="2"/>
    <n v="0.99"/>
    <n v="18.181999999999999"/>
    <n v="1.98"/>
    <n v="1.98"/>
    <s v="USD"/>
    <n v="1"/>
    <n v="1"/>
    <n v="1"/>
    <n v="1"/>
    <n v="2"/>
    <n v="2"/>
    <n v="2"/>
    <n v="2"/>
    <n v="50.98"/>
    <n v="50.98"/>
    <n v="50.98"/>
    <n v="50.98"/>
    <n v="3.8838760300000001"/>
    <n v="3.8838760300000001"/>
    <n v="25.747474749999999"/>
    <n v="25.747474749999999"/>
  </r>
  <r>
    <d v="2025-11-24T00:00:00"/>
    <x v="37"/>
    <n v="120"/>
    <n v="1"/>
    <n v="1.41"/>
    <n v="0.83299999999999996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8"/>
    <n v="31"/>
    <n v="1"/>
    <n v="0.78"/>
    <n v="3.226"/>
    <n v="0.78"/>
    <n v="0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7"/>
    <n v="39"/>
    <n v="1"/>
    <n v="0.69"/>
    <n v="2.5640000000000001"/>
    <n v="0.69"/>
    <n v="0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8"/>
    <n v="22"/>
    <n v="1"/>
    <n v="0.72"/>
    <n v="4.5449999999999999"/>
    <n v="0.72"/>
    <n v="0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37"/>
    <n v="8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9"/>
    <n v="646"/>
    <n v="12"/>
    <n v="1.1759999999999999"/>
    <n v="1.8580000000000001"/>
    <n v="14.11"/>
    <n v="14.11"/>
    <s v="USD"/>
    <n v="3"/>
    <n v="3"/>
    <n v="3"/>
    <n v="3"/>
    <n v="3"/>
    <n v="3"/>
    <n v="3"/>
    <n v="3"/>
    <n v="64.25"/>
    <n v="64.25"/>
    <n v="64.25"/>
    <n v="64.25"/>
    <n v="21.961089489999999"/>
    <n v="21.961089489999999"/>
    <n v="4.5535081499999999"/>
    <n v="4.5535081499999999"/>
  </r>
  <r>
    <d v="2025-11-24T00:00:00"/>
    <x v="40"/>
    <n v="548"/>
    <n v="4"/>
    <n v="1.26"/>
    <n v="0.73"/>
    <n v="5.04"/>
    <n v="5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1"/>
    <n v="1895"/>
    <n v="10"/>
    <n v="1.448"/>
    <n v="0.52800000000000002"/>
    <n v="14.48"/>
    <n v="14.48"/>
    <s v="USD"/>
    <n v="3"/>
    <n v="3"/>
    <n v="3"/>
    <n v="3"/>
    <n v="4"/>
    <n v="4"/>
    <n v="4"/>
    <n v="4"/>
    <n v="80.349999999999994"/>
    <n v="80.349999999999994"/>
    <n v="80.349999999999994"/>
    <n v="80.349999999999994"/>
    <n v="18.02115744"/>
    <n v="18.02115744"/>
    <n v="5.5490331490000004"/>
    <n v="5.5490331490000004"/>
  </r>
  <r>
    <d v="2025-11-24T00:00:00"/>
    <x v="42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9"/>
    <n v="798"/>
    <n v="12"/>
    <n v="0.87"/>
    <n v="1.504"/>
    <n v="10.44"/>
    <n v="10.44"/>
    <s v="USD"/>
    <n v="6"/>
    <n v="6"/>
    <n v="6"/>
    <n v="6"/>
    <n v="6"/>
    <n v="6"/>
    <n v="6"/>
    <n v="6"/>
    <n v="110.72"/>
    <n v="110.72"/>
    <n v="110.72"/>
    <n v="110.72"/>
    <n v="9.4291907510000001"/>
    <n v="9.4291907510000001"/>
    <n v="10.60536398"/>
    <n v="10.60536398"/>
  </r>
  <r>
    <d v="2025-11-24T00:00:00"/>
    <x v="40"/>
    <n v="703"/>
    <n v="7"/>
    <n v="0.999"/>
    <n v="0.996"/>
    <n v="6.99"/>
    <n v="6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1"/>
    <n v="3134"/>
    <n v="15"/>
    <n v="1.214"/>
    <n v="0.47899999999999998"/>
    <n v="18.21"/>
    <n v="18.21"/>
    <s v="USD"/>
    <n v="2"/>
    <n v="2"/>
    <n v="2"/>
    <n v="2"/>
    <n v="2"/>
    <n v="2"/>
    <n v="2"/>
    <n v="2"/>
    <n v="46.37"/>
    <n v="46.37"/>
    <n v="46.37"/>
    <n v="46.37"/>
    <n v="39.271080439999999"/>
    <n v="39.271080439999999"/>
    <n v="2.5464030750000002"/>
    <n v="2.5464030750000002"/>
  </r>
  <r>
    <d v="2025-11-24T00:00:00"/>
    <x v="42"/>
    <n v="6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42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9"/>
    <n v="450"/>
    <n v="5"/>
    <n v="1.542"/>
    <n v="1.111"/>
    <n v="7.71"/>
    <n v="7.71"/>
    <s v="USD"/>
    <n v="2"/>
    <n v="2"/>
    <n v="2"/>
    <n v="2"/>
    <n v="2"/>
    <n v="2"/>
    <n v="2"/>
    <n v="2"/>
    <n v="25.37"/>
    <n v="25.37"/>
    <n v="25.37"/>
    <n v="25.37"/>
    <n v="30.390224669999998"/>
    <n v="30.390224669999998"/>
    <n v="3.290531777"/>
    <n v="3.290531777"/>
  </r>
  <r>
    <d v="2025-11-24T00:00:00"/>
    <x v="40"/>
    <n v="362"/>
    <n v="2"/>
    <n v="0.84"/>
    <n v="0.55200000000000005"/>
    <n v="1.68"/>
    <n v="1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1"/>
    <n v="1091"/>
    <n v="5"/>
    <n v="0.99199999999999999"/>
    <n v="0.45800000000000002"/>
    <n v="4.96"/>
    <n v="4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1"/>
    <n v="2167"/>
    <n v="13"/>
    <n v="0.69199999999999995"/>
    <n v="0.6"/>
    <n v="9"/>
    <n v="9"/>
    <s v="USD"/>
    <n v="1"/>
    <n v="2"/>
    <n v="2"/>
    <n v="2"/>
    <n v="1"/>
    <n v="2"/>
    <n v="2"/>
    <n v="2"/>
    <n v="19.489999999999998"/>
    <n v="38.979999999999997"/>
    <n v="38.979999999999997"/>
    <n v="38.979999999999997"/>
    <n v="23.08876347"/>
    <n v="23.08876347"/>
    <n v="4.3311111110000002"/>
    <n v="4.3311111110000002"/>
  </r>
  <r>
    <d v="2025-11-24T00:00:00"/>
    <x v="39"/>
    <n v="1044"/>
    <n v="8"/>
    <n v="0.49099999999999999"/>
    <n v="0.76600000000000001"/>
    <n v="3.93"/>
    <n v="3.93"/>
    <s v="USD"/>
    <n v="2"/>
    <n v="2"/>
    <n v="2"/>
    <n v="2"/>
    <n v="2"/>
    <n v="2"/>
    <n v="2"/>
    <n v="2"/>
    <n v="25.37"/>
    <n v="25.37"/>
    <n v="25.37"/>
    <n v="25.37"/>
    <n v="15.49073709"/>
    <n v="15.49073709"/>
    <n v="6.4554707379999998"/>
    <n v="6.4554707379999998"/>
  </r>
  <r>
    <d v="2025-11-24T00:00:00"/>
    <x v="42"/>
    <n v="375"/>
    <n v="2"/>
    <n v="0.43"/>
    <n v="0.53300000000000003"/>
    <n v="0.86"/>
    <n v="0.86"/>
    <s v="USD"/>
    <n v="2"/>
    <n v="2"/>
    <n v="2"/>
    <n v="2"/>
    <n v="2"/>
    <n v="2"/>
    <n v="2"/>
    <n v="2"/>
    <n v="44.86"/>
    <n v="44.86"/>
    <n v="44.86"/>
    <n v="44.86"/>
    <n v="1.9170753460000001"/>
    <n v="1.9170753460000001"/>
    <n v="52.162790700000002"/>
    <n v="52.162790700000002"/>
  </r>
  <r>
    <d v="2025-11-24T00:00:00"/>
    <x v="40"/>
    <n v="3156"/>
    <n v="12"/>
    <n v="0.69399999999999995"/>
    <n v="0.38"/>
    <n v="8.33"/>
    <n v="8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8"/>
    <n v="720"/>
    <n v="7"/>
    <n v="0.97699999999999998"/>
    <n v="0.97199999999999998"/>
    <n v="6.84"/>
    <n v="6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3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28"/>
    <n v="740"/>
    <n v="4"/>
    <n v="0.81299999999999994"/>
    <n v="0.54100000000000004"/>
    <n v="3.25"/>
    <n v="3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3"/>
    <n v="97"/>
    <n v="1"/>
    <n v="1.35"/>
    <n v="1.0309999999999999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8"/>
    <n v="930"/>
    <n v="7"/>
    <n v="0.95899999999999996"/>
    <n v="0.753"/>
    <n v="6.71"/>
    <n v="6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3"/>
    <n v="59"/>
    <n v="1"/>
    <n v="0.66"/>
    <n v="1.6950000000000001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3"/>
    <n v="253"/>
    <n v="1"/>
    <n v="0.38"/>
    <n v="0.39500000000000002"/>
    <n v="0.38"/>
    <n v="0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8"/>
    <n v="1401"/>
    <n v="6"/>
    <n v="0.58299999999999996"/>
    <n v="0.42799999999999999"/>
    <n v="3.5"/>
    <n v="3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45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"/>
    <n v="371"/>
    <n v="5"/>
    <n v="2.0819999999999999"/>
    <n v="1.3480000000000001"/>
    <n v="10.41"/>
    <n v="10.41"/>
    <s v="USD"/>
    <n v="1"/>
    <n v="1"/>
    <n v="1"/>
    <n v="1"/>
    <n v="1"/>
    <n v="1"/>
    <n v="1"/>
    <n v="1"/>
    <n v="30.88"/>
    <n v="30.88"/>
    <n v="30.88"/>
    <n v="30.88"/>
    <n v="33.711139899999999"/>
    <n v="33.711139899999999"/>
    <n v="2.9663784820000001"/>
    <n v="2.9663784820000001"/>
  </r>
  <r>
    <d v="2025-11-24T00:00:00"/>
    <x v="5"/>
    <n v="304"/>
    <n v="6"/>
    <n v="0.98"/>
    <n v="1.974"/>
    <n v="5.88"/>
    <n v="5.88"/>
    <s v="USD"/>
    <n v="1"/>
    <n v="1"/>
    <n v="1"/>
    <n v="1"/>
    <n v="1"/>
    <n v="1"/>
    <n v="1"/>
    <n v="1"/>
    <n v="21.88"/>
    <n v="21.88"/>
    <n v="21.88"/>
    <n v="21.88"/>
    <n v="26.873857399999999"/>
    <n v="26.873857399999999"/>
    <n v="3.721088435"/>
    <n v="3.721088435"/>
  </r>
  <r>
    <d v="2025-11-24T00:00:00"/>
    <x v="3"/>
    <n v="2911"/>
    <n v="6"/>
    <n v="1.5"/>
    <n v="0.20599999999999999"/>
    <n v="9"/>
    <n v="9"/>
    <s v="USD"/>
    <n v="1"/>
    <n v="1"/>
    <n v="1"/>
    <n v="1"/>
    <n v="1"/>
    <n v="1"/>
    <n v="1"/>
    <n v="1"/>
    <n v="30.88"/>
    <n v="30.88"/>
    <n v="30.88"/>
    <n v="30.88"/>
    <n v="29.14507772"/>
    <n v="29.14507772"/>
    <n v="3.4311111109999999"/>
    <n v="3.4311111109999999"/>
  </r>
  <r>
    <d v="2025-11-24T00:00:00"/>
    <x v="5"/>
    <n v="3491"/>
    <n v="13"/>
    <n v="0.86199999999999999"/>
    <n v="0.372"/>
    <n v="11.2"/>
    <n v="11.2"/>
    <s v="USD"/>
    <n v="6"/>
    <n v="9"/>
    <n v="9"/>
    <n v="9"/>
    <n v="6"/>
    <n v="9"/>
    <n v="9"/>
    <n v="9"/>
    <n v="173.89"/>
    <n v="260.14"/>
    <n v="260.14"/>
    <n v="260.14"/>
    <n v="4.3053740290000002"/>
    <n v="4.3053740290000002"/>
    <n v="23.226785710000001"/>
    <n v="23.226785710000001"/>
  </r>
  <r>
    <d v="2025-11-24T00:00:00"/>
    <x v="8"/>
    <n v="944"/>
    <n v="2"/>
    <n v="1.26"/>
    <n v="0.21199999999999999"/>
    <n v="2.52"/>
    <n v="2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45"/>
    <n v="227"/>
    <n v="1"/>
    <n v="0.48"/>
    <n v="0.441"/>
    <n v="0.48"/>
    <n v="0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5"/>
    <n v="628"/>
    <n v="6"/>
    <n v="0.78700000000000003"/>
    <n v="0.95499999999999996"/>
    <n v="4.72"/>
    <n v="4.72"/>
    <s v="USD"/>
    <n v="3"/>
    <n v="3"/>
    <n v="3"/>
    <n v="3"/>
    <n v="3"/>
    <n v="3"/>
    <n v="3"/>
    <n v="3"/>
    <n v="78.64"/>
    <n v="78.64"/>
    <n v="78.64"/>
    <n v="78.64"/>
    <n v="6.0020345879999999"/>
    <n v="6.0020345879999999"/>
    <n v="16.66101695"/>
    <n v="16.66101695"/>
  </r>
  <r>
    <d v="2025-11-24T00:00:00"/>
    <x v="8"/>
    <n v="302"/>
    <n v="6"/>
    <n v="1.4570000000000001"/>
    <n v="1.9870000000000001"/>
    <n v="8.74"/>
    <n v="8.74"/>
    <s v="USD"/>
    <n v="1"/>
    <n v="1"/>
    <n v="1"/>
    <n v="1"/>
    <n v="1"/>
    <n v="1"/>
    <n v="1"/>
    <n v="1"/>
    <n v="36.49"/>
    <n v="36.49"/>
    <n v="36.49"/>
    <n v="36.49"/>
    <n v="23.951767610000001"/>
    <n v="23.951767610000001"/>
    <n v="4.1750572080000001"/>
    <n v="4.1750572080000001"/>
  </r>
  <r>
    <d v="2025-11-24T00:00:00"/>
    <x v="45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"/>
    <n v="456"/>
    <n v="5"/>
    <n v="1.746"/>
    <n v="1.0960000000000001"/>
    <n v="8.73"/>
    <n v="8.73"/>
    <s v="USD"/>
    <n v="2"/>
    <n v="2"/>
    <n v="2"/>
    <n v="2"/>
    <n v="2"/>
    <n v="2"/>
    <n v="2"/>
    <n v="2"/>
    <n v="67.37"/>
    <n v="67.37"/>
    <n v="67.37"/>
    <n v="67.37"/>
    <n v="12.95829004"/>
    <n v="12.95829004"/>
    <n v="7.7170675830000004"/>
    <n v="7.7170675830000004"/>
  </r>
  <r>
    <d v="2025-11-24T00:00:00"/>
    <x v="8"/>
    <n v="1112"/>
    <n v="6"/>
    <n v="0.80300000000000005"/>
    <n v="0.54"/>
    <n v="4.82"/>
    <n v="4.82"/>
    <s v="USD"/>
    <n v="2"/>
    <n v="3"/>
    <n v="3"/>
    <n v="3"/>
    <n v="2"/>
    <n v="4"/>
    <n v="4"/>
    <n v="4"/>
    <n v="52.37"/>
    <n v="114.13"/>
    <n v="114.13"/>
    <n v="114.13"/>
    <n v="4.223254184"/>
    <n v="4.223254184"/>
    <n v="23.678423240000001"/>
    <n v="23.678423240000001"/>
  </r>
  <r>
    <d v="2025-11-24T00:00:00"/>
    <x v="3"/>
    <n v="716"/>
    <n v="3"/>
    <n v="0.55300000000000005"/>
    <n v="0.41899999999999998"/>
    <n v="1.66"/>
    <n v="1.66"/>
    <s v="USD"/>
    <n v="1"/>
    <n v="1"/>
    <n v="1"/>
    <n v="1"/>
    <n v="1"/>
    <n v="1"/>
    <n v="1"/>
    <n v="1"/>
    <n v="30.88"/>
    <n v="30.88"/>
    <n v="30.88"/>
    <n v="30.88"/>
    <n v="5.375647668"/>
    <n v="5.375647668"/>
    <n v="18.602409640000001"/>
    <n v="18.602409640000001"/>
  </r>
  <r>
    <d v="2025-11-24T00:00:00"/>
    <x v="45"/>
    <n v="330"/>
    <n v="1"/>
    <n v="0.47"/>
    <n v="0.30299999999999999"/>
    <n v="0.47"/>
    <n v="0.4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5"/>
    <n v="2090"/>
    <n v="21"/>
    <n v="0.38800000000000001"/>
    <n v="1.0049999999999999"/>
    <n v="8.15"/>
    <n v="8.15"/>
    <s v="USD"/>
    <n v="2"/>
    <n v="3"/>
    <n v="3"/>
    <n v="3"/>
    <n v="2"/>
    <n v="3"/>
    <n v="3"/>
    <n v="3"/>
    <n v="43.76"/>
    <n v="68.64"/>
    <n v="68.64"/>
    <n v="68.64"/>
    <n v="11.873543120000001"/>
    <n v="11.873543120000001"/>
    <n v="8.42208589"/>
    <n v="8.42208589"/>
  </r>
  <r>
    <d v="2025-11-24T00:00:00"/>
    <x v="2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15"/>
    <n v="506"/>
    <n v="2"/>
    <n v="2.605"/>
    <n v="0.39500000000000002"/>
    <n v="5.21"/>
    <n v="5.2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22"/>
    <n v="153"/>
    <n v="2"/>
    <n v="3.8250000000000002"/>
    <n v="1.3069999999999999"/>
    <n v="7.65"/>
    <n v="7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12"/>
    <n v="1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13"/>
    <n v="1044"/>
    <n v="2"/>
    <n v="4.9400000000000004"/>
    <n v="0.192"/>
    <n v="9.8800000000000008"/>
    <n v="9.8800000000000008"/>
    <s v="USD"/>
    <n v="2"/>
    <n v="2"/>
    <n v="2"/>
    <n v="2"/>
    <n v="5"/>
    <n v="5"/>
    <n v="5"/>
    <n v="5"/>
    <n v="283.45"/>
    <n v="283.45"/>
    <n v="283.45"/>
    <n v="283.45"/>
    <n v="3.4856235670000002"/>
    <n v="3.4856235670000002"/>
    <n v="28.689271260000002"/>
    <n v="28.689271260000002"/>
  </r>
  <r>
    <d v="2025-11-24T00:00:00"/>
    <x v="16"/>
    <n v="1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46"/>
    <n v="19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10"/>
    <n v="862"/>
    <n v="2"/>
    <n v="3.53"/>
    <n v="0.23200000000000001"/>
    <n v="7.06"/>
    <n v="7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8"/>
    <n v="14"/>
    <n v="1"/>
    <n v="3.56"/>
    <n v="7.1429999999999998"/>
    <n v="3.56"/>
    <n v="3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4T00:00:00"/>
    <x v="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11"/>
    <n v="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49"/>
    <n v="2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26"/>
    <n v="6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4T00:00:00"/>
    <x v="39"/>
    <n v="268"/>
    <n v="3"/>
    <n v="1.917"/>
    <n v="1.119"/>
    <n v="5.75"/>
    <n v="5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0"/>
    <n v="6011"/>
    <n v="30"/>
    <n v="1.679"/>
    <n v="0.499"/>
    <n v="50.36"/>
    <n v="50.36"/>
    <s v="USD"/>
    <n v="11"/>
    <n v="12"/>
    <n v="12"/>
    <n v="12"/>
    <n v="11"/>
    <n v="12"/>
    <n v="12"/>
    <n v="12"/>
    <n v="229.93"/>
    <n v="243.81"/>
    <n v="243.81"/>
    <n v="243.81"/>
    <n v="20.655428409999999"/>
    <n v="20.655428409999999"/>
    <n v="4.8413423350000002"/>
    <n v="4.8413423350000002"/>
  </r>
  <r>
    <d v="2025-11-25T00:00:00"/>
    <x v="1"/>
    <n v="7009"/>
    <n v="80"/>
    <n v="2.4830000000000001"/>
    <n v="1.141"/>
    <n v="198.6"/>
    <n v="198.6"/>
    <s v="USD"/>
    <n v="16"/>
    <n v="17"/>
    <n v="17"/>
    <n v="17"/>
    <n v="17"/>
    <n v="18"/>
    <n v="18"/>
    <n v="18"/>
    <n v="440.19"/>
    <n v="465.17"/>
    <n v="465.17"/>
    <n v="465.17"/>
    <n v="42.69406884"/>
    <n v="42.69406884"/>
    <n v="2.3422457200000002"/>
    <n v="2.3422457200000002"/>
  </r>
  <r>
    <d v="2025-11-25T00:00:00"/>
    <x v="2"/>
    <n v="2587"/>
    <n v="27"/>
    <n v="3.6749999999999998"/>
    <n v="1.044"/>
    <n v="99.23"/>
    <n v="99.23"/>
    <s v="USD"/>
    <n v="5"/>
    <n v="5"/>
    <n v="5"/>
    <n v="5"/>
    <n v="5"/>
    <n v="5"/>
    <n v="5"/>
    <n v="5"/>
    <n v="144.01"/>
    <n v="144.01"/>
    <n v="144.01"/>
    <n v="144.01"/>
    <n v="68.904937160000003"/>
    <n v="68.904937160000003"/>
    <n v="1.451274816"/>
    <n v="1.451274816"/>
  </r>
  <r>
    <d v="2025-11-25T00:00:00"/>
    <x v="3"/>
    <n v="4060"/>
    <n v="26"/>
    <n v="3.718"/>
    <n v="0.64"/>
    <n v="96.67"/>
    <n v="96.67"/>
    <s v="USD"/>
    <n v="1"/>
    <n v="1"/>
    <n v="1"/>
    <n v="1"/>
    <n v="1"/>
    <n v="1"/>
    <n v="1"/>
    <n v="1"/>
    <n v="30.88"/>
    <n v="30.88"/>
    <n v="30.88"/>
    <n v="30.88"/>
    <n v="313.05051809999998"/>
    <n v="313.05051809999998"/>
    <n v="0.31943726080000001"/>
    <n v="0.31943726080000001"/>
  </r>
  <r>
    <d v="2025-11-25T00:00:00"/>
    <x v="4"/>
    <n v="1295"/>
    <n v="3"/>
    <n v="4.5069999999999997"/>
    <n v="0.23200000000000001"/>
    <n v="13.52"/>
    <n v="13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5"/>
    <n v="3581"/>
    <n v="23"/>
    <n v="1.7689999999999999"/>
    <n v="0.64200000000000002"/>
    <n v="40.68"/>
    <n v="40.68"/>
    <s v="USD"/>
    <n v="5"/>
    <n v="6"/>
    <n v="6"/>
    <n v="6"/>
    <n v="5"/>
    <n v="6"/>
    <n v="6"/>
    <n v="6"/>
    <n v="148.62"/>
    <n v="185.5"/>
    <n v="185.5"/>
    <n v="185.5"/>
    <n v="21.929919139999999"/>
    <n v="21.929919139999999"/>
    <n v="4.5599803339999996"/>
    <n v="4.5599803339999996"/>
  </r>
  <r>
    <d v="2025-11-25T00:00:00"/>
    <x v="44"/>
    <n v="9857"/>
    <n v="71"/>
    <n v="2.8149999999999999"/>
    <n v="0.72"/>
    <n v="199.9"/>
    <n v="199.9"/>
    <s v="USD"/>
    <n v="17"/>
    <n v="19"/>
    <n v="19"/>
    <n v="19"/>
    <n v="18"/>
    <n v="20"/>
    <n v="20"/>
    <n v="20"/>
    <n v="620.82000000000005"/>
    <n v="716.7"/>
    <n v="716.7"/>
    <n v="716.7"/>
    <n v="27.89172597"/>
    <n v="27.89172597"/>
    <n v="3.5852926460000001"/>
    <n v="3.5852926460000001"/>
  </r>
  <r>
    <d v="2025-11-25T00:00:00"/>
    <x v="6"/>
    <n v="1661"/>
    <n v="17"/>
    <n v="2.1360000000000001"/>
    <n v="1.0229999999999999"/>
    <n v="36.31"/>
    <n v="36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7"/>
    <n v="5164"/>
    <n v="28"/>
    <n v="2.7320000000000002"/>
    <n v="0.54200000000000004"/>
    <n v="76.5"/>
    <n v="76.5"/>
    <s v="USD"/>
    <n v="9"/>
    <n v="9"/>
    <n v="9"/>
    <n v="9"/>
    <n v="10"/>
    <n v="10"/>
    <n v="10"/>
    <n v="10"/>
    <n v="549.01"/>
    <n v="549.01"/>
    <n v="549.01"/>
    <n v="549.01"/>
    <n v="13.934172419999999"/>
    <n v="13.934172419999999"/>
    <n v="7.1766013070000003"/>
    <n v="7.1766013070000003"/>
  </r>
  <r>
    <d v="2025-11-25T00:00:00"/>
    <x v="35"/>
    <n v="2550"/>
    <n v="18"/>
    <n v="1.647"/>
    <n v="0.70599999999999996"/>
    <n v="29.64"/>
    <n v="29.64"/>
    <s v="USD"/>
    <n v="5"/>
    <n v="6"/>
    <n v="6"/>
    <n v="6"/>
    <n v="5"/>
    <n v="6"/>
    <n v="6"/>
    <n v="6"/>
    <n v="132.6"/>
    <n v="169.48"/>
    <n v="169.48"/>
    <n v="169.48"/>
    <n v="17.488789239999999"/>
    <n v="17.488789239999999"/>
    <n v="5.7179487179999997"/>
    <n v="5.7179487179999997"/>
  </r>
  <r>
    <d v="2025-11-25T00:00:00"/>
    <x v="8"/>
    <n v="1205"/>
    <n v="9"/>
    <n v="3.5419999999999998"/>
    <n v="0.747"/>
    <n v="31.88"/>
    <n v="31.88"/>
    <s v="USD"/>
    <n v="3"/>
    <n v="3"/>
    <n v="3"/>
    <n v="3"/>
    <n v="3"/>
    <n v="3"/>
    <n v="3"/>
    <n v="3"/>
    <n v="93.47"/>
    <n v="93.47"/>
    <n v="93.47"/>
    <n v="93.47"/>
    <n v="34.107200169999999"/>
    <n v="34.107200169999999"/>
    <n v="2.9319322460000001"/>
    <n v="2.9319322460000001"/>
  </r>
  <r>
    <d v="2025-11-25T00:00:00"/>
    <x v="9"/>
    <n v="2680"/>
    <n v="15"/>
    <n v="1.5509999999999999"/>
    <n v="0.56000000000000005"/>
    <n v="23.27"/>
    <n v="23.27"/>
    <s v="USD"/>
    <n v="4"/>
    <n v="4"/>
    <n v="4"/>
    <n v="4"/>
    <n v="4"/>
    <n v="4"/>
    <n v="4"/>
    <n v="4"/>
    <n v="87.52"/>
    <n v="87.52"/>
    <n v="87.52"/>
    <n v="87.52"/>
    <n v="26.58820841"/>
    <n v="26.58820841"/>
    <n v="3.7610657500000002"/>
    <n v="3.7610657500000002"/>
  </r>
  <r>
    <d v="2025-11-25T00:00:00"/>
    <x v="4"/>
    <n v="5145"/>
    <n v="59"/>
    <n v="4.7030000000000003"/>
    <n v="1.147"/>
    <n v="277.45999999999998"/>
    <n v="277.45999999999998"/>
    <s v="USD"/>
    <n v="23"/>
    <n v="23"/>
    <n v="23"/>
    <n v="23"/>
    <n v="25"/>
    <n v="25"/>
    <n v="25"/>
    <n v="25"/>
    <n v="975.91"/>
    <n v="975.91"/>
    <n v="975.91"/>
    <n v="975.91"/>
    <n v="28.430900390000001"/>
    <n v="28.430900390000001"/>
    <n v="3.5172997910000001"/>
    <n v="3.5172997910000001"/>
  </r>
  <r>
    <d v="2025-11-25T00:00:00"/>
    <x v="10"/>
    <n v="3812"/>
    <n v="22"/>
    <n v="5.4189999999999996"/>
    <n v="0.57699999999999996"/>
    <n v="119.21"/>
    <n v="119.21"/>
    <s v="USD"/>
    <n v="6"/>
    <n v="6"/>
    <n v="6"/>
    <n v="6"/>
    <n v="11"/>
    <n v="11"/>
    <n v="11"/>
    <n v="11"/>
    <n v="373.01"/>
    <n v="373.01"/>
    <n v="373.01"/>
    <n v="373.01"/>
    <n v="31.958928719999999"/>
    <n v="31.958928719999999"/>
    <n v="3.1290160220000001"/>
    <n v="3.1290160220000001"/>
  </r>
  <r>
    <d v="2025-11-25T00:00:00"/>
    <x v="11"/>
    <n v="3412"/>
    <n v="12"/>
    <n v="4.9809999999999999"/>
    <n v="0.35199999999999998"/>
    <n v="59.77"/>
    <n v="59.77"/>
    <s v="USD"/>
    <n v="8"/>
    <n v="8"/>
    <n v="8"/>
    <n v="8"/>
    <n v="9"/>
    <n v="9"/>
    <n v="9"/>
    <n v="9"/>
    <n v="279.13"/>
    <n v="279.13"/>
    <n v="279.13"/>
    <n v="279.13"/>
    <n v="21.4129617"/>
    <n v="21.4129617"/>
    <n v="4.6700685960000001"/>
    <n v="4.6700685960000001"/>
  </r>
  <r>
    <d v="2025-11-25T00:00:00"/>
    <x v="12"/>
    <n v="4625"/>
    <n v="27"/>
    <n v="5.8040000000000003"/>
    <n v="0.58399999999999996"/>
    <n v="156.72"/>
    <n v="156.72"/>
    <s v="USD"/>
    <n v="13"/>
    <n v="16"/>
    <n v="16"/>
    <n v="16"/>
    <n v="13"/>
    <n v="16"/>
    <n v="16"/>
    <n v="16"/>
    <n v="366.37"/>
    <n v="452.62"/>
    <n v="452.62"/>
    <n v="452.62"/>
    <n v="34.625071800000001"/>
    <n v="34.625071800000001"/>
    <n v="2.8880806529999998"/>
    <n v="2.8880806529999998"/>
  </r>
  <r>
    <d v="2025-11-25T00:00:00"/>
    <x v="13"/>
    <n v="9972"/>
    <n v="50"/>
    <n v="3.0270000000000001"/>
    <n v="0.501"/>
    <n v="151.33000000000001"/>
    <n v="151.33000000000001"/>
    <s v="USD"/>
    <n v="12"/>
    <n v="14"/>
    <n v="14"/>
    <n v="14"/>
    <n v="13"/>
    <n v="17"/>
    <n v="17"/>
    <n v="17"/>
    <n v="325.05"/>
    <n v="420.97"/>
    <n v="420.97"/>
    <n v="420.97"/>
    <n v="35.947929780000003"/>
    <n v="35.947929780000003"/>
    <n v="2.7818013609999999"/>
    <n v="2.7818013609999999"/>
  </r>
  <r>
    <d v="2025-11-25T00:00:00"/>
    <x v="45"/>
    <n v="1974"/>
    <n v="7"/>
    <n v="2.83"/>
    <n v="0.35499999999999998"/>
    <n v="19.809999999999999"/>
    <n v="19.80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14"/>
    <n v="4148"/>
    <n v="29"/>
    <n v="3.157"/>
    <n v="0.69899999999999995"/>
    <n v="91.55"/>
    <n v="9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6"/>
    <n v="5925"/>
    <n v="11"/>
    <n v="2.5510000000000002"/>
    <n v="0.186"/>
    <n v="28.06"/>
    <n v="28.0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15"/>
    <n v="1760"/>
    <n v="13"/>
    <n v="3.706"/>
    <n v="0.73899999999999999"/>
    <n v="48.18"/>
    <n v="48.18"/>
    <s v="USD"/>
    <n v="2"/>
    <n v="2"/>
    <n v="2"/>
    <n v="2"/>
    <n v="2"/>
    <n v="2"/>
    <n v="2"/>
    <n v="2"/>
    <n v="65.98"/>
    <n v="65.98"/>
    <n v="65.98"/>
    <n v="65.98"/>
    <n v="73.022127920000003"/>
    <n v="73.022127920000003"/>
    <n v="1.369447904"/>
    <n v="1.369447904"/>
  </r>
  <r>
    <d v="2025-11-25T00:00:00"/>
    <x v="16"/>
    <n v="2265"/>
    <n v="17"/>
    <n v="3.6920000000000002"/>
    <n v="0.751"/>
    <n v="62.77"/>
    <n v="62.77"/>
    <s v="USD"/>
    <n v="7"/>
    <n v="7"/>
    <n v="7"/>
    <n v="7"/>
    <n v="7"/>
    <n v="7"/>
    <n v="7"/>
    <n v="7"/>
    <n v="261.58"/>
    <n v="261.58"/>
    <n v="261.58"/>
    <n v="261.58"/>
    <n v="23.996482910000001"/>
    <n v="23.996482910000001"/>
    <n v="4.1672773620000001"/>
    <n v="4.1672773620000001"/>
  </r>
  <r>
    <d v="2025-11-25T00:00:00"/>
    <x v="29"/>
    <n v="2768"/>
    <n v="5"/>
    <n v="2.93"/>
    <n v="0.18099999999999999"/>
    <n v="14.65"/>
    <n v="14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8"/>
    <n v="1074"/>
    <n v="7"/>
    <n v="5.1070000000000002"/>
    <n v="0.65200000000000002"/>
    <n v="35.75"/>
    <n v="35.75"/>
    <s v="USD"/>
    <n v="3"/>
    <n v="3"/>
    <n v="3"/>
    <n v="3"/>
    <n v="3"/>
    <n v="3"/>
    <n v="3"/>
    <n v="3"/>
    <n v="60.96"/>
    <n v="60.96"/>
    <n v="60.96"/>
    <n v="60.96"/>
    <n v="58.645013120000002"/>
    <n v="58.645013120000002"/>
    <n v="1.7051748250000001"/>
    <n v="1.7051748250000001"/>
  </r>
  <r>
    <d v="2025-11-25T00:00:00"/>
    <x v="49"/>
    <n v="4241"/>
    <n v="38"/>
    <n v="2.1110000000000002"/>
    <n v="0.89600000000000002"/>
    <n v="80.22"/>
    <n v="80.22"/>
    <s v="USD"/>
    <n v="8"/>
    <n v="9"/>
    <n v="9"/>
    <n v="9"/>
    <n v="11"/>
    <n v="12"/>
    <n v="12"/>
    <n v="12"/>
    <n v="304.27"/>
    <n v="338.76"/>
    <n v="338.76"/>
    <n v="338.76"/>
    <n v="23.680481759999999"/>
    <n v="23.680481759999999"/>
    <n v="4.2228870609999998"/>
    <n v="4.2228870609999998"/>
  </r>
  <r>
    <d v="2025-11-25T00:00:00"/>
    <x v="17"/>
    <n v="1827"/>
    <n v="7"/>
    <n v="4.8710000000000004"/>
    <n v="0.38300000000000001"/>
    <n v="34.1"/>
    <n v="34.1"/>
    <s v="USD"/>
    <n v="5"/>
    <n v="5"/>
    <n v="5"/>
    <n v="5"/>
    <n v="7"/>
    <n v="7"/>
    <n v="7"/>
    <n v="7"/>
    <n v="459.21"/>
    <n v="459.21"/>
    <n v="459.21"/>
    <n v="459.21"/>
    <n v="7.4257964769999996"/>
    <n v="7.4257964769999996"/>
    <n v="13.466568909999999"/>
    <n v="13.466568909999999"/>
  </r>
  <r>
    <d v="2025-11-25T00:00:00"/>
    <x v="37"/>
    <n v="1114"/>
    <n v="4"/>
    <n v="7.7949999999999999"/>
    <n v="0.35899999999999999"/>
    <n v="31.18"/>
    <n v="31.18"/>
    <s v="USD"/>
    <n v="1"/>
    <n v="1"/>
    <n v="1"/>
    <n v="1"/>
    <n v="1"/>
    <n v="1"/>
    <n v="1"/>
    <n v="1"/>
    <n v="35.880000000000003"/>
    <n v="35.880000000000003"/>
    <n v="35.880000000000003"/>
    <n v="35.880000000000003"/>
    <n v="86.90078038"/>
    <n v="86.90078038"/>
    <n v="1.1507376520000001"/>
    <n v="1.1507376520000001"/>
  </r>
  <r>
    <d v="2025-11-25T00:00:00"/>
    <x v="18"/>
    <n v="3525"/>
    <n v="12"/>
    <n v="3.0619999999999998"/>
    <n v="0.34"/>
    <n v="36.74"/>
    <n v="36.74"/>
    <s v="USD"/>
    <n v="2"/>
    <n v="2"/>
    <n v="2"/>
    <n v="2"/>
    <n v="2"/>
    <n v="2"/>
    <n v="2"/>
    <n v="2"/>
    <n v="64.760000000000005"/>
    <n v="64.760000000000005"/>
    <n v="64.760000000000005"/>
    <n v="64.760000000000005"/>
    <n v="56.732550959999998"/>
    <n v="56.732550959999998"/>
    <n v="1.762656505"/>
    <n v="1.762656505"/>
  </r>
  <r>
    <d v="2025-11-25T00:00:00"/>
    <x v="19"/>
    <n v="1751"/>
    <n v="10"/>
    <n v="7.8940000000000001"/>
    <n v="0.57099999999999995"/>
    <n v="78.94"/>
    <n v="78.94"/>
    <s v="USD"/>
    <n v="1"/>
    <n v="1"/>
    <n v="1"/>
    <n v="1"/>
    <n v="10"/>
    <n v="10"/>
    <n v="10"/>
    <n v="10"/>
    <n v="711.6"/>
    <n v="711.6"/>
    <n v="711.6"/>
    <n v="711.6"/>
    <n v="11.09331085"/>
    <n v="11.09331085"/>
    <n v="9.0144413480000001"/>
    <n v="9.0144413480000001"/>
  </r>
  <r>
    <d v="2025-11-25T00:00:00"/>
    <x v="20"/>
    <n v="2991"/>
    <n v="10"/>
    <n v="3.8290000000000002"/>
    <n v="0.33400000000000002"/>
    <n v="38.29"/>
    <n v="38.29"/>
    <s v="USD"/>
    <n v="2"/>
    <n v="3"/>
    <n v="3"/>
    <n v="3"/>
    <n v="3"/>
    <n v="4"/>
    <n v="4"/>
    <n v="4"/>
    <n v="165.45"/>
    <n v="450.33"/>
    <n v="450.33"/>
    <n v="450.33"/>
    <n v="8.5026536099999994"/>
    <n v="8.5026536099999994"/>
    <n v="11.76103421"/>
    <n v="11.76103421"/>
  </r>
  <r>
    <d v="2025-11-25T00:00:00"/>
    <x v="21"/>
    <n v="2896"/>
    <n v="21"/>
    <n v="3.2229999999999999"/>
    <n v="0.72499999999999998"/>
    <n v="67.680000000000007"/>
    <n v="67.680000000000007"/>
    <s v="USD"/>
    <n v="5"/>
    <n v="5"/>
    <n v="5"/>
    <n v="5"/>
    <n v="6"/>
    <n v="6"/>
    <n v="6"/>
    <n v="6"/>
    <n v="202.41"/>
    <n v="202.41"/>
    <n v="202.41"/>
    <n v="202.41"/>
    <n v="33.437083149999999"/>
    <n v="33.437083149999999"/>
    <n v="2.990691489"/>
    <n v="2.990691489"/>
  </r>
  <r>
    <d v="2025-11-25T00:00:00"/>
    <x v="22"/>
    <n v="606"/>
    <n v="4"/>
    <n v="2.843"/>
    <n v="0.66"/>
    <n v="11.37"/>
    <n v="11.37"/>
    <s v="USD"/>
    <n v="1"/>
    <n v="1"/>
    <n v="1"/>
    <n v="1"/>
    <n v="1"/>
    <n v="1"/>
    <n v="1"/>
    <n v="1"/>
    <n v="26.49"/>
    <n v="26.49"/>
    <n v="26.49"/>
    <n v="26.49"/>
    <n v="42.921857299999999"/>
    <n v="42.921857299999999"/>
    <n v="2.3298153030000002"/>
    <n v="2.3298153030000002"/>
  </r>
  <r>
    <d v="2025-11-25T00:00:00"/>
    <x v="3"/>
    <n v="378"/>
    <n v="1"/>
    <n v="4.67"/>
    <n v="0.26500000000000001"/>
    <n v="4.67"/>
    <n v="4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6"/>
    <n v="11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45"/>
    <n v="271"/>
    <n v="1"/>
    <n v="3.09"/>
    <n v="0.36899999999999999"/>
    <n v="3.09"/>
    <n v="3.0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10"/>
    <n v="6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4"/>
    <n v="283"/>
    <n v="3"/>
    <n v="3.7730000000000001"/>
    <n v="1.06"/>
    <n v="11.32"/>
    <n v="1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23"/>
    <n v="305"/>
    <n v="1"/>
    <n v="7.92"/>
    <n v="0.32800000000000001"/>
    <n v="7.92"/>
    <n v="7.92"/>
    <s v="USD"/>
    <n v="1"/>
    <n v="1"/>
    <n v="1"/>
    <n v="1"/>
    <n v="1"/>
    <n v="1"/>
    <n v="1"/>
    <n v="1"/>
    <n v="26.49"/>
    <n v="26.49"/>
    <n v="26.49"/>
    <n v="26.49"/>
    <n v="29.898074749999999"/>
    <n v="29.898074749999999"/>
    <n v="3.3446969700000002"/>
    <n v="3.3446969700000002"/>
  </r>
  <r>
    <d v="2025-11-25T00:00:00"/>
    <x v="34"/>
    <n v="5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8"/>
    <n v="140"/>
    <n v="1"/>
    <n v="2.2799999999999998"/>
    <n v="0.71399999999999997"/>
    <n v="2.2799999999999998"/>
    <n v="2.27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0"/>
    <n v="5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2"/>
    <n v="170"/>
    <n v="1"/>
    <n v="1.71"/>
    <n v="0.58799999999999997"/>
    <n v="1.71"/>
    <n v="1.71"/>
    <s v="USD"/>
    <n v="1"/>
    <n v="1"/>
    <n v="1"/>
    <n v="1"/>
    <n v="1"/>
    <n v="1"/>
    <n v="1"/>
    <n v="1"/>
    <n v="89.9"/>
    <n v="89.9"/>
    <n v="89.9"/>
    <n v="89.9"/>
    <n v="1.902113459"/>
    <n v="1.902113459"/>
    <n v="52.573099419999998"/>
    <n v="52.573099419999998"/>
  </r>
  <r>
    <d v="2025-11-25T00:00:00"/>
    <x v="6"/>
    <n v="483"/>
    <n v="6"/>
    <n v="3.2320000000000002"/>
    <n v="1.242"/>
    <n v="19.39"/>
    <n v="19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15"/>
    <n v="167"/>
    <n v="1"/>
    <n v="4.95"/>
    <n v="0.59899999999999998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6"/>
    <n v="2550"/>
    <n v="4"/>
    <n v="2.948"/>
    <n v="0.157"/>
    <n v="11.79"/>
    <n v="1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2"/>
    <n v="3768"/>
    <n v="17"/>
    <n v="3.2810000000000001"/>
    <n v="0.45100000000000001"/>
    <n v="55.78"/>
    <n v="55.78"/>
    <s v="USD"/>
    <n v="4"/>
    <n v="5"/>
    <n v="5"/>
    <n v="5"/>
    <n v="4"/>
    <n v="5"/>
    <n v="5"/>
    <n v="5"/>
    <n v="126.52"/>
    <n v="163.4"/>
    <n v="163.4"/>
    <n v="163.4"/>
    <n v="34.1370869"/>
    <n v="34.1370869"/>
    <n v="2.9293653640000001"/>
    <n v="2.9293653640000001"/>
  </r>
  <r>
    <d v="2025-11-25T00:00:00"/>
    <x v="47"/>
    <n v="4414"/>
    <n v="16"/>
    <n v="2.1269999999999998"/>
    <n v="0.36199999999999999"/>
    <n v="34.03"/>
    <n v="34.03"/>
    <s v="USD"/>
    <n v="7"/>
    <n v="7"/>
    <n v="7"/>
    <n v="7"/>
    <n v="7"/>
    <n v="7"/>
    <n v="7"/>
    <n v="7"/>
    <n v="203.68"/>
    <n v="203.68"/>
    <n v="203.68"/>
    <n v="203.68"/>
    <n v="16.70758052"/>
    <n v="16.70758052"/>
    <n v="5.9853070820000003"/>
    <n v="5.9853070820000003"/>
  </r>
  <r>
    <d v="2025-11-25T00:00:00"/>
    <x v="24"/>
    <n v="477"/>
    <n v="2"/>
    <n v="4.0750000000000002"/>
    <n v="0.41899999999999998"/>
    <n v="8.15"/>
    <n v="8.1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"/>
    <n v="663"/>
    <n v="5"/>
    <n v="2.976"/>
    <n v="0.754"/>
    <n v="14.88"/>
    <n v="14.88"/>
    <s v="USD"/>
    <n v="0"/>
    <n v="2"/>
    <n v="2"/>
    <n v="2"/>
    <n v="0"/>
    <n v="2"/>
    <n v="2"/>
    <n v="2"/>
    <n v="0"/>
    <n v="70.98"/>
    <n v="70.98"/>
    <n v="70.98"/>
    <n v="20.963651729999999"/>
    <n v="20.963651729999999"/>
    <n v="4.7701612899999999"/>
    <n v="4.7701612899999999"/>
  </r>
  <r>
    <d v="2025-11-25T00:00:00"/>
    <x v="17"/>
    <n v="2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5"/>
    <n v="299"/>
    <n v="1"/>
    <n v="1.1000000000000001"/>
    <n v="0.33400000000000002"/>
    <n v="1.1000000000000001"/>
    <n v="1.10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4"/>
    <n v="341"/>
    <n v="1"/>
    <n v="0.96"/>
    <n v="0.29299999999999998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1"/>
    <n v="118"/>
    <n v="1"/>
    <n v="1.77"/>
    <n v="0.84699999999999998"/>
    <n v="1.77"/>
    <n v="1.7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21"/>
    <n v="135"/>
    <n v="2"/>
    <n v="0.86499999999999999"/>
    <n v="1.4810000000000001"/>
    <n v="1.73"/>
    <n v="1.73"/>
    <s v="USD"/>
    <n v="1"/>
    <n v="1"/>
    <n v="1"/>
    <n v="1"/>
    <n v="1"/>
    <n v="1"/>
    <n v="1"/>
    <n v="1"/>
    <n v="123.9"/>
    <n v="123.9"/>
    <n v="123.9"/>
    <n v="123.9"/>
    <n v="1.3962873280000001"/>
    <n v="1.3962873280000001"/>
    <n v="71.618497110000007"/>
    <n v="71.618497110000007"/>
  </r>
  <r>
    <d v="2025-11-25T00:00:00"/>
    <x v="25"/>
    <n v="2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26"/>
    <n v="1613"/>
    <n v="12"/>
    <n v="2.5390000000000001"/>
    <n v="0.74399999999999999"/>
    <n v="30.47"/>
    <n v="30.47"/>
    <s v="USD"/>
    <n v="1"/>
    <n v="1"/>
    <n v="1"/>
    <n v="1"/>
    <n v="1"/>
    <n v="1"/>
    <n v="1"/>
    <n v="1"/>
    <n v="12.49"/>
    <n v="12.49"/>
    <n v="12.49"/>
    <n v="12.49"/>
    <n v="243.95516409999999"/>
    <n v="243.95516409999999"/>
    <n v="0.40991138830000001"/>
    <n v="0.40991138830000001"/>
  </r>
  <r>
    <d v="2025-11-25T00:00:00"/>
    <x v="27"/>
    <n v="554"/>
    <n v="1"/>
    <n v="2.5299999999999998"/>
    <n v="0.18099999999999999"/>
    <n v="2.5299999999999998"/>
    <n v="2.52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3"/>
    <n v="2917"/>
    <n v="4"/>
    <n v="1.645"/>
    <n v="0.13700000000000001"/>
    <n v="6.58"/>
    <n v="6.58"/>
    <s v="USD"/>
    <n v="1"/>
    <n v="1"/>
    <n v="1"/>
    <n v="1"/>
    <n v="1"/>
    <n v="1"/>
    <n v="1"/>
    <n v="1"/>
    <n v="11.49"/>
    <n v="11.49"/>
    <n v="11.49"/>
    <n v="11.49"/>
    <n v="57.267188859999997"/>
    <n v="57.267188859999997"/>
    <n v="1.7462006080000001"/>
    <n v="1.7462006080000001"/>
  </r>
  <r>
    <d v="2025-11-25T00:00:00"/>
    <x v="5"/>
    <n v="23"/>
    <n v="1"/>
    <n v="2.73"/>
    <n v="4.3479999999999999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1"/>
    <n v="69"/>
    <n v="1"/>
    <n v="1.38"/>
    <n v="1.4490000000000001"/>
    <n v="1.38"/>
    <n v="1.38"/>
    <s v="USD"/>
    <n v="1"/>
    <n v="1"/>
    <n v="1"/>
    <n v="1"/>
    <n v="1"/>
    <n v="1"/>
    <n v="1"/>
    <n v="1"/>
    <n v="24.98"/>
    <n v="24.98"/>
    <n v="24.98"/>
    <n v="24.98"/>
    <n v="5.5244195359999999"/>
    <n v="5.5244195359999999"/>
    <n v="18.101449280000001"/>
    <n v="18.101449280000001"/>
  </r>
  <r>
    <d v="2025-11-25T00:00:00"/>
    <x v="7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4"/>
    <n v="1861"/>
    <n v="4"/>
    <n v="4.43"/>
    <n v="0.215"/>
    <n v="17.72"/>
    <n v="17.72"/>
    <s v="USD"/>
    <n v="1"/>
    <n v="1"/>
    <n v="1"/>
    <n v="1"/>
    <n v="1"/>
    <n v="1"/>
    <n v="1"/>
    <n v="1"/>
    <n v="36.979999999999997"/>
    <n v="36.979999999999997"/>
    <n v="36.979999999999997"/>
    <n v="36.979999999999997"/>
    <n v="47.917793400000001"/>
    <n v="47.917793400000001"/>
    <n v="2.0869074489999999"/>
    <n v="2.0869074489999999"/>
  </r>
  <r>
    <d v="2025-11-25T00:00:00"/>
    <x v="44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2"/>
    <n v="1329"/>
    <n v="11"/>
    <n v="4.4969999999999999"/>
    <n v="0.82799999999999996"/>
    <n v="49.47"/>
    <n v="49.47"/>
    <s v="USD"/>
    <n v="3"/>
    <n v="3"/>
    <n v="3"/>
    <n v="3"/>
    <n v="3"/>
    <n v="3"/>
    <n v="3"/>
    <n v="3"/>
    <n v="91.47"/>
    <n v="91.47"/>
    <n v="91.47"/>
    <n v="91.47"/>
    <n v="54.083306"/>
    <n v="54.083306"/>
    <n v="1.848999394"/>
    <n v="1.848999394"/>
  </r>
  <r>
    <d v="2025-11-25T00:00:00"/>
    <x v="10"/>
    <n v="504"/>
    <n v="1"/>
    <n v="3.79"/>
    <n v="0.19800000000000001"/>
    <n v="3.79"/>
    <n v="3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28"/>
    <n v="376"/>
    <n v="2"/>
    <n v="4.0949999999999998"/>
    <n v="0.53200000000000003"/>
    <n v="8.19"/>
    <n v="8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2"/>
    <n v="257"/>
    <n v="1"/>
    <n v="2.56"/>
    <n v="0.38900000000000001"/>
    <n v="2.56"/>
    <n v="2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9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6"/>
    <n v="678"/>
    <n v="1"/>
    <n v="2.62"/>
    <n v="0.14699999999999999"/>
    <n v="2.62"/>
    <n v="2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8"/>
    <n v="1770"/>
    <n v="15"/>
    <n v="1.7370000000000001"/>
    <n v="0.84699999999999998"/>
    <n v="26.06"/>
    <n v="26.06"/>
    <s v="USD"/>
    <n v="2"/>
    <n v="3"/>
    <n v="3"/>
    <n v="3"/>
    <n v="2"/>
    <n v="3"/>
    <n v="3"/>
    <n v="3"/>
    <n v="49.37"/>
    <n v="74.25"/>
    <n v="74.25"/>
    <n v="74.25"/>
    <n v="35.097643099999999"/>
    <n v="35.097643099999999"/>
    <n v="2.8491941669999998"/>
    <n v="2.8491941669999998"/>
  </r>
  <r>
    <d v="2025-11-25T00:00:00"/>
    <x v="19"/>
    <n v="648"/>
    <n v="2"/>
    <n v="3.76"/>
    <n v="0.309"/>
    <n v="7.52"/>
    <n v="7.52"/>
    <s v="USD"/>
    <n v="1"/>
    <n v="1"/>
    <n v="1"/>
    <n v="1"/>
    <n v="1"/>
    <n v="1"/>
    <n v="1"/>
    <n v="1"/>
    <n v="36.49"/>
    <n v="36.49"/>
    <n v="36.49"/>
    <n v="36.49"/>
    <n v="20.608385859999999"/>
    <n v="20.608385859999999"/>
    <n v="4.8523936169999997"/>
    <n v="4.8523936169999997"/>
  </r>
  <r>
    <d v="2025-11-25T00:00:00"/>
    <x v="29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29"/>
    <n v="44"/>
    <n v="1"/>
    <n v="0.03"/>
    <n v="2.2730000000000001"/>
    <n v="0.03"/>
    <n v="0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29"/>
    <n v="47"/>
    <n v="1"/>
    <n v="1.98"/>
    <n v="2.1280000000000001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29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0"/>
    <n v="1888"/>
    <n v="12"/>
    <n v="0.61799999999999999"/>
    <n v="0.63600000000000001"/>
    <n v="7.41"/>
    <n v="7.41"/>
    <s v="USD"/>
    <n v="3"/>
    <n v="3"/>
    <n v="3"/>
    <n v="3"/>
    <n v="3"/>
    <n v="3"/>
    <n v="3"/>
    <n v="3"/>
    <n v="37.86"/>
    <n v="37.86"/>
    <n v="37.86"/>
    <n v="37.86"/>
    <n v="19.572107769999999"/>
    <n v="19.572107769999999"/>
    <n v="5.109311741"/>
    <n v="5.109311741"/>
  </r>
  <r>
    <d v="2025-11-25T00:00:00"/>
    <x v="30"/>
    <n v="1374"/>
    <n v="17"/>
    <n v="0.68700000000000006"/>
    <n v="1.2370000000000001"/>
    <n v="11.68"/>
    <n v="11.68"/>
    <s v="USD"/>
    <n v="4"/>
    <n v="7"/>
    <n v="7"/>
    <n v="7"/>
    <n v="4"/>
    <n v="7"/>
    <n v="7"/>
    <n v="7"/>
    <n v="65.13"/>
    <n v="148.38"/>
    <n v="148.38"/>
    <n v="148.38"/>
    <n v="7.8716808199999999"/>
    <n v="7.8716808199999999"/>
    <n v="12.70376712"/>
    <n v="12.70376712"/>
  </r>
  <r>
    <d v="2025-11-25T00:00:00"/>
    <x v="30"/>
    <n v="877"/>
    <n v="11"/>
    <n v="0.70399999999999996"/>
    <n v="1.254"/>
    <n v="7.74"/>
    <n v="7.74"/>
    <s v="USD"/>
    <n v="3"/>
    <n v="3"/>
    <n v="3"/>
    <n v="3"/>
    <n v="3"/>
    <n v="3"/>
    <n v="3"/>
    <n v="3"/>
    <n v="52.74"/>
    <n v="52.74"/>
    <n v="52.74"/>
    <n v="52.74"/>
    <n v="14.67576792"/>
    <n v="14.67576792"/>
    <n v="6.8139534880000001"/>
    <n v="6.8139534880000001"/>
  </r>
  <r>
    <d v="2025-11-25T00:00:00"/>
    <x v="30"/>
    <n v="3546"/>
    <n v="32"/>
    <n v="0.32500000000000001"/>
    <n v="0.90200000000000002"/>
    <n v="10.4"/>
    <n v="10.4"/>
    <s v="USD"/>
    <n v="1"/>
    <n v="1"/>
    <n v="1"/>
    <n v="1"/>
    <n v="1"/>
    <n v="1"/>
    <n v="1"/>
    <n v="1"/>
    <n v="13.88"/>
    <n v="13.88"/>
    <n v="13.88"/>
    <n v="13.88"/>
    <n v="74.927953889999998"/>
    <n v="74.927953889999998"/>
    <n v="1.334615385"/>
    <n v="1.334615385"/>
  </r>
  <r>
    <d v="2025-11-25T00:00:00"/>
    <x v="31"/>
    <n v="95"/>
    <n v="1"/>
    <n v="1.41"/>
    <n v="1.0529999999999999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2"/>
    <n v="6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1"/>
    <n v="5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2"/>
    <n v="1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2"/>
    <n v="89"/>
    <n v="4"/>
    <n v="1.4930000000000001"/>
    <n v="4.4939999999999998"/>
    <n v="5.97"/>
    <n v="5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1"/>
    <n v="254"/>
    <n v="1"/>
    <n v="1.29"/>
    <n v="0.39400000000000002"/>
    <n v="1.29"/>
    <n v="1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2"/>
    <n v="192"/>
    <n v="1"/>
    <n v="0.57999999999999996"/>
    <n v="0.52100000000000002"/>
    <n v="0.57999999999999996"/>
    <n v="0.57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1"/>
    <n v="2285"/>
    <n v="9"/>
    <n v="0.84"/>
    <n v="0.39400000000000002"/>
    <n v="7.56"/>
    <n v="7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3"/>
    <n v="24"/>
    <n v="1"/>
    <n v="0.87"/>
    <n v="4.1669999999999998"/>
    <n v="0.87"/>
    <n v="0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4"/>
    <n v="1200"/>
    <n v="4"/>
    <n v="0.85499999999999998"/>
    <n v="0.33300000000000002"/>
    <n v="3.42"/>
    <n v="3.42"/>
    <s v="USD"/>
    <n v="2"/>
    <n v="2"/>
    <n v="2"/>
    <n v="2"/>
    <n v="2"/>
    <n v="2"/>
    <n v="2"/>
    <n v="2"/>
    <n v="46.76"/>
    <n v="46.76"/>
    <n v="46.76"/>
    <n v="46.76"/>
    <n v="7.3139435410000004"/>
    <n v="7.3139435410000004"/>
    <n v="13.672514619999999"/>
    <n v="13.672514619999999"/>
  </r>
  <r>
    <d v="2025-11-25T00:00:00"/>
    <x v="35"/>
    <n v="1251"/>
    <n v="11"/>
    <n v="0.92800000000000005"/>
    <n v="0.879"/>
    <n v="10.210000000000001"/>
    <n v="10.210000000000001"/>
    <s v="USD"/>
    <n v="1"/>
    <n v="3"/>
    <n v="3"/>
    <n v="3"/>
    <n v="1"/>
    <n v="4"/>
    <n v="4"/>
    <n v="4"/>
    <n v="21.88"/>
    <n v="93.52"/>
    <n v="93.52"/>
    <n v="93.52"/>
    <n v="10.91745081"/>
    <n v="10.91745081"/>
    <n v="9.1596474049999994"/>
    <n v="9.1596474049999994"/>
  </r>
  <r>
    <d v="2025-11-25T00:00:00"/>
    <x v="35"/>
    <n v="1955"/>
    <n v="11"/>
    <n v="0.78"/>
    <n v="0.56299999999999994"/>
    <n v="8.58"/>
    <n v="8.58"/>
    <s v="USD"/>
    <n v="1"/>
    <n v="1"/>
    <n v="1"/>
    <n v="1"/>
    <n v="2"/>
    <n v="2"/>
    <n v="2"/>
    <n v="2"/>
    <n v="56.98"/>
    <n v="56.98"/>
    <n v="56.98"/>
    <n v="56.98"/>
    <n v="15.057915059999999"/>
    <n v="15.057915059999999"/>
    <n v="6.6410256409999997"/>
    <n v="6.6410256409999997"/>
  </r>
  <r>
    <d v="2025-11-25T00:00:00"/>
    <x v="33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4"/>
    <n v="1837"/>
    <n v="7"/>
    <n v="1.113"/>
    <n v="0.38100000000000001"/>
    <n v="7.79"/>
    <n v="7.79"/>
    <s v="USD"/>
    <n v="1"/>
    <n v="1"/>
    <n v="1"/>
    <n v="1"/>
    <n v="1"/>
    <n v="1"/>
    <n v="1"/>
    <n v="1"/>
    <n v="22.88"/>
    <n v="22.88"/>
    <n v="22.88"/>
    <n v="22.88"/>
    <n v="34.047202800000001"/>
    <n v="34.047202800000001"/>
    <n v="2.937098845"/>
    <n v="2.937098845"/>
  </r>
  <r>
    <d v="2025-11-25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4"/>
    <n v="37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5"/>
    <n v="696"/>
    <n v="7"/>
    <n v="0.96899999999999997"/>
    <n v="1.006"/>
    <n v="6.78"/>
    <n v="6.78"/>
    <s v="USD"/>
    <n v="4"/>
    <n v="4"/>
    <n v="4"/>
    <n v="4"/>
    <n v="4"/>
    <n v="4"/>
    <n v="4"/>
    <n v="4"/>
    <n v="85.13"/>
    <n v="85.13"/>
    <n v="85.13"/>
    <n v="85.13"/>
    <n v="7.9642899099999998"/>
    <n v="7.9642899099999998"/>
    <n v="12.5560472"/>
    <n v="12.5560472"/>
  </r>
  <r>
    <d v="2025-11-25T00:00:00"/>
    <x v="34"/>
    <n v="3107"/>
    <n v="11"/>
    <n v="0.64400000000000002"/>
    <n v="0.35399999999999998"/>
    <n v="7.08"/>
    <n v="7.08"/>
    <s v="USD"/>
    <n v="1"/>
    <n v="2"/>
    <n v="2"/>
    <n v="2"/>
    <n v="2"/>
    <n v="3"/>
    <n v="3"/>
    <n v="3"/>
    <n v="45.76"/>
    <n v="77.25"/>
    <n v="77.25"/>
    <n v="77.25"/>
    <n v="9.1650485439999994"/>
    <n v="9.1650485439999994"/>
    <n v="10.91101695"/>
    <n v="10.91101695"/>
  </r>
  <r>
    <d v="2025-11-25T00:00:00"/>
    <x v="33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5"/>
    <n v="2966"/>
    <n v="18"/>
    <n v="0.56100000000000005"/>
    <n v="0.60699999999999998"/>
    <n v="10.1"/>
    <n v="10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6"/>
    <n v="774"/>
    <n v="11"/>
    <n v="1.958"/>
    <n v="1.421"/>
    <n v="21.54"/>
    <n v="21.54"/>
    <s v="USD"/>
    <n v="6"/>
    <n v="6"/>
    <n v="6"/>
    <n v="6"/>
    <n v="6"/>
    <n v="6"/>
    <n v="6"/>
    <n v="6"/>
    <n v="178.94"/>
    <n v="178.94"/>
    <n v="178.94"/>
    <n v="178.94"/>
    <n v="12.03755449"/>
    <n v="12.03755449"/>
    <n v="8.3073351899999999"/>
    <n v="8.3073351899999999"/>
  </r>
  <r>
    <d v="2025-11-25T00:00:00"/>
    <x v="36"/>
    <n v="318"/>
    <n v="5"/>
    <n v="1.236"/>
    <n v="1.5720000000000001"/>
    <n v="6.18"/>
    <n v="6.18"/>
    <s v="USD"/>
    <n v="1"/>
    <n v="1"/>
    <n v="1"/>
    <n v="1"/>
    <n v="1"/>
    <n v="1"/>
    <n v="1"/>
    <n v="1"/>
    <n v="31.88"/>
    <n v="31.88"/>
    <n v="31.88"/>
    <n v="31.88"/>
    <n v="19.385194479999999"/>
    <n v="19.385194479999999"/>
    <n v="5.1585760519999999"/>
    <n v="5.1585760519999999"/>
  </r>
  <r>
    <d v="2025-11-25T00:00:00"/>
    <x v="36"/>
    <n v="979"/>
    <n v="12"/>
    <n v="1.8089999999999999"/>
    <n v="1.226"/>
    <n v="21.71"/>
    <n v="21.71"/>
    <s v="USD"/>
    <n v="6"/>
    <n v="6"/>
    <n v="6"/>
    <n v="6"/>
    <n v="6"/>
    <n v="6"/>
    <n v="6"/>
    <n v="6"/>
    <n v="175.33"/>
    <n v="175.33"/>
    <n v="175.33"/>
    <n v="175.33"/>
    <n v="12.38236468"/>
    <n v="12.38236468"/>
    <n v="8.0760018420000002"/>
    <n v="8.0760018420000002"/>
  </r>
  <r>
    <d v="2025-11-25T00:00:00"/>
    <x v="36"/>
    <n v="3715"/>
    <n v="13"/>
    <n v="0.86399999999999999"/>
    <n v="0.35"/>
    <n v="11.23"/>
    <n v="11.23"/>
    <s v="USD"/>
    <n v="2"/>
    <n v="2"/>
    <n v="2"/>
    <n v="2"/>
    <n v="2"/>
    <n v="2"/>
    <n v="2"/>
    <n v="2"/>
    <n v="56.98"/>
    <n v="56.98"/>
    <n v="56.98"/>
    <n v="56.98"/>
    <n v="19.708669709999999"/>
    <n v="19.708669709999999"/>
    <n v="5.0739091719999996"/>
    <n v="5.0739091719999996"/>
  </r>
  <r>
    <d v="2025-11-25T00:00:00"/>
    <x v="37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7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8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7"/>
    <n v="21"/>
    <n v="1"/>
    <n v="0.84"/>
    <n v="4.7619999999999996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7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8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9"/>
    <n v="580"/>
    <n v="8"/>
    <n v="1.1659999999999999"/>
    <n v="1.379"/>
    <n v="9.33"/>
    <n v="9.33"/>
    <s v="USD"/>
    <n v="6"/>
    <n v="6"/>
    <n v="6"/>
    <n v="6"/>
    <n v="6"/>
    <n v="6"/>
    <n v="6"/>
    <n v="6"/>
    <n v="84.82"/>
    <n v="84.82"/>
    <n v="84.82"/>
    <n v="84.82"/>
    <n v="10.99976421"/>
    <n v="10.99976421"/>
    <n v="9.0911039660000004"/>
    <n v="9.0911039660000004"/>
  </r>
  <r>
    <d v="2025-11-25T00:00:00"/>
    <x v="40"/>
    <n v="422"/>
    <n v="6"/>
    <n v="1.2170000000000001"/>
    <n v="1.4219999999999999"/>
    <n v="7.3"/>
    <n v="7.3"/>
    <s v="USD"/>
    <n v="2"/>
    <n v="2"/>
    <n v="2"/>
    <n v="2"/>
    <n v="2"/>
    <n v="2"/>
    <n v="2"/>
    <n v="2"/>
    <n v="62.76"/>
    <n v="62.76"/>
    <n v="62.76"/>
    <n v="62.76"/>
    <n v="11.63161249"/>
    <n v="11.63161249"/>
    <n v="8.5972602739999999"/>
    <n v="8.5972602739999999"/>
  </r>
  <r>
    <d v="2025-11-25T00:00:00"/>
    <x v="41"/>
    <n v="1812"/>
    <n v="14"/>
    <n v="1.5169999999999999"/>
    <n v="0.77300000000000002"/>
    <n v="21.24"/>
    <n v="21.24"/>
    <s v="USD"/>
    <n v="1"/>
    <n v="1"/>
    <n v="1"/>
    <n v="1"/>
    <n v="1"/>
    <n v="1"/>
    <n v="1"/>
    <n v="1"/>
    <n v="19.489999999999998"/>
    <n v="19.489999999999998"/>
    <n v="19.489999999999998"/>
    <n v="19.489999999999998"/>
    <n v="108.9789636"/>
    <n v="108.9789636"/>
    <n v="0.91760828630000002"/>
    <n v="0.91760828630000002"/>
  </r>
  <r>
    <d v="2025-11-25T00:00:00"/>
    <x v="42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9"/>
    <n v="551"/>
    <n v="6"/>
    <n v="1.1850000000000001"/>
    <n v="1.089"/>
    <n v="7.11"/>
    <n v="7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0"/>
    <n v="479"/>
    <n v="4"/>
    <n v="0.69799999999999995"/>
    <n v="0.83499999999999996"/>
    <n v="2.79"/>
    <n v="2.79"/>
    <s v="USD"/>
    <n v="0"/>
    <n v="1"/>
    <n v="1"/>
    <n v="1"/>
    <n v="0"/>
    <n v="2"/>
    <n v="2"/>
    <n v="2"/>
    <n v="0"/>
    <n v="62.98"/>
    <n v="62.98"/>
    <n v="62.98"/>
    <n v="4.4299777709999999"/>
    <n v="4.4299777709999999"/>
    <n v="22.573476700000001"/>
    <n v="22.573476700000001"/>
  </r>
  <r>
    <d v="2025-11-25T00:00:00"/>
    <x v="41"/>
    <n v="2416"/>
    <n v="6"/>
    <n v="1.31"/>
    <n v="0.248"/>
    <n v="7.86"/>
    <n v="7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2"/>
    <n v="3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42"/>
    <n v="78"/>
    <n v="1"/>
    <n v="2.16"/>
    <n v="1.282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9"/>
    <n v="322"/>
    <n v="5"/>
    <n v="1.6539999999999999"/>
    <n v="1.5529999999999999"/>
    <n v="8.27"/>
    <n v="8.27"/>
    <s v="USD"/>
    <n v="2"/>
    <n v="2"/>
    <n v="2"/>
    <n v="2"/>
    <n v="2"/>
    <n v="2"/>
    <n v="2"/>
    <n v="2"/>
    <n v="54.86"/>
    <n v="54.86"/>
    <n v="54.86"/>
    <n v="54.86"/>
    <n v="15.074735690000001"/>
    <n v="15.074735690000001"/>
    <n v="6.6336154780000003"/>
    <n v="6.6336154780000003"/>
  </r>
  <r>
    <d v="2025-11-25T00:00:00"/>
    <x v="40"/>
    <n v="2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41"/>
    <n v="738"/>
    <n v="8"/>
    <n v="1.268"/>
    <n v="1.0840000000000001"/>
    <n v="10.14"/>
    <n v="10.14"/>
    <s v="USD"/>
    <n v="1"/>
    <n v="1"/>
    <n v="1"/>
    <n v="1"/>
    <n v="1"/>
    <n v="1"/>
    <n v="1"/>
    <n v="1"/>
    <n v="19.489999999999998"/>
    <n v="19.489999999999998"/>
    <n v="19.489999999999998"/>
    <n v="19.489999999999998"/>
    <n v="52.026680349999999"/>
    <n v="52.026680349999999"/>
    <n v="1.9220907300000001"/>
    <n v="1.9220907300000001"/>
  </r>
  <r>
    <d v="2025-11-25T00:00:00"/>
    <x v="41"/>
    <n v="2140"/>
    <n v="2"/>
    <n v="0.67"/>
    <n v="9.2999999999999999E-2"/>
    <n v="1.34"/>
    <n v="1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9"/>
    <n v="935"/>
    <n v="3"/>
    <n v="0.47699999999999998"/>
    <n v="0.32100000000000001"/>
    <n v="1.43"/>
    <n v="1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2"/>
    <n v="230"/>
    <n v="2"/>
    <n v="0.61499999999999999"/>
    <n v="0.87"/>
    <n v="1.23"/>
    <n v="1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0"/>
    <n v="2221"/>
    <n v="9"/>
    <n v="0.754"/>
    <n v="0.40500000000000003"/>
    <n v="6.79"/>
    <n v="6.79"/>
    <s v="USD"/>
    <n v="1"/>
    <n v="1"/>
    <n v="1"/>
    <n v="1"/>
    <n v="1"/>
    <n v="1"/>
    <n v="1"/>
    <n v="1"/>
    <n v="34.49"/>
    <n v="34.49"/>
    <n v="34.49"/>
    <n v="34.49"/>
    <n v="19.68686576"/>
    <n v="19.68686576"/>
    <n v="5.0795287189999998"/>
    <n v="5.0795287189999998"/>
  </r>
  <r>
    <d v="2025-11-25T00:00:00"/>
    <x v="28"/>
    <n v="474"/>
    <n v="2"/>
    <n v="1.345"/>
    <n v="0.42199999999999999"/>
    <n v="2.69"/>
    <n v="2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3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28"/>
    <n v="720"/>
    <n v="4"/>
    <n v="1.2829999999999999"/>
    <n v="0.55600000000000005"/>
    <n v="5.13"/>
    <n v="5.1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3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28"/>
    <n v="761"/>
    <n v="3"/>
    <n v="0.83699999999999997"/>
    <n v="0.39400000000000002"/>
    <n v="2.5099999999999998"/>
    <n v="2.50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3"/>
    <n v="24"/>
    <n v="2"/>
    <n v="0.87"/>
    <n v="8.3330000000000002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3"/>
    <n v="252"/>
    <n v="2"/>
    <n v="0.57999999999999996"/>
    <n v="0.79400000000000004"/>
    <n v="1.1599999999999999"/>
    <n v="1.15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28"/>
    <n v="1496"/>
    <n v="3"/>
    <n v="1.0069999999999999"/>
    <n v="0.20100000000000001"/>
    <n v="3.02"/>
    <n v="3.02"/>
    <s v="USD"/>
    <n v="1"/>
    <n v="1"/>
    <n v="1"/>
    <n v="1"/>
    <n v="1"/>
    <n v="1"/>
    <n v="1"/>
    <n v="1"/>
    <n v="37.880000000000003"/>
    <n v="37.880000000000003"/>
    <n v="37.880000000000003"/>
    <n v="37.880000000000003"/>
    <n v="7.972544879"/>
    <n v="7.972544879"/>
    <n v="12.54304636"/>
    <n v="12.54304636"/>
  </r>
  <r>
    <d v="2025-11-25T00:00:00"/>
    <x v="8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45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"/>
    <n v="925"/>
    <n v="8"/>
    <n v="2.153"/>
    <n v="0.86499999999999999"/>
    <n v="17.22"/>
    <n v="17.22"/>
    <s v="USD"/>
    <n v="2"/>
    <n v="2"/>
    <n v="2"/>
    <n v="2"/>
    <n v="2"/>
    <n v="2"/>
    <n v="2"/>
    <n v="2"/>
    <n v="367.37"/>
    <n v="367.37"/>
    <n v="367.37"/>
    <n v="367.37"/>
    <n v="4.6873724040000004"/>
    <n v="4.6873724040000004"/>
    <n v="21.333914050000001"/>
    <n v="21.333914050000001"/>
  </r>
  <r>
    <d v="2025-11-25T00:00:00"/>
    <x v="5"/>
    <n v="322"/>
    <n v="3"/>
    <n v="0.94"/>
    <n v="0.93200000000000005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"/>
    <n v="582"/>
    <n v="9"/>
    <n v="1.4670000000000001"/>
    <n v="1.546"/>
    <n v="13.2"/>
    <n v="13.2"/>
    <s v="USD"/>
    <n v="1"/>
    <n v="1"/>
    <n v="1"/>
    <n v="1"/>
    <n v="1"/>
    <n v="1"/>
    <n v="1"/>
    <n v="1"/>
    <n v="30.88"/>
    <n v="30.88"/>
    <n v="30.88"/>
    <n v="30.88"/>
    <n v="42.746113989999998"/>
    <n v="42.746113989999998"/>
    <n v="2.3393939389999998"/>
    <n v="2.3393939389999998"/>
  </r>
  <r>
    <d v="2025-11-25T00:00:00"/>
    <x v="5"/>
    <n v="3630"/>
    <n v="9"/>
    <n v="0.99"/>
    <n v="0.248"/>
    <n v="8.91"/>
    <n v="8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8"/>
    <n v="16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45"/>
    <n v="1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5"/>
    <n v="827"/>
    <n v="7"/>
    <n v="0.65900000000000003"/>
    <n v="0.84599999999999997"/>
    <n v="4.6100000000000003"/>
    <n v="4.6100000000000003"/>
    <s v="USD"/>
    <n v="2"/>
    <n v="2"/>
    <n v="2"/>
    <n v="2"/>
    <n v="2"/>
    <n v="2"/>
    <n v="2"/>
    <n v="2"/>
    <n v="59.37"/>
    <n v="59.37"/>
    <n v="59.37"/>
    <n v="59.37"/>
    <n v="7.7648644100000004"/>
    <n v="7.7648644100000004"/>
    <n v="12.878524949999999"/>
    <n v="12.878524949999999"/>
  </r>
  <r>
    <d v="2025-11-25T00:00:00"/>
    <x v="8"/>
    <n v="316"/>
    <n v="3"/>
    <n v="1.38"/>
    <n v="0.94899999999999995"/>
    <n v="4.1399999999999997"/>
    <n v="4.13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5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"/>
    <n v="621"/>
    <n v="7"/>
    <n v="1.671"/>
    <n v="1.127"/>
    <n v="11.7"/>
    <n v="11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8"/>
    <n v="738"/>
    <n v="3"/>
    <n v="0.78"/>
    <n v="0.40699999999999997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3"/>
    <n v="585"/>
    <n v="1"/>
    <n v="0.55000000000000004"/>
    <n v="0.17100000000000001"/>
    <n v="0.55000000000000004"/>
    <n v="0.550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45"/>
    <n v="168"/>
    <n v="1"/>
    <n v="0.64"/>
    <n v="0.59499999999999997"/>
    <n v="0.64"/>
    <n v="0.6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5"/>
    <n v="1431"/>
    <n v="9"/>
    <n v="0.28599999999999998"/>
    <n v="0.629"/>
    <n v="2.57"/>
    <n v="2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2"/>
    <n v="6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5"/>
    <n v="5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22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2"/>
    <n v="268"/>
    <n v="2"/>
    <n v="3.68"/>
    <n v="0.746"/>
    <n v="7.36"/>
    <n v="7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13"/>
    <n v="791"/>
    <n v="4"/>
    <n v="4.2930000000000001"/>
    <n v="0.50600000000000001"/>
    <n v="17.170000000000002"/>
    <n v="17.17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5T00:00:00"/>
    <x v="16"/>
    <n v="1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46"/>
    <n v="1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0"/>
    <n v="80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8"/>
    <n v="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8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11"/>
    <n v="1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49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26"/>
    <n v="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5T00:00:00"/>
    <x v="39"/>
    <n v="608"/>
    <n v="2"/>
    <n v="4.17"/>
    <n v="0.32900000000000001"/>
    <n v="8.34"/>
    <n v="8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0"/>
    <n v="3154"/>
    <n v="13"/>
    <n v="1.8520000000000001"/>
    <n v="0.41199999999999998"/>
    <n v="24.08"/>
    <n v="24.08"/>
    <s v="USD"/>
    <n v="2"/>
    <n v="3"/>
    <n v="3"/>
    <n v="3"/>
    <n v="4"/>
    <n v="5"/>
    <n v="5"/>
    <n v="5"/>
    <n v="94.52"/>
    <n v="117.4"/>
    <n v="117.4"/>
    <n v="117.4"/>
    <n v="20.511073249999999"/>
    <n v="20.511073249999999"/>
    <n v="4.8754152819999996"/>
    <n v="4.8754152819999996"/>
  </r>
  <r>
    <d v="2025-11-26T00:00:00"/>
    <x v="1"/>
    <n v="5394"/>
    <n v="44"/>
    <n v="2.5099999999999998"/>
    <n v="0.81599999999999995"/>
    <n v="110.43"/>
    <n v="110.43"/>
    <s v="USD"/>
    <n v="8"/>
    <n v="8"/>
    <n v="8"/>
    <n v="8"/>
    <n v="8"/>
    <n v="8"/>
    <n v="8"/>
    <n v="8"/>
    <n v="230.25"/>
    <n v="230.25"/>
    <n v="230.25"/>
    <n v="230.25"/>
    <n v="47.960912049999997"/>
    <n v="47.960912049999997"/>
    <n v="2.0850312419999999"/>
    <n v="2.0850312419999999"/>
  </r>
  <r>
    <d v="2025-11-26T00:00:00"/>
    <x v="2"/>
    <n v="3534"/>
    <n v="18"/>
    <n v="3.1379999999999999"/>
    <n v="0.50900000000000001"/>
    <n v="56.49"/>
    <n v="56.49"/>
    <s v="USD"/>
    <n v="3"/>
    <n v="3"/>
    <n v="3"/>
    <n v="3"/>
    <n v="8"/>
    <n v="8"/>
    <n v="8"/>
    <n v="8"/>
    <n v="239.04"/>
    <n v="239.04"/>
    <n v="239.04"/>
    <n v="239.04"/>
    <n v="23.63202811"/>
    <n v="23.63202811"/>
    <n v="4.2315454060000004"/>
    <n v="4.2315454060000004"/>
  </r>
  <r>
    <d v="2025-11-26T00:00:00"/>
    <x v="3"/>
    <n v="3512"/>
    <n v="22"/>
    <n v="4.33"/>
    <n v="0.626"/>
    <n v="95.26"/>
    <n v="95.26"/>
    <s v="USD"/>
    <n v="3"/>
    <n v="3"/>
    <n v="3"/>
    <n v="3"/>
    <n v="3"/>
    <n v="3"/>
    <n v="3"/>
    <n v="3"/>
    <n v="92.64"/>
    <n v="92.64"/>
    <n v="92.64"/>
    <n v="92.64"/>
    <n v="102.828152"/>
    <n v="102.828152"/>
    <n v="0.97249632580000001"/>
    <n v="0.97249632580000001"/>
  </r>
  <r>
    <d v="2025-11-26T00:00:00"/>
    <x v="4"/>
    <n v="1353"/>
    <n v="4"/>
    <n v="3.9350000000000001"/>
    <n v="0.29599999999999999"/>
    <n v="15.74"/>
    <n v="15.74"/>
    <s v="USD"/>
    <n v="2"/>
    <n v="2"/>
    <n v="2"/>
    <n v="2"/>
    <n v="5"/>
    <n v="5"/>
    <n v="5"/>
    <n v="5"/>
    <n v="484.09"/>
    <n v="484.09"/>
    <n v="484.09"/>
    <n v="484.09"/>
    <n v="3.251461505"/>
    <n v="3.251461505"/>
    <n v="30.755400250000001"/>
    <n v="30.755400250000001"/>
  </r>
  <r>
    <d v="2025-11-26T00:00:00"/>
    <x v="5"/>
    <n v="1588"/>
    <n v="11"/>
    <n v="1.623"/>
    <n v="0.69299999999999995"/>
    <n v="17.850000000000001"/>
    <n v="17.850000000000001"/>
    <s v="USD"/>
    <n v="2"/>
    <n v="2"/>
    <n v="2"/>
    <n v="2"/>
    <n v="3"/>
    <n v="3"/>
    <n v="3"/>
    <n v="3"/>
    <n v="84.25"/>
    <n v="84.25"/>
    <n v="84.25"/>
    <n v="84.25"/>
    <n v="21.186943620000001"/>
    <n v="21.186943620000001"/>
    <n v="4.7198879549999999"/>
    <n v="4.7198879549999999"/>
  </r>
  <r>
    <d v="2025-11-26T00:00:00"/>
    <x v="44"/>
    <n v="6483"/>
    <n v="45"/>
    <n v="2.8969999999999998"/>
    <n v="0.69399999999999995"/>
    <n v="130.37"/>
    <n v="130.37"/>
    <s v="USD"/>
    <n v="10"/>
    <n v="11"/>
    <n v="11"/>
    <n v="11"/>
    <n v="14"/>
    <n v="15"/>
    <n v="15"/>
    <n v="15"/>
    <n v="465.48"/>
    <n v="490.97"/>
    <n v="490.97"/>
    <n v="490.97"/>
    <n v="26.55355724"/>
    <n v="26.55355724"/>
    <n v="3.7659737670000002"/>
    <n v="3.7659737670000002"/>
  </r>
  <r>
    <d v="2025-11-26T00:00:00"/>
    <x v="6"/>
    <n v="888"/>
    <n v="6"/>
    <n v="2.75"/>
    <n v="0.67600000000000005"/>
    <n v="16.5"/>
    <n v="16.5"/>
    <s v="USD"/>
    <n v="2"/>
    <n v="4"/>
    <n v="4"/>
    <n v="4"/>
    <n v="2"/>
    <n v="4"/>
    <n v="4"/>
    <n v="4"/>
    <n v="59.76"/>
    <n v="181.23"/>
    <n v="181.23"/>
    <n v="181.23"/>
    <n v="9.1044529050000005"/>
    <n v="9.1044529050000005"/>
    <n v="10.98363636"/>
    <n v="10.98363636"/>
  </r>
  <r>
    <d v="2025-11-26T00:00:00"/>
    <x v="7"/>
    <n v="2979"/>
    <n v="17"/>
    <n v="2.2839999999999998"/>
    <n v="0.57099999999999995"/>
    <n v="38.82"/>
    <n v="38.82"/>
    <s v="USD"/>
    <n v="2"/>
    <n v="2"/>
    <n v="2"/>
    <n v="2"/>
    <n v="2"/>
    <n v="2"/>
    <n v="2"/>
    <n v="2"/>
    <n v="84.98"/>
    <n v="84.98"/>
    <n v="84.98"/>
    <n v="84.98"/>
    <n v="45.681336790000003"/>
    <n v="45.681336790000003"/>
    <n v="2.1890777950000002"/>
    <n v="2.1890777950000002"/>
  </r>
  <r>
    <d v="2025-11-26T00:00:00"/>
    <x v="35"/>
    <n v="1125"/>
    <n v="3"/>
    <n v="1.2270000000000001"/>
    <n v="0.26700000000000002"/>
    <n v="3.68"/>
    <n v="3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8"/>
    <n v="908"/>
    <n v="8"/>
    <n v="3.6080000000000001"/>
    <n v="0.88100000000000001"/>
    <n v="28.86"/>
    <n v="28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9"/>
    <n v="2383"/>
    <n v="6"/>
    <n v="1.9650000000000001"/>
    <n v="0.252"/>
    <n v="11.79"/>
    <n v="11.79"/>
    <s v="USD"/>
    <n v="5"/>
    <n v="5"/>
    <n v="5"/>
    <n v="5"/>
    <n v="5"/>
    <n v="5"/>
    <n v="5"/>
    <n v="5"/>
    <n v="110.4"/>
    <n v="110.4"/>
    <n v="110.4"/>
    <n v="110.4"/>
    <n v="10.679347829999999"/>
    <n v="10.679347829999999"/>
    <n v="9.3638676840000006"/>
    <n v="9.3638676840000006"/>
  </r>
  <r>
    <d v="2025-11-26T00:00:00"/>
    <x v="4"/>
    <n v="6139"/>
    <n v="59"/>
    <n v="4.75"/>
    <n v="0.96099999999999997"/>
    <n v="280.25"/>
    <n v="280.25"/>
    <s v="USD"/>
    <n v="14"/>
    <n v="14"/>
    <n v="14"/>
    <n v="14"/>
    <n v="18"/>
    <n v="18"/>
    <n v="18"/>
    <n v="18"/>
    <n v="636.63"/>
    <n v="636.63"/>
    <n v="636.63"/>
    <n v="636.63"/>
    <n v="44.02085984"/>
    <n v="44.02085984"/>
    <n v="2.2716503119999998"/>
    <n v="2.2716503119999998"/>
  </r>
  <r>
    <d v="2025-11-26T00:00:00"/>
    <x v="10"/>
    <n v="1971"/>
    <n v="7"/>
    <n v="6.1559999999999997"/>
    <n v="0.35499999999999998"/>
    <n v="43.09"/>
    <n v="43.09"/>
    <s v="USD"/>
    <n v="4"/>
    <n v="4"/>
    <n v="4"/>
    <n v="4"/>
    <n v="19"/>
    <n v="19"/>
    <n v="19"/>
    <n v="19"/>
    <n v="625.02"/>
    <n v="625.02"/>
    <n v="625.02"/>
    <n v="625.02"/>
    <n v="6.8941793860000002"/>
    <n v="6.8941793860000002"/>
    <n v="14.50498956"/>
    <n v="14.50498956"/>
  </r>
  <r>
    <d v="2025-11-26T00:00:00"/>
    <x v="11"/>
    <n v="1696"/>
    <n v="5"/>
    <n v="6.1760000000000002"/>
    <n v="0.29499999999999998"/>
    <n v="30.88"/>
    <n v="30.88"/>
    <s v="USD"/>
    <n v="1"/>
    <n v="1"/>
    <n v="1"/>
    <n v="1"/>
    <n v="1"/>
    <n v="1"/>
    <n v="1"/>
    <n v="1"/>
    <n v="29.98"/>
    <n v="29.98"/>
    <n v="29.98"/>
    <n v="29.98"/>
    <n v="103.0020013"/>
    <n v="103.0020013"/>
    <n v="0.97085492230000003"/>
    <n v="0.97085492230000003"/>
  </r>
  <r>
    <d v="2025-11-26T00:00:00"/>
    <x v="12"/>
    <n v="3677"/>
    <n v="22"/>
    <n v="6.0880000000000001"/>
    <n v="0.59799999999999998"/>
    <n v="133.94"/>
    <n v="133.94"/>
    <s v="USD"/>
    <n v="10"/>
    <n v="10"/>
    <n v="10"/>
    <n v="10"/>
    <n v="10"/>
    <n v="10"/>
    <n v="10"/>
    <n v="10"/>
    <n v="282.88"/>
    <n v="282.88"/>
    <n v="282.88"/>
    <n v="282.88"/>
    <n v="47.348699099999997"/>
    <n v="47.348699099999997"/>
    <n v="2.1119904429999998"/>
    <n v="2.1119904429999998"/>
  </r>
  <r>
    <d v="2025-11-26T00:00:00"/>
    <x v="13"/>
    <n v="5442"/>
    <n v="25"/>
    <n v="3.6139999999999999"/>
    <n v="0.45900000000000002"/>
    <n v="90.35"/>
    <n v="90.35"/>
    <s v="USD"/>
    <n v="7"/>
    <n v="9"/>
    <n v="9"/>
    <n v="9"/>
    <n v="8"/>
    <n v="10"/>
    <n v="10"/>
    <n v="10"/>
    <n v="178.25"/>
    <n v="227.11"/>
    <n v="227.11"/>
    <n v="227.11"/>
    <n v="39.782484259999997"/>
    <n v="39.782484259999997"/>
    <n v="2.5136690650000002"/>
    <n v="2.5136690650000002"/>
  </r>
  <r>
    <d v="2025-11-26T00:00:00"/>
    <x v="45"/>
    <n v="889"/>
    <n v="7"/>
    <n v="3.2730000000000001"/>
    <n v="0.78700000000000003"/>
    <n v="22.91"/>
    <n v="22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4"/>
    <n v="1867"/>
    <n v="6"/>
    <n v="2.1179999999999999"/>
    <n v="0.32100000000000001"/>
    <n v="12.71"/>
    <n v="12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6"/>
    <n v="2643"/>
    <n v="5"/>
    <n v="2.8140000000000001"/>
    <n v="0.189"/>
    <n v="14.07"/>
    <n v="14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5"/>
    <n v="2317"/>
    <n v="9"/>
    <n v="4.3120000000000003"/>
    <n v="0.38800000000000001"/>
    <n v="38.81"/>
    <n v="38.81"/>
    <s v="USD"/>
    <n v="2"/>
    <n v="2"/>
    <n v="2"/>
    <n v="2"/>
    <n v="2"/>
    <n v="2"/>
    <n v="2"/>
    <n v="2"/>
    <n v="61.86"/>
    <n v="61.86"/>
    <n v="61.86"/>
    <n v="61.86"/>
    <n v="62.738441639999998"/>
    <n v="62.738441639999998"/>
    <n v="1.593919093"/>
    <n v="1.593919093"/>
  </r>
  <r>
    <d v="2025-11-26T00:00:00"/>
    <x v="16"/>
    <n v="1387"/>
    <n v="11"/>
    <n v="3.9220000000000002"/>
    <n v="0.79300000000000004"/>
    <n v="43.14"/>
    <n v="43.14"/>
    <s v="USD"/>
    <n v="8"/>
    <n v="8"/>
    <n v="8"/>
    <n v="8"/>
    <n v="12"/>
    <n v="12"/>
    <n v="12"/>
    <n v="12"/>
    <n v="333.39"/>
    <n v="333.39"/>
    <n v="333.39"/>
    <n v="333.39"/>
    <n v="12.939800229999999"/>
    <n v="12.939800229999999"/>
    <n v="7.7280945760000002"/>
    <n v="7.7280945760000002"/>
  </r>
  <r>
    <d v="2025-11-26T00:00:00"/>
    <x v="29"/>
    <n v="1508"/>
    <n v="4"/>
    <n v="3.1850000000000001"/>
    <n v="0.26500000000000001"/>
    <n v="12.74"/>
    <n v="12.74"/>
    <s v="USD"/>
    <n v="1"/>
    <n v="1"/>
    <n v="1"/>
    <n v="1"/>
    <n v="1"/>
    <n v="1"/>
    <n v="1"/>
    <n v="1"/>
    <n v="125.49"/>
    <n v="125.49"/>
    <n v="125.49"/>
    <n v="125.49"/>
    <n v="10.15220336"/>
    <n v="10.15220336"/>
    <n v="9.8500784929999998"/>
    <n v="9.8500784929999998"/>
  </r>
  <r>
    <d v="2025-11-26T00:00:00"/>
    <x v="38"/>
    <n v="1317"/>
    <n v="4"/>
    <n v="4.4349999999999996"/>
    <n v="0.30399999999999999"/>
    <n v="17.739999999999998"/>
    <n v="17.73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9"/>
    <n v="2627"/>
    <n v="23"/>
    <n v="1.746"/>
    <n v="0.876"/>
    <n v="40.15"/>
    <n v="40.15"/>
    <s v="USD"/>
    <n v="3"/>
    <n v="4"/>
    <n v="4"/>
    <n v="4"/>
    <n v="4"/>
    <n v="6"/>
    <n v="6"/>
    <n v="6"/>
    <n v="137.96"/>
    <n v="206.94"/>
    <n v="206.94"/>
    <n v="206.94"/>
    <n v="19.401758959999999"/>
    <n v="19.401758959999999"/>
    <n v="5.1541718559999996"/>
    <n v="5.1541718559999996"/>
  </r>
  <r>
    <d v="2025-11-26T00:00:00"/>
    <x v="17"/>
    <n v="873"/>
    <n v="5"/>
    <n v="6.1260000000000003"/>
    <n v="0.57299999999999995"/>
    <n v="30.63"/>
    <n v="30.63"/>
    <s v="USD"/>
    <n v="4"/>
    <n v="4"/>
    <n v="4"/>
    <n v="4"/>
    <n v="6"/>
    <n v="6"/>
    <n v="6"/>
    <n v="6"/>
    <n v="205.28"/>
    <n v="205.28"/>
    <n v="205.28"/>
    <n v="205.28"/>
    <n v="14.921083400000001"/>
    <n v="14.921083400000001"/>
    <n v="6.7019262160000004"/>
    <n v="6.7019262160000004"/>
  </r>
  <r>
    <d v="2025-11-26T00:00:00"/>
    <x v="37"/>
    <n v="1675"/>
    <n v="6"/>
    <n v="5.28"/>
    <n v="0.35799999999999998"/>
    <n v="31.68"/>
    <n v="31.68"/>
    <s v="USD"/>
    <n v="2"/>
    <n v="2"/>
    <n v="2"/>
    <n v="2"/>
    <n v="2"/>
    <n v="2"/>
    <n v="2"/>
    <n v="2"/>
    <n v="70.37"/>
    <n v="70.37"/>
    <n v="70.37"/>
    <n v="70.37"/>
    <n v="45.01918431"/>
    <n v="45.01918431"/>
    <n v="2.2212752529999999"/>
    <n v="2.2212752529999999"/>
  </r>
  <r>
    <d v="2025-11-26T00:00:00"/>
    <x v="18"/>
    <n v="1060"/>
    <n v="5"/>
    <n v="3.34"/>
    <n v="0.47199999999999998"/>
    <n v="16.7"/>
    <n v="16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9"/>
    <n v="1659"/>
    <n v="11"/>
    <n v="7.7210000000000001"/>
    <n v="0.66300000000000003"/>
    <n v="84.93"/>
    <n v="84.93"/>
    <s v="USD"/>
    <n v="5"/>
    <n v="5"/>
    <n v="5"/>
    <n v="5"/>
    <n v="6"/>
    <n v="6"/>
    <n v="6"/>
    <n v="6"/>
    <n v="398.76"/>
    <n v="398.76"/>
    <n v="398.76"/>
    <n v="398.76"/>
    <n v="21.298525430000002"/>
    <n v="21.298525430000002"/>
    <n v="4.6951607209999997"/>
    <n v="4.6951607209999997"/>
  </r>
  <r>
    <d v="2025-11-26T00:00:00"/>
    <x v="20"/>
    <n v="1992"/>
    <n v="8"/>
    <n v="4.7649999999999997"/>
    <n v="0.40200000000000002"/>
    <n v="38.119999999999997"/>
    <n v="38.119999999999997"/>
    <s v="USD"/>
    <n v="2"/>
    <n v="2"/>
    <n v="2"/>
    <n v="2"/>
    <n v="5"/>
    <n v="5"/>
    <n v="5"/>
    <n v="5"/>
    <n v="353.86"/>
    <n v="353.86"/>
    <n v="353.86"/>
    <n v="353.86"/>
    <n v="10.772621940000001"/>
    <n v="10.772621940000001"/>
    <n v="9.2827911860000007"/>
    <n v="9.2827911860000007"/>
  </r>
  <r>
    <d v="2025-11-26T00:00:00"/>
    <x v="21"/>
    <n v="1266"/>
    <n v="8"/>
    <n v="3.504"/>
    <n v="0.63200000000000001"/>
    <n v="28.03"/>
    <n v="28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22"/>
    <n v="393"/>
    <n v="2"/>
    <n v="3.1850000000000001"/>
    <n v="0.50900000000000001"/>
    <n v="6.37"/>
    <n v="6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"/>
    <n v="357"/>
    <n v="2"/>
    <n v="3.88"/>
    <n v="0.56000000000000005"/>
    <n v="7.76"/>
    <n v="7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6"/>
    <n v="6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5"/>
    <n v="122"/>
    <n v="1"/>
    <n v="2.31"/>
    <n v="0.82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0"/>
    <n v="2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4"/>
    <n v="2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3"/>
    <n v="213"/>
    <n v="2"/>
    <n v="3.9350000000000001"/>
    <n v="0.93899999999999995"/>
    <n v="7.87"/>
    <n v="7.87"/>
    <s v="USD"/>
    <n v="1"/>
    <n v="1"/>
    <n v="1"/>
    <n v="1"/>
    <n v="1"/>
    <n v="1"/>
    <n v="1"/>
    <n v="1"/>
    <n v="76.489999999999995"/>
    <n v="76.489999999999995"/>
    <n v="76.489999999999995"/>
    <n v="76.489999999999995"/>
    <n v="10.28892666"/>
    <n v="10.28892666"/>
    <n v="9.7191867849999998"/>
    <n v="9.7191867849999998"/>
  </r>
  <r>
    <d v="2025-11-26T00:00:00"/>
    <x v="34"/>
    <n v="281"/>
    <n v="1"/>
    <n v="3.63"/>
    <n v="0.35599999999999998"/>
    <n v="3.63"/>
    <n v="3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8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0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"/>
    <n v="190"/>
    <n v="2"/>
    <n v="3.35"/>
    <n v="1.0529999999999999"/>
    <n v="6.7"/>
    <n v="6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6"/>
    <n v="221"/>
    <n v="1"/>
    <n v="3.79"/>
    <n v="0.45200000000000001"/>
    <n v="3.79"/>
    <n v="3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5"/>
    <n v="1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6"/>
    <n v="8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2"/>
    <n v="2107"/>
    <n v="7"/>
    <n v="3.8530000000000002"/>
    <n v="0.33200000000000002"/>
    <n v="26.97"/>
    <n v="26.97"/>
    <s v="USD"/>
    <n v="1"/>
    <n v="1"/>
    <n v="1"/>
    <n v="1"/>
    <n v="1"/>
    <n v="1"/>
    <n v="1"/>
    <n v="1"/>
    <n v="36.880000000000003"/>
    <n v="36.880000000000003"/>
    <n v="36.880000000000003"/>
    <n v="36.880000000000003"/>
    <n v="73.129067250000006"/>
    <n v="73.129067250000006"/>
    <n v="1.3674453099999999"/>
    <n v="1.3674453099999999"/>
  </r>
  <r>
    <d v="2025-11-26T00:00:00"/>
    <x v="47"/>
    <n v="3061"/>
    <n v="6"/>
    <n v="2.1019999999999999"/>
    <n v="0.19600000000000001"/>
    <n v="12.61"/>
    <n v="12.61"/>
    <s v="USD"/>
    <n v="1"/>
    <n v="1"/>
    <n v="1"/>
    <n v="1"/>
    <n v="1"/>
    <n v="1"/>
    <n v="1"/>
    <n v="1"/>
    <n v="15.98"/>
    <n v="15.98"/>
    <n v="15.98"/>
    <n v="15.98"/>
    <n v="78.911138919999999"/>
    <n v="78.911138919999999"/>
    <n v="1.267248216"/>
    <n v="1.267248216"/>
  </r>
  <r>
    <d v="2025-11-26T00:00:00"/>
    <x v="24"/>
    <n v="205"/>
    <n v="2"/>
    <n v="5.15"/>
    <n v="0.97599999999999998"/>
    <n v="10.3"/>
    <n v="10.3"/>
    <s v="USD"/>
    <n v="1"/>
    <n v="1"/>
    <n v="1"/>
    <n v="1"/>
    <n v="2"/>
    <n v="2"/>
    <n v="2"/>
    <n v="2"/>
    <n v="59.96"/>
    <n v="59.96"/>
    <n v="59.96"/>
    <n v="59.96"/>
    <n v="17.178118749999999"/>
    <n v="17.178118749999999"/>
    <n v="5.821359223"/>
    <n v="5.821359223"/>
  </r>
  <r>
    <d v="2025-11-26T00:00:00"/>
    <x v="4"/>
    <n v="955"/>
    <n v="2"/>
    <n v="2.9449999999999998"/>
    <n v="0.20899999999999999"/>
    <n v="5.89"/>
    <n v="5.8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7"/>
    <n v="9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5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4"/>
    <n v="184"/>
    <n v="1"/>
    <n v="5.35"/>
    <n v="0.54300000000000004"/>
    <n v="5.35"/>
    <n v="5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"/>
    <n v="78"/>
    <n v="1"/>
    <n v="3.62"/>
    <n v="1.282"/>
    <n v="3.62"/>
    <n v="3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21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5"/>
    <n v="4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6"/>
    <n v="2048"/>
    <n v="8"/>
    <n v="2.4159999999999999"/>
    <n v="0.39100000000000001"/>
    <n v="19.329999999999998"/>
    <n v="19.329999999999998"/>
    <s v="USD"/>
    <n v="1"/>
    <n v="1"/>
    <n v="1"/>
    <n v="1"/>
    <n v="1"/>
    <n v="1"/>
    <n v="1"/>
    <n v="1"/>
    <n v="11.49"/>
    <n v="11.49"/>
    <n v="11.49"/>
    <n v="11.49"/>
    <n v="168.23324629999999"/>
    <n v="168.23324629999999"/>
    <n v="0.59441282979999999"/>
    <n v="0.59441282979999999"/>
  </r>
  <r>
    <d v="2025-11-26T00:00:00"/>
    <x v="27"/>
    <n v="284"/>
    <n v="1"/>
    <n v="2.85"/>
    <n v="0.35199999999999998"/>
    <n v="2.85"/>
    <n v="2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3"/>
    <n v="2018"/>
    <n v="3"/>
    <n v="1.7070000000000001"/>
    <n v="0.14899999999999999"/>
    <n v="5.12"/>
    <n v="5.12"/>
    <s v="USD"/>
    <n v="1"/>
    <n v="1"/>
    <n v="1"/>
    <n v="1"/>
    <n v="2"/>
    <n v="2"/>
    <n v="2"/>
    <n v="2"/>
    <n v="50.98"/>
    <n v="50.98"/>
    <n v="50.98"/>
    <n v="50.98"/>
    <n v="10.04315418"/>
    <n v="10.04315418"/>
    <n v="9.95703125"/>
    <n v="9.95703125"/>
  </r>
  <r>
    <d v="2025-11-26T00:00:00"/>
    <x v="5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"/>
    <n v="34"/>
    <n v="1"/>
    <n v="2.91"/>
    <n v="2.9409999999999998"/>
    <n v="2.91"/>
    <n v="2.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4"/>
    <n v="596"/>
    <n v="2"/>
    <n v="4.25"/>
    <n v="0.33600000000000002"/>
    <n v="8.5"/>
    <n v="8.5"/>
    <s v="USD"/>
    <n v="1"/>
    <n v="1"/>
    <n v="1"/>
    <n v="1"/>
    <n v="1"/>
    <n v="1"/>
    <n v="1"/>
    <n v="1"/>
    <n v="35.880000000000003"/>
    <n v="35.880000000000003"/>
    <n v="35.880000000000003"/>
    <n v="35.880000000000003"/>
    <n v="23.69007804"/>
    <n v="23.69007804"/>
    <n v="4.2211764709999997"/>
    <n v="4.2211764709999997"/>
  </r>
  <r>
    <d v="2025-11-26T00:00:00"/>
    <x v="44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2"/>
    <n v="1047"/>
    <n v="6"/>
    <n v="4.1120000000000001"/>
    <n v="0.57299999999999995"/>
    <n v="24.67"/>
    <n v="24.67"/>
    <s v="USD"/>
    <n v="3"/>
    <n v="3"/>
    <n v="3"/>
    <n v="3"/>
    <n v="5"/>
    <n v="5"/>
    <n v="5"/>
    <n v="5"/>
    <n v="188.45"/>
    <n v="188.45"/>
    <n v="188.45"/>
    <n v="188.45"/>
    <n v="13.09100557"/>
    <n v="13.09100557"/>
    <n v="7.6388325899999998"/>
    <n v="7.6388325899999998"/>
  </r>
  <r>
    <d v="2025-11-26T00:00:00"/>
    <x v="10"/>
    <n v="330"/>
    <n v="1"/>
    <n v="5.24"/>
    <n v="0.30299999999999999"/>
    <n v="5.24"/>
    <n v="5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28"/>
    <n v="141"/>
    <n v="1"/>
    <n v="2.84"/>
    <n v="0.70899999999999996"/>
    <n v="2.84"/>
    <n v="2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2"/>
    <n v="1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9"/>
    <n v="1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6"/>
    <n v="438"/>
    <n v="1"/>
    <n v="6.64"/>
    <n v="0.22800000000000001"/>
    <n v="6.64"/>
    <n v="6.64"/>
    <s v="USD"/>
    <n v="1"/>
    <n v="1"/>
    <n v="1"/>
    <n v="1"/>
    <n v="1"/>
    <n v="1"/>
    <n v="1"/>
    <n v="1"/>
    <n v="78.489999999999995"/>
    <n v="78.489999999999995"/>
    <n v="78.489999999999995"/>
    <n v="78.489999999999995"/>
    <n v="8.4596763920000004"/>
    <n v="8.4596763920000004"/>
    <n v="11.820783130000001"/>
    <n v="11.820783130000001"/>
  </r>
  <r>
    <d v="2025-11-26T00:00:00"/>
    <x v="48"/>
    <n v="1809"/>
    <n v="12"/>
    <n v="1.7470000000000001"/>
    <n v="0.66300000000000003"/>
    <n v="20.96"/>
    <n v="20.96"/>
    <s v="USD"/>
    <n v="0"/>
    <n v="1"/>
    <n v="1"/>
    <n v="1"/>
    <n v="0"/>
    <n v="1"/>
    <n v="1"/>
    <n v="1"/>
    <n v="0"/>
    <n v="83.49"/>
    <n v="83.49"/>
    <n v="83.49"/>
    <n v="25.104802970000001"/>
    <n v="25.104802970000001"/>
    <n v="3.9833015270000001"/>
    <n v="3.9833015270000001"/>
  </r>
  <r>
    <d v="2025-11-26T00:00:00"/>
    <x v="19"/>
    <n v="702"/>
    <n v="2"/>
    <n v="5.43"/>
    <n v="0.28499999999999998"/>
    <n v="10.86"/>
    <n v="10.86"/>
    <s v="USD"/>
    <n v="2"/>
    <n v="2"/>
    <n v="2"/>
    <n v="2"/>
    <n v="6"/>
    <n v="6"/>
    <n v="6"/>
    <n v="6"/>
    <n v="456.58"/>
    <n v="456.58"/>
    <n v="456.58"/>
    <n v="456.58"/>
    <n v="2.378553594"/>
    <n v="2.378553594"/>
    <n v="42.042357269999997"/>
    <n v="42.042357269999997"/>
  </r>
  <r>
    <d v="2025-11-26T00:00:00"/>
    <x v="29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9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9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0"/>
    <n v="536"/>
    <n v="5"/>
    <n v="0.66"/>
    <n v="0.93300000000000005"/>
    <n v="3.3"/>
    <n v="3.3"/>
    <s v="USD"/>
    <n v="1"/>
    <n v="1"/>
    <n v="1"/>
    <n v="1"/>
    <n v="1"/>
    <n v="1"/>
    <n v="1"/>
    <n v="1"/>
    <n v="34.49"/>
    <n v="34.49"/>
    <n v="34.49"/>
    <n v="34.49"/>
    <n v="9.5679907219999993"/>
    <n v="9.5679907219999993"/>
    <n v="10.451515150000001"/>
    <n v="10.451515150000001"/>
  </r>
  <r>
    <d v="2025-11-26T00:00:00"/>
    <x v="30"/>
    <n v="673"/>
    <n v="5"/>
    <n v="0.54"/>
    <n v="0.74299999999999999"/>
    <n v="2.7"/>
    <n v="2.7"/>
    <s v="USD"/>
    <n v="2"/>
    <n v="2"/>
    <n v="2"/>
    <n v="2"/>
    <n v="3"/>
    <n v="3"/>
    <n v="3"/>
    <n v="3"/>
    <n v="36.86"/>
    <n v="36.86"/>
    <n v="36.86"/>
    <n v="36.86"/>
    <n v="7.3250135649999999"/>
    <n v="7.3250135649999999"/>
    <n v="13.65185185"/>
    <n v="13.65185185"/>
  </r>
  <r>
    <d v="2025-11-26T00:00:00"/>
    <x v="30"/>
    <n v="380"/>
    <n v="7"/>
    <n v="0.9"/>
    <n v="1.8420000000000001"/>
    <n v="6.3"/>
    <n v="6.3"/>
    <s v="USD"/>
    <n v="1"/>
    <n v="1"/>
    <n v="1"/>
    <n v="1"/>
    <n v="1"/>
    <n v="1"/>
    <n v="1"/>
    <n v="1"/>
    <n v="13.88"/>
    <n v="13.88"/>
    <n v="13.88"/>
    <n v="13.88"/>
    <n v="45.389048989999999"/>
    <n v="45.389048989999999"/>
    <n v="2.2031746029999999"/>
    <n v="2.2031746029999999"/>
  </r>
  <r>
    <d v="2025-11-26T00:00:00"/>
    <x v="30"/>
    <n v="1873"/>
    <n v="23"/>
    <n v="0.28299999999999997"/>
    <n v="1.228"/>
    <n v="6.52"/>
    <n v="6.52"/>
    <s v="USD"/>
    <n v="3"/>
    <n v="3"/>
    <n v="3"/>
    <n v="3"/>
    <n v="3"/>
    <n v="3"/>
    <n v="3"/>
    <n v="3"/>
    <n v="61.27"/>
    <n v="61.27"/>
    <n v="61.27"/>
    <n v="61.27"/>
    <n v="10.641423209999999"/>
    <n v="10.641423209999999"/>
    <n v="9.3972392639999995"/>
    <n v="9.3972392639999995"/>
  </r>
  <r>
    <d v="2025-11-26T00:00:00"/>
    <x v="31"/>
    <n v="61"/>
    <n v="1"/>
    <n v="1.41"/>
    <n v="1.639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2"/>
    <n v="32"/>
    <n v="1"/>
    <n v="0.35"/>
    <n v="3.125"/>
    <n v="0.35"/>
    <n v="0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1"/>
    <n v="238"/>
    <n v="3"/>
    <n v="1.45"/>
    <n v="1.2609999999999999"/>
    <n v="4.3499999999999996"/>
    <n v="4.3499999999999996"/>
    <s v="USD"/>
    <n v="6"/>
    <n v="10"/>
    <n v="10"/>
    <n v="10"/>
    <n v="6"/>
    <n v="10"/>
    <n v="10"/>
    <n v="10"/>
    <n v="159.99"/>
    <n v="290.12"/>
    <n v="290.12"/>
    <n v="290.12"/>
    <n v="1.4993795670000001"/>
    <n v="1.4993795670000001"/>
    <n v="66.69425287"/>
    <n v="66.69425287"/>
  </r>
  <r>
    <d v="2025-11-26T00:00:00"/>
    <x v="32"/>
    <n v="46"/>
    <n v="1"/>
    <n v="1.41"/>
    <n v="2.1739999999999999"/>
    <n v="1.41"/>
    <n v="1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2"/>
    <n v="55"/>
    <n v="1"/>
    <n v="0.96"/>
    <n v="1.8180000000000001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1"/>
    <n v="1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2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1"/>
    <n v="1296"/>
    <n v="6"/>
    <n v="0.86799999999999999"/>
    <n v="0.46300000000000002"/>
    <n v="5.21"/>
    <n v="5.21"/>
    <s v="USD"/>
    <n v="1"/>
    <n v="2"/>
    <n v="2"/>
    <n v="2"/>
    <n v="1"/>
    <n v="6"/>
    <n v="6"/>
    <n v="6"/>
    <n v="31.49"/>
    <n v="140.88999999999999"/>
    <n v="140.88999999999999"/>
    <n v="140.88999999999999"/>
    <n v="3.6979203630000002"/>
    <n v="3.6979203630000002"/>
    <n v="27.042226490000001"/>
    <n v="27.042226490000001"/>
  </r>
  <r>
    <d v="2025-11-26T00:00:00"/>
    <x v="33"/>
    <n v="8"/>
    <n v="1"/>
    <n v="0.75"/>
    <n v="12.5"/>
    <n v="0.75"/>
    <n v="0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4"/>
    <n v="505"/>
    <n v="1"/>
    <n v="1.08"/>
    <n v="0.19800000000000001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5"/>
    <n v="626"/>
    <n v="3"/>
    <n v="0.88"/>
    <n v="0.47899999999999998"/>
    <n v="2.64"/>
    <n v="2.64"/>
    <s v="USD"/>
    <n v="1"/>
    <n v="1"/>
    <n v="1"/>
    <n v="1"/>
    <n v="1"/>
    <n v="1"/>
    <n v="1"/>
    <n v="1"/>
    <n v="21.88"/>
    <n v="21.88"/>
    <n v="21.88"/>
    <n v="21.88"/>
    <n v="12.06581353"/>
    <n v="12.06581353"/>
    <n v="8.2878787880000004"/>
    <n v="8.2878787880000004"/>
  </r>
  <r>
    <d v="2025-11-26T00:00:00"/>
    <x v="35"/>
    <n v="984"/>
    <n v="3"/>
    <n v="1.01"/>
    <n v="0.30499999999999999"/>
    <n v="3.03"/>
    <n v="3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4"/>
    <n v="787"/>
    <n v="1"/>
    <n v="1.38"/>
    <n v="0.127"/>
    <n v="1.38"/>
    <n v="1.38"/>
    <s v="USD"/>
    <n v="1"/>
    <n v="1"/>
    <n v="1"/>
    <n v="1"/>
    <n v="2"/>
    <n v="2"/>
    <n v="2"/>
    <n v="2"/>
    <n v="68.98"/>
    <n v="68.98"/>
    <n v="68.98"/>
    <n v="68.98"/>
    <n v="2.0005798779999999"/>
    <n v="2.0005798779999999"/>
    <n v="49.985507249999998"/>
    <n v="49.985507249999998"/>
  </r>
  <r>
    <d v="2025-11-26T00:00:00"/>
    <x v="33"/>
    <n v="8"/>
    <n v="1"/>
    <n v="1.05"/>
    <n v="12.5"/>
    <n v="1.05"/>
    <n v="1.05"/>
    <s v="USD"/>
    <n v="1"/>
    <n v="1"/>
    <n v="1"/>
    <n v="1"/>
    <n v="1"/>
    <n v="1"/>
    <n v="1"/>
    <n v="1"/>
    <n v="11.49"/>
    <n v="11.49"/>
    <n v="11.49"/>
    <n v="11.49"/>
    <n v="9.1383812009999996"/>
    <n v="9.1383812009999996"/>
    <n v="10.942857139999999"/>
    <n v="10.942857139999999"/>
  </r>
  <r>
    <d v="2025-11-26T00:00:00"/>
    <x v="34"/>
    <n v="157"/>
    <n v="3"/>
    <n v="1.04"/>
    <n v="1.911"/>
    <n v="3.12"/>
    <n v="3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5"/>
    <n v="296"/>
    <n v="1"/>
    <n v="1.53"/>
    <n v="0.33800000000000002"/>
    <n v="1.53"/>
    <n v="1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4"/>
    <n v="1850"/>
    <n v="2"/>
    <n v="0.56499999999999995"/>
    <n v="0.108"/>
    <n v="1.1299999999999999"/>
    <n v="1.1299999999999999"/>
    <s v="USD"/>
    <n v="1"/>
    <n v="1"/>
    <n v="1"/>
    <n v="1"/>
    <n v="1"/>
    <n v="1"/>
    <n v="1"/>
    <n v="1"/>
    <n v="22.88"/>
    <n v="22.88"/>
    <n v="22.88"/>
    <n v="22.88"/>
    <n v="4.9388111889999999"/>
    <n v="4.9388111889999999"/>
    <n v="20.24778761"/>
    <n v="20.24778761"/>
  </r>
  <r>
    <d v="2025-11-26T00:00:00"/>
    <x v="33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5"/>
    <n v="1692"/>
    <n v="7"/>
    <n v="0.55300000000000005"/>
    <n v="0.41399999999999998"/>
    <n v="3.87"/>
    <n v="3.8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6"/>
    <n v="320"/>
    <n v="2"/>
    <n v="2.085"/>
    <n v="0.625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6"/>
    <n v="166"/>
    <n v="6"/>
    <n v="1.2929999999999999"/>
    <n v="3.6139999999999999"/>
    <n v="7.76"/>
    <n v="7.76"/>
    <s v="USD"/>
    <n v="1"/>
    <n v="1"/>
    <n v="1"/>
    <n v="1"/>
    <n v="1"/>
    <n v="1"/>
    <n v="1"/>
    <n v="1"/>
    <n v="28.49"/>
    <n v="28.49"/>
    <n v="28.49"/>
    <n v="28.49"/>
    <n v="27.237627239999998"/>
    <n v="27.237627239999998"/>
    <n v="3.671391753"/>
    <n v="3.671391753"/>
  </r>
  <r>
    <d v="2025-11-26T00:00:00"/>
    <x v="36"/>
    <n v="664"/>
    <n v="6"/>
    <n v="1.677"/>
    <n v="0.90400000000000003"/>
    <n v="10.06"/>
    <n v="10.06"/>
    <s v="USD"/>
    <n v="1"/>
    <n v="1"/>
    <n v="1"/>
    <n v="1"/>
    <n v="1"/>
    <n v="1"/>
    <n v="1"/>
    <n v="1"/>
    <n v="31.88"/>
    <n v="31.88"/>
    <n v="31.88"/>
    <n v="31.88"/>
    <n v="31.55583438"/>
    <n v="31.55583438"/>
    <n v="3.1689860830000001"/>
    <n v="3.1689860830000001"/>
  </r>
  <r>
    <d v="2025-11-26T00:00:00"/>
    <x v="36"/>
    <n v="2059"/>
    <n v="4"/>
    <n v="0.89"/>
    <n v="0.19400000000000001"/>
    <n v="3.56"/>
    <n v="3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7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8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7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7"/>
    <n v="9"/>
    <n v="1"/>
    <n v="1.32"/>
    <n v="11.111000000000001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8"/>
    <n v="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7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8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9"/>
    <n v="692"/>
    <n v="2"/>
    <n v="0.97499999999999998"/>
    <n v="0.28899999999999998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0"/>
    <n v="148"/>
    <n v="2"/>
    <n v="1.35"/>
    <n v="1.351"/>
    <n v="2.7"/>
    <n v="2.7"/>
    <s v="USD"/>
    <n v="1"/>
    <n v="1"/>
    <n v="1"/>
    <n v="1"/>
    <n v="1"/>
    <n v="1"/>
    <n v="1"/>
    <n v="1"/>
    <n v="34.49"/>
    <n v="34.49"/>
    <n v="34.49"/>
    <n v="34.49"/>
    <n v="7.8283560449999996"/>
    <n v="7.8283560449999996"/>
    <n v="12.774074069999999"/>
    <n v="12.774074069999999"/>
  </r>
  <r>
    <d v="2025-11-26T00:00:00"/>
    <x v="41"/>
    <n v="648"/>
    <n v="5"/>
    <n v="1.17"/>
    <n v="0.77200000000000002"/>
    <n v="5.85"/>
    <n v="5.8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2"/>
    <n v="36"/>
    <n v="1"/>
    <n v="1.38"/>
    <n v="2.778"/>
    <n v="1.38"/>
    <n v="1.3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9"/>
    <n v="273"/>
    <n v="6"/>
    <n v="0.92"/>
    <n v="2.198"/>
    <n v="5.52"/>
    <n v="5.52"/>
    <s v="USD"/>
    <n v="1"/>
    <n v="1"/>
    <n v="1"/>
    <n v="1"/>
    <n v="1"/>
    <n v="1"/>
    <n v="1"/>
    <n v="1"/>
    <n v="11.49"/>
    <n v="11.49"/>
    <n v="11.49"/>
    <n v="11.49"/>
    <n v="48.041775459999997"/>
    <n v="48.041775459999997"/>
    <n v="2.0815217389999998"/>
    <n v="2.0815217389999998"/>
  </r>
  <r>
    <d v="2025-11-26T00:00:00"/>
    <x v="40"/>
    <n v="2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1"/>
    <n v="1084"/>
    <n v="2"/>
    <n v="1.335"/>
    <n v="0.185"/>
    <n v="2.67"/>
    <n v="2.6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2"/>
    <n v="1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2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9"/>
    <n v="132"/>
    <n v="1"/>
    <n v="0.93"/>
    <n v="0.75800000000000001"/>
    <n v="0.93"/>
    <n v="0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0"/>
    <n v="149"/>
    <n v="1"/>
    <n v="0.99"/>
    <n v="0.67100000000000004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1"/>
    <n v="272"/>
    <n v="3"/>
    <n v="1.59"/>
    <n v="1.103"/>
    <n v="4.7699999999999996"/>
    <n v="4.76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1"/>
    <n v="561"/>
    <n v="2"/>
    <n v="0.64"/>
    <n v="0.35699999999999998"/>
    <n v="1.28"/>
    <n v="1.28"/>
    <s v="USD"/>
    <n v="0"/>
    <n v="1"/>
    <n v="1"/>
    <n v="1"/>
    <n v="0"/>
    <n v="1"/>
    <n v="1"/>
    <n v="1"/>
    <n v="0"/>
    <n v="13.88"/>
    <n v="13.88"/>
    <n v="13.88"/>
    <n v="9.2219020169999997"/>
    <n v="9.2219020169999997"/>
    <n v="10.84375"/>
    <n v="10.84375"/>
  </r>
  <r>
    <d v="2025-11-26T00:00:00"/>
    <x v="39"/>
    <n v="451"/>
    <n v="6"/>
    <n v="0.45500000000000002"/>
    <n v="1.33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2"/>
    <n v="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0"/>
    <n v="12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8"/>
    <n v="4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8"/>
    <n v="365"/>
    <n v="2"/>
    <n v="0.99"/>
    <n v="0.54800000000000004"/>
    <n v="1.98"/>
    <n v="1.9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8"/>
    <n v="492"/>
    <n v="1"/>
    <n v="1.05"/>
    <n v="0.20300000000000001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43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3"/>
    <n v="191"/>
    <n v="1"/>
    <n v="0.65"/>
    <n v="0.52400000000000002"/>
    <n v="0.65"/>
    <n v="0.6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28"/>
    <n v="978"/>
    <n v="3"/>
    <n v="0.77"/>
    <n v="0.307"/>
    <n v="2.31"/>
    <n v="2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8"/>
    <n v="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5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"/>
    <n v="403"/>
    <n v="3"/>
    <n v="1.92"/>
    <n v="0.74399999999999999"/>
    <n v="5.76"/>
    <n v="5.76"/>
    <s v="USD"/>
    <n v="2"/>
    <n v="2"/>
    <n v="2"/>
    <n v="2"/>
    <n v="2"/>
    <n v="2"/>
    <n v="2"/>
    <n v="2"/>
    <n v="61.76"/>
    <n v="61.76"/>
    <n v="61.76"/>
    <n v="61.76"/>
    <n v="9.3264248700000003"/>
    <n v="9.3264248700000003"/>
    <n v="10.722222220000001"/>
    <n v="10.722222220000001"/>
  </r>
  <r>
    <d v="2025-11-26T00:00:00"/>
    <x v="5"/>
    <n v="271"/>
    <n v="3"/>
    <n v="0.65"/>
    <n v="1.107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"/>
    <n v="758"/>
    <n v="3"/>
    <n v="1.5"/>
    <n v="0.39600000000000002"/>
    <n v="4.5"/>
    <n v="4.5"/>
    <s v="USD"/>
    <n v="1"/>
    <n v="1"/>
    <n v="1"/>
    <n v="1"/>
    <n v="1"/>
    <n v="1"/>
    <n v="1"/>
    <n v="1"/>
    <n v="30.88"/>
    <n v="30.88"/>
    <n v="30.88"/>
    <n v="30.88"/>
    <n v="14.57253886"/>
    <n v="14.57253886"/>
    <n v="6.8622222219999998"/>
    <n v="6.8622222219999998"/>
  </r>
  <r>
    <d v="2025-11-26T00:00:00"/>
    <x v="5"/>
    <n v="2303"/>
    <n v="8"/>
    <n v="0.81399999999999995"/>
    <n v="0.34699999999999998"/>
    <n v="6.51"/>
    <n v="6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8"/>
    <n v="25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5"/>
    <n v="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5"/>
    <n v="318"/>
    <n v="1"/>
    <n v="0.79"/>
    <n v="0.314"/>
    <n v="0.79"/>
    <n v="0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8"/>
    <n v="109"/>
    <n v="3"/>
    <n v="1.27"/>
    <n v="2.7519999999999998"/>
    <n v="3.81"/>
    <n v="3.81"/>
    <s v="USD"/>
    <n v="1"/>
    <n v="1"/>
    <n v="1"/>
    <n v="1"/>
    <n v="1"/>
    <n v="1"/>
    <n v="1"/>
    <n v="1"/>
    <n v="29.49"/>
    <n v="29.49"/>
    <n v="29.49"/>
    <n v="29.49"/>
    <n v="12.919633770000001"/>
    <n v="12.919633770000001"/>
    <n v="7.7401574799999997"/>
    <n v="7.7401574799999997"/>
  </r>
  <r>
    <d v="2025-11-26T00:00:00"/>
    <x v="45"/>
    <n v="15"/>
    <n v="2"/>
    <n v="0.81"/>
    <n v="13.333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3"/>
    <n v="208"/>
    <n v="2"/>
    <n v="1.32"/>
    <n v="0.96199999999999997"/>
    <n v="2.64"/>
    <n v="2.64"/>
    <s v="USD"/>
    <n v="1"/>
    <n v="1"/>
    <n v="1"/>
    <n v="1"/>
    <n v="3"/>
    <n v="3"/>
    <n v="3"/>
    <n v="3"/>
    <n v="92.64"/>
    <n v="92.64"/>
    <n v="92.64"/>
    <n v="92.64"/>
    <n v="2.8497409330000001"/>
    <n v="2.8497409330000001"/>
    <n v="35.090909089999997"/>
    <n v="35.090909089999997"/>
  </r>
  <r>
    <d v="2025-11-26T00:00:00"/>
    <x v="8"/>
    <n v="3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"/>
    <n v="2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5"/>
    <n v="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5"/>
    <n v="606"/>
    <n v="6"/>
    <n v="0.253"/>
    <n v="0.99"/>
    <n v="1.52"/>
    <n v="1.5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2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5"/>
    <n v="3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22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2"/>
    <n v="291"/>
    <n v="1"/>
    <n v="5.8"/>
    <n v="0.34399999999999997"/>
    <n v="5.8"/>
    <n v="5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13"/>
    <n v="496"/>
    <n v="2"/>
    <n v="6.58"/>
    <n v="0.40300000000000002"/>
    <n v="13.16"/>
    <n v="13.16"/>
    <s v="USD"/>
    <n v="1"/>
    <n v="1"/>
    <n v="1"/>
    <n v="1"/>
    <n v="1"/>
    <n v="1"/>
    <n v="1"/>
    <n v="1"/>
    <n v="12.49"/>
    <n v="12.49"/>
    <n v="12.49"/>
    <n v="12.49"/>
    <n v="105.3642914"/>
    <n v="105.3642914"/>
    <n v="0.94908814590000001"/>
    <n v="0.94908814590000001"/>
  </r>
  <r>
    <d v="2025-11-26T00:00:00"/>
    <x v="16"/>
    <n v="1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46"/>
    <n v="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0"/>
    <n v="4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8"/>
    <n v="8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8"/>
    <n v="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11"/>
    <n v="51"/>
    <n v="1"/>
    <n v="2.61"/>
    <n v="1.9610000000000001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6T00:00:00"/>
    <x v="26"/>
    <n v="1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6T00:00:00"/>
    <x v="39"/>
    <n v="361"/>
    <n v="4"/>
    <n v="4.1029999999999998"/>
    <n v="1.1080000000000001"/>
    <n v="16.41"/>
    <n v="16.41"/>
    <s v="USD"/>
    <n v="1"/>
    <n v="1"/>
    <n v="1"/>
    <n v="1"/>
    <n v="2"/>
    <n v="2"/>
    <n v="2"/>
    <n v="2"/>
    <n v="65.8"/>
    <n v="65.8"/>
    <n v="65.8"/>
    <n v="65.8"/>
    <n v="24.939209730000002"/>
    <n v="24.939209730000002"/>
    <n v="4.0097501519999996"/>
    <n v="4.0097501519999996"/>
  </r>
  <r>
    <d v="2025-11-27T00:00:00"/>
    <x v="0"/>
    <n v="470"/>
    <n v="9"/>
    <n v="1.381"/>
    <n v="1.915"/>
    <n v="12.43"/>
    <n v="12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1"/>
    <n v="1096"/>
    <n v="10"/>
    <n v="2.0289999999999999"/>
    <n v="0.91200000000000003"/>
    <n v="20.29"/>
    <n v="20.29"/>
    <s v="USD"/>
    <n v="1"/>
    <n v="1"/>
    <n v="1"/>
    <n v="1"/>
    <n v="1"/>
    <n v="1"/>
    <n v="1"/>
    <n v="1"/>
    <n v="42.49"/>
    <n v="42.49"/>
    <n v="42.49"/>
    <n v="42.49"/>
    <n v="47.752412329999999"/>
    <n v="47.752412329999999"/>
    <n v="2.094135042"/>
    <n v="2.094135042"/>
  </r>
  <r>
    <d v="2025-11-27T00:00:00"/>
    <x v="2"/>
    <n v="846"/>
    <n v="7"/>
    <n v="2.9209999999999998"/>
    <n v="0.82699999999999996"/>
    <n v="20.45"/>
    <n v="20.45"/>
    <s v="USD"/>
    <n v="6"/>
    <n v="6"/>
    <n v="6"/>
    <n v="6"/>
    <n v="6"/>
    <n v="6"/>
    <n v="6"/>
    <n v="6"/>
    <n v="170.09"/>
    <n v="170.09"/>
    <n v="170.09"/>
    <n v="170.09"/>
    <n v="12.023046620000001"/>
    <n v="12.023046620000001"/>
    <n v="8.3173594130000001"/>
    <n v="8.3173594130000001"/>
  </r>
  <r>
    <d v="2025-11-27T00:00:00"/>
    <x v="3"/>
    <n v="1055"/>
    <n v="5"/>
    <n v="3.8239999999999998"/>
    <n v="0.47399999999999998"/>
    <n v="19.12"/>
    <n v="19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"/>
    <n v="308"/>
    <n v="2"/>
    <n v="4.6500000000000004"/>
    <n v="0.64900000000000002"/>
    <n v="9.3000000000000007"/>
    <n v="9.30000000000000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5"/>
    <n v="259"/>
    <n v="2"/>
    <n v="2.92"/>
    <n v="0.77200000000000002"/>
    <n v="5.84"/>
    <n v="5.84"/>
    <s v="USD"/>
    <n v="0"/>
    <n v="1"/>
    <n v="1"/>
    <n v="1"/>
    <n v="0"/>
    <n v="1"/>
    <n v="1"/>
    <n v="1"/>
    <n v="0"/>
    <n v="24.88"/>
    <n v="24.88"/>
    <n v="24.88"/>
    <n v="23.472668809999998"/>
    <n v="23.472668809999998"/>
    <n v="4.2602739730000003"/>
    <n v="4.2602739730000003"/>
  </r>
  <r>
    <d v="2025-11-27T00:00:00"/>
    <x v="44"/>
    <n v="1311"/>
    <n v="10"/>
    <n v="2.6459999999999999"/>
    <n v="0.76300000000000001"/>
    <n v="26.46"/>
    <n v="26.46"/>
    <s v="USD"/>
    <n v="0"/>
    <n v="1"/>
    <n v="1"/>
    <n v="1"/>
    <n v="0"/>
    <n v="1"/>
    <n v="1"/>
    <n v="1"/>
    <n v="0"/>
    <n v="34.49"/>
    <n v="34.49"/>
    <n v="34.49"/>
    <n v="76.717889240000005"/>
    <n v="76.717889240000005"/>
    <n v="1.303476946"/>
    <n v="1.303476946"/>
  </r>
  <r>
    <d v="2025-11-27T00:00:00"/>
    <x v="6"/>
    <n v="210"/>
    <n v="2"/>
    <n v="1.96"/>
    <n v="0.95199999999999996"/>
    <n v="3.92"/>
    <n v="3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7"/>
    <n v="569"/>
    <n v="2"/>
    <n v="2.1800000000000002"/>
    <n v="0.35099999999999998"/>
    <n v="4.3600000000000003"/>
    <n v="4.36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5"/>
    <n v="245"/>
    <n v="3"/>
    <n v="1.853"/>
    <n v="1.224"/>
    <n v="5.56"/>
    <n v="5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8"/>
    <n v="248"/>
    <n v="1"/>
    <n v="2.83"/>
    <n v="0.40300000000000002"/>
    <n v="2.83"/>
    <n v="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9"/>
    <n v="435"/>
    <n v="4"/>
    <n v="1.635"/>
    <n v="0.92"/>
    <n v="6.54"/>
    <n v="6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"/>
    <n v="1552"/>
    <n v="7"/>
    <n v="4.2489999999999997"/>
    <n v="0.45100000000000001"/>
    <n v="29.74"/>
    <n v="29.74"/>
    <s v="USD"/>
    <n v="1"/>
    <n v="1"/>
    <n v="1"/>
    <n v="1"/>
    <n v="1"/>
    <n v="1"/>
    <n v="1"/>
    <n v="1"/>
    <n v="36.49"/>
    <n v="36.49"/>
    <n v="36.49"/>
    <n v="36.49"/>
    <n v="81.501781309999998"/>
    <n v="81.501781309999998"/>
    <n v="1.2269670479999999"/>
    <n v="1.2269670479999999"/>
  </r>
  <r>
    <d v="2025-11-27T00:00:00"/>
    <x v="10"/>
    <n v="464"/>
    <n v="1"/>
    <n v="3.76"/>
    <n v="0.216"/>
    <n v="3.76"/>
    <n v="3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11"/>
    <n v="345"/>
    <n v="1"/>
    <n v="6.02"/>
    <n v="0.28999999999999998"/>
    <n v="6.02"/>
    <n v="6.02"/>
    <s v="USD"/>
    <n v="1"/>
    <n v="1"/>
    <n v="1"/>
    <n v="1"/>
    <n v="4"/>
    <n v="4"/>
    <n v="4"/>
    <n v="4"/>
    <n v="119.92"/>
    <n v="119.92"/>
    <n v="119.92"/>
    <n v="119.92"/>
    <n v="5.0200133420000004"/>
    <n v="5.0200133420000004"/>
    <n v="19.920265780000001"/>
    <n v="19.920265780000001"/>
  </r>
  <r>
    <d v="2025-11-27T00:00:00"/>
    <x v="12"/>
    <n v="267"/>
    <n v="3"/>
    <n v="5.79"/>
    <n v="1.1240000000000001"/>
    <n v="17.37"/>
    <n v="17.37"/>
    <s v="USD"/>
    <n v="2"/>
    <n v="2"/>
    <n v="2"/>
    <n v="2"/>
    <n v="2"/>
    <n v="2"/>
    <n v="2"/>
    <n v="2"/>
    <n v="102.39"/>
    <n v="102.39"/>
    <n v="102.39"/>
    <n v="102.39"/>
    <n v="16.964547320000001"/>
    <n v="16.964547320000001"/>
    <n v="5.8946459410000003"/>
    <n v="5.8946459410000003"/>
  </r>
  <r>
    <d v="2025-11-27T00:00:00"/>
    <x v="13"/>
    <n v="1110"/>
    <n v="6"/>
    <n v="4.4779999999999998"/>
    <n v="0.54100000000000004"/>
    <n v="26.87"/>
    <n v="26.87"/>
    <s v="USD"/>
    <n v="1"/>
    <n v="1"/>
    <n v="1"/>
    <n v="1"/>
    <n v="1"/>
    <n v="1"/>
    <n v="1"/>
    <n v="1"/>
    <n v="23.98"/>
    <n v="23.98"/>
    <n v="23.98"/>
    <n v="23.98"/>
    <n v="112.0517098"/>
    <n v="112.0517098"/>
    <n v="0.89244510610000005"/>
    <n v="0.89244510610000005"/>
  </r>
  <r>
    <d v="2025-11-27T00:00:00"/>
    <x v="45"/>
    <n v="1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4"/>
    <n v="521"/>
    <n v="1"/>
    <n v="3.22"/>
    <n v="0.192"/>
    <n v="3.22"/>
    <n v="3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6"/>
    <n v="4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5"/>
    <n v="550"/>
    <n v="2"/>
    <n v="4.01"/>
    <n v="0.36399999999999999"/>
    <n v="8.02"/>
    <n v="8.02"/>
    <s v="USD"/>
    <n v="2"/>
    <n v="2"/>
    <n v="2"/>
    <n v="2"/>
    <n v="2"/>
    <n v="2"/>
    <n v="2"/>
    <n v="2"/>
    <n v="59.39"/>
    <n v="59.39"/>
    <n v="59.39"/>
    <n v="59.39"/>
    <n v="13.5039569"/>
    <n v="13.5039569"/>
    <n v="7.405236908"/>
    <n v="7.405236908"/>
  </r>
  <r>
    <d v="2025-11-27T00:00:00"/>
    <x v="16"/>
    <n v="218"/>
    <n v="1"/>
    <n v="1.99"/>
    <n v="0.45900000000000002"/>
    <n v="1.99"/>
    <n v="1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9"/>
    <n v="2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8"/>
    <n v="4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9"/>
    <n v="548"/>
    <n v="5"/>
    <n v="2.1080000000000001"/>
    <n v="0.91200000000000003"/>
    <n v="10.54"/>
    <n v="10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17"/>
    <n v="241"/>
    <n v="1"/>
    <n v="7.95"/>
    <n v="0.41499999999999998"/>
    <n v="7.95"/>
    <n v="7.95"/>
    <s v="USD"/>
    <n v="0"/>
    <n v="3"/>
    <n v="3"/>
    <n v="3"/>
    <n v="0"/>
    <n v="5"/>
    <n v="5"/>
    <n v="5"/>
    <n v="0"/>
    <n v="161.01"/>
    <n v="161.01"/>
    <n v="161.01"/>
    <n v="4.9375815169999999"/>
    <n v="4.9375815169999999"/>
    <n v="20.252830190000001"/>
    <n v="20.252830190000001"/>
  </r>
  <r>
    <d v="2025-11-27T00:00:00"/>
    <x v="37"/>
    <n v="785"/>
    <n v="3"/>
    <n v="7.62"/>
    <n v="0.38200000000000001"/>
    <n v="22.86"/>
    <n v="22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18"/>
    <n v="1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9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0"/>
    <n v="404"/>
    <n v="1"/>
    <n v="7.12"/>
    <n v="0.248"/>
    <n v="7.12"/>
    <n v="7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1"/>
    <n v="280"/>
    <n v="1"/>
    <n v="5.27"/>
    <n v="0.35699999999999998"/>
    <n v="5.27"/>
    <n v="5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2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"/>
    <n v="1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6"/>
    <n v="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5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0"/>
    <n v="6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4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3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4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8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0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"/>
    <n v="47"/>
    <n v="1"/>
    <n v="5.3"/>
    <n v="2.1280000000000001"/>
    <n v="5.3"/>
    <n v="5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6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5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6"/>
    <n v="1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2"/>
    <n v="444"/>
    <n v="2"/>
    <n v="3.96"/>
    <n v="0.45"/>
    <n v="7.92"/>
    <n v="7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7"/>
    <n v="524"/>
    <n v="2"/>
    <n v="2.0699999999999998"/>
    <n v="0.38200000000000001"/>
    <n v="4.1399999999999997"/>
    <n v="4.139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4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"/>
    <n v="231"/>
    <n v="4"/>
    <n v="2.6949999999999998"/>
    <n v="1.732"/>
    <n v="10.78"/>
    <n v="10.78"/>
    <s v="USD"/>
    <n v="0"/>
    <n v="1"/>
    <n v="1"/>
    <n v="1"/>
    <n v="0"/>
    <n v="1"/>
    <n v="1"/>
    <n v="1"/>
    <n v="0"/>
    <n v="36.49"/>
    <n v="36.49"/>
    <n v="36.49"/>
    <n v="29.542340370000002"/>
    <n v="29.542340370000002"/>
    <n v="3.3849721709999998"/>
    <n v="3.3849721709999998"/>
  </r>
  <r>
    <d v="2025-11-27T00:00:00"/>
    <x v="17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5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4"/>
    <n v="85"/>
    <n v="1"/>
    <n v="5.35"/>
    <n v="1.1759999999999999"/>
    <n v="5.35"/>
    <n v="5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1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1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5"/>
    <n v="7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6"/>
    <n v="511"/>
    <n v="4"/>
    <n v="3.0049999999999999"/>
    <n v="0.78300000000000003"/>
    <n v="12.02"/>
    <n v="12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7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m/>
    <x v="33"/>
    <n v="418"/>
    <n v="1"/>
    <n v="2.5299999999999998"/>
    <n v="0.23899999999999999"/>
    <n v="2.5299999999999998"/>
    <n v="2.5299999999999998"/>
    <s v="USD"/>
    <n v="0"/>
    <n v="0"/>
    <n v="0"/>
    <n v="0"/>
    <n v="0"/>
    <n v="0"/>
    <n v="0"/>
    <n v="0"/>
    <n v="0"/>
    <n v="0"/>
    <n v="0"/>
    <n v="0"/>
    <m/>
    <m/>
    <n v="0"/>
    <n v="0"/>
  </r>
  <r>
    <m/>
    <x v="1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7"/>
    <n v="0"/>
    <n v="0"/>
    <m/>
    <m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4"/>
    <n v="7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4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2"/>
    <n v="100"/>
    <n v="1"/>
    <n v="4.62"/>
    <n v="1"/>
    <n v="4.62"/>
    <n v="4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10"/>
    <n v="79"/>
    <n v="1"/>
    <n v="4.17"/>
    <n v="1.266"/>
    <n v="4.17"/>
    <n v="4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8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2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9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6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8"/>
    <n v="615"/>
    <n v="7"/>
    <n v="1.823"/>
    <n v="1.1379999999999999"/>
    <n v="12.76"/>
    <n v="12.7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19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9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9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9"/>
    <n v="23"/>
    <n v="1"/>
    <n v="0.99"/>
    <n v="4.3479999999999999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9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0"/>
    <n v="424"/>
    <n v="6"/>
    <n v="0.75"/>
    <n v="1.415"/>
    <n v="4.5"/>
    <n v="4.5"/>
    <s v="USD"/>
    <n v="2"/>
    <n v="3"/>
    <n v="3"/>
    <n v="3"/>
    <n v="2"/>
    <n v="3"/>
    <n v="3"/>
    <n v="3"/>
    <n v="25.37"/>
    <n v="36.86"/>
    <n v="36.86"/>
    <n v="36.86"/>
    <n v="12.208355940000001"/>
    <n v="12.208355940000001"/>
    <n v="8.1911111109999997"/>
    <n v="8.1911111109999997"/>
  </r>
  <r>
    <d v="2025-11-27T00:00:00"/>
    <x v="30"/>
    <n v="467"/>
    <n v="10"/>
    <n v="0.59199999999999997"/>
    <n v="2.141"/>
    <n v="5.92"/>
    <n v="5.92"/>
    <s v="USD"/>
    <n v="2"/>
    <n v="3"/>
    <n v="3"/>
    <n v="3"/>
    <n v="2"/>
    <n v="3"/>
    <n v="3"/>
    <n v="3"/>
    <n v="25.37"/>
    <n v="39.25"/>
    <n v="39.25"/>
    <n v="39.25"/>
    <n v="15.08280255"/>
    <n v="15.08280255"/>
    <n v="6.6300675680000003"/>
    <n v="6.6300675680000003"/>
  </r>
  <r>
    <d v="2025-11-27T00:00:00"/>
    <x v="30"/>
    <n v="364"/>
    <n v="2"/>
    <n v="0.63500000000000001"/>
    <n v="0.54900000000000004"/>
    <n v="1.27"/>
    <n v="1.27"/>
    <s v="USD"/>
    <n v="1"/>
    <n v="1"/>
    <n v="1"/>
    <n v="1"/>
    <n v="1"/>
    <n v="1"/>
    <n v="1"/>
    <n v="1"/>
    <n v="13.88"/>
    <n v="13.88"/>
    <n v="13.88"/>
    <n v="13.88"/>
    <n v="9.1498559079999993"/>
    <n v="9.1498559079999993"/>
    <n v="10.92913386"/>
    <n v="10.92913386"/>
  </r>
  <r>
    <d v="2025-11-27T00:00:00"/>
    <x v="30"/>
    <n v="1165"/>
    <n v="14"/>
    <n v="0.307"/>
    <n v="1.202"/>
    <n v="4.3"/>
    <n v="4.3"/>
    <s v="USD"/>
    <n v="1"/>
    <n v="1"/>
    <n v="1"/>
    <n v="1"/>
    <n v="1"/>
    <n v="1"/>
    <n v="1"/>
    <n v="1"/>
    <n v="13.88"/>
    <n v="13.88"/>
    <n v="13.88"/>
    <n v="13.88"/>
    <n v="30.979827090000001"/>
    <n v="30.979827090000001"/>
    <n v="3.227906977"/>
    <n v="3.227906977"/>
  </r>
  <r>
    <d v="2025-11-27T00:00:00"/>
    <x v="31"/>
    <n v="84"/>
    <n v="1"/>
    <n v="1.44"/>
    <n v="1.19"/>
    <n v="1.44"/>
    <n v="1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2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1"/>
    <n v="220"/>
    <n v="2"/>
    <n v="1.365"/>
    <n v="0.90900000000000003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2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2"/>
    <n v="79"/>
    <n v="4"/>
    <n v="1.04"/>
    <n v="5.0629999999999997"/>
    <n v="4.16"/>
    <n v="4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1"/>
    <n v="1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2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1"/>
    <n v="831"/>
    <n v="5"/>
    <n v="0.86199999999999999"/>
    <n v="0.60199999999999998"/>
    <n v="4.3099999999999996"/>
    <n v="4.30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3"/>
    <n v="19"/>
    <n v="1"/>
    <n v="1.23"/>
    <n v="5.2629999999999999"/>
    <n v="1.23"/>
    <n v="1.23"/>
    <s v="USD"/>
    <n v="1"/>
    <n v="1"/>
    <n v="1"/>
    <n v="1"/>
    <n v="1"/>
    <n v="1"/>
    <n v="1"/>
    <n v="1"/>
    <n v="29.88"/>
    <n v="29.88"/>
    <n v="29.88"/>
    <n v="29.88"/>
    <n v="4.1164658630000002"/>
    <n v="4.1164658630000002"/>
    <n v="24.292682930000002"/>
    <n v="24.292682930000002"/>
  </r>
  <r>
    <d v="2025-11-27T00:00:00"/>
    <x v="34"/>
    <n v="385"/>
    <n v="1"/>
    <n v="0.99"/>
    <n v="0.26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5"/>
    <n v="496"/>
    <n v="3"/>
    <n v="0.97"/>
    <n v="0.60499999999999998"/>
    <n v="2.91"/>
    <n v="2.91"/>
    <s v="USD"/>
    <n v="1"/>
    <n v="1"/>
    <n v="1"/>
    <n v="1"/>
    <n v="1"/>
    <n v="1"/>
    <n v="1"/>
    <n v="1"/>
    <n v="24.98"/>
    <n v="24.98"/>
    <n v="24.98"/>
    <n v="24.98"/>
    <n v="11.649319459999999"/>
    <n v="11.649319459999999"/>
    <n v="8.5841924400000007"/>
    <n v="8.5841924400000007"/>
  </r>
  <r>
    <d v="2025-11-27T00:00:00"/>
    <x v="35"/>
    <n v="748"/>
    <n v="5"/>
    <n v="1.278"/>
    <n v="0.66800000000000004"/>
    <n v="6.39"/>
    <n v="6.39"/>
    <s v="USD"/>
    <n v="1"/>
    <n v="2"/>
    <n v="2"/>
    <n v="2"/>
    <n v="1"/>
    <n v="2"/>
    <n v="2"/>
    <n v="2"/>
    <n v="21.88"/>
    <n v="43.76"/>
    <n v="43.76"/>
    <n v="43.76"/>
    <n v="14.602376599999999"/>
    <n v="14.602376599999999"/>
    <n v="6.8482003130000004"/>
    <n v="6.8482003130000004"/>
  </r>
  <r>
    <d v="2025-11-27T00:00:00"/>
    <x v="33"/>
    <n v="27"/>
    <n v="1"/>
    <n v="1.2"/>
    <n v="3.7040000000000002"/>
    <n v="1.2"/>
    <n v="1.2"/>
    <s v="USD"/>
    <n v="1"/>
    <n v="1"/>
    <n v="1"/>
    <n v="1"/>
    <n v="1"/>
    <n v="1"/>
    <n v="1"/>
    <n v="1"/>
    <n v="11.49"/>
    <n v="11.49"/>
    <n v="11.49"/>
    <n v="11.49"/>
    <n v="10.443864230000001"/>
    <n v="10.443864230000001"/>
    <n v="9.5749999999999993"/>
    <n v="9.5749999999999993"/>
  </r>
  <r>
    <d v="2025-11-27T00:00:00"/>
    <x v="34"/>
    <n v="521"/>
    <n v="5"/>
    <n v="0.94199999999999995"/>
    <n v="0.96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3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4"/>
    <n v="187"/>
    <n v="1"/>
    <n v="1.8"/>
    <n v="0.53500000000000003"/>
    <n v="1.8"/>
    <n v="1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5"/>
    <n v="422"/>
    <n v="3"/>
    <n v="1.0569999999999999"/>
    <n v="0.71099999999999997"/>
    <n v="3.17"/>
    <n v="3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4"/>
    <n v="1270"/>
    <n v="3"/>
    <n v="0.59299999999999997"/>
    <n v="0.23599999999999999"/>
    <n v="1.78"/>
    <n v="1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3"/>
    <n v="26"/>
    <n v="1"/>
    <n v="0.44"/>
    <n v="3.8460000000000001"/>
    <n v="0.44"/>
    <n v="0.44"/>
    <s v="USD"/>
    <n v="1"/>
    <n v="1"/>
    <n v="1"/>
    <n v="1"/>
    <n v="5"/>
    <n v="5"/>
    <n v="5"/>
    <n v="5"/>
    <n v="57.45"/>
    <n v="57.45"/>
    <n v="57.45"/>
    <n v="57.45"/>
    <n v="0.76588337679999996"/>
    <n v="0.76588337679999996"/>
    <n v="130.56818179999999"/>
    <n v="130.56818179999999"/>
  </r>
  <r>
    <d v="2025-11-27T00:00:00"/>
    <x v="35"/>
    <n v="1072"/>
    <n v="9"/>
    <n v="0.58299999999999996"/>
    <n v="0.84"/>
    <n v="5.25"/>
    <n v="5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6"/>
    <n v="20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6"/>
    <n v="117"/>
    <n v="2"/>
    <n v="1.5"/>
    <n v="1.7090000000000001"/>
    <n v="3"/>
    <n v="3"/>
    <s v="USD"/>
    <n v="0"/>
    <n v="1"/>
    <n v="1"/>
    <n v="1"/>
    <n v="0"/>
    <n v="1"/>
    <n v="1"/>
    <n v="1"/>
    <n v="0"/>
    <n v="28.49"/>
    <n v="28.49"/>
    <n v="28.49"/>
    <n v="10.53001053"/>
    <n v="10.53001053"/>
    <n v="9.4966666669999995"/>
    <n v="9.4966666669999995"/>
  </r>
  <r>
    <d v="2025-11-27T00:00:00"/>
    <x v="36"/>
    <n v="443"/>
    <n v="3"/>
    <n v="1.903"/>
    <n v="0.67700000000000005"/>
    <n v="5.71"/>
    <n v="5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6"/>
    <n v="9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7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7"/>
    <n v="1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7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7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8"/>
    <n v="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9"/>
    <n v="442"/>
    <n v="1"/>
    <n v="1.1100000000000001"/>
    <n v="0.22600000000000001"/>
    <n v="1.1100000000000001"/>
    <n v="1.11000000000000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0"/>
    <n v="84"/>
    <n v="2"/>
    <n v="1.71"/>
    <n v="2.3809999999999998"/>
    <n v="3.42"/>
    <n v="3.42"/>
    <s v="USD"/>
    <n v="0"/>
    <n v="1"/>
    <n v="1"/>
    <n v="1"/>
    <n v="0"/>
    <n v="1"/>
    <n v="1"/>
    <n v="1"/>
    <n v="0"/>
    <n v="34.49"/>
    <n v="34.49"/>
    <n v="34.49"/>
    <n v="9.9159176569999996"/>
    <n v="9.9159176569999996"/>
    <n v="10.08479532"/>
    <n v="10.08479532"/>
  </r>
  <r>
    <d v="2025-11-27T00:00:00"/>
    <x v="41"/>
    <n v="434"/>
    <n v="2"/>
    <n v="1.655"/>
    <n v="0.46100000000000002"/>
    <n v="3.31"/>
    <n v="3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2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9"/>
    <n v="268"/>
    <n v="4"/>
    <n v="0.75"/>
    <n v="1.4930000000000001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0"/>
    <n v="173"/>
    <n v="1"/>
    <n v="0.9"/>
    <n v="0.57799999999999996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1"/>
    <n v="620"/>
    <n v="4"/>
    <n v="1.29"/>
    <n v="0.64500000000000002"/>
    <n v="5.16"/>
    <n v="5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2"/>
    <n v="1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2"/>
    <n v="31"/>
    <n v="1"/>
    <n v="1.1100000000000001"/>
    <n v="3.226"/>
    <n v="1.1100000000000001"/>
    <n v="1.1100000000000001"/>
    <s v="USD"/>
    <n v="1"/>
    <n v="1"/>
    <n v="1"/>
    <n v="1"/>
    <n v="1"/>
    <n v="1"/>
    <n v="1"/>
    <n v="1"/>
    <n v="21.88"/>
    <n v="21.88"/>
    <n v="21.88"/>
    <n v="21.88"/>
    <n v="5.0731261429999996"/>
    <n v="5.0731261429999996"/>
    <n v="19.711711709999999"/>
    <n v="19.711711709999999"/>
  </r>
  <r>
    <d v="2025-11-27T00:00:00"/>
    <x v="39"/>
    <n v="102"/>
    <n v="2"/>
    <n v="1.59"/>
    <n v="1.9610000000000001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0"/>
    <n v="131"/>
    <n v="2"/>
    <n v="1.44"/>
    <n v="1.5269999999999999"/>
    <n v="2.88"/>
    <n v="2.8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1"/>
    <n v="287"/>
    <n v="2"/>
    <n v="1.1850000000000001"/>
    <n v="0.69699999999999995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1"/>
    <n v="309"/>
    <n v="1"/>
    <n v="0.62"/>
    <n v="0.32400000000000001"/>
    <n v="0.62"/>
    <n v="0.62"/>
    <s v="USD"/>
    <n v="1"/>
    <n v="1"/>
    <n v="1"/>
    <n v="1"/>
    <n v="1"/>
    <n v="1"/>
    <n v="1"/>
    <n v="1"/>
    <n v="19.489999999999998"/>
    <n v="19.489999999999998"/>
    <n v="19.489999999999998"/>
    <n v="19.489999999999998"/>
    <n v="3.1811185219999998"/>
    <n v="3.1811185219999998"/>
    <n v="31.435483869999999"/>
    <n v="31.435483869999999"/>
  </r>
  <r>
    <d v="2025-11-27T00:00:00"/>
    <x v="39"/>
    <n v="260"/>
    <n v="4"/>
    <n v="0.54300000000000004"/>
    <n v="1.538"/>
    <n v="2.17"/>
    <n v="2.17"/>
    <s v="USD"/>
    <n v="0"/>
    <n v="1"/>
    <n v="1"/>
    <n v="1"/>
    <n v="0"/>
    <n v="1"/>
    <n v="1"/>
    <n v="1"/>
    <n v="0"/>
    <n v="36.880000000000003"/>
    <n v="36.880000000000003"/>
    <n v="36.880000000000003"/>
    <n v="5.8839479389999996"/>
    <n v="5.8839479389999996"/>
    <n v="16.99539171"/>
    <n v="16.99539171"/>
  </r>
  <r>
    <d v="2025-11-27T00:00:00"/>
    <x v="42"/>
    <n v="84"/>
    <n v="1"/>
    <n v="0.18"/>
    <n v="1.19"/>
    <n v="0.18"/>
    <n v="0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0"/>
    <n v="522"/>
    <n v="3"/>
    <n v="0.72699999999999998"/>
    <n v="0.57499999999999996"/>
    <n v="2.1800000000000002"/>
    <n v="2.18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8"/>
    <n v="380"/>
    <n v="2"/>
    <n v="1.1499999999999999"/>
    <n v="0.52600000000000002"/>
    <n v="2.2999999999999998"/>
    <n v="2.2999999999999998"/>
    <s v="USD"/>
    <n v="1"/>
    <n v="1"/>
    <n v="1"/>
    <n v="1"/>
    <n v="1"/>
    <n v="1"/>
    <n v="1"/>
    <n v="1"/>
    <n v="58.9"/>
    <n v="58.9"/>
    <n v="58.9"/>
    <n v="58.9"/>
    <n v="3.904923599"/>
    <n v="3.904923599"/>
    <n v="25.608695650000001"/>
    <n v="25.608695650000001"/>
  </r>
  <r>
    <d v="2025-11-27T00:00:00"/>
    <x v="43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8"/>
    <n v="381"/>
    <n v="2"/>
    <n v="1.4850000000000001"/>
    <n v="0.52500000000000002"/>
    <n v="2.97"/>
    <n v="2.97"/>
    <s v="USD"/>
    <n v="1"/>
    <n v="1"/>
    <n v="1"/>
    <n v="1"/>
    <n v="1"/>
    <n v="1"/>
    <n v="1"/>
    <n v="1"/>
    <n v="37.880000000000003"/>
    <n v="37.880000000000003"/>
    <n v="37.880000000000003"/>
    <n v="37.880000000000003"/>
    <n v="7.8405491019999998"/>
    <n v="7.8405491019999998"/>
    <n v="12.75420875"/>
    <n v="12.75420875"/>
  </r>
  <r>
    <d v="2025-11-27T00:00:00"/>
    <x v="43"/>
    <n v="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8"/>
    <n v="502"/>
    <n v="4"/>
    <n v="1.085"/>
    <n v="0.79700000000000004"/>
    <n v="4.34"/>
    <n v="4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3"/>
    <n v="4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3"/>
    <n v="1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8"/>
    <n v="944"/>
    <n v="1"/>
    <n v="1.32"/>
    <n v="0.106"/>
    <n v="1.32"/>
    <n v="1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8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5"/>
    <n v="304"/>
    <n v="1"/>
    <n v="1.59"/>
    <n v="0.32900000000000001"/>
    <n v="1.59"/>
    <n v="1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"/>
    <n v="300"/>
    <n v="1"/>
    <n v="1.92"/>
    <n v="0.33300000000000002"/>
    <n v="1.92"/>
    <n v="1.9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5"/>
    <n v="567"/>
    <n v="4"/>
    <n v="1.1200000000000001"/>
    <n v="0.70499999999999996"/>
    <n v="4.4800000000000004"/>
    <n v="4.4800000000000004"/>
    <s v="USD"/>
    <n v="0"/>
    <n v="1"/>
    <n v="1"/>
    <n v="1"/>
    <n v="0"/>
    <n v="1"/>
    <n v="1"/>
    <n v="1"/>
    <n v="0"/>
    <n v="23.88"/>
    <n v="23.88"/>
    <n v="23.88"/>
    <n v="18.760469010000001"/>
    <n v="18.760469010000001"/>
    <n v="5.3303571429999996"/>
    <n v="5.3303571429999996"/>
  </r>
  <r>
    <d v="2025-11-27T00:00:00"/>
    <x v="3"/>
    <n v="466"/>
    <n v="2"/>
    <n v="1.5"/>
    <n v="0.42899999999999999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5"/>
    <n v="2349"/>
    <n v="8"/>
    <n v="1.1060000000000001"/>
    <n v="0.34100000000000003"/>
    <n v="8.85"/>
    <n v="8.85"/>
    <s v="USD"/>
    <n v="1"/>
    <n v="1"/>
    <n v="1"/>
    <n v="1"/>
    <n v="2"/>
    <n v="2"/>
    <n v="2"/>
    <n v="2"/>
    <n v="64.98"/>
    <n v="64.98"/>
    <n v="64.98"/>
    <n v="64.98"/>
    <n v="13.61957525"/>
    <n v="13.61957525"/>
    <n v="7.3423728810000002"/>
    <n v="7.3423728810000002"/>
  </r>
  <r>
    <d v="2025-11-27T00:00:00"/>
    <x v="8"/>
    <n v="438"/>
    <n v="1"/>
    <n v="1.5"/>
    <n v="0.2280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45"/>
    <n v="153"/>
    <n v="1"/>
    <n v="0.9"/>
    <n v="0.65400000000000003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5"/>
    <n v="480"/>
    <n v="5"/>
    <n v="1.02"/>
    <n v="1.042"/>
    <n v="5.0999999999999996"/>
    <n v="5.0999999999999996"/>
    <s v="USD"/>
    <n v="1"/>
    <n v="1"/>
    <n v="1"/>
    <n v="1"/>
    <n v="1"/>
    <n v="1"/>
    <n v="1"/>
    <n v="1"/>
    <n v="34.49"/>
    <n v="34.49"/>
    <n v="34.49"/>
    <n v="34.49"/>
    <n v="14.78689475"/>
    <n v="14.78689475"/>
    <n v="6.7627450979999999"/>
    <n v="6.7627450979999999"/>
  </r>
  <r>
    <d v="2025-11-27T00:00:00"/>
    <x v="8"/>
    <n v="1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5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"/>
    <n v="4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8"/>
    <n v="792"/>
    <n v="1"/>
    <n v="1.04"/>
    <n v="0.126"/>
    <n v="1.04"/>
    <n v="1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3"/>
    <n v="2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5"/>
    <n v="2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5"/>
    <n v="758"/>
    <n v="5"/>
    <n v="0.42"/>
    <n v="0.66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2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5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2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2"/>
    <n v="13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3"/>
    <n v="118"/>
    <n v="1"/>
    <n v="3.43"/>
    <n v="0.84699999999999998"/>
    <n v="3.43"/>
    <n v="3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7T00:00:00"/>
    <x v="16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46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0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11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26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7T00:00:00"/>
    <x v="39"/>
    <n v="99"/>
    <n v="1"/>
    <n v="1.58"/>
    <n v="1.01"/>
    <n v="1.58"/>
    <n v="1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0"/>
    <n v="1213"/>
    <n v="8"/>
    <n v="1.7190000000000001"/>
    <n v="0.66"/>
    <n v="13.75"/>
    <n v="13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1"/>
    <n v="2857"/>
    <n v="30"/>
    <n v="2.2130000000000001"/>
    <n v="1.05"/>
    <n v="66.39"/>
    <n v="66.39"/>
    <s v="USD"/>
    <n v="2"/>
    <n v="3"/>
    <n v="3"/>
    <n v="3"/>
    <n v="2"/>
    <n v="3"/>
    <n v="3"/>
    <n v="3"/>
    <n v="53.86"/>
    <n v="78.84"/>
    <n v="78.84"/>
    <n v="78.84"/>
    <n v="84.208523589999999"/>
    <n v="84.208523589999999"/>
    <n v="1.187528242"/>
    <n v="1.187528242"/>
  </r>
  <r>
    <d v="2025-11-28T00:00:00"/>
    <x v="2"/>
    <n v="2434"/>
    <n v="12"/>
    <n v="2.8620000000000001"/>
    <n v="0.49299999999999999"/>
    <n v="34.340000000000003"/>
    <n v="34.340000000000003"/>
    <s v="USD"/>
    <n v="5"/>
    <n v="6"/>
    <n v="6"/>
    <n v="6"/>
    <n v="5"/>
    <n v="6"/>
    <n v="6"/>
    <n v="6"/>
    <n v="386.44"/>
    <n v="428.93"/>
    <n v="428.93"/>
    <n v="428.93"/>
    <n v="8.0059683400000008"/>
    <n v="8.0059683400000008"/>
    <n v="12.49068142"/>
    <n v="12.49068142"/>
  </r>
  <r>
    <d v="2025-11-28T00:00:00"/>
    <x v="3"/>
    <n v="3090"/>
    <n v="10"/>
    <n v="3.2789999999999999"/>
    <n v="0.32400000000000001"/>
    <n v="32.79"/>
    <n v="32.79"/>
    <s v="USD"/>
    <n v="1"/>
    <n v="1"/>
    <n v="1"/>
    <n v="1"/>
    <n v="1"/>
    <n v="1"/>
    <n v="1"/>
    <n v="1"/>
    <n v="30.88"/>
    <n v="30.88"/>
    <n v="30.88"/>
    <n v="30.88"/>
    <n v="106.1852332"/>
    <n v="106.1852332"/>
    <n v="0.94175053369999995"/>
    <n v="0.94175053369999995"/>
  </r>
  <r>
    <d v="2025-11-28T00:00:00"/>
    <x v="4"/>
    <n v="1088"/>
    <n v="4"/>
    <n v="6.14"/>
    <n v="0.36799999999999999"/>
    <n v="24.56"/>
    <n v="24.56"/>
    <s v="USD"/>
    <n v="1"/>
    <n v="2"/>
    <n v="2"/>
    <n v="2"/>
    <n v="2"/>
    <n v="3"/>
    <n v="3"/>
    <n v="3"/>
    <n v="223.8"/>
    <n v="335.7"/>
    <n v="335.7"/>
    <n v="335.7"/>
    <n v="7.3160560019999998"/>
    <n v="7.3160560019999998"/>
    <n v="13.668566780000001"/>
    <n v="13.668566780000001"/>
  </r>
  <r>
    <d v="2025-11-28T00:00:00"/>
    <x v="5"/>
    <n v="825"/>
    <n v="5"/>
    <n v="2.258"/>
    <n v="0.60599999999999998"/>
    <n v="11.29"/>
    <n v="11.29"/>
    <s v="USD"/>
    <n v="2"/>
    <n v="2"/>
    <n v="2"/>
    <n v="2"/>
    <n v="2"/>
    <n v="2"/>
    <n v="2"/>
    <n v="2"/>
    <n v="58.76"/>
    <n v="58.76"/>
    <n v="58.76"/>
    <n v="58.76"/>
    <n v="19.21375085"/>
    <n v="19.21375085"/>
    <n v="5.2046058459999998"/>
    <n v="5.2046058459999998"/>
  </r>
  <r>
    <d v="2025-11-28T00:00:00"/>
    <x v="44"/>
    <n v="1550"/>
    <n v="19"/>
    <n v="2.5630000000000002"/>
    <n v="1.226"/>
    <n v="48.7"/>
    <n v="48.7"/>
    <s v="USD"/>
    <n v="3"/>
    <n v="3"/>
    <n v="3"/>
    <n v="3"/>
    <n v="3"/>
    <n v="3"/>
    <n v="3"/>
    <n v="3"/>
    <n v="103.47"/>
    <n v="103.47"/>
    <n v="103.47"/>
    <n v="103.47"/>
    <n v="47.06678264"/>
    <n v="47.06678264"/>
    <n v="2.124640657"/>
    <n v="2.124640657"/>
  </r>
  <r>
    <d v="2025-11-28T00:00:00"/>
    <x v="6"/>
    <n v="526"/>
    <n v="4"/>
    <n v="1.9850000000000001"/>
    <n v="0.76"/>
    <n v="7.94"/>
    <n v="7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7"/>
    <n v="2009"/>
    <n v="6"/>
    <n v="2.1549999999999998"/>
    <n v="0.29899999999999999"/>
    <n v="12.93"/>
    <n v="12.93"/>
    <s v="USD"/>
    <n v="3"/>
    <n v="4"/>
    <n v="4"/>
    <n v="4"/>
    <n v="3"/>
    <n v="4"/>
    <n v="4"/>
    <n v="4"/>
    <n v="109.86"/>
    <n v="191.74"/>
    <n v="191.74"/>
    <n v="191.74"/>
    <n v="6.7435068319999996"/>
    <n v="6.7435068319999996"/>
    <n v="14.82907966"/>
    <n v="14.82907966"/>
  </r>
  <r>
    <d v="2025-11-28T00:00:00"/>
    <x v="35"/>
    <n v="517"/>
    <n v="1"/>
    <n v="1.95"/>
    <n v="0.193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8"/>
    <n v="629"/>
    <n v="3"/>
    <n v="3.21"/>
    <n v="0.47699999999999998"/>
    <n v="9.6300000000000008"/>
    <n v="9.63000000000000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9"/>
    <n v="1133"/>
    <n v="8"/>
    <n v="2.2429999999999999"/>
    <n v="0.70599999999999996"/>
    <n v="17.940000000000001"/>
    <n v="17.940000000000001"/>
    <s v="USD"/>
    <n v="2"/>
    <n v="2"/>
    <n v="2"/>
    <n v="2"/>
    <n v="2"/>
    <n v="2"/>
    <n v="2"/>
    <n v="2"/>
    <n v="45.76"/>
    <n v="45.76"/>
    <n v="45.76"/>
    <n v="45.76"/>
    <n v="39.204545449999998"/>
    <n v="39.204545449999998"/>
    <n v="2.5507246380000002"/>
    <n v="2.5507246380000002"/>
  </r>
  <r>
    <d v="2025-11-28T00:00:00"/>
    <x v="4"/>
    <n v="4439"/>
    <n v="41"/>
    <n v="4.8019999999999996"/>
    <n v="0.92400000000000004"/>
    <n v="196.89"/>
    <n v="196.89"/>
    <s v="USD"/>
    <n v="8"/>
    <n v="10"/>
    <n v="10"/>
    <n v="10"/>
    <n v="15"/>
    <n v="17"/>
    <n v="17"/>
    <n v="17"/>
    <n v="532.72"/>
    <n v="605.70000000000005"/>
    <n v="605.70000000000005"/>
    <n v="605.70000000000005"/>
    <n v="32.506191180000002"/>
    <n v="32.506191180000002"/>
    <n v="3.0763370409999999"/>
    <n v="3.0763370409999999"/>
  </r>
  <r>
    <d v="2025-11-28T00:00:00"/>
    <x v="10"/>
    <n v="1200"/>
    <n v="8"/>
    <n v="5.9649999999999999"/>
    <n v="0.66700000000000004"/>
    <n v="47.72"/>
    <n v="47.72"/>
    <s v="USD"/>
    <n v="2"/>
    <n v="3"/>
    <n v="3"/>
    <n v="3"/>
    <n v="2"/>
    <n v="7"/>
    <n v="7"/>
    <n v="7"/>
    <n v="122.76"/>
    <n v="255.21"/>
    <n v="255.21"/>
    <n v="255.21"/>
    <n v="18.698326869999999"/>
    <n v="18.698326869999999"/>
    <n v="5.3480720870000003"/>
    <n v="5.3480720870000003"/>
  </r>
  <r>
    <d v="2025-11-28T00:00:00"/>
    <x v="11"/>
    <n v="738"/>
    <n v="9"/>
    <n v="5.5369999999999999"/>
    <n v="1.22"/>
    <n v="49.83"/>
    <n v="49.83"/>
    <s v="USD"/>
    <n v="3"/>
    <n v="4"/>
    <n v="4"/>
    <n v="4"/>
    <n v="4"/>
    <n v="5"/>
    <n v="5"/>
    <n v="5"/>
    <n v="174.43"/>
    <n v="203.33"/>
    <n v="203.33"/>
    <n v="203.33"/>
    <n v="24.506959129999998"/>
    <n v="24.506959129999998"/>
    <n v="4.0804736100000003"/>
    <n v="4.0804736100000003"/>
  </r>
  <r>
    <d v="2025-11-28T00:00:00"/>
    <x v="12"/>
    <n v="2198"/>
    <n v="11"/>
    <n v="5.5839999999999996"/>
    <n v="0.5"/>
    <n v="61.42"/>
    <n v="61.42"/>
    <s v="USD"/>
    <n v="5"/>
    <n v="7"/>
    <n v="7"/>
    <n v="7"/>
    <n v="6"/>
    <n v="8"/>
    <n v="8"/>
    <n v="8"/>
    <n v="182.94"/>
    <n v="240.31"/>
    <n v="240.31"/>
    <n v="240.31"/>
    <n v="25.558653410000002"/>
    <n v="25.558653410000002"/>
    <n v="3.9125691960000002"/>
    <n v="3.9125691960000002"/>
  </r>
  <r>
    <d v="2025-11-28T00:00:00"/>
    <x v="13"/>
    <n v="3160"/>
    <n v="14"/>
    <n v="3.5579999999999998"/>
    <n v="0.443"/>
    <n v="49.81"/>
    <n v="49.81"/>
    <s v="USD"/>
    <n v="8"/>
    <n v="9"/>
    <n v="9"/>
    <n v="9"/>
    <n v="9"/>
    <n v="11"/>
    <n v="11"/>
    <n v="11"/>
    <n v="288.25"/>
    <n v="341.23"/>
    <n v="341.23"/>
    <n v="341.23"/>
    <n v="14.597192509999999"/>
    <n v="14.597192509999999"/>
    <n v="6.8506324029999996"/>
    <n v="6.8506324029999996"/>
  </r>
  <r>
    <d v="2025-11-28T00:00:00"/>
    <x v="45"/>
    <n v="574"/>
    <n v="2"/>
    <n v="2.11"/>
    <n v="0.34799999999999998"/>
    <n v="4.22"/>
    <n v="4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14"/>
    <n v="1356"/>
    <n v="5"/>
    <n v="3.694"/>
    <n v="0.36899999999999999"/>
    <n v="18.47"/>
    <n v="18.47"/>
    <s v="USD"/>
    <n v="2"/>
    <n v="2"/>
    <n v="2"/>
    <n v="2"/>
    <n v="2"/>
    <n v="2"/>
    <n v="2"/>
    <n v="2"/>
    <n v="73.959999999999994"/>
    <n v="73.959999999999994"/>
    <n v="73.959999999999994"/>
    <n v="73.959999999999994"/>
    <n v="24.97295836"/>
    <n v="24.97295836"/>
    <n v="4.004331348"/>
    <n v="4.004331348"/>
  </r>
  <r>
    <d v="2025-11-28T00:00:00"/>
    <x v="46"/>
    <n v="1415"/>
    <n v="4"/>
    <n v="2.5750000000000002"/>
    <n v="0.28299999999999997"/>
    <n v="10.3"/>
    <n v="10.3"/>
    <s v="USD"/>
    <n v="1"/>
    <n v="1"/>
    <n v="1"/>
    <n v="1"/>
    <n v="1"/>
    <n v="1"/>
    <n v="1"/>
    <n v="1"/>
    <n v="31.88"/>
    <n v="31.88"/>
    <n v="31.88"/>
    <n v="31.88"/>
    <n v="32.30865747"/>
    <n v="32.30865747"/>
    <n v="3.0951456309999998"/>
    <n v="3.0951456309999998"/>
  </r>
  <r>
    <d v="2025-11-28T00:00:00"/>
    <x v="15"/>
    <n v="1742"/>
    <n v="6"/>
    <n v="2.718"/>
    <n v="0.34399999999999997"/>
    <n v="16.309999999999999"/>
    <n v="16.309999999999999"/>
    <s v="USD"/>
    <n v="1"/>
    <n v="1"/>
    <n v="1"/>
    <n v="1"/>
    <n v="1"/>
    <n v="1"/>
    <n v="1"/>
    <n v="1"/>
    <n v="31.88"/>
    <n v="31.88"/>
    <n v="31.88"/>
    <n v="31.88"/>
    <n v="51.160602259999997"/>
    <n v="51.160602259999997"/>
    <n v="1.954629062"/>
    <n v="1.954629062"/>
  </r>
  <r>
    <d v="2025-11-28T00:00:00"/>
    <x v="16"/>
    <n v="739"/>
    <n v="2"/>
    <n v="3.0150000000000001"/>
    <n v="0.27100000000000002"/>
    <n v="6.03"/>
    <n v="6.03"/>
    <s v="USD"/>
    <n v="1"/>
    <n v="1"/>
    <n v="1"/>
    <n v="1"/>
    <n v="1"/>
    <n v="1"/>
    <n v="1"/>
    <n v="1"/>
    <n v="82.49"/>
    <n v="82.49"/>
    <n v="82.49"/>
    <n v="82.49"/>
    <n v="7.3099769669999999"/>
    <n v="7.3099769669999999"/>
    <n v="13.67993367"/>
    <n v="13.67993367"/>
  </r>
  <r>
    <d v="2025-11-28T00:00:00"/>
    <x v="29"/>
    <n v="640"/>
    <n v="3"/>
    <n v="1.903"/>
    <n v="0.46899999999999997"/>
    <n v="5.71"/>
    <n v="5.71"/>
    <s v="USD"/>
    <n v="0"/>
    <n v="1"/>
    <n v="1"/>
    <n v="1"/>
    <n v="0"/>
    <n v="1"/>
    <n v="1"/>
    <n v="1"/>
    <n v="0"/>
    <n v="22.88"/>
    <n v="22.88"/>
    <n v="22.88"/>
    <n v="24.956293710000001"/>
    <n v="24.956293710000001"/>
    <n v="4.0070052540000001"/>
    <n v="4.0070052540000001"/>
  </r>
  <r>
    <d v="2025-11-28T00:00:00"/>
    <x v="38"/>
    <n v="1215"/>
    <n v="4"/>
    <n v="5.6050000000000004"/>
    <n v="0.32900000000000001"/>
    <n v="22.42"/>
    <n v="22.42"/>
    <s v="USD"/>
    <n v="1"/>
    <n v="1"/>
    <n v="1"/>
    <n v="1"/>
    <n v="1"/>
    <n v="1"/>
    <n v="1"/>
    <n v="1"/>
    <n v="34.49"/>
    <n v="34.49"/>
    <n v="34.49"/>
    <n v="34.49"/>
    <n v="65.004349090000005"/>
    <n v="65.004349090000005"/>
    <n v="1.538358608"/>
    <n v="1.538358608"/>
  </r>
  <r>
    <d v="2025-11-28T00:00:00"/>
    <x v="49"/>
    <n v="1532"/>
    <n v="12"/>
    <n v="2.6520000000000001"/>
    <n v="0.78300000000000003"/>
    <n v="31.82"/>
    <n v="31.82"/>
    <s v="USD"/>
    <n v="0"/>
    <n v="1"/>
    <n v="1"/>
    <n v="1"/>
    <n v="0"/>
    <n v="1"/>
    <n v="1"/>
    <n v="1"/>
    <n v="0"/>
    <n v="11.49"/>
    <n v="11.49"/>
    <n v="11.49"/>
    <n v="276.93646649999999"/>
    <n v="276.93646649999999"/>
    <n v="0.36109365180000003"/>
    <n v="0.36109365180000003"/>
  </r>
  <r>
    <d v="2025-11-28T00:00:00"/>
    <x v="17"/>
    <n v="4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7"/>
    <n v="2488"/>
    <n v="2"/>
    <n v="6.4749999999999996"/>
    <n v="0.08"/>
    <n v="12.95"/>
    <n v="12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18"/>
    <n v="411"/>
    <n v="1"/>
    <n v="3.57"/>
    <n v="0.24299999999999999"/>
    <n v="3.57"/>
    <n v="3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19"/>
    <n v="139"/>
    <n v="1"/>
    <n v="5.9"/>
    <n v="0.71899999999999997"/>
    <n v="5.9"/>
    <n v="5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20"/>
    <n v="1108"/>
    <n v="2"/>
    <n v="2.81"/>
    <n v="0.18099999999999999"/>
    <n v="5.62"/>
    <n v="5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21"/>
    <n v="693"/>
    <n v="6"/>
    <n v="2.573"/>
    <n v="0.86599999999999999"/>
    <n v="15.44"/>
    <n v="15.44"/>
    <s v="USD"/>
    <n v="1"/>
    <n v="1"/>
    <n v="1"/>
    <n v="1"/>
    <n v="1"/>
    <n v="1"/>
    <n v="1"/>
    <n v="1"/>
    <n v="42.49"/>
    <n v="42.49"/>
    <n v="42.49"/>
    <n v="42.49"/>
    <n v="36.337961870000001"/>
    <n v="36.337961870000001"/>
    <n v="2.7519430050000002"/>
    <n v="2.7519430050000002"/>
  </r>
  <r>
    <d v="2025-11-28T00:00:00"/>
    <x v="22"/>
    <n v="234"/>
    <n v="1"/>
    <n v="2.37"/>
    <n v="0.42699999999999999"/>
    <n v="2.37"/>
    <n v="2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"/>
    <n v="327"/>
    <n v="1"/>
    <n v="3.39"/>
    <n v="0.30599999999999999"/>
    <n v="3.39"/>
    <n v="3.3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6"/>
    <n v="2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5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0"/>
    <n v="2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4"/>
    <n v="1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3"/>
    <n v="106"/>
    <n v="1"/>
    <n v="4.32"/>
    <n v="0.94299999999999995"/>
    <n v="4.32"/>
    <n v="4.32"/>
    <s v="USD"/>
    <n v="1"/>
    <n v="1"/>
    <n v="1"/>
    <n v="1"/>
    <n v="3"/>
    <n v="3"/>
    <n v="3"/>
    <n v="3"/>
    <n v="229.47"/>
    <n v="229.47"/>
    <n v="229.47"/>
    <n v="229.47"/>
    <n v="1.882599033"/>
    <n v="1.882599033"/>
    <n v="53.118055560000002"/>
    <n v="53.118055560000002"/>
  </r>
  <r>
    <d v="2025-11-28T00:00:00"/>
    <x v="34"/>
    <n v="1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8"/>
    <n v="5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0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"/>
    <n v="667"/>
    <n v="3"/>
    <n v="2.1230000000000002"/>
    <n v="0.45"/>
    <n v="6.37"/>
    <n v="6.3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6"/>
    <n v="1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5"/>
    <n v="288"/>
    <n v="1"/>
    <n v="3.96"/>
    <n v="0.34699999999999998"/>
    <n v="3.96"/>
    <n v="3.96"/>
    <s v="USD"/>
    <n v="1"/>
    <n v="2"/>
    <n v="2"/>
    <n v="2"/>
    <n v="8"/>
    <n v="13"/>
    <n v="13"/>
    <n v="13"/>
    <n v="2691.92"/>
    <n v="3114.37"/>
    <n v="3114.37"/>
    <n v="3114.37"/>
    <n v="0.12715252199999999"/>
    <n v="0.12715252199999999"/>
    <n v="786.45707070000003"/>
    <n v="786.45707070000003"/>
  </r>
  <r>
    <d v="2025-11-28T00:00:00"/>
    <x v="36"/>
    <n v="313"/>
    <n v="1"/>
    <n v="3.27"/>
    <n v="0.31900000000000001"/>
    <n v="3.27"/>
    <n v="3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2"/>
    <n v="1115"/>
    <n v="5"/>
    <n v="3.0459999999999998"/>
    <n v="0.44800000000000001"/>
    <n v="15.23"/>
    <n v="15.23"/>
    <s v="USD"/>
    <n v="1"/>
    <n v="1"/>
    <n v="1"/>
    <n v="1"/>
    <n v="1"/>
    <n v="1"/>
    <n v="1"/>
    <n v="1"/>
    <n v="93.98"/>
    <n v="93.98"/>
    <n v="93.98"/>
    <n v="93.98"/>
    <n v="16.20557565"/>
    <n v="16.20557565"/>
    <n v="6.170715693"/>
    <n v="6.170715693"/>
  </r>
  <r>
    <d v="2025-11-28T00:00:00"/>
    <x v="47"/>
    <n v="1549"/>
    <n v="3"/>
    <n v="1.387"/>
    <n v="0.19400000000000001"/>
    <n v="4.16"/>
    <n v="4.16"/>
    <s v="USD"/>
    <n v="2"/>
    <n v="3"/>
    <n v="3"/>
    <n v="3"/>
    <n v="2"/>
    <n v="3"/>
    <n v="3"/>
    <n v="3"/>
    <n v="40.86"/>
    <n v="65.84"/>
    <n v="65.84"/>
    <n v="65.84"/>
    <n v="6.3183475089999996"/>
    <n v="6.3183475089999996"/>
    <n v="15.82692308"/>
    <n v="15.82692308"/>
  </r>
  <r>
    <d v="2025-11-28T00:00:00"/>
    <x v="24"/>
    <n v="1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"/>
    <n v="335"/>
    <n v="6"/>
    <n v="2.9580000000000002"/>
    <n v="1.7909999999999999"/>
    <n v="17.75"/>
    <n v="17.75"/>
    <s v="USD"/>
    <n v="1"/>
    <n v="1"/>
    <n v="1"/>
    <n v="1"/>
    <n v="10"/>
    <n v="10"/>
    <n v="10"/>
    <n v="10"/>
    <n v="364.9"/>
    <n v="364.9"/>
    <n v="364.9"/>
    <n v="364.9"/>
    <n v="4.8643463960000002"/>
    <n v="4.8643463960000002"/>
    <n v="20.557746479999999"/>
    <n v="20.557746479999999"/>
  </r>
  <r>
    <d v="2025-11-28T00:00:00"/>
    <x v="17"/>
    <n v="54"/>
    <n v="2"/>
    <n v="5.87"/>
    <n v="3.7040000000000002"/>
    <n v="11.74"/>
    <n v="1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5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4"/>
    <n v="57"/>
    <n v="1"/>
    <n v="3.26"/>
    <n v="1.754"/>
    <n v="3.26"/>
    <n v="3.2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1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1"/>
    <n v="36"/>
    <n v="1"/>
    <n v="3.76"/>
    <n v="2.778"/>
    <n v="3.76"/>
    <n v="3.76"/>
    <s v="USD"/>
    <n v="1"/>
    <n v="1"/>
    <n v="1"/>
    <n v="1"/>
    <n v="1"/>
    <n v="1"/>
    <n v="1"/>
    <n v="1"/>
    <n v="22.88"/>
    <n v="22.88"/>
    <n v="22.88"/>
    <n v="22.88"/>
    <n v="16.433566429999999"/>
    <n v="16.433566429999999"/>
    <n v="6.0851063830000003"/>
    <n v="6.0851063830000003"/>
  </r>
  <r>
    <d v="2025-11-28T00:00:00"/>
    <x v="25"/>
    <n v="2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6"/>
    <n v="1308"/>
    <n v="4"/>
    <n v="1.9379999999999999"/>
    <n v="0.30599999999999999"/>
    <n v="7.75"/>
    <n v="7.75"/>
    <s v="USD"/>
    <n v="1"/>
    <n v="1"/>
    <n v="1"/>
    <n v="1"/>
    <n v="1"/>
    <n v="1"/>
    <n v="1"/>
    <n v="1"/>
    <n v="12.49"/>
    <n v="12.49"/>
    <n v="12.49"/>
    <n v="12.49"/>
    <n v="62.049639710000001"/>
    <n v="62.049639710000001"/>
    <n v="1.6116129029999999"/>
    <n v="1.6116129029999999"/>
  </r>
  <r>
    <d v="2025-11-28T00:00:00"/>
    <x v="27"/>
    <n v="1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3"/>
    <n v="1068"/>
    <n v="2"/>
    <n v="2.395"/>
    <n v="0.187"/>
    <n v="4.79"/>
    <n v="4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5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"/>
    <n v="34"/>
    <n v="3"/>
    <n v="1.647"/>
    <n v="8.8239999999999998"/>
    <n v="4.9400000000000004"/>
    <n v="4.94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7"/>
    <n v="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4"/>
    <n v="195"/>
    <n v="3"/>
    <n v="4.9800000000000004"/>
    <n v="1.538"/>
    <n v="14.94"/>
    <n v="14.9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4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2"/>
    <n v="476"/>
    <n v="7"/>
    <n v="4.2809999999999997"/>
    <n v="1.4710000000000001"/>
    <n v="29.97"/>
    <n v="29.97"/>
    <s v="USD"/>
    <n v="2"/>
    <n v="2"/>
    <n v="2"/>
    <n v="2"/>
    <n v="3"/>
    <n v="3"/>
    <n v="3"/>
    <n v="3"/>
    <n v="189.86"/>
    <n v="189.86"/>
    <n v="189.86"/>
    <n v="189.86"/>
    <n v="15.785315499999999"/>
    <n v="15.785315499999999"/>
    <n v="6.3350016680000003"/>
    <n v="6.3350016680000003"/>
  </r>
  <r>
    <d v="2025-11-28T00:00:00"/>
    <x v="10"/>
    <n v="280"/>
    <n v="2"/>
    <n v="6.6749999999999998"/>
    <n v="0.71399999999999997"/>
    <n v="13.35"/>
    <n v="13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28"/>
    <n v="1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2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9"/>
    <n v="43"/>
    <n v="1"/>
    <n v="4.5199999999999996"/>
    <n v="2.3260000000000001"/>
    <n v="4.5199999999999996"/>
    <n v="4.51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16"/>
    <n v="2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8"/>
    <n v="1323"/>
    <n v="14"/>
    <n v="1.891"/>
    <n v="1.0580000000000001"/>
    <n v="26.48"/>
    <n v="26.48"/>
    <s v="USD"/>
    <n v="2"/>
    <n v="3"/>
    <n v="3"/>
    <n v="3"/>
    <n v="2"/>
    <n v="3"/>
    <n v="3"/>
    <n v="3"/>
    <n v="49.76"/>
    <n v="74.64"/>
    <n v="74.64"/>
    <n v="74.64"/>
    <n v="35.476956059999999"/>
    <n v="35.476956059999999"/>
    <n v="2.8187311180000001"/>
    <n v="2.8187311180000001"/>
  </r>
  <r>
    <d v="2025-11-28T00:00:00"/>
    <x v="19"/>
    <n v="38"/>
    <n v="1"/>
    <n v="5.2"/>
    <n v="2.6320000000000001"/>
    <n v="5.2"/>
    <n v="5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29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9"/>
    <n v="22"/>
    <n v="2"/>
    <n v="1.08"/>
    <n v="9.0909999999999993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29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9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0"/>
    <n v="539"/>
    <n v="7"/>
    <n v="0.61299999999999999"/>
    <n v="1.2989999999999999"/>
    <n v="4.29"/>
    <n v="4.29"/>
    <s v="USD"/>
    <n v="1"/>
    <n v="1"/>
    <n v="1"/>
    <n v="1"/>
    <n v="1"/>
    <n v="1"/>
    <n v="1"/>
    <n v="1"/>
    <n v="13.88"/>
    <n v="13.88"/>
    <n v="13.88"/>
    <n v="13.88"/>
    <n v="30.907780979999998"/>
    <n v="30.907780979999998"/>
    <n v="3.2354312350000001"/>
    <n v="3.2354312350000001"/>
  </r>
  <r>
    <d v="2025-11-28T00:00:00"/>
    <x v="30"/>
    <n v="665"/>
    <n v="7"/>
    <n v="0.39100000000000001"/>
    <n v="1.0529999999999999"/>
    <n v="2.74"/>
    <n v="2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0"/>
    <n v="542"/>
    <n v="8"/>
    <n v="0.42399999999999999"/>
    <n v="1.476"/>
    <n v="3.39"/>
    <n v="3.39"/>
    <s v="USD"/>
    <n v="2"/>
    <n v="2"/>
    <n v="2"/>
    <n v="2"/>
    <n v="2"/>
    <n v="2"/>
    <n v="2"/>
    <n v="2"/>
    <n v="56.37"/>
    <n v="56.37"/>
    <n v="56.37"/>
    <n v="56.37"/>
    <n v="6.0138371470000003"/>
    <n v="6.0138371470000003"/>
    <n v="16.628318579999998"/>
    <n v="16.628318579999998"/>
  </r>
  <r>
    <d v="2025-11-28T00:00:00"/>
    <x v="30"/>
    <n v="1991"/>
    <n v="19"/>
    <n v="0.317"/>
    <n v="0.95399999999999996"/>
    <n v="6.02"/>
    <n v="6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1"/>
    <n v="7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2"/>
    <n v="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1"/>
    <n v="425"/>
    <n v="4"/>
    <n v="1.39"/>
    <n v="0.94099999999999995"/>
    <n v="5.56"/>
    <n v="5.5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2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2"/>
    <n v="101"/>
    <n v="1"/>
    <n v="0.84"/>
    <n v="0.99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1"/>
    <n v="263"/>
    <n v="4"/>
    <n v="1.365"/>
    <n v="1.5209999999999999"/>
    <n v="5.46"/>
    <n v="5.46"/>
    <s v="USD"/>
    <n v="1"/>
    <n v="1"/>
    <n v="1"/>
    <n v="1"/>
    <n v="1"/>
    <n v="1"/>
    <n v="1"/>
    <n v="1"/>
    <n v="31.49"/>
    <n v="31.49"/>
    <n v="31.49"/>
    <n v="31.49"/>
    <n v="17.338837730000002"/>
    <n v="17.338837730000002"/>
    <n v="5.7673992670000001"/>
    <n v="5.7673992670000001"/>
  </r>
  <r>
    <d v="2025-11-28T00:00:00"/>
    <x v="32"/>
    <n v="9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1"/>
    <n v="1262"/>
    <n v="7"/>
    <n v="0.81299999999999994"/>
    <n v="0.55500000000000005"/>
    <n v="5.69"/>
    <n v="5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4"/>
    <n v="424"/>
    <n v="3"/>
    <n v="1.1599999999999999"/>
    <n v="0.70799999999999996"/>
    <n v="3.48"/>
    <n v="3.48"/>
    <s v="USD"/>
    <n v="1"/>
    <n v="1"/>
    <n v="1"/>
    <n v="1"/>
    <n v="1"/>
    <n v="1"/>
    <n v="1"/>
    <n v="1"/>
    <n v="24.98"/>
    <n v="24.98"/>
    <n v="24.98"/>
    <n v="24.98"/>
    <n v="13.931144919999999"/>
    <n v="13.931144919999999"/>
    <n v="7.1781609199999998"/>
    <n v="7.1781609199999998"/>
  </r>
  <r>
    <d v="2025-11-28T00:00:00"/>
    <x v="35"/>
    <n v="643"/>
    <n v="4"/>
    <n v="1.08"/>
    <n v="0.622"/>
    <n v="4.32"/>
    <n v="4.3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5"/>
    <n v="948"/>
    <n v="6"/>
    <n v="0.84499999999999997"/>
    <n v="0.63300000000000001"/>
    <n v="5.07"/>
    <n v="5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3"/>
    <n v="4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4"/>
    <n v="1083"/>
    <n v="5"/>
    <n v="1.1240000000000001"/>
    <n v="0.46200000000000002"/>
    <n v="5.62"/>
    <n v="5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3"/>
    <n v="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4"/>
    <n v="223"/>
    <n v="1"/>
    <n v="1.08"/>
    <n v="0.44800000000000001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5"/>
    <n v="544"/>
    <n v="3"/>
    <n v="0.77300000000000002"/>
    <n v="0.55100000000000005"/>
    <n v="2.3199999999999998"/>
    <n v="2.3199999999999998"/>
    <s v="USD"/>
    <n v="1"/>
    <n v="1"/>
    <n v="1"/>
    <n v="1"/>
    <n v="1"/>
    <n v="1"/>
    <n v="1"/>
    <n v="1"/>
    <n v="21.88"/>
    <n v="21.88"/>
    <n v="21.88"/>
    <n v="21.88"/>
    <n v="10.603290680000001"/>
    <n v="10.603290680000001"/>
    <n v="9.4310344829999995"/>
    <n v="9.4310344829999995"/>
  </r>
  <r>
    <d v="2025-11-28T00:00:00"/>
    <x v="34"/>
    <n v="2275"/>
    <n v="2"/>
    <n v="0.64"/>
    <n v="8.7999999999999995E-2"/>
    <n v="1.28"/>
    <n v="1.28"/>
    <s v="USD"/>
    <n v="1"/>
    <n v="1"/>
    <n v="1"/>
    <n v="1"/>
    <n v="1"/>
    <n v="1"/>
    <n v="1"/>
    <n v="1"/>
    <n v="22.88"/>
    <n v="22.88"/>
    <n v="22.88"/>
    <n v="22.88"/>
    <n v="5.5944055940000004"/>
    <n v="5.5944055940000004"/>
    <n v="17.875"/>
    <n v="17.875"/>
  </r>
  <r>
    <d v="2025-11-28T00:00:00"/>
    <x v="33"/>
    <n v="2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5"/>
    <n v="1782"/>
    <n v="5"/>
    <n v="0.50600000000000001"/>
    <n v="0.28100000000000003"/>
    <n v="2.5299999999999998"/>
    <n v="2.5299999999999998"/>
    <s v="USD"/>
    <n v="2"/>
    <n v="2"/>
    <n v="2"/>
    <n v="2"/>
    <n v="2"/>
    <n v="2"/>
    <n v="2"/>
    <n v="2"/>
    <n v="57.76"/>
    <n v="57.76"/>
    <n v="57.76"/>
    <n v="57.76"/>
    <n v="4.3801939059999997"/>
    <n v="4.3801939059999997"/>
    <n v="22.830039530000001"/>
    <n v="22.830039530000001"/>
  </r>
  <r>
    <d v="2025-11-28T00:00:00"/>
    <x v="36"/>
    <n v="313"/>
    <n v="2"/>
    <n v="1.41"/>
    <n v="0.63900000000000001"/>
    <n v="2.82"/>
    <n v="2.8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6"/>
    <n v="1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6"/>
    <n v="793"/>
    <n v="4"/>
    <n v="1.41"/>
    <n v="0.504"/>
    <n v="5.64"/>
    <n v="5.64"/>
    <s v="USD"/>
    <n v="2"/>
    <n v="2"/>
    <n v="2"/>
    <n v="2"/>
    <n v="3"/>
    <n v="3"/>
    <n v="3"/>
    <n v="3"/>
    <n v="72.739999999999995"/>
    <n v="72.739999999999995"/>
    <n v="72.739999999999995"/>
    <n v="72.739999999999995"/>
    <n v="7.7536431119999998"/>
    <n v="7.7536431119999998"/>
    <n v="12.89716312"/>
    <n v="12.89716312"/>
  </r>
  <r>
    <d v="2025-11-28T00:00:00"/>
    <x v="36"/>
    <n v="1669"/>
    <n v="1"/>
    <n v="0.84"/>
    <n v="0.06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7"/>
    <n v="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8"/>
    <n v="13"/>
    <n v="1"/>
    <n v="1.17"/>
    <n v="7.6920000000000002"/>
    <n v="1.17"/>
    <n v="1.1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7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7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7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8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9"/>
    <n v="428"/>
    <n v="11"/>
    <n v="1.0660000000000001"/>
    <n v="2.57"/>
    <n v="11.73"/>
    <n v="11.73"/>
    <s v="USD"/>
    <n v="1"/>
    <n v="1"/>
    <n v="1"/>
    <n v="1"/>
    <n v="1"/>
    <n v="1"/>
    <n v="1"/>
    <n v="1"/>
    <n v="11.49"/>
    <n v="11.49"/>
    <n v="11.49"/>
    <n v="11.49"/>
    <n v="102.0887728"/>
    <n v="102.0887728"/>
    <n v="0.97953964189999998"/>
    <n v="0.97953964189999998"/>
  </r>
  <r>
    <d v="2025-11-28T00:00:00"/>
    <x v="40"/>
    <n v="130"/>
    <n v="2"/>
    <n v="1.17"/>
    <n v="1.538"/>
    <n v="2.34"/>
    <n v="2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1"/>
    <n v="1249"/>
    <n v="1"/>
    <n v="0.96"/>
    <n v="0.08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2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9"/>
    <n v="446"/>
    <n v="4"/>
    <n v="1.08"/>
    <n v="0.89700000000000002"/>
    <n v="4.32"/>
    <n v="4.32"/>
    <s v="USD"/>
    <n v="2"/>
    <n v="2"/>
    <n v="2"/>
    <n v="2"/>
    <n v="2"/>
    <n v="2"/>
    <n v="2"/>
    <n v="2"/>
    <n v="50.98"/>
    <n v="50.98"/>
    <n v="50.98"/>
    <n v="50.98"/>
    <n v="8.4739113380000006"/>
    <n v="8.4739113380000006"/>
    <n v="11.80092593"/>
    <n v="11.80092593"/>
  </r>
  <r>
    <d v="2025-11-28T00:00:00"/>
    <x v="40"/>
    <n v="275"/>
    <n v="6"/>
    <n v="0.97699999999999998"/>
    <n v="2.1819999999999999"/>
    <n v="5.86"/>
    <n v="5.86"/>
    <s v="USD"/>
    <n v="1"/>
    <n v="1"/>
    <n v="1"/>
    <n v="1"/>
    <n v="1"/>
    <n v="1"/>
    <n v="1"/>
    <n v="1"/>
    <n v="34.49"/>
    <n v="34.49"/>
    <n v="34.49"/>
    <n v="34.49"/>
    <n v="16.990432009999999"/>
    <n v="16.990432009999999"/>
    <n v="5.8856655289999997"/>
    <n v="5.8856655289999997"/>
  </r>
  <r>
    <d v="2025-11-28T00:00:00"/>
    <x v="41"/>
    <n v="898"/>
    <n v="6"/>
    <n v="1.375"/>
    <n v="0.66800000000000004"/>
    <n v="8.25"/>
    <n v="8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2"/>
    <n v="182"/>
    <n v="1"/>
    <n v="0.99"/>
    <n v="0.54900000000000004"/>
    <n v="0.99"/>
    <n v="0.99"/>
    <s v="USD"/>
    <n v="1"/>
    <n v="2"/>
    <n v="2"/>
    <n v="2"/>
    <n v="1"/>
    <n v="4"/>
    <n v="4"/>
    <n v="4"/>
    <n v="28.88"/>
    <n v="108.35"/>
    <n v="108.35"/>
    <n v="108.35"/>
    <n v="0.9137055838"/>
    <n v="0.9137055838"/>
    <n v="109.44444439999999"/>
    <n v="109.44444439999999"/>
  </r>
  <r>
    <d v="2025-11-28T00:00:00"/>
    <x v="42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9"/>
    <n v="119"/>
    <n v="2"/>
    <n v="0.79"/>
    <n v="1.681"/>
    <n v="1.58"/>
    <n v="1.58"/>
    <s v="USD"/>
    <n v="1"/>
    <n v="1"/>
    <n v="1"/>
    <n v="1"/>
    <n v="1"/>
    <n v="1"/>
    <n v="1"/>
    <n v="1"/>
    <n v="11.49"/>
    <n v="11.49"/>
    <n v="11.49"/>
    <n v="11.49"/>
    <n v="13.7510879"/>
    <n v="13.7510879"/>
    <n v="7.2721518989999998"/>
    <n v="7.2721518989999998"/>
  </r>
  <r>
    <d v="2025-11-28T00:00:00"/>
    <x v="40"/>
    <n v="18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1"/>
    <n v="353"/>
    <n v="1"/>
    <n v="0.63"/>
    <n v="0.28299999999999997"/>
    <n v="0.63"/>
    <n v="0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1"/>
    <n v="382"/>
    <n v="2"/>
    <n v="0.62"/>
    <n v="0.52400000000000002"/>
    <n v="1.24"/>
    <n v="1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9"/>
    <n v="365"/>
    <n v="1"/>
    <n v="0.73"/>
    <n v="0.27400000000000002"/>
    <n v="0.73"/>
    <n v="0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2"/>
    <n v="1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0"/>
    <n v="8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8"/>
    <n v="592"/>
    <n v="1"/>
    <n v="0.83"/>
    <n v="0.16900000000000001"/>
    <n v="0.83"/>
    <n v="0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8"/>
    <n v="514"/>
    <n v="4"/>
    <n v="1.1779999999999999"/>
    <n v="0.77800000000000002"/>
    <n v="4.71"/>
    <n v="4.7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3"/>
    <n v="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8"/>
    <n v="864"/>
    <n v="5"/>
    <n v="1.3160000000000001"/>
    <n v="0.57899999999999996"/>
    <n v="6.58"/>
    <n v="6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3"/>
    <n v="5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3"/>
    <n v="404"/>
    <n v="4"/>
    <n v="0.69"/>
    <n v="0.99"/>
    <n v="2.76"/>
    <n v="2.76"/>
    <s v="USD"/>
    <n v="1"/>
    <n v="1"/>
    <n v="1"/>
    <n v="1"/>
    <n v="1"/>
    <n v="1"/>
    <n v="1"/>
    <n v="1"/>
    <n v="15.98"/>
    <n v="15.98"/>
    <n v="15.98"/>
    <n v="15.98"/>
    <n v="17.27158949"/>
    <n v="17.27158949"/>
    <n v="5.7898550719999999"/>
    <n v="5.7898550719999999"/>
  </r>
  <r>
    <d v="2025-11-28T00:00:00"/>
    <x v="28"/>
    <n v="2022"/>
    <n v="3"/>
    <n v="0.59699999999999998"/>
    <n v="0.14799999999999999"/>
    <n v="1.79"/>
    <n v="1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8"/>
    <n v="1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5"/>
    <n v="8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"/>
    <n v="632"/>
    <n v="4"/>
    <n v="2.2450000000000001"/>
    <n v="0.63300000000000001"/>
    <n v="8.98"/>
    <n v="8.98"/>
    <s v="USD"/>
    <n v="1"/>
    <n v="1"/>
    <n v="1"/>
    <n v="1"/>
    <n v="1"/>
    <n v="1"/>
    <n v="1"/>
    <n v="1"/>
    <n v="30.88"/>
    <n v="30.88"/>
    <n v="30.88"/>
    <n v="30.88"/>
    <n v="29.080310879999999"/>
    <n v="29.080310879999999"/>
    <n v="3.4387527840000001"/>
    <n v="3.4387527840000001"/>
  </r>
  <r>
    <d v="2025-11-28T00:00:00"/>
    <x v="5"/>
    <n v="850"/>
    <n v="9"/>
    <n v="1.1859999999999999"/>
    <n v="1.0589999999999999"/>
    <n v="10.67"/>
    <n v="10.67"/>
    <s v="USD"/>
    <n v="1"/>
    <n v="2"/>
    <n v="2"/>
    <n v="2"/>
    <n v="1"/>
    <n v="2"/>
    <n v="2"/>
    <n v="2"/>
    <n v="29.88"/>
    <n v="51.76"/>
    <n v="51.76"/>
    <n v="51.76"/>
    <n v="20.61437403"/>
    <n v="20.61437403"/>
    <n v="4.8509840669999997"/>
    <n v="4.8509840669999997"/>
  </r>
  <r>
    <d v="2025-11-28T00:00:00"/>
    <x v="3"/>
    <n v="8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5"/>
    <n v="4402"/>
    <n v="15"/>
    <n v="0.94499999999999995"/>
    <n v="0.34100000000000003"/>
    <n v="14.17"/>
    <n v="14.17"/>
    <s v="USD"/>
    <n v="2"/>
    <n v="2"/>
    <n v="2"/>
    <n v="2"/>
    <n v="2"/>
    <n v="2"/>
    <n v="2"/>
    <n v="2"/>
    <n v="46.76"/>
    <n v="46.76"/>
    <n v="46.76"/>
    <n v="46.76"/>
    <n v="30.303678359999999"/>
    <n v="30.303678359999999"/>
    <n v="3.299929428"/>
    <n v="3.299929428"/>
  </r>
  <r>
    <d v="2025-11-28T00:00:00"/>
    <x v="8"/>
    <n v="700"/>
    <n v="2"/>
    <n v="1.3049999999999999"/>
    <n v="0.28599999999999998"/>
    <n v="2.61"/>
    <n v="2.6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5"/>
    <n v="758"/>
    <n v="4"/>
    <n v="0.875"/>
    <n v="0.52800000000000002"/>
    <n v="3.5"/>
    <n v="3.5"/>
    <s v="USD"/>
    <n v="1"/>
    <n v="1"/>
    <n v="1"/>
    <n v="1"/>
    <n v="1"/>
    <n v="1"/>
    <n v="1"/>
    <n v="1"/>
    <n v="21.88"/>
    <n v="21.88"/>
    <n v="21.88"/>
    <n v="21.88"/>
    <n v="15.99634369"/>
    <n v="15.99634369"/>
    <n v="6.2514285709999999"/>
    <n v="6.2514285709999999"/>
  </r>
  <r>
    <d v="2025-11-28T00:00:00"/>
    <x v="5"/>
    <n v="940"/>
    <n v="9"/>
    <n v="0.90700000000000003"/>
    <n v="0.95699999999999996"/>
    <n v="8.16"/>
    <n v="8.16"/>
    <s v="USD"/>
    <n v="1"/>
    <n v="1"/>
    <n v="1"/>
    <n v="1"/>
    <n v="1"/>
    <n v="1"/>
    <n v="1"/>
    <n v="1"/>
    <n v="21.88"/>
    <n v="21.88"/>
    <n v="21.88"/>
    <n v="21.88"/>
    <n v="37.29433272"/>
    <n v="37.29433272"/>
    <n v="2.6813725490000002"/>
    <n v="2.6813725490000002"/>
  </r>
  <r>
    <d v="2025-11-28T00:00:00"/>
    <x v="8"/>
    <n v="391"/>
    <n v="1"/>
    <n v="1.62"/>
    <n v="0.25600000000000001"/>
    <n v="1.62"/>
    <n v="1.6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45"/>
    <n v="56"/>
    <n v="1"/>
    <n v="1.05"/>
    <n v="1.786"/>
    <n v="1.05"/>
    <n v="1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3"/>
    <n v="1146"/>
    <n v="3"/>
    <n v="1.7030000000000001"/>
    <n v="0.26200000000000001"/>
    <n v="5.1100000000000003"/>
    <n v="5.11000000000000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8"/>
    <n v="1473"/>
    <n v="4"/>
    <n v="1.145"/>
    <n v="0.27200000000000002"/>
    <n v="4.58"/>
    <n v="4.58"/>
    <s v="USD"/>
    <n v="2"/>
    <n v="2"/>
    <n v="2"/>
    <n v="2"/>
    <n v="2"/>
    <n v="2"/>
    <n v="2"/>
    <n v="2"/>
    <n v="56.47"/>
    <n v="56.47"/>
    <n v="56.47"/>
    <n v="56.47"/>
    <n v="8.1105011509999994"/>
    <n v="8.1105011509999994"/>
    <n v="12.32969432"/>
    <n v="12.32969432"/>
  </r>
  <r>
    <d v="2025-11-28T00:00:00"/>
    <x v="3"/>
    <n v="5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5"/>
    <n v="625"/>
    <n v="4"/>
    <n v="0.75800000000000001"/>
    <n v="0.64"/>
    <n v="3.03"/>
    <n v="3.0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5"/>
    <n v="1169"/>
    <n v="7"/>
    <n v="0.40400000000000003"/>
    <n v="0.59899999999999998"/>
    <n v="2.83"/>
    <n v="2.8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2"/>
    <n v="98"/>
    <n v="2"/>
    <n v="3.11"/>
    <n v="2.0409999999999999"/>
    <n v="6.22"/>
    <n v="6.2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15"/>
    <n v="3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2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2"/>
    <n v="196"/>
    <n v="1"/>
    <n v="13.07"/>
    <n v="0.51"/>
    <n v="13.07"/>
    <n v="13.0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13"/>
    <n v="3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6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46"/>
    <n v="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0"/>
    <n v="258"/>
    <n v="1"/>
    <n v="7.58"/>
    <n v="0.38800000000000001"/>
    <n v="7.58"/>
    <n v="7.5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8T00:00:00"/>
    <x v="8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8"/>
    <n v="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11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26"/>
    <n v="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8T00:00:00"/>
    <x v="39"/>
    <n v="5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0"/>
    <n v="1243"/>
    <n v="10"/>
    <n v="1.855"/>
    <n v="0.80500000000000005"/>
    <n v="18.55"/>
    <n v="18.55"/>
    <s v="USD"/>
    <n v="3"/>
    <n v="5"/>
    <n v="5"/>
    <n v="5"/>
    <n v="3"/>
    <n v="5"/>
    <n v="5"/>
    <n v="5"/>
    <n v="88.25"/>
    <n v="147.72"/>
    <n v="147.72"/>
    <n v="147.72"/>
    <n v="12.55754129"/>
    <n v="12.55754129"/>
    <n v="7.9633423179999996"/>
    <n v="7.9633423179999996"/>
  </r>
  <r>
    <d v="2025-11-29T00:00:00"/>
    <x v="1"/>
    <n v="2892"/>
    <n v="31"/>
    <n v="2.4649999999999999"/>
    <n v="1.0720000000000001"/>
    <n v="76.41"/>
    <n v="76.41"/>
    <s v="USD"/>
    <n v="6"/>
    <n v="8"/>
    <n v="8"/>
    <n v="8"/>
    <n v="6"/>
    <n v="8"/>
    <n v="8"/>
    <n v="8"/>
    <n v="148.80000000000001"/>
    <n v="191.27"/>
    <n v="191.27"/>
    <n v="191.27"/>
    <n v="39.948763530000001"/>
    <n v="39.948763530000001"/>
    <n v="2.5032063870000001"/>
    <n v="2.5032063870000001"/>
  </r>
  <r>
    <d v="2025-11-29T00:00:00"/>
    <x v="2"/>
    <n v="1080"/>
    <n v="9"/>
    <n v="2.3319999999999999"/>
    <n v="0.83299999999999996"/>
    <n v="20.99"/>
    <n v="2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"/>
    <n v="3371"/>
    <n v="9"/>
    <n v="4.0389999999999997"/>
    <n v="0.26700000000000002"/>
    <n v="36.35"/>
    <n v="36.35"/>
    <s v="USD"/>
    <n v="1"/>
    <n v="2"/>
    <n v="2"/>
    <n v="2"/>
    <n v="1"/>
    <n v="2"/>
    <n v="2"/>
    <n v="2"/>
    <n v="30.88"/>
    <n v="61.76"/>
    <n v="61.76"/>
    <n v="61.76"/>
    <n v="58.856865280000001"/>
    <n v="58.856865280000001"/>
    <n v="1.6990371390000001"/>
    <n v="1.6990371390000001"/>
  </r>
  <r>
    <d v="2025-11-29T00:00:00"/>
    <x v="4"/>
    <n v="8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5"/>
    <n v="918"/>
    <n v="5"/>
    <n v="1.698"/>
    <n v="0.54500000000000004"/>
    <n v="8.49"/>
    <n v="8.4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4"/>
    <n v="1914"/>
    <n v="14"/>
    <n v="2.5089999999999999"/>
    <n v="0.73099999999999998"/>
    <n v="35.119999999999997"/>
    <n v="35.1199999999999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6"/>
    <n v="54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7"/>
    <n v="1064"/>
    <n v="13"/>
    <n v="2.532"/>
    <n v="1.222"/>
    <n v="32.909999999999997"/>
    <n v="32.909999999999997"/>
    <s v="USD"/>
    <n v="8"/>
    <n v="8"/>
    <n v="8"/>
    <n v="8"/>
    <n v="8"/>
    <n v="8"/>
    <n v="8"/>
    <n v="8"/>
    <n v="309.19"/>
    <n v="309.19"/>
    <n v="309.19"/>
    <n v="309.19"/>
    <n v="10.64394062"/>
    <n v="10.64394062"/>
    <n v="9.3950167120000003"/>
    <n v="9.3950167120000003"/>
  </r>
  <r>
    <d v="2025-11-29T00:00:00"/>
    <x v="35"/>
    <n v="625"/>
    <n v="3"/>
    <n v="1.643"/>
    <n v="0.48"/>
    <n v="4.93"/>
    <n v="4.93"/>
    <s v="USD"/>
    <n v="1"/>
    <n v="1"/>
    <n v="1"/>
    <n v="1"/>
    <n v="1"/>
    <n v="1"/>
    <n v="1"/>
    <n v="1"/>
    <n v="21.88"/>
    <n v="21.88"/>
    <n v="21.88"/>
    <n v="21.88"/>
    <n v="22.531992689999999"/>
    <n v="22.531992689999999"/>
    <n v="4.438133874"/>
    <n v="4.438133874"/>
  </r>
  <r>
    <d v="2025-11-29T00:00:00"/>
    <x v="8"/>
    <n v="579"/>
    <n v="1"/>
    <n v="3.18"/>
    <n v="0.17299999999999999"/>
    <n v="3.18"/>
    <n v="3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9"/>
    <n v="1817"/>
    <n v="6"/>
    <n v="1.012"/>
    <n v="0.33"/>
    <n v="6.07"/>
    <n v="6.07"/>
    <s v="USD"/>
    <n v="1"/>
    <n v="1"/>
    <n v="1"/>
    <n v="1"/>
    <n v="1"/>
    <n v="1"/>
    <n v="1"/>
    <n v="1"/>
    <n v="21.88"/>
    <n v="21.88"/>
    <n v="21.88"/>
    <n v="21.88"/>
    <n v="27.74223035"/>
    <n v="27.74223035"/>
    <n v="3.6046128500000001"/>
    <n v="3.6046128500000001"/>
  </r>
  <r>
    <d v="2025-11-29T00:00:00"/>
    <x v="4"/>
    <n v="3251"/>
    <n v="31"/>
    <n v="5.5359999999999996"/>
    <n v="0.95399999999999996"/>
    <n v="171.63"/>
    <n v="171.63"/>
    <s v="USD"/>
    <n v="9"/>
    <n v="11"/>
    <n v="11"/>
    <n v="11"/>
    <n v="11"/>
    <n v="14"/>
    <n v="14"/>
    <n v="14"/>
    <n v="401.39"/>
    <n v="496.25"/>
    <n v="496.25"/>
    <n v="496.25"/>
    <n v="34.585390429999997"/>
    <n v="34.585390429999997"/>
    <n v="2.8913942779999999"/>
    <n v="2.8913942779999999"/>
  </r>
  <r>
    <d v="2025-11-29T00:00:00"/>
    <x v="10"/>
    <n v="1088"/>
    <n v="9"/>
    <n v="6.4530000000000003"/>
    <n v="0.82699999999999996"/>
    <n v="58.08"/>
    <n v="58.08"/>
    <s v="USD"/>
    <n v="2"/>
    <n v="4"/>
    <n v="4"/>
    <n v="4"/>
    <n v="3"/>
    <n v="5"/>
    <n v="5"/>
    <n v="5"/>
    <n v="95.64"/>
    <n v="209.11"/>
    <n v="209.11"/>
    <n v="209.11"/>
    <n v="27.774855339999998"/>
    <n v="27.774855339999998"/>
    <n v="3.600378788"/>
    <n v="3.600378788"/>
  </r>
  <r>
    <d v="2025-11-29T00:00:00"/>
    <x v="11"/>
    <n v="745"/>
    <n v="5"/>
    <n v="8.8640000000000008"/>
    <n v="0.67100000000000004"/>
    <n v="44.32"/>
    <n v="44.32"/>
    <s v="USD"/>
    <n v="2"/>
    <n v="3"/>
    <n v="3"/>
    <n v="3"/>
    <n v="2"/>
    <n v="5"/>
    <n v="5"/>
    <n v="5"/>
    <n v="57.47"/>
    <n v="147.41"/>
    <n v="147.41"/>
    <n v="147.41"/>
    <n v="30.065802860000002"/>
    <n v="30.065802860000002"/>
    <n v="3.3260379059999998"/>
    <n v="3.3260379059999998"/>
  </r>
  <r>
    <d v="2025-11-29T00:00:00"/>
    <x v="12"/>
    <n v="2299"/>
    <n v="14"/>
    <n v="6.4359999999999999"/>
    <n v="0.60899999999999999"/>
    <n v="90.1"/>
    <n v="90.1"/>
    <s v="USD"/>
    <n v="4"/>
    <n v="5"/>
    <n v="5"/>
    <n v="5"/>
    <n v="6"/>
    <n v="7"/>
    <n v="7"/>
    <n v="7"/>
    <n v="167.43"/>
    <n v="194.92"/>
    <n v="194.92"/>
    <n v="194.92"/>
    <n v="46.224091940000001"/>
    <n v="46.224091940000001"/>
    <n v="2.1633740289999999"/>
    <n v="2.1633740289999999"/>
  </r>
  <r>
    <d v="2025-11-29T00:00:00"/>
    <x v="13"/>
    <n v="3349"/>
    <n v="23"/>
    <n v="2.879"/>
    <n v="0.68700000000000006"/>
    <n v="66.209999999999994"/>
    <n v="66.209999999999994"/>
    <s v="USD"/>
    <n v="5"/>
    <n v="8"/>
    <n v="8"/>
    <n v="8"/>
    <n v="5"/>
    <n v="8"/>
    <n v="8"/>
    <n v="8"/>
    <n v="119.9"/>
    <n v="204.25"/>
    <n v="204.25"/>
    <n v="204.25"/>
    <n v="32.416156669999999"/>
    <n v="32.416156669999999"/>
    <n v="3.084881438"/>
    <n v="3.084881438"/>
  </r>
  <r>
    <d v="2025-11-29T00:00:00"/>
    <x v="45"/>
    <n v="570"/>
    <n v="4"/>
    <n v="3.2229999999999999"/>
    <n v="0.70199999999999996"/>
    <n v="12.89"/>
    <n v="12.89"/>
    <s v="USD"/>
    <n v="1"/>
    <n v="2"/>
    <n v="2"/>
    <n v="2"/>
    <n v="2"/>
    <n v="3"/>
    <n v="3"/>
    <n v="3"/>
    <n v="41.8"/>
    <n v="62.7"/>
    <n v="62.7"/>
    <n v="62.7"/>
    <n v="20.558213720000001"/>
    <n v="20.558213720000001"/>
    <n v="4.8642358420000003"/>
    <n v="4.8642358420000003"/>
  </r>
  <r>
    <d v="2025-11-29T00:00:00"/>
    <x v="14"/>
    <n v="1190"/>
    <n v="5"/>
    <n v="3.9580000000000002"/>
    <n v="0.42"/>
    <n v="19.79"/>
    <n v="19.79"/>
    <s v="USD"/>
    <n v="1"/>
    <n v="1"/>
    <n v="1"/>
    <n v="1"/>
    <n v="2"/>
    <n v="2"/>
    <n v="2"/>
    <n v="2"/>
    <n v="73.959999999999994"/>
    <n v="73.959999999999994"/>
    <n v="73.959999999999994"/>
    <n v="73.959999999999994"/>
    <n v="26.75770687"/>
    <n v="26.75770687"/>
    <n v="3.7372410309999999"/>
    <n v="3.7372410309999999"/>
  </r>
  <r>
    <d v="2025-11-29T00:00:00"/>
    <x v="46"/>
    <n v="1205"/>
    <n v="1"/>
    <n v="1.55"/>
    <n v="8.3000000000000004E-2"/>
    <n v="1.55"/>
    <n v="1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15"/>
    <n v="948"/>
    <n v="1"/>
    <n v="5.4"/>
    <n v="0.105"/>
    <n v="5.4"/>
    <n v="5.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16"/>
    <n v="724"/>
    <n v="5"/>
    <n v="4.3440000000000003"/>
    <n v="0.69099999999999995"/>
    <n v="21.72"/>
    <n v="21.72"/>
    <s v="USD"/>
    <n v="1"/>
    <n v="1"/>
    <n v="1"/>
    <n v="1"/>
    <n v="3"/>
    <n v="3"/>
    <n v="3"/>
    <n v="3"/>
    <n v="80.64"/>
    <n v="80.64"/>
    <n v="80.64"/>
    <n v="80.64"/>
    <n v="26.934523810000002"/>
    <n v="26.934523810000002"/>
    <n v="3.7127071819999999"/>
    <n v="3.7127071819999999"/>
  </r>
  <r>
    <d v="2025-11-29T00:00:00"/>
    <x v="29"/>
    <n v="83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8"/>
    <n v="1110"/>
    <n v="6"/>
    <n v="5.1100000000000003"/>
    <n v="0.54100000000000004"/>
    <n v="30.66"/>
    <n v="30.66"/>
    <s v="USD"/>
    <n v="1"/>
    <n v="1"/>
    <n v="1"/>
    <n v="1"/>
    <n v="2"/>
    <n v="2"/>
    <n v="2"/>
    <n v="2"/>
    <n v="51.76"/>
    <n v="51.76"/>
    <n v="51.76"/>
    <n v="51.76"/>
    <n v="59.23493045"/>
    <n v="59.23493045"/>
    <n v="1.688193085"/>
    <n v="1.688193085"/>
  </r>
  <r>
    <d v="2025-11-29T00:00:00"/>
    <x v="49"/>
    <n v="1910"/>
    <n v="11"/>
    <n v="2.1440000000000001"/>
    <n v="0.57599999999999996"/>
    <n v="23.58"/>
    <n v="23.58"/>
    <s v="USD"/>
    <n v="2"/>
    <n v="2"/>
    <n v="2"/>
    <n v="2"/>
    <n v="2"/>
    <n v="2"/>
    <n v="2"/>
    <n v="2"/>
    <n v="46.86"/>
    <n v="46.86"/>
    <n v="46.86"/>
    <n v="46.86"/>
    <n v="50.320102429999999"/>
    <n v="50.320102429999999"/>
    <n v="1.9872773539999999"/>
    <n v="1.9872773539999999"/>
  </r>
  <r>
    <d v="2025-11-29T00:00:00"/>
    <x v="17"/>
    <n v="493"/>
    <n v="3"/>
    <n v="6.1130000000000004"/>
    <n v="0.60899999999999999"/>
    <n v="18.34"/>
    <n v="18.34"/>
    <s v="USD"/>
    <n v="2"/>
    <n v="3"/>
    <n v="3"/>
    <n v="3"/>
    <n v="2"/>
    <n v="4"/>
    <n v="4"/>
    <n v="4"/>
    <n v="69.760000000000005"/>
    <n v="129.72"/>
    <n v="129.72"/>
    <n v="129.72"/>
    <n v="14.13814369"/>
    <n v="14.13814369"/>
    <n v="7.0730643400000002"/>
    <n v="7.0730643400000002"/>
  </r>
  <r>
    <d v="2025-11-29T00:00:00"/>
    <x v="37"/>
    <n v="1138"/>
    <n v="7"/>
    <n v="6.1760000000000002"/>
    <n v="0.61499999999999999"/>
    <n v="43.23"/>
    <n v="43.23"/>
    <s v="USD"/>
    <n v="2"/>
    <n v="2"/>
    <n v="2"/>
    <n v="2"/>
    <n v="2"/>
    <n v="2"/>
    <n v="2"/>
    <n v="2"/>
    <n v="35.47"/>
    <n v="35.47"/>
    <n v="35.47"/>
    <n v="35.47"/>
    <n v="121.8776431"/>
    <n v="121.8776431"/>
    <n v="0.82049502659999995"/>
    <n v="0.82049502659999995"/>
  </r>
  <r>
    <d v="2025-11-29T00:00:00"/>
    <x v="18"/>
    <n v="393"/>
    <n v="6"/>
    <n v="3.738"/>
    <n v="1.5269999999999999"/>
    <n v="22.43"/>
    <n v="22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19"/>
    <n v="824"/>
    <n v="8"/>
    <n v="8.0760000000000005"/>
    <n v="0.97099999999999997"/>
    <n v="64.61"/>
    <n v="64.61"/>
    <s v="USD"/>
    <n v="4"/>
    <n v="5"/>
    <n v="5"/>
    <n v="5"/>
    <n v="4"/>
    <n v="5"/>
    <n v="5"/>
    <n v="5"/>
    <n v="310.37"/>
    <n v="352.86"/>
    <n v="352.86"/>
    <n v="352.86"/>
    <n v="18.310378050000001"/>
    <n v="18.310378050000001"/>
    <n v="5.4613836869999997"/>
    <n v="5.4613836869999997"/>
  </r>
  <r>
    <d v="2025-11-29T00:00:00"/>
    <x v="20"/>
    <n v="1122"/>
    <n v="2"/>
    <n v="5.665"/>
    <n v="0.17799999999999999"/>
    <n v="11.33"/>
    <n v="11.3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21"/>
    <n v="894"/>
    <n v="4"/>
    <n v="3.698"/>
    <n v="0.44700000000000001"/>
    <n v="14.79"/>
    <n v="14.79"/>
    <s v="USD"/>
    <n v="0"/>
    <n v="1"/>
    <n v="1"/>
    <n v="1"/>
    <n v="0"/>
    <n v="2"/>
    <n v="2"/>
    <n v="2"/>
    <n v="0"/>
    <n v="81.8"/>
    <n v="81.8"/>
    <n v="81.8"/>
    <n v="18.080684600000001"/>
    <n v="18.080684600000001"/>
    <n v="5.5307640300000003"/>
    <n v="5.5307640300000003"/>
  </r>
  <r>
    <d v="2025-11-29T00:00:00"/>
    <x v="22"/>
    <n v="19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"/>
    <n v="3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6"/>
    <n v="27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5"/>
    <n v="96"/>
    <n v="1"/>
    <n v="4.05"/>
    <n v="1.042"/>
    <n v="4.05"/>
    <n v="4.0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10"/>
    <n v="2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4"/>
    <n v="1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3"/>
    <n v="118"/>
    <n v="1"/>
    <n v="4.3499999999999996"/>
    <n v="0.84699999999999998"/>
    <n v="4.3499999999999996"/>
    <n v="4.34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4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8"/>
    <n v="7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0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"/>
    <n v="11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6"/>
    <n v="1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5"/>
    <n v="21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6"/>
    <n v="338"/>
    <n v="1"/>
    <n v="2.2000000000000002"/>
    <n v="0.29599999999999999"/>
    <n v="2.2000000000000002"/>
    <n v="2.20000000000000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2"/>
    <n v="1278"/>
    <n v="6"/>
    <n v="3.8"/>
    <n v="0.46899999999999997"/>
    <n v="22.8"/>
    <n v="22.8"/>
    <s v="USD"/>
    <n v="5"/>
    <n v="5"/>
    <n v="5"/>
    <n v="5"/>
    <n v="5"/>
    <n v="5"/>
    <n v="5"/>
    <n v="5"/>
    <n v="162.62"/>
    <n v="162.62"/>
    <n v="162.62"/>
    <n v="162.62"/>
    <n v="14.02041569"/>
    <n v="14.02041569"/>
    <n v="7.1324561400000004"/>
    <n v="7.1324561400000004"/>
  </r>
  <r>
    <d v="2025-11-29T00:00:00"/>
    <x v="47"/>
    <n v="1117"/>
    <n v="4"/>
    <n v="2.5"/>
    <n v="0.35799999999999998"/>
    <n v="10"/>
    <n v="10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24"/>
    <n v="180"/>
    <n v="2"/>
    <n v="6.97"/>
    <n v="1.111"/>
    <n v="13.94"/>
    <n v="13.94"/>
    <s v="USD"/>
    <n v="2"/>
    <n v="2"/>
    <n v="2"/>
    <n v="2"/>
    <n v="2"/>
    <n v="2"/>
    <n v="2"/>
    <n v="2"/>
    <n v="112.47"/>
    <n v="112.47"/>
    <n v="112.47"/>
    <n v="112.47"/>
    <n v="12.394416290000001"/>
    <n v="12.394416290000001"/>
    <n v="8.0681492109999997"/>
    <n v="8.0681492109999997"/>
  </r>
  <r>
    <d v="2025-11-29T00:00:00"/>
    <x v="4"/>
    <n v="162"/>
    <n v="4"/>
    <n v="3.0030000000000001"/>
    <n v="2.4689999999999999"/>
    <n v="12.01"/>
    <n v="12.01"/>
    <s v="USD"/>
    <n v="1"/>
    <n v="1"/>
    <n v="1"/>
    <n v="1"/>
    <n v="1"/>
    <n v="1"/>
    <n v="1"/>
    <n v="1"/>
    <n v="36.49"/>
    <n v="36.49"/>
    <n v="36.49"/>
    <n v="36.49"/>
    <n v="32.91312688"/>
    <n v="32.91312688"/>
    <n v="3.0383014149999998"/>
    <n v="3.0383014149999998"/>
  </r>
  <r>
    <d v="2025-11-29T00:00:00"/>
    <x v="17"/>
    <n v="6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5"/>
    <n v="6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4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"/>
    <n v="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1"/>
    <n v="3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5"/>
    <n v="234"/>
    <n v="1"/>
    <n v="3.36"/>
    <n v="0.42699999999999999"/>
    <n v="3.36"/>
    <n v="3.3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26"/>
    <n v="831"/>
    <n v="9"/>
    <n v="2.972"/>
    <n v="1.083"/>
    <n v="26.75"/>
    <n v="26.75"/>
    <s v="USD"/>
    <n v="1"/>
    <n v="3"/>
    <n v="3"/>
    <n v="3"/>
    <n v="1"/>
    <n v="3"/>
    <n v="3"/>
    <n v="3"/>
    <n v="12.49"/>
    <n v="68.510000000000005"/>
    <n v="68.510000000000005"/>
    <n v="68.510000000000005"/>
    <n v="39.045394829999999"/>
    <n v="39.045394829999999"/>
    <n v="2.5611214950000001"/>
    <n v="2.5611214950000001"/>
  </r>
  <r>
    <d v="2025-11-29T00:00:00"/>
    <x v="27"/>
    <n v="245"/>
    <n v="1"/>
    <n v="2.23"/>
    <n v="0.40799999999999997"/>
    <n v="2.23"/>
    <n v="2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3"/>
    <n v="940"/>
    <n v="4"/>
    <n v="2.1880000000000002"/>
    <n v="0.42599999999999999"/>
    <n v="8.75"/>
    <n v="8.75"/>
    <s v="USD"/>
    <n v="1"/>
    <n v="1"/>
    <n v="1"/>
    <n v="1"/>
    <n v="1"/>
    <n v="1"/>
    <n v="1"/>
    <n v="1"/>
    <n v="12.49"/>
    <n v="12.49"/>
    <n v="12.49"/>
    <n v="12.49"/>
    <n v="70.056044839999998"/>
    <n v="70.056044839999998"/>
    <n v="1.4274285710000001"/>
    <n v="1.4274285710000001"/>
  </r>
  <r>
    <d v="2025-11-29T00:00:00"/>
    <x v="5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7"/>
    <n v="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4"/>
    <n v="1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2"/>
    <n v="509"/>
    <n v="6"/>
    <n v="4.91"/>
    <n v="1.179"/>
    <n v="29.46"/>
    <n v="29.4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10"/>
    <n v="284"/>
    <n v="2"/>
    <n v="2.085"/>
    <n v="0.70399999999999996"/>
    <n v="4.17"/>
    <n v="4.17"/>
    <s v="USD"/>
    <n v="0"/>
    <n v="1"/>
    <n v="1"/>
    <n v="1"/>
    <n v="0"/>
    <n v="1"/>
    <n v="1"/>
    <n v="1"/>
    <n v="0"/>
    <n v="32.880000000000003"/>
    <n v="32.880000000000003"/>
    <n v="32.880000000000003"/>
    <n v="12.682481750000001"/>
    <n v="12.682481750000001"/>
    <n v="7.8848920859999998"/>
    <n v="7.8848920859999998"/>
  </r>
  <r>
    <d v="2025-11-29T00:00:00"/>
    <x v="28"/>
    <n v="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2"/>
    <n v="8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9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6"/>
    <n v="312"/>
    <n v="1"/>
    <n v="3.1"/>
    <n v="0.32100000000000001"/>
    <n v="3.1"/>
    <n v="3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8"/>
    <n v="1796"/>
    <n v="15"/>
    <n v="1.823"/>
    <n v="0.83499999999999996"/>
    <n v="27.34"/>
    <n v="27.34"/>
    <s v="USD"/>
    <n v="1"/>
    <n v="2"/>
    <n v="2"/>
    <n v="2"/>
    <n v="1"/>
    <n v="2"/>
    <n v="2"/>
    <n v="2"/>
    <n v="24.88"/>
    <n v="52.76"/>
    <n v="52.76"/>
    <n v="52.76"/>
    <n v="51.819560269999997"/>
    <n v="51.819560269999997"/>
    <n v="1.929773226"/>
    <n v="1.929773226"/>
  </r>
  <r>
    <d v="2025-11-29T00:00:00"/>
    <x v="19"/>
    <n v="2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9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9"/>
    <n v="24"/>
    <n v="1"/>
    <n v="1.02"/>
    <n v="4.1669999999999998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29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9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0"/>
    <n v="760"/>
    <n v="11"/>
    <n v="0.97099999999999997"/>
    <n v="1.4470000000000001"/>
    <n v="10.68"/>
    <n v="10.6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0"/>
    <n v="674"/>
    <n v="7"/>
    <n v="0.56599999999999995"/>
    <n v="1.0389999999999999"/>
    <n v="3.96"/>
    <n v="3.96"/>
    <s v="USD"/>
    <n v="1"/>
    <n v="3"/>
    <n v="3"/>
    <n v="3"/>
    <n v="1"/>
    <n v="3"/>
    <n v="3"/>
    <n v="3"/>
    <n v="24.98"/>
    <n v="101.96"/>
    <n v="101.96"/>
    <n v="101.96"/>
    <n v="3.8838760300000001"/>
    <n v="3.8838760300000001"/>
    <n v="25.747474749999999"/>
    <n v="25.747474749999999"/>
  </r>
  <r>
    <d v="2025-11-29T00:00:00"/>
    <x v="30"/>
    <n v="437"/>
    <n v="4"/>
    <n v="0.48799999999999999"/>
    <n v="0.91500000000000004"/>
    <n v="1.95"/>
    <n v="1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0"/>
    <n v="2175"/>
    <n v="22"/>
    <n v="0.31900000000000001"/>
    <n v="1.0109999999999999"/>
    <n v="7.02"/>
    <n v="7.02"/>
    <s v="USD"/>
    <n v="2"/>
    <n v="2"/>
    <n v="2"/>
    <n v="2"/>
    <n v="7"/>
    <n v="7"/>
    <n v="7"/>
    <n v="7"/>
    <n v="229.82"/>
    <n v="229.82"/>
    <n v="229.82"/>
    <n v="229.82"/>
    <n v="3.0545644420000002"/>
    <n v="3.0545644420000002"/>
    <n v="32.737891740000002"/>
    <n v="32.737891740000002"/>
  </r>
  <r>
    <d v="2025-11-29T00:00:00"/>
    <x v="31"/>
    <n v="9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2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1"/>
    <n v="367"/>
    <n v="3"/>
    <n v="1.32"/>
    <n v="0.81699999999999995"/>
    <n v="3.96"/>
    <n v="3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2"/>
    <n v="92"/>
    <n v="1"/>
    <n v="0.9"/>
    <n v="1.087"/>
    <n v="0.9"/>
    <n v="0.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2"/>
    <n v="8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1"/>
    <n v="226"/>
    <n v="3"/>
    <n v="1.33"/>
    <n v="1.327"/>
    <n v="3.99"/>
    <n v="3.99"/>
    <s v="USD"/>
    <n v="1"/>
    <n v="1"/>
    <n v="1"/>
    <n v="1"/>
    <n v="1"/>
    <n v="1"/>
    <n v="1"/>
    <n v="1"/>
    <n v="31.49"/>
    <n v="31.49"/>
    <n v="31.49"/>
    <n v="31.49"/>
    <n v="12.67068911"/>
    <n v="12.67068911"/>
    <n v="7.8922305760000002"/>
    <n v="7.8922305760000002"/>
  </r>
  <r>
    <d v="2025-11-29T00:00:00"/>
    <x v="32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1"/>
    <n v="1042"/>
    <n v="4"/>
    <n v="0.81799999999999995"/>
    <n v="0.38400000000000001"/>
    <n v="3.27"/>
    <n v="3.2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3"/>
    <n v="2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4"/>
    <n v="475"/>
    <n v="4"/>
    <n v="1.05"/>
    <n v="0.84199999999999997"/>
    <n v="4.2"/>
    <n v="4.2"/>
    <s v="USD"/>
    <n v="1"/>
    <n v="1"/>
    <n v="1"/>
    <n v="1"/>
    <n v="1"/>
    <n v="1"/>
    <n v="1"/>
    <n v="1"/>
    <n v="34.49"/>
    <n v="34.49"/>
    <n v="34.49"/>
    <n v="34.49"/>
    <n v="12.17744274"/>
    <n v="12.17744274"/>
    <n v="8.2119047619999996"/>
    <n v="8.2119047619999996"/>
  </r>
  <r>
    <d v="2025-11-29T00:00:00"/>
    <x v="35"/>
    <n v="515"/>
    <n v="4"/>
    <n v="0.98299999999999998"/>
    <n v="0.77700000000000002"/>
    <n v="3.93"/>
    <n v="3.9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5"/>
    <n v="917"/>
    <n v="10"/>
    <n v="0.81"/>
    <n v="1.091"/>
    <n v="8.1"/>
    <n v="8.1"/>
    <s v="USD"/>
    <n v="2"/>
    <n v="2"/>
    <n v="2"/>
    <n v="2"/>
    <n v="3"/>
    <n v="3"/>
    <n v="3"/>
    <n v="3"/>
    <n v="178.66"/>
    <n v="178.66"/>
    <n v="178.66"/>
    <n v="178.66"/>
    <n v="4.5337512589999998"/>
    <n v="4.5337512589999998"/>
    <n v="22.056790119999999"/>
    <n v="22.056790119999999"/>
  </r>
  <r>
    <d v="2025-11-29T00:00:00"/>
    <x v="3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4"/>
    <n v="931"/>
    <n v="4"/>
    <n v="0.95299999999999996"/>
    <n v="0.43"/>
    <n v="3.81"/>
    <n v="3.81"/>
    <s v="USD"/>
    <n v="1"/>
    <n v="1"/>
    <n v="1"/>
    <n v="1"/>
    <n v="1"/>
    <n v="1"/>
    <n v="1"/>
    <n v="1"/>
    <n v="24.88"/>
    <n v="24.88"/>
    <n v="24.88"/>
    <n v="24.88"/>
    <n v="15.31350482"/>
    <n v="15.31350482"/>
    <n v="6.5301837269999998"/>
    <n v="6.5301837269999998"/>
  </r>
  <r>
    <d v="2025-11-29T00:00:00"/>
    <x v="33"/>
    <n v="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4"/>
    <n v="195"/>
    <n v="2"/>
    <n v="0.91500000000000004"/>
    <n v="1.026"/>
    <n v="1.83"/>
    <n v="1.83"/>
    <s v="USD"/>
    <n v="0"/>
    <n v="1"/>
    <n v="1"/>
    <n v="1"/>
    <n v="0"/>
    <n v="1"/>
    <n v="1"/>
    <n v="1"/>
    <n v="0"/>
    <n v="22.88"/>
    <n v="22.88"/>
    <n v="22.88"/>
    <n v="7.9982517480000004"/>
    <n v="7.9982517480000004"/>
    <n v="12.50273224"/>
    <n v="12.50273224"/>
  </r>
  <r>
    <d v="2025-11-29T00:00:00"/>
    <x v="35"/>
    <n v="487"/>
    <n v="2"/>
    <n v="1.05"/>
    <n v="0.41099999999999998"/>
    <n v="2.1"/>
    <n v="2.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4"/>
    <n v="1736"/>
    <n v="2"/>
    <n v="0.57999999999999996"/>
    <n v="0.115"/>
    <n v="1.1599999999999999"/>
    <n v="1.15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3"/>
    <n v="28"/>
    <n v="1"/>
    <n v="0.31"/>
    <n v="3.5710000000000002"/>
    <n v="0.31"/>
    <n v="0.3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5"/>
    <n v="1831"/>
    <n v="9"/>
    <n v="0.53200000000000003"/>
    <n v="0.49199999999999999"/>
    <n v="4.79"/>
    <n v="4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6"/>
    <n v="388"/>
    <n v="4"/>
    <n v="1.8380000000000001"/>
    <n v="1.0309999999999999"/>
    <n v="7.35"/>
    <n v="7.35"/>
    <s v="USD"/>
    <n v="1"/>
    <n v="1"/>
    <n v="1"/>
    <n v="1"/>
    <n v="1"/>
    <n v="1"/>
    <n v="1"/>
    <n v="1"/>
    <n v="28.49"/>
    <n v="28.49"/>
    <n v="28.49"/>
    <n v="28.49"/>
    <n v="25.7985258"/>
    <n v="25.7985258"/>
    <n v="3.8761904760000001"/>
    <n v="3.8761904760000001"/>
  </r>
  <r>
    <d v="2025-11-29T00:00:00"/>
    <x v="36"/>
    <n v="247"/>
    <n v="3"/>
    <n v="1.5"/>
    <n v="1.2150000000000001"/>
    <n v="4.5"/>
    <n v="4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6"/>
    <n v="575"/>
    <n v="2"/>
    <n v="1.35"/>
    <n v="0.34799999999999998"/>
    <n v="2.7"/>
    <n v="2.7"/>
    <s v="USD"/>
    <n v="1"/>
    <n v="1"/>
    <n v="1"/>
    <n v="1"/>
    <n v="1"/>
    <n v="1"/>
    <n v="1"/>
    <n v="1"/>
    <n v="25.64"/>
    <n v="25.64"/>
    <n v="25.64"/>
    <n v="25.64"/>
    <n v="10.530421219999999"/>
    <n v="10.530421219999999"/>
    <n v="9.4962962960000006"/>
    <n v="9.4962962960000006"/>
  </r>
  <r>
    <d v="2025-11-29T00:00:00"/>
    <x v="36"/>
    <n v="1513"/>
    <n v="5"/>
    <n v="0.86"/>
    <n v="0.33"/>
    <n v="4.3"/>
    <n v="4.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7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8"/>
    <n v="10"/>
    <n v="1"/>
    <n v="0.78"/>
    <n v="10"/>
    <n v="0.78"/>
    <n v="0.78"/>
    <s v="USD"/>
    <n v="1"/>
    <n v="1"/>
    <n v="1"/>
    <n v="1"/>
    <n v="1"/>
    <n v="1"/>
    <n v="1"/>
    <n v="1"/>
    <n v="24.9"/>
    <n v="24.9"/>
    <n v="24.9"/>
    <n v="24.9"/>
    <n v="3.1325301200000002"/>
    <n v="3.1325301200000002"/>
    <n v="31.92307692"/>
    <n v="31.92307692"/>
  </r>
  <r>
    <d v="2025-11-29T00:00:00"/>
    <x v="37"/>
    <n v="3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8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7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7"/>
    <n v="8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8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9"/>
    <n v="716"/>
    <n v="3"/>
    <n v="1.02"/>
    <n v="0.41899999999999998"/>
    <n v="3.06"/>
    <n v="3.06"/>
    <s v="USD"/>
    <n v="1"/>
    <n v="1"/>
    <n v="1"/>
    <n v="1"/>
    <n v="1"/>
    <n v="1"/>
    <n v="1"/>
    <n v="1"/>
    <n v="11.49"/>
    <n v="11.49"/>
    <n v="11.49"/>
    <n v="11.49"/>
    <n v="26.631853790000001"/>
    <n v="26.631853790000001"/>
    <n v="3.7549019609999998"/>
    <n v="3.7549019609999998"/>
  </r>
  <r>
    <d v="2025-11-29T00:00:00"/>
    <x v="40"/>
    <n v="199"/>
    <n v="5"/>
    <n v="1.1719999999999999"/>
    <n v="2.5129999999999999"/>
    <n v="5.86"/>
    <n v="5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1"/>
    <n v="1509"/>
    <n v="2"/>
    <n v="1.125"/>
    <n v="0.13300000000000001"/>
    <n v="2.25"/>
    <n v="2.2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2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9"/>
    <n v="308"/>
    <n v="5"/>
    <n v="0.92600000000000005"/>
    <n v="1.623"/>
    <n v="4.63"/>
    <n v="4.63"/>
    <s v="USD"/>
    <n v="1"/>
    <n v="1"/>
    <n v="1"/>
    <n v="1"/>
    <n v="1"/>
    <n v="1"/>
    <n v="1"/>
    <n v="1"/>
    <n v="11.49"/>
    <n v="11.49"/>
    <n v="11.49"/>
    <n v="11.49"/>
    <n v="40.29590949"/>
    <n v="40.29590949"/>
    <n v="2.4816414689999999"/>
    <n v="2.4816414689999999"/>
  </r>
  <r>
    <d v="2025-11-29T00:00:00"/>
    <x v="40"/>
    <n v="474"/>
    <n v="4"/>
    <n v="1.0429999999999999"/>
    <n v="0.84399999999999997"/>
    <n v="4.17"/>
    <n v="4.17"/>
    <s v="USD"/>
    <n v="1"/>
    <n v="1"/>
    <n v="1"/>
    <n v="1"/>
    <n v="1"/>
    <n v="1"/>
    <n v="1"/>
    <n v="1"/>
    <n v="22.88"/>
    <n v="22.88"/>
    <n v="22.88"/>
    <n v="22.88"/>
    <n v="18.225524480000001"/>
    <n v="18.225524480000001"/>
    <n v="5.4868105519999997"/>
    <n v="5.4868105519999997"/>
  </r>
  <r>
    <d v="2025-11-29T00:00:00"/>
    <x v="41"/>
    <n v="966"/>
    <n v="2"/>
    <n v="0.82499999999999996"/>
    <n v="0.20699999999999999"/>
    <n v="1.65"/>
    <n v="1.65"/>
    <s v="USD"/>
    <n v="2"/>
    <n v="2"/>
    <n v="2"/>
    <n v="2"/>
    <n v="2"/>
    <n v="2"/>
    <n v="2"/>
    <n v="2"/>
    <n v="107.78"/>
    <n v="107.78"/>
    <n v="107.78"/>
    <n v="107.78"/>
    <n v="1.5308962699999999"/>
    <n v="1.5308962699999999"/>
    <n v="65.321212119999998"/>
    <n v="65.321212119999998"/>
  </r>
  <r>
    <d v="2025-11-29T00:00:00"/>
    <x v="42"/>
    <n v="10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2"/>
    <n v="25"/>
    <n v="1"/>
    <n v="0.66"/>
    <n v="4"/>
    <n v="0.66"/>
    <n v="0.6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9"/>
    <n v="115"/>
    <n v="2"/>
    <n v="1.02"/>
    <n v="1.7390000000000001"/>
    <n v="2.04"/>
    <n v="2.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0"/>
    <n v="125"/>
    <n v="3"/>
    <n v="0.65700000000000003"/>
    <n v="2.4"/>
    <n v="1.97"/>
    <n v="1.9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1"/>
    <n v="246"/>
    <n v="1"/>
    <n v="0.96"/>
    <n v="0.40699999999999997"/>
    <n v="0.96"/>
    <n v="0.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1"/>
    <n v="5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9"/>
    <n v="314"/>
    <n v="5"/>
    <n v="0.432"/>
    <n v="1.5920000000000001"/>
    <n v="2.16"/>
    <n v="2.1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2"/>
    <n v="111"/>
    <n v="1"/>
    <n v="0.7"/>
    <n v="0.90100000000000002"/>
    <n v="0.7"/>
    <n v="0.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0"/>
    <n v="1179"/>
    <n v="6"/>
    <n v="0.59199999999999997"/>
    <n v="0.50900000000000001"/>
    <n v="3.55"/>
    <n v="3.5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28"/>
    <n v="54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3"/>
    <n v="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8"/>
    <n v="695"/>
    <n v="3"/>
    <n v="1.08"/>
    <n v="0.432"/>
    <n v="3.24"/>
    <n v="3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3"/>
    <n v="104"/>
    <n v="1"/>
    <n v="1.1399999999999999"/>
    <n v="0.96199999999999997"/>
    <n v="1.1399999999999999"/>
    <n v="1.13999999999999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28"/>
    <n v="760"/>
    <n v="3"/>
    <n v="1.1499999999999999"/>
    <n v="0.39500000000000002"/>
    <n v="3.45"/>
    <n v="3.4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3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3"/>
    <n v="377"/>
    <n v="1"/>
    <n v="0.69"/>
    <n v="0.26500000000000001"/>
    <n v="0.69"/>
    <n v="0.6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28"/>
    <n v="2406"/>
    <n v="2"/>
    <n v="0.75"/>
    <n v="8.3000000000000004E-2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8"/>
    <n v="10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5"/>
    <n v="7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"/>
    <n v="667"/>
    <n v="3"/>
    <n v="2.34"/>
    <n v="0.45"/>
    <n v="7.02"/>
    <n v="7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5"/>
    <n v="626"/>
    <n v="7"/>
    <n v="1.2090000000000001"/>
    <n v="1.1180000000000001"/>
    <n v="8.4600000000000009"/>
    <n v="8.4600000000000009"/>
    <s v="USD"/>
    <n v="0"/>
    <n v="1"/>
    <n v="1"/>
    <n v="1"/>
    <n v="0"/>
    <n v="1"/>
    <n v="1"/>
    <n v="1"/>
    <n v="0"/>
    <n v="24.88"/>
    <n v="24.88"/>
    <n v="24.88"/>
    <n v="34.003215429999997"/>
    <n v="34.003215429999997"/>
    <n v="2.9408983449999999"/>
    <n v="2.9408983449999999"/>
  </r>
  <r>
    <d v="2025-11-29T00:00:00"/>
    <x v="3"/>
    <n v="1010"/>
    <n v="2"/>
    <n v="1.5"/>
    <n v="0.19800000000000001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5"/>
    <n v="1216"/>
    <n v="10"/>
    <n v="1.0349999999999999"/>
    <n v="0.82199999999999995"/>
    <n v="10.35"/>
    <n v="10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8"/>
    <n v="506"/>
    <n v="2"/>
    <n v="1.5"/>
    <n v="0.39500000000000002"/>
    <n v="3"/>
    <n v="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45"/>
    <n v="60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5"/>
    <n v="904"/>
    <n v="9"/>
    <n v="0.96699999999999997"/>
    <n v="0.996"/>
    <n v="8.6999999999999993"/>
    <n v="8.6999999999999993"/>
    <s v="USD"/>
    <n v="0"/>
    <n v="0"/>
    <n v="1"/>
    <n v="1"/>
    <n v="0"/>
    <n v="0"/>
    <n v="1"/>
    <n v="1"/>
    <n v="0"/>
    <n v="0"/>
    <n v="19.489999999999998"/>
    <n v="19.489999999999998"/>
    <m/>
    <n v="44.638276040000001"/>
    <n v="0"/>
    <n v="2.2402298850000002"/>
  </r>
  <r>
    <d v="2025-11-29T00:00:00"/>
    <x v="8"/>
    <n v="47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5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"/>
    <n v="1012"/>
    <n v="4"/>
    <n v="2.1080000000000001"/>
    <n v="0.39500000000000002"/>
    <n v="8.43"/>
    <n v="8.43"/>
    <s v="USD"/>
    <n v="1"/>
    <n v="1"/>
    <n v="1"/>
    <n v="1"/>
    <n v="1"/>
    <n v="1"/>
    <n v="1"/>
    <n v="1"/>
    <n v="30.88"/>
    <n v="30.88"/>
    <n v="30.88"/>
    <n v="30.88"/>
    <n v="27.299222799999999"/>
    <n v="27.299222799999999"/>
    <n v="3.6631079479999999"/>
    <n v="3.6631079479999999"/>
  </r>
  <r>
    <d v="2025-11-29T00:00:00"/>
    <x v="8"/>
    <n v="2011"/>
    <n v="3"/>
    <n v="1.27"/>
    <n v="0.14899999999999999"/>
    <n v="3.81"/>
    <n v="3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3"/>
    <n v="97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5"/>
    <n v="899"/>
    <n v="5"/>
    <n v="0.84"/>
    <n v="0.55600000000000005"/>
    <n v="4.2"/>
    <n v="4.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5"/>
    <n v="1372"/>
    <n v="10"/>
    <n v="0.47299999999999998"/>
    <n v="0.72899999999999998"/>
    <n v="4.7300000000000004"/>
    <n v="4.730000000000000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2"/>
    <n v="57"/>
    <n v="1"/>
    <n v="4.75"/>
    <n v="1.754"/>
    <n v="4.75"/>
    <n v="4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15"/>
    <n v="45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2"/>
    <n v="45"/>
    <n v="1"/>
    <n v="4.95"/>
    <n v="2.222"/>
    <n v="4.95"/>
    <n v="4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29T00:00:00"/>
    <x v="12"/>
    <n v="2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3"/>
    <n v="32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6"/>
    <n v="5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46"/>
    <n v="3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0"/>
    <n v="2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8"/>
    <n v="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8"/>
    <n v="2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11"/>
    <n v="4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26"/>
    <n v="2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29T00:00:00"/>
    <x v="39"/>
    <n v="780"/>
    <n v="1"/>
    <n v="3.02"/>
    <n v="0.128"/>
    <n v="3.02"/>
    <n v="3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19"/>
    <n v="24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9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9"/>
    <n v="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9"/>
    <n v="2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9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0"/>
    <n v="798"/>
    <n v="10"/>
    <n v="0.80300000000000005"/>
    <n v="1.2529999999999999"/>
    <n v="8.0299999999999994"/>
    <n v="8.0299999999999994"/>
    <s v="USD"/>
    <n v="1"/>
    <n v="2"/>
    <n v="2"/>
    <n v="2"/>
    <n v="1"/>
    <n v="2"/>
    <n v="2"/>
    <n v="2"/>
    <n v="13.88"/>
    <n v="26.37"/>
    <n v="26.37"/>
    <n v="26.37"/>
    <n v="30.45127038"/>
    <n v="30.45127038"/>
    <n v="3.2839352430000002"/>
    <n v="3.2839352430000002"/>
  </r>
  <r>
    <d v="2025-11-30T00:00:00"/>
    <x v="30"/>
    <n v="790"/>
    <n v="11"/>
    <n v="0.504"/>
    <n v="1.3919999999999999"/>
    <n v="5.54"/>
    <n v="5.5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0"/>
    <n v="674"/>
    <n v="11"/>
    <n v="0.41499999999999998"/>
    <n v="1.6319999999999999"/>
    <n v="4.5599999999999996"/>
    <n v="4.5599999999999996"/>
    <s v="USD"/>
    <n v="3"/>
    <n v="3"/>
    <n v="3"/>
    <n v="3"/>
    <n v="4"/>
    <n v="4"/>
    <n v="4"/>
    <n v="4"/>
    <n v="67.52"/>
    <n v="67.52"/>
    <n v="67.52"/>
    <n v="67.52"/>
    <n v="6.7535545020000001"/>
    <n v="6.7535545020000001"/>
    <n v="14.80701754"/>
    <n v="14.80701754"/>
  </r>
  <r>
    <d v="2025-11-30T00:00:00"/>
    <x v="30"/>
    <n v="2603"/>
    <n v="22"/>
    <n v="0.315"/>
    <n v="0.84499999999999997"/>
    <n v="6.92"/>
    <n v="6.92"/>
    <s v="USD"/>
    <n v="1"/>
    <n v="2"/>
    <n v="2"/>
    <n v="2"/>
    <n v="1"/>
    <n v="2"/>
    <n v="2"/>
    <n v="2"/>
    <n v="13.88"/>
    <n v="27.76"/>
    <n v="27.76"/>
    <n v="27.76"/>
    <n v="24.927953890000001"/>
    <n v="24.927953890000001"/>
    <n v="4.0115606939999999"/>
    <n v="4.0115606939999999"/>
  </r>
  <r>
    <d v="2025-11-30T00:00:00"/>
    <x v="31"/>
    <n v="110"/>
    <n v="1"/>
    <n v="1.74"/>
    <n v="0.90900000000000003"/>
    <n v="1.74"/>
    <n v="1.7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2"/>
    <n v="62"/>
    <n v="1"/>
    <n v="1.35"/>
    <n v="1.613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1"/>
    <n v="399"/>
    <n v="2"/>
    <n v="1.5"/>
    <n v="0.501"/>
    <n v="3"/>
    <n v="3"/>
    <s v="USD"/>
    <n v="0"/>
    <n v="0"/>
    <n v="1"/>
    <n v="1"/>
    <n v="0"/>
    <n v="0"/>
    <n v="1"/>
    <n v="1"/>
    <n v="0"/>
    <n v="0"/>
    <n v="31.49"/>
    <n v="31.49"/>
    <m/>
    <n v="9.5268339159999993"/>
    <n v="0"/>
    <n v="10.49666667"/>
  </r>
  <r>
    <d v="2025-11-30T00:00:00"/>
    <x v="32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2"/>
    <n v="120"/>
    <n v="1"/>
    <n v="0.84"/>
    <n v="0.83299999999999996"/>
    <n v="0.84"/>
    <n v="0.8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1"/>
    <n v="303"/>
    <n v="3"/>
    <n v="1.36"/>
    <n v="0.99"/>
    <n v="4.08"/>
    <n v="4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2"/>
    <n v="10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1"/>
    <n v="1103"/>
    <n v="3"/>
    <n v="0.82699999999999996"/>
    <n v="0.27200000000000002"/>
    <n v="2.48"/>
    <n v="2.48"/>
    <s v="USD"/>
    <n v="1"/>
    <n v="1"/>
    <n v="1"/>
    <n v="1"/>
    <n v="1"/>
    <n v="1"/>
    <n v="1"/>
    <n v="1"/>
    <n v="31.49"/>
    <n v="31.49"/>
    <n v="31.49"/>
    <n v="31.49"/>
    <n v="7.8755160369999997"/>
    <n v="7.8755160369999997"/>
    <n v="12.697580650000001"/>
    <n v="12.697580650000001"/>
  </r>
  <r>
    <d v="2025-11-30T00:00:00"/>
    <x v="33"/>
    <n v="1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4"/>
    <n v="317"/>
    <n v="3"/>
    <n v="0.86299999999999999"/>
    <n v="0.94599999999999995"/>
    <n v="2.59"/>
    <n v="2.5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5"/>
    <n v="613"/>
    <n v="6"/>
    <n v="0.86499999999999999"/>
    <n v="0.97899999999999998"/>
    <n v="5.19"/>
    <n v="5.1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5"/>
    <n v="1120"/>
    <n v="10"/>
    <n v="0.69099999999999995"/>
    <n v="0.89300000000000002"/>
    <n v="6.91"/>
    <n v="6.91"/>
    <s v="USD"/>
    <n v="1"/>
    <n v="1"/>
    <n v="1"/>
    <n v="1"/>
    <n v="1"/>
    <n v="1"/>
    <n v="1"/>
    <n v="1"/>
    <n v="42.49"/>
    <n v="42.49"/>
    <n v="42.49"/>
    <n v="42.49"/>
    <n v="16.26265004"/>
    <n v="16.26265004"/>
    <n v="6.1490593340000004"/>
    <n v="6.1490593340000004"/>
  </r>
  <r>
    <d v="2025-11-30T00:00:00"/>
    <x v="33"/>
    <n v="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4"/>
    <n v="736"/>
    <n v="5"/>
    <n v="1.198"/>
    <n v="0.67900000000000005"/>
    <n v="5.99"/>
    <n v="5.99"/>
    <s v="USD"/>
    <n v="1"/>
    <n v="1"/>
    <n v="1"/>
    <n v="1"/>
    <n v="1"/>
    <n v="1"/>
    <n v="1"/>
    <n v="1"/>
    <n v="22.88"/>
    <n v="22.88"/>
    <n v="22.88"/>
    <n v="22.88"/>
    <n v="26.180069929999998"/>
    <n v="26.180069929999998"/>
    <n v="3.8196994989999999"/>
    <n v="3.8196994989999999"/>
  </r>
  <r>
    <d v="2025-11-30T00:00:00"/>
    <x v="33"/>
    <n v="1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4"/>
    <n v="254"/>
    <n v="4"/>
    <n v="0.73799999999999999"/>
    <n v="1.575"/>
    <n v="2.95"/>
    <n v="2.9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5"/>
    <n v="571"/>
    <n v="3"/>
    <n v="0.62"/>
    <n v="0.52500000000000002"/>
    <n v="1.86"/>
    <n v="1.86"/>
    <s v="USD"/>
    <n v="0"/>
    <n v="1"/>
    <n v="1"/>
    <n v="1"/>
    <n v="0"/>
    <n v="1"/>
    <n v="1"/>
    <n v="1"/>
    <n v="0"/>
    <n v="21.88"/>
    <n v="21.88"/>
    <n v="21.88"/>
    <n v="8.5009140769999991"/>
    <n v="8.5009140769999991"/>
    <n v="11.763440859999999"/>
    <n v="11.763440859999999"/>
  </r>
  <r>
    <d v="2025-11-30T00:00:00"/>
    <x v="34"/>
    <n v="1800"/>
    <n v="2"/>
    <n v="0.64"/>
    <n v="0.111"/>
    <n v="1.28"/>
    <n v="1.2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3"/>
    <n v="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5"/>
    <n v="2152"/>
    <n v="8"/>
    <n v="0.55100000000000005"/>
    <n v="0.372"/>
    <n v="4.41"/>
    <n v="4.4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6"/>
    <n v="563"/>
    <n v="2"/>
    <n v="1.86"/>
    <n v="0.35499999999999998"/>
    <n v="3.72"/>
    <n v="3.7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6"/>
    <n v="257"/>
    <n v="1"/>
    <n v="1.5"/>
    <n v="0.38900000000000001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6"/>
    <n v="809"/>
    <n v="6"/>
    <n v="1.9350000000000001"/>
    <n v="0.74199999999999999"/>
    <n v="11.61"/>
    <n v="11.61"/>
    <s v="USD"/>
    <n v="1"/>
    <n v="1"/>
    <n v="1"/>
    <n v="1"/>
    <n v="1"/>
    <n v="1"/>
    <n v="1"/>
    <n v="1"/>
    <n v="28.49"/>
    <n v="28.49"/>
    <n v="28.49"/>
    <n v="28.49"/>
    <n v="40.751140749999998"/>
    <n v="40.751140749999998"/>
    <n v="2.4539190350000002"/>
    <n v="2.4539190350000002"/>
  </r>
  <r>
    <d v="2025-11-30T00:00:00"/>
    <x v="36"/>
    <n v="1468"/>
    <n v="3"/>
    <n v="0.69"/>
    <n v="0.20399999999999999"/>
    <n v="2.0699999999999998"/>
    <n v="2.0699999999999998"/>
    <s v="USD"/>
    <n v="0"/>
    <n v="3"/>
    <n v="3"/>
    <n v="3"/>
    <n v="0"/>
    <n v="3"/>
    <n v="3"/>
    <n v="3"/>
    <n v="0"/>
    <n v="345.84"/>
    <n v="345.84"/>
    <n v="345.84"/>
    <n v="0.5985426787"/>
    <n v="0.5985426787"/>
    <n v="167.07246380000001"/>
    <n v="167.07246380000001"/>
  </r>
  <r>
    <d v="2025-11-30T00:00:00"/>
    <x v="37"/>
    <n v="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8"/>
    <n v="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7"/>
    <n v="4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8"/>
    <n v="1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7"/>
    <n v="3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8"/>
    <n v="1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7"/>
    <n v="9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8"/>
    <n v="1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9"/>
    <n v="235"/>
    <n v="3"/>
    <n v="1.02"/>
    <n v="1.2769999999999999"/>
    <n v="3.06"/>
    <n v="3.06"/>
    <s v="USD"/>
    <n v="1"/>
    <n v="1"/>
    <n v="1"/>
    <n v="1"/>
    <n v="1"/>
    <n v="1"/>
    <n v="1"/>
    <n v="1"/>
    <n v="11.49"/>
    <n v="11.49"/>
    <n v="11.49"/>
    <n v="11.49"/>
    <n v="26.631853790000001"/>
    <n v="26.631853790000001"/>
    <n v="3.7549019609999998"/>
    <n v="3.7549019609999998"/>
  </r>
  <r>
    <d v="2025-11-30T00:00:00"/>
    <x v="40"/>
    <n v="213"/>
    <n v="4"/>
    <n v="1.05"/>
    <n v="1.8779999999999999"/>
    <n v="4.2"/>
    <n v="4.2"/>
    <s v="USD"/>
    <n v="1"/>
    <n v="1"/>
    <n v="1"/>
    <n v="1"/>
    <n v="1"/>
    <n v="1"/>
    <n v="1"/>
    <n v="1"/>
    <n v="34.49"/>
    <n v="34.49"/>
    <n v="34.49"/>
    <n v="34.49"/>
    <n v="12.17744274"/>
    <n v="12.17744274"/>
    <n v="8.2119047619999996"/>
    <n v="8.2119047619999996"/>
  </r>
  <r>
    <d v="2025-11-30T00:00:00"/>
    <x v="41"/>
    <n v="853"/>
    <n v="2"/>
    <n v="1.74"/>
    <n v="0.23400000000000001"/>
    <n v="3.48"/>
    <n v="3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2"/>
    <n v="1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9"/>
    <n v="384"/>
    <n v="2"/>
    <n v="0.81499999999999995"/>
    <n v="0.52100000000000002"/>
    <n v="1.63"/>
    <n v="1.6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0"/>
    <n v="566"/>
    <n v="7"/>
    <n v="1.0329999999999999"/>
    <n v="1.2370000000000001"/>
    <n v="7.23"/>
    <n v="7.2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1"/>
    <n v="1116"/>
    <n v="1"/>
    <n v="1.02"/>
    <n v="0.09"/>
    <n v="1.02"/>
    <n v="1.0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2"/>
    <n v="131"/>
    <n v="1"/>
    <n v="1.08"/>
    <n v="0.76300000000000001"/>
    <n v="1.08"/>
    <n v="1.0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2"/>
    <n v="42"/>
    <n v="1"/>
    <n v="0.81"/>
    <n v="2.3809999999999998"/>
    <n v="0.81"/>
    <n v="0.8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0"/>
    <n v="2195"/>
    <n v="14"/>
    <n v="1.603"/>
    <n v="0.63800000000000001"/>
    <n v="22.44"/>
    <n v="22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1"/>
    <n v="6015"/>
    <n v="55"/>
    <n v="2.74"/>
    <n v="0.91400000000000003"/>
    <n v="150.72"/>
    <n v="150.72"/>
    <s v="USD"/>
    <n v="7"/>
    <n v="7"/>
    <n v="7"/>
    <n v="7"/>
    <n v="7"/>
    <n v="7"/>
    <n v="7"/>
    <n v="7"/>
    <n v="184.37"/>
    <n v="184.37"/>
    <n v="184.37"/>
    <n v="184.37"/>
    <n v="81.748657589999993"/>
    <n v="81.748657589999993"/>
    <n v="1.223261677"/>
    <n v="1.223261677"/>
  </r>
  <r>
    <d v="2025-11-30T00:00:00"/>
    <x v="2"/>
    <n v="1339"/>
    <n v="9"/>
    <n v="2.5409999999999999"/>
    <n v="0.67200000000000004"/>
    <n v="22.87"/>
    <n v="22.87"/>
    <s v="USD"/>
    <n v="2"/>
    <n v="2"/>
    <n v="2"/>
    <n v="2"/>
    <n v="2"/>
    <n v="2"/>
    <n v="2"/>
    <n v="2"/>
    <n v="59.76"/>
    <n v="59.76"/>
    <n v="59.76"/>
    <n v="59.76"/>
    <n v="38.269745649999997"/>
    <n v="38.269745649999997"/>
    <n v="2.6130301710000001"/>
    <n v="2.6130301710000001"/>
  </r>
  <r>
    <d v="2025-11-30T00:00:00"/>
    <x v="3"/>
    <n v="3969"/>
    <n v="22"/>
    <n v="3.92"/>
    <n v="0.55400000000000005"/>
    <n v="86.24"/>
    <n v="86.24"/>
    <s v="USD"/>
    <n v="2"/>
    <n v="2"/>
    <n v="2"/>
    <n v="2"/>
    <n v="4"/>
    <n v="4"/>
    <n v="4"/>
    <n v="4"/>
    <n v="123.52"/>
    <n v="123.52"/>
    <n v="123.52"/>
    <n v="123.52"/>
    <n v="69.818652850000007"/>
    <n v="69.818652850000007"/>
    <n v="1.4322820039999999"/>
    <n v="1.4322820039999999"/>
  </r>
  <r>
    <d v="2025-11-30T00:00:00"/>
    <x v="4"/>
    <n v="1220"/>
    <n v="2"/>
    <n v="2.6349999999999998"/>
    <n v="0.16400000000000001"/>
    <n v="5.27"/>
    <n v="5.27"/>
    <s v="USD"/>
    <n v="1"/>
    <n v="1"/>
    <n v="1"/>
    <n v="1"/>
    <n v="3"/>
    <n v="3"/>
    <n v="3"/>
    <n v="3"/>
    <n v="76.47"/>
    <n v="76.47"/>
    <n v="76.47"/>
    <n v="76.47"/>
    <n v="6.8915914740000002"/>
    <n v="6.8915914740000002"/>
    <n v="14.51043643"/>
    <n v="14.51043643"/>
  </r>
  <r>
    <d v="2025-11-30T00:00:00"/>
    <x v="5"/>
    <n v="1299"/>
    <n v="9"/>
    <n v="1.6990000000000001"/>
    <n v="0.69299999999999995"/>
    <n v="15.29"/>
    <n v="15.2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4"/>
    <n v="1830"/>
    <n v="23"/>
    <n v="2.605"/>
    <n v="1.2569999999999999"/>
    <n v="59.91"/>
    <n v="59.91"/>
    <s v="USD"/>
    <n v="6"/>
    <n v="6"/>
    <n v="6"/>
    <n v="6"/>
    <n v="6"/>
    <n v="6"/>
    <n v="6"/>
    <n v="6"/>
    <n v="214.94"/>
    <n v="214.94"/>
    <n v="214.94"/>
    <n v="214.94"/>
    <n v="27.872894760000001"/>
    <n v="27.872894760000001"/>
    <n v="3.587714906"/>
    <n v="3.587714906"/>
  </r>
  <r>
    <d v="2025-11-30T00:00:00"/>
    <x v="6"/>
    <n v="1234"/>
    <n v="8"/>
    <n v="1.839"/>
    <n v="0.64800000000000002"/>
    <n v="14.71"/>
    <n v="14.71"/>
    <s v="USD"/>
    <n v="1"/>
    <n v="1"/>
    <n v="1"/>
    <n v="1"/>
    <n v="1"/>
    <n v="1"/>
    <n v="1"/>
    <n v="1"/>
    <n v="23.88"/>
    <n v="23.88"/>
    <n v="23.88"/>
    <n v="23.88"/>
    <n v="61.599664990000001"/>
    <n v="61.599664990000001"/>
    <n v="1.623385452"/>
    <n v="1.623385452"/>
  </r>
  <r>
    <d v="2025-11-30T00:00:00"/>
    <x v="7"/>
    <n v="1866"/>
    <n v="13"/>
    <n v="2.585"/>
    <n v="0.69699999999999995"/>
    <n v="33.61"/>
    <n v="33.61"/>
    <s v="USD"/>
    <n v="3"/>
    <n v="4"/>
    <n v="4"/>
    <n v="4"/>
    <n v="3"/>
    <n v="4"/>
    <n v="4"/>
    <n v="4"/>
    <n v="127.47"/>
    <n v="169.96"/>
    <n v="169.96"/>
    <n v="169.96"/>
    <n v="19.775241229999999"/>
    <n v="19.775241229999999"/>
    <n v="5.0568283249999997"/>
    <n v="5.0568283249999997"/>
  </r>
  <r>
    <d v="2025-11-30T00:00:00"/>
    <x v="35"/>
    <n v="941"/>
    <n v="6"/>
    <n v="1.4179999999999999"/>
    <n v="0.63800000000000001"/>
    <n v="8.51"/>
    <n v="8.5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8"/>
    <n v="672"/>
    <n v="4"/>
    <n v="3.3780000000000001"/>
    <n v="0.59499999999999997"/>
    <n v="13.51"/>
    <n v="13.51"/>
    <s v="USD"/>
    <n v="1"/>
    <n v="1"/>
    <n v="1"/>
    <n v="1"/>
    <n v="1"/>
    <n v="1"/>
    <n v="1"/>
    <n v="1"/>
    <n v="29.49"/>
    <n v="29.49"/>
    <n v="29.49"/>
    <n v="29.49"/>
    <n v="45.812139709999997"/>
    <n v="45.812139709999997"/>
    <n v="2.1828275349999999"/>
    <n v="2.1828275349999999"/>
  </r>
  <r>
    <d v="2025-11-30T00:00:00"/>
    <x v="9"/>
    <n v="822"/>
    <n v="6"/>
    <n v="3.68"/>
    <n v="0.73"/>
    <n v="22.08"/>
    <n v="22.08"/>
    <s v="USD"/>
    <n v="1"/>
    <n v="1"/>
    <n v="1"/>
    <n v="1"/>
    <n v="1"/>
    <n v="1"/>
    <n v="1"/>
    <n v="1"/>
    <n v="24.98"/>
    <n v="24.98"/>
    <n v="24.98"/>
    <n v="24.98"/>
    <n v="88.390712570000005"/>
    <n v="88.390712570000005"/>
    <n v="1.13134058"/>
    <n v="1.13134058"/>
  </r>
  <r>
    <d v="2025-11-30T00:00:00"/>
    <x v="4"/>
    <n v="4455"/>
    <n v="27"/>
    <n v="4.1769999999999996"/>
    <n v="0.60599999999999998"/>
    <n v="112.79"/>
    <n v="112.79"/>
    <s v="USD"/>
    <n v="7"/>
    <n v="10"/>
    <n v="10"/>
    <n v="10"/>
    <n v="8"/>
    <n v="11"/>
    <n v="11"/>
    <n v="11"/>
    <n v="356.74"/>
    <n v="543.70000000000005"/>
    <n v="543.70000000000005"/>
    <n v="543.70000000000005"/>
    <n v="20.74489608"/>
    <n v="20.74489608"/>
    <n v="4.8204628070000002"/>
    <n v="4.8204628070000002"/>
  </r>
  <r>
    <d v="2025-11-30T00:00:00"/>
    <x v="10"/>
    <n v="2209"/>
    <n v="3"/>
    <n v="5.39"/>
    <n v="0.13600000000000001"/>
    <n v="16.170000000000002"/>
    <n v="16.170000000000002"/>
    <s v="USD"/>
    <n v="1"/>
    <n v="1"/>
    <n v="1"/>
    <n v="1"/>
    <n v="1"/>
    <n v="1"/>
    <n v="1"/>
    <n v="1"/>
    <n v="32.880000000000003"/>
    <n v="32.880000000000003"/>
    <n v="32.880000000000003"/>
    <n v="32.880000000000003"/>
    <n v="49.178832120000003"/>
    <n v="49.178832120000003"/>
    <n v="2.033395176"/>
    <n v="2.033395176"/>
  </r>
  <r>
    <d v="2025-11-30T00:00:00"/>
    <x v="11"/>
    <n v="931"/>
    <n v="5"/>
    <n v="7.8040000000000003"/>
    <n v="0.53700000000000003"/>
    <n v="39.020000000000003"/>
    <n v="39.020000000000003"/>
    <s v="USD"/>
    <n v="4"/>
    <n v="4"/>
    <n v="4"/>
    <n v="4"/>
    <n v="5"/>
    <n v="5"/>
    <n v="5"/>
    <n v="5"/>
    <n v="162.91999999999999"/>
    <n v="162.91999999999999"/>
    <n v="162.91999999999999"/>
    <n v="162.91999999999999"/>
    <n v="23.950405109999998"/>
    <n v="23.950405109999998"/>
    <n v="4.1752947210000002"/>
    <n v="4.1752947210000002"/>
  </r>
  <r>
    <d v="2025-11-30T00:00:00"/>
    <x v="12"/>
    <n v="2562"/>
    <n v="14"/>
    <n v="5.5860000000000003"/>
    <n v="0.54600000000000004"/>
    <n v="78.209999999999994"/>
    <n v="78.209999999999994"/>
    <s v="USD"/>
    <n v="8"/>
    <n v="8"/>
    <n v="8"/>
    <n v="8"/>
    <n v="11"/>
    <n v="11"/>
    <n v="11"/>
    <n v="11"/>
    <n v="285.95"/>
    <n v="285.95"/>
    <n v="285.95"/>
    <n v="285.95"/>
    <n v="27.35093548"/>
    <n v="27.35093548"/>
    <n v="3.6561820740000002"/>
    <n v="3.6561820740000002"/>
  </r>
  <r>
    <d v="2025-11-30T00:00:00"/>
    <x v="13"/>
    <n v="3898"/>
    <n v="18"/>
    <n v="3.9569999999999999"/>
    <n v="0.46200000000000002"/>
    <n v="71.22"/>
    <n v="71.22"/>
    <s v="USD"/>
    <n v="3"/>
    <n v="4"/>
    <n v="4"/>
    <n v="4"/>
    <n v="3"/>
    <n v="4"/>
    <n v="4"/>
    <n v="4"/>
    <n v="74.45"/>
    <n v="98.43"/>
    <n v="98.43"/>
    <n v="98.43"/>
    <n v="72.355989030000003"/>
    <n v="72.355989030000003"/>
    <n v="1.3820556020000001"/>
    <n v="1.3820556020000001"/>
  </r>
  <r>
    <d v="2025-11-30T00:00:00"/>
    <x v="45"/>
    <n v="772"/>
    <n v="1"/>
    <n v="3.35"/>
    <n v="0.13"/>
    <n v="3.35"/>
    <n v="3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14"/>
    <n v="1704"/>
    <n v="7"/>
    <n v="4.13"/>
    <n v="0.41099999999999998"/>
    <n v="28.91"/>
    <n v="28.91"/>
    <s v="USD"/>
    <n v="1"/>
    <n v="1"/>
    <n v="1"/>
    <n v="1"/>
    <n v="1"/>
    <n v="1"/>
    <n v="1"/>
    <n v="1"/>
    <n v="36.979999999999997"/>
    <n v="36.979999999999997"/>
    <n v="36.979999999999997"/>
    <n v="36.979999999999997"/>
    <n v="78.177393190000004"/>
    <n v="78.177393190000004"/>
    <n v="1.2791421650000001"/>
    <n v="1.2791421650000001"/>
  </r>
  <r>
    <d v="2025-11-30T00:00:00"/>
    <x v="46"/>
    <n v="1585"/>
    <n v="4"/>
    <n v="2.3879999999999999"/>
    <n v="0.252"/>
    <n v="9.5500000000000007"/>
    <n v="9.5500000000000007"/>
    <s v="USD"/>
    <n v="0"/>
    <n v="1"/>
    <n v="1"/>
    <n v="1"/>
    <n v="0"/>
    <n v="1"/>
    <n v="1"/>
    <n v="1"/>
    <n v="0"/>
    <n v="29.49"/>
    <n v="29.49"/>
    <n v="29.49"/>
    <n v="32.383858940000003"/>
    <n v="32.383858940000003"/>
    <n v="3.0879581150000002"/>
    <n v="3.0879581150000002"/>
  </r>
  <r>
    <d v="2025-11-30T00:00:00"/>
    <x v="15"/>
    <n v="1204"/>
    <n v="1"/>
    <n v="6.16"/>
    <n v="8.3000000000000004E-2"/>
    <n v="6.16"/>
    <n v="6.16"/>
    <s v="USD"/>
    <n v="2"/>
    <n v="2"/>
    <n v="2"/>
    <n v="2"/>
    <n v="4"/>
    <n v="4"/>
    <n v="4"/>
    <n v="4"/>
    <n v="128.74"/>
    <n v="128.74"/>
    <n v="128.74"/>
    <n v="128.74"/>
    <n v="4.7848376569999997"/>
    <n v="4.7848376569999997"/>
    <n v="20.899350649999999"/>
    <n v="20.899350649999999"/>
  </r>
  <r>
    <d v="2025-11-30T00:00:00"/>
    <x v="16"/>
    <n v="985"/>
    <n v="5"/>
    <n v="4.3520000000000003"/>
    <n v="0.50800000000000001"/>
    <n v="21.76"/>
    <n v="21.76"/>
    <s v="USD"/>
    <n v="2"/>
    <n v="2"/>
    <n v="2"/>
    <n v="2"/>
    <n v="2"/>
    <n v="2"/>
    <n v="2"/>
    <n v="2"/>
    <n v="53.76"/>
    <n v="53.76"/>
    <n v="53.76"/>
    <n v="53.76"/>
    <n v="40.47619048"/>
    <n v="40.47619048"/>
    <n v="2.4705882350000001"/>
    <n v="2.4705882350000001"/>
  </r>
  <r>
    <d v="2025-11-30T00:00:00"/>
    <x v="29"/>
    <n v="1207"/>
    <n v="1"/>
    <n v="4.0999999999999996"/>
    <n v="8.3000000000000004E-2"/>
    <n v="4.0999999999999996"/>
    <n v="4.099999999999999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8"/>
    <n v="2063"/>
    <n v="5"/>
    <n v="5.75"/>
    <n v="0.24199999999999999"/>
    <n v="28.75"/>
    <n v="28.7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9"/>
    <n v="2833"/>
    <n v="17"/>
    <n v="1.639"/>
    <n v="0.6"/>
    <n v="27.87"/>
    <n v="27.87"/>
    <s v="USD"/>
    <n v="2"/>
    <n v="2"/>
    <n v="2"/>
    <n v="2"/>
    <n v="2"/>
    <n v="2"/>
    <n v="2"/>
    <n v="2"/>
    <n v="39.76"/>
    <n v="39.76"/>
    <n v="39.76"/>
    <n v="39.76"/>
    <n v="70.095573439999995"/>
    <n v="70.095573439999995"/>
    <n v="1.42662361"/>
    <n v="1.42662361"/>
  </r>
  <r>
    <d v="2025-11-30T00:00:00"/>
    <x v="17"/>
    <n v="631"/>
    <n v="2"/>
    <n v="5.12"/>
    <n v="0.317"/>
    <n v="10.24"/>
    <n v="10.2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7"/>
    <n v="1002"/>
    <n v="5"/>
    <n v="6.26"/>
    <n v="0.499"/>
    <n v="31.3"/>
    <n v="31.3"/>
    <s v="USD"/>
    <n v="4"/>
    <n v="5"/>
    <n v="5"/>
    <n v="5"/>
    <n v="4"/>
    <n v="5"/>
    <n v="5"/>
    <n v="5"/>
    <n v="110.15"/>
    <n v="141.05000000000001"/>
    <n v="141.05000000000001"/>
    <n v="141.05000000000001"/>
    <n v="22.190712510000001"/>
    <n v="22.190712510000001"/>
    <n v="4.5063897759999998"/>
    <n v="4.5063897759999998"/>
  </r>
  <r>
    <d v="2025-11-30T00:00:00"/>
    <x v="18"/>
    <n v="404"/>
    <n v="3"/>
    <n v="3.2"/>
    <n v="0.74299999999999999"/>
    <n v="9.6"/>
    <n v="9.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19"/>
    <n v="1175"/>
    <n v="4"/>
    <n v="5.96"/>
    <n v="0.34"/>
    <n v="23.84"/>
    <n v="23.84"/>
    <s v="USD"/>
    <n v="1"/>
    <n v="2"/>
    <n v="2"/>
    <n v="2"/>
    <n v="2"/>
    <n v="3"/>
    <n v="3"/>
    <n v="3"/>
    <n v="156.97999999999999"/>
    <n v="235.47"/>
    <n v="235.47"/>
    <n v="235.47"/>
    <n v="10.12443199"/>
    <n v="10.12443199"/>
    <n v="9.8770973150000003"/>
    <n v="9.8770973150000003"/>
  </r>
  <r>
    <d v="2025-11-30T00:00:00"/>
    <x v="20"/>
    <n v="1382"/>
    <n v="6"/>
    <n v="6.8419999999999996"/>
    <n v="0.434"/>
    <n v="41.05"/>
    <n v="41.05"/>
    <s v="USD"/>
    <n v="3"/>
    <n v="3"/>
    <n v="3"/>
    <n v="3"/>
    <n v="3"/>
    <n v="3"/>
    <n v="3"/>
    <n v="3"/>
    <n v="219.47"/>
    <n v="219.47"/>
    <n v="219.47"/>
    <n v="219.47"/>
    <n v="18.704150909999999"/>
    <n v="18.704150909999999"/>
    <n v="5.3464068210000004"/>
    <n v="5.3464068210000004"/>
  </r>
  <r>
    <d v="2025-11-30T00:00:00"/>
    <x v="21"/>
    <n v="1027"/>
    <n v="4"/>
    <n v="2.5350000000000001"/>
    <n v="0.38900000000000001"/>
    <n v="10.14"/>
    <n v="10.14"/>
    <s v="USD"/>
    <n v="3"/>
    <n v="3"/>
    <n v="3"/>
    <n v="3"/>
    <n v="6"/>
    <n v="6"/>
    <n v="6"/>
    <n v="6"/>
    <n v="596.5"/>
    <n v="596.5"/>
    <n v="596.5"/>
    <n v="596.5"/>
    <n v="1.6999161780000001"/>
    <n v="1.6999161780000001"/>
    <n v="58.82642998"/>
    <n v="58.82642998"/>
  </r>
  <r>
    <d v="2025-11-30T00:00:00"/>
    <x v="22"/>
    <n v="318"/>
    <n v="3"/>
    <n v="5.673"/>
    <n v="0.94299999999999995"/>
    <n v="17.02"/>
    <n v="17.02"/>
    <s v="USD"/>
    <n v="2"/>
    <n v="3"/>
    <n v="3"/>
    <n v="3"/>
    <n v="4"/>
    <n v="5"/>
    <n v="5"/>
    <n v="5"/>
    <n v="111.96"/>
    <n v="138.44999999999999"/>
    <n v="138.44999999999999"/>
    <n v="138.44999999999999"/>
    <n v="12.293246659999999"/>
    <n v="12.293246659999999"/>
    <n v="8.1345475910000005"/>
    <n v="8.1345475910000005"/>
  </r>
  <r>
    <d v="2025-11-30T00:00:00"/>
    <x v="3"/>
    <n v="468"/>
    <n v="1"/>
    <n v="5.53"/>
    <n v="0.214"/>
    <n v="5.53"/>
    <n v="5.5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6"/>
    <n v="26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45"/>
    <n v="139"/>
    <n v="1"/>
    <n v="1.5"/>
    <n v="0.71899999999999997"/>
    <n v="1.5"/>
    <n v="1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10"/>
    <n v="29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4"/>
    <n v="268"/>
    <n v="1"/>
    <n v="2.78"/>
    <n v="0.373"/>
    <n v="2.78"/>
    <n v="2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23"/>
    <n v="14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4"/>
    <n v="151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8"/>
    <n v="10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0"/>
    <n v="62"/>
    <n v="1"/>
    <n v="2.73"/>
    <n v="1.613"/>
    <n v="2.73"/>
    <n v="2.7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2"/>
    <n v="15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6"/>
    <n v="17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5"/>
    <n v="4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6"/>
    <n v="523"/>
    <n v="2"/>
    <n v="3.93"/>
    <n v="0.38200000000000001"/>
    <n v="7.86"/>
    <n v="7.86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2"/>
    <n v="1846"/>
    <n v="5"/>
    <n v="4.0220000000000002"/>
    <n v="0.27100000000000002"/>
    <n v="20.11"/>
    <n v="20.1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7"/>
    <n v="1693"/>
    <n v="6"/>
    <n v="3.1349999999999998"/>
    <n v="0.35399999999999998"/>
    <n v="18.809999999999999"/>
    <n v="18.809999999999999"/>
    <s v="USD"/>
    <n v="2"/>
    <n v="2"/>
    <n v="2"/>
    <n v="2"/>
    <n v="2"/>
    <n v="2"/>
    <n v="2"/>
    <n v="2"/>
    <n v="50.47"/>
    <n v="50.47"/>
    <n v="50.47"/>
    <n v="50.47"/>
    <n v="37.269665150000002"/>
    <n v="37.269665150000002"/>
    <n v="2.6831472619999999"/>
    <n v="2.6831472619999999"/>
  </r>
  <r>
    <d v="2025-11-30T00:00:00"/>
    <x v="24"/>
    <n v="256"/>
    <n v="1"/>
    <n v="7.57"/>
    <n v="0.39100000000000001"/>
    <n v="7.57"/>
    <n v="7.57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"/>
    <n v="135"/>
    <n v="4"/>
    <n v="2.78"/>
    <n v="2.9630000000000001"/>
    <n v="11.12"/>
    <n v="11.1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17"/>
    <n v="9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5"/>
    <n v="10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44"/>
    <n v="5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"/>
    <n v="8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1"/>
    <n v="37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5"/>
    <n v="199"/>
    <n v="2"/>
    <n v="2.62"/>
    <n v="1.0049999999999999"/>
    <n v="5.24"/>
    <n v="5.24"/>
    <s v="USD"/>
    <n v="3"/>
    <n v="3"/>
    <n v="3"/>
    <n v="3"/>
    <n v="3"/>
    <n v="3"/>
    <n v="3"/>
    <n v="3"/>
    <n v="102.86"/>
    <n v="102.86"/>
    <n v="102.86"/>
    <n v="102.86"/>
    <n v="5.0943029360000001"/>
    <n v="5.0943029360000001"/>
    <n v="19.629770990000001"/>
    <n v="19.629770990000001"/>
  </r>
  <r>
    <d v="2025-11-30T00:00:00"/>
    <x v="26"/>
    <n v="1528"/>
    <n v="8"/>
    <n v="3.1309999999999998"/>
    <n v="0.52400000000000002"/>
    <n v="25.05"/>
    <n v="25.05"/>
    <s v="USD"/>
    <n v="1"/>
    <n v="2"/>
    <n v="2"/>
    <n v="2"/>
    <n v="1"/>
    <n v="2"/>
    <n v="2"/>
    <n v="2"/>
    <n v="12.49"/>
    <n v="46.98"/>
    <n v="46.98"/>
    <n v="46.98"/>
    <n v="53.320561939999997"/>
    <n v="53.320561939999997"/>
    <n v="1.8754491019999999"/>
    <n v="1.8754491019999999"/>
  </r>
  <r>
    <d v="2025-11-30T00:00:00"/>
    <x v="27"/>
    <n v="391"/>
    <n v="1"/>
    <n v="2"/>
    <n v="0.25600000000000001"/>
    <n v="2"/>
    <n v="2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3"/>
    <n v="1026"/>
    <n v="5"/>
    <n v="1.8360000000000001"/>
    <n v="0.48699999999999999"/>
    <n v="9.18"/>
    <n v="9.1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5"/>
    <n v="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"/>
    <n v="2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4"/>
    <n v="100"/>
    <n v="1"/>
    <n v="5.23"/>
    <n v="1"/>
    <n v="5.23"/>
    <n v="5.23"/>
    <s v="USD"/>
    <n v="1"/>
    <n v="1"/>
    <n v="1"/>
    <n v="1"/>
    <n v="1"/>
    <n v="1"/>
    <n v="1"/>
    <n v="1"/>
    <n v="36.979999999999997"/>
    <n v="36.979999999999997"/>
    <n v="36.979999999999997"/>
    <n v="36.979999999999997"/>
    <n v="14.142779880000001"/>
    <n v="14.142779880000001"/>
    <n v="7.0707456979999996"/>
    <n v="7.0707456979999996"/>
  </r>
  <r>
    <d v="2025-11-30T00:00:00"/>
    <x v="12"/>
    <n v="742"/>
    <n v="10"/>
    <n v="4.3849999999999998"/>
    <n v="1.3480000000000001"/>
    <n v="43.85"/>
    <n v="43.85"/>
    <s v="USD"/>
    <n v="2"/>
    <n v="3"/>
    <n v="3"/>
    <n v="3"/>
    <n v="2"/>
    <n v="5"/>
    <n v="5"/>
    <n v="5"/>
    <n v="49.47"/>
    <n v="131.94"/>
    <n v="131.94"/>
    <n v="131.94"/>
    <n v="33.234803700000001"/>
    <n v="33.234803700000001"/>
    <n v="3.0088939570000002"/>
    <n v="3.0088939570000002"/>
  </r>
  <r>
    <d v="2025-11-30T00:00:00"/>
    <x v="10"/>
    <n v="185"/>
    <n v="2"/>
    <n v="6.07"/>
    <n v="1.081"/>
    <n v="12.14"/>
    <n v="12.14"/>
    <s v="USD"/>
    <n v="1"/>
    <n v="1"/>
    <n v="1"/>
    <n v="1"/>
    <n v="2"/>
    <n v="2"/>
    <n v="2"/>
    <n v="2"/>
    <n v="65.760000000000005"/>
    <n v="65.760000000000005"/>
    <n v="65.760000000000005"/>
    <n v="65.760000000000005"/>
    <n v="18.46107056"/>
    <n v="18.46107056"/>
    <n v="5.4168039539999997"/>
    <n v="5.4168039539999997"/>
  </r>
  <r>
    <d v="2025-11-30T00:00:00"/>
    <x v="28"/>
    <n v="8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2"/>
    <n v="102"/>
    <n v="1"/>
    <n v="4.5"/>
    <n v="0.98"/>
    <n v="4.5"/>
    <n v="4.5"/>
    <s v="USD"/>
    <n v="1"/>
    <n v="2"/>
    <n v="2"/>
    <n v="2"/>
    <n v="1"/>
    <n v="2"/>
    <n v="2"/>
    <n v="2"/>
    <n v="23.88"/>
    <n v="47.76"/>
    <n v="47.76"/>
    <n v="47.76"/>
    <n v="9.4221105529999996"/>
    <n v="9.4221105529999996"/>
    <n v="10.61333333"/>
    <n v="10.61333333"/>
  </r>
  <r>
    <d v="2025-11-30T00:00:00"/>
    <x v="9"/>
    <n v="2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6"/>
    <n v="299"/>
    <n v="3"/>
    <n v="5.98"/>
    <n v="1.0029999999999999"/>
    <n v="17.940000000000001"/>
    <n v="17.940000000000001"/>
    <s v="USD"/>
    <n v="5"/>
    <n v="5"/>
    <n v="5"/>
    <n v="5"/>
    <n v="10"/>
    <n v="10"/>
    <n v="10"/>
    <n v="10"/>
    <n v="591.67999999999995"/>
    <n v="591.67999999999995"/>
    <n v="591.67999999999995"/>
    <n v="591.67999999999995"/>
    <n v="3.0320443479999999"/>
    <n v="3.0320443479999999"/>
    <n v="32.981047940000003"/>
    <n v="32.981047940000003"/>
  </r>
  <r>
    <d v="2025-11-30T00:00:00"/>
    <x v="48"/>
    <n v="1673"/>
    <n v="15"/>
    <n v="1.851"/>
    <n v="0.89700000000000002"/>
    <n v="27.77"/>
    <n v="27.77"/>
    <s v="USD"/>
    <n v="1"/>
    <n v="2"/>
    <n v="2"/>
    <n v="2"/>
    <n v="1"/>
    <n v="2"/>
    <n v="2"/>
    <n v="2"/>
    <n v="24.49"/>
    <n v="49.37"/>
    <n v="49.37"/>
    <n v="49.37"/>
    <n v="56.248734050000003"/>
    <n v="56.248734050000003"/>
    <n v="1.777817789"/>
    <n v="1.777817789"/>
  </r>
  <r>
    <d v="2025-11-30T00:00:00"/>
    <x v="39"/>
    <n v="196"/>
    <n v="2"/>
    <n v="1.085"/>
    <n v="1.02"/>
    <n v="2.17"/>
    <n v="2.17"/>
    <s v="USD"/>
    <n v="1"/>
    <n v="1"/>
    <n v="1"/>
    <n v="1"/>
    <n v="1"/>
    <n v="1"/>
    <n v="1"/>
    <n v="1"/>
    <n v="11.49"/>
    <n v="11.49"/>
    <n v="11.49"/>
    <n v="11.49"/>
    <n v="18.88598782"/>
    <n v="18.88598782"/>
    <n v="5.2949308759999996"/>
    <n v="5.2949308759999996"/>
  </r>
  <r>
    <d v="2025-11-30T00:00:00"/>
    <x v="40"/>
    <n v="12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41"/>
    <n v="370"/>
    <n v="4"/>
    <n v="0.94499999999999995"/>
    <n v="1.081"/>
    <n v="3.78"/>
    <n v="3.7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1"/>
    <n v="668"/>
    <n v="1"/>
    <n v="0.6"/>
    <n v="0.15"/>
    <n v="0.6"/>
    <n v="0.6"/>
    <s v="USD"/>
    <n v="0"/>
    <n v="0"/>
    <n v="1"/>
    <n v="1"/>
    <n v="0"/>
    <n v="0"/>
    <n v="1"/>
    <n v="1"/>
    <n v="0"/>
    <n v="0"/>
    <n v="22.88"/>
    <n v="22.88"/>
    <m/>
    <n v="2.6223776220000001"/>
    <n v="0"/>
    <n v="38.133333329999999"/>
  </r>
  <r>
    <d v="2025-11-30T00:00:00"/>
    <x v="39"/>
    <n v="335"/>
    <n v="7"/>
    <n v="0.44600000000000001"/>
    <n v="2.09"/>
    <n v="3.12"/>
    <n v="3.12"/>
    <s v="USD"/>
    <n v="2"/>
    <n v="3"/>
    <n v="3"/>
    <n v="3"/>
    <n v="2"/>
    <n v="3"/>
    <n v="3"/>
    <n v="3"/>
    <n v="22.98"/>
    <n v="34.47"/>
    <n v="34.47"/>
    <n v="34.47"/>
    <n v="9.051348999"/>
    <n v="9.051348999"/>
    <n v="11.04807692"/>
    <n v="11.04807692"/>
  </r>
  <r>
    <d v="2025-11-30T00:00:00"/>
    <x v="42"/>
    <n v="13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40"/>
    <n v="844"/>
    <n v="9"/>
    <n v="0.67400000000000004"/>
    <n v="1.0660000000000001"/>
    <n v="6.07"/>
    <n v="6.07"/>
    <s v="USD"/>
    <n v="1"/>
    <n v="1"/>
    <n v="1"/>
    <n v="1"/>
    <n v="1"/>
    <n v="1"/>
    <n v="1"/>
    <n v="1"/>
    <n v="34.49"/>
    <n v="34.49"/>
    <n v="34.49"/>
    <n v="34.49"/>
    <n v="17.599304149999998"/>
    <n v="17.599304149999998"/>
    <n v="5.6820428339999998"/>
    <n v="5.6820428339999998"/>
  </r>
  <r>
    <d v="2025-11-30T00:00:00"/>
    <x v="28"/>
    <n v="3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43"/>
    <n v="10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8"/>
    <n v="949"/>
    <n v="4"/>
    <n v="0.88500000000000001"/>
    <n v="0.42099999999999999"/>
    <n v="3.54"/>
    <n v="3.54"/>
    <s v="USD"/>
    <n v="1"/>
    <n v="1"/>
    <n v="1"/>
    <n v="1"/>
    <n v="1"/>
    <n v="1"/>
    <n v="1"/>
    <n v="1"/>
    <n v="24.88"/>
    <n v="24.88"/>
    <n v="24.88"/>
    <n v="24.88"/>
    <n v="14.22829582"/>
    <n v="14.22829582"/>
    <n v="7.0282485880000003"/>
    <n v="7.0282485880000003"/>
  </r>
  <r>
    <d v="2025-11-30T00:00:00"/>
    <x v="43"/>
    <n v="148"/>
    <n v="1"/>
    <n v="0.99"/>
    <n v="0.67600000000000005"/>
    <n v="0.99"/>
    <n v="0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28"/>
    <n v="1167"/>
    <n v="6"/>
    <n v="1.39"/>
    <n v="0.51400000000000001"/>
    <n v="8.34"/>
    <n v="8.3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3"/>
    <n v="54"/>
    <n v="4"/>
    <n v="0.97799999999999998"/>
    <n v="7.407"/>
    <n v="3.91"/>
    <n v="3.91"/>
    <s v="USD"/>
    <n v="3"/>
    <n v="3"/>
    <n v="3"/>
    <n v="3"/>
    <n v="4"/>
    <n v="4"/>
    <n v="4"/>
    <n v="4"/>
    <n v="121.13"/>
    <n v="121.13"/>
    <n v="121.13"/>
    <n v="121.13"/>
    <n v="3.227936927"/>
    <n v="3.227936927"/>
    <n v="30.979539639999999"/>
    <n v="30.979539639999999"/>
  </r>
  <r>
    <d v="2025-11-30T00:00:00"/>
    <x v="43"/>
    <n v="613"/>
    <n v="2"/>
    <n v="0.4"/>
    <n v="0.32600000000000001"/>
    <n v="0.8"/>
    <n v="0.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28"/>
    <n v="2303"/>
    <n v="8"/>
    <n v="0.751"/>
    <n v="0.34699999999999998"/>
    <n v="6.01"/>
    <n v="6.0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8"/>
    <n v="10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45"/>
    <n v="981"/>
    <n v="3"/>
    <n v="1.47"/>
    <n v="0.30599999999999999"/>
    <n v="4.41"/>
    <n v="4.41"/>
    <s v="USD"/>
    <n v="1"/>
    <n v="1"/>
    <n v="1"/>
    <n v="1"/>
    <n v="2"/>
    <n v="2"/>
    <n v="2"/>
    <n v="2"/>
    <n v="43.76"/>
    <n v="43.76"/>
    <n v="43.76"/>
    <n v="43.76"/>
    <n v="10.077696530000001"/>
    <n v="10.077696530000001"/>
    <n v="9.9229024940000006"/>
    <n v="9.9229024940000006"/>
  </r>
  <r>
    <d v="2025-11-30T00:00:00"/>
    <x v="3"/>
    <n v="838"/>
    <n v="5"/>
    <n v="2.3279999999999998"/>
    <n v="0.59699999999999998"/>
    <n v="11.64"/>
    <n v="11.64"/>
    <s v="USD"/>
    <n v="1"/>
    <n v="1"/>
    <n v="1"/>
    <n v="1"/>
    <n v="1"/>
    <n v="1"/>
    <n v="1"/>
    <n v="1"/>
    <n v="30.88"/>
    <n v="30.88"/>
    <n v="30.88"/>
    <n v="30.88"/>
    <n v="37.694300519999999"/>
    <n v="37.694300519999999"/>
    <n v="2.652920962"/>
    <n v="2.652920962"/>
  </r>
  <r>
    <d v="2025-11-30T00:00:00"/>
    <x v="5"/>
    <n v="1074"/>
    <n v="7"/>
    <n v="1.1839999999999999"/>
    <n v="0.65200000000000002"/>
    <n v="8.2899999999999991"/>
    <n v="8.2899999999999991"/>
    <s v="USD"/>
    <n v="1"/>
    <n v="1"/>
    <n v="1"/>
    <n v="1"/>
    <n v="1"/>
    <n v="1"/>
    <n v="1"/>
    <n v="1"/>
    <n v="24.88"/>
    <n v="24.88"/>
    <n v="24.88"/>
    <n v="24.88"/>
    <n v="33.319935690000001"/>
    <n v="33.319935690000001"/>
    <n v="3.0012062730000002"/>
    <n v="3.0012062730000002"/>
  </r>
  <r>
    <d v="2025-11-30T00:00:00"/>
    <x v="3"/>
    <n v="1275"/>
    <n v="9"/>
    <n v="1.4930000000000001"/>
    <n v="0.70599999999999996"/>
    <n v="13.44"/>
    <n v="13.44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5"/>
    <n v="1158"/>
    <n v="17"/>
    <n v="0.99399999999999999"/>
    <n v="1.468"/>
    <n v="16.899999999999999"/>
    <n v="16.899999999999999"/>
    <s v="USD"/>
    <n v="7"/>
    <n v="7"/>
    <n v="7"/>
    <n v="7"/>
    <n v="7"/>
    <n v="7"/>
    <n v="7"/>
    <n v="7"/>
    <n v="165.77"/>
    <n v="165.77"/>
    <n v="165.77"/>
    <n v="165.77"/>
    <n v="10.19484828"/>
    <n v="10.19484828"/>
    <n v="9.8088757399999995"/>
    <n v="9.8088757399999995"/>
  </r>
  <r>
    <d v="2025-11-30T00:00:00"/>
    <x v="8"/>
    <n v="49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45"/>
    <n v="715"/>
    <n v="4"/>
    <n v="1.35"/>
    <n v="0.55900000000000005"/>
    <n v="5.4"/>
    <n v="5.4"/>
    <s v="USD"/>
    <n v="2"/>
    <n v="3"/>
    <n v="3"/>
    <n v="3"/>
    <n v="2"/>
    <n v="3"/>
    <n v="3"/>
    <n v="3"/>
    <n v="54.37"/>
    <n v="77.25"/>
    <n v="77.25"/>
    <n v="77.25"/>
    <n v="6.9902912620000004"/>
    <n v="6.9902912620000004"/>
    <n v="14.30555556"/>
    <n v="14.30555556"/>
  </r>
  <r>
    <d v="2025-11-30T00:00:00"/>
    <x v="5"/>
    <n v="1064"/>
    <n v="9"/>
    <n v="1.032"/>
    <n v="0.84599999999999997"/>
    <n v="9.2899999999999991"/>
    <n v="9.2899999999999991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8"/>
    <n v="593"/>
    <n v="4"/>
    <n v="1.625"/>
    <n v="0.67500000000000004"/>
    <n v="6.5"/>
    <n v="6.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5"/>
    <n v="91"/>
    <n v="1"/>
    <n v="1.35"/>
    <n v="1.099"/>
    <n v="1.35"/>
    <n v="1.35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3"/>
    <n v="1365"/>
    <n v="5"/>
    <n v="1.998"/>
    <n v="0.36599999999999999"/>
    <n v="9.99"/>
    <n v="9.9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8"/>
    <n v="3418"/>
    <n v="3"/>
    <n v="1.21"/>
    <n v="8.7999999999999995E-2"/>
    <n v="3.63"/>
    <n v="3.63"/>
    <s v="USD"/>
    <n v="1"/>
    <n v="1"/>
    <n v="1"/>
    <n v="1"/>
    <n v="1"/>
    <n v="1"/>
    <n v="1"/>
    <n v="1"/>
    <n v="29.49"/>
    <n v="29.49"/>
    <n v="29.49"/>
    <n v="29.49"/>
    <n v="12.30925738"/>
    <n v="12.30925738"/>
    <n v="8.1239669419999991"/>
    <n v="8.1239669419999991"/>
  </r>
  <r>
    <d v="2025-11-30T00:00:00"/>
    <x v="3"/>
    <n v="1695"/>
    <n v="1"/>
    <n v="0.79"/>
    <n v="5.8999999999999997E-2"/>
    <n v="0.79"/>
    <n v="0.79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45"/>
    <n v="1067"/>
    <n v="5"/>
    <n v="0.69599999999999995"/>
    <n v="0.46899999999999997"/>
    <n v="3.48"/>
    <n v="3.48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5"/>
    <n v="2364"/>
    <n v="14"/>
    <n v="0.47899999999999998"/>
    <n v="0.59199999999999997"/>
    <n v="6.7"/>
    <n v="6.7"/>
    <s v="USD"/>
    <n v="0"/>
    <n v="1"/>
    <n v="1"/>
    <n v="1"/>
    <n v="0"/>
    <n v="1"/>
    <n v="1"/>
    <n v="1"/>
    <n v="0"/>
    <n v="34.49"/>
    <n v="34.49"/>
    <n v="34.49"/>
    <n v="19.425920560000002"/>
    <n v="19.425920560000002"/>
    <n v="5.1477611940000001"/>
    <n v="5.1477611940000001"/>
  </r>
  <r>
    <d v="2025-11-30T00:00:00"/>
    <x v="2"/>
    <n v="85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5"/>
    <n v="526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2"/>
    <n v="5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2"/>
    <n v="32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3"/>
    <n v="458"/>
    <n v="1"/>
    <n v="3.43"/>
    <n v="0.218"/>
    <n v="3.43"/>
    <n v="3.43"/>
    <s v="USD"/>
    <n v="0"/>
    <n v="0"/>
    <n v="0"/>
    <n v="0"/>
    <n v="0"/>
    <n v="0"/>
    <n v="0"/>
    <n v="0"/>
    <n v="0"/>
    <n v="0"/>
    <n v="0"/>
    <n v="0"/>
    <m/>
    <m/>
    <n v="0"/>
    <n v="0"/>
  </r>
  <r>
    <d v="2025-11-30T00:00:00"/>
    <x v="16"/>
    <n v="8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46"/>
    <n v="78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0"/>
    <n v="34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8"/>
    <n v="49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8"/>
    <n v="32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11"/>
    <n v="63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26"/>
    <n v="434"/>
    <n v="0"/>
    <m/>
    <n v="0"/>
    <n v="0"/>
    <n v="0"/>
    <s v="USD"/>
    <n v="0"/>
    <n v="0"/>
    <n v="0"/>
    <n v="0"/>
    <n v="0"/>
    <n v="0"/>
    <n v="0"/>
    <n v="0"/>
    <n v="0"/>
    <n v="0"/>
    <n v="0"/>
    <n v="0"/>
    <m/>
    <m/>
    <m/>
    <m/>
  </r>
  <r>
    <d v="2025-11-30T00:00:00"/>
    <x v="39"/>
    <n v="1187"/>
    <n v="6"/>
    <n v="3.4550000000000001"/>
    <n v="0.505"/>
    <n v="20.73"/>
    <n v="20.73"/>
    <s v="USD"/>
    <n v="0"/>
    <n v="0"/>
    <n v="0"/>
    <n v="0"/>
    <n v="0"/>
    <n v="0"/>
    <n v="0"/>
    <n v="0"/>
    <n v="0"/>
    <n v="0"/>
    <n v="0"/>
    <n v="0"/>
    <m/>
    <m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3">
  <r>
    <d v="2025-09-01T00:00:00"/>
    <x v="0"/>
    <n v="22"/>
    <n v="32"/>
    <n v="6"/>
    <n v="228.1"/>
    <n v="5"/>
    <n v="0.27272727272727271"/>
  </r>
  <r>
    <d v="2025-09-01T00:00:00"/>
    <x v="1"/>
    <n v="28"/>
    <n v="33"/>
    <n v="5"/>
    <n v="158.96"/>
    <n v="5"/>
    <n v="0.17857142857142858"/>
  </r>
  <r>
    <d v="2025-09-01T00:00:00"/>
    <x v="2"/>
    <n v="9"/>
    <n v="12"/>
    <n v="2"/>
    <n v="81.349999999999994"/>
    <n v="2"/>
    <n v="0.22222222222222221"/>
  </r>
  <r>
    <d v="2025-09-01T00:00:00"/>
    <x v="3"/>
    <n v="31"/>
    <n v="41"/>
    <n v="2"/>
    <n v="70.11"/>
    <n v="2"/>
    <n v="6.4516129032258063E-2"/>
  </r>
  <r>
    <d v="2025-09-01T00:00:00"/>
    <x v="4"/>
    <n v="24"/>
    <n v="32"/>
    <n v="2"/>
    <n v="32.26"/>
    <n v="1"/>
    <n v="8.3333333333333329E-2"/>
  </r>
  <r>
    <d v="2025-09-01T00:00:00"/>
    <x v="5"/>
    <n v="10"/>
    <n v="11"/>
    <n v="1"/>
    <n v="23.15"/>
    <n v="1"/>
    <n v="0.1"/>
  </r>
  <r>
    <d v="2025-09-01T00:00:00"/>
    <x v="6"/>
    <n v="27"/>
    <n v="44"/>
    <n v="5"/>
    <n v="106.44"/>
    <n v="5"/>
    <n v="0.18518518518518517"/>
  </r>
  <r>
    <d v="2025-09-01T00:00:00"/>
    <x v="7"/>
    <n v="28"/>
    <n v="49"/>
    <n v="5"/>
    <n v="152.47"/>
    <n v="5"/>
    <n v="0.17857142857142858"/>
  </r>
  <r>
    <d v="2025-09-01T00:00:00"/>
    <x v="8"/>
    <n v="88"/>
    <n v="107"/>
    <n v="21"/>
    <n v="466.71"/>
    <n v="18"/>
    <n v="0.23863636363636365"/>
  </r>
  <r>
    <d v="2025-09-01T00:00:00"/>
    <x v="9"/>
    <n v="27"/>
    <n v="39"/>
    <n v="4"/>
    <n v="70.67"/>
    <n v="4"/>
    <n v="0.14814814814814814"/>
  </r>
  <r>
    <d v="2025-09-01T00:00:00"/>
    <x v="10"/>
    <n v="14"/>
    <n v="28"/>
    <n v="14"/>
    <n v="413.4"/>
    <n v="3"/>
    <n v="1"/>
  </r>
  <r>
    <d v="2025-09-01T00:00:00"/>
    <x v="11"/>
    <n v="17"/>
    <n v="27"/>
    <n v="4"/>
    <n v="117.84"/>
    <n v="3"/>
    <n v="0.23529411764705882"/>
  </r>
  <r>
    <d v="2025-09-01T00:00:00"/>
    <x v="12"/>
    <n v="60"/>
    <n v="90"/>
    <n v="7"/>
    <n v="280.27"/>
    <n v="7"/>
    <n v="0.11666666666666667"/>
  </r>
  <r>
    <d v="2025-09-01T00:00:00"/>
    <x v="12"/>
    <n v="4"/>
    <n v="7"/>
    <n v="1"/>
    <n v="49.01"/>
    <n v="1"/>
    <n v="0.25"/>
  </r>
  <r>
    <d v="2025-09-01T00:00:00"/>
    <x v="13"/>
    <n v="82"/>
    <n v="112"/>
    <n v="16"/>
    <n v="205.87"/>
    <n v="14"/>
    <n v="0.1951219512195122"/>
  </r>
  <r>
    <d v="2025-09-01T00:00:00"/>
    <x v="14"/>
    <n v="68"/>
    <n v="96"/>
    <n v="8"/>
    <n v="173.7"/>
    <n v="6"/>
    <n v="0.11764705882352941"/>
  </r>
  <r>
    <d v="2025-09-01T00:00:00"/>
    <x v="15"/>
    <n v="33"/>
    <n v="47"/>
    <n v="8"/>
    <n v="177.72"/>
    <n v="6"/>
    <n v="0.24242424242424243"/>
  </r>
  <r>
    <d v="2025-09-01T00:00:00"/>
    <x v="16"/>
    <n v="19"/>
    <n v="20"/>
    <n v="5"/>
    <n v="55.1"/>
    <n v="5"/>
    <n v="0.26315789473684209"/>
  </r>
  <r>
    <d v="2025-09-01T00:00:00"/>
    <x v="17"/>
    <n v="25"/>
    <n v="26"/>
    <n v="3"/>
    <n v="52.29"/>
    <n v="3"/>
    <n v="0.12"/>
  </r>
  <r>
    <d v="2025-09-01T00:00:00"/>
    <x v="18"/>
    <n v="66"/>
    <n v="94"/>
    <n v="31"/>
    <n v="1126.0999999999999"/>
    <n v="24"/>
    <n v="0.46969696969696972"/>
  </r>
  <r>
    <d v="2025-09-01T00:00:00"/>
    <x v="19"/>
    <n v="17"/>
    <n v="28"/>
    <n v="8"/>
    <n v="247.14"/>
    <n v="5"/>
    <n v="0.47058823529411764"/>
  </r>
  <r>
    <d v="2025-09-01T00:00:00"/>
    <x v="20"/>
    <n v="17"/>
    <n v="18"/>
    <n v="14"/>
    <n v="418.17"/>
    <n v="11"/>
    <n v="0.82352941176470584"/>
  </r>
  <r>
    <d v="2025-09-01T00:00:00"/>
    <x v="21"/>
    <n v="31"/>
    <n v="39"/>
    <n v="11"/>
    <n v="292.81"/>
    <n v="10"/>
    <n v="0.35483870967741937"/>
  </r>
  <r>
    <d v="2025-09-01T00:00:00"/>
    <x v="22"/>
    <n v="45"/>
    <n v="56"/>
    <n v="26"/>
    <n v="570.5"/>
    <n v="18"/>
    <n v="0.57777777777777772"/>
  </r>
  <r>
    <d v="2025-09-01T00:00:00"/>
    <x v="23"/>
    <n v="25"/>
    <n v="34"/>
    <n v="10"/>
    <n v="350.4"/>
    <n v="8"/>
    <n v="0.4"/>
  </r>
  <r>
    <d v="2025-09-01T00:00:00"/>
    <x v="24"/>
    <n v="4"/>
    <n v="5"/>
    <n v="10"/>
    <n v="308.36"/>
    <n v="3"/>
    <n v="2.5"/>
  </r>
  <r>
    <d v="2025-09-01T00:00:00"/>
    <x v="25"/>
    <n v="13"/>
    <n v="22"/>
    <n v="12"/>
    <n v="322.11"/>
    <n v="4"/>
    <n v="0.92307692307692313"/>
  </r>
  <r>
    <d v="2025-09-01T00:00:00"/>
    <x v="26"/>
    <n v="7"/>
    <n v="12"/>
    <n v="1"/>
    <n v="23.54"/>
    <n v="1"/>
    <n v="0.14285714285714285"/>
  </r>
  <r>
    <d v="2025-09-01T00:00:00"/>
    <x v="27"/>
    <n v="13"/>
    <n v="17"/>
    <n v="5"/>
    <n v="179.78"/>
    <n v="4"/>
    <n v="0.38461538461538464"/>
  </r>
  <r>
    <d v="2025-09-01T00:00:00"/>
    <x v="28"/>
    <n v="17"/>
    <n v="19"/>
    <n v="3"/>
    <n v="108.67"/>
    <n v="2"/>
    <n v="0.17647058823529413"/>
  </r>
  <r>
    <d v="2025-09-01T00:00:00"/>
    <x v="29"/>
    <n v="40"/>
    <n v="59"/>
    <n v="11"/>
    <n v="339.23"/>
    <n v="10"/>
    <n v="0.27500000000000002"/>
  </r>
  <r>
    <d v="2025-09-01T00:00:00"/>
    <x v="30"/>
    <n v="32"/>
    <n v="42"/>
    <n v="14"/>
    <n v="423.64"/>
    <n v="5"/>
    <n v="0.4375"/>
  </r>
  <r>
    <d v="2025-09-01T00:00:00"/>
    <x v="31"/>
    <n v="6"/>
    <n v="10"/>
    <n v="4"/>
    <n v="109.97"/>
    <n v="3"/>
    <n v="0.66666666666666663"/>
  </r>
  <r>
    <d v="2025-09-01T00:00:00"/>
    <x v="32"/>
    <n v="22"/>
    <n v="24"/>
    <n v="6"/>
    <n v="140.02000000000001"/>
    <n v="5"/>
    <n v="0.27272727272727271"/>
  </r>
  <r>
    <d v="2025-09-01T00:00:00"/>
    <x v="33"/>
    <n v="23"/>
    <n v="29"/>
    <n v="23"/>
    <n v="1815.8"/>
    <n v="11"/>
    <n v="1"/>
  </r>
  <r>
    <d v="2025-09-01T00:00:00"/>
    <x v="34"/>
    <n v="15"/>
    <n v="23"/>
    <n v="17"/>
    <n v="1209.1300000000001"/>
    <n v="6"/>
    <n v="1.1333333333333333"/>
  </r>
  <r>
    <d v="2025-09-01T00:00:00"/>
    <x v="35"/>
    <n v="16"/>
    <n v="24"/>
    <n v="1"/>
    <n v="15.88"/>
    <n v="1"/>
    <n v="6.25E-2"/>
  </r>
  <r>
    <d v="2025-09-01T00:00:00"/>
    <x v="36"/>
    <n v="10"/>
    <n v="14"/>
    <n v="1"/>
    <n v="24.74"/>
    <n v="1"/>
    <n v="0.1"/>
  </r>
  <r>
    <d v="2025-09-01T00:00:00"/>
    <x v="37"/>
    <n v="5"/>
    <n v="6"/>
    <n v="2"/>
    <n v="140.76"/>
    <n v="2"/>
    <n v="0.4"/>
  </r>
  <r>
    <d v="2025-09-01T00:00:00"/>
    <x v="38"/>
    <n v="7"/>
    <n v="9"/>
    <n v="6"/>
    <n v="472.7"/>
    <n v="1"/>
    <n v="0.8571428571428571"/>
  </r>
  <r>
    <d v="2025-09-02T00:00:00"/>
    <x v="0"/>
    <n v="22"/>
    <n v="27"/>
    <n v="9"/>
    <n v="355.2"/>
    <n v="8"/>
    <n v="0.40909090909090912"/>
  </r>
  <r>
    <d v="2025-09-02T00:00:00"/>
    <x v="1"/>
    <n v="12"/>
    <n v="14"/>
    <n v="3"/>
    <n v="113.62"/>
    <n v="3"/>
    <n v="0.25"/>
  </r>
  <r>
    <d v="2025-09-02T00:00:00"/>
    <x v="2"/>
    <n v="8"/>
    <n v="14"/>
    <n v="2"/>
    <n v="73.239999999999995"/>
    <n v="2"/>
    <n v="0.25"/>
  </r>
  <r>
    <d v="2025-09-02T00:00:00"/>
    <x v="39"/>
    <n v="3"/>
    <n v="5"/>
    <n v="1"/>
    <n v="28.99"/>
    <n v="1"/>
    <n v="0.33333333333333331"/>
  </r>
  <r>
    <d v="2025-09-02T00:00:00"/>
    <x v="3"/>
    <n v="30"/>
    <n v="54"/>
    <n v="4"/>
    <n v="150.16"/>
    <n v="3"/>
    <n v="0.13333333333333333"/>
  </r>
  <r>
    <d v="2025-09-02T00:00:00"/>
    <x v="4"/>
    <n v="15"/>
    <n v="16"/>
    <n v="1"/>
    <n v="18.100000000000001"/>
    <n v="1"/>
    <n v="6.6666666666666666E-2"/>
  </r>
  <r>
    <d v="2025-09-02T00:00:00"/>
    <x v="5"/>
    <n v="12"/>
    <n v="14"/>
    <n v="1"/>
    <n v="23.71"/>
    <n v="1"/>
    <n v="8.3333333333333329E-2"/>
  </r>
  <r>
    <d v="2025-09-02T00:00:00"/>
    <x v="40"/>
    <n v="15"/>
    <n v="33"/>
    <n v="7"/>
    <n v="132.34"/>
    <n v="3"/>
    <n v="0.46666666666666667"/>
  </r>
  <r>
    <d v="2025-09-02T00:00:00"/>
    <x v="41"/>
    <n v="9"/>
    <n v="14"/>
    <n v="2"/>
    <n v="39.51"/>
    <n v="2"/>
    <n v="0.22222222222222221"/>
  </r>
  <r>
    <d v="2025-09-02T00:00:00"/>
    <x v="6"/>
    <n v="14"/>
    <n v="19"/>
    <n v="8"/>
    <n v="193.75"/>
    <n v="8"/>
    <n v="0.5714285714285714"/>
  </r>
  <r>
    <d v="2025-09-02T00:00:00"/>
    <x v="7"/>
    <n v="34"/>
    <n v="46"/>
    <n v="7"/>
    <n v="199.75"/>
    <n v="6"/>
    <n v="0.20588235294117646"/>
  </r>
  <r>
    <d v="2025-09-02T00:00:00"/>
    <x v="8"/>
    <n v="94"/>
    <n v="127"/>
    <n v="20"/>
    <n v="465.56"/>
    <n v="20"/>
    <n v="0.21276595744680851"/>
  </r>
  <r>
    <d v="2025-09-02T00:00:00"/>
    <x v="9"/>
    <n v="24"/>
    <n v="29"/>
    <n v="5"/>
    <n v="107.18"/>
    <n v="5"/>
    <n v="0.20833333333333334"/>
  </r>
  <r>
    <d v="2025-09-02T00:00:00"/>
    <x v="10"/>
    <n v="35"/>
    <n v="44"/>
    <n v="2"/>
    <n v="58.77"/>
    <n v="2"/>
    <n v="5.7142857142857141E-2"/>
  </r>
  <r>
    <d v="2025-09-02T00:00:00"/>
    <x v="11"/>
    <n v="22"/>
    <n v="38"/>
    <n v="16"/>
    <n v="457.94"/>
    <n v="5"/>
    <n v="0.72727272727272729"/>
  </r>
  <r>
    <d v="2025-09-02T00:00:00"/>
    <x v="12"/>
    <n v="112"/>
    <n v="150"/>
    <n v="20"/>
    <n v="790.72"/>
    <n v="20"/>
    <n v="0.17857142857142858"/>
  </r>
  <r>
    <d v="2025-09-02T00:00:00"/>
    <x v="13"/>
    <n v="64"/>
    <n v="78"/>
    <n v="18"/>
    <n v="237"/>
    <n v="17"/>
    <n v="0.28125"/>
  </r>
  <r>
    <d v="2025-09-02T00:00:00"/>
    <x v="13"/>
    <n v="4"/>
    <n v="5"/>
    <n v="1"/>
    <n v="19.45"/>
    <n v="1"/>
    <n v="0.25"/>
  </r>
  <r>
    <d v="2025-09-02T00:00:00"/>
    <x v="14"/>
    <n v="52"/>
    <n v="67"/>
    <n v="3"/>
    <n v="62.65"/>
    <n v="3"/>
    <n v="5.7692307692307696E-2"/>
  </r>
  <r>
    <d v="2025-09-02T00:00:00"/>
    <x v="15"/>
    <n v="31"/>
    <n v="43"/>
    <n v="7"/>
    <n v="156.94999999999999"/>
    <n v="3"/>
    <n v="0.22580645161290322"/>
  </r>
  <r>
    <d v="2025-09-02T00:00:00"/>
    <x v="16"/>
    <n v="9"/>
    <n v="10"/>
    <n v="3"/>
    <n v="37.83"/>
    <n v="3"/>
    <n v="0.33333333333333331"/>
  </r>
  <r>
    <d v="2025-09-02T00:00:00"/>
    <x v="17"/>
    <n v="21"/>
    <n v="23"/>
    <n v="4"/>
    <n v="80.14"/>
    <n v="4"/>
    <n v="0.19047619047619047"/>
  </r>
  <r>
    <d v="2025-09-02T00:00:00"/>
    <x v="18"/>
    <n v="81"/>
    <n v="120"/>
    <n v="24"/>
    <n v="877.98"/>
    <n v="19"/>
    <n v="0.29629629629629628"/>
  </r>
  <r>
    <d v="2025-09-02T00:00:00"/>
    <x v="19"/>
    <n v="29"/>
    <n v="41"/>
    <n v="25"/>
    <n v="780.99"/>
    <n v="10"/>
    <n v="0.86206896551724133"/>
  </r>
  <r>
    <d v="2025-09-02T00:00:00"/>
    <x v="20"/>
    <n v="22"/>
    <n v="28"/>
    <n v="11"/>
    <n v="346.83"/>
    <n v="9"/>
    <n v="0.5"/>
  </r>
  <r>
    <d v="2025-09-02T00:00:00"/>
    <x v="21"/>
    <n v="44"/>
    <n v="58"/>
    <n v="17"/>
    <n v="447.41"/>
    <n v="10"/>
    <n v="0.38636363636363635"/>
  </r>
  <r>
    <d v="2025-09-02T00:00:00"/>
    <x v="22"/>
    <n v="61"/>
    <n v="83"/>
    <n v="30"/>
    <n v="682.68"/>
    <n v="22"/>
    <n v="0.49180327868852458"/>
  </r>
  <r>
    <d v="2025-09-02T00:00:00"/>
    <x v="23"/>
    <n v="29"/>
    <n v="45"/>
    <n v="12"/>
    <n v="435.22"/>
    <n v="8"/>
    <n v="0.41379310344827586"/>
  </r>
  <r>
    <d v="2025-09-02T00:00:00"/>
    <x v="24"/>
    <n v="6"/>
    <n v="9"/>
    <n v="4"/>
    <n v="124.09"/>
    <n v="2"/>
    <n v="0.66666666666666663"/>
  </r>
  <r>
    <d v="2025-09-02T00:00:00"/>
    <x v="25"/>
    <n v="13"/>
    <n v="18"/>
    <n v="4"/>
    <n v="103.15"/>
    <n v="3"/>
    <n v="0.30769230769230771"/>
  </r>
  <r>
    <d v="2025-09-02T00:00:00"/>
    <x v="26"/>
    <n v="9"/>
    <n v="11"/>
    <n v="3"/>
    <n v="72.489999999999995"/>
    <n v="2"/>
    <n v="0.33333333333333331"/>
  </r>
  <r>
    <d v="2025-09-02T00:00:00"/>
    <x v="27"/>
    <n v="20"/>
    <n v="25"/>
    <n v="15"/>
    <n v="506.65"/>
    <n v="9"/>
    <n v="0.75"/>
  </r>
  <r>
    <d v="2025-09-02T00:00:00"/>
    <x v="28"/>
    <n v="10"/>
    <n v="10"/>
    <n v="7"/>
    <n v="241.26"/>
    <n v="4"/>
    <n v="0.7"/>
  </r>
  <r>
    <d v="2025-09-02T00:00:00"/>
    <x v="29"/>
    <n v="58"/>
    <n v="83"/>
    <n v="16"/>
    <n v="489.73"/>
    <n v="15"/>
    <n v="0.27586206896551724"/>
  </r>
  <r>
    <d v="2025-09-02T00:00:00"/>
    <x v="42"/>
    <n v="5"/>
    <n v="7"/>
    <n v="2"/>
    <n v="66.180000000000007"/>
    <n v="1"/>
    <n v="0.4"/>
  </r>
  <r>
    <d v="2025-09-02T00:00:00"/>
    <x v="30"/>
    <n v="24"/>
    <n v="27"/>
    <n v="18"/>
    <n v="525.89"/>
    <n v="7"/>
    <n v="0.75"/>
  </r>
  <r>
    <d v="2025-09-02T00:00:00"/>
    <x v="31"/>
    <n v="5"/>
    <n v="15"/>
    <n v="3"/>
    <n v="81.319999999999993"/>
    <n v="2"/>
    <n v="0.6"/>
  </r>
  <r>
    <d v="2025-09-02T00:00:00"/>
    <x v="32"/>
    <n v="18"/>
    <n v="21"/>
    <n v="10"/>
    <n v="251.08"/>
    <n v="5"/>
    <n v="0.55555555555555558"/>
  </r>
  <r>
    <d v="2025-09-02T00:00:00"/>
    <x v="33"/>
    <n v="35"/>
    <n v="47"/>
    <n v="44"/>
    <n v="3472.35"/>
    <n v="24"/>
    <n v="1.2571428571428571"/>
  </r>
  <r>
    <d v="2025-09-02T00:00:00"/>
    <x v="34"/>
    <n v="24"/>
    <n v="31"/>
    <n v="4"/>
    <n v="287.18"/>
    <n v="4"/>
    <n v="0.16666666666666666"/>
  </r>
  <r>
    <d v="2025-09-02T00:00:00"/>
    <x v="37"/>
    <n v="7"/>
    <n v="8"/>
    <n v="6"/>
    <n v="489.26"/>
    <n v="5"/>
    <n v="0.8571428571428571"/>
  </r>
  <r>
    <d v="2025-09-02T00:00:00"/>
    <x v="38"/>
    <n v="12"/>
    <n v="12"/>
    <n v="7"/>
    <n v="652.47"/>
    <n v="4"/>
    <n v="0.58333333333333337"/>
  </r>
  <r>
    <d v="2025-09-02T00:00:00"/>
    <x v="43"/>
    <n v="18"/>
    <n v="28"/>
    <n v="5"/>
    <n v="140.65"/>
    <n v="3"/>
    <n v="0.27777777777777779"/>
  </r>
  <r>
    <d v="2025-09-03T00:00:00"/>
    <x v="0"/>
    <n v="29"/>
    <n v="34"/>
    <n v="3"/>
    <n v="138.97999999999999"/>
    <n v="2"/>
    <n v="0.10344827586206896"/>
  </r>
  <r>
    <d v="2025-09-03T00:00:00"/>
    <x v="1"/>
    <n v="18"/>
    <n v="25"/>
    <n v="3"/>
    <n v="106.43"/>
    <n v="3"/>
    <n v="0.16666666666666666"/>
  </r>
  <r>
    <d v="2025-09-03T00:00:00"/>
    <x v="2"/>
    <n v="9"/>
    <n v="11"/>
    <n v="4"/>
    <n v="154.02000000000001"/>
    <n v="3"/>
    <n v="0.44444444444444442"/>
  </r>
  <r>
    <d v="2025-09-03T00:00:00"/>
    <x v="39"/>
    <n v="4"/>
    <n v="8"/>
    <n v="5"/>
    <n v="146.12"/>
    <n v="2"/>
    <n v="1.25"/>
  </r>
  <r>
    <d v="2025-09-03T00:00:00"/>
    <x v="44"/>
    <n v="7"/>
    <n v="8"/>
    <n v="1"/>
    <n v="18.16"/>
    <n v="1"/>
    <n v="0.14285714285714285"/>
  </r>
  <r>
    <d v="2025-09-03T00:00:00"/>
    <x v="3"/>
    <n v="22"/>
    <n v="27"/>
    <n v="1"/>
    <n v="36.119999999999997"/>
    <n v="1"/>
    <n v="4.5454545454545456E-2"/>
  </r>
  <r>
    <d v="2025-09-03T00:00:00"/>
    <x v="4"/>
    <n v="14"/>
    <n v="21"/>
    <n v="4"/>
    <n v="71.55"/>
    <n v="3"/>
    <n v="0.2857142857142857"/>
  </r>
  <r>
    <d v="2025-09-03T00:00:00"/>
    <x v="5"/>
    <n v="12"/>
    <n v="15"/>
    <n v="1"/>
    <n v="19.739999999999998"/>
    <n v="1"/>
    <n v="8.3333333333333329E-2"/>
  </r>
  <r>
    <d v="2025-09-03T00:00:00"/>
    <x v="40"/>
    <n v="17"/>
    <n v="22"/>
    <n v="4"/>
    <n v="64.260000000000005"/>
    <n v="4"/>
    <n v="0.23529411764705882"/>
  </r>
  <r>
    <d v="2025-09-03T00:00:00"/>
    <x v="41"/>
    <n v="16"/>
    <n v="20"/>
    <n v="4"/>
    <n v="86.55"/>
    <n v="4"/>
    <n v="0.25"/>
  </r>
  <r>
    <d v="2025-09-03T00:00:00"/>
    <x v="6"/>
    <n v="18"/>
    <n v="25"/>
    <n v="2"/>
    <n v="45.86"/>
    <n v="2"/>
    <n v="0.1111111111111111"/>
  </r>
  <r>
    <d v="2025-09-03T00:00:00"/>
    <x v="7"/>
    <n v="23"/>
    <n v="33"/>
    <n v="1"/>
    <n v="31.76"/>
    <n v="1"/>
    <n v="4.3478260869565216E-2"/>
  </r>
  <r>
    <d v="2025-09-03T00:00:00"/>
    <x v="8"/>
    <n v="98"/>
    <n v="139"/>
    <n v="30"/>
    <n v="672.54"/>
    <n v="27"/>
    <n v="0.30612244897959184"/>
  </r>
  <r>
    <d v="2025-09-03T00:00:00"/>
    <x v="9"/>
    <n v="28"/>
    <n v="45"/>
    <n v="4"/>
    <n v="77.599999999999994"/>
    <n v="4"/>
    <n v="0.14285714285714285"/>
  </r>
  <r>
    <d v="2025-09-03T00:00:00"/>
    <x v="10"/>
    <n v="36"/>
    <n v="70"/>
    <n v="6"/>
    <n v="177.38"/>
    <n v="5"/>
    <n v="0.16666666666666666"/>
  </r>
  <r>
    <d v="2025-09-03T00:00:00"/>
    <x v="11"/>
    <n v="33"/>
    <n v="50"/>
    <n v="9"/>
    <n v="251.74"/>
    <n v="5"/>
    <n v="0.27272727272727271"/>
  </r>
  <r>
    <d v="2025-09-03T00:00:00"/>
    <x v="12"/>
    <n v="110"/>
    <n v="144"/>
    <n v="17"/>
    <n v="693.21"/>
    <n v="17"/>
    <n v="0.15454545454545454"/>
  </r>
  <r>
    <d v="2025-09-03T00:00:00"/>
    <x v="13"/>
    <n v="61"/>
    <n v="85"/>
    <n v="8"/>
    <n v="103.89"/>
    <n v="7"/>
    <n v="0.13114754098360656"/>
  </r>
  <r>
    <d v="2025-09-03T00:00:00"/>
    <x v="13"/>
    <n v="3"/>
    <n v="4"/>
    <n v="2"/>
    <n v="37.5"/>
    <n v="1"/>
    <n v="0.66666666666666663"/>
  </r>
  <r>
    <d v="2025-09-03T00:00:00"/>
    <x v="14"/>
    <n v="59"/>
    <n v="87"/>
    <n v="13"/>
    <n v="305.16000000000003"/>
    <n v="10"/>
    <n v="0.22033898305084745"/>
  </r>
  <r>
    <d v="2025-09-03T00:00:00"/>
    <x v="15"/>
    <n v="23"/>
    <n v="36"/>
    <n v="10"/>
    <n v="225.46"/>
    <n v="8"/>
    <n v="0.43478260869565216"/>
  </r>
  <r>
    <d v="2025-09-03T00:00:00"/>
    <x v="16"/>
    <n v="14"/>
    <n v="26"/>
    <n v="4"/>
    <n v="44.19"/>
    <n v="4"/>
    <n v="0.2857142857142857"/>
  </r>
  <r>
    <d v="2025-09-03T00:00:00"/>
    <x v="17"/>
    <n v="32"/>
    <n v="41"/>
    <n v="4"/>
    <n v="94.12"/>
    <n v="4"/>
    <n v="0.125"/>
  </r>
  <r>
    <d v="2025-09-03T00:00:00"/>
    <x v="18"/>
    <n v="80"/>
    <n v="113"/>
    <n v="23"/>
    <n v="861.47"/>
    <n v="16"/>
    <n v="0.28749999999999998"/>
  </r>
  <r>
    <d v="2025-09-03T00:00:00"/>
    <x v="19"/>
    <n v="17"/>
    <n v="22"/>
    <n v="46"/>
    <n v="1431"/>
    <n v="8"/>
    <n v="2.7058823529411766"/>
  </r>
  <r>
    <d v="2025-09-03T00:00:00"/>
    <x v="20"/>
    <m/>
    <m/>
    <m/>
    <m/>
    <m/>
    <n v="0"/>
  </r>
  <r>
    <d v="2025-09-03T00:00:00"/>
    <x v="21"/>
    <n v="50"/>
    <n v="66"/>
    <n v="38"/>
    <n v="989.74"/>
    <n v="22"/>
    <n v="0.76"/>
  </r>
  <r>
    <d v="2025-09-03T00:00:00"/>
    <x v="22"/>
    <n v="46"/>
    <n v="61"/>
    <n v="20"/>
    <n v="445.44"/>
    <n v="12"/>
    <n v="0.43478260869565216"/>
  </r>
  <r>
    <d v="2025-09-03T00:00:00"/>
    <x v="23"/>
    <n v="36"/>
    <n v="43"/>
    <n v="18"/>
    <n v="643.76"/>
    <n v="8"/>
    <n v="0.5"/>
  </r>
  <r>
    <d v="2025-09-03T00:00:00"/>
    <x v="24"/>
    <n v="15"/>
    <n v="23"/>
    <n v="11"/>
    <n v="333.47"/>
    <n v="6"/>
    <n v="0.73333333333333328"/>
  </r>
  <r>
    <d v="2025-09-03T00:00:00"/>
    <x v="25"/>
    <n v="11"/>
    <n v="15"/>
    <n v="9"/>
    <n v="255.32"/>
    <n v="3"/>
    <n v="0.81818181818181823"/>
  </r>
  <r>
    <d v="2025-09-03T00:00:00"/>
    <x v="26"/>
    <n v="8"/>
    <n v="9"/>
    <n v="10"/>
    <n v="262.66000000000003"/>
    <n v="5"/>
    <n v="1.25"/>
  </r>
  <r>
    <d v="2025-09-03T00:00:00"/>
    <x v="27"/>
    <n v="23"/>
    <n v="39"/>
    <n v="10"/>
    <n v="341.12"/>
    <n v="7"/>
    <n v="0.43478260869565216"/>
  </r>
  <r>
    <d v="2025-09-03T00:00:00"/>
    <x v="28"/>
    <n v="11"/>
    <n v="16"/>
    <n v="7"/>
    <n v="241.18"/>
    <n v="4"/>
    <n v="0.63636363636363635"/>
  </r>
  <r>
    <d v="2025-09-03T00:00:00"/>
    <x v="29"/>
    <n v="86"/>
    <n v="117"/>
    <n v="15"/>
    <n v="477.43"/>
    <n v="15"/>
    <n v="0.1744186046511628"/>
  </r>
  <r>
    <d v="2025-09-03T00:00:00"/>
    <x v="42"/>
    <n v="11"/>
    <n v="15"/>
    <n v="1"/>
    <n v="34.82"/>
    <n v="1"/>
    <n v="9.0909090909090912E-2"/>
  </r>
  <r>
    <d v="2025-09-03T00:00:00"/>
    <x v="30"/>
    <n v="23"/>
    <n v="31"/>
    <n v="10"/>
    <n v="299.22000000000003"/>
    <n v="8"/>
    <n v="0.43478260869565216"/>
  </r>
  <r>
    <d v="2025-09-03T00:00:00"/>
    <x v="32"/>
    <n v="13"/>
    <n v="23"/>
    <n v="10"/>
    <n v="250.69"/>
    <n v="7"/>
    <n v="0.76923076923076927"/>
  </r>
  <r>
    <d v="2025-09-03T00:00:00"/>
    <x v="33"/>
    <n v="36"/>
    <n v="47"/>
    <n v="33"/>
    <n v="2620.46"/>
    <n v="22"/>
    <n v="0.91666666666666663"/>
  </r>
  <r>
    <d v="2025-09-03T00:00:00"/>
    <x v="34"/>
    <n v="23"/>
    <n v="30"/>
    <n v="12"/>
    <n v="896.59"/>
    <n v="6"/>
    <n v="0.52173913043478259"/>
  </r>
  <r>
    <d v="2025-09-03T00:00:00"/>
    <x v="35"/>
    <n v="16"/>
    <n v="19"/>
    <n v="2"/>
    <n v="24.24"/>
    <n v="2"/>
    <n v="0.125"/>
  </r>
  <r>
    <d v="2025-09-03T00:00:00"/>
    <x v="45"/>
    <n v="8"/>
    <n v="9"/>
    <n v="3"/>
    <n v="39.619999999999997"/>
    <n v="3"/>
    <n v="0.375"/>
  </r>
  <r>
    <d v="2025-09-03T00:00:00"/>
    <x v="36"/>
    <n v="13"/>
    <n v="26"/>
    <n v="12"/>
    <n v="353.87"/>
    <n v="2"/>
    <n v="0.92307692307692313"/>
  </r>
  <r>
    <d v="2025-09-03T00:00:00"/>
    <x v="37"/>
    <n v="7"/>
    <n v="8"/>
    <n v="9"/>
    <n v="735.24"/>
    <n v="4"/>
    <n v="1.2857142857142858"/>
  </r>
  <r>
    <d v="2025-09-03T00:00:00"/>
    <x v="38"/>
    <n v="12"/>
    <n v="17"/>
    <n v="2"/>
    <n v="192.54"/>
    <n v="1"/>
    <n v="0.16666666666666666"/>
  </r>
  <r>
    <d v="2025-09-03T00:00:00"/>
    <x v="46"/>
    <n v="16"/>
    <n v="27"/>
    <n v="1"/>
    <n v="35.39"/>
    <n v="1"/>
    <n v="6.25E-2"/>
  </r>
  <r>
    <d v="2025-09-03T00:00:00"/>
    <x v="43"/>
    <n v="18"/>
    <n v="23"/>
    <n v="2"/>
    <n v="68.47"/>
    <n v="2"/>
    <n v="0.1111111111111111"/>
  </r>
  <r>
    <d v="2025-09-04T00:00:00"/>
    <x v="0"/>
    <n v="22"/>
    <n v="28"/>
    <n v="6"/>
    <n v="219.73"/>
    <n v="6"/>
    <n v="0.27272727272727271"/>
  </r>
  <r>
    <d v="2025-09-04T00:00:00"/>
    <x v="2"/>
    <n v="6"/>
    <n v="9"/>
    <n v="2"/>
    <n v="70.22"/>
    <n v="1"/>
    <n v="0.33333333333333331"/>
  </r>
  <r>
    <d v="2025-09-04T00:00:00"/>
    <x v="39"/>
    <n v="6"/>
    <n v="9"/>
    <n v="3"/>
    <n v="108.58"/>
    <n v="3"/>
    <n v="0.5"/>
  </r>
  <r>
    <d v="2025-09-04T00:00:00"/>
    <x v="44"/>
    <n v="8"/>
    <n v="8"/>
    <n v="1"/>
    <n v="18.309999999999999"/>
    <n v="1"/>
    <n v="0.125"/>
  </r>
  <r>
    <d v="2025-09-04T00:00:00"/>
    <x v="4"/>
    <n v="13"/>
    <n v="20"/>
    <n v="1"/>
    <n v="14.63"/>
    <n v="1"/>
    <n v="7.6923076923076927E-2"/>
  </r>
  <r>
    <d v="2025-09-04T00:00:00"/>
    <x v="5"/>
    <n v="24"/>
    <n v="31"/>
    <n v="2"/>
    <n v="46.32"/>
    <n v="2"/>
    <n v="8.3333333333333329E-2"/>
  </r>
  <r>
    <d v="2025-09-04T00:00:00"/>
    <x v="40"/>
    <n v="15"/>
    <n v="20"/>
    <n v="2"/>
    <n v="31.17"/>
    <n v="2"/>
    <n v="0.13333333333333333"/>
  </r>
  <r>
    <d v="2025-09-04T00:00:00"/>
    <x v="41"/>
    <n v="23"/>
    <n v="34"/>
    <n v="5"/>
    <n v="84.31"/>
    <n v="5"/>
    <n v="0.21739130434782608"/>
  </r>
  <r>
    <d v="2025-09-04T00:00:00"/>
    <x v="6"/>
    <n v="24"/>
    <n v="30"/>
    <n v="8"/>
    <n v="188.89"/>
    <n v="4"/>
    <n v="0.33333333333333331"/>
  </r>
  <r>
    <d v="2025-09-04T00:00:00"/>
    <x v="7"/>
    <n v="35"/>
    <n v="39"/>
    <n v="11"/>
    <n v="299.83999999999997"/>
    <n v="8"/>
    <n v="0.31428571428571428"/>
  </r>
  <r>
    <d v="2025-09-04T00:00:00"/>
    <x v="8"/>
    <n v="82"/>
    <n v="112"/>
    <n v="13"/>
    <n v="290.12"/>
    <n v="13"/>
    <n v="0.15853658536585366"/>
  </r>
  <r>
    <d v="2025-09-04T00:00:00"/>
    <x v="9"/>
    <n v="24"/>
    <n v="26"/>
    <n v="10"/>
    <n v="195.42"/>
    <n v="8"/>
    <n v="0.41666666666666669"/>
  </r>
  <r>
    <d v="2025-09-04T00:00:00"/>
    <x v="10"/>
    <n v="19"/>
    <n v="28"/>
    <n v="6"/>
    <n v="198.84"/>
    <n v="5"/>
    <n v="0.31578947368421051"/>
  </r>
  <r>
    <d v="2025-09-04T00:00:00"/>
    <x v="11"/>
    <n v="35"/>
    <n v="43"/>
    <n v="7"/>
    <n v="191.24"/>
    <n v="4"/>
    <n v="0.2"/>
  </r>
  <r>
    <d v="2025-09-04T00:00:00"/>
    <x v="12"/>
    <n v="98"/>
    <n v="152"/>
    <n v="31"/>
    <n v="1209.6300000000001"/>
    <n v="22"/>
    <n v="0.31632653061224492"/>
  </r>
  <r>
    <d v="2025-09-04T00:00:00"/>
    <x v="12"/>
    <n v="5"/>
    <n v="6"/>
    <n v="2"/>
    <n v="90"/>
    <n v="2"/>
    <n v="0.4"/>
  </r>
  <r>
    <d v="2025-09-04T00:00:00"/>
    <x v="13"/>
    <n v="56"/>
    <n v="67"/>
    <n v="13"/>
    <n v="163.92"/>
    <n v="12"/>
    <n v="0.23214285714285715"/>
  </r>
  <r>
    <d v="2025-09-04T00:00:00"/>
    <x v="14"/>
    <n v="65"/>
    <n v="88"/>
    <n v="9"/>
    <n v="209.41"/>
    <n v="9"/>
    <n v="0.13846153846153847"/>
  </r>
  <r>
    <d v="2025-09-04T00:00:00"/>
    <x v="15"/>
    <n v="22"/>
    <n v="31"/>
    <n v="10"/>
    <n v="219.91"/>
    <n v="9"/>
    <n v="0.45454545454545453"/>
  </r>
  <r>
    <d v="2025-09-04T00:00:00"/>
    <x v="16"/>
    <n v="33"/>
    <n v="42"/>
    <n v="5"/>
    <n v="52.35"/>
    <n v="5"/>
    <n v="0.15151515151515152"/>
  </r>
  <r>
    <d v="2025-09-04T00:00:00"/>
    <x v="17"/>
    <n v="30"/>
    <n v="53"/>
    <n v="5"/>
    <n v="99.87"/>
    <n v="5"/>
    <n v="0.16666666666666666"/>
  </r>
  <r>
    <d v="2025-09-04T00:00:00"/>
    <x v="18"/>
    <n v="68"/>
    <n v="99"/>
    <n v="19"/>
    <n v="708.99"/>
    <n v="13"/>
    <n v="0.27941176470588236"/>
  </r>
  <r>
    <d v="2025-09-04T00:00:00"/>
    <x v="19"/>
    <n v="19"/>
    <n v="35"/>
    <n v="17"/>
    <n v="543.53"/>
    <n v="10"/>
    <n v="0.89473684210526316"/>
  </r>
  <r>
    <d v="2025-09-04T00:00:00"/>
    <x v="20"/>
    <n v="17"/>
    <n v="24"/>
    <n v="12"/>
    <n v="355.83"/>
    <n v="9"/>
    <n v="0.70588235294117652"/>
  </r>
  <r>
    <d v="2025-09-04T00:00:00"/>
    <x v="21"/>
    <n v="52"/>
    <n v="62"/>
    <n v="45"/>
    <n v="1137.8499999999999"/>
    <n v="26"/>
    <n v="0.86538461538461542"/>
  </r>
  <r>
    <d v="2025-09-04T00:00:00"/>
    <x v="22"/>
    <n v="61"/>
    <n v="78"/>
    <n v="11"/>
    <n v="254.89"/>
    <n v="8"/>
    <n v="0.18032786885245902"/>
  </r>
  <r>
    <d v="2025-09-04T00:00:00"/>
    <x v="23"/>
    <n v="30"/>
    <n v="37"/>
    <n v="13"/>
    <n v="461.55"/>
    <n v="8"/>
    <n v="0.43333333333333335"/>
  </r>
  <r>
    <d v="2025-09-04T00:00:00"/>
    <x v="24"/>
    <n v="12"/>
    <n v="15"/>
    <n v="3"/>
    <n v="95.99"/>
    <n v="3"/>
    <n v="0.25"/>
  </r>
  <r>
    <d v="2025-09-04T00:00:00"/>
    <x v="25"/>
    <n v="14"/>
    <n v="16"/>
    <n v="7"/>
    <n v="195.21"/>
    <n v="3"/>
    <n v="0.5"/>
  </r>
  <r>
    <d v="2025-09-04T00:00:00"/>
    <x v="26"/>
    <n v="13"/>
    <n v="17"/>
    <n v="3"/>
    <n v="92.97"/>
    <n v="3"/>
    <n v="0.23076923076923078"/>
  </r>
  <r>
    <d v="2025-09-04T00:00:00"/>
    <x v="27"/>
    <n v="16"/>
    <n v="23"/>
    <n v="12"/>
    <n v="415.76"/>
    <n v="8"/>
    <n v="0.75"/>
  </r>
  <r>
    <d v="2025-09-04T00:00:00"/>
    <x v="28"/>
    <n v="17"/>
    <n v="19"/>
    <n v="4"/>
    <n v="134.97"/>
    <n v="2"/>
    <n v="0.23529411764705882"/>
  </r>
  <r>
    <d v="2025-09-04T00:00:00"/>
    <x v="29"/>
    <n v="81"/>
    <n v="116"/>
    <n v="27"/>
    <n v="843.22"/>
    <n v="26"/>
    <n v="0.33333333333333331"/>
  </r>
  <r>
    <d v="2025-09-04T00:00:00"/>
    <x v="42"/>
    <n v="8"/>
    <n v="12"/>
    <n v="7"/>
    <n v="189.69"/>
    <n v="2"/>
    <n v="0.875"/>
  </r>
  <r>
    <d v="2025-09-04T00:00:00"/>
    <x v="30"/>
    <n v="23"/>
    <n v="26"/>
    <n v="6"/>
    <n v="193.28"/>
    <n v="4"/>
    <n v="0.2608695652173913"/>
  </r>
  <r>
    <d v="2025-09-04T00:00:00"/>
    <x v="31"/>
    <n v="9"/>
    <n v="9"/>
    <n v="3"/>
    <n v="86.72"/>
    <n v="3"/>
    <n v="0.33333333333333331"/>
  </r>
  <r>
    <d v="2025-09-04T00:00:00"/>
    <x v="32"/>
    <n v="23"/>
    <n v="35"/>
    <n v="10"/>
    <n v="243.88"/>
    <n v="5"/>
    <n v="0.43478260869565216"/>
  </r>
  <r>
    <d v="2025-09-04T00:00:00"/>
    <x v="33"/>
    <n v="30"/>
    <n v="39"/>
    <n v="28"/>
    <n v="2251.98"/>
    <n v="14"/>
    <n v="0.93333333333333335"/>
  </r>
  <r>
    <d v="2025-09-04T00:00:00"/>
    <x v="34"/>
    <n v="25"/>
    <n v="40"/>
    <n v="35"/>
    <n v="2569.16"/>
    <n v="10"/>
    <n v="1.4"/>
  </r>
  <r>
    <d v="2025-09-04T00:00:00"/>
    <x v="35"/>
    <n v="9"/>
    <n v="10"/>
    <n v="2"/>
    <n v="35.299999999999997"/>
    <n v="2"/>
    <n v="0.22222222222222221"/>
  </r>
  <r>
    <d v="2025-09-04T00:00:00"/>
    <x v="36"/>
    <n v="7"/>
    <n v="8"/>
    <n v="1"/>
    <n v="29.37"/>
    <n v="1"/>
    <n v="0.14285714285714285"/>
  </r>
  <r>
    <d v="2025-09-04T00:00:00"/>
    <x v="47"/>
    <n v="5"/>
    <n v="7"/>
    <n v="1"/>
    <n v="31.14"/>
    <n v="1"/>
    <n v="0.2"/>
  </r>
  <r>
    <d v="2025-09-04T00:00:00"/>
    <x v="37"/>
    <n v="15"/>
    <n v="19"/>
    <n v="5"/>
    <n v="368.21"/>
    <n v="5"/>
    <n v="0.33333333333333331"/>
  </r>
  <r>
    <d v="2025-09-04T00:00:00"/>
    <x v="38"/>
    <n v="4"/>
    <n v="4"/>
    <n v="1"/>
    <n v="101.66"/>
    <n v="1"/>
    <n v="0.25"/>
  </r>
  <r>
    <d v="2025-09-04T00:00:00"/>
    <x v="43"/>
    <n v="17"/>
    <n v="20"/>
    <n v="2"/>
    <n v="61.33"/>
    <n v="1"/>
    <n v="0.11764705882352941"/>
  </r>
  <r>
    <d v="2025-09-05T00:00:00"/>
    <x v="0"/>
    <n v="9"/>
    <n v="9"/>
    <n v="7"/>
    <n v="261.5"/>
    <n v="4"/>
    <n v="0.77777777777777779"/>
  </r>
  <r>
    <d v="2025-09-05T00:00:00"/>
    <x v="1"/>
    <n v="19"/>
    <n v="20"/>
    <n v="3"/>
    <n v="110.09"/>
    <n v="2"/>
    <n v="0.15789473684210525"/>
  </r>
  <r>
    <d v="2025-09-05T00:00:00"/>
    <x v="2"/>
    <n v="4"/>
    <n v="5"/>
    <n v="2"/>
    <n v="70.680000000000007"/>
    <n v="1"/>
    <n v="0.5"/>
  </r>
  <r>
    <d v="2025-09-05T00:00:00"/>
    <x v="48"/>
    <n v="2"/>
    <n v="2"/>
    <n v="2"/>
    <n v="31.24"/>
    <n v="2"/>
    <n v="1"/>
  </r>
  <r>
    <d v="2025-09-05T00:00:00"/>
    <x v="3"/>
    <n v="37"/>
    <n v="52"/>
    <n v="4"/>
    <n v="125.16"/>
    <n v="4"/>
    <n v="0.10810810810810811"/>
  </r>
  <r>
    <d v="2025-09-05T00:00:00"/>
    <x v="4"/>
    <n v="13"/>
    <n v="18"/>
    <n v="1"/>
    <n v="16.97"/>
    <n v="1"/>
    <n v="7.6923076923076927E-2"/>
  </r>
  <r>
    <d v="2025-09-05T00:00:00"/>
    <x v="5"/>
    <n v="15"/>
    <n v="25"/>
    <n v="2"/>
    <n v="49.55"/>
    <n v="1"/>
    <n v="0.13333333333333333"/>
  </r>
  <r>
    <d v="2025-09-05T00:00:00"/>
    <x v="40"/>
    <n v="12"/>
    <n v="20"/>
    <n v="2"/>
    <n v="35.76"/>
    <n v="2"/>
    <n v="0.16666666666666666"/>
  </r>
  <r>
    <d v="2025-09-05T00:00:00"/>
    <x v="41"/>
    <n v="17"/>
    <n v="19"/>
    <n v="1"/>
    <n v="24.91"/>
    <n v="1"/>
    <n v="5.8823529411764705E-2"/>
  </r>
  <r>
    <d v="2025-09-05T00:00:00"/>
    <x v="6"/>
    <n v="12"/>
    <n v="18"/>
    <n v="2"/>
    <n v="50.63"/>
    <n v="2"/>
    <n v="0.16666666666666666"/>
  </r>
  <r>
    <d v="2025-09-05T00:00:00"/>
    <x v="7"/>
    <n v="31"/>
    <n v="46"/>
    <n v="4"/>
    <n v="113.52"/>
    <n v="4"/>
    <n v="0.12903225806451613"/>
  </r>
  <r>
    <d v="2025-09-05T00:00:00"/>
    <x v="8"/>
    <n v="61"/>
    <n v="82"/>
    <n v="17"/>
    <n v="382.45"/>
    <n v="16"/>
    <n v="0.27868852459016391"/>
  </r>
  <r>
    <d v="2025-09-05T00:00:00"/>
    <x v="9"/>
    <n v="28"/>
    <n v="36"/>
    <n v="3"/>
    <n v="63.09"/>
    <n v="3"/>
    <n v="0.10714285714285714"/>
  </r>
  <r>
    <d v="2025-09-05T00:00:00"/>
    <x v="10"/>
    <n v="28"/>
    <n v="35"/>
    <n v="7"/>
    <n v="213.52"/>
    <n v="3"/>
    <n v="0.25"/>
  </r>
  <r>
    <d v="2025-09-05T00:00:00"/>
    <x v="11"/>
    <n v="26"/>
    <n v="35"/>
    <n v="1"/>
    <n v="27.72"/>
    <n v="1"/>
    <n v="3.8461538461538464E-2"/>
  </r>
  <r>
    <d v="2025-09-05T00:00:00"/>
    <x v="12"/>
    <n v="97"/>
    <n v="128"/>
    <n v="21"/>
    <n v="833.36"/>
    <n v="18"/>
    <n v="0.21649484536082475"/>
  </r>
  <r>
    <d v="2025-09-05T00:00:00"/>
    <x v="12"/>
    <n v="4"/>
    <n v="4"/>
    <n v="1"/>
    <n v="52.12"/>
    <n v="1"/>
    <n v="0.25"/>
  </r>
  <r>
    <d v="2025-09-05T00:00:00"/>
    <x v="13"/>
    <n v="63"/>
    <n v="93"/>
    <n v="11"/>
    <n v="148.02000000000001"/>
    <n v="9"/>
    <n v="0.17460317460317459"/>
  </r>
  <r>
    <d v="2025-09-05T00:00:00"/>
    <x v="14"/>
    <n v="51"/>
    <n v="68"/>
    <n v="4"/>
    <n v="102.69"/>
    <n v="4"/>
    <n v="7.8431372549019607E-2"/>
  </r>
  <r>
    <d v="2025-09-05T00:00:00"/>
    <x v="15"/>
    <n v="20"/>
    <n v="21"/>
    <n v="3"/>
    <n v="68.3"/>
    <n v="3"/>
    <n v="0.15"/>
  </r>
  <r>
    <d v="2025-09-05T00:00:00"/>
    <x v="16"/>
    <n v="19"/>
    <n v="22"/>
    <n v="4"/>
    <n v="48.93"/>
    <n v="4"/>
    <n v="0.21052631578947367"/>
  </r>
  <r>
    <d v="2025-09-05T00:00:00"/>
    <x v="16"/>
    <n v="0"/>
    <n v="0"/>
    <n v="1"/>
    <n v="23.7"/>
    <n v="1"/>
    <n v="0"/>
  </r>
  <r>
    <d v="2025-09-05T00:00:00"/>
    <x v="17"/>
    <n v="18"/>
    <n v="22"/>
    <n v="1"/>
    <n v="21.25"/>
    <n v="1"/>
    <n v="5.5555555555555552E-2"/>
  </r>
  <r>
    <d v="2025-09-05T00:00:00"/>
    <x v="18"/>
    <n v="66"/>
    <n v="83"/>
    <n v="39"/>
    <n v="1372.49"/>
    <n v="15"/>
    <n v="0.59090909090909094"/>
  </r>
  <r>
    <d v="2025-09-05T00:00:00"/>
    <x v="19"/>
    <n v="25"/>
    <n v="32"/>
    <n v="10"/>
    <n v="295.08"/>
    <n v="8"/>
    <n v="0.4"/>
  </r>
  <r>
    <d v="2025-09-05T00:00:00"/>
    <x v="20"/>
    <n v="18"/>
    <n v="26"/>
    <n v="4"/>
    <n v="134.66999999999999"/>
    <n v="4"/>
    <n v="0.22222222222222221"/>
  </r>
  <r>
    <d v="2025-09-05T00:00:00"/>
    <x v="21"/>
    <n v="51"/>
    <n v="58"/>
    <n v="19"/>
    <n v="482.82"/>
    <n v="17"/>
    <n v="0.37254901960784315"/>
  </r>
  <r>
    <d v="2025-09-05T00:00:00"/>
    <x v="22"/>
    <n v="48"/>
    <n v="57"/>
    <n v="11"/>
    <n v="259.87"/>
    <n v="9"/>
    <n v="0.22916666666666666"/>
  </r>
  <r>
    <d v="2025-09-05T00:00:00"/>
    <x v="23"/>
    <n v="33"/>
    <n v="46"/>
    <n v="5"/>
    <n v="177.98"/>
    <n v="3"/>
    <n v="0.15151515151515152"/>
  </r>
  <r>
    <d v="2025-09-05T00:00:00"/>
    <x v="24"/>
    <n v="14"/>
    <n v="19"/>
    <n v="4"/>
    <n v="126.01"/>
    <n v="3"/>
    <n v="0.2857142857142857"/>
  </r>
  <r>
    <d v="2025-09-05T00:00:00"/>
    <x v="25"/>
    <n v="13"/>
    <n v="17"/>
    <n v="8"/>
    <n v="215.09"/>
    <n v="5"/>
    <n v="0.61538461538461542"/>
  </r>
  <r>
    <d v="2025-09-05T00:00:00"/>
    <x v="26"/>
    <n v="13"/>
    <n v="15"/>
    <n v="2"/>
    <n v="54.77"/>
    <n v="2"/>
    <n v="0.15384615384615385"/>
  </r>
  <r>
    <d v="2025-09-05T00:00:00"/>
    <x v="27"/>
    <n v="15"/>
    <n v="19"/>
    <n v="20"/>
    <n v="671.81"/>
    <n v="7"/>
    <n v="1.3333333333333333"/>
  </r>
  <r>
    <d v="2025-09-05T00:00:00"/>
    <x v="28"/>
    <n v="6"/>
    <n v="11"/>
    <n v="6"/>
    <n v="200.19"/>
    <n v="4"/>
    <n v="1"/>
  </r>
  <r>
    <d v="2025-09-05T00:00:00"/>
    <x v="29"/>
    <n v="45"/>
    <n v="65"/>
    <n v="18"/>
    <n v="545.61"/>
    <n v="16"/>
    <n v="0.4"/>
  </r>
  <r>
    <d v="2025-09-05T00:00:00"/>
    <x v="42"/>
    <n v="6"/>
    <n v="8"/>
    <n v="3"/>
    <n v="104.94"/>
    <n v="3"/>
    <n v="0.5"/>
  </r>
  <r>
    <d v="2025-09-05T00:00:00"/>
    <x v="30"/>
    <n v="21"/>
    <n v="26"/>
    <n v="19"/>
    <n v="584.58000000000004"/>
    <n v="8"/>
    <n v="0.90476190476190477"/>
  </r>
  <r>
    <d v="2025-09-05T00:00:00"/>
    <x v="31"/>
    <n v="3"/>
    <n v="4"/>
    <n v="2"/>
    <n v="53.97"/>
    <n v="1"/>
    <n v="0.66666666666666663"/>
  </r>
  <r>
    <d v="2025-09-05T00:00:00"/>
    <x v="32"/>
    <n v="20"/>
    <n v="24"/>
    <n v="7"/>
    <n v="181.75"/>
    <n v="5"/>
    <n v="0.35"/>
  </r>
  <r>
    <d v="2025-09-05T00:00:00"/>
    <x v="33"/>
    <n v="34"/>
    <n v="54"/>
    <n v="29"/>
    <n v="2244.33"/>
    <n v="24"/>
    <n v="0.8529411764705882"/>
  </r>
  <r>
    <d v="2025-09-05T00:00:00"/>
    <x v="34"/>
    <n v="26"/>
    <n v="34"/>
    <n v="20"/>
    <n v="1506.96"/>
    <n v="11"/>
    <n v="0.76923076923076927"/>
  </r>
  <r>
    <d v="2025-09-05T00:00:00"/>
    <x v="36"/>
    <n v="8"/>
    <n v="15"/>
    <n v="26"/>
    <n v="841.36"/>
    <n v="5"/>
    <n v="3.25"/>
  </r>
  <r>
    <d v="2025-09-05T00:00:00"/>
    <x v="47"/>
    <n v="7"/>
    <n v="10"/>
    <n v="11"/>
    <n v="309.95999999999998"/>
    <n v="2"/>
    <n v="1.5714285714285714"/>
  </r>
  <r>
    <d v="2025-09-05T00:00:00"/>
    <x v="37"/>
    <n v="7"/>
    <n v="7"/>
    <n v="7"/>
    <n v="534.86"/>
    <n v="1"/>
    <n v="1"/>
  </r>
  <r>
    <d v="2025-09-05T00:00:00"/>
    <x v="38"/>
    <n v="10"/>
    <n v="17"/>
    <n v="2"/>
    <n v="198.03"/>
    <n v="2"/>
    <n v="0.2"/>
  </r>
  <r>
    <d v="2025-09-05T00:00:00"/>
    <x v="46"/>
    <n v="20"/>
    <n v="27"/>
    <n v="3"/>
    <n v="92.84"/>
    <n v="2"/>
    <n v="0.15"/>
  </r>
  <r>
    <d v="2025-09-05T00:00:00"/>
    <x v="43"/>
    <n v="10"/>
    <n v="10"/>
    <n v="2"/>
    <n v="55.81"/>
    <n v="2"/>
    <n v="0.2"/>
  </r>
  <r>
    <d v="2025-09-06T00:00:00"/>
    <x v="0"/>
    <n v="7"/>
    <n v="9"/>
    <n v="2"/>
    <n v="71.180000000000007"/>
    <n v="2"/>
    <n v="0.2857142857142857"/>
  </r>
  <r>
    <d v="2025-09-06T00:00:00"/>
    <x v="2"/>
    <n v="11"/>
    <n v="11"/>
    <n v="2"/>
    <n v="78.55"/>
    <n v="2"/>
    <n v="0.18181818181818182"/>
  </r>
  <r>
    <d v="2025-09-06T00:00:00"/>
    <x v="48"/>
    <n v="5"/>
    <n v="5"/>
    <n v="1"/>
    <n v="17.53"/>
    <n v="1"/>
    <n v="0.2"/>
  </r>
  <r>
    <d v="2025-09-06T00:00:00"/>
    <x v="44"/>
    <n v="4"/>
    <n v="6"/>
    <n v="3"/>
    <n v="48.19"/>
    <n v="3"/>
    <n v="0.75"/>
  </r>
  <r>
    <d v="2025-09-06T00:00:00"/>
    <x v="3"/>
    <n v="35"/>
    <n v="50"/>
    <n v="3"/>
    <n v="116.43"/>
    <n v="3"/>
    <n v="8.5714285714285715E-2"/>
  </r>
  <r>
    <d v="2025-09-06T00:00:00"/>
    <x v="49"/>
    <n v="7"/>
    <n v="8"/>
    <n v="6"/>
    <n v="179.26"/>
    <n v="3"/>
    <n v="0.8571428571428571"/>
  </r>
  <r>
    <d v="2025-09-06T00:00:00"/>
    <x v="4"/>
    <n v="23"/>
    <n v="31"/>
    <n v="5"/>
    <n v="77.989999999999995"/>
    <n v="2"/>
    <n v="0.21739130434782608"/>
  </r>
  <r>
    <d v="2025-09-06T00:00:00"/>
    <x v="5"/>
    <n v="10"/>
    <n v="13"/>
    <n v="1"/>
    <n v="22.46"/>
    <n v="1"/>
    <n v="0.1"/>
  </r>
  <r>
    <d v="2025-09-06T00:00:00"/>
    <x v="6"/>
    <n v="19"/>
    <n v="30"/>
    <n v="5"/>
    <n v="114.15"/>
    <n v="5"/>
    <n v="0.26315789473684209"/>
  </r>
  <r>
    <d v="2025-09-06T00:00:00"/>
    <x v="7"/>
    <n v="18"/>
    <n v="28"/>
    <n v="16"/>
    <n v="430.37"/>
    <n v="8"/>
    <n v="0.88888888888888884"/>
  </r>
  <r>
    <d v="2025-09-06T00:00:00"/>
    <x v="8"/>
    <n v="79"/>
    <n v="116"/>
    <n v="26"/>
    <n v="597.25"/>
    <n v="21"/>
    <n v="0.32911392405063289"/>
  </r>
  <r>
    <d v="2025-09-06T00:00:00"/>
    <x v="9"/>
    <n v="23"/>
    <n v="29"/>
    <n v="3"/>
    <n v="64.69"/>
    <n v="3"/>
    <n v="0.13043478260869565"/>
  </r>
  <r>
    <d v="2025-09-06T00:00:00"/>
    <x v="10"/>
    <n v="23"/>
    <n v="28"/>
    <n v="2"/>
    <n v="74"/>
    <n v="1"/>
    <n v="8.6956521739130432E-2"/>
  </r>
  <r>
    <d v="2025-09-06T00:00:00"/>
    <x v="11"/>
    <n v="48"/>
    <n v="76"/>
    <n v="19"/>
    <n v="529.03"/>
    <n v="7"/>
    <n v="0.39583333333333331"/>
  </r>
  <r>
    <d v="2025-09-06T00:00:00"/>
    <x v="12"/>
    <n v="49"/>
    <n v="80"/>
    <n v="17"/>
    <n v="676.17"/>
    <n v="16"/>
    <n v="0.34693877551020408"/>
  </r>
  <r>
    <d v="2025-09-06T00:00:00"/>
    <x v="12"/>
    <n v="5"/>
    <n v="7"/>
    <n v="3"/>
    <n v="157.28"/>
    <n v="2"/>
    <n v="0.6"/>
  </r>
  <r>
    <d v="2025-09-06T00:00:00"/>
    <x v="13"/>
    <n v="58"/>
    <n v="83"/>
    <n v="12"/>
    <n v="157.55000000000001"/>
    <n v="11"/>
    <n v="0.20689655172413793"/>
  </r>
  <r>
    <d v="2025-09-06T00:00:00"/>
    <x v="13"/>
    <n v="6"/>
    <n v="7"/>
    <n v="6"/>
    <n v="100.22"/>
    <n v="3"/>
    <n v="1"/>
  </r>
  <r>
    <d v="2025-09-06T00:00:00"/>
    <x v="14"/>
    <n v="50"/>
    <n v="68"/>
    <n v="7"/>
    <n v="163.85"/>
    <n v="6"/>
    <n v="0.14000000000000001"/>
  </r>
  <r>
    <d v="2025-09-06T00:00:00"/>
    <x v="15"/>
    <n v="18"/>
    <n v="26"/>
    <n v="3"/>
    <n v="71.3"/>
    <n v="3"/>
    <n v="0.16666666666666666"/>
  </r>
  <r>
    <d v="2025-09-06T00:00:00"/>
    <x v="16"/>
    <n v="16"/>
    <n v="20"/>
    <n v="1"/>
    <n v="12.57"/>
    <n v="1"/>
    <n v="6.25E-2"/>
  </r>
  <r>
    <d v="2025-09-06T00:00:00"/>
    <x v="17"/>
    <n v="26"/>
    <n v="31"/>
    <n v="2"/>
    <n v="47.78"/>
    <n v="2"/>
    <n v="7.6923076923076927E-2"/>
  </r>
  <r>
    <d v="2025-09-06T00:00:00"/>
    <x v="18"/>
    <n v="56"/>
    <n v="80"/>
    <n v="21"/>
    <n v="768.08"/>
    <n v="11"/>
    <n v="0.375"/>
  </r>
  <r>
    <d v="2025-09-06T00:00:00"/>
    <x v="19"/>
    <n v="17"/>
    <n v="26"/>
    <n v="24"/>
    <n v="740.99"/>
    <n v="6"/>
    <n v="1.411764705882353"/>
  </r>
  <r>
    <d v="2025-09-06T00:00:00"/>
    <x v="20"/>
    <n v="11"/>
    <n v="11"/>
    <n v="15"/>
    <n v="439.63"/>
    <n v="7"/>
    <n v="1.3636363636363635"/>
  </r>
  <r>
    <d v="2025-09-06T00:00:00"/>
    <x v="21"/>
    <n v="48"/>
    <n v="74"/>
    <n v="19"/>
    <n v="488.96"/>
    <n v="15"/>
    <n v="0.39583333333333331"/>
  </r>
  <r>
    <d v="2025-09-06T00:00:00"/>
    <x v="22"/>
    <n v="52"/>
    <n v="63"/>
    <n v="13"/>
    <n v="303.82"/>
    <n v="10"/>
    <n v="0.25"/>
  </r>
  <r>
    <d v="2025-09-06T00:00:00"/>
    <x v="23"/>
    <n v="35"/>
    <n v="48"/>
    <n v="3"/>
    <n v="125.12"/>
    <n v="3"/>
    <n v="8.5714285714285715E-2"/>
  </r>
  <r>
    <d v="2025-09-06T00:00:00"/>
    <x v="24"/>
    <n v="9"/>
    <n v="11"/>
    <n v="1"/>
    <n v="30.94"/>
    <n v="1"/>
    <n v="0.1111111111111111"/>
  </r>
  <r>
    <d v="2025-09-06T00:00:00"/>
    <x v="25"/>
    <n v="10"/>
    <n v="13"/>
    <n v="4"/>
    <n v="108.06"/>
    <n v="3"/>
    <n v="0.4"/>
  </r>
  <r>
    <d v="2025-09-06T00:00:00"/>
    <x v="26"/>
    <n v="7"/>
    <n v="8"/>
    <n v="2"/>
    <n v="56.34"/>
    <n v="2"/>
    <n v="0.2857142857142857"/>
  </r>
  <r>
    <d v="2025-09-06T00:00:00"/>
    <x v="27"/>
    <n v="15"/>
    <n v="20"/>
    <n v="9"/>
    <n v="286.68"/>
    <n v="5"/>
    <n v="0.6"/>
  </r>
  <r>
    <d v="2025-09-06T00:00:00"/>
    <x v="28"/>
    <n v="9"/>
    <n v="13"/>
    <n v="8"/>
    <n v="267.83999999999997"/>
    <n v="5"/>
    <n v="0.88888888888888884"/>
  </r>
  <r>
    <d v="2025-09-06T00:00:00"/>
    <x v="29"/>
    <n v="61"/>
    <n v="91"/>
    <n v="30"/>
    <n v="928.29"/>
    <n v="27"/>
    <n v="0.49180327868852458"/>
  </r>
  <r>
    <d v="2025-09-06T00:00:00"/>
    <x v="30"/>
    <n v="12"/>
    <n v="21"/>
    <n v="14"/>
    <n v="391.65"/>
    <n v="3"/>
    <n v="1.1666666666666667"/>
  </r>
  <r>
    <d v="2025-09-06T00:00:00"/>
    <x v="32"/>
    <n v="17"/>
    <n v="21"/>
    <n v="2"/>
    <n v="53.91"/>
    <n v="1"/>
    <n v="0.11764705882352941"/>
  </r>
  <r>
    <d v="2025-09-06T00:00:00"/>
    <x v="33"/>
    <n v="17"/>
    <n v="24"/>
    <n v="11"/>
    <n v="901.6"/>
    <n v="9"/>
    <n v="0.6470588235294118"/>
  </r>
  <r>
    <d v="2025-09-06T00:00:00"/>
    <x v="34"/>
    <n v="17"/>
    <n v="19"/>
    <n v="2"/>
    <n v="179.7"/>
    <n v="2"/>
    <n v="0.11764705882352941"/>
  </r>
  <r>
    <d v="2025-09-06T00:00:00"/>
    <x v="35"/>
    <n v="12"/>
    <n v="16"/>
    <n v="1"/>
    <n v="12.9"/>
    <n v="1"/>
    <n v="8.3333333333333329E-2"/>
  </r>
  <r>
    <d v="2025-09-06T00:00:00"/>
    <x v="45"/>
    <n v="8"/>
    <n v="12"/>
    <n v="1"/>
    <n v="13.13"/>
    <n v="1"/>
    <n v="0.125"/>
  </r>
  <r>
    <d v="2025-09-06T00:00:00"/>
    <x v="37"/>
    <n v="6"/>
    <n v="7"/>
    <n v="3"/>
    <n v="239.5"/>
    <n v="2"/>
    <n v="0.5"/>
  </r>
  <r>
    <d v="2025-09-06T00:00:00"/>
    <x v="38"/>
    <n v="6"/>
    <n v="7"/>
    <n v="2"/>
    <n v="201.38"/>
    <n v="2"/>
    <n v="0.33333333333333331"/>
  </r>
  <r>
    <d v="2025-09-06T00:00:00"/>
    <x v="46"/>
    <n v="30"/>
    <n v="37"/>
    <n v="2"/>
    <n v="80.91"/>
    <n v="2"/>
    <n v="6.6666666666666666E-2"/>
  </r>
  <r>
    <d v="2025-09-06T00:00:00"/>
    <x v="43"/>
    <n v="17"/>
    <n v="21"/>
    <n v="1"/>
    <n v="35.880000000000003"/>
    <n v="1"/>
    <n v="5.8823529411764705E-2"/>
  </r>
  <r>
    <d v="2025-09-07T00:00:00"/>
    <x v="0"/>
    <n v="13"/>
    <n v="18"/>
    <n v="5"/>
    <n v="207.27"/>
    <n v="3"/>
    <n v="0.38461538461538464"/>
  </r>
  <r>
    <d v="2025-09-07T00:00:00"/>
    <x v="1"/>
    <n v="25"/>
    <n v="34"/>
    <n v="3"/>
    <n v="92.03"/>
    <n v="3"/>
    <n v="0.12"/>
  </r>
  <r>
    <d v="2025-09-07T00:00:00"/>
    <x v="39"/>
    <n v="3"/>
    <n v="4"/>
    <n v="1"/>
    <n v="31.58"/>
    <n v="1"/>
    <n v="0.33333333333333331"/>
  </r>
  <r>
    <d v="2025-09-07T00:00:00"/>
    <x v="48"/>
    <n v="2"/>
    <n v="2"/>
    <n v="1"/>
    <n v="19.64"/>
    <n v="1"/>
    <n v="0.5"/>
  </r>
  <r>
    <d v="2025-09-07T00:00:00"/>
    <x v="3"/>
    <n v="39"/>
    <n v="43"/>
    <n v="3"/>
    <n v="113.29"/>
    <n v="2"/>
    <n v="7.6923076923076927E-2"/>
  </r>
  <r>
    <d v="2025-09-07T00:00:00"/>
    <x v="4"/>
    <n v="25"/>
    <n v="34"/>
    <n v="1"/>
    <n v="17.559999999999999"/>
    <n v="1"/>
    <n v="0.04"/>
  </r>
  <r>
    <d v="2025-09-07T00:00:00"/>
    <x v="5"/>
    <n v="8"/>
    <n v="11"/>
    <n v="1"/>
    <n v="20.56"/>
    <n v="1"/>
    <n v="0.125"/>
  </r>
  <r>
    <d v="2025-09-07T00:00:00"/>
    <x v="40"/>
    <n v="18"/>
    <n v="21"/>
    <n v="3"/>
    <n v="57.86"/>
    <n v="3"/>
    <n v="0.16666666666666666"/>
  </r>
  <r>
    <d v="2025-09-07T00:00:00"/>
    <x v="41"/>
    <n v="14"/>
    <n v="17"/>
    <n v="2"/>
    <n v="47.11"/>
    <n v="2"/>
    <n v="0.14285714285714285"/>
  </r>
  <r>
    <d v="2025-09-07T00:00:00"/>
    <x v="6"/>
    <n v="10"/>
    <n v="14"/>
    <n v="1"/>
    <n v="24.61"/>
    <n v="1"/>
    <n v="0.1"/>
  </r>
  <r>
    <d v="2025-09-07T00:00:00"/>
    <x v="7"/>
    <n v="18"/>
    <n v="25"/>
    <n v="3"/>
    <n v="89.14"/>
    <n v="3"/>
    <n v="0.16666666666666666"/>
  </r>
  <r>
    <d v="2025-09-07T00:00:00"/>
    <x v="8"/>
    <n v="75"/>
    <n v="104"/>
    <n v="14"/>
    <n v="313.39"/>
    <n v="14"/>
    <n v="0.18666666666666668"/>
  </r>
  <r>
    <d v="2025-09-07T00:00:00"/>
    <x v="9"/>
    <n v="18"/>
    <n v="23"/>
    <n v="3"/>
    <n v="70.44"/>
    <n v="3"/>
    <n v="0.16666666666666666"/>
  </r>
  <r>
    <d v="2025-09-07T00:00:00"/>
    <x v="10"/>
    <n v="17"/>
    <n v="22"/>
    <n v="6"/>
    <n v="182.94"/>
    <n v="3"/>
    <n v="0.35294117647058826"/>
  </r>
  <r>
    <d v="2025-09-07T00:00:00"/>
    <x v="12"/>
    <n v="86"/>
    <n v="138"/>
    <n v="20"/>
    <n v="793.22"/>
    <n v="18"/>
    <n v="0.23255813953488372"/>
  </r>
  <r>
    <d v="2025-09-07T00:00:00"/>
    <x v="12"/>
    <n v="6"/>
    <n v="8"/>
    <n v="1"/>
    <n v="54.4"/>
    <n v="1"/>
    <n v="0.16666666666666666"/>
  </r>
  <r>
    <d v="2025-09-07T00:00:00"/>
    <x v="13"/>
    <n v="80"/>
    <n v="114"/>
    <n v="16"/>
    <n v="204.01"/>
    <n v="15"/>
    <n v="0.2"/>
  </r>
  <r>
    <d v="2025-09-07T00:00:00"/>
    <x v="14"/>
    <n v="67"/>
    <n v="89"/>
    <n v="10"/>
    <n v="219.23"/>
    <n v="10"/>
    <n v="0.14925373134328357"/>
  </r>
  <r>
    <d v="2025-09-07T00:00:00"/>
    <x v="15"/>
    <n v="20"/>
    <n v="30"/>
    <n v="6"/>
    <n v="121.32"/>
    <n v="6"/>
    <n v="0.3"/>
  </r>
  <r>
    <d v="2025-09-07T00:00:00"/>
    <x v="16"/>
    <n v="18"/>
    <n v="25"/>
    <n v="6"/>
    <n v="65.989999999999995"/>
    <n v="6"/>
    <n v="0.33333333333333331"/>
  </r>
  <r>
    <d v="2025-09-07T00:00:00"/>
    <x v="17"/>
    <n v="38"/>
    <n v="52"/>
    <n v="3"/>
    <n v="54.13"/>
    <n v="3"/>
    <n v="7.8947368421052627E-2"/>
  </r>
  <r>
    <d v="2025-09-07T00:00:00"/>
    <x v="18"/>
    <n v="65"/>
    <n v="96"/>
    <n v="26"/>
    <n v="946.28"/>
    <n v="15"/>
    <n v="0.4"/>
  </r>
  <r>
    <d v="2025-09-07T00:00:00"/>
    <x v="19"/>
    <n v="25"/>
    <n v="31"/>
    <n v="7"/>
    <n v="226.69"/>
    <n v="7"/>
    <n v="0.28000000000000003"/>
  </r>
  <r>
    <d v="2025-09-07T00:00:00"/>
    <x v="20"/>
    <n v="13"/>
    <n v="17"/>
    <n v="8"/>
    <n v="237.9"/>
    <n v="6"/>
    <n v="0.61538461538461542"/>
  </r>
  <r>
    <d v="2025-09-07T00:00:00"/>
    <x v="21"/>
    <n v="39"/>
    <n v="43"/>
    <n v="8"/>
    <n v="205.28"/>
    <n v="5"/>
    <n v="0.20512820512820512"/>
  </r>
  <r>
    <d v="2025-09-07T00:00:00"/>
    <x v="22"/>
    <n v="31"/>
    <n v="44"/>
    <n v="18"/>
    <n v="408.76"/>
    <n v="12"/>
    <n v="0.58064516129032262"/>
  </r>
  <r>
    <d v="2025-09-07T00:00:00"/>
    <x v="23"/>
    <n v="21"/>
    <n v="29"/>
    <n v="11"/>
    <n v="405.11"/>
    <n v="6"/>
    <n v="0.52380952380952384"/>
  </r>
  <r>
    <d v="2025-09-07T00:00:00"/>
    <x v="23"/>
    <n v="0"/>
    <n v="0"/>
    <n v="1"/>
    <n v="59.6"/>
    <n v="1"/>
    <n v="0"/>
  </r>
  <r>
    <d v="2025-09-07T00:00:00"/>
    <x v="24"/>
    <n v="14"/>
    <n v="15"/>
    <n v="2"/>
    <n v="66.099999999999994"/>
    <n v="2"/>
    <n v="0.14285714285714285"/>
  </r>
  <r>
    <d v="2025-09-07T00:00:00"/>
    <x v="25"/>
    <n v="11"/>
    <n v="12"/>
    <n v="5"/>
    <n v="143.32"/>
    <n v="1"/>
    <n v="0.45454545454545453"/>
  </r>
  <r>
    <d v="2025-09-07T00:00:00"/>
    <x v="26"/>
    <n v="5"/>
    <n v="6"/>
    <n v="3"/>
    <n v="88.58"/>
    <n v="3"/>
    <n v="0.6"/>
  </r>
  <r>
    <d v="2025-09-07T00:00:00"/>
    <x v="27"/>
    <n v="17"/>
    <n v="35"/>
    <n v="12"/>
    <n v="393.55"/>
    <n v="7"/>
    <n v="0.70588235294117652"/>
  </r>
  <r>
    <d v="2025-09-07T00:00:00"/>
    <x v="28"/>
    <n v="12"/>
    <n v="18"/>
    <n v="3"/>
    <n v="91.46"/>
    <n v="3"/>
    <n v="0.25"/>
  </r>
  <r>
    <d v="2025-09-07T00:00:00"/>
    <x v="29"/>
    <n v="59"/>
    <n v="69"/>
    <n v="16"/>
    <n v="507.56"/>
    <n v="14"/>
    <n v="0.2711864406779661"/>
  </r>
  <r>
    <d v="2025-09-07T00:00:00"/>
    <x v="42"/>
    <n v="6"/>
    <n v="6"/>
    <n v="1"/>
    <n v="27.61"/>
    <n v="1"/>
    <n v="0.16666666666666666"/>
  </r>
  <r>
    <d v="2025-09-07T00:00:00"/>
    <x v="30"/>
    <n v="31"/>
    <n v="47"/>
    <n v="19"/>
    <n v="582.92999999999995"/>
    <n v="10"/>
    <n v="0.61290322580645162"/>
  </r>
  <r>
    <d v="2025-09-07T00:00:00"/>
    <x v="32"/>
    <n v="13"/>
    <n v="18"/>
    <n v="7"/>
    <n v="180.27"/>
    <n v="4"/>
    <n v="0.53846153846153844"/>
  </r>
  <r>
    <d v="2025-09-07T00:00:00"/>
    <x v="33"/>
    <n v="16"/>
    <n v="21"/>
    <n v="13"/>
    <n v="1008.3"/>
    <n v="12"/>
    <n v="0.8125"/>
  </r>
  <r>
    <d v="2025-09-07T00:00:00"/>
    <x v="34"/>
    <n v="17"/>
    <n v="21"/>
    <n v="6"/>
    <n v="433.97"/>
    <n v="2"/>
    <n v="0.35294117647058826"/>
  </r>
  <r>
    <d v="2025-09-07T00:00:00"/>
    <x v="35"/>
    <n v="15"/>
    <n v="17"/>
    <n v="2"/>
    <n v="34.340000000000003"/>
    <n v="2"/>
    <n v="0.13333333333333333"/>
  </r>
  <r>
    <d v="2025-09-07T00:00:00"/>
    <x v="45"/>
    <n v="7"/>
    <n v="7"/>
    <n v="2"/>
    <n v="27.46"/>
    <n v="2"/>
    <n v="0.2857142857142857"/>
  </r>
  <r>
    <d v="2025-09-07T00:00:00"/>
    <x v="36"/>
    <n v="15"/>
    <n v="17"/>
    <n v="1"/>
    <n v="30.52"/>
    <n v="1"/>
    <n v="6.6666666666666666E-2"/>
  </r>
  <r>
    <d v="2025-09-07T00:00:00"/>
    <x v="47"/>
    <n v="12"/>
    <n v="15"/>
    <n v="1"/>
    <n v="28.37"/>
    <n v="1"/>
    <n v="8.3333333333333329E-2"/>
  </r>
  <r>
    <d v="2025-09-07T00:00:00"/>
    <x v="37"/>
    <n v="8"/>
    <n v="11"/>
    <n v="3"/>
    <n v="247.81"/>
    <n v="2"/>
    <n v="0.375"/>
  </r>
  <r>
    <d v="2025-09-07T00:00:00"/>
    <x v="38"/>
    <n v="4"/>
    <n v="4"/>
    <n v="2"/>
    <n v="184.01"/>
    <n v="1"/>
    <n v="0.5"/>
  </r>
  <r>
    <d v="2025-09-07T00:00:00"/>
    <x v="43"/>
    <n v="12"/>
    <n v="20"/>
    <n v="2"/>
    <n v="56.61"/>
    <n v="2"/>
    <n v="0.16666666666666666"/>
  </r>
  <r>
    <d v="2025-09-08T00:00:00"/>
    <x v="0"/>
    <n v="16"/>
    <n v="27"/>
    <n v="5"/>
    <n v="210.29"/>
    <n v="3"/>
    <n v="0.3125"/>
  </r>
  <r>
    <d v="2025-09-08T00:00:00"/>
    <x v="1"/>
    <n v="22"/>
    <n v="29"/>
    <n v="6"/>
    <n v="212.59"/>
    <n v="3"/>
    <n v="0.27272727272727271"/>
  </r>
  <r>
    <d v="2025-09-08T00:00:00"/>
    <x v="2"/>
    <n v="6"/>
    <n v="9"/>
    <n v="1"/>
    <n v="40.79"/>
    <n v="1"/>
    <n v="0.16666666666666666"/>
  </r>
  <r>
    <d v="2025-09-08T00:00:00"/>
    <x v="39"/>
    <n v="2"/>
    <n v="2"/>
    <n v="2"/>
    <n v="61.02"/>
    <n v="1"/>
    <n v="1"/>
  </r>
  <r>
    <d v="2025-09-08T00:00:00"/>
    <x v="48"/>
    <n v="3"/>
    <n v="8"/>
    <n v="1"/>
    <n v="18.66"/>
    <n v="1"/>
    <n v="0.33333333333333331"/>
  </r>
  <r>
    <d v="2025-09-08T00:00:00"/>
    <x v="3"/>
    <n v="33"/>
    <n v="44"/>
    <n v="1"/>
    <n v="39.61"/>
    <n v="1"/>
    <n v="3.0303030303030304E-2"/>
  </r>
  <r>
    <d v="2025-09-08T00:00:00"/>
    <x v="4"/>
    <n v="18"/>
    <n v="21"/>
    <n v="1"/>
    <n v="17.8"/>
    <n v="1"/>
    <n v="5.5555555555555552E-2"/>
  </r>
  <r>
    <d v="2025-09-08T00:00:00"/>
    <x v="5"/>
    <n v="17"/>
    <n v="20"/>
    <n v="3"/>
    <n v="69.48"/>
    <n v="2"/>
    <n v="0.17647058823529413"/>
  </r>
  <r>
    <d v="2025-09-08T00:00:00"/>
    <x v="40"/>
    <n v="16"/>
    <n v="22"/>
    <n v="3"/>
    <n v="51.5"/>
    <n v="3"/>
    <n v="0.1875"/>
  </r>
  <r>
    <d v="2025-09-08T00:00:00"/>
    <x v="41"/>
    <n v="19"/>
    <n v="25"/>
    <n v="2"/>
    <n v="43.2"/>
    <n v="2"/>
    <n v="0.10526315789473684"/>
  </r>
  <r>
    <d v="2025-09-08T00:00:00"/>
    <x v="6"/>
    <n v="29"/>
    <n v="42"/>
    <n v="3"/>
    <n v="76.73"/>
    <n v="3"/>
    <n v="0.10344827586206896"/>
  </r>
  <r>
    <d v="2025-09-08T00:00:00"/>
    <x v="6"/>
    <n v="2"/>
    <n v="2"/>
    <n v="1"/>
    <n v="37.75"/>
    <n v="1"/>
    <n v="0.5"/>
  </r>
  <r>
    <d v="2025-09-08T00:00:00"/>
    <x v="7"/>
    <n v="23"/>
    <n v="32"/>
    <n v="21"/>
    <n v="584.03"/>
    <n v="10"/>
    <n v="0.91304347826086951"/>
  </r>
  <r>
    <d v="2025-09-08T00:00:00"/>
    <x v="8"/>
    <n v="89"/>
    <n v="109"/>
    <n v="34"/>
    <n v="765.08"/>
    <n v="32"/>
    <n v="0.38202247191011235"/>
  </r>
  <r>
    <d v="2025-09-08T00:00:00"/>
    <x v="9"/>
    <n v="21"/>
    <n v="30"/>
    <n v="7"/>
    <n v="140.6"/>
    <n v="7"/>
    <n v="0.33333333333333331"/>
  </r>
  <r>
    <d v="2025-09-08T00:00:00"/>
    <x v="10"/>
    <n v="11"/>
    <n v="15"/>
    <n v="12"/>
    <n v="369.24"/>
    <n v="6"/>
    <n v="1.0909090909090908"/>
  </r>
  <r>
    <d v="2025-09-08T00:00:00"/>
    <x v="11"/>
    <n v="32"/>
    <n v="43"/>
    <n v="6"/>
    <n v="165.9"/>
    <n v="5"/>
    <n v="0.1875"/>
  </r>
  <r>
    <d v="2025-09-08T00:00:00"/>
    <x v="12"/>
    <n v="79"/>
    <n v="118"/>
    <n v="15"/>
    <n v="600.73"/>
    <n v="15"/>
    <n v="0.189873417721519"/>
  </r>
  <r>
    <d v="2025-09-08T00:00:00"/>
    <x v="12"/>
    <n v="9"/>
    <n v="13"/>
    <n v="3"/>
    <n v="139.85"/>
    <n v="3"/>
    <n v="0.33333333333333331"/>
  </r>
  <r>
    <d v="2025-09-08T00:00:00"/>
    <x v="13"/>
    <n v="67"/>
    <n v="95"/>
    <n v="11"/>
    <n v="146.63"/>
    <n v="11"/>
    <n v="0.16417910447761194"/>
  </r>
  <r>
    <d v="2025-09-08T00:00:00"/>
    <x v="14"/>
    <n v="65"/>
    <n v="83"/>
    <n v="10"/>
    <n v="223.16"/>
    <n v="9"/>
    <n v="0.15384615384615385"/>
  </r>
  <r>
    <d v="2025-09-08T00:00:00"/>
    <x v="15"/>
    <n v="34"/>
    <n v="53"/>
    <n v="6"/>
    <n v="127.16"/>
    <n v="6"/>
    <n v="0.17647058823529413"/>
  </r>
  <r>
    <d v="2025-09-08T00:00:00"/>
    <x v="16"/>
    <n v="25"/>
    <n v="34"/>
    <n v="8"/>
    <n v="87.65"/>
    <n v="8"/>
    <n v="0.32"/>
  </r>
  <r>
    <d v="2025-09-08T00:00:00"/>
    <x v="17"/>
    <n v="25"/>
    <n v="32"/>
    <n v="2"/>
    <n v="37.86"/>
    <n v="2"/>
    <n v="0.08"/>
  </r>
  <r>
    <d v="2025-09-08T00:00:00"/>
    <x v="18"/>
    <n v="90"/>
    <n v="133"/>
    <n v="37"/>
    <n v="1341.65"/>
    <n v="22"/>
    <n v="0.41111111111111109"/>
  </r>
  <r>
    <d v="2025-09-08T00:00:00"/>
    <x v="19"/>
    <n v="23"/>
    <n v="35"/>
    <n v="19"/>
    <n v="572.27"/>
    <n v="10"/>
    <n v="0.82608695652173914"/>
  </r>
  <r>
    <d v="2025-09-08T00:00:00"/>
    <x v="20"/>
    <n v="31"/>
    <n v="39"/>
    <n v="14"/>
    <n v="412.32"/>
    <n v="8"/>
    <n v="0.45161290322580644"/>
  </r>
  <r>
    <d v="2025-09-08T00:00:00"/>
    <x v="21"/>
    <n v="35"/>
    <n v="39"/>
    <n v="22"/>
    <n v="562.11"/>
    <n v="19"/>
    <n v="0.62857142857142856"/>
  </r>
  <r>
    <d v="2025-09-08T00:00:00"/>
    <x v="22"/>
    <n v="40"/>
    <n v="52"/>
    <n v="24"/>
    <n v="537.49"/>
    <n v="16"/>
    <n v="0.6"/>
  </r>
  <r>
    <d v="2025-09-08T00:00:00"/>
    <x v="23"/>
    <n v="31"/>
    <n v="43"/>
    <n v="11"/>
    <n v="388.08"/>
    <n v="6"/>
    <n v="0.35483870967741937"/>
  </r>
  <r>
    <d v="2025-09-08T00:00:00"/>
    <x v="24"/>
    <n v="20"/>
    <n v="24"/>
    <n v="4"/>
    <n v="129.93"/>
    <n v="4"/>
    <n v="0.2"/>
  </r>
  <r>
    <d v="2025-09-08T00:00:00"/>
    <x v="25"/>
    <n v="23"/>
    <n v="38"/>
    <n v="8"/>
    <n v="222.03"/>
    <n v="6"/>
    <n v="0.34782608695652173"/>
  </r>
  <r>
    <d v="2025-09-08T00:00:00"/>
    <x v="26"/>
    <n v="13"/>
    <n v="18"/>
    <n v="10"/>
    <n v="270.89"/>
    <n v="7"/>
    <n v="0.76923076923076927"/>
  </r>
  <r>
    <d v="2025-09-08T00:00:00"/>
    <x v="27"/>
    <n v="24"/>
    <n v="41"/>
    <n v="21"/>
    <n v="691.11"/>
    <n v="13"/>
    <n v="0.875"/>
  </r>
  <r>
    <d v="2025-09-08T00:00:00"/>
    <x v="28"/>
    <n v="17"/>
    <n v="21"/>
    <n v="14"/>
    <n v="448.51"/>
    <n v="7"/>
    <n v="0.82352941176470584"/>
  </r>
  <r>
    <d v="2025-09-08T00:00:00"/>
    <x v="29"/>
    <n v="77"/>
    <n v="107"/>
    <n v="20"/>
    <n v="621.61"/>
    <n v="20"/>
    <n v="0.25974025974025972"/>
  </r>
  <r>
    <d v="2025-09-08T00:00:00"/>
    <x v="42"/>
    <n v="3"/>
    <n v="3"/>
    <n v="1"/>
    <n v="31.36"/>
    <n v="1"/>
    <n v="0.33333333333333331"/>
  </r>
  <r>
    <d v="2025-09-08T00:00:00"/>
    <x v="30"/>
    <n v="23"/>
    <n v="29"/>
    <n v="14"/>
    <n v="438.42"/>
    <n v="8"/>
    <n v="0.60869565217391308"/>
  </r>
  <r>
    <d v="2025-09-08T00:00:00"/>
    <x v="31"/>
    <n v="6"/>
    <n v="8"/>
    <n v="4"/>
    <n v="93.03"/>
    <n v="2"/>
    <n v="0.66666666666666663"/>
  </r>
  <r>
    <d v="2025-09-08T00:00:00"/>
    <x v="32"/>
    <n v="14"/>
    <n v="21"/>
    <n v="6"/>
    <n v="142.72"/>
    <n v="5"/>
    <n v="0.42857142857142855"/>
  </r>
  <r>
    <d v="2025-09-08T00:00:00"/>
    <x v="33"/>
    <n v="34"/>
    <n v="48"/>
    <n v="47"/>
    <n v="3710.55"/>
    <n v="28"/>
    <n v="1.3823529411764706"/>
  </r>
  <r>
    <d v="2025-09-08T00:00:00"/>
    <x v="34"/>
    <n v="22"/>
    <n v="28"/>
    <n v="15"/>
    <n v="1121.44"/>
    <n v="7"/>
    <n v="0.68181818181818177"/>
  </r>
  <r>
    <d v="2025-09-08T00:00:00"/>
    <x v="45"/>
    <n v="12"/>
    <n v="13"/>
    <n v="2"/>
    <n v="30.67"/>
    <n v="2"/>
    <n v="0.16666666666666666"/>
  </r>
  <r>
    <d v="2025-09-08T00:00:00"/>
    <x v="36"/>
    <n v="9"/>
    <n v="9"/>
    <n v="2"/>
    <n v="69.02"/>
    <n v="2"/>
    <n v="0.22222222222222221"/>
  </r>
  <r>
    <d v="2025-09-08T00:00:00"/>
    <x v="47"/>
    <n v="12"/>
    <n v="12"/>
    <n v="1"/>
    <n v="25.84"/>
    <n v="1"/>
    <n v="8.3333333333333329E-2"/>
  </r>
  <r>
    <d v="2025-09-08T00:00:00"/>
    <x v="37"/>
    <n v="12"/>
    <n v="19"/>
    <n v="5"/>
    <n v="362.48"/>
    <n v="3"/>
    <n v="0.41666666666666669"/>
  </r>
  <r>
    <d v="2025-09-08T00:00:00"/>
    <x v="38"/>
    <n v="21"/>
    <n v="25"/>
    <n v="15"/>
    <n v="1307.97"/>
    <n v="11"/>
    <n v="0.7142857142857143"/>
  </r>
  <r>
    <d v="2025-09-08T00:00:00"/>
    <x v="46"/>
    <n v="15"/>
    <n v="19"/>
    <n v="4"/>
    <n v="104.48"/>
    <n v="3"/>
    <n v="0.26666666666666666"/>
  </r>
  <r>
    <d v="2025-09-08T00:00:00"/>
    <x v="43"/>
    <n v="14"/>
    <n v="19"/>
    <n v="2"/>
    <n v="64.23"/>
    <n v="2"/>
    <n v="0.14285714285714285"/>
  </r>
  <r>
    <d v="2025-09-09T00:00:00"/>
    <x v="0"/>
    <n v="13"/>
    <n v="17"/>
    <n v="3"/>
    <n v="114.3"/>
    <n v="3"/>
    <n v="0.23076923076923078"/>
  </r>
  <r>
    <d v="2025-09-09T00:00:00"/>
    <x v="1"/>
    <n v="28"/>
    <n v="38"/>
    <n v="15"/>
    <n v="529.79999999999995"/>
    <n v="11"/>
    <n v="0.5357142857142857"/>
  </r>
  <r>
    <d v="2025-09-09T00:00:00"/>
    <x v="2"/>
    <n v="5"/>
    <n v="7"/>
    <n v="3"/>
    <n v="115.45"/>
    <n v="1"/>
    <n v="0.6"/>
  </r>
  <r>
    <d v="2025-09-09T00:00:00"/>
    <x v="48"/>
    <n v="4"/>
    <n v="6"/>
    <n v="1"/>
    <n v="19.77"/>
    <n v="1"/>
    <n v="0.25"/>
  </r>
  <r>
    <d v="2025-09-09T00:00:00"/>
    <x v="44"/>
    <n v="4"/>
    <n v="5"/>
    <n v="2"/>
    <n v="29.33"/>
    <n v="2"/>
    <n v="0.5"/>
  </r>
  <r>
    <d v="2025-09-09T00:00:00"/>
    <x v="3"/>
    <n v="31"/>
    <n v="46"/>
    <n v="5"/>
    <n v="172.69"/>
    <n v="5"/>
    <n v="0.16129032258064516"/>
  </r>
  <r>
    <d v="2025-09-09T00:00:00"/>
    <x v="49"/>
    <n v="7"/>
    <n v="8"/>
    <n v="1"/>
    <n v="27.62"/>
    <n v="1"/>
    <n v="0.14285714285714285"/>
  </r>
  <r>
    <d v="2025-09-09T00:00:00"/>
    <x v="4"/>
    <n v="14"/>
    <n v="21"/>
    <n v="3"/>
    <n v="55.91"/>
    <n v="3"/>
    <n v="0.21428571428571427"/>
  </r>
  <r>
    <d v="2025-09-09T00:00:00"/>
    <x v="5"/>
    <n v="16"/>
    <n v="20"/>
    <n v="4"/>
    <n v="88.07"/>
    <n v="4"/>
    <n v="0.25"/>
  </r>
  <r>
    <d v="2025-09-09T00:00:00"/>
    <x v="40"/>
    <n v="13"/>
    <n v="17"/>
    <n v="1"/>
    <n v="19.62"/>
    <n v="1"/>
    <n v="7.6923076923076927E-2"/>
  </r>
  <r>
    <d v="2025-09-09T00:00:00"/>
    <x v="41"/>
    <n v="11"/>
    <n v="18"/>
    <n v="3"/>
    <n v="59.53"/>
    <n v="3"/>
    <n v="0.27272727272727271"/>
  </r>
  <r>
    <d v="2025-09-09T00:00:00"/>
    <x v="6"/>
    <n v="17"/>
    <n v="20"/>
    <n v="5"/>
    <n v="117.55"/>
    <n v="5"/>
    <n v="0.29411764705882354"/>
  </r>
  <r>
    <d v="2025-09-09T00:00:00"/>
    <x v="7"/>
    <n v="23"/>
    <n v="36"/>
    <n v="4"/>
    <n v="124.27"/>
    <n v="4"/>
    <n v="0.17391304347826086"/>
  </r>
  <r>
    <d v="2025-09-09T00:00:00"/>
    <x v="8"/>
    <n v="68"/>
    <n v="89"/>
    <n v="18"/>
    <n v="430.99"/>
    <n v="18"/>
    <n v="0.26470588235294118"/>
  </r>
  <r>
    <d v="2025-09-09T00:00:00"/>
    <x v="9"/>
    <n v="37"/>
    <n v="50"/>
    <n v="5"/>
    <n v="103.07"/>
    <n v="5"/>
    <n v="0.13513513513513514"/>
  </r>
  <r>
    <d v="2025-09-09T00:00:00"/>
    <x v="10"/>
    <n v="48"/>
    <n v="64"/>
    <n v="11"/>
    <n v="360.01"/>
    <n v="5"/>
    <n v="0.22916666666666666"/>
  </r>
  <r>
    <d v="2025-09-09T00:00:00"/>
    <x v="11"/>
    <n v="24"/>
    <n v="37"/>
    <n v="12"/>
    <n v="329.19"/>
    <n v="7"/>
    <n v="0.5"/>
  </r>
  <r>
    <d v="2025-09-09T00:00:00"/>
    <x v="12"/>
    <n v="111"/>
    <n v="174"/>
    <n v="25"/>
    <n v="1034.05"/>
    <n v="25"/>
    <n v="0.22522522522522523"/>
  </r>
  <r>
    <d v="2025-09-09T00:00:00"/>
    <x v="13"/>
    <n v="78"/>
    <n v="120"/>
    <n v="16"/>
    <n v="199.96"/>
    <n v="16"/>
    <n v="0.20512820512820512"/>
  </r>
  <r>
    <d v="2025-09-09T00:00:00"/>
    <x v="13"/>
    <n v="8"/>
    <n v="10"/>
    <n v="3"/>
    <n v="49.06"/>
    <n v="2"/>
    <n v="0.375"/>
  </r>
  <r>
    <d v="2025-09-09T00:00:00"/>
    <x v="14"/>
    <n v="58"/>
    <n v="77"/>
    <n v="2"/>
    <n v="51.46"/>
    <n v="2"/>
    <n v="3.4482758620689655E-2"/>
  </r>
  <r>
    <d v="2025-09-09T00:00:00"/>
    <x v="15"/>
    <n v="27"/>
    <n v="32"/>
    <n v="8"/>
    <n v="173.6"/>
    <n v="7"/>
    <n v="0.29629629629629628"/>
  </r>
  <r>
    <d v="2025-09-09T00:00:00"/>
    <x v="16"/>
    <n v="28"/>
    <n v="39"/>
    <n v="18"/>
    <n v="201.8"/>
    <n v="9"/>
    <n v="0.6428571428571429"/>
  </r>
  <r>
    <d v="2025-09-09T00:00:00"/>
    <x v="17"/>
    <n v="28"/>
    <n v="38"/>
    <n v="3"/>
    <n v="75.55"/>
    <n v="2"/>
    <n v="0.10714285714285714"/>
  </r>
  <r>
    <d v="2025-09-09T00:00:00"/>
    <x v="18"/>
    <n v="101"/>
    <n v="126"/>
    <n v="31"/>
    <n v="1163.3699999999999"/>
    <n v="23"/>
    <n v="0.30693069306930693"/>
  </r>
  <r>
    <d v="2025-09-09T00:00:00"/>
    <x v="19"/>
    <n v="27"/>
    <n v="32"/>
    <n v="17"/>
    <n v="540.9"/>
    <n v="10"/>
    <n v="0.62962962962962965"/>
  </r>
  <r>
    <d v="2025-09-09T00:00:00"/>
    <x v="20"/>
    <n v="20"/>
    <n v="25"/>
    <n v="11"/>
    <n v="350.22"/>
    <n v="10"/>
    <n v="0.55000000000000004"/>
  </r>
  <r>
    <d v="2025-09-09T00:00:00"/>
    <x v="21"/>
    <n v="53"/>
    <n v="77"/>
    <n v="26"/>
    <n v="677.22"/>
    <n v="16"/>
    <n v="0.49056603773584906"/>
  </r>
  <r>
    <d v="2025-09-09T00:00:00"/>
    <x v="22"/>
    <n v="62"/>
    <n v="76"/>
    <n v="11"/>
    <n v="264.02"/>
    <n v="11"/>
    <n v="0.17741935483870969"/>
  </r>
  <r>
    <d v="2025-09-09T00:00:00"/>
    <x v="23"/>
    <n v="43"/>
    <n v="56"/>
    <n v="7"/>
    <n v="247.05"/>
    <n v="6"/>
    <n v="0.16279069767441862"/>
  </r>
  <r>
    <d v="2025-09-09T00:00:00"/>
    <x v="24"/>
    <n v="6"/>
    <n v="7"/>
    <n v="2"/>
    <n v="70.91"/>
    <n v="2"/>
    <n v="0.33333333333333331"/>
  </r>
  <r>
    <d v="2025-09-09T00:00:00"/>
    <x v="25"/>
    <n v="14"/>
    <n v="17"/>
    <n v="3"/>
    <n v="73.56"/>
    <n v="3"/>
    <n v="0.21428571428571427"/>
  </r>
  <r>
    <d v="2025-09-09T00:00:00"/>
    <x v="26"/>
    <n v="6"/>
    <n v="8"/>
    <n v="9"/>
    <n v="226.04"/>
    <n v="4"/>
    <n v="1.5"/>
  </r>
  <r>
    <d v="2025-09-09T00:00:00"/>
    <x v="27"/>
    <n v="21"/>
    <n v="28"/>
    <n v="25"/>
    <n v="829.45"/>
    <n v="12"/>
    <n v="1.1904761904761905"/>
  </r>
  <r>
    <d v="2025-09-09T00:00:00"/>
    <x v="28"/>
    <n v="14"/>
    <n v="18"/>
    <n v="2"/>
    <n v="75.819999999999993"/>
    <n v="2"/>
    <n v="0.14285714285714285"/>
  </r>
  <r>
    <d v="2025-09-09T00:00:00"/>
    <x v="29"/>
    <n v="74"/>
    <n v="102"/>
    <n v="35"/>
    <n v="1097.0899999999999"/>
    <n v="32"/>
    <n v="0.47297297297297297"/>
  </r>
  <r>
    <d v="2025-09-09T00:00:00"/>
    <x v="30"/>
    <n v="26"/>
    <n v="39"/>
    <n v="11"/>
    <n v="308.42"/>
    <n v="4"/>
    <n v="0.42307692307692307"/>
  </r>
  <r>
    <d v="2025-09-09T00:00:00"/>
    <x v="31"/>
    <n v="14"/>
    <n v="21"/>
    <n v="8"/>
    <n v="199.65"/>
    <n v="4"/>
    <n v="0.5714285714285714"/>
  </r>
  <r>
    <d v="2025-09-09T00:00:00"/>
    <x v="32"/>
    <n v="19"/>
    <n v="23"/>
    <n v="7"/>
    <n v="174.45"/>
    <n v="5"/>
    <n v="0.36842105263157893"/>
  </r>
  <r>
    <d v="2025-09-09T00:00:00"/>
    <x v="33"/>
    <n v="34"/>
    <n v="51"/>
    <n v="34"/>
    <n v="2696.36"/>
    <n v="21"/>
    <n v="1"/>
  </r>
  <r>
    <d v="2025-09-09T00:00:00"/>
    <x v="34"/>
    <n v="33"/>
    <n v="39"/>
    <n v="18"/>
    <n v="1351.62"/>
    <n v="11"/>
    <n v="0.54545454545454541"/>
  </r>
  <r>
    <d v="2025-09-09T00:00:00"/>
    <x v="35"/>
    <n v="13"/>
    <n v="22"/>
    <n v="1"/>
    <n v="18.75"/>
    <n v="1"/>
    <n v="7.6923076923076927E-2"/>
  </r>
  <r>
    <d v="2025-09-09T00:00:00"/>
    <x v="47"/>
    <n v="8"/>
    <n v="14"/>
    <n v="4"/>
    <n v="111.75"/>
    <n v="2"/>
    <n v="0.5"/>
  </r>
  <r>
    <d v="2025-09-09T00:00:00"/>
    <x v="37"/>
    <n v="12"/>
    <n v="12"/>
    <n v="7"/>
    <n v="550.04999999999995"/>
    <n v="3"/>
    <n v="0.58333333333333337"/>
  </r>
  <r>
    <d v="2025-09-09T00:00:00"/>
    <x v="46"/>
    <n v="28"/>
    <n v="37"/>
    <n v="5"/>
    <n v="189.92"/>
    <n v="4"/>
    <n v="0.17857142857142858"/>
  </r>
  <r>
    <d v="2025-09-09T00:00:00"/>
    <x v="43"/>
    <n v="22"/>
    <n v="28"/>
    <n v="16"/>
    <n v="459.73"/>
    <n v="6"/>
    <n v="0.72727272727272729"/>
  </r>
  <r>
    <d v="2025-09-10T00:00:00"/>
    <x v="0"/>
    <n v="23"/>
    <n v="28"/>
    <n v="4"/>
    <n v="150.69999999999999"/>
    <n v="4"/>
    <n v="0.17391304347826086"/>
  </r>
  <r>
    <d v="2025-09-10T00:00:00"/>
    <x v="1"/>
    <n v="25"/>
    <n v="36"/>
    <n v="3"/>
    <n v="105.31"/>
    <n v="3"/>
    <n v="0.12"/>
  </r>
  <r>
    <d v="2025-09-10T00:00:00"/>
    <x v="2"/>
    <n v="4"/>
    <n v="4"/>
    <n v="1"/>
    <n v="33.54"/>
    <n v="1"/>
    <n v="0.25"/>
  </r>
  <r>
    <d v="2025-09-10T00:00:00"/>
    <x v="39"/>
    <n v="9"/>
    <n v="12"/>
    <n v="2"/>
    <n v="58.88"/>
    <n v="1"/>
    <n v="0.22222222222222221"/>
  </r>
  <r>
    <d v="2025-09-10T00:00:00"/>
    <x v="3"/>
    <n v="38"/>
    <n v="47"/>
    <n v="6"/>
    <n v="211.61"/>
    <n v="6"/>
    <n v="0.15789473684210525"/>
  </r>
  <r>
    <d v="2025-09-10T00:00:00"/>
    <x v="5"/>
    <n v="19"/>
    <n v="20"/>
    <n v="2"/>
    <n v="48.88"/>
    <n v="2"/>
    <n v="0.10526315789473684"/>
  </r>
  <r>
    <d v="2025-09-10T00:00:00"/>
    <x v="40"/>
    <n v="18"/>
    <n v="20"/>
    <n v="1"/>
    <n v="18.43"/>
    <n v="1"/>
    <n v="5.5555555555555552E-2"/>
  </r>
  <r>
    <d v="2025-09-10T00:00:00"/>
    <x v="41"/>
    <n v="16"/>
    <n v="18"/>
    <n v="1"/>
    <n v="22.76"/>
    <n v="1"/>
    <n v="6.25E-2"/>
  </r>
  <r>
    <d v="2025-09-10T00:00:00"/>
    <x v="6"/>
    <n v="19"/>
    <n v="27"/>
    <n v="2"/>
    <n v="57.54"/>
    <n v="2"/>
    <n v="0.10526315789473684"/>
  </r>
  <r>
    <d v="2025-09-10T00:00:00"/>
    <x v="7"/>
    <n v="30"/>
    <n v="45"/>
    <n v="4"/>
    <n v="123.73"/>
    <n v="4"/>
    <n v="0.13333333333333333"/>
  </r>
  <r>
    <d v="2025-09-10T00:00:00"/>
    <x v="8"/>
    <n v="79"/>
    <n v="102"/>
    <n v="24"/>
    <n v="560.13"/>
    <n v="21"/>
    <n v="0.30379746835443039"/>
  </r>
  <r>
    <d v="2025-09-10T00:00:00"/>
    <x v="9"/>
    <n v="32"/>
    <n v="38"/>
    <n v="4"/>
    <n v="91.41"/>
    <n v="3"/>
    <n v="0.125"/>
  </r>
  <r>
    <d v="2025-09-10T00:00:00"/>
    <x v="10"/>
    <n v="44"/>
    <n v="56"/>
    <n v="11"/>
    <n v="292.54000000000002"/>
    <n v="6"/>
    <n v="0.25"/>
  </r>
  <r>
    <d v="2025-09-10T00:00:00"/>
    <x v="11"/>
    <n v="37"/>
    <n v="55"/>
    <n v="9"/>
    <n v="256.29000000000002"/>
    <n v="4"/>
    <n v="0.24324324324324326"/>
  </r>
  <r>
    <d v="2025-09-10T00:00:00"/>
    <x v="12"/>
    <n v="124"/>
    <n v="181"/>
    <n v="22"/>
    <n v="863.68"/>
    <n v="16"/>
    <n v="0.17741935483870969"/>
  </r>
  <r>
    <d v="2025-09-10T00:00:00"/>
    <x v="12"/>
    <n v="6"/>
    <n v="6"/>
    <n v="1"/>
    <n v="44.37"/>
    <n v="1"/>
    <n v="0.16666666666666666"/>
  </r>
  <r>
    <d v="2025-09-10T00:00:00"/>
    <x v="13"/>
    <n v="92"/>
    <n v="119"/>
    <n v="24"/>
    <n v="310.92"/>
    <n v="23"/>
    <n v="0.2608695652173913"/>
  </r>
  <r>
    <d v="2025-09-10T00:00:00"/>
    <x v="14"/>
    <n v="59"/>
    <n v="81"/>
    <n v="12"/>
    <n v="273.18"/>
    <n v="8"/>
    <n v="0.20338983050847459"/>
  </r>
  <r>
    <d v="2025-09-10T00:00:00"/>
    <x v="15"/>
    <n v="23"/>
    <n v="30"/>
    <n v="7"/>
    <n v="161.4"/>
    <n v="6"/>
    <n v="0.30434782608695654"/>
  </r>
  <r>
    <d v="2025-09-10T00:00:00"/>
    <x v="16"/>
    <n v="21"/>
    <n v="24"/>
    <n v="5"/>
    <n v="62.61"/>
    <n v="4"/>
    <n v="0.23809523809523808"/>
  </r>
  <r>
    <d v="2025-09-10T00:00:00"/>
    <x v="17"/>
    <n v="42"/>
    <n v="60"/>
    <n v="12"/>
    <n v="251.64"/>
    <n v="10"/>
    <n v="0.2857142857142857"/>
  </r>
  <r>
    <d v="2025-09-10T00:00:00"/>
    <x v="18"/>
    <n v="75"/>
    <n v="104"/>
    <n v="23"/>
    <n v="836.64"/>
    <n v="16"/>
    <n v="0.30666666666666664"/>
  </r>
  <r>
    <d v="2025-09-10T00:00:00"/>
    <x v="19"/>
    <n v="18"/>
    <n v="26"/>
    <n v="34"/>
    <n v="1071.3"/>
    <n v="15"/>
    <n v="1.8888888888888888"/>
  </r>
  <r>
    <d v="2025-09-10T00:00:00"/>
    <x v="20"/>
    <n v="22"/>
    <n v="32"/>
    <n v="22"/>
    <n v="674.26"/>
    <n v="17"/>
    <n v="1"/>
  </r>
  <r>
    <d v="2025-09-10T00:00:00"/>
    <x v="21"/>
    <n v="50"/>
    <n v="57"/>
    <n v="36"/>
    <n v="955.23"/>
    <n v="24"/>
    <n v="0.72"/>
  </r>
  <r>
    <d v="2025-09-10T00:00:00"/>
    <x v="22"/>
    <n v="46"/>
    <n v="65"/>
    <n v="18"/>
    <n v="405.3"/>
    <n v="13"/>
    <n v="0.39130434782608697"/>
  </r>
  <r>
    <d v="2025-09-10T00:00:00"/>
    <x v="23"/>
    <n v="30"/>
    <n v="47"/>
    <n v="4"/>
    <n v="154.34"/>
    <n v="4"/>
    <n v="0.13333333333333333"/>
  </r>
  <r>
    <d v="2025-09-10T00:00:00"/>
    <x v="24"/>
    <n v="8"/>
    <n v="12"/>
    <n v="5"/>
    <n v="138.02000000000001"/>
    <n v="4"/>
    <n v="0.625"/>
  </r>
  <r>
    <d v="2025-09-10T00:00:00"/>
    <x v="25"/>
    <n v="18"/>
    <n v="25"/>
    <n v="6"/>
    <n v="169.53"/>
    <n v="5"/>
    <n v="0.33333333333333331"/>
  </r>
  <r>
    <d v="2025-09-10T00:00:00"/>
    <x v="27"/>
    <n v="14"/>
    <n v="23"/>
    <n v="22"/>
    <n v="756.52"/>
    <n v="9"/>
    <n v="1.5714285714285714"/>
  </r>
  <r>
    <d v="2025-09-10T00:00:00"/>
    <x v="28"/>
    <n v="9"/>
    <n v="11"/>
    <n v="2"/>
    <n v="62.77"/>
    <n v="2"/>
    <n v="0.22222222222222221"/>
  </r>
  <r>
    <d v="2025-09-10T00:00:00"/>
    <x v="29"/>
    <n v="67"/>
    <n v="93"/>
    <n v="24"/>
    <n v="753.01"/>
    <n v="24"/>
    <n v="0.35820895522388058"/>
  </r>
  <r>
    <d v="2025-09-10T00:00:00"/>
    <x v="30"/>
    <n v="28"/>
    <n v="41"/>
    <n v="16"/>
    <n v="476.66"/>
    <n v="9"/>
    <n v="0.5714285714285714"/>
  </r>
  <r>
    <d v="2025-09-10T00:00:00"/>
    <x v="31"/>
    <n v="5"/>
    <n v="5"/>
    <n v="1"/>
    <n v="31.68"/>
    <n v="1"/>
    <n v="0.2"/>
  </r>
  <r>
    <d v="2025-09-10T00:00:00"/>
    <x v="32"/>
    <n v="19"/>
    <n v="23"/>
    <n v="21"/>
    <n v="550.23"/>
    <n v="7"/>
    <n v="1.1052631578947369"/>
  </r>
  <r>
    <d v="2025-09-10T00:00:00"/>
    <x v="33"/>
    <n v="31"/>
    <n v="38"/>
    <n v="19"/>
    <n v="1522.12"/>
    <n v="14"/>
    <n v="0.61290322580645162"/>
  </r>
  <r>
    <d v="2025-09-10T00:00:00"/>
    <x v="34"/>
    <n v="33"/>
    <n v="49"/>
    <n v="21"/>
    <n v="1581.36"/>
    <n v="11"/>
    <n v="0.63636363636363635"/>
  </r>
  <r>
    <d v="2025-09-10T00:00:00"/>
    <x v="35"/>
    <n v="9"/>
    <n v="12"/>
    <n v="1"/>
    <n v="14.3"/>
    <n v="1"/>
    <n v="0.1111111111111111"/>
  </r>
  <r>
    <d v="2025-09-10T00:00:00"/>
    <x v="37"/>
    <n v="7"/>
    <n v="9"/>
    <n v="1"/>
    <n v="75.33"/>
    <n v="1"/>
    <n v="0.14285714285714285"/>
  </r>
  <r>
    <d v="2025-09-10T00:00:00"/>
    <x v="38"/>
    <n v="8"/>
    <n v="10"/>
    <n v="2"/>
    <n v="179.4"/>
    <n v="2"/>
    <n v="0.25"/>
  </r>
  <r>
    <d v="2025-09-10T00:00:00"/>
    <x v="46"/>
    <n v="16"/>
    <n v="22"/>
    <n v="3"/>
    <n v="102.48"/>
    <n v="1"/>
    <n v="0.1875"/>
  </r>
  <r>
    <d v="2025-09-10T00:00:00"/>
    <x v="43"/>
    <n v="24"/>
    <n v="29"/>
    <n v="2"/>
    <n v="74.05"/>
    <n v="2"/>
    <n v="8.3333333333333329E-2"/>
  </r>
  <r>
    <d v="2025-09-11T00:00:00"/>
    <x v="0"/>
    <n v="12"/>
    <n v="16"/>
    <n v="8"/>
    <n v="342.33"/>
    <n v="8"/>
    <n v="0.66666666666666663"/>
  </r>
  <r>
    <d v="2025-09-11T00:00:00"/>
    <x v="1"/>
    <n v="27"/>
    <n v="36"/>
    <n v="6"/>
    <n v="196.09"/>
    <n v="6"/>
    <n v="0.22222222222222221"/>
  </r>
  <r>
    <d v="2025-09-11T00:00:00"/>
    <x v="2"/>
    <n v="9"/>
    <n v="10"/>
    <n v="2"/>
    <n v="64.680000000000007"/>
    <n v="2"/>
    <n v="0.22222222222222221"/>
  </r>
  <r>
    <d v="2025-09-11T00:00:00"/>
    <x v="48"/>
    <n v="0"/>
    <n v="0"/>
    <n v="1"/>
    <n v="0"/>
    <n v="1"/>
    <n v="0"/>
  </r>
  <r>
    <d v="2025-09-11T00:00:00"/>
    <x v="3"/>
    <n v="27"/>
    <n v="38"/>
    <n v="1"/>
    <n v="38.520000000000003"/>
    <n v="1"/>
    <n v="3.7037037037037035E-2"/>
  </r>
  <r>
    <d v="2025-09-11T00:00:00"/>
    <x v="49"/>
    <n v="3"/>
    <n v="3"/>
    <n v="1"/>
    <n v="36.450000000000003"/>
    <n v="1"/>
    <n v="0.33333333333333331"/>
  </r>
  <r>
    <d v="2025-09-11T00:00:00"/>
    <x v="4"/>
    <n v="17"/>
    <n v="22"/>
    <n v="1"/>
    <n v="19.62"/>
    <n v="1"/>
    <n v="5.8823529411764705E-2"/>
  </r>
  <r>
    <d v="2025-09-11T00:00:00"/>
    <x v="40"/>
    <n v="16"/>
    <n v="19"/>
    <n v="4"/>
    <n v="67.959999999999994"/>
    <n v="4"/>
    <n v="0.25"/>
  </r>
  <r>
    <d v="2025-09-11T00:00:00"/>
    <x v="41"/>
    <n v="8"/>
    <n v="14"/>
    <n v="3"/>
    <n v="63.37"/>
    <n v="3"/>
    <n v="0.375"/>
  </r>
  <r>
    <d v="2025-09-11T00:00:00"/>
    <x v="6"/>
    <n v="11"/>
    <n v="12"/>
    <n v="3"/>
    <n v="68.64"/>
    <n v="3"/>
    <n v="0.27272727272727271"/>
  </r>
  <r>
    <d v="2025-09-11T00:00:00"/>
    <x v="7"/>
    <n v="19"/>
    <n v="23"/>
    <n v="6"/>
    <n v="184.53"/>
    <n v="5"/>
    <n v="0.31578947368421051"/>
  </r>
  <r>
    <d v="2025-09-11T00:00:00"/>
    <x v="8"/>
    <n v="57"/>
    <n v="80"/>
    <n v="19"/>
    <n v="428.25"/>
    <n v="17"/>
    <n v="0.33333333333333331"/>
  </r>
  <r>
    <d v="2025-09-11T00:00:00"/>
    <x v="9"/>
    <n v="13"/>
    <n v="14"/>
    <n v="3"/>
    <n v="67.239999999999995"/>
    <n v="3"/>
    <n v="0.23076923076923078"/>
  </r>
  <r>
    <d v="2025-09-11T00:00:00"/>
    <x v="10"/>
    <n v="15"/>
    <n v="18"/>
    <n v="4"/>
    <n v="138.33000000000001"/>
    <n v="4"/>
    <n v="0.26666666666666666"/>
  </r>
  <r>
    <d v="2025-09-11T00:00:00"/>
    <x v="11"/>
    <n v="26"/>
    <n v="31"/>
    <n v="8"/>
    <n v="214.93"/>
    <n v="6"/>
    <n v="0.30769230769230771"/>
  </r>
  <r>
    <d v="2025-09-11T00:00:00"/>
    <x v="12"/>
    <n v="73"/>
    <n v="101"/>
    <n v="19"/>
    <n v="757.33"/>
    <n v="16"/>
    <n v="0.26027397260273971"/>
  </r>
  <r>
    <d v="2025-09-11T00:00:00"/>
    <x v="12"/>
    <n v="3"/>
    <n v="3"/>
    <n v="2"/>
    <n v="84.84"/>
    <n v="2"/>
    <n v="0.66666666666666663"/>
  </r>
  <r>
    <d v="2025-09-11T00:00:00"/>
    <x v="13"/>
    <n v="71"/>
    <n v="115"/>
    <n v="14"/>
    <n v="183.3"/>
    <n v="14"/>
    <n v="0.19718309859154928"/>
  </r>
  <r>
    <d v="2025-09-11T00:00:00"/>
    <x v="14"/>
    <n v="48"/>
    <n v="66"/>
    <n v="5"/>
    <n v="123.67"/>
    <n v="5"/>
    <n v="0.10416666666666667"/>
  </r>
  <r>
    <d v="2025-09-11T00:00:00"/>
    <x v="15"/>
    <n v="21"/>
    <n v="28"/>
    <n v="13"/>
    <n v="276.35000000000002"/>
    <n v="8"/>
    <n v="0.61904761904761907"/>
  </r>
  <r>
    <d v="2025-09-11T00:00:00"/>
    <x v="16"/>
    <n v="27"/>
    <n v="32"/>
    <n v="9"/>
    <n v="102.32"/>
    <n v="8"/>
    <n v="0.33333333333333331"/>
  </r>
  <r>
    <d v="2025-09-11T00:00:00"/>
    <x v="17"/>
    <n v="32"/>
    <n v="34"/>
    <n v="2"/>
    <n v="48.2"/>
    <n v="2"/>
    <n v="6.25E-2"/>
  </r>
  <r>
    <d v="2025-09-11T00:00:00"/>
    <x v="18"/>
    <n v="67"/>
    <n v="87"/>
    <n v="29"/>
    <n v="1036.92"/>
    <n v="22"/>
    <n v="0.43283582089552236"/>
  </r>
  <r>
    <d v="2025-09-11T00:00:00"/>
    <x v="19"/>
    <n v="26"/>
    <n v="36"/>
    <n v="29"/>
    <n v="908.14"/>
    <n v="14"/>
    <n v="1.1153846153846154"/>
  </r>
  <r>
    <d v="2025-09-11T00:00:00"/>
    <x v="20"/>
    <n v="12"/>
    <n v="17"/>
    <n v="4"/>
    <n v="116.41"/>
    <n v="4"/>
    <n v="0.33333333333333331"/>
  </r>
  <r>
    <d v="2025-09-11T00:00:00"/>
    <x v="21"/>
    <n v="58"/>
    <n v="73"/>
    <n v="50"/>
    <n v="1246.0899999999999"/>
    <n v="35"/>
    <n v="0.86206896551724133"/>
  </r>
  <r>
    <d v="2025-09-11T00:00:00"/>
    <x v="22"/>
    <n v="48"/>
    <n v="67"/>
    <n v="15"/>
    <n v="337.77"/>
    <n v="13"/>
    <n v="0.3125"/>
  </r>
  <r>
    <d v="2025-09-11T00:00:00"/>
    <x v="23"/>
    <n v="16"/>
    <n v="21"/>
    <n v="9"/>
    <n v="337.51"/>
    <n v="6"/>
    <n v="0.5625"/>
  </r>
  <r>
    <d v="2025-09-11T00:00:00"/>
    <x v="24"/>
    <n v="8"/>
    <n v="13"/>
    <n v="6"/>
    <n v="197.16"/>
    <n v="6"/>
    <n v="0.75"/>
  </r>
  <r>
    <d v="2025-09-11T00:00:00"/>
    <x v="26"/>
    <n v="6"/>
    <n v="7"/>
    <n v="1"/>
    <n v="24.17"/>
    <n v="1"/>
    <n v="0.16666666666666666"/>
  </r>
  <r>
    <d v="2025-09-11T00:00:00"/>
    <x v="27"/>
    <n v="21"/>
    <n v="34"/>
    <n v="17"/>
    <n v="573.24"/>
    <n v="7"/>
    <n v="0.80952380952380953"/>
  </r>
  <r>
    <d v="2025-09-11T00:00:00"/>
    <x v="28"/>
    <n v="5"/>
    <n v="6"/>
    <n v="1"/>
    <n v="33.619999999999997"/>
    <n v="1"/>
    <n v="0.2"/>
  </r>
  <r>
    <d v="2025-09-11T00:00:00"/>
    <x v="29"/>
    <n v="59"/>
    <n v="83"/>
    <n v="12"/>
    <n v="385.78"/>
    <n v="11"/>
    <n v="0.20338983050847459"/>
  </r>
  <r>
    <d v="2025-09-11T00:00:00"/>
    <x v="42"/>
    <n v="3"/>
    <n v="3"/>
    <n v="3"/>
    <n v="107.42"/>
    <n v="3"/>
    <n v="1"/>
  </r>
  <r>
    <d v="2025-09-11T00:00:00"/>
    <x v="30"/>
    <n v="32"/>
    <n v="40"/>
    <n v="18"/>
    <n v="545.73"/>
    <n v="7"/>
    <n v="0.5625"/>
  </r>
  <r>
    <d v="2025-09-11T00:00:00"/>
    <x v="31"/>
    <n v="9"/>
    <n v="9"/>
    <n v="3"/>
    <n v="68.31"/>
    <n v="1"/>
    <n v="0.33333333333333331"/>
  </r>
  <r>
    <d v="2025-09-11T00:00:00"/>
    <x v="32"/>
    <n v="21"/>
    <n v="38"/>
    <n v="35"/>
    <n v="832.58"/>
    <n v="12"/>
    <n v="1.6666666666666667"/>
  </r>
  <r>
    <d v="2025-09-11T00:00:00"/>
    <x v="33"/>
    <n v="29"/>
    <n v="39"/>
    <n v="19"/>
    <n v="1490.97"/>
    <n v="16"/>
    <n v="0.65517241379310343"/>
  </r>
  <r>
    <d v="2025-09-11T00:00:00"/>
    <x v="34"/>
    <n v="25"/>
    <n v="28"/>
    <n v="30"/>
    <n v="2176.9699999999998"/>
    <n v="10"/>
    <n v="1.2"/>
  </r>
  <r>
    <d v="2025-09-11T00:00:00"/>
    <x v="35"/>
    <n v="12"/>
    <n v="12"/>
    <n v="1"/>
    <n v="13.34"/>
    <n v="1"/>
    <n v="8.3333333333333329E-2"/>
  </r>
  <r>
    <d v="2025-09-11T00:00:00"/>
    <x v="45"/>
    <n v="12"/>
    <n v="14"/>
    <n v="1"/>
    <n v="11.39"/>
    <n v="1"/>
    <n v="8.3333333333333329E-2"/>
  </r>
  <r>
    <d v="2025-09-11T00:00:00"/>
    <x v="36"/>
    <n v="16"/>
    <n v="17"/>
    <n v="9"/>
    <n v="312.27"/>
    <n v="3"/>
    <n v="0.5625"/>
  </r>
  <r>
    <d v="2025-09-11T00:00:00"/>
    <x v="47"/>
    <n v="10"/>
    <n v="17"/>
    <n v="7"/>
    <n v="195.25"/>
    <n v="4"/>
    <n v="0.7"/>
  </r>
  <r>
    <d v="2025-09-11T00:00:00"/>
    <x v="37"/>
    <n v="7"/>
    <n v="16"/>
    <n v="2"/>
    <n v="185.41"/>
    <n v="2"/>
    <n v="0.2857142857142857"/>
  </r>
  <r>
    <d v="2025-09-11T00:00:00"/>
    <x v="38"/>
    <n v="12"/>
    <n v="15"/>
    <n v="1"/>
    <n v="104.4"/>
    <n v="1"/>
    <n v="8.3333333333333329E-2"/>
  </r>
  <r>
    <d v="2025-09-11T00:00:00"/>
    <x v="46"/>
    <n v="25"/>
    <n v="35"/>
    <n v="4"/>
    <n v="127.11"/>
    <n v="3"/>
    <n v="0.16"/>
  </r>
  <r>
    <d v="2025-09-11T00:00:00"/>
    <x v="43"/>
    <n v="18"/>
    <n v="24"/>
    <n v="2"/>
    <n v="63.33"/>
    <n v="2"/>
    <n v="0.1111111111111111"/>
  </r>
  <r>
    <d v="2025-09-12T00:00:00"/>
    <x v="0"/>
    <n v="17"/>
    <n v="19"/>
    <n v="4"/>
    <n v="183.98"/>
    <n v="3"/>
    <n v="0.23529411764705882"/>
  </r>
  <r>
    <d v="2025-09-12T00:00:00"/>
    <x v="1"/>
    <n v="12"/>
    <n v="22"/>
    <n v="2"/>
    <n v="67.73"/>
    <n v="1"/>
    <n v="0.16666666666666666"/>
  </r>
  <r>
    <d v="2025-09-12T00:00:00"/>
    <x v="2"/>
    <n v="5"/>
    <n v="19"/>
    <n v="2"/>
    <n v="73.25"/>
    <n v="1"/>
    <n v="0.4"/>
  </r>
  <r>
    <d v="2025-09-12T00:00:00"/>
    <x v="39"/>
    <n v="4"/>
    <n v="8"/>
    <n v="2"/>
    <n v="69.31"/>
    <n v="1"/>
    <n v="0.5"/>
  </r>
  <r>
    <d v="2025-09-12T00:00:00"/>
    <x v="44"/>
    <n v="3"/>
    <n v="3"/>
    <n v="1"/>
    <n v="18.41"/>
    <n v="1"/>
    <n v="0.33333333333333331"/>
  </r>
  <r>
    <d v="2025-09-12T00:00:00"/>
    <x v="3"/>
    <n v="16"/>
    <n v="19"/>
    <n v="2"/>
    <n v="77.8"/>
    <n v="2"/>
    <n v="0.125"/>
  </r>
  <r>
    <d v="2025-09-12T00:00:00"/>
    <x v="4"/>
    <n v="18"/>
    <n v="19"/>
    <n v="2"/>
    <n v="39.049999999999997"/>
    <n v="2"/>
    <n v="0.1111111111111111"/>
  </r>
  <r>
    <d v="2025-09-12T00:00:00"/>
    <x v="5"/>
    <n v="18"/>
    <n v="19"/>
    <n v="5"/>
    <n v="99.92"/>
    <n v="2"/>
    <n v="0.27777777777777779"/>
  </r>
  <r>
    <d v="2025-09-12T00:00:00"/>
    <x v="40"/>
    <n v="13"/>
    <n v="14"/>
    <n v="1"/>
    <n v="17.21"/>
    <n v="1"/>
    <n v="7.6923076923076927E-2"/>
  </r>
  <r>
    <d v="2025-09-12T00:00:00"/>
    <x v="6"/>
    <n v="18"/>
    <n v="20"/>
    <n v="6"/>
    <n v="141.76"/>
    <n v="6"/>
    <n v="0.33333333333333331"/>
  </r>
  <r>
    <d v="2025-09-12T00:00:00"/>
    <x v="7"/>
    <n v="29"/>
    <n v="39"/>
    <n v="11"/>
    <n v="322.08"/>
    <n v="6"/>
    <n v="0.37931034482758619"/>
  </r>
  <r>
    <d v="2025-09-12T00:00:00"/>
    <x v="8"/>
    <n v="78"/>
    <n v="99"/>
    <n v="24"/>
    <n v="558.32000000000005"/>
    <n v="22"/>
    <n v="0.30769230769230771"/>
  </r>
  <r>
    <d v="2025-09-12T00:00:00"/>
    <x v="10"/>
    <n v="34"/>
    <n v="44"/>
    <n v="7"/>
    <n v="218.41"/>
    <n v="7"/>
    <n v="0.20588235294117646"/>
  </r>
  <r>
    <d v="2025-09-12T00:00:00"/>
    <x v="11"/>
    <n v="19"/>
    <n v="27"/>
    <n v="11"/>
    <n v="295.70999999999998"/>
    <n v="7"/>
    <n v="0.57894736842105265"/>
  </r>
  <r>
    <d v="2025-09-12T00:00:00"/>
    <x v="12"/>
    <n v="84"/>
    <n v="125"/>
    <n v="12"/>
    <n v="490"/>
    <n v="11"/>
    <n v="0.14285714285714285"/>
  </r>
  <r>
    <d v="2025-09-12T00:00:00"/>
    <x v="13"/>
    <n v="62"/>
    <n v="88"/>
    <n v="7"/>
    <n v="87.27"/>
    <n v="7"/>
    <n v="0.11290322580645161"/>
  </r>
  <r>
    <d v="2025-09-12T00:00:00"/>
    <x v="13"/>
    <n v="3"/>
    <n v="3"/>
    <n v="3"/>
    <n v="48.55"/>
    <n v="2"/>
    <n v="1"/>
  </r>
  <r>
    <d v="2025-09-12T00:00:00"/>
    <x v="14"/>
    <n v="42"/>
    <n v="54"/>
    <n v="5"/>
    <n v="105.51"/>
    <n v="3"/>
    <n v="0.11904761904761904"/>
  </r>
  <r>
    <d v="2025-09-12T00:00:00"/>
    <x v="15"/>
    <n v="19"/>
    <n v="32"/>
    <n v="4"/>
    <n v="90.91"/>
    <n v="4"/>
    <n v="0.21052631578947367"/>
  </r>
  <r>
    <d v="2025-09-12T00:00:00"/>
    <x v="16"/>
    <n v="17"/>
    <n v="20"/>
    <n v="4"/>
    <n v="39.61"/>
    <n v="4"/>
    <n v="0.23529411764705882"/>
  </r>
  <r>
    <d v="2025-09-12T00:00:00"/>
    <x v="17"/>
    <n v="32"/>
    <n v="42"/>
    <n v="3"/>
    <n v="63.14"/>
    <n v="3"/>
    <n v="9.375E-2"/>
  </r>
  <r>
    <d v="2025-09-12T00:00:00"/>
    <x v="18"/>
    <n v="62"/>
    <n v="80"/>
    <n v="21"/>
    <n v="800.01"/>
    <n v="12"/>
    <n v="0.33870967741935482"/>
  </r>
  <r>
    <d v="2025-09-12T00:00:00"/>
    <x v="19"/>
    <n v="22"/>
    <n v="28"/>
    <n v="9"/>
    <n v="272.99"/>
    <n v="9"/>
    <n v="0.40909090909090912"/>
  </r>
  <r>
    <d v="2025-09-12T00:00:00"/>
    <x v="20"/>
    <n v="16"/>
    <n v="19"/>
    <n v="12"/>
    <n v="362.15"/>
    <n v="7"/>
    <n v="0.75"/>
  </r>
  <r>
    <d v="2025-09-12T00:00:00"/>
    <x v="21"/>
    <n v="39"/>
    <n v="56"/>
    <n v="14"/>
    <n v="361.13"/>
    <n v="12"/>
    <n v="0.35897435897435898"/>
  </r>
  <r>
    <d v="2025-09-12T00:00:00"/>
    <x v="22"/>
    <n v="47"/>
    <n v="61"/>
    <n v="19"/>
    <n v="442.62"/>
    <n v="11"/>
    <n v="0.40425531914893614"/>
  </r>
  <r>
    <d v="2025-09-12T00:00:00"/>
    <x v="23"/>
    <n v="19"/>
    <n v="29"/>
    <n v="3"/>
    <n v="109.58"/>
    <n v="3"/>
    <n v="0.15789473684210525"/>
  </r>
  <r>
    <d v="2025-09-12T00:00:00"/>
    <x v="24"/>
    <n v="14"/>
    <n v="21"/>
    <n v="9"/>
    <n v="275.89999999999998"/>
    <n v="6"/>
    <n v="0.6428571428571429"/>
  </r>
  <r>
    <d v="2025-09-12T00:00:00"/>
    <x v="25"/>
    <n v="16"/>
    <n v="22"/>
    <n v="7"/>
    <n v="198.26"/>
    <n v="4"/>
    <n v="0.4375"/>
  </r>
  <r>
    <d v="2025-09-12T00:00:00"/>
    <x v="26"/>
    <n v="9"/>
    <n v="12"/>
    <n v="2"/>
    <n v="58.42"/>
    <n v="1"/>
    <n v="0.22222222222222221"/>
  </r>
  <r>
    <d v="2025-09-12T00:00:00"/>
    <x v="27"/>
    <n v="14"/>
    <n v="18"/>
    <n v="7"/>
    <n v="251.86"/>
    <n v="6"/>
    <n v="0.5"/>
  </r>
  <r>
    <d v="2025-09-12T00:00:00"/>
    <x v="28"/>
    <n v="5"/>
    <n v="8"/>
    <n v="2"/>
    <n v="65.63"/>
    <n v="2"/>
    <n v="0.4"/>
  </r>
  <r>
    <d v="2025-09-12T00:00:00"/>
    <x v="29"/>
    <n v="52"/>
    <n v="88"/>
    <n v="10"/>
    <n v="300.64"/>
    <n v="10"/>
    <n v="0.19230769230769232"/>
  </r>
  <r>
    <d v="2025-09-12T00:00:00"/>
    <x v="30"/>
    <n v="28"/>
    <n v="42"/>
    <n v="17"/>
    <n v="545.85"/>
    <n v="6"/>
    <n v="0.6071428571428571"/>
  </r>
  <r>
    <d v="2025-09-12T00:00:00"/>
    <x v="31"/>
    <n v="4"/>
    <n v="5"/>
    <n v="1"/>
    <n v="22.72"/>
    <n v="1"/>
    <n v="0.25"/>
  </r>
  <r>
    <d v="2025-09-12T00:00:00"/>
    <x v="32"/>
    <n v="18"/>
    <n v="22"/>
    <n v="6"/>
    <n v="152.57"/>
    <n v="5"/>
    <n v="0.33333333333333331"/>
  </r>
  <r>
    <d v="2025-09-12T00:00:00"/>
    <x v="33"/>
    <n v="21"/>
    <n v="22"/>
    <n v="13"/>
    <n v="1022.12"/>
    <n v="9"/>
    <n v="0.61904761904761907"/>
  </r>
  <r>
    <d v="2025-09-12T00:00:00"/>
    <x v="34"/>
    <n v="26"/>
    <n v="34"/>
    <n v="15"/>
    <n v="1084.97"/>
    <n v="8"/>
    <n v="0.57692307692307687"/>
  </r>
  <r>
    <d v="2025-09-12T00:00:00"/>
    <x v="45"/>
    <n v="10"/>
    <n v="11"/>
    <n v="1"/>
    <n v="16.649999999999999"/>
    <n v="1"/>
    <n v="0.1"/>
  </r>
  <r>
    <d v="2025-09-12T00:00:00"/>
    <x v="45"/>
    <n v="1"/>
    <n v="1"/>
    <n v="1"/>
    <n v="14.35"/>
    <n v="1"/>
    <n v="1"/>
  </r>
  <r>
    <d v="2025-09-12T00:00:00"/>
    <x v="36"/>
    <n v="9"/>
    <n v="9"/>
    <n v="12"/>
    <n v="401.49"/>
    <n v="2"/>
    <n v="1.3333333333333333"/>
  </r>
  <r>
    <d v="2025-09-12T00:00:00"/>
    <x v="47"/>
    <n v="3"/>
    <n v="3"/>
    <n v="2"/>
    <n v="49.75"/>
    <n v="2"/>
    <n v="0.66666666666666663"/>
  </r>
  <r>
    <d v="2025-09-12T00:00:00"/>
    <x v="37"/>
    <n v="12"/>
    <n v="13"/>
    <n v="2"/>
    <n v="168.03"/>
    <n v="2"/>
    <n v="0.16666666666666666"/>
  </r>
  <r>
    <d v="2025-09-12T00:00:00"/>
    <x v="38"/>
    <n v="4"/>
    <n v="4"/>
    <n v="2"/>
    <n v="164.74"/>
    <n v="2"/>
    <n v="0.5"/>
  </r>
  <r>
    <d v="2025-09-12T00:00:00"/>
    <x v="46"/>
    <n v="23"/>
    <n v="31"/>
    <n v="2"/>
    <n v="63.62"/>
    <n v="1"/>
    <n v="8.6956521739130432E-2"/>
  </r>
  <r>
    <d v="2025-09-12T00:00:00"/>
    <x v="43"/>
    <n v="18"/>
    <n v="26"/>
    <n v="1"/>
    <n v="26.85"/>
    <n v="1"/>
    <n v="5.5555555555555552E-2"/>
  </r>
  <r>
    <d v="2025-09-13T00:00:00"/>
    <x v="0"/>
    <n v="18"/>
    <n v="28"/>
    <n v="8"/>
    <n v="340.63"/>
    <n v="7"/>
    <n v="0.44444444444444442"/>
  </r>
  <r>
    <d v="2025-09-13T00:00:00"/>
    <x v="1"/>
    <n v="10"/>
    <n v="19"/>
    <n v="1"/>
    <n v="37.01"/>
    <n v="1"/>
    <n v="0.1"/>
  </r>
  <r>
    <d v="2025-09-13T00:00:00"/>
    <x v="2"/>
    <n v="3"/>
    <n v="5"/>
    <n v="1"/>
    <n v="34.75"/>
    <n v="1"/>
    <n v="0.33333333333333331"/>
  </r>
  <r>
    <d v="2025-09-13T00:00:00"/>
    <x v="39"/>
    <n v="1"/>
    <n v="1"/>
    <n v="2"/>
    <n v="67.459999999999994"/>
    <n v="2"/>
    <n v="2"/>
  </r>
  <r>
    <d v="2025-09-13T00:00:00"/>
    <x v="4"/>
    <n v="8"/>
    <n v="8"/>
    <n v="1"/>
    <n v="16.170000000000002"/>
    <n v="1"/>
    <n v="0.125"/>
  </r>
  <r>
    <d v="2025-09-13T00:00:00"/>
    <x v="6"/>
    <n v="18"/>
    <n v="25"/>
    <n v="1"/>
    <n v="26.98"/>
    <n v="1"/>
    <n v="5.5555555555555552E-2"/>
  </r>
  <r>
    <d v="2025-09-13T00:00:00"/>
    <x v="7"/>
    <n v="14"/>
    <n v="20"/>
    <n v="10"/>
    <n v="280.62"/>
    <n v="7"/>
    <n v="0.7142857142857143"/>
  </r>
  <r>
    <d v="2025-09-13T00:00:00"/>
    <x v="8"/>
    <n v="80"/>
    <n v="107"/>
    <n v="16"/>
    <n v="369.31"/>
    <n v="16"/>
    <n v="0.2"/>
  </r>
  <r>
    <d v="2025-09-13T00:00:00"/>
    <x v="9"/>
    <n v="14"/>
    <n v="14"/>
    <n v="3"/>
    <n v="72.92"/>
    <n v="3"/>
    <n v="0.21428571428571427"/>
  </r>
  <r>
    <d v="2025-09-13T00:00:00"/>
    <x v="10"/>
    <n v="23"/>
    <n v="30"/>
    <n v="2"/>
    <n v="56.98"/>
    <n v="2"/>
    <n v="8.6956521739130432E-2"/>
  </r>
  <r>
    <d v="2025-09-13T00:00:00"/>
    <x v="12"/>
    <n v="74"/>
    <n v="107"/>
    <n v="17"/>
    <n v="656.94"/>
    <n v="16"/>
    <n v="0.22972972972972974"/>
  </r>
  <r>
    <d v="2025-09-13T00:00:00"/>
    <x v="12"/>
    <n v="8"/>
    <n v="10"/>
    <n v="3"/>
    <n v="136.85"/>
    <n v="1"/>
    <n v="0.375"/>
  </r>
  <r>
    <d v="2025-09-13T00:00:00"/>
    <x v="13"/>
    <n v="36"/>
    <n v="47"/>
    <n v="10"/>
    <n v="133.19"/>
    <n v="8"/>
    <n v="0.27777777777777779"/>
  </r>
  <r>
    <d v="2025-09-13T00:00:00"/>
    <x v="13"/>
    <n v="4"/>
    <n v="5"/>
    <n v="1"/>
    <n v="18.8"/>
    <n v="1"/>
    <n v="0.25"/>
  </r>
  <r>
    <d v="2025-09-13T00:00:00"/>
    <x v="15"/>
    <n v="14"/>
    <n v="21"/>
    <n v="6"/>
    <n v="131.65"/>
    <n v="6"/>
    <n v="0.42857142857142855"/>
  </r>
  <r>
    <d v="2025-09-13T00:00:00"/>
    <x v="16"/>
    <n v="16"/>
    <n v="26"/>
    <n v="5"/>
    <n v="50.48"/>
    <n v="3"/>
    <n v="0.3125"/>
  </r>
  <r>
    <d v="2025-09-13T00:00:00"/>
    <x v="17"/>
    <n v="14"/>
    <n v="23"/>
    <n v="3"/>
    <n v="59.67"/>
    <n v="3"/>
    <n v="0.21428571428571427"/>
  </r>
  <r>
    <d v="2025-09-13T00:00:00"/>
    <x v="18"/>
    <n v="31"/>
    <n v="40"/>
    <n v="6"/>
    <n v="223.61"/>
    <n v="6"/>
    <n v="0.19354838709677419"/>
  </r>
  <r>
    <d v="2025-09-13T00:00:00"/>
    <x v="19"/>
    <n v="8"/>
    <n v="9"/>
    <n v="6"/>
    <n v="188.3"/>
    <n v="3"/>
    <n v="0.75"/>
  </r>
  <r>
    <d v="2025-09-13T00:00:00"/>
    <x v="20"/>
    <n v="6"/>
    <n v="8"/>
    <n v="4"/>
    <n v="117.99"/>
    <n v="3"/>
    <n v="0.66666666666666663"/>
  </r>
  <r>
    <d v="2025-09-13T00:00:00"/>
    <x v="21"/>
    <n v="15"/>
    <n v="21"/>
    <n v="10"/>
    <n v="264.55"/>
    <n v="7"/>
    <n v="0.66666666666666663"/>
  </r>
  <r>
    <d v="2025-09-13T00:00:00"/>
    <x v="22"/>
    <n v="12"/>
    <n v="12"/>
    <n v="2"/>
    <n v="42.54"/>
    <n v="2"/>
    <n v="0.16666666666666666"/>
  </r>
  <r>
    <d v="2025-09-13T00:00:00"/>
    <x v="23"/>
    <n v="11"/>
    <n v="13"/>
    <n v="3"/>
    <n v="123.61"/>
    <n v="3"/>
    <n v="0.27272727272727271"/>
  </r>
  <r>
    <d v="2025-09-13T00:00:00"/>
    <x v="24"/>
    <n v="9"/>
    <n v="10"/>
    <n v="2"/>
    <n v="64.040000000000006"/>
    <n v="2"/>
    <n v="0.22222222222222221"/>
  </r>
  <r>
    <d v="2025-09-13T00:00:00"/>
    <x v="25"/>
    <n v="2"/>
    <n v="4"/>
    <n v="1"/>
    <n v="26.29"/>
    <n v="1"/>
    <n v="0.5"/>
  </r>
  <r>
    <d v="2025-09-13T00:00:00"/>
    <x v="27"/>
    <n v="13"/>
    <n v="17"/>
    <n v="15"/>
    <n v="503.28"/>
    <n v="7"/>
    <n v="1.1538461538461537"/>
  </r>
  <r>
    <d v="2025-09-13T00:00:00"/>
    <x v="29"/>
    <n v="61"/>
    <n v="86"/>
    <n v="14"/>
    <n v="424.1"/>
    <n v="13"/>
    <n v="0.22950819672131148"/>
  </r>
  <r>
    <d v="2025-09-13T00:00:00"/>
    <x v="42"/>
    <n v="7"/>
    <n v="12"/>
    <n v="6"/>
    <n v="194.13"/>
    <n v="3"/>
    <n v="0.8571428571428571"/>
  </r>
  <r>
    <d v="2025-09-13T00:00:00"/>
    <x v="30"/>
    <n v="23"/>
    <n v="27"/>
    <n v="21"/>
    <n v="604.19000000000005"/>
    <n v="2"/>
    <n v="0.91304347826086951"/>
  </r>
  <r>
    <d v="2025-09-13T00:00:00"/>
    <x v="31"/>
    <n v="3"/>
    <n v="3"/>
    <n v="4"/>
    <n v="114.59"/>
    <n v="1"/>
    <n v="1.3333333333333333"/>
  </r>
  <r>
    <d v="2025-09-13T00:00:00"/>
    <x v="33"/>
    <n v="7"/>
    <n v="12"/>
    <n v="7"/>
    <n v="558.22"/>
    <n v="5"/>
    <n v="1"/>
  </r>
  <r>
    <d v="2025-09-13T00:00:00"/>
    <x v="34"/>
    <n v="5"/>
    <n v="6"/>
    <n v="1"/>
    <n v="87.72"/>
    <n v="1"/>
    <n v="0.2"/>
  </r>
  <r>
    <d v="2025-09-13T00:00:00"/>
    <x v="35"/>
    <n v="5"/>
    <n v="8"/>
    <n v="1"/>
    <n v="18.54"/>
    <n v="1"/>
    <n v="0.2"/>
  </r>
  <r>
    <d v="2025-09-13T00:00:00"/>
    <x v="45"/>
    <n v="6"/>
    <n v="7"/>
    <n v="1"/>
    <n v="15.27"/>
    <n v="1"/>
    <n v="0.16666666666666666"/>
  </r>
  <r>
    <d v="2025-09-13T00:00:00"/>
    <x v="47"/>
    <n v="1"/>
    <n v="1"/>
    <n v="1"/>
    <n v="27.56"/>
    <n v="1"/>
    <n v="1"/>
  </r>
  <r>
    <d v="2025-09-13T00:00:00"/>
    <x v="37"/>
    <n v="9"/>
    <n v="10"/>
    <n v="2"/>
    <n v="178.64"/>
    <n v="2"/>
    <n v="0.22222222222222221"/>
  </r>
  <r>
    <d v="2025-09-13T00:00:00"/>
    <x v="38"/>
    <n v="4"/>
    <n v="5"/>
    <n v="4"/>
    <n v="86.69"/>
    <n v="4"/>
    <n v="1"/>
  </r>
  <r>
    <d v="2025-09-13T00:00:00"/>
    <x v="43"/>
    <n v="8"/>
    <n v="13"/>
    <n v="7"/>
    <n v="210.62"/>
    <n v="3"/>
    <n v="0.875"/>
  </r>
  <r>
    <d v="2025-09-14T00:00:00"/>
    <x v="0"/>
    <n v="17"/>
    <n v="23"/>
    <n v="8"/>
    <n v="319.12"/>
    <n v="6"/>
    <n v="0.47058823529411764"/>
  </r>
  <r>
    <d v="2025-09-14T00:00:00"/>
    <x v="1"/>
    <n v="16"/>
    <n v="17"/>
    <n v="2"/>
    <n v="65.180000000000007"/>
    <n v="1"/>
    <n v="0.125"/>
  </r>
  <r>
    <d v="2025-09-14T00:00:00"/>
    <x v="2"/>
    <n v="15"/>
    <n v="26"/>
    <n v="7"/>
    <n v="244.28"/>
    <n v="3"/>
    <n v="0.46666666666666667"/>
  </r>
  <r>
    <d v="2025-09-14T00:00:00"/>
    <x v="39"/>
    <n v="3"/>
    <n v="3"/>
    <n v="1"/>
    <n v="29.07"/>
    <n v="1"/>
    <n v="0.33333333333333331"/>
  </r>
  <r>
    <d v="2025-09-14T00:00:00"/>
    <x v="48"/>
    <n v="9"/>
    <n v="14"/>
    <n v="1"/>
    <n v="21.83"/>
    <n v="1"/>
    <n v="0.1111111111111111"/>
  </r>
  <r>
    <d v="2025-09-14T00:00:00"/>
    <x v="3"/>
    <n v="24"/>
    <n v="32"/>
    <n v="4"/>
    <n v="139.41999999999999"/>
    <n v="4"/>
    <n v="0.16666666666666666"/>
  </r>
  <r>
    <d v="2025-09-14T00:00:00"/>
    <x v="4"/>
    <n v="12"/>
    <n v="16"/>
    <n v="2"/>
    <n v="30.53"/>
    <n v="2"/>
    <n v="0.16666666666666666"/>
  </r>
  <r>
    <d v="2025-09-14T00:00:00"/>
    <x v="40"/>
    <n v="12"/>
    <n v="14"/>
    <n v="2"/>
    <n v="30.85"/>
    <n v="2"/>
    <n v="0.16666666666666666"/>
  </r>
  <r>
    <d v="2025-09-14T00:00:00"/>
    <x v="41"/>
    <n v="6"/>
    <n v="6"/>
    <n v="1"/>
    <n v="21.58"/>
    <n v="1"/>
    <n v="0.16666666666666666"/>
  </r>
  <r>
    <d v="2025-09-14T00:00:00"/>
    <x v="6"/>
    <n v="21"/>
    <n v="25"/>
    <n v="3"/>
    <n v="83.13"/>
    <n v="2"/>
    <n v="0.14285714285714285"/>
  </r>
  <r>
    <d v="2025-09-14T00:00:00"/>
    <x v="7"/>
    <n v="21"/>
    <n v="27"/>
    <n v="3"/>
    <n v="92.39"/>
    <n v="3"/>
    <n v="0.14285714285714285"/>
  </r>
  <r>
    <d v="2025-09-14T00:00:00"/>
    <x v="8"/>
    <n v="68"/>
    <n v="81"/>
    <n v="14"/>
    <n v="317.95"/>
    <n v="13"/>
    <n v="0.20588235294117646"/>
  </r>
  <r>
    <d v="2025-09-14T00:00:00"/>
    <x v="9"/>
    <n v="14"/>
    <n v="15"/>
    <n v="1"/>
    <n v="18.52"/>
    <n v="1"/>
    <n v="7.1428571428571425E-2"/>
  </r>
  <r>
    <d v="2025-09-14T00:00:00"/>
    <x v="10"/>
    <n v="12"/>
    <n v="13"/>
    <n v="8"/>
    <n v="219.27"/>
    <n v="4"/>
    <n v="0.66666666666666663"/>
  </r>
  <r>
    <d v="2025-09-14T00:00:00"/>
    <x v="11"/>
    <n v="31"/>
    <n v="39"/>
    <n v="1"/>
    <n v="28.92"/>
    <n v="1"/>
    <n v="3.2258064516129031E-2"/>
  </r>
  <r>
    <d v="2025-09-14T00:00:00"/>
    <x v="12"/>
    <n v="66"/>
    <n v="96"/>
    <n v="15"/>
    <n v="592.52"/>
    <n v="15"/>
    <n v="0.22727272727272727"/>
  </r>
  <r>
    <d v="2025-09-14T00:00:00"/>
    <x v="13"/>
    <n v="75"/>
    <n v="107"/>
    <n v="10"/>
    <n v="132.35"/>
    <n v="9"/>
    <n v="0.13333333333333333"/>
  </r>
  <r>
    <d v="2025-09-14T00:00:00"/>
    <x v="14"/>
    <n v="61"/>
    <n v="84"/>
    <n v="1"/>
    <n v="27.47"/>
    <n v="1"/>
    <n v="1.6393442622950821E-2"/>
  </r>
  <r>
    <d v="2025-09-14T00:00:00"/>
    <x v="15"/>
    <n v="21"/>
    <n v="31"/>
    <n v="3"/>
    <n v="69.900000000000006"/>
    <n v="3"/>
    <n v="0.14285714285714285"/>
  </r>
  <r>
    <d v="2025-09-14T00:00:00"/>
    <x v="16"/>
    <n v="34"/>
    <n v="39"/>
    <n v="4"/>
    <n v="38.97"/>
    <n v="4"/>
    <n v="0.11764705882352941"/>
  </r>
  <r>
    <d v="2025-09-14T00:00:00"/>
    <x v="17"/>
    <n v="42"/>
    <n v="54"/>
    <n v="3"/>
    <n v="69.510000000000005"/>
    <n v="3"/>
    <n v="7.1428571428571425E-2"/>
  </r>
  <r>
    <d v="2025-09-14T00:00:00"/>
    <x v="18"/>
    <n v="44"/>
    <n v="54"/>
    <n v="14"/>
    <n v="543.65"/>
    <n v="12"/>
    <n v="0.31818181818181818"/>
  </r>
  <r>
    <d v="2025-09-14T00:00:00"/>
    <x v="19"/>
    <n v="15"/>
    <n v="16"/>
    <n v="6"/>
    <n v="201.19"/>
    <n v="6"/>
    <n v="0.4"/>
  </r>
  <r>
    <d v="2025-09-14T00:00:00"/>
    <x v="20"/>
    <n v="14"/>
    <n v="18"/>
    <n v="10"/>
    <n v="305.76"/>
    <n v="10"/>
    <n v="0.7142857142857143"/>
  </r>
  <r>
    <d v="2025-09-14T00:00:00"/>
    <x v="21"/>
    <n v="31"/>
    <n v="39"/>
    <n v="15"/>
    <n v="392.01"/>
    <n v="14"/>
    <n v="0.4838709677419355"/>
  </r>
  <r>
    <d v="2025-09-14T00:00:00"/>
    <x v="22"/>
    <n v="24"/>
    <n v="30"/>
    <n v="16"/>
    <n v="363.99"/>
    <n v="10"/>
    <n v="0.66666666666666663"/>
  </r>
  <r>
    <d v="2025-09-14T00:00:00"/>
    <x v="23"/>
    <n v="14"/>
    <n v="17"/>
    <n v="2"/>
    <n v="69.430000000000007"/>
    <n v="2"/>
    <n v="0.14285714285714285"/>
  </r>
  <r>
    <d v="2025-09-14T00:00:00"/>
    <x v="24"/>
    <n v="13"/>
    <n v="16"/>
    <n v="2"/>
    <n v="63.31"/>
    <n v="2"/>
    <n v="0.15384615384615385"/>
  </r>
  <r>
    <d v="2025-09-14T00:00:00"/>
    <x v="26"/>
    <n v="5"/>
    <n v="6"/>
    <n v="1"/>
    <n v="25.87"/>
    <n v="1"/>
    <n v="0.2"/>
  </r>
  <r>
    <d v="2025-09-14T00:00:00"/>
    <x v="27"/>
    <n v="25"/>
    <n v="32"/>
    <n v="4"/>
    <n v="116.18"/>
    <n v="2"/>
    <n v="0.16"/>
  </r>
  <r>
    <d v="2025-09-14T00:00:00"/>
    <x v="28"/>
    <n v="5"/>
    <n v="5"/>
    <n v="2"/>
    <n v="56.35"/>
    <n v="2"/>
    <n v="0.4"/>
  </r>
  <r>
    <d v="2025-09-14T00:00:00"/>
    <x v="29"/>
    <n v="57"/>
    <n v="82"/>
    <n v="19"/>
    <n v="600.9"/>
    <n v="19"/>
    <n v="0.33333333333333331"/>
  </r>
  <r>
    <d v="2025-09-14T00:00:00"/>
    <x v="30"/>
    <n v="25"/>
    <n v="28"/>
    <n v="2"/>
    <n v="71.02"/>
    <n v="2"/>
    <n v="0.08"/>
  </r>
  <r>
    <d v="2025-09-14T00:00:00"/>
    <x v="31"/>
    <n v="7"/>
    <n v="9"/>
    <n v="2"/>
    <n v="51.36"/>
    <n v="2"/>
    <n v="0.2857142857142857"/>
  </r>
  <r>
    <d v="2025-09-14T00:00:00"/>
    <x v="32"/>
    <n v="15"/>
    <n v="17"/>
    <n v="7"/>
    <n v="183.46"/>
    <n v="5"/>
    <n v="0.46666666666666667"/>
  </r>
  <r>
    <d v="2025-09-14T00:00:00"/>
    <x v="33"/>
    <n v="12"/>
    <n v="15"/>
    <n v="5"/>
    <n v="412.05"/>
    <n v="5"/>
    <n v="0.41666666666666669"/>
  </r>
  <r>
    <d v="2025-09-14T00:00:00"/>
    <x v="34"/>
    <n v="4"/>
    <n v="6"/>
    <n v="4"/>
    <n v="321.44"/>
    <n v="3"/>
    <n v="1"/>
  </r>
  <r>
    <d v="2025-09-14T00:00:00"/>
    <x v="36"/>
    <n v="5"/>
    <n v="8"/>
    <n v="1"/>
    <n v="35.549999999999997"/>
    <n v="1"/>
    <n v="0.2"/>
  </r>
  <r>
    <d v="2025-09-14T00:00:00"/>
    <x v="47"/>
    <n v="6"/>
    <n v="7"/>
    <n v="2"/>
    <n v="66.930000000000007"/>
    <n v="2"/>
    <n v="0.33333333333333331"/>
  </r>
  <r>
    <d v="2025-09-14T00:00:00"/>
    <x v="37"/>
    <n v="3"/>
    <n v="3"/>
    <n v="3"/>
    <n v="263.87"/>
    <n v="1"/>
    <n v="1"/>
  </r>
  <r>
    <d v="2025-09-14T00:00:00"/>
    <x v="46"/>
    <n v="34"/>
    <n v="40"/>
    <n v="3"/>
    <n v="105.33"/>
    <n v="2"/>
    <n v="8.8235294117647065E-2"/>
  </r>
  <r>
    <d v="2025-09-14T00:00:00"/>
    <x v="43"/>
    <n v="14"/>
    <n v="17"/>
    <n v="2"/>
    <n v="62.92"/>
    <n v="2"/>
    <n v="0.14285714285714285"/>
  </r>
  <r>
    <d v="2025-09-15T00:00:00"/>
    <x v="0"/>
    <n v="21"/>
    <n v="31"/>
    <n v="11"/>
    <n v="430.36"/>
    <n v="8"/>
    <n v="0.52380952380952384"/>
  </r>
  <r>
    <d v="2025-09-15T00:00:00"/>
    <x v="1"/>
    <n v="20"/>
    <n v="24"/>
    <n v="6"/>
    <n v="200.51"/>
    <n v="4"/>
    <n v="0.3"/>
  </r>
  <r>
    <d v="2025-09-15T00:00:00"/>
    <x v="2"/>
    <n v="13"/>
    <n v="16"/>
    <n v="1"/>
    <n v="36.57"/>
    <n v="1"/>
    <n v="7.6923076923076927E-2"/>
  </r>
  <r>
    <d v="2025-09-15T00:00:00"/>
    <x v="39"/>
    <n v="8"/>
    <n v="8"/>
    <n v="2"/>
    <n v="75.099999999999994"/>
    <n v="1"/>
    <n v="0.25"/>
  </r>
  <r>
    <d v="2025-09-15T00:00:00"/>
    <x v="48"/>
    <n v="0"/>
    <n v="0"/>
    <n v="1"/>
    <n v="37.26"/>
    <n v="1"/>
    <n v="0"/>
  </r>
  <r>
    <d v="2025-09-15T00:00:00"/>
    <x v="44"/>
    <n v="4"/>
    <n v="6"/>
    <n v="1"/>
    <n v="13.88"/>
    <n v="1"/>
    <n v="0.25"/>
  </r>
  <r>
    <d v="2025-09-15T00:00:00"/>
    <x v="3"/>
    <n v="23"/>
    <n v="32"/>
    <n v="2"/>
    <n v="71.33"/>
    <n v="2"/>
    <n v="8.6956521739130432E-2"/>
  </r>
  <r>
    <d v="2025-09-15T00:00:00"/>
    <x v="49"/>
    <n v="7"/>
    <n v="7"/>
    <n v="2"/>
    <n v="72.48"/>
    <n v="1"/>
    <n v="0.2857142857142857"/>
  </r>
  <r>
    <d v="2025-09-15T00:00:00"/>
    <x v="5"/>
    <n v="20"/>
    <n v="28"/>
    <n v="2"/>
    <n v="40.85"/>
    <n v="2"/>
    <n v="0.1"/>
  </r>
  <r>
    <d v="2025-09-15T00:00:00"/>
    <x v="40"/>
    <n v="19"/>
    <n v="23"/>
    <n v="1"/>
    <n v="16.88"/>
    <n v="1"/>
    <n v="5.2631578947368418E-2"/>
  </r>
  <r>
    <d v="2025-09-15T00:00:00"/>
    <x v="41"/>
    <n v="12"/>
    <n v="16"/>
    <n v="2"/>
    <n v="37.33"/>
    <n v="2"/>
    <n v="0.16666666666666666"/>
  </r>
  <r>
    <d v="2025-09-15T00:00:00"/>
    <x v="6"/>
    <n v="15"/>
    <n v="23"/>
    <n v="2"/>
    <n v="41.73"/>
    <n v="2"/>
    <n v="0.13333333333333333"/>
  </r>
  <r>
    <d v="2025-09-15T00:00:00"/>
    <x v="7"/>
    <n v="46"/>
    <n v="60"/>
    <n v="6"/>
    <n v="162.54"/>
    <n v="5"/>
    <n v="0.13043478260869565"/>
  </r>
  <r>
    <d v="2025-09-15T00:00:00"/>
    <x v="7"/>
    <n v="0"/>
    <n v="0"/>
    <n v="1"/>
    <n v="34.83"/>
    <n v="1"/>
    <n v="0"/>
  </r>
  <r>
    <d v="2025-09-15T00:00:00"/>
    <x v="8"/>
    <n v="90"/>
    <n v="111"/>
    <n v="20"/>
    <n v="448.21"/>
    <n v="19"/>
    <n v="0.22222222222222221"/>
  </r>
  <r>
    <d v="2025-09-15T00:00:00"/>
    <x v="9"/>
    <n v="25"/>
    <n v="35"/>
    <n v="5"/>
    <n v="111.94"/>
    <n v="5"/>
    <n v="0.2"/>
  </r>
  <r>
    <d v="2025-09-15T00:00:00"/>
    <x v="10"/>
    <n v="16"/>
    <n v="22"/>
    <n v="3"/>
    <n v="86.32"/>
    <n v="3"/>
    <n v="0.1875"/>
  </r>
  <r>
    <d v="2025-09-15T00:00:00"/>
    <x v="11"/>
    <n v="25"/>
    <n v="36"/>
    <n v="17"/>
    <n v="482.9"/>
    <n v="11"/>
    <n v="0.68"/>
  </r>
  <r>
    <d v="2025-09-15T00:00:00"/>
    <x v="12"/>
    <n v="114"/>
    <n v="169"/>
    <n v="33"/>
    <n v="1343.97"/>
    <n v="31"/>
    <n v="0.28947368421052633"/>
  </r>
  <r>
    <d v="2025-09-15T00:00:00"/>
    <x v="12"/>
    <n v="3"/>
    <n v="5"/>
    <n v="1"/>
    <n v="49.26"/>
    <n v="1"/>
    <n v="0.33333333333333331"/>
  </r>
  <r>
    <d v="2025-09-15T00:00:00"/>
    <x v="13"/>
    <n v="95"/>
    <n v="139"/>
    <n v="14"/>
    <n v="176.16"/>
    <n v="13"/>
    <n v="0.14736842105263157"/>
  </r>
  <r>
    <d v="2025-09-15T00:00:00"/>
    <x v="14"/>
    <n v="3"/>
    <n v="4"/>
    <n v="1"/>
    <n v="23.74"/>
    <n v="1"/>
    <n v="0.33333333333333331"/>
  </r>
  <r>
    <d v="2025-09-15T00:00:00"/>
    <x v="15"/>
    <n v="24"/>
    <n v="42"/>
    <n v="8"/>
    <n v="161.84"/>
    <n v="8"/>
    <n v="0.33333333333333331"/>
  </r>
  <r>
    <d v="2025-09-15T00:00:00"/>
    <x v="16"/>
    <n v="19"/>
    <n v="24"/>
    <n v="3"/>
    <n v="37.659999999999997"/>
    <n v="3"/>
    <n v="0.15789473684210525"/>
  </r>
  <r>
    <d v="2025-09-15T00:00:00"/>
    <x v="17"/>
    <n v="33"/>
    <n v="53"/>
    <n v="2"/>
    <n v="48.17"/>
    <n v="2"/>
    <n v="6.0606060606060608E-2"/>
  </r>
  <r>
    <d v="2025-09-15T00:00:00"/>
    <x v="18"/>
    <n v="51"/>
    <n v="72"/>
    <n v="51"/>
    <n v="1842.65"/>
    <n v="24"/>
    <n v="1"/>
  </r>
  <r>
    <d v="2025-09-15T00:00:00"/>
    <x v="19"/>
    <n v="28"/>
    <n v="36"/>
    <n v="17"/>
    <n v="540.02"/>
    <n v="14"/>
    <n v="0.6071428571428571"/>
  </r>
  <r>
    <d v="2025-09-15T00:00:00"/>
    <x v="20"/>
    <n v="16"/>
    <n v="17"/>
    <n v="11"/>
    <n v="331.02"/>
    <n v="6"/>
    <n v="0.6875"/>
  </r>
  <r>
    <d v="2025-09-15T00:00:00"/>
    <x v="21"/>
    <n v="51"/>
    <n v="65"/>
    <n v="35"/>
    <n v="904.83"/>
    <n v="19"/>
    <n v="0.68627450980392157"/>
  </r>
  <r>
    <d v="2025-09-15T00:00:00"/>
    <x v="22"/>
    <n v="60"/>
    <n v="68"/>
    <n v="48"/>
    <n v="1089.43"/>
    <n v="27"/>
    <n v="0.8"/>
  </r>
  <r>
    <d v="2025-09-15T00:00:00"/>
    <x v="23"/>
    <n v="33"/>
    <n v="42"/>
    <n v="14"/>
    <n v="505.68"/>
    <n v="9"/>
    <n v="0.42424242424242425"/>
  </r>
  <r>
    <d v="2025-09-15T00:00:00"/>
    <x v="24"/>
    <n v="16"/>
    <n v="27"/>
    <n v="4"/>
    <n v="131.31"/>
    <n v="4"/>
    <n v="0.25"/>
  </r>
  <r>
    <d v="2025-09-15T00:00:00"/>
    <x v="25"/>
    <n v="16"/>
    <n v="26"/>
    <n v="4"/>
    <n v="107.03"/>
    <n v="3"/>
    <n v="0.25"/>
  </r>
  <r>
    <d v="2025-09-15T00:00:00"/>
    <x v="26"/>
    <n v="10"/>
    <n v="11"/>
    <n v="1"/>
    <n v="29.26"/>
    <n v="1"/>
    <n v="0.1"/>
  </r>
  <r>
    <d v="2025-09-15T00:00:00"/>
    <x v="27"/>
    <n v="17"/>
    <n v="27"/>
    <n v="37"/>
    <n v="1220.55"/>
    <n v="14"/>
    <n v="2.1764705882352939"/>
  </r>
  <r>
    <d v="2025-09-15T00:00:00"/>
    <x v="28"/>
    <n v="16"/>
    <n v="22"/>
    <n v="3"/>
    <n v="107.36"/>
    <n v="2"/>
    <n v="0.1875"/>
  </r>
  <r>
    <d v="2025-09-15T00:00:00"/>
    <x v="29"/>
    <n v="88"/>
    <n v="120"/>
    <n v="62"/>
    <n v="1898.95"/>
    <n v="41"/>
    <n v="0.70454545454545459"/>
  </r>
  <r>
    <d v="2025-09-15T00:00:00"/>
    <x v="30"/>
    <n v="33"/>
    <n v="40"/>
    <n v="17"/>
    <n v="543.22"/>
    <n v="9"/>
    <n v="0.51515151515151514"/>
  </r>
  <r>
    <d v="2025-09-15T00:00:00"/>
    <x v="32"/>
    <n v="26"/>
    <n v="32"/>
    <n v="21"/>
    <n v="515.02"/>
    <n v="12"/>
    <n v="0.80769230769230771"/>
  </r>
  <r>
    <d v="2025-09-15T00:00:00"/>
    <x v="33"/>
    <n v="30"/>
    <n v="39"/>
    <n v="26"/>
    <n v="2021"/>
    <n v="14"/>
    <n v="0.8666666666666667"/>
  </r>
  <r>
    <d v="2025-09-15T00:00:00"/>
    <x v="34"/>
    <n v="16"/>
    <n v="19"/>
    <n v="19"/>
    <n v="1428.78"/>
    <n v="10"/>
    <n v="1.1875"/>
  </r>
  <r>
    <d v="2025-09-15T00:00:00"/>
    <x v="35"/>
    <n v="21"/>
    <n v="24"/>
    <n v="1"/>
    <n v="15.7"/>
    <n v="1"/>
    <n v="4.7619047619047616E-2"/>
  </r>
  <r>
    <d v="2025-09-15T00:00:00"/>
    <x v="45"/>
    <n v="9"/>
    <n v="13"/>
    <n v="1"/>
    <n v="15.33"/>
    <n v="1"/>
    <n v="0.1111111111111111"/>
  </r>
  <r>
    <d v="2025-09-15T00:00:00"/>
    <x v="37"/>
    <n v="9"/>
    <n v="9"/>
    <n v="5"/>
    <n v="355.4"/>
    <n v="2"/>
    <n v="0.55555555555555558"/>
  </r>
  <r>
    <d v="2025-09-15T00:00:00"/>
    <x v="38"/>
    <n v="11"/>
    <n v="14"/>
    <n v="7"/>
    <n v="639.61"/>
    <n v="5"/>
    <n v="0.63636363636363635"/>
  </r>
  <r>
    <d v="2025-09-15T00:00:00"/>
    <x v="46"/>
    <n v="30"/>
    <n v="37"/>
    <n v="9"/>
    <n v="319.69"/>
    <n v="3"/>
    <n v="0.3"/>
  </r>
  <r>
    <d v="2025-09-15T00:00:00"/>
    <x v="43"/>
    <n v="28"/>
    <n v="34"/>
    <n v="5"/>
    <n v="154.22"/>
    <n v="4"/>
    <n v="0.17857142857142858"/>
  </r>
  <r>
    <d v="2025-09-16T00:00:00"/>
    <x v="0"/>
    <n v="19"/>
    <n v="22"/>
    <n v="3"/>
    <n v="137.91"/>
    <n v="3"/>
    <n v="0.15789473684210525"/>
  </r>
  <r>
    <d v="2025-09-16T00:00:00"/>
    <x v="1"/>
    <n v="10"/>
    <n v="15"/>
    <n v="12"/>
    <n v="434.38"/>
    <n v="7"/>
    <n v="1.2"/>
  </r>
  <r>
    <d v="2025-09-16T00:00:00"/>
    <x v="2"/>
    <n v="12"/>
    <n v="12"/>
    <n v="4"/>
    <n v="133.5"/>
    <n v="2"/>
    <n v="0.33333333333333331"/>
  </r>
  <r>
    <d v="2025-09-16T00:00:00"/>
    <x v="39"/>
    <n v="6"/>
    <n v="6"/>
    <n v="3"/>
    <n v="78.3"/>
    <n v="2"/>
    <n v="0.5"/>
  </r>
  <r>
    <d v="2025-09-16T00:00:00"/>
    <x v="48"/>
    <n v="8"/>
    <n v="10"/>
    <n v="1"/>
    <n v="23.38"/>
    <n v="1"/>
    <n v="0.125"/>
  </r>
  <r>
    <d v="2025-09-16T00:00:00"/>
    <x v="3"/>
    <n v="25"/>
    <n v="27"/>
    <n v="5"/>
    <n v="175.28"/>
    <n v="5"/>
    <n v="0.2"/>
  </r>
  <r>
    <d v="2025-09-16T00:00:00"/>
    <x v="4"/>
    <n v="15"/>
    <n v="19"/>
    <n v="3"/>
    <n v="53.95"/>
    <n v="2"/>
    <n v="0.2"/>
  </r>
  <r>
    <d v="2025-09-16T00:00:00"/>
    <x v="40"/>
    <n v="26"/>
    <n v="35"/>
    <n v="2"/>
    <n v="42.16"/>
    <n v="1"/>
    <n v="7.6923076923076927E-2"/>
  </r>
  <r>
    <d v="2025-09-16T00:00:00"/>
    <x v="6"/>
    <n v="21"/>
    <n v="28"/>
    <n v="5"/>
    <n v="137.76"/>
    <n v="5"/>
    <n v="0.23809523809523808"/>
  </r>
  <r>
    <d v="2025-09-16T00:00:00"/>
    <x v="7"/>
    <n v="24"/>
    <n v="39"/>
    <n v="4"/>
    <n v="129.22"/>
    <n v="4"/>
    <n v="0.16666666666666666"/>
  </r>
  <r>
    <d v="2025-09-16T00:00:00"/>
    <x v="8"/>
    <n v="83"/>
    <n v="99"/>
    <n v="19"/>
    <n v="438.82"/>
    <n v="17"/>
    <n v="0.2289156626506024"/>
  </r>
  <r>
    <d v="2025-09-16T00:00:00"/>
    <x v="9"/>
    <n v="16"/>
    <n v="21"/>
    <n v="2"/>
    <n v="44.68"/>
    <n v="2"/>
    <n v="0.125"/>
  </r>
  <r>
    <d v="2025-09-16T00:00:00"/>
    <x v="10"/>
    <n v="30"/>
    <n v="32"/>
    <n v="6"/>
    <n v="185.07"/>
    <n v="5"/>
    <n v="0.2"/>
  </r>
  <r>
    <d v="2025-09-16T00:00:00"/>
    <x v="11"/>
    <n v="19"/>
    <n v="26"/>
    <n v="4"/>
    <n v="109.33"/>
    <n v="4"/>
    <n v="0.21052631578947367"/>
  </r>
  <r>
    <d v="2025-09-16T00:00:00"/>
    <x v="12"/>
    <n v="116"/>
    <n v="162"/>
    <n v="20"/>
    <n v="805.7"/>
    <n v="20"/>
    <n v="0.17241379310344829"/>
  </r>
  <r>
    <d v="2025-09-16T00:00:00"/>
    <x v="13"/>
    <n v="87"/>
    <n v="116"/>
    <n v="15"/>
    <n v="198.6"/>
    <n v="12"/>
    <n v="0.17241379310344829"/>
  </r>
  <r>
    <d v="2025-09-16T00:00:00"/>
    <x v="15"/>
    <n v="33"/>
    <n v="46"/>
    <n v="4"/>
    <n v="91.98"/>
    <n v="4"/>
    <n v="0.12121212121212122"/>
  </r>
  <r>
    <d v="2025-09-16T00:00:00"/>
    <x v="16"/>
    <n v="21"/>
    <n v="26"/>
    <n v="4"/>
    <n v="47.89"/>
    <n v="4"/>
    <n v="0.19047619047619047"/>
  </r>
  <r>
    <d v="2025-09-16T00:00:00"/>
    <x v="17"/>
    <n v="48"/>
    <n v="59"/>
    <n v="10"/>
    <n v="213.68"/>
    <n v="8"/>
    <n v="0.20833333333333334"/>
  </r>
  <r>
    <d v="2025-09-16T00:00:00"/>
    <x v="18"/>
    <n v="63"/>
    <n v="94"/>
    <n v="27"/>
    <n v="1014.12"/>
    <n v="18"/>
    <n v="0.42857142857142855"/>
  </r>
  <r>
    <d v="2025-09-16T00:00:00"/>
    <x v="19"/>
    <n v="32"/>
    <n v="44"/>
    <n v="14"/>
    <n v="443.7"/>
    <n v="10"/>
    <n v="0.4375"/>
  </r>
  <r>
    <d v="2025-09-16T00:00:00"/>
    <x v="20"/>
    <n v="47"/>
    <n v="58"/>
    <n v="22"/>
    <n v="663.46"/>
    <n v="15"/>
    <n v="0.46808510638297873"/>
  </r>
  <r>
    <d v="2025-09-16T00:00:00"/>
    <x v="21"/>
    <n v="56"/>
    <n v="69"/>
    <n v="36"/>
    <n v="997.26"/>
    <n v="24"/>
    <n v="0.6428571428571429"/>
  </r>
  <r>
    <d v="2025-09-16T00:00:00"/>
    <x v="22"/>
    <n v="34"/>
    <n v="43"/>
    <n v="21"/>
    <n v="492.89"/>
    <n v="12"/>
    <n v="0.61764705882352944"/>
  </r>
  <r>
    <d v="2025-09-16T00:00:00"/>
    <x v="23"/>
    <n v="31"/>
    <n v="41"/>
    <n v="3"/>
    <n v="111.38"/>
    <n v="3"/>
    <n v="9.6774193548387094E-2"/>
  </r>
  <r>
    <d v="2025-09-16T00:00:00"/>
    <x v="24"/>
    <n v="24"/>
    <n v="32"/>
    <n v="5"/>
    <n v="141.68"/>
    <n v="3"/>
    <n v="0.20833333333333334"/>
  </r>
  <r>
    <d v="2025-09-16T00:00:00"/>
    <x v="25"/>
    <n v="8"/>
    <n v="10"/>
    <n v="3"/>
    <n v="75.08"/>
    <n v="2"/>
    <n v="0.375"/>
  </r>
  <r>
    <d v="2025-09-16T00:00:00"/>
    <x v="26"/>
    <n v="7"/>
    <n v="8"/>
    <n v="5"/>
    <n v="117.82"/>
    <n v="2"/>
    <n v="0.7142857142857143"/>
  </r>
  <r>
    <d v="2025-09-16T00:00:00"/>
    <x v="27"/>
    <n v="30"/>
    <n v="35"/>
    <n v="23"/>
    <n v="774.37"/>
    <n v="14"/>
    <n v="0.76666666666666672"/>
  </r>
  <r>
    <d v="2025-09-16T00:00:00"/>
    <x v="28"/>
    <n v="10"/>
    <n v="18"/>
    <n v="9"/>
    <n v="317.60000000000002"/>
    <n v="6"/>
    <n v="0.9"/>
  </r>
  <r>
    <d v="2025-09-16T00:00:00"/>
    <x v="29"/>
    <n v="104"/>
    <n v="133"/>
    <n v="21"/>
    <n v="675"/>
    <n v="20"/>
    <n v="0.20192307692307693"/>
  </r>
  <r>
    <d v="2025-09-16T00:00:00"/>
    <x v="30"/>
    <n v="38"/>
    <n v="51"/>
    <n v="32"/>
    <n v="1020.78"/>
    <n v="12"/>
    <n v="0.84210526315789469"/>
  </r>
  <r>
    <d v="2025-09-16T00:00:00"/>
    <x v="31"/>
    <n v="8"/>
    <n v="14"/>
    <n v="2"/>
    <n v="57.38"/>
    <n v="2"/>
    <n v="0.25"/>
  </r>
  <r>
    <d v="2025-09-16T00:00:00"/>
    <x v="32"/>
    <n v="11"/>
    <n v="21"/>
    <n v="16"/>
    <n v="414.42"/>
    <n v="6"/>
    <n v="1.4545454545454546"/>
  </r>
  <r>
    <d v="2025-09-16T00:00:00"/>
    <x v="33"/>
    <n v="45"/>
    <n v="57"/>
    <n v="35"/>
    <n v="2836.79"/>
    <n v="19"/>
    <n v="0.77777777777777779"/>
  </r>
  <r>
    <d v="2025-09-16T00:00:00"/>
    <x v="34"/>
    <n v="14"/>
    <n v="15"/>
    <n v="14"/>
    <n v="1028.8800000000001"/>
    <n v="6"/>
    <n v="1"/>
  </r>
  <r>
    <d v="2025-09-16T00:00:00"/>
    <x v="35"/>
    <n v="13"/>
    <n v="19"/>
    <n v="3"/>
    <n v="56.36"/>
    <n v="3"/>
    <n v="0.23076923076923078"/>
  </r>
  <r>
    <d v="2025-09-16T00:00:00"/>
    <x v="45"/>
    <n v="15"/>
    <n v="17"/>
    <n v="1"/>
    <n v="16.11"/>
    <n v="1"/>
    <n v="6.6666666666666666E-2"/>
  </r>
  <r>
    <d v="2025-09-16T00:00:00"/>
    <x v="36"/>
    <n v="12"/>
    <n v="14"/>
    <n v="8"/>
    <n v="249.18"/>
    <n v="5"/>
    <n v="0.66666666666666663"/>
  </r>
  <r>
    <d v="2025-09-16T00:00:00"/>
    <x v="36"/>
    <n v="3"/>
    <n v="4"/>
    <n v="2"/>
    <n v="97.49"/>
    <n v="2"/>
    <n v="0.66666666666666663"/>
  </r>
  <r>
    <d v="2025-09-16T00:00:00"/>
    <x v="47"/>
    <n v="10"/>
    <n v="12"/>
    <n v="2"/>
    <n v="57.02"/>
    <n v="1"/>
    <n v="0.2"/>
  </r>
  <r>
    <d v="2025-09-16T00:00:00"/>
    <x v="37"/>
    <n v="6"/>
    <n v="7"/>
    <n v="4"/>
    <n v="324.58"/>
    <n v="3"/>
    <n v="0.66666666666666663"/>
  </r>
  <r>
    <d v="2025-09-16T00:00:00"/>
    <x v="38"/>
    <n v="17"/>
    <n v="19"/>
    <n v="1"/>
    <n v="102.1"/>
    <n v="1"/>
    <n v="5.8823529411764705E-2"/>
  </r>
  <r>
    <d v="2025-09-16T00:00:00"/>
    <x v="46"/>
    <n v="16"/>
    <n v="24"/>
    <n v="4"/>
    <n v="147.72999999999999"/>
    <n v="3"/>
    <n v="0.25"/>
  </r>
  <r>
    <d v="2025-09-16T00:00:00"/>
    <x v="43"/>
    <n v="17"/>
    <n v="30"/>
    <n v="1"/>
    <n v="33.11"/>
    <n v="1"/>
    <n v="5.8823529411764705E-2"/>
  </r>
  <r>
    <d v="2025-09-17T00:00:00"/>
    <x v="0"/>
    <n v="21"/>
    <n v="38"/>
    <n v="1"/>
    <n v="49.57"/>
    <n v="1"/>
    <n v="4.7619047619047616E-2"/>
  </r>
  <r>
    <d v="2025-09-17T00:00:00"/>
    <x v="1"/>
    <n v="27"/>
    <n v="29"/>
    <n v="5"/>
    <n v="198.28"/>
    <n v="5"/>
    <n v="0.18518518518518517"/>
  </r>
  <r>
    <d v="2025-09-17T00:00:00"/>
    <x v="39"/>
    <n v="7"/>
    <n v="8"/>
    <n v="2"/>
    <n v="66.52"/>
    <n v="2"/>
    <n v="0.2857142857142857"/>
  </r>
  <r>
    <d v="2025-09-17T00:00:00"/>
    <x v="44"/>
    <n v="6"/>
    <n v="13"/>
    <n v="2"/>
    <n v="33.08"/>
    <n v="2"/>
    <n v="0.33333333333333331"/>
  </r>
  <r>
    <d v="2025-09-17T00:00:00"/>
    <x v="3"/>
    <n v="31"/>
    <n v="50"/>
    <n v="1"/>
    <n v="42.1"/>
    <n v="1"/>
    <n v="3.2258064516129031E-2"/>
  </r>
  <r>
    <d v="2025-09-17T00:00:00"/>
    <x v="49"/>
    <n v="2"/>
    <n v="4"/>
    <n v="2"/>
    <n v="58.51"/>
    <n v="1"/>
    <n v="1"/>
  </r>
  <r>
    <d v="2025-09-17T00:00:00"/>
    <x v="5"/>
    <n v="19"/>
    <n v="23"/>
    <n v="2"/>
    <n v="50.99"/>
    <n v="2"/>
    <n v="0.10526315789473684"/>
  </r>
  <r>
    <d v="2025-09-17T00:00:00"/>
    <x v="40"/>
    <n v="27"/>
    <n v="34"/>
    <n v="1"/>
    <n v="22.4"/>
    <n v="1"/>
    <n v="3.7037037037037035E-2"/>
  </r>
  <r>
    <d v="2025-09-17T00:00:00"/>
    <x v="41"/>
    <n v="15"/>
    <n v="18"/>
    <n v="3"/>
    <n v="75.12"/>
    <n v="3"/>
    <n v="0.2"/>
  </r>
  <r>
    <d v="2025-09-17T00:00:00"/>
    <x v="6"/>
    <n v="19"/>
    <n v="26"/>
    <n v="2"/>
    <n v="53.03"/>
    <n v="2"/>
    <n v="0.10526315789473684"/>
  </r>
  <r>
    <d v="2025-09-17T00:00:00"/>
    <x v="7"/>
    <n v="32"/>
    <n v="55"/>
    <n v="19"/>
    <n v="556.5"/>
    <n v="13"/>
    <n v="0.59375"/>
  </r>
  <r>
    <d v="2025-09-17T00:00:00"/>
    <x v="8"/>
    <n v="94"/>
    <n v="126"/>
    <n v="31"/>
    <n v="742.76"/>
    <n v="27"/>
    <n v="0.32978723404255317"/>
  </r>
  <r>
    <d v="2025-09-17T00:00:00"/>
    <x v="9"/>
    <n v="34"/>
    <n v="48"/>
    <n v="12"/>
    <n v="269.35000000000002"/>
    <n v="12"/>
    <n v="0.35294117647058826"/>
  </r>
  <r>
    <d v="2025-09-17T00:00:00"/>
    <x v="10"/>
    <n v="35"/>
    <n v="51"/>
    <n v="6"/>
    <n v="193.86"/>
    <n v="5"/>
    <n v="0.17142857142857143"/>
  </r>
  <r>
    <d v="2025-09-17T00:00:00"/>
    <x v="11"/>
    <n v="36"/>
    <n v="44"/>
    <n v="14"/>
    <n v="372.19"/>
    <n v="12"/>
    <n v="0.3888888888888889"/>
  </r>
  <r>
    <d v="2025-09-17T00:00:00"/>
    <x v="12"/>
    <n v="132"/>
    <n v="180"/>
    <n v="13"/>
    <n v="530.62"/>
    <n v="13"/>
    <n v="9.8484848484848481E-2"/>
  </r>
  <r>
    <d v="2025-09-17T00:00:00"/>
    <x v="12"/>
    <n v="4"/>
    <n v="4"/>
    <n v="1"/>
    <n v="56.27"/>
    <n v="1"/>
    <n v="0.25"/>
  </r>
  <r>
    <d v="2025-09-17T00:00:00"/>
    <x v="13"/>
    <n v="126"/>
    <n v="181"/>
    <n v="31"/>
    <n v="404.26"/>
    <n v="24"/>
    <n v="0.24603174603174602"/>
  </r>
  <r>
    <d v="2025-09-17T00:00:00"/>
    <x v="13"/>
    <n v="17"/>
    <n v="24"/>
    <n v="1"/>
    <n v="16.66"/>
    <n v="1"/>
    <n v="5.8823529411764705E-2"/>
  </r>
  <r>
    <d v="2025-09-17T00:00:00"/>
    <x v="15"/>
    <n v="24"/>
    <n v="36"/>
    <n v="12"/>
    <n v="261.70999999999998"/>
    <n v="10"/>
    <n v="0.5"/>
  </r>
  <r>
    <d v="2025-09-17T00:00:00"/>
    <x v="16"/>
    <n v="29"/>
    <n v="37"/>
    <n v="9"/>
    <n v="102.96"/>
    <n v="9"/>
    <n v="0.31034482758620691"/>
  </r>
  <r>
    <d v="2025-09-17T00:00:00"/>
    <x v="17"/>
    <n v="63"/>
    <n v="79"/>
    <n v="11"/>
    <n v="236.26"/>
    <n v="11"/>
    <n v="0.17460317460317459"/>
  </r>
  <r>
    <d v="2025-09-17T00:00:00"/>
    <x v="18"/>
    <n v="65"/>
    <n v="86"/>
    <n v="25"/>
    <n v="971"/>
    <n v="11"/>
    <n v="0.38461538461538464"/>
  </r>
  <r>
    <d v="2025-09-17T00:00:00"/>
    <x v="19"/>
    <n v="48"/>
    <n v="67"/>
    <n v="44"/>
    <n v="1407.89"/>
    <n v="20"/>
    <n v="0.91666666666666663"/>
  </r>
  <r>
    <d v="2025-09-17T00:00:00"/>
    <x v="20"/>
    <n v="29"/>
    <n v="38"/>
    <n v="15"/>
    <n v="459.54"/>
    <n v="8"/>
    <n v="0.51724137931034486"/>
  </r>
  <r>
    <d v="2025-09-17T00:00:00"/>
    <x v="21"/>
    <n v="58"/>
    <n v="78"/>
    <n v="35"/>
    <n v="943.13"/>
    <n v="25"/>
    <n v="0.60344827586206895"/>
  </r>
  <r>
    <d v="2025-09-17T00:00:00"/>
    <x v="22"/>
    <n v="64"/>
    <n v="80"/>
    <n v="13"/>
    <n v="300.70999999999998"/>
    <n v="12"/>
    <n v="0.203125"/>
  </r>
  <r>
    <d v="2025-09-17T00:00:00"/>
    <x v="23"/>
    <n v="27"/>
    <n v="44"/>
    <n v="3"/>
    <n v="108.38"/>
    <n v="3"/>
    <n v="0.1111111111111111"/>
  </r>
  <r>
    <d v="2025-09-17T00:00:00"/>
    <x v="24"/>
    <n v="16"/>
    <n v="20"/>
    <n v="7"/>
    <n v="210.57"/>
    <n v="6"/>
    <n v="0.4375"/>
  </r>
  <r>
    <d v="2025-09-17T00:00:00"/>
    <x v="25"/>
    <n v="20"/>
    <n v="29"/>
    <n v="8"/>
    <n v="217.92"/>
    <n v="5"/>
    <n v="0.4"/>
  </r>
  <r>
    <d v="2025-09-17T00:00:00"/>
    <x v="27"/>
    <n v="21"/>
    <n v="25"/>
    <n v="14"/>
    <n v="496.56"/>
    <n v="9"/>
    <n v="0.66666666666666663"/>
  </r>
  <r>
    <d v="2025-09-17T00:00:00"/>
    <x v="28"/>
    <n v="13"/>
    <n v="19"/>
    <n v="12"/>
    <n v="396.18"/>
    <n v="7"/>
    <n v="0.92307692307692313"/>
  </r>
  <r>
    <d v="2025-09-17T00:00:00"/>
    <x v="29"/>
    <n v="100"/>
    <n v="132"/>
    <n v="32"/>
    <n v="1047.6400000000001"/>
    <n v="30"/>
    <n v="0.32"/>
  </r>
  <r>
    <d v="2025-09-17T00:00:00"/>
    <x v="30"/>
    <n v="35"/>
    <n v="38"/>
    <n v="2"/>
    <n v="67.239999999999995"/>
    <n v="2"/>
    <n v="5.7142857142857141E-2"/>
  </r>
  <r>
    <d v="2025-09-17T00:00:00"/>
    <x v="31"/>
    <n v="11"/>
    <n v="13"/>
    <n v="1"/>
    <n v="27.62"/>
    <n v="1"/>
    <n v="9.0909090909090912E-2"/>
  </r>
  <r>
    <d v="2025-09-17T00:00:00"/>
    <x v="32"/>
    <n v="23"/>
    <n v="31"/>
    <n v="10"/>
    <n v="248.76"/>
    <n v="5"/>
    <n v="0.43478260869565216"/>
  </r>
  <r>
    <d v="2025-09-17T00:00:00"/>
    <x v="33"/>
    <n v="27"/>
    <n v="37"/>
    <n v="8"/>
    <n v="655.34"/>
    <n v="8"/>
    <n v="0.29629629629629628"/>
  </r>
  <r>
    <d v="2025-09-17T00:00:00"/>
    <x v="34"/>
    <n v="29"/>
    <n v="36"/>
    <n v="19"/>
    <n v="1436.79"/>
    <n v="11"/>
    <n v="0.65517241379310343"/>
  </r>
  <r>
    <d v="2025-09-17T00:00:00"/>
    <x v="35"/>
    <n v="19"/>
    <n v="22"/>
    <n v="1"/>
    <n v="19.3"/>
    <n v="1"/>
    <n v="5.2631578947368418E-2"/>
  </r>
  <r>
    <d v="2025-09-17T00:00:00"/>
    <x v="35"/>
    <n v="1"/>
    <n v="1"/>
    <n v="1"/>
    <n v="18.86"/>
    <n v="1"/>
    <n v="1"/>
  </r>
  <r>
    <d v="2025-09-17T00:00:00"/>
    <x v="45"/>
    <n v="8"/>
    <n v="8"/>
    <n v="1"/>
    <n v="12.83"/>
    <n v="1"/>
    <n v="0.125"/>
  </r>
  <r>
    <d v="2025-09-17T00:00:00"/>
    <x v="36"/>
    <n v="7"/>
    <n v="7"/>
    <n v="1"/>
    <n v="32.76"/>
    <n v="1"/>
    <n v="0.14285714285714285"/>
  </r>
  <r>
    <d v="2025-09-17T00:00:00"/>
    <x v="47"/>
    <n v="12"/>
    <n v="12"/>
    <n v="2"/>
    <n v="49.76"/>
    <n v="2"/>
    <n v="0.16666666666666666"/>
  </r>
  <r>
    <d v="2025-09-17T00:00:00"/>
    <x v="37"/>
    <n v="9"/>
    <n v="11"/>
    <n v="5"/>
    <n v="379.07"/>
    <n v="4"/>
    <n v="0.55555555555555558"/>
  </r>
  <r>
    <d v="2025-09-17T00:00:00"/>
    <x v="38"/>
    <n v="19"/>
    <n v="24"/>
    <n v="4"/>
    <n v="329.63"/>
    <n v="4"/>
    <n v="0.21052631578947367"/>
  </r>
  <r>
    <d v="2025-09-17T00:00:00"/>
    <x v="46"/>
    <n v="20"/>
    <n v="35"/>
    <n v="4"/>
    <n v="117.01"/>
    <n v="2"/>
    <n v="0.2"/>
  </r>
  <r>
    <d v="2025-09-17T00:00:00"/>
    <x v="43"/>
    <n v="18"/>
    <n v="27"/>
    <n v="6"/>
    <n v="188.16"/>
    <n v="5"/>
    <n v="0.33333333333333331"/>
  </r>
  <r>
    <d v="2025-09-18T00:00:00"/>
    <x v="0"/>
    <n v="13"/>
    <n v="13"/>
    <n v="2"/>
    <n v="75.12"/>
    <n v="2"/>
    <n v="0.15384615384615385"/>
  </r>
  <r>
    <d v="2025-09-18T00:00:00"/>
    <x v="1"/>
    <n v="12"/>
    <n v="16"/>
    <n v="8"/>
    <n v="282.25"/>
    <n v="7"/>
    <n v="0.66666666666666663"/>
  </r>
  <r>
    <d v="2025-09-18T00:00:00"/>
    <x v="2"/>
    <n v="20"/>
    <n v="23"/>
    <n v="8"/>
    <n v="307.79000000000002"/>
    <n v="6"/>
    <n v="0.4"/>
  </r>
  <r>
    <d v="2025-09-18T00:00:00"/>
    <x v="39"/>
    <n v="5"/>
    <n v="6"/>
    <n v="2"/>
    <n v="65.010000000000005"/>
    <n v="2"/>
    <n v="0.4"/>
  </r>
  <r>
    <d v="2025-09-18T00:00:00"/>
    <x v="48"/>
    <n v="6"/>
    <n v="12"/>
    <n v="1"/>
    <n v="20.04"/>
    <n v="1"/>
    <n v="0.16666666666666666"/>
  </r>
  <r>
    <d v="2025-09-18T00:00:00"/>
    <x v="44"/>
    <n v="7"/>
    <n v="10"/>
    <n v="2"/>
    <n v="38.869999999999997"/>
    <n v="2"/>
    <n v="0.2857142857142857"/>
  </r>
  <r>
    <d v="2025-09-18T00:00:00"/>
    <x v="3"/>
    <n v="31"/>
    <n v="39"/>
    <n v="5"/>
    <n v="174.12"/>
    <n v="5"/>
    <n v="0.16129032258064516"/>
  </r>
  <r>
    <d v="2025-09-18T00:00:00"/>
    <x v="4"/>
    <n v="11"/>
    <n v="15"/>
    <n v="1"/>
    <n v="17.05"/>
    <n v="1"/>
    <n v="9.0909090909090912E-2"/>
  </r>
  <r>
    <d v="2025-09-18T00:00:00"/>
    <x v="5"/>
    <n v="16"/>
    <n v="19"/>
    <n v="3"/>
    <n v="58.77"/>
    <n v="3"/>
    <n v="0.1875"/>
  </r>
  <r>
    <d v="2025-09-18T00:00:00"/>
    <x v="40"/>
    <n v="18"/>
    <n v="22"/>
    <n v="2"/>
    <n v="41.07"/>
    <n v="2"/>
    <n v="0.1111111111111111"/>
  </r>
  <r>
    <d v="2025-09-18T00:00:00"/>
    <x v="41"/>
    <n v="13"/>
    <n v="18"/>
    <n v="2"/>
    <n v="46.24"/>
    <n v="2"/>
    <n v="0.15384615384615385"/>
  </r>
  <r>
    <d v="2025-09-18T00:00:00"/>
    <x v="6"/>
    <n v="14"/>
    <n v="18"/>
    <n v="1"/>
    <n v="22.43"/>
    <n v="1"/>
    <n v="7.1428571428571425E-2"/>
  </r>
  <r>
    <d v="2025-09-18T00:00:00"/>
    <x v="7"/>
    <n v="28"/>
    <n v="38"/>
    <n v="8"/>
    <n v="243.41"/>
    <n v="7"/>
    <n v="0.2857142857142857"/>
  </r>
  <r>
    <d v="2025-09-18T00:00:00"/>
    <x v="8"/>
    <n v="75"/>
    <n v="93"/>
    <n v="19"/>
    <n v="455.13"/>
    <n v="17"/>
    <n v="0.25333333333333335"/>
  </r>
  <r>
    <d v="2025-09-18T00:00:00"/>
    <x v="9"/>
    <n v="21"/>
    <n v="35"/>
    <n v="10"/>
    <n v="208.44"/>
    <n v="8"/>
    <n v="0.47619047619047616"/>
  </r>
  <r>
    <d v="2025-09-18T00:00:00"/>
    <x v="10"/>
    <n v="32"/>
    <n v="41"/>
    <n v="3"/>
    <n v="82.41"/>
    <n v="3"/>
    <n v="9.375E-2"/>
  </r>
  <r>
    <d v="2025-09-18T00:00:00"/>
    <x v="11"/>
    <n v="17"/>
    <n v="20"/>
    <n v="5"/>
    <n v="155.9"/>
    <n v="5"/>
    <n v="0.29411764705882354"/>
  </r>
  <r>
    <d v="2025-09-18T00:00:00"/>
    <x v="12"/>
    <n v="120"/>
    <n v="173"/>
    <n v="19"/>
    <n v="797.7"/>
    <n v="18"/>
    <n v="0.15833333333333333"/>
  </r>
  <r>
    <d v="2025-09-18T00:00:00"/>
    <x v="13"/>
    <n v="110"/>
    <n v="146"/>
    <n v="18"/>
    <n v="244.85"/>
    <n v="15"/>
    <n v="0.16363636363636364"/>
  </r>
  <r>
    <d v="2025-09-18T00:00:00"/>
    <x v="13"/>
    <n v="12"/>
    <n v="13"/>
    <n v="1"/>
    <n v="16.329999999999998"/>
    <n v="1"/>
    <n v="8.3333333333333329E-2"/>
  </r>
  <r>
    <d v="2025-09-18T00:00:00"/>
    <x v="14"/>
    <n v="40"/>
    <n v="51"/>
    <n v="2"/>
    <n v="51.8"/>
    <n v="2"/>
    <n v="0.05"/>
  </r>
  <r>
    <d v="2025-09-18T00:00:00"/>
    <x v="15"/>
    <n v="15"/>
    <n v="22"/>
    <n v="6"/>
    <n v="147.21"/>
    <n v="6"/>
    <n v="0.4"/>
  </r>
  <r>
    <d v="2025-09-18T00:00:00"/>
    <x v="16"/>
    <n v="35"/>
    <n v="41"/>
    <n v="4"/>
    <n v="42.68"/>
    <n v="4"/>
    <n v="0.11428571428571428"/>
  </r>
  <r>
    <d v="2025-09-18T00:00:00"/>
    <x v="17"/>
    <n v="37"/>
    <n v="42"/>
    <n v="5"/>
    <n v="101.21"/>
    <n v="5"/>
    <n v="0.13513513513513514"/>
  </r>
  <r>
    <d v="2025-09-18T00:00:00"/>
    <x v="18"/>
    <n v="61"/>
    <n v="86"/>
    <n v="27"/>
    <n v="1034.0999999999999"/>
    <n v="15"/>
    <n v="0.44262295081967212"/>
  </r>
  <r>
    <d v="2025-09-18T00:00:00"/>
    <x v="19"/>
    <n v="23"/>
    <n v="33"/>
    <n v="34"/>
    <n v="1052.07"/>
    <n v="16"/>
    <n v="1.4782608695652173"/>
  </r>
  <r>
    <d v="2025-09-18T00:00:00"/>
    <x v="20"/>
    <n v="22"/>
    <n v="32"/>
    <n v="28"/>
    <n v="794.27"/>
    <n v="4"/>
    <n v="1.2727272727272727"/>
  </r>
  <r>
    <d v="2025-09-18T00:00:00"/>
    <x v="21"/>
    <n v="32"/>
    <n v="40"/>
    <n v="22"/>
    <n v="579.52"/>
    <n v="14"/>
    <n v="0.6875"/>
  </r>
  <r>
    <d v="2025-09-18T00:00:00"/>
    <x v="22"/>
    <n v="55"/>
    <n v="65"/>
    <n v="9"/>
    <n v="222.72"/>
    <n v="7"/>
    <n v="0.16363636363636364"/>
  </r>
  <r>
    <d v="2025-09-18T00:00:00"/>
    <x v="23"/>
    <n v="18"/>
    <n v="21"/>
    <n v="2"/>
    <n v="63.98"/>
    <n v="2"/>
    <n v="0.1111111111111111"/>
  </r>
  <r>
    <d v="2025-09-18T00:00:00"/>
    <x v="24"/>
    <n v="11"/>
    <n v="12"/>
    <n v="3"/>
    <n v="99.26"/>
    <n v="2"/>
    <n v="0.27272727272727271"/>
  </r>
  <r>
    <d v="2025-09-18T00:00:00"/>
    <x v="25"/>
    <n v="11"/>
    <n v="14"/>
    <n v="6"/>
    <n v="163.69999999999999"/>
    <n v="5"/>
    <n v="0.54545454545454541"/>
  </r>
  <r>
    <d v="2025-09-18T00:00:00"/>
    <x v="26"/>
    <n v="6"/>
    <n v="13"/>
    <n v="2"/>
    <n v="65.739999999999995"/>
    <n v="1"/>
    <n v="0.33333333333333331"/>
  </r>
  <r>
    <d v="2025-09-18T00:00:00"/>
    <x v="27"/>
    <n v="16"/>
    <n v="20"/>
    <n v="10"/>
    <n v="346.99"/>
    <n v="7"/>
    <n v="0.625"/>
  </r>
  <r>
    <d v="2025-09-18T00:00:00"/>
    <x v="28"/>
    <n v="13"/>
    <n v="15"/>
    <n v="1"/>
    <n v="39.79"/>
    <n v="1"/>
    <n v="7.6923076923076927E-2"/>
  </r>
  <r>
    <d v="2025-09-18T00:00:00"/>
    <x v="29"/>
    <n v="96"/>
    <n v="128"/>
    <n v="33"/>
    <n v="1046.1300000000001"/>
    <n v="32"/>
    <n v="0.34375"/>
  </r>
  <r>
    <d v="2025-09-18T00:00:00"/>
    <x v="30"/>
    <n v="51"/>
    <n v="63"/>
    <n v="44"/>
    <n v="1343.96"/>
    <n v="14"/>
    <n v="0.86274509803921573"/>
  </r>
  <r>
    <d v="2025-09-18T00:00:00"/>
    <x v="31"/>
    <n v="5"/>
    <n v="7"/>
    <n v="1"/>
    <n v="29.45"/>
    <n v="1"/>
    <n v="0.2"/>
  </r>
  <r>
    <d v="2025-09-18T00:00:00"/>
    <x v="32"/>
    <n v="17"/>
    <n v="25"/>
    <n v="7"/>
    <n v="176.01"/>
    <n v="4"/>
    <n v="0.41176470588235292"/>
  </r>
  <r>
    <d v="2025-09-18T00:00:00"/>
    <x v="33"/>
    <n v="27"/>
    <n v="36"/>
    <n v="26"/>
    <n v="2071.98"/>
    <n v="10"/>
    <n v="0.96296296296296291"/>
  </r>
  <r>
    <d v="2025-09-18T00:00:00"/>
    <x v="34"/>
    <n v="31"/>
    <n v="40"/>
    <n v="12"/>
    <n v="883.36"/>
    <n v="7"/>
    <n v="0.38709677419354838"/>
  </r>
  <r>
    <d v="2025-09-18T00:00:00"/>
    <x v="35"/>
    <n v="18"/>
    <n v="18"/>
    <n v="4"/>
    <n v="61.91"/>
    <n v="2"/>
    <n v="0.22222222222222221"/>
  </r>
  <r>
    <d v="2025-09-18T00:00:00"/>
    <x v="45"/>
    <n v="7"/>
    <n v="11"/>
    <n v="1"/>
    <n v="14.77"/>
    <n v="1"/>
    <n v="0.14285714285714285"/>
  </r>
  <r>
    <d v="2025-09-18T00:00:00"/>
    <x v="36"/>
    <n v="14"/>
    <n v="17"/>
    <n v="28"/>
    <n v="831.27"/>
    <n v="5"/>
    <n v="2"/>
  </r>
  <r>
    <d v="2025-09-18T00:00:00"/>
    <x v="37"/>
    <n v="9"/>
    <n v="13"/>
    <n v="3"/>
    <n v="229.53"/>
    <n v="3"/>
    <n v="0.33333333333333331"/>
  </r>
  <r>
    <d v="2025-09-18T00:00:00"/>
    <x v="38"/>
    <n v="17"/>
    <n v="25"/>
    <n v="3"/>
    <n v="290.58"/>
    <n v="2"/>
    <n v="0.17647058823529413"/>
  </r>
  <r>
    <d v="2025-09-18T00:00:00"/>
    <x v="46"/>
    <n v="24"/>
    <n v="28"/>
    <n v="5"/>
    <n v="169"/>
    <n v="2"/>
    <n v="0.20833333333333334"/>
  </r>
  <r>
    <d v="2025-09-18T00:00:00"/>
    <x v="43"/>
    <n v="17"/>
    <n v="19"/>
    <n v="1"/>
    <n v="29.37"/>
    <n v="1"/>
    <n v="5.8823529411764705E-2"/>
  </r>
  <r>
    <d v="2025-09-19T00:00:00"/>
    <x v="0"/>
    <n v="12"/>
    <n v="18"/>
    <n v="10"/>
    <n v="403.9"/>
    <n v="6"/>
    <n v="0.83333333333333337"/>
  </r>
  <r>
    <d v="2025-09-19T00:00:00"/>
    <x v="1"/>
    <n v="19"/>
    <n v="22"/>
    <n v="4"/>
    <n v="156.5"/>
    <n v="4"/>
    <n v="0.21052631578947367"/>
  </r>
  <r>
    <d v="2025-09-19T00:00:00"/>
    <x v="39"/>
    <n v="5"/>
    <n v="8"/>
    <n v="2"/>
    <n v="56.71"/>
    <n v="1"/>
    <n v="0.4"/>
  </r>
  <r>
    <d v="2025-09-19T00:00:00"/>
    <x v="44"/>
    <n v="4"/>
    <n v="4"/>
    <n v="2"/>
    <n v="35.26"/>
    <n v="1"/>
    <n v="0.5"/>
  </r>
  <r>
    <d v="2025-09-19T00:00:00"/>
    <x v="49"/>
    <n v="4"/>
    <n v="8"/>
    <n v="2"/>
    <n v="60.74"/>
    <n v="1"/>
    <n v="0.5"/>
  </r>
  <r>
    <d v="2025-09-19T00:00:00"/>
    <x v="4"/>
    <n v="16"/>
    <n v="22"/>
    <n v="3"/>
    <n v="58.45"/>
    <n v="2"/>
    <n v="0.1875"/>
  </r>
  <r>
    <d v="2025-09-19T00:00:00"/>
    <x v="5"/>
    <n v="11"/>
    <n v="13"/>
    <n v="1"/>
    <n v="22.56"/>
    <n v="1"/>
    <n v="9.0909090909090912E-2"/>
  </r>
  <r>
    <d v="2025-09-19T00:00:00"/>
    <x v="40"/>
    <n v="30"/>
    <n v="35"/>
    <n v="2"/>
    <n v="42.65"/>
    <n v="2"/>
    <n v="6.6666666666666666E-2"/>
  </r>
  <r>
    <d v="2025-09-19T00:00:00"/>
    <x v="41"/>
    <n v="15"/>
    <n v="20"/>
    <n v="9"/>
    <n v="201.72"/>
    <n v="5"/>
    <n v="0.6"/>
  </r>
  <r>
    <d v="2025-09-19T00:00:00"/>
    <x v="7"/>
    <n v="22"/>
    <n v="30"/>
    <n v="11"/>
    <n v="326.27999999999997"/>
    <n v="8"/>
    <n v="0.5"/>
  </r>
  <r>
    <d v="2025-09-19T00:00:00"/>
    <x v="8"/>
    <n v="66"/>
    <n v="88"/>
    <n v="25"/>
    <n v="569.70000000000005"/>
    <n v="19"/>
    <n v="0.37878787878787878"/>
  </r>
  <r>
    <d v="2025-09-19T00:00:00"/>
    <x v="9"/>
    <n v="13"/>
    <n v="13"/>
    <n v="3"/>
    <n v="61.03"/>
    <n v="3"/>
    <n v="0.23076923076923078"/>
  </r>
  <r>
    <d v="2025-09-19T00:00:00"/>
    <x v="10"/>
    <n v="38"/>
    <n v="47"/>
    <n v="6"/>
    <n v="194.03"/>
    <n v="4"/>
    <n v="0.15789473684210525"/>
  </r>
  <r>
    <d v="2025-09-19T00:00:00"/>
    <x v="11"/>
    <n v="25"/>
    <n v="30"/>
    <n v="18"/>
    <n v="507.69"/>
    <n v="4"/>
    <n v="0.72"/>
  </r>
  <r>
    <d v="2025-09-19T00:00:00"/>
    <x v="12"/>
    <n v="106"/>
    <n v="147"/>
    <n v="32"/>
    <n v="1308.68"/>
    <n v="23"/>
    <n v="0.30188679245283018"/>
  </r>
  <r>
    <d v="2025-09-19T00:00:00"/>
    <x v="12"/>
    <n v="7"/>
    <n v="10"/>
    <n v="2"/>
    <n v="114.68"/>
    <n v="1"/>
    <n v="0.2857142857142857"/>
  </r>
  <r>
    <d v="2025-09-19T00:00:00"/>
    <x v="13"/>
    <n v="123"/>
    <n v="157"/>
    <n v="13"/>
    <n v="168.8"/>
    <n v="11"/>
    <n v="0.10569105691056911"/>
  </r>
  <r>
    <d v="2025-09-19T00:00:00"/>
    <x v="13"/>
    <n v="4"/>
    <n v="7"/>
    <n v="1"/>
    <n v="16.98"/>
    <n v="1"/>
    <n v="0.25"/>
  </r>
  <r>
    <d v="2025-09-19T00:00:00"/>
    <x v="15"/>
    <n v="15"/>
    <n v="22"/>
    <n v="5"/>
    <n v="120.74"/>
    <n v="5"/>
    <n v="0.33333333333333331"/>
  </r>
  <r>
    <d v="2025-09-19T00:00:00"/>
    <x v="16"/>
    <n v="29"/>
    <n v="41"/>
    <n v="9"/>
    <n v="110.54"/>
    <n v="9"/>
    <n v="0.31034482758620691"/>
  </r>
  <r>
    <d v="2025-09-19T00:00:00"/>
    <x v="17"/>
    <n v="63"/>
    <n v="75"/>
    <n v="6"/>
    <n v="129.84"/>
    <n v="6"/>
    <n v="9.5238095238095233E-2"/>
  </r>
  <r>
    <d v="2025-09-19T00:00:00"/>
    <x v="18"/>
    <n v="46"/>
    <n v="59"/>
    <n v="13"/>
    <n v="462.14"/>
    <n v="6"/>
    <n v="0.28260869565217389"/>
  </r>
  <r>
    <d v="2025-09-19T00:00:00"/>
    <x v="19"/>
    <n v="23"/>
    <n v="33"/>
    <n v="12"/>
    <n v="383.71"/>
    <n v="9"/>
    <n v="0.52173913043478259"/>
  </r>
  <r>
    <d v="2025-09-19T00:00:00"/>
    <x v="20"/>
    <n v="29"/>
    <n v="43"/>
    <n v="6"/>
    <n v="198.06"/>
    <n v="3"/>
    <n v="0.20689655172413793"/>
  </r>
  <r>
    <d v="2025-09-19T00:00:00"/>
    <x v="21"/>
    <n v="45"/>
    <n v="60"/>
    <n v="27"/>
    <n v="732.56"/>
    <n v="22"/>
    <n v="0.6"/>
  </r>
  <r>
    <d v="2025-09-19T00:00:00"/>
    <x v="22"/>
    <n v="43"/>
    <n v="47"/>
    <n v="26"/>
    <n v="586.88"/>
    <n v="17"/>
    <n v="0.60465116279069764"/>
  </r>
  <r>
    <d v="2025-09-19T00:00:00"/>
    <x v="23"/>
    <n v="27"/>
    <n v="37"/>
    <n v="8"/>
    <n v="297.51"/>
    <n v="6"/>
    <n v="0.29629629629629628"/>
  </r>
  <r>
    <d v="2025-09-19T00:00:00"/>
    <x v="24"/>
    <n v="9"/>
    <n v="12"/>
    <n v="1"/>
    <n v="36.46"/>
    <n v="1"/>
    <n v="0.1111111111111111"/>
  </r>
  <r>
    <d v="2025-09-19T00:00:00"/>
    <x v="25"/>
    <n v="12"/>
    <n v="13"/>
    <n v="4"/>
    <n v="127.53"/>
    <n v="2"/>
    <n v="0.33333333333333331"/>
  </r>
  <r>
    <d v="2025-09-19T00:00:00"/>
    <x v="27"/>
    <n v="19"/>
    <n v="22"/>
    <n v="14"/>
    <n v="507.69"/>
    <n v="7"/>
    <n v="0.73684210526315785"/>
  </r>
  <r>
    <d v="2025-09-19T00:00:00"/>
    <x v="28"/>
    <n v="11"/>
    <n v="16"/>
    <n v="4"/>
    <n v="125.2"/>
    <n v="3"/>
    <n v="0.36363636363636365"/>
  </r>
  <r>
    <d v="2025-09-19T00:00:00"/>
    <x v="29"/>
    <n v="61"/>
    <n v="83"/>
    <n v="22"/>
    <n v="678.23"/>
    <n v="18"/>
    <n v="0.36065573770491804"/>
  </r>
  <r>
    <d v="2025-09-19T00:00:00"/>
    <x v="29"/>
    <n v="1"/>
    <n v="1"/>
    <n v="3"/>
    <n v="112.74"/>
    <n v="1"/>
    <n v="3"/>
  </r>
  <r>
    <d v="2025-09-19T00:00:00"/>
    <x v="30"/>
    <n v="29"/>
    <n v="42"/>
    <n v="14"/>
    <n v="389.44"/>
    <n v="6"/>
    <n v="0.48275862068965519"/>
  </r>
  <r>
    <d v="2025-09-19T00:00:00"/>
    <x v="31"/>
    <n v="13"/>
    <n v="18"/>
    <n v="2"/>
    <n v="62.51"/>
    <n v="2"/>
    <n v="0.15384615384615385"/>
  </r>
  <r>
    <d v="2025-09-19T00:00:00"/>
    <x v="32"/>
    <n v="15"/>
    <n v="20"/>
    <n v="5"/>
    <n v="127.33"/>
    <n v="4"/>
    <n v="0.33333333333333331"/>
  </r>
  <r>
    <d v="2025-09-19T00:00:00"/>
    <x v="33"/>
    <n v="25"/>
    <n v="30"/>
    <n v="18"/>
    <n v="1371.66"/>
    <n v="4"/>
    <n v="0.72"/>
  </r>
  <r>
    <d v="2025-09-19T00:00:00"/>
    <x v="34"/>
    <n v="18"/>
    <n v="23"/>
    <n v="17"/>
    <n v="1261.71"/>
    <n v="8"/>
    <n v="0.94444444444444442"/>
  </r>
  <r>
    <d v="2025-09-19T00:00:00"/>
    <x v="36"/>
    <n v="12"/>
    <n v="15"/>
    <n v="8"/>
    <n v="244.22"/>
    <n v="3"/>
    <n v="0.66666666666666663"/>
  </r>
  <r>
    <d v="2025-09-19T00:00:00"/>
    <x v="47"/>
    <n v="7"/>
    <n v="8"/>
    <n v="1"/>
    <n v="30.54"/>
    <n v="1"/>
    <n v="0.14285714285714285"/>
  </r>
  <r>
    <d v="2025-09-19T00:00:00"/>
    <x v="38"/>
    <n v="9"/>
    <n v="14"/>
    <n v="6"/>
    <n v="515.25"/>
    <n v="3"/>
    <n v="0.66666666666666663"/>
  </r>
  <r>
    <d v="2025-09-19T00:00:00"/>
    <x v="46"/>
    <n v="24"/>
    <n v="33"/>
    <n v="13"/>
    <n v="447.01"/>
    <n v="8"/>
    <n v="0.54166666666666663"/>
  </r>
  <r>
    <d v="2025-09-19T00:00:00"/>
    <x v="43"/>
    <n v="18"/>
    <n v="24"/>
    <n v="5"/>
    <n v="150.22"/>
    <n v="4"/>
    <n v="0.27777777777777779"/>
  </r>
  <r>
    <d v="2025-09-20T00:00:00"/>
    <x v="0"/>
    <n v="6"/>
    <n v="10"/>
    <n v="1"/>
    <n v="38.67"/>
    <n v="1"/>
    <n v="0.16666666666666666"/>
  </r>
  <r>
    <d v="2025-09-20T00:00:00"/>
    <x v="1"/>
    <n v="23"/>
    <n v="24"/>
    <n v="9"/>
    <n v="313.35000000000002"/>
    <n v="6"/>
    <n v="0.39130434782608697"/>
  </r>
  <r>
    <d v="2025-09-20T00:00:00"/>
    <x v="2"/>
    <n v="11"/>
    <n v="13"/>
    <n v="1"/>
    <n v="43.56"/>
    <n v="1"/>
    <n v="9.0909090909090912E-2"/>
  </r>
  <r>
    <d v="2025-09-20T00:00:00"/>
    <x v="39"/>
    <n v="4"/>
    <n v="4"/>
    <n v="1"/>
    <n v="28.51"/>
    <n v="1"/>
    <n v="0.25"/>
  </r>
  <r>
    <d v="2025-09-20T00:00:00"/>
    <x v="48"/>
    <n v="5"/>
    <n v="9"/>
    <n v="1"/>
    <n v="18.739999999999998"/>
    <n v="1"/>
    <n v="0.2"/>
  </r>
  <r>
    <d v="2025-09-20T00:00:00"/>
    <x v="3"/>
    <n v="30"/>
    <n v="39"/>
    <n v="3"/>
    <n v="130.47999999999999"/>
    <n v="3"/>
    <n v="0.1"/>
  </r>
  <r>
    <d v="2025-09-20T00:00:00"/>
    <x v="49"/>
    <n v="5"/>
    <n v="10"/>
    <n v="2"/>
    <n v="69.87"/>
    <n v="2"/>
    <n v="0.4"/>
  </r>
  <r>
    <d v="2025-09-20T00:00:00"/>
    <x v="5"/>
    <n v="17"/>
    <n v="26"/>
    <n v="2"/>
    <n v="52.47"/>
    <n v="2"/>
    <n v="0.11764705882352941"/>
  </r>
  <r>
    <d v="2025-09-20T00:00:00"/>
    <x v="40"/>
    <n v="27"/>
    <n v="35"/>
    <n v="4"/>
    <n v="73.510000000000005"/>
    <n v="4"/>
    <n v="0.14814814814814814"/>
  </r>
  <r>
    <d v="2025-09-20T00:00:00"/>
    <x v="41"/>
    <n v="13"/>
    <n v="14"/>
    <n v="1"/>
    <n v="23.14"/>
    <n v="1"/>
    <n v="7.6923076923076927E-2"/>
  </r>
  <r>
    <d v="2025-09-20T00:00:00"/>
    <x v="6"/>
    <n v="18"/>
    <n v="34"/>
    <n v="1"/>
    <n v="24.99"/>
    <n v="1"/>
    <n v="5.5555555555555552E-2"/>
  </r>
  <r>
    <d v="2025-09-20T00:00:00"/>
    <x v="7"/>
    <n v="34"/>
    <n v="54"/>
    <n v="8"/>
    <n v="224.75"/>
    <n v="7"/>
    <n v="0.23529411764705882"/>
  </r>
  <r>
    <d v="2025-09-20T00:00:00"/>
    <x v="8"/>
    <n v="71"/>
    <n v="87"/>
    <n v="14"/>
    <n v="322.64999999999998"/>
    <n v="13"/>
    <n v="0.19718309859154928"/>
  </r>
  <r>
    <d v="2025-09-20T00:00:00"/>
    <x v="9"/>
    <n v="22"/>
    <n v="28"/>
    <n v="2"/>
    <n v="41.69"/>
    <n v="2"/>
    <n v="9.0909090909090912E-2"/>
  </r>
  <r>
    <d v="2025-09-20T00:00:00"/>
    <x v="10"/>
    <n v="13"/>
    <n v="19"/>
    <n v="5"/>
    <n v="145.33000000000001"/>
    <n v="3"/>
    <n v="0.38461538461538464"/>
  </r>
  <r>
    <d v="2025-09-20T00:00:00"/>
    <x v="11"/>
    <n v="16"/>
    <n v="27"/>
    <n v="4"/>
    <n v="107.11"/>
    <n v="3"/>
    <n v="0.25"/>
  </r>
  <r>
    <d v="2025-09-20T00:00:00"/>
    <x v="12"/>
    <n v="44"/>
    <n v="66"/>
    <n v="11"/>
    <n v="457.92"/>
    <n v="9"/>
    <n v="0.25"/>
  </r>
  <r>
    <d v="2025-09-20T00:00:00"/>
    <x v="12"/>
    <n v="4"/>
    <n v="5"/>
    <n v="1"/>
    <n v="56.72"/>
    <n v="1"/>
    <n v="0.25"/>
  </r>
  <r>
    <d v="2025-09-20T00:00:00"/>
    <x v="13"/>
    <n v="135"/>
    <n v="184"/>
    <n v="9"/>
    <n v="116.42"/>
    <n v="9"/>
    <n v="6.6666666666666666E-2"/>
  </r>
  <r>
    <d v="2025-09-20T00:00:00"/>
    <x v="14"/>
    <n v="49"/>
    <n v="72"/>
    <n v="1"/>
    <n v="24.74"/>
    <n v="1"/>
    <n v="2.0408163265306121E-2"/>
  </r>
  <r>
    <d v="2025-09-20T00:00:00"/>
    <x v="15"/>
    <n v="24"/>
    <n v="36"/>
    <n v="1"/>
    <n v="25.42"/>
    <n v="1"/>
    <n v="4.1666666666666664E-2"/>
  </r>
  <r>
    <d v="2025-09-20T00:00:00"/>
    <x v="16"/>
    <n v="40"/>
    <n v="50"/>
    <n v="9"/>
    <n v="112.68"/>
    <n v="8"/>
    <n v="0.22500000000000001"/>
  </r>
  <r>
    <d v="2025-09-20T00:00:00"/>
    <x v="17"/>
    <n v="61"/>
    <n v="83"/>
    <n v="6"/>
    <n v="121.28"/>
    <n v="6"/>
    <n v="9.8360655737704916E-2"/>
  </r>
  <r>
    <d v="2025-09-20T00:00:00"/>
    <x v="18"/>
    <n v="39"/>
    <n v="53"/>
    <n v="12"/>
    <n v="450.17"/>
    <n v="7"/>
    <n v="0.30769230769230771"/>
  </r>
  <r>
    <d v="2025-09-20T00:00:00"/>
    <x v="19"/>
    <n v="17"/>
    <n v="25"/>
    <n v="18"/>
    <n v="554.83000000000004"/>
    <n v="10"/>
    <n v="1.0588235294117647"/>
  </r>
  <r>
    <d v="2025-09-20T00:00:00"/>
    <x v="20"/>
    <n v="19"/>
    <n v="26"/>
    <n v="9"/>
    <n v="274.74"/>
    <n v="5"/>
    <n v="0.47368421052631576"/>
  </r>
  <r>
    <d v="2025-09-20T00:00:00"/>
    <x v="21"/>
    <n v="22"/>
    <n v="24"/>
    <n v="7"/>
    <n v="177.98"/>
    <n v="5"/>
    <n v="0.31818181818181818"/>
  </r>
  <r>
    <d v="2025-09-20T00:00:00"/>
    <x v="22"/>
    <n v="20"/>
    <n v="27"/>
    <n v="14"/>
    <n v="327.89"/>
    <n v="8"/>
    <n v="0.7"/>
  </r>
  <r>
    <d v="2025-09-20T00:00:00"/>
    <x v="23"/>
    <n v="18"/>
    <n v="26"/>
    <n v="7"/>
    <n v="242.67"/>
    <n v="5"/>
    <n v="0.3888888888888889"/>
  </r>
  <r>
    <d v="2025-09-20T00:00:00"/>
    <x v="24"/>
    <n v="6"/>
    <n v="8"/>
    <n v="1"/>
    <n v="31.13"/>
    <n v="1"/>
    <n v="0.16666666666666666"/>
  </r>
  <r>
    <d v="2025-09-20T00:00:00"/>
    <x v="25"/>
    <n v="9"/>
    <n v="11"/>
    <n v="10"/>
    <n v="283.76"/>
    <n v="6"/>
    <n v="1.1111111111111112"/>
  </r>
  <r>
    <d v="2025-09-20T00:00:00"/>
    <x v="27"/>
    <n v="12"/>
    <n v="18"/>
    <n v="11"/>
    <n v="389.91"/>
    <n v="4"/>
    <n v="0.91666666666666663"/>
  </r>
  <r>
    <d v="2025-09-20T00:00:00"/>
    <x v="28"/>
    <n v="7"/>
    <n v="12"/>
    <n v="5"/>
    <n v="154.21"/>
    <n v="3"/>
    <n v="0.7142857142857143"/>
  </r>
  <r>
    <d v="2025-09-20T00:00:00"/>
    <x v="29"/>
    <n v="43"/>
    <n v="59"/>
    <n v="14"/>
    <n v="429"/>
    <n v="13"/>
    <n v="0.32558139534883723"/>
  </r>
  <r>
    <d v="2025-09-20T00:00:00"/>
    <x v="42"/>
    <n v="4"/>
    <n v="6"/>
    <n v="7"/>
    <n v="223.62"/>
    <n v="2"/>
    <n v="1.75"/>
  </r>
  <r>
    <d v="2025-09-20T00:00:00"/>
    <x v="30"/>
    <n v="31"/>
    <n v="41"/>
    <n v="15"/>
    <n v="418.69"/>
    <n v="5"/>
    <n v="0.4838709677419355"/>
  </r>
  <r>
    <d v="2025-09-20T00:00:00"/>
    <x v="31"/>
    <n v="13"/>
    <n v="14"/>
    <n v="2"/>
    <n v="63.44"/>
    <n v="2"/>
    <n v="0.15384615384615385"/>
  </r>
  <r>
    <d v="2025-09-20T00:00:00"/>
    <x v="32"/>
    <n v="10"/>
    <n v="16"/>
    <n v="4"/>
    <n v="106.28"/>
    <n v="3"/>
    <n v="0.4"/>
  </r>
  <r>
    <d v="2025-09-20T00:00:00"/>
    <x v="33"/>
    <n v="9"/>
    <n v="10"/>
    <n v="10"/>
    <n v="709.9"/>
    <n v="2"/>
    <n v="1.1111111111111112"/>
  </r>
  <r>
    <d v="2025-09-20T00:00:00"/>
    <x v="34"/>
    <n v="5"/>
    <n v="7"/>
    <n v="3"/>
    <n v="256.93"/>
    <n v="3"/>
    <n v="0.6"/>
  </r>
  <r>
    <d v="2025-09-20T00:00:00"/>
    <x v="35"/>
    <n v="17"/>
    <n v="22"/>
    <n v="1"/>
    <n v="14.59"/>
    <n v="1"/>
    <n v="5.8823529411764705E-2"/>
  </r>
  <r>
    <d v="2025-09-20T00:00:00"/>
    <x v="45"/>
    <n v="16"/>
    <n v="17"/>
    <n v="3"/>
    <n v="42.45"/>
    <n v="3"/>
    <n v="0.1875"/>
  </r>
  <r>
    <d v="2025-09-20T00:00:00"/>
    <x v="36"/>
    <n v="8"/>
    <n v="9"/>
    <n v="4"/>
    <n v="147.12"/>
    <n v="3"/>
    <n v="0.5"/>
  </r>
  <r>
    <d v="2025-09-20T00:00:00"/>
    <x v="47"/>
    <n v="8"/>
    <n v="10"/>
    <n v="1"/>
    <n v="27.64"/>
    <n v="1"/>
    <n v="0.125"/>
  </r>
  <r>
    <d v="2025-09-20T00:00:00"/>
    <x v="37"/>
    <n v="2"/>
    <n v="2"/>
    <n v="1"/>
    <n v="87.51"/>
    <n v="1"/>
    <n v="0.5"/>
  </r>
  <r>
    <d v="2025-09-20T00:00:00"/>
    <x v="38"/>
    <n v="11"/>
    <n v="13"/>
    <n v="2"/>
    <n v="200.72"/>
    <n v="1"/>
    <n v="0.18181818181818182"/>
  </r>
  <r>
    <d v="2025-09-20T00:00:00"/>
    <x v="46"/>
    <n v="29"/>
    <n v="51"/>
    <n v="9"/>
    <n v="316.27"/>
    <n v="7"/>
    <n v="0.31034482758620691"/>
  </r>
  <r>
    <d v="2025-09-21T00:00:00"/>
    <x v="0"/>
    <n v="13"/>
    <n v="17"/>
    <n v="4"/>
    <n v="170.51"/>
    <n v="3"/>
    <n v="0.30769230769230771"/>
  </r>
  <r>
    <d v="2025-09-21T00:00:00"/>
    <x v="1"/>
    <n v="26"/>
    <n v="34"/>
    <n v="9"/>
    <n v="328"/>
    <n v="7"/>
    <n v="0.34615384615384615"/>
  </r>
  <r>
    <d v="2025-09-21T00:00:00"/>
    <x v="2"/>
    <n v="20"/>
    <n v="27"/>
    <n v="4"/>
    <n v="158.80000000000001"/>
    <n v="4"/>
    <n v="0.2"/>
  </r>
  <r>
    <d v="2025-09-21T00:00:00"/>
    <x v="39"/>
    <n v="10"/>
    <n v="12"/>
    <n v="1"/>
    <n v="36.15"/>
    <n v="1"/>
    <n v="0.1"/>
  </r>
  <r>
    <d v="2025-09-21T00:00:00"/>
    <x v="48"/>
    <n v="3"/>
    <n v="6"/>
    <n v="1"/>
    <n v="17.48"/>
    <n v="1"/>
    <n v="0.33333333333333331"/>
  </r>
  <r>
    <d v="2025-09-21T00:00:00"/>
    <x v="44"/>
    <n v="1"/>
    <n v="1"/>
    <n v="1"/>
    <n v="15.35"/>
    <n v="1"/>
    <n v="1"/>
  </r>
  <r>
    <d v="2025-09-21T00:00:00"/>
    <x v="4"/>
    <n v="19"/>
    <n v="25"/>
    <n v="1"/>
    <n v="18.579999999999998"/>
    <n v="1"/>
    <n v="5.2631578947368418E-2"/>
  </r>
  <r>
    <d v="2025-09-21T00:00:00"/>
    <x v="5"/>
    <n v="22"/>
    <n v="24"/>
    <n v="1"/>
    <n v="26.14"/>
    <n v="1"/>
    <n v="4.5454545454545456E-2"/>
  </r>
  <r>
    <d v="2025-09-21T00:00:00"/>
    <x v="40"/>
    <n v="36"/>
    <n v="48"/>
    <n v="5"/>
    <n v="86.01"/>
    <n v="5"/>
    <n v="0.1388888888888889"/>
  </r>
  <r>
    <d v="2025-09-21T00:00:00"/>
    <x v="41"/>
    <n v="16"/>
    <n v="17"/>
    <n v="3"/>
    <n v="75.09"/>
    <n v="3"/>
    <n v="0.1875"/>
  </r>
  <r>
    <d v="2025-09-21T00:00:00"/>
    <x v="6"/>
    <n v="11"/>
    <n v="15"/>
    <n v="1"/>
    <n v="21.5"/>
    <n v="1"/>
    <n v="9.0909090909090912E-2"/>
  </r>
  <r>
    <d v="2025-09-21T00:00:00"/>
    <x v="6"/>
    <n v="5"/>
    <n v="5"/>
    <n v="4"/>
    <n v="124.89"/>
    <n v="1"/>
    <n v="0.8"/>
  </r>
  <r>
    <d v="2025-09-21T00:00:00"/>
    <x v="7"/>
    <n v="29"/>
    <n v="40"/>
    <n v="15"/>
    <n v="442.82"/>
    <n v="7"/>
    <n v="0.51724137931034486"/>
  </r>
  <r>
    <d v="2025-09-21T00:00:00"/>
    <x v="8"/>
    <n v="80"/>
    <n v="99"/>
    <n v="16"/>
    <n v="374.11"/>
    <n v="15"/>
    <n v="0.2"/>
  </r>
  <r>
    <d v="2025-09-21T00:00:00"/>
    <x v="9"/>
    <n v="25"/>
    <n v="43"/>
    <n v="7"/>
    <n v="146.26"/>
    <n v="7"/>
    <n v="0.28000000000000003"/>
  </r>
  <r>
    <d v="2025-09-21T00:00:00"/>
    <x v="9"/>
    <n v="2"/>
    <n v="4"/>
    <n v="1"/>
    <n v="28.69"/>
    <n v="1"/>
    <n v="0.5"/>
  </r>
  <r>
    <d v="2025-09-21T00:00:00"/>
    <x v="10"/>
    <n v="13"/>
    <n v="19"/>
    <n v="1"/>
    <n v="29.38"/>
    <n v="1"/>
    <n v="7.6923076923076927E-2"/>
  </r>
  <r>
    <d v="2025-09-21T00:00:00"/>
    <x v="11"/>
    <n v="25"/>
    <n v="36"/>
    <n v="16"/>
    <n v="468.46"/>
    <n v="10"/>
    <n v="0.64"/>
  </r>
  <r>
    <d v="2025-09-21T00:00:00"/>
    <x v="12"/>
    <n v="52"/>
    <n v="68"/>
    <n v="6"/>
    <n v="245.9"/>
    <n v="6"/>
    <n v="0.11538461538461539"/>
  </r>
  <r>
    <d v="2025-09-21T00:00:00"/>
    <x v="13"/>
    <n v="185"/>
    <n v="248"/>
    <n v="16"/>
    <n v="200.4"/>
    <n v="16"/>
    <n v="8.6486486486486491E-2"/>
  </r>
  <r>
    <d v="2025-09-21T00:00:00"/>
    <x v="13"/>
    <n v="7"/>
    <n v="10"/>
    <n v="1"/>
    <n v="21.2"/>
    <n v="1"/>
    <n v="0.14285714285714285"/>
  </r>
  <r>
    <d v="2025-09-21T00:00:00"/>
    <x v="14"/>
    <n v="83"/>
    <n v="107"/>
    <n v="1"/>
    <n v="26.02"/>
    <n v="1"/>
    <n v="1.2048192771084338E-2"/>
  </r>
  <r>
    <d v="2025-09-21T00:00:00"/>
    <x v="15"/>
    <n v="27"/>
    <n v="34"/>
    <n v="6"/>
    <n v="134.52000000000001"/>
    <n v="6"/>
    <n v="0.22222222222222221"/>
  </r>
  <r>
    <d v="2025-09-21T00:00:00"/>
    <x v="16"/>
    <n v="30"/>
    <n v="38"/>
    <n v="3"/>
    <n v="38.36"/>
    <n v="3"/>
    <n v="0.1"/>
  </r>
  <r>
    <d v="2025-09-21T00:00:00"/>
    <x v="17"/>
    <n v="58"/>
    <n v="86"/>
    <n v="12"/>
    <n v="253"/>
    <n v="11"/>
    <n v="0.20689655172413793"/>
  </r>
  <r>
    <d v="2025-09-21T00:00:00"/>
    <x v="18"/>
    <n v="40"/>
    <n v="68"/>
    <n v="15"/>
    <n v="568.21"/>
    <n v="13"/>
    <n v="0.375"/>
  </r>
  <r>
    <d v="2025-09-21T00:00:00"/>
    <x v="19"/>
    <n v="16"/>
    <n v="19"/>
    <n v="9"/>
    <n v="275.35000000000002"/>
    <n v="8"/>
    <n v="0.5625"/>
  </r>
  <r>
    <d v="2025-09-21T00:00:00"/>
    <x v="20"/>
    <n v="9"/>
    <n v="9"/>
    <n v="3"/>
    <n v="105.98"/>
    <n v="3"/>
    <n v="0.33333333333333331"/>
  </r>
  <r>
    <d v="2025-09-21T00:00:00"/>
    <x v="21"/>
    <n v="21"/>
    <n v="29"/>
    <n v="15"/>
    <n v="399.03"/>
    <n v="12"/>
    <n v="0.7142857142857143"/>
  </r>
  <r>
    <d v="2025-09-21T00:00:00"/>
    <x v="22"/>
    <n v="28"/>
    <n v="32"/>
    <n v="10"/>
    <n v="248.55"/>
    <n v="9"/>
    <n v="0.35714285714285715"/>
  </r>
  <r>
    <d v="2025-09-21T00:00:00"/>
    <x v="23"/>
    <n v="17"/>
    <n v="27"/>
    <n v="5"/>
    <n v="173.07"/>
    <n v="5"/>
    <n v="0.29411764705882354"/>
  </r>
  <r>
    <d v="2025-09-21T00:00:00"/>
    <x v="24"/>
    <n v="17"/>
    <n v="25"/>
    <n v="3"/>
    <n v="81.93"/>
    <n v="3"/>
    <n v="0.17647058823529413"/>
  </r>
  <r>
    <d v="2025-09-21T00:00:00"/>
    <x v="25"/>
    <n v="18"/>
    <n v="21"/>
    <n v="8"/>
    <n v="222.71"/>
    <n v="5"/>
    <n v="0.44444444444444442"/>
  </r>
  <r>
    <d v="2025-09-21T00:00:00"/>
    <x v="26"/>
    <n v="4"/>
    <n v="7"/>
    <n v="1"/>
    <n v="30.23"/>
    <n v="1"/>
    <n v="0.25"/>
  </r>
  <r>
    <d v="2025-09-21T00:00:00"/>
    <x v="27"/>
    <n v="7"/>
    <n v="9"/>
    <n v="5"/>
    <n v="189.67"/>
    <n v="3"/>
    <n v="0.7142857142857143"/>
  </r>
  <r>
    <d v="2025-09-21T00:00:00"/>
    <x v="28"/>
    <n v="10"/>
    <n v="12"/>
    <n v="3"/>
    <n v="110.84"/>
    <n v="3"/>
    <n v="0.3"/>
  </r>
  <r>
    <d v="2025-09-21T00:00:00"/>
    <x v="29"/>
    <n v="42"/>
    <n v="59"/>
    <n v="12"/>
    <n v="392.8"/>
    <n v="12"/>
    <n v="0.2857142857142857"/>
  </r>
  <r>
    <d v="2025-09-21T00:00:00"/>
    <x v="30"/>
    <n v="52"/>
    <n v="72"/>
    <n v="32"/>
    <n v="938.3"/>
    <n v="11"/>
    <n v="0.61538461538461542"/>
  </r>
  <r>
    <d v="2025-09-21T00:00:00"/>
    <x v="31"/>
    <n v="9"/>
    <n v="10"/>
    <n v="1"/>
    <n v="29.89"/>
    <n v="1"/>
    <n v="0.1111111111111111"/>
  </r>
  <r>
    <d v="2025-09-21T00:00:00"/>
    <x v="32"/>
    <n v="7"/>
    <n v="8"/>
    <n v="7"/>
    <n v="178.42"/>
    <n v="3"/>
    <n v="1"/>
  </r>
  <r>
    <d v="2025-09-21T00:00:00"/>
    <x v="34"/>
    <n v="17"/>
    <n v="22"/>
    <n v="6"/>
    <n v="436.38"/>
    <n v="3"/>
    <n v="0.35294117647058826"/>
  </r>
  <r>
    <d v="2025-09-21T00:00:00"/>
    <x v="35"/>
    <n v="28"/>
    <n v="34"/>
    <n v="6"/>
    <n v="88.14"/>
    <n v="5"/>
    <n v="0.21428571428571427"/>
  </r>
  <r>
    <d v="2025-09-21T00:00:00"/>
    <x v="36"/>
    <n v="21"/>
    <n v="26"/>
    <n v="1"/>
    <n v="36.04"/>
    <n v="1"/>
    <n v="4.7619047619047616E-2"/>
  </r>
  <r>
    <d v="2025-09-21T00:00:00"/>
    <x v="37"/>
    <n v="2"/>
    <n v="2"/>
    <n v="1"/>
    <n v="91.66"/>
    <n v="1"/>
    <n v="0.5"/>
  </r>
  <r>
    <d v="2025-09-21T00:00:00"/>
    <x v="38"/>
    <n v="4"/>
    <n v="4"/>
    <n v="2"/>
    <n v="187.05"/>
    <n v="1"/>
    <n v="0.5"/>
  </r>
  <r>
    <d v="2025-09-21T00:00:00"/>
    <x v="46"/>
    <n v="36"/>
    <n v="46"/>
    <n v="4"/>
    <n v="137.63"/>
    <n v="4"/>
    <n v="0.1111111111111111"/>
  </r>
  <r>
    <d v="2025-09-21T00:00:00"/>
    <x v="43"/>
    <n v="30"/>
    <n v="40"/>
    <n v="10"/>
    <n v="301.45999999999998"/>
    <n v="5"/>
    <n v="0.33333333333333331"/>
  </r>
  <r>
    <d v="2025-09-22T00:00:00"/>
    <x v="0"/>
    <n v="21"/>
    <n v="29"/>
    <n v="5"/>
    <n v="195.43"/>
    <n v="4"/>
    <n v="0.23809523809523808"/>
  </r>
  <r>
    <d v="2025-09-22T00:00:00"/>
    <x v="1"/>
    <n v="22"/>
    <n v="27"/>
    <n v="3"/>
    <n v="105.78"/>
    <n v="3"/>
    <n v="0.13636363636363635"/>
  </r>
  <r>
    <d v="2025-09-22T00:00:00"/>
    <x v="2"/>
    <n v="9"/>
    <n v="11"/>
    <n v="1"/>
    <n v="33.01"/>
    <n v="1"/>
    <n v="0.1111111111111111"/>
  </r>
  <r>
    <d v="2025-09-22T00:00:00"/>
    <x v="39"/>
    <n v="7"/>
    <n v="11"/>
    <n v="2"/>
    <n v="65.36"/>
    <n v="1"/>
    <n v="0.2857142857142857"/>
  </r>
  <r>
    <d v="2025-09-22T00:00:00"/>
    <x v="48"/>
    <n v="9"/>
    <n v="13"/>
    <n v="1"/>
    <n v="20.38"/>
    <n v="1"/>
    <n v="0.1111111111111111"/>
  </r>
  <r>
    <d v="2025-09-22T00:00:00"/>
    <x v="3"/>
    <n v="22"/>
    <n v="33"/>
    <n v="5"/>
    <n v="188.35"/>
    <n v="5"/>
    <n v="0.22727272727272727"/>
  </r>
  <r>
    <d v="2025-09-22T00:00:00"/>
    <x v="3"/>
    <n v="1"/>
    <n v="1"/>
    <n v="1"/>
    <n v="53.22"/>
    <n v="1"/>
    <n v="1"/>
  </r>
  <r>
    <d v="2025-09-22T00:00:00"/>
    <x v="49"/>
    <n v="13"/>
    <n v="13"/>
    <n v="1"/>
    <n v="33.85"/>
    <n v="1"/>
    <n v="7.6923076923076927E-2"/>
  </r>
  <r>
    <d v="2025-09-22T00:00:00"/>
    <x v="5"/>
    <n v="11"/>
    <n v="18"/>
    <n v="2"/>
    <n v="40.61"/>
    <n v="2"/>
    <n v="0.18181818181818182"/>
  </r>
  <r>
    <d v="2025-09-22T00:00:00"/>
    <x v="40"/>
    <n v="21"/>
    <n v="30"/>
    <n v="7"/>
    <n v="138.09"/>
    <n v="2"/>
    <n v="0.33333333333333331"/>
  </r>
  <r>
    <d v="2025-09-22T00:00:00"/>
    <x v="6"/>
    <n v="14"/>
    <n v="19"/>
    <n v="2"/>
    <n v="43.44"/>
    <n v="2"/>
    <n v="0.14285714285714285"/>
  </r>
  <r>
    <d v="2025-09-22T00:00:00"/>
    <x v="7"/>
    <n v="33"/>
    <n v="54"/>
    <n v="23"/>
    <n v="660.54"/>
    <n v="13"/>
    <n v="0.69696969696969702"/>
  </r>
  <r>
    <d v="2025-09-22T00:00:00"/>
    <x v="8"/>
    <n v="148"/>
    <n v="191"/>
    <n v="35"/>
    <n v="807.28"/>
    <n v="34"/>
    <n v="0.23648648648648649"/>
  </r>
  <r>
    <d v="2025-09-22T00:00:00"/>
    <x v="9"/>
    <n v="20"/>
    <n v="24"/>
    <n v="5"/>
    <n v="100.51"/>
    <n v="4"/>
    <n v="0.25"/>
  </r>
  <r>
    <d v="2025-09-22T00:00:00"/>
    <x v="10"/>
    <n v="14"/>
    <n v="14"/>
    <n v="4"/>
    <n v="131.43"/>
    <n v="3"/>
    <n v="0.2857142857142857"/>
  </r>
  <r>
    <d v="2025-09-22T00:00:00"/>
    <x v="11"/>
    <n v="35"/>
    <n v="67"/>
    <n v="7"/>
    <n v="216.5"/>
    <n v="4"/>
    <n v="0.2"/>
  </r>
  <r>
    <d v="2025-09-22T00:00:00"/>
    <x v="12"/>
    <n v="86"/>
    <n v="124"/>
    <n v="21"/>
    <n v="891.28"/>
    <n v="21"/>
    <n v="0.2441860465116279"/>
  </r>
  <r>
    <d v="2025-09-22T00:00:00"/>
    <x v="13"/>
    <n v="196"/>
    <n v="262"/>
    <n v="21"/>
    <n v="264.42"/>
    <n v="19"/>
    <n v="0.10714285714285714"/>
  </r>
  <r>
    <d v="2025-09-22T00:00:00"/>
    <x v="14"/>
    <n v="40"/>
    <n v="52"/>
    <n v="3"/>
    <n v="73.86"/>
    <n v="3"/>
    <n v="7.4999999999999997E-2"/>
  </r>
  <r>
    <d v="2025-09-22T00:00:00"/>
    <x v="15"/>
    <n v="30"/>
    <n v="40"/>
    <n v="4"/>
    <n v="86.35"/>
    <n v="4"/>
    <n v="0.13333333333333333"/>
  </r>
  <r>
    <d v="2025-09-22T00:00:00"/>
    <x v="16"/>
    <n v="38"/>
    <n v="48"/>
    <n v="6"/>
    <n v="76.64"/>
    <n v="6"/>
    <n v="0.15789473684210525"/>
  </r>
  <r>
    <d v="2025-09-22T00:00:00"/>
    <x v="17"/>
    <n v="54"/>
    <n v="63"/>
    <n v="7"/>
    <n v="151.66999999999999"/>
    <n v="7"/>
    <n v="0.12962962962962962"/>
  </r>
  <r>
    <d v="2025-09-22T00:00:00"/>
    <x v="18"/>
    <n v="48"/>
    <n v="69"/>
    <n v="20"/>
    <n v="766.38"/>
    <n v="15"/>
    <n v="0.41666666666666669"/>
  </r>
  <r>
    <d v="2025-09-22T00:00:00"/>
    <x v="19"/>
    <n v="28"/>
    <n v="35"/>
    <n v="19"/>
    <n v="588.04"/>
    <n v="14"/>
    <n v="0.6785714285714286"/>
  </r>
  <r>
    <d v="2025-09-22T00:00:00"/>
    <x v="21"/>
    <n v="54"/>
    <n v="68"/>
    <n v="38"/>
    <n v="1017.16"/>
    <n v="28"/>
    <n v="0.70370370370370372"/>
  </r>
  <r>
    <d v="2025-09-22T00:00:00"/>
    <x v="22"/>
    <n v="50"/>
    <n v="60"/>
    <n v="19"/>
    <n v="438.86"/>
    <n v="17"/>
    <n v="0.38"/>
  </r>
  <r>
    <d v="2025-09-22T00:00:00"/>
    <x v="23"/>
    <n v="31"/>
    <n v="49"/>
    <n v="4"/>
    <n v="149.29"/>
    <n v="3"/>
    <n v="0.12903225806451613"/>
  </r>
  <r>
    <d v="2025-09-22T00:00:00"/>
    <x v="24"/>
    <n v="24"/>
    <n v="32"/>
    <n v="5"/>
    <n v="147.19999999999999"/>
    <n v="4"/>
    <n v="0.20833333333333334"/>
  </r>
  <r>
    <d v="2025-09-22T00:00:00"/>
    <x v="25"/>
    <n v="19"/>
    <n v="29"/>
    <n v="5"/>
    <n v="153.47"/>
    <n v="4"/>
    <n v="0.26315789473684209"/>
  </r>
  <r>
    <d v="2025-09-22T00:00:00"/>
    <x v="26"/>
    <n v="16"/>
    <n v="32"/>
    <n v="37"/>
    <n v="1000.92"/>
    <n v="3"/>
    <n v="2.3125"/>
  </r>
  <r>
    <d v="2025-09-22T00:00:00"/>
    <x v="27"/>
    <n v="13"/>
    <n v="22"/>
    <n v="8"/>
    <n v="282.86"/>
    <n v="5"/>
    <n v="0.61538461538461542"/>
  </r>
  <r>
    <d v="2025-09-22T00:00:00"/>
    <x v="28"/>
    <n v="19"/>
    <n v="28"/>
    <n v="6"/>
    <n v="196.52"/>
    <n v="3"/>
    <n v="0.31578947368421051"/>
  </r>
  <r>
    <d v="2025-09-22T00:00:00"/>
    <x v="29"/>
    <n v="88"/>
    <n v="112"/>
    <n v="17"/>
    <n v="532.23"/>
    <n v="16"/>
    <n v="0.19318181818181818"/>
  </r>
  <r>
    <d v="2025-09-22T00:00:00"/>
    <x v="29"/>
    <n v="1"/>
    <n v="1"/>
    <n v="1"/>
    <n v="47.37"/>
    <n v="1"/>
    <n v="1"/>
  </r>
  <r>
    <d v="2025-09-22T00:00:00"/>
    <x v="42"/>
    <n v="5"/>
    <n v="5"/>
    <n v="1"/>
    <n v="29.55"/>
    <n v="1"/>
    <n v="0.2"/>
  </r>
  <r>
    <d v="2025-09-22T00:00:00"/>
    <x v="30"/>
    <n v="53"/>
    <n v="61"/>
    <n v="18"/>
    <n v="550.03"/>
    <n v="8"/>
    <n v="0.33962264150943394"/>
  </r>
  <r>
    <d v="2025-09-22T00:00:00"/>
    <x v="31"/>
    <n v="13"/>
    <n v="15"/>
    <n v="2"/>
    <n v="41.82"/>
    <n v="1"/>
    <n v="0.15384615384615385"/>
  </r>
  <r>
    <d v="2025-09-22T00:00:00"/>
    <x v="32"/>
    <n v="24"/>
    <n v="29"/>
    <n v="11"/>
    <n v="293.47000000000003"/>
    <n v="7"/>
    <n v="0.45833333333333331"/>
  </r>
  <r>
    <d v="2025-09-22T00:00:00"/>
    <x v="33"/>
    <n v="25"/>
    <n v="33"/>
    <n v="26"/>
    <n v="2090.21"/>
    <n v="15"/>
    <n v="1.04"/>
  </r>
  <r>
    <d v="2025-09-22T00:00:00"/>
    <x v="34"/>
    <n v="24"/>
    <n v="32"/>
    <n v="37"/>
    <n v="2797.76"/>
    <n v="13"/>
    <n v="1.5416666666666667"/>
  </r>
  <r>
    <d v="2025-09-22T00:00:00"/>
    <x v="35"/>
    <n v="21"/>
    <n v="26"/>
    <n v="3"/>
    <n v="50.97"/>
    <n v="3"/>
    <n v="0.14285714285714285"/>
  </r>
  <r>
    <d v="2025-09-22T00:00:00"/>
    <x v="45"/>
    <n v="11"/>
    <n v="12"/>
    <n v="4"/>
    <n v="51.71"/>
    <n v="3"/>
    <n v="0.36363636363636365"/>
  </r>
  <r>
    <d v="2025-09-22T00:00:00"/>
    <x v="36"/>
    <n v="8"/>
    <n v="9"/>
    <n v="4"/>
    <n v="136.26"/>
    <n v="2"/>
    <n v="0.5"/>
  </r>
  <r>
    <d v="2025-09-22T00:00:00"/>
    <x v="47"/>
    <n v="12"/>
    <n v="18"/>
    <n v="4"/>
    <n v="111.53"/>
    <n v="2"/>
    <n v="0.33333333333333331"/>
  </r>
  <r>
    <d v="2025-09-22T00:00:00"/>
    <x v="37"/>
    <n v="7"/>
    <n v="7"/>
    <n v="1"/>
    <n v="81.94"/>
    <n v="1"/>
    <n v="0.14285714285714285"/>
  </r>
  <r>
    <d v="2025-09-22T00:00:00"/>
    <x v="38"/>
    <n v="13"/>
    <n v="14"/>
    <n v="2"/>
    <n v="179.44"/>
    <n v="2"/>
    <n v="0.15384615384615385"/>
  </r>
  <r>
    <d v="2025-09-22T00:00:00"/>
    <x v="46"/>
    <n v="31"/>
    <n v="42"/>
    <n v="1"/>
    <n v="35.880000000000003"/>
    <n v="1"/>
    <n v="3.2258064516129031E-2"/>
  </r>
  <r>
    <d v="2025-09-22T00:00:00"/>
    <x v="43"/>
    <n v="15"/>
    <n v="18"/>
    <n v="2"/>
    <n v="63.02"/>
    <n v="2"/>
    <n v="0.13333333333333333"/>
  </r>
  <r>
    <d v="2025-09-23T00:00:00"/>
    <x v="0"/>
    <n v="14"/>
    <n v="21"/>
    <n v="5"/>
    <n v="198.98"/>
    <n v="3"/>
    <n v="0.35714285714285715"/>
  </r>
  <r>
    <d v="2025-09-23T00:00:00"/>
    <x v="1"/>
    <n v="16"/>
    <n v="18"/>
    <n v="2"/>
    <n v="82.92"/>
    <n v="2"/>
    <n v="0.125"/>
  </r>
  <r>
    <d v="2025-09-23T00:00:00"/>
    <x v="39"/>
    <n v="8"/>
    <n v="11"/>
    <n v="11"/>
    <n v="322.76"/>
    <n v="3"/>
    <n v="1.375"/>
  </r>
  <r>
    <d v="2025-09-23T00:00:00"/>
    <x v="3"/>
    <n v="28"/>
    <n v="41"/>
    <n v="6"/>
    <n v="230.65"/>
    <n v="6"/>
    <n v="0.21428571428571427"/>
  </r>
  <r>
    <d v="2025-09-23T00:00:00"/>
    <x v="49"/>
    <n v="6"/>
    <n v="9"/>
    <n v="1"/>
    <n v="31.05"/>
    <n v="1"/>
    <n v="0.16666666666666666"/>
  </r>
  <r>
    <d v="2025-09-23T00:00:00"/>
    <x v="4"/>
    <n v="10"/>
    <n v="11"/>
    <n v="3"/>
    <n v="49.34"/>
    <n v="3"/>
    <n v="0.3"/>
  </r>
  <r>
    <d v="2025-09-23T00:00:00"/>
    <x v="5"/>
    <n v="17"/>
    <n v="21"/>
    <n v="1"/>
    <n v="24.83"/>
    <n v="1"/>
    <n v="5.8823529411764705E-2"/>
  </r>
  <r>
    <d v="2025-09-23T00:00:00"/>
    <x v="40"/>
    <n v="14"/>
    <n v="15"/>
    <n v="1"/>
    <n v="20.149999999999999"/>
    <n v="1"/>
    <n v="7.1428571428571425E-2"/>
  </r>
  <r>
    <d v="2025-09-23T00:00:00"/>
    <x v="41"/>
    <n v="24"/>
    <n v="33"/>
    <n v="2"/>
    <n v="51.13"/>
    <n v="2"/>
    <n v="8.3333333333333329E-2"/>
  </r>
  <r>
    <d v="2025-09-23T00:00:00"/>
    <x v="6"/>
    <n v="20"/>
    <n v="25"/>
    <n v="3"/>
    <n v="67.55"/>
    <n v="3"/>
    <n v="0.15"/>
  </r>
  <r>
    <d v="2025-09-23T00:00:00"/>
    <x v="7"/>
    <n v="28"/>
    <n v="47"/>
    <n v="21"/>
    <n v="606.58000000000004"/>
    <n v="11"/>
    <n v="0.75"/>
  </r>
  <r>
    <d v="2025-09-23T00:00:00"/>
    <x v="8"/>
    <n v="98"/>
    <n v="123"/>
    <n v="24"/>
    <n v="572.17999999999995"/>
    <n v="23"/>
    <n v="0.24489795918367346"/>
  </r>
  <r>
    <d v="2025-09-23T00:00:00"/>
    <x v="9"/>
    <n v="31"/>
    <n v="50"/>
    <n v="8"/>
    <n v="176.13"/>
    <n v="8"/>
    <n v="0.25806451612903225"/>
  </r>
  <r>
    <d v="2025-09-23T00:00:00"/>
    <x v="10"/>
    <n v="19"/>
    <n v="24"/>
    <n v="2"/>
    <n v="67.989999999999995"/>
    <n v="2"/>
    <n v="0.10526315789473684"/>
  </r>
  <r>
    <d v="2025-09-23T00:00:00"/>
    <x v="11"/>
    <n v="28"/>
    <n v="38"/>
    <n v="5"/>
    <n v="135.44999999999999"/>
    <n v="3"/>
    <n v="0.17857142857142858"/>
  </r>
  <r>
    <d v="2025-09-23T00:00:00"/>
    <x v="12"/>
    <n v="73"/>
    <n v="98"/>
    <n v="16"/>
    <n v="672.17"/>
    <n v="15"/>
    <n v="0.21917808219178081"/>
  </r>
  <r>
    <d v="2025-09-23T00:00:00"/>
    <x v="13"/>
    <n v="143"/>
    <n v="183"/>
    <n v="13"/>
    <n v="174.07"/>
    <n v="13"/>
    <n v="9.0909090909090912E-2"/>
  </r>
  <r>
    <d v="2025-09-23T00:00:00"/>
    <x v="14"/>
    <n v="36"/>
    <n v="56"/>
    <n v="2"/>
    <n v="56.88"/>
    <n v="2"/>
    <n v="5.5555555555555552E-2"/>
  </r>
  <r>
    <d v="2025-09-23T00:00:00"/>
    <x v="15"/>
    <n v="38"/>
    <n v="49"/>
    <n v="13"/>
    <n v="269.17"/>
    <n v="11"/>
    <n v="0.34210526315789475"/>
  </r>
  <r>
    <d v="2025-09-23T00:00:00"/>
    <x v="16"/>
    <n v="20"/>
    <n v="24"/>
    <n v="3"/>
    <n v="41.51"/>
    <n v="3"/>
    <n v="0.15"/>
  </r>
  <r>
    <d v="2025-09-23T00:00:00"/>
    <x v="17"/>
    <n v="68"/>
    <n v="83"/>
    <n v="3"/>
    <n v="71.59"/>
    <n v="3"/>
    <n v="4.4117647058823532E-2"/>
  </r>
  <r>
    <d v="2025-09-23T00:00:00"/>
    <x v="18"/>
    <n v="54"/>
    <n v="79"/>
    <n v="15"/>
    <n v="583.64"/>
    <n v="11"/>
    <n v="0.27777777777777779"/>
  </r>
  <r>
    <d v="2025-09-23T00:00:00"/>
    <x v="19"/>
    <n v="33"/>
    <n v="59"/>
    <n v="21"/>
    <n v="678.67"/>
    <n v="10"/>
    <n v="0.63636363636363635"/>
  </r>
  <r>
    <d v="2025-09-23T00:00:00"/>
    <x v="20"/>
    <n v="33"/>
    <n v="47"/>
    <n v="19"/>
    <n v="571.41"/>
    <n v="10"/>
    <n v="0.5757575757575758"/>
  </r>
  <r>
    <d v="2025-09-23T00:00:00"/>
    <x v="21"/>
    <n v="43"/>
    <n v="64"/>
    <n v="55"/>
    <n v="1423.6"/>
    <n v="29"/>
    <n v="1.2790697674418605"/>
  </r>
  <r>
    <d v="2025-09-23T00:00:00"/>
    <x v="22"/>
    <n v="52"/>
    <n v="65"/>
    <n v="17"/>
    <n v="401.07"/>
    <n v="14"/>
    <n v="0.32692307692307693"/>
  </r>
  <r>
    <d v="2025-09-23T00:00:00"/>
    <x v="23"/>
    <n v="37"/>
    <n v="44"/>
    <n v="6"/>
    <n v="221.54"/>
    <n v="5"/>
    <n v="0.16216216216216217"/>
  </r>
  <r>
    <d v="2025-09-23T00:00:00"/>
    <x v="24"/>
    <n v="19"/>
    <n v="30"/>
    <n v="5"/>
    <n v="161.31"/>
    <n v="2"/>
    <n v="0.26315789473684209"/>
  </r>
  <r>
    <d v="2025-09-23T00:00:00"/>
    <x v="25"/>
    <n v="14"/>
    <n v="15"/>
    <n v="4"/>
    <n v="125.1"/>
    <n v="4"/>
    <n v="0.2857142857142857"/>
  </r>
  <r>
    <d v="2025-09-23T00:00:00"/>
    <x v="27"/>
    <n v="20"/>
    <n v="27"/>
    <n v="34"/>
    <n v="1167.68"/>
    <n v="10"/>
    <n v="1.7"/>
  </r>
  <r>
    <d v="2025-09-23T00:00:00"/>
    <x v="28"/>
    <n v="15"/>
    <n v="16"/>
    <n v="10"/>
    <n v="335.68"/>
    <n v="4"/>
    <n v="0.66666666666666663"/>
  </r>
  <r>
    <d v="2025-09-23T00:00:00"/>
    <x v="29"/>
    <n v="100"/>
    <n v="145"/>
    <n v="22"/>
    <n v="714.48"/>
    <n v="18"/>
    <n v="0.22"/>
  </r>
  <r>
    <d v="2025-09-23T00:00:00"/>
    <x v="42"/>
    <n v="6"/>
    <n v="6"/>
    <n v="2"/>
    <n v="65.5"/>
    <n v="1"/>
    <n v="0.33333333333333331"/>
  </r>
  <r>
    <d v="2025-09-23T00:00:00"/>
    <x v="30"/>
    <n v="51"/>
    <n v="74"/>
    <n v="33"/>
    <n v="1029.0899999999999"/>
    <n v="15"/>
    <n v="0.6470588235294118"/>
  </r>
  <r>
    <d v="2025-09-23T00:00:00"/>
    <x v="31"/>
    <n v="12"/>
    <n v="14"/>
    <n v="6"/>
    <n v="151.47999999999999"/>
    <n v="2"/>
    <n v="0.5"/>
  </r>
  <r>
    <d v="2025-09-23T00:00:00"/>
    <x v="32"/>
    <n v="13"/>
    <n v="18"/>
    <n v="10"/>
    <n v="267.73"/>
    <n v="8"/>
    <n v="0.76923076923076927"/>
  </r>
  <r>
    <d v="2025-09-23T00:00:00"/>
    <x v="33"/>
    <n v="30"/>
    <n v="35"/>
    <n v="6"/>
    <n v="446.06"/>
    <n v="5"/>
    <n v="0.2"/>
  </r>
  <r>
    <d v="2025-09-23T00:00:00"/>
    <x v="34"/>
    <n v="34"/>
    <n v="43"/>
    <n v="23"/>
    <n v="1666.04"/>
    <n v="12"/>
    <n v="0.67647058823529416"/>
  </r>
  <r>
    <d v="2025-09-23T00:00:00"/>
    <x v="45"/>
    <n v="16"/>
    <n v="17"/>
    <n v="2"/>
    <n v="25.98"/>
    <n v="2"/>
    <n v="0.125"/>
  </r>
  <r>
    <d v="2025-09-23T00:00:00"/>
    <x v="36"/>
    <n v="18"/>
    <n v="21"/>
    <n v="4"/>
    <n v="133.61000000000001"/>
    <n v="3"/>
    <n v="0.22222222222222221"/>
  </r>
  <r>
    <d v="2025-09-23T00:00:00"/>
    <x v="47"/>
    <n v="5"/>
    <n v="6"/>
    <n v="1"/>
    <n v="26.38"/>
    <n v="1"/>
    <n v="0.2"/>
  </r>
  <r>
    <d v="2025-09-23T00:00:00"/>
    <x v="37"/>
    <n v="7"/>
    <n v="7"/>
    <n v="3"/>
    <n v="276.79000000000002"/>
    <n v="2"/>
    <n v="0.42857142857142855"/>
  </r>
  <r>
    <d v="2025-09-23T00:00:00"/>
    <x v="38"/>
    <n v="20"/>
    <n v="26"/>
    <n v="10"/>
    <n v="906.06"/>
    <n v="8"/>
    <n v="0.5"/>
  </r>
  <r>
    <d v="2025-09-23T00:00:00"/>
    <x v="46"/>
    <n v="11"/>
    <n v="22"/>
    <n v="1"/>
    <n v="38.630000000000003"/>
    <n v="1"/>
    <n v="9.0909090909090912E-2"/>
  </r>
  <r>
    <d v="2025-09-23T00:00:00"/>
    <x v="43"/>
    <n v="16"/>
    <n v="21"/>
    <n v="7"/>
    <n v="223.67"/>
    <n v="6"/>
    <n v="0.4375"/>
  </r>
  <r>
    <d v="2025-09-24T00:00:00"/>
    <x v="0"/>
    <n v="22"/>
    <n v="30"/>
    <n v="11"/>
    <n v="466.58"/>
    <n v="7"/>
    <n v="0.5"/>
  </r>
  <r>
    <d v="2025-09-24T00:00:00"/>
    <x v="1"/>
    <n v="17"/>
    <n v="23"/>
    <n v="7"/>
    <n v="251.49"/>
    <n v="6"/>
    <n v="0.41176470588235292"/>
  </r>
  <r>
    <d v="2025-09-24T00:00:00"/>
    <x v="2"/>
    <n v="13"/>
    <n v="20"/>
    <n v="10"/>
    <n v="373.63"/>
    <n v="2"/>
    <n v="0.76923076923076927"/>
  </r>
  <r>
    <d v="2025-09-24T00:00:00"/>
    <x v="39"/>
    <n v="11"/>
    <n v="11"/>
    <n v="3"/>
    <n v="100.2"/>
    <n v="1"/>
    <n v="0.27272727272727271"/>
  </r>
  <r>
    <d v="2025-09-24T00:00:00"/>
    <x v="48"/>
    <n v="4"/>
    <n v="5"/>
    <n v="1"/>
    <n v="20.5"/>
    <n v="1"/>
    <n v="0.25"/>
  </r>
  <r>
    <d v="2025-09-24T00:00:00"/>
    <x v="3"/>
    <n v="31"/>
    <n v="35"/>
    <n v="2"/>
    <n v="80.06"/>
    <n v="2"/>
    <n v="6.4516129032258063E-2"/>
  </r>
  <r>
    <d v="2025-09-24T00:00:00"/>
    <x v="4"/>
    <n v="12"/>
    <n v="14"/>
    <n v="1"/>
    <n v="16.579999999999998"/>
    <n v="1"/>
    <n v="8.3333333333333329E-2"/>
  </r>
  <r>
    <d v="2025-09-24T00:00:00"/>
    <x v="40"/>
    <n v="32"/>
    <n v="41"/>
    <n v="6"/>
    <n v="109.3"/>
    <n v="6"/>
    <n v="0.1875"/>
  </r>
  <r>
    <d v="2025-09-24T00:00:00"/>
    <x v="41"/>
    <n v="18"/>
    <n v="20"/>
    <n v="1"/>
    <n v="21.4"/>
    <n v="1"/>
    <n v="5.5555555555555552E-2"/>
  </r>
  <r>
    <d v="2025-09-24T00:00:00"/>
    <x v="6"/>
    <n v="41"/>
    <n v="55"/>
    <n v="9"/>
    <n v="218.37"/>
    <n v="7"/>
    <n v="0.21951219512195122"/>
  </r>
  <r>
    <d v="2025-09-24T00:00:00"/>
    <x v="7"/>
    <n v="40"/>
    <n v="60"/>
    <n v="8"/>
    <n v="231.86"/>
    <n v="5"/>
    <n v="0.2"/>
  </r>
  <r>
    <d v="2025-09-24T00:00:00"/>
    <x v="8"/>
    <n v="91"/>
    <n v="121"/>
    <n v="14"/>
    <n v="339.21"/>
    <n v="13"/>
    <n v="0.15384615384615385"/>
  </r>
  <r>
    <d v="2025-09-24T00:00:00"/>
    <x v="9"/>
    <n v="32"/>
    <n v="47"/>
    <n v="9"/>
    <n v="201.92"/>
    <n v="8"/>
    <n v="0.28125"/>
  </r>
  <r>
    <d v="2025-09-24T00:00:00"/>
    <x v="10"/>
    <n v="27"/>
    <n v="33"/>
    <n v="3"/>
    <n v="107.79"/>
    <n v="3"/>
    <n v="0.1111111111111111"/>
  </r>
  <r>
    <d v="2025-09-24T00:00:00"/>
    <x v="11"/>
    <n v="33"/>
    <n v="44"/>
    <n v="11"/>
    <n v="301.91000000000003"/>
    <n v="8"/>
    <n v="0.33333333333333331"/>
  </r>
  <r>
    <d v="2025-09-24T00:00:00"/>
    <x v="12"/>
    <n v="71"/>
    <n v="181"/>
    <n v="8"/>
    <n v="325.24"/>
    <n v="8"/>
    <n v="0.11267605633802817"/>
  </r>
  <r>
    <d v="2025-09-24T00:00:00"/>
    <x v="13"/>
    <n v="184"/>
    <n v="240"/>
    <n v="50"/>
    <n v="635.6"/>
    <n v="26"/>
    <n v="0.27173913043478259"/>
  </r>
  <r>
    <d v="2025-09-24T00:00:00"/>
    <x v="14"/>
    <n v="31"/>
    <n v="40"/>
    <n v="7"/>
    <n v="155.06"/>
    <n v="7"/>
    <n v="0.22580645161290322"/>
  </r>
  <r>
    <d v="2025-09-24T00:00:00"/>
    <x v="15"/>
    <n v="31"/>
    <n v="59"/>
    <n v="9"/>
    <n v="217.83"/>
    <n v="8"/>
    <n v="0.29032258064516131"/>
  </r>
  <r>
    <d v="2025-09-24T00:00:00"/>
    <x v="16"/>
    <n v="33"/>
    <n v="38"/>
    <n v="7"/>
    <n v="77.78"/>
    <n v="7"/>
    <n v="0.21212121212121213"/>
  </r>
  <r>
    <d v="2025-09-24T00:00:00"/>
    <x v="17"/>
    <n v="58"/>
    <n v="79"/>
    <n v="7"/>
    <n v="159.38"/>
    <n v="6"/>
    <n v="0.1206896551724138"/>
  </r>
  <r>
    <d v="2025-09-24T00:00:00"/>
    <x v="18"/>
    <n v="65"/>
    <n v="90"/>
    <n v="16"/>
    <n v="633.36"/>
    <n v="10"/>
    <n v="0.24615384615384617"/>
  </r>
  <r>
    <d v="2025-09-24T00:00:00"/>
    <x v="19"/>
    <n v="36"/>
    <n v="52"/>
    <n v="38"/>
    <n v="1233.73"/>
    <n v="17"/>
    <n v="1.0555555555555556"/>
  </r>
  <r>
    <d v="2025-09-24T00:00:00"/>
    <x v="20"/>
    <n v="35"/>
    <n v="53"/>
    <n v="16"/>
    <n v="519.42999999999995"/>
    <n v="11"/>
    <n v="0.45714285714285713"/>
  </r>
  <r>
    <d v="2025-09-24T00:00:00"/>
    <x v="21"/>
    <n v="39"/>
    <n v="50"/>
    <n v="33"/>
    <n v="911.3"/>
    <n v="19"/>
    <n v="0.84615384615384615"/>
  </r>
  <r>
    <d v="2025-09-24T00:00:00"/>
    <x v="22"/>
    <n v="42"/>
    <n v="52"/>
    <n v="22"/>
    <n v="527.53"/>
    <n v="10"/>
    <n v="0.52380952380952384"/>
  </r>
  <r>
    <d v="2025-09-24T00:00:00"/>
    <x v="23"/>
    <n v="36"/>
    <n v="53"/>
    <n v="7"/>
    <n v="257.93"/>
    <n v="5"/>
    <n v="0.19444444444444445"/>
  </r>
  <r>
    <d v="2025-09-24T00:00:00"/>
    <x v="24"/>
    <n v="15"/>
    <n v="24"/>
    <n v="4"/>
    <n v="118.55"/>
    <n v="3"/>
    <n v="0.26666666666666666"/>
  </r>
  <r>
    <d v="2025-09-24T00:00:00"/>
    <x v="25"/>
    <n v="18"/>
    <n v="23"/>
    <n v="5"/>
    <n v="139.78"/>
    <n v="2"/>
    <n v="0.27777777777777779"/>
  </r>
  <r>
    <d v="2025-09-24T00:00:00"/>
    <x v="26"/>
    <n v="17"/>
    <n v="23"/>
    <n v="3"/>
    <n v="83.63"/>
    <n v="3"/>
    <n v="0.17647058823529413"/>
  </r>
  <r>
    <d v="2025-09-24T00:00:00"/>
    <x v="27"/>
    <n v="22"/>
    <n v="35"/>
    <n v="10"/>
    <n v="368.6"/>
    <n v="7"/>
    <n v="0.45454545454545453"/>
  </r>
  <r>
    <d v="2025-09-24T00:00:00"/>
    <x v="28"/>
    <n v="13"/>
    <n v="18"/>
    <n v="3"/>
    <n v="92.84"/>
    <n v="3"/>
    <n v="0.23076923076923078"/>
  </r>
  <r>
    <d v="2025-09-24T00:00:00"/>
    <x v="29"/>
    <n v="76"/>
    <n v="111"/>
    <n v="22"/>
    <n v="730.44"/>
    <n v="20"/>
    <n v="0.28947368421052633"/>
  </r>
  <r>
    <d v="2025-09-24T00:00:00"/>
    <x v="30"/>
    <n v="44"/>
    <n v="59"/>
    <n v="14"/>
    <n v="438.05"/>
    <n v="8"/>
    <n v="0.31818181818181818"/>
  </r>
  <r>
    <d v="2025-09-24T00:00:00"/>
    <x v="31"/>
    <n v="4"/>
    <n v="4"/>
    <n v="2"/>
    <n v="56.55"/>
    <n v="1"/>
    <n v="0.5"/>
  </r>
  <r>
    <d v="2025-09-24T00:00:00"/>
    <x v="32"/>
    <n v="23"/>
    <n v="26"/>
    <n v="7"/>
    <n v="172.56"/>
    <n v="4"/>
    <n v="0.30434782608695654"/>
  </r>
  <r>
    <d v="2025-09-24T00:00:00"/>
    <x v="33"/>
    <n v="30"/>
    <n v="37"/>
    <n v="24"/>
    <n v="1830.02"/>
    <n v="13"/>
    <n v="0.8"/>
  </r>
  <r>
    <d v="2025-09-24T00:00:00"/>
    <x v="34"/>
    <n v="34"/>
    <n v="46"/>
    <n v="37"/>
    <n v="2534.5300000000002"/>
    <n v="11"/>
    <n v="1.088235294117647"/>
  </r>
  <r>
    <d v="2025-09-24T00:00:00"/>
    <x v="35"/>
    <n v="14"/>
    <n v="14"/>
    <n v="8"/>
    <n v="105.59"/>
    <n v="2"/>
    <n v="0.5714285714285714"/>
  </r>
  <r>
    <d v="2025-09-24T00:00:00"/>
    <x v="36"/>
    <n v="12"/>
    <n v="14"/>
    <n v="2"/>
    <n v="77.819999999999993"/>
    <n v="2"/>
    <n v="0.16666666666666666"/>
  </r>
  <r>
    <d v="2025-09-24T00:00:00"/>
    <x v="47"/>
    <n v="12"/>
    <n v="15"/>
    <n v="2"/>
    <n v="63.33"/>
    <n v="1"/>
    <n v="0.16666666666666666"/>
  </r>
  <r>
    <d v="2025-09-24T00:00:00"/>
    <x v="37"/>
    <n v="11"/>
    <n v="15"/>
    <n v="6"/>
    <n v="435.27"/>
    <n v="5"/>
    <n v="0.54545454545454541"/>
  </r>
  <r>
    <d v="2025-09-24T00:00:00"/>
    <x v="38"/>
    <n v="19"/>
    <n v="30"/>
    <n v="11"/>
    <n v="902.63"/>
    <n v="3"/>
    <n v="0.57894736842105265"/>
  </r>
  <r>
    <d v="2025-09-24T00:00:00"/>
    <x v="46"/>
    <n v="16"/>
    <n v="24"/>
    <n v="4"/>
    <n v="128.72"/>
    <n v="2"/>
    <n v="0.25"/>
  </r>
  <r>
    <d v="2025-09-24T00:00:00"/>
    <x v="43"/>
    <n v="16"/>
    <n v="26"/>
    <n v="5"/>
    <n v="145.77000000000001"/>
    <n v="4"/>
    <n v="0.3125"/>
  </r>
  <r>
    <d v="2025-09-25T00:00:00"/>
    <x v="0"/>
    <n v="21"/>
    <n v="26"/>
    <n v="10"/>
    <n v="426.54"/>
    <n v="9"/>
    <n v="0.47619047619047616"/>
  </r>
  <r>
    <d v="2025-09-25T00:00:00"/>
    <x v="1"/>
    <n v="14"/>
    <n v="20"/>
    <n v="7"/>
    <n v="275.74"/>
    <n v="3"/>
    <n v="0.5"/>
  </r>
  <r>
    <d v="2025-09-25T00:00:00"/>
    <x v="2"/>
    <n v="12"/>
    <n v="16"/>
    <n v="1"/>
    <n v="36.14"/>
    <n v="1"/>
    <n v="8.3333333333333329E-2"/>
  </r>
  <r>
    <d v="2025-09-25T00:00:00"/>
    <x v="39"/>
    <n v="4"/>
    <n v="7"/>
    <n v="5"/>
    <n v="147.61000000000001"/>
    <n v="2"/>
    <n v="1.25"/>
  </r>
  <r>
    <d v="2025-09-25T00:00:00"/>
    <x v="48"/>
    <n v="6"/>
    <n v="10"/>
    <n v="1"/>
    <n v="21.08"/>
    <n v="1"/>
    <n v="0.16666666666666666"/>
  </r>
  <r>
    <d v="2025-09-25T00:00:00"/>
    <x v="3"/>
    <n v="35"/>
    <n v="39"/>
    <n v="2"/>
    <n v="89.02"/>
    <n v="2"/>
    <n v="5.7142857142857141E-2"/>
  </r>
  <r>
    <d v="2025-09-25T00:00:00"/>
    <x v="49"/>
    <n v="7"/>
    <n v="10"/>
    <n v="3"/>
    <n v="97.07"/>
    <n v="3"/>
    <n v="0.42857142857142855"/>
  </r>
  <r>
    <d v="2025-09-25T00:00:00"/>
    <x v="4"/>
    <n v="10"/>
    <n v="14"/>
    <n v="1"/>
    <n v="14.18"/>
    <n v="1"/>
    <n v="0.1"/>
  </r>
  <r>
    <d v="2025-09-25T00:00:00"/>
    <x v="5"/>
    <n v="14"/>
    <n v="15"/>
    <n v="1"/>
    <n v="18.98"/>
    <n v="1"/>
    <n v="7.1428571428571425E-2"/>
  </r>
  <r>
    <d v="2025-09-25T00:00:00"/>
    <x v="40"/>
    <n v="17"/>
    <n v="23"/>
    <n v="1"/>
    <n v="22.17"/>
    <n v="1"/>
    <n v="5.8823529411764705E-2"/>
  </r>
  <r>
    <d v="2025-09-25T00:00:00"/>
    <x v="41"/>
    <n v="22"/>
    <n v="35"/>
    <n v="1"/>
    <n v="23.43"/>
    <n v="1"/>
    <n v="4.5454545454545456E-2"/>
  </r>
  <r>
    <d v="2025-09-25T00:00:00"/>
    <x v="6"/>
    <n v="23"/>
    <n v="37"/>
    <n v="1"/>
    <n v="27.99"/>
    <n v="1"/>
    <n v="4.3478260869565216E-2"/>
  </r>
  <r>
    <d v="2025-09-25T00:00:00"/>
    <x v="7"/>
    <n v="49"/>
    <n v="64"/>
    <n v="15"/>
    <n v="445.83"/>
    <n v="14"/>
    <n v="0.30612244897959184"/>
  </r>
  <r>
    <d v="2025-09-25T00:00:00"/>
    <x v="7"/>
    <n v="6"/>
    <n v="8"/>
    <n v="3"/>
    <n v="105.06"/>
    <n v="2"/>
    <n v="0.5"/>
  </r>
  <r>
    <d v="2025-09-25T00:00:00"/>
    <x v="8"/>
    <n v="134"/>
    <n v="160"/>
    <n v="26"/>
    <n v="623.48"/>
    <n v="24"/>
    <n v="0.19402985074626866"/>
  </r>
  <r>
    <d v="2025-09-25T00:00:00"/>
    <x v="9"/>
    <n v="21"/>
    <n v="24"/>
    <n v="6"/>
    <n v="145.51"/>
    <n v="6"/>
    <n v="0.2857142857142857"/>
  </r>
  <r>
    <d v="2025-09-25T00:00:00"/>
    <x v="10"/>
    <n v="26"/>
    <n v="34"/>
    <n v="7"/>
    <n v="224.4"/>
    <n v="5"/>
    <n v="0.26923076923076922"/>
  </r>
  <r>
    <d v="2025-09-25T00:00:00"/>
    <x v="11"/>
    <n v="31"/>
    <n v="51"/>
    <n v="7"/>
    <n v="201.48"/>
    <n v="5"/>
    <n v="0.22580645161290322"/>
  </r>
  <r>
    <d v="2025-09-25T00:00:00"/>
    <x v="12"/>
    <n v="600"/>
    <n v="715"/>
    <n v="11"/>
    <n v="465.36"/>
    <n v="11"/>
    <n v="1.8333333333333333E-2"/>
  </r>
  <r>
    <d v="2025-09-25T00:00:00"/>
    <x v="13"/>
    <n v="112"/>
    <n v="164"/>
    <n v="24"/>
    <n v="339.18"/>
    <n v="23"/>
    <n v="0.21428571428571427"/>
  </r>
  <r>
    <d v="2025-09-25T00:00:00"/>
    <x v="14"/>
    <n v="33"/>
    <n v="39"/>
    <n v="1"/>
    <n v="23.23"/>
    <n v="1"/>
    <n v="3.0303030303030304E-2"/>
  </r>
  <r>
    <d v="2025-09-25T00:00:00"/>
    <x v="15"/>
    <n v="26"/>
    <n v="39"/>
    <n v="4"/>
    <n v="84.7"/>
    <n v="3"/>
    <n v="0.15384615384615385"/>
  </r>
  <r>
    <d v="2025-09-25T00:00:00"/>
    <x v="16"/>
    <n v="25"/>
    <n v="26"/>
    <n v="3"/>
    <n v="34.31"/>
    <n v="3"/>
    <n v="0.12"/>
  </r>
  <r>
    <d v="2025-09-25T00:00:00"/>
    <x v="17"/>
    <n v="73"/>
    <n v="93"/>
    <n v="5"/>
    <n v="104.96"/>
    <n v="5"/>
    <n v="6.8493150684931503E-2"/>
  </r>
  <r>
    <d v="2025-09-25T00:00:00"/>
    <x v="18"/>
    <n v="63"/>
    <n v="82"/>
    <n v="13"/>
    <n v="509.24"/>
    <n v="10"/>
    <n v="0.20634920634920634"/>
  </r>
  <r>
    <d v="2025-09-25T00:00:00"/>
    <x v="19"/>
    <n v="26"/>
    <n v="38"/>
    <n v="33"/>
    <n v="1067.54"/>
    <n v="14"/>
    <n v="1.2692307692307692"/>
  </r>
  <r>
    <d v="2025-09-25T00:00:00"/>
    <x v="20"/>
    <n v="34"/>
    <n v="44"/>
    <n v="29"/>
    <n v="934.23"/>
    <n v="10"/>
    <n v="0.8529411764705882"/>
  </r>
  <r>
    <d v="2025-09-25T00:00:00"/>
    <x v="21"/>
    <n v="57"/>
    <n v="82"/>
    <n v="24"/>
    <n v="655.09"/>
    <n v="17"/>
    <n v="0.42105263157894735"/>
  </r>
  <r>
    <d v="2025-09-25T00:00:00"/>
    <x v="22"/>
    <n v="63"/>
    <n v="85"/>
    <n v="17"/>
    <n v="403.23"/>
    <n v="11"/>
    <n v="0.26984126984126983"/>
  </r>
  <r>
    <d v="2025-09-25T00:00:00"/>
    <x v="23"/>
    <n v="36"/>
    <n v="53"/>
    <n v="5"/>
    <n v="195.92"/>
    <n v="4"/>
    <n v="0.1388888888888889"/>
  </r>
  <r>
    <d v="2025-09-25T00:00:00"/>
    <x v="24"/>
    <n v="13"/>
    <n v="19"/>
    <n v="3"/>
    <n v="92.29"/>
    <n v="3"/>
    <n v="0.23076923076923078"/>
  </r>
  <r>
    <d v="2025-09-25T00:00:00"/>
    <x v="25"/>
    <n v="21"/>
    <n v="28"/>
    <n v="6"/>
    <n v="183.63"/>
    <n v="6"/>
    <n v="0.2857142857142857"/>
  </r>
  <r>
    <d v="2025-09-25T00:00:00"/>
    <x v="26"/>
    <n v="20"/>
    <n v="21"/>
    <n v="9"/>
    <n v="248.66"/>
    <n v="5"/>
    <n v="0.45"/>
  </r>
  <r>
    <d v="2025-09-25T00:00:00"/>
    <x v="27"/>
    <n v="20"/>
    <n v="25"/>
    <n v="8"/>
    <n v="270.2"/>
    <n v="4"/>
    <n v="0.4"/>
  </r>
  <r>
    <d v="2025-09-25T00:00:00"/>
    <x v="28"/>
    <n v="13"/>
    <n v="16"/>
    <n v="3"/>
    <n v="103.71"/>
    <n v="3"/>
    <n v="0.23076923076923078"/>
  </r>
  <r>
    <d v="2025-09-25T00:00:00"/>
    <x v="29"/>
    <n v="102"/>
    <n v="142"/>
    <n v="26"/>
    <n v="828.82"/>
    <n v="25"/>
    <n v="0.25490196078431371"/>
  </r>
  <r>
    <d v="2025-09-25T00:00:00"/>
    <x v="30"/>
    <n v="74"/>
    <n v="99"/>
    <n v="14"/>
    <n v="439.44"/>
    <n v="9"/>
    <n v="0.1891891891891892"/>
  </r>
  <r>
    <d v="2025-09-25T00:00:00"/>
    <x v="32"/>
    <n v="15"/>
    <n v="24"/>
    <n v="3"/>
    <n v="83.07"/>
    <n v="3"/>
    <n v="0.2"/>
  </r>
  <r>
    <d v="2025-09-25T00:00:00"/>
    <x v="33"/>
    <n v="38"/>
    <n v="45"/>
    <n v="52"/>
    <n v="4053.5"/>
    <n v="19"/>
    <n v="1.368421052631579"/>
  </r>
  <r>
    <d v="2025-09-25T00:00:00"/>
    <x v="34"/>
    <n v="41"/>
    <n v="56"/>
    <n v="23"/>
    <n v="1592.23"/>
    <n v="16"/>
    <n v="0.56097560975609762"/>
  </r>
  <r>
    <d v="2025-09-25T00:00:00"/>
    <x v="35"/>
    <n v="8"/>
    <n v="8"/>
    <n v="3"/>
    <n v="46.02"/>
    <n v="1"/>
    <n v="0.375"/>
  </r>
  <r>
    <d v="2025-09-25T00:00:00"/>
    <x v="45"/>
    <n v="13"/>
    <n v="20"/>
    <n v="3"/>
    <n v="37.020000000000003"/>
    <n v="3"/>
    <n v="0.23076923076923078"/>
  </r>
  <r>
    <d v="2025-09-25T00:00:00"/>
    <x v="36"/>
    <n v="19"/>
    <n v="23"/>
    <n v="8"/>
    <n v="263.44"/>
    <n v="4"/>
    <n v="0.42105263157894735"/>
  </r>
  <r>
    <d v="2025-09-25T00:00:00"/>
    <x v="47"/>
    <n v="18"/>
    <n v="21"/>
    <n v="1"/>
    <n v="25.91"/>
    <n v="1"/>
    <n v="5.5555555555555552E-2"/>
  </r>
  <r>
    <d v="2025-09-25T00:00:00"/>
    <x v="37"/>
    <n v="10"/>
    <n v="12"/>
    <n v="3"/>
    <n v="252.78"/>
    <n v="2"/>
    <n v="0.3"/>
  </r>
  <r>
    <d v="2025-09-25T00:00:00"/>
    <x v="38"/>
    <n v="10"/>
    <n v="12"/>
    <n v="12"/>
    <n v="1082.0999999999999"/>
    <n v="4"/>
    <n v="1.2"/>
  </r>
  <r>
    <d v="2025-09-25T00:00:00"/>
    <x v="46"/>
    <n v="32"/>
    <n v="47"/>
    <n v="1"/>
    <n v="37.1"/>
    <n v="1"/>
    <n v="3.125E-2"/>
  </r>
  <r>
    <d v="2025-09-25T00:00:00"/>
    <x v="43"/>
    <n v="22"/>
    <n v="30"/>
    <n v="6"/>
    <n v="175.02"/>
    <n v="6"/>
    <n v="0.27272727272727271"/>
  </r>
  <r>
    <d v="2025-09-26T00:00:00"/>
    <x v="0"/>
    <n v="14"/>
    <n v="21"/>
    <n v="9"/>
    <n v="367.71"/>
    <n v="7"/>
    <n v="0.6428571428571429"/>
  </r>
  <r>
    <d v="2025-09-26T00:00:00"/>
    <x v="1"/>
    <n v="19"/>
    <n v="32"/>
    <n v="5"/>
    <n v="176.26"/>
    <n v="5"/>
    <n v="0.26315789473684209"/>
  </r>
  <r>
    <d v="2025-09-26T00:00:00"/>
    <x v="2"/>
    <n v="10"/>
    <n v="12"/>
    <n v="1"/>
    <n v="38.119999999999997"/>
    <n v="1"/>
    <n v="0.1"/>
  </r>
  <r>
    <d v="2025-09-26T00:00:00"/>
    <x v="3"/>
    <n v="20"/>
    <n v="29"/>
    <n v="4"/>
    <n v="141.46"/>
    <n v="4"/>
    <n v="0.2"/>
  </r>
  <r>
    <d v="2025-09-26T00:00:00"/>
    <x v="4"/>
    <n v="3"/>
    <n v="3"/>
    <n v="1"/>
    <n v="14.14"/>
    <n v="1"/>
    <n v="0.33333333333333331"/>
  </r>
  <r>
    <d v="2025-09-26T00:00:00"/>
    <x v="5"/>
    <n v="24"/>
    <n v="32"/>
    <n v="2"/>
    <n v="50"/>
    <n v="2"/>
    <n v="8.3333333333333329E-2"/>
  </r>
  <r>
    <d v="2025-09-26T00:00:00"/>
    <x v="40"/>
    <n v="21"/>
    <n v="23"/>
    <n v="4"/>
    <n v="64.75"/>
    <n v="4"/>
    <n v="0.19047619047619047"/>
  </r>
  <r>
    <d v="2025-09-26T00:00:00"/>
    <x v="41"/>
    <n v="20"/>
    <n v="27"/>
    <n v="1"/>
    <n v="26.14"/>
    <n v="1"/>
    <n v="0.05"/>
  </r>
  <r>
    <d v="2025-09-26T00:00:00"/>
    <x v="6"/>
    <n v="28"/>
    <n v="33"/>
    <n v="3"/>
    <n v="79.12"/>
    <n v="3"/>
    <n v="0.10714285714285714"/>
  </r>
  <r>
    <d v="2025-09-26T00:00:00"/>
    <x v="7"/>
    <n v="35"/>
    <n v="50"/>
    <n v="6"/>
    <n v="191.96"/>
    <n v="4"/>
    <n v="0.17142857142857143"/>
  </r>
  <r>
    <d v="2025-09-26T00:00:00"/>
    <x v="8"/>
    <n v="111"/>
    <n v="149"/>
    <n v="20"/>
    <n v="489.87"/>
    <n v="20"/>
    <n v="0.18018018018018017"/>
  </r>
  <r>
    <d v="2025-09-26T00:00:00"/>
    <x v="9"/>
    <n v="18"/>
    <n v="25"/>
    <n v="3"/>
    <n v="77.900000000000006"/>
    <n v="3"/>
    <n v="0.16666666666666666"/>
  </r>
  <r>
    <d v="2025-09-26T00:00:00"/>
    <x v="10"/>
    <n v="31"/>
    <n v="36"/>
    <n v="5"/>
    <n v="111.79"/>
    <n v="4"/>
    <n v="0.16129032258064516"/>
  </r>
  <r>
    <d v="2025-09-26T00:00:00"/>
    <x v="11"/>
    <n v="30"/>
    <n v="45"/>
    <n v="21"/>
    <n v="595.39"/>
    <n v="12"/>
    <n v="0.7"/>
  </r>
  <r>
    <d v="2025-09-26T00:00:00"/>
    <x v="12"/>
    <n v="243"/>
    <n v="302"/>
    <n v="15"/>
    <n v="625.64"/>
    <n v="15"/>
    <n v="6.1728395061728392E-2"/>
  </r>
  <r>
    <d v="2025-09-26T00:00:00"/>
    <x v="12"/>
    <n v="3"/>
    <n v="9"/>
    <n v="2"/>
    <n v="102.45"/>
    <n v="1"/>
    <n v="0.66666666666666663"/>
  </r>
  <r>
    <d v="2025-09-26T00:00:00"/>
    <x v="13"/>
    <n v="120"/>
    <n v="168"/>
    <n v="27"/>
    <n v="365.45"/>
    <n v="18"/>
    <n v="0.22500000000000001"/>
  </r>
  <r>
    <d v="2025-09-26T00:00:00"/>
    <x v="13"/>
    <n v="3"/>
    <n v="6"/>
    <n v="3"/>
    <n v="61.39"/>
    <n v="2"/>
    <n v="1"/>
  </r>
  <r>
    <d v="2025-09-26T00:00:00"/>
    <x v="14"/>
    <n v="26"/>
    <n v="29"/>
    <n v="1"/>
    <n v="27.04"/>
    <n v="1"/>
    <n v="3.8461538461538464E-2"/>
  </r>
  <r>
    <d v="2025-09-26T00:00:00"/>
    <x v="15"/>
    <n v="25"/>
    <n v="31"/>
    <n v="4"/>
    <n v="102.11"/>
    <n v="3"/>
    <n v="0.16"/>
  </r>
  <r>
    <d v="2025-09-26T00:00:00"/>
    <x v="16"/>
    <n v="20"/>
    <n v="21"/>
    <n v="4"/>
    <n v="50.14"/>
    <n v="4"/>
    <n v="0.2"/>
  </r>
  <r>
    <d v="2025-09-26T00:00:00"/>
    <x v="17"/>
    <n v="53"/>
    <n v="72"/>
    <n v="2"/>
    <n v="52.59"/>
    <n v="2"/>
    <n v="3.7735849056603772E-2"/>
  </r>
  <r>
    <d v="2025-09-26T00:00:00"/>
    <x v="18"/>
    <n v="65"/>
    <n v="85"/>
    <n v="16"/>
    <n v="600.15"/>
    <n v="10"/>
    <n v="0.24615384615384617"/>
  </r>
  <r>
    <d v="2025-09-26T00:00:00"/>
    <x v="19"/>
    <n v="28"/>
    <n v="37"/>
    <n v="12"/>
    <n v="408.25"/>
    <n v="10"/>
    <n v="0.42857142857142855"/>
  </r>
  <r>
    <d v="2025-09-26T00:00:00"/>
    <x v="20"/>
    <n v="16"/>
    <n v="20"/>
    <n v="6"/>
    <n v="195.51"/>
    <n v="5"/>
    <n v="0.375"/>
  </r>
  <r>
    <d v="2025-09-26T00:00:00"/>
    <x v="21"/>
    <n v="33"/>
    <n v="48"/>
    <n v="31"/>
    <n v="856.69"/>
    <n v="20"/>
    <n v="0.93939393939393945"/>
  </r>
  <r>
    <d v="2025-09-26T00:00:00"/>
    <x v="22"/>
    <n v="38"/>
    <n v="44"/>
    <n v="17"/>
    <n v="411.11"/>
    <n v="10"/>
    <n v="0.44736842105263158"/>
  </r>
  <r>
    <d v="2025-09-26T00:00:00"/>
    <x v="23"/>
    <n v="29"/>
    <n v="49"/>
    <n v="4"/>
    <n v="142.04"/>
    <n v="3"/>
    <n v="0.13793103448275862"/>
  </r>
  <r>
    <d v="2025-09-26T00:00:00"/>
    <x v="24"/>
    <n v="9"/>
    <n v="10"/>
    <n v="2"/>
    <n v="69.91"/>
    <n v="2"/>
    <n v="0.22222222222222221"/>
  </r>
  <r>
    <d v="2025-09-26T00:00:00"/>
    <x v="25"/>
    <n v="19"/>
    <n v="19"/>
    <n v="5"/>
    <n v="139.57"/>
    <n v="4"/>
    <n v="0.26315789473684209"/>
  </r>
  <r>
    <d v="2025-09-26T00:00:00"/>
    <x v="26"/>
    <n v="10"/>
    <n v="12"/>
    <n v="2"/>
    <n v="51.78"/>
    <n v="2"/>
    <n v="0.2"/>
  </r>
  <r>
    <d v="2025-09-26T00:00:00"/>
    <x v="27"/>
    <n v="18"/>
    <n v="24"/>
    <n v="6"/>
    <n v="212.9"/>
    <n v="4"/>
    <n v="0.33333333333333331"/>
  </r>
  <r>
    <d v="2025-09-26T00:00:00"/>
    <x v="28"/>
    <n v="17"/>
    <n v="23"/>
    <n v="11"/>
    <n v="355.28"/>
    <n v="5"/>
    <n v="0.6470588235294118"/>
  </r>
  <r>
    <d v="2025-09-26T00:00:00"/>
    <x v="29"/>
    <n v="55"/>
    <n v="73"/>
    <n v="19"/>
    <n v="651.53"/>
    <n v="18"/>
    <n v="0.34545454545454546"/>
  </r>
  <r>
    <d v="2025-09-26T00:00:00"/>
    <x v="42"/>
    <n v="8"/>
    <n v="11"/>
    <n v="2"/>
    <n v="69.650000000000006"/>
    <n v="2"/>
    <n v="0.25"/>
  </r>
  <r>
    <d v="2025-09-26T00:00:00"/>
    <x v="30"/>
    <n v="52"/>
    <n v="64"/>
    <n v="18"/>
    <n v="555.1"/>
    <n v="6"/>
    <n v="0.34615384615384615"/>
  </r>
  <r>
    <d v="2025-09-26T00:00:00"/>
    <x v="32"/>
    <n v="11"/>
    <n v="15"/>
    <n v="8"/>
    <n v="218.38"/>
    <n v="4"/>
    <n v="0.72727272727272729"/>
  </r>
  <r>
    <d v="2025-09-26T00:00:00"/>
    <x v="33"/>
    <n v="23"/>
    <n v="31"/>
    <n v="33"/>
    <n v="2500.0700000000002"/>
    <n v="12"/>
    <n v="1.4347826086956521"/>
  </r>
  <r>
    <d v="2025-09-26T00:00:00"/>
    <x v="34"/>
    <n v="16"/>
    <n v="22"/>
    <n v="4"/>
    <n v="286.51"/>
    <n v="2"/>
    <n v="0.25"/>
  </r>
  <r>
    <d v="2025-09-26T00:00:00"/>
    <x v="35"/>
    <n v="18"/>
    <n v="19"/>
    <n v="1"/>
    <n v="14.41"/>
    <n v="1"/>
    <n v="5.5555555555555552E-2"/>
  </r>
  <r>
    <d v="2025-09-26T00:00:00"/>
    <x v="45"/>
    <n v="10"/>
    <n v="10"/>
    <n v="2"/>
    <n v="26.18"/>
    <n v="2"/>
    <n v="0.2"/>
  </r>
  <r>
    <d v="2025-09-26T00:00:00"/>
    <x v="36"/>
    <n v="13"/>
    <n v="16"/>
    <n v="8"/>
    <n v="271.42"/>
    <n v="5"/>
    <n v="0.61538461538461542"/>
  </r>
  <r>
    <d v="2025-09-26T00:00:00"/>
    <x v="47"/>
    <n v="5"/>
    <n v="6"/>
    <n v="2"/>
    <n v="60.18"/>
    <n v="2"/>
    <n v="0.4"/>
  </r>
  <r>
    <d v="2025-09-26T00:00:00"/>
    <x v="37"/>
    <n v="5"/>
    <n v="7"/>
    <n v="17"/>
    <n v="1284.6300000000001"/>
    <n v="3"/>
    <n v="3.4"/>
  </r>
  <r>
    <d v="2025-09-26T00:00:00"/>
    <x v="43"/>
    <n v="14"/>
    <n v="22"/>
    <n v="1"/>
    <n v="31.87"/>
    <n v="1"/>
    <n v="7.1428571428571425E-2"/>
  </r>
  <r>
    <d v="2025-09-27T00:00:00"/>
    <x v="0"/>
    <n v="15"/>
    <n v="19"/>
    <n v="4"/>
    <n v="182.2"/>
    <n v="4"/>
    <n v="0.26666666666666666"/>
  </r>
  <r>
    <d v="2025-09-27T00:00:00"/>
    <x v="1"/>
    <n v="19"/>
    <n v="24"/>
    <n v="1"/>
    <n v="41.71"/>
    <n v="1"/>
    <n v="5.2631578947368418E-2"/>
  </r>
  <r>
    <d v="2025-09-27T00:00:00"/>
    <x v="2"/>
    <n v="1"/>
    <n v="1"/>
    <n v="1"/>
    <n v="66.25"/>
    <n v="1"/>
    <n v="1"/>
  </r>
  <r>
    <d v="2025-09-27T00:00:00"/>
    <x v="48"/>
    <n v="3"/>
    <n v="5"/>
    <n v="1"/>
    <n v="23.32"/>
    <n v="1"/>
    <n v="0.33333333333333331"/>
  </r>
  <r>
    <d v="2025-09-27T00:00:00"/>
    <x v="3"/>
    <n v="23"/>
    <n v="36"/>
    <n v="2"/>
    <n v="78.7"/>
    <n v="2"/>
    <n v="8.6956521739130432E-2"/>
  </r>
  <r>
    <d v="2025-09-27T00:00:00"/>
    <x v="4"/>
    <n v="7"/>
    <n v="9"/>
    <n v="1"/>
    <n v="18.649999999999999"/>
    <n v="1"/>
    <n v="0.14285714285714285"/>
  </r>
  <r>
    <d v="2025-09-27T00:00:00"/>
    <x v="41"/>
    <n v="20"/>
    <n v="22"/>
    <n v="3"/>
    <n v="63.54"/>
    <n v="3"/>
    <n v="0.15"/>
  </r>
  <r>
    <d v="2025-09-27T00:00:00"/>
    <x v="6"/>
    <n v="42"/>
    <n v="54"/>
    <n v="3"/>
    <n v="70.36"/>
    <n v="3"/>
    <n v="7.1428571428571425E-2"/>
  </r>
  <r>
    <d v="2025-09-27T00:00:00"/>
    <x v="7"/>
    <n v="29"/>
    <n v="40"/>
    <n v="12"/>
    <n v="367.28"/>
    <n v="9"/>
    <n v="0.41379310344827586"/>
  </r>
  <r>
    <d v="2025-09-27T00:00:00"/>
    <x v="8"/>
    <n v="76"/>
    <n v="92"/>
    <n v="15"/>
    <n v="378.73"/>
    <n v="14"/>
    <n v="0.19736842105263158"/>
  </r>
  <r>
    <d v="2025-09-27T00:00:00"/>
    <x v="9"/>
    <n v="24"/>
    <n v="37"/>
    <n v="4"/>
    <n v="99.04"/>
    <n v="4"/>
    <n v="0.16666666666666666"/>
  </r>
  <r>
    <d v="2025-09-27T00:00:00"/>
    <x v="10"/>
    <n v="17"/>
    <n v="21"/>
    <n v="5"/>
    <n v="148.68"/>
    <n v="5"/>
    <n v="0.29411764705882354"/>
  </r>
  <r>
    <d v="2025-09-27T00:00:00"/>
    <x v="11"/>
    <n v="30"/>
    <n v="44"/>
    <n v="10"/>
    <n v="294.58999999999997"/>
    <n v="6"/>
    <n v="0.33333333333333331"/>
  </r>
  <r>
    <d v="2025-09-27T00:00:00"/>
    <x v="12"/>
    <n v="80"/>
    <n v="115"/>
    <n v="9"/>
    <n v="376.36"/>
    <n v="9"/>
    <n v="0.1125"/>
  </r>
  <r>
    <d v="2025-09-27T00:00:00"/>
    <x v="13"/>
    <n v="117"/>
    <n v="153"/>
    <n v="11"/>
    <n v="157"/>
    <n v="10"/>
    <n v="9.4017094017094016E-2"/>
  </r>
  <r>
    <d v="2025-09-27T00:00:00"/>
    <x v="13"/>
    <n v="5"/>
    <n v="5"/>
    <n v="2"/>
    <n v="33.94"/>
    <n v="2"/>
    <n v="0.4"/>
  </r>
  <r>
    <d v="2025-09-27T00:00:00"/>
    <x v="14"/>
    <n v="41"/>
    <n v="52"/>
    <n v="8"/>
    <n v="197.18"/>
    <n v="5"/>
    <n v="0.1951219512195122"/>
  </r>
  <r>
    <d v="2025-09-27T00:00:00"/>
    <x v="15"/>
    <n v="28"/>
    <n v="32"/>
    <n v="1"/>
    <n v="25.04"/>
    <n v="1"/>
    <n v="3.5714285714285712E-2"/>
  </r>
  <r>
    <d v="2025-09-27T00:00:00"/>
    <x v="16"/>
    <n v="24"/>
    <n v="31"/>
    <n v="8"/>
    <n v="96.08"/>
    <n v="8"/>
    <n v="0.33333333333333331"/>
  </r>
  <r>
    <d v="2025-09-27T00:00:00"/>
    <x v="17"/>
    <n v="61"/>
    <n v="78"/>
    <n v="3"/>
    <n v="79.41"/>
    <n v="3"/>
    <n v="4.9180327868852458E-2"/>
  </r>
  <r>
    <d v="2025-09-27T00:00:00"/>
    <x v="17"/>
    <n v="3"/>
    <n v="3"/>
    <n v="1"/>
    <n v="27.45"/>
    <n v="1"/>
    <n v="0.33333333333333331"/>
  </r>
  <r>
    <d v="2025-09-27T00:00:00"/>
    <x v="18"/>
    <n v="43"/>
    <n v="55"/>
    <n v="13"/>
    <n v="499.52"/>
    <n v="13"/>
    <n v="0.30232558139534882"/>
  </r>
  <r>
    <d v="2025-09-27T00:00:00"/>
    <x v="19"/>
    <n v="20"/>
    <n v="29"/>
    <n v="9"/>
    <n v="292.02"/>
    <n v="4"/>
    <n v="0.45"/>
  </r>
  <r>
    <d v="2025-09-27T00:00:00"/>
    <x v="20"/>
    <n v="17"/>
    <n v="26"/>
    <n v="9"/>
    <n v="286.97000000000003"/>
    <n v="5"/>
    <n v="0.52941176470588236"/>
  </r>
  <r>
    <d v="2025-09-27T00:00:00"/>
    <x v="21"/>
    <n v="25"/>
    <n v="40"/>
    <n v="12"/>
    <n v="330.7"/>
    <n v="5"/>
    <n v="0.48"/>
  </r>
  <r>
    <d v="2025-09-27T00:00:00"/>
    <x v="22"/>
    <n v="25"/>
    <n v="36"/>
    <n v="14"/>
    <n v="332.96"/>
    <n v="9"/>
    <n v="0.56000000000000005"/>
  </r>
  <r>
    <d v="2025-09-27T00:00:00"/>
    <x v="23"/>
    <n v="15"/>
    <n v="21"/>
    <n v="4"/>
    <n v="132.12"/>
    <n v="4"/>
    <n v="0.26666666666666666"/>
  </r>
  <r>
    <d v="2025-09-27T00:00:00"/>
    <x v="24"/>
    <n v="9"/>
    <n v="12"/>
    <n v="5"/>
    <n v="154.72"/>
    <n v="2"/>
    <n v="0.55555555555555558"/>
  </r>
  <r>
    <d v="2025-09-27T00:00:00"/>
    <x v="25"/>
    <n v="13"/>
    <n v="18"/>
    <n v="8"/>
    <n v="233.35"/>
    <n v="4"/>
    <n v="0.61538461538461542"/>
  </r>
  <r>
    <d v="2025-09-27T00:00:00"/>
    <x v="26"/>
    <n v="17"/>
    <n v="22"/>
    <n v="2"/>
    <n v="61.49"/>
    <n v="2"/>
    <n v="0.11764705882352941"/>
  </r>
  <r>
    <d v="2025-09-27T00:00:00"/>
    <x v="27"/>
    <n v="9"/>
    <n v="14"/>
    <n v="1"/>
    <n v="35.44"/>
    <n v="1"/>
    <n v="0.1111111111111111"/>
  </r>
  <r>
    <d v="2025-09-27T00:00:00"/>
    <x v="28"/>
    <n v="6"/>
    <n v="7"/>
    <n v="5"/>
    <n v="156.47"/>
    <n v="3"/>
    <n v="0.83333333333333337"/>
  </r>
  <r>
    <d v="2025-09-27T00:00:00"/>
    <x v="29"/>
    <n v="39"/>
    <n v="70"/>
    <n v="8"/>
    <n v="274.51"/>
    <n v="8"/>
    <n v="0.20512820512820512"/>
  </r>
  <r>
    <d v="2025-09-27T00:00:00"/>
    <x v="42"/>
    <n v="6"/>
    <n v="8"/>
    <n v="1"/>
    <n v="36.369999999999997"/>
    <n v="1"/>
    <n v="0.16666666666666666"/>
  </r>
  <r>
    <d v="2025-09-27T00:00:00"/>
    <x v="30"/>
    <n v="51"/>
    <n v="63"/>
    <n v="4"/>
    <n v="147.38999999999999"/>
    <n v="4"/>
    <n v="7.8431372549019607E-2"/>
  </r>
  <r>
    <d v="2025-09-27T00:00:00"/>
    <x v="31"/>
    <n v="8"/>
    <n v="9"/>
    <n v="3"/>
    <n v="70.83"/>
    <n v="1"/>
    <n v="0.375"/>
  </r>
  <r>
    <d v="2025-09-27T00:00:00"/>
    <x v="32"/>
    <n v="16"/>
    <n v="19"/>
    <n v="6"/>
    <n v="161.86000000000001"/>
    <n v="5"/>
    <n v="0.375"/>
  </r>
  <r>
    <d v="2025-09-27T00:00:00"/>
    <x v="33"/>
    <n v="21"/>
    <n v="27"/>
    <n v="11"/>
    <n v="883.82"/>
    <n v="6"/>
    <n v="0.52380952380952384"/>
  </r>
  <r>
    <d v="2025-09-27T00:00:00"/>
    <x v="34"/>
    <n v="18"/>
    <n v="26"/>
    <n v="17"/>
    <n v="1153.32"/>
    <n v="8"/>
    <n v="0.94444444444444442"/>
  </r>
  <r>
    <d v="2025-09-27T00:00:00"/>
    <x v="35"/>
    <n v="17"/>
    <n v="19"/>
    <n v="1"/>
    <n v="11.56"/>
    <n v="1"/>
    <n v="5.8823529411764705E-2"/>
  </r>
  <r>
    <d v="2025-09-27T00:00:00"/>
    <x v="45"/>
    <n v="8"/>
    <n v="9"/>
    <n v="1"/>
    <n v="12.3"/>
    <n v="1"/>
    <n v="0.125"/>
  </r>
  <r>
    <d v="2025-09-27T00:00:00"/>
    <x v="36"/>
    <n v="15"/>
    <n v="16"/>
    <n v="1"/>
    <n v="34.36"/>
    <n v="1"/>
    <n v="6.6666666666666666E-2"/>
  </r>
  <r>
    <d v="2025-09-27T00:00:00"/>
    <x v="47"/>
    <n v="11"/>
    <n v="14"/>
    <n v="1"/>
    <n v="32.75"/>
    <n v="1"/>
    <n v="9.0909090909090912E-2"/>
  </r>
  <r>
    <d v="2025-09-27T00:00:00"/>
    <x v="37"/>
    <n v="7"/>
    <n v="9"/>
    <n v="4"/>
    <n v="325.29000000000002"/>
    <n v="3"/>
    <n v="0.5714285714285714"/>
  </r>
  <r>
    <d v="2025-09-27T00:00:00"/>
    <x v="38"/>
    <n v="11"/>
    <n v="12"/>
    <n v="5"/>
    <n v="470.6"/>
    <n v="4"/>
    <n v="0.45454545454545453"/>
  </r>
  <r>
    <d v="2025-09-27T00:00:00"/>
    <x v="46"/>
    <n v="31"/>
    <n v="47"/>
    <n v="4"/>
    <n v="138.66"/>
    <n v="2"/>
    <n v="0.12903225806451613"/>
  </r>
  <r>
    <d v="2025-09-27T00:00:00"/>
    <x v="43"/>
    <n v="22"/>
    <n v="27"/>
    <n v="6"/>
    <n v="185.07"/>
    <n v="4"/>
    <n v="0.27272727272727271"/>
  </r>
  <r>
    <d v="2025-09-28T00:00:00"/>
    <x v="0"/>
    <n v="8"/>
    <n v="10"/>
    <n v="3"/>
    <n v="137.35"/>
    <n v="3"/>
    <n v="0.375"/>
  </r>
  <r>
    <d v="2025-09-28T00:00:00"/>
    <x v="1"/>
    <n v="23"/>
    <n v="28"/>
    <n v="5"/>
    <n v="194.47"/>
    <n v="5"/>
    <n v="0.21739130434782608"/>
  </r>
  <r>
    <d v="2025-09-28T00:00:00"/>
    <x v="2"/>
    <n v="10"/>
    <n v="11"/>
    <n v="2"/>
    <n v="71.400000000000006"/>
    <n v="2"/>
    <n v="0.2"/>
  </r>
  <r>
    <d v="2025-09-28T00:00:00"/>
    <x v="39"/>
    <n v="3"/>
    <n v="3"/>
    <n v="2"/>
    <n v="63.63"/>
    <n v="1"/>
    <n v="0.66666666666666663"/>
  </r>
  <r>
    <d v="2025-09-28T00:00:00"/>
    <x v="44"/>
    <n v="8"/>
    <n v="11"/>
    <n v="7"/>
    <n v="107.98"/>
    <n v="1"/>
    <n v="0.875"/>
  </r>
  <r>
    <d v="2025-09-28T00:00:00"/>
    <x v="4"/>
    <n v="11"/>
    <n v="11"/>
    <n v="1"/>
    <n v="18.41"/>
    <n v="1"/>
    <n v="9.0909090909090912E-2"/>
  </r>
  <r>
    <d v="2025-09-28T00:00:00"/>
    <x v="5"/>
    <n v="18"/>
    <n v="20"/>
    <n v="2"/>
    <n v="41.76"/>
    <n v="2"/>
    <n v="0.1111111111111111"/>
  </r>
  <r>
    <d v="2025-09-28T00:00:00"/>
    <x v="40"/>
    <n v="21"/>
    <n v="39"/>
    <n v="1"/>
    <n v="15.82"/>
    <n v="1"/>
    <n v="4.7619047619047616E-2"/>
  </r>
  <r>
    <d v="2025-09-28T00:00:00"/>
    <x v="41"/>
    <n v="19"/>
    <n v="25"/>
    <n v="4"/>
    <n v="78.510000000000005"/>
    <n v="4"/>
    <n v="0.21052631578947367"/>
  </r>
  <r>
    <d v="2025-09-28T00:00:00"/>
    <x v="6"/>
    <n v="44"/>
    <n v="57"/>
    <n v="7"/>
    <n v="168.1"/>
    <n v="7"/>
    <n v="0.15909090909090909"/>
  </r>
  <r>
    <d v="2025-09-28T00:00:00"/>
    <x v="7"/>
    <n v="27"/>
    <n v="45"/>
    <n v="8"/>
    <n v="235.29"/>
    <n v="5"/>
    <n v="0.29629629629629628"/>
  </r>
  <r>
    <d v="2025-09-28T00:00:00"/>
    <x v="8"/>
    <n v="68"/>
    <n v="89"/>
    <n v="22"/>
    <n v="539.02"/>
    <n v="18"/>
    <n v="0.3235294117647059"/>
  </r>
  <r>
    <d v="2025-09-28T00:00:00"/>
    <x v="9"/>
    <n v="15"/>
    <n v="19"/>
    <n v="4"/>
    <n v="82.21"/>
    <n v="4"/>
    <n v="0.26666666666666666"/>
  </r>
  <r>
    <d v="2025-09-28T00:00:00"/>
    <x v="10"/>
    <n v="12"/>
    <n v="16"/>
    <n v="2"/>
    <n v="59.57"/>
    <n v="2"/>
    <n v="0.16666666666666666"/>
  </r>
  <r>
    <d v="2025-09-28T00:00:00"/>
    <x v="11"/>
    <n v="26"/>
    <n v="41"/>
    <n v="7"/>
    <n v="208.14"/>
    <n v="5"/>
    <n v="0.26923076923076922"/>
  </r>
  <r>
    <d v="2025-09-28T00:00:00"/>
    <x v="12"/>
    <n v="81"/>
    <n v="111"/>
    <n v="11"/>
    <n v="460.54"/>
    <n v="11"/>
    <n v="0.13580246913580246"/>
  </r>
  <r>
    <d v="2025-09-28T00:00:00"/>
    <x v="12"/>
    <n v="7"/>
    <n v="15"/>
    <n v="1"/>
    <n v="56.51"/>
    <n v="1"/>
    <n v="0.14285714285714285"/>
  </r>
  <r>
    <d v="2025-09-28T00:00:00"/>
    <x v="13"/>
    <n v="101"/>
    <n v="142"/>
    <n v="11"/>
    <n v="148.32"/>
    <n v="11"/>
    <n v="0.10891089108910891"/>
  </r>
  <r>
    <d v="2025-09-28T00:00:00"/>
    <x v="14"/>
    <n v="39"/>
    <n v="47"/>
    <n v="3"/>
    <n v="69.099999999999994"/>
    <n v="3"/>
    <n v="7.6923076923076927E-2"/>
  </r>
  <r>
    <d v="2025-09-28T00:00:00"/>
    <x v="15"/>
    <n v="13"/>
    <n v="17"/>
    <n v="2"/>
    <n v="40.71"/>
    <n v="2"/>
    <n v="0.15384615384615385"/>
  </r>
  <r>
    <d v="2025-09-28T00:00:00"/>
    <x v="16"/>
    <n v="18"/>
    <n v="24"/>
    <n v="10"/>
    <n v="119.85"/>
    <n v="10"/>
    <n v="0.55555555555555558"/>
  </r>
  <r>
    <d v="2025-09-28T00:00:00"/>
    <x v="17"/>
    <n v="43"/>
    <n v="63"/>
    <n v="3"/>
    <n v="64.069999999999993"/>
    <n v="3"/>
    <n v="6.9767441860465115E-2"/>
  </r>
  <r>
    <d v="2025-09-28T00:00:00"/>
    <x v="17"/>
    <n v="1"/>
    <n v="1"/>
    <n v="1"/>
    <n v="27.05"/>
    <n v="1"/>
    <n v="1"/>
  </r>
  <r>
    <d v="2025-09-28T00:00:00"/>
    <x v="18"/>
    <n v="41"/>
    <n v="60"/>
    <n v="19"/>
    <n v="714.75"/>
    <n v="15"/>
    <n v="0.46341463414634149"/>
  </r>
  <r>
    <d v="2025-09-28T00:00:00"/>
    <x v="19"/>
    <n v="19"/>
    <n v="24"/>
    <n v="13"/>
    <n v="443.04"/>
    <n v="7"/>
    <n v="0.68421052631578949"/>
  </r>
  <r>
    <d v="2025-09-28T00:00:00"/>
    <x v="21"/>
    <n v="36"/>
    <n v="43"/>
    <n v="11"/>
    <n v="296.61"/>
    <n v="10"/>
    <n v="0.30555555555555558"/>
  </r>
  <r>
    <d v="2025-09-28T00:00:00"/>
    <x v="22"/>
    <n v="35"/>
    <n v="47"/>
    <n v="5"/>
    <n v="109.57"/>
    <n v="4"/>
    <n v="0.14285714285714285"/>
  </r>
  <r>
    <d v="2025-09-28T00:00:00"/>
    <x v="23"/>
    <n v="32"/>
    <n v="45"/>
    <n v="15"/>
    <n v="570.9"/>
    <n v="6"/>
    <n v="0.46875"/>
  </r>
  <r>
    <d v="2025-09-28T00:00:00"/>
    <x v="24"/>
    <n v="15"/>
    <n v="26"/>
    <n v="5"/>
    <n v="169.5"/>
    <n v="4"/>
    <n v="0.33333333333333331"/>
  </r>
  <r>
    <d v="2025-09-28T00:00:00"/>
    <x v="25"/>
    <n v="12"/>
    <n v="21"/>
    <n v="3"/>
    <n v="97.88"/>
    <n v="2"/>
    <n v="0.25"/>
  </r>
  <r>
    <d v="2025-09-28T00:00:00"/>
    <x v="26"/>
    <n v="13"/>
    <n v="15"/>
    <n v="2"/>
    <n v="54.05"/>
    <n v="2"/>
    <n v="0.15384615384615385"/>
  </r>
  <r>
    <d v="2025-09-28T00:00:00"/>
    <x v="27"/>
    <n v="14"/>
    <n v="15"/>
    <n v="1"/>
    <n v="41.26"/>
    <n v="1"/>
    <n v="7.1428571428571425E-2"/>
  </r>
  <r>
    <d v="2025-09-28T00:00:00"/>
    <x v="28"/>
    <n v="14"/>
    <n v="17"/>
    <n v="5"/>
    <n v="161.37"/>
    <n v="4"/>
    <n v="0.35714285714285715"/>
  </r>
  <r>
    <d v="2025-09-28T00:00:00"/>
    <x v="29"/>
    <n v="65"/>
    <n v="103"/>
    <n v="11"/>
    <n v="374.98"/>
    <n v="11"/>
    <n v="0.16923076923076924"/>
  </r>
  <r>
    <d v="2025-09-28T00:00:00"/>
    <x v="30"/>
    <n v="49"/>
    <n v="63"/>
    <n v="9"/>
    <n v="305.41000000000003"/>
    <n v="5"/>
    <n v="0.18367346938775511"/>
  </r>
  <r>
    <d v="2025-09-28T00:00:00"/>
    <x v="31"/>
    <n v="9"/>
    <n v="10"/>
    <n v="2"/>
    <n v="61.36"/>
    <n v="2"/>
    <n v="0.22222222222222221"/>
  </r>
  <r>
    <d v="2025-09-28T00:00:00"/>
    <x v="32"/>
    <n v="21"/>
    <n v="28"/>
    <n v="5"/>
    <n v="129.31"/>
    <n v="5"/>
    <n v="0.23809523809523808"/>
  </r>
  <r>
    <d v="2025-09-28T00:00:00"/>
    <x v="33"/>
    <n v="14"/>
    <n v="19"/>
    <n v="13"/>
    <n v="988.15"/>
    <n v="7"/>
    <n v="0.9285714285714286"/>
  </r>
  <r>
    <d v="2025-09-28T00:00:00"/>
    <x v="34"/>
    <n v="20"/>
    <n v="27"/>
    <n v="7"/>
    <n v="471.13"/>
    <n v="3"/>
    <n v="0.35"/>
  </r>
  <r>
    <d v="2025-09-28T00:00:00"/>
    <x v="35"/>
    <n v="14"/>
    <n v="16"/>
    <n v="5"/>
    <n v="63.9"/>
    <n v="4"/>
    <n v="0.35714285714285715"/>
  </r>
  <r>
    <d v="2025-09-28T00:00:00"/>
    <x v="45"/>
    <n v="11"/>
    <n v="14"/>
    <n v="1"/>
    <n v="12.26"/>
    <n v="1"/>
    <n v="9.0909090909090912E-2"/>
  </r>
  <r>
    <d v="2025-09-28T00:00:00"/>
    <x v="36"/>
    <n v="12"/>
    <n v="15"/>
    <n v="1"/>
    <n v="38.14"/>
    <n v="1"/>
    <n v="8.3333333333333329E-2"/>
  </r>
  <r>
    <d v="2025-09-28T00:00:00"/>
    <x v="47"/>
    <n v="8"/>
    <n v="9"/>
    <n v="1"/>
    <n v="28.71"/>
    <n v="1"/>
    <n v="0.125"/>
  </r>
  <r>
    <d v="2025-09-28T00:00:00"/>
    <x v="37"/>
    <n v="11"/>
    <n v="11"/>
    <n v="1"/>
    <n v="91.4"/>
    <n v="1"/>
    <n v="9.0909090909090912E-2"/>
  </r>
  <r>
    <d v="2025-09-28T00:00:00"/>
    <x v="38"/>
    <n v="10"/>
    <n v="14"/>
    <n v="4"/>
    <n v="383.45"/>
    <n v="2"/>
    <n v="0.4"/>
  </r>
  <r>
    <d v="2025-09-28T00:00:00"/>
    <x v="46"/>
    <n v="36"/>
    <n v="50"/>
    <n v="8"/>
    <n v="273.07"/>
    <n v="6"/>
    <n v="0.22222222222222221"/>
  </r>
  <r>
    <d v="2025-09-28T00:00:00"/>
    <x v="43"/>
    <n v="26"/>
    <n v="32"/>
    <n v="4"/>
    <n v="117.82"/>
    <n v="3"/>
    <n v="0.15384615384615385"/>
  </r>
  <r>
    <d v="2025-09-29T00:00:00"/>
    <x v="0"/>
    <n v="28"/>
    <n v="41"/>
    <n v="11"/>
    <n v="464.71"/>
    <n v="10"/>
    <n v="0.39285714285714285"/>
  </r>
  <r>
    <d v="2025-09-29T00:00:00"/>
    <x v="1"/>
    <n v="8"/>
    <n v="15"/>
    <n v="3"/>
    <n v="128.55000000000001"/>
    <n v="1"/>
    <n v="0.375"/>
  </r>
  <r>
    <d v="2025-09-29T00:00:00"/>
    <x v="2"/>
    <n v="13"/>
    <n v="19"/>
    <n v="5"/>
    <n v="201.1"/>
    <n v="4"/>
    <n v="0.38461538461538464"/>
  </r>
  <r>
    <d v="2025-09-29T00:00:00"/>
    <x v="39"/>
    <n v="12"/>
    <n v="14"/>
    <n v="1"/>
    <n v="35.71"/>
    <n v="1"/>
    <n v="8.3333333333333329E-2"/>
  </r>
  <r>
    <d v="2025-09-29T00:00:00"/>
    <x v="3"/>
    <n v="39"/>
    <n v="61"/>
    <n v="3"/>
    <n v="117.49"/>
    <n v="3"/>
    <n v="7.6923076923076927E-2"/>
  </r>
  <r>
    <d v="2025-09-29T00:00:00"/>
    <x v="40"/>
    <n v="28"/>
    <n v="36"/>
    <n v="4"/>
    <n v="69.239999999999995"/>
    <n v="4"/>
    <n v="0.14285714285714285"/>
  </r>
  <r>
    <d v="2025-09-29T00:00:00"/>
    <x v="41"/>
    <n v="24"/>
    <n v="31"/>
    <n v="4"/>
    <n v="85.96"/>
    <n v="3"/>
    <n v="0.16666666666666666"/>
  </r>
  <r>
    <d v="2025-09-29T00:00:00"/>
    <x v="6"/>
    <n v="38"/>
    <n v="47"/>
    <n v="3"/>
    <n v="76.84"/>
    <n v="3"/>
    <n v="7.8947368421052627E-2"/>
  </r>
  <r>
    <d v="2025-09-29T00:00:00"/>
    <x v="7"/>
    <n v="36"/>
    <n v="48"/>
    <n v="8"/>
    <n v="245.88"/>
    <n v="6"/>
    <n v="0.22222222222222221"/>
  </r>
  <r>
    <d v="2025-09-29T00:00:00"/>
    <x v="7"/>
    <n v="3"/>
    <n v="3"/>
    <n v="1"/>
    <n v="30.46"/>
    <n v="1"/>
    <n v="0.33333333333333331"/>
  </r>
  <r>
    <d v="2025-09-29T00:00:00"/>
    <x v="8"/>
    <n v="112"/>
    <n v="140"/>
    <n v="24"/>
    <n v="596.52"/>
    <n v="24"/>
    <n v="0.21428571428571427"/>
  </r>
  <r>
    <d v="2025-09-29T00:00:00"/>
    <x v="9"/>
    <n v="41"/>
    <n v="52"/>
    <n v="6"/>
    <n v="128.18"/>
    <n v="6"/>
    <n v="0.14634146341463414"/>
  </r>
  <r>
    <d v="2025-09-29T00:00:00"/>
    <x v="10"/>
    <n v="37"/>
    <n v="44"/>
    <n v="11"/>
    <n v="333.89"/>
    <n v="9"/>
    <n v="0.29729729729729731"/>
  </r>
  <r>
    <d v="2025-09-29T00:00:00"/>
    <x v="11"/>
    <n v="34"/>
    <n v="47"/>
    <n v="9"/>
    <n v="266.99"/>
    <n v="8"/>
    <n v="0.26470588235294118"/>
  </r>
  <r>
    <d v="2025-09-29T00:00:00"/>
    <x v="12"/>
    <n v="85"/>
    <n v="117"/>
    <n v="24"/>
    <n v="1032.6600000000001"/>
    <n v="21"/>
    <n v="0.28235294117647058"/>
  </r>
  <r>
    <d v="2025-09-29T00:00:00"/>
    <x v="13"/>
    <n v="120"/>
    <n v="161"/>
    <n v="13"/>
    <n v="181.33"/>
    <n v="13"/>
    <n v="0.10833333333333334"/>
  </r>
  <r>
    <d v="2025-09-29T00:00:00"/>
    <x v="14"/>
    <n v="49"/>
    <n v="65"/>
    <n v="8"/>
    <n v="193.89"/>
    <n v="7"/>
    <n v="0.16326530612244897"/>
  </r>
  <r>
    <d v="2025-09-29T00:00:00"/>
    <x v="15"/>
    <n v="37"/>
    <n v="59"/>
    <n v="6"/>
    <n v="152.19"/>
    <n v="6"/>
    <n v="0.16216216216216217"/>
  </r>
  <r>
    <d v="2025-09-29T00:00:00"/>
    <x v="16"/>
    <n v="47"/>
    <n v="62"/>
    <n v="10"/>
    <n v="114.05"/>
    <n v="9"/>
    <n v="0.21276595744680851"/>
  </r>
  <r>
    <d v="2025-09-29T00:00:00"/>
    <x v="17"/>
    <n v="50"/>
    <n v="65"/>
    <n v="10"/>
    <n v="229.08"/>
    <n v="9"/>
    <n v="0.2"/>
  </r>
  <r>
    <d v="2025-09-29T00:00:00"/>
    <x v="18"/>
    <n v="85"/>
    <n v="118"/>
    <n v="55"/>
    <n v="2087.92"/>
    <n v="32"/>
    <n v="0.6470588235294118"/>
  </r>
  <r>
    <d v="2025-09-29T00:00:00"/>
    <x v="19"/>
    <n v="25"/>
    <n v="28"/>
    <n v="14"/>
    <n v="471.04"/>
    <n v="10"/>
    <n v="0.56000000000000005"/>
  </r>
  <r>
    <d v="2025-09-29T00:00:00"/>
    <x v="20"/>
    <n v="26"/>
    <n v="32"/>
    <n v="18"/>
    <n v="567.76"/>
    <n v="15"/>
    <n v="0.69230769230769229"/>
  </r>
  <r>
    <d v="2025-09-29T00:00:00"/>
    <x v="21"/>
    <n v="47"/>
    <n v="63"/>
    <n v="27"/>
    <n v="733.66"/>
    <n v="20"/>
    <n v="0.57446808510638303"/>
  </r>
  <r>
    <d v="2025-09-29T00:00:00"/>
    <x v="22"/>
    <n v="43"/>
    <n v="56"/>
    <n v="16"/>
    <n v="394.43"/>
    <n v="12"/>
    <n v="0.37209302325581395"/>
  </r>
  <r>
    <d v="2025-09-29T00:00:00"/>
    <x v="23"/>
    <n v="20"/>
    <n v="26"/>
    <n v="3"/>
    <n v="105.7"/>
    <n v="2"/>
    <n v="0.15"/>
  </r>
  <r>
    <d v="2025-09-29T00:00:00"/>
    <x v="24"/>
    <n v="17"/>
    <n v="24"/>
    <n v="2"/>
    <n v="69.06"/>
    <n v="2"/>
    <n v="0.11764705882352941"/>
  </r>
  <r>
    <d v="2025-09-29T00:00:00"/>
    <x v="25"/>
    <n v="13"/>
    <n v="22"/>
    <n v="12"/>
    <n v="352.39"/>
    <n v="8"/>
    <n v="0.92307692307692313"/>
  </r>
  <r>
    <d v="2025-09-29T00:00:00"/>
    <x v="26"/>
    <n v="16"/>
    <n v="20"/>
    <n v="7"/>
    <n v="190.83"/>
    <n v="4"/>
    <n v="0.4375"/>
  </r>
  <r>
    <d v="2025-09-29T00:00:00"/>
    <x v="27"/>
    <n v="38"/>
    <n v="48"/>
    <n v="32"/>
    <n v="1131.52"/>
    <n v="15"/>
    <n v="0.84210526315789469"/>
  </r>
  <r>
    <d v="2025-09-29T00:00:00"/>
    <x v="28"/>
    <n v="15"/>
    <n v="19"/>
    <n v="4"/>
    <n v="123.33"/>
    <n v="2"/>
    <n v="0.26666666666666666"/>
  </r>
  <r>
    <d v="2025-09-29T00:00:00"/>
    <x v="29"/>
    <n v="87"/>
    <n v="121"/>
    <n v="28"/>
    <n v="940"/>
    <n v="28"/>
    <n v="0.32183908045977011"/>
  </r>
  <r>
    <d v="2025-09-29T00:00:00"/>
    <x v="42"/>
    <n v="7"/>
    <n v="12"/>
    <n v="2"/>
    <n v="56.8"/>
    <n v="2"/>
    <n v="0.2857142857142857"/>
  </r>
  <r>
    <d v="2025-09-29T00:00:00"/>
    <x v="30"/>
    <n v="68"/>
    <n v="96"/>
    <n v="35"/>
    <n v="1187.07"/>
    <n v="15"/>
    <n v="0.51470588235294112"/>
  </r>
  <r>
    <d v="2025-09-29T00:00:00"/>
    <x v="31"/>
    <n v="20"/>
    <n v="23"/>
    <n v="11"/>
    <n v="303.52999999999997"/>
    <n v="3"/>
    <n v="0.55000000000000004"/>
  </r>
  <r>
    <d v="2025-09-29T00:00:00"/>
    <x v="32"/>
    <n v="19"/>
    <n v="22"/>
    <n v="4"/>
    <n v="115.62"/>
    <n v="4"/>
    <n v="0.21052631578947367"/>
  </r>
  <r>
    <d v="2025-09-29T00:00:00"/>
    <x v="33"/>
    <n v="28"/>
    <n v="37"/>
    <n v="33"/>
    <n v="2475.71"/>
    <n v="5"/>
    <n v="1.1785714285714286"/>
  </r>
  <r>
    <d v="2025-09-29T00:00:00"/>
    <x v="34"/>
    <n v="35"/>
    <n v="47"/>
    <n v="17"/>
    <n v="1205.17"/>
    <n v="12"/>
    <n v="0.48571428571428571"/>
  </r>
  <r>
    <d v="2025-09-29T00:00:00"/>
    <x v="35"/>
    <n v="21"/>
    <n v="21"/>
    <n v="2"/>
    <n v="28.77"/>
    <n v="1"/>
    <n v="9.5238095238095233E-2"/>
  </r>
  <r>
    <d v="2025-09-29T00:00:00"/>
    <x v="36"/>
    <n v="15"/>
    <n v="17"/>
    <n v="3"/>
    <n v="107.95"/>
    <n v="3"/>
    <n v="0.2"/>
  </r>
  <r>
    <d v="2025-09-29T00:00:00"/>
    <x v="47"/>
    <n v="10"/>
    <n v="12"/>
    <n v="3"/>
    <n v="93.41"/>
    <n v="2"/>
    <n v="0.3"/>
  </r>
  <r>
    <d v="2025-09-29T00:00:00"/>
    <x v="37"/>
    <n v="11"/>
    <n v="13"/>
    <n v="2"/>
    <n v="146.91999999999999"/>
    <n v="1"/>
    <n v="0.18181818181818182"/>
  </r>
  <r>
    <d v="2025-09-29T00:00:00"/>
    <x v="38"/>
    <n v="14"/>
    <n v="15"/>
    <n v="2"/>
    <n v="194.65"/>
    <n v="1"/>
    <n v="0.14285714285714285"/>
  </r>
  <r>
    <d v="2025-09-29T00:00:00"/>
    <x v="46"/>
    <n v="45"/>
    <n v="71"/>
    <n v="7"/>
    <n v="254.15"/>
    <n v="7"/>
    <n v="0.15555555555555556"/>
  </r>
  <r>
    <d v="2025-09-29T00:00:00"/>
    <x v="43"/>
    <n v="33"/>
    <n v="46"/>
    <n v="13"/>
    <n v="417.33"/>
    <n v="5"/>
    <n v="0.39393939393939392"/>
  </r>
  <r>
    <d v="2025-09-30T00:00:00"/>
    <x v="0"/>
    <n v="28"/>
    <n v="36"/>
    <n v="7"/>
    <n v="271.31"/>
    <n v="7"/>
    <n v="0.25"/>
  </r>
  <r>
    <d v="2025-09-30T00:00:00"/>
    <x v="1"/>
    <n v="22"/>
    <n v="37"/>
    <n v="6"/>
    <n v="208.08"/>
    <n v="4"/>
    <n v="0.27272727272727271"/>
  </r>
  <r>
    <d v="2025-09-30T00:00:00"/>
    <x v="39"/>
    <n v="8"/>
    <n v="10"/>
    <n v="1"/>
    <n v="32.92"/>
    <n v="1"/>
    <n v="0.125"/>
  </r>
  <r>
    <d v="2025-09-30T00:00:00"/>
    <x v="44"/>
    <n v="7"/>
    <n v="7"/>
    <n v="1"/>
    <n v="18.059999999999999"/>
    <n v="1"/>
    <n v="0.14285714285714285"/>
  </r>
  <r>
    <d v="2025-09-30T00:00:00"/>
    <x v="3"/>
    <n v="19"/>
    <n v="24"/>
    <n v="4"/>
    <n v="135.56"/>
    <n v="4"/>
    <n v="0.21052631578947367"/>
  </r>
  <r>
    <d v="2025-09-30T00:00:00"/>
    <x v="3"/>
    <n v="0"/>
    <n v="0"/>
    <n v="1"/>
    <n v="45.3"/>
    <n v="1"/>
    <n v="0"/>
  </r>
  <r>
    <d v="2025-09-30T00:00:00"/>
    <x v="5"/>
    <n v="17"/>
    <n v="22"/>
    <n v="3"/>
    <n v="76.14"/>
    <n v="3"/>
    <n v="0.17647058823529413"/>
  </r>
  <r>
    <d v="2025-09-30T00:00:00"/>
    <x v="40"/>
    <n v="31"/>
    <n v="43"/>
    <n v="6"/>
    <n v="107.33"/>
    <n v="6"/>
    <n v="0.19354838709677419"/>
  </r>
  <r>
    <d v="2025-09-30T00:00:00"/>
    <x v="40"/>
    <n v="1"/>
    <n v="1"/>
    <n v="1"/>
    <n v="24.8"/>
    <n v="1"/>
    <n v="1"/>
  </r>
  <r>
    <d v="2025-09-30T00:00:00"/>
    <x v="41"/>
    <n v="15"/>
    <n v="17"/>
    <n v="1"/>
    <n v="22.51"/>
    <n v="1"/>
    <n v="6.6666666666666666E-2"/>
  </r>
  <r>
    <d v="2025-09-30T00:00:00"/>
    <x v="6"/>
    <n v="40"/>
    <n v="52"/>
    <n v="8"/>
    <n v="189.2"/>
    <n v="7"/>
    <n v="0.2"/>
  </r>
  <r>
    <d v="2025-09-30T00:00:00"/>
    <x v="7"/>
    <n v="25"/>
    <n v="34"/>
    <n v="11"/>
    <n v="341.48"/>
    <n v="9"/>
    <n v="0.44"/>
  </r>
  <r>
    <d v="2025-09-30T00:00:00"/>
    <x v="8"/>
    <n v="82"/>
    <n v="110"/>
    <n v="20"/>
    <n v="503.33"/>
    <n v="19"/>
    <n v="0.24390243902439024"/>
  </r>
  <r>
    <d v="2025-09-30T00:00:00"/>
    <x v="9"/>
    <n v="33"/>
    <n v="43"/>
    <n v="10"/>
    <n v="238.94"/>
    <n v="9"/>
    <n v="0.30303030303030304"/>
  </r>
  <r>
    <d v="2025-09-30T00:00:00"/>
    <x v="10"/>
    <n v="13"/>
    <n v="21"/>
    <n v="4"/>
    <n v="116.4"/>
    <n v="2"/>
    <n v="0.30769230769230771"/>
  </r>
  <r>
    <d v="2025-09-30T00:00:00"/>
    <x v="11"/>
    <n v="30"/>
    <n v="38"/>
    <n v="15"/>
    <n v="428.21"/>
    <n v="9"/>
    <n v="0.5"/>
  </r>
  <r>
    <d v="2025-09-30T00:00:00"/>
    <x v="12"/>
    <n v="92"/>
    <n v="144"/>
    <n v="23"/>
    <n v="982.91"/>
    <n v="23"/>
    <n v="0.25"/>
  </r>
  <r>
    <d v="2025-09-30T00:00:00"/>
    <x v="12"/>
    <n v="6"/>
    <n v="11"/>
    <n v="4"/>
    <n v="171.19"/>
    <n v="4"/>
    <n v="0.66666666666666663"/>
  </r>
  <r>
    <d v="2025-09-30T00:00:00"/>
    <x v="13"/>
    <n v="163"/>
    <n v="209"/>
    <n v="17"/>
    <n v="234.44"/>
    <n v="17"/>
    <n v="0.10429447852760736"/>
  </r>
  <r>
    <d v="2025-09-30T00:00:00"/>
    <x v="14"/>
    <n v="50"/>
    <n v="66"/>
    <n v="10"/>
    <n v="240.01"/>
    <n v="8"/>
    <n v="0.2"/>
  </r>
  <r>
    <d v="2025-09-30T00:00:00"/>
    <x v="15"/>
    <n v="31"/>
    <n v="50"/>
    <n v="11"/>
    <n v="254.96"/>
    <n v="7"/>
    <n v="0.35483870967741937"/>
  </r>
  <r>
    <d v="2025-09-30T00:00:00"/>
    <x v="16"/>
    <n v="30"/>
    <n v="37"/>
    <n v="4"/>
    <n v="47.49"/>
    <n v="4"/>
    <n v="0.13333333333333333"/>
  </r>
  <r>
    <d v="2025-09-30T00:00:00"/>
    <x v="17"/>
    <n v="55"/>
    <n v="63"/>
    <n v="4"/>
    <n v="86.97"/>
    <n v="4"/>
    <n v="7.2727272727272724E-2"/>
  </r>
  <r>
    <d v="2025-09-30T00:00:00"/>
    <x v="18"/>
    <n v="70"/>
    <n v="104"/>
    <n v="53"/>
    <n v="1851.4"/>
    <n v="31"/>
    <n v="0.75714285714285712"/>
  </r>
  <r>
    <d v="2025-09-30T00:00:00"/>
    <x v="19"/>
    <n v="32"/>
    <n v="40"/>
    <n v="15"/>
    <n v="487.45"/>
    <n v="7"/>
    <n v="0.46875"/>
  </r>
  <r>
    <d v="2025-09-30T00:00:00"/>
    <x v="20"/>
    <n v="19"/>
    <n v="29"/>
    <n v="23"/>
    <n v="735.49"/>
    <n v="12"/>
    <n v="1.2105263157894737"/>
  </r>
  <r>
    <d v="2025-09-30T00:00:00"/>
    <x v="21"/>
    <n v="74"/>
    <n v="100"/>
    <n v="25"/>
    <n v="687.55"/>
    <n v="19"/>
    <n v="0.33783783783783783"/>
  </r>
  <r>
    <d v="2025-09-30T00:00:00"/>
    <x v="22"/>
    <n v="38"/>
    <n v="52"/>
    <n v="15"/>
    <n v="349.82"/>
    <n v="9"/>
    <n v="0.39473684210526316"/>
  </r>
  <r>
    <d v="2025-09-30T00:00:00"/>
    <x v="23"/>
    <n v="19"/>
    <n v="30"/>
    <n v="9"/>
    <n v="354.85"/>
    <n v="7"/>
    <n v="0.47368421052631576"/>
  </r>
  <r>
    <d v="2025-09-30T00:00:00"/>
    <x v="24"/>
    <n v="19"/>
    <n v="23"/>
    <n v="5"/>
    <n v="145.59"/>
    <n v="1"/>
    <n v="0.26315789473684209"/>
  </r>
  <r>
    <d v="2025-09-30T00:00:00"/>
    <x v="25"/>
    <n v="19"/>
    <n v="25"/>
    <n v="9"/>
    <n v="268.13"/>
    <n v="5"/>
    <n v="0.47368421052631576"/>
  </r>
  <r>
    <d v="2025-09-30T00:00:00"/>
    <x v="26"/>
    <n v="22"/>
    <n v="22"/>
    <n v="8"/>
    <n v="227"/>
    <n v="6"/>
    <n v="0.36363636363636365"/>
  </r>
  <r>
    <d v="2025-09-30T00:00:00"/>
    <x v="27"/>
    <n v="21"/>
    <n v="28"/>
    <n v="13"/>
    <n v="440.83"/>
    <n v="7"/>
    <n v="0.61904761904761907"/>
  </r>
  <r>
    <d v="2025-09-30T00:00:00"/>
    <x v="28"/>
    <n v="16"/>
    <n v="20"/>
    <n v="20"/>
    <n v="685.37"/>
    <n v="7"/>
    <n v="1.25"/>
  </r>
  <r>
    <d v="2025-09-30T00:00:00"/>
    <x v="29"/>
    <n v="100"/>
    <n v="151"/>
    <n v="34"/>
    <n v="1131.02"/>
    <n v="32"/>
    <n v="0.34"/>
  </r>
  <r>
    <d v="2025-09-30T00:00:00"/>
    <x v="42"/>
    <n v="5"/>
    <n v="7"/>
    <n v="5"/>
    <n v="165.64"/>
    <n v="4"/>
    <n v="1"/>
  </r>
  <r>
    <d v="2025-09-30T00:00:00"/>
    <x v="30"/>
    <n v="54"/>
    <n v="73"/>
    <n v="23"/>
    <n v="741.97"/>
    <n v="10"/>
    <n v="0.42592592592592593"/>
  </r>
  <r>
    <d v="2025-09-30T00:00:00"/>
    <x v="32"/>
    <n v="14"/>
    <n v="14"/>
    <n v="4"/>
    <n v="99.19"/>
    <n v="3"/>
    <n v="0.2857142857142857"/>
  </r>
  <r>
    <d v="2025-09-30T00:00:00"/>
    <x v="33"/>
    <n v="26"/>
    <n v="35"/>
    <n v="18"/>
    <n v="1384.43"/>
    <n v="12"/>
    <n v="0.69230769230769229"/>
  </r>
  <r>
    <d v="2025-09-30T00:00:00"/>
    <x v="34"/>
    <n v="18"/>
    <n v="27"/>
    <n v="21"/>
    <n v="1506.21"/>
    <n v="10"/>
    <n v="1.1666666666666667"/>
  </r>
  <r>
    <d v="2025-09-30T00:00:00"/>
    <x v="35"/>
    <n v="16"/>
    <n v="19"/>
    <n v="3"/>
    <n v="40.380000000000003"/>
    <n v="3"/>
    <n v="0.1875"/>
  </r>
  <r>
    <d v="2025-09-30T00:00:00"/>
    <x v="45"/>
    <n v="13"/>
    <n v="17"/>
    <n v="2"/>
    <n v="26.27"/>
    <n v="2"/>
    <n v="0.15384615384615385"/>
  </r>
  <r>
    <m/>
    <x v="36"/>
    <n v="10"/>
    <n v="11"/>
    <n v="1"/>
    <n v="37.44"/>
    <n v="1"/>
    <n v="0.1"/>
  </r>
  <r>
    <m/>
    <x v="37"/>
    <n v="6"/>
    <n v="11"/>
    <n v="6"/>
    <n v="470.16"/>
    <n v="4"/>
    <n v="1"/>
  </r>
  <r>
    <m/>
    <x v="43"/>
    <n v="28"/>
    <n v="44"/>
    <n v="3"/>
    <n v="107.47"/>
    <n v="3"/>
    <n v="0.10714285714285714"/>
  </r>
  <r>
    <d v="2025-01-10T00:00:00"/>
    <x v="0"/>
    <n v="17"/>
    <n v="19"/>
    <n v="6"/>
    <n v="228.85"/>
    <n v="6"/>
    <n v="0.35294117647058826"/>
  </r>
  <r>
    <d v="2025-10-01T00:00:00"/>
    <x v="1"/>
    <n v="23"/>
    <n v="32"/>
    <n v="5"/>
    <n v="197.57"/>
    <n v="4"/>
    <n v="0.21739130434782608"/>
  </r>
  <r>
    <d v="2025-10-01T00:00:00"/>
    <x v="44"/>
    <n v="6"/>
    <n v="9"/>
    <n v="2"/>
    <n v="37.78"/>
    <n v="2"/>
    <n v="0.33333333333333331"/>
  </r>
  <r>
    <d v="2025-10-01T00:00:00"/>
    <x v="3"/>
    <n v="15"/>
    <n v="22"/>
    <n v="5"/>
    <n v="172.98"/>
    <n v="4"/>
    <n v="0.33333333333333331"/>
  </r>
  <r>
    <d v="2025-10-01T00:00:00"/>
    <x v="49"/>
    <n v="5"/>
    <n v="7"/>
    <n v="1"/>
    <n v="34.5"/>
    <n v="1"/>
    <n v="0.2"/>
  </r>
  <r>
    <d v="2025-10-01T00:00:00"/>
    <x v="5"/>
    <n v="17"/>
    <n v="33"/>
    <n v="3"/>
    <n v="74.06"/>
    <n v="3"/>
    <n v="0.17647058823529413"/>
  </r>
  <r>
    <d v="2025-10-01T00:00:00"/>
    <x v="40"/>
    <n v="19"/>
    <n v="22"/>
    <n v="3"/>
    <n v="60.39"/>
    <n v="3"/>
    <n v="0.15789473684210525"/>
  </r>
  <r>
    <d v="2025-10-01T00:00:00"/>
    <x v="40"/>
    <n v="3"/>
    <n v="5"/>
    <n v="2"/>
    <n v="50.38"/>
    <n v="1"/>
    <n v="0.66666666666666663"/>
  </r>
  <r>
    <d v="2025-10-01T00:00:00"/>
    <x v="41"/>
    <n v="17"/>
    <n v="28"/>
    <n v="4"/>
    <n v="94.79"/>
    <n v="4"/>
    <n v="0.23529411764705882"/>
  </r>
  <r>
    <d v="2025-10-01T00:00:00"/>
    <x v="6"/>
    <n v="30"/>
    <n v="34"/>
    <n v="7"/>
    <n v="176.17"/>
    <n v="7"/>
    <n v="0.23333333333333334"/>
  </r>
  <r>
    <d v="2025-10-01T00:00:00"/>
    <x v="7"/>
    <n v="38"/>
    <n v="50"/>
    <n v="7"/>
    <n v="207.56"/>
    <n v="6"/>
    <n v="0.18421052631578946"/>
  </r>
  <r>
    <d v="2025-10-01T00:00:00"/>
    <x v="8"/>
    <n v="118"/>
    <n v="173"/>
    <n v="32"/>
    <n v="800.08"/>
    <n v="31"/>
    <n v="0.2711864406779661"/>
  </r>
  <r>
    <d v="2025-10-01T00:00:00"/>
    <x v="9"/>
    <n v="43"/>
    <n v="67"/>
    <n v="13"/>
    <n v="289.95"/>
    <n v="13"/>
    <n v="0.30232558139534882"/>
  </r>
  <r>
    <d v="2025-10-01T00:00:00"/>
    <x v="10"/>
    <n v="36"/>
    <n v="43"/>
    <n v="8"/>
    <n v="249.83"/>
    <n v="6"/>
    <n v="0.22222222222222221"/>
  </r>
  <r>
    <d v="2025-10-01T00:00:00"/>
    <x v="11"/>
    <n v="42"/>
    <n v="51"/>
    <n v="12"/>
    <n v="334.64"/>
    <n v="9"/>
    <n v="0.2857142857142857"/>
  </r>
  <r>
    <d v="2025-10-01T00:00:00"/>
    <x v="12"/>
    <n v="80"/>
    <n v="111"/>
    <n v="10"/>
    <n v="408.94"/>
    <n v="10"/>
    <n v="0.125"/>
  </r>
  <r>
    <d v="2025-10-01T00:00:00"/>
    <x v="12"/>
    <n v="3"/>
    <n v="6"/>
    <n v="1"/>
    <n v="48.99"/>
    <n v="1"/>
    <n v="0.33333333333333331"/>
  </r>
  <r>
    <d v="2025-10-01T00:00:00"/>
    <x v="13"/>
    <n v="111"/>
    <n v="146"/>
    <n v="17"/>
    <n v="229.39"/>
    <n v="16"/>
    <n v="0.15315315315315314"/>
  </r>
  <r>
    <d v="2025-10-01T00:00:00"/>
    <x v="13"/>
    <n v="5"/>
    <n v="5"/>
    <n v="1"/>
    <n v="20.66"/>
    <n v="1"/>
    <n v="0.2"/>
  </r>
  <r>
    <d v="2025-10-01T00:00:00"/>
    <x v="14"/>
    <n v="46"/>
    <n v="70"/>
    <n v="12"/>
    <n v="277.20999999999998"/>
    <n v="12"/>
    <n v="0.2608695652173913"/>
  </r>
  <r>
    <d v="2025-10-01T00:00:00"/>
    <x v="15"/>
    <n v="24"/>
    <n v="27"/>
    <n v="6"/>
    <n v="145.02000000000001"/>
    <n v="6"/>
    <n v="0.25"/>
  </r>
  <r>
    <d v="2025-10-01T00:00:00"/>
    <x v="16"/>
    <n v="36"/>
    <n v="55"/>
    <n v="15"/>
    <n v="170.65"/>
    <n v="14"/>
    <n v="0.41666666666666669"/>
  </r>
  <r>
    <d v="2025-10-01T00:00:00"/>
    <x v="16"/>
    <n v="1"/>
    <n v="2"/>
    <n v="2"/>
    <n v="44.87"/>
    <n v="2"/>
    <n v="2"/>
  </r>
  <r>
    <d v="2025-10-01T00:00:00"/>
    <x v="17"/>
    <n v="34"/>
    <n v="43"/>
    <n v="3"/>
    <n v="56.75"/>
    <n v="3"/>
    <n v="8.8235294117647065E-2"/>
  </r>
  <r>
    <d v="2025-10-01T00:00:00"/>
    <x v="17"/>
    <n v="1"/>
    <n v="1"/>
    <n v="1"/>
    <n v="34.479999999999997"/>
    <n v="1"/>
    <n v="1"/>
  </r>
  <r>
    <d v="2025-10-01T00:00:00"/>
    <x v="18"/>
    <n v="85"/>
    <n v="139"/>
    <n v="47"/>
    <n v="1653.16"/>
    <n v="29"/>
    <n v="0.55294117647058827"/>
  </r>
  <r>
    <d v="2025-10-01T00:00:00"/>
    <x v="19"/>
    <n v="24"/>
    <n v="35"/>
    <n v="15"/>
    <n v="495.64"/>
    <n v="9"/>
    <n v="0.625"/>
  </r>
  <r>
    <d v="2025-10-01T00:00:00"/>
    <x v="20"/>
    <n v="23"/>
    <n v="32"/>
    <n v="19"/>
    <n v="596.66999999999996"/>
    <n v="8"/>
    <n v="0.82608695652173914"/>
  </r>
  <r>
    <d v="2025-10-01T00:00:00"/>
    <x v="21"/>
    <n v="58"/>
    <n v="77"/>
    <n v="63"/>
    <n v="1737.22"/>
    <n v="31"/>
    <n v="1.0862068965517242"/>
  </r>
  <r>
    <d v="2025-10-01T00:00:00"/>
    <x v="22"/>
    <n v="45"/>
    <n v="57"/>
    <n v="19"/>
    <n v="446.46"/>
    <n v="12"/>
    <n v="0.42222222222222222"/>
  </r>
  <r>
    <d v="2025-10-01T00:00:00"/>
    <x v="23"/>
    <n v="36"/>
    <n v="46"/>
    <n v="10"/>
    <n v="378.59"/>
    <n v="7"/>
    <n v="0.27777777777777779"/>
  </r>
  <r>
    <d v="2025-10-01T00:00:00"/>
    <x v="24"/>
    <n v="13"/>
    <n v="18"/>
    <n v="4"/>
    <n v="125.18"/>
    <n v="4"/>
    <n v="0.30769230769230771"/>
  </r>
  <r>
    <d v="2025-10-01T00:00:00"/>
    <x v="25"/>
    <n v="13"/>
    <n v="17"/>
    <n v="10"/>
    <n v="280.89"/>
    <n v="8"/>
    <n v="0.76923076923076927"/>
  </r>
  <r>
    <d v="2025-10-01T00:00:00"/>
    <x v="26"/>
    <n v="13"/>
    <n v="16"/>
    <n v="1"/>
    <n v="31.52"/>
    <n v="1"/>
    <n v="7.6923076923076927E-2"/>
  </r>
  <r>
    <d v="2025-10-01T00:00:00"/>
    <x v="27"/>
    <n v="20"/>
    <n v="27"/>
    <n v="11"/>
    <n v="374.56"/>
    <n v="3"/>
    <n v="0.55000000000000004"/>
  </r>
  <r>
    <d v="2025-10-01T00:00:00"/>
    <x v="28"/>
    <n v="9"/>
    <n v="17"/>
    <n v="4"/>
    <n v="149.4"/>
    <n v="3"/>
    <n v="0.44444444444444442"/>
  </r>
  <r>
    <d v="2025-10-01T00:00:00"/>
    <x v="29"/>
    <n v="66"/>
    <n v="96"/>
    <n v="17"/>
    <n v="572.16"/>
    <n v="17"/>
    <n v="0.25757575757575757"/>
  </r>
  <r>
    <d v="2025-10-01T00:00:00"/>
    <x v="42"/>
    <n v="7"/>
    <n v="8"/>
    <n v="6"/>
    <n v="188.97"/>
    <n v="6"/>
    <n v="0.8571428571428571"/>
  </r>
  <r>
    <d v="2025-10-01T00:00:00"/>
    <x v="30"/>
    <n v="80"/>
    <n v="112"/>
    <n v="26"/>
    <n v="847.9"/>
    <n v="12"/>
    <n v="0.32500000000000001"/>
  </r>
  <r>
    <d v="2025-10-01T00:00:00"/>
    <x v="31"/>
    <n v="14"/>
    <n v="18"/>
    <n v="1"/>
    <n v="24.33"/>
    <n v="1"/>
    <n v="7.1428571428571425E-2"/>
  </r>
  <r>
    <d v="2025-10-01T00:00:00"/>
    <x v="32"/>
    <n v="24"/>
    <n v="29"/>
    <n v="6"/>
    <n v="169.56"/>
    <n v="5"/>
    <n v="0.25"/>
  </r>
  <r>
    <d v="2025-10-01T00:00:00"/>
    <x v="33"/>
    <n v="24"/>
    <n v="28"/>
    <n v="12"/>
    <n v="964.4"/>
    <n v="6"/>
    <n v="0.5"/>
  </r>
  <r>
    <d v="2025-10-01T00:00:00"/>
    <x v="34"/>
    <n v="31"/>
    <n v="44"/>
    <n v="16"/>
    <n v="1161.03"/>
    <n v="10"/>
    <n v="0.5161290322580645"/>
  </r>
  <r>
    <d v="2025-10-01T00:00:00"/>
    <x v="35"/>
    <n v="26"/>
    <n v="29"/>
    <n v="5"/>
    <n v="64.41"/>
    <n v="5"/>
    <n v="0.19230769230769232"/>
  </r>
  <r>
    <d v="2025-10-01T00:00:00"/>
    <x v="45"/>
    <n v="18"/>
    <n v="21"/>
    <n v="4"/>
    <n v="42.29"/>
    <n v="4"/>
    <n v="0.22222222222222221"/>
  </r>
  <r>
    <d v="2025-10-01T00:00:00"/>
    <x v="36"/>
    <n v="13"/>
    <n v="15"/>
    <n v="7"/>
    <n v="225.22"/>
    <n v="5"/>
    <n v="0.53846153846153844"/>
  </r>
  <r>
    <d v="2025-10-01T00:00:00"/>
    <x v="36"/>
    <n v="1"/>
    <n v="1"/>
    <n v="1"/>
    <n v="49.62"/>
    <n v="1"/>
    <n v="1"/>
  </r>
  <r>
    <d v="2025-10-01T00:00:00"/>
    <x v="37"/>
    <n v="8"/>
    <n v="10"/>
    <n v="3"/>
    <n v="235.12"/>
    <n v="2"/>
    <n v="0.375"/>
  </r>
  <r>
    <d v="2025-10-01T00:00:00"/>
    <x v="38"/>
    <n v="21"/>
    <n v="26"/>
    <n v="1"/>
    <n v="91.18"/>
    <n v="1"/>
    <n v="4.7619047619047616E-2"/>
  </r>
  <r>
    <d v="2025-10-01T00:00:00"/>
    <x v="46"/>
    <n v="28"/>
    <n v="46"/>
    <n v="4"/>
    <n v="142.51"/>
    <n v="3"/>
    <n v="0.14285714285714285"/>
  </r>
  <r>
    <d v="2025-10-01T00:00:00"/>
    <x v="43"/>
    <n v="29"/>
    <n v="40"/>
    <n v="6"/>
    <n v="181.37"/>
    <n v="4"/>
    <n v="0.20689655172413793"/>
  </r>
  <r>
    <d v="2025-10-02T00:00:00"/>
    <x v="0"/>
    <n v="26"/>
    <n v="38"/>
    <n v="13"/>
    <n v="546.6"/>
    <n v="4"/>
    <n v="0.5"/>
  </r>
  <r>
    <d v="2025-10-02T00:00:00"/>
    <x v="2"/>
    <n v="7"/>
    <n v="9"/>
    <n v="2"/>
    <n v="85.44"/>
    <n v="2"/>
    <n v="0.2857142857142857"/>
  </r>
  <r>
    <d v="2025-10-02T00:00:00"/>
    <x v="3"/>
    <n v="2"/>
    <n v="2"/>
    <n v="1"/>
    <n v="39.93"/>
    <n v="1"/>
    <n v="0.5"/>
  </r>
  <r>
    <d v="2025-10-02T00:00:00"/>
    <x v="4"/>
    <n v="7"/>
    <n v="11"/>
    <n v="1"/>
    <n v="14.62"/>
    <n v="1"/>
    <n v="0.14285714285714285"/>
  </r>
  <r>
    <d v="2025-10-02T00:00:00"/>
    <x v="5"/>
    <n v="12"/>
    <n v="21"/>
    <n v="4"/>
    <n v="89.35"/>
    <n v="4"/>
    <n v="0.33333333333333331"/>
  </r>
  <r>
    <d v="2025-10-02T00:00:00"/>
    <x v="40"/>
    <n v="15"/>
    <n v="17"/>
    <n v="2"/>
    <n v="34.1"/>
    <n v="2"/>
    <n v="0.13333333333333333"/>
  </r>
  <r>
    <d v="2025-10-02T00:00:00"/>
    <x v="41"/>
    <n v="16"/>
    <n v="25"/>
    <n v="1"/>
    <n v="25.56"/>
    <n v="1"/>
    <n v="6.25E-2"/>
  </r>
  <r>
    <d v="2025-10-02T00:00:00"/>
    <x v="41"/>
    <n v="0"/>
    <n v="0"/>
    <n v="1"/>
    <n v="44.93"/>
    <n v="1"/>
    <n v="0"/>
  </r>
  <r>
    <d v="2025-10-02T00:00:00"/>
    <x v="6"/>
    <n v="51"/>
    <n v="64"/>
    <n v="8"/>
    <n v="201.34"/>
    <n v="8"/>
    <n v="0.15686274509803921"/>
  </r>
  <r>
    <d v="2025-10-02T00:00:00"/>
    <x v="7"/>
    <n v="25"/>
    <n v="34"/>
    <n v="13"/>
    <n v="402.99"/>
    <n v="11"/>
    <n v="0.52"/>
  </r>
  <r>
    <d v="2025-10-02T00:00:00"/>
    <x v="8"/>
    <n v="119"/>
    <n v="151"/>
    <n v="29"/>
    <n v="722.28"/>
    <n v="26"/>
    <n v="0.24369747899159663"/>
  </r>
  <r>
    <d v="2025-10-02T00:00:00"/>
    <x v="9"/>
    <n v="27"/>
    <n v="36"/>
    <n v="4"/>
    <n v="87.02"/>
    <n v="4"/>
    <n v="0.14814814814814814"/>
  </r>
  <r>
    <d v="2025-10-02T00:00:00"/>
    <x v="10"/>
    <n v="11"/>
    <n v="12"/>
    <n v="2"/>
    <n v="55.31"/>
    <n v="1"/>
    <n v="0.18181818181818182"/>
  </r>
  <r>
    <d v="2025-10-02T00:00:00"/>
    <x v="11"/>
    <n v="38"/>
    <n v="61"/>
    <n v="10"/>
    <n v="296.27"/>
    <n v="9"/>
    <n v="0.26315789473684209"/>
  </r>
  <r>
    <d v="2025-10-02T00:00:00"/>
    <x v="12"/>
    <n v="73"/>
    <n v="101"/>
    <n v="21"/>
    <n v="891.25"/>
    <n v="19"/>
    <n v="0.28767123287671231"/>
  </r>
  <r>
    <d v="2025-10-02T00:00:00"/>
    <x v="12"/>
    <n v="3"/>
    <n v="3"/>
    <n v="1"/>
    <n v="48.31"/>
    <n v="1"/>
    <n v="0.33333333333333331"/>
  </r>
  <r>
    <d v="2025-10-02T00:00:00"/>
    <x v="13"/>
    <n v="139"/>
    <n v="180"/>
    <n v="15"/>
    <n v="203.72"/>
    <n v="15"/>
    <n v="0.1079136690647482"/>
  </r>
  <r>
    <d v="2025-10-02T00:00:00"/>
    <x v="14"/>
    <n v="43"/>
    <n v="57"/>
    <n v="6"/>
    <n v="149.1"/>
    <n v="6"/>
    <n v="0.13953488372093023"/>
  </r>
  <r>
    <d v="2025-10-02T00:00:00"/>
    <x v="15"/>
    <n v="21"/>
    <n v="26"/>
    <n v="6"/>
    <n v="131.38"/>
    <n v="6"/>
    <n v="0.2857142857142857"/>
  </r>
  <r>
    <d v="2025-10-02T00:00:00"/>
    <x v="16"/>
    <n v="24"/>
    <n v="31"/>
    <n v="11"/>
    <n v="131.16999999999999"/>
    <n v="11"/>
    <n v="0.45833333333333331"/>
  </r>
  <r>
    <d v="2025-10-02T00:00:00"/>
    <x v="17"/>
    <n v="41"/>
    <n v="52"/>
    <n v="5"/>
    <n v="109.46"/>
    <n v="5"/>
    <n v="0.12195121951219512"/>
  </r>
  <r>
    <d v="2025-10-02T00:00:00"/>
    <x v="17"/>
    <n v="1"/>
    <n v="1"/>
    <n v="1"/>
    <n v="26.23"/>
    <n v="1"/>
    <n v="1"/>
  </r>
  <r>
    <d v="2025-10-02T00:00:00"/>
    <x v="18"/>
    <n v="100"/>
    <n v="150"/>
    <n v="67"/>
    <n v="2325.48"/>
    <n v="36"/>
    <n v="0.67"/>
  </r>
  <r>
    <d v="2025-10-02T00:00:00"/>
    <x v="19"/>
    <n v="39"/>
    <n v="54"/>
    <n v="20"/>
    <n v="666.92"/>
    <n v="12"/>
    <n v="0.51282051282051277"/>
  </r>
  <r>
    <d v="2025-10-02T00:00:00"/>
    <x v="20"/>
    <n v="22"/>
    <n v="26"/>
    <n v="7"/>
    <n v="220.96"/>
    <n v="5"/>
    <n v="0.31818181818181818"/>
  </r>
  <r>
    <d v="2025-10-02T00:00:00"/>
    <x v="21"/>
    <n v="60"/>
    <n v="77"/>
    <n v="32"/>
    <n v="884.61"/>
    <n v="20"/>
    <n v="0.53333333333333333"/>
  </r>
  <r>
    <d v="2025-10-02T00:00:00"/>
    <x v="22"/>
    <n v="43"/>
    <n v="52"/>
    <n v="9"/>
    <n v="220.03"/>
    <n v="7"/>
    <n v="0.20930232558139536"/>
  </r>
  <r>
    <d v="2025-10-02T00:00:00"/>
    <x v="23"/>
    <n v="24"/>
    <n v="32"/>
    <n v="11"/>
    <n v="408.05"/>
    <n v="8"/>
    <n v="0.45833333333333331"/>
  </r>
  <r>
    <d v="2025-10-02T00:00:00"/>
    <x v="24"/>
    <n v="17"/>
    <n v="17"/>
    <n v="2"/>
    <n v="55.86"/>
    <n v="2"/>
    <n v="0.11764705882352941"/>
  </r>
  <r>
    <d v="2025-10-02T00:00:00"/>
    <x v="25"/>
    <n v="13"/>
    <n v="18"/>
    <n v="16"/>
    <n v="482.98"/>
    <n v="7"/>
    <n v="1.2307692307692308"/>
  </r>
  <r>
    <d v="2025-10-02T00:00:00"/>
    <x v="26"/>
    <n v="19"/>
    <n v="23"/>
    <n v="6"/>
    <n v="169.15"/>
    <n v="3"/>
    <n v="0.31578947368421051"/>
  </r>
  <r>
    <d v="2025-10-02T00:00:00"/>
    <x v="27"/>
    <n v="11"/>
    <n v="13"/>
    <n v="3"/>
    <n v="93.07"/>
    <n v="3"/>
    <n v="0.27272727272727271"/>
  </r>
  <r>
    <d v="2025-10-02T00:00:00"/>
    <x v="28"/>
    <n v="12"/>
    <n v="17"/>
    <n v="4"/>
    <n v="131.88"/>
    <n v="4"/>
    <n v="0.33333333333333331"/>
  </r>
  <r>
    <d v="2025-10-02T00:00:00"/>
    <x v="29"/>
    <n v="93"/>
    <n v="124"/>
    <n v="27"/>
    <n v="898.62"/>
    <n v="25"/>
    <n v="0.29032258064516131"/>
  </r>
  <r>
    <d v="2025-10-02T00:00:00"/>
    <x v="42"/>
    <n v="5"/>
    <n v="7"/>
    <n v="2"/>
    <n v="70.239999999999995"/>
    <n v="2"/>
    <n v="0.4"/>
  </r>
  <r>
    <d v="2025-10-02T00:00:00"/>
    <x v="30"/>
    <n v="93"/>
    <n v="138"/>
    <n v="32"/>
    <n v="1008.63"/>
    <n v="10"/>
    <n v="0.34408602150537637"/>
  </r>
  <r>
    <d v="2025-10-02T00:00:00"/>
    <x v="31"/>
    <n v="12"/>
    <n v="22"/>
    <n v="2"/>
    <n v="61.62"/>
    <n v="2"/>
    <n v="0.16666666666666666"/>
  </r>
  <r>
    <d v="2025-10-02T00:00:00"/>
    <x v="31"/>
    <n v="0"/>
    <n v="0"/>
    <n v="1"/>
    <n v="38.340000000000003"/>
    <n v="1"/>
    <n v="0"/>
  </r>
  <r>
    <d v="2025-10-02T00:00:00"/>
    <x v="32"/>
    <n v="22"/>
    <n v="28"/>
    <n v="8"/>
    <n v="205.79"/>
    <n v="4"/>
    <n v="0.36363636363636365"/>
  </r>
  <r>
    <d v="2025-10-02T00:00:00"/>
    <x v="33"/>
    <n v="30"/>
    <n v="36"/>
    <n v="28"/>
    <n v="2079.62"/>
    <n v="12"/>
    <n v="0.93333333333333335"/>
  </r>
  <r>
    <d v="2025-10-02T00:00:00"/>
    <x v="34"/>
    <n v="34"/>
    <n v="39"/>
    <n v="29"/>
    <n v="2088.48"/>
    <n v="9"/>
    <n v="0.8529411764705882"/>
  </r>
  <r>
    <d v="2025-10-02T00:00:00"/>
    <x v="45"/>
    <n v="9"/>
    <n v="11"/>
    <n v="2"/>
    <n v="21.9"/>
    <n v="2"/>
    <n v="0.22222222222222221"/>
  </r>
  <r>
    <d v="2025-10-02T00:00:00"/>
    <x v="36"/>
    <n v="17"/>
    <n v="21"/>
    <n v="1"/>
    <n v="32.67"/>
    <n v="1"/>
    <n v="5.8823529411764705E-2"/>
  </r>
  <r>
    <d v="2025-10-02T00:00:00"/>
    <x v="47"/>
    <n v="11"/>
    <n v="13"/>
    <n v="4"/>
    <n v="120.21"/>
    <n v="2"/>
    <n v="0.36363636363636365"/>
  </r>
  <r>
    <d v="2025-10-02T00:00:00"/>
    <x v="37"/>
    <n v="6"/>
    <n v="6"/>
    <n v="2"/>
    <n v="142.21"/>
    <n v="2"/>
    <n v="0.33333333333333331"/>
  </r>
  <r>
    <d v="2025-10-02T00:00:00"/>
    <x v="38"/>
    <n v="21"/>
    <n v="29"/>
    <n v="2"/>
    <n v="204.85"/>
    <n v="1"/>
    <n v="9.5238095238095233E-2"/>
  </r>
  <r>
    <d v="2025-10-02T00:00:00"/>
    <x v="46"/>
    <n v="24"/>
    <n v="27"/>
    <n v="7"/>
    <n v="228.77"/>
    <n v="3"/>
    <n v="0.29166666666666669"/>
  </r>
  <r>
    <d v="2025-10-02T00:00:00"/>
    <x v="43"/>
    <n v="18"/>
    <n v="25"/>
    <n v="2"/>
    <n v="62.64"/>
    <n v="1"/>
    <n v="0.1111111111111111"/>
  </r>
  <r>
    <d v="2025-10-03T00:00:00"/>
    <x v="0"/>
    <n v="20"/>
    <n v="29"/>
    <n v="3"/>
    <n v="144.34"/>
    <n v="3"/>
    <n v="0.15"/>
  </r>
  <r>
    <d v="2025-10-03T00:00:00"/>
    <x v="1"/>
    <n v="21"/>
    <n v="29"/>
    <n v="4"/>
    <n v="162.07"/>
    <n v="3"/>
    <n v="0.19047619047619047"/>
  </r>
  <r>
    <d v="2025-10-03T00:00:00"/>
    <x v="39"/>
    <n v="6"/>
    <n v="8"/>
    <n v="5"/>
    <n v="146.33000000000001"/>
    <n v="1"/>
    <n v="0.83333333333333337"/>
  </r>
  <r>
    <d v="2025-10-03T00:00:00"/>
    <x v="4"/>
    <n v="5"/>
    <n v="6"/>
    <n v="1"/>
    <n v="16.63"/>
    <n v="1"/>
    <n v="0.2"/>
  </r>
  <r>
    <d v="2025-10-03T00:00:00"/>
    <x v="5"/>
    <n v="7"/>
    <n v="12"/>
    <n v="1"/>
    <n v="24.37"/>
    <n v="1"/>
    <n v="0.14285714285714285"/>
  </r>
  <r>
    <d v="2025-10-03T00:00:00"/>
    <x v="40"/>
    <n v="25"/>
    <n v="38"/>
    <n v="6"/>
    <n v="104.55"/>
    <n v="6"/>
    <n v="0.24"/>
  </r>
  <r>
    <d v="2025-10-03T00:00:00"/>
    <x v="41"/>
    <n v="19"/>
    <n v="26"/>
    <n v="2"/>
    <n v="51.56"/>
    <n v="2"/>
    <n v="0.10526315789473684"/>
  </r>
  <r>
    <d v="2025-10-03T00:00:00"/>
    <x v="6"/>
    <n v="35"/>
    <n v="46"/>
    <n v="3"/>
    <n v="76.91"/>
    <n v="3"/>
    <n v="8.5714285714285715E-2"/>
  </r>
  <r>
    <d v="2025-10-03T00:00:00"/>
    <x v="7"/>
    <n v="20"/>
    <n v="34"/>
    <n v="26"/>
    <n v="797.12"/>
    <n v="7"/>
    <n v="1.3"/>
  </r>
  <r>
    <d v="2025-10-03T00:00:00"/>
    <x v="8"/>
    <n v="81"/>
    <n v="119"/>
    <n v="19"/>
    <n v="478.51"/>
    <n v="17"/>
    <n v="0.23456790123456789"/>
  </r>
  <r>
    <d v="2025-10-03T00:00:00"/>
    <x v="9"/>
    <n v="29"/>
    <n v="37"/>
    <n v="4"/>
    <n v="95.65"/>
    <n v="4"/>
    <n v="0.13793103448275862"/>
  </r>
  <r>
    <d v="2025-10-03T00:00:00"/>
    <x v="10"/>
    <n v="29"/>
    <n v="37"/>
    <n v="11"/>
    <n v="331.12"/>
    <n v="7"/>
    <n v="0.37931034482758619"/>
  </r>
  <r>
    <d v="2025-10-03T00:00:00"/>
    <x v="11"/>
    <n v="30"/>
    <n v="38"/>
    <n v="4"/>
    <n v="106.01"/>
    <n v="3"/>
    <n v="0.13333333333333333"/>
  </r>
  <r>
    <d v="2025-10-03T00:00:00"/>
    <x v="12"/>
    <n v="97"/>
    <n v="146"/>
    <n v="13"/>
    <n v="562.78"/>
    <n v="13"/>
    <n v="0.13402061855670103"/>
  </r>
  <r>
    <d v="2025-10-03T00:00:00"/>
    <x v="12"/>
    <n v="7"/>
    <n v="16"/>
    <n v="2"/>
    <n v="81.67"/>
    <n v="2"/>
    <n v="0.2857142857142857"/>
  </r>
  <r>
    <d v="2025-10-03T00:00:00"/>
    <x v="13"/>
    <n v="99"/>
    <n v="138"/>
    <n v="24"/>
    <n v="322.47000000000003"/>
    <n v="19"/>
    <n v="0.24242424242424243"/>
  </r>
  <r>
    <d v="2025-10-03T00:00:00"/>
    <x v="13"/>
    <n v="7"/>
    <n v="7"/>
    <n v="1"/>
    <n v="19.05"/>
    <n v="1"/>
    <n v="0.14285714285714285"/>
  </r>
  <r>
    <d v="2025-10-03T00:00:00"/>
    <x v="14"/>
    <n v="49"/>
    <n v="61"/>
    <n v="6"/>
    <n v="135.9"/>
    <n v="5"/>
    <n v="0.12244897959183673"/>
  </r>
  <r>
    <d v="2025-10-03T00:00:00"/>
    <x v="16"/>
    <n v="18"/>
    <n v="20"/>
    <n v="4"/>
    <n v="44.39"/>
    <n v="4"/>
    <n v="0.22222222222222221"/>
  </r>
  <r>
    <d v="2025-10-03T00:00:00"/>
    <x v="17"/>
    <n v="43"/>
    <n v="53"/>
    <n v="4"/>
    <n v="94.25"/>
    <n v="4"/>
    <n v="9.3023255813953487E-2"/>
  </r>
  <r>
    <d v="2025-10-03T00:00:00"/>
    <x v="18"/>
    <n v="85"/>
    <n v="116"/>
    <n v="69"/>
    <n v="2392.06"/>
    <n v="44"/>
    <n v="0.81176470588235294"/>
  </r>
  <r>
    <d v="2025-10-03T00:00:00"/>
    <x v="19"/>
    <n v="32"/>
    <n v="36"/>
    <n v="23"/>
    <n v="752.57"/>
    <n v="14"/>
    <n v="0.71875"/>
  </r>
  <r>
    <d v="2025-10-03T00:00:00"/>
    <x v="20"/>
    <n v="24"/>
    <n v="32"/>
    <n v="10"/>
    <n v="302.10000000000002"/>
    <n v="5"/>
    <n v="0.41666666666666669"/>
  </r>
  <r>
    <d v="2025-10-03T00:00:00"/>
    <x v="21"/>
    <n v="29"/>
    <n v="42"/>
    <n v="20"/>
    <n v="536.84"/>
    <n v="15"/>
    <n v="0.68965517241379315"/>
  </r>
  <r>
    <d v="2025-10-03T00:00:00"/>
    <x v="22"/>
    <n v="40"/>
    <n v="44"/>
    <n v="9"/>
    <n v="222.71"/>
    <n v="8"/>
    <n v="0.22500000000000001"/>
  </r>
  <r>
    <d v="2025-10-03T00:00:00"/>
    <x v="23"/>
    <n v="13"/>
    <n v="18"/>
    <n v="4"/>
    <n v="132.41"/>
    <n v="4"/>
    <n v="0.30769230769230771"/>
  </r>
  <r>
    <d v="2025-10-03T00:00:00"/>
    <x v="24"/>
    <n v="18"/>
    <n v="27"/>
    <n v="3"/>
    <n v="105.19"/>
    <n v="2"/>
    <n v="0.16666666666666666"/>
  </r>
  <r>
    <d v="2025-10-03T00:00:00"/>
    <x v="27"/>
    <n v="16"/>
    <n v="19"/>
    <n v="11"/>
    <n v="371.15"/>
    <n v="8"/>
    <n v="0.6875"/>
  </r>
  <r>
    <d v="2025-10-03T00:00:00"/>
    <x v="28"/>
    <n v="5"/>
    <n v="11"/>
    <n v="4"/>
    <n v="126.68"/>
    <n v="3"/>
    <n v="0.8"/>
  </r>
  <r>
    <d v="2025-10-03T00:00:00"/>
    <x v="29"/>
    <n v="69"/>
    <n v="94"/>
    <n v="17"/>
    <n v="582.46"/>
    <n v="17"/>
    <n v="0.24637681159420291"/>
  </r>
  <r>
    <d v="2025-10-03T00:00:00"/>
    <x v="29"/>
    <n v="1"/>
    <n v="1"/>
    <n v="1"/>
    <n v="41.79"/>
    <n v="1"/>
    <n v="1"/>
  </r>
  <r>
    <d v="2025-10-03T00:00:00"/>
    <x v="30"/>
    <n v="69"/>
    <n v="86"/>
    <n v="18"/>
    <n v="617.04999999999995"/>
    <n v="8"/>
    <n v="0.2608695652173913"/>
  </r>
  <r>
    <d v="2025-10-03T00:00:00"/>
    <x v="31"/>
    <n v="7"/>
    <n v="8"/>
    <n v="3"/>
    <n v="86.66"/>
    <n v="3"/>
    <n v="0.42857142857142855"/>
  </r>
  <r>
    <d v="2025-10-03T00:00:00"/>
    <x v="32"/>
    <n v="28"/>
    <n v="38"/>
    <n v="22"/>
    <n v="586.1"/>
    <n v="11"/>
    <n v="0.7857142857142857"/>
  </r>
  <r>
    <d v="2025-10-03T00:00:00"/>
    <x v="33"/>
    <n v="16"/>
    <n v="18"/>
    <n v="19"/>
    <n v="1456.37"/>
    <n v="9"/>
    <n v="1.1875"/>
  </r>
  <r>
    <d v="2025-10-03T00:00:00"/>
    <x v="34"/>
    <n v="15"/>
    <n v="18"/>
    <n v="22"/>
    <n v="1615.28"/>
    <n v="6"/>
    <n v="1.4666666666666666"/>
  </r>
  <r>
    <d v="2025-10-03T00:00:00"/>
    <x v="45"/>
    <n v="10"/>
    <n v="12"/>
    <n v="1"/>
    <n v="13.36"/>
    <n v="1"/>
    <n v="0.1"/>
  </r>
  <r>
    <d v="2025-10-03T00:00:00"/>
    <x v="36"/>
    <n v="15"/>
    <n v="22"/>
    <n v="6"/>
    <n v="191.59"/>
    <n v="2"/>
    <n v="0.4"/>
  </r>
  <r>
    <d v="2025-10-03T00:00:00"/>
    <x v="36"/>
    <n v="0"/>
    <n v="0"/>
    <n v="1"/>
    <n v="51.79"/>
    <n v="1"/>
    <n v="0"/>
  </r>
  <r>
    <d v="2025-10-03T00:00:00"/>
    <x v="47"/>
    <n v="11"/>
    <n v="13"/>
    <n v="3"/>
    <n v="100.88"/>
    <n v="2"/>
    <n v="0.27272727272727271"/>
  </r>
  <r>
    <d v="2025-10-03T00:00:00"/>
    <x v="37"/>
    <n v="6"/>
    <n v="7"/>
    <n v="6"/>
    <n v="463.56"/>
    <n v="3"/>
    <n v="1"/>
  </r>
  <r>
    <d v="2025-10-03T00:00:00"/>
    <x v="38"/>
    <n v="11"/>
    <n v="16"/>
    <n v="5"/>
    <n v="471.03"/>
    <n v="3"/>
    <n v="0.45454545454545453"/>
  </r>
  <r>
    <d v="2025-10-03T00:00:00"/>
    <x v="46"/>
    <n v="27"/>
    <n v="37"/>
    <n v="2"/>
    <n v="78.180000000000007"/>
    <n v="2"/>
    <n v="7.407407407407407E-2"/>
  </r>
  <r>
    <d v="2025-10-03T00:00:00"/>
    <x v="43"/>
    <n v="12"/>
    <n v="21"/>
    <n v="6"/>
    <n v="195"/>
    <n v="3"/>
    <n v="0.5"/>
  </r>
  <r>
    <d v="2025-10-04T00:00:00"/>
    <x v="0"/>
    <n v="17"/>
    <n v="20"/>
    <n v="14"/>
    <n v="574.96"/>
    <n v="6"/>
    <n v="0.82352941176470584"/>
  </r>
  <r>
    <d v="2025-10-04T00:00:00"/>
    <x v="1"/>
    <n v="23"/>
    <n v="36"/>
    <n v="7"/>
    <n v="245.33"/>
    <n v="3"/>
    <n v="0.30434782608695654"/>
  </r>
  <r>
    <d v="2025-10-04T00:00:00"/>
    <x v="2"/>
    <n v="14"/>
    <n v="23"/>
    <n v="2"/>
    <n v="89.95"/>
    <n v="2"/>
    <n v="0.14285714285714285"/>
  </r>
  <r>
    <d v="2025-10-04T00:00:00"/>
    <x v="39"/>
    <n v="10"/>
    <n v="12"/>
    <n v="2"/>
    <n v="62.59"/>
    <n v="1"/>
    <n v="0.2"/>
  </r>
  <r>
    <d v="2025-10-04T00:00:00"/>
    <x v="48"/>
    <n v="4"/>
    <n v="5"/>
    <n v="1"/>
    <n v="22.38"/>
    <n v="1"/>
    <n v="0.25"/>
  </r>
  <r>
    <d v="2025-10-04T00:00:00"/>
    <x v="40"/>
    <n v="18"/>
    <n v="24"/>
    <n v="3"/>
    <n v="49.38"/>
    <n v="3"/>
    <n v="0.16666666666666666"/>
  </r>
  <r>
    <d v="2025-10-04T00:00:00"/>
    <x v="41"/>
    <n v="15"/>
    <n v="15"/>
    <n v="1"/>
    <n v="23.96"/>
    <n v="1"/>
    <n v="6.6666666666666666E-2"/>
  </r>
  <r>
    <d v="2025-10-04T00:00:00"/>
    <x v="6"/>
    <n v="34"/>
    <n v="43"/>
    <n v="11"/>
    <n v="270.73"/>
    <n v="2"/>
    <n v="0.3235294117647059"/>
  </r>
  <r>
    <d v="2025-10-04T00:00:00"/>
    <x v="7"/>
    <n v="21"/>
    <n v="37"/>
    <n v="7"/>
    <n v="205.15"/>
    <n v="6"/>
    <n v="0.33333333333333331"/>
  </r>
  <r>
    <d v="2025-10-04T00:00:00"/>
    <x v="8"/>
    <n v="60"/>
    <n v="81"/>
    <n v="12"/>
    <n v="307.58"/>
    <n v="12"/>
    <n v="0.2"/>
  </r>
  <r>
    <d v="2025-10-04T00:00:00"/>
    <x v="9"/>
    <n v="29"/>
    <n v="33"/>
    <n v="19"/>
    <n v="417.73"/>
    <n v="9"/>
    <n v="0.65517241379310343"/>
  </r>
  <r>
    <d v="2025-10-04T00:00:00"/>
    <x v="9"/>
    <n v="3"/>
    <n v="3"/>
    <n v="1"/>
    <n v="26.52"/>
    <n v="1"/>
    <n v="0.33333333333333331"/>
  </r>
  <r>
    <d v="2025-10-04T00:00:00"/>
    <x v="10"/>
    <n v="38"/>
    <n v="44"/>
    <n v="7"/>
    <n v="195.62"/>
    <n v="5"/>
    <n v="0.18421052631578946"/>
  </r>
  <r>
    <d v="2025-10-04T00:00:00"/>
    <x v="11"/>
    <n v="23"/>
    <n v="34"/>
    <n v="9"/>
    <n v="220.14"/>
    <n v="7"/>
    <n v="0.39130434782608697"/>
  </r>
  <r>
    <d v="2025-10-04T00:00:00"/>
    <x v="12"/>
    <n v="73"/>
    <n v="96"/>
    <n v="15"/>
    <n v="654.29"/>
    <n v="14"/>
    <n v="0.20547945205479451"/>
  </r>
  <r>
    <d v="2025-10-04T00:00:00"/>
    <x v="12"/>
    <n v="5"/>
    <n v="6"/>
    <n v="1"/>
    <n v="54.14"/>
    <n v="1"/>
    <n v="0.2"/>
  </r>
  <r>
    <d v="2025-10-04T00:00:00"/>
    <x v="13"/>
    <n v="92"/>
    <n v="122"/>
    <n v="15"/>
    <n v="202.6"/>
    <n v="6"/>
    <n v="0.16304347826086957"/>
  </r>
  <r>
    <d v="2025-10-04T00:00:00"/>
    <x v="14"/>
    <n v="48"/>
    <n v="55"/>
    <n v="1"/>
    <n v="23.22"/>
    <n v="1"/>
    <n v="2.0833333333333332E-2"/>
  </r>
  <r>
    <d v="2025-10-04T00:00:00"/>
    <x v="15"/>
    <n v="18"/>
    <n v="26"/>
    <n v="7"/>
    <n v="164.96"/>
    <n v="7"/>
    <n v="0.3888888888888889"/>
  </r>
  <r>
    <d v="2025-10-04T00:00:00"/>
    <x v="16"/>
    <n v="21"/>
    <n v="28"/>
    <n v="5"/>
    <n v="57.79"/>
    <n v="5"/>
    <n v="0.23809523809523808"/>
  </r>
  <r>
    <d v="2025-10-04T00:00:00"/>
    <x v="17"/>
    <n v="47"/>
    <n v="55"/>
    <n v="2"/>
    <n v="50.25"/>
    <n v="2"/>
    <n v="4.2553191489361701E-2"/>
  </r>
  <r>
    <d v="2025-10-04T00:00:00"/>
    <x v="18"/>
    <n v="98"/>
    <n v="154"/>
    <n v="48"/>
    <n v="1673.39"/>
    <n v="33"/>
    <n v="0.48979591836734693"/>
  </r>
  <r>
    <d v="2025-10-04T00:00:00"/>
    <x v="19"/>
    <n v="20"/>
    <n v="38"/>
    <n v="13"/>
    <n v="432.74"/>
    <n v="8"/>
    <n v="0.65"/>
  </r>
  <r>
    <d v="2025-10-04T00:00:00"/>
    <x v="20"/>
    <n v="17"/>
    <n v="20"/>
    <n v="14"/>
    <n v="428.4"/>
    <n v="12"/>
    <n v="0.82352941176470584"/>
  </r>
  <r>
    <d v="2025-10-04T00:00:00"/>
    <x v="21"/>
    <n v="37"/>
    <n v="46"/>
    <n v="15"/>
    <n v="401.66"/>
    <n v="11"/>
    <n v="0.40540540540540543"/>
  </r>
  <r>
    <d v="2025-10-04T00:00:00"/>
    <x v="22"/>
    <n v="31"/>
    <n v="43"/>
    <n v="7"/>
    <n v="165.1"/>
    <n v="6"/>
    <n v="0.22580645161290322"/>
  </r>
  <r>
    <d v="2025-10-04T00:00:00"/>
    <x v="23"/>
    <n v="15"/>
    <n v="18"/>
    <n v="5"/>
    <n v="204.15"/>
    <n v="3"/>
    <n v="0.33333333333333331"/>
  </r>
  <r>
    <d v="2025-10-04T00:00:00"/>
    <x v="24"/>
    <n v="7"/>
    <n v="8"/>
    <n v="3"/>
    <n v="109.31"/>
    <n v="3"/>
    <n v="0.42857142857142855"/>
  </r>
  <r>
    <d v="2025-10-04T00:00:00"/>
    <x v="25"/>
    <n v="5"/>
    <n v="5"/>
    <n v="3"/>
    <n v="86.01"/>
    <n v="3"/>
    <n v="0.6"/>
  </r>
  <r>
    <d v="2025-10-04T00:00:00"/>
    <x v="26"/>
    <n v="6"/>
    <n v="7"/>
    <n v="1"/>
    <n v="23.32"/>
    <n v="1"/>
    <n v="0.16666666666666666"/>
  </r>
  <r>
    <d v="2025-10-04T00:00:00"/>
    <x v="27"/>
    <n v="16"/>
    <n v="20"/>
    <n v="8"/>
    <n v="268.13"/>
    <n v="4"/>
    <n v="0.5"/>
  </r>
  <r>
    <d v="2025-10-04T00:00:00"/>
    <x v="28"/>
    <n v="11"/>
    <n v="17"/>
    <n v="1"/>
    <n v="30.4"/>
    <n v="1"/>
    <n v="9.0909090909090912E-2"/>
  </r>
  <r>
    <d v="2025-10-04T00:00:00"/>
    <x v="29"/>
    <n v="45"/>
    <n v="79"/>
    <n v="13"/>
    <n v="456.54"/>
    <n v="12"/>
    <n v="0.28888888888888886"/>
  </r>
  <r>
    <d v="2025-10-04T00:00:00"/>
    <x v="42"/>
    <n v="10"/>
    <n v="12"/>
    <n v="2"/>
    <n v="63.83"/>
    <n v="1"/>
    <n v="0.2"/>
  </r>
  <r>
    <d v="2025-10-04T00:00:00"/>
    <x v="30"/>
    <n v="57"/>
    <n v="77"/>
    <n v="9"/>
    <n v="317.64999999999998"/>
    <n v="7"/>
    <n v="0.15789473684210525"/>
  </r>
  <r>
    <d v="2025-10-04T00:00:00"/>
    <x v="32"/>
    <n v="17"/>
    <n v="27"/>
    <n v="7"/>
    <n v="192.92"/>
    <n v="4"/>
    <n v="0.41176470588235292"/>
  </r>
  <r>
    <d v="2025-10-04T00:00:00"/>
    <x v="33"/>
    <n v="13"/>
    <n v="17"/>
    <n v="5"/>
    <n v="382.5"/>
    <n v="4"/>
    <n v="0.38461538461538464"/>
  </r>
  <r>
    <d v="2025-10-04T00:00:00"/>
    <x v="34"/>
    <n v="11"/>
    <n v="17"/>
    <n v="7"/>
    <n v="515.38"/>
    <n v="5"/>
    <n v="0.63636363636363635"/>
  </r>
  <r>
    <d v="2025-10-04T00:00:00"/>
    <x v="45"/>
    <n v="10"/>
    <n v="12"/>
    <n v="1"/>
    <n v="12.22"/>
    <n v="1"/>
    <n v="0.1"/>
  </r>
  <r>
    <d v="2025-10-04T00:00:00"/>
    <x v="47"/>
    <n v="4"/>
    <n v="4"/>
    <n v="1"/>
    <n v="26.5"/>
    <n v="1"/>
    <n v="0.25"/>
  </r>
  <r>
    <d v="2025-10-04T00:00:00"/>
    <x v="37"/>
    <n v="10"/>
    <n v="15"/>
    <n v="5"/>
    <n v="358.46"/>
    <n v="3"/>
    <n v="0.5"/>
  </r>
  <r>
    <d v="2025-10-04T00:00:00"/>
    <x v="38"/>
    <n v="15"/>
    <n v="18"/>
    <n v="4"/>
    <n v="400.26"/>
    <n v="4"/>
    <n v="0.26666666666666666"/>
  </r>
  <r>
    <d v="2025-10-04T00:00:00"/>
    <x v="46"/>
    <n v="32"/>
    <n v="48"/>
    <n v="4"/>
    <n v="148.49"/>
    <n v="4"/>
    <n v="0.125"/>
  </r>
  <r>
    <d v="2025-10-04T00:00:00"/>
    <x v="43"/>
    <n v="20"/>
    <n v="26"/>
    <n v="3"/>
    <n v="81.569999999999993"/>
    <n v="3"/>
    <n v="0.15"/>
  </r>
  <r>
    <d v="2025-10-05T00:00:00"/>
    <x v="0"/>
    <n v="21"/>
    <n v="22"/>
    <n v="4"/>
    <n v="145.6"/>
    <n v="4"/>
    <n v="0.19047619047619047"/>
  </r>
  <r>
    <d v="2025-10-05T00:00:00"/>
    <x v="1"/>
    <n v="23"/>
    <n v="34"/>
    <n v="12"/>
    <n v="468.24"/>
    <n v="9"/>
    <n v="0.52173913043478259"/>
  </r>
  <r>
    <d v="2025-10-05T00:00:00"/>
    <x v="2"/>
    <n v="14"/>
    <n v="16"/>
    <n v="3"/>
    <n v="98.94"/>
    <n v="3"/>
    <n v="0.21428571428571427"/>
  </r>
  <r>
    <d v="2025-10-05T00:00:00"/>
    <x v="39"/>
    <n v="13"/>
    <n v="18"/>
    <n v="4"/>
    <n v="116.38"/>
    <n v="2"/>
    <n v="0.30769230769230771"/>
  </r>
  <r>
    <d v="2025-10-05T00:00:00"/>
    <x v="48"/>
    <n v="11"/>
    <n v="19"/>
    <n v="2"/>
    <n v="48.59"/>
    <n v="2"/>
    <n v="0.18181818181818182"/>
  </r>
  <r>
    <d v="2025-10-05T00:00:00"/>
    <x v="44"/>
    <n v="2"/>
    <n v="3"/>
    <n v="1"/>
    <n v="15.71"/>
    <n v="1"/>
    <n v="0.5"/>
  </r>
  <r>
    <d v="2025-10-05T00:00:00"/>
    <x v="3"/>
    <n v="26"/>
    <n v="36"/>
    <n v="2"/>
    <n v="79.709999999999994"/>
    <n v="2"/>
    <n v="7.6923076923076927E-2"/>
  </r>
  <r>
    <d v="2025-10-05T00:00:00"/>
    <x v="4"/>
    <n v="6"/>
    <n v="7"/>
    <n v="2"/>
    <n v="16.18"/>
    <n v="2"/>
    <n v="0.33333333333333331"/>
  </r>
  <r>
    <d v="2025-10-05T00:00:00"/>
    <x v="5"/>
    <n v="13"/>
    <n v="13"/>
    <n v="2"/>
    <n v="43.92"/>
    <n v="2"/>
    <n v="0.15384615384615385"/>
  </r>
  <r>
    <d v="2025-10-05T00:00:00"/>
    <x v="41"/>
    <n v="15"/>
    <n v="19"/>
    <n v="1"/>
    <n v="20.66"/>
    <n v="1"/>
    <n v="6.6666666666666666E-2"/>
  </r>
  <r>
    <d v="2025-10-05T00:00:00"/>
    <x v="6"/>
    <n v="56"/>
    <n v="79"/>
    <n v="9"/>
    <n v="223.31"/>
    <n v="7"/>
    <n v="0.16071428571428573"/>
  </r>
  <r>
    <d v="2025-10-05T00:00:00"/>
    <x v="7"/>
    <n v="22"/>
    <n v="40"/>
    <n v="15"/>
    <n v="455.38"/>
    <n v="10"/>
    <n v="0.68181818181818177"/>
  </r>
  <r>
    <d v="2025-10-05T00:00:00"/>
    <x v="7"/>
    <n v="5"/>
    <n v="5"/>
    <n v="1"/>
    <n v="31.16"/>
    <n v="1"/>
    <n v="0.2"/>
  </r>
  <r>
    <d v="2025-10-05T00:00:00"/>
    <x v="8"/>
    <n v="93"/>
    <n v="123"/>
    <n v="23"/>
    <n v="579.64"/>
    <n v="20"/>
    <n v="0.24731182795698925"/>
  </r>
  <r>
    <d v="2025-10-05T00:00:00"/>
    <x v="9"/>
    <n v="25"/>
    <n v="32"/>
    <n v="1"/>
    <n v="23.69"/>
    <n v="1"/>
    <n v="0.04"/>
  </r>
  <r>
    <d v="2025-10-05T00:00:00"/>
    <x v="10"/>
    <n v="18"/>
    <n v="26"/>
    <n v="6"/>
    <n v="185.58"/>
    <n v="5"/>
    <n v="0.33333333333333331"/>
  </r>
  <r>
    <d v="2025-10-05T00:00:00"/>
    <x v="11"/>
    <n v="31"/>
    <n v="49"/>
    <n v="8"/>
    <n v="226.9"/>
    <n v="7"/>
    <n v="0.25806451612903225"/>
  </r>
  <r>
    <d v="2025-10-05T00:00:00"/>
    <x v="12"/>
    <n v="49"/>
    <n v="72"/>
    <n v="17"/>
    <n v="706.28"/>
    <n v="13"/>
    <n v="0.34693877551020408"/>
  </r>
  <r>
    <d v="2025-10-05T00:00:00"/>
    <x v="12"/>
    <n v="13"/>
    <n v="14"/>
    <n v="1"/>
    <n v="55.34"/>
    <n v="1"/>
    <n v="7.6923076923076927E-2"/>
  </r>
  <r>
    <d v="2025-10-05T00:00:00"/>
    <x v="13"/>
    <n v="150"/>
    <n v="196"/>
    <n v="20"/>
    <n v="271.86"/>
    <n v="18"/>
    <n v="0.13333333333333333"/>
  </r>
  <r>
    <d v="2025-10-05T00:00:00"/>
    <x v="14"/>
    <n v="62"/>
    <n v="78"/>
    <n v="9"/>
    <n v="224.61"/>
    <n v="7"/>
    <n v="0.14516129032258066"/>
  </r>
  <r>
    <d v="2025-10-05T00:00:00"/>
    <x v="16"/>
    <n v="25"/>
    <n v="35"/>
    <n v="6"/>
    <n v="65.11"/>
    <n v="6"/>
    <n v="0.24"/>
  </r>
  <r>
    <d v="2025-10-05T00:00:00"/>
    <x v="17"/>
    <n v="46"/>
    <n v="58"/>
    <n v="4"/>
    <n v="95.54"/>
    <n v="4"/>
    <n v="8.6956521739130432E-2"/>
  </r>
  <r>
    <d v="2025-10-05T00:00:00"/>
    <x v="18"/>
    <n v="111"/>
    <n v="143"/>
    <n v="60"/>
    <n v="2109.0300000000002"/>
    <n v="51"/>
    <n v="0.54054054054054057"/>
  </r>
  <r>
    <d v="2025-10-05T00:00:00"/>
    <x v="19"/>
    <n v="38"/>
    <n v="52"/>
    <n v="36"/>
    <n v="1199.9000000000001"/>
    <n v="9"/>
    <n v="0.94736842105263153"/>
  </r>
  <r>
    <d v="2025-10-05T00:00:00"/>
    <x v="20"/>
    <n v="22"/>
    <n v="31"/>
    <n v="11"/>
    <n v="343.8"/>
    <n v="8"/>
    <n v="0.5"/>
  </r>
  <r>
    <d v="2025-10-05T00:00:00"/>
    <x v="21"/>
    <n v="38"/>
    <n v="46"/>
    <n v="10"/>
    <n v="262.2"/>
    <n v="10"/>
    <n v="0.26315789473684209"/>
  </r>
  <r>
    <d v="2025-10-05T00:00:00"/>
    <x v="22"/>
    <n v="35"/>
    <n v="51"/>
    <n v="16"/>
    <n v="382.36"/>
    <n v="10"/>
    <n v="0.45714285714285713"/>
  </r>
  <r>
    <d v="2025-10-05T00:00:00"/>
    <x v="23"/>
    <n v="30"/>
    <n v="42"/>
    <n v="9"/>
    <n v="349.26"/>
    <n v="3"/>
    <n v="0.3"/>
  </r>
  <r>
    <d v="2025-10-05T00:00:00"/>
    <x v="24"/>
    <n v="12"/>
    <n v="17"/>
    <n v="2"/>
    <n v="58.02"/>
    <n v="2"/>
    <n v="0.16666666666666666"/>
  </r>
  <r>
    <d v="2025-10-05T00:00:00"/>
    <x v="25"/>
    <n v="16"/>
    <n v="24"/>
    <n v="5"/>
    <n v="137.22999999999999"/>
    <n v="5"/>
    <n v="0.3125"/>
  </r>
  <r>
    <d v="2025-10-05T00:00:00"/>
    <x v="27"/>
    <n v="23"/>
    <n v="28"/>
    <n v="14"/>
    <n v="498.16"/>
    <n v="10"/>
    <n v="0.60869565217391308"/>
  </r>
  <r>
    <d v="2025-10-05T00:00:00"/>
    <x v="28"/>
    <n v="13"/>
    <n v="17"/>
    <n v="6"/>
    <n v="205.99"/>
    <n v="5"/>
    <n v="0.46153846153846156"/>
  </r>
  <r>
    <d v="2025-10-05T00:00:00"/>
    <x v="29"/>
    <n v="58"/>
    <n v="89"/>
    <n v="17"/>
    <n v="590.04"/>
    <n v="17"/>
    <n v="0.29310344827586204"/>
  </r>
  <r>
    <d v="2025-10-05T00:00:00"/>
    <x v="29"/>
    <n v="3"/>
    <n v="3"/>
    <n v="1"/>
    <n v="43.09"/>
    <n v="1"/>
    <n v="0.33333333333333331"/>
  </r>
  <r>
    <d v="2025-10-05T00:00:00"/>
    <x v="42"/>
    <n v="4"/>
    <n v="6"/>
    <n v="8"/>
    <n v="247.77"/>
    <n v="1"/>
    <n v="2"/>
  </r>
  <r>
    <d v="2025-10-05T00:00:00"/>
    <x v="30"/>
    <n v="51"/>
    <n v="76"/>
    <n v="23"/>
    <n v="759.57"/>
    <n v="11"/>
    <n v="0.45098039215686275"/>
  </r>
  <r>
    <d v="2025-10-05T00:00:00"/>
    <x v="31"/>
    <n v="9"/>
    <n v="16"/>
    <n v="5"/>
    <n v="132.38"/>
    <n v="2"/>
    <n v="0.55555555555555558"/>
  </r>
  <r>
    <d v="2025-10-05T00:00:00"/>
    <x v="32"/>
    <n v="18"/>
    <n v="29"/>
    <n v="7"/>
    <n v="197.38"/>
    <n v="6"/>
    <n v="0.3888888888888889"/>
  </r>
  <r>
    <d v="2025-10-05T00:00:00"/>
    <x v="33"/>
    <n v="19"/>
    <n v="26"/>
    <n v="9"/>
    <n v="674.87"/>
    <n v="5"/>
    <n v="0.47368421052631576"/>
  </r>
  <r>
    <d v="2025-10-05T00:00:00"/>
    <x v="34"/>
    <n v="14"/>
    <n v="17"/>
    <n v="11"/>
    <n v="777.78"/>
    <n v="6"/>
    <n v="0.7857142857142857"/>
  </r>
  <r>
    <d v="2025-10-05T00:00:00"/>
    <x v="35"/>
    <n v="18"/>
    <n v="19"/>
    <n v="1"/>
    <n v="13.76"/>
    <n v="1"/>
    <n v="5.5555555555555552E-2"/>
  </r>
  <r>
    <d v="2025-10-05T00:00:00"/>
    <x v="45"/>
    <n v="9"/>
    <n v="11"/>
    <n v="3"/>
    <n v="36.909999999999997"/>
    <n v="3"/>
    <n v="0.33333333333333331"/>
  </r>
  <r>
    <d v="2025-10-05T00:00:00"/>
    <x v="47"/>
    <n v="6"/>
    <n v="6"/>
    <n v="4"/>
    <n v="123.2"/>
    <n v="1"/>
    <n v="0.66666666666666663"/>
  </r>
  <r>
    <d v="2025-10-05T00:00:00"/>
    <x v="38"/>
    <n v="8"/>
    <n v="13"/>
    <n v="4"/>
    <n v="375.56"/>
    <n v="3"/>
    <n v="0.5"/>
  </r>
  <r>
    <d v="2025-10-05T00:00:00"/>
    <x v="46"/>
    <n v="15"/>
    <n v="19"/>
    <n v="4"/>
    <n v="136.47999999999999"/>
    <n v="3"/>
    <n v="0.26666666666666666"/>
  </r>
  <r>
    <d v="2025-10-05T00:00:00"/>
    <x v="43"/>
    <n v="23"/>
    <n v="33"/>
    <n v="2"/>
    <n v="68.31"/>
    <n v="2"/>
    <n v="8.6956521739130432E-2"/>
  </r>
  <r>
    <d v="2025-10-06T00:00:00"/>
    <x v="0"/>
    <n v="19"/>
    <n v="25"/>
    <n v="8"/>
    <n v="335.14"/>
    <n v="6"/>
    <n v="0.42105263157894735"/>
  </r>
  <r>
    <d v="2025-10-06T00:00:00"/>
    <x v="1"/>
    <n v="20"/>
    <n v="31"/>
    <n v="7"/>
    <n v="277.66000000000003"/>
    <n v="4"/>
    <n v="0.35"/>
  </r>
  <r>
    <d v="2025-10-06T00:00:00"/>
    <x v="2"/>
    <n v="16"/>
    <n v="28"/>
    <n v="3"/>
    <n v="121.95"/>
    <n v="2"/>
    <n v="0.1875"/>
  </r>
  <r>
    <d v="2025-10-06T00:00:00"/>
    <x v="44"/>
    <n v="8"/>
    <n v="10"/>
    <n v="1"/>
    <n v="16.07"/>
    <n v="1"/>
    <n v="0.125"/>
  </r>
  <r>
    <d v="2025-10-06T00:00:00"/>
    <x v="3"/>
    <n v="30"/>
    <n v="38"/>
    <n v="2"/>
    <n v="90.35"/>
    <n v="2"/>
    <n v="6.6666666666666666E-2"/>
  </r>
  <r>
    <d v="2025-10-06T00:00:00"/>
    <x v="49"/>
    <n v="7"/>
    <n v="17"/>
    <n v="3"/>
    <n v="81.5"/>
    <n v="2"/>
    <n v="0.42857142857142855"/>
  </r>
  <r>
    <d v="2025-10-06T00:00:00"/>
    <x v="5"/>
    <n v="16"/>
    <n v="17"/>
    <n v="4"/>
    <n v="78.28"/>
    <n v="4"/>
    <n v="0.25"/>
  </r>
  <r>
    <d v="2025-10-06T00:00:00"/>
    <x v="40"/>
    <n v="18"/>
    <n v="26"/>
    <n v="3"/>
    <n v="52.17"/>
    <n v="3"/>
    <n v="0.16666666666666666"/>
  </r>
  <r>
    <d v="2025-10-06T00:00:00"/>
    <x v="41"/>
    <n v="27"/>
    <n v="34"/>
    <n v="5"/>
    <n v="102.81"/>
    <n v="5"/>
    <n v="0.18518518518518517"/>
  </r>
  <r>
    <d v="2025-10-06T00:00:00"/>
    <x v="6"/>
    <n v="53"/>
    <n v="73"/>
    <n v="4"/>
    <n v="98.38"/>
    <n v="3"/>
    <n v="7.5471698113207544E-2"/>
  </r>
  <r>
    <d v="2025-10-06T00:00:00"/>
    <x v="7"/>
    <n v="39"/>
    <n v="50"/>
    <n v="12"/>
    <n v="367.24"/>
    <n v="12"/>
    <n v="0.30769230769230771"/>
  </r>
  <r>
    <d v="2025-10-06T00:00:00"/>
    <x v="7"/>
    <n v="3"/>
    <n v="3"/>
    <n v="2"/>
    <n v="69.069999999999993"/>
    <n v="1"/>
    <n v="0.66666666666666663"/>
  </r>
  <r>
    <d v="2025-10-06T00:00:00"/>
    <x v="8"/>
    <n v="93"/>
    <n v="133"/>
    <n v="12"/>
    <n v="297.27"/>
    <n v="12"/>
    <n v="0.12903225806451613"/>
  </r>
  <r>
    <d v="2025-10-06T00:00:00"/>
    <x v="9"/>
    <n v="24"/>
    <n v="29"/>
    <n v="4"/>
    <n v="82.29"/>
    <n v="4"/>
    <n v="0.16666666666666666"/>
  </r>
  <r>
    <d v="2025-10-06T00:00:00"/>
    <x v="10"/>
    <n v="17"/>
    <n v="21"/>
    <n v="6"/>
    <n v="188.37"/>
    <n v="6"/>
    <n v="0.35294117647058826"/>
  </r>
  <r>
    <d v="2025-10-06T00:00:00"/>
    <x v="11"/>
    <n v="34"/>
    <n v="48"/>
    <n v="8"/>
    <n v="226.44"/>
    <n v="6"/>
    <n v="0.23529411764705882"/>
  </r>
  <r>
    <d v="2025-10-06T00:00:00"/>
    <x v="12"/>
    <n v="70"/>
    <n v="100"/>
    <n v="15"/>
    <n v="622.67999999999995"/>
    <n v="15"/>
    <n v="0.21428571428571427"/>
  </r>
  <r>
    <d v="2025-10-06T00:00:00"/>
    <x v="12"/>
    <n v="9"/>
    <n v="9"/>
    <n v="2"/>
    <n v="94.97"/>
    <n v="2"/>
    <n v="0.22222222222222221"/>
  </r>
  <r>
    <d v="2025-10-06T00:00:00"/>
    <x v="13"/>
    <n v="128"/>
    <n v="166"/>
    <n v="14"/>
    <n v="195.11"/>
    <n v="11"/>
    <n v="0.109375"/>
  </r>
  <r>
    <d v="2025-10-06T00:00:00"/>
    <x v="13"/>
    <n v="4"/>
    <n v="4"/>
    <n v="1"/>
    <n v="15.71"/>
    <n v="1"/>
    <n v="0.25"/>
  </r>
  <r>
    <d v="2025-10-06T00:00:00"/>
    <x v="14"/>
    <n v="54"/>
    <n v="67"/>
    <n v="6"/>
    <n v="127.54"/>
    <n v="4"/>
    <n v="0.1111111111111111"/>
  </r>
  <r>
    <d v="2025-10-06T00:00:00"/>
    <x v="15"/>
    <n v="28"/>
    <n v="40"/>
    <n v="7"/>
    <n v="158.91"/>
    <n v="7"/>
    <n v="0.25"/>
  </r>
  <r>
    <d v="2025-10-06T00:00:00"/>
    <x v="16"/>
    <n v="28"/>
    <n v="37"/>
    <n v="7"/>
    <n v="83.4"/>
    <n v="7"/>
    <n v="0.25"/>
  </r>
  <r>
    <d v="2025-10-06T00:00:00"/>
    <x v="17"/>
    <n v="46"/>
    <n v="62"/>
    <n v="4"/>
    <n v="85.39"/>
    <n v="4"/>
    <n v="8.6956521739130432E-2"/>
  </r>
  <r>
    <d v="2025-10-06T00:00:00"/>
    <x v="18"/>
    <n v="96"/>
    <n v="159"/>
    <n v="60"/>
    <n v="2117.34"/>
    <n v="42"/>
    <n v="0.625"/>
  </r>
  <r>
    <d v="2025-10-06T00:00:00"/>
    <x v="19"/>
    <n v="27"/>
    <n v="38"/>
    <n v="19"/>
    <n v="619.04999999999995"/>
    <n v="13"/>
    <n v="0.70370370370370372"/>
  </r>
  <r>
    <d v="2025-10-06T00:00:00"/>
    <x v="20"/>
    <n v="35"/>
    <n v="43"/>
    <n v="5"/>
    <n v="173.87"/>
    <n v="4"/>
    <n v="0.14285714285714285"/>
  </r>
  <r>
    <d v="2025-10-06T00:00:00"/>
    <x v="21"/>
    <n v="55"/>
    <n v="72"/>
    <n v="50"/>
    <n v="1382.68"/>
    <n v="35"/>
    <n v="0.90909090909090906"/>
  </r>
  <r>
    <d v="2025-10-06T00:00:00"/>
    <x v="22"/>
    <n v="56"/>
    <n v="74"/>
    <n v="21"/>
    <n v="502.2"/>
    <n v="18"/>
    <n v="0.375"/>
  </r>
  <r>
    <d v="2025-10-06T00:00:00"/>
    <x v="23"/>
    <n v="19"/>
    <n v="22"/>
    <n v="7"/>
    <n v="252.97"/>
    <n v="6"/>
    <n v="0.36842105263157893"/>
  </r>
  <r>
    <d v="2025-10-06T00:00:00"/>
    <x v="24"/>
    <n v="26"/>
    <n v="31"/>
    <n v="10"/>
    <n v="313.7"/>
    <n v="6"/>
    <n v="0.38461538461538464"/>
  </r>
  <r>
    <d v="2025-10-06T00:00:00"/>
    <x v="25"/>
    <n v="22"/>
    <n v="35"/>
    <n v="21"/>
    <n v="605.34"/>
    <n v="9"/>
    <n v="0.95454545454545459"/>
  </r>
  <r>
    <d v="2025-10-06T00:00:00"/>
    <x v="26"/>
    <n v="16"/>
    <n v="22"/>
    <n v="2"/>
    <n v="58.07"/>
    <n v="2"/>
    <n v="0.125"/>
  </r>
  <r>
    <d v="2025-10-06T00:00:00"/>
    <x v="27"/>
    <n v="22"/>
    <n v="33"/>
    <n v="20"/>
    <n v="683.07"/>
    <n v="8"/>
    <n v="0.90909090909090906"/>
  </r>
  <r>
    <d v="2025-10-06T00:00:00"/>
    <x v="28"/>
    <n v="15"/>
    <n v="21"/>
    <n v="1"/>
    <n v="40.090000000000003"/>
    <n v="1"/>
    <n v="6.6666666666666666E-2"/>
  </r>
  <r>
    <d v="2025-10-06T00:00:00"/>
    <x v="29"/>
    <n v="75"/>
    <n v="91"/>
    <n v="23"/>
    <n v="795.29"/>
    <n v="22"/>
    <n v="0.30666666666666664"/>
  </r>
  <r>
    <d v="2025-10-06T00:00:00"/>
    <x v="42"/>
    <n v="6"/>
    <n v="10"/>
    <n v="6"/>
    <n v="181.6"/>
    <n v="2"/>
    <n v="1"/>
  </r>
  <r>
    <d v="2025-10-06T00:00:00"/>
    <x v="30"/>
    <n v="72"/>
    <n v="95"/>
    <n v="10"/>
    <n v="353.78"/>
    <n v="8"/>
    <n v="0.1388888888888889"/>
  </r>
  <r>
    <d v="2025-10-06T00:00:00"/>
    <x v="31"/>
    <n v="16"/>
    <n v="19"/>
    <n v="5"/>
    <n v="129.69"/>
    <n v="3"/>
    <n v="0.3125"/>
  </r>
  <r>
    <d v="2025-10-06T00:00:00"/>
    <x v="32"/>
    <n v="39"/>
    <n v="57"/>
    <n v="13"/>
    <n v="337.36"/>
    <n v="10"/>
    <n v="0.33333333333333331"/>
  </r>
  <r>
    <d v="2025-10-06T00:00:00"/>
    <x v="33"/>
    <n v="27"/>
    <n v="40"/>
    <n v="10"/>
    <n v="776.13"/>
    <n v="8"/>
    <n v="0.37037037037037035"/>
  </r>
  <r>
    <d v="2025-10-06T00:00:00"/>
    <x v="34"/>
    <n v="25"/>
    <n v="31"/>
    <n v="20"/>
    <n v="1413.8"/>
    <n v="14"/>
    <n v="0.8"/>
  </r>
  <r>
    <d v="2025-10-06T00:00:00"/>
    <x v="35"/>
    <n v="14"/>
    <n v="18"/>
    <n v="1"/>
    <n v="14.67"/>
    <n v="1"/>
    <n v="7.1428571428571425E-2"/>
  </r>
  <r>
    <d v="2025-10-06T00:00:00"/>
    <x v="36"/>
    <n v="16"/>
    <n v="26"/>
    <n v="1"/>
    <n v="37.1"/>
    <n v="1"/>
    <n v="6.25E-2"/>
  </r>
  <r>
    <d v="2025-10-06T00:00:00"/>
    <x v="47"/>
    <n v="11"/>
    <n v="11"/>
    <n v="3"/>
    <n v="75.849999999999994"/>
    <n v="1"/>
    <n v="0.27272727272727271"/>
  </r>
  <r>
    <d v="2025-10-06T00:00:00"/>
    <x v="37"/>
    <n v="12"/>
    <n v="17"/>
    <n v="10"/>
    <n v="744.88"/>
    <n v="4"/>
    <n v="0.83333333333333337"/>
  </r>
  <r>
    <d v="2025-10-06T00:00:00"/>
    <x v="38"/>
    <n v="22"/>
    <n v="26"/>
    <n v="7"/>
    <n v="619.78"/>
    <n v="5"/>
    <n v="0.31818181818181818"/>
  </r>
  <r>
    <d v="2025-10-06T00:00:00"/>
    <x v="46"/>
    <n v="22"/>
    <n v="28"/>
    <n v="3"/>
    <n v="104.1"/>
    <n v="2"/>
    <n v="0.13636363636363635"/>
  </r>
  <r>
    <d v="2025-10-07T00:00:00"/>
    <x v="0"/>
    <n v="38"/>
    <n v="45"/>
    <n v="5"/>
    <n v="228.7"/>
    <n v="5"/>
    <n v="0.13157894736842105"/>
  </r>
  <r>
    <d v="2025-10-07T00:00:00"/>
    <x v="1"/>
    <n v="29"/>
    <n v="42"/>
    <n v="6"/>
    <n v="225.82"/>
    <n v="6"/>
    <n v="0.20689655172413793"/>
  </r>
  <r>
    <d v="2025-10-07T00:00:00"/>
    <x v="2"/>
    <n v="8"/>
    <n v="11"/>
    <n v="3"/>
    <n v="123.36"/>
    <n v="2"/>
    <n v="0.375"/>
  </r>
  <r>
    <d v="2025-10-07T00:00:00"/>
    <x v="39"/>
    <n v="9"/>
    <n v="11"/>
    <n v="1"/>
    <n v="35.32"/>
    <n v="1"/>
    <n v="0.1111111111111111"/>
  </r>
  <r>
    <d v="2025-10-07T00:00:00"/>
    <x v="48"/>
    <n v="6"/>
    <n v="8"/>
    <n v="1"/>
    <n v="21.63"/>
    <n v="1"/>
    <n v="0.16666666666666666"/>
  </r>
  <r>
    <d v="2025-10-07T00:00:00"/>
    <x v="3"/>
    <n v="15"/>
    <n v="20"/>
    <n v="3"/>
    <n v="67.010000000000005"/>
    <n v="3"/>
    <n v="0.2"/>
  </r>
  <r>
    <d v="2025-10-07T00:00:00"/>
    <x v="4"/>
    <n v="6"/>
    <n v="8"/>
    <n v="1"/>
    <n v="14.63"/>
    <n v="1"/>
    <n v="0.16666666666666666"/>
  </r>
  <r>
    <d v="2025-10-07T00:00:00"/>
    <x v="5"/>
    <n v="22"/>
    <n v="34"/>
    <n v="5"/>
    <n v="106.12"/>
    <n v="5"/>
    <n v="0.22727272727272727"/>
  </r>
  <r>
    <d v="2025-10-07T00:00:00"/>
    <x v="40"/>
    <n v="21"/>
    <n v="28"/>
    <n v="2"/>
    <n v="40.61"/>
    <n v="2"/>
    <n v="9.5238095238095233E-2"/>
  </r>
  <r>
    <d v="2025-10-07T00:00:00"/>
    <x v="41"/>
    <n v="23"/>
    <n v="28"/>
    <n v="4"/>
    <n v="79.45"/>
    <n v="4"/>
    <n v="0.17391304347826086"/>
  </r>
  <r>
    <d v="2025-10-07T00:00:00"/>
    <x v="6"/>
    <n v="89"/>
    <n v="124"/>
    <n v="10"/>
    <n v="245.16"/>
    <n v="10"/>
    <n v="0.11235955056179775"/>
  </r>
  <r>
    <d v="2025-10-07T00:00:00"/>
    <x v="7"/>
    <n v="50"/>
    <n v="65"/>
    <n v="9"/>
    <n v="277.88"/>
    <n v="8"/>
    <n v="0.18"/>
  </r>
  <r>
    <d v="2025-10-07T00:00:00"/>
    <x v="7"/>
    <n v="4"/>
    <n v="5"/>
    <n v="1"/>
    <n v="28.56"/>
    <n v="1"/>
    <n v="0.25"/>
  </r>
  <r>
    <d v="2025-10-07T00:00:00"/>
    <x v="8"/>
    <n v="105"/>
    <n v="123"/>
    <n v="37"/>
    <n v="926.07"/>
    <n v="31"/>
    <n v="0.35238095238095241"/>
  </r>
  <r>
    <d v="2025-10-07T00:00:00"/>
    <x v="9"/>
    <n v="41"/>
    <n v="52"/>
    <n v="5"/>
    <n v="109.12"/>
    <n v="5"/>
    <n v="0.12195121951219512"/>
  </r>
  <r>
    <d v="2025-10-07T00:00:00"/>
    <x v="10"/>
    <n v="47"/>
    <n v="70"/>
    <n v="6"/>
    <n v="174.5"/>
    <n v="5"/>
    <n v="0.1276595744680851"/>
  </r>
  <r>
    <d v="2025-10-07T00:00:00"/>
    <x v="11"/>
    <n v="38"/>
    <n v="60"/>
    <n v="17"/>
    <n v="490.85"/>
    <n v="10"/>
    <n v="0.44736842105263158"/>
  </r>
  <r>
    <d v="2025-10-07T00:00:00"/>
    <x v="12"/>
    <n v="130"/>
    <n v="188"/>
    <n v="27"/>
    <n v="1141.1199999999999"/>
    <n v="26"/>
    <n v="0.2076923076923077"/>
  </r>
  <r>
    <d v="2025-10-07T00:00:00"/>
    <x v="12"/>
    <n v="5"/>
    <n v="6"/>
    <n v="2"/>
    <n v="87.12"/>
    <n v="1"/>
    <n v="0.4"/>
  </r>
  <r>
    <d v="2025-10-07T00:00:00"/>
    <x v="13"/>
    <n v="170"/>
    <n v="217"/>
    <n v="20"/>
    <n v="274.49"/>
    <n v="20"/>
    <n v="0.11764705882352941"/>
  </r>
  <r>
    <d v="2025-10-07T00:00:00"/>
    <x v="14"/>
    <n v="35"/>
    <n v="44"/>
    <n v="6"/>
    <n v="143.91"/>
    <n v="5"/>
    <n v="0.17142857142857143"/>
  </r>
  <r>
    <d v="2025-10-07T00:00:00"/>
    <x v="15"/>
    <n v="33"/>
    <n v="46"/>
    <n v="18"/>
    <n v="421.64"/>
    <n v="18"/>
    <n v="0.54545454545454541"/>
  </r>
  <r>
    <d v="2025-10-07T00:00:00"/>
    <x v="16"/>
    <n v="32"/>
    <n v="35"/>
    <n v="3"/>
    <n v="37.450000000000003"/>
    <n v="3"/>
    <n v="9.375E-2"/>
  </r>
  <r>
    <d v="2025-10-07T00:00:00"/>
    <x v="17"/>
    <n v="36"/>
    <n v="46"/>
    <n v="15"/>
    <n v="308.02999999999997"/>
    <n v="5"/>
    <n v="0.41666666666666669"/>
  </r>
  <r>
    <d v="2025-10-07T00:00:00"/>
    <x v="17"/>
    <n v="4"/>
    <n v="4"/>
    <n v="1"/>
    <n v="35.869999999999997"/>
    <n v="1"/>
    <n v="0.25"/>
  </r>
  <r>
    <d v="2025-10-07T00:00:00"/>
    <x v="18"/>
    <n v="152"/>
    <n v="216"/>
    <n v="64"/>
    <n v="2266.44"/>
    <n v="44"/>
    <n v="0.42105263157894735"/>
  </r>
  <r>
    <d v="2025-10-07T00:00:00"/>
    <x v="19"/>
    <n v="41"/>
    <n v="57"/>
    <n v="108"/>
    <n v="1498.63"/>
    <n v="12"/>
    <n v="2.6341463414634148"/>
  </r>
  <r>
    <d v="2025-10-07T00:00:00"/>
    <x v="20"/>
    <n v="28"/>
    <n v="42"/>
    <n v="23"/>
    <n v="727.51"/>
    <n v="16"/>
    <n v="0.8214285714285714"/>
  </r>
  <r>
    <d v="2025-10-07T00:00:00"/>
    <x v="21"/>
    <n v="60"/>
    <n v="76"/>
    <n v="57"/>
    <n v="1562.1"/>
    <n v="36"/>
    <n v="0.95"/>
  </r>
  <r>
    <d v="2025-10-07T00:00:00"/>
    <x v="22"/>
    <n v="55"/>
    <n v="70"/>
    <n v="25"/>
    <n v="604.84"/>
    <n v="16"/>
    <n v="0.45454545454545453"/>
  </r>
  <r>
    <d v="2025-10-07T00:00:00"/>
    <x v="23"/>
    <n v="27"/>
    <n v="37"/>
    <n v="7"/>
    <n v="241.97"/>
    <n v="7"/>
    <n v="0.25925925925925924"/>
  </r>
  <r>
    <d v="2025-10-07T00:00:00"/>
    <x v="24"/>
    <n v="20"/>
    <n v="33"/>
    <n v="9"/>
    <n v="300.68"/>
    <n v="4"/>
    <n v="0.45"/>
  </r>
  <r>
    <d v="2025-10-07T00:00:00"/>
    <x v="25"/>
    <n v="16"/>
    <n v="27"/>
    <n v="9"/>
    <n v="270.18"/>
    <n v="6"/>
    <n v="0.5625"/>
  </r>
  <r>
    <d v="2025-10-07T00:00:00"/>
    <x v="26"/>
    <n v="16"/>
    <n v="17"/>
    <n v="7"/>
    <n v="192.12"/>
    <n v="4"/>
    <n v="0.4375"/>
  </r>
  <r>
    <d v="2025-10-07T00:00:00"/>
    <x v="27"/>
    <n v="35"/>
    <n v="41"/>
    <n v="22"/>
    <n v="772.46"/>
    <n v="16"/>
    <n v="0.62857142857142856"/>
  </r>
  <r>
    <d v="2025-10-07T00:00:00"/>
    <x v="29"/>
    <n v="83"/>
    <n v="107"/>
    <n v="27"/>
    <n v="913.56"/>
    <n v="26"/>
    <n v="0.3253012048192771"/>
  </r>
  <r>
    <d v="2025-10-07T00:00:00"/>
    <x v="30"/>
    <n v="68"/>
    <n v="95"/>
    <n v="44"/>
    <n v="1417.77"/>
    <n v="16"/>
    <n v="0.6470588235294118"/>
  </r>
  <r>
    <d v="2025-10-07T00:00:00"/>
    <x v="31"/>
    <n v="10"/>
    <n v="19"/>
    <n v="4"/>
    <n v="107.99"/>
    <n v="3"/>
    <n v="0.4"/>
  </r>
  <r>
    <d v="2025-10-07T00:00:00"/>
    <x v="32"/>
    <n v="18"/>
    <n v="25"/>
    <n v="9"/>
    <n v="225.88"/>
    <n v="7"/>
    <n v="0.5"/>
  </r>
  <r>
    <d v="2025-10-07T00:00:00"/>
    <x v="33"/>
    <n v="23"/>
    <n v="30"/>
    <n v="18"/>
    <n v="1413.63"/>
    <n v="10"/>
    <n v="0.78260869565217395"/>
  </r>
  <r>
    <d v="2025-10-07T00:00:00"/>
    <x v="34"/>
    <n v="21"/>
    <n v="27"/>
    <n v="11"/>
    <n v="772.98"/>
    <n v="5"/>
    <n v="0.52380952380952384"/>
  </r>
  <r>
    <d v="2025-10-07T00:00:00"/>
    <x v="45"/>
    <n v="19"/>
    <n v="24"/>
    <n v="1"/>
    <n v="13.54"/>
    <n v="1"/>
    <n v="5.2631578947368418E-2"/>
  </r>
  <r>
    <d v="2025-10-07T00:00:00"/>
    <x v="36"/>
    <n v="10"/>
    <n v="11"/>
    <n v="4"/>
    <n v="122.57"/>
    <n v="3"/>
    <n v="0.4"/>
  </r>
  <r>
    <d v="2025-10-07T00:00:00"/>
    <x v="47"/>
    <n v="10"/>
    <n v="11"/>
    <n v="1"/>
    <n v="32.36"/>
    <n v="1"/>
    <n v="0.1"/>
  </r>
  <r>
    <d v="2025-10-07T00:00:00"/>
    <x v="37"/>
    <n v="15"/>
    <n v="17"/>
    <n v="6"/>
    <n v="418.56"/>
    <n v="3"/>
    <n v="0.4"/>
  </r>
  <r>
    <d v="2025-10-07T00:00:00"/>
    <x v="38"/>
    <n v="21"/>
    <n v="27"/>
    <n v="5"/>
    <n v="445.77"/>
    <n v="5"/>
    <n v="0.23809523809523808"/>
  </r>
  <r>
    <d v="2025-10-07T00:00:00"/>
    <x v="46"/>
    <n v="20"/>
    <n v="23"/>
    <n v="17"/>
    <n v="582.21"/>
    <n v="4"/>
    <n v="0.85"/>
  </r>
  <r>
    <d v="2025-10-07T00:00:00"/>
    <x v="43"/>
    <n v="50"/>
    <n v="67"/>
    <n v="15"/>
    <n v="296.19"/>
    <n v="7"/>
    <n v="0.3"/>
  </r>
  <r>
    <d v="2025-10-08T00:00:00"/>
    <x v="0"/>
    <n v="25"/>
    <n v="28"/>
    <n v="5"/>
    <n v="221.01"/>
    <n v="5"/>
    <n v="0.2"/>
  </r>
  <r>
    <d v="2025-10-08T00:00:00"/>
    <x v="1"/>
    <n v="57"/>
    <n v="68"/>
    <n v="8"/>
    <n v="177.23"/>
    <n v="6"/>
    <n v="0.14035087719298245"/>
  </r>
  <r>
    <d v="2025-10-08T00:00:00"/>
    <x v="2"/>
    <n v="16"/>
    <n v="19"/>
    <n v="3"/>
    <n v="110.71"/>
    <n v="3"/>
    <n v="0.1875"/>
  </r>
  <r>
    <d v="2025-10-08T00:00:00"/>
    <x v="39"/>
    <n v="5"/>
    <n v="8"/>
    <n v="3"/>
    <n v="107.55"/>
    <n v="2"/>
    <n v="0.6"/>
  </r>
  <r>
    <d v="2025-10-08T00:00:00"/>
    <x v="48"/>
    <n v="7"/>
    <n v="16"/>
    <n v="1"/>
    <n v="19.510000000000002"/>
    <n v="1"/>
    <n v="0.14285714285714285"/>
  </r>
  <r>
    <d v="2025-10-08T00:00:00"/>
    <x v="49"/>
    <n v="6"/>
    <n v="11"/>
    <n v="1"/>
    <n v="36.1"/>
    <n v="1"/>
    <n v="0.16666666666666666"/>
  </r>
  <r>
    <d v="2025-10-08T00:00:00"/>
    <x v="4"/>
    <n v="17"/>
    <n v="26"/>
    <n v="1"/>
    <n v="19.5"/>
    <n v="1"/>
    <n v="5.8823529411764705E-2"/>
  </r>
  <r>
    <d v="2025-10-08T00:00:00"/>
    <x v="5"/>
    <n v="19"/>
    <n v="22"/>
    <n v="5"/>
    <n v="116.5"/>
    <n v="5"/>
    <n v="0.26315789473684209"/>
  </r>
  <r>
    <d v="2025-10-08T00:00:00"/>
    <x v="40"/>
    <n v="20"/>
    <n v="29"/>
    <n v="2"/>
    <n v="46.53"/>
    <n v="2"/>
    <n v="0.1"/>
  </r>
  <r>
    <d v="2025-10-08T00:00:00"/>
    <x v="41"/>
    <n v="18"/>
    <n v="22"/>
    <n v="5"/>
    <n v="109.76"/>
    <n v="4"/>
    <n v="0.27777777777777779"/>
  </r>
  <r>
    <d v="2025-10-08T00:00:00"/>
    <x v="6"/>
    <n v="54"/>
    <n v="69"/>
    <n v="8"/>
    <n v="189.57"/>
    <n v="8"/>
    <n v="0.14814814814814814"/>
  </r>
  <r>
    <d v="2025-10-08T00:00:00"/>
    <x v="7"/>
    <n v="30"/>
    <n v="42"/>
    <n v="15"/>
    <n v="462.6"/>
    <n v="11"/>
    <n v="0.5"/>
  </r>
  <r>
    <d v="2025-10-08T00:00:00"/>
    <x v="8"/>
    <n v="134"/>
    <n v="182"/>
    <n v="35"/>
    <n v="862.96"/>
    <n v="27"/>
    <n v="0.26119402985074625"/>
  </r>
  <r>
    <d v="2025-10-08T00:00:00"/>
    <x v="9"/>
    <n v="38"/>
    <n v="50"/>
    <n v="6"/>
    <n v="142.76"/>
    <n v="6"/>
    <n v="0.15789473684210525"/>
  </r>
  <r>
    <d v="2025-10-08T00:00:00"/>
    <x v="10"/>
    <n v="45"/>
    <n v="58"/>
    <n v="5"/>
    <n v="156.66999999999999"/>
    <n v="4"/>
    <n v="0.1111111111111111"/>
  </r>
  <r>
    <d v="2025-10-08T00:00:00"/>
    <x v="11"/>
    <n v="38"/>
    <n v="46"/>
    <n v="10"/>
    <n v="275.05"/>
    <n v="4"/>
    <n v="0.26315789473684209"/>
  </r>
  <r>
    <d v="2025-10-08T00:00:00"/>
    <x v="12"/>
    <n v="133"/>
    <n v="198"/>
    <n v="25"/>
    <n v="1067.29"/>
    <n v="23"/>
    <n v="0.18796992481203006"/>
  </r>
  <r>
    <d v="2025-10-08T00:00:00"/>
    <x v="12"/>
    <n v="4"/>
    <n v="5"/>
    <n v="1"/>
    <n v="45.2"/>
    <n v="1"/>
    <n v="0.25"/>
  </r>
  <r>
    <d v="2025-10-08T00:00:00"/>
    <x v="13"/>
    <n v="195"/>
    <n v="277"/>
    <n v="26"/>
    <n v="352.5"/>
    <n v="23"/>
    <n v="0.13333333333333333"/>
  </r>
  <r>
    <d v="2025-10-08T00:00:00"/>
    <x v="14"/>
    <n v="50"/>
    <n v="61"/>
    <n v="4"/>
    <n v="95.88"/>
    <n v="4"/>
    <n v="0.08"/>
  </r>
  <r>
    <d v="2025-10-08T00:00:00"/>
    <x v="15"/>
    <n v="29"/>
    <n v="36"/>
    <n v="3"/>
    <n v="67.8"/>
    <n v="2"/>
    <n v="0.10344827586206896"/>
  </r>
  <r>
    <d v="2025-10-08T00:00:00"/>
    <x v="16"/>
    <n v="40"/>
    <n v="53"/>
    <n v="5"/>
    <n v="61.06"/>
    <n v="5"/>
    <n v="0.125"/>
  </r>
  <r>
    <d v="2025-10-08T00:00:00"/>
    <x v="17"/>
    <n v="35"/>
    <n v="43"/>
    <n v="8"/>
    <n v="169.07"/>
    <n v="8"/>
    <n v="0.22857142857142856"/>
  </r>
  <r>
    <d v="2025-10-08T00:00:00"/>
    <x v="18"/>
    <n v="103"/>
    <n v="162"/>
    <n v="53"/>
    <n v="1877.04"/>
    <n v="28"/>
    <n v="0.5145631067961165"/>
  </r>
  <r>
    <d v="2025-10-08T00:00:00"/>
    <x v="19"/>
    <n v="32"/>
    <n v="46"/>
    <n v="22"/>
    <n v="731.84"/>
    <n v="15"/>
    <n v="0.6875"/>
  </r>
  <r>
    <d v="2025-10-08T00:00:00"/>
    <x v="20"/>
    <n v="31"/>
    <n v="41"/>
    <n v="18"/>
    <n v="582.25"/>
    <n v="12"/>
    <n v="0.58064516129032262"/>
  </r>
  <r>
    <d v="2025-10-08T00:00:00"/>
    <x v="21"/>
    <n v="53"/>
    <n v="70"/>
    <n v="28"/>
    <n v="757.2"/>
    <n v="22"/>
    <n v="0.52830188679245282"/>
  </r>
  <r>
    <d v="2025-10-08T00:00:00"/>
    <x v="22"/>
    <n v="48"/>
    <n v="62"/>
    <n v="17"/>
    <n v="412.57"/>
    <n v="12"/>
    <n v="0.35416666666666669"/>
  </r>
  <r>
    <d v="2025-10-08T00:00:00"/>
    <x v="23"/>
    <n v="22"/>
    <n v="30"/>
    <n v="7"/>
    <n v="267.81"/>
    <n v="3"/>
    <n v="0.31818181818181818"/>
  </r>
  <r>
    <d v="2025-10-08T00:00:00"/>
    <x v="24"/>
    <n v="14"/>
    <n v="20"/>
    <n v="5"/>
    <n v="148.33000000000001"/>
    <n v="3"/>
    <n v="0.35714285714285715"/>
  </r>
  <r>
    <d v="2025-10-08T00:00:00"/>
    <x v="25"/>
    <n v="10"/>
    <n v="16"/>
    <n v="12"/>
    <n v="355.09"/>
    <n v="7"/>
    <n v="1.2"/>
  </r>
  <r>
    <d v="2025-10-08T00:00:00"/>
    <x v="26"/>
    <n v="10"/>
    <n v="21"/>
    <n v="3"/>
    <n v="92.75"/>
    <n v="2"/>
    <n v="0.3"/>
  </r>
  <r>
    <d v="2025-10-08T00:00:00"/>
    <x v="27"/>
    <n v="30"/>
    <n v="38"/>
    <n v="17"/>
    <n v="578.03"/>
    <n v="8"/>
    <n v="0.56666666666666665"/>
  </r>
  <r>
    <d v="2025-10-08T00:00:00"/>
    <x v="28"/>
    <n v="12"/>
    <n v="14"/>
    <n v="2"/>
    <n v="75.95"/>
    <n v="1"/>
    <n v="0.16666666666666666"/>
  </r>
  <r>
    <d v="2025-10-08T00:00:00"/>
    <x v="29"/>
    <n v="90"/>
    <n v="153"/>
    <n v="30"/>
    <n v="1019.03"/>
    <n v="27"/>
    <n v="0.33333333333333331"/>
  </r>
  <r>
    <d v="2025-10-08T00:00:00"/>
    <x v="42"/>
    <n v="7"/>
    <n v="9"/>
    <n v="1"/>
    <n v="32.81"/>
    <n v="1"/>
    <n v="0.14285714285714285"/>
  </r>
  <r>
    <d v="2025-10-08T00:00:00"/>
    <x v="30"/>
    <n v="64"/>
    <n v="91"/>
    <n v="25"/>
    <n v="844.32"/>
    <n v="13"/>
    <n v="0.390625"/>
  </r>
  <r>
    <d v="2025-10-08T00:00:00"/>
    <x v="31"/>
    <n v="19"/>
    <n v="19"/>
    <n v="11"/>
    <n v="304.27"/>
    <n v="5"/>
    <n v="0.57894736842105265"/>
  </r>
  <r>
    <d v="2025-10-08T00:00:00"/>
    <x v="32"/>
    <n v="19"/>
    <n v="31"/>
    <n v="9"/>
    <n v="230.99"/>
    <n v="7"/>
    <n v="0.47368421052631576"/>
  </r>
  <r>
    <d v="2025-10-08T00:00:00"/>
    <x v="33"/>
    <n v="26"/>
    <n v="41"/>
    <n v="11"/>
    <n v="818.99"/>
    <n v="6"/>
    <n v="0.42307692307692307"/>
  </r>
  <r>
    <d v="2025-10-08T00:00:00"/>
    <x v="34"/>
    <n v="34"/>
    <n v="41"/>
    <n v="29"/>
    <n v="2006.74"/>
    <n v="15"/>
    <n v="0.8529411764705882"/>
  </r>
  <r>
    <d v="2025-10-08T00:00:00"/>
    <x v="35"/>
    <n v="25"/>
    <n v="33"/>
    <n v="1"/>
    <n v="15.42"/>
    <n v="1"/>
    <n v="0.04"/>
  </r>
  <r>
    <d v="2025-10-08T00:00:00"/>
    <x v="45"/>
    <n v="16"/>
    <n v="21"/>
    <n v="2"/>
    <n v="25.9"/>
    <n v="2"/>
    <n v="0.125"/>
  </r>
  <r>
    <d v="2025-10-08T00:00:00"/>
    <x v="36"/>
    <n v="10"/>
    <n v="15"/>
    <n v="32"/>
    <n v="1095.0999999999999"/>
    <n v="5"/>
    <n v="3.2"/>
  </r>
  <r>
    <d v="2025-10-08T00:00:00"/>
    <x v="47"/>
    <n v="8"/>
    <n v="8"/>
    <n v="6"/>
    <n v="172.25"/>
    <n v="2"/>
    <n v="0.75"/>
  </r>
  <r>
    <d v="2025-10-08T00:00:00"/>
    <x v="37"/>
    <n v="10"/>
    <n v="12"/>
    <n v="10"/>
    <n v="737.72"/>
    <n v="2"/>
    <n v="1"/>
  </r>
  <r>
    <d v="2025-10-08T00:00:00"/>
    <x v="38"/>
    <n v="12"/>
    <n v="15"/>
    <n v="1"/>
    <n v="106.03"/>
    <n v="1"/>
    <n v="8.3333333333333329E-2"/>
  </r>
  <r>
    <d v="2025-10-08T00:00:00"/>
    <x v="46"/>
    <n v="22"/>
    <n v="27"/>
    <n v="2"/>
    <n v="64.13"/>
    <n v="2"/>
    <n v="9.0909090909090912E-2"/>
  </r>
  <r>
    <d v="2025-10-08T00:00:00"/>
    <x v="43"/>
    <n v="50"/>
    <n v="61"/>
    <n v="4"/>
    <n v="122.31"/>
    <n v="4"/>
    <n v="0.08"/>
  </r>
  <r>
    <d v="2025-10-09T00:00:00"/>
    <x v="0"/>
    <n v="12"/>
    <n v="22"/>
    <n v="17"/>
    <n v="722.56"/>
    <n v="9"/>
    <n v="1.4166666666666667"/>
  </r>
  <r>
    <d v="2025-10-09T00:00:00"/>
    <x v="1"/>
    <n v="29"/>
    <n v="35"/>
    <n v="3"/>
    <n v="101.1"/>
    <n v="3"/>
    <n v="0.10344827586206896"/>
  </r>
  <r>
    <d v="2025-10-09T00:00:00"/>
    <x v="2"/>
    <n v="11"/>
    <n v="16"/>
    <n v="1"/>
    <n v="37.979999999999997"/>
    <n v="1"/>
    <n v="9.0909090909090912E-2"/>
  </r>
  <r>
    <d v="2025-10-09T00:00:00"/>
    <x v="39"/>
    <n v="7"/>
    <n v="8"/>
    <n v="4"/>
    <n v="130.6"/>
    <n v="1"/>
    <n v="0.5714285714285714"/>
  </r>
  <r>
    <d v="2025-10-09T00:00:00"/>
    <x v="3"/>
    <n v="13"/>
    <n v="13"/>
    <n v="3"/>
    <n v="117.57"/>
    <n v="3"/>
    <n v="0.23076923076923078"/>
  </r>
  <r>
    <d v="2025-10-09T00:00:00"/>
    <x v="4"/>
    <n v="9"/>
    <n v="10"/>
    <n v="1"/>
    <n v="16.32"/>
    <n v="1"/>
    <n v="0.1111111111111111"/>
  </r>
  <r>
    <d v="2025-10-09T00:00:00"/>
    <x v="5"/>
    <n v="19"/>
    <n v="21"/>
    <n v="3"/>
    <n v="73.569999999999993"/>
    <n v="3"/>
    <n v="0.15789473684210525"/>
  </r>
  <r>
    <d v="2025-10-09T00:00:00"/>
    <x v="40"/>
    <n v="22"/>
    <n v="26"/>
    <n v="2"/>
    <n v="44.21"/>
    <n v="2"/>
    <n v="9.0909090909090912E-2"/>
  </r>
  <r>
    <d v="2025-10-09T00:00:00"/>
    <x v="41"/>
    <n v="23"/>
    <n v="28"/>
    <n v="8"/>
    <n v="170.72"/>
    <n v="6"/>
    <n v="0.34782608695652173"/>
  </r>
  <r>
    <d v="2025-10-09T00:00:00"/>
    <x v="6"/>
    <n v="63"/>
    <n v="71"/>
    <n v="4"/>
    <n v="108.7"/>
    <n v="4"/>
    <n v="6.3492063492063489E-2"/>
  </r>
  <r>
    <d v="2025-10-09T00:00:00"/>
    <x v="7"/>
    <n v="27"/>
    <n v="40"/>
    <n v="7"/>
    <n v="210.26"/>
    <n v="6"/>
    <n v="0.25925925925925924"/>
  </r>
  <r>
    <d v="2025-10-09T00:00:00"/>
    <x v="8"/>
    <n v="80"/>
    <n v="98"/>
    <n v="25"/>
    <n v="620.64"/>
    <n v="17"/>
    <n v="0.3125"/>
  </r>
  <r>
    <d v="2025-10-09T00:00:00"/>
    <x v="9"/>
    <n v="18"/>
    <n v="33"/>
    <n v="5"/>
    <n v="114.89"/>
    <n v="3"/>
    <n v="0.27777777777777779"/>
  </r>
  <r>
    <d v="2025-10-09T00:00:00"/>
    <x v="10"/>
    <n v="33"/>
    <n v="52"/>
    <n v="9"/>
    <n v="275.67"/>
    <n v="4"/>
    <n v="0.27272727272727271"/>
  </r>
  <r>
    <d v="2025-10-09T00:00:00"/>
    <x v="11"/>
    <n v="43"/>
    <n v="51"/>
    <n v="26"/>
    <n v="746.33"/>
    <n v="14"/>
    <n v="0.60465116279069764"/>
  </r>
  <r>
    <d v="2025-10-09T00:00:00"/>
    <x v="12"/>
    <n v="86"/>
    <n v="132"/>
    <n v="16"/>
    <n v="686.56"/>
    <n v="13"/>
    <n v="0.18604651162790697"/>
  </r>
  <r>
    <d v="2025-10-09T00:00:00"/>
    <x v="13"/>
    <n v="191"/>
    <n v="250"/>
    <n v="30"/>
    <n v="403.37"/>
    <n v="18"/>
    <n v="0.15706806282722513"/>
  </r>
  <r>
    <d v="2025-10-09T00:00:00"/>
    <x v="13"/>
    <n v="10"/>
    <n v="13"/>
    <n v="1"/>
    <n v="20.67"/>
    <n v="1"/>
    <n v="0.1"/>
  </r>
  <r>
    <d v="2025-10-09T00:00:00"/>
    <x v="14"/>
    <n v="49"/>
    <n v="62"/>
    <n v="9"/>
    <n v="202.95"/>
    <n v="7"/>
    <n v="0.18367346938775511"/>
  </r>
  <r>
    <d v="2025-10-09T00:00:00"/>
    <x v="15"/>
    <n v="25"/>
    <n v="42"/>
    <n v="2"/>
    <n v="45.68"/>
    <n v="2"/>
    <n v="0.08"/>
  </r>
  <r>
    <d v="2025-10-09T00:00:00"/>
    <x v="16"/>
    <n v="21"/>
    <n v="29"/>
    <n v="5"/>
    <n v="59.61"/>
    <n v="5"/>
    <n v="0.23809523809523808"/>
  </r>
  <r>
    <d v="2025-10-09T00:00:00"/>
    <x v="17"/>
    <n v="36"/>
    <n v="42"/>
    <n v="3"/>
    <n v="76.150000000000006"/>
    <n v="3"/>
    <n v="8.3333333333333329E-2"/>
  </r>
  <r>
    <d v="2025-10-09T00:00:00"/>
    <x v="18"/>
    <n v="87"/>
    <n v="119"/>
    <n v="47"/>
    <n v="1677.88"/>
    <n v="28"/>
    <n v="0.54022988505747127"/>
  </r>
  <r>
    <d v="2025-10-09T00:00:00"/>
    <x v="19"/>
    <n v="15"/>
    <n v="22"/>
    <n v="7"/>
    <n v="235.27"/>
    <n v="6"/>
    <n v="0.46666666666666667"/>
  </r>
  <r>
    <d v="2025-10-09T00:00:00"/>
    <x v="20"/>
    <n v="25"/>
    <n v="36"/>
    <n v="16"/>
    <n v="493.45"/>
    <n v="8"/>
    <n v="0.64"/>
  </r>
  <r>
    <d v="2025-10-09T00:00:00"/>
    <x v="21"/>
    <n v="61"/>
    <n v="78"/>
    <n v="27"/>
    <n v="745.83"/>
    <n v="19"/>
    <n v="0.44262295081967212"/>
  </r>
  <r>
    <d v="2025-10-09T00:00:00"/>
    <x v="22"/>
    <n v="56"/>
    <n v="71"/>
    <n v="11"/>
    <n v="257.63"/>
    <n v="11"/>
    <n v="0.19642857142857142"/>
  </r>
  <r>
    <d v="2025-10-09T00:00:00"/>
    <x v="23"/>
    <n v="25"/>
    <n v="31"/>
    <n v="15"/>
    <n v="538.15"/>
    <n v="8"/>
    <n v="0.6"/>
  </r>
  <r>
    <d v="2025-10-09T00:00:00"/>
    <x v="24"/>
    <n v="12"/>
    <n v="12"/>
    <n v="1"/>
    <n v="29.29"/>
    <n v="1"/>
    <n v="8.3333333333333329E-2"/>
  </r>
  <r>
    <d v="2025-10-09T00:00:00"/>
    <x v="25"/>
    <n v="8"/>
    <n v="12"/>
    <n v="1"/>
    <n v="30.65"/>
    <n v="1"/>
    <n v="0.125"/>
  </r>
  <r>
    <d v="2025-10-09T00:00:00"/>
    <x v="26"/>
    <n v="7"/>
    <n v="10"/>
    <n v="5"/>
    <n v="143.78"/>
    <n v="4"/>
    <n v="0.7142857142857143"/>
  </r>
  <r>
    <d v="2025-10-09T00:00:00"/>
    <x v="27"/>
    <n v="9"/>
    <n v="11"/>
    <n v="10"/>
    <n v="356.54"/>
    <n v="6"/>
    <n v="1.1111111111111112"/>
  </r>
  <r>
    <d v="2025-10-09T00:00:00"/>
    <x v="29"/>
    <n v="71"/>
    <n v="87"/>
    <n v="15"/>
    <n v="506.67"/>
    <n v="15"/>
    <n v="0.21126760563380281"/>
  </r>
  <r>
    <d v="2025-10-09T00:00:00"/>
    <x v="42"/>
    <n v="4"/>
    <n v="4"/>
    <n v="5"/>
    <n v="147.37"/>
    <n v="2"/>
    <n v="1.25"/>
  </r>
  <r>
    <d v="2025-10-09T00:00:00"/>
    <x v="30"/>
    <n v="85"/>
    <n v="108"/>
    <n v="30"/>
    <n v="1012.76"/>
    <n v="14"/>
    <n v="0.35294117647058826"/>
  </r>
  <r>
    <d v="2025-10-09T00:00:00"/>
    <x v="32"/>
    <n v="24"/>
    <n v="33"/>
    <n v="11"/>
    <n v="304.38"/>
    <n v="8"/>
    <n v="0.45833333333333331"/>
  </r>
  <r>
    <d v="2025-10-09T00:00:00"/>
    <x v="33"/>
    <n v="28"/>
    <n v="31"/>
    <n v="18"/>
    <n v="1388.78"/>
    <n v="7"/>
    <n v="0.6428571428571429"/>
  </r>
  <r>
    <d v="2025-10-09T00:00:00"/>
    <x v="34"/>
    <n v="29"/>
    <n v="38"/>
    <n v="18"/>
    <n v="1274.3699999999999"/>
    <n v="9"/>
    <n v="0.62068965517241381"/>
  </r>
  <r>
    <d v="2025-10-09T00:00:00"/>
    <x v="36"/>
    <n v="23"/>
    <n v="28"/>
    <n v="5"/>
    <n v="184.47"/>
    <n v="4"/>
    <n v="0.21739130434782608"/>
  </r>
  <r>
    <d v="2025-10-09T00:00:00"/>
    <x v="37"/>
    <n v="21"/>
    <n v="35"/>
    <n v="6"/>
    <n v="447.34"/>
    <n v="5"/>
    <n v="0.2857142857142857"/>
  </r>
  <r>
    <d v="2025-10-09T00:00:00"/>
    <x v="38"/>
    <n v="9"/>
    <n v="12"/>
    <n v="7"/>
    <n v="576.77"/>
    <n v="3"/>
    <n v="0.77777777777777779"/>
  </r>
  <r>
    <d v="2025-10-09T00:00:00"/>
    <x v="46"/>
    <n v="17"/>
    <n v="21"/>
    <n v="1"/>
    <n v="32.44"/>
    <n v="1"/>
    <n v="5.8823529411764705E-2"/>
  </r>
  <r>
    <d v="2025-10-09T00:00:00"/>
    <x v="43"/>
    <n v="33"/>
    <n v="40"/>
    <n v="4"/>
    <n v="126.09"/>
    <n v="4"/>
    <n v="0.12121212121212122"/>
  </r>
  <r>
    <d v="2025-10-10T00:00:00"/>
    <x v="0"/>
    <n v="12"/>
    <n v="15"/>
    <n v="4"/>
    <n v="187.11"/>
    <n v="4"/>
    <n v="0.33333333333333331"/>
  </r>
  <r>
    <d v="2025-10-10T00:00:00"/>
    <x v="1"/>
    <n v="13"/>
    <n v="21"/>
    <n v="6"/>
    <n v="209.69"/>
    <n v="4"/>
    <n v="0.46153846153846156"/>
  </r>
  <r>
    <d v="2025-10-10T00:00:00"/>
    <x v="2"/>
    <n v="12"/>
    <n v="14"/>
    <n v="4"/>
    <n v="135.05000000000001"/>
    <n v="4"/>
    <n v="0.33333333333333331"/>
  </r>
  <r>
    <d v="2025-10-10T00:00:00"/>
    <x v="39"/>
    <n v="6"/>
    <n v="8"/>
    <n v="2"/>
    <n v="63.69"/>
    <n v="1"/>
    <n v="0.33333333333333331"/>
  </r>
  <r>
    <d v="2025-10-10T00:00:00"/>
    <x v="3"/>
    <n v="14"/>
    <n v="17"/>
    <n v="3"/>
    <n v="131.25"/>
    <n v="1"/>
    <n v="0.21428571428571427"/>
  </r>
  <r>
    <d v="2025-10-10T00:00:00"/>
    <x v="4"/>
    <n v="1"/>
    <n v="1"/>
    <n v="2"/>
    <n v="29.69"/>
    <n v="2"/>
    <n v="2"/>
  </r>
  <r>
    <d v="2025-10-10T00:00:00"/>
    <x v="5"/>
    <n v="15"/>
    <n v="24"/>
    <n v="2"/>
    <n v="51.48"/>
    <n v="2"/>
    <n v="0.13333333333333333"/>
  </r>
  <r>
    <d v="2025-10-10T00:00:00"/>
    <x v="40"/>
    <n v="11"/>
    <n v="13"/>
    <n v="5"/>
    <n v="89.22"/>
    <n v="3"/>
    <n v="0.45454545454545453"/>
  </r>
  <r>
    <d v="2025-10-10T00:00:00"/>
    <x v="41"/>
    <n v="18"/>
    <n v="25"/>
    <n v="2"/>
    <n v="47.13"/>
    <n v="2"/>
    <n v="0.1111111111111111"/>
  </r>
  <r>
    <d v="2025-10-10T00:00:00"/>
    <x v="6"/>
    <n v="27"/>
    <n v="34"/>
    <n v="4"/>
    <n v="96.97"/>
    <n v="3"/>
    <n v="0.14814814814814814"/>
  </r>
  <r>
    <d v="2025-10-10T00:00:00"/>
    <x v="7"/>
    <n v="19"/>
    <n v="27"/>
    <n v="8"/>
    <n v="237.45"/>
    <n v="6"/>
    <n v="0.42105263157894735"/>
  </r>
  <r>
    <d v="2025-10-10T00:00:00"/>
    <x v="7"/>
    <n v="2"/>
    <n v="2"/>
    <n v="1"/>
    <n v="28.99"/>
    <n v="1"/>
    <n v="0.5"/>
  </r>
  <r>
    <d v="2025-10-10T00:00:00"/>
    <x v="8"/>
    <n v="108"/>
    <n v="152"/>
    <n v="21"/>
    <n v="526.29"/>
    <n v="20"/>
    <n v="0.19444444444444445"/>
  </r>
  <r>
    <d v="2025-10-10T00:00:00"/>
    <x v="9"/>
    <n v="26"/>
    <n v="37"/>
    <n v="10"/>
    <n v="222.58"/>
    <n v="6"/>
    <n v="0.38461538461538464"/>
  </r>
  <r>
    <d v="2025-10-10T00:00:00"/>
    <x v="10"/>
    <n v="23"/>
    <n v="26"/>
    <n v="5"/>
    <n v="154.91"/>
    <n v="5"/>
    <n v="0.21739130434782608"/>
  </r>
  <r>
    <d v="2025-10-10T00:00:00"/>
    <x v="10"/>
    <n v="0"/>
    <n v="0"/>
    <n v="1"/>
    <n v="31.42"/>
    <n v="1"/>
    <n v="0"/>
  </r>
  <r>
    <d v="2025-10-10T00:00:00"/>
    <x v="11"/>
    <n v="13"/>
    <n v="23"/>
    <n v="3"/>
    <n v="84.79"/>
    <n v="2"/>
    <n v="0.23076923076923078"/>
  </r>
  <r>
    <d v="2025-10-10T00:00:00"/>
    <x v="12"/>
    <n v="82"/>
    <n v="124"/>
    <n v="11"/>
    <n v="458.13"/>
    <n v="11"/>
    <n v="0.13414634146341464"/>
  </r>
  <r>
    <d v="2025-10-10T00:00:00"/>
    <x v="13"/>
    <n v="59"/>
    <n v="72"/>
    <n v="14"/>
    <n v="184.58"/>
    <n v="13"/>
    <n v="0.23728813559322035"/>
  </r>
  <r>
    <d v="2025-10-10T00:00:00"/>
    <x v="13"/>
    <n v="4"/>
    <n v="5"/>
    <n v="2"/>
    <n v="36.020000000000003"/>
    <n v="2"/>
    <n v="0.5"/>
  </r>
  <r>
    <d v="2025-10-10T00:00:00"/>
    <x v="14"/>
    <n v="23"/>
    <n v="32"/>
    <n v="4"/>
    <n v="91.6"/>
    <n v="3"/>
    <n v="0.17391304347826086"/>
  </r>
  <r>
    <d v="2025-10-10T00:00:00"/>
    <x v="15"/>
    <n v="28"/>
    <n v="41"/>
    <n v="2"/>
    <n v="52.81"/>
    <n v="2"/>
    <n v="7.1428571428571425E-2"/>
  </r>
  <r>
    <d v="2025-10-10T00:00:00"/>
    <x v="16"/>
    <n v="18"/>
    <n v="20"/>
    <n v="2"/>
    <n v="25.65"/>
    <n v="2"/>
    <n v="0.1111111111111111"/>
  </r>
  <r>
    <d v="2025-10-10T00:00:00"/>
    <x v="17"/>
    <n v="16"/>
    <n v="17"/>
    <n v="3"/>
    <n v="66.489999999999995"/>
    <n v="3"/>
    <n v="0.1875"/>
  </r>
  <r>
    <d v="2025-10-10T00:00:00"/>
    <x v="17"/>
    <n v="0"/>
    <n v="0"/>
    <n v="1"/>
    <n v="35.72"/>
    <n v="1"/>
    <n v="0"/>
  </r>
  <r>
    <d v="2025-10-10T00:00:00"/>
    <x v="18"/>
    <n v="51"/>
    <n v="88"/>
    <n v="30"/>
    <n v="1078.1300000000001"/>
    <n v="17"/>
    <n v="0.58823529411764708"/>
  </r>
  <r>
    <d v="2025-10-10T00:00:00"/>
    <x v="19"/>
    <n v="15"/>
    <n v="15"/>
    <n v="9"/>
    <n v="300.56"/>
    <n v="5"/>
    <n v="0.6"/>
  </r>
  <r>
    <d v="2025-10-10T00:00:00"/>
    <x v="20"/>
    <n v="21"/>
    <n v="26"/>
    <n v="20"/>
    <n v="616.95000000000005"/>
    <n v="11"/>
    <n v="0.95238095238095233"/>
  </r>
  <r>
    <d v="2025-10-10T00:00:00"/>
    <x v="21"/>
    <n v="24"/>
    <n v="32"/>
    <n v="23"/>
    <n v="625.5"/>
    <n v="11"/>
    <n v="0.95833333333333337"/>
  </r>
  <r>
    <d v="2025-10-10T00:00:00"/>
    <x v="22"/>
    <n v="34"/>
    <n v="43"/>
    <n v="2"/>
    <n v="56.81"/>
    <n v="2"/>
    <n v="5.8823529411764705E-2"/>
  </r>
  <r>
    <d v="2025-10-10T00:00:00"/>
    <x v="23"/>
    <n v="16"/>
    <n v="22"/>
    <n v="14"/>
    <n v="503.78"/>
    <n v="7"/>
    <n v="0.875"/>
  </r>
  <r>
    <d v="2025-10-10T00:00:00"/>
    <x v="24"/>
    <n v="11"/>
    <n v="12"/>
    <n v="3"/>
    <n v="103.78"/>
    <n v="3"/>
    <n v="0.27272727272727271"/>
  </r>
  <r>
    <d v="2025-10-10T00:00:00"/>
    <x v="25"/>
    <n v="14"/>
    <n v="14"/>
    <n v="8"/>
    <n v="243.06"/>
    <n v="4"/>
    <n v="0.5714285714285714"/>
  </r>
  <r>
    <d v="2025-10-10T00:00:00"/>
    <x v="26"/>
    <n v="10"/>
    <n v="12"/>
    <n v="8"/>
    <n v="214.49"/>
    <n v="4"/>
    <n v="0.8"/>
  </r>
  <r>
    <d v="2025-10-10T00:00:00"/>
    <x v="27"/>
    <n v="12"/>
    <n v="14"/>
    <n v="16"/>
    <n v="552.37"/>
    <n v="7"/>
    <n v="1.3333333333333333"/>
  </r>
  <r>
    <d v="2025-10-10T00:00:00"/>
    <x v="28"/>
    <n v="17"/>
    <n v="20"/>
    <n v="7"/>
    <n v="261.33"/>
    <n v="3"/>
    <n v="0.41176470588235292"/>
  </r>
  <r>
    <d v="2025-10-10T00:00:00"/>
    <x v="29"/>
    <n v="54"/>
    <n v="73"/>
    <n v="16"/>
    <n v="560.55999999999995"/>
    <n v="14"/>
    <n v="0.29629629629629628"/>
  </r>
  <r>
    <d v="2025-10-10T00:00:00"/>
    <x v="29"/>
    <n v="1"/>
    <n v="1"/>
    <n v="1"/>
    <n v="50.3"/>
    <n v="1"/>
    <n v="1"/>
  </r>
  <r>
    <d v="2025-10-10T00:00:00"/>
    <x v="30"/>
    <n v="53"/>
    <n v="71"/>
    <n v="7"/>
    <n v="256.83"/>
    <n v="4"/>
    <n v="0.13207547169811321"/>
  </r>
  <r>
    <d v="2025-10-10T00:00:00"/>
    <x v="31"/>
    <n v="5"/>
    <n v="7"/>
    <n v="2"/>
    <n v="56.82"/>
    <n v="2"/>
    <n v="0.4"/>
  </r>
  <r>
    <d v="2025-10-10T00:00:00"/>
    <x v="32"/>
    <n v="16"/>
    <n v="19"/>
    <n v="7"/>
    <n v="186.71"/>
    <n v="6"/>
    <n v="0.4375"/>
  </r>
  <r>
    <d v="2025-10-10T00:00:00"/>
    <x v="33"/>
    <n v="13"/>
    <n v="17"/>
    <n v="2"/>
    <n v="181.98"/>
    <n v="1"/>
    <n v="0.15384615384615385"/>
  </r>
  <r>
    <d v="2025-10-10T00:00:00"/>
    <x v="34"/>
    <n v="20"/>
    <n v="28"/>
    <n v="9"/>
    <n v="653.59"/>
    <n v="4"/>
    <n v="0.45"/>
  </r>
  <r>
    <d v="2025-10-10T00:00:00"/>
    <x v="35"/>
    <n v="13"/>
    <n v="15"/>
    <n v="1"/>
    <n v="13.19"/>
    <n v="1"/>
    <n v="7.6923076923076927E-2"/>
  </r>
  <r>
    <d v="2025-10-10T00:00:00"/>
    <x v="45"/>
    <n v="11"/>
    <n v="16"/>
    <n v="2"/>
    <n v="24.44"/>
    <n v="2"/>
    <n v="0.18181818181818182"/>
  </r>
  <r>
    <d v="2025-10-10T00:00:00"/>
    <x v="36"/>
    <n v="4"/>
    <n v="13"/>
    <n v="3"/>
    <n v="113.52"/>
    <n v="3"/>
    <n v="0.75"/>
  </r>
  <r>
    <d v="2025-10-10T00:00:00"/>
    <x v="37"/>
    <n v="5"/>
    <n v="7"/>
    <n v="5"/>
    <n v="379.22"/>
    <n v="1"/>
    <n v="1"/>
  </r>
  <r>
    <d v="2025-10-10T00:00:00"/>
    <x v="38"/>
    <n v="7"/>
    <n v="8"/>
    <n v="2"/>
    <n v="197.44"/>
    <n v="2"/>
    <n v="0.2857142857142857"/>
  </r>
  <r>
    <d v="2025-10-10T00:00:00"/>
    <x v="46"/>
    <n v="9"/>
    <n v="13"/>
    <n v="4"/>
    <n v="121.99"/>
    <n v="2"/>
    <n v="0.44444444444444442"/>
  </r>
  <r>
    <d v="2025-10-10T00:00:00"/>
    <x v="43"/>
    <n v="13"/>
    <n v="16"/>
    <n v="3"/>
    <n v="85.83"/>
    <n v="3"/>
    <n v="0.23076923076923078"/>
  </r>
  <r>
    <d v="2025-10-11T00:00:00"/>
    <x v="0"/>
    <n v="9"/>
    <n v="10"/>
    <n v="5"/>
    <n v="194.69"/>
    <n v="4"/>
    <n v="0.55555555555555558"/>
  </r>
  <r>
    <d v="2025-10-11T00:00:00"/>
    <x v="1"/>
    <n v="15"/>
    <n v="22"/>
    <n v="2"/>
    <n v="66.16"/>
    <n v="2"/>
    <n v="0.13333333333333333"/>
  </r>
  <r>
    <d v="2025-10-11T00:00:00"/>
    <x v="2"/>
    <n v="4"/>
    <n v="4"/>
    <n v="1"/>
    <n v="33.81"/>
    <n v="1"/>
    <n v="0.25"/>
  </r>
  <r>
    <d v="2025-10-11T00:00:00"/>
    <x v="39"/>
    <n v="3"/>
    <n v="4"/>
    <n v="1"/>
    <n v="27.94"/>
    <n v="1"/>
    <n v="0.33333333333333331"/>
  </r>
  <r>
    <d v="2025-10-11T00:00:00"/>
    <x v="3"/>
    <n v="12"/>
    <n v="12"/>
    <n v="1"/>
    <n v="41.91"/>
    <n v="1"/>
    <n v="8.3333333333333329E-2"/>
  </r>
  <r>
    <d v="2025-10-11T00:00:00"/>
    <x v="49"/>
    <n v="0"/>
    <n v="0"/>
    <n v="1"/>
    <n v="32.42"/>
    <n v="1"/>
    <n v="0"/>
  </r>
  <r>
    <d v="2025-10-11T00:00:00"/>
    <x v="40"/>
    <n v="1"/>
    <n v="7"/>
    <n v="1"/>
    <n v="29.6"/>
    <n v="1"/>
    <n v="1"/>
  </r>
  <r>
    <d v="2025-10-11T00:00:00"/>
    <x v="41"/>
    <n v="11"/>
    <n v="14"/>
    <n v="1"/>
    <n v="19.489999999999998"/>
    <n v="1"/>
    <n v="9.0909090909090912E-2"/>
  </r>
  <r>
    <d v="2025-10-11T00:00:00"/>
    <x v="6"/>
    <n v="30"/>
    <n v="43"/>
    <n v="5"/>
    <n v="115.38"/>
    <n v="5"/>
    <n v="0.16666666666666666"/>
  </r>
  <r>
    <d v="2025-10-11T00:00:00"/>
    <x v="6"/>
    <n v="3"/>
    <n v="4"/>
    <n v="1"/>
    <n v="35.53"/>
    <n v="1"/>
    <n v="0.33333333333333331"/>
  </r>
  <r>
    <d v="2025-10-11T00:00:00"/>
    <x v="7"/>
    <n v="28"/>
    <n v="38"/>
    <n v="8"/>
    <n v="253.26"/>
    <n v="8"/>
    <n v="0.2857142857142857"/>
  </r>
  <r>
    <d v="2025-10-11T00:00:00"/>
    <x v="8"/>
    <n v="59"/>
    <n v="77"/>
    <n v="14"/>
    <n v="361.5"/>
    <n v="14"/>
    <n v="0.23728813559322035"/>
  </r>
  <r>
    <d v="2025-10-11T00:00:00"/>
    <x v="9"/>
    <n v="19"/>
    <n v="24"/>
    <n v="3"/>
    <n v="70.39"/>
    <n v="3"/>
    <n v="0.15789473684210525"/>
  </r>
  <r>
    <d v="2025-10-11T00:00:00"/>
    <x v="10"/>
    <n v="15"/>
    <n v="21"/>
    <n v="4"/>
    <n v="137.74"/>
    <n v="2"/>
    <n v="0.26666666666666666"/>
  </r>
  <r>
    <d v="2025-10-11T00:00:00"/>
    <x v="11"/>
    <n v="19"/>
    <n v="32"/>
    <n v="5"/>
    <n v="150.27000000000001"/>
    <n v="4"/>
    <n v="0.26315789473684209"/>
  </r>
  <r>
    <d v="2025-10-11T00:00:00"/>
    <x v="12"/>
    <n v="48"/>
    <n v="60"/>
    <n v="11"/>
    <n v="459.52"/>
    <n v="9"/>
    <n v="0.22916666666666666"/>
  </r>
  <r>
    <d v="2025-10-11T00:00:00"/>
    <x v="12"/>
    <n v="2"/>
    <n v="10"/>
    <n v="2"/>
    <n v="83.85"/>
    <n v="2"/>
    <n v="1"/>
  </r>
  <r>
    <d v="2025-10-11T00:00:00"/>
    <x v="13"/>
    <n v="82"/>
    <n v="114"/>
    <n v="9"/>
    <n v="123.2"/>
    <n v="8"/>
    <n v="0.10975609756097561"/>
  </r>
  <r>
    <d v="2025-10-11T00:00:00"/>
    <x v="13"/>
    <n v="8"/>
    <n v="10"/>
    <n v="1"/>
    <n v="19.559999999999999"/>
    <n v="1"/>
    <n v="0.125"/>
  </r>
  <r>
    <d v="2025-10-11T00:00:00"/>
    <x v="14"/>
    <n v="22"/>
    <n v="31"/>
    <n v="2"/>
    <n v="39.97"/>
    <n v="2"/>
    <n v="9.0909090909090912E-2"/>
  </r>
  <r>
    <d v="2025-10-11T00:00:00"/>
    <x v="15"/>
    <n v="32"/>
    <n v="42"/>
    <n v="5"/>
    <n v="112.59"/>
    <n v="4"/>
    <n v="0.15625"/>
  </r>
  <r>
    <d v="2025-10-11T00:00:00"/>
    <x v="16"/>
    <n v="11"/>
    <n v="19"/>
    <n v="5"/>
    <n v="57.18"/>
    <n v="5"/>
    <n v="0.45454545454545453"/>
  </r>
  <r>
    <d v="2025-10-11T00:00:00"/>
    <x v="17"/>
    <n v="20"/>
    <n v="28"/>
    <n v="2"/>
    <n v="49.3"/>
    <n v="2"/>
    <n v="0.1"/>
  </r>
  <r>
    <d v="2025-10-11T00:00:00"/>
    <x v="18"/>
    <n v="49"/>
    <n v="62"/>
    <n v="16"/>
    <n v="554.5"/>
    <n v="14"/>
    <n v="0.32653061224489793"/>
  </r>
  <r>
    <d v="2025-10-11T00:00:00"/>
    <x v="19"/>
    <n v="9"/>
    <n v="10"/>
    <n v="8"/>
    <n v="262.2"/>
    <n v="6"/>
    <n v="0.88888888888888884"/>
  </r>
  <r>
    <d v="2025-10-11T00:00:00"/>
    <x v="20"/>
    <n v="17"/>
    <n v="20"/>
    <n v="8"/>
    <n v="267.99"/>
    <n v="7"/>
    <n v="0.47058823529411764"/>
  </r>
  <r>
    <d v="2025-10-11T00:00:00"/>
    <x v="21"/>
    <n v="38"/>
    <n v="48"/>
    <n v="11"/>
    <n v="315.62"/>
    <n v="10"/>
    <n v="0.28947368421052633"/>
  </r>
  <r>
    <d v="2025-10-11T00:00:00"/>
    <x v="22"/>
    <n v="23"/>
    <n v="30"/>
    <n v="1"/>
    <n v="24.09"/>
    <n v="1"/>
    <n v="4.3478260869565216E-2"/>
  </r>
  <r>
    <d v="2025-10-11T00:00:00"/>
    <x v="23"/>
    <n v="14"/>
    <n v="21"/>
    <n v="6"/>
    <n v="208.85"/>
    <n v="4"/>
    <n v="0.42857142857142855"/>
  </r>
  <r>
    <d v="2025-10-11T00:00:00"/>
    <x v="24"/>
    <n v="14"/>
    <n v="15"/>
    <n v="5"/>
    <n v="148.63"/>
    <n v="4"/>
    <n v="0.35714285714285715"/>
  </r>
  <r>
    <d v="2025-10-11T00:00:00"/>
    <x v="25"/>
    <n v="10"/>
    <n v="15"/>
    <n v="20"/>
    <n v="352.73"/>
    <n v="1"/>
    <n v="2"/>
  </r>
  <r>
    <d v="2025-10-11T00:00:00"/>
    <x v="26"/>
    <n v="4"/>
    <n v="5"/>
    <n v="2"/>
    <n v="48.21"/>
    <n v="2"/>
    <n v="0.5"/>
  </r>
  <r>
    <d v="2025-10-11T00:00:00"/>
    <x v="27"/>
    <n v="10"/>
    <n v="15"/>
    <n v="8"/>
    <n v="277.62"/>
    <n v="5"/>
    <n v="0.8"/>
  </r>
  <r>
    <d v="2025-10-11T00:00:00"/>
    <x v="29"/>
    <n v="41"/>
    <n v="59"/>
    <n v="10"/>
    <n v="329.22"/>
    <n v="9"/>
    <n v="0.24390243902439024"/>
  </r>
  <r>
    <d v="2025-10-11T00:00:00"/>
    <x v="29"/>
    <n v="1"/>
    <n v="2"/>
    <n v="1"/>
    <n v="38.6"/>
    <n v="1"/>
    <n v="1"/>
  </r>
  <r>
    <d v="2025-10-11T00:00:00"/>
    <x v="42"/>
    <n v="9"/>
    <n v="10"/>
    <n v="2"/>
    <n v="65.540000000000006"/>
    <n v="2"/>
    <n v="0.22222222222222221"/>
  </r>
  <r>
    <d v="2025-10-11T00:00:00"/>
    <x v="30"/>
    <n v="61"/>
    <n v="79"/>
    <n v="7"/>
    <n v="248.84"/>
    <n v="5"/>
    <n v="0.11475409836065574"/>
  </r>
  <r>
    <d v="2025-10-11T00:00:00"/>
    <x v="31"/>
    <n v="8"/>
    <n v="10"/>
    <n v="3"/>
    <n v="91.43"/>
    <n v="2"/>
    <n v="0.375"/>
  </r>
  <r>
    <d v="2025-10-11T00:00:00"/>
    <x v="32"/>
    <n v="10"/>
    <n v="12"/>
    <n v="3"/>
    <n v="84.34"/>
    <n v="3"/>
    <n v="0.3"/>
  </r>
  <r>
    <d v="2025-10-11T00:00:00"/>
    <x v="33"/>
    <n v="13"/>
    <n v="17"/>
    <n v="9"/>
    <n v="677.74"/>
    <n v="7"/>
    <n v="0.69230769230769229"/>
  </r>
  <r>
    <d v="2025-10-11T00:00:00"/>
    <x v="34"/>
    <n v="12"/>
    <n v="14"/>
    <n v="4"/>
    <n v="310.83999999999997"/>
    <n v="3"/>
    <n v="0.33333333333333331"/>
  </r>
  <r>
    <d v="2025-10-11T00:00:00"/>
    <x v="45"/>
    <n v="6"/>
    <n v="7"/>
    <n v="1"/>
    <n v="11.96"/>
    <n v="1"/>
    <n v="0.16666666666666666"/>
  </r>
  <r>
    <d v="2025-10-11T00:00:00"/>
    <x v="36"/>
    <n v="10"/>
    <n v="13"/>
    <n v="2"/>
    <n v="67.3"/>
    <n v="2"/>
    <n v="0.2"/>
  </r>
  <r>
    <d v="2025-10-11T00:00:00"/>
    <x v="37"/>
    <n v="9"/>
    <n v="11"/>
    <n v="3"/>
    <n v="248.97"/>
    <n v="3"/>
    <n v="0.33333333333333331"/>
  </r>
  <r>
    <d v="2025-10-11T00:00:00"/>
    <x v="38"/>
    <n v="12"/>
    <n v="16"/>
    <n v="1"/>
    <n v="100.06"/>
    <n v="1"/>
    <n v="8.3333333333333329E-2"/>
  </r>
  <r>
    <d v="2025-10-11T00:00:00"/>
    <x v="46"/>
    <n v="10"/>
    <n v="14"/>
    <n v="3"/>
    <n v="93.47"/>
    <n v="2"/>
    <n v="0.3"/>
  </r>
  <r>
    <d v="2025-10-11T00:00:00"/>
    <x v="43"/>
    <n v="13"/>
    <n v="18"/>
    <n v="1"/>
    <n v="30.99"/>
    <n v="1"/>
    <n v="7.6923076923076927E-2"/>
  </r>
  <r>
    <d v="2025-10-12T00:00:00"/>
    <x v="0"/>
    <n v="15"/>
    <n v="18"/>
    <n v="7"/>
    <n v="301"/>
    <n v="6"/>
    <n v="0.46666666666666667"/>
  </r>
  <r>
    <d v="2025-10-12T00:00:00"/>
    <x v="1"/>
    <n v="34"/>
    <n v="50"/>
    <n v="3"/>
    <n v="101.53"/>
    <n v="3"/>
    <n v="8.8235294117647065E-2"/>
  </r>
  <r>
    <d v="2025-10-12T00:00:00"/>
    <x v="2"/>
    <n v="10"/>
    <n v="13"/>
    <n v="2"/>
    <n v="78.27"/>
    <n v="2"/>
    <n v="0.2"/>
  </r>
  <r>
    <d v="2025-10-12T00:00:00"/>
    <x v="39"/>
    <n v="5"/>
    <n v="5"/>
    <n v="3"/>
    <n v="96.51"/>
    <n v="2"/>
    <n v="0.6"/>
  </r>
  <r>
    <d v="2025-10-12T00:00:00"/>
    <x v="48"/>
    <n v="11"/>
    <n v="17"/>
    <n v="1"/>
    <n v="20.440000000000001"/>
    <n v="1"/>
    <n v="9.0909090909090912E-2"/>
  </r>
  <r>
    <d v="2025-10-12T00:00:00"/>
    <x v="44"/>
    <n v="4"/>
    <n v="5"/>
    <n v="2"/>
    <n v="28.08"/>
    <n v="1"/>
    <n v="0.5"/>
  </r>
  <r>
    <d v="2025-10-12T00:00:00"/>
    <x v="3"/>
    <n v="15"/>
    <n v="21"/>
    <n v="2"/>
    <n v="68.27"/>
    <n v="2"/>
    <n v="0.13333333333333333"/>
  </r>
  <r>
    <d v="2025-10-12T00:00:00"/>
    <x v="4"/>
    <n v="4"/>
    <n v="4"/>
    <n v="1"/>
    <n v="15.41"/>
    <n v="1"/>
    <n v="0.25"/>
  </r>
  <r>
    <d v="2025-10-12T00:00:00"/>
    <x v="5"/>
    <n v="17"/>
    <n v="19"/>
    <n v="2"/>
    <n v="47.83"/>
    <n v="2"/>
    <n v="0.11764705882352941"/>
  </r>
  <r>
    <d v="2025-10-12T00:00:00"/>
    <x v="40"/>
    <n v="19"/>
    <n v="24"/>
    <n v="1"/>
    <n v="23.19"/>
    <n v="1"/>
    <n v="5.2631578947368418E-2"/>
  </r>
  <r>
    <d v="2025-10-12T00:00:00"/>
    <x v="41"/>
    <n v="23"/>
    <n v="26"/>
    <n v="5"/>
    <n v="101.84"/>
    <n v="5"/>
    <n v="0.21739130434782608"/>
  </r>
  <r>
    <d v="2025-10-12T00:00:00"/>
    <x v="6"/>
    <n v="67"/>
    <n v="88"/>
    <n v="3"/>
    <n v="78.8"/>
    <n v="3"/>
    <n v="4.4776119402985072E-2"/>
  </r>
  <r>
    <d v="2025-10-12T00:00:00"/>
    <x v="7"/>
    <n v="32"/>
    <n v="35"/>
    <n v="7"/>
    <n v="197.97"/>
    <n v="7"/>
    <n v="0.21875"/>
  </r>
  <r>
    <d v="2025-10-12T00:00:00"/>
    <x v="8"/>
    <n v="93"/>
    <n v="115"/>
    <n v="16"/>
    <n v="406.51"/>
    <n v="14"/>
    <n v="0.17204301075268819"/>
  </r>
  <r>
    <d v="2025-10-12T00:00:00"/>
    <x v="9"/>
    <n v="37"/>
    <n v="53"/>
    <n v="2"/>
    <n v="49.88"/>
    <n v="2"/>
    <n v="5.4054054054054057E-2"/>
  </r>
  <r>
    <d v="2025-10-12T00:00:00"/>
    <x v="10"/>
    <n v="22"/>
    <n v="31"/>
    <n v="4"/>
    <n v="131.4"/>
    <n v="4"/>
    <n v="0.18181818181818182"/>
  </r>
  <r>
    <d v="2025-10-12T00:00:00"/>
    <x v="11"/>
    <n v="31"/>
    <n v="36"/>
    <n v="7"/>
    <n v="189.52"/>
    <n v="5"/>
    <n v="0.22580645161290322"/>
  </r>
  <r>
    <d v="2025-10-12T00:00:00"/>
    <x v="12"/>
    <n v="64"/>
    <n v="88"/>
    <n v="14"/>
    <n v="605.23"/>
    <n v="13"/>
    <n v="0.21875"/>
  </r>
  <r>
    <d v="2025-10-12T00:00:00"/>
    <x v="13"/>
    <n v="152"/>
    <n v="195"/>
    <n v="15"/>
    <n v="204.7"/>
    <n v="14"/>
    <n v="9.8684210526315791E-2"/>
  </r>
  <r>
    <d v="2025-10-12T00:00:00"/>
    <x v="14"/>
    <n v="49"/>
    <n v="62"/>
    <n v="4"/>
    <n v="101.46"/>
    <n v="4"/>
    <n v="8.1632653061224483E-2"/>
  </r>
  <r>
    <d v="2025-10-12T00:00:00"/>
    <x v="15"/>
    <n v="25"/>
    <n v="31"/>
    <n v="5"/>
    <n v="112.91"/>
    <n v="5"/>
    <n v="0.2"/>
  </r>
  <r>
    <d v="2025-10-12T00:00:00"/>
    <x v="16"/>
    <n v="25"/>
    <n v="29"/>
    <n v="3"/>
    <n v="33.69"/>
    <n v="3"/>
    <n v="0.12"/>
  </r>
  <r>
    <d v="2025-10-12T00:00:00"/>
    <x v="17"/>
    <n v="35"/>
    <n v="44"/>
    <n v="3"/>
    <n v="64.95"/>
    <n v="3"/>
    <n v="8.5714285714285715E-2"/>
  </r>
  <r>
    <d v="2025-10-12T00:00:00"/>
    <x v="18"/>
    <n v="66"/>
    <n v="107"/>
    <n v="26"/>
    <n v="937.4"/>
    <n v="24"/>
    <n v="0.39393939393939392"/>
  </r>
  <r>
    <d v="2025-10-12T00:00:00"/>
    <x v="19"/>
    <n v="19"/>
    <n v="26"/>
    <n v="1"/>
    <n v="38.799999999999997"/>
    <n v="1"/>
    <n v="5.2631578947368418E-2"/>
  </r>
  <r>
    <d v="2025-10-12T00:00:00"/>
    <x v="20"/>
    <n v="17"/>
    <n v="24"/>
    <n v="10"/>
    <n v="323.70999999999998"/>
    <n v="8"/>
    <n v="0.58823529411764708"/>
  </r>
  <r>
    <d v="2025-10-12T00:00:00"/>
    <x v="21"/>
    <n v="39"/>
    <n v="50"/>
    <n v="16"/>
    <n v="442.67"/>
    <n v="12"/>
    <n v="0.41025641025641024"/>
  </r>
  <r>
    <d v="2025-10-12T00:00:00"/>
    <x v="22"/>
    <n v="30"/>
    <n v="34"/>
    <n v="10"/>
    <n v="239.31"/>
    <n v="7"/>
    <n v="0.33333333333333331"/>
  </r>
  <r>
    <d v="2025-10-12T00:00:00"/>
    <x v="23"/>
    <n v="21"/>
    <n v="32"/>
    <n v="7"/>
    <n v="254.17"/>
    <n v="5"/>
    <n v="0.33333333333333331"/>
  </r>
  <r>
    <d v="2025-10-12T00:00:00"/>
    <x v="24"/>
    <n v="11"/>
    <n v="17"/>
    <n v="5"/>
    <n v="144.61000000000001"/>
    <n v="5"/>
    <n v="0.45454545454545453"/>
  </r>
  <r>
    <d v="2025-10-12T00:00:00"/>
    <x v="25"/>
    <n v="16"/>
    <n v="18"/>
    <n v="7"/>
    <n v="200.1"/>
    <n v="3"/>
    <n v="0.4375"/>
  </r>
  <r>
    <d v="2025-10-12T00:00:00"/>
    <x v="26"/>
    <n v="9"/>
    <n v="13"/>
    <n v="1"/>
    <n v="27.68"/>
    <n v="1"/>
    <n v="0.1111111111111111"/>
  </r>
  <r>
    <d v="2025-10-12T00:00:00"/>
    <x v="27"/>
    <n v="15"/>
    <n v="20"/>
    <n v="9"/>
    <n v="298.17"/>
    <n v="4"/>
    <n v="0.6"/>
  </r>
  <r>
    <d v="2025-10-12T00:00:00"/>
    <x v="28"/>
    <n v="14"/>
    <n v="19"/>
    <n v="6"/>
    <n v="197.97"/>
    <n v="3"/>
    <n v="0.42857142857142855"/>
  </r>
  <r>
    <d v="2025-10-12T00:00:00"/>
    <x v="29"/>
    <n v="60"/>
    <n v="81"/>
    <n v="5"/>
    <n v="156.21"/>
    <n v="5"/>
    <n v="8.3333333333333329E-2"/>
  </r>
  <r>
    <d v="2025-10-12T00:00:00"/>
    <x v="30"/>
    <n v="59"/>
    <n v="70"/>
    <n v="10"/>
    <n v="351.9"/>
    <n v="8"/>
    <n v="0.16949152542372881"/>
  </r>
  <r>
    <d v="2025-10-12T00:00:00"/>
    <x v="31"/>
    <n v="5"/>
    <n v="5"/>
    <n v="1"/>
    <n v="26.11"/>
    <n v="1"/>
    <n v="0.2"/>
  </r>
  <r>
    <d v="2025-10-12T00:00:00"/>
    <x v="32"/>
    <n v="14"/>
    <n v="18"/>
    <n v="6"/>
    <n v="158.72999999999999"/>
    <n v="5"/>
    <n v="0.42857142857142855"/>
  </r>
  <r>
    <d v="2025-10-12T00:00:00"/>
    <x v="33"/>
    <n v="13"/>
    <n v="20"/>
    <n v="7"/>
    <n v="516.52"/>
    <n v="5"/>
    <n v="0.53846153846153844"/>
  </r>
  <r>
    <d v="2025-10-12T00:00:00"/>
    <x v="34"/>
    <n v="16"/>
    <n v="19"/>
    <n v="20"/>
    <n v="1344.52"/>
    <n v="7"/>
    <n v="1.25"/>
  </r>
  <r>
    <d v="2025-10-12T00:00:00"/>
    <x v="36"/>
    <n v="8"/>
    <n v="8"/>
    <n v="5"/>
    <n v="178.47"/>
    <n v="2"/>
    <n v="0.625"/>
  </r>
  <r>
    <d v="2025-10-12T00:00:00"/>
    <x v="46"/>
    <n v="13"/>
    <n v="15"/>
    <n v="7"/>
    <n v="225.98"/>
    <n v="4"/>
    <n v="0.53846153846153844"/>
  </r>
  <r>
    <d v="2025-10-12T00:00:00"/>
    <x v="43"/>
    <n v="20"/>
    <n v="24"/>
    <n v="2"/>
    <n v="55.11"/>
    <n v="2"/>
    <n v="0.1"/>
  </r>
  <r>
    <d v="2025-10-13T00:00:00"/>
    <x v="0"/>
    <n v="18"/>
    <n v="25"/>
    <n v="5"/>
    <n v="226.78"/>
    <n v="4"/>
    <n v="0.27777777777777779"/>
  </r>
  <r>
    <d v="2025-10-13T00:00:00"/>
    <x v="1"/>
    <n v="32"/>
    <n v="35"/>
    <n v="4"/>
    <n v="132.09"/>
    <n v="2"/>
    <n v="0.125"/>
  </r>
  <r>
    <d v="2025-10-13T00:00:00"/>
    <x v="2"/>
    <n v="9"/>
    <n v="12"/>
    <n v="1"/>
    <n v="41.91"/>
    <n v="1"/>
    <n v="0.1111111111111111"/>
  </r>
  <r>
    <d v="2025-10-13T00:00:00"/>
    <x v="3"/>
    <n v="28"/>
    <n v="38"/>
    <n v="2"/>
    <n v="83.37"/>
    <n v="2"/>
    <n v="7.1428571428571425E-2"/>
  </r>
  <r>
    <d v="2025-10-13T00:00:00"/>
    <x v="40"/>
    <n v="12"/>
    <n v="16"/>
    <n v="1"/>
    <n v="17.78"/>
    <n v="1"/>
    <n v="8.3333333333333329E-2"/>
  </r>
  <r>
    <d v="2025-10-13T00:00:00"/>
    <x v="41"/>
    <n v="16"/>
    <n v="20"/>
    <n v="3"/>
    <n v="75.3"/>
    <n v="3"/>
    <n v="0.1875"/>
  </r>
  <r>
    <d v="2025-10-13T00:00:00"/>
    <x v="6"/>
    <n v="62"/>
    <n v="81"/>
    <n v="6"/>
    <n v="146.13"/>
    <n v="6"/>
    <n v="9.6774193548387094E-2"/>
  </r>
  <r>
    <d v="2025-10-13T00:00:00"/>
    <x v="7"/>
    <n v="34"/>
    <n v="43"/>
    <n v="10"/>
    <n v="285.27999999999997"/>
    <n v="7"/>
    <n v="0.29411764705882354"/>
  </r>
  <r>
    <d v="2025-10-13T00:00:00"/>
    <x v="8"/>
    <n v="127"/>
    <n v="169"/>
    <n v="23"/>
    <n v="578.49"/>
    <n v="21"/>
    <n v="0.18110236220472442"/>
  </r>
  <r>
    <d v="2025-10-13T00:00:00"/>
    <x v="9"/>
    <n v="25"/>
    <n v="33"/>
    <n v="8"/>
    <n v="186.49"/>
    <n v="6"/>
    <n v="0.32"/>
  </r>
  <r>
    <d v="2025-10-13T00:00:00"/>
    <x v="10"/>
    <n v="14"/>
    <n v="16"/>
    <n v="2"/>
    <n v="58.36"/>
    <n v="1"/>
    <n v="0.14285714285714285"/>
  </r>
  <r>
    <d v="2025-10-13T00:00:00"/>
    <x v="11"/>
    <n v="46"/>
    <n v="69"/>
    <n v="17"/>
    <n v="490.65"/>
    <n v="12"/>
    <n v="0.36956521739130432"/>
  </r>
  <r>
    <d v="2025-10-13T00:00:00"/>
    <x v="12"/>
    <n v="82"/>
    <n v="113"/>
    <n v="17"/>
    <n v="736.76"/>
    <n v="17"/>
    <n v="0.2073170731707317"/>
  </r>
  <r>
    <d v="2025-10-13T00:00:00"/>
    <x v="13"/>
    <n v="145"/>
    <n v="189"/>
    <n v="13"/>
    <n v="178.88"/>
    <n v="13"/>
    <n v="8.9655172413793102E-2"/>
  </r>
  <r>
    <d v="2025-10-13T00:00:00"/>
    <x v="13"/>
    <n v="11"/>
    <n v="19"/>
    <n v="1"/>
    <n v="18.940000000000001"/>
    <n v="1"/>
    <n v="9.0909090909090912E-2"/>
  </r>
  <r>
    <d v="2025-10-13T00:00:00"/>
    <x v="14"/>
    <n v="38"/>
    <n v="55"/>
    <n v="5"/>
    <n v="113.46"/>
    <n v="4"/>
    <n v="0.13157894736842105"/>
  </r>
  <r>
    <d v="2025-10-13T00:00:00"/>
    <x v="15"/>
    <n v="41"/>
    <n v="46"/>
    <n v="3"/>
    <n v="74.75"/>
    <n v="3"/>
    <n v="7.3170731707317069E-2"/>
  </r>
  <r>
    <d v="2025-10-13T00:00:00"/>
    <x v="16"/>
    <n v="25"/>
    <n v="34"/>
    <n v="3"/>
    <n v="33.03"/>
    <n v="3"/>
    <n v="0.12"/>
  </r>
  <r>
    <d v="2025-10-13T00:00:00"/>
    <x v="17"/>
    <n v="28"/>
    <n v="39"/>
    <n v="3"/>
    <n v="58.74"/>
    <n v="3"/>
    <n v="0.10714285714285714"/>
  </r>
  <r>
    <d v="2025-10-13T00:00:00"/>
    <x v="18"/>
    <n v="106"/>
    <n v="144"/>
    <n v="101"/>
    <n v="3534.39"/>
    <n v="49"/>
    <n v="0.95283018867924529"/>
  </r>
  <r>
    <d v="2025-10-13T00:00:00"/>
    <x v="19"/>
    <n v="26"/>
    <n v="37"/>
    <n v="20"/>
    <n v="671.85"/>
    <n v="11"/>
    <n v="0.76923076923076927"/>
  </r>
  <r>
    <d v="2025-10-13T00:00:00"/>
    <x v="20"/>
    <n v="17"/>
    <n v="32"/>
    <n v="9"/>
    <n v="274.07"/>
    <n v="6"/>
    <n v="0.52941176470588236"/>
  </r>
  <r>
    <d v="2025-10-13T00:00:00"/>
    <x v="21"/>
    <n v="54"/>
    <n v="76"/>
    <n v="29"/>
    <n v="786.95"/>
    <n v="19"/>
    <n v="0.53703703703703709"/>
  </r>
  <r>
    <d v="2025-10-13T00:00:00"/>
    <x v="22"/>
    <n v="58"/>
    <n v="73"/>
    <n v="26"/>
    <n v="629.5"/>
    <n v="12"/>
    <n v="0.44827586206896552"/>
  </r>
  <r>
    <d v="2025-10-13T00:00:00"/>
    <x v="23"/>
    <n v="20"/>
    <n v="27"/>
    <n v="3"/>
    <n v="118.33"/>
    <n v="3"/>
    <n v="0.15"/>
  </r>
  <r>
    <d v="2025-10-13T00:00:00"/>
    <x v="24"/>
    <n v="10"/>
    <n v="13"/>
    <n v="7"/>
    <n v="224.78"/>
    <n v="3"/>
    <n v="0.7"/>
  </r>
  <r>
    <d v="2025-10-13T00:00:00"/>
    <x v="25"/>
    <n v="12"/>
    <n v="16"/>
    <n v="4"/>
    <n v="125.75"/>
    <n v="4"/>
    <n v="0.33333333333333331"/>
  </r>
  <r>
    <d v="2025-10-13T00:00:00"/>
    <x v="26"/>
    <n v="8"/>
    <n v="11"/>
    <n v="3"/>
    <n v="80.06"/>
    <n v="3"/>
    <n v="0.375"/>
  </r>
  <r>
    <d v="2025-10-13T00:00:00"/>
    <x v="27"/>
    <n v="22"/>
    <n v="29"/>
    <n v="13"/>
    <n v="455.33"/>
    <n v="7"/>
    <n v="0.59090909090909094"/>
  </r>
  <r>
    <d v="2025-10-13T00:00:00"/>
    <x v="28"/>
    <n v="11"/>
    <n v="12"/>
    <n v="1"/>
    <n v="31.15"/>
    <n v="1"/>
    <n v="9.0909090909090912E-2"/>
  </r>
  <r>
    <d v="2025-10-13T00:00:00"/>
    <x v="29"/>
    <n v="99"/>
    <n v="139"/>
    <n v="22"/>
    <n v="773.14"/>
    <n v="19"/>
    <n v="0.22222222222222221"/>
  </r>
  <r>
    <d v="2025-10-13T00:00:00"/>
    <x v="42"/>
    <n v="12"/>
    <n v="19"/>
    <n v="1"/>
    <n v="29.94"/>
    <n v="1"/>
    <n v="8.3333333333333329E-2"/>
  </r>
  <r>
    <d v="2025-10-13T00:00:00"/>
    <x v="30"/>
    <n v="68"/>
    <n v="88"/>
    <n v="20"/>
    <n v="681.09"/>
    <n v="12"/>
    <n v="0.29411764705882354"/>
  </r>
  <r>
    <d v="2025-10-13T00:00:00"/>
    <x v="31"/>
    <n v="9"/>
    <n v="10"/>
    <n v="2"/>
    <n v="51.77"/>
    <n v="2"/>
    <n v="0.22222222222222221"/>
  </r>
  <r>
    <d v="2025-10-13T00:00:00"/>
    <x v="31"/>
    <n v="1"/>
    <n v="1"/>
    <n v="1"/>
    <n v="35.75"/>
    <n v="1"/>
    <n v="1"/>
  </r>
  <r>
    <d v="2025-10-13T00:00:00"/>
    <x v="32"/>
    <n v="18"/>
    <n v="29"/>
    <n v="19"/>
    <n v="491.96"/>
    <n v="8"/>
    <n v="1.0555555555555556"/>
  </r>
  <r>
    <d v="2025-10-13T00:00:00"/>
    <x v="33"/>
    <n v="34"/>
    <n v="63"/>
    <n v="21"/>
    <n v="1580"/>
    <n v="9"/>
    <n v="0.61764705882352944"/>
  </r>
  <r>
    <d v="2025-10-13T00:00:00"/>
    <x v="34"/>
    <n v="21"/>
    <n v="26"/>
    <n v="10"/>
    <n v="730.29"/>
    <n v="6"/>
    <n v="0.47619047619047616"/>
  </r>
  <r>
    <d v="2025-10-13T00:00:00"/>
    <x v="36"/>
    <n v="11"/>
    <n v="11"/>
    <n v="3"/>
    <n v="98.49"/>
    <n v="1"/>
    <n v="0.27272727272727271"/>
  </r>
  <r>
    <d v="2025-10-13T00:00:00"/>
    <x v="47"/>
    <n v="6"/>
    <n v="8"/>
    <n v="1"/>
    <n v="33.119999999999997"/>
    <n v="1"/>
    <n v="0.16666666666666666"/>
  </r>
  <r>
    <d v="2025-10-13T00:00:00"/>
    <x v="37"/>
    <n v="8"/>
    <n v="12"/>
    <n v="3"/>
    <n v="216.2"/>
    <n v="3"/>
    <n v="0.375"/>
  </r>
  <r>
    <d v="2025-10-13T00:00:00"/>
    <x v="38"/>
    <n v="9"/>
    <n v="17"/>
    <n v="9"/>
    <n v="810.31"/>
    <n v="4"/>
    <n v="1"/>
  </r>
  <r>
    <d v="2025-10-13T00:00:00"/>
    <x v="46"/>
    <n v="24"/>
    <n v="29"/>
    <n v="6"/>
    <n v="204.06"/>
    <n v="6"/>
    <n v="0.25"/>
  </r>
  <r>
    <d v="2025-10-13T00:00:00"/>
    <x v="43"/>
    <n v="29"/>
    <n v="36"/>
    <n v="1"/>
    <n v="29.94"/>
    <n v="1"/>
    <n v="3.4482758620689655E-2"/>
  </r>
  <r>
    <d v="2025-10-14T00:00:00"/>
    <x v="0"/>
    <n v="18"/>
    <n v="22"/>
    <n v="12"/>
    <n v="526.92999999999995"/>
    <n v="10"/>
    <n v="0.66666666666666663"/>
  </r>
  <r>
    <d v="2025-10-14T00:00:00"/>
    <x v="1"/>
    <n v="17"/>
    <n v="24"/>
    <n v="1"/>
    <n v="37"/>
    <n v="1"/>
    <n v="5.8823529411764705E-2"/>
  </r>
  <r>
    <d v="2025-10-14T00:00:00"/>
    <x v="2"/>
    <n v="17"/>
    <n v="24"/>
    <n v="3"/>
    <n v="114.02"/>
    <n v="3"/>
    <n v="0.17647058823529413"/>
  </r>
  <r>
    <d v="2025-10-14T00:00:00"/>
    <x v="39"/>
    <n v="5"/>
    <n v="9"/>
    <n v="1"/>
    <n v="27.87"/>
    <n v="1"/>
    <n v="0.2"/>
  </r>
  <r>
    <d v="2025-10-14T00:00:00"/>
    <x v="48"/>
    <n v="13"/>
    <n v="17"/>
    <n v="7"/>
    <n v="151.94"/>
    <n v="3"/>
    <n v="0.53846153846153844"/>
  </r>
  <r>
    <d v="2025-10-14T00:00:00"/>
    <x v="44"/>
    <n v="7"/>
    <n v="7"/>
    <n v="1"/>
    <n v="15.52"/>
    <n v="1"/>
    <n v="0.14285714285714285"/>
  </r>
  <r>
    <d v="2025-10-14T00:00:00"/>
    <x v="5"/>
    <n v="10"/>
    <n v="17"/>
    <n v="2"/>
    <n v="44.27"/>
    <n v="2"/>
    <n v="0.2"/>
  </r>
  <r>
    <d v="2025-10-14T00:00:00"/>
    <x v="40"/>
    <n v="15"/>
    <n v="30"/>
    <n v="2"/>
    <n v="33.44"/>
    <n v="2"/>
    <n v="0.13333333333333333"/>
  </r>
  <r>
    <d v="2025-10-14T00:00:00"/>
    <x v="41"/>
    <n v="17"/>
    <n v="19"/>
    <n v="6"/>
    <n v="130.76"/>
    <n v="6"/>
    <n v="0.35294117647058826"/>
  </r>
  <r>
    <d v="2025-10-14T00:00:00"/>
    <x v="6"/>
    <n v="55"/>
    <n v="75"/>
    <n v="5"/>
    <n v="114.91"/>
    <n v="5"/>
    <n v="9.0909090909090912E-2"/>
  </r>
  <r>
    <d v="2025-10-14T00:00:00"/>
    <x v="7"/>
    <n v="35"/>
    <n v="51"/>
    <n v="15"/>
    <n v="449.5"/>
    <n v="10"/>
    <n v="0.42857142857142855"/>
  </r>
  <r>
    <d v="2025-10-14T00:00:00"/>
    <x v="8"/>
    <n v="92"/>
    <n v="123"/>
    <n v="22"/>
    <n v="538.80999999999995"/>
    <n v="21"/>
    <n v="0.2391304347826087"/>
  </r>
  <r>
    <d v="2025-10-14T00:00:00"/>
    <x v="9"/>
    <n v="34"/>
    <n v="46"/>
    <n v="3"/>
    <n v="72.5"/>
    <n v="3"/>
    <n v="8.8235294117647065E-2"/>
  </r>
  <r>
    <d v="2025-10-14T00:00:00"/>
    <x v="10"/>
    <n v="24"/>
    <n v="36"/>
    <n v="3"/>
    <n v="90.67"/>
    <n v="2"/>
    <n v="0.125"/>
  </r>
  <r>
    <d v="2025-10-14T00:00:00"/>
    <x v="11"/>
    <n v="34"/>
    <n v="46"/>
    <n v="8"/>
    <n v="227.95"/>
    <n v="5"/>
    <n v="0.23529411764705882"/>
  </r>
  <r>
    <d v="2025-10-14T00:00:00"/>
    <x v="12"/>
    <n v="120"/>
    <n v="168"/>
    <n v="20"/>
    <n v="844.22"/>
    <n v="19"/>
    <n v="0.16666666666666666"/>
  </r>
  <r>
    <d v="2025-10-14T00:00:00"/>
    <x v="12"/>
    <n v="9"/>
    <n v="20"/>
    <n v="1"/>
    <n v="53.98"/>
    <n v="1"/>
    <n v="0.1111111111111111"/>
  </r>
  <r>
    <d v="2025-10-14T00:00:00"/>
    <x v="13"/>
    <n v="158"/>
    <n v="219"/>
    <n v="18"/>
    <n v="251.13"/>
    <n v="17"/>
    <n v="0.11392405063291139"/>
  </r>
  <r>
    <d v="2025-10-14T00:00:00"/>
    <x v="13"/>
    <n v="5"/>
    <n v="7"/>
    <n v="5"/>
    <n v="90.88"/>
    <n v="2"/>
    <n v="1"/>
  </r>
  <r>
    <d v="2025-10-14T00:00:00"/>
    <x v="14"/>
    <n v="51"/>
    <n v="70"/>
    <n v="12"/>
    <n v="280.64999999999998"/>
    <n v="11"/>
    <n v="0.23529411764705882"/>
  </r>
  <r>
    <d v="2025-10-14T00:00:00"/>
    <x v="15"/>
    <n v="31"/>
    <n v="44"/>
    <n v="7"/>
    <n v="160.68"/>
    <n v="5"/>
    <n v="0.22580645161290322"/>
  </r>
  <r>
    <d v="2025-10-14T00:00:00"/>
    <x v="16"/>
    <n v="28"/>
    <n v="36"/>
    <n v="1"/>
    <n v="12.51"/>
    <n v="1"/>
    <n v="3.5714285714285712E-2"/>
  </r>
  <r>
    <d v="2025-10-14T00:00:00"/>
    <x v="17"/>
    <n v="36"/>
    <n v="42"/>
    <n v="5"/>
    <n v="101.73"/>
    <n v="5"/>
    <n v="0.1388888888888889"/>
  </r>
  <r>
    <d v="2025-10-14T00:00:00"/>
    <x v="18"/>
    <n v="107"/>
    <n v="152"/>
    <n v="53"/>
    <n v="1933.38"/>
    <n v="37"/>
    <n v="0.49532710280373832"/>
  </r>
  <r>
    <d v="2025-10-14T00:00:00"/>
    <x v="19"/>
    <n v="30"/>
    <n v="48"/>
    <n v="23"/>
    <n v="748.6"/>
    <n v="10"/>
    <n v="0.76666666666666672"/>
  </r>
  <r>
    <d v="2025-10-14T00:00:00"/>
    <x v="20"/>
    <n v="21"/>
    <n v="27"/>
    <n v="13"/>
    <n v="422.58"/>
    <n v="10"/>
    <n v="0.61904761904761907"/>
  </r>
  <r>
    <d v="2025-10-14T00:00:00"/>
    <x v="21"/>
    <n v="62"/>
    <n v="74"/>
    <n v="36"/>
    <n v="975.57"/>
    <n v="24"/>
    <n v="0.58064516129032262"/>
  </r>
  <r>
    <d v="2025-10-14T00:00:00"/>
    <x v="22"/>
    <n v="46"/>
    <n v="59"/>
    <n v="21"/>
    <n v="501.25"/>
    <n v="15"/>
    <n v="0.45652173913043476"/>
  </r>
  <r>
    <d v="2025-10-14T00:00:00"/>
    <x v="23"/>
    <n v="20"/>
    <n v="28"/>
    <n v="9"/>
    <n v="335.08"/>
    <n v="5"/>
    <n v="0.45"/>
  </r>
  <r>
    <d v="2025-10-14T00:00:00"/>
    <x v="24"/>
    <n v="18"/>
    <n v="28"/>
    <n v="9"/>
    <n v="272.27"/>
    <n v="6"/>
    <n v="0.5"/>
  </r>
  <r>
    <d v="2025-10-14T00:00:00"/>
    <x v="25"/>
    <n v="10"/>
    <n v="12"/>
    <n v="6"/>
    <n v="167.13"/>
    <n v="5"/>
    <n v="0.6"/>
  </r>
  <r>
    <d v="2025-10-14T00:00:00"/>
    <x v="26"/>
    <n v="8"/>
    <n v="8"/>
    <n v="4"/>
    <n v="96.73"/>
    <n v="3"/>
    <n v="0.5"/>
  </r>
  <r>
    <d v="2025-10-14T00:00:00"/>
    <x v="27"/>
    <n v="20"/>
    <n v="20"/>
    <n v="6"/>
    <n v="223.83"/>
    <n v="5"/>
    <n v="0.3"/>
  </r>
  <r>
    <d v="2025-10-14T00:00:00"/>
    <x v="28"/>
    <n v="11"/>
    <n v="18"/>
    <n v="4"/>
    <n v="152.68"/>
    <n v="4"/>
    <n v="0.36363636363636365"/>
  </r>
  <r>
    <d v="2025-10-14T00:00:00"/>
    <x v="29"/>
    <n v="72"/>
    <n v="97"/>
    <n v="19"/>
    <n v="671.67"/>
    <n v="19"/>
    <n v="0.2638888888888889"/>
  </r>
  <r>
    <d v="2025-10-14T00:00:00"/>
    <x v="42"/>
    <n v="6"/>
    <n v="6"/>
    <n v="2"/>
    <n v="59.28"/>
    <n v="2"/>
    <n v="0.33333333333333331"/>
  </r>
  <r>
    <d v="2025-10-14T00:00:00"/>
    <x v="30"/>
    <n v="76"/>
    <n v="98"/>
    <n v="10"/>
    <n v="356.07"/>
    <n v="8"/>
    <n v="0.13157894736842105"/>
  </r>
  <r>
    <d v="2025-10-14T00:00:00"/>
    <x v="31"/>
    <n v="17"/>
    <n v="19"/>
    <n v="1"/>
    <n v="32.700000000000003"/>
    <n v="1"/>
    <n v="5.8823529411764705E-2"/>
  </r>
  <r>
    <d v="2025-10-14T00:00:00"/>
    <x v="31"/>
    <n v="1"/>
    <n v="2"/>
    <n v="1"/>
    <n v="45.12"/>
    <n v="1"/>
    <n v="1"/>
  </r>
  <r>
    <d v="2025-10-14T00:00:00"/>
    <x v="32"/>
    <n v="14"/>
    <n v="16"/>
    <n v="5"/>
    <n v="142.97"/>
    <n v="4"/>
    <n v="0.35714285714285715"/>
  </r>
  <r>
    <d v="2025-10-14T00:00:00"/>
    <x v="33"/>
    <n v="25"/>
    <n v="41"/>
    <n v="36"/>
    <n v="2712.2"/>
    <n v="12"/>
    <n v="1.44"/>
  </r>
  <r>
    <d v="2025-10-14T00:00:00"/>
    <x v="34"/>
    <n v="36"/>
    <n v="50"/>
    <n v="23"/>
    <n v="1638.07"/>
    <n v="12"/>
    <n v="0.63888888888888884"/>
  </r>
  <r>
    <d v="2025-10-14T00:00:00"/>
    <x v="35"/>
    <n v="19"/>
    <n v="20"/>
    <n v="2"/>
    <n v="28.83"/>
    <n v="2"/>
    <n v="0.10526315789473684"/>
  </r>
  <r>
    <d v="2025-10-14T00:00:00"/>
    <x v="36"/>
    <n v="21"/>
    <n v="23"/>
    <n v="21"/>
    <n v="705.43"/>
    <n v="2"/>
    <n v="1"/>
  </r>
  <r>
    <d v="2025-10-14T00:00:00"/>
    <x v="37"/>
    <n v="14"/>
    <n v="18"/>
    <n v="2"/>
    <n v="164.85"/>
    <n v="2"/>
    <n v="0.14285714285714285"/>
  </r>
  <r>
    <d v="2025-10-14T00:00:00"/>
    <x v="38"/>
    <n v="9"/>
    <n v="14"/>
    <n v="7"/>
    <n v="652.88"/>
    <n v="4"/>
    <n v="0.77777777777777779"/>
  </r>
  <r>
    <d v="2025-10-14T00:00:00"/>
    <x v="46"/>
    <n v="24"/>
    <n v="27"/>
    <n v="9"/>
    <n v="314.57"/>
    <n v="7"/>
    <n v="0.375"/>
  </r>
  <r>
    <d v="2025-10-14T00:00:00"/>
    <x v="43"/>
    <n v="19"/>
    <n v="20"/>
    <n v="10"/>
    <n v="305.45"/>
    <n v="5"/>
    <n v="0.52631578947368418"/>
  </r>
  <r>
    <d v="2025-10-15T00:00:00"/>
    <x v="0"/>
    <n v="24"/>
    <n v="29"/>
    <n v="6"/>
    <n v="179.63"/>
    <n v="4"/>
    <n v="0.25"/>
  </r>
  <r>
    <d v="2025-10-15T00:00:00"/>
    <x v="1"/>
    <n v="18"/>
    <n v="25"/>
    <n v="5"/>
    <n v="203.77"/>
    <n v="5"/>
    <n v="0.27777777777777779"/>
  </r>
  <r>
    <d v="2025-10-15T00:00:00"/>
    <x v="2"/>
    <n v="9"/>
    <n v="9"/>
    <n v="1"/>
    <n v="35.96"/>
    <n v="1"/>
    <n v="0.1111111111111111"/>
  </r>
  <r>
    <d v="2025-10-15T00:00:00"/>
    <x v="39"/>
    <n v="4"/>
    <n v="4"/>
    <n v="7"/>
    <n v="211.12"/>
    <n v="3"/>
    <n v="1.75"/>
  </r>
  <r>
    <d v="2025-10-15T00:00:00"/>
    <x v="3"/>
    <n v="24"/>
    <n v="29"/>
    <n v="2"/>
    <n v="78.5"/>
    <n v="2"/>
    <n v="8.3333333333333329E-2"/>
  </r>
  <r>
    <d v="2025-10-15T00:00:00"/>
    <x v="4"/>
    <n v="9"/>
    <n v="12"/>
    <n v="1"/>
    <n v="18.47"/>
    <n v="1"/>
    <n v="0.1111111111111111"/>
  </r>
  <r>
    <d v="2025-10-15T00:00:00"/>
    <x v="5"/>
    <n v="12"/>
    <n v="13"/>
    <n v="2"/>
    <n v="40.54"/>
    <n v="2"/>
    <n v="0.16666666666666666"/>
  </r>
  <r>
    <d v="2025-10-15T00:00:00"/>
    <x v="41"/>
    <n v="16"/>
    <n v="21"/>
    <n v="2"/>
    <n v="40.950000000000003"/>
    <n v="1"/>
    <n v="0.125"/>
  </r>
  <r>
    <d v="2025-10-15T00:00:00"/>
    <x v="6"/>
    <n v="41"/>
    <n v="51"/>
    <n v="1"/>
    <n v="27.85"/>
    <n v="1"/>
    <n v="2.4390243902439025E-2"/>
  </r>
  <r>
    <d v="2025-10-15T00:00:00"/>
    <x v="7"/>
    <n v="40"/>
    <n v="57"/>
    <n v="10"/>
    <n v="303.23"/>
    <n v="6"/>
    <n v="0.25"/>
  </r>
  <r>
    <d v="2025-10-15T00:00:00"/>
    <x v="8"/>
    <n v="148"/>
    <n v="191"/>
    <n v="30"/>
    <n v="754.22"/>
    <n v="29"/>
    <n v="0.20270270270270271"/>
  </r>
  <r>
    <d v="2025-10-15T00:00:00"/>
    <x v="9"/>
    <n v="26"/>
    <n v="34"/>
    <n v="4"/>
    <n v="101.68"/>
    <n v="4"/>
    <n v="0.15384615384615385"/>
  </r>
  <r>
    <d v="2025-10-15T00:00:00"/>
    <x v="10"/>
    <n v="39"/>
    <n v="49"/>
    <n v="13"/>
    <n v="403.46"/>
    <n v="10"/>
    <n v="0.33333333333333331"/>
  </r>
  <r>
    <d v="2025-10-15T00:00:00"/>
    <x v="11"/>
    <n v="38"/>
    <n v="63"/>
    <n v="7"/>
    <n v="210.14"/>
    <n v="5"/>
    <n v="0.18421052631578946"/>
  </r>
  <r>
    <d v="2025-10-15T00:00:00"/>
    <x v="12"/>
    <n v="101"/>
    <n v="160"/>
    <n v="19"/>
    <n v="806.81"/>
    <n v="18"/>
    <n v="0.18811881188118812"/>
  </r>
  <r>
    <d v="2025-10-15T00:00:00"/>
    <x v="12"/>
    <n v="7"/>
    <n v="9"/>
    <n v="1"/>
    <n v="44.02"/>
    <n v="1"/>
    <n v="0.14285714285714285"/>
  </r>
  <r>
    <d v="2025-10-15T00:00:00"/>
    <x v="13"/>
    <n v="140"/>
    <n v="212"/>
    <n v="16"/>
    <n v="225.49"/>
    <n v="15"/>
    <n v="0.11428571428571428"/>
  </r>
  <r>
    <d v="2025-10-15T00:00:00"/>
    <x v="13"/>
    <n v="5"/>
    <n v="5"/>
    <n v="1"/>
    <n v="19.57"/>
    <n v="1"/>
    <n v="0.2"/>
  </r>
  <r>
    <d v="2025-10-15T00:00:00"/>
    <x v="14"/>
    <n v="46"/>
    <n v="69"/>
    <n v="16"/>
    <n v="350.43"/>
    <n v="10"/>
    <n v="0.34782608695652173"/>
  </r>
  <r>
    <d v="2025-10-15T00:00:00"/>
    <x v="15"/>
    <n v="46"/>
    <n v="51"/>
    <n v="14"/>
    <n v="338.26"/>
    <n v="14"/>
    <n v="0.30434782608695654"/>
  </r>
  <r>
    <d v="2025-10-15T00:00:00"/>
    <x v="16"/>
    <n v="24"/>
    <n v="35"/>
    <n v="8"/>
    <n v="95.87"/>
    <n v="7"/>
    <n v="0.33333333333333331"/>
  </r>
  <r>
    <d v="2025-10-15T00:00:00"/>
    <x v="17"/>
    <n v="40"/>
    <n v="48"/>
    <n v="5"/>
    <n v="114.1"/>
    <n v="5"/>
    <n v="0.125"/>
  </r>
  <r>
    <d v="2025-10-15T00:00:00"/>
    <x v="18"/>
    <n v="105"/>
    <n v="150"/>
    <n v="77"/>
    <n v="2786.91"/>
    <n v="47"/>
    <n v="0.73333333333333328"/>
  </r>
  <r>
    <d v="2025-10-15T00:00:00"/>
    <x v="19"/>
    <n v="29"/>
    <n v="35"/>
    <n v="16"/>
    <n v="531.70000000000005"/>
    <n v="8"/>
    <n v="0.55172413793103448"/>
  </r>
  <r>
    <d v="2025-10-15T00:00:00"/>
    <x v="20"/>
    <n v="28"/>
    <n v="48"/>
    <n v="9"/>
    <n v="289.62"/>
    <n v="8"/>
    <n v="0.32142857142857145"/>
  </r>
  <r>
    <d v="2025-10-15T00:00:00"/>
    <x v="21"/>
    <n v="64"/>
    <n v="78"/>
    <n v="54"/>
    <n v="1474.51"/>
    <n v="23"/>
    <n v="0.84375"/>
  </r>
  <r>
    <d v="2025-10-15T00:00:00"/>
    <x v="22"/>
    <n v="44"/>
    <n v="58"/>
    <n v="11"/>
    <n v="261.10000000000002"/>
    <n v="5"/>
    <n v="0.25"/>
  </r>
  <r>
    <d v="2025-10-15T00:00:00"/>
    <x v="23"/>
    <n v="25"/>
    <n v="33"/>
    <n v="7"/>
    <n v="240.66"/>
    <n v="5"/>
    <n v="0.28000000000000003"/>
  </r>
  <r>
    <d v="2025-10-15T00:00:00"/>
    <x v="24"/>
    <n v="17"/>
    <n v="19"/>
    <n v="1"/>
    <n v="35.299999999999997"/>
    <n v="1"/>
    <n v="5.8823529411764705E-2"/>
  </r>
  <r>
    <d v="2025-10-15T00:00:00"/>
    <x v="25"/>
    <n v="17"/>
    <n v="20"/>
    <n v="4"/>
    <n v="104.73"/>
    <n v="3"/>
    <n v="0.23529411764705882"/>
  </r>
  <r>
    <d v="2025-10-15T00:00:00"/>
    <x v="26"/>
    <n v="17"/>
    <n v="20"/>
    <n v="2"/>
    <n v="49.3"/>
    <n v="2"/>
    <n v="0.11764705882352941"/>
  </r>
  <r>
    <d v="2025-10-15T00:00:00"/>
    <x v="27"/>
    <n v="24"/>
    <n v="31"/>
    <n v="13"/>
    <n v="444.21"/>
    <n v="8"/>
    <n v="0.54166666666666663"/>
  </r>
  <r>
    <d v="2025-10-15T00:00:00"/>
    <x v="28"/>
    <n v="14"/>
    <n v="18"/>
    <n v="2"/>
    <n v="68.06"/>
    <n v="2"/>
    <n v="0.14285714285714285"/>
  </r>
  <r>
    <d v="2025-10-15T00:00:00"/>
    <x v="29"/>
    <n v="101"/>
    <n v="134"/>
    <n v="24"/>
    <n v="821"/>
    <n v="22"/>
    <n v="0.23762376237623761"/>
  </r>
  <r>
    <d v="2025-10-15T00:00:00"/>
    <x v="30"/>
    <n v="70"/>
    <n v="99"/>
    <n v="15"/>
    <n v="517.11"/>
    <n v="13"/>
    <n v="0.21428571428571427"/>
  </r>
  <r>
    <d v="2025-10-15T00:00:00"/>
    <x v="31"/>
    <n v="5"/>
    <n v="5"/>
    <n v="2"/>
    <n v="59.04"/>
    <n v="2"/>
    <n v="0.4"/>
  </r>
  <r>
    <d v="2025-10-15T00:00:00"/>
    <x v="32"/>
    <n v="16"/>
    <n v="17"/>
    <n v="3"/>
    <n v="92"/>
    <n v="3"/>
    <n v="0.1875"/>
  </r>
  <r>
    <d v="2025-10-15T00:00:00"/>
    <x v="33"/>
    <n v="25"/>
    <n v="36"/>
    <n v="10"/>
    <n v="766.29"/>
    <n v="5"/>
    <n v="0.4"/>
  </r>
  <r>
    <d v="2025-10-15T00:00:00"/>
    <x v="34"/>
    <n v="26"/>
    <n v="35"/>
    <n v="14"/>
    <n v="988.44"/>
    <n v="11"/>
    <n v="0.53846153846153844"/>
  </r>
  <r>
    <d v="2025-10-15T00:00:00"/>
    <x v="35"/>
    <n v="14"/>
    <n v="16"/>
    <n v="3"/>
    <n v="35.19"/>
    <n v="3"/>
    <n v="0.21428571428571427"/>
  </r>
  <r>
    <d v="2025-10-15T00:00:00"/>
    <x v="45"/>
    <n v="15"/>
    <n v="17"/>
    <n v="1"/>
    <n v="13.55"/>
    <n v="1"/>
    <n v="6.6666666666666666E-2"/>
  </r>
  <r>
    <d v="2025-10-15T00:00:00"/>
    <x v="36"/>
    <n v="18"/>
    <n v="29"/>
    <n v="2"/>
    <n v="73.41"/>
    <n v="2"/>
    <n v="0.1111111111111111"/>
  </r>
  <r>
    <d v="2025-10-15T00:00:00"/>
    <x v="47"/>
    <n v="11"/>
    <n v="12"/>
    <n v="1"/>
    <n v="28.3"/>
    <n v="1"/>
    <n v="9.0909090909090912E-2"/>
  </r>
  <r>
    <d v="2025-10-15T00:00:00"/>
    <x v="37"/>
    <n v="6"/>
    <n v="7"/>
    <n v="3"/>
    <n v="219.71"/>
    <n v="2"/>
    <n v="0.5"/>
  </r>
  <r>
    <d v="2025-10-15T00:00:00"/>
    <x v="38"/>
    <n v="9"/>
    <n v="15"/>
    <n v="1"/>
    <n v="86.16"/>
    <n v="1"/>
    <n v="0.1111111111111111"/>
  </r>
  <r>
    <d v="2025-10-15T00:00:00"/>
    <x v="46"/>
    <n v="24"/>
    <n v="36"/>
    <n v="2"/>
    <n v="76.28"/>
    <n v="2"/>
    <n v="8.3333333333333329E-2"/>
  </r>
  <r>
    <d v="2025-10-15T00:00:00"/>
    <x v="43"/>
    <n v="27"/>
    <n v="42"/>
    <n v="4"/>
    <n v="134.22"/>
    <n v="4"/>
    <n v="0.14814814814814814"/>
  </r>
  <r>
    <d v="2025-10-16T00:00:00"/>
    <x v="0"/>
    <n v="21"/>
    <n v="25"/>
    <n v="5"/>
    <n v="224.47"/>
    <n v="4"/>
    <n v="0.23809523809523808"/>
  </r>
  <r>
    <d v="2025-10-16T00:00:00"/>
    <x v="1"/>
    <n v="23"/>
    <n v="27"/>
    <n v="6"/>
    <n v="229.06"/>
    <n v="4"/>
    <n v="0.2608695652173913"/>
  </r>
  <r>
    <d v="2025-10-16T00:00:00"/>
    <x v="39"/>
    <n v="4"/>
    <n v="4"/>
    <n v="2"/>
    <n v="60.61"/>
    <n v="2"/>
    <n v="0.5"/>
  </r>
  <r>
    <d v="2025-10-16T00:00:00"/>
    <x v="44"/>
    <n v="10"/>
    <n v="11"/>
    <n v="1"/>
    <n v="18.23"/>
    <n v="1"/>
    <n v="0.1"/>
  </r>
  <r>
    <d v="2025-10-16T00:00:00"/>
    <x v="3"/>
    <n v="21"/>
    <n v="25"/>
    <n v="1"/>
    <n v="41.33"/>
    <n v="1"/>
    <n v="4.7619047619047616E-2"/>
  </r>
  <r>
    <d v="2025-10-16T00:00:00"/>
    <x v="4"/>
    <n v="5"/>
    <n v="8"/>
    <n v="2"/>
    <n v="30.37"/>
    <n v="2"/>
    <n v="0.4"/>
  </r>
  <r>
    <d v="2025-10-16T00:00:00"/>
    <x v="5"/>
    <n v="10"/>
    <n v="11"/>
    <n v="1"/>
    <n v="26.1"/>
    <n v="1"/>
    <n v="0.1"/>
  </r>
  <r>
    <d v="2025-10-16T00:00:00"/>
    <x v="40"/>
    <n v="16"/>
    <n v="22"/>
    <n v="1"/>
    <n v="20.28"/>
    <n v="1"/>
    <n v="6.25E-2"/>
  </r>
  <r>
    <d v="2025-10-16T00:00:00"/>
    <x v="41"/>
    <n v="21"/>
    <n v="24"/>
    <n v="3"/>
    <n v="63.83"/>
    <n v="3"/>
    <n v="0.14285714285714285"/>
  </r>
  <r>
    <d v="2025-10-16T00:00:00"/>
    <x v="6"/>
    <n v="40"/>
    <n v="49"/>
    <n v="2"/>
    <n v="49.53"/>
    <n v="2"/>
    <n v="0.05"/>
  </r>
  <r>
    <d v="2025-10-16T00:00:00"/>
    <x v="7"/>
    <n v="43"/>
    <n v="69"/>
    <n v="14"/>
    <n v="408.51"/>
    <n v="11"/>
    <n v="0.32558139534883723"/>
  </r>
  <r>
    <d v="2025-10-16T00:00:00"/>
    <x v="8"/>
    <n v="134"/>
    <n v="176"/>
    <n v="24"/>
    <n v="597.34"/>
    <n v="24"/>
    <n v="0.17910447761194029"/>
  </r>
  <r>
    <d v="2025-10-16T00:00:00"/>
    <x v="9"/>
    <n v="34"/>
    <n v="45"/>
    <n v="8"/>
    <n v="188.64"/>
    <n v="8"/>
    <n v="0.23529411764705882"/>
  </r>
  <r>
    <d v="2025-10-16T00:00:00"/>
    <x v="10"/>
    <n v="53"/>
    <n v="74"/>
    <n v="7"/>
    <n v="221.47"/>
    <n v="7"/>
    <n v="0.13207547169811321"/>
  </r>
  <r>
    <d v="2025-10-16T00:00:00"/>
    <x v="11"/>
    <n v="21"/>
    <n v="29"/>
    <n v="7"/>
    <n v="186.96"/>
    <n v="5"/>
    <n v="0.33333333333333331"/>
  </r>
  <r>
    <d v="2025-10-16T00:00:00"/>
    <x v="12"/>
    <n v="117"/>
    <n v="158"/>
    <n v="16"/>
    <n v="675.32"/>
    <n v="15"/>
    <n v="0.13675213675213677"/>
  </r>
  <r>
    <d v="2025-10-16T00:00:00"/>
    <x v="12"/>
    <n v="6"/>
    <n v="9"/>
    <n v="1"/>
    <n v="49.4"/>
    <n v="1"/>
    <n v="0.16666666666666666"/>
  </r>
  <r>
    <d v="2025-10-16T00:00:00"/>
    <x v="13"/>
    <n v="165"/>
    <n v="218"/>
    <n v="29"/>
    <n v="394.88"/>
    <n v="29"/>
    <n v="0.17575757575757575"/>
  </r>
  <r>
    <d v="2025-10-16T00:00:00"/>
    <x v="13"/>
    <n v="9"/>
    <n v="11"/>
    <n v="4"/>
    <n v="63.46"/>
    <n v="4"/>
    <n v="0.44444444444444442"/>
  </r>
  <r>
    <d v="2025-10-16T00:00:00"/>
    <x v="14"/>
    <n v="37"/>
    <n v="47"/>
    <n v="4"/>
    <n v="95.72"/>
    <n v="4"/>
    <n v="0.10810810810810811"/>
  </r>
  <r>
    <d v="2025-10-16T00:00:00"/>
    <x v="15"/>
    <n v="43"/>
    <n v="62"/>
    <n v="13"/>
    <n v="298.99"/>
    <n v="13"/>
    <n v="0.30232558139534882"/>
  </r>
  <r>
    <d v="2025-10-16T00:00:00"/>
    <x v="16"/>
    <n v="28"/>
    <n v="44"/>
    <n v="9"/>
    <n v="109.04"/>
    <n v="9"/>
    <n v="0.32142857142857145"/>
  </r>
  <r>
    <d v="2025-10-16T00:00:00"/>
    <x v="17"/>
    <n v="46"/>
    <n v="53"/>
    <n v="9"/>
    <n v="193.67"/>
    <n v="9"/>
    <n v="0.19565217391304349"/>
  </r>
  <r>
    <d v="2025-10-16T00:00:00"/>
    <x v="18"/>
    <n v="132"/>
    <n v="192"/>
    <n v="93"/>
    <n v="3213.39"/>
    <n v="55"/>
    <n v="0.70454545454545459"/>
  </r>
  <r>
    <d v="2025-10-16T00:00:00"/>
    <x v="19"/>
    <n v="42"/>
    <n v="52"/>
    <n v="36"/>
    <n v="1172.75"/>
    <n v="20"/>
    <n v="0.8571428571428571"/>
  </r>
  <r>
    <d v="2025-10-16T00:00:00"/>
    <x v="20"/>
    <n v="20"/>
    <n v="27"/>
    <n v="6"/>
    <n v="198.13"/>
    <n v="5"/>
    <n v="0.3"/>
  </r>
  <r>
    <d v="2025-10-16T00:00:00"/>
    <x v="21"/>
    <n v="66"/>
    <n v="89"/>
    <n v="34"/>
    <n v="922.18"/>
    <n v="24"/>
    <n v="0.51515151515151514"/>
  </r>
  <r>
    <d v="2025-10-16T00:00:00"/>
    <x v="22"/>
    <n v="63"/>
    <n v="94"/>
    <n v="25"/>
    <n v="601.47"/>
    <n v="19"/>
    <n v="0.3968253968253968"/>
  </r>
  <r>
    <d v="2025-10-16T00:00:00"/>
    <x v="23"/>
    <n v="18"/>
    <n v="25"/>
    <n v="11"/>
    <n v="391.93"/>
    <n v="4"/>
    <n v="0.61111111111111116"/>
  </r>
  <r>
    <d v="2025-10-16T00:00:00"/>
    <x v="24"/>
    <n v="12"/>
    <n v="13"/>
    <n v="3"/>
    <n v="102.15"/>
    <n v="2"/>
    <n v="0.25"/>
  </r>
  <r>
    <d v="2025-10-16T00:00:00"/>
    <x v="25"/>
    <n v="13"/>
    <n v="15"/>
    <n v="1"/>
    <n v="33.99"/>
    <n v="1"/>
    <n v="7.6923076923076927E-2"/>
  </r>
  <r>
    <d v="2025-10-16T00:00:00"/>
    <x v="26"/>
    <n v="8"/>
    <n v="8"/>
    <n v="1"/>
    <n v="32.130000000000003"/>
    <n v="1"/>
    <n v="0.125"/>
  </r>
  <r>
    <d v="2025-10-16T00:00:00"/>
    <x v="27"/>
    <n v="17"/>
    <n v="18"/>
    <n v="8"/>
    <n v="275.23"/>
    <n v="7"/>
    <n v="0.47058823529411764"/>
  </r>
  <r>
    <d v="2025-10-16T00:00:00"/>
    <x v="28"/>
    <n v="7"/>
    <n v="11"/>
    <n v="1"/>
    <n v="31.05"/>
    <n v="1"/>
    <n v="0.14285714285714285"/>
  </r>
  <r>
    <d v="2025-10-16T00:00:00"/>
    <x v="29"/>
    <n v="77"/>
    <n v="113"/>
    <n v="30"/>
    <n v="1029.73"/>
    <n v="30"/>
    <n v="0.38961038961038963"/>
  </r>
  <r>
    <d v="2025-10-16T00:00:00"/>
    <x v="42"/>
    <n v="5"/>
    <n v="6"/>
    <n v="3"/>
    <n v="101.75"/>
    <n v="2"/>
    <n v="0.6"/>
  </r>
  <r>
    <d v="2025-10-16T00:00:00"/>
    <x v="30"/>
    <n v="79"/>
    <n v="106"/>
    <n v="48"/>
    <n v="1384.03"/>
    <n v="18"/>
    <n v="0.60759493670886078"/>
  </r>
  <r>
    <d v="2025-10-16T00:00:00"/>
    <x v="31"/>
    <n v="17"/>
    <n v="18"/>
    <n v="2"/>
    <n v="61.58"/>
    <n v="2"/>
    <n v="0.11764705882352941"/>
  </r>
  <r>
    <d v="2025-10-16T00:00:00"/>
    <x v="32"/>
    <n v="18"/>
    <n v="20"/>
    <n v="21"/>
    <n v="562.9"/>
    <n v="9"/>
    <n v="1.1666666666666667"/>
  </r>
  <r>
    <d v="2025-10-16T00:00:00"/>
    <x v="33"/>
    <n v="20"/>
    <n v="25"/>
    <n v="20"/>
    <n v="1526.74"/>
    <n v="6"/>
    <n v="1"/>
  </r>
  <r>
    <d v="2025-10-16T00:00:00"/>
    <x v="34"/>
    <n v="35"/>
    <n v="44"/>
    <n v="37"/>
    <n v="2582.92"/>
    <n v="12"/>
    <n v="1.0571428571428572"/>
  </r>
  <r>
    <d v="2025-10-16T00:00:00"/>
    <x v="35"/>
    <n v="17"/>
    <n v="19"/>
    <n v="1"/>
    <n v="12.84"/>
    <n v="1"/>
    <n v="5.8823529411764705E-2"/>
  </r>
  <r>
    <d v="2025-10-16T00:00:00"/>
    <x v="45"/>
    <n v="15"/>
    <n v="18"/>
    <n v="2"/>
    <n v="21.24"/>
    <n v="2"/>
    <n v="0.13333333333333333"/>
  </r>
  <r>
    <d v="2025-10-16T00:00:00"/>
    <x v="36"/>
    <n v="12"/>
    <n v="14"/>
    <n v="2"/>
    <n v="75.989999999999995"/>
    <n v="2"/>
    <n v="0.16666666666666666"/>
  </r>
  <r>
    <d v="2025-10-16T00:00:00"/>
    <x v="47"/>
    <n v="14"/>
    <n v="17"/>
    <n v="3"/>
    <n v="97.91"/>
    <n v="1"/>
    <n v="0.21428571428571427"/>
  </r>
  <r>
    <d v="2025-10-16T00:00:00"/>
    <x v="37"/>
    <n v="11"/>
    <n v="15"/>
    <n v="14"/>
    <n v="1087.98"/>
    <n v="2"/>
    <n v="1.2727272727272727"/>
  </r>
  <r>
    <d v="2025-10-16T00:00:00"/>
    <x v="38"/>
    <n v="4"/>
    <n v="4"/>
    <n v="2"/>
    <n v="158.38"/>
    <n v="2"/>
    <n v="0.5"/>
  </r>
  <r>
    <d v="2025-10-16T00:00:00"/>
    <x v="46"/>
    <n v="33"/>
    <n v="41"/>
    <n v="2"/>
    <n v="77.510000000000005"/>
    <n v="2"/>
    <n v="6.0606060606060608E-2"/>
  </r>
  <r>
    <d v="2025-10-16T00:00:00"/>
    <x v="43"/>
    <n v="19"/>
    <n v="25"/>
    <n v="2"/>
    <n v="59.02"/>
    <n v="2"/>
    <n v="0.10526315789473684"/>
  </r>
  <r>
    <d v="2025-10-17T00:00:00"/>
    <x v="0"/>
    <n v="27"/>
    <n v="41"/>
    <n v="10"/>
    <n v="434.24"/>
    <n v="10"/>
    <n v="0.37037037037037035"/>
  </r>
  <r>
    <d v="2025-10-17T00:00:00"/>
    <x v="1"/>
    <n v="23"/>
    <n v="31"/>
    <n v="6"/>
    <n v="207.59"/>
    <n v="2"/>
    <n v="0.2608695652173913"/>
  </r>
  <r>
    <d v="2025-10-17T00:00:00"/>
    <x v="2"/>
    <n v="8"/>
    <n v="11"/>
    <n v="6"/>
    <n v="241.14"/>
    <n v="2"/>
    <n v="0.75"/>
  </r>
  <r>
    <d v="2025-10-17T00:00:00"/>
    <x v="39"/>
    <n v="5"/>
    <n v="6"/>
    <n v="1"/>
    <n v="28.5"/>
    <n v="1"/>
    <n v="0.2"/>
  </r>
  <r>
    <d v="2025-10-17T00:00:00"/>
    <x v="3"/>
    <n v="14"/>
    <n v="19"/>
    <n v="3"/>
    <n v="126.68"/>
    <n v="1"/>
    <n v="0.21428571428571427"/>
  </r>
  <r>
    <d v="2025-10-17T00:00:00"/>
    <x v="4"/>
    <n v="7"/>
    <n v="9"/>
    <n v="1"/>
    <n v="14.06"/>
    <n v="1"/>
    <n v="0.14285714285714285"/>
  </r>
  <r>
    <d v="2025-10-17T00:00:00"/>
    <x v="41"/>
    <n v="36"/>
    <n v="38"/>
    <n v="2"/>
    <n v="48.79"/>
    <n v="2"/>
    <n v="5.5555555555555552E-2"/>
  </r>
  <r>
    <d v="2025-10-17T00:00:00"/>
    <x v="6"/>
    <n v="39"/>
    <n v="50"/>
    <n v="2"/>
    <n v="45.63"/>
    <n v="2"/>
    <n v="5.128205128205128E-2"/>
  </r>
  <r>
    <d v="2025-10-17T00:00:00"/>
    <x v="7"/>
    <n v="37"/>
    <n v="59"/>
    <n v="4"/>
    <n v="105.85"/>
    <n v="4"/>
    <n v="0.10810810810810811"/>
  </r>
  <r>
    <d v="2025-10-17T00:00:00"/>
    <x v="8"/>
    <n v="84"/>
    <n v="107"/>
    <n v="11"/>
    <n v="283.52"/>
    <n v="11"/>
    <n v="0.13095238095238096"/>
  </r>
  <r>
    <d v="2025-10-17T00:00:00"/>
    <x v="10"/>
    <n v="41"/>
    <n v="55"/>
    <n v="5"/>
    <n v="154.34"/>
    <n v="4"/>
    <n v="0.12195121951219512"/>
  </r>
  <r>
    <d v="2025-10-17T00:00:00"/>
    <x v="11"/>
    <n v="24"/>
    <n v="39"/>
    <n v="4"/>
    <n v="126.88"/>
    <n v="3"/>
    <n v="0.16666666666666666"/>
  </r>
  <r>
    <d v="2025-10-17T00:00:00"/>
    <x v="12"/>
    <n v="71"/>
    <n v="100"/>
    <n v="9"/>
    <n v="382.42"/>
    <n v="9"/>
    <n v="0.12676056338028169"/>
  </r>
  <r>
    <d v="2025-10-17T00:00:00"/>
    <x v="12"/>
    <n v="6"/>
    <n v="8"/>
    <n v="1"/>
    <n v="56.7"/>
    <n v="1"/>
    <n v="0.16666666666666666"/>
  </r>
  <r>
    <d v="2025-10-17T00:00:00"/>
    <x v="13"/>
    <n v="114"/>
    <n v="152"/>
    <n v="23"/>
    <n v="311.42"/>
    <n v="21"/>
    <n v="0.20175438596491227"/>
  </r>
  <r>
    <d v="2025-10-17T00:00:00"/>
    <x v="14"/>
    <n v="29"/>
    <n v="45"/>
    <n v="3"/>
    <n v="73.430000000000007"/>
    <n v="3"/>
    <n v="0.10344827586206896"/>
  </r>
  <r>
    <d v="2025-10-17T00:00:00"/>
    <x v="15"/>
    <n v="20"/>
    <n v="26"/>
    <n v="5"/>
    <n v="122.16"/>
    <n v="2"/>
    <n v="0.25"/>
  </r>
  <r>
    <d v="2025-10-17T00:00:00"/>
    <x v="16"/>
    <n v="18"/>
    <n v="23"/>
    <n v="6"/>
    <n v="68.569999999999993"/>
    <n v="6"/>
    <n v="0.33333333333333331"/>
  </r>
  <r>
    <d v="2025-10-17T00:00:00"/>
    <x v="17"/>
    <n v="36"/>
    <n v="44"/>
    <n v="4"/>
    <n v="84.43"/>
    <n v="4"/>
    <n v="0.1111111111111111"/>
  </r>
  <r>
    <d v="2025-10-17T00:00:00"/>
    <x v="18"/>
    <n v="69"/>
    <n v="101"/>
    <n v="45"/>
    <n v="1634.86"/>
    <n v="24"/>
    <n v="0.65217391304347827"/>
  </r>
  <r>
    <d v="2025-10-17T00:00:00"/>
    <x v="19"/>
    <n v="17"/>
    <n v="26"/>
    <n v="14"/>
    <n v="445.62"/>
    <n v="11"/>
    <n v="0.82352941176470584"/>
  </r>
  <r>
    <d v="2025-10-17T00:00:00"/>
    <x v="20"/>
    <n v="13"/>
    <n v="19"/>
    <n v="6"/>
    <n v="188.66"/>
    <n v="4"/>
    <n v="0.46153846153846156"/>
  </r>
  <r>
    <d v="2025-10-17T00:00:00"/>
    <x v="21"/>
    <n v="38"/>
    <n v="53"/>
    <n v="34"/>
    <n v="930.49"/>
    <n v="18"/>
    <n v="0.89473684210526316"/>
  </r>
  <r>
    <d v="2025-10-17T00:00:00"/>
    <x v="22"/>
    <n v="32"/>
    <n v="40"/>
    <n v="23"/>
    <n v="550.30999999999995"/>
    <n v="12"/>
    <n v="0.71875"/>
  </r>
  <r>
    <d v="2025-10-17T00:00:00"/>
    <x v="23"/>
    <n v="14"/>
    <n v="18"/>
    <n v="2"/>
    <n v="77.510000000000005"/>
    <n v="2"/>
    <n v="0.14285714285714285"/>
  </r>
  <r>
    <d v="2025-10-17T00:00:00"/>
    <x v="24"/>
    <n v="9"/>
    <n v="16"/>
    <n v="2"/>
    <n v="66.14"/>
    <n v="2"/>
    <n v="0.22222222222222221"/>
  </r>
  <r>
    <d v="2025-10-17T00:00:00"/>
    <x v="25"/>
    <n v="12"/>
    <n v="16"/>
    <n v="8"/>
    <n v="238.27"/>
    <n v="7"/>
    <n v="0.66666666666666663"/>
  </r>
  <r>
    <d v="2025-10-17T00:00:00"/>
    <x v="26"/>
    <n v="9"/>
    <n v="10"/>
    <n v="1"/>
    <n v="27.27"/>
    <n v="1"/>
    <n v="0.1111111111111111"/>
  </r>
  <r>
    <d v="2025-10-17T00:00:00"/>
    <x v="27"/>
    <n v="16"/>
    <n v="20"/>
    <n v="6"/>
    <n v="209.52"/>
    <n v="4"/>
    <n v="0.375"/>
  </r>
  <r>
    <d v="2025-10-17T00:00:00"/>
    <x v="29"/>
    <n v="64"/>
    <n v="99"/>
    <n v="22"/>
    <n v="769.55"/>
    <n v="20"/>
    <n v="0.34375"/>
  </r>
  <r>
    <d v="2025-10-17T00:00:00"/>
    <x v="30"/>
    <n v="83"/>
    <n v="106"/>
    <n v="20"/>
    <n v="642.15"/>
    <n v="8"/>
    <n v="0.24096385542168675"/>
  </r>
  <r>
    <d v="2025-10-17T00:00:00"/>
    <x v="32"/>
    <n v="18"/>
    <n v="23"/>
    <n v="18"/>
    <n v="487.71"/>
    <n v="9"/>
    <n v="1"/>
  </r>
  <r>
    <d v="2025-10-17T00:00:00"/>
    <x v="33"/>
    <n v="20"/>
    <n v="26"/>
    <n v="10"/>
    <n v="773.41"/>
    <n v="5"/>
    <n v="0.5"/>
  </r>
  <r>
    <d v="2025-10-17T00:00:00"/>
    <x v="34"/>
    <n v="18"/>
    <n v="20"/>
    <n v="1"/>
    <n v="70.099999999999994"/>
    <n v="1"/>
    <n v="5.5555555555555552E-2"/>
  </r>
  <r>
    <d v="2025-10-17T00:00:00"/>
    <x v="35"/>
    <n v="13"/>
    <n v="18"/>
    <n v="2"/>
    <n v="24.24"/>
    <n v="2"/>
    <n v="0.15384615384615385"/>
  </r>
  <r>
    <d v="2025-10-17T00:00:00"/>
    <x v="45"/>
    <n v="11"/>
    <n v="16"/>
    <n v="2"/>
    <n v="22.3"/>
    <n v="2"/>
    <n v="0.18181818181818182"/>
  </r>
  <r>
    <d v="2025-10-17T00:00:00"/>
    <x v="37"/>
    <n v="4"/>
    <n v="5"/>
    <n v="2"/>
    <n v="133.99"/>
    <n v="2"/>
    <n v="0.5"/>
  </r>
  <r>
    <d v="2025-10-17T00:00:00"/>
    <x v="38"/>
    <n v="5"/>
    <n v="7"/>
    <n v="1"/>
    <n v="95.12"/>
    <n v="1"/>
    <n v="0.2"/>
  </r>
  <r>
    <d v="2025-10-17T00:00:00"/>
    <x v="46"/>
    <n v="26"/>
    <n v="37"/>
    <n v="7"/>
    <n v="225.52"/>
    <n v="5"/>
    <n v="0.26923076923076922"/>
  </r>
  <r>
    <d v="2025-10-17T00:00:00"/>
    <x v="43"/>
    <n v="13"/>
    <n v="17"/>
    <n v="2"/>
    <n v="71.92"/>
    <n v="2"/>
    <n v="0.15384615384615385"/>
  </r>
  <r>
    <d v="2025-10-18T00:00:00"/>
    <x v="0"/>
    <n v="15"/>
    <n v="22"/>
    <n v="1"/>
    <n v="49.63"/>
    <n v="1"/>
    <n v="6.6666666666666666E-2"/>
  </r>
  <r>
    <d v="2025-10-18T00:00:00"/>
    <x v="39"/>
    <n v="2"/>
    <n v="2"/>
    <n v="2"/>
    <n v="54.95"/>
    <n v="1"/>
    <n v="1"/>
  </r>
  <r>
    <d v="2025-10-18T00:00:00"/>
    <x v="4"/>
    <n v="8"/>
    <n v="8"/>
    <n v="1"/>
    <n v="15.68"/>
    <n v="1"/>
    <n v="0.125"/>
  </r>
  <r>
    <d v="2025-10-18T00:00:00"/>
    <x v="40"/>
    <n v="19"/>
    <n v="22"/>
    <n v="2"/>
    <n v="41.99"/>
    <n v="2"/>
    <n v="0.10526315789473684"/>
  </r>
  <r>
    <d v="2025-10-18T00:00:00"/>
    <x v="41"/>
    <n v="16"/>
    <n v="19"/>
    <n v="1"/>
    <n v="19.21"/>
    <n v="1"/>
    <n v="6.25E-2"/>
  </r>
  <r>
    <d v="2025-10-18T00:00:00"/>
    <x v="6"/>
    <n v="29"/>
    <n v="48"/>
    <n v="2"/>
    <n v="48.6"/>
    <n v="2"/>
    <n v="6.8965517241379309E-2"/>
  </r>
  <r>
    <d v="2025-10-18T00:00:00"/>
    <x v="7"/>
    <n v="30"/>
    <n v="44"/>
    <n v="10"/>
    <n v="312.51"/>
    <n v="8"/>
    <n v="0.33333333333333331"/>
  </r>
  <r>
    <d v="2025-10-18T00:00:00"/>
    <x v="8"/>
    <n v="76"/>
    <n v="99"/>
    <n v="12"/>
    <n v="302.66000000000003"/>
    <n v="12"/>
    <n v="0.15789473684210525"/>
  </r>
  <r>
    <d v="2025-10-18T00:00:00"/>
    <x v="9"/>
    <n v="11"/>
    <n v="13"/>
    <n v="1"/>
    <n v="20.16"/>
    <n v="1"/>
    <n v="9.0909090909090912E-2"/>
  </r>
  <r>
    <d v="2025-10-18T00:00:00"/>
    <x v="10"/>
    <n v="38"/>
    <n v="41"/>
    <n v="2"/>
    <n v="71.819999999999993"/>
    <n v="2"/>
    <n v="5.2631578947368418E-2"/>
  </r>
  <r>
    <d v="2025-10-18T00:00:00"/>
    <x v="11"/>
    <n v="20"/>
    <n v="23"/>
    <n v="3"/>
    <n v="89.59"/>
    <n v="1"/>
    <n v="0.15"/>
  </r>
  <r>
    <d v="2025-10-18T00:00:00"/>
    <x v="12"/>
    <n v="77"/>
    <n v="112"/>
    <n v="9"/>
    <n v="362.84"/>
    <n v="9"/>
    <n v="0.11688311688311688"/>
  </r>
  <r>
    <d v="2025-10-18T00:00:00"/>
    <x v="13"/>
    <n v="111"/>
    <n v="152"/>
    <n v="13"/>
    <n v="174.02"/>
    <n v="12"/>
    <n v="0.11711711711711711"/>
  </r>
  <r>
    <d v="2025-10-18T00:00:00"/>
    <x v="14"/>
    <n v="41"/>
    <n v="59"/>
    <n v="7"/>
    <n v="154.47"/>
    <n v="5"/>
    <n v="0.17073170731707318"/>
  </r>
  <r>
    <d v="2025-10-18T00:00:00"/>
    <x v="15"/>
    <n v="26"/>
    <n v="32"/>
    <n v="4"/>
    <n v="100.1"/>
    <n v="4"/>
    <n v="0.15384615384615385"/>
  </r>
  <r>
    <d v="2025-10-18T00:00:00"/>
    <x v="16"/>
    <n v="23"/>
    <n v="36"/>
    <n v="10"/>
    <n v="114.8"/>
    <n v="10"/>
    <n v="0.43478260869565216"/>
  </r>
  <r>
    <d v="2025-10-18T00:00:00"/>
    <x v="17"/>
    <n v="61"/>
    <n v="85"/>
    <n v="5"/>
    <n v="104.32"/>
    <n v="5"/>
    <n v="8.1967213114754092E-2"/>
  </r>
  <r>
    <d v="2025-10-18T00:00:00"/>
    <x v="18"/>
    <n v="65"/>
    <n v="96"/>
    <n v="39"/>
    <n v="1424.23"/>
    <n v="28"/>
    <n v="0.6"/>
  </r>
  <r>
    <d v="2025-10-18T00:00:00"/>
    <x v="19"/>
    <n v="10"/>
    <n v="13"/>
    <n v="3"/>
    <n v="88.18"/>
    <n v="3"/>
    <n v="0.3"/>
  </r>
  <r>
    <d v="2025-10-18T00:00:00"/>
    <x v="20"/>
    <n v="11"/>
    <n v="14"/>
    <n v="12"/>
    <n v="368.2"/>
    <n v="7"/>
    <n v="1.0909090909090908"/>
  </r>
  <r>
    <d v="2025-10-18T00:00:00"/>
    <x v="21"/>
    <n v="26"/>
    <n v="33"/>
    <n v="15"/>
    <n v="404.45"/>
    <n v="11"/>
    <n v="0.57692307692307687"/>
  </r>
  <r>
    <d v="2025-10-18T00:00:00"/>
    <x v="22"/>
    <n v="39"/>
    <n v="52"/>
    <n v="8"/>
    <n v="186.48"/>
    <n v="8"/>
    <n v="0.20512820512820512"/>
  </r>
  <r>
    <d v="2025-10-18T00:00:00"/>
    <x v="23"/>
    <n v="10"/>
    <n v="12"/>
    <n v="1"/>
    <n v="35.29"/>
    <n v="1"/>
    <n v="0.1"/>
  </r>
  <r>
    <d v="2025-10-18T00:00:00"/>
    <x v="24"/>
    <n v="9"/>
    <n v="12"/>
    <n v="2"/>
    <n v="69.290000000000006"/>
    <n v="2"/>
    <n v="0.22222222222222221"/>
  </r>
  <r>
    <d v="2025-10-18T00:00:00"/>
    <x v="26"/>
    <n v="2"/>
    <n v="4"/>
    <n v="1"/>
    <n v="28.22"/>
    <n v="1"/>
    <n v="0.5"/>
  </r>
  <r>
    <d v="2025-10-18T00:00:00"/>
    <x v="27"/>
    <n v="10"/>
    <n v="14"/>
    <n v="7"/>
    <n v="239.24"/>
    <n v="4"/>
    <n v="0.7"/>
  </r>
  <r>
    <d v="2025-10-18T00:00:00"/>
    <x v="28"/>
    <n v="2"/>
    <n v="3"/>
    <n v="6"/>
    <n v="216.43"/>
    <n v="2"/>
    <n v="3"/>
  </r>
  <r>
    <d v="2025-10-18T00:00:00"/>
    <x v="29"/>
    <n v="57"/>
    <n v="87"/>
    <n v="11"/>
    <n v="379.01"/>
    <n v="11"/>
    <n v="0.19298245614035087"/>
  </r>
  <r>
    <d v="2025-10-18T00:00:00"/>
    <x v="30"/>
    <n v="45"/>
    <n v="65"/>
    <n v="6"/>
    <n v="219.43"/>
    <n v="4"/>
    <n v="0.13333333333333333"/>
  </r>
  <r>
    <d v="2025-10-18T00:00:00"/>
    <x v="32"/>
    <n v="11"/>
    <n v="12"/>
    <n v="3"/>
    <n v="79.19"/>
    <n v="3"/>
    <n v="0.27272727272727271"/>
  </r>
  <r>
    <d v="2025-10-18T00:00:00"/>
    <x v="33"/>
    <n v="13"/>
    <n v="13"/>
    <n v="6"/>
    <n v="450.39"/>
    <n v="5"/>
    <n v="0.46153846153846156"/>
  </r>
  <r>
    <d v="2025-10-18T00:00:00"/>
    <x v="34"/>
    <n v="13"/>
    <n v="16"/>
    <n v="1"/>
    <n v="81.900000000000006"/>
    <n v="1"/>
    <n v="7.6923076923076927E-2"/>
  </r>
  <r>
    <d v="2025-10-18T00:00:00"/>
    <x v="35"/>
    <n v="10"/>
    <n v="10"/>
    <n v="2"/>
    <n v="30.26"/>
    <n v="2"/>
    <n v="0.2"/>
  </r>
  <r>
    <d v="2025-10-18T00:00:00"/>
    <x v="45"/>
    <n v="13"/>
    <n v="16"/>
    <n v="1"/>
    <n v="14.22"/>
    <n v="1"/>
    <n v="7.6923076923076927E-2"/>
  </r>
  <r>
    <d v="2025-10-18T00:00:00"/>
    <x v="47"/>
    <n v="6"/>
    <n v="6"/>
    <n v="1"/>
    <n v="35.270000000000003"/>
    <n v="1"/>
    <n v="0.16666666666666666"/>
  </r>
  <r>
    <d v="2025-10-18T00:00:00"/>
    <x v="37"/>
    <n v="2"/>
    <n v="2"/>
    <n v="1"/>
    <n v="74.14"/>
    <n v="1"/>
    <n v="0.5"/>
  </r>
  <r>
    <d v="2025-10-18T00:00:00"/>
    <x v="46"/>
    <n v="33"/>
    <n v="46"/>
    <n v="2"/>
    <n v="63.17"/>
    <n v="2"/>
    <n v="6.0606060606060608E-2"/>
  </r>
  <r>
    <d v="2025-10-18T00:00:00"/>
    <x v="43"/>
    <n v="18"/>
    <n v="20"/>
    <n v="3"/>
    <n v="89.36"/>
    <n v="2"/>
    <n v="0.16666666666666666"/>
  </r>
  <r>
    <d v="2025-10-19T00:00:00"/>
    <x v="0"/>
    <n v="14"/>
    <n v="17"/>
    <n v="3"/>
    <n v="115.3"/>
    <n v="3"/>
    <n v="0.21428571428571427"/>
  </r>
  <r>
    <d v="2025-10-19T00:00:00"/>
    <x v="1"/>
    <n v="14"/>
    <n v="16"/>
    <n v="1"/>
    <n v="33.909999999999997"/>
    <n v="1"/>
    <n v="7.1428571428571425E-2"/>
  </r>
  <r>
    <d v="2025-10-19T00:00:00"/>
    <x v="2"/>
    <n v="9"/>
    <n v="10"/>
    <n v="2"/>
    <n v="68.77"/>
    <n v="2"/>
    <n v="0.22222222222222221"/>
  </r>
  <r>
    <d v="2025-10-19T00:00:00"/>
    <x v="39"/>
    <n v="10"/>
    <n v="12"/>
    <n v="2"/>
    <n v="66.400000000000006"/>
    <n v="1"/>
    <n v="0.2"/>
  </r>
  <r>
    <d v="2025-10-19T00:00:00"/>
    <x v="49"/>
    <n v="5"/>
    <n v="11"/>
    <n v="3"/>
    <n v="99.64"/>
    <n v="2"/>
    <n v="0.6"/>
  </r>
  <r>
    <d v="2025-10-19T00:00:00"/>
    <x v="4"/>
    <n v="10"/>
    <n v="12"/>
    <n v="1"/>
    <n v="16.43"/>
    <n v="1"/>
    <n v="0.1"/>
  </r>
  <r>
    <d v="2025-10-19T00:00:00"/>
    <x v="5"/>
    <n v="14"/>
    <n v="14"/>
    <n v="2"/>
    <n v="47.4"/>
    <n v="2"/>
    <n v="0.14285714285714285"/>
  </r>
  <r>
    <d v="2025-10-19T00:00:00"/>
    <x v="40"/>
    <n v="36"/>
    <n v="44"/>
    <n v="1"/>
    <n v="21.06"/>
    <n v="1"/>
    <n v="2.7777777777777776E-2"/>
  </r>
  <r>
    <d v="2025-10-19T00:00:00"/>
    <x v="41"/>
    <n v="20"/>
    <n v="31"/>
    <n v="1"/>
    <n v="21.94"/>
    <n v="1"/>
    <n v="0.05"/>
  </r>
  <r>
    <d v="2025-10-19T00:00:00"/>
    <x v="6"/>
    <n v="32"/>
    <n v="40"/>
    <n v="7"/>
    <n v="169.31"/>
    <n v="7"/>
    <n v="0.21875"/>
  </r>
  <r>
    <d v="2025-10-19T00:00:00"/>
    <x v="7"/>
    <n v="38"/>
    <n v="56"/>
    <n v="11"/>
    <n v="332.55"/>
    <n v="8"/>
    <n v="0.28947368421052633"/>
  </r>
  <r>
    <d v="2025-10-19T00:00:00"/>
    <x v="8"/>
    <n v="135"/>
    <n v="174"/>
    <n v="20"/>
    <n v="489.96"/>
    <n v="17"/>
    <n v="0.14814814814814814"/>
  </r>
  <r>
    <d v="2025-10-19T00:00:00"/>
    <x v="9"/>
    <n v="34"/>
    <n v="49"/>
    <n v="4"/>
    <n v="89.72"/>
    <n v="4"/>
    <n v="0.11764705882352941"/>
  </r>
  <r>
    <d v="2025-10-19T00:00:00"/>
    <x v="10"/>
    <n v="11"/>
    <n v="13"/>
    <n v="4"/>
    <n v="135.47"/>
    <n v="3"/>
    <n v="0.36363636363636365"/>
  </r>
  <r>
    <d v="2025-10-19T00:00:00"/>
    <x v="11"/>
    <n v="20"/>
    <n v="28"/>
    <n v="5"/>
    <n v="135.31"/>
    <n v="4"/>
    <n v="0.25"/>
  </r>
  <r>
    <d v="2025-10-19T00:00:00"/>
    <x v="12"/>
    <n v="58"/>
    <n v="91"/>
    <n v="10"/>
    <n v="413.39"/>
    <n v="10"/>
    <n v="0.17241379310344829"/>
  </r>
  <r>
    <d v="2025-10-19T00:00:00"/>
    <x v="12"/>
    <n v="14"/>
    <n v="19"/>
    <n v="1"/>
    <n v="56.99"/>
    <n v="1"/>
    <n v="7.1428571428571425E-2"/>
  </r>
  <r>
    <d v="2025-10-19T00:00:00"/>
    <x v="13"/>
    <n v="117"/>
    <n v="156"/>
    <n v="19"/>
    <n v="265.41000000000003"/>
    <n v="18"/>
    <n v="0.1623931623931624"/>
  </r>
  <r>
    <d v="2025-10-19T00:00:00"/>
    <x v="13"/>
    <n v="6"/>
    <n v="10"/>
    <n v="1"/>
    <n v="16.63"/>
    <n v="1"/>
    <n v="0.16666666666666666"/>
  </r>
  <r>
    <d v="2025-10-19T00:00:00"/>
    <x v="14"/>
    <n v="51"/>
    <n v="70"/>
    <n v="8"/>
    <n v="187.38"/>
    <n v="6"/>
    <n v="0.15686274509803921"/>
  </r>
  <r>
    <d v="2025-10-19T00:00:00"/>
    <x v="15"/>
    <n v="39"/>
    <n v="54"/>
    <n v="4"/>
    <n v="95.48"/>
    <n v="4"/>
    <n v="0.10256410256410256"/>
  </r>
  <r>
    <d v="2025-10-19T00:00:00"/>
    <x v="16"/>
    <n v="37"/>
    <n v="43"/>
    <n v="3"/>
    <n v="37.22"/>
    <n v="3"/>
    <n v="8.1081081081081086E-2"/>
  </r>
  <r>
    <d v="2025-10-19T00:00:00"/>
    <x v="17"/>
    <n v="53"/>
    <n v="62"/>
    <n v="7"/>
    <n v="157.76"/>
    <n v="7"/>
    <n v="0.13207547169811321"/>
  </r>
  <r>
    <d v="2025-10-19T00:00:00"/>
    <x v="18"/>
    <n v="104"/>
    <n v="135"/>
    <n v="40"/>
    <n v="1452.84"/>
    <n v="31"/>
    <n v="0.38461538461538464"/>
  </r>
  <r>
    <d v="2025-10-19T00:00:00"/>
    <x v="19"/>
    <n v="22"/>
    <n v="32"/>
    <n v="4"/>
    <n v="143.24"/>
    <n v="4"/>
    <n v="0.18181818181818182"/>
  </r>
  <r>
    <d v="2025-10-19T00:00:00"/>
    <x v="20"/>
    <n v="20"/>
    <n v="26"/>
    <n v="9"/>
    <n v="281.08999999999997"/>
    <n v="6"/>
    <n v="0.45"/>
  </r>
  <r>
    <d v="2025-10-19T00:00:00"/>
    <x v="21"/>
    <n v="43"/>
    <n v="53"/>
    <n v="40"/>
    <n v="1100.32"/>
    <n v="18"/>
    <n v="0.93023255813953487"/>
  </r>
  <r>
    <d v="2025-10-19T00:00:00"/>
    <x v="22"/>
    <n v="31"/>
    <n v="38"/>
    <n v="11"/>
    <n v="257.51"/>
    <n v="6"/>
    <n v="0.35483870967741937"/>
  </r>
  <r>
    <d v="2025-10-19T00:00:00"/>
    <x v="23"/>
    <n v="26"/>
    <n v="30"/>
    <n v="3"/>
    <n v="118.84"/>
    <n v="2"/>
    <n v="0.11538461538461539"/>
  </r>
  <r>
    <d v="2025-10-19T00:00:00"/>
    <x v="24"/>
    <n v="19"/>
    <n v="26"/>
    <n v="1"/>
    <n v="36.049999999999997"/>
    <n v="1"/>
    <n v="5.2631578947368418E-2"/>
  </r>
  <r>
    <d v="2025-10-19T00:00:00"/>
    <x v="25"/>
    <n v="16"/>
    <n v="20"/>
    <n v="1"/>
    <n v="27.63"/>
    <n v="1"/>
    <n v="6.25E-2"/>
  </r>
  <r>
    <d v="2025-10-19T00:00:00"/>
    <x v="26"/>
    <n v="11"/>
    <n v="16"/>
    <n v="1"/>
    <n v="26.84"/>
    <n v="1"/>
    <n v="9.0909090909090912E-2"/>
  </r>
  <r>
    <d v="2025-10-19T00:00:00"/>
    <x v="27"/>
    <n v="16"/>
    <n v="17"/>
    <n v="3"/>
    <n v="108.28"/>
    <n v="3"/>
    <n v="0.1875"/>
  </r>
  <r>
    <d v="2025-10-19T00:00:00"/>
    <x v="29"/>
    <n v="84"/>
    <n v="109"/>
    <n v="13"/>
    <n v="434.82"/>
    <n v="13"/>
    <n v="0.15476190476190477"/>
  </r>
  <r>
    <d v="2025-10-19T00:00:00"/>
    <x v="42"/>
    <n v="10"/>
    <n v="10"/>
    <n v="1"/>
    <n v="36.22"/>
    <n v="1"/>
    <n v="0.1"/>
  </r>
  <r>
    <d v="2025-10-19T00:00:00"/>
    <x v="30"/>
    <n v="84"/>
    <n v="113"/>
    <n v="9"/>
    <n v="314.14"/>
    <n v="8"/>
    <n v="0.10714285714285714"/>
  </r>
  <r>
    <d v="2025-10-19T00:00:00"/>
    <x v="31"/>
    <n v="9"/>
    <n v="9"/>
    <n v="2"/>
    <n v="52.22"/>
    <n v="2"/>
    <n v="0.22222222222222221"/>
  </r>
  <r>
    <d v="2025-10-19T00:00:00"/>
    <x v="32"/>
    <n v="17"/>
    <n v="21"/>
    <n v="4"/>
    <n v="109.92"/>
    <n v="4"/>
    <n v="0.23529411764705882"/>
  </r>
  <r>
    <d v="2025-10-19T00:00:00"/>
    <x v="33"/>
    <n v="19"/>
    <n v="20"/>
    <n v="3"/>
    <n v="272.85000000000002"/>
    <n v="3"/>
    <n v="0.15789473684210525"/>
  </r>
  <r>
    <d v="2025-10-19T00:00:00"/>
    <x v="34"/>
    <n v="15"/>
    <n v="19"/>
    <n v="12"/>
    <n v="873.42"/>
    <n v="9"/>
    <n v="0.8"/>
  </r>
  <r>
    <d v="2025-10-19T00:00:00"/>
    <x v="45"/>
    <n v="11"/>
    <n v="12"/>
    <n v="2"/>
    <n v="21.64"/>
    <n v="2"/>
    <n v="0.18181818181818182"/>
  </r>
  <r>
    <d v="2025-10-19T00:00:00"/>
    <x v="36"/>
    <n v="11"/>
    <n v="21"/>
    <n v="3"/>
    <n v="89.72"/>
    <n v="3"/>
    <n v="0.27272727272727271"/>
  </r>
  <r>
    <d v="2025-10-19T00:00:00"/>
    <x v="37"/>
    <n v="10"/>
    <n v="14"/>
    <n v="3"/>
    <n v="254.79"/>
    <n v="2"/>
    <n v="0.3"/>
  </r>
  <r>
    <d v="2025-10-19T00:00:00"/>
    <x v="38"/>
    <n v="4"/>
    <n v="4"/>
    <n v="5"/>
    <n v="475.73"/>
    <n v="4"/>
    <n v="1.25"/>
  </r>
  <r>
    <d v="2025-10-19T00:00:00"/>
    <x v="46"/>
    <n v="42"/>
    <n v="61"/>
    <n v="3"/>
    <n v="112.13"/>
    <n v="3"/>
    <n v="7.1428571428571425E-2"/>
  </r>
  <r>
    <d v="2025-10-19T00:00:00"/>
    <x v="43"/>
    <n v="18"/>
    <n v="21"/>
    <n v="4"/>
    <n v="115.81"/>
    <n v="4"/>
    <n v="0.22222222222222221"/>
  </r>
  <r>
    <d v="2025-10-20T00:00:00"/>
    <x v="0"/>
    <n v="13"/>
    <n v="15"/>
    <n v="7"/>
    <n v="313.10000000000002"/>
    <n v="6"/>
    <n v="0.53846153846153844"/>
  </r>
  <r>
    <d v="2025-10-20T00:00:00"/>
    <x v="1"/>
    <n v="12"/>
    <n v="15"/>
    <n v="2"/>
    <n v="81.91"/>
    <n v="2"/>
    <n v="0.16666666666666666"/>
  </r>
  <r>
    <d v="2025-10-20T00:00:00"/>
    <x v="2"/>
    <n v="6"/>
    <n v="8"/>
    <n v="2"/>
    <n v="77.209999999999994"/>
    <n v="2"/>
    <n v="0.33333333333333331"/>
  </r>
  <r>
    <d v="2025-10-20T00:00:00"/>
    <x v="39"/>
    <n v="3"/>
    <n v="5"/>
    <n v="1"/>
    <n v="37.409999999999997"/>
    <n v="1"/>
    <n v="0.33333333333333331"/>
  </r>
  <r>
    <d v="2025-10-20T00:00:00"/>
    <x v="44"/>
    <n v="6"/>
    <n v="6"/>
    <n v="1"/>
    <n v="19"/>
    <n v="1"/>
    <n v="0.16666666666666666"/>
  </r>
  <r>
    <d v="2025-10-20T00:00:00"/>
    <x v="3"/>
    <n v="9"/>
    <n v="11"/>
    <n v="1"/>
    <n v="36"/>
    <n v="1"/>
    <n v="0.1111111111111111"/>
  </r>
  <r>
    <d v="2025-10-20T00:00:00"/>
    <x v="4"/>
    <n v="1"/>
    <n v="1"/>
    <n v="1"/>
    <n v="19.71"/>
    <n v="1"/>
    <n v="1"/>
  </r>
  <r>
    <d v="2025-10-20T00:00:00"/>
    <x v="40"/>
    <n v="8"/>
    <n v="11"/>
    <n v="1"/>
    <n v="20.05"/>
    <n v="1"/>
    <n v="0.125"/>
  </r>
  <r>
    <d v="2025-10-20T00:00:00"/>
    <x v="41"/>
    <n v="12"/>
    <n v="16"/>
    <n v="2"/>
    <n v="38.89"/>
    <n v="2"/>
    <n v="0.16666666666666666"/>
  </r>
  <r>
    <d v="2025-10-20T00:00:00"/>
    <x v="7"/>
    <n v="30"/>
    <n v="37"/>
    <n v="16"/>
    <n v="478.09"/>
    <n v="10"/>
    <n v="0.53333333333333333"/>
  </r>
  <r>
    <d v="2025-10-20T00:00:00"/>
    <x v="7"/>
    <n v="0"/>
    <n v="0"/>
    <n v="1"/>
    <n v="30.13"/>
    <n v="1"/>
    <n v="0"/>
  </r>
  <r>
    <d v="2025-10-20T00:00:00"/>
    <x v="8"/>
    <n v="73"/>
    <n v="97"/>
    <n v="15"/>
    <n v="380.15"/>
    <n v="15"/>
    <n v="0.20547945205479451"/>
  </r>
  <r>
    <d v="2025-10-20T00:00:00"/>
    <x v="9"/>
    <n v="20"/>
    <n v="27"/>
    <n v="1"/>
    <n v="23.81"/>
    <n v="1"/>
    <n v="0.05"/>
  </r>
  <r>
    <d v="2025-10-20T00:00:00"/>
    <x v="10"/>
    <n v="6"/>
    <n v="7"/>
    <n v="5"/>
    <n v="147.63999999999999"/>
    <n v="2"/>
    <n v="0.83333333333333337"/>
  </r>
  <r>
    <d v="2025-10-20T00:00:00"/>
    <x v="11"/>
    <n v="19"/>
    <n v="32"/>
    <n v="5"/>
    <n v="128.4"/>
    <n v="4"/>
    <n v="0.26315789473684209"/>
  </r>
  <r>
    <d v="2025-10-20T00:00:00"/>
    <x v="12"/>
    <n v="38"/>
    <n v="60"/>
    <n v="8"/>
    <n v="344.97"/>
    <n v="8"/>
    <n v="0.21052631578947367"/>
  </r>
  <r>
    <d v="2025-10-20T00:00:00"/>
    <x v="13"/>
    <n v="69"/>
    <n v="97"/>
    <n v="7"/>
    <n v="99.86"/>
    <n v="7"/>
    <n v="0.10144927536231885"/>
  </r>
  <r>
    <d v="2025-10-20T00:00:00"/>
    <x v="13"/>
    <n v="3"/>
    <n v="5"/>
    <n v="1"/>
    <n v="15.4"/>
    <n v="1"/>
    <n v="0.33333333333333331"/>
  </r>
  <r>
    <d v="2025-10-20T00:00:00"/>
    <x v="14"/>
    <n v="34"/>
    <n v="48"/>
    <n v="7"/>
    <n v="158.03"/>
    <n v="7"/>
    <n v="0.20588235294117646"/>
  </r>
  <r>
    <d v="2025-10-20T00:00:00"/>
    <x v="15"/>
    <n v="19"/>
    <n v="29"/>
    <n v="10"/>
    <n v="231.26"/>
    <n v="10"/>
    <n v="0.52631578947368418"/>
  </r>
  <r>
    <d v="2025-10-20T00:00:00"/>
    <x v="16"/>
    <n v="25"/>
    <n v="29"/>
    <n v="3"/>
    <n v="32.96"/>
    <n v="3"/>
    <n v="0.12"/>
  </r>
  <r>
    <d v="2025-10-20T00:00:00"/>
    <x v="17"/>
    <n v="28"/>
    <n v="41"/>
    <n v="2"/>
    <n v="51.61"/>
    <n v="2"/>
    <n v="7.1428571428571425E-2"/>
  </r>
  <r>
    <d v="2025-10-20T00:00:00"/>
    <x v="18"/>
    <n v="70"/>
    <n v="96"/>
    <n v="48"/>
    <n v="1762.58"/>
    <n v="32"/>
    <n v="0.68571428571428572"/>
  </r>
  <r>
    <d v="2025-10-20T00:00:00"/>
    <x v="19"/>
    <n v="14"/>
    <n v="17"/>
    <n v="20"/>
    <n v="665.97"/>
    <n v="13"/>
    <n v="1.4285714285714286"/>
  </r>
  <r>
    <d v="2025-10-20T00:00:00"/>
    <x v="20"/>
    <n v="9"/>
    <n v="16"/>
    <n v="8"/>
    <n v="245.63"/>
    <n v="5"/>
    <n v="0.88888888888888884"/>
  </r>
  <r>
    <d v="2025-10-20T00:00:00"/>
    <x v="21"/>
    <n v="31"/>
    <n v="35"/>
    <n v="55"/>
    <n v="1498.44"/>
    <n v="22"/>
    <n v="1.7741935483870968"/>
  </r>
  <r>
    <d v="2025-10-20T00:00:00"/>
    <x v="22"/>
    <n v="32"/>
    <n v="42"/>
    <n v="11"/>
    <n v="253.81"/>
    <n v="6"/>
    <n v="0.34375"/>
  </r>
  <r>
    <d v="2025-10-20T00:00:00"/>
    <x v="23"/>
    <n v="13"/>
    <n v="14"/>
    <n v="10"/>
    <n v="365.88"/>
    <n v="6"/>
    <n v="0.76923076923076927"/>
  </r>
  <r>
    <d v="2025-10-20T00:00:00"/>
    <x v="24"/>
    <n v="8"/>
    <n v="9"/>
    <n v="1"/>
    <n v="36.25"/>
    <n v="1"/>
    <n v="0.125"/>
  </r>
  <r>
    <d v="2025-10-20T00:00:00"/>
    <x v="25"/>
    <n v="8"/>
    <n v="9"/>
    <n v="4"/>
    <n v="104.03"/>
    <n v="3"/>
    <n v="0.5"/>
  </r>
  <r>
    <d v="2025-10-20T00:00:00"/>
    <x v="26"/>
    <n v="7"/>
    <n v="7"/>
    <n v="4"/>
    <n v="118.86"/>
    <n v="4"/>
    <n v="0.5714285714285714"/>
  </r>
  <r>
    <d v="2025-10-20T00:00:00"/>
    <x v="27"/>
    <n v="14"/>
    <n v="21"/>
    <n v="11"/>
    <n v="374.35"/>
    <n v="9"/>
    <n v="0.7857142857142857"/>
  </r>
  <r>
    <d v="2025-10-20T00:00:00"/>
    <x v="28"/>
    <n v="1"/>
    <n v="1"/>
    <n v="2"/>
    <n v="77.37"/>
    <n v="2"/>
    <n v="2"/>
  </r>
  <r>
    <d v="2025-10-20T00:00:00"/>
    <x v="29"/>
    <n v="46"/>
    <n v="58"/>
    <n v="24"/>
    <n v="820.15"/>
    <n v="24"/>
    <n v="0.52173913043478259"/>
  </r>
  <r>
    <d v="2025-10-20T00:00:00"/>
    <x v="42"/>
    <n v="7"/>
    <n v="8"/>
    <n v="2"/>
    <n v="66.06"/>
    <n v="1"/>
    <n v="0.2857142857142857"/>
  </r>
  <r>
    <d v="2025-10-20T00:00:00"/>
    <x v="30"/>
    <n v="39"/>
    <n v="50"/>
    <n v="22"/>
    <n v="743.52"/>
    <n v="15"/>
    <n v="0.5641025641025641"/>
  </r>
  <r>
    <d v="2025-10-20T00:00:00"/>
    <x v="31"/>
    <n v="8"/>
    <n v="9"/>
    <n v="1"/>
    <n v="25.81"/>
    <n v="1"/>
    <n v="0.125"/>
  </r>
  <r>
    <d v="2025-10-20T00:00:00"/>
    <x v="32"/>
    <n v="9"/>
    <n v="10"/>
    <n v="17"/>
    <n v="447.44"/>
    <n v="8"/>
    <n v="1.8888888888888888"/>
  </r>
  <r>
    <d v="2025-10-20T00:00:00"/>
    <x v="33"/>
    <n v="14"/>
    <n v="19"/>
    <n v="5"/>
    <n v="369.7"/>
    <n v="5"/>
    <n v="0.35714285714285715"/>
  </r>
  <r>
    <d v="2025-10-20T00:00:00"/>
    <x v="34"/>
    <n v="16"/>
    <n v="20"/>
    <n v="35"/>
    <n v="2430.31"/>
    <n v="9"/>
    <n v="2.1875"/>
  </r>
  <r>
    <d v="2025-10-20T00:00:00"/>
    <x v="45"/>
    <n v="11"/>
    <n v="11"/>
    <n v="1"/>
    <n v="14.07"/>
    <n v="1"/>
    <n v="9.0909090909090912E-2"/>
  </r>
  <r>
    <d v="2025-10-20T00:00:00"/>
    <x v="36"/>
    <n v="12"/>
    <n v="15"/>
    <n v="1"/>
    <n v="33.72"/>
    <n v="1"/>
    <n v="8.3333333333333329E-2"/>
  </r>
  <r>
    <d v="2025-10-20T00:00:00"/>
    <x v="47"/>
    <n v="7"/>
    <n v="8"/>
    <n v="1"/>
    <n v="29.79"/>
    <n v="1"/>
    <n v="0.14285714285714285"/>
  </r>
  <r>
    <d v="2025-10-20T00:00:00"/>
    <x v="37"/>
    <n v="8"/>
    <n v="12"/>
    <n v="3"/>
    <n v="213.54"/>
    <n v="3"/>
    <n v="0.375"/>
  </r>
  <r>
    <d v="2025-10-20T00:00:00"/>
    <x v="38"/>
    <n v="4"/>
    <n v="9"/>
    <n v="3"/>
    <n v="236.5"/>
    <n v="2"/>
    <n v="0.75"/>
  </r>
  <r>
    <d v="2025-10-20T00:00:00"/>
    <x v="46"/>
    <n v="38"/>
    <n v="54"/>
    <n v="12"/>
    <n v="423.39"/>
    <n v="11"/>
    <n v="0.31578947368421051"/>
  </r>
  <r>
    <d v="2025-10-20T00:00:00"/>
    <x v="43"/>
    <n v="15"/>
    <n v="27"/>
    <n v="2"/>
    <n v="67.010000000000005"/>
    <n v="2"/>
    <n v="0.13333333333333333"/>
  </r>
  <r>
    <d v="2025-10-21T00:00:00"/>
    <x v="0"/>
    <n v="22"/>
    <n v="26"/>
    <n v="5"/>
    <n v="228.05"/>
    <n v="5"/>
    <n v="0.22727272727272727"/>
  </r>
  <r>
    <d v="2025-10-21T00:00:00"/>
    <x v="1"/>
    <n v="15"/>
    <n v="20"/>
    <n v="7"/>
    <n v="258.19"/>
    <n v="5"/>
    <n v="0.46666666666666667"/>
  </r>
  <r>
    <d v="2025-10-21T00:00:00"/>
    <x v="2"/>
    <n v="6"/>
    <n v="10"/>
    <n v="3"/>
    <n v="94.85"/>
    <n v="2"/>
    <n v="0.5"/>
  </r>
  <r>
    <d v="2025-10-21T00:00:00"/>
    <x v="39"/>
    <n v="14"/>
    <n v="18"/>
    <n v="6"/>
    <n v="190.1"/>
    <n v="5"/>
    <n v="0.42857142857142855"/>
  </r>
  <r>
    <d v="2025-10-21T00:00:00"/>
    <x v="48"/>
    <n v="6"/>
    <n v="11"/>
    <n v="1"/>
    <n v="22.21"/>
    <n v="1"/>
    <n v="0.16666666666666666"/>
  </r>
  <r>
    <d v="2025-10-21T00:00:00"/>
    <x v="44"/>
    <n v="6"/>
    <n v="6"/>
    <n v="1"/>
    <n v="14.04"/>
    <n v="1"/>
    <n v="0.16666666666666666"/>
  </r>
  <r>
    <d v="2025-10-21T00:00:00"/>
    <x v="3"/>
    <n v="19"/>
    <n v="31"/>
    <n v="7"/>
    <n v="257.02"/>
    <n v="7"/>
    <n v="0.36842105263157893"/>
  </r>
  <r>
    <d v="2025-10-21T00:00:00"/>
    <x v="5"/>
    <n v="21"/>
    <n v="29"/>
    <n v="3"/>
    <n v="75.900000000000006"/>
    <n v="3"/>
    <n v="0.14285714285714285"/>
  </r>
  <r>
    <d v="2025-10-21T00:00:00"/>
    <x v="40"/>
    <n v="24"/>
    <n v="36"/>
    <n v="2"/>
    <n v="44.83"/>
    <n v="2"/>
    <n v="8.3333333333333329E-2"/>
  </r>
  <r>
    <d v="2025-10-21T00:00:00"/>
    <x v="41"/>
    <n v="20"/>
    <n v="21"/>
    <n v="4"/>
    <n v="80.86"/>
    <n v="4"/>
    <n v="0.2"/>
  </r>
  <r>
    <d v="2025-10-21T00:00:00"/>
    <x v="6"/>
    <n v="39"/>
    <n v="62"/>
    <n v="7"/>
    <n v="164.64"/>
    <n v="6"/>
    <n v="0.17948717948717949"/>
  </r>
  <r>
    <d v="2025-10-21T00:00:00"/>
    <x v="7"/>
    <n v="60"/>
    <n v="91"/>
    <n v="22"/>
    <n v="650.02"/>
    <n v="16"/>
    <n v="0.36666666666666664"/>
  </r>
  <r>
    <d v="2025-10-21T00:00:00"/>
    <x v="8"/>
    <n v="133"/>
    <n v="178"/>
    <n v="19"/>
    <n v="463.27"/>
    <n v="19"/>
    <n v="0.14285714285714285"/>
  </r>
  <r>
    <d v="2025-10-21T00:00:00"/>
    <x v="9"/>
    <n v="21"/>
    <n v="26"/>
    <n v="4"/>
    <n v="92.55"/>
    <n v="4"/>
    <n v="0.19047619047619047"/>
  </r>
  <r>
    <d v="2025-10-21T00:00:00"/>
    <x v="9"/>
    <n v="1"/>
    <n v="1"/>
    <n v="1"/>
    <n v="22.7"/>
    <n v="1"/>
    <n v="1"/>
  </r>
  <r>
    <d v="2025-10-21T00:00:00"/>
    <x v="11"/>
    <n v="29"/>
    <n v="39"/>
    <n v="7"/>
    <n v="203.69"/>
    <n v="5"/>
    <n v="0.2413793103448276"/>
  </r>
  <r>
    <d v="2025-10-21T00:00:00"/>
    <x v="12"/>
    <n v="72"/>
    <n v="99"/>
    <n v="16"/>
    <n v="689.34"/>
    <n v="14"/>
    <n v="0.22222222222222221"/>
  </r>
  <r>
    <d v="2025-10-21T00:00:00"/>
    <x v="13"/>
    <n v="111"/>
    <n v="148"/>
    <n v="15"/>
    <n v="206.74"/>
    <n v="14"/>
    <n v="0.13513513513513514"/>
  </r>
  <r>
    <d v="2025-10-21T00:00:00"/>
    <x v="14"/>
    <n v="48"/>
    <n v="65"/>
    <n v="14"/>
    <n v="310.27"/>
    <n v="11"/>
    <n v="0.29166666666666669"/>
  </r>
  <r>
    <d v="2025-10-21T00:00:00"/>
    <x v="15"/>
    <n v="32"/>
    <n v="43"/>
    <n v="5"/>
    <n v="112.41"/>
    <n v="5"/>
    <n v="0.15625"/>
  </r>
  <r>
    <d v="2025-10-21T00:00:00"/>
    <x v="16"/>
    <n v="23"/>
    <n v="35"/>
    <n v="8"/>
    <n v="89.44"/>
    <n v="7"/>
    <n v="0.34782608695652173"/>
  </r>
  <r>
    <d v="2025-10-21T00:00:00"/>
    <x v="17"/>
    <n v="35"/>
    <n v="57"/>
    <n v="5"/>
    <n v="119.74"/>
    <n v="5"/>
    <n v="0.14285714285714285"/>
  </r>
  <r>
    <d v="2025-10-21T00:00:00"/>
    <x v="18"/>
    <n v="91"/>
    <n v="130"/>
    <n v="50"/>
    <n v="1769.93"/>
    <n v="32"/>
    <n v="0.5494505494505495"/>
  </r>
  <r>
    <d v="2025-10-21T00:00:00"/>
    <x v="19"/>
    <n v="26"/>
    <n v="31"/>
    <n v="21"/>
    <n v="685.4"/>
    <n v="11"/>
    <n v="0.80769230769230771"/>
  </r>
  <r>
    <d v="2025-10-21T00:00:00"/>
    <x v="20"/>
    <n v="24"/>
    <n v="32"/>
    <n v="32"/>
    <n v="1020.03"/>
    <n v="15"/>
    <n v="1.3333333333333333"/>
  </r>
  <r>
    <d v="2025-10-21T00:00:00"/>
    <x v="21"/>
    <n v="43"/>
    <n v="52"/>
    <n v="25"/>
    <n v="677.79"/>
    <n v="20"/>
    <n v="0.58139534883720934"/>
  </r>
  <r>
    <d v="2025-10-21T00:00:00"/>
    <x v="22"/>
    <n v="35"/>
    <n v="46"/>
    <n v="13"/>
    <n v="312.69"/>
    <n v="11"/>
    <n v="0.37142857142857144"/>
  </r>
  <r>
    <d v="2025-10-21T00:00:00"/>
    <x v="23"/>
    <n v="20"/>
    <n v="26"/>
    <n v="1"/>
    <n v="37.89"/>
    <n v="1"/>
    <n v="0.05"/>
  </r>
  <r>
    <d v="2025-10-21T00:00:00"/>
    <x v="24"/>
    <n v="17"/>
    <n v="24"/>
    <n v="1"/>
    <n v="36.22"/>
    <n v="1"/>
    <n v="5.8823529411764705E-2"/>
  </r>
  <r>
    <d v="2025-10-21T00:00:00"/>
    <x v="25"/>
    <n v="11"/>
    <n v="14"/>
    <n v="3"/>
    <n v="76.739999999999995"/>
    <n v="2"/>
    <n v="0.27272727272727271"/>
  </r>
  <r>
    <d v="2025-10-21T00:00:00"/>
    <x v="26"/>
    <n v="9"/>
    <n v="11"/>
    <n v="1"/>
    <n v="23.32"/>
    <n v="1"/>
    <n v="0.1111111111111111"/>
  </r>
  <r>
    <d v="2025-10-21T00:00:00"/>
    <x v="27"/>
    <n v="16"/>
    <n v="17"/>
    <n v="2"/>
    <n v="66.5"/>
    <n v="2"/>
    <n v="0.125"/>
  </r>
  <r>
    <d v="2025-10-21T00:00:00"/>
    <x v="28"/>
    <n v="12"/>
    <n v="22"/>
    <n v="8"/>
    <n v="262.74"/>
    <n v="2"/>
    <n v="0.66666666666666663"/>
  </r>
  <r>
    <d v="2025-10-21T00:00:00"/>
    <x v="29"/>
    <n v="78"/>
    <n v="109"/>
    <n v="27"/>
    <n v="933.73"/>
    <n v="27"/>
    <n v="0.34615384615384615"/>
  </r>
  <r>
    <d v="2025-10-21T00:00:00"/>
    <x v="30"/>
    <n v="70"/>
    <n v="99"/>
    <n v="12"/>
    <n v="421.12"/>
    <n v="9"/>
    <n v="0.17142857142857143"/>
  </r>
  <r>
    <d v="2025-10-21T00:00:00"/>
    <x v="31"/>
    <n v="10"/>
    <n v="13"/>
    <n v="1"/>
    <n v="27.76"/>
    <n v="1"/>
    <n v="0.1"/>
  </r>
  <r>
    <d v="2025-10-21T00:00:00"/>
    <x v="32"/>
    <n v="16"/>
    <n v="25"/>
    <n v="4"/>
    <n v="95.71"/>
    <n v="4"/>
    <n v="0.25"/>
  </r>
  <r>
    <d v="2025-10-21T00:00:00"/>
    <x v="33"/>
    <n v="20"/>
    <n v="24"/>
    <n v="12"/>
    <n v="951.27"/>
    <n v="5"/>
    <n v="0.6"/>
  </r>
  <r>
    <d v="2025-10-21T00:00:00"/>
    <x v="34"/>
    <n v="21"/>
    <n v="24"/>
    <n v="10"/>
    <n v="746.13"/>
    <n v="6"/>
    <n v="0.47619047619047616"/>
  </r>
  <r>
    <d v="2025-10-21T00:00:00"/>
    <x v="35"/>
    <n v="21"/>
    <n v="32"/>
    <n v="6"/>
    <n v="86.88"/>
    <n v="6"/>
    <n v="0.2857142857142857"/>
  </r>
  <r>
    <d v="2025-10-21T00:00:00"/>
    <x v="45"/>
    <n v="18"/>
    <n v="23"/>
    <n v="7"/>
    <n v="77.94"/>
    <n v="6"/>
    <n v="0.3888888888888889"/>
  </r>
  <r>
    <d v="2025-10-21T00:00:00"/>
    <x v="36"/>
    <n v="13"/>
    <n v="16"/>
    <n v="5"/>
    <n v="157.01"/>
    <n v="3"/>
    <n v="0.38461538461538464"/>
  </r>
  <r>
    <d v="2025-10-21T00:00:00"/>
    <x v="47"/>
    <n v="10"/>
    <n v="13"/>
    <n v="1"/>
    <n v="31.06"/>
    <n v="1"/>
    <n v="0.1"/>
  </r>
  <r>
    <d v="2025-10-21T00:00:00"/>
    <x v="37"/>
    <n v="11"/>
    <n v="23"/>
    <n v="1"/>
    <n v="72.150000000000006"/>
    <n v="1"/>
    <n v="9.0909090909090912E-2"/>
  </r>
  <r>
    <m/>
    <x v="38"/>
    <n v="9"/>
    <n v="13"/>
    <n v="3"/>
    <n v="230.14"/>
    <n v="3"/>
    <n v="0.33333333333333331"/>
  </r>
  <r>
    <m/>
    <x v="46"/>
    <n v="55"/>
    <n v="81"/>
    <n v="3"/>
    <n v="116.81"/>
    <n v="2"/>
    <n v="5.4545454545454543E-2"/>
  </r>
  <r>
    <m/>
    <x v="43"/>
    <n v="21"/>
    <n v="27"/>
    <n v="1"/>
    <n v="28.07"/>
    <n v="1"/>
    <n v="4.7619047619047616E-2"/>
  </r>
  <r>
    <m/>
    <x v="0"/>
    <n v="25"/>
    <n v="30"/>
    <n v="8"/>
    <n v="354.6"/>
    <n v="7"/>
    <n v="0.32"/>
  </r>
  <r>
    <m/>
    <x v="1"/>
    <n v="18"/>
    <n v="21"/>
    <n v="4"/>
    <n v="149.16"/>
    <n v="3"/>
    <n v="0.22222222222222221"/>
  </r>
  <r>
    <d v="2025-10-22T00:00:00"/>
    <x v="2"/>
    <n v="8"/>
    <n v="11"/>
    <n v="1"/>
    <n v="33.22"/>
    <n v="1"/>
    <n v="0.125"/>
  </r>
  <r>
    <d v="2025-10-22T00:00:00"/>
    <x v="39"/>
    <n v="11"/>
    <n v="17"/>
    <n v="3"/>
    <n v="97.49"/>
    <n v="2"/>
    <n v="0.27272727272727271"/>
  </r>
  <r>
    <d v="2025-10-22T00:00:00"/>
    <x v="48"/>
    <n v="9"/>
    <n v="15"/>
    <n v="2"/>
    <n v="41.26"/>
    <n v="2"/>
    <n v="0.22222222222222221"/>
  </r>
  <r>
    <d v="2025-10-22T00:00:00"/>
    <x v="44"/>
    <n v="11"/>
    <n v="12"/>
    <n v="1"/>
    <n v="16.309999999999999"/>
    <n v="1"/>
    <n v="9.0909090909090912E-2"/>
  </r>
  <r>
    <d v="2025-10-22T00:00:00"/>
    <x v="3"/>
    <n v="24"/>
    <n v="34"/>
    <n v="4"/>
    <n v="143.6"/>
    <n v="4"/>
    <n v="0.16666666666666666"/>
  </r>
  <r>
    <d v="2025-10-22T00:00:00"/>
    <x v="49"/>
    <n v="5"/>
    <n v="8"/>
    <n v="1"/>
    <n v="30.36"/>
    <n v="1"/>
    <n v="0.2"/>
  </r>
  <r>
    <d v="2025-10-22T00:00:00"/>
    <x v="4"/>
    <n v="2"/>
    <n v="3"/>
    <n v="1"/>
    <n v="18.239999999999998"/>
    <n v="1"/>
    <n v="0.5"/>
  </r>
  <r>
    <d v="2025-10-22T00:00:00"/>
    <x v="5"/>
    <n v="24"/>
    <n v="38"/>
    <n v="7"/>
    <n v="149.99"/>
    <n v="7"/>
    <n v="0.29166666666666669"/>
  </r>
  <r>
    <d v="2025-10-22T00:00:00"/>
    <x v="40"/>
    <n v="23"/>
    <n v="42"/>
    <n v="5"/>
    <n v="92.11"/>
    <n v="5"/>
    <n v="0.21739130434782608"/>
  </r>
  <r>
    <d v="2025-10-22T00:00:00"/>
    <x v="41"/>
    <n v="30"/>
    <n v="42"/>
    <n v="3"/>
    <n v="72.27"/>
    <n v="3"/>
    <n v="0.1"/>
  </r>
  <r>
    <d v="2025-10-22T00:00:00"/>
    <x v="41"/>
    <n v="2"/>
    <n v="3"/>
    <n v="1"/>
    <n v="44.87"/>
    <n v="1"/>
    <n v="0.5"/>
  </r>
  <r>
    <d v="2025-10-22T00:00:00"/>
    <x v="6"/>
    <n v="38"/>
    <n v="51"/>
    <n v="3"/>
    <n v="82.78"/>
    <n v="3"/>
    <n v="7.8947368421052627E-2"/>
  </r>
  <r>
    <d v="2025-10-22T00:00:00"/>
    <x v="7"/>
    <n v="43"/>
    <n v="66"/>
    <n v="16"/>
    <n v="475.75"/>
    <n v="15"/>
    <n v="0.37209302325581395"/>
  </r>
  <r>
    <d v="2025-10-22T00:00:00"/>
    <x v="7"/>
    <n v="7"/>
    <n v="8"/>
    <n v="2"/>
    <n v="74.16"/>
    <n v="2"/>
    <n v="0.2857142857142857"/>
  </r>
  <r>
    <d v="2025-10-22T00:00:00"/>
    <x v="8"/>
    <n v="164"/>
    <n v="230"/>
    <n v="30"/>
    <n v="755.47"/>
    <n v="28"/>
    <n v="0.18292682926829268"/>
  </r>
  <r>
    <d v="2025-10-22T00:00:00"/>
    <x v="9"/>
    <n v="26"/>
    <n v="39"/>
    <n v="5"/>
    <n v="120.21"/>
    <n v="5"/>
    <n v="0.19230769230769232"/>
  </r>
  <r>
    <d v="2025-10-22T00:00:00"/>
    <x v="10"/>
    <n v="14"/>
    <n v="15"/>
    <n v="3"/>
    <n v="107.08"/>
    <n v="2"/>
    <n v="0.21428571428571427"/>
  </r>
  <r>
    <d v="2025-10-22T00:00:00"/>
    <x v="11"/>
    <n v="31"/>
    <n v="45"/>
    <n v="8"/>
    <n v="224.29"/>
    <n v="6"/>
    <n v="0.25806451612903225"/>
  </r>
  <r>
    <d v="2025-10-22T00:00:00"/>
    <x v="12"/>
    <n v="85"/>
    <n v="134"/>
    <n v="15"/>
    <n v="618.63"/>
    <n v="14"/>
    <n v="0.17647058823529413"/>
  </r>
  <r>
    <d v="2025-10-22T00:00:00"/>
    <x v="12"/>
    <n v="11"/>
    <n v="17"/>
    <n v="3"/>
    <n v="140.97"/>
    <n v="3"/>
    <n v="0.27272727272727271"/>
  </r>
  <r>
    <d v="2025-10-22T00:00:00"/>
    <x v="13"/>
    <n v="131"/>
    <n v="178"/>
    <n v="20"/>
    <n v="270.89999999999998"/>
    <n v="19"/>
    <n v="0.15267175572519084"/>
  </r>
  <r>
    <d v="2025-10-22T00:00:00"/>
    <x v="13"/>
    <n v="5"/>
    <n v="6"/>
    <n v="1"/>
    <n v="20.329999999999998"/>
    <n v="1"/>
    <n v="0.2"/>
  </r>
  <r>
    <d v="2025-10-22T00:00:00"/>
    <x v="14"/>
    <n v="71"/>
    <n v="103"/>
    <n v="8"/>
    <n v="193.2"/>
    <n v="8"/>
    <n v="0.11267605633802817"/>
  </r>
  <r>
    <d v="2025-10-22T00:00:00"/>
    <x v="15"/>
    <n v="30"/>
    <n v="35"/>
    <n v="8"/>
    <n v="188.55"/>
    <n v="8"/>
    <n v="0.26666666666666666"/>
  </r>
  <r>
    <d v="2025-10-22T00:00:00"/>
    <x v="16"/>
    <n v="25"/>
    <n v="31"/>
    <n v="3"/>
    <n v="38.47"/>
    <n v="3"/>
    <n v="0.12"/>
  </r>
  <r>
    <d v="2025-10-22T00:00:00"/>
    <x v="17"/>
    <n v="38"/>
    <n v="59"/>
    <n v="3"/>
    <n v="63.95"/>
    <n v="3"/>
    <n v="7.8947368421052627E-2"/>
  </r>
  <r>
    <d v="2025-10-22T00:00:00"/>
    <x v="18"/>
    <n v="114"/>
    <n v="157"/>
    <n v="90"/>
    <n v="3271.23"/>
    <n v="42"/>
    <n v="0.78947368421052633"/>
  </r>
  <r>
    <d v="2025-10-22T00:00:00"/>
    <x v="19"/>
    <n v="28"/>
    <n v="36"/>
    <n v="13"/>
    <n v="418.01"/>
    <n v="12"/>
    <n v="0.4642857142857143"/>
  </r>
  <r>
    <d v="2025-10-22T00:00:00"/>
    <x v="20"/>
    <n v="20"/>
    <n v="21"/>
    <n v="10"/>
    <n v="319.69"/>
    <n v="8"/>
    <n v="0.5"/>
  </r>
  <r>
    <d v="2025-10-22T00:00:00"/>
    <x v="21"/>
    <n v="46"/>
    <n v="65"/>
    <n v="32"/>
    <n v="870.34"/>
    <n v="18"/>
    <n v="0.69565217391304346"/>
  </r>
  <r>
    <d v="2025-10-22T00:00:00"/>
    <x v="22"/>
    <n v="43"/>
    <n v="64"/>
    <n v="11"/>
    <n v="253.58"/>
    <n v="9"/>
    <n v="0.2558139534883721"/>
  </r>
  <r>
    <d v="2025-10-22T00:00:00"/>
    <x v="23"/>
    <n v="32"/>
    <n v="55"/>
    <n v="2"/>
    <n v="81.5"/>
    <n v="2"/>
    <n v="6.25E-2"/>
  </r>
  <r>
    <d v="2025-10-22T00:00:00"/>
    <x v="24"/>
    <n v="11"/>
    <n v="14"/>
    <n v="4"/>
    <n v="137.26"/>
    <n v="3"/>
    <n v="0.36363636363636365"/>
  </r>
  <r>
    <d v="2025-10-22T00:00:00"/>
    <x v="25"/>
    <n v="16"/>
    <n v="24"/>
    <n v="9"/>
    <n v="271.27999999999997"/>
    <n v="6"/>
    <n v="0.5625"/>
  </r>
  <r>
    <d v="2025-10-22T00:00:00"/>
    <x v="26"/>
    <n v="12"/>
    <n v="22"/>
    <n v="5"/>
    <n v="120.98"/>
    <n v="4"/>
    <n v="0.41666666666666669"/>
  </r>
  <r>
    <d v="2025-10-22T00:00:00"/>
    <x v="27"/>
    <m/>
    <m/>
    <m/>
    <m/>
    <m/>
    <n v="0"/>
  </r>
  <r>
    <d v="2025-10-22T00:00:00"/>
    <x v="28"/>
    <n v="7"/>
    <n v="8"/>
    <n v="4"/>
    <n v="141.02000000000001"/>
    <n v="4"/>
    <n v="0.5714285714285714"/>
  </r>
  <r>
    <d v="2025-10-22T00:00:00"/>
    <x v="29"/>
    <n v="114"/>
    <n v="167"/>
    <n v="26"/>
    <n v="905.16"/>
    <n v="26"/>
    <n v="0.22807017543859648"/>
  </r>
  <r>
    <d v="2025-10-22T00:00:00"/>
    <x v="42"/>
    <n v="3"/>
    <n v="4"/>
    <n v="1"/>
    <n v="30.09"/>
    <n v="1"/>
    <n v="0.33333333333333331"/>
  </r>
  <r>
    <d v="2025-10-22T00:00:00"/>
    <x v="30"/>
    <n v="58"/>
    <n v="69"/>
    <n v="16"/>
    <n v="553.04999999999995"/>
    <n v="11"/>
    <n v="0.27586206896551724"/>
  </r>
  <r>
    <d v="2025-10-22T00:00:00"/>
    <x v="32"/>
    <n v="24"/>
    <n v="35"/>
    <n v="7"/>
    <n v="190.52"/>
    <n v="6"/>
    <n v="0.29166666666666669"/>
  </r>
  <r>
    <d v="2025-10-22T00:00:00"/>
    <x v="33"/>
    <n v="19"/>
    <n v="30"/>
    <n v="33"/>
    <n v="2485.98"/>
    <n v="7"/>
    <n v="1.736842105263158"/>
  </r>
  <r>
    <d v="2025-10-22T00:00:00"/>
    <x v="34"/>
    <n v="29"/>
    <n v="36"/>
    <n v="21"/>
    <n v="1491.42"/>
    <n v="12"/>
    <n v="0.72413793103448276"/>
  </r>
  <r>
    <d v="2025-10-22T00:00:00"/>
    <x v="35"/>
    <n v="27"/>
    <n v="30"/>
    <n v="5"/>
    <n v="61.4"/>
    <n v="5"/>
    <n v="0.18518518518518517"/>
  </r>
  <r>
    <d v="2025-10-22T00:00:00"/>
    <x v="45"/>
    <n v="15"/>
    <n v="19"/>
    <n v="2"/>
    <n v="21.04"/>
    <n v="2"/>
    <n v="0.13333333333333333"/>
  </r>
  <r>
    <d v="2025-10-22T00:00:00"/>
    <x v="36"/>
    <n v="17"/>
    <n v="22"/>
    <n v="3"/>
    <n v="118.68"/>
    <n v="2"/>
    <n v="0.17647058823529413"/>
  </r>
  <r>
    <d v="2025-10-22T00:00:00"/>
    <x v="47"/>
    <n v="6"/>
    <n v="8"/>
    <n v="1"/>
    <n v="33.89"/>
    <n v="1"/>
    <n v="0.16666666666666666"/>
  </r>
  <r>
    <d v="2025-10-22T00:00:00"/>
    <x v="37"/>
    <n v="13"/>
    <n v="14"/>
    <n v="5"/>
    <n v="353.13"/>
    <n v="3"/>
    <n v="0.38461538461538464"/>
  </r>
  <r>
    <d v="2025-10-22T00:00:00"/>
    <x v="38"/>
    <n v="4"/>
    <n v="4"/>
    <n v="1"/>
    <n v="105.4"/>
    <n v="1"/>
    <n v="0.25"/>
  </r>
  <r>
    <d v="2025-10-22T00:00:00"/>
    <x v="46"/>
    <n v="48"/>
    <n v="74"/>
    <n v="7"/>
    <n v="238.89"/>
    <n v="6"/>
    <n v="0.14583333333333334"/>
  </r>
  <r>
    <d v="2025-10-22T00:00:00"/>
    <x v="43"/>
    <n v="25"/>
    <n v="30"/>
    <n v="6"/>
    <n v="189.13"/>
    <n v="3"/>
    <n v="0.24"/>
  </r>
  <r>
    <d v="2025-10-23T00:00:00"/>
    <x v="0"/>
    <n v="25"/>
    <n v="29"/>
    <n v="12"/>
    <n v="491.37"/>
    <n v="9"/>
    <n v="0.48"/>
  </r>
  <r>
    <d v="2025-10-23T00:00:00"/>
    <x v="1"/>
    <n v="16"/>
    <n v="22"/>
    <n v="1"/>
    <n v="35.479999999999997"/>
    <n v="1"/>
    <n v="6.25E-2"/>
  </r>
  <r>
    <d v="2025-10-23T00:00:00"/>
    <x v="2"/>
    <n v="10"/>
    <n v="10"/>
    <n v="3"/>
    <n v="110.6"/>
    <n v="2"/>
    <n v="0.3"/>
  </r>
  <r>
    <d v="2025-10-23T00:00:00"/>
    <x v="39"/>
    <n v="6"/>
    <n v="6"/>
    <n v="1"/>
    <n v="37.479999999999997"/>
    <n v="1"/>
    <n v="0.16666666666666666"/>
  </r>
  <r>
    <d v="2025-10-23T00:00:00"/>
    <x v="3"/>
    <n v="12"/>
    <n v="12"/>
    <n v="2"/>
    <n v="83.65"/>
    <n v="2"/>
    <n v="0.16666666666666666"/>
  </r>
  <r>
    <d v="2025-10-23T00:00:00"/>
    <x v="49"/>
    <n v="3"/>
    <n v="4"/>
    <n v="1"/>
    <n v="0"/>
    <n v="1"/>
    <n v="0.33333333333333331"/>
  </r>
  <r>
    <d v="2025-10-23T00:00:00"/>
    <x v="5"/>
    <n v="13"/>
    <n v="18"/>
    <n v="3"/>
    <n v="62.78"/>
    <n v="3"/>
    <n v="0.23076923076923078"/>
  </r>
  <r>
    <d v="2025-10-23T00:00:00"/>
    <x v="41"/>
    <n v="20"/>
    <n v="28"/>
    <n v="5"/>
    <n v="104.14"/>
    <n v="5"/>
    <n v="0.25"/>
  </r>
  <r>
    <d v="2025-10-23T00:00:00"/>
    <x v="6"/>
    <n v="42"/>
    <n v="56"/>
    <n v="2"/>
    <n v="55.94"/>
    <n v="2"/>
    <n v="4.7619047619047616E-2"/>
  </r>
  <r>
    <d v="2025-10-23T00:00:00"/>
    <x v="7"/>
    <n v="35"/>
    <n v="58"/>
    <n v="9"/>
    <n v="270.52999999999997"/>
    <n v="5"/>
    <n v="0.25714285714285712"/>
  </r>
  <r>
    <d v="2025-10-23T00:00:00"/>
    <x v="8"/>
    <n v="107"/>
    <n v="148"/>
    <n v="28"/>
    <n v="689.89"/>
    <n v="25"/>
    <n v="0.26168224299065418"/>
  </r>
  <r>
    <d v="2025-10-23T00:00:00"/>
    <x v="9"/>
    <n v="29"/>
    <n v="37"/>
    <n v="3"/>
    <n v="75.53"/>
    <n v="2"/>
    <n v="0.10344827586206896"/>
  </r>
  <r>
    <d v="2025-10-23T00:00:00"/>
    <x v="10"/>
    <n v="38"/>
    <n v="49"/>
    <n v="5"/>
    <n v="166.47"/>
    <n v="4"/>
    <n v="0.13157894736842105"/>
  </r>
  <r>
    <d v="2025-10-23T00:00:00"/>
    <x v="11"/>
    <n v="22"/>
    <n v="34"/>
    <n v="5"/>
    <n v="136.37"/>
    <n v="4"/>
    <n v="0.22727272727272727"/>
  </r>
  <r>
    <d v="2025-10-23T00:00:00"/>
    <x v="12"/>
    <n v="78"/>
    <n v="124"/>
    <n v="19"/>
    <n v="788.89"/>
    <n v="18"/>
    <n v="0.24358974358974358"/>
  </r>
  <r>
    <d v="2025-10-23T00:00:00"/>
    <x v="13"/>
    <n v="128"/>
    <n v="184"/>
    <n v="29"/>
    <n v="393.15"/>
    <n v="23"/>
    <n v="0.2265625"/>
  </r>
  <r>
    <d v="2025-10-23T00:00:00"/>
    <x v="14"/>
    <n v="35"/>
    <n v="43"/>
    <n v="3"/>
    <n v="79.81"/>
    <n v="3"/>
    <n v="8.5714285714285715E-2"/>
  </r>
  <r>
    <d v="2025-10-23T00:00:00"/>
    <x v="15"/>
    <n v="49"/>
    <n v="68"/>
    <n v="15"/>
    <n v="367.96"/>
    <n v="14"/>
    <n v="0.30612244897959184"/>
  </r>
  <r>
    <d v="2025-10-23T00:00:00"/>
    <x v="16"/>
    <n v="28"/>
    <n v="41"/>
    <n v="6"/>
    <n v="64.239999999999995"/>
    <n v="5"/>
    <n v="0.21428571428571427"/>
  </r>
  <r>
    <d v="2025-10-23T00:00:00"/>
    <x v="17"/>
    <n v="24"/>
    <n v="30"/>
    <n v="4"/>
    <n v="82.31"/>
    <n v="4"/>
    <n v="0.16666666666666666"/>
  </r>
  <r>
    <d v="2025-10-23T00:00:00"/>
    <x v="18"/>
    <n v="112"/>
    <n v="175"/>
    <n v="40"/>
    <n v="1475.64"/>
    <n v="30"/>
    <n v="0.35714285714285715"/>
  </r>
  <r>
    <d v="2025-10-23T00:00:00"/>
    <x v="19"/>
    <n v="27"/>
    <n v="48"/>
    <n v="18"/>
    <n v="579.95000000000005"/>
    <n v="11"/>
    <n v="0.66666666666666663"/>
  </r>
  <r>
    <d v="2025-10-23T00:00:00"/>
    <x v="20"/>
    <n v="21"/>
    <n v="28"/>
    <n v="8"/>
    <n v="255.75"/>
    <n v="7"/>
    <n v="0.38095238095238093"/>
  </r>
  <r>
    <d v="2025-10-23T00:00:00"/>
    <x v="21"/>
    <n v="51"/>
    <n v="73"/>
    <n v="28"/>
    <n v="762.44"/>
    <n v="19"/>
    <n v="0.5490196078431373"/>
  </r>
  <r>
    <d v="2025-10-23T00:00:00"/>
    <x v="22"/>
    <n v="54"/>
    <n v="72"/>
    <n v="25"/>
    <n v="601.21"/>
    <n v="14"/>
    <n v="0.46296296296296297"/>
  </r>
  <r>
    <d v="2025-10-23T00:00:00"/>
    <x v="23"/>
    <n v="15"/>
    <n v="22"/>
    <n v="3"/>
    <n v="124.54"/>
    <n v="3"/>
    <n v="0.2"/>
  </r>
  <r>
    <d v="2025-10-23T00:00:00"/>
    <x v="24"/>
    <n v="6"/>
    <n v="9"/>
    <n v="1"/>
    <n v="30.63"/>
    <n v="1"/>
    <n v="0.16666666666666666"/>
  </r>
  <r>
    <d v="2025-10-23T00:00:00"/>
    <x v="25"/>
    <n v="12"/>
    <n v="17"/>
    <n v="7"/>
    <n v="219.12"/>
    <n v="5"/>
    <n v="0.58333333333333337"/>
  </r>
  <r>
    <d v="2025-10-23T00:00:00"/>
    <x v="26"/>
    <n v="12"/>
    <n v="19"/>
    <n v="1"/>
    <n v="27.9"/>
    <n v="1"/>
    <n v="8.3333333333333329E-2"/>
  </r>
  <r>
    <d v="2025-10-23T00:00:00"/>
    <x v="27"/>
    <n v="12"/>
    <n v="17"/>
    <n v="9"/>
    <n v="297.92"/>
    <n v="3"/>
    <n v="0.75"/>
  </r>
  <r>
    <d v="2025-10-23T00:00:00"/>
    <x v="28"/>
    <n v="8"/>
    <n v="10"/>
    <n v="1"/>
    <n v="33.53"/>
    <n v="1"/>
    <n v="0.125"/>
  </r>
  <r>
    <d v="2025-10-23T00:00:00"/>
    <x v="29"/>
    <n v="102"/>
    <n v="155"/>
    <n v="18"/>
    <n v="623.08000000000004"/>
    <n v="18"/>
    <n v="0.17647058823529413"/>
  </r>
  <r>
    <d v="2025-10-23T00:00:00"/>
    <x v="42"/>
    <n v="4"/>
    <n v="4"/>
    <n v="1"/>
    <n v="36.840000000000003"/>
    <n v="1"/>
    <n v="0.25"/>
  </r>
  <r>
    <d v="2025-10-23T00:00:00"/>
    <x v="30"/>
    <n v="53"/>
    <n v="70"/>
    <n v="14"/>
    <n v="477.39"/>
    <n v="9"/>
    <n v="0.26415094339622641"/>
  </r>
  <r>
    <d v="2025-10-23T00:00:00"/>
    <x v="32"/>
    <n v="26"/>
    <n v="31"/>
    <n v="20"/>
    <n v="527.02"/>
    <n v="11"/>
    <n v="0.76923076923076927"/>
  </r>
  <r>
    <d v="2025-10-23T00:00:00"/>
    <x v="33"/>
    <n v="13"/>
    <n v="20"/>
    <n v="14"/>
    <n v="1042.8699999999999"/>
    <n v="5"/>
    <n v="1.0769230769230769"/>
  </r>
  <r>
    <d v="2025-10-23T00:00:00"/>
    <x v="34"/>
    <n v="23"/>
    <n v="27"/>
    <n v="13"/>
    <n v="915.28"/>
    <n v="6"/>
    <n v="0.56521739130434778"/>
  </r>
  <r>
    <d v="2025-10-23T00:00:00"/>
    <x v="45"/>
    <n v="21"/>
    <n v="23"/>
    <n v="2"/>
    <n v="27.87"/>
    <n v="2"/>
    <n v="9.5238095238095233E-2"/>
  </r>
  <r>
    <d v="2025-10-23T00:00:00"/>
    <x v="47"/>
    <n v="11"/>
    <n v="12"/>
    <n v="3"/>
    <n v="94.43"/>
    <n v="2"/>
    <n v="0.27272727272727271"/>
  </r>
  <r>
    <d v="2025-10-23T00:00:00"/>
    <x v="37"/>
    <n v="7"/>
    <n v="7"/>
    <n v="11"/>
    <n v="827.46"/>
    <n v="2"/>
    <n v="1.5714285714285714"/>
  </r>
  <r>
    <d v="2025-10-23T00:00:00"/>
    <x v="38"/>
    <n v="9"/>
    <n v="10"/>
    <n v="1"/>
    <n v="80.260000000000005"/>
    <n v="1"/>
    <n v="0.1111111111111111"/>
  </r>
  <r>
    <d v="2025-10-23T00:00:00"/>
    <x v="46"/>
    <n v="43"/>
    <n v="73"/>
    <n v="9"/>
    <n v="299.83"/>
    <n v="6"/>
    <n v="0.20930232558139536"/>
  </r>
  <r>
    <d v="2025-10-23T00:00:00"/>
    <x v="43"/>
    <n v="27"/>
    <n v="42"/>
    <n v="11"/>
    <n v="343.29"/>
    <n v="9"/>
    <n v="0.40740740740740738"/>
  </r>
  <r>
    <d v="2025-10-24T00:00:00"/>
    <x v="0"/>
    <n v="21"/>
    <n v="22"/>
    <n v="6"/>
    <n v="248.5"/>
    <n v="5"/>
    <n v="0.2857142857142857"/>
  </r>
  <r>
    <d v="2025-10-24T00:00:00"/>
    <x v="1"/>
    <n v="19"/>
    <n v="23"/>
    <n v="2"/>
    <n v="87.64"/>
    <n v="2"/>
    <n v="0.10526315789473684"/>
  </r>
  <r>
    <d v="2025-10-24T00:00:00"/>
    <x v="2"/>
    <n v="4"/>
    <n v="4"/>
    <n v="1"/>
    <n v="40.909999999999997"/>
    <n v="1"/>
    <n v="0.25"/>
  </r>
  <r>
    <d v="2025-10-24T00:00:00"/>
    <x v="39"/>
    <n v="3"/>
    <n v="3"/>
    <n v="2"/>
    <n v="66.44"/>
    <n v="1"/>
    <n v="0.66666666666666663"/>
  </r>
  <r>
    <d v="2025-10-24T00:00:00"/>
    <x v="48"/>
    <n v="5"/>
    <n v="10"/>
    <n v="1"/>
    <n v="19.760000000000002"/>
    <n v="1"/>
    <n v="0.2"/>
  </r>
  <r>
    <d v="2025-10-24T00:00:00"/>
    <x v="44"/>
    <n v="8"/>
    <n v="10"/>
    <n v="5"/>
    <n v="74.47"/>
    <n v="5"/>
    <n v="0.625"/>
  </r>
  <r>
    <d v="2025-10-24T00:00:00"/>
    <x v="3"/>
    <n v="9"/>
    <n v="14"/>
    <n v="1"/>
    <n v="37.65"/>
    <n v="1"/>
    <n v="0.1111111111111111"/>
  </r>
  <r>
    <d v="2025-10-24T00:00:00"/>
    <x v="5"/>
    <n v="9"/>
    <n v="12"/>
    <n v="3"/>
    <n v="72.39"/>
    <n v="3"/>
    <n v="0.33333333333333331"/>
  </r>
  <r>
    <d v="2025-10-24T00:00:00"/>
    <x v="41"/>
    <n v="23"/>
    <n v="31"/>
    <n v="4"/>
    <n v="89.83"/>
    <n v="4"/>
    <n v="0.17391304347826086"/>
  </r>
  <r>
    <d v="2025-10-24T00:00:00"/>
    <x v="6"/>
    <n v="25"/>
    <n v="29"/>
    <n v="2"/>
    <n v="52"/>
    <n v="2"/>
    <n v="0.08"/>
  </r>
  <r>
    <d v="2025-10-24T00:00:00"/>
    <x v="7"/>
    <n v="36"/>
    <n v="55"/>
    <n v="16"/>
    <n v="466.84"/>
    <n v="14"/>
    <n v="0.44444444444444442"/>
  </r>
  <r>
    <d v="2025-10-24T00:00:00"/>
    <x v="8"/>
    <n v="104"/>
    <n v="147"/>
    <n v="19"/>
    <n v="487.01"/>
    <n v="19"/>
    <n v="0.18269230769230768"/>
  </r>
  <r>
    <d v="2025-10-24T00:00:00"/>
    <x v="9"/>
    <n v="17"/>
    <n v="22"/>
    <n v="1"/>
    <n v="21.39"/>
    <n v="1"/>
    <n v="5.8823529411764705E-2"/>
  </r>
  <r>
    <d v="2025-10-24T00:00:00"/>
    <x v="10"/>
    <n v="47"/>
    <n v="59"/>
    <n v="6"/>
    <n v="178.04"/>
    <n v="5"/>
    <n v="0.1276595744680851"/>
  </r>
  <r>
    <d v="2025-10-24T00:00:00"/>
    <x v="11"/>
    <n v="19"/>
    <n v="23"/>
    <n v="9"/>
    <n v="261.08999999999997"/>
    <n v="4"/>
    <n v="0.47368421052631576"/>
  </r>
  <r>
    <d v="2025-10-24T00:00:00"/>
    <x v="12"/>
    <n v="68"/>
    <n v="94"/>
    <n v="15"/>
    <n v="617.85"/>
    <n v="14"/>
    <n v="0.22058823529411764"/>
  </r>
  <r>
    <d v="2025-10-24T00:00:00"/>
    <x v="13"/>
    <n v="52"/>
    <n v="84"/>
    <n v="13"/>
    <n v="180.91"/>
    <n v="12"/>
    <n v="0.25"/>
  </r>
  <r>
    <d v="2025-10-24T00:00:00"/>
    <x v="14"/>
    <n v="28"/>
    <n v="37"/>
    <n v="5"/>
    <n v="118.69"/>
    <n v="5"/>
    <n v="0.17857142857142858"/>
  </r>
  <r>
    <d v="2025-10-24T00:00:00"/>
    <x v="15"/>
    <n v="27"/>
    <n v="35"/>
    <n v="4"/>
    <n v="102.57"/>
    <n v="4"/>
    <n v="0.14814814814814814"/>
  </r>
  <r>
    <d v="2025-10-24T00:00:00"/>
    <x v="16"/>
    <n v="17"/>
    <n v="17"/>
    <n v="6"/>
    <n v="67.55"/>
    <n v="5"/>
    <n v="0.35294117647058826"/>
  </r>
  <r>
    <d v="2025-10-24T00:00:00"/>
    <x v="17"/>
    <n v="29"/>
    <n v="42"/>
    <n v="5"/>
    <n v="103.1"/>
    <n v="5"/>
    <n v="0.17241379310344829"/>
  </r>
  <r>
    <d v="2025-10-24T00:00:00"/>
    <x v="18"/>
    <n v="92"/>
    <n v="133"/>
    <n v="32"/>
    <n v="1151.43"/>
    <n v="22"/>
    <n v="0.34782608695652173"/>
  </r>
  <r>
    <d v="2025-10-24T00:00:00"/>
    <x v="19"/>
    <n v="14"/>
    <n v="21"/>
    <n v="4"/>
    <n v="145.37"/>
    <n v="4"/>
    <n v="0.2857142857142857"/>
  </r>
  <r>
    <d v="2025-10-24T00:00:00"/>
    <x v="20"/>
    <n v="12"/>
    <n v="13"/>
    <n v="2"/>
    <n v="65.099999999999994"/>
    <n v="2"/>
    <n v="0.16666666666666666"/>
  </r>
  <r>
    <d v="2025-10-24T00:00:00"/>
    <x v="21"/>
    <n v="33"/>
    <n v="42"/>
    <n v="19"/>
    <n v="531.78"/>
    <n v="12"/>
    <n v="0.5757575757575758"/>
  </r>
  <r>
    <d v="2025-10-24T00:00:00"/>
    <x v="22"/>
    <n v="30"/>
    <n v="39"/>
    <n v="16"/>
    <n v="389.59"/>
    <n v="11"/>
    <n v="0.53333333333333333"/>
  </r>
  <r>
    <d v="2025-10-24T00:00:00"/>
    <x v="23"/>
    <n v="19"/>
    <n v="28"/>
    <n v="3"/>
    <n v="112.55"/>
    <n v="3"/>
    <n v="0.15789473684210525"/>
  </r>
  <r>
    <d v="2025-10-24T00:00:00"/>
    <x v="24"/>
    <n v="14"/>
    <n v="22"/>
    <n v="7"/>
    <n v="218.1"/>
    <n v="3"/>
    <n v="0.5"/>
  </r>
  <r>
    <d v="2025-10-24T00:00:00"/>
    <x v="25"/>
    <n v="11"/>
    <n v="14"/>
    <n v="7"/>
    <n v="199.66"/>
    <n v="3"/>
    <n v="0.63636363636363635"/>
  </r>
  <r>
    <d v="2025-10-24T00:00:00"/>
    <x v="26"/>
    <n v="10"/>
    <n v="14"/>
    <n v="1"/>
    <n v="27.1"/>
    <n v="1"/>
    <n v="0.1"/>
  </r>
  <r>
    <d v="2025-10-24T00:00:00"/>
    <x v="27"/>
    <n v="18"/>
    <n v="21"/>
    <n v="9"/>
    <n v="311.02999999999997"/>
    <n v="4"/>
    <n v="0.5"/>
  </r>
  <r>
    <d v="2025-10-24T00:00:00"/>
    <x v="28"/>
    <n v="7"/>
    <n v="9"/>
    <n v="1"/>
    <n v="30.6"/>
    <n v="1"/>
    <n v="0.14285714285714285"/>
  </r>
  <r>
    <d v="2025-10-24T00:00:00"/>
    <x v="29"/>
    <n v="49"/>
    <n v="87"/>
    <n v="13"/>
    <n v="442.32"/>
    <n v="13"/>
    <n v="0.26530612244897961"/>
  </r>
  <r>
    <d v="2025-10-24T00:00:00"/>
    <x v="42"/>
    <n v="8"/>
    <n v="8"/>
    <n v="1"/>
    <n v="37.76"/>
    <n v="1"/>
    <n v="0.125"/>
  </r>
  <r>
    <d v="2025-10-24T00:00:00"/>
    <x v="30"/>
    <n v="65"/>
    <n v="80"/>
    <n v="20"/>
    <n v="690.56"/>
    <n v="12"/>
    <n v="0.30769230769230771"/>
  </r>
  <r>
    <d v="2025-10-24T00:00:00"/>
    <x v="31"/>
    <n v="7"/>
    <n v="8"/>
    <n v="2"/>
    <n v="50.79"/>
    <n v="2"/>
    <n v="0.2857142857142857"/>
  </r>
  <r>
    <d v="2025-10-24T00:00:00"/>
    <x v="32"/>
    <n v="20"/>
    <n v="26"/>
    <n v="5"/>
    <n v="123.39"/>
    <n v="3"/>
    <n v="0.25"/>
  </r>
  <r>
    <d v="2025-10-24T00:00:00"/>
    <x v="33"/>
    <n v="11"/>
    <n v="13"/>
    <n v="17"/>
    <n v="1343.18"/>
    <n v="9"/>
    <n v="1.5454545454545454"/>
  </r>
  <r>
    <d v="2025-10-24T00:00:00"/>
    <x v="34"/>
    <n v="11"/>
    <n v="15"/>
    <n v="1"/>
    <n v="74.55"/>
    <n v="1"/>
    <n v="9.0909090909090912E-2"/>
  </r>
  <r>
    <d v="2025-10-24T00:00:00"/>
    <x v="35"/>
    <n v="15"/>
    <n v="23"/>
    <n v="3"/>
    <n v="45.18"/>
    <n v="3"/>
    <n v="0.2"/>
  </r>
  <r>
    <d v="2025-10-24T00:00:00"/>
    <x v="45"/>
    <n v="12"/>
    <n v="15"/>
    <n v="3"/>
    <n v="35.06"/>
    <n v="3"/>
    <n v="0.25"/>
  </r>
  <r>
    <d v="2025-10-24T00:00:00"/>
    <x v="36"/>
    <n v="5"/>
    <n v="7"/>
    <n v="5"/>
    <n v="151.13"/>
    <n v="4"/>
    <n v="1"/>
  </r>
  <r>
    <d v="2025-10-24T00:00:00"/>
    <x v="47"/>
    <n v="3"/>
    <n v="3"/>
    <n v="2"/>
    <n v="51.06"/>
    <n v="2"/>
    <n v="0.66666666666666663"/>
  </r>
  <r>
    <d v="2025-10-24T00:00:00"/>
    <x v="37"/>
    <n v="8"/>
    <n v="10"/>
    <n v="3"/>
    <n v="196.6"/>
    <n v="2"/>
    <n v="0.375"/>
  </r>
  <r>
    <d v="2025-10-24T00:00:00"/>
    <x v="38"/>
    <n v="4"/>
    <n v="10"/>
    <n v="6"/>
    <n v="531.15"/>
    <n v="2"/>
    <n v="1.5"/>
  </r>
  <r>
    <d v="2025-10-24T00:00:00"/>
    <x v="46"/>
    <n v="24"/>
    <n v="29"/>
    <n v="3"/>
    <n v="89.85"/>
    <n v="3"/>
    <n v="0.125"/>
  </r>
  <r>
    <d v="2025-10-24T00:00:00"/>
    <x v="43"/>
    <n v="18"/>
    <n v="30"/>
    <n v="3"/>
    <n v="101.45"/>
    <n v="2"/>
    <n v="0.16666666666666666"/>
  </r>
  <r>
    <d v="2025-10-25T00:00:00"/>
    <x v="0"/>
    <n v="11"/>
    <n v="13"/>
    <n v="8"/>
    <n v="326.08999999999997"/>
    <n v="6"/>
    <n v="0.72727272727272729"/>
  </r>
  <r>
    <d v="2025-10-25T00:00:00"/>
    <x v="1"/>
    <n v="12"/>
    <n v="15"/>
    <n v="1"/>
    <n v="33.340000000000003"/>
    <n v="1"/>
    <n v="8.3333333333333329E-2"/>
  </r>
  <r>
    <d v="2025-10-25T00:00:00"/>
    <x v="2"/>
    <n v="6"/>
    <n v="7"/>
    <n v="1"/>
    <n v="44.01"/>
    <n v="1"/>
    <n v="0.16666666666666666"/>
  </r>
  <r>
    <d v="2025-10-25T00:00:00"/>
    <x v="39"/>
    <n v="6"/>
    <n v="6"/>
    <n v="2"/>
    <n v="76.260000000000005"/>
    <n v="1"/>
    <n v="0.33333333333333331"/>
  </r>
  <r>
    <d v="2025-10-25T00:00:00"/>
    <x v="48"/>
    <n v="17"/>
    <n v="24"/>
    <n v="2"/>
    <n v="53.3"/>
    <n v="2"/>
    <n v="0.11764705882352941"/>
  </r>
  <r>
    <d v="2025-10-25T00:00:00"/>
    <x v="3"/>
    <n v="8"/>
    <n v="13"/>
    <n v="2"/>
    <n v="64.14"/>
    <n v="2"/>
    <n v="0.25"/>
  </r>
  <r>
    <d v="2025-10-25T00:00:00"/>
    <x v="4"/>
    <n v="5"/>
    <n v="7"/>
    <n v="1"/>
    <n v="16.98"/>
    <n v="1"/>
    <n v="0.2"/>
  </r>
  <r>
    <d v="2025-10-25T00:00:00"/>
    <x v="40"/>
    <n v="11"/>
    <n v="18"/>
    <n v="1"/>
    <n v="18.68"/>
    <n v="1"/>
    <n v="9.0909090909090912E-2"/>
  </r>
  <r>
    <d v="2025-10-25T00:00:00"/>
    <x v="6"/>
    <n v="30"/>
    <n v="36"/>
    <n v="4"/>
    <n v="94.84"/>
    <n v="4"/>
    <n v="0.13333333333333333"/>
  </r>
  <r>
    <d v="2025-10-25T00:00:00"/>
    <x v="7"/>
    <n v="36"/>
    <n v="49"/>
    <n v="7"/>
    <n v="214.81"/>
    <n v="6"/>
    <n v="0.19444444444444445"/>
  </r>
  <r>
    <d v="2025-10-25T00:00:00"/>
    <x v="8"/>
    <n v="81"/>
    <n v="100"/>
    <n v="13"/>
    <n v="327.14"/>
    <n v="13"/>
    <n v="0.16049382716049382"/>
  </r>
  <r>
    <d v="2025-10-25T00:00:00"/>
    <x v="9"/>
    <n v="29"/>
    <n v="35"/>
    <n v="2"/>
    <n v="54.46"/>
    <n v="2"/>
    <n v="6.8965517241379309E-2"/>
  </r>
  <r>
    <d v="2025-10-25T00:00:00"/>
    <x v="10"/>
    <n v="31"/>
    <n v="41"/>
    <n v="11"/>
    <n v="326.85000000000002"/>
    <n v="8"/>
    <n v="0.35483870967741937"/>
  </r>
  <r>
    <d v="2025-10-25T00:00:00"/>
    <x v="11"/>
    <n v="20"/>
    <n v="23"/>
    <n v="3"/>
    <n v="88.73"/>
    <n v="2"/>
    <n v="0.15"/>
  </r>
  <r>
    <d v="2025-10-25T00:00:00"/>
    <x v="12"/>
    <n v="53"/>
    <n v="71"/>
    <n v="10"/>
    <n v="407.97"/>
    <n v="10"/>
    <n v="0.18867924528301888"/>
  </r>
  <r>
    <d v="2025-10-25T00:00:00"/>
    <x v="13"/>
    <n v="59"/>
    <n v="79"/>
    <n v="12"/>
    <n v="167.69"/>
    <n v="10"/>
    <n v="0.20338983050847459"/>
  </r>
  <r>
    <d v="2025-10-25T00:00:00"/>
    <x v="13"/>
    <n v="7"/>
    <n v="12"/>
    <n v="4"/>
    <n v="64.52"/>
    <n v="3"/>
    <n v="0.5714285714285714"/>
  </r>
  <r>
    <d v="2025-10-25T00:00:00"/>
    <x v="14"/>
    <n v="24"/>
    <n v="30"/>
    <n v="10"/>
    <n v="237.18"/>
    <n v="7"/>
    <n v="0.41666666666666669"/>
  </r>
  <r>
    <d v="2025-10-25T00:00:00"/>
    <x v="15"/>
    <n v="27"/>
    <n v="37"/>
    <n v="2"/>
    <n v="42.08"/>
    <n v="2"/>
    <n v="7.407407407407407E-2"/>
  </r>
  <r>
    <d v="2025-10-25T00:00:00"/>
    <x v="16"/>
    <n v="22"/>
    <n v="34"/>
    <n v="3"/>
    <n v="37.85"/>
    <n v="3"/>
    <n v="0.13636363636363635"/>
  </r>
  <r>
    <d v="2025-10-25T00:00:00"/>
    <x v="17"/>
    <n v="31"/>
    <n v="38"/>
    <n v="2"/>
    <n v="48.79"/>
    <n v="2"/>
    <n v="6.4516129032258063E-2"/>
  </r>
  <r>
    <d v="2025-10-25T00:00:00"/>
    <x v="18"/>
    <n v="87"/>
    <n v="118"/>
    <n v="51"/>
    <n v="1805.46"/>
    <n v="23"/>
    <n v="0.58620689655172409"/>
  </r>
  <r>
    <d v="2025-10-25T00:00:00"/>
    <x v="19"/>
    <n v="15"/>
    <n v="18"/>
    <n v="2"/>
    <n v="64.709999999999994"/>
    <n v="2"/>
    <n v="0.13333333333333333"/>
  </r>
  <r>
    <d v="2025-10-25T00:00:00"/>
    <x v="20"/>
    <n v="9"/>
    <n v="11"/>
    <n v="1"/>
    <n v="35.729999999999997"/>
    <n v="1"/>
    <n v="0.1111111111111111"/>
  </r>
  <r>
    <d v="2025-10-25T00:00:00"/>
    <x v="21"/>
    <n v="27"/>
    <n v="36"/>
    <n v="33"/>
    <n v="900.28"/>
    <n v="9"/>
    <n v="1.2222222222222223"/>
  </r>
  <r>
    <d v="2025-10-25T00:00:00"/>
    <x v="22"/>
    <n v="37"/>
    <n v="44"/>
    <n v="10"/>
    <n v="230.72"/>
    <n v="7"/>
    <n v="0.27027027027027029"/>
  </r>
  <r>
    <d v="2025-10-25T00:00:00"/>
    <x v="23"/>
    <n v="11"/>
    <n v="12"/>
    <n v="3"/>
    <n v="111.95"/>
    <n v="3"/>
    <n v="0.27272727272727271"/>
  </r>
  <r>
    <d v="2025-10-25T00:00:00"/>
    <x v="24"/>
    <n v="4"/>
    <n v="5"/>
    <n v="5"/>
    <n v="158.16999999999999"/>
    <n v="4"/>
    <n v="1.25"/>
  </r>
  <r>
    <d v="2025-10-25T00:00:00"/>
    <x v="25"/>
    <n v="6"/>
    <n v="9"/>
    <n v="4"/>
    <n v="126.98"/>
    <n v="4"/>
    <n v="0.66666666666666663"/>
  </r>
  <r>
    <d v="2025-10-25T00:00:00"/>
    <x v="26"/>
    <n v="6"/>
    <n v="6"/>
    <n v="4"/>
    <n v="94.33"/>
    <n v="2"/>
    <n v="0.66666666666666663"/>
  </r>
  <r>
    <d v="2025-10-25T00:00:00"/>
    <x v="27"/>
    <n v="9"/>
    <n v="13"/>
    <n v="8"/>
    <n v="284.63"/>
    <n v="5"/>
    <n v="0.88888888888888884"/>
  </r>
  <r>
    <d v="2025-10-25T00:00:00"/>
    <x v="28"/>
    <n v="6"/>
    <n v="7"/>
    <n v="1"/>
    <n v="36.31"/>
    <n v="1"/>
    <n v="0.16666666666666666"/>
  </r>
  <r>
    <d v="2025-10-25T00:00:00"/>
    <x v="29"/>
    <n v="49"/>
    <n v="69"/>
    <n v="13"/>
    <n v="440.74"/>
    <n v="12"/>
    <n v="0.26530612244897961"/>
  </r>
  <r>
    <d v="2025-10-25T00:00:00"/>
    <x v="42"/>
    <n v="4"/>
    <n v="8"/>
    <n v="2"/>
    <n v="69.19"/>
    <n v="2"/>
    <n v="0.5"/>
  </r>
  <r>
    <d v="2025-10-25T00:00:00"/>
    <x v="30"/>
    <n v="37"/>
    <n v="44"/>
    <n v="6"/>
    <n v="214.33"/>
    <n v="4"/>
    <n v="0.16216216216216217"/>
  </r>
  <r>
    <d v="2025-10-25T00:00:00"/>
    <x v="31"/>
    <n v="5"/>
    <n v="5"/>
    <n v="1"/>
    <n v="25.05"/>
    <n v="1"/>
    <n v="0.2"/>
  </r>
  <r>
    <d v="2025-10-25T00:00:00"/>
    <x v="32"/>
    <n v="17"/>
    <n v="22"/>
    <n v="10"/>
    <n v="251.95"/>
    <n v="4"/>
    <n v="0.58823529411764708"/>
  </r>
  <r>
    <d v="2025-10-25T00:00:00"/>
    <x v="33"/>
    <n v="5"/>
    <n v="7"/>
    <n v="3"/>
    <n v="225.94"/>
    <n v="2"/>
    <n v="0.6"/>
  </r>
  <r>
    <d v="2025-10-25T00:00:00"/>
    <x v="34"/>
    <n v="14"/>
    <n v="15"/>
    <n v="5"/>
    <n v="363.63"/>
    <n v="4"/>
    <n v="0.35714285714285715"/>
  </r>
  <r>
    <d v="2025-10-25T00:00:00"/>
    <x v="35"/>
    <n v="13"/>
    <n v="14"/>
    <n v="1"/>
    <n v="15"/>
    <n v="1"/>
    <n v="7.6923076923076927E-2"/>
  </r>
  <r>
    <d v="2025-10-25T00:00:00"/>
    <x v="45"/>
    <n v="9"/>
    <n v="9"/>
    <n v="1"/>
    <n v="11.81"/>
    <n v="1"/>
    <n v="0.1111111111111111"/>
  </r>
  <r>
    <d v="2025-10-25T00:00:00"/>
    <x v="36"/>
    <n v="8"/>
    <n v="8"/>
    <n v="3"/>
    <n v="96.23"/>
    <n v="2"/>
    <n v="0.375"/>
  </r>
  <r>
    <d v="2025-10-25T00:00:00"/>
    <x v="47"/>
    <n v="4"/>
    <n v="4"/>
    <n v="4"/>
    <n v="104.49"/>
    <n v="2"/>
    <n v="1"/>
  </r>
  <r>
    <d v="2025-10-25T00:00:00"/>
    <x v="37"/>
    <n v="10"/>
    <n v="16"/>
    <n v="6"/>
    <n v="492.35"/>
    <n v="4"/>
    <n v="0.6"/>
  </r>
  <r>
    <d v="2025-10-25T00:00:00"/>
    <x v="38"/>
    <n v="2"/>
    <n v="2"/>
    <n v="3"/>
    <n v="301.66000000000003"/>
    <n v="2"/>
    <n v="1.5"/>
  </r>
  <r>
    <d v="2025-10-25T00:00:00"/>
    <x v="46"/>
    <n v="21"/>
    <n v="29"/>
    <n v="3"/>
    <n v="110.25"/>
    <n v="2"/>
    <n v="0.14285714285714285"/>
  </r>
  <r>
    <d v="2025-10-25T00:00:00"/>
    <x v="43"/>
    <n v="15"/>
    <n v="16"/>
    <n v="1"/>
    <n v="30.75"/>
    <n v="1"/>
    <n v="6.6666666666666666E-2"/>
  </r>
  <r>
    <d v="2025-10-26T00:00:00"/>
    <x v="0"/>
    <n v="20"/>
    <n v="21"/>
    <n v="4"/>
    <n v="147.16999999999999"/>
    <n v="4"/>
    <n v="0.2"/>
  </r>
  <r>
    <d v="2025-10-26T00:00:00"/>
    <x v="2"/>
    <n v="4"/>
    <n v="4"/>
    <n v="1"/>
    <n v="44.45"/>
    <n v="1"/>
    <n v="0.25"/>
  </r>
  <r>
    <d v="2025-10-26T00:00:00"/>
    <x v="48"/>
    <n v="22"/>
    <n v="42"/>
    <n v="2"/>
    <n v="49.37"/>
    <n v="2"/>
    <n v="9.0909090909090912E-2"/>
  </r>
  <r>
    <d v="2025-10-26T00:00:00"/>
    <x v="3"/>
    <n v="16"/>
    <n v="26"/>
    <n v="1"/>
    <n v="34.6"/>
    <n v="1"/>
    <n v="6.25E-2"/>
  </r>
  <r>
    <d v="2025-10-26T00:00:00"/>
    <x v="4"/>
    <n v="3"/>
    <n v="3"/>
    <n v="1"/>
    <n v="14.17"/>
    <n v="1"/>
    <n v="0.33333333333333331"/>
  </r>
  <r>
    <d v="2025-10-26T00:00:00"/>
    <x v="40"/>
    <n v="17"/>
    <n v="21"/>
    <n v="3"/>
    <n v="61.16"/>
    <n v="3"/>
    <n v="0.17647058823529413"/>
  </r>
  <r>
    <d v="2025-10-26T00:00:00"/>
    <x v="41"/>
    <n v="24"/>
    <n v="27"/>
    <n v="4"/>
    <n v="98.27"/>
    <n v="4"/>
    <n v="0.16666666666666666"/>
  </r>
  <r>
    <d v="2025-10-26T00:00:00"/>
    <x v="41"/>
    <n v="2"/>
    <n v="2"/>
    <n v="1"/>
    <n v="43.97"/>
    <n v="1"/>
    <n v="0.5"/>
  </r>
  <r>
    <d v="2025-10-26T00:00:00"/>
    <x v="6"/>
    <n v="40"/>
    <n v="53"/>
    <n v="2"/>
    <n v="57.01"/>
    <n v="2"/>
    <n v="0.05"/>
  </r>
  <r>
    <d v="2025-10-26T00:00:00"/>
    <x v="7"/>
    <n v="43"/>
    <n v="64"/>
    <n v="7"/>
    <n v="198.47"/>
    <n v="7"/>
    <n v="0.16279069767441862"/>
  </r>
  <r>
    <d v="2025-10-26T00:00:00"/>
    <x v="8"/>
    <n v="150"/>
    <n v="198"/>
    <n v="37"/>
    <n v="920.57"/>
    <n v="36"/>
    <n v="0.24666666666666667"/>
  </r>
  <r>
    <d v="2025-10-26T00:00:00"/>
    <x v="9"/>
    <n v="17"/>
    <n v="23"/>
    <n v="5"/>
    <n v="117.77"/>
    <n v="5"/>
    <n v="0.29411764705882354"/>
  </r>
  <r>
    <d v="2025-10-26T00:00:00"/>
    <x v="9"/>
    <n v="1"/>
    <n v="2"/>
    <n v="1"/>
    <n v="29.85"/>
    <n v="1"/>
    <n v="1"/>
  </r>
  <r>
    <d v="2025-10-26T00:00:00"/>
    <x v="10"/>
    <n v="9"/>
    <n v="11"/>
    <n v="3"/>
    <n v="54.3"/>
    <n v="2"/>
    <n v="0.33333333333333331"/>
  </r>
  <r>
    <d v="2025-10-26T00:00:00"/>
    <x v="11"/>
    <n v="25"/>
    <n v="34"/>
    <n v="5"/>
    <n v="149.69"/>
    <n v="4"/>
    <n v="0.2"/>
  </r>
  <r>
    <d v="2025-10-26T00:00:00"/>
    <x v="12"/>
    <n v="54"/>
    <n v="72"/>
    <n v="9"/>
    <n v="363.21"/>
    <n v="9"/>
    <n v="0.16666666666666666"/>
  </r>
  <r>
    <d v="2025-10-26T00:00:00"/>
    <x v="12"/>
    <n v="7"/>
    <n v="17"/>
    <n v="2"/>
    <n v="110.03"/>
    <n v="2"/>
    <n v="0.2857142857142857"/>
  </r>
  <r>
    <d v="2025-10-26T00:00:00"/>
    <x v="13"/>
    <n v="85"/>
    <n v="109"/>
    <n v="13"/>
    <n v="175.31"/>
    <n v="13"/>
    <n v="0.15294117647058825"/>
  </r>
  <r>
    <d v="2025-10-26T00:00:00"/>
    <x v="13"/>
    <n v="3"/>
    <n v="4"/>
    <n v="1"/>
    <n v="16.41"/>
    <n v="1"/>
    <n v="0.33333333333333331"/>
  </r>
  <r>
    <d v="2025-10-26T00:00:00"/>
    <x v="14"/>
    <n v="37"/>
    <n v="48"/>
    <n v="3"/>
    <n v="58.81"/>
    <n v="3"/>
    <n v="8.1081081081081086E-2"/>
  </r>
  <r>
    <d v="2025-10-26T00:00:00"/>
    <x v="15"/>
    <n v="30"/>
    <n v="42"/>
    <n v="3"/>
    <n v="67.66"/>
    <n v="3"/>
    <n v="0.1"/>
  </r>
  <r>
    <d v="2025-10-26T00:00:00"/>
    <x v="16"/>
    <n v="21"/>
    <n v="27"/>
    <n v="6"/>
    <n v="73.34"/>
    <n v="6"/>
    <n v="0.2857142857142857"/>
  </r>
  <r>
    <d v="2025-10-26T00:00:00"/>
    <x v="18"/>
    <n v="96"/>
    <n v="139"/>
    <n v="37"/>
    <n v="1326.83"/>
    <n v="27"/>
    <n v="0.38541666666666669"/>
  </r>
  <r>
    <d v="2025-10-26T00:00:00"/>
    <x v="19"/>
    <n v="30"/>
    <n v="44"/>
    <n v="17"/>
    <n v="523.32000000000005"/>
    <n v="11"/>
    <n v="0.56666666666666665"/>
  </r>
  <r>
    <d v="2025-10-26T00:00:00"/>
    <x v="20"/>
    <n v="7"/>
    <n v="9"/>
    <n v="2"/>
    <n v="56.84"/>
    <n v="2"/>
    <n v="0.2857142857142857"/>
  </r>
  <r>
    <d v="2025-10-26T00:00:00"/>
    <x v="21"/>
    <n v="53"/>
    <n v="76"/>
    <n v="9"/>
    <n v="260.95999999999998"/>
    <n v="9"/>
    <n v="0.16981132075471697"/>
  </r>
  <r>
    <d v="2025-10-26T00:00:00"/>
    <x v="22"/>
    <n v="35"/>
    <n v="51"/>
    <n v="6"/>
    <n v="135.65"/>
    <n v="6"/>
    <n v="0.17142857142857143"/>
  </r>
  <r>
    <d v="2025-10-26T00:00:00"/>
    <x v="23"/>
    <n v="20"/>
    <n v="25"/>
    <n v="2"/>
    <n v="85.04"/>
    <n v="2"/>
    <n v="0.1"/>
  </r>
  <r>
    <d v="2025-10-26T00:00:00"/>
    <x v="24"/>
    <n v="11"/>
    <n v="13"/>
    <n v="3"/>
    <n v="92.18"/>
    <n v="3"/>
    <n v="0.27272727272727271"/>
  </r>
  <r>
    <d v="2025-10-26T00:00:00"/>
    <x v="25"/>
    <n v="12"/>
    <n v="14"/>
    <n v="2"/>
    <n v="57.16"/>
    <n v="2"/>
    <n v="0.16666666666666666"/>
  </r>
  <r>
    <d v="2025-10-26T00:00:00"/>
    <x v="26"/>
    <n v="8"/>
    <n v="11"/>
    <n v="5"/>
    <n v="128.1"/>
    <n v="4"/>
    <n v="0.625"/>
  </r>
  <r>
    <d v="2025-10-26T00:00:00"/>
    <x v="27"/>
    <n v="20"/>
    <n v="24"/>
    <n v="4"/>
    <n v="146.33000000000001"/>
    <n v="4"/>
    <n v="0.2"/>
  </r>
  <r>
    <d v="2025-10-26T00:00:00"/>
    <x v="28"/>
    <n v="10"/>
    <n v="20"/>
    <n v="6"/>
    <n v="194.56"/>
    <n v="3"/>
    <n v="0.6"/>
  </r>
  <r>
    <d v="2025-10-26T00:00:00"/>
    <x v="29"/>
    <n v="60"/>
    <n v="79"/>
    <n v="14"/>
    <n v="474.37"/>
    <n v="14"/>
    <n v="0.23333333333333334"/>
  </r>
  <r>
    <d v="2025-10-26T00:00:00"/>
    <x v="42"/>
    <n v="5"/>
    <n v="6"/>
    <n v="3"/>
    <n v="101.31"/>
    <n v="3"/>
    <n v="0.6"/>
  </r>
  <r>
    <d v="2025-10-26T00:00:00"/>
    <x v="30"/>
    <n v="65"/>
    <n v="114"/>
    <n v="5"/>
    <n v="183.68"/>
    <n v="5"/>
    <n v="7.6923076923076927E-2"/>
  </r>
  <r>
    <d v="2025-10-26T00:00:00"/>
    <x v="31"/>
    <n v="13"/>
    <n v="13"/>
    <n v="1"/>
    <n v="32.950000000000003"/>
    <n v="1"/>
    <n v="7.6923076923076927E-2"/>
  </r>
  <r>
    <d v="2025-10-26T00:00:00"/>
    <x v="31"/>
    <n v="1"/>
    <n v="2"/>
    <n v="1"/>
    <n v="42.18"/>
    <n v="1"/>
    <n v="1"/>
  </r>
  <r>
    <d v="2025-10-26T00:00:00"/>
    <x v="32"/>
    <n v="17"/>
    <n v="27"/>
    <n v="6"/>
    <n v="151.6"/>
    <n v="6"/>
    <n v="0.35294117647058826"/>
  </r>
  <r>
    <d v="2025-10-26T00:00:00"/>
    <x v="33"/>
    <n v="10"/>
    <n v="13"/>
    <n v="3"/>
    <n v="208.28"/>
    <n v="3"/>
    <n v="0.3"/>
  </r>
  <r>
    <d v="2025-10-26T00:00:00"/>
    <x v="34"/>
    <n v="14"/>
    <n v="16"/>
    <n v="16"/>
    <n v="1125.6500000000001"/>
    <n v="5"/>
    <n v="1.1428571428571428"/>
  </r>
  <r>
    <d v="2025-10-26T00:00:00"/>
    <x v="35"/>
    <n v="15"/>
    <n v="19"/>
    <n v="2"/>
    <n v="26.08"/>
    <n v="2"/>
    <n v="0.13333333333333333"/>
  </r>
  <r>
    <d v="2025-10-26T00:00:00"/>
    <x v="36"/>
    <n v="10"/>
    <n v="10"/>
    <n v="1"/>
    <n v="32.97"/>
    <n v="1"/>
    <n v="0.1"/>
  </r>
  <r>
    <d v="2025-10-26T00:00:00"/>
    <x v="47"/>
    <n v="10"/>
    <n v="10"/>
    <n v="1"/>
    <n v="31.51"/>
    <n v="1"/>
    <n v="0.1"/>
  </r>
  <r>
    <d v="2025-10-26T00:00:00"/>
    <x v="38"/>
    <n v="7"/>
    <n v="10"/>
    <n v="3"/>
    <n v="306.88"/>
    <n v="3"/>
    <n v="0.42857142857142855"/>
  </r>
  <r>
    <d v="2025-10-26T00:00:00"/>
    <x v="46"/>
    <n v="32"/>
    <n v="38"/>
    <n v="4"/>
    <n v="134.72999999999999"/>
    <n v="3"/>
    <n v="0.125"/>
  </r>
  <r>
    <d v="2025-10-27T00:00:00"/>
    <x v="0"/>
    <n v="22"/>
    <n v="28"/>
    <n v="5"/>
    <n v="225.36"/>
    <n v="4"/>
    <n v="0.22727272727272727"/>
  </r>
  <r>
    <d v="2025-10-27T00:00:00"/>
    <x v="1"/>
    <n v="23"/>
    <n v="26"/>
    <n v="5"/>
    <n v="187.37"/>
    <n v="4"/>
    <n v="0.21739130434782608"/>
  </r>
  <r>
    <d v="2025-10-27T00:00:00"/>
    <x v="2"/>
    <n v="3"/>
    <n v="4"/>
    <n v="2"/>
    <n v="73.73"/>
    <n v="2"/>
    <n v="0.66666666666666663"/>
  </r>
  <r>
    <d v="2025-10-27T00:00:00"/>
    <x v="48"/>
    <n v="21"/>
    <n v="34"/>
    <n v="2"/>
    <n v="38.340000000000003"/>
    <n v="2"/>
    <n v="9.5238095238095233E-2"/>
  </r>
  <r>
    <d v="2025-10-27T00:00:00"/>
    <x v="40"/>
    <n v="15"/>
    <n v="18"/>
    <n v="2"/>
    <n v="33.29"/>
    <n v="2"/>
    <n v="0.13333333333333333"/>
  </r>
  <r>
    <d v="2025-10-27T00:00:00"/>
    <x v="41"/>
    <n v="29"/>
    <n v="40"/>
    <n v="3"/>
    <n v="67.64"/>
    <n v="2"/>
    <n v="0.10344827586206896"/>
  </r>
  <r>
    <d v="2025-10-27T00:00:00"/>
    <x v="6"/>
    <n v="39"/>
    <n v="56"/>
    <n v="3"/>
    <n v="75.98"/>
    <n v="3"/>
    <n v="7.6923076923076927E-2"/>
  </r>
  <r>
    <d v="2025-10-27T00:00:00"/>
    <x v="7"/>
    <n v="41"/>
    <n v="57"/>
    <n v="12"/>
    <n v="343.25"/>
    <n v="9"/>
    <n v="0.29268292682926828"/>
  </r>
  <r>
    <d v="2025-10-27T00:00:00"/>
    <x v="8"/>
    <n v="156"/>
    <n v="215"/>
    <n v="30"/>
    <n v="746.21"/>
    <n v="30"/>
    <n v="0.19230769230769232"/>
  </r>
  <r>
    <d v="2025-10-27T00:00:00"/>
    <x v="9"/>
    <n v="27"/>
    <n v="40"/>
    <n v="6"/>
    <n v="127.41"/>
    <n v="6"/>
    <n v="0.22222222222222221"/>
  </r>
  <r>
    <d v="2025-10-27T00:00:00"/>
    <x v="10"/>
    <n v="24"/>
    <n v="37"/>
    <n v="3"/>
    <n v="98.13"/>
    <n v="3"/>
    <n v="0.125"/>
  </r>
  <r>
    <d v="2025-10-27T00:00:00"/>
    <x v="11"/>
    <n v="25"/>
    <n v="37"/>
    <n v="8"/>
    <n v="225.37"/>
    <n v="5"/>
    <n v="0.32"/>
  </r>
  <r>
    <d v="2025-10-27T00:00:00"/>
    <x v="12"/>
    <n v="97"/>
    <n v="127"/>
    <n v="21"/>
    <n v="893.84"/>
    <n v="18"/>
    <n v="0.21649484536082475"/>
  </r>
  <r>
    <d v="2025-10-27T00:00:00"/>
    <x v="13"/>
    <n v="74"/>
    <n v="90"/>
    <n v="8"/>
    <n v="113.06"/>
    <n v="7"/>
    <n v="0.10810810810810811"/>
  </r>
  <r>
    <d v="2025-10-27T00:00:00"/>
    <x v="13"/>
    <n v="4"/>
    <n v="4"/>
    <n v="1"/>
    <n v="17.68"/>
    <n v="1"/>
    <n v="0.25"/>
  </r>
  <r>
    <d v="2025-10-27T00:00:00"/>
    <x v="14"/>
    <n v="32"/>
    <n v="44"/>
    <n v="11"/>
    <n v="252.11"/>
    <n v="6"/>
    <n v="0.34375"/>
  </r>
  <r>
    <d v="2025-10-27T00:00:00"/>
    <x v="15"/>
    <n v="45"/>
    <n v="59"/>
    <n v="7"/>
    <n v="159.62"/>
    <n v="7"/>
    <n v="0.15555555555555556"/>
  </r>
  <r>
    <d v="2025-10-27T00:00:00"/>
    <x v="16"/>
    <n v="29"/>
    <n v="36"/>
    <n v="6"/>
    <n v="63.96"/>
    <n v="6"/>
    <n v="0.20689655172413793"/>
  </r>
  <r>
    <d v="2025-10-27T00:00:00"/>
    <x v="17"/>
    <n v="30"/>
    <n v="43"/>
    <n v="3"/>
    <n v="76.45"/>
    <n v="3"/>
    <n v="0.1"/>
  </r>
  <r>
    <d v="2025-10-27T00:00:00"/>
    <x v="18"/>
    <n v="150"/>
    <n v="206"/>
    <n v="77"/>
    <n v="2784.74"/>
    <n v="58"/>
    <n v="0.51333333333333331"/>
  </r>
  <r>
    <d v="2025-10-27T00:00:00"/>
    <x v="19"/>
    <n v="33"/>
    <n v="42"/>
    <n v="9"/>
    <n v="288.51"/>
    <n v="8"/>
    <n v="0.27272727272727271"/>
  </r>
  <r>
    <d v="2025-10-27T00:00:00"/>
    <x v="21"/>
    <n v="53"/>
    <n v="69"/>
    <n v="37"/>
    <n v="1006.69"/>
    <n v="23"/>
    <n v="0.69811320754716977"/>
  </r>
  <r>
    <d v="2025-10-27T00:00:00"/>
    <x v="22"/>
    <n v="46"/>
    <n v="58"/>
    <n v="17"/>
    <n v="401.27"/>
    <n v="12"/>
    <n v="0.36956521739130432"/>
  </r>
  <r>
    <d v="2025-10-27T00:00:00"/>
    <x v="23"/>
    <n v="40"/>
    <n v="62"/>
    <n v="13"/>
    <n v="494.43"/>
    <n v="8"/>
    <n v="0.32500000000000001"/>
  </r>
  <r>
    <d v="2025-10-27T00:00:00"/>
    <x v="24"/>
    <n v="10"/>
    <n v="17"/>
    <n v="1"/>
    <n v="36.58"/>
    <n v="1"/>
    <n v="0.1"/>
  </r>
  <r>
    <d v="2025-10-27T00:00:00"/>
    <x v="25"/>
    <n v="15"/>
    <n v="18"/>
    <n v="1"/>
    <n v="26.75"/>
    <n v="1"/>
    <n v="6.6666666666666666E-2"/>
  </r>
  <r>
    <d v="2025-10-27T00:00:00"/>
    <x v="26"/>
    <n v="11"/>
    <n v="15"/>
    <n v="4"/>
    <n v="94.14"/>
    <n v="2"/>
    <n v="0.36363636363636365"/>
  </r>
  <r>
    <d v="2025-10-27T00:00:00"/>
    <x v="27"/>
    <n v="17"/>
    <n v="22"/>
    <n v="16"/>
    <n v="552.44000000000005"/>
    <n v="6"/>
    <n v="0.94117647058823528"/>
  </r>
  <r>
    <d v="2025-10-27T00:00:00"/>
    <x v="28"/>
    <n v="26"/>
    <n v="32"/>
    <n v="5"/>
    <n v="165.52"/>
    <n v="5"/>
    <n v="0.19230769230769232"/>
  </r>
  <r>
    <d v="2025-10-27T00:00:00"/>
    <x v="29"/>
    <n v="117"/>
    <n v="175"/>
    <n v="28"/>
    <n v="963.47"/>
    <n v="26"/>
    <n v="0.23931623931623933"/>
  </r>
  <r>
    <d v="2025-10-27T00:00:00"/>
    <x v="42"/>
    <n v="7"/>
    <n v="9"/>
    <n v="3"/>
    <n v="91.31"/>
    <n v="3"/>
    <n v="0.42857142857142855"/>
  </r>
  <r>
    <d v="2025-10-27T00:00:00"/>
    <x v="30"/>
    <n v="86"/>
    <n v="104"/>
    <n v="30"/>
    <n v="1026.57"/>
    <n v="14"/>
    <n v="0.34883720930232559"/>
  </r>
  <r>
    <d v="2025-10-27T00:00:00"/>
    <x v="31"/>
    <n v="14"/>
    <n v="20"/>
    <n v="1"/>
    <n v="27.1"/>
    <n v="1"/>
    <n v="7.1428571428571425E-2"/>
  </r>
  <r>
    <d v="2025-10-27T00:00:00"/>
    <x v="32"/>
    <n v="15"/>
    <n v="18"/>
    <n v="18"/>
    <n v="488.28"/>
    <n v="11"/>
    <n v="1.2"/>
  </r>
  <r>
    <d v="2025-10-27T00:00:00"/>
    <x v="33"/>
    <n v="21"/>
    <n v="24"/>
    <n v="9"/>
    <n v="741.94"/>
    <n v="7"/>
    <n v="0.42857142857142855"/>
  </r>
  <r>
    <d v="2025-10-27T00:00:00"/>
    <x v="34"/>
    <n v="32"/>
    <n v="46"/>
    <n v="19"/>
    <n v="1334.58"/>
    <n v="8"/>
    <n v="0.59375"/>
  </r>
  <r>
    <d v="2025-10-27T00:00:00"/>
    <x v="35"/>
    <n v="18"/>
    <n v="20"/>
    <n v="4"/>
    <n v="56"/>
    <n v="4"/>
    <n v="0.22222222222222221"/>
  </r>
  <r>
    <d v="2025-10-27T00:00:00"/>
    <x v="45"/>
    <n v="11"/>
    <n v="14"/>
    <n v="1"/>
    <n v="11.54"/>
    <n v="1"/>
    <n v="9.0909090909090912E-2"/>
  </r>
  <r>
    <d v="2025-10-27T00:00:00"/>
    <x v="36"/>
    <n v="13"/>
    <n v="19"/>
    <n v="5"/>
    <n v="177.51"/>
    <n v="3"/>
    <n v="0.38461538461538464"/>
  </r>
  <r>
    <d v="2025-10-27T00:00:00"/>
    <x v="37"/>
    <n v="6"/>
    <n v="7"/>
    <n v="3"/>
    <n v="207.32"/>
    <n v="2"/>
    <n v="0.5"/>
  </r>
  <r>
    <d v="2025-10-27T00:00:00"/>
    <x v="38"/>
    <n v="10"/>
    <n v="16"/>
    <n v="3"/>
    <n v="270.38"/>
    <n v="1"/>
    <n v="0.3"/>
  </r>
  <r>
    <d v="2025-10-27T00:00:00"/>
    <x v="46"/>
    <n v="28"/>
    <n v="33"/>
    <n v="4"/>
    <n v="144.08000000000001"/>
    <n v="3"/>
    <n v="0.14285714285714285"/>
  </r>
  <r>
    <d v="2025-10-27T00:00:00"/>
    <x v="43"/>
    <n v="26"/>
    <n v="32"/>
    <n v="4"/>
    <n v="110.67"/>
    <n v="4"/>
    <n v="0.15384615384615385"/>
  </r>
  <r>
    <d v="2025-10-28T00:00:00"/>
    <x v="0"/>
    <n v="26"/>
    <n v="42"/>
    <n v="9"/>
    <n v="371.57"/>
    <n v="8"/>
    <n v="0.34615384615384615"/>
  </r>
  <r>
    <d v="2025-10-28T00:00:00"/>
    <x v="1"/>
    <n v="19"/>
    <n v="21"/>
    <n v="2"/>
    <n v="67.67"/>
    <n v="2"/>
    <n v="0.10526315789473684"/>
  </r>
  <r>
    <d v="2025-10-28T00:00:00"/>
    <x v="39"/>
    <n v="3"/>
    <n v="4"/>
    <n v="1"/>
    <n v="34.35"/>
    <n v="1"/>
    <n v="0.33333333333333331"/>
  </r>
  <r>
    <d v="2025-10-28T00:00:00"/>
    <x v="48"/>
    <n v="30"/>
    <n v="45"/>
    <n v="1"/>
    <n v="25.82"/>
    <n v="1"/>
    <n v="3.3333333333333333E-2"/>
  </r>
  <r>
    <d v="2025-10-28T00:00:00"/>
    <x v="3"/>
    <n v="9"/>
    <n v="15"/>
    <n v="1"/>
    <n v="36.97"/>
    <n v="1"/>
    <n v="0.1111111111111111"/>
  </r>
  <r>
    <d v="2025-10-28T00:00:00"/>
    <x v="49"/>
    <n v="8"/>
    <n v="10"/>
    <n v="1"/>
    <n v="34.630000000000003"/>
    <n v="1"/>
    <n v="0.125"/>
  </r>
  <r>
    <d v="2025-10-28T00:00:00"/>
    <x v="5"/>
    <n v="13"/>
    <n v="16"/>
    <n v="2"/>
    <n v="39.479999999999997"/>
    <n v="2"/>
    <n v="0.15384615384615385"/>
  </r>
  <r>
    <d v="2025-10-28T00:00:00"/>
    <x v="40"/>
    <n v="12"/>
    <n v="19"/>
    <n v="2"/>
    <n v="35.35"/>
    <n v="2"/>
    <n v="0.16666666666666666"/>
  </r>
  <r>
    <d v="2025-10-28T00:00:00"/>
    <x v="41"/>
    <n v="20"/>
    <n v="27"/>
    <n v="4"/>
    <n v="76.67"/>
    <n v="4"/>
    <n v="0.2"/>
  </r>
  <r>
    <d v="2025-10-28T00:00:00"/>
    <x v="6"/>
    <n v="39"/>
    <n v="57"/>
    <n v="6"/>
    <n v="155.27000000000001"/>
    <n v="6"/>
    <n v="0.15384615384615385"/>
  </r>
  <r>
    <d v="2025-10-28T00:00:00"/>
    <x v="7"/>
    <n v="43"/>
    <n v="60"/>
    <n v="10"/>
    <n v="288.76"/>
    <n v="8"/>
    <n v="0.23255813953488372"/>
  </r>
  <r>
    <d v="2025-10-28T00:00:00"/>
    <x v="7"/>
    <n v="1"/>
    <n v="1"/>
    <n v="9"/>
    <n v="285.99"/>
    <n v="1"/>
    <n v="9"/>
  </r>
  <r>
    <d v="2025-10-28T00:00:00"/>
    <x v="8"/>
    <n v="142"/>
    <n v="218"/>
    <n v="32"/>
    <n v="805.43"/>
    <n v="28"/>
    <n v="0.22535211267605634"/>
  </r>
  <r>
    <d v="2025-10-28T00:00:00"/>
    <x v="9"/>
    <n v="24"/>
    <n v="29"/>
    <n v="2"/>
    <n v="51.02"/>
    <n v="2"/>
    <n v="8.3333333333333329E-2"/>
  </r>
  <r>
    <d v="2025-10-28T00:00:00"/>
    <x v="10"/>
    <n v="54"/>
    <n v="74"/>
    <n v="13"/>
    <n v="410.41"/>
    <n v="8"/>
    <n v="0.24074074074074073"/>
  </r>
  <r>
    <d v="2025-10-28T00:00:00"/>
    <x v="11"/>
    <n v="24"/>
    <n v="30"/>
    <n v="7"/>
    <n v="208.48"/>
    <n v="4"/>
    <n v="0.29166666666666669"/>
  </r>
  <r>
    <d v="2025-10-28T00:00:00"/>
    <x v="12"/>
    <n v="93"/>
    <n v="132"/>
    <n v="17"/>
    <n v="700.91"/>
    <n v="17"/>
    <n v="0.18279569892473119"/>
  </r>
  <r>
    <d v="2025-10-28T00:00:00"/>
    <x v="13"/>
    <n v="92"/>
    <n v="119"/>
    <n v="15"/>
    <n v="211.42"/>
    <n v="15"/>
    <n v="0.16304347826086957"/>
  </r>
  <r>
    <d v="2025-10-28T00:00:00"/>
    <x v="13"/>
    <n v="9"/>
    <n v="12"/>
    <n v="1"/>
    <n v="21.14"/>
    <n v="1"/>
    <n v="0.1111111111111111"/>
  </r>
  <r>
    <d v="2025-10-28T00:00:00"/>
    <x v="14"/>
    <n v="27"/>
    <n v="34"/>
    <n v="5"/>
    <n v="125.67"/>
    <n v="5"/>
    <n v="0.18518518518518517"/>
  </r>
  <r>
    <d v="2025-10-28T00:00:00"/>
    <x v="15"/>
    <n v="30"/>
    <n v="47"/>
    <n v="4"/>
    <n v="92.07"/>
    <n v="4"/>
    <n v="0.13333333333333333"/>
  </r>
  <r>
    <d v="2025-10-28T00:00:00"/>
    <x v="16"/>
    <n v="25"/>
    <n v="39"/>
    <n v="3"/>
    <n v="33.83"/>
    <n v="3"/>
    <n v="0.12"/>
  </r>
  <r>
    <d v="2025-10-28T00:00:00"/>
    <x v="17"/>
    <n v="33"/>
    <n v="44"/>
    <n v="6"/>
    <n v="136.34"/>
    <n v="6"/>
    <n v="0.18181818181818182"/>
  </r>
  <r>
    <d v="2025-10-28T00:00:00"/>
    <x v="18"/>
    <n v="151"/>
    <n v="209"/>
    <n v="102"/>
    <n v="3717.55"/>
    <n v="64"/>
    <n v="0.67549668874172186"/>
  </r>
  <r>
    <d v="2025-10-28T00:00:00"/>
    <x v="19"/>
    <n v="28"/>
    <n v="35"/>
    <n v="24"/>
    <n v="777.92"/>
    <n v="8"/>
    <n v="0.8571428571428571"/>
  </r>
  <r>
    <d v="2025-10-28T00:00:00"/>
    <x v="21"/>
    <n v="38"/>
    <n v="48"/>
    <n v="28"/>
    <n v="759.47"/>
    <n v="19"/>
    <n v="0.73684210526315785"/>
  </r>
  <r>
    <d v="2025-10-28T00:00:00"/>
    <x v="22"/>
    <n v="50"/>
    <n v="65"/>
    <n v="14"/>
    <n v="344.59"/>
    <n v="10"/>
    <n v="0.28000000000000003"/>
  </r>
  <r>
    <d v="2025-10-28T00:00:00"/>
    <x v="23"/>
    <n v="21"/>
    <n v="32"/>
    <n v="9"/>
    <n v="334.11"/>
    <n v="7"/>
    <n v="0.42857142857142855"/>
  </r>
  <r>
    <d v="2025-10-28T00:00:00"/>
    <x v="24"/>
    <n v="13"/>
    <n v="19"/>
    <n v="5"/>
    <n v="148.75"/>
    <n v="3"/>
    <n v="0.38461538461538464"/>
  </r>
  <r>
    <d v="2025-10-28T00:00:00"/>
    <x v="25"/>
    <n v="20"/>
    <n v="23"/>
    <n v="3"/>
    <n v="102.59"/>
    <n v="3"/>
    <n v="0.15"/>
  </r>
  <r>
    <d v="2025-10-28T00:00:00"/>
    <x v="26"/>
    <n v="10"/>
    <n v="12"/>
    <n v="3"/>
    <n v="77.98"/>
    <n v="2"/>
    <n v="0.3"/>
  </r>
  <r>
    <d v="2025-10-28T00:00:00"/>
    <x v="27"/>
    <n v="17"/>
    <n v="20"/>
    <n v="5"/>
    <n v="189.96"/>
    <n v="4"/>
    <n v="0.29411764705882354"/>
  </r>
  <r>
    <d v="2025-10-28T00:00:00"/>
    <x v="28"/>
    <n v="11"/>
    <n v="25"/>
    <n v="6"/>
    <n v="206.94"/>
    <n v="2"/>
    <n v="0.54545454545454541"/>
  </r>
  <r>
    <d v="2025-10-28T00:00:00"/>
    <x v="29"/>
    <n v="104"/>
    <n v="143"/>
    <n v="26"/>
    <n v="897.33"/>
    <n v="25"/>
    <n v="0.25"/>
  </r>
  <r>
    <d v="2025-10-28T00:00:00"/>
    <x v="29"/>
    <n v="1"/>
    <n v="1"/>
    <n v="4"/>
    <n v="176.01"/>
    <n v="1"/>
    <n v="4"/>
  </r>
  <r>
    <d v="2025-10-28T00:00:00"/>
    <x v="42"/>
    <n v="11"/>
    <n v="16"/>
    <n v="8"/>
    <n v="261.93"/>
    <n v="4"/>
    <n v="0.72727272727272729"/>
  </r>
  <r>
    <d v="2025-10-28T00:00:00"/>
    <x v="30"/>
    <n v="61"/>
    <n v="80"/>
    <n v="45"/>
    <n v="1436.39"/>
    <n v="12"/>
    <n v="0.73770491803278693"/>
  </r>
  <r>
    <d v="2025-10-28T00:00:00"/>
    <x v="31"/>
    <n v="7"/>
    <n v="9"/>
    <n v="3"/>
    <n v="76.8"/>
    <n v="1"/>
    <n v="0.42857142857142855"/>
  </r>
  <r>
    <d v="2025-10-28T00:00:00"/>
    <x v="32"/>
    <n v="29"/>
    <n v="37"/>
    <n v="7"/>
    <n v="188.81"/>
    <n v="7"/>
    <n v="0.2413793103448276"/>
  </r>
  <r>
    <d v="2025-10-28T00:00:00"/>
    <x v="33"/>
    <n v="31"/>
    <n v="46"/>
    <n v="16"/>
    <n v="1240.23"/>
    <n v="8"/>
    <n v="0.5161290322580645"/>
  </r>
  <r>
    <d v="2025-10-28T00:00:00"/>
    <x v="34"/>
    <n v="39"/>
    <n v="61"/>
    <n v="19"/>
    <n v="1324.81"/>
    <n v="10"/>
    <n v="0.48717948717948717"/>
  </r>
  <r>
    <d v="2025-10-28T00:00:00"/>
    <x v="35"/>
    <n v="17"/>
    <n v="20"/>
    <n v="1"/>
    <n v="12.66"/>
    <n v="1"/>
    <n v="5.8823529411764705E-2"/>
  </r>
  <r>
    <d v="2025-10-28T00:00:00"/>
    <x v="36"/>
    <n v="11"/>
    <n v="18"/>
    <n v="10"/>
    <n v="325.25"/>
    <n v="5"/>
    <n v="0.90909090909090906"/>
  </r>
  <r>
    <d v="2025-10-28T00:00:00"/>
    <x v="37"/>
    <n v="8"/>
    <n v="12"/>
    <n v="8"/>
    <n v="624.75"/>
    <n v="4"/>
    <n v="1"/>
  </r>
  <r>
    <d v="2025-10-28T00:00:00"/>
    <x v="38"/>
    <n v="8"/>
    <n v="10"/>
    <n v="1"/>
    <n v="107.33"/>
    <n v="1"/>
    <n v="0.125"/>
  </r>
  <r>
    <d v="2025-10-28T00:00:00"/>
    <x v="46"/>
    <n v="29"/>
    <n v="41"/>
    <n v="4"/>
    <n v="122.54"/>
    <n v="4"/>
    <n v="0.13793103448275862"/>
  </r>
  <r>
    <d v="2025-10-28T00:00:00"/>
    <x v="43"/>
    <n v="17"/>
    <n v="22"/>
    <n v="5"/>
    <n v="142.82"/>
    <n v="5"/>
    <n v="0.29411764705882354"/>
  </r>
  <r>
    <d v="2025-10-29T00:00:00"/>
    <x v="0"/>
    <n v="21"/>
    <n v="29"/>
    <n v="4"/>
    <n v="169.44"/>
    <n v="2"/>
    <n v="0.19047619047619047"/>
  </r>
  <r>
    <d v="2025-10-29T00:00:00"/>
    <x v="1"/>
    <n v="22"/>
    <n v="29"/>
    <n v="2"/>
    <n v="73.58"/>
    <n v="2"/>
    <n v="9.0909090909090912E-2"/>
  </r>
  <r>
    <d v="2025-10-29T00:00:00"/>
    <x v="2"/>
    <n v="7"/>
    <n v="10"/>
    <n v="2"/>
    <n v="67.69"/>
    <n v="2"/>
    <n v="0.2857142857142857"/>
  </r>
  <r>
    <d v="2025-10-29T00:00:00"/>
    <x v="39"/>
    <n v="3"/>
    <n v="3"/>
    <n v="2"/>
    <n v="53.63"/>
    <n v="1"/>
    <n v="0.66666666666666663"/>
  </r>
  <r>
    <d v="2025-10-29T00:00:00"/>
    <x v="48"/>
    <n v="23"/>
    <n v="38"/>
    <n v="4"/>
    <n v="89.96"/>
    <n v="4"/>
    <n v="0.17391304347826086"/>
  </r>
  <r>
    <d v="2025-10-29T00:00:00"/>
    <x v="3"/>
    <n v="15"/>
    <n v="23"/>
    <n v="4"/>
    <n v="142.12"/>
    <n v="3"/>
    <n v="0.26666666666666666"/>
  </r>
  <r>
    <d v="2025-10-29T00:00:00"/>
    <x v="3"/>
    <n v="0"/>
    <n v="0"/>
    <n v="1"/>
    <n v="43.84"/>
    <n v="1"/>
    <n v="0"/>
  </r>
  <r>
    <d v="2025-10-29T00:00:00"/>
    <x v="41"/>
    <n v="23"/>
    <n v="27"/>
    <n v="5"/>
    <n v="103.34"/>
    <n v="4"/>
    <n v="0.21739130434782608"/>
  </r>
  <r>
    <d v="2025-10-29T00:00:00"/>
    <x v="6"/>
    <n v="38"/>
    <n v="52"/>
    <n v="2"/>
    <n v="51.97"/>
    <n v="2"/>
    <n v="5.2631578947368418E-2"/>
  </r>
  <r>
    <d v="2025-10-29T00:00:00"/>
    <x v="7"/>
    <n v="51"/>
    <n v="76"/>
    <n v="13"/>
    <n v="398.77"/>
    <n v="10"/>
    <n v="0.25490196078431371"/>
  </r>
  <r>
    <d v="2025-10-29T00:00:00"/>
    <x v="8"/>
    <n v="118"/>
    <n v="167"/>
    <n v="31"/>
    <n v="769.05"/>
    <n v="21"/>
    <n v="0.26271186440677968"/>
  </r>
  <r>
    <d v="2025-10-29T00:00:00"/>
    <x v="9"/>
    <n v="33"/>
    <n v="44"/>
    <n v="2"/>
    <n v="51.88"/>
    <n v="2"/>
    <n v="6.0606060606060608E-2"/>
  </r>
  <r>
    <d v="2025-10-29T00:00:00"/>
    <x v="10"/>
    <n v="10"/>
    <n v="22"/>
    <n v="4"/>
    <n v="131.30000000000001"/>
    <n v="3"/>
    <n v="0.4"/>
  </r>
  <r>
    <d v="2025-10-29T00:00:00"/>
    <x v="11"/>
    <n v="37"/>
    <n v="55"/>
    <n v="13"/>
    <n v="363.68"/>
    <n v="9"/>
    <n v="0.35135135135135137"/>
  </r>
  <r>
    <d v="2025-10-29T00:00:00"/>
    <x v="12"/>
    <n v="84"/>
    <n v="146"/>
    <n v="15"/>
    <n v="646.39"/>
    <n v="15"/>
    <n v="0.17857142857142858"/>
  </r>
  <r>
    <d v="2025-10-29T00:00:00"/>
    <x v="12"/>
    <n v="6"/>
    <n v="8"/>
    <n v="2"/>
    <n v="102.51"/>
    <n v="1"/>
    <n v="0.33333333333333331"/>
  </r>
  <r>
    <d v="2025-10-29T00:00:00"/>
    <x v="13"/>
    <n v="107"/>
    <n v="147"/>
    <n v="15"/>
    <n v="212.67"/>
    <n v="14"/>
    <n v="0.14018691588785046"/>
  </r>
  <r>
    <d v="2025-10-29T00:00:00"/>
    <x v="13"/>
    <n v="3"/>
    <n v="4"/>
    <n v="2"/>
    <n v="38.58"/>
    <n v="2"/>
    <n v="0.66666666666666663"/>
  </r>
  <r>
    <d v="2025-10-29T00:00:00"/>
    <x v="14"/>
    <n v="28"/>
    <n v="46"/>
    <n v="6"/>
    <n v="128.47"/>
    <n v="6"/>
    <n v="0.21428571428571427"/>
  </r>
  <r>
    <d v="2025-10-29T00:00:00"/>
    <x v="15"/>
    <n v="35"/>
    <n v="61"/>
    <n v="4"/>
    <n v="83.74"/>
    <n v="4"/>
    <n v="0.11428571428571428"/>
  </r>
  <r>
    <d v="2025-10-29T00:00:00"/>
    <x v="16"/>
    <n v="31"/>
    <n v="48"/>
    <n v="7"/>
    <n v="83.08"/>
    <n v="7"/>
    <n v="0.22580645161290322"/>
  </r>
  <r>
    <d v="2025-10-29T00:00:00"/>
    <x v="17"/>
    <n v="31"/>
    <n v="38"/>
    <n v="3"/>
    <n v="65.61"/>
    <n v="3"/>
    <n v="9.6774193548387094E-2"/>
  </r>
  <r>
    <d v="2025-10-29T00:00:00"/>
    <x v="18"/>
    <n v="125"/>
    <n v="187"/>
    <n v="91"/>
    <n v="3306.54"/>
    <n v="56"/>
    <n v="0.72799999999999998"/>
  </r>
  <r>
    <d v="2025-10-29T00:00:00"/>
    <x v="19"/>
    <n v="19"/>
    <n v="26"/>
    <n v="6"/>
    <n v="187.33"/>
    <n v="5"/>
    <n v="0.31578947368421051"/>
  </r>
  <r>
    <d v="2025-10-29T00:00:00"/>
    <x v="20"/>
    <n v="29"/>
    <n v="56"/>
    <n v="20"/>
    <n v="508.71"/>
    <n v="13"/>
    <n v="0.68965517241379315"/>
  </r>
  <r>
    <d v="2025-10-29T00:00:00"/>
    <x v="21"/>
    <n v="45"/>
    <n v="58"/>
    <n v="16"/>
    <n v="444.55"/>
    <n v="15"/>
    <n v="0.35555555555555557"/>
  </r>
  <r>
    <d v="2025-10-29T00:00:00"/>
    <x v="22"/>
    <n v="42"/>
    <n v="52"/>
    <n v="23"/>
    <n v="558.4"/>
    <n v="15"/>
    <n v="0.54761904761904767"/>
  </r>
  <r>
    <d v="2025-10-29T00:00:00"/>
    <x v="23"/>
    <n v="13"/>
    <n v="24"/>
    <n v="2"/>
    <n v="85.48"/>
    <n v="2"/>
    <n v="0.15384615384615385"/>
  </r>
  <r>
    <d v="2025-10-29T00:00:00"/>
    <x v="25"/>
    <n v="4"/>
    <n v="5"/>
    <n v="8"/>
    <n v="247.68"/>
    <n v="3"/>
    <n v="2"/>
  </r>
  <r>
    <d v="2025-10-29T00:00:00"/>
    <x v="26"/>
    <n v="18"/>
    <n v="21"/>
    <n v="2"/>
    <n v="63.84"/>
    <n v="2"/>
    <n v="0.1111111111111111"/>
  </r>
  <r>
    <d v="2025-10-29T00:00:00"/>
    <x v="27"/>
    <n v="18"/>
    <n v="27"/>
    <n v="11"/>
    <n v="382"/>
    <n v="4"/>
    <n v="0.61111111111111116"/>
  </r>
  <r>
    <d v="2025-10-29T00:00:00"/>
    <x v="28"/>
    <n v="9"/>
    <n v="17"/>
    <n v="7"/>
    <n v="231.79"/>
    <n v="3"/>
    <n v="0.77777777777777779"/>
  </r>
  <r>
    <d v="2025-10-29T00:00:00"/>
    <x v="29"/>
    <n v="81"/>
    <n v="124"/>
    <n v="27"/>
    <n v="943.58"/>
    <n v="27"/>
    <n v="0.33333333333333331"/>
  </r>
  <r>
    <d v="2025-10-29T00:00:00"/>
    <x v="42"/>
    <n v="3"/>
    <n v="5"/>
    <n v="1"/>
    <n v="32.76"/>
    <n v="1"/>
    <n v="0.33333333333333331"/>
  </r>
  <r>
    <d v="2025-10-29T00:00:00"/>
    <x v="30"/>
    <n v="74"/>
    <n v="100"/>
    <n v="10"/>
    <n v="333.8"/>
    <n v="9"/>
    <n v="0.13513513513513514"/>
  </r>
  <r>
    <d v="2025-10-29T00:00:00"/>
    <x v="32"/>
    <n v="21"/>
    <n v="23"/>
    <n v="8"/>
    <n v="216.99"/>
    <n v="8"/>
    <n v="0.38095238095238093"/>
  </r>
  <r>
    <d v="2025-10-29T00:00:00"/>
    <x v="33"/>
    <n v="26"/>
    <n v="38"/>
    <n v="12"/>
    <n v="764.97"/>
    <n v="10"/>
    <n v="0.46153846153846156"/>
  </r>
  <r>
    <d v="2025-10-29T00:00:00"/>
    <x v="34"/>
    <n v="26"/>
    <n v="35"/>
    <n v="14"/>
    <n v="994.67"/>
    <n v="7"/>
    <n v="0.53846153846153844"/>
  </r>
  <r>
    <d v="2025-10-29T00:00:00"/>
    <x v="35"/>
    <n v="23"/>
    <n v="29"/>
    <n v="3"/>
    <n v="44.96"/>
    <n v="1"/>
    <n v="0.13043478260869565"/>
  </r>
  <r>
    <d v="2025-10-29T00:00:00"/>
    <x v="36"/>
    <n v="11"/>
    <n v="11"/>
    <n v="2"/>
    <n v="59.77"/>
    <n v="1"/>
    <n v="0.18181818181818182"/>
  </r>
  <r>
    <d v="2025-10-29T00:00:00"/>
    <x v="47"/>
    <n v="7"/>
    <n v="9"/>
    <n v="3"/>
    <n v="95.16"/>
    <n v="1"/>
    <n v="0.42857142857142855"/>
  </r>
  <r>
    <d v="2025-10-29T00:00:00"/>
    <x v="37"/>
    <n v="4"/>
    <n v="5"/>
    <n v="1"/>
    <n v="80.44"/>
    <n v="1"/>
    <n v="0.25"/>
  </r>
  <r>
    <d v="2025-10-29T00:00:00"/>
    <x v="46"/>
    <n v="23"/>
    <n v="29"/>
    <n v="2"/>
    <n v="78.78"/>
    <n v="2"/>
    <n v="8.6956521739130432E-2"/>
  </r>
  <r>
    <d v="2025-10-30T00:00:00"/>
    <x v="0"/>
    <n v="21"/>
    <n v="25"/>
    <n v="3"/>
    <n v="132.9"/>
    <n v="3"/>
    <n v="0.14285714285714285"/>
  </r>
  <r>
    <d v="2025-10-30T00:00:00"/>
    <x v="2"/>
    <n v="11"/>
    <n v="11"/>
    <n v="1"/>
    <n v="42.63"/>
    <n v="1"/>
    <n v="9.0909090909090912E-2"/>
  </r>
  <r>
    <d v="2025-10-30T00:00:00"/>
    <x v="39"/>
    <n v="3"/>
    <n v="3"/>
    <n v="1"/>
    <n v="30.02"/>
    <n v="1"/>
    <n v="0.33333333333333331"/>
  </r>
  <r>
    <d v="2025-10-30T00:00:00"/>
    <x v="48"/>
    <n v="21"/>
    <n v="33"/>
    <n v="4"/>
    <n v="96.7"/>
    <n v="4"/>
    <n v="0.19047619047619047"/>
  </r>
  <r>
    <d v="2025-10-30T00:00:00"/>
    <x v="3"/>
    <n v="13"/>
    <n v="22"/>
    <n v="1"/>
    <n v="40.6"/>
    <n v="1"/>
    <n v="7.6923076923076927E-2"/>
  </r>
  <r>
    <d v="2025-10-30T00:00:00"/>
    <x v="5"/>
    <n v="11"/>
    <n v="17"/>
    <n v="1"/>
    <n v="25.24"/>
    <n v="1"/>
    <n v="9.0909090909090912E-2"/>
  </r>
  <r>
    <d v="2025-10-30T00:00:00"/>
    <x v="41"/>
    <n v="22"/>
    <n v="30"/>
    <n v="3"/>
    <n v="68.39"/>
    <n v="2"/>
    <n v="0.13636363636363635"/>
  </r>
  <r>
    <d v="2025-10-30T00:00:00"/>
    <x v="6"/>
    <n v="26"/>
    <n v="33"/>
    <n v="3"/>
    <n v="68.790000000000006"/>
    <n v="3"/>
    <n v="0.11538461538461539"/>
  </r>
  <r>
    <d v="2025-10-30T00:00:00"/>
    <x v="7"/>
    <n v="46"/>
    <n v="91"/>
    <n v="15"/>
    <n v="446.86"/>
    <n v="10"/>
    <n v="0.32608695652173914"/>
  </r>
  <r>
    <d v="2025-10-30T00:00:00"/>
    <x v="8"/>
    <n v="100"/>
    <n v="154"/>
    <n v="27"/>
    <n v="670.98"/>
    <n v="24"/>
    <n v="0.27"/>
  </r>
  <r>
    <d v="2025-10-30T00:00:00"/>
    <x v="9"/>
    <n v="15"/>
    <n v="21"/>
    <n v="2"/>
    <n v="44.8"/>
    <n v="2"/>
    <n v="0.13333333333333333"/>
  </r>
  <r>
    <d v="2025-10-30T00:00:00"/>
    <x v="10"/>
    <n v="26"/>
    <n v="30"/>
    <n v="3"/>
    <n v="83.25"/>
    <n v="3"/>
    <n v="0.11538461538461539"/>
  </r>
  <r>
    <d v="2025-10-30T00:00:00"/>
    <x v="11"/>
    <n v="18"/>
    <n v="24"/>
    <n v="4"/>
    <n v="102.54"/>
    <n v="4"/>
    <n v="0.22222222222222221"/>
  </r>
  <r>
    <d v="2025-10-30T00:00:00"/>
    <x v="12"/>
    <n v="78"/>
    <n v="122"/>
    <n v="8"/>
    <n v="331.47"/>
    <n v="7"/>
    <n v="0.10256410256410256"/>
  </r>
  <r>
    <d v="2025-10-30T00:00:00"/>
    <x v="13"/>
    <n v="89"/>
    <n v="127"/>
    <n v="14"/>
    <n v="199.87"/>
    <n v="14"/>
    <n v="0.15730337078651685"/>
  </r>
  <r>
    <d v="2025-10-30T00:00:00"/>
    <x v="13"/>
    <n v="3"/>
    <n v="3"/>
    <n v="3"/>
    <n v="56.77"/>
    <n v="2"/>
    <n v="1"/>
  </r>
  <r>
    <d v="2025-10-30T00:00:00"/>
    <x v="14"/>
    <n v="36"/>
    <n v="49"/>
    <n v="2"/>
    <n v="50.01"/>
    <n v="2"/>
    <n v="5.5555555555555552E-2"/>
  </r>
  <r>
    <d v="2025-10-30T00:00:00"/>
    <x v="15"/>
    <n v="29"/>
    <n v="43"/>
    <n v="5"/>
    <n v="109.36"/>
    <n v="5"/>
    <n v="0.17241379310344829"/>
  </r>
  <r>
    <d v="2025-10-30T00:00:00"/>
    <x v="16"/>
    <n v="20"/>
    <n v="24"/>
    <n v="1"/>
    <n v="10.53"/>
    <n v="1"/>
    <n v="0.05"/>
  </r>
  <r>
    <d v="2025-10-30T00:00:00"/>
    <x v="17"/>
    <n v="23"/>
    <n v="30"/>
    <n v="4"/>
    <n v="78.459999999999994"/>
    <n v="4"/>
    <n v="0.17391304347826086"/>
  </r>
  <r>
    <d v="2025-10-30T00:00:00"/>
    <x v="18"/>
    <n v="101"/>
    <n v="150"/>
    <n v="33"/>
    <n v="1200.33"/>
    <n v="29"/>
    <n v="0.32673267326732675"/>
  </r>
  <r>
    <d v="2025-10-30T00:00:00"/>
    <x v="19"/>
    <n v="26"/>
    <n v="36"/>
    <n v="15"/>
    <n v="499.44"/>
    <n v="9"/>
    <n v="0.57692307692307687"/>
  </r>
  <r>
    <d v="2025-10-30T00:00:00"/>
    <x v="20"/>
    <n v="30"/>
    <n v="39"/>
    <n v="16"/>
    <n v="395.49"/>
    <n v="11"/>
    <n v="0.53333333333333333"/>
  </r>
  <r>
    <d v="2025-10-30T00:00:00"/>
    <x v="21"/>
    <n v="50"/>
    <n v="66"/>
    <n v="38"/>
    <n v="1026.25"/>
    <n v="25"/>
    <n v="0.76"/>
  </r>
  <r>
    <d v="2025-10-30T00:00:00"/>
    <x v="22"/>
    <n v="24"/>
    <n v="26"/>
    <n v="4"/>
    <n v="84.4"/>
    <n v="4"/>
    <n v="0.16666666666666666"/>
  </r>
  <r>
    <d v="2025-10-30T00:00:00"/>
    <x v="23"/>
    <n v="21"/>
    <n v="27"/>
    <n v="2"/>
    <n v="80.22"/>
    <n v="2"/>
    <n v="9.5238095238095233E-2"/>
  </r>
  <r>
    <d v="2025-10-30T00:00:00"/>
    <x v="24"/>
    <n v="12"/>
    <n v="19"/>
    <n v="5"/>
    <n v="146.05000000000001"/>
    <n v="3"/>
    <n v="0.41666666666666669"/>
  </r>
  <r>
    <d v="2025-10-30T00:00:00"/>
    <x v="25"/>
    <n v="5"/>
    <n v="9"/>
    <n v="3"/>
    <n v="80.77"/>
    <n v="3"/>
    <n v="0.6"/>
  </r>
  <r>
    <d v="2025-10-30T00:00:00"/>
    <x v="27"/>
    <n v="12"/>
    <n v="18"/>
    <n v="13"/>
    <n v="443.44"/>
    <n v="7"/>
    <n v="1.0833333333333333"/>
  </r>
  <r>
    <d v="2025-10-30T00:00:00"/>
    <x v="28"/>
    <n v="14"/>
    <n v="19"/>
    <n v="5"/>
    <n v="163.32"/>
    <n v="1"/>
    <n v="0.35714285714285715"/>
  </r>
  <r>
    <d v="2025-10-30T00:00:00"/>
    <x v="29"/>
    <n v="73"/>
    <n v="100"/>
    <n v="16"/>
    <n v="560.1"/>
    <n v="16"/>
    <n v="0.21917808219178081"/>
  </r>
  <r>
    <d v="2025-10-30T00:00:00"/>
    <x v="42"/>
    <n v="11"/>
    <n v="15"/>
    <n v="1"/>
    <n v="27.32"/>
    <n v="1"/>
    <n v="9.0909090909090912E-2"/>
  </r>
  <r>
    <d v="2025-10-30T00:00:00"/>
    <x v="30"/>
    <n v="56"/>
    <n v="73"/>
    <n v="18"/>
    <n v="627.02"/>
    <n v="10"/>
    <n v="0.32142857142857145"/>
  </r>
  <r>
    <d v="2025-10-30T00:00:00"/>
    <x v="31"/>
    <n v="6"/>
    <n v="6"/>
    <n v="1"/>
    <n v="26.98"/>
    <n v="1"/>
    <n v="0.16666666666666666"/>
  </r>
  <r>
    <d v="2025-10-30T00:00:00"/>
    <x v="31"/>
    <n v="2"/>
    <n v="2"/>
    <n v="1"/>
    <n v="43.44"/>
    <n v="1"/>
    <n v="0.5"/>
  </r>
  <r>
    <d v="2025-10-30T00:00:00"/>
    <x v="32"/>
    <n v="17"/>
    <n v="24"/>
    <n v="9"/>
    <n v="226.46"/>
    <n v="6"/>
    <n v="0.52941176470588236"/>
  </r>
  <r>
    <d v="2025-10-30T00:00:00"/>
    <x v="33"/>
    <n v="30"/>
    <n v="36"/>
    <n v="13"/>
    <n v="1036.1300000000001"/>
    <n v="7"/>
    <n v="0.43333333333333335"/>
  </r>
  <r>
    <d v="2025-10-30T00:00:00"/>
    <x v="34"/>
    <n v="24"/>
    <n v="29"/>
    <n v="23"/>
    <n v="1605.86"/>
    <n v="13"/>
    <n v="0.95833333333333337"/>
  </r>
  <r>
    <d v="2025-10-30T00:00:00"/>
    <x v="35"/>
    <n v="14"/>
    <n v="27"/>
    <n v="4"/>
    <n v="52.08"/>
    <n v="4"/>
    <n v="0.2857142857142857"/>
  </r>
  <r>
    <d v="2025-10-30T00:00:00"/>
    <x v="45"/>
    <n v="13"/>
    <n v="17"/>
    <n v="4"/>
    <n v="47.83"/>
    <n v="4"/>
    <n v="0.30769230769230771"/>
  </r>
  <r>
    <d v="2025-10-30T00:00:00"/>
    <x v="36"/>
    <n v="12"/>
    <n v="12"/>
    <n v="3"/>
    <n v="115.81"/>
    <n v="2"/>
    <n v="0.25"/>
  </r>
  <r>
    <d v="2025-10-30T00:00:00"/>
    <x v="47"/>
    <n v="9"/>
    <n v="9"/>
    <n v="2"/>
    <n v="67.739999999999995"/>
    <n v="1"/>
    <n v="0.22222222222222221"/>
  </r>
  <r>
    <d v="2025-10-30T00:00:00"/>
    <x v="38"/>
    <n v="7"/>
    <n v="9"/>
    <n v="2"/>
    <n v="165.9"/>
    <n v="1"/>
    <n v="0.2857142857142857"/>
  </r>
  <r>
    <d v="2025-10-30T00:00:00"/>
    <x v="46"/>
    <n v="24"/>
    <n v="39"/>
    <n v="5"/>
    <n v="168.99"/>
    <n v="5"/>
    <n v="0.20833333333333334"/>
  </r>
  <r>
    <d v="2025-10-30T00:00:00"/>
    <x v="43"/>
    <n v="16"/>
    <n v="20"/>
    <n v="4"/>
    <n v="117.56"/>
    <n v="3"/>
    <n v="0.25"/>
  </r>
  <r>
    <d v="2025-10-31T00:00:00"/>
    <x v="0"/>
    <n v="18"/>
    <n v="25"/>
    <n v="6"/>
    <n v="238.11"/>
    <n v="5"/>
    <n v="0.33333333333333331"/>
  </r>
  <r>
    <d v="2025-10-31T00:00:00"/>
    <x v="1"/>
    <n v="13"/>
    <n v="16"/>
    <n v="3"/>
    <n v="122.5"/>
    <n v="3"/>
    <n v="0.23076923076923078"/>
  </r>
  <r>
    <d v="2025-10-31T00:00:00"/>
    <x v="2"/>
    <n v="4"/>
    <n v="9"/>
    <n v="2"/>
    <n v="78.61"/>
    <n v="2"/>
    <n v="0.5"/>
  </r>
  <r>
    <d v="2025-10-31T00:00:00"/>
    <x v="3"/>
    <n v="18"/>
    <n v="32"/>
    <n v="1"/>
    <n v="44.1"/>
    <n v="1"/>
    <n v="5.5555555555555552E-2"/>
  </r>
  <r>
    <d v="2025-10-31T00:00:00"/>
    <x v="5"/>
    <n v="7"/>
    <n v="7"/>
    <n v="2"/>
    <n v="42.19"/>
    <n v="2"/>
    <n v="0.2857142857142857"/>
  </r>
  <r>
    <d v="2025-10-31T00:00:00"/>
    <x v="40"/>
    <n v="8"/>
    <n v="10"/>
    <n v="1"/>
    <n v="18.05"/>
    <n v="1"/>
    <n v="0.125"/>
  </r>
  <r>
    <d v="2025-10-31T00:00:00"/>
    <x v="7"/>
    <n v="32"/>
    <n v="41"/>
    <n v="3"/>
    <n v="88.47"/>
    <n v="2"/>
    <n v="9.375E-2"/>
  </r>
  <r>
    <d v="2025-10-31T00:00:00"/>
    <x v="7"/>
    <n v="1"/>
    <n v="1"/>
    <n v="1"/>
    <n v="31.28"/>
    <n v="1"/>
    <n v="1"/>
  </r>
  <r>
    <d v="2025-10-31T00:00:00"/>
    <x v="8"/>
    <n v="66"/>
    <n v="92"/>
    <n v="7"/>
    <n v="180.61"/>
    <n v="7"/>
    <n v="0.10606060606060606"/>
  </r>
  <r>
    <d v="2025-10-31T00:00:00"/>
    <x v="9"/>
    <n v="24"/>
    <n v="29"/>
    <n v="6"/>
    <n v="137.30000000000001"/>
    <n v="5"/>
    <n v="0.25"/>
  </r>
  <r>
    <d v="2025-10-31T00:00:00"/>
    <x v="10"/>
    <n v="26"/>
    <n v="32"/>
    <n v="7"/>
    <n v="209.47"/>
    <n v="4"/>
    <n v="0.26923076923076922"/>
  </r>
  <r>
    <d v="2025-10-31T00:00:00"/>
    <x v="12"/>
    <n v="43"/>
    <n v="59"/>
    <n v="12"/>
    <n v="513.33000000000004"/>
    <n v="12"/>
    <n v="0.27906976744186046"/>
  </r>
  <r>
    <d v="2025-10-31T00:00:00"/>
    <x v="13"/>
    <n v="77"/>
    <n v="111"/>
    <n v="16"/>
    <n v="224.42"/>
    <n v="16"/>
    <n v="0.20779220779220781"/>
  </r>
  <r>
    <d v="2025-10-31T00:00:00"/>
    <x v="14"/>
    <n v="11"/>
    <n v="14"/>
    <n v="2"/>
    <n v="38.92"/>
    <n v="2"/>
    <n v="0.18181818181818182"/>
  </r>
  <r>
    <d v="2025-10-31T00:00:00"/>
    <x v="15"/>
    <n v="32"/>
    <n v="41"/>
    <n v="7"/>
    <n v="163.58000000000001"/>
    <n v="7"/>
    <n v="0.21875"/>
  </r>
  <r>
    <d v="2025-10-31T00:00:00"/>
    <x v="16"/>
    <n v="17"/>
    <n v="25"/>
    <n v="3"/>
    <n v="35.97"/>
    <n v="3"/>
    <n v="0.17647058823529413"/>
  </r>
  <r>
    <d v="2025-10-31T00:00:00"/>
    <x v="16"/>
    <n v="1"/>
    <n v="1"/>
    <n v="1"/>
    <n v="21.14"/>
    <n v="1"/>
    <n v="1"/>
  </r>
  <r>
    <d v="2025-10-31T00:00:00"/>
    <x v="18"/>
    <n v="91"/>
    <n v="134"/>
    <n v="43"/>
    <n v="1569.5"/>
    <n v="30"/>
    <n v="0.47252747252747251"/>
  </r>
  <r>
    <d v="2025-10-31T00:00:00"/>
    <x v="19"/>
    <n v="11"/>
    <n v="14"/>
    <n v="2"/>
    <n v="70.03"/>
    <n v="2"/>
    <n v="0.18181818181818182"/>
  </r>
  <r>
    <d v="2025-10-31T00:00:00"/>
    <x v="20"/>
    <n v="15"/>
    <n v="21"/>
    <n v="6"/>
    <n v="146.28"/>
    <n v="5"/>
    <n v="0.4"/>
  </r>
  <r>
    <d v="2025-10-31T00:00:00"/>
    <x v="21"/>
    <n v="32"/>
    <n v="38"/>
    <n v="27"/>
    <n v="747.03"/>
    <n v="16"/>
    <n v="0.84375"/>
  </r>
  <r>
    <d v="2025-10-31T00:00:00"/>
    <x v="22"/>
    <n v="29"/>
    <n v="48"/>
    <n v="22"/>
    <n v="508.27"/>
    <n v="10"/>
    <n v="0.75862068965517238"/>
  </r>
  <r>
    <d v="2025-10-31T00:00:00"/>
    <x v="23"/>
    <n v="20"/>
    <n v="31"/>
    <n v="10"/>
    <n v="358.39"/>
    <n v="3"/>
    <n v="0.5"/>
  </r>
  <r>
    <d v="2025-10-31T00:00:00"/>
    <x v="25"/>
    <n v="5"/>
    <n v="8"/>
    <n v="2"/>
    <n v="64.209999999999994"/>
    <n v="2"/>
    <n v="0.4"/>
  </r>
  <r>
    <d v="2025-10-31T00:00:00"/>
    <x v="26"/>
    <n v="6"/>
    <n v="7"/>
    <n v="4"/>
    <n v="115.52"/>
    <n v="1"/>
    <n v="0.66666666666666663"/>
  </r>
  <r>
    <d v="2025-10-31T00:00:00"/>
    <x v="27"/>
    <n v="14"/>
    <n v="18"/>
    <n v="12"/>
    <n v="407.34"/>
    <n v="6"/>
    <n v="0.8571428571428571"/>
  </r>
  <r>
    <d v="2025-10-31T00:00:00"/>
    <x v="28"/>
    <n v="4"/>
    <n v="6"/>
    <n v="1"/>
    <n v="35.89"/>
    <n v="1"/>
    <n v="0.25"/>
  </r>
  <r>
    <d v="2025-10-31T00:00:00"/>
    <x v="29"/>
    <n v="46"/>
    <n v="66"/>
    <n v="11"/>
    <n v="369.38"/>
    <n v="10"/>
    <n v="0.2391304347826087"/>
  </r>
  <r>
    <d v="2025-10-31T00:00:00"/>
    <x v="42"/>
    <n v="8"/>
    <n v="11"/>
    <n v="3"/>
    <n v="102.71"/>
    <n v="2"/>
    <n v="0.375"/>
  </r>
  <r>
    <d v="2025-10-31T00:00:00"/>
    <x v="30"/>
    <n v="56"/>
    <n v="93"/>
    <n v="15"/>
    <n v="526.29999999999995"/>
    <n v="11"/>
    <n v="0.26785714285714285"/>
  </r>
  <r>
    <d v="2025-10-31T00:00:00"/>
    <x v="31"/>
    <n v="14"/>
    <n v="19"/>
    <n v="6"/>
    <n v="159.47999999999999"/>
    <n v="5"/>
    <n v="0.42857142857142855"/>
  </r>
  <r>
    <d v="2025-10-31T00:00:00"/>
    <x v="32"/>
    <n v="14"/>
    <n v="19"/>
    <n v="7"/>
    <n v="195.76"/>
    <n v="7"/>
    <n v="0.5"/>
  </r>
  <r>
    <d v="2025-10-31T00:00:00"/>
    <x v="33"/>
    <n v="15"/>
    <n v="17"/>
    <n v="9"/>
    <n v="701.93"/>
    <n v="6"/>
    <n v="0.6"/>
  </r>
  <r>
    <d v="2025-10-31T00:00:00"/>
    <x v="34"/>
    <n v="17"/>
    <n v="23"/>
    <n v="4"/>
    <n v="262.52999999999997"/>
    <n v="4"/>
    <n v="0.23529411764705882"/>
  </r>
  <r>
    <d v="2025-10-31T00:00:00"/>
    <x v="35"/>
    <n v="15"/>
    <n v="18"/>
    <n v="1"/>
    <n v="13.44"/>
    <n v="1"/>
    <n v="6.6666666666666666E-2"/>
  </r>
  <r>
    <d v="2025-10-31T00:00:00"/>
    <x v="36"/>
    <n v="7"/>
    <n v="9"/>
    <n v="2"/>
    <n v="65.23"/>
    <n v="2"/>
    <n v="0.2857142857142857"/>
  </r>
  <r>
    <d v="2025-10-31T00:00:00"/>
    <x v="37"/>
    <n v="7"/>
    <n v="11"/>
    <n v="2"/>
    <n v="171.99"/>
    <n v="2"/>
    <n v="0.2857142857142857"/>
  </r>
  <r>
    <d v="2025-10-31T00:00:00"/>
    <x v="46"/>
    <n v="12"/>
    <n v="15"/>
    <n v="2"/>
    <n v="58.95"/>
    <n v="2"/>
    <n v="0.16666666666666666"/>
  </r>
  <r>
    <d v="2025-10-31T00:00:00"/>
    <x v="43"/>
    <n v="18"/>
    <n v="25"/>
    <n v="1"/>
    <n v="32.92"/>
    <n v="1"/>
    <n v="5.5555555555555552E-2"/>
  </r>
  <r>
    <d v="2025-11-01T00:00:00"/>
    <x v="0"/>
    <n v="16"/>
    <n v="21"/>
    <n v="5"/>
    <n v="194.53"/>
    <n v="5"/>
    <n v="0.3125"/>
  </r>
  <r>
    <d v="2025-11-01T00:00:00"/>
    <x v="1"/>
    <n v="13"/>
    <n v="14"/>
    <n v="3"/>
    <n v="118.69"/>
    <n v="2"/>
    <n v="0.23076923076923078"/>
  </r>
  <r>
    <d v="2025-11-01T00:00:00"/>
    <x v="48"/>
    <n v="24"/>
    <n v="35"/>
    <n v="3"/>
    <n v="61.12"/>
    <n v="3"/>
    <n v="0.125"/>
  </r>
  <r>
    <d v="2025-11-01T00:00:00"/>
    <x v="44"/>
    <n v="11"/>
    <n v="11"/>
    <n v="1"/>
    <n v="15.8"/>
    <n v="1"/>
    <n v="9.0909090909090912E-2"/>
  </r>
  <r>
    <d v="2025-11-01T00:00:00"/>
    <x v="3"/>
    <n v="12"/>
    <n v="20"/>
    <n v="1"/>
    <n v="34.61"/>
    <n v="1"/>
    <n v="8.3333333333333329E-2"/>
  </r>
  <r>
    <d v="2025-11-01T00:00:00"/>
    <x v="4"/>
    <n v="4"/>
    <n v="4"/>
    <n v="1"/>
    <n v="17.440000000000001"/>
    <n v="1"/>
    <n v="0.25"/>
  </r>
  <r>
    <d v="2025-11-01T00:00:00"/>
    <x v="5"/>
    <n v="10"/>
    <n v="11"/>
    <n v="1"/>
    <n v="18.989999999999998"/>
    <n v="1"/>
    <n v="0.1"/>
  </r>
  <r>
    <d v="2025-11-01T00:00:00"/>
    <x v="41"/>
    <n v="23"/>
    <n v="25"/>
    <n v="4"/>
    <n v="76.17"/>
    <n v="2"/>
    <n v="0.17391304347826086"/>
  </r>
  <r>
    <d v="2025-11-01T00:00:00"/>
    <x v="6"/>
    <n v="29"/>
    <n v="35"/>
    <n v="3"/>
    <n v="63.17"/>
    <n v="3"/>
    <n v="0.10344827586206896"/>
  </r>
  <r>
    <d v="2025-11-01T00:00:00"/>
    <x v="7"/>
    <n v="42"/>
    <n v="58"/>
    <n v="8"/>
    <n v="229.81"/>
    <n v="7"/>
    <n v="0.19047619047619047"/>
  </r>
  <r>
    <d v="2025-11-01T00:00:00"/>
    <x v="7"/>
    <n v="1"/>
    <n v="2"/>
    <n v="1"/>
    <n v="33.75"/>
    <n v="1"/>
    <n v="1"/>
  </r>
  <r>
    <d v="2025-11-01T00:00:00"/>
    <x v="8"/>
    <n v="77"/>
    <n v="96"/>
    <n v="11"/>
    <n v="280.93"/>
    <n v="9"/>
    <n v="0.14285714285714285"/>
  </r>
  <r>
    <d v="2025-11-01T00:00:00"/>
    <x v="9"/>
    <n v="25"/>
    <n v="31"/>
    <n v="4"/>
    <n v="92.84"/>
    <n v="4"/>
    <n v="0.16"/>
  </r>
  <r>
    <d v="2025-11-01T00:00:00"/>
    <x v="10"/>
    <n v="53"/>
    <n v="69"/>
    <n v="7"/>
    <n v="210.21"/>
    <n v="5"/>
    <n v="0.13207547169811321"/>
  </r>
  <r>
    <d v="2025-11-01T00:00:00"/>
    <x v="11"/>
    <n v="16"/>
    <n v="24"/>
    <n v="2"/>
    <n v="49.11"/>
    <n v="2"/>
    <n v="0.125"/>
  </r>
  <r>
    <d v="2025-11-01T00:00:00"/>
    <x v="12"/>
    <n v="80"/>
    <n v="109"/>
    <n v="17"/>
    <n v="723.88"/>
    <n v="16"/>
    <n v="0.21249999999999999"/>
  </r>
  <r>
    <d v="2025-11-01T00:00:00"/>
    <x v="12"/>
    <n v="5"/>
    <n v="6"/>
    <n v="1"/>
    <n v="43.6"/>
    <n v="1"/>
    <n v="0.2"/>
  </r>
  <r>
    <d v="2025-11-01T00:00:00"/>
    <x v="13"/>
    <n v="66"/>
    <n v="84"/>
    <n v="10"/>
    <n v="132.46"/>
    <n v="10"/>
    <n v="0.15151515151515152"/>
  </r>
  <r>
    <d v="2025-11-01T00:00:00"/>
    <x v="13"/>
    <n v="1"/>
    <n v="1"/>
    <n v="2"/>
    <n v="40.729999999999997"/>
    <n v="2"/>
    <n v="2"/>
  </r>
  <r>
    <d v="2025-11-01T00:00:00"/>
    <x v="14"/>
    <n v="32"/>
    <n v="45"/>
    <n v="3"/>
    <n v="73.02"/>
    <n v="3"/>
    <n v="9.375E-2"/>
  </r>
  <r>
    <d v="2025-11-01T00:00:00"/>
    <x v="15"/>
    <n v="29"/>
    <n v="35"/>
    <n v="4"/>
    <n v="106.8"/>
    <n v="4"/>
    <n v="0.13793103448275862"/>
  </r>
  <r>
    <d v="2025-11-01T00:00:00"/>
    <x v="16"/>
    <n v="40"/>
    <n v="47"/>
    <n v="7"/>
    <n v="79.459999999999994"/>
    <n v="7"/>
    <n v="0.17499999999999999"/>
  </r>
  <r>
    <d v="2025-11-01T00:00:00"/>
    <x v="17"/>
    <n v="37"/>
    <n v="48"/>
    <n v="2"/>
    <n v="49.31"/>
    <n v="2"/>
    <n v="5.4054054054054057E-2"/>
  </r>
  <r>
    <d v="2025-11-01T00:00:00"/>
    <x v="18"/>
    <n v="96"/>
    <n v="142"/>
    <n v="35"/>
    <n v="1278.95"/>
    <n v="27"/>
    <n v="0.36458333333333331"/>
  </r>
  <r>
    <d v="2025-11-01T00:00:00"/>
    <x v="19"/>
    <n v="12"/>
    <n v="16"/>
    <n v="5"/>
    <n v="155.41999999999999"/>
    <n v="4"/>
    <n v="0.41666666666666669"/>
  </r>
  <r>
    <d v="2025-11-01T00:00:00"/>
    <x v="19"/>
    <n v="1"/>
    <n v="1"/>
    <n v="11"/>
    <n v="462.84"/>
    <n v="1"/>
    <n v="11"/>
  </r>
  <r>
    <d v="2025-11-01T00:00:00"/>
    <x v="20"/>
    <n v="19"/>
    <n v="26"/>
    <n v="8"/>
    <n v="190.54"/>
    <n v="7"/>
    <n v="0.42105263157894735"/>
  </r>
  <r>
    <d v="2025-11-01T00:00:00"/>
    <x v="21"/>
    <n v="29"/>
    <n v="36"/>
    <n v="12"/>
    <n v="333.24"/>
    <n v="12"/>
    <n v="0.41379310344827586"/>
  </r>
  <r>
    <d v="2025-11-01T00:00:00"/>
    <x v="22"/>
    <n v="54"/>
    <n v="72"/>
    <n v="9"/>
    <n v="219.62"/>
    <n v="8"/>
    <n v="0.16666666666666666"/>
  </r>
  <r>
    <d v="2025-11-01T00:00:00"/>
    <x v="23"/>
    <n v="17"/>
    <n v="25"/>
    <n v="4"/>
    <n v="161.06"/>
    <n v="4"/>
    <n v="0.23529411764705882"/>
  </r>
  <r>
    <d v="2025-11-01T00:00:00"/>
    <x v="24"/>
    <n v="8"/>
    <n v="10"/>
    <n v="1"/>
    <n v="31.59"/>
    <n v="1"/>
    <n v="0.125"/>
  </r>
  <r>
    <d v="2025-11-01T00:00:00"/>
    <x v="25"/>
    <n v="9"/>
    <n v="9"/>
    <n v="3"/>
    <n v="103"/>
    <n v="2"/>
    <n v="0.33333333333333331"/>
  </r>
  <r>
    <d v="2025-11-01T00:00:00"/>
    <x v="27"/>
    <n v="14"/>
    <n v="15"/>
    <n v="15"/>
    <n v="506.54"/>
    <n v="5"/>
    <n v="1.0714285714285714"/>
  </r>
  <r>
    <d v="2025-11-01T00:00:00"/>
    <x v="28"/>
    <n v="8"/>
    <n v="10"/>
    <n v="5"/>
    <n v="188.01"/>
    <n v="4"/>
    <n v="0.625"/>
  </r>
  <r>
    <d v="2025-11-01T00:00:00"/>
    <x v="29"/>
    <n v="58"/>
    <n v="77"/>
    <n v="11"/>
    <n v="365.43"/>
    <n v="10"/>
    <n v="0.18965517241379309"/>
  </r>
  <r>
    <d v="2025-11-01T00:00:00"/>
    <x v="42"/>
    <n v="5"/>
    <n v="6"/>
    <n v="1"/>
    <n v="32.51"/>
    <n v="1"/>
    <n v="0.2"/>
  </r>
  <r>
    <d v="2025-11-01T00:00:00"/>
    <x v="30"/>
    <n v="49"/>
    <n v="58"/>
    <n v="20"/>
    <n v="679.58"/>
    <n v="11"/>
    <n v="0.40816326530612246"/>
  </r>
  <r>
    <d v="2025-11-01T00:00:00"/>
    <x v="30"/>
    <n v="1"/>
    <n v="1"/>
    <n v="2"/>
    <n v="88.28"/>
    <n v="1"/>
    <n v="2"/>
  </r>
  <r>
    <d v="2025-11-01T00:00:00"/>
    <x v="32"/>
    <n v="22"/>
    <n v="24"/>
    <n v="7"/>
    <n v="181.07"/>
    <n v="2"/>
    <n v="0.31818181818181818"/>
  </r>
  <r>
    <d v="2025-11-01T00:00:00"/>
    <x v="33"/>
    <n v="13"/>
    <n v="15"/>
    <n v="13"/>
    <n v="1028.75"/>
    <n v="7"/>
    <n v="1"/>
  </r>
  <r>
    <d v="2025-11-01T00:00:00"/>
    <x v="34"/>
    <n v="15"/>
    <n v="17"/>
    <n v="5"/>
    <n v="390.13"/>
    <n v="5"/>
    <n v="0.33333333333333331"/>
  </r>
  <r>
    <d v="2025-11-01T00:00:00"/>
    <x v="35"/>
    <n v="6"/>
    <n v="7"/>
    <n v="2"/>
    <n v="26.15"/>
    <n v="2"/>
    <n v="0.33333333333333331"/>
  </r>
  <r>
    <d v="2025-11-01T00:00:00"/>
    <x v="45"/>
    <n v="1"/>
    <n v="2"/>
    <n v="1"/>
    <n v="14.86"/>
    <n v="1"/>
    <n v="1"/>
  </r>
  <r>
    <d v="2025-11-01T00:00:00"/>
    <x v="36"/>
    <n v="11"/>
    <n v="15"/>
    <n v="2"/>
    <n v="58.57"/>
    <n v="1"/>
    <n v="0.18181818181818182"/>
  </r>
  <r>
    <d v="2025-11-01T00:00:00"/>
    <x v="47"/>
    <n v="4"/>
    <n v="6"/>
    <n v="2"/>
    <n v="50.6"/>
    <n v="2"/>
    <n v="0.5"/>
  </r>
  <r>
    <d v="2025-11-01T00:00:00"/>
    <x v="38"/>
    <n v="7"/>
    <n v="8"/>
    <n v="8"/>
    <n v="711.5"/>
    <n v="1"/>
    <n v="1.1428571428571428"/>
  </r>
  <r>
    <d v="2025-11-01T00:00:00"/>
    <x v="46"/>
    <n v="15"/>
    <n v="19"/>
    <n v="4"/>
    <n v="142.06"/>
    <n v="3"/>
    <n v="0.26666666666666666"/>
  </r>
  <r>
    <d v="2025-11-01T00:00:00"/>
    <x v="43"/>
    <n v="11"/>
    <n v="18"/>
    <n v="1"/>
    <n v="34.76"/>
    <n v="1"/>
    <n v="9.0909090909090912E-2"/>
  </r>
  <r>
    <d v="2025-11-02T00:00:00"/>
    <x v="0"/>
    <n v="24"/>
    <n v="24"/>
    <n v="7"/>
    <n v="304.47000000000003"/>
    <n v="6"/>
    <n v="0.29166666666666669"/>
  </r>
  <r>
    <d v="2025-11-02T00:00:00"/>
    <x v="1"/>
    <n v="13"/>
    <n v="21"/>
    <n v="1"/>
    <n v="40.450000000000003"/>
    <n v="1"/>
    <n v="7.6923076923076927E-2"/>
  </r>
  <r>
    <d v="2025-11-02T00:00:00"/>
    <x v="2"/>
    <n v="10"/>
    <n v="11"/>
    <n v="1"/>
    <n v="34.56"/>
    <n v="1"/>
    <n v="0.1"/>
  </r>
  <r>
    <d v="2025-11-02T00:00:00"/>
    <x v="39"/>
    <n v="4"/>
    <n v="5"/>
    <n v="1"/>
    <n v="28.62"/>
    <n v="1"/>
    <n v="0.25"/>
  </r>
  <r>
    <d v="2025-11-02T00:00:00"/>
    <x v="48"/>
    <n v="41"/>
    <n v="75"/>
    <n v="5"/>
    <n v="105.12"/>
    <n v="5"/>
    <n v="0.12195121951219512"/>
  </r>
  <r>
    <d v="2025-11-02T00:00:00"/>
    <x v="44"/>
    <n v="16"/>
    <n v="18"/>
    <n v="2"/>
    <n v="31.9"/>
    <n v="2"/>
    <n v="0.125"/>
  </r>
  <r>
    <d v="2025-11-02T00:00:00"/>
    <x v="3"/>
    <n v="20"/>
    <n v="25"/>
    <n v="5"/>
    <n v="200.44"/>
    <n v="5"/>
    <n v="0.25"/>
  </r>
  <r>
    <d v="2025-11-02T00:00:00"/>
    <x v="5"/>
    <n v="20"/>
    <n v="31"/>
    <n v="2"/>
    <n v="47.21"/>
    <n v="2"/>
    <n v="0.1"/>
  </r>
  <r>
    <d v="2025-11-02T00:00:00"/>
    <x v="40"/>
    <n v="21"/>
    <n v="26"/>
    <n v="1"/>
    <n v="20.25"/>
    <n v="1"/>
    <n v="4.7619047619047616E-2"/>
  </r>
  <r>
    <d v="2025-11-02T00:00:00"/>
    <x v="41"/>
    <n v="27"/>
    <n v="34"/>
    <n v="1"/>
    <n v="19.739999999999998"/>
    <n v="1"/>
    <n v="3.7037037037037035E-2"/>
  </r>
  <r>
    <d v="2025-11-02T00:00:00"/>
    <x v="6"/>
    <n v="48"/>
    <n v="62"/>
    <n v="4"/>
    <n v="109.55"/>
    <n v="4"/>
    <n v="8.3333333333333329E-2"/>
  </r>
  <r>
    <d v="2025-11-02T00:00:00"/>
    <x v="7"/>
    <n v="61"/>
    <n v="79"/>
    <n v="8"/>
    <n v="248.9"/>
    <n v="7"/>
    <n v="0.13114754098360656"/>
  </r>
  <r>
    <d v="2025-11-02T00:00:00"/>
    <x v="8"/>
    <n v="163"/>
    <n v="197"/>
    <n v="26"/>
    <n v="651.78"/>
    <n v="22"/>
    <n v="0.15950920245398773"/>
  </r>
  <r>
    <d v="2025-11-02T00:00:00"/>
    <x v="9"/>
    <n v="43"/>
    <n v="58"/>
    <n v="9"/>
    <n v="210.77"/>
    <n v="8"/>
    <n v="0.20930232558139536"/>
  </r>
  <r>
    <d v="2025-11-02T00:00:00"/>
    <x v="10"/>
    <n v="11"/>
    <n v="12"/>
    <n v="2"/>
    <n v="66.45"/>
    <n v="2"/>
    <n v="0.18181818181818182"/>
  </r>
  <r>
    <d v="2025-11-02T00:00:00"/>
    <x v="11"/>
    <n v="14"/>
    <n v="19"/>
    <n v="3"/>
    <n v="77.489999999999995"/>
    <n v="3"/>
    <n v="0.21428571428571427"/>
  </r>
  <r>
    <d v="2025-11-02T00:00:00"/>
    <x v="12"/>
    <n v="67"/>
    <n v="97"/>
    <n v="9"/>
    <n v="386.82"/>
    <n v="9"/>
    <n v="0.13432835820895522"/>
  </r>
  <r>
    <d v="2025-11-02T00:00:00"/>
    <x v="13"/>
    <n v="99"/>
    <n v="120"/>
    <n v="12"/>
    <n v="165.91"/>
    <n v="10"/>
    <n v="0.12121212121212122"/>
  </r>
  <r>
    <d v="2025-11-02T00:00:00"/>
    <x v="13"/>
    <n v="1"/>
    <n v="3"/>
    <n v="1"/>
    <n v="15.2"/>
    <n v="1"/>
    <n v="1"/>
  </r>
  <r>
    <d v="2025-11-02T00:00:00"/>
    <x v="14"/>
    <n v="47"/>
    <n v="69"/>
    <n v="7"/>
    <n v="158.87"/>
    <n v="6"/>
    <n v="0.14893617021276595"/>
  </r>
  <r>
    <d v="2025-11-02T00:00:00"/>
    <x v="15"/>
    <n v="31"/>
    <n v="40"/>
    <n v="6"/>
    <n v="150.44"/>
    <n v="5"/>
    <n v="0.19354838709677419"/>
  </r>
  <r>
    <d v="2025-11-02T00:00:00"/>
    <x v="16"/>
    <n v="47"/>
    <n v="66"/>
    <n v="17"/>
    <n v="192.46"/>
    <n v="16"/>
    <n v="0.36170212765957449"/>
  </r>
  <r>
    <d v="2025-11-02T00:00:00"/>
    <x v="17"/>
    <n v="48"/>
    <n v="74"/>
    <n v="5"/>
    <n v="118.74"/>
    <n v="4"/>
    <n v="0.10416666666666667"/>
  </r>
  <r>
    <d v="2025-11-02T00:00:00"/>
    <x v="18"/>
    <n v="153"/>
    <n v="224"/>
    <n v="36"/>
    <n v="1313.15"/>
    <n v="33"/>
    <n v="0.23529411764705882"/>
  </r>
  <r>
    <d v="2025-11-02T00:00:00"/>
    <x v="19"/>
    <n v="27"/>
    <n v="30"/>
    <n v="18"/>
    <n v="606.25"/>
    <n v="8"/>
    <n v="0.66666666666666663"/>
  </r>
  <r>
    <d v="2025-11-02T00:00:00"/>
    <x v="20"/>
    <n v="32"/>
    <n v="47"/>
    <n v="18"/>
    <n v="452"/>
    <n v="14"/>
    <n v="0.5625"/>
  </r>
  <r>
    <d v="2025-11-02T00:00:00"/>
    <x v="21"/>
    <n v="44"/>
    <n v="59"/>
    <n v="19"/>
    <n v="527.73"/>
    <n v="16"/>
    <n v="0.43181818181818182"/>
  </r>
  <r>
    <d v="2025-11-02T00:00:00"/>
    <x v="22"/>
    <n v="37"/>
    <n v="61"/>
    <n v="15"/>
    <n v="367.34"/>
    <n v="11"/>
    <n v="0.40540540540540543"/>
  </r>
  <r>
    <d v="2025-11-02T00:00:00"/>
    <x v="23"/>
    <n v="40"/>
    <n v="65"/>
    <n v="9"/>
    <n v="332.68"/>
    <n v="8"/>
    <n v="0.22500000000000001"/>
  </r>
  <r>
    <d v="2025-11-02T00:00:00"/>
    <x v="24"/>
    <n v="13"/>
    <n v="18"/>
    <n v="2"/>
    <n v="57.8"/>
    <n v="2"/>
    <n v="0.15384615384615385"/>
  </r>
  <r>
    <d v="2025-11-02T00:00:00"/>
    <x v="25"/>
    <n v="11"/>
    <n v="15"/>
    <n v="9"/>
    <n v="261.20999999999998"/>
    <n v="5"/>
    <n v="0.81818181818181823"/>
  </r>
  <r>
    <d v="2025-11-02T00:00:00"/>
    <x v="26"/>
    <n v="13"/>
    <n v="13"/>
    <n v="4"/>
    <n v="94.56"/>
    <n v="2"/>
    <n v="0.30769230769230771"/>
  </r>
  <r>
    <d v="2025-11-02T00:00:00"/>
    <x v="27"/>
    <n v="18"/>
    <n v="27"/>
    <n v="7"/>
    <n v="245.99"/>
    <n v="2"/>
    <n v="0.3888888888888889"/>
  </r>
  <r>
    <d v="2025-11-02T00:00:00"/>
    <x v="28"/>
    <n v="12"/>
    <n v="14"/>
    <n v="1"/>
    <n v="37.950000000000003"/>
    <n v="1"/>
    <n v="8.3333333333333329E-2"/>
  </r>
  <r>
    <d v="2025-11-02T00:00:00"/>
    <x v="29"/>
    <n v="91"/>
    <n v="145"/>
    <n v="19"/>
    <n v="662.74"/>
    <n v="18"/>
    <n v="0.2087912087912088"/>
  </r>
  <r>
    <d v="2025-11-02T00:00:00"/>
    <x v="42"/>
    <n v="13"/>
    <n v="22"/>
    <n v="3"/>
    <n v="100.09"/>
    <n v="3"/>
    <n v="0.23076923076923078"/>
  </r>
  <r>
    <d v="2025-11-02T00:00:00"/>
    <x v="30"/>
    <n v="54"/>
    <n v="69"/>
    <n v="18"/>
    <n v="606.15"/>
    <n v="7"/>
    <n v="0.33333333333333331"/>
  </r>
  <r>
    <d v="2025-11-02T00:00:00"/>
    <x v="31"/>
    <n v="14"/>
    <n v="19"/>
    <n v="7"/>
    <n v="175.69"/>
    <n v="3"/>
    <n v="0.5"/>
  </r>
  <r>
    <d v="2025-11-02T00:00:00"/>
    <x v="32"/>
    <n v="27"/>
    <n v="33"/>
    <n v="7"/>
    <n v="178.75"/>
    <n v="7"/>
    <n v="0.25925925925925924"/>
  </r>
  <r>
    <d v="2025-11-02T00:00:00"/>
    <x v="33"/>
    <n v="22"/>
    <n v="31"/>
    <n v="19"/>
    <n v="1431.15"/>
    <n v="6"/>
    <n v="0.86363636363636365"/>
  </r>
  <r>
    <d v="2025-11-02T00:00:00"/>
    <x v="34"/>
    <n v="22"/>
    <n v="29"/>
    <n v="2"/>
    <n v="133.4"/>
    <n v="2"/>
    <n v="9.0909090909090912E-2"/>
  </r>
  <r>
    <d v="2025-11-02T00:00:00"/>
    <x v="35"/>
    <n v="19"/>
    <n v="21"/>
    <n v="4"/>
    <n v="54.49"/>
    <n v="4"/>
    <n v="0.21052631578947367"/>
  </r>
  <r>
    <d v="2025-11-02T00:00:00"/>
    <x v="36"/>
    <n v="11"/>
    <n v="13"/>
    <n v="3"/>
    <n v="112.68"/>
    <n v="3"/>
    <n v="0.27272727272727271"/>
  </r>
  <r>
    <d v="2025-11-02T00:00:00"/>
    <x v="36"/>
    <n v="0"/>
    <n v="0"/>
    <n v="2"/>
    <n v="80"/>
    <n v="1"/>
    <n v="0"/>
  </r>
  <r>
    <d v="2025-11-02T00:00:00"/>
    <x v="47"/>
    <n v="14"/>
    <n v="25"/>
    <n v="1"/>
    <n v="33.950000000000003"/>
    <n v="1"/>
    <n v="7.1428571428571425E-2"/>
  </r>
  <r>
    <d v="2025-11-02T00:00:00"/>
    <x v="37"/>
    <n v="9"/>
    <n v="14"/>
    <n v="3"/>
    <n v="212.67"/>
    <n v="2"/>
    <n v="0.33333333333333331"/>
  </r>
  <r>
    <d v="2025-11-02T00:00:00"/>
    <x v="38"/>
    <n v="15"/>
    <n v="24"/>
    <n v="3"/>
    <n v="292.08999999999997"/>
    <n v="3"/>
    <n v="0.2"/>
  </r>
  <r>
    <d v="2025-11-02T00:00:00"/>
    <x v="46"/>
    <n v="30"/>
    <n v="40"/>
    <n v="5"/>
    <n v="185.01"/>
    <n v="5"/>
    <n v="0.16666666666666666"/>
  </r>
  <r>
    <d v="2025-11-02T00:00:00"/>
    <x v="43"/>
    <n v="17"/>
    <n v="22"/>
    <n v="5"/>
    <n v="145.94999999999999"/>
    <n v="5"/>
    <n v="0.29411764705882354"/>
  </r>
  <r>
    <d v="2025-11-03T00:00:00"/>
    <x v="0"/>
    <n v="31"/>
    <n v="42"/>
    <n v="5"/>
    <n v="217.63"/>
    <n v="5"/>
    <n v="0.16129032258064516"/>
  </r>
  <r>
    <d v="2025-11-03T00:00:00"/>
    <x v="1"/>
    <n v="14"/>
    <n v="19"/>
    <n v="6"/>
    <n v="208.74"/>
    <n v="3"/>
    <n v="0.42857142857142855"/>
  </r>
  <r>
    <d v="2025-11-03T00:00:00"/>
    <x v="2"/>
    <n v="12"/>
    <n v="16"/>
    <n v="3"/>
    <n v="104.46"/>
    <n v="3"/>
    <n v="0.25"/>
  </r>
  <r>
    <d v="2025-11-03T00:00:00"/>
    <x v="39"/>
    <n v="4"/>
    <n v="4"/>
    <n v="2"/>
    <n v="65.599999999999994"/>
    <n v="1"/>
    <n v="0.5"/>
  </r>
  <r>
    <d v="2025-11-03T00:00:00"/>
    <x v="48"/>
    <n v="37"/>
    <n v="50"/>
    <n v="2"/>
    <n v="21.88"/>
    <n v="2"/>
    <n v="5.4054054054054057E-2"/>
  </r>
  <r>
    <d v="2025-11-03T00:00:00"/>
    <x v="3"/>
    <n v="21"/>
    <n v="37"/>
    <n v="4"/>
    <n v="163.54"/>
    <n v="4"/>
    <n v="0.19047619047619047"/>
  </r>
  <r>
    <d v="2025-11-03T00:00:00"/>
    <x v="49"/>
    <n v="11"/>
    <n v="13"/>
    <n v="1"/>
    <n v="26.35"/>
    <n v="1"/>
    <n v="9.0909090909090912E-2"/>
  </r>
  <r>
    <d v="2025-11-03T00:00:00"/>
    <x v="5"/>
    <n v="16"/>
    <n v="23"/>
    <n v="6"/>
    <n v="122.33"/>
    <n v="5"/>
    <n v="0.375"/>
  </r>
  <r>
    <d v="2025-11-03T00:00:00"/>
    <x v="40"/>
    <n v="22"/>
    <n v="29"/>
    <n v="1"/>
    <n v="21.77"/>
    <n v="1"/>
    <n v="4.5454545454545456E-2"/>
  </r>
  <r>
    <d v="2025-11-03T00:00:00"/>
    <x v="41"/>
    <n v="37"/>
    <n v="49"/>
    <n v="7"/>
    <n v="147"/>
    <n v="7"/>
    <n v="0.1891891891891892"/>
  </r>
  <r>
    <d v="2025-11-03T00:00:00"/>
    <x v="6"/>
    <n v="45"/>
    <n v="66"/>
    <n v="4"/>
    <n v="86.48"/>
    <n v="4"/>
    <n v="8.8888888888888892E-2"/>
  </r>
  <r>
    <d v="2025-11-03T00:00:00"/>
    <x v="7"/>
    <n v="75"/>
    <n v="127"/>
    <n v="23"/>
    <n v="688.26"/>
    <n v="17"/>
    <n v="0.30666666666666664"/>
  </r>
  <r>
    <d v="2025-11-03T00:00:00"/>
    <x v="8"/>
    <n v="164"/>
    <n v="226"/>
    <n v="38"/>
    <n v="941.16"/>
    <n v="35"/>
    <n v="0.23170731707317074"/>
  </r>
  <r>
    <d v="2025-11-03T00:00:00"/>
    <x v="9"/>
    <n v="42"/>
    <n v="52"/>
    <n v="3"/>
    <n v="71.81"/>
    <n v="3"/>
    <n v="7.1428571428571425E-2"/>
  </r>
  <r>
    <d v="2025-11-03T00:00:00"/>
    <x v="10"/>
    <n v="13"/>
    <n v="15"/>
    <n v="3"/>
    <n v="95.55"/>
    <n v="2"/>
    <n v="0.23076923076923078"/>
  </r>
  <r>
    <d v="2025-11-03T00:00:00"/>
    <x v="11"/>
    <n v="25"/>
    <n v="46"/>
    <n v="13"/>
    <n v="377.55"/>
    <n v="7"/>
    <n v="0.52"/>
  </r>
  <r>
    <d v="2025-11-03T00:00:00"/>
    <x v="12"/>
    <n v="62"/>
    <n v="85"/>
    <n v="15"/>
    <n v="622.59"/>
    <n v="15"/>
    <n v="0.24193548387096775"/>
  </r>
  <r>
    <d v="2025-11-03T00:00:00"/>
    <x v="12"/>
    <n v="2"/>
    <n v="2"/>
    <n v="2"/>
    <n v="89.17"/>
    <n v="1"/>
    <n v="1"/>
  </r>
  <r>
    <d v="2025-11-03T00:00:00"/>
    <x v="13"/>
    <n v="100"/>
    <n v="122"/>
    <n v="21"/>
    <n v="286.13"/>
    <n v="21"/>
    <n v="0.21"/>
  </r>
  <r>
    <d v="2025-11-03T00:00:00"/>
    <x v="14"/>
    <n v="40"/>
    <n v="49"/>
    <n v="3"/>
    <n v="69.63"/>
    <n v="3"/>
    <n v="7.4999999999999997E-2"/>
  </r>
  <r>
    <d v="2025-11-03T00:00:00"/>
    <x v="15"/>
    <n v="33"/>
    <n v="42"/>
    <n v="11"/>
    <n v="262.73"/>
    <n v="11"/>
    <n v="0.33333333333333331"/>
  </r>
  <r>
    <d v="2025-11-03T00:00:00"/>
    <x v="16"/>
    <n v="29"/>
    <n v="39"/>
    <n v="6"/>
    <n v="71.67"/>
    <n v="6"/>
    <n v="0.20689655172413793"/>
  </r>
  <r>
    <d v="2025-11-03T00:00:00"/>
    <x v="17"/>
    <n v="49"/>
    <n v="63"/>
    <n v="2"/>
    <n v="46.16"/>
    <n v="2"/>
    <n v="4.0816326530612242E-2"/>
  </r>
  <r>
    <d v="2025-11-03T00:00:00"/>
    <x v="18"/>
    <n v="148"/>
    <n v="212"/>
    <n v="82"/>
    <n v="3006"/>
    <n v="49"/>
    <n v="0.55405405405405406"/>
  </r>
  <r>
    <d v="2025-11-03T00:00:00"/>
    <x v="19"/>
    <n v="29"/>
    <n v="40"/>
    <n v="9"/>
    <n v="306.27999999999997"/>
    <n v="7"/>
    <n v="0.31034482758620691"/>
  </r>
  <r>
    <d v="2025-11-03T00:00:00"/>
    <x v="20"/>
    <n v="36"/>
    <n v="55"/>
    <n v="32"/>
    <n v="811.75"/>
    <n v="19"/>
    <n v="0.88888888888888884"/>
  </r>
  <r>
    <d v="2025-11-03T00:00:00"/>
    <x v="21"/>
    <n v="82"/>
    <n v="121"/>
    <n v="33"/>
    <n v="904"/>
    <n v="28"/>
    <n v="0.40243902439024393"/>
  </r>
  <r>
    <d v="2025-11-03T00:00:00"/>
    <x v="22"/>
    <n v="63"/>
    <n v="82"/>
    <n v="10"/>
    <n v="246.27"/>
    <n v="8"/>
    <n v="0.15873015873015872"/>
  </r>
  <r>
    <d v="2025-11-03T00:00:00"/>
    <x v="23"/>
    <n v="33"/>
    <n v="52"/>
    <n v="8"/>
    <n v="285.37"/>
    <n v="7"/>
    <n v="0.24242424242424243"/>
  </r>
  <r>
    <d v="2025-11-03T00:00:00"/>
    <x v="23"/>
    <n v="0"/>
    <n v="0"/>
    <n v="2"/>
    <n v="92.46"/>
    <n v="2"/>
    <n v="0"/>
  </r>
  <r>
    <d v="2025-11-03T00:00:00"/>
    <x v="24"/>
    <n v="12"/>
    <n v="15"/>
    <n v="5"/>
    <n v="160.99"/>
    <n v="5"/>
    <n v="0.41666666666666669"/>
  </r>
  <r>
    <d v="2025-11-03T00:00:00"/>
    <x v="25"/>
    <n v="12"/>
    <n v="19"/>
    <n v="3"/>
    <n v="78.27"/>
    <n v="1"/>
    <n v="0.25"/>
  </r>
  <r>
    <d v="2025-11-03T00:00:00"/>
    <x v="27"/>
    <n v="19"/>
    <n v="22"/>
    <n v="6"/>
    <n v="218.67"/>
    <n v="4"/>
    <n v="0.31578947368421051"/>
  </r>
  <r>
    <d v="2025-11-03T00:00:00"/>
    <x v="28"/>
    <n v="12"/>
    <n v="14"/>
    <n v="3"/>
    <n v="89.23"/>
    <n v="1"/>
    <n v="0.25"/>
  </r>
  <r>
    <d v="2025-11-03T00:00:00"/>
    <x v="29"/>
    <n v="103"/>
    <n v="148"/>
    <n v="25"/>
    <n v="861.45"/>
    <n v="24"/>
    <n v="0.24271844660194175"/>
  </r>
  <r>
    <d v="2025-11-03T00:00:00"/>
    <x v="42"/>
    <n v="10"/>
    <n v="15"/>
    <n v="5"/>
    <n v="166.97"/>
    <n v="4"/>
    <n v="0.5"/>
  </r>
  <r>
    <d v="2025-11-03T00:00:00"/>
    <x v="30"/>
    <n v="61"/>
    <n v="89"/>
    <n v="26"/>
    <n v="881.16"/>
    <n v="10"/>
    <n v="0.42622950819672129"/>
  </r>
  <r>
    <d v="2025-11-03T00:00:00"/>
    <x v="32"/>
    <n v="25"/>
    <n v="31"/>
    <n v="13"/>
    <n v="345.34"/>
    <n v="8"/>
    <n v="0.52"/>
  </r>
  <r>
    <d v="2025-11-03T00:00:00"/>
    <x v="33"/>
    <n v="30"/>
    <n v="38"/>
    <n v="20"/>
    <n v="1574.84"/>
    <n v="12"/>
    <n v="0.66666666666666663"/>
  </r>
  <r>
    <d v="2025-11-03T00:00:00"/>
    <x v="34"/>
    <n v="32"/>
    <n v="50"/>
    <n v="35"/>
    <n v="2444.36"/>
    <n v="14"/>
    <n v="1.09375"/>
  </r>
  <r>
    <d v="2025-11-03T00:00:00"/>
    <x v="35"/>
    <n v="24"/>
    <n v="32"/>
    <n v="2"/>
    <n v="24.99"/>
    <n v="2"/>
    <n v="8.3333333333333329E-2"/>
  </r>
  <r>
    <d v="2025-11-03T00:00:00"/>
    <x v="36"/>
    <n v="17"/>
    <n v="20"/>
    <n v="5"/>
    <n v="168.99"/>
    <n v="2"/>
    <n v="0.29411764705882354"/>
  </r>
  <r>
    <d v="2025-11-03T00:00:00"/>
    <x v="47"/>
    <n v="13"/>
    <n v="20"/>
    <n v="2"/>
    <n v="68.55"/>
    <n v="1"/>
    <n v="0.15384615384615385"/>
  </r>
  <r>
    <d v="2025-11-03T00:00:00"/>
    <x v="37"/>
    <n v="12"/>
    <n v="22"/>
    <n v="2"/>
    <n v="160.49"/>
    <n v="2"/>
    <n v="0.16666666666666666"/>
  </r>
  <r>
    <d v="2025-11-03T00:00:00"/>
    <x v="38"/>
    <n v="14"/>
    <n v="21"/>
    <n v="4"/>
    <n v="349.2"/>
    <n v="2"/>
    <n v="0.2857142857142857"/>
  </r>
  <r>
    <d v="2025-11-03T00:00:00"/>
    <x v="46"/>
    <n v="30"/>
    <n v="37"/>
    <n v="3"/>
    <n v="104.46"/>
    <n v="1"/>
    <n v="0.1"/>
  </r>
  <r>
    <d v="2025-11-04T00:00:00"/>
    <x v="0"/>
    <n v="33"/>
    <n v="41"/>
    <n v="7"/>
    <n v="283.75"/>
    <n v="6"/>
    <n v="0.21212121212121213"/>
  </r>
  <r>
    <d v="2025-11-04T00:00:00"/>
    <x v="1"/>
    <n v="25"/>
    <n v="37"/>
    <n v="13"/>
    <n v="490.05"/>
    <n v="7"/>
    <n v="0.52"/>
  </r>
  <r>
    <d v="2025-11-04T00:00:00"/>
    <x v="2"/>
    <n v="11"/>
    <n v="16"/>
    <n v="1"/>
    <n v="42.21"/>
    <n v="1"/>
    <n v="9.0909090909090912E-2"/>
  </r>
  <r>
    <d v="2025-11-04T00:00:00"/>
    <x v="2"/>
    <n v="0"/>
    <n v="0"/>
    <n v="1"/>
    <n v="48.22"/>
    <n v="1"/>
    <n v="0"/>
  </r>
  <r>
    <d v="2025-11-04T00:00:00"/>
    <x v="39"/>
    <n v="2"/>
    <n v="2"/>
    <n v="1"/>
    <n v="31.56"/>
    <n v="1"/>
    <n v="0.5"/>
  </r>
  <r>
    <d v="2025-11-04T00:00:00"/>
    <x v="48"/>
    <n v="42"/>
    <n v="58"/>
    <n v="3"/>
    <n v="73.5"/>
    <n v="3"/>
    <n v="7.1428571428571425E-2"/>
  </r>
  <r>
    <d v="2025-11-04T00:00:00"/>
    <x v="3"/>
    <n v="25"/>
    <n v="44"/>
    <n v="4"/>
    <n v="160.62"/>
    <n v="4"/>
    <n v="0.16"/>
  </r>
  <r>
    <d v="2025-11-04T00:00:00"/>
    <x v="4"/>
    <n v="6"/>
    <n v="8"/>
    <n v="2"/>
    <n v="39.17"/>
    <n v="1"/>
    <n v="0.33333333333333331"/>
  </r>
  <r>
    <d v="2025-11-04T00:00:00"/>
    <x v="5"/>
    <n v="18"/>
    <n v="23"/>
    <n v="3"/>
    <n v="60.46"/>
    <n v="3"/>
    <n v="0.16666666666666666"/>
  </r>
  <r>
    <d v="2025-11-04T00:00:00"/>
    <x v="40"/>
    <n v="17"/>
    <n v="22"/>
    <n v="2"/>
    <n v="37.31"/>
    <n v="2"/>
    <n v="0.11764705882352941"/>
  </r>
  <r>
    <d v="2025-11-04T00:00:00"/>
    <x v="41"/>
    <n v="41"/>
    <n v="55"/>
    <n v="6"/>
    <n v="130.4"/>
    <n v="6"/>
    <n v="0.14634146341463414"/>
  </r>
  <r>
    <d v="2025-11-04T00:00:00"/>
    <x v="6"/>
    <n v="66"/>
    <n v="85"/>
    <n v="5"/>
    <n v="126.7"/>
    <n v="4"/>
    <n v="7.575757575757576E-2"/>
  </r>
  <r>
    <d v="2025-11-04T00:00:00"/>
    <x v="7"/>
    <n v="55"/>
    <n v="85"/>
    <n v="21"/>
    <n v="631.92999999999995"/>
    <n v="15"/>
    <n v="0.38181818181818183"/>
  </r>
  <r>
    <d v="2025-11-04T00:00:00"/>
    <x v="8"/>
    <n v="151"/>
    <n v="220"/>
    <n v="32"/>
    <n v="797.03"/>
    <n v="32"/>
    <n v="0.2119205298013245"/>
  </r>
  <r>
    <d v="2025-11-04T00:00:00"/>
    <x v="9"/>
    <n v="44"/>
    <n v="57"/>
    <n v="2"/>
    <n v="53.12"/>
    <n v="2"/>
    <n v="4.5454545454545456E-2"/>
  </r>
  <r>
    <d v="2025-11-04T00:00:00"/>
    <x v="10"/>
    <n v="49"/>
    <n v="63"/>
    <n v="5"/>
    <n v="152.61000000000001"/>
    <n v="4"/>
    <n v="0.10204081632653061"/>
  </r>
  <r>
    <d v="2025-11-04T00:00:00"/>
    <x v="11"/>
    <n v="24"/>
    <n v="31"/>
    <n v="8"/>
    <n v="222"/>
    <n v="7"/>
    <n v="0.33333333333333331"/>
  </r>
  <r>
    <d v="2025-11-04T00:00:00"/>
    <x v="12"/>
    <n v="106"/>
    <n v="149"/>
    <n v="12"/>
    <n v="520.91999999999996"/>
    <n v="12"/>
    <n v="0.11320754716981132"/>
  </r>
  <r>
    <d v="2025-11-04T00:00:00"/>
    <x v="12"/>
    <n v="10"/>
    <n v="11"/>
    <n v="1"/>
    <n v="51.42"/>
    <n v="1"/>
    <n v="0.1"/>
  </r>
  <r>
    <d v="2025-11-04T00:00:00"/>
    <x v="13"/>
    <n v="120"/>
    <n v="159"/>
    <n v="23"/>
    <n v="317.25"/>
    <n v="22"/>
    <n v="0.19166666666666668"/>
  </r>
  <r>
    <d v="2025-11-04T00:00:00"/>
    <x v="13"/>
    <n v="3"/>
    <n v="7"/>
    <n v="3"/>
    <n v="55.2"/>
    <n v="1"/>
    <n v="1"/>
  </r>
  <r>
    <d v="2025-11-04T00:00:00"/>
    <x v="14"/>
    <n v="48"/>
    <n v="62"/>
    <n v="12"/>
    <n v="269.87"/>
    <n v="9"/>
    <n v="0.25"/>
  </r>
  <r>
    <d v="2025-11-04T00:00:00"/>
    <x v="15"/>
    <n v="61"/>
    <n v="74"/>
    <n v="18"/>
    <n v="426.76"/>
    <n v="16"/>
    <n v="0.29508196721311475"/>
  </r>
  <r>
    <d v="2025-11-04T00:00:00"/>
    <x v="16"/>
    <n v="33"/>
    <n v="49"/>
    <n v="7"/>
    <n v="76.569999999999993"/>
    <n v="7"/>
    <n v="0.21212121212121213"/>
  </r>
  <r>
    <d v="2025-11-04T00:00:00"/>
    <x v="17"/>
    <n v="30"/>
    <n v="39"/>
    <n v="2"/>
    <n v="41.79"/>
    <n v="2"/>
    <n v="6.6666666666666666E-2"/>
  </r>
  <r>
    <d v="2025-11-04T00:00:00"/>
    <x v="18"/>
    <n v="176"/>
    <n v="229"/>
    <n v="63"/>
    <n v="2301.46"/>
    <n v="48"/>
    <n v="0.35795454545454547"/>
  </r>
  <r>
    <d v="2025-11-04T00:00:00"/>
    <x v="19"/>
    <n v="36"/>
    <n v="49"/>
    <n v="30"/>
    <n v="980.58"/>
    <n v="12"/>
    <n v="0.83333333333333337"/>
  </r>
  <r>
    <d v="2025-11-04T00:00:00"/>
    <x v="20"/>
    <n v="34"/>
    <n v="52"/>
    <n v="29"/>
    <n v="720.69"/>
    <n v="17"/>
    <n v="0.8529411764705882"/>
  </r>
  <r>
    <d v="2025-11-04T00:00:00"/>
    <x v="21"/>
    <n v="54"/>
    <n v="73"/>
    <n v="18"/>
    <n v="483.45"/>
    <n v="15"/>
    <n v="0.33333333333333331"/>
  </r>
  <r>
    <d v="2025-11-04T00:00:00"/>
    <x v="22"/>
    <n v="51"/>
    <n v="65"/>
    <n v="19"/>
    <n v="456.44"/>
    <n v="19"/>
    <n v="0.37254901960784315"/>
  </r>
  <r>
    <d v="2025-11-04T00:00:00"/>
    <x v="23"/>
    <n v="29"/>
    <n v="44"/>
    <n v="4"/>
    <n v="136.01"/>
    <n v="4"/>
    <n v="0.13793103448275862"/>
  </r>
  <r>
    <d v="2025-11-04T00:00:00"/>
    <x v="24"/>
    <n v="9"/>
    <n v="12"/>
    <n v="2"/>
    <n v="61.79"/>
    <n v="2"/>
    <n v="0.22222222222222221"/>
  </r>
  <r>
    <d v="2025-11-04T00:00:00"/>
    <x v="25"/>
    <n v="12"/>
    <n v="14"/>
    <n v="5"/>
    <n v="149"/>
    <n v="5"/>
    <n v="0.41666666666666669"/>
  </r>
  <r>
    <d v="2025-11-04T00:00:00"/>
    <x v="26"/>
    <n v="12"/>
    <n v="13"/>
    <n v="1"/>
    <n v="29.32"/>
    <n v="1"/>
    <n v="8.3333333333333329E-2"/>
  </r>
  <r>
    <d v="2025-11-04T00:00:00"/>
    <x v="27"/>
    <n v="30"/>
    <n v="38"/>
    <n v="31"/>
    <n v="1073.94"/>
    <n v="12"/>
    <n v="1.0333333333333334"/>
  </r>
  <r>
    <d v="2025-11-04T00:00:00"/>
    <x v="28"/>
    <n v="22"/>
    <n v="28"/>
    <n v="9"/>
    <n v="329.52"/>
    <n v="6"/>
    <n v="0.40909090909090912"/>
  </r>
  <r>
    <d v="2025-11-04T00:00:00"/>
    <x v="29"/>
    <n v="160"/>
    <n v="248"/>
    <n v="42"/>
    <n v="1439.05"/>
    <n v="40"/>
    <n v="0.26250000000000001"/>
  </r>
  <r>
    <d v="2025-11-04T00:00:00"/>
    <x v="42"/>
    <n v="3"/>
    <n v="4"/>
    <n v="3"/>
    <n v="87.8"/>
    <n v="2"/>
    <n v="1"/>
  </r>
  <r>
    <d v="2025-11-04T00:00:00"/>
    <x v="30"/>
    <n v="80"/>
    <n v="113"/>
    <n v="18"/>
    <n v="399.93"/>
    <n v="11"/>
    <n v="0.22500000000000001"/>
  </r>
  <r>
    <d v="2025-11-04T00:00:00"/>
    <x v="31"/>
    <n v="22"/>
    <n v="27"/>
    <n v="8"/>
    <n v="203.19"/>
    <n v="3"/>
    <n v="0.36363636363636365"/>
  </r>
  <r>
    <d v="2025-11-04T00:00:00"/>
    <x v="32"/>
    <n v="14"/>
    <n v="16"/>
    <n v="8"/>
    <n v="209.39"/>
    <n v="7"/>
    <n v="0.5714285714285714"/>
  </r>
  <r>
    <d v="2025-11-04T00:00:00"/>
    <x v="33"/>
    <n v="32"/>
    <n v="50"/>
    <n v="22"/>
    <n v="1690.36"/>
    <n v="16"/>
    <n v="0.6875"/>
  </r>
  <r>
    <d v="2025-11-04T00:00:00"/>
    <x v="34"/>
    <n v="37"/>
    <n v="50"/>
    <n v="34"/>
    <n v="2408.13"/>
    <n v="16"/>
    <n v="0.91891891891891897"/>
  </r>
  <r>
    <d v="2025-11-04T00:00:00"/>
    <x v="35"/>
    <n v="20"/>
    <n v="21"/>
    <n v="3"/>
    <n v="42.07"/>
    <n v="3"/>
    <n v="0.15"/>
  </r>
  <r>
    <d v="2025-11-04T00:00:00"/>
    <x v="45"/>
    <n v="12"/>
    <n v="12"/>
    <n v="2"/>
    <n v="26.81"/>
    <n v="2"/>
    <n v="0.16666666666666666"/>
  </r>
  <r>
    <d v="2025-11-04T00:00:00"/>
    <x v="36"/>
    <n v="7"/>
    <n v="7"/>
    <n v="3"/>
    <n v="96.19"/>
    <n v="2"/>
    <n v="0.42857142857142855"/>
  </r>
  <r>
    <d v="2025-11-04T00:00:00"/>
    <x v="47"/>
    <n v="10"/>
    <n v="11"/>
    <n v="2"/>
    <n v="60.7"/>
    <n v="2"/>
    <n v="0.2"/>
  </r>
  <r>
    <d v="2025-11-04T00:00:00"/>
    <x v="37"/>
    <n v="4"/>
    <n v="5"/>
    <n v="2"/>
    <n v="134.91999999999999"/>
    <n v="1"/>
    <n v="0.5"/>
  </r>
  <r>
    <d v="2025-11-04T00:00:00"/>
    <x v="38"/>
    <n v="12"/>
    <n v="14"/>
    <n v="7"/>
    <n v="584.61"/>
    <n v="5"/>
    <n v="0.58333333333333337"/>
  </r>
  <r>
    <d v="2025-11-04T00:00:00"/>
    <x v="46"/>
    <n v="21"/>
    <n v="23"/>
    <n v="2"/>
    <n v="70.27"/>
    <n v="1"/>
    <n v="9.5238095238095233E-2"/>
  </r>
  <r>
    <d v="2025-11-04T00:00:00"/>
    <x v="43"/>
    <n v="13"/>
    <n v="13"/>
    <n v="4"/>
    <n v="125.06"/>
    <n v="2"/>
    <n v="0.30769230769230771"/>
  </r>
  <r>
    <d v="2025-11-05T00:00:00"/>
    <x v="0"/>
    <n v="18"/>
    <n v="33"/>
    <n v="9"/>
    <n v="401.16"/>
    <n v="8"/>
    <n v="0.5"/>
  </r>
  <r>
    <d v="2025-11-05T00:00:00"/>
    <x v="1"/>
    <n v="27"/>
    <n v="34"/>
    <n v="10"/>
    <n v="368.72"/>
    <n v="5"/>
    <n v="0.37037037037037035"/>
  </r>
  <r>
    <d v="2025-11-05T00:00:00"/>
    <x v="2"/>
    <n v="6"/>
    <n v="10"/>
    <n v="1"/>
    <n v="34.35"/>
    <n v="1"/>
    <n v="0.16666666666666666"/>
  </r>
  <r>
    <d v="2025-11-05T00:00:00"/>
    <x v="39"/>
    <n v="7"/>
    <n v="7"/>
    <n v="5"/>
    <n v="150.25"/>
    <n v="2"/>
    <n v="0.7142857142857143"/>
  </r>
  <r>
    <d v="2025-11-05T00:00:00"/>
    <x v="48"/>
    <n v="43"/>
    <n v="54"/>
    <n v="2"/>
    <n v="38.119999999999997"/>
    <n v="1"/>
    <n v="4.6511627906976744E-2"/>
  </r>
  <r>
    <d v="2025-11-05T00:00:00"/>
    <x v="44"/>
    <n v="15"/>
    <n v="20"/>
    <n v="2"/>
    <n v="30.47"/>
    <n v="2"/>
    <n v="0.13333333333333333"/>
  </r>
  <r>
    <d v="2025-11-05T00:00:00"/>
    <x v="4"/>
    <n v="4"/>
    <n v="8"/>
    <n v="1"/>
    <n v="16.04"/>
    <n v="1"/>
    <n v="0.25"/>
  </r>
  <r>
    <d v="2025-11-05T00:00:00"/>
    <x v="5"/>
    <n v="19"/>
    <n v="25"/>
    <n v="3"/>
    <n v="71.53"/>
    <n v="3"/>
    <n v="0.15789473684210525"/>
  </r>
  <r>
    <d v="2025-11-05T00:00:00"/>
    <x v="40"/>
    <n v="13"/>
    <n v="14"/>
    <n v="3"/>
    <n v="61.62"/>
    <n v="3"/>
    <n v="0.23076923076923078"/>
  </r>
  <r>
    <d v="2025-11-05T00:00:00"/>
    <x v="41"/>
    <n v="36"/>
    <n v="47"/>
    <n v="2"/>
    <n v="48.27"/>
    <n v="2"/>
    <n v="5.5555555555555552E-2"/>
  </r>
  <r>
    <d v="2025-11-05T00:00:00"/>
    <x v="6"/>
    <n v="63"/>
    <n v="80"/>
    <n v="6"/>
    <n v="157.11000000000001"/>
    <n v="6"/>
    <n v="9.5238095238095233E-2"/>
  </r>
  <r>
    <d v="2025-11-05T00:00:00"/>
    <x v="7"/>
    <n v="83"/>
    <n v="109"/>
    <n v="20"/>
    <n v="593.25"/>
    <n v="9"/>
    <n v="0.24096385542168675"/>
  </r>
  <r>
    <d v="2025-11-05T00:00:00"/>
    <x v="8"/>
    <n v="123"/>
    <n v="182"/>
    <n v="30"/>
    <n v="757.28"/>
    <n v="25"/>
    <n v="0.24390243902439024"/>
  </r>
  <r>
    <d v="2025-11-05T00:00:00"/>
    <x v="9"/>
    <n v="33"/>
    <n v="40"/>
    <n v="5"/>
    <n v="121.02"/>
    <n v="5"/>
    <n v="0.15151515151515152"/>
  </r>
  <r>
    <d v="2025-11-05T00:00:00"/>
    <x v="10"/>
    <n v="62"/>
    <n v="77"/>
    <n v="8"/>
    <n v="241.68"/>
    <n v="5"/>
    <n v="0.12903225806451613"/>
  </r>
  <r>
    <d v="2025-11-05T00:00:00"/>
    <x v="12"/>
    <n v="124"/>
    <n v="185"/>
    <n v="15"/>
    <n v="617.20000000000005"/>
    <n v="15"/>
    <n v="0.12096774193548387"/>
  </r>
  <r>
    <d v="2025-11-05T00:00:00"/>
    <x v="13"/>
    <n v="109"/>
    <n v="135"/>
    <n v="19"/>
    <n v="262.55"/>
    <n v="18"/>
    <n v="0.1743119266055046"/>
  </r>
  <r>
    <d v="2025-11-05T00:00:00"/>
    <x v="13"/>
    <n v="7"/>
    <n v="7"/>
    <n v="1"/>
    <n v="17.14"/>
    <n v="1"/>
    <n v="0.14285714285714285"/>
  </r>
  <r>
    <d v="2025-11-05T00:00:00"/>
    <x v="14"/>
    <n v="55"/>
    <n v="78"/>
    <n v="7"/>
    <n v="156.63999999999999"/>
    <n v="7"/>
    <n v="0.12727272727272726"/>
  </r>
  <r>
    <d v="2025-11-05T00:00:00"/>
    <x v="15"/>
    <n v="33"/>
    <n v="39"/>
    <n v="11"/>
    <n v="273.79000000000002"/>
    <n v="11"/>
    <n v="0.33333333333333331"/>
  </r>
  <r>
    <d v="2025-11-05T00:00:00"/>
    <x v="16"/>
    <n v="39"/>
    <n v="46"/>
    <n v="11"/>
    <n v="120.67"/>
    <n v="11"/>
    <n v="0.28205128205128205"/>
  </r>
  <r>
    <d v="2025-11-05T00:00:00"/>
    <x v="17"/>
    <n v="45"/>
    <n v="52"/>
    <n v="7"/>
    <n v="143.29"/>
    <n v="7"/>
    <n v="0.15555555555555556"/>
  </r>
  <r>
    <d v="2025-11-05T00:00:00"/>
    <x v="17"/>
    <n v="2"/>
    <n v="2"/>
    <n v="1"/>
    <n v="33.75"/>
    <n v="1"/>
    <n v="0.5"/>
  </r>
  <r>
    <d v="2025-11-05T00:00:00"/>
    <x v="18"/>
    <n v="137"/>
    <n v="189"/>
    <n v="51"/>
    <n v="1872.99"/>
    <n v="34"/>
    <n v="0.37226277372262773"/>
  </r>
  <r>
    <d v="2025-11-05T00:00:00"/>
    <x v="19"/>
    <n v="28"/>
    <n v="39"/>
    <n v="13"/>
    <n v="426.95"/>
    <n v="9"/>
    <n v="0.4642857142857143"/>
  </r>
  <r>
    <d v="2025-11-05T00:00:00"/>
    <x v="20"/>
    <n v="38"/>
    <n v="60"/>
    <n v="36"/>
    <n v="1007.19"/>
    <n v="23"/>
    <n v="0.94736842105263153"/>
  </r>
  <r>
    <d v="2025-11-05T00:00:00"/>
    <x v="21"/>
    <n v="67"/>
    <n v="85"/>
    <n v="36"/>
    <n v="994.19"/>
    <n v="25"/>
    <n v="0.53731343283582089"/>
  </r>
  <r>
    <d v="2025-11-05T00:00:00"/>
    <x v="22"/>
    <n v="63"/>
    <n v="79"/>
    <n v="26"/>
    <n v="630.66"/>
    <n v="23"/>
    <n v="0.41269841269841268"/>
  </r>
  <r>
    <d v="2025-11-05T00:00:00"/>
    <x v="23"/>
    <n v="43"/>
    <n v="58"/>
    <n v="18"/>
    <n v="648.33000000000004"/>
    <n v="7"/>
    <n v="0.41860465116279072"/>
  </r>
  <r>
    <d v="2025-11-05T00:00:00"/>
    <x v="24"/>
    <n v="11"/>
    <n v="17"/>
    <n v="5"/>
    <n v="142.69999999999999"/>
    <n v="3"/>
    <n v="0.45454545454545453"/>
  </r>
  <r>
    <d v="2025-11-05T00:00:00"/>
    <x v="25"/>
    <n v="14"/>
    <n v="18"/>
    <n v="7"/>
    <n v="197.23"/>
    <n v="3"/>
    <n v="0.5"/>
  </r>
  <r>
    <d v="2025-11-05T00:00:00"/>
    <x v="26"/>
    <n v="9"/>
    <n v="11"/>
    <n v="11"/>
    <n v="292.14999999999998"/>
    <n v="5"/>
    <n v="1.2222222222222223"/>
  </r>
  <r>
    <d v="2025-11-05T00:00:00"/>
    <x v="27"/>
    <n v="22"/>
    <n v="24"/>
    <n v="1"/>
    <n v="38.299999999999997"/>
    <n v="1"/>
    <n v="4.5454545454545456E-2"/>
  </r>
  <r>
    <d v="2025-11-05T00:00:00"/>
    <x v="28"/>
    <n v="7"/>
    <n v="9"/>
    <n v="2"/>
    <n v="66.84"/>
    <n v="2"/>
    <n v="0.2857142857142857"/>
  </r>
  <r>
    <d v="2025-11-05T00:00:00"/>
    <x v="29"/>
    <n v="112"/>
    <n v="161"/>
    <n v="37"/>
    <n v="1289.67"/>
    <n v="34"/>
    <n v="0.33035714285714285"/>
  </r>
  <r>
    <d v="2025-11-05T00:00:00"/>
    <x v="30"/>
    <n v="70"/>
    <n v="93"/>
    <n v="25"/>
    <n v="856.41"/>
    <n v="11"/>
    <n v="0.35714285714285715"/>
  </r>
  <r>
    <d v="2025-11-05T00:00:00"/>
    <x v="31"/>
    <n v="14"/>
    <n v="16"/>
    <n v="1"/>
    <n v="27.68"/>
    <n v="1"/>
    <n v="7.1428571428571425E-2"/>
  </r>
  <r>
    <d v="2025-11-05T00:00:00"/>
    <x v="32"/>
    <n v="21"/>
    <n v="26"/>
    <n v="11"/>
    <n v="284.66000000000003"/>
    <n v="7"/>
    <n v="0.52380952380952384"/>
  </r>
  <r>
    <d v="2025-11-05T00:00:00"/>
    <x v="33"/>
    <n v="30"/>
    <n v="41"/>
    <n v="39"/>
    <n v="2930.99"/>
    <n v="15"/>
    <n v="1.3"/>
  </r>
  <r>
    <d v="2025-11-05T00:00:00"/>
    <x v="34"/>
    <n v="37"/>
    <n v="57"/>
    <n v="39"/>
    <n v="2764.82"/>
    <n v="14"/>
    <n v="1.0540540540540539"/>
  </r>
  <r>
    <d v="2025-11-05T00:00:00"/>
    <x v="35"/>
    <n v="29"/>
    <n v="39"/>
    <n v="3"/>
    <n v="41.27"/>
    <n v="3"/>
    <n v="0.10344827586206896"/>
  </r>
  <r>
    <d v="2025-11-05T00:00:00"/>
    <x v="45"/>
    <n v="14"/>
    <n v="17"/>
    <n v="3"/>
    <n v="36.36"/>
    <n v="3"/>
    <n v="0.21428571428571427"/>
  </r>
  <r>
    <d v="2025-11-05T00:00:00"/>
    <x v="36"/>
    <n v="15"/>
    <n v="20"/>
    <n v="3"/>
    <n v="108.15"/>
    <n v="2"/>
    <n v="0.2"/>
  </r>
  <r>
    <d v="2025-11-05T00:00:00"/>
    <x v="37"/>
    <n v="6"/>
    <n v="7"/>
    <n v="1"/>
    <n v="77.28"/>
    <n v="1"/>
    <n v="0.16666666666666666"/>
  </r>
  <r>
    <d v="2025-11-05T00:00:00"/>
    <x v="46"/>
    <n v="34"/>
    <n v="52"/>
    <n v="11"/>
    <n v="375.27"/>
    <n v="8"/>
    <n v="0.3235294117647059"/>
  </r>
  <r>
    <d v="2025-11-05T00:00:00"/>
    <x v="43"/>
    <n v="13"/>
    <n v="15"/>
    <n v="4"/>
    <n v="114.62"/>
    <n v="1"/>
    <n v="0.30769230769230771"/>
  </r>
  <r>
    <d v="2025-11-06T00:00:00"/>
    <x v="0"/>
    <n v="24"/>
    <n v="30"/>
    <n v="8"/>
    <n v="319.52"/>
    <n v="6"/>
    <n v="0.33333333333333331"/>
  </r>
  <r>
    <d v="2025-11-06T00:00:00"/>
    <x v="1"/>
    <n v="15"/>
    <n v="17"/>
    <n v="2"/>
    <n v="79.16"/>
    <n v="1"/>
    <n v="0.13333333333333333"/>
  </r>
  <r>
    <d v="2025-11-06T00:00:00"/>
    <x v="2"/>
    <n v="20"/>
    <n v="23"/>
    <n v="4"/>
    <n v="134.51"/>
    <n v="2"/>
    <n v="0.2"/>
  </r>
  <r>
    <d v="2025-11-06T00:00:00"/>
    <x v="39"/>
    <n v="14"/>
    <n v="18"/>
    <n v="1"/>
    <n v="33.14"/>
    <n v="1"/>
    <n v="7.1428571428571425E-2"/>
  </r>
  <r>
    <d v="2025-11-06T00:00:00"/>
    <x v="48"/>
    <n v="33"/>
    <n v="52"/>
    <n v="8"/>
    <n v="175.76"/>
    <n v="4"/>
    <n v="0.24242424242424243"/>
  </r>
  <r>
    <d v="2025-11-06T00:00:00"/>
    <x v="44"/>
    <n v="12"/>
    <n v="14"/>
    <n v="1"/>
    <n v="17.64"/>
    <n v="1"/>
    <n v="8.3333333333333329E-2"/>
  </r>
  <r>
    <d v="2025-11-06T00:00:00"/>
    <x v="49"/>
    <n v="8"/>
    <n v="11"/>
    <n v="1"/>
    <n v="31.6"/>
    <n v="1"/>
    <n v="0.125"/>
  </r>
  <r>
    <d v="2025-11-06T00:00:00"/>
    <x v="40"/>
    <n v="18"/>
    <n v="24"/>
    <n v="2"/>
    <n v="36.19"/>
    <n v="2"/>
    <n v="0.1111111111111111"/>
  </r>
  <r>
    <d v="2025-11-06T00:00:00"/>
    <x v="41"/>
    <n v="28"/>
    <n v="31"/>
    <n v="4"/>
    <n v="84.22"/>
    <n v="4"/>
    <n v="0.14285714285714285"/>
  </r>
  <r>
    <d v="2025-11-06T00:00:00"/>
    <x v="6"/>
    <n v="53"/>
    <n v="71"/>
    <n v="5"/>
    <n v="130.91"/>
    <n v="5"/>
    <n v="9.4339622641509441E-2"/>
  </r>
  <r>
    <d v="2025-11-06T00:00:00"/>
    <x v="7"/>
    <n v="80"/>
    <n v="112"/>
    <n v="28"/>
    <n v="845.51"/>
    <n v="19"/>
    <n v="0.35"/>
  </r>
  <r>
    <d v="2025-11-06T00:00:00"/>
    <x v="8"/>
    <n v="148"/>
    <n v="196"/>
    <n v="35"/>
    <n v="873.83"/>
    <n v="28"/>
    <n v="0.23648648648648649"/>
  </r>
  <r>
    <d v="2025-11-06T00:00:00"/>
    <x v="9"/>
    <n v="42"/>
    <n v="57"/>
    <n v="9"/>
    <n v="203.59"/>
    <n v="8"/>
    <n v="0.21428571428571427"/>
  </r>
  <r>
    <d v="2025-11-06T00:00:00"/>
    <x v="9"/>
    <n v="2"/>
    <n v="2"/>
    <n v="1"/>
    <n v="24.54"/>
    <n v="1"/>
    <n v="0.5"/>
  </r>
  <r>
    <d v="2025-11-06T00:00:00"/>
    <x v="10"/>
    <n v="47"/>
    <n v="65"/>
    <n v="10"/>
    <n v="312.67"/>
    <n v="8"/>
    <n v="0.21276595744680851"/>
  </r>
  <r>
    <d v="2025-11-06T00:00:00"/>
    <x v="11"/>
    <n v="20"/>
    <n v="25"/>
    <n v="4"/>
    <n v="105.9"/>
    <n v="4"/>
    <n v="0.2"/>
  </r>
  <r>
    <d v="2025-11-06T00:00:00"/>
    <x v="12"/>
    <n v="150"/>
    <n v="193"/>
    <n v="18"/>
    <n v="779.62"/>
    <n v="18"/>
    <n v="0.12"/>
  </r>
  <r>
    <d v="2025-11-06T00:00:00"/>
    <x v="13"/>
    <n v="91"/>
    <n v="121"/>
    <n v="17"/>
    <n v="237.27"/>
    <n v="15"/>
    <n v="0.18681318681318682"/>
  </r>
  <r>
    <d v="2025-11-06T00:00:00"/>
    <x v="13"/>
    <n v="3"/>
    <n v="3"/>
    <n v="2"/>
    <n v="33.1"/>
    <n v="2"/>
    <n v="0.66666666666666663"/>
  </r>
  <r>
    <d v="2025-11-06T00:00:00"/>
    <x v="14"/>
    <n v="73"/>
    <n v="107"/>
    <n v="6"/>
    <n v="135.99"/>
    <n v="6"/>
    <n v="8.2191780821917804E-2"/>
  </r>
  <r>
    <d v="2025-11-06T00:00:00"/>
    <x v="15"/>
    <n v="52"/>
    <n v="70"/>
    <n v="5"/>
    <n v="131.07"/>
    <n v="5"/>
    <n v="9.6153846153846159E-2"/>
  </r>
  <r>
    <d v="2025-11-06T00:00:00"/>
    <x v="16"/>
    <n v="37"/>
    <n v="48"/>
    <n v="13"/>
    <n v="151.25"/>
    <n v="13"/>
    <n v="0.35135135135135137"/>
  </r>
  <r>
    <d v="2025-11-06T00:00:00"/>
    <x v="17"/>
    <n v="40"/>
    <n v="57"/>
    <n v="5"/>
    <n v="100.3"/>
    <n v="5"/>
    <n v="0.125"/>
  </r>
  <r>
    <d v="2025-11-06T00:00:00"/>
    <x v="18"/>
    <n v="154"/>
    <n v="210"/>
    <n v="77"/>
    <n v="2800.7"/>
    <n v="52"/>
    <n v="0.5"/>
  </r>
  <r>
    <d v="2025-11-06T00:00:00"/>
    <x v="19"/>
    <n v="18"/>
    <n v="25"/>
    <n v="51"/>
    <n v="1681.67"/>
    <n v="12"/>
    <n v="2.8333333333333335"/>
  </r>
  <r>
    <d v="2025-11-06T00:00:00"/>
    <x v="20"/>
    <n v="42"/>
    <n v="61"/>
    <n v="23"/>
    <n v="623.79999999999995"/>
    <n v="15"/>
    <n v="0.54761904761904767"/>
  </r>
  <r>
    <d v="2025-11-06T00:00:00"/>
    <x v="21"/>
    <n v="46"/>
    <n v="60"/>
    <n v="30"/>
    <n v="828.13"/>
    <n v="18"/>
    <n v="0.65217391304347827"/>
  </r>
  <r>
    <d v="2025-11-06T00:00:00"/>
    <x v="22"/>
    <n v="50"/>
    <n v="72"/>
    <n v="25"/>
    <n v="586.41999999999996"/>
    <n v="18"/>
    <n v="0.5"/>
  </r>
  <r>
    <d v="2025-11-06T00:00:00"/>
    <x v="23"/>
    <n v="43"/>
    <n v="67"/>
    <n v="10"/>
    <n v="370.59"/>
    <n v="8"/>
    <n v="0.23255813953488372"/>
  </r>
  <r>
    <d v="2025-11-06T00:00:00"/>
    <x v="24"/>
    <n v="21"/>
    <n v="26"/>
    <n v="3"/>
    <n v="103.49"/>
    <n v="2"/>
    <n v="0.14285714285714285"/>
  </r>
  <r>
    <d v="2025-11-06T00:00:00"/>
    <x v="25"/>
    <n v="18"/>
    <n v="19"/>
    <n v="4"/>
    <n v="112.85"/>
    <n v="3"/>
    <n v="0.22222222222222221"/>
  </r>
  <r>
    <d v="2025-11-06T00:00:00"/>
    <x v="26"/>
    <n v="20"/>
    <n v="21"/>
    <n v="13"/>
    <n v="350.56"/>
    <n v="6"/>
    <n v="0.65"/>
  </r>
  <r>
    <d v="2025-11-06T00:00:00"/>
    <x v="27"/>
    <n v="18"/>
    <n v="20"/>
    <n v="23"/>
    <n v="789.65"/>
    <n v="10"/>
    <n v="1.2777777777777777"/>
  </r>
  <r>
    <d v="2025-11-06T00:00:00"/>
    <x v="28"/>
    <n v="11"/>
    <n v="15"/>
    <n v="7"/>
    <n v="250.59"/>
    <n v="4"/>
    <n v="0.63636363636363635"/>
  </r>
  <r>
    <d v="2025-11-06T00:00:00"/>
    <x v="29"/>
    <n v="128"/>
    <n v="162"/>
    <n v="23"/>
    <n v="805.65"/>
    <n v="20"/>
    <n v="0.1796875"/>
  </r>
  <r>
    <d v="2025-11-06T00:00:00"/>
    <x v="42"/>
    <n v="11"/>
    <n v="16"/>
    <n v="3"/>
    <n v="85.93"/>
    <n v="3"/>
    <n v="0.27272727272727271"/>
  </r>
  <r>
    <d v="2025-11-06T00:00:00"/>
    <x v="30"/>
    <n v="71"/>
    <n v="92"/>
    <n v="38"/>
    <n v="1315.71"/>
    <n v="16"/>
    <n v="0.53521126760563376"/>
  </r>
  <r>
    <d v="2025-11-06T00:00:00"/>
    <x v="31"/>
    <n v="15"/>
    <n v="20"/>
    <n v="4"/>
    <n v="104.9"/>
    <n v="4"/>
    <n v="0.26666666666666666"/>
  </r>
  <r>
    <d v="2025-11-06T00:00:00"/>
    <x v="32"/>
    <n v="27"/>
    <n v="43"/>
    <n v="7"/>
    <n v="183.3"/>
    <n v="6"/>
    <n v="0.25925925925925924"/>
  </r>
  <r>
    <d v="2025-11-06T00:00:00"/>
    <x v="33"/>
    <n v="23"/>
    <n v="31"/>
    <n v="15"/>
    <n v="1159.77"/>
    <n v="12"/>
    <n v="0.65217391304347827"/>
  </r>
  <r>
    <d v="2025-11-06T00:00:00"/>
    <x v="34"/>
    <n v="21"/>
    <n v="31"/>
    <n v="29"/>
    <n v="2038.07"/>
    <n v="8"/>
    <n v="1.3809523809523809"/>
  </r>
  <r>
    <d v="2025-11-06T00:00:00"/>
    <x v="35"/>
    <n v="28"/>
    <n v="33"/>
    <n v="3"/>
    <n v="42.69"/>
    <n v="3"/>
    <n v="0.10714285714285714"/>
  </r>
  <r>
    <d v="2025-11-06T00:00:00"/>
    <x v="36"/>
    <n v="13"/>
    <n v="15"/>
    <n v="2"/>
    <n v="67.650000000000006"/>
    <n v="1"/>
    <n v="0.15384615384615385"/>
  </r>
  <r>
    <d v="2025-11-06T00:00:00"/>
    <x v="47"/>
    <n v="16"/>
    <n v="25"/>
    <n v="1"/>
    <n v="30.92"/>
    <n v="1"/>
    <n v="6.25E-2"/>
  </r>
  <r>
    <d v="2025-11-06T00:00:00"/>
    <x v="37"/>
    <n v="16"/>
    <n v="17"/>
    <n v="1"/>
    <n v="89.13"/>
    <n v="1"/>
    <n v="6.25E-2"/>
  </r>
  <r>
    <d v="2025-11-06T00:00:00"/>
    <x v="38"/>
    <n v="19"/>
    <n v="21"/>
    <n v="5"/>
    <n v="424.01"/>
    <n v="4"/>
    <n v="0.26315789473684209"/>
  </r>
  <r>
    <d v="2025-11-06T00:00:00"/>
    <x v="46"/>
    <n v="34"/>
    <n v="42"/>
    <n v="2"/>
    <n v="73.760000000000005"/>
    <n v="2"/>
    <n v="5.8823529411764705E-2"/>
  </r>
  <r>
    <d v="2025-11-07T00:00:00"/>
    <x v="0"/>
    <n v="24"/>
    <n v="32"/>
    <n v="6"/>
    <n v="270.48"/>
    <n v="5"/>
    <n v="0.25"/>
  </r>
  <r>
    <d v="2025-11-07T00:00:00"/>
    <x v="1"/>
    <n v="19"/>
    <n v="24"/>
    <n v="2"/>
    <n v="78.510000000000005"/>
    <n v="2"/>
    <n v="0.10526315789473684"/>
  </r>
  <r>
    <d v="2025-11-07T00:00:00"/>
    <x v="2"/>
    <n v="15"/>
    <n v="16"/>
    <n v="1"/>
    <n v="41.23"/>
    <n v="1"/>
    <n v="6.6666666666666666E-2"/>
  </r>
  <r>
    <d v="2025-11-07T00:00:00"/>
    <x v="39"/>
    <n v="11"/>
    <n v="14"/>
    <n v="7"/>
    <n v="207.72"/>
    <n v="3"/>
    <n v="0.63636363636363635"/>
  </r>
  <r>
    <d v="2025-11-07T00:00:00"/>
    <x v="48"/>
    <n v="29"/>
    <n v="46"/>
    <n v="2"/>
    <n v="40.83"/>
    <n v="2"/>
    <n v="6.8965517241379309E-2"/>
  </r>
  <r>
    <d v="2025-11-07T00:00:00"/>
    <x v="44"/>
    <n v="10"/>
    <n v="11"/>
    <n v="4"/>
    <n v="56.22"/>
    <n v="3"/>
    <n v="0.4"/>
  </r>
  <r>
    <d v="2025-11-07T00:00:00"/>
    <x v="3"/>
    <n v="12"/>
    <n v="14"/>
    <n v="2"/>
    <n v="65.14"/>
    <n v="2"/>
    <n v="0.16666666666666666"/>
  </r>
  <r>
    <d v="2025-11-07T00:00:00"/>
    <x v="5"/>
    <n v="21"/>
    <n v="28"/>
    <n v="1"/>
    <n v="20.88"/>
    <n v="1"/>
    <n v="4.7619047619047616E-2"/>
  </r>
  <r>
    <d v="2025-11-07T00:00:00"/>
    <x v="41"/>
    <n v="31"/>
    <n v="40"/>
    <n v="7"/>
    <n v="153.13"/>
    <n v="6"/>
    <n v="0.22580645161290322"/>
  </r>
  <r>
    <d v="2025-11-07T00:00:00"/>
    <x v="6"/>
    <n v="52"/>
    <n v="61"/>
    <n v="3"/>
    <n v="82.33"/>
    <n v="3"/>
    <n v="5.7692307692307696E-2"/>
  </r>
  <r>
    <d v="2025-11-07T00:00:00"/>
    <x v="7"/>
    <n v="48"/>
    <n v="61"/>
    <n v="19"/>
    <n v="562.75"/>
    <n v="15"/>
    <n v="0.39583333333333331"/>
  </r>
  <r>
    <d v="2025-11-07T00:00:00"/>
    <x v="8"/>
    <n v="112"/>
    <n v="157"/>
    <n v="28"/>
    <n v="705.59"/>
    <n v="20"/>
    <n v="0.25"/>
  </r>
  <r>
    <d v="2025-11-07T00:00:00"/>
    <x v="9"/>
    <n v="21"/>
    <n v="29"/>
    <n v="3"/>
    <n v="77.25"/>
    <n v="3"/>
    <n v="0.14285714285714285"/>
  </r>
  <r>
    <d v="2025-11-07T00:00:00"/>
    <x v="10"/>
    <n v="58"/>
    <n v="76"/>
    <n v="9"/>
    <n v="289.56"/>
    <n v="8"/>
    <n v="0.15517241379310345"/>
  </r>
  <r>
    <d v="2025-11-07T00:00:00"/>
    <x v="11"/>
    <n v="11"/>
    <n v="12"/>
    <n v="14"/>
    <n v="406.96"/>
    <n v="8"/>
    <n v="1.2727272727272727"/>
  </r>
  <r>
    <d v="2025-11-07T00:00:00"/>
    <x v="12"/>
    <n v="97"/>
    <n v="136"/>
    <n v="22"/>
    <n v="940.54"/>
    <n v="21"/>
    <n v="0.22680412371134021"/>
  </r>
  <r>
    <d v="2025-11-07T00:00:00"/>
    <x v="13"/>
    <n v="62"/>
    <n v="85"/>
    <n v="10"/>
    <n v="133.83000000000001"/>
    <n v="10"/>
    <n v="0.16129032258064516"/>
  </r>
  <r>
    <d v="2025-11-07T00:00:00"/>
    <x v="14"/>
    <n v="49"/>
    <n v="71"/>
    <n v="6"/>
    <n v="146.35"/>
    <n v="5"/>
    <n v="0.12244897959183673"/>
  </r>
  <r>
    <d v="2025-11-07T00:00:00"/>
    <x v="15"/>
    <n v="37"/>
    <n v="57"/>
    <n v="12"/>
    <n v="294.43"/>
    <n v="11"/>
    <n v="0.32432432432432434"/>
  </r>
  <r>
    <d v="2025-11-07T00:00:00"/>
    <x v="16"/>
    <n v="27"/>
    <n v="33"/>
    <n v="3"/>
    <n v="32.090000000000003"/>
    <n v="3"/>
    <n v="0.1111111111111111"/>
  </r>
  <r>
    <d v="2025-11-07T00:00:00"/>
    <x v="17"/>
    <n v="29"/>
    <n v="43"/>
    <n v="3"/>
    <n v="67.33"/>
    <n v="3"/>
    <n v="0.10344827586206896"/>
  </r>
  <r>
    <d v="2025-11-07T00:00:00"/>
    <x v="18"/>
    <n v="155"/>
    <n v="225"/>
    <n v="62"/>
    <n v="2260.98"/>
    <n v="47"/>
    <n v="0.4"/>
  </r>
  <r>
    <d v="2025-11-07T00:00:00"/>
    <x v="19"/>
    <n v="21"/>
    <n v="25"/>
    <n v="8"/>
    <n v="253.24"/>
    <n v="6"/>
    <n v="0.38095238095238093"/>
  </r>
  <r>
    <d v="2025-11-07T00:00:00"/>
    <x v="20"/>
    <n v="32"/>
    <n v="54"/>
    <n v="34"/>
    <n v="939.3"/>
    <n v="19"/>
    <n v="1.0625"/>
  </r>
  <r>
    <d v="2025-11-07T00:00:00"/>
    <x v="21"/>
    <n v="55"/>
    <n v="75"/>
    <n v="25"/>
    <n v="676.44"/>
    <n v="22"/>
    <n v="0.45454545454545453"/>
  </r>
  <r>
    <d v="2025-11-07T00:00:00"/>
    <x v="22"/>
    <n v="64"/>
    <n v="72"/>
    <n v="21"/>
    <n v="501.33"/>
    <n v="16"/>
    <n v="0.328125"/>
  </r>
  <r>
    <d v="2025-11-07T00:00:00"/>
    <x v="23"/>
    <n v="22"/>
    <n v="25"/>
    <n v="3"/>
    <n v="112.97"/>
    <n v="3"/>
    <n v="0.13636363636363635"/>
  </r>
  <r>
    <d v="2025-11-07T00:00:00"/>
    <x v="24"/>
    <n v="7"/>
    <n v="11"/>
    <n v="1"/>
    <n v="30.21"/>
    <n v="1"/>
    <n v="0.14285714285714285"/>
  </r>
  <r>
    <d v="2025-11-07T00:00:00"/>
    <x v="25"/>
    <n v="9"/>
    <n v="12"/>
    <n v="9"/>
    <n v="255.02"/>
    <n v="4"/>
    <n v="1"/>
  </r>
  <r>
    <d v="2025-11-07T00:00:00"/>
    <x v="26"/>
    <n v="8"/>
    <n v="8"/>
    <n v="2"/>
    <n v="52.15"/>
    <n v="1"/>
    <n v="0.25"/>
  </r>
  <r>
    <d v="2025-11-07T00:00:00"/>
    <x v="27"/>
    <n v="32"/>
    <n v="38"/>
    <n v="10"/>
    <n v="328.39"/>
    <n v="6"/>
    <n v="0.3125"/>
  </r>
  <r>
    <d v="2025-11-07T00:00:00"/>
    <x v="29"/>
    <n v="71"/>
    <n v="81"/>
    <n v="15"/>
    <n v="529.49"/>
    <n v="15"/>
    <n v="0.21126760563380281"/>
  </r>
  <r>
    <d v="2025-11-07T00:00:00"/>
    <x v="42"/>
    <n v="17"/>
    <n v="18"/>
    <n v="3"/>
    <n v="98.95"/>
    <n v="3"/>
    <n v="0.17647058823529413"/>
  </r>
  <r>
    <d v="2025-11-07T00:00:00"/>
    <x v="30"/>
    <n v="44"/>
    <n v="64"/>
    <n v="6"/>
    <n v="195.44"/>
    <n v="5"/>
    <n v="0.13636363636363635"/>
  </r>
  <r>
    <d v="2025-11-07T00:00:00"/>
    <x v="31"/>
    <n v="13"/>
    <n v="19"/>
    <n v="5"/>
    <n v="138.56"/>
    <n v="5"/>
    <n v="0.38461538461538464"/>
  </r>
  <r>
    <d v="2025-11-07T00:00:00"/>
    <x v="32"/>
    <n v="20"/>
    <n v="23"/>
    <n v="8"/>
    <n v="204.27"/>
    <n v="7"/>
    <n v="0.4"/>
  </r>
  <r>
    <d v="2025-11-07T00:00:00"/>
    <x v="33"/>
    <n v="33"/>
    <n v="47"/>
    <n v="7"/>
    <n v="531.25"/>
    <n v="5"/>
    <n v="0.21212121212121213"/>
  </r>
  <r>
    <d v="2025-11-07T00:00:00"/>
    <x v="34"/>
    <n v="28"/>
    <n v="40"/>
    <n v="8"/>
    <n v="577.66999999999996"/>
    <n v="7"/>
    <n v="0.2857142857142857"/>
  </r>
  <r>
    <d v="2025-11-07T00:00:00"/>
    <x v="35"/>
    <n v="19"/>
    <n v="24"/>
    <n v="2"/>
    <n v="29.41"/>
    <n v="2"/>
    <n v="0.10526315789473684"/>
  </r>
  <r>
    <d v="2025-11-07T00:00:00"/>
    <x v="45"/>
    <n v="17"/>
    <n v="26"/>
    <n v="1"/>
    <n v="11.69"/>
    <n v="1"/>
    <n v="5.8823529411764705E-2"/>
  </r>
  <r>
    <d v="2025-11-07T00:00:00"/>
    <x v="36"/>
    <n v="6"/>
    <n v="6"/>
    <n v="4"/>
    <n v="144.24"/>
    <n v="1"/>
    <n v="0.66666666666666663"/>
  </r>
  <r>
    <d v="2025-11-07T00:00:00"/>
    <x v="47"/>
    <n v="8"/>
    <n v="11"/>
    <n v="1"/>
    <n v="29.07"/>
    <n v="1"/>
    <n v="0.125"/>
  </r>
  <r>
    <d v="2025-11-07T00:00:00"/>
    <x v="37"/>
    <n v="14"/>
    <n v="18"/>
    <n v="8"/>
    <n v="632.97"/>
    <n v="6"/>
    <n v="0.5714285714285714"/>
  </r>
  <r>
    <d v="2025-11-07T00:00:00"/>
    <x v="38"/>
    <n v="13"/>
    <n v="13"/>
    <n v="1"/>
    <n v="90.69"/>
    <n v="1"/>
    <n v="7.6923076923076927E-2"/>
  </r>
  <r>
    <d v="2025-11-07T00:00:00"/>
    <x v="46"/>
    <n v="26"/>
    <n v="33"/>
    <n v="8"/>
    <n v="260.51"/>
    <n v="4"/>
    <n v="0.30769230769230771"/>
  </r>
  <r>
    <d v="2025-11-07T00:00:00"/>
    <x v="43"/>
    <n v="17"/>
    <n v="21"/>
    <n v="4"/>
    <n v="137.01"/>
    <n v="4"/>
    <n v="0.23529411764705882"/>
  </r>
  <r>
    <d v="2025-11-08T00:00:00"/>
    <x v="0"/>
    <n v="19"/>
    <n v="22"/>
    <n v="1"/>
    <n v="43.17"/>
    <n v="1"/>
    <n v="5.2631578947368418E-2"/>
  </r>
  <r>
    <d v="2025-11-08T00:00:00"/>
    <x v="1"/>
    <n v="23"/>
    <n v="29"/>
    <n v="4"/>
    <n v="129.85"/>
    <n v="2"/>
    <n v="0.17391304347826086"/>
  </r>
  <r>
    <d v="2025-11-08T00:00:00"/>
    <x v="2"/>
    <n v="8"/>
    <n v="11"/>
    <n v="2"/>
    <n v="77.069999999999993"/>
    <n v="1"/>
    <n v="0.25"/>
  </r>
  <r>
    <d v="2025-11-08T00:00:00"/>
    <x v="39"/>
    <n v="10"/>
    <n v="11"/>
    <n v="3"/>
    <n v="82.88"/>
    <n v="3"/>
    <n v="0.3"/>
  </r>
  <r>
    <d v="2025-11-08T00:00:00"/>
    <x v="48"/>
    <n v="34"/>
    <n v="49"/>
    <n v="8"/>
    <n v="166.62"/>
    <n v="5"/>
    <n v="0.23529411764705882"/>
  </r>
  <r>
    <d v="2025-11-08T00:00:00"/>
    <x v="48"/>
    <n v="1"/>
    <n v="1"/>
    <n v="1"/>
    <n v="37.17"/>
    <n v="1"/>
    <n v="1"/>
  </r>
  <r>
    <d v="2025-11-08T00:00:00"/>
    <x v="4"/>
    <n v="4"/>
    <n v="6"/>
    <n v="1"/>
    <n v="17.239999999999998"/>
    <n v="1"/>
    <n v="0.25"/>
  </r>
  <r>
    <d v="2025-11-08T00:00:00"/>
    <x v="5"/>
    <n v="22"/>
    <n v="35"/>
    <n v="4"/>
    <n v="93.63"/>
    <n v="3"/>
    <n v="0.18181818181818182"/>
  </r>
  <r>
    <d v="2025-11-08T00:00:00"/>
    <x v="40"/>
    <n v="32"/>
    <n v="40"/>
    <n v="4"/>
    <n v="65.36"/>
    <n v="4"/>
    <n v="0.125"/>
  </r>
  <r>
    <d v="2025-11-08T00:00:00"/>
    <x v="41"/>
    <n v="26"/>
    <n v="37"/>
    <n v="4"/>
    <n v="94.04"/>
    <n v="4"/>
    <n v="0.15384615384615385"/>
  </r>
  <r>
    <d v="2025-11-08T00:00:00"/>
    <x v="6"/>
    <n v="60"/>
    <n v="81"/>
    <n v="3"/>
    <n v="74.88"/>
    <n v="3"/>
    <n v="0.05"/>
  </r>
  <r>
    <d v="2025-11-08T00:00:00"/>
    <x v="7"/>
    <n v="74"/>
    <n v="102"/>
    <n v="20"/>
    <n v="605.29999999999995"/>
    <n v="15"/>
    <n v="0.27027027027027029"/>
  </r>
  <r>
    <d v="2025-11-08T00:00:00"/>
    <x v="7"/>
    <n v="2"/>
    <n v="5"/>
    <n v="1"/>
    <n v="30.28"/>
    <n v="1"/>
    <n v="0.5"/>
  </r>
  <r>
    <d v="2025-11-08T00:00:00"/>
    <x v="8"/>
    <n v="112"/>
    <n v="135"/>
    <n v="21"/>
    <n v="521.29999999999995"/>
    <n v="20"/>
    <n v="0.1875"/>
  </r>
  <r>
    <d v="2025-11-08T00:00:00"/>
    <x v="9"/>
    <n v="32"/>
    <n v="47"/>
    <n v="6"/>
    <n v="129.38"/>
    <n v="6"/>
    <n v="0.1875"/>
  </r>
  <r>
    <d v="2025-11-08T00:00:00"/>
    <x v="10"/>
    <n v="60"/>
    <n v="88"/>
    <n v="15"/>
    <n v="467.34"/>
    <n v="7"/>
    <n v="0.25"/>
  </r>
  <r>
    <d v="2025-11-08T00:00:00"/>
    <x v="11"/>
    <n v="17"/>
    <n v="39"/>
    <n v="7"/>
    <n v="205.97"/>
    <n v="5"/>
    <n v="0.41176470588235292"/>
  </r>
  <r>
    <d v="2025-11-08T00:00:00"/>
    <x v="12"/>
    <n v="90"/>
    <n v="131"/>
    <n v="16"/>
    <n v="674.83"/>
    <n v="16"/>
    <n v="0.17777777777777778"/>
  </r>
  <r>
    <d v="2025-11-08T00:00:00"/>
    <x v="13"/>
    <n v="84"/>
    <n v="105"/>
    <n v="17"/>
    <n v="242.49"/>
    <n v="17"/>
    <n v="0.20238095238095238"/>
  </r>
  <r>
    <d v="2025-11-08T00:00:00"/>
    <x v="13"/>
    <n v="3"/>
    <n v="3"/>
    <n v="1"/>
    <n v="17.579999999999998"/>
    <n v="1"/>
    <n v="0.33333333333333331"/>
  </r>
  <r>
    <d v="2025-11-08T00:00:00"/>
    <x v="14"/>
    <n v="38"/>
    <n v="48"/>
    <n v="9"/>
    <n v="213.98"/>
    <n v="6"/>
    <n v="0.23684210526315788"/>
  </r>
  <r>
    <d v="2025-11-08T00:00:00"/>
    <x v="15"/>
    <n v="31"/>
    <n v="50"/>
    <n v="2"/>
    <n v="26.78"/>
    <n v="2"/>
    <n v="6.4516129032258063E-2"/>
  </r>
  <r>
    <d v="2025-11-08T00:00:00"/>
    <x v="16"/>
    <n v="33"/>
    <n v="45"/>
    <n v="6"/>
    <n v="66.8"/>
    <n v="6"/>
    <n v="0.18181818181818182"/>
  </r>
  <r>
    <d v="2025-11-08T00:00:00"/>
    <x v="17"/>
    <n v="43"/>
    <n v="55"/>
    <n v="1"/>
    <n v="23.54"/>
    <n v="1"/>
    <n v="2.3255813953488372E-2"/>
  </r>
  <r>
    <d v="2025-11-08T00:00:00"/>
    <x v="17"/>
    <n v="2"/>
    <n v="5"/>
    <n v="1"/>
    <n v="29.62"/>
    <n v="1"/>
    <n v="0.5"/>
  </r>
  <r>
    <d v="2025-11-08T00:00:00"/>
    <x v="18"/>
    <n v="128"/>
    <n v="194"/>
    <n v="54"/>
    <n v="1968.35"/>
    <n v="34"/>
    <n v="0.421875"/>
  </r>
  <r>
    <d v="2025-11-08T00:00:00"/>
    <x v="19"/>
    <n v="19"/>
    <n v="21"/>
    <n v="34"/>
    <n v="1102.4100000000001"/>
    <n v="9"/>
    <n v="1.7894736842105263"/>
  </r>
  <r>
    <d v="2025-11-08T00:00:00"/>
    <x v="20"/>
    <n v="16"/>
    <n v="24"/>
    <n v="14"/>
    <n v="386.13"/>
    <n v="10"/>
    <n v="0.875"/>
  </r>
  <r>
    <d v="2025-11-08T00:00:00"/>
    <x v="21"/>
    <n v="30"/>
    <n v="40"/>
    <n v="6"/>
    <n v="177.82"/>
    <n v="5"/>
    <n v="0.2"/>
  </r>
  <r>
    <d v="2025-11-08T00:00:00"/>
    <x v="22"/>
    <n v="51"/>
    <n v="61"/>
    <n v="17"/>
    <n v="396.29"/>
    <n v="13"/>
    <n v="0.33333333333333331"/>
  </r>
  <r>
    <d v="2025-11-08T00:00:00"/>
    <x v="23"/>
    <n v="13"/>
    <n v="14"/>
    <n v="2"/>
    <n v="72.2"/>
    <n v="2"/>
    <n v="0.15384615384615385"/>
  </r>
  <r>
    <d v="2025-11-08T00:00:00"/>
    <x v="24"/>
    <n v="4"/>
    <n v="7"/>
    <n v="4"/>
    <n v="135.34"/>
    <n v="3"/>
    <n v="1"/>
  </r>
  <r>
    <d v="2025-11-08T00:00:00"/>
    <x v="25"/>
    <n v="7"/>
    <n v="8"/>
    <n v="6"/>
    <n v="165.75"/>
    <n v="5"/>
    <n v="0.8571428571428571"/>
  </r>
  <r>
    <d v="2025-11-08T00:00:00"/>
    <x v="27"/>
    <n v="11"/>
    <n v="12"/>
    <n v="3"/>
    <n v="92.73"/>
    <n v="2"/>
    <n v="0.27272727272727271"/>
  </r>
  <r>
    <d v="2025-11-08T00:00:00"/>
    <x v="28"/>
    <n v="12"/>
    <n v="17"/>
    <n v="2"/>
    <n v="77.89"/>
    <n v="2"/>
    <n v="0.16666666666666666"/>
  </r>
  <r>
    <d v="2025-11-08T00:00:00"/>
    <x v="29"/>
    <n v="79"/>
    <n v="102"/>
    <n v="13"/>
    <n v="440.45"/>
    <n v="13"/>
    <n v="0.16455696202531644"/>
  </r>
  <r>
    <d v="2025-11-08T00:00:00"/>
    <x v="42"/>
    <n v="15"/>
    <n v="20"/>
    <n v="2"/>
    <n v="58.39"/>
    <n v="2"/>
    <n v="0.13333333333333333"/>
  </r>
  <r>
    <d v="2025-11-08T00:00:00"/>
    <x v="30"/>
    <n v="37"/>
    <n v="46"/>
    <n v="8"/>
    <n v="247.89"/>
    <n v="4"/>
    <n v="0.21621621621621623"/>
  </r>
  <r>
    <d v="2025-11-08T00:00:00"/>
    <x v="31"/>
    <n v="19"/>
    <n v="25"/>
    <n v="2"/>
    <n v="52.82"/>
    <n v="2"/>
    <n v="0.10526315789473684"/>
  </r>
  <r>
    <d v="2025-11-08T00:00:00"/>
    <x v="32"/>
    <n v="16"/>
    <n v="22"/>
    <n v="15"/>
    <n v="406.13"/>
    <n v="12"/>
    <n v="0.9375"/>
  </r>
  <r>
    <d v="2025-11-08T00:00:00"/>
    <x v="33"/>
    <n v="17"/>
    <n v="19"/>
    <n v="6"/>
    <n v="470.65"/>
    <n v="5"/>
    <n v="0.35294117647058826"/>
  </r>
  <r>
    <d v="2025-11-08T00:00:00"/>
    <x v="34"/>
    <n v="10"/>
    <n v="12"/>
    <n v="2"/>
    <n v="134.21"/>
    <n v="1"/>
    <n v="0.2"/>
  </r>
  <r>
    <d v="2025-11-08T00:00:00"/>
    <x v="35"/>
    <n v="22"/>
    <n v="24"/>
    <n v="4"/>
    <n v="52.98"/>
    <n v="4"/>
    <n v="0.18181818181818182"/>
  </r>
  <r>
    <d v="2025-11-08T00:00:00"/>
    <x v="45"/>
    <n v="16"/>
    <n v="17"/>
    <n v="1"/>
    <n v="13.31"/>
    <n v="1"/>
    <n v="6.25E-2"/>
  </r>
  <r>
    <d v="2025-11-08T00:00:00"/>
    <x v="36"/>
    <n v="5"/>
    <n v="6"/>
    <n v="2"/>
    <n v="63.62"/>
    <n v="1"/>
    <n v="0.4"/>
  </r>
  <r>
    <d v="2025-11-08T00:00:00"/>
    <x v="47"/>
    <n v="11"/>
    <n v="15"/>
    <n v="8"/>
    <n v="206.41"/>
    <n v="7"/>
    <n v="0.72727272727272729"/>
  </r>
  <r>
    <d v="2025-11-08T00:00:00"/>
    <x v="38"/>
    <n v="4"/>
    <n v="4"/>
    <n v="4"/>
    <n v="354.85"/>
    <n v="2"/>
    <n v="1"/>
  </r>
  <r>
    <d v="2025-11-08T00:00:00"/>
    <x v="46"/>
    <n v="31"/>
    <n v="42"/>
    <n v="4"/>
    <n v="121.61"/>
    <n v="2"/>
    <n v="0.12903225806451613"/>
  </r>
  <r>
    <d v="2025-11-08T00:00:00"/>
    <x v="43"/>
    <n v="27"/>
    <n v="33"/>
    <n v="4"/>
    <n v="119.31"/>
    <n v="4"/>
    <n v="0.14814814814814814"/>
  </r>
  <r>
    <d v="2025-11-09T00:00:00"/>
    <x v="0"/>
    <n v="21"/>
    <n v="27"/>
    <n v="4"/>
    <n v="189.08"/>
    <n v="4"/>
    <n v="0.19047619047619047"/>
  </r>
  <r>
    <d v="2025-11-09T00:00:00"/>
    <x v="1"/>
    <n v="30"/>
    <n v="35"/>
    <n v="5"/>
    <n v="170.43"/>
    <n v="5"/>
    <n v="0.16666666666666666"/>
  </r>
  <r>
    <d v="2025-11-09T00:00:00"/>
    <x v="2"/>
    <n v="21"/>
    <n v="25"/>
    <n v="4"/>
    <n v="129.52000000000001"/>
    <n v="4"/>
    <n v="0.19047619047619047"/>
  </r>
  <r>
    <d v="2025-11-09T00:00:00"/>
    <x v="39"/>
    <n v="10"/>
    <n v="19"/>
    <n v="1"/>
    <n v="35.11"/>
    <n v="1"/>
    <n v="0.1"/>
  </r>
  <r>
    <d v="2025-11-09T00:00:00"/>
    <x v="48"/>
    <n v="46"/>
    <n v="72"/>
    <n v="4"/>
    <n v="82.29"/>
    <n v="4"/>
    <n v="8.6956521739130432E-2"/>
  </r>
  <r>
    <d v="2025-11-09T00:00:00"/>
    <x v="44"/>
    <n v="14"/>
    <n v="19"/>
    <n v="3"/>
    <n v="53.4"/>
    <n v="2"/>
    <n v="0.21428571428571427"/>
  </r>
  <r>
    <d v="2025-11-09T00:00:00"/>
    <x v="3"/>
    <n v="37"/>
    <n v="68"/>
    <n v="2"/>
    <n v="81.099999999999994"/>
    <n v="2"/>
    <n v="5.4054054054054057E-2"/>
  </r>
  <r>
    <d v="2025-11-09T00:00:00"/>
    <x v="49"/>
    <n v="4"/>
    <n v="8"/>
    <n v="1"/>
    <n v="27.58"/>
    <n v="1"/>
    <n v="0.25"/>
  </r>
  <r>
    <d v="2025-11-09T00:00:00"/>
    <x v="4"/>
    <n v="7"/>
    <n v="9"/>
    <n v="1"/>
    <n v="17.420000000000002"/>
    <n v="1"/>
    <n v="0.14285714285714285"/>
  </r>
  <r>
    <d v="2025-11-09T00:00:00"/>
    <x v="5"/>
    <n v="21"/>
    <n v="27"/>
    <n v="3"/>
    <n v="69.849999999999994"/>
    <n v="3"/>
    <n v="0.14285714285714285"/>
  </r>
  <r>
    <d v="2025-11-09T00:00:00"/>
    <x v="40"/>
    <n v="26"/>
    <n v="36"/>
    <n v="3"/>
    <n v="60.44"/>
    <n v="3"/>
    <n v="0.11538461538461539"/>
  </r>
  <r>
    <d v="2025-11-09T00:00:00"/>
    <x v="41"/>
    <n v="28"/>
    <n v="36"/>
    <n v="3"/>
    <n v="60.7"/>
    <n v="3"/>
    <n v="0.10714285714285714"/>
  </r>
  <r>
    <d v="2025-11-09T00:00:00"/>
    <x v="6"/>
    <n v="75"/>
    <n v="102"/>
    <n v="5"/>
    <n v="96.67"/>
    <n v="5"/>
    <n v="6.6666666666666666E-2"/>
  </r>
  <r>
    <d v="2025-11-09T00:00:00"/>
    <x v="7"/>
    <n v="86"/>
    <n v="119"/>
    <n v="17"/>
    <n v="522.54"/>
    <n v="15"/>
    <n v="0.19767441860465115"/>
  </r>
  <r>
    <d v="2025-11-09T00:00:00"/>
    <x v="8"/>
    <n v="167"/>
    <n v="230"/>
    <n v="34"/>
    <n v="858.82"/>
    <n v="31"/>
    <n v="0.20359281437125748"/>
  </r>
  <r>
    <d v="2025-11-09T00:00:00"/>
    <x v="9"/>
    <n v="27"/>
    <n v="35"/>
    <n v="4"/>
    <n v="98.8"/>
    <n v="4"/>
    <n v="0.14814814814814814"/>
  </r>
  <r>
    <d v="2025-11-09T00:00:00"/>
    <x v="9"/>
    <n v="1"/>
    <n v="1"/>
    <n v="1"/>
    <n v="22.43"/>
    <n v="1"/>
    <n v="1"/>
  </r>
  <r>
    <d v="2025-11-09T00:00:00"/>
    <x v="10"/>
    <n v="35"/>
    <n v="58"/>
    <n v="16"/>
    <n v="476.11"/>
    <n v="11"/>
    <n v="0.45714285714285713"/>
  </r>
  <r>
    <d v="2025-11-09T00:00:00"/>
    <x v="11"/>
    <n v="28"/>
    <n v="34"/>
    <n v="4"/>
    <n v="123.9"/>
    <n v="4"/>
    <n v="0.14285714285714285"/>
  </r>
  <r>
    <d v="2025-11-09T00:00:00"/>
    <x v="12"/>
    <n v="119"/>
    <n v="192"/>
    <n v="22"/>
    <n v="913.57"/>
    <n v="22"/>
    <n v="0.18487394957983194"/>
  </r>
  <r>
    <d v="2025-11-09T00:00:00"/>
    <x v="13"/>
    <n v="127"/>
    <n v="173"/>
    <n v="28"/>
    <n v="389.27"/>
    <n v="21"/>
    <n v="0.22047244094488189"/>
  </r>
  <r>
    <d v="2025-11-09T00:00:00"/>
    <x v="14"/>
    <n v="48"/>
    <n v="62"/>
    <n v="4"/>
    <n v="91.26"/>
    <n v="4"/>
    <n v="8.3333333333333329E-2"/>
  </r>
  <r>
    <d v="2025-11-09T00:00:00"/>
    <x v="15"/>
    <n v="56"/>
    <n v="77"/>
    <n v="6"/>
    <n v="136.49"/>
    <n v="6"/>
    <n v="0.10714285714285714"/>
  </r>
  <r>
    <d v="2025-11-09T00:00:00"/>
    <x v="16"/>
    <n v="46"/>
    <n v="60"/>
    <n v="9"/>
    <n v="102.21"/>
    <n v="9"/>
    <n v="0.19565217391304349"/>
  </r>
  <r>
    <d v="2025-11-09T00:00:00"/>
    <x v="17"/>
    <n v="46"/>
    <n v="58"/>
    <n v="1"/>
    <n v="19.05"/>
    <n v="1"/>
    <n v="2.1739130434782608E-2"/>
  </r>
  <r>
    <d v="2025-11-09T00:00:00"/>
    <x v="18"/>
    <n v="133"/>
    <n v="200"/>
    <n v="41"/>
    <n v="1486.03"/>
    <n v="34"/>
    <n v="0.30827067669172931"/>
  </r>
  <r>
    <d v="2025-11-09T00:00:00"/>
    <x v="19"/>
    <n v="18"/>
    <n v="19"/>
    <n v="19"/>
    <n v="614.20000000000005"/>
    <n v="11"/>
    <n v="1.0555555555555556"/>
  </r>
  <r>
    <d v="2025-11-09T00:00:00"/>
    <x v="20"/>
    <n v="17"/>
    <n v="22"/>
    <n v="11"/>
    <n v="304.91000000000003"/>
    <n v="10"/>
    <n v="0.6470588235294118"/>
  </r>
  <r>
    <d v="2025-11-09T00:00:00"/>
    <x v="21"/>
    <n v="45"/>
    <n v="64"/>
    <n v="29"/>
    <n v="786.83"/>
    <n v="17"/>
    <n v="0.64444444444444449"/>
  </r>
  <r>
    <d v="2025-11-09T00:00:00"/>
    <x v="22"/>
    <n v="37"/>
    <n v="48"/>
    <n v="18"/>
    <n v="442.61"/>
    <n v="13"/>
    <n v="0.48648648648648651"/>
  </r>
  <r>
    <d v="2025-11-09T00:00:00"/>
    <x v="23"/>
    <n v="39"/>
    <n v="55"/>
    <n v="11"/>
    <n v="401.32"/>
    <n v="11"/>
    <n v="0.28205128205128205"/>
  </r>
  <r>
    <d v="2025-11-09T00:00:00"/>
    <x v="24"/>
    <n v="9"/>
    <n v="9"/>
    <n v="5"/>
    <n v="149.18"/>
    <n v="5"/>
    <n v="0.55555555555555558"/>
  </r>
  <r>
    <d v="2025-11-09T00:00:00"/>
    <x v="25"/>
    <n v="13"/>
    <n v="16"/>
    <n v="9"/>
    <n v="263.43"/>
    <n v="5"/>
    <n v="0.69230769230769229"/>
  </r>
  <r>
    <d v="2025-11-09T00:00:00"/>
    <x v="26"/>
    <n v="10"/>
    <n v="14"/>
    <n v="4"/>
    <n v="95.15"/>
    <n v="4"/>
    <n v="0.4"/>
  </r>
  <r>
    <d v="2025-11-09T00:00:00"/>
    <x v="27"/>
    <n v="15"/>
    <n v="22"/>
    <n v="2"/>
    <n v="66.819999999999993"/>
    <n v="2"/>
    <n v="0.13333333333333333"/>
  </r>
  <r>
    <d v="2025-11-09T00:00:00"/>
    <x v="28"/>
    <n v="13"/>
    <n v="20"/>
    <n v="1"/>
    <n v="30.77"/>
    <n v="1"/>
    <n v="7.6923076923076927E-2"/>
  </r>
  <r>
    <d v="2025-11-09T00:00:00"/>
    <x v="29"/>
    <n v="114"/>
    <n v="168"/>
    <n v="18"/>
    <n v="633.16"/>
    <n v="18"/>
    <n v="0.15789473684210525"/>
  </r>
  <r>
    <d v="2025-11-09T00:00:00"/>
    <x v="42"/>
    <n v="26"/>
    <n v="32"/>
    <n v="3"/>
    <n v="101.92"/>
    <n v="2"/>
    <n v="0.11538461538461539"/>
  </r>
  <r>
    <d v="2025-11-09T00:00:00"/>
    <x v="30"/>
    <n v="58"/>
    <n v="69"/>
    <n v="6"/>
    <n v="199.23"/>
    <n v="6"/>
    <n v="0.10344827586206896"/>
  </r>
  <r>
    <d v="2025-11-09T00:00:00"/>
    <x v="31"/>
    <n v="15"/>
    <n v="23"/>
    <n v="1"/>
    <n v="23.16"/>
    <n v="1"/>
    <n v="6.6666666666666666E-2"/>
  </r>
  <r>
    <d v="2025-11-09T00:00:00"/>
    <x v="32"/>
    <n v="11"/>
    <n v="14"/>
    <n v="2"/>
    <n v="46.27"/>
    <n v="2"/>
    <n v="0.18181818181818182"/>
  </r>
  <r>
    <d v="2025-11-09T00:00:00"/>
    <x v="33"/>
    <n v="12"/>
    <n v="15"/>
    <n v="9"/>
    <n v="685.87"/>
    <n v="4"/>
    <n v="0.75"/>
  </r>
  <r>
    <d v="2025-11-09T00:00:00"/>
    <x v="34"/>
    <n v="14"/>
    <n v="15"/>
    <n v="6"/>
    <n v="404.92"/>
    <n v="3"/>
    <n v="0.42857142857142855"/>
  </r>
  <r>
    <d v="2025-11-09T00:00:00"/>
    <x v="35"/>
    <n v="24"/>
    <n v="26"/>
    <n v="4"/>
    <n v="47.27"/>
    <n v="3"/>
    <n v="0.16666666666666666"/>
  </r>
  <r>
    <d v="2025-11-09T00:00:00"/>
    <x v="35"/>
    <n v="1"/>
    <n v="1"/>
    <n v="1"/>
    <n v="20.91"/>
    <n v="1"/>
    <n v="1"/>
  </r>
  <r>
    <d v="2025-11-09T00:00:00"/>
    <x v="45"/>
    <n v="21"/>
    <n v="24"/>
    <n v="2"/>
    <n v="23.16"/>
    <n v="2"/>
    <n v="9.5238095238095233E-2"/>
  </r>
  <r>
    <d v="2025-11-09T00:00:00"/>
    <x v="36"/>
    <n v="7"/>
    <n v="7"/>
    <n v="1"/>
    <n v="31.1"/>
    <n v="1"/>
    <n v="0.14285714285714285"/>
  </r>
  <r>
    <d v="2025-11-09T00:00:00"/>
    <x v="38"/>
    <n v="6"/>
    <n v="7"/>
    <n v="1"/>
    <n v="88.37"/>
    <n v="1"/>
    <n v="0.16666666666666666"/>
  </r>
  <r>
    <d v="2025-11-09T00:00:00"/>
    <x v="46"/>
    <n v="20"/>
    <n v="26"/>
    <n v="1"/>
    <n v="33.89"/>
    <n v="1"/>
    <n v="0.05"/>
  </r>
  <r>
    <d v="2025-11-09T00:00:00"/>
    <x v="43"/>
    <n v="43"/>
    <n v="49"/>
    <n v="5"/>
    <n v="147.13"/>
    <n v="4"/>
    <n v="0.11627906976744186"/>
  </r>
  <r>
    <d v="2025-11-10T00:00:00"/>
    <x v="0"/>
    <n v="30"/>
    <n v="42"/>
    <n v="2"/>
    <n v="93.62"/>
    <n v="1"/>
    <n v="6.6666666666666666E-2"/>
  </r>
  <r>
    <d v="2025-11-10T00:00:00"/>
    <x v="1"/>
    <n v="23"/>
    <n v="31"/>
    <n v="3"/>
    <n v="99.16"/>
    <n v="3"/>
    <n v="0.13043478260869565"/>
  </r>
  <r>
    <d v="2025-11-10T00:00:00"/>
    <x v="2"/>
    <n v="18"/>
    <n v="26"/>
    <n v="4"/>
    <n v="132.57"/>
    <n v="3"/>
    <n v="0.22222222222222221"/>
  </r>
  <r>
    <d v="2025-11-10T00:00:00"/>
    <x v="39"/>
    <n v="17"/>
    <n v="26"/>
    <n v="3"/>
    <n v="110.18"/>
    <n v="3"/>
    <n v="0.17647058823529413"/>
  </r>
  <r>
    <d v="2025-11-10T00:00:00"/>
    <x v="48"/>
    <n v="51"/>
    <n v="79"/>
    <n v="7"/>
    <n v="157.86000000000001"/>
    <n v="5"/>
    <n v="0.13725490196078433"/>
  </r>
  <r>
    <d v="2025-11-10T00:00:00"/>
    <x v="48"/>
    <n v="2"/>
    <n v="3"/>
    <n v="1"/>
    <n v="31.2"/>
    <n v="1"/>
    <n v="0.5"/>
  </r>
  <r>
    <d v="2025-11-10T00:00:00"/>
    <x v="44"/>
    <n v="18"/>
    <n v="20"/>
    <n v="3"/>
    <n v="47.88"/>
    <n v="3"/>
    <n v="0.16666666666666666"/>
  </r>
  <r>
    <d v="2025-11-10T00:00:00"/>
    <x v="3"/>
    <n v="31"/>
    <n v="44"/>
    <n v="3"/>
    <n v="102.34"/>
    <n v="3"/>
    <n v="9.6774193548387094E-2"/>
  </r>
  <r>
    <d v="2025-11-10T00:00:00"/>
    <x v="4"/>
    <n v="10"/>
    <n v="11"/>
    <n v="2"/>
    <n v="38.020000000000003"/>
    <n v="2"/>
    <n v="0.2"/>
  </r>
  <r>
    <d v="2025-11-10T00:00:00"/>
    <x v="5"/>
    <n v="26"/>
    <n v="43"/>
    <n v="6"/>
    <n v="136.66999999999999"/>
    <n v="5"/>
    <n v="0.23076923076923078"/>
  </r>
  <r>
    <d v="2025-11-10T00:00:00"/>
    <x v="41"/>
    <n v="50"/>
    <n v="83"/>
    <n v="11"/>
    <n v="233.76"/>
    <n v="11"/>
    <n v="0.22"/>
  </r>
  <r>
    <d v="2025-11-10T00:00:00"/>
    <x v="6"/>
    <n v="80"/>
    <n v="110"/>
    <n v="8"/>
    <n v="200.68"/>
    <n v="7"/>
    <n v="0.1"/>
  </r>
  <r>
    <d v="2025-11-10T00:00:00"/>
    <x v="7"/>
    <n v="71"/>
    <n v="106"/>
    <n v="27"/>
    <n v="813.89"/>
    <n v="20"/>
    <n v="0.38028169014084506"/>
  </r>
  <r>
    <d v="2025-11-10T00:00:00"/>
    <x v="8"/>
    <n v="184"/>
    <n v="236"/>
    <n v="26"/>
    <n v="660.34"/>
    <n v="26"/>
    <n v="0.14130434782608695"/>
  </r>
  <r>
    <d v="2025-11-10T00:00:00"/>
    <x v="9"/>
    <n v="44"/>
    <n v="59"/>
    <n v="9"/>
    <n v="196.46"/>
    <n v="9"/>
    <n v="0.20454545454545456"/>
  </r>
  <r>
    <d v="2025-11-10T00:00:00"/>
    <x v="10"/>
    <n v="55"/>
    <n v="68"/>
    <n v="11"/>
    <n v="346.55"/>
    <n v="8"/>
    <n v="0.2"/>
  </r>
  <r>
    <d v="2025-11-10T00:00:00"/>
    <x v="11"/>
    <n v="28"/>
    <n v="51"/>
    <n v="14"/>
    <n v="388.81"/>
    <n v="6"/>
    <n v="0.5"/>
  </r>
  <r>
    <d v="2025-11-10T00:00:00"/>
    <x v="12"/>
    <n v="124"/>
    <n v="206"/>
    <n v="40"/>
    <n v="1689.71"/>
    <n v="38"/>
    <n v="0.32258064516129031"/>
  </r>
  <r>
    <d v="2025-11-10T00:00:00"/>
    <x v="12"/>
    <n v="11"/>
    <n v="19"/>
    <n v="1"/>
    <n v="52.95"/>
    <n v="1"/>
    <n v="9.0909090909090912E-2"/>
  </r>
  <r>
    <d v="2025-11-10T00:00:00"/>
    <x v="13"/>
    <n v="94"/>
    <n v="131"/>
    <n v="16"/>
    <n v="228.68"/>
    <n v="16"/>
    <n v="0.1702127659574468"/>
  </r>
  <r>
    <d v="2025-11-10T00:00:00"/>
    <x v="13"/>
    <n v="5"/>
    <n v="14"/>
    <n v="1"/>
    <n v="18.690000000000001"/>
    <n v="1"/>
    <n v="0.2"/>
  </r>
  <r>
    <d v="2025-11-10T00:00:00"/>
    <x v="14"/>
    <n v="35"/>
    <n v="57"/>
    <n v="7"/>
    <n v="157.56"/>
    <n v="6"/>
    <n v="0.2"/>
  </r>
  <r>
    <d v="2025-11-10T00:00:00"/>
    <x v="15"/>
    <n v="56"/>
    <n v="74"/>
    <n v="19"/>
    <n v="439.24"/>
    <n v="19"/>
    <n v="0.3392857142857143"/>
  </r>
  <r>
    <d v="2025-11-10T00:00:00"/>
    <x v="16"/>
    <n v="46"/>
    <n v="65"/>
    <n v="10"/>
    <n v="116.74"/>
    <n v="10"/>
    <n v="0.21739130434782608"/>
  </r>
  <r>
    <d v="2025-11-10T00:00:00"/>
    <x v="17"/>
    <n v="45"/>
    <n v="62"/>
    <n v="3"/>
    <n v="56.22"/>
    <n v="3"/>
    <n v="6.6666666666666666E-2"/>
  </r>
  <r>
    <d v="2025-11-10T00:00:00"/>
    <x v="18"/>
    <n v="162"/>
    <n v="218"/>
    <n v="91"/>
    <n v="3323.89"/>
    <n v="62"/>
    <n v="0.56172839506172845"/>
  </r>
  <r>
    <d v="2025-11-10T00:00:00"/>
    <x v="19"/>
    <n v="25"/>
    <n v="40"/>
    <n v="34"/>
    <n v="1119.33"/>
    <n v="15"/>
    <n v="1.36"/>
  </r>
  <r>
    <d v="2025-11-10T00:00:00"/>
    <x v="20"/>
    <n v="35"/>
    <n v="49"/>
    <n v="37"/>
    <n v="1003.25"/>
    <n v="20"/>
    <n v="1.0571428571428572"/>
  </r>
  <r>
    <d v="2025-11-10T00:00:00"/>
    <x v="21"/>
    <n v="58"/>
    <n v="76"/>
    <n v="32"/>
    <n v="883.42"/>
    <n v="23"/>
    <n v="0.55172413793103448"/>
  </r>
  <r>
    <d v="2025-11-10T00:00:00"/>
    <x v="22"/>
    <n v="57"/>
    <n v="80"/>
    <n v="33"/>
    <n v="800.35"/>
    <n v="19"/>
    <n v="0.57894736842105265"/>
  </r>
  <r>
    <d v="2025-11-10T00:00:00"/>
    <x v="23"/>
    <n v="46"/>
    <n v="62"/>
    <n v="12"/>
    <n v="440.06"/>
    <n v="10"/>
    <n v="0.2608695652173913"/>
  </r>
  <r>
    <d v="2025-11-10T00:00:00"/>
    <x v="24"/>
    <n v="22"/>
    <n v="31"/>
    <n v="4"/>
    <n v="139.96"/>
    <n v="4"/>
    <n v="0.18181818181818182"/>
  </r>
  <r>
    <d v="2025-11-10T00:00:00"/>
    <x v="25"/>
    <n v="18"/>
    <n v="18"/>
    <n v="6"/>
    <n v="174.46"/>
    <n v="4"/>
    <n v="0.33333333333333331"/>
  </r>
  <r>
    <d v="2025-11-10T00:00:00"/>
    <x v="26"/>
    <n v="13"/>
    <n v="15"/>
    <n v="7"/>
    <n v="189.28"/>
    <n v="6"/>
    <n v="0.53846153846153844"/>
  </r>
  <r>
    <d v="2025-11-10T00:00:00"/>
    <x v="27"/>
    <n v="26"/>
    <n v="28"/>
    <n v="13"/>
    <n v="440.14"/>
    <n v="6"/>
    <n v="0.5"/>
  </r>
  <r>
    <d v="2025-11-10T00:00:00"/>
    <x v="28"/>
    <n v="19"/>
    <n v="25"/>
    <n v="13"/>
    <n v="447.54"/>
    <n v="10"/>
    <n v="0.68421052631578949"/>
  </r>
  <r>
    <d v="2025-11-10T00:00:00"/>
    <x v="29"/>
    <n v="139"/>
    <n v="208"/>
    <n v="41"/>
    <n v="1399.62"/>
    <n v="40"/>
    <n v="0.29496402877697842"/>
  </r>
  <r>
    <d v="2025-11-10T00:00:00"/>
    <x v="30"/>
    <n v="80"/>
    <n v="116"/>
    <n v="30"/>
    <n v="990.04"/>
    <n v="11"/>
    <n v="0.375"/>
  </r>
  <r>
    <d v="2025-11-10T00:00:00"/>
    <x v="31"/>
    <n v="21"/>
    <n v="30"/>
    <n v="5"/>
    <n v="117.63"/>
    <n v="4"/>
    <n v="0.23809523809523808"/>
  </r>
  <r>
    <d v="2025-11-10T00:00:00"/>
    <x v="32"/>
    <n v="40"/>
    <n v="54"/>
    <n v="26"/>
    <n v="683.01"/>
    <n v="11"/>
    <n v="0.65"/>
  </r>
  <r>
    <d v="2025-11-10T00:00:00"/>
    <x v="33"/>
    <n v="43"/>
    <n v="59"/>
    <n v="39"/>
    <n v="3045.93"/>
    <n v="22"/>
    <n v="0.90697674418604646"/>
  </r>
  <r>
    <d v="2025-11-10T00:00:00"/>
    <x v="34"/>
    <n v="23"/>
    <n v="35"/>
    <n v="7"/>
    <n v="529.66999999999996"/>
    <n v="5"/>
    <n v="0.30434782608695654"/>
  </r>
  <r>
    <d v="2025-11-10T00:00:00"/>
    <x v="35"/>
    <n v="25"/>
    <n v="37"/>
    <n v="5"/>
    <n v="59.75"/>
    <n v="5"/>
    <n v="0.2"/>
  </r>
  <r>
    <d v="2025-11-10T00:00:00"/>
    <x v="36"/>
    <n v="8"/>
    <n v="10"/>
    <n v="4"/>
    <n v="148.93"/>
    <n v="3"/>
    <n v="0.5"/>
  </r>
  <r>
    <d v="2025-11-10T00:00:00"/>
    <x v="47"/>
    <n v="12"/>
    <n v="17"/>
    <n v="1"/>
    <n v="25.61"/>
    <n v="1"/>
    <n v="8.3333333333333329E-2"/>
  </r>
  <r>
    <d v="2025-11-10T00:00:00"/>
    <x v="37"/>
    <n v="22"/>
    <n v="25"/>
    <n v="5"/>
    <n v="366.22"/>
    <n v="5"/>
    <n v="0.22727272727272727"/>
  </r>
  <r>
    <d v="2025-11-10T00:00:00"/>
    <x v="46"/>
    <n v="21"/>
    <n v="37"/>
    <n v="9"/>
    <n v="322.58"/>
    <n v="5"/>
    <n v="0.42857142857142855"/>
  </r>
  <r>
    <d v="2025-11-10T00:00:00"/>
    <x v="43"/>
    <n v="36"/>
    <n v="53"/>
    <n v="3"/>
    <n v="102.96"/>
    <n v="2"/>
    <n v="8.3333333333333329E-2"/>
  </r>
  <r>
    <d v="2025-11-11T00:00:00"/>
    <x v="0"/>
    <n v="29"/>
    <n v="37"/>
    <n v="7"/>
    <n v="303.02"/>
    <n v="6"/>
    <n v="0.2413793103448276"/>
  </r>
  <r>
    <d v="2025-11-11T00:00:00"/>
    <x v="1"/>
    <n v="30"/>
    <n v="40"/>
    <n v="3"/>
    <n v="112.1"/>
    <n v="3"/>
    <n v="0.1"/>
  </r>
  <r>
    <d v="2025-11-11T00:00:00"/>
    <x v="2"/>
    <n v="16"/>
    <n v="22"/>
    <n v="1"/>
    <n v="38.6"/>
    <n v="1"/>
    <n v="6.25E-2"/>
  </r>
  <r>
    <d v="2025-11-11T00:00:00"/>
    <x v="39"/>
    <n v="10"/>
    <n v="12"/>
    <n v="2"/>
    <n v="55.16"/>
    <n v="2"/>
    <n v="0.2"/>
  </r>
  <r>
    <d v="2025-11-11T00:00:00"/>
    <x v="48"/>
    <n v="61"/>
    <n v="98"/>
    <n v="11"/>
    <n v="230.73"/>
    <n v="9"/>
    <n v="0.18032786885245902"/>
  </r>
  <r>
    <d v="2025-11-11T00:00:00"/>
    <x v="44"/>
    <n v="14"/>
    <n v="17"/>
    <n v="2"/>
    <n v="36.61"/>
    <n v="2"/>
    <n v="0.14285714285714285"/>
  </r>
  <r>
    <d v="2025-11-11T00:00:00"/>
    <x v="3"/>
    <n v="29"/>
    <n v="38"/>
    <n v="6"/>
    <n v="201.44"/>
    <n v="3"/>
    <n v="0.20689655172413793"/>
  </r>
  <r>
    <d v="2025-11-11T00:00:00"/>
    <x v="4"/>
    <n v="1"/>
    <n v="4"/>
    <n v="1"/>
    <n v="17.27"/>
    <n v="1"/>
    <n v="1"/>
  </r>
  <r>
    <d v="2025-11-11T00:00:00"/>
    <x v="5"/>
    <n v="30"/>
    <n v="41"/>
    <n v="6"/>
    <n v="123.29"/>
    <n v="5"/>
    <n v="0.2"/>
  </r>
  <r>
    <d v="2025-11-11T00:00:00"/>
    <x v="40"/>
    <n v="21"/>
    <n v="21"/>
    <n v="1"/>
    <n v="21.12"/>
    <n v="1"/>
    <n v="4.7619047619047616E-2"/>
  </r>
  <r>
    <d v="2011-11-01T00:00:00"/>
    <x v="41"/>
    <n v="46"/>
    <n v="55"/>
    <n v="4"/>
    <n v="76.88"/>
    <n v="4"/>
    <n v="8.6956521739130432E-2"/>
  </r>
  <r>
    <d v="2011-11-01T00:00:00"/>
    <x v="6"/>
    <n v="69"/>
    <n v="91"/>
    <n v="11"/>
    <n v="260.94"/>
    <n v="11"/>
    <n v="0.15942028985507245"/>
  </r>
  <r>
    <d v="2011-11-01T00:00:00"/>
    <x v="7"/>
    <n v="68"/>
    <n v="90"/>
    <n v="18"/>
    <n v="523.28"/>
    <n v="15"/>
    <n v="0.26470588235294118"/>
  </r>
  <r>
    <d v="2011-11-01T00:00:00"/>
    <x v="8"/>
    <n v="181"/>
    <n v="249"/>
    <n v="44"/>
    <n v="1089.48"/>
    <n v="34"/>
    <n v="0.24309392265193369"/>
  </r>
  <r>
    <d v="2011-11-01T00:00:00"/>
    <x v="9"/>
    <n v="42"/>
    <n v="59"/>
    <n v="13"/>
    <n v="285.14999999999998"/>
    <n v="12"/>
    <n v="0.30952380952380953"/>
  </r>
  <r>
    <d v="2011-11-01T00:00:00"/>
    <x v="10"/>
    <n v="56"/>
    <n v="73"/>
    <n v="8"/>
    <n v="232.77"/>
    <n v="7"/>
    <n v="0.14285714285714285"/>
  </r>
  <r>
    <d v="2011-11-01T00:00:00"/>
    <x v="11"/>
    <n v="27"/>
    <n v="39"/>
    <n v="5"/>
    <n v="137.6"/>
    <n v="5"/>
    <n v="0.18518518518518517"/>
  </r>
  <r>
    <d v="2025-11-11T00:00:00"/>
    <x v="12"/>
    <n v="104"/>
    <n v="155"/>
    <n v="21"/>
    <n v="902.51"/>
    <n v="21"/>
    <n v="0.20192307692307693"/>
  </r>
  <r>
    <d v="2025-11-11T00:00:00"/>
    <x v="13"/>
    <n v="96"/>
    <n v="132"/>
    <n v="19"/>
    <n v="257.01"/>
    <n v="17"/>
    <n v="0.19791666666666666"/>
  </r>
  <r>
    <d v="2025-11-11T00:00:00"/>
    <x v="14"/>
    <n v="54"/>
    <n v="75"/>
    <n v="15"/>
    <n v="338.83"/>
    <n v="7"/>
    <n v="0.27777777777777779"/>
  </r>
  <r>
    <d v="2025-11-11T00:00:00"/>
    <x v="15"/>
    <n v="62"/>
    <n v="100"/>
    <n v="17"/>
    <n v="394.87"/>
    <n v="12"/>
    <n v="0.27419354838709675"/>
  </r>
  <r>
    <d v="2025-11-11T00:00:00"/>
    <x v="16"/>
    <n v="42"/>
    <n v="57"/>
    <n v="10"/>
    <n v="119.97"/>
    <n v="10"/>
    <n v="0.23809523809523808"/>
  </r>
  <r>
    <d v="2025-11-11T00:00:00"/>
    <x v="17"/>
    <n v="62"/>
    <n v="77"/>
    <n v="9"/>
    <n v="200.03"/>
    <n v="7"/>
    <n v="0.14516129032258066"/>
  </r>
  <r>
    <d v="2025-11-11T00:00:00"/>
    <x v="18"/>
    <n v="136"/>
    <n v="196"/>
    <n v="80"/>
    <n v="2930.93"/>
    <n v="50"/>
    <n v="0.58823529411764708"/>
  </r>
  <r>
    <d v="2025-11-11T00:00:00"/>
    <x v="19"/>
    <n v="25"/>
    <n v="40"/>
    <n v="23"/>
    <n v="770.42"/>
    <n v="11"/>
    <n v="0.92"/>
  </r>
  <r>
    <d v="2025-11-11T00:00:00"/>
    <x v="20"/>
    <n v="28"/>
    <n v="31"/>
    <n v="12"/>
    <n v="330.6"/>
    <n v="11"/>
    <n v="0.42857142857142855"/>
  </r>
  <r>
    <d v="2025-11-11T00:00:00"/>
    <x v="21"/>
    <n v="72"/>
    <n v="98"/>
    <n v="47"/>
    <n v="1238.47"/>
    <n v="34"/>
    <n v="0.65277777777777779"/>
  </r>
  <r>
    <d v="2025-11-11T00:00:00"/>
    <x v="22"/>
    <n v="63"/>
    <n v="86"/>
    <n v="21"/>
    <n v="505.15"/>
    <n v="18"/>
    <n v="0.33333333333333331"/>
  </r>
  <r>
    <d v="2025-11-11T00:00:00"/>
    <x v="23"/>
    <n v="32"/>
    <n v="41"/>
    <n v="9"/>
    <n v="330.44"/>
    <n v="9"/>
    <n v="0.28125"/>
  </r>
  <r>
    <d v="2025-11-11T00:00:00"/>
    <x v="24"/>
    <n v="24"/>
    <n v="38"/>
    <n v="6"/>
    <n v="182.75"/>
    <n v="6"/>
    <n v="0.25"/>
  </r>
  <r>
    <d v="2025-11-11T00:00:00"/>
    <x v="25"/>
    <n v="16"/>
    <n v="18"/>
    <n v="5"/>
    <n v="158.29"/>
    <n v="4"/>
    <n v="0.3125"/>
  </r>
  <r>
    <d v="2025-11-11T00:00:00"/>
    <x v="26"/>
    <n v="19"/>
    <n v="21"/>
    <n v="8"/>
    <n v="210.82"/>
    <n v="6"/>
    <n v="0.42105263157894735"/>
  </r>
  <r>
    <d v="2025-11-11T00:00:00"/>
    <x v="27"/>
    <n v="12"/>
    <n v="17"/>
    <n v="18"/>
    <n v="610.45000000000005"/>
    <n v="8"/>
    <n v="1.5"/>
  </r>
  <r>
    <d v="2025-11-11T00:00:00"/>
    <x v="28"/>
    <n v="15"/>
    <n v="24"/>
    <n v="6"/>
    <n v="221.21"/>
    <n v="6"/>
    <n v="0.4"/>
  </r>
  <r>
    <d v="2025-11-11T00:00:00"/>
    <x v="29"/>
    <n v="170"/>
    <n v="253"/>
    <n v="42"/>
    <n v="1456.03"/>
    <n v="40"/>
    <n v="0.24705882352941178"/>
  </r>
  <r>
    <d v="2025-11-11T00:00:00"/>
    <x v="29"/>
    <n v="2"/>
    <n v="2"/>
    <n v="1"/>
    <n v="50.98"/>
    <n v="1"/>
    <n v="0.5"/>
  </r>
  <r>
    <d v="2025-11-11T00:00:00"/>
    <x v="42"/>
    <n v="21"/>
    <n v="36"/>
    <n v="4"/>
    <n v="105.32"/>
    <n v="4"/>
    <n v="0.19047619047619047"/>
  </r>
  <r>
    <d v="2025-11-11T00:00:00"/>
    <x v="30"/>
    <n v="79"/>
    <n v="109"/>
    <n v="21"/>
    <n v="708.14"/>
    <n v="9"/>
    <n v="0.26582278481012656"/>
  </r>
  <r>
    <d v="2025-11-11T00:00:00"/>
    <x v="31"/>
    <n v="34"/>
    <n v="42"/>
    <n v="7"/>
    <n v="177.59"/>
    <n v="2"/>
    <n v="0.20588235294117646"/>
  </r>
  <r>
    <d v="2025-11-11T00:00:00"/>
    <x v="32"/>
    <n v="28"/>
    <n v="37"/>
    <n v="16"/>
    <n v="432.24"/>
    <n v="14"/>
    <n v="0.5714285714285714"/>
  </r>
  <r>
    <d v="2025-11-11T00:00:00"/>
    <x v="33"/>
    <n v="23"/>
    <n v="32"/>
    <n v="32"/>
    <n v="2484.54"/>
    <n v="16"/>
    <n v="1.3913043478260869"/>
  </r>
  <r>
    <d v="2025-11-11T00:00:00"/>
    <x v="34"/>
    <n v="42"/>
    <n v="53"/>
    <n v="15"/>
    <n v="1053.58"/>
    <n v="14"/>
    <n v="0.35714285714285715"/>
  </r>
  <r>
    <d v="2025-11-11T00:00:00"/>
    <x v="35"/>
    <n v="29"/>
    <n v="36"/>
    <n v="1"/>
    <n v="13.63"/>
    <n v="1"/>
    <n v="3.4482758620689655E-2"/>
  </r>
  <r>
    <d v="2025-11-11T00:00:00"/>
    <x v="45"/>
    <n v="23"/>
    <n v="32"/>
    <n v="1"/>
    <n v="11.67"/>
    <n v="1"/>
    <n v="4.3478260869565216E-2"/>
  </r>
  <r>
    <d v="2025-11-11T00:00:00"/>
    <x v="36"/>
    <n v="13"/>
    <n v="16"/>
    <n v="5"/>
    <n v="157.6"/>
    <n v="3"/>
    <n v="0.38461538461538464"/>
  </r>
  <r>
    <d v="2025-11-11T00:00:00"/>
    <x v="47"/>
    <n v="20"/>
    <n v="30"/>
    <n v="14"/>
    <n v="373.43"/>
    <n v="3"/>
    <n v="0.7"/>
  </r>
  <r>
    <d v="2025-11-11T00:00:00"/>
    <x v="37"/>
    <n v="8"/>
    <n v="10"/>
    <n v="2"/>
    <n v="147.13"/>
    <n v="1"/>
    <n v="0.25"/>
  </r>
  <r>
    <d v="2025-11-11T00:00:00"/>
    <x v="46"/>
    <n v="22"/>
    <n v="39"/>
    <n v="5"/>
    <n v="166.7"/>
    <n v="3"/>
    <n v="0.22727272727272727"/>
  </r>
  <r>
    <d v="2025-11-11T00:00:00"/>
    <x v="43"/>
    <n v="50"/>
    <n v="72"/>
    <n v="13"/>
    <n v="408.7"/>
    <n v="9"/>
    <n v="0.26"/>
  </r>
  <r>
    <d v="2025-11-12T00:00:00"/>
    <x v="0"/>
    <n v="23"/>
    <n v="24"/>
    <n v="7"/>
    <n v="290.64999999999998"/>
    <n v="5"/>
    <n v="0.30434782608695654"/>
  </r>
  <r>
    <d v="2025-11-12T00:00:00"/>
    <x v="1"/>
    <n v="35"/>
    <n v="41"/>
    <n v="3"/>
    <n v="128.54"/>
    <n v="3"/>
    <n v="8.5714285714285715E-2"/>
  </r>
  <r>
    <d v="2025-11-12T00:00:00"/>
    <x v="2"/>
    <n v="23"/>
    <n v="27"/>
    <n v="3"/>
    <n v="126.33"/>
    <n v="3"/>
    <n v="0.13043478260869565"/>
  </r>
  <r>
    <d v="2025-11-12T00:00:00"/>
    <x v="39"/>
    <n v="14"/>
    <n v="16"/>
    <n v="4"/>
    <n v="131.33000000000001"/>
    <n v="3"/>
    <n v="0.2857142857142857"/>
  </r>
  <r>
    <d v="2025-11-12T00:00:00"/>
    <x v="48"/>
    <n v="47"/>
    <n v="82"/>
    <n v="7"/>
    <n v="154.34"/>
    <n v="7"/>
    <n v="0.14893617021276595"/>
  </r>
  <r>
    <d v="2025-11-12T00:00:00"/>
    <x v="44"/>
    <n v="20"/>
    <n v="23"/>
    <n v="2"/>
    <n v="34.72"/>
    <n v="2"/>
    <n v="0.1"/>
  </r>
  <r>
    <d v="2025-11-12T00:00:00"/>
    <x v="3"/>
    <n v="29"/>
    <n v="39"/>
    <n v="6"/>
    <n v="229.59"/>
    <n v="5"/>
    <n v="0.20689655172413793"/>
  </r>
  <r>
    <d v="2025-11-12T00:00:00"/>
    <x v="49"/>
    <n v="6"/>
    <n v="8"/>
    <n v="1"/>
    <n v="33.380000000000003"/>
    <n v="1"/>
    <n v="0.16666666666666666"/>
  </r>
  <r>
    <d v="2025-11-12T00:00:00"/>
    <x v="5"/>
    <n v="27"/>
    <n v="35"/>
    <n v="5"/>
    <n v="107.95"/>
    <n v="5"/>
    <n v="0.18518518518518517"/>
  </r>
  <r>
    <d v="2025-11-12T00:00:00"/>
    <x v="40"/>
    <n v="12"/>
    <n v="16"/>
    <n v="4"/>
    <n v="80.31"/>
    <n v="4"/>
    <n v="0.33333333333333331"/>
  </r>
  <r>
    <d v="2025-11-12T00:00:00"/>
    <x v="41"/>
    <n v="29"/>
    <n v="44"/>
    <n v="9"/>
    <n v="188.82"/>
    <n v="7"/>
    <n v="0.31034482758620691"/>
  </r>
  <r>
    <d v="2025-11-12T00:00:00"/>
    <x v="6"/>
    <n v="86"/>
    <n v="125"/>
    <n v="9"/>
    <n v="227.17"/>
    <n v="8"/>
    <n v="0.10465116279069768"/>
  </r>
  <r>
    <d v="2025-11-12T00:00:00"/>
    <x v="7"/>
    <n v="90"/>
    <n v="116"/>
    <n v="14"/>
    <n v="428.72"/>
    <n v="14"/>
    <n v="0.15555555555555556"/>
  </r>
  <r>
    <d v="2025-11-12T00:00:00"/>
    <x v="7"/>
    <n v="1"/>
    <n v="1"/>
    <n v="1"/>
    <n v="28.29"/>
    <n v="1"/>
    <n v="1"/>
  </r>
  <r>
    <d v="2025-11-12T00:00:00"/>
    <x v="8"/>
    <n v="151"/>
    <n v="199"/>
    <n v="35"/>
    <n v="880.23"/>
    <n v="34"/>
    <n v="0.23178807947019867"/>
  </r>
  <r>
    <d v="2025-11-12T00:00:00"/>
    <x v="8"/>
    <n v="2"/>
    <n v="4"/>
    <n v="1"/>
    <n v="27.38"/>
    <n v="1"/>
    <n v="0.5"/>
  </r>
  <r>
    <d v="2025-11-12T00:00:00"/>
    <x v="9"/>
    <n v="40"/>
    <n v="58"/>
    <n v="4"/>
    <n v="84.47"/>
    <n v="4"/>
    <n v="0.1"/>
  </r>
  <r>
    <d v="2025-11-12T00:00:00"/>
    <x v="10"/>
    <n v="44"/>
    <n v="65"/>
    <n v="9"/>
    <n v="280.02"/>
    <n v="7"/>
    <n v="0.20454545454545456"/>
  </r>
  <r>
    <d v="2025-11-12T00:00:00"/>
    <x v="11"/>
    <n v="20"/>
    <n v="23"/>
    <n v="7"/>
    <n v="198.53"/>
    <n v="5"/>
    <n v="0.35"/>
  </r>
  <r>
    <d v="2025-11-12T00:00:00"/>
    <x v="12"/>
    <n v="113"/>
    <n v="162"/>
    <n v="17"/>
    <n v="730.2"/>
    <n v="17"/>
    <n v="0.15044247787610621"/>
  </r>
  <r>
    <d v="2025-11-12T00:00:00"/>
    <x v="12"/>
    <n v="7"/>
    <n v="13"/>
    <n v="1"/>
    <n v="52.98"/>
    <n v="1"/>
    <n v="0.14285714285714285"/>
  </r>
  <r>
    <d v="2025-11-12T00:00:00"/>
    <x v="13"/>
    <n v="102"/>
    <n v="125"/>
    <n v="15"/>
    <n v="207.23"/>
    <n v="13"/>
    <n v="0.14705882352941177"/>
  </r>
  <r>
    <d v="2025-11-12T00:00:00"/>
    <x v="14"/>
    <n v="60"/>
    <n v="72"/>
    <n v="7"/>
    <n v="149.29"/>
    <n v="7"/>
    <n v="0.11666666666666667"/>
  </r>
  <r>
    <d v="2025-11-12T00:00:00"/>
    <x v="15"/>
    <n v="52"/>
    <n v="77"/>
    <n v="7"/>
    <n v="172.58"/>
    <n v="5"/>
    <n v="0.13461538461538461"/>
  </r>
  <r>
    <d v="2025-11-12T00:00:00"/>
    <x v="16"/>
    <n v="59"/>
    <n v="71"/>
    <n v="7"/>
    <n v="79.459999999999994"/>
    <n v="7"/>
    <n v="0.11864406779661017"/>
  </r>
  <r>
    <d v="2025-11-12T00:00:00"/>
    <x v="17"/>
    <n v="48"/>
    <n v="70"/>
    <n v="10"/>
    <n v="227.8"/>
    <n v="8"/>
    <n v="0.20833333333333334"/>
  </r>
  <r>
    <d v="2025-11-12T00:00:00"/>
    <x v="18"/>
    <n v="173"/>
    <n v="245"/>
    <n v="86"/>
    <n v="3118.25"/>
    <n v="63"/>
    <n v="0.49710982658959535"/>
  </r>
  <r>
    <d v="2025-11-12T00:00:00"/>
    <x v="19"/>
    <n v="34"/>
    <n v="44"/>
    <n v="36"/>
    <n v="1162.5899999999999"/>
    <n v="19"/>
    <n v="1.0588235294117647"/>
  </r>
  <r>
    <d v="2025-11-12T00:00:00"/>
    <x v="20"/>
    <n v="40"/>
    <n v="50"/>
    <n v="21"/>
    <n v="583.03"/>
    <n v="19"/>
    <n v="0.52500000000000002"/>
  </r>
  <r>
    <d v="2025-11-12T00:00:00"/>
    <x v="21"/>
    <n v="70"/>
    <n v="91"/>
    <n v="37"/>
    <n v="1003.4"/>
    <n v="29"/>
    <n v="0.52857142857142858"/>
  </r>
  <r>
    <d v="2025-11-12T00:00:00"/>
    <x v="22"/>
    <n v="59"/>
    <n v="81"/>
    <n v="23"/>
    <n v="562.12"/>
    <n v="17"/>
    <n v="0.38983050847457629"/>
  </r>
  <r>
    <d v="2025-11-12T00:00:00"/>
    <x v="23"/>
    <n v="42"/>
    <n v="52"/>
    <n v="5"/>
    <n v="196.36"/>
    <n v="5"/>
    <n v="0.11904761904761904"/>
  </r>
  <r>
    <d v="2025-11-12T00:00:00"/>
    <x v="24"/>
    <n v="13"/>
    <n v="16"/>
    <n v="11"/>
    <n v="335.71"/>
    <n v="9"/>
    <n v="0.84615384615384615"/>
  </r>
  <r>
    <d v="2025-11-12T00:00:00"/>
    <x v="25"/>
    <n v="14"/>
    <n v="24"/>
    <n v="6"/>
    <n v="186.18"/>
    <n v="4"/>
    <n v="0.42857142857142855"/>
  </r>
  <r>
    <d v="2025-11-12T00:00:00"/>
    <x v="26"/>
    <n v="11"/>
    <n v="13"/>
    <n v="2"/>
    <n v="47.08"/>
    <n v="2"/>
    <n v="0.18181818181818182"/>
  </r>
  <r>
    <d v="2025-11-12T00:00:00"/>
    <x v="27"/>
    <n v="14"/>
    <n v="17"/>
    <n v="9"/>
    <n v="320.95999999999998"/>
    <n v="5"/>
    <n v="0.6428571428571429"/>
  </r>
  <r>
    <d v="2025-11-12T00:00:00"/>
    <x v="28"/>
    <n v="15"/>
    <n v="17"/>
    <n v="2"/>
    <n v="80.5"/>
    <n v="1"/>
    <n v="0.13333333333333333"/>
  </r>
  <r>
    <d v="2025-11-12T00:00:00"/>
    <x v="29"/>
    <n v="114"/>
    <n v="189"/>
    <n v="33"/>
    <n v="1127.3"/>
    <n v="32"/>
    <n v="0.28947368421052633"/>
  </r>
  <r>
    <d v="2025-11-12T00:00:00"/>
    <x v="42"/>
    <n v="24"/>
    <n v="34"/>
    <n v="6"/>
    <n v="186.14"/>
    <n v="5"/>
    <n v="0.25"/>
  </r>
  <r>
    <d v="2025-11-12T00:00:00"/>
    <x v="30"/>
    <n v="68"/>
    <n v="87"/>
    <n v="15"/>
    <n v="489.77"/>
    <n v="7"/>
    <n v="0.22058823529411764"/>
  </r>
  <r>
    <d v="2025-11-12T00:00:00"/>
    <x v="31"/>
    <n v="15"/>
    <n v="19"/>
    <n v="4"/>
    <n v="109.07"/>
    <n v="3"/>
    <n v="0.26666666666666666"/>
  </r>
  <r>
    <d v="2025-11-12T00:00:00"/>
    <x v="32"/>
    <n v="24"/>
    <n v="32"/>
    <n v="11"/>
    <n v="271.43"/>
    <n v="9"/>
    <n v="0.45833333333333331"/>
  </r>
  <r>
    <d v="2025-11-12T00:00:00"/>
    <x v="33"/>
    <n v="25"/>
    <n v="39"/>
    <n v="50"/>
    <n v="3761.2"/>
    <n v="15"/>
    <n v="2"/>
  </r>
  <r>
    <d v="2025-11-12T00:00:00"/>
    <x v="34"/>
    <n v="28"/>
    <n v="35"/>
    <n v="20"/>
    <n v="1413.28"/>
    <n v="9"/>
    <n v="0.7142857142857143"/>
  </r>
  <r>
    <d v="2025-11-12T00:00:00"/>
    <x v="35"/>
    <n v="21"/>
    <n v="31"/>
    <n v="5"/>
    <n v="63.73"/>
    <n v="5"/>
    <n v="0.23809523809523808"/>
  </r>
  <r>
    <d v="2025-11-12T00:00:00"/>
    <x v="45"/>
    <n v="17"/>
    <n v="17"/>
    <n v="3"/>
    <n v="38.19"/>
    <n v="2"/>
    <n v="0.17647058823529413"/>
  </r>
  <r>
    <d v="2025-11-12T00:00:00"/>
    <x v="36"/>
    <n v="7"/>
    <n v="7"/>
    <n v="5"/>
    <n v="180.97"/>
    <n v="2"/>
    <n v="0.7142857142857143"/>
  </r>
  <r>
    <d v="2025-11-12T00:00:00"/>
    <x v="47"/>
    <n v="9"/>
    <n v="10"/>
    <n v="3"/>
    <n v="73.849999999999994"/>
    <n v="1"/>
    <n v="0.33333333333333331"/>
  </r>
  <r>
    <d v="2025-11-12T00:00:00"/>
    <x v="37"/>
    <n v="3"/>
    <n v="4"/>
    <n v="1"/>
    <n v="69.03"/>
    <n v="1"/>
    <n v="0.33333333333333331"/>
  </r>
  <r>
    <d v="2025-11-12T00:00:00"/>
    <x v="38"/>
    <n v="13"/>
    <n v="17"/>
    <n v="11"/>
    <n v="808.84"/>
    <n v="6"/>
    <n v="0.84615384615384615"/>
  </r>
  <r>
    <d v="2025-11-12T00:00:00"/>
    <x v="46"/>
    <n v="21"/>
    <n v="34"/>
    <n v="5"/>
    <n v="155.4"/>
    <n v="5"/>
    <n v="0.23809523809523808"/>
  </r>
  <r>
    <d v="2025-11-12T00:00:00"/>
    <x v="43"/>
    <n v="22"/>
    <n v="35"/>
    <n v="2"/>
    <n v="53.98"/>
    <n v="2"/>
    <n v="9.0909090909090912E-2"/>
  </r>
  <r>
    <d v="2025-11-13T00:00:00"/>
    <x v="0"/>
    <n v="23"/>
    <n v="27"/>
    <n v="5"/>
    <n v="230.3"/>
    <n v="5"/>
    <n v="0.21739130434782608"/>
  </r>
  <r>
    <d v="2025-11-13T00:00:00"/>
    <x v="1"/>
    <n v="16"/>
    <n v="17"/>
    <n v="6"/>
    <n v="206.73"/>
    <n v="4"/>
    <n v="0.375"/>
  </r>
  <r>
    <d v="2025-11-13T00:00:00"/>
    <x v="2"/>
    <n v="14"/>
    <n v="16"/>
    <n v="2"/>
    <n v="87.71"/>
    <n v="2"/>
    <n v="0.14285714285714285"/>
  </r>
  <r>
    <d v="2025-11-13T00:00:00"/>
    <x v="39"/>
    <n v="10"/>
    <n v="12"/>
    <n v="2"/>
    <n v="55.49"/>
    <n v="2"/>
    <n v="0.2"/>
  </r>
  <r>
    <d v="2025-11-13T00:00:00"/>
    <x v="48"/>
    <n v="57"/>
    <n v="93"/>
    <n v="16"/>
    <n v="358.68"/>
    <n v="13"/>
    <n v="0.2807017543859649"/>
  </r>
  <r>
    <d v="2025-11-13T00:00:00"/>
    <x v="3"/>
    <n v="27"/>
    <n v="39"/>
    <n v="1"/>
    <n v="38.81"/>
    <n v="1"/>
    <n v="3.7037037037037035E-2"/>
  </r>
  <r>
    <d v="2025-11-13T00:00:00"/>
    <x v="4"/>
    <n v="3"/>
    <n v="3"/>
    <n v="1"/>
    <n v="13.65"/>
    <n v="1"/>
    <n v="0.33333333333333331"/>
  </r>
  <r>
    <d v="2025-11-13T00:00:00"/>
    <x v="5"/>
    <n v="19"/>
    <n v="27"/>
    <n v="7"/>
    <n v="150.59"/>
    <n v="6"/>
    <n v="0.36842105263157893"/>
  </r>
  <r>
    <d v="2025-11-13T00:00:00"/>
    <x v="40"/>
    <n v="13"/>
    <n v="15"/>
    <n v="1"/>
    <n v="18.55"/>
    <n v="1"/>
    <n v="7.6923076923076927E-2"/>
  </r>
  <r>
    <d v="2025-11-13T00:00:00"/>
    <x v="41"/>
    <n v="27"/>
    <n v="37"/>
    <n v="4"/>
    <n v="82.59"/>
    <n v="4"/>
    <n v="0.14814814814814814"/>
  </r>
  <r>
    <d v="2025-11-13T00:00:00"/>
    <x v="6"/>
    <n v="54"/>
    <n v="82"/>
    <n v="10"/>
    <n v="249.77"/>
    <n v="9"/>
    <n v="0.18518518518518517"/>
  </r>
  <r>
    <d v="2025-11-13T00:00:00"/>
    <x v="7"/>
    <n v="79"/>
    <n v="107"/>
    <n v="34"/>
    <n v="1005.94"/>
    <n v="30"/>
    <n v="0.43037974683544306"/>
  </r>
  <r>
    <d v="2025-11-13T00:00:00"/>
    <x v="7"/>
    <n v="2"/>
    <n v="2"/>
    <n v="1"/>
    <n v="30.16"/>
    <n v="1"/>
    <n v="0.5"/>
  </r>
  <r>
    <d v="2025-11-13T00:00:00"/>
    <x v="8"/>
    <n v="199"/>
    <n v="264"/>
    <n v="41"/>
    <n v="1026.3699999999999"/>
    <n v="38"/>
    <n v="0.20603015075376885"/>
  </r>
  <r>
    <d v="2025-11-13T00:00:00"/>
    <x v="9"/>
    <n v="46"/>
    <n v="61"/>
    <n v="9"/>
    <n v="211.82"/>
    <n v="9"/>
    <n v="0.19565217391304349"/>
  </r>
  <r>
    <d v="2025-11-13T00:00:00"/>
    <x v="10"/>
    <n v="57"/>
    <n v="96"/>
    <n v="15"/>
    <n v="453.94"/>
    <n v="13"/>
    <n v="0.26315789473684209"/>
  </r>
  <r>
    <d v="2025-11-13T00:00:00"/>
    <x v="11"/>
    <n v="33"/>
    <n v="46"/>
    <n v="11"/>
    <n v="315.77"/>
    <n v="8"/>
    <n v="0.33333333333333331"/>
  </r>
  <r>
    <d v="2025-11-13T00:00:00"/>
    <x v="12"/>
    <n v="134"/>
    <n v="189"/>
    <n v="20"/>
    <n v="850"/>
    <n v="19"/>
    <n v="0.14925373134328357"/>
  </r>
  <r>
    <d v="2025-11-13T00:00:00"/>
    <x v="12"/>
    <n v="9"/>
    <n v="16"/>
    <n v="4"/>
    <n v="202.49"/>
    <n v="3"/>
    <n v="0.44444444444444442"/>
  </r>
  <r>
    <d v="2025-11-13T00:00:00"/>
    <x v="13"/>
    <n v="87"/>
    <n v="126"/>
    <n v="20"/>
    <n v="276.82"/>
    <n v="19"/>
    <n v="0.22988505747126436"/>
  </r>
  <r>
    <d v="2025-11-13T00:00:00"/>
    <x v="13"/>
    <n v="4"/>
    <n v="11"/>
    <n v="2"/>
    <n v="37.880000000000003"/>
    <n v="2"/>
    <n v="0.5"/>
  </r>
  <r>
    <d v="2025-11-13T00:00:00"/>
    <x v="14"/>
    <n v="33"/>
    <n v="39"/>
    <n v="11"/>
    <n v="240.43"/>
    <n v="6"/>
    <n v="0.33333333333333331"/>
  </r>
  <r>
    <d v="2025-11-13T00:00:00"/>
    <x v="15"/>
    <n v="54"/>
    <n v="78"/>
    <n v="14"/>
    <n v="340.84"/>
    <n v="12"/>
    <n v="0.25925925925925924"/>
  </r>
  <r>
    <d v="2025-11-13T00:00:00"/>
    <x v="16"/>
    <n v="46"/>
    <n v="58"/>
    <n v="12"/>
    <n v="142.61000000000001"/>
    <n v="12"/>
    <n v="0.2608695652173913"/>
  </r>
  <r>
    <d v="2025-11-13T00:00:00"/>
    <x v="17"/>
    <n v="47"/>
    <n v="70"/>
    <n v="11"/>
    <n v="229.01"/>
    <n v="7"/>
    <n v="0.23404255319148937"/>
  </r>
  <r>
    <d v="2025-11-13T00:00:00"/>
    <x v="18"/>
    <n v="175"/>
    <n v="258"/>
    <n v="97"/>
    <n v="3536.22"/>
    <n v="61"/>
    <n v="0.55428571428571427"/>
  </r>
  <r>
    <d v="2025-11-13T00:00:00"/>
    <x v="19"/>
    <n v="18"/>
    <n v="23"/>
    <n v="26"/>
    <n v="859.37"/>
    <n v="12"/>
    <n v="1.4444444444444444"/>
  </r>
  <r>
    <d v="2025-11-13T00:00:00"/>
    <x v="20"/>
    <n v="26"/>
    <n v="33"/>
    <n v="19"/>
    <n v="532.84"/>
    <n v="15"/>
    <n v="0.73076923076923073"/>
  </r>
  <r>
    <d v="2025-11-13T00:00:00"/>
    <x v="21"/>
    <n v="40"/>
    <n v="56"/>
    <n v="25"/>
    <n v="677.66"/>
    <n v="19"/>
    <n v="0.625"/>
  </r>
  <r>
    <d v="2025-11-13T00:00:00"/>
    <x v="22"/>
    <n v="42"/>
    <n v="58"/>
    <n v="19"/>
    <n v="446.94"/>
    <n v="16"/>
    <n v="0.45238095238095238"/>
  </r>
  <r>
    <d v="2025-11-13T00:00:00"/>
    <x v="23"/>
    <n v="40"/>
    <n v="49"/>
    <n v="7"/>
    <n v="263.61"/>
    <n v="7"/>
    <n v="0.17499999999999999"/>
  </r>
  <r>
    <d v="2025-11-13T00:00:00"/>
    <x v="24"/>
    <n v="20"/>
    <n v="22"/>
    <n v="4"/>
    <n v="134.88999999999999"/>
    <n v="3"/>
    <n v="0.2"/>
  </r>
  <r>
    <d v="2025-11-13T00:00:00"/>
    <x v="25"/>
    <n v="14"/>
    <n v="15"/>
    <n v="4"/>
    <n v="112.73"/>
    <n v="4"/>
    <n v="0.2857142857142857"/>
  </r>
  <r>
    <d v="2025-11-13T00:00:00"/>
    <x v="26"/>
    <n v="16"/>
    <n v="21"/>
    <n v="4"/>
    <n v="117.27"/>
    <n v="4"/>
    <n v="0.25"/>
  </r>
  <r>
    <d v="2025-11-13T00:00:00"/>
    <x v="27"/>
    <n v="20"/>
    <n v="26"/>
    <n v="9"/>
    <n v="298.47000000000003"/>
    <n v="6"/>
    <n v="0.45"/>
  </r>
  <r>
    <d v="2025-11-13T00:00:00"/>
    <x v="28"/>
    <n v="17"/>
    <n v="19"/>
    <n v="6"/>
    <n v="193.36"/>
    <n v="6"/>
    <n v="0.35294117647058826"/>
  </r>
  <r>
    <d v="2025-11-13T00:00:00"/>
    <x v="29"/>
    <n v="133"/>
    <n v="193"/>
    <n v="27"/>
    <n v="938.47"/>
    <n v="25"/>
    <n v="0.20300751879699247"/>
  </r>
  <r>
    <d v="2025-11-13T00:00:00"/>
    <x v="42"/>
    <n v="28"/>
    <n v="39"/>
    <n v="5"/>
    <n v="160.85"/>
    <n v="3"/>
    <n v="0.17857142857142858"/>
  </r>
  <r>
    <d v="2025-11-13T00:00:00"/>
    <x v="30"/>
    <n v="73"/>
    <n v="99"/>
    <n v="21"/>
    <n v="738.91"/>
    <n v="14"/>
    <n v="0.28767123287671231"/>
  </r>
  <r>
    <d v="2025-11-13T00:00:00"/>
    <x v="31"/>
    <n v="14"/>
    <n v="19"/>
    <n v="12"/>
    <n v="297.10000000000002"/>
    <n v="7"/>
    <n v="0.8571428571428571"/>
  </r>
  <r>
    <d v="2025-11-13T00:00:00"/>
    <x v="32"/>
    <n v="16"/>
    <n v="19"/>
    <n v="6"/>
    <n v="165.26"/>
    <n v="5"/>
    <n v="0.375"/>
  </r>
  <r>
    <d v="2025-11-13T00:00:00"/>
    <x v="33"/>
    <n v="24"/>
    <n v="30"/>
    <n v="11"/>
    <n v="888.26"/>
    <n v="8"/>
    <n v="0.45833333333333331"/>
  </r>
  <r>
    <d v="2025-11-13T00:00:00"/>
    <x v="34"/>
    <n v="20"/>
    <n v="24"/>
    <n v="6"/>
    <n v="428.71"/>
    <n v="5"/>
    <n v="0.3"/>
  </r>
  <r>
    <d v="2025-11-13T00:00:00"/>
    <x v="35"/>
    <n v="19"/>
    <n v="19"/>
    <n v="3"/>
    <n v="38.909999999999997"/>
    <n v="3"/>
    <n v="0.15789473684210525"/>
  </r>
  <r>
    <d v="2025-11-13T00:00:00"/>
    <x v="45"/>
    <n v="18"/>
    <n v="25"/>
    <n v="4"/>
    <n v="44.82"/>
    <n v="4"/>
    <n v="0.22222222222222221"/>
  </r>
  <r>
    <d v="2025-11-13T00:00:00"/>
    <x v="47"/>
    <n v="6"/>
    <n v="9"/>
    <n v="4"/>
    <n v="103.51"/>
    <n v="3"/>
    <n v="0.66666666666666663"/>
  </r>
  <r>
    <d v="2025-11-13T00:00:00"/>
    <x v="37"/>
    <n v="2"/>
    <n v="2"/>
    <n v="2"/>
    <n v="151.88"/>
    <n v="2"/>
    <n v="1"/>
  </r>
  <r>
    <d v="2025-11-13T00:00:00"/>
    <x v="46"/>
    <n v="20"/>
    <n v="27"/>
    <n v="3"/>
    <n v="92.44"/>
    <n v="2"/>
    <n v="0.15"/>
  </r>
  <r>
    <d v="2025-11-13T00:00:00"/>
    <x v="43"/>
    <n v="29"/>
    <n v="37"/>
    <n v="1"/>
    <n v="34.67"/>
    <n v="1"/>
    <n v="3.4482758620689655E-2"/>
  </r>
  <r>
    <d v="2025-11-14T00:00:00"/>
    <x v="0"/>
    <n v="22"/>
    <n v="29"/>
    <n v="9"/>
    <n v="383.63"/>
    <n v="8"/>
    <n v="0.40909090909090912"/>
  </r>
  <r>
    <d v="2025-11-14T00:00:00"/>
    <x v="1"/>
    <n v="25"/>
    <n v="34"/>
    <n v="3"/>
    <n v="127.34"/>
    <n v="3"/>
    <n v="0.12"/>
  </r>
  <r>
    <d v="2025-11-14T00:00:00"/>
    <x v="2"/>
    <n v="17"/>
    <n v="22"/>
    <n v="5"/>
    <n v="173.51"/>
    <n v="4"/>
    <n v="0.29411764705882354"/>
  </r>
  <r>
    <d v="2025-11-14T00:00:00"/>
    <x v="39"/>
    <n v="9"/>
    <n v="11"/>
    <n v="1"/>
    <n v="28.03"/>
    <n v="1"/>
    <n v="0.1111111111111111"/>
  </r>
  <r>
    <d v="2025-11-14T00:00:00"/>
    <x v="48"/>
    <n v="44"/>
    <n v="63"/>
    <n v="19"/>
    <n v="417.44"/>
    <n v="13"/>
    <n v="0.43181818181818182"/>
  </r>
  <r>
    <d v="2025-11-14T00:00:00"/>
    <x v="44"/>
    <n v="11"/>
    <n v="23"/>
    <n v="1"/>
    <n v="14.42"/>
    <n v="1"/>
    <n v="9.0909090909090912E-2"/>
  </r>
  <r>
    <d v="2025-11-14T00:00:00"/>
    <x v="3"/>
    <n v="29"/>
    <n v="41"/>
    <n v="3"/>
    <n v="127.11"/>
    <n v="2"/>
    <n v="0.10344827586206896"/>
  </r>
  <r>
    <d v="2025-11-14T00:00:00"/>
    <x v="5"/>
    <n v="17"/>
    <n v="23"/>
    <n v="2"/>
    <n v="49"/>
    <n v="2"/>
    <n v="0.11764705882352941"/>
  </r>
  <r>
    <d v="2025-11-14T00:00:00"/>
    <x v="40"/>
    <n v="20"/>
    <n v="27"/>
    <n v="4"/>
    <n v="66.66"/>
    <n v="4"/>
    <n v="0.2"/>
  </r>
  <r>
    <d v="2025-11-14T00:00:00"/>
    <x v="41"/>
    <n v="30"/>
    <n v="40"/>
    <n v="3"/>
    <n v="67.25"/>
    <n v="3"/>
    <n v="0.1"/>
  </r>
  <r>
    <d v="2025-11-14T00:00:00"/>
    <x v="6"/>
    <n v="109"/>
    <n v="142"/>
    <n v="9"/>
    <n v="209.48"/>
    <n v="9"/>
    <n v="8.2568807339449546E-2"/>
  </r>
  <r>
    <d v="2025-11-14T00:00:00"/>
    <x v="7"/>
    <n v="83"/>
    <n v="116"/>
    <n v="26"/>
    <n v="768.92"/>
    <n v="22"/>
    <n v="0.31325301204819278"/>
  </r>
  <r>
    <d v="2025-11-14T00:00:00"/>
    <x v="8"/>
    <n v="142"/>
    <n v="186"/>
    <n v="38"/>
    <n v="940.54"/>
    <n v="32"/>
    <n v="0.26760563380281688"/>
  </r>
  <r>
    <d v="2025-11-14T00:00:00"/>
    <x v="8"/>
    <n v="2"/>
    <n v="3"/>
    <n v="1"/>
    <n v="35.270000000000003"/>
    <n v="1"/>
    <n v="0.5"/>
  </r>
  <r>
    <d v="2025-11-14T00:00:00"/>
    <x v="9"/>
    <n v="39"/>
    <n v="51"/>
    <n v="6"/>
    <n v="145.47"/>
    <n v="6"/>
    <n v="0.15384615384615385"/>
  </r>
  <r>
    <d v="2025-11-14T00:00:00"/>
    <x v="10"/>
    <n v="48"/>
    <n v="69"/>
    <n v="13"/>
    <n v="398.62"/>
    <n v="10"/>
    <n v="0.27083333333333331"/>
  </r>
  <r>
    <d v="2025-11-14T00:00:00"/>
    <x v="11"/>
    <n v="21"/>
    <n v="31"/>
    <n v="8"/>
    <n v="229.34"/>
    <n v="6"/>
    <n v="0.38095238095238093"/>
  </r>
  <r>
    <d v="2025-11-14T00:00:00"/>
    <x v="12"/>
    <n v="114"/>
    <n v="153"/>
    <n v="25"/>
    <n v="1048.8800000000001"/>
    <n v="25"/>
    <n v="0.21929824561403508"/>
  </r>
  <r>
    <d v="2025-11-14T00:00:00"/>
    <x v="12"/>
    <n v="6"/>
    <n v="10"/>
    <n v="2"/>
    <n v="85.11"/>
    <n v="1"/>
    <n v="0.33333333333333331"/>
  </r>
  <r>
    <d v="2025-11-14T00:00:00"/>
    <x v="13"/>
    <n v="95"/>
    <n v="146"/>
    <n v="23"/>
    <n v="322.77"/>
    <n v="22"/>
    <n v="0.24210526315789474"/>
  </r>
  <r>
    <d v="2025-11-14T00:00:00"/>
    <x v="13"/>
    <n v="2"/>
    <n v="2"/>
    <n v="2"/>
    <n v="42.79"/>
    <n v="2"/>
    <n v="1"/>
  </r>
  <r>
    <d v="2025-11-14T00:00:00"/>
    <x v="14"/>
    <n v="28"/>
    <n v="32"/>
    <n v="5"/>
    <n v="124.01"/>
    <n v="5"/>
    <n v="0.17857142857142858"/>
  </r>
  <r>
    <d v="2025-11-14T00:00:00"/>
    <x v="15"/>
    <n v="36"/>
    <n v="58"/>
    <n v="10"/>
    <n v="237.12"/>
    <n v="9"/>
    <n v="0.27777777777777779"/>
  </r>
  <r>
    <d v="2025-11-14T00:00:00"/>
    <x v="16"/>
    <n v="57"/>
    <n v="76"/>
    <n v="8"/>
    <n v="97.47"/>
    <n v="8"/>
    <n v="0.14035087719298245"/>
  </r>
  <r>
    <d v="2025-11-14T00:00:00"/>
    <x v="17"/>
    <n v="46"/>
    <n v="60"/>
    <n v="5"/>
    <n v="101.71"/>
    <n v="5"/>
    <n v="0.10869565217391304"/>
  </r>
  <r>
    <d v="2025-11-14T00:00:00"/>
    <x v="18"/>
    <n v="164"/>
    <n v="229"/>
    <n v="75"/>
    <n v="2730.35"/>
    <n v="55"/>
    <n v="0.45731707317073172"/>
  </r>
  <r>
    <d v="2025-11-14T00:00:00"/>
    <x v="19"/>
    <n v="15"/>
    <n v="16"/>
    <n v="5"/>
    <n v="150.06"/>
    <n v="5"/>
    <n v="0.33333333333333331"/>
  </r>
  <r>
    <d v="2025-11-14T00:00:00"/>
    <x v="20"/>
    <n v="32"/>
    <n v="42"/>
    <n v="30"/>
    <n v="822.96"/>
    <n v="15"/>
    <n v="0.9375"/>
  </r>
  <r>
    <d v="2025-11-14T00:00:00"/>
    <x v="21"/>
    <n v="51"/>
    <n v="64"/>
    <n v="24"/>
    <n v="670.09"/>
    <n v="20"/>
    <n v="0.47058823529411764"/>
  </r>
  <r>
    <d v="2025-11-14T00:00:00"/>
    <x v="22"/>
    <n v="43"/>
    <n v="53"/>
    <n v="14"/>
    <n v="347.31"/>
    <n v="12"/>
    <n v="0.32558139534883723"/>
  </r>
  <r>
    <d v="2025-11-14T00:00:00"/>
    <x v="23"/>
    <n v="28"/>
    <n v="41"/>
    <n v="5"/>
    <n v="170.37"/>
    <n v="4"/>
    <n v="0.17857142857142858"/>
  </r>
  <r>
    <d v="2025-11-14T00:00:00"/>
    <x v="24"/>
    <n v="9"/>
    <n v="9"/>
    <n v="3"/>
    <n v="86.05"/>
    <n v="2"/>
    <n v="0.33333333333333331"/>
  </r>
  <r>
    <d v="2025-11-14T00:00:00"/>
    <x v="25"/>
    <n v="5"/>
    <n v="5"/>
    <n v="9"/>
    <n v="251.7"/>
    <n v="4"/>
    <n v="1.8"/>
  </r>
  <r>
    <d v="2025-11-14T00:00:00"/>
    <x v="26"/>
    <n v="9"/>
    <n v="13"/>
    <n v="7"/>
    <n v="189.77"/>
    <n v="7"/>
    <n v="0.77777777777777779"/>
  </r>
  <r>
    <d v="2025-11-14T00:00:00"/>
    <x v="27"/>
    <n v="17"/>
    <n v="21"/>
    <n v="7"/>
    <n v="232.84"/>
    <n v="6"/>
    <n v="0.41176470588235292"/>
  </r>
  <r>
    <d v="2025-11-14T00:00:00"/>
    <x v="28"/>
    <n v="12"/>
    <n v="17"/>
    <n v="6"/>
    <n v="196.7"/>
    <n v="6"/>
    <n v="0.5"/>
  </r>
  <r>
    <d v="2025-11-14T00:00:00"/>
    <x v="29"/>
    <n v="117"/>
    <n v="152"/>
    <n v="20"/>
    <n v="697.91"/>
    <n v="19"/>
    <n v="0.17094017094017094"/>
  </r>
  <r>
    <d v="2025-11-14T00:00:00"/>
    <x v="42"/>
    <n v="16"/>
    <n v="20"/>
    <n v="4"/>
    <n v="118.02"/>
    <n v="3"/>
    <n v="0.25"/>
  </r>
  <r>
    <d v="2025-11-14T00:00:00"/>
    <x v="30"/>
    <n v="55"/>
    <n v="75"/>
    <n v="20"/>
    <n v="672.42"/>
    <n v="11"/>
    <n v="0.36363636363636365"/>
  </r>
  <r>
    <d v="2025-11-14T00:00:00"/>
    <x v="31"/>
    <n v="17"/>
    <n v="22"/>
    <n v="3"/>
    <n v="77.25"/>
    <n v="3"/>
    <n v="0.17647058823529413"/>
  </r>
  <r>
    <d v="2025-11-14T00:00:00"/>
    <x v="32"/>
    <n v="36"/>
    <n v="48"/>
    <n v="26"/>
    <n v="677.94"/>
    <n v="13"/>
    <n v="0.72222222222222221"/>
  </r>
  <r>
    <d v="2025-11-14T00:00:00"/>
    <x v="33"/>
    <n v="34"/>
    <n v="55"/>
    <n v="50"/>
    <n v="3606.66"/>
    <n v="15"/>
    <n v="1.4705882352941178"/>
  </r>
  <r>
    <d v="2025-11-14T00:00:00"/>
    <x v="34"/>
    <n v="25"/>
    <n v="36"/>
    <n v="17"/>
    <n v="1183.06"/>
    <n v="10"/>
    <n v="0.68"/>
  </r>
  <r>
    <d v="2025-11-14T00:00:00"/>
    <x v="35"/>
    <n v="19"/>
    <n v="24"/>
    <n v="4"/>
    <n v="48.3"/>
    <n v="3"/>
    <n v="0.21052631578947367"/>
  </r>
  <r>
    <d v="2025-11-14T00:00:00"/>
    <x v="45"/>
    <n v="18"/>
    <n v="25"/>
    <n v="2"/>
    <n v="20.64"/>
    <n v="2"/>
    <n v="0.1111111111111111"/>
  </r>
  <r>
    <d v="2025-11-14T00:00:00"/>
    <x v="36"/>
    <n v="5"/>
    <n v="5"/>
    <n v="1"/>
    <n v="31.37"/>
    <n v="1"/>
    <n v="0.2"/>
  </r>
  <r>
    <d v="2025-11-14T00:00:00"/>
    <x v="47"/>
    <n v="6"/>
    <n v="6"/>
    <n v="2"/>
    <n v="47.81"/>
    <n v="2"/>
    <n v="0.33333333333333331"/>
  </r>
  <r>
    <d v="2025-11-14T00:00:00"/>
    <x v="37"/>
    <n v="7"/>
    <n v="8"/>
    <n v="1"/>
    <n v="76.849999999999994"/>
    <n v="1"/>
    <n v="0.14285714285714285"/>
  </r>
  <r>
    <d v="2025-11-14T00:00:00"/>
    <x v="38"/>
    <n v="10"/>
    <n v="12"/>
    <n v="1"/>
    <n v="91.03"/>
    <n v="1"/>
    <n v="0.1"/>
  </r>
  <r>
    <d v="2025-11-14T00:00:00"/>
    <x v="46"/>
    <n v="17"/>
    <n v="21"/>
    <n v="8"/>
    <n v="269.54000000000002"/>
    <n v="5"/>
    <n v="0.47058823529411764"/>
  </r>
  <r>
    <d v="2025-11-14T00:00:00"/>
    <x v="43"/>
    <n v="23"/>
    <n v="29"/>
    <n v="3"/>
    <n v="109.48"/>
    <n v="2"/>
    <n v="0.13043478260869565"/>
  </r>
  <r>
    <d v="2025-11-15T00:00:00"/>
    <x v="0"/>
    <n v="14"/>
    <n v="18"/>
    <n v="2"/>
    <n v="72.84"/>
    <n v="2"/>
    <n v="0.14285714285714285"/>
  </r>
  <r>
    <d v="2025-11-15T00:00:00"/>
    <x v="1"/>
    <n v="33"/>
    <n v="49"/>
    <n v="3"/>
    <n v="115.04"/>
    <n v="3"/>
    <n v="9.0909090909090912E-2"/>
  </r>
  <r>
    <d v="2025-11-15T00:00:00"/>
    <x v="2"/>
    <n v="14"/>
    <n v="16"/>
    <n v="3"/>
    <n v="117.99"/>
    <n v="3"/>
    <n v="0.21428571428571427"/>
  </r>
  <r>
    <d v="2025-11-15T00:00:00"/>
    <x v="39"/>
    <n v="10"/>
    <n v="13"/>
    <n v="1"/>
    <n v="31.34"/>
    <n v="1"/>
    <n v="0.1"/>
  </r>
  <r>
    <d v="2025-11-15T00:00:00"/>
    <x v="48"/>
    <n v="61"/>
    <n v="80"/>
    <n v="6"/>
    <n v="139.77000000000001"/>
    <n v="6"/>
    <n v="9.8360655737704916E-2"/>
  </r>
  <r>
    <d v="2025-11-15T00:00:00"/>
    <x v="48"/>
    <n v="2"/>
    <n v="4"/>
    <n v="2"/>
    <n v="70.37"/>
    <n v="2"/>
    <n v="1"/>
  </r>
  <r>
    <d v="2025-11-15T00:00:00"/>
    <x v="44"/>
    <n v="8"/>
    <n v="9"/>
    <n v="3"/>
    <n v="53.52"/>
    <n v="3"/>
    <n v="0.375"/>
  </r>
  <r>
    <d v="2025-11-15T00:00:00"/>
    <x v="3"/>
    <n v="37"/>
    <n v="55"/>
    <n v="4"/>
    <n v="134.84"/>
    <n v="4"/>
    <n v="0.10810810810810811"/>
  </r>
  <r>
    <d v="2025-11-15T00:00:00"/>
    <x v="5"/>
    <n v="33"/>
    <n v="40"/>
    <n v="4"/>
    <n v="96.47"/>
    <n v="4"/>
    <n v="0.12121212121212122"/>
  </r>
  <r>
    <d v="2025-11-15T00:00:00"/>
    <x v="40"/>
    <n v="41"/>
    <n v="49"/>
    <n v="5"/>
    <n v="98.78"/>
    <n v="4"/>
    <n v="0.12195121951219512"/>
  </r>
  <r>
    <d v="2025-11-15T00:00:00"/>
    <x v="41"/>
    <n v="41"/>
    <n v="52"/>
    <n v="7"/>
    <n v="147.86000000000001"/>
    <n v="7"/>
    <n v="0.17073170731707318"/>
  </r>
  <r>
    <d v="2025-11-15T00:00:00"/>
    <x v="6"/>
    <n v="78"/>
    <n v="112"/>
    <n v="8"/>
    <n v="196.57"/>
    <n v="8"/>
    <n v="0.10256410256410256"/>
  </r>
  <r>
    <d v="2025-11-15T00:00:00"/>
    <x v="7"/>
    <n v="83"/>
    <n v="109"/>
    <n v="20"/>
    <n v="586.79999999999995"/>
    <n v="17"/>
    <n v="0.24096385542168675"/>
  </r>
  <r>
    <d v="2025-11-15T00:00:00"/>
    <x v="8"/>
    <n v="121"/>
    <n v="152"/>
    <n v="26"/>
    <n v="651.64"/>
    <n v="23"/>
    <n v="0.21487603305785125"/>
  </r>
  <r>
    <d v="2025-11-15T00:00:00"/>
    <x v="9"/>
    <n v="27"/>
    <n v="34"/>
    <n v="3"/>
    <n v="58.67"/>
    <n v="3"/>
    <n v="0.1111111111111111"/>
  </r>
  <r>
    <d v="2025-11-15T00:00:00"/>
    <x v="9"/>
    <n v="3"/>
    <n v="3"/>
    <n v="1"/>
    <n v="28.25"/>
    <n v="1"/>
    <n v="0.33333333333333331"/>
  </r>
  <r>
    <d v="2025-11-15T00:00:00"/>
    <x v="10"/>
    <n v="79"/>
    <n v="108"/>
    <n v="9"/>
    <n v="278.29000000000002"/>
    <n v="8"/>
    <n v="0.11392405063291139"/>
  </r>
  <r>
    <d v="2025-11-15T00:00:00"/>
    <x v="11"/>
    <n v="30"/>
    <n v="45"/>
    <n v="6"/>
    <n v="181.7"/>
    <n v="5"/>
    <n v="0.2"/>
  </r>
  <r>
    <d v="2025-11-15T00:00:00"/>
    <x v="12"/>
    <n v="124"/>
    <n v="173"/>
    <n v="18"/>
    <n v="758.17"/>
    <n v="18"/>
    <n v="0.14516129032258066"/>
  </r>
  <r>
    <d v="2025-11-15T00:00:00"/>
    <x v="13"/>
    <n v="98"/>
    <n v="131"/>
    <n v="10"/>
    <n v="139.88"/>
    <n v="10"/>
    <n v="0.10204081632653061"/>
  </r>
  <r>
    <d v="2025-11-15T00:00:00"/>
    <x v="14"/>
    <n v="59"/>
    <n v="74"/>
    <n v="6"/>
    <n v="145.26"/>
    <n v="6"/>
    <n v="0.10169491525423729"/>
  </r>
  <r>
    <d v="2025-11-15T00:00:00"/>
    <x v="15"/>
    <n v="34"/>
    <n v="54"/>
    <n v="6"/>
    <n v="146.22999999999999"/>
    <n v="6"/>
    <n v="0.17647058823529413"/>
  </r>
  <r>
    <d v="2025-11-15T00:00:00"/>
    <x v="16"/>
    <n v="38"/>
    <n v="50"/>
    <n v="10"/>
    <n v="110.98"/>
    <n v="10"/>
    <n v="0.26315789473684209"/>
  </r>
  <r>
    <d v="2025-11-15T00:00:00"/>
    <x v="17"/>
    <n v="97"/>
    <n v="120"/>
    <n v="11"/>
    <n v="238.78"/>
    <n v="11"/>
    <n v="0.1134020618556701"/>
  </r>
  <r>
    <d v="2025-11-15T00:00:00"/>
    <x v="18"/>
    <n v="176"/>
    <n v="259"/>
    <n v="64"/>
    <n v="2324.2199999999998"/>
    <n v="45"/>
    <n v="0.36363636363636365"/>
  </r>
  <r>
    <d v="2025-11-15T00:00:00"/>
    <x v="19"/>
    <n v="15"/>
    <n v="16"/>
    <n v="11"/>
    <n v="361.27"/>
    <n v="8"/>
    <n v="0.73333333333333328"/>
  </r>
  <r>
    <d v="2025-11-15T00:00:00"/>
    <x v="20"/>
    <n v="27"/>
    <n v="31"/>
    <n v="17"/>
    <n v="482.78"/>
    <n v="15"/>
    <n v="0.62962962962962965"/>
  </r>
  <r>
    <d v="2025-11-15T00:00:00"/>
    <x v="21"/>
    <n v="44"/>
    <n v="57"/>
    <n v="24"/>
    <n v="664.95"/>
    <n v="22"/>
    <n v="0.54545454545454541"/>
  </r>
  <r>
    <d v="2025-11-15T00:00:00"/>
    <x v="22"/>
    <n v="47"/>
    <n v="56"/>
    <n v="16"/>
    <n v="377.37"/>
    <n v="11"/>
    <n v="0.34042553191489361"/>
  </r>
  <r>
    <d v="2025-11-15T00:00:00"/>
    <x v="23"/>
    <n v="30"/>
    <n v="41"/>
    <n v="5"/>
    <n v="165.96"/>
    <n v="5"/>
    <n v="0.16666666666666666"/>
  </r>
  <r>
    <d v="2025-11-15T00:00:00"/>
    <x v="24"/>
    <n v="13"/>
    <n v="17"/>
    <n v="2"/>
    <n v="70.63"/>
    <n v="2"/>
    <n v="0.15384615384615385"/>
  </r>
  <r>
    <d v="2025-11-15T00:00:00"/>
    <x v="25"/>
    <n v="9"/>
    <n v="11"/>
    <n v="5"/>
    <n v="138.38999999999999"/>
    <n v="5"/>
    <n v="0.55555555555555558"/>
  </r>
  <r>
    <d v="2025-11-15T00:00:00"/>
    <x v="26"/>
    <n v="6"/>
    <n v="7"/>
    <n v="2"/>
    <n v="64.09"/>
    <n v="2"/>
    <n v="0.33333333333333331"/>
  </r>
  <r>
    <d v="2025-11-15T00:00:00"/>
    <x v="27"/>
    <n v="12"/>
    <n v="16"/>
    <n v="4"/>
    <n v="121.48"/>
    <n v="4"/>
    <n v="0.33333333333333331"/>
  </r>
  <r>
    <d v="2025-11-15T00:00:00"/>
    <x v="28"/>
    <n v="12"/>
    <n v="20"/>
    <n v="3"/>
    <n v="97.76"/>
    <n v="2"/>
    <n v="0.25"/>
  </r>
  <r>
    <d v="2025-11-15T00:00:00"/>
    <x v="29"/>
    <n v="80"/>
    <n v="108"/>
    <n v="15"/>
    <n v="522.92999999999995"/>
    <n v="14"/>
    <n v="0.1875"/>
  </r>
  <r>
    <d v="2025-11-15T00:00:00"/>
    <x v="42"/>
    <n v="35"/>
    <n v="43"/>
    <n v="4"/>
    <n v="129.69999999999999"/>
    <n v="3"/>
    <n v="0.11428571428571428"/>
  </r>
  <r>
    <d v="2025-11-15T00:00:00"/>
    <x v="30"/>
    <n v="36"/>
    <n v="53"/>
    <n v="6"/>
    <n v="201.19"/>
    <n v="6"/>
    <n v="0.16666666666666666"/>
  </r>
  <r>
    <d v="2025-11-15T00:00:00"/>
    <x v="31"/>
    <n v="10"/>
    <n v="15"/>
    <n v="1"/>
    <n v="29.61"/>
    <n v="1"/>
    <n v="0.1"/>
  </r>
  <r>
    <d v="2025-11-15T00:00:00"/>
    <x v="32"/>
    <n v="18"/>
    <n v="25"/>
    <n v="3"/>
    <n v="74.89"/>
    <n v="3"/>
    <n v="0.16666666666666666"/>
  </r>
  <r>
    <d v="2025-11-15T00:00:00"/>
    <x v="33"/>
    <n v="13"/>
    <n v="26"/>
    <n v="25"/>
    <n v="1847.42"/>
    <n v="8"/>
    <n v="1.9230769230769231"/>
  </r>
  <r>
    <d v="2025-11-15T00:00:00"/>
    <x v="34"/>
    <n v="10"/>
    <n v="14"/>
    <n v="3"/>
    <n v="188.41"/>
    <n v="2"/>
    <n v="0.3"/>
  </r>
  <r>
    <d v="2025-11-15T00:00:00"/>
    <x v="35"/>
    <n v="24"/>
    <n v="27"/>
    <n v="4"/>
    <n v="53.36"/>
    <n v="4"/>
    <n v="0.16666666666666666"/>
  </r>
  <r>
    <d v="2025-11-15T00:00:00"/>
    <x v="45"/>
    <n v="21"/>
    <n v="30"/>
    <n v="3"/>
    <n v="36.9"/>
    <n v="2"/>
    <n v="0.14285714285714285"/>
  </r>
  <r>
    <d v="2025-11-15T00:00:00"/>
    <x v="36"/>
    <n v="10"/>
    <n v="12"/>
    <n v="1"/>
    <n v="36.159999999999997"/>
    <n v="1"/>
    <n v="0.1"/>
  </r>
  <r>
    <d v="2025-11-15T00:00:00"/>
    <x v="37"/>
    <n v="5"/>
    <n v="6"/>
    <n v="1"/>
    <n v="81.099999999999994"/>
    <n v="1"/>
    <n v="0.2"/>
  </r>
  <r>
    <d v="2025-11-15T00:00:00"/>
    <x v="38"/>
    <n v="6"/>
    <n v="7"/>
    <n v="1"/>
    <n v="81.44"/>
    <n v="1"/>
    <n v="0.16666666666666666"/>
  </r>
  <r>
    <d v="2025-11-15T00:00:00"/>
    <x v="46"/>
    <n v="28"/>
    <n v="34"/>
    <n v="3"/>
    <n v="90.5"/>
    <n v="2"/>
    <n v="0.10714285714285714"/>
  </r>
  <r>
    <d v="2025-11-15T00:00:00"/>
    <x v="43"/>
    <n v="22"/>
    <n v="33"/>
    <n v="8"/>
    <n v="250.59"/>
    <n v="7"/>
    <n v="0.36363636363636365"/>
  </r>
  <r>
    <d v="2025-11-16T00:00:00"/>
    <x v="0"/>
    <n v="36"/>
    <n v="44"/>
    <n v="7"/>
    <n v="284.08"/>
    <n v="7"/>
    <n v="0.19444444444444445"/>
  </r>
  <r>
    <d v="2025-11-16T00:00:00"/>
    <x v="1"/>
    <n v="25"/>
    <n v="40"/>
    <n v="8"/>
    <n v="300.17"/>
    <n v="7"/>
    <n v="0.32"/>
  </r>
  <r>
    <d v="2025-11-16T00:00:00"/>
    <x v="2"/>
    <n v="12"/>
    <n v="17"/>
    <n v="9"/>
    <n v="330.6"/>
    <n v="2"/>
    <n v="0.75"/>
  </r>
  <r>
    <d v="2025-11-16T00:00:00"/>
    <x v="39"/>
    <n v="12"/>
    <n v="14"/>
    <n v="1"/>
    <n v="36.17"/>
    <n v="1"/>
    <n v="8.3333333333333329E-2"/>
  </r>
  <r>
    <d v="2025-11-16T00:00:00"/>
    <x v="48"/>
    <n v="71"/>
    <n v="136"/>
    <n v="9"/>
    <n v="201.39"/>
    <n v="9"/>
    <n v="0.12676056338028169"/>
  </r>
  <r>
    <d v="2025-11-16T00:00:00"/>
    <x v="44"/>
    <n v="10"/>
    <n v="17"/>
    <n v="1"/>
    <n v="16.2"/>
    <n v="1"/>
    <n v="0.1"/>
  </r>
  <r>
    <d v="2025-11-16T00:00:00"/>
    <x v="3"/>
    <n v="33"/>
    <n v="50"/>
    <n v="4"/>
    <n v="163.79"/>
    <n v="4"/>
    <n v="0.12121212121212122"/>
  </r>
  <r>
    <d v="2025-11-16T00:00:00"/>
    <x v="49"/>
    <n v="10"/>
    <n v="12"/>
    <n v="1"/>
    <n v="27.33"/>
    <n v="1"/>
    <n v="0.1"/>
  </r>
  <r>
    <d v="2025-11-16T00:00:00"/>
    <x v="5"/>
    <n v="29"/>
    <n v="42"/>
    <n v="4"/>
    <n v="95.82"/>
    <n v="4"/>
    <n v="0.13793103448275862"/>
  </r>
  <r>
    <d v="2025-11-16T00:00:00"/>
    <x v="40"/>
    <n v="30"/>
    <n v="36"/>
    <n v="2"/>
    <n v="38.92"/>
    <n v="2"/>
    <n v="6.6666666666666666E-2"/>
  </r>
  <r>
    <d v="2025-11-16T00:00:00"/>
    <x v="41"/>
    <n v="41"/>
    <n v="52"/>
    <n v="6"/>
    <n v="140.88999999999999"/>
    <n v="6"/>
    <n v="0.14634146341463414"/>
  </r>
  <r>
    <d v="2025-11-16T00:00:00"/>
    <x v="6"/>
    <n v="142"/>
    <n v="176"/>
    <n v="6"/>
    <n v="136.66999999999999"/>
    <n v="6"/>
    <n v="4.2253521126760563E-2"/>
  </r>
  <r>
    <d v="2025-11-16T00:00:00"/>
    <x v="7"/>
    <n v="87"/>
    <n v="125"/>
    <n v="24"/>
    <n v="706.38"/>
    <n v="18"/>
    <n v="0.27586206896551724"/>
  </r>
  <r>
    <d v="2025-11-16T00:00:00"/>
    <x v="8"/>
    <n v="211"/>
    <n v="294"/>
    <n v="37"/>
    <n v="920.97"/>
    <n v="34"/>
    <n v="0.17535545023696683"/>
  </r>
  <r>
    <d v="2025-11-16T00:00:00"/>
    <x v="9"/>
    <n v="27"/>
    <n v="45"/>
    <n v="6"/>
    <n v="136.57"/>
    <n v="6"/>
    <n v="0.22222222222222221"/>
  </r>
  <r>
    <d v="2025-11-16T00:00:00"/>
    <x v="10"/>
    <n v="61"/>
    <n v="79"/>
    <n v="18"/>
    <n v="549.27"/>
    <n v="14"/>
    <n v="0.29508196721311475"/>
  </r>
  <r>
    <d v="2025-11-16T00:00:00"/>
    <x v="11"/>
    <n v="53"/>
    <n v="75"/>
    <n v="18"/>
    <n v="502.71"/>
    <n v="15"/>
    <n v="0.33962264150943394"/>
  </r>
  <r>
    <d v="2025-11-16T00:00:00"/>
    <x v="12"/>
    <n v="90"/>
    <n v="130"/>
    <n v="19"/>
    <n v="818.49"/>
    <n v="19"/>
    <n v="0.21111111111111111"/>
  </r>
  <r>
    <d v="2025-11-16T00:00:00"/>
    <x v="13"/>
    <n v="189"/>
    <n v="248"/>
    <n v="27"/>
    <n v="379.24"/>
    <n v="25"/>
    <n v="0.14285714285714285"/>
  </r>
  <r>
    <d v="2025-11-16T00:00:00"/>
    <x v="13"/>
    <n v="4"/>
    <n v="6"/>
    <n v="2"/>
    <n v="30.71"/>
    <n v="2"/>
    <n v="0.5"/>
  </r>
  <r>
    <d v="2025-11-16T00:00:00"/>
    <x v="14"/>
    <n v="70"/>
    <n v="92"/>
    <n v="6"/>
    <n v="134.59"/>
    <n v="6"/>
    <n v="8.5714285714285715E-2"/>
  </r>
  <r>
    <d v="2025-11-16T00:00:00"/>
    <x v="15"/>
    <n v="55"/>
    <n v="77"/>
    <n v="12"/>
    <n v="279.81"/>
    <n v="11"/>
    <n v="0.21818181818181817"/>
  </r>
  <r>
    <d v="2025-11-16T00:00:00"/>
    <x v="16"/>
    <n v="78"/>
    <n v="95"/>
    <n v="16"/>
    <n v="178.27"/>
    <n v="14"/>
    <n v="0.20512820512820512"/>
  </r>
  <r>
    <d v="2025-11-16T00:00:00"/>
    <x v="16"/>
    <n v="2"/>
    <n v="2"/>
    <n v="1"/>
    <n v="22.7"/>
    <n v="1"/>
    <n v="0.5"/>
  </r>
  <r>
    <d v="2025-11-16T00:00:00"/>
    <x v="17"/>
    <n v="117"/>
    <n v="152"/>
    <n v="3"/>
    <n v="75.38"/>
    <n v="3"/>
    <n v="2.564102564102564E-2"/>
  </r>
  <r>
    <d v="2025-11-16T00:00:00"/>
    <x v="18"/>
    <n v="226"/>
    <n v="317"/>
    <n v="81"/>
    <n v="2969.73"/>
    <n v="68"/>
    <n v="0.3584070796460177"/>
  </r>
  <r>
    <d v="2025-11-16T00:00:00"/>
    <x v="19"/>
    <n v="27"/>
    <n v="42"/>
    <n v="6"/>
    <n v="209.45"/>
    <n v="6"/>
    <n v="0.22222222222222221"/>
  </r>
  <r>
    <d v="2025-11-16T00:00:00"/>
    <x v="20"/>
    <n v="33"/>
    <n v="41"/>
    <n v="26"/>
    <n v="723.49"/>
    <n v="20"/>
    <n v="0.78787878787878785"/>
  </r>
  <r>
    <d v="2025-11-16T00:00:00"/>
    <x v="21"/>
    <n v="43"/>
    <n v="62"/>
    <n v="20"/>
    <n v="552.15"/>
    <n v="18"/>
    <n v="0.46511627906976744"/>
  </r>
  <r>
    <d v="2025-11-16T00:00:00"/>
    <x v="22"/>
    <n v="56"/>
    <n v="74"/>
    <n v="16"/>
    <n v="382.88"/>
    <n v="14"/>
    <n v="0.2857142857142857"/>
  </r>
  <r>
    <d v="2025-11-16T00:00:00"/>
    <x v="23"/>
    <n v="48"/>
    <n v="64"/>
    <n v="7"/>
    <n v="256.12"/>
    <n v="7"/>
    <n v="0.14583333333333334"/>
  </r>
  <r>
    <d v="2025-11-16T00:00:00"/>
    <x v="24"/>
    <n v="13"/>
    <n v="17"/>
    <n v="3"/>
    <n v="81.099999999999994"/>
    <n v="2"/>
    <n v="0.23076923076923078"/>
  </r>
  <r>
    <d v="2025-11-16T00:00:00"/>
    <x v="25"/>
    <n v="17"/>
    <n v="21"/>
    <n v="4"/>
    <n v="130.27000000000001"/>
    <n v="4"/>
    <n v="0.23529411764705882"/>
  </r>
  <r>
    <d v="2025-11-16T00:00:00"/>
    <x v="26"/>
    <n v="9"/>
    <n v="11"/>
    <n v="2"/>
    <n v="47.08"/>
    <n v="2"/>
    <n v="0.22222222222222221"/>
  </r>
  <r>
    <d v="2025-11-16T00:00:00"/>
    <x v="27"/>
    <n v="21"/>
    <n v="26"/>
    <n v="3"/>
    <n v="93.65"/>
    <n v="3"/>
    <n v="0.14285714285714285"/>
  </r>
  <r>
    <d v="2025-11-16T00:00:00"/>
    <x v="28"/>
    <n v="18"/>
    <n v="23"/>
    <n v="3"/>
    <n v="120.5"/>
    <n v="3"/>
    <n v="0.16666666666666666"/>
  </r>
  <r>
    <d v="2025-11-16T00:00:00"/>
    <x v="29"/>
    <n v="143"/>
    <n v="214"/>
    <n v="29"/>
    <n v="998.57"/>
    <n v="29"/>
    <n v="0.20279720279720279"/>
  </r>
  <r>
    <d v="2025-11-16T00:00:00"/>
    <x v="42"/>
    <n v="28"/>
    <n v="38"/>
    <n v="5"/>
    <n v="135.37"/>
    <n v="5"/>
    <n v="0.17857142857142858"/>
  </r>
  <r>
    <d v="2025-11-16T00:00:00"/>
    <x v="30"/>
    <n v="68"/>
    <n v="81"/>
    <n v="8"/>
    <n v="289.7"/>
    <n v="7"/>
    <n v="0.11764705882352941"/>
  </r>
  <r>
    <d v="2025-11-16T00:00:00"/>
    <x v="31"/>
    <n v="23"/>
    <n v="29"/>
    <n v="11"/>
    <n v="280.67"/>
    <n v="8"/>
    <n v="0.47826086956521741"/>
  </r>
  <r>
    <d v="2025-11-16T00:00:00"/>
    <x v="32"/>
    <n v="37"/>
    <n v="49"/>
    <n v="11"/>
    <n v="294.64"/>
    <n v="11"/>
    <n v="0.29729729729729731"/>
  </r>
  <r>
    <d v="2025-11-16T00:00:00"/>
    <x v="33"/>
    <n v="11"/>
    <n v="17"/>
    <n v="1"/>
    <n v="93.4"/>
    <n v="1"/>
    <n v="9.0909090909090912E-2"/>
  </r>
  <r>
    <d v="2025-11-16T00:00:00"/>
    <x v="34"/>
    <n v="17"/>
    <n v="28"/>
    <n v="3"/>
    <n v="241.97"/>
    <n v="3"/>
    <n v="0.17647058823529413"/>
  </r>
  <r>
    <d v="2025-11-16T00:00:00"/>
    <x v="35"/>
    <n v="37"/>
    <n v="39"/>
    <n v="5"/>
    <n v="59.5"/>
    <n v="4"/>
    <n v="0.13513513513513514"/>
  </r>
  <r>
    <d v="2025-11-16T00:00:00"/>
    <x v="36"/>
    <n v="10"/>
    <n v="11"/>
    <n v="1"/>
    <n v="31.87"/>
    <n v="1"/>
    <n v="0.1"/>
  </r>
  <r>
    <d v="2025-11-16T00:00:00"/>
    <x v="47"/>
    <n v="10"/>
    <n v="12"/>
    <n v="4"/>
    <n v="116.33"/>
    <n v="3"/>
    <n v="0.4"/>
  </r>
  <r>
    <d v="2025-11-16T00:00:00"/>
    <x v="37"/>
    <n v="9"/>
    <n v="11"/>
    <n v="1"/>
    <n v="74.39"/>
    <n v="1"/>
    <n v="0.1111111111111111"/>
  </r>
  <r>
    <d v="2025-11-16T00:00:00"/>
    <x v="38"/>
    <n v="5"/>
    <n v="5"/>
    <n v="2"/>
    <n v="205.59"/>
    <n v="2"/>
    <n v="0.4"/>
  </r>
  <r>
    <d v="2025-11-16T00:00:00"/>
    <x v="46"/>
    <n v="43"/>
    <n v="71"/>
    <n v="6"/>
    <n v="210.55"/>
    <n v="5"/>
    <n v="0.13953488372093023"/>
  </r>
  <r>
    <d v="2025-11-16T00:00:00"/>
    <x v="43"/>
    <n v="19"/>
    <n v="20"/>
    <n v="2"/>
    <n v="55.84"/>
    <n v="2"/>
    <n v="0.10526315789473684"/>
  </r>
  <r>
    <d v="2025-11-17T00:00:00"/>
    <x v="0"/>
    <n v="56"/>
    <n v="64"/>
    <n v="14"/>
    <n v="587.09"/>
    <n v="14"/>
    <n v="0.25"/>
  </r>
  <r>
    <d v="2025-11-17T00:00:00"/>
    <x v="1"/>
    <n v="36"/>
    <n v="54"/>
    <n v="14"/>
    <n v="519.53"/>
    <n v="11"/>
    <n v="0.3888888888888889"/>
  </r>
  <r>
    <d v="2025-11-17T00:00:00"/>
    <x v="2"/>
    <n v="18"/>
    <n v="23"/>
    <n v="1"/>
    <n v="32.51"/>
    <n v="1"/>
    <n v="5.5555555555555552E-2"/>
  </r>
  <r>
    <d v="2025-11-17T00:00:00"/>
    <x v="39"/>
    <n v="18"/>
    <n v="23"/>
    <n v="4"/>
    <n v="114.18"/>
    <n v="4"/>
    <n v="0.22222222222222221"/>
  </r>
  <r>
    <d v="2025-11-17T00:00:00"/>
    <x v="48"/>
    <n v="80"/>
    <n v="128"/>
    <n v="12"/>
    <n v="257.81"/>
    <n v="9"/>
    <n v="0.15"/>
  </r>
  <r>
    <d v="2025-11-17T00:00:00"/>
    <x v="48"/>
    <n v="3"/>
    <n v="6"/>
    <n v="1"/>
    <n v="35.61"/>
    <n v="1"/>
    <n v="0.33333333333333331"/>
  </r>
  <r>
    <d v="2025-11-17T00:00:00"/>
    <x v="44"/>
    <n v="32"/>
    <n v="39"/>
    <n v="5"/>
    <n v="75.72"/>
    <n v="5"/>
    <n v="0.15625"/>
  </r>
  <r>
    <d v="2025-11-17T00:00:00"/>
    <x v="3"/>
    <n v="38"/>
    <n v="51"/>
    <n v="5"/>
    <n v="200.86"/>
    <n v="5"/>
    <n v="0.13157894736842105"/>
  </r>
  <r>
    <d v="2025-11-17T00:00:00"/>
    <x v="4"/>
    <n v="3"/>
    <n v="3"/>
    <n v="2"/>
    <n v="27.65"/>
    <n v="2"/>
    <n v="0.66666666666666663"/>
  </r>
  <r>
    <d v="2025-11-17T00:00:00"/>
    <x v="5"/>
    <n v="27"/>
    <n v="36"/>
    <n v="5"/>
    <n v="97.3"/>
    <n v="5"/>
    <n v="0.18518518518518517"/>
  </r>
  <r>
    <d v="2025-11-17T00:00:00"/>
    <x v="40"/>
    <n v="33"/>
    <n v="43"/>
    <n v="6"/>
    <n v="115.41"/>
    <n v="6"/>
    <n v="0.18181818181818182"/>
  </r>
  <r>
    <d v="2025-11-17T00:00:00"/>
    <x v="41"/>
    <n v="37"/>
    <n v="49"/>
    <n v="9"/>
    <n v="203.38"/>
    <n v="8"/>
    <n v="0.24324324324324326"/>
  </r>
  <r>
    <d v="2025-11-17T00:00:00"/>
    <x v="6"/>
    <n v="93"/>
    <n v="121"/>
    <n v="15"/>
    <n v="371.53"/>
    <n v="15"/>
    <n v="0.16129032258064516"/>
  </r>
  <r>
    <d v="2025-11-17T00:00:00"/>
    <x v="7"/>
    <n v="117"/>
    <n v="152"/>
    <n v="38"/>
    <n v="1133.07"/>
    <n v="28"/>
    <n v="0.3247863247863248"/>
  </r>
  <r>
    <d v="2025-11-17T00:00:00"/>
    <x v="8"/>
    <n v="188"/>
    <n v="250"/>
    <n v="50"/>
    <n v="1225.47"/>
    <n v="41"/>
    <n v="0.26595744680851063"/>
  </r>
  <r>
    <d v="2025-11-17T00:00:00"/>
    <x v="9"/>
    <n v="69"/>
    <n v="95"/>
    <n v="6"/>
    <n v="134.57"/>
    <n v="6"/>
    <n v="8.6956521739130432E-2"/>
  </r>
  <r>
    <d v="2025-11-17T00:00:00"/>
    <x v="10"/>
    <n v="75"/>
    <n v="102"/>
    <n v="22"/>
    <n v="655.62"/>
    <n v="18"/>
    <n v="0.29333333333333333"/>
  </r>
  <r>
    <d v="2025-11-17T00:00:00"/>
    <x v="11"/>
    <n v="28"/>
    <n v="37"/>
    <n v="5"/>
    <n v="146.04"/>
    <n v="4"/>
    <n v="0.17857142857142858"/>
  </r>
  <r>
    <d v="2025-11-17T00:00:00"/>
    <x v="12"/>
    <n v="115"/>
    <n v="169"/>
    <n v="21"/>
    <n v="897.26"/>
    <n v="20"/>
    <n v="0.18260869565217391"/>
  </r>
  <r>
    <d v="2025-11-17T00:00:00"/>
    <x v="12"/>
    <n v="5"/>
    <n v="11"/>
    <n v="2"/>
    <n v="100"/>
    <n v="2"/>
    <n v="0.4"/>
  </r>
  <r>
    <d v="2025-11-17T00:00:00"/>
    <x v="13"/>
    <n v="130"/>
    <n v="166"/>
    <n v="20"/>
    <n v="271.62"/>
    <n v="20"/>
    <n v="0.15384615384615385"/>
  </r>
  <r>
    <d v="2025-11-17T00:00:00"/>
    <x v="14"/>
    <n v="89"/>
    <n v="115"/>
    <n v="17"/>
    <n v="379.55"/>
    <n v="10"/>
    <n v="0.19101123595505617"/>
  </r>
  <r>
    <d v="2025-11-17T00:00:00"/>
    <x v="15"/>
    <n v="84"/>
    <n v="111"/>
    <n v="18"/>
    <n v="421.9"/>
    <n v="18"/>
    <n v="0.21428571428571427"/>
  </r>
  <r>
    <d v="2025-11-17T00:00:00"/>
    <x v="16"/>
    <n v="87"/>
    <n v="107"/>
    <n v="9"/>
    <n v="106.93"/>
    <n v="9"/>
    <n v="0.10344827586206896"/>
  </r>
  <r>
    <d v="2025-11-17T00:00:00"/>
    <x v="17"/>
    <n v="90"/>
    <n v="113"/>
    <n v="9"/>
    <n v="202.41"/>
    <n v="9"/>
    <n v="0.1"/>
  </r>
  <r>
    <d v="2025-11-17T00:00:00"/>
    <x v="18"/>
    <n v="190"/>
    <n v="257"/>
    <n v="88"/>
    <n v="3226.96"/>
    <n v="75"/>
    <n v="0.4631578947368421"/>
  </r>
  <r>
    <d v="2025-11-17T00:00:00"/>
    <x v="19"/>
    <n v="34"/>
    <n v="48"/>
    <n v="26"/>
    <n v="860.75"/>
    <n v="16"/>
    <n v="0.76470588235294112"/>
  </r>
  <r>
    <d v="2025-11-17T00:00:00"/>
    <x v="20"/>
    <m/>
    <m/>
    <m/>
    <m/>
    <m/>
    <n v="0"/>
  </r>
  <r>
    <d v="2025-11-17T00:00:00"/>
    <x v="21"/>
    <n v="55"/>
    <n v="75"/>
    <n v="29"/>
    <n v="806.98"/>
    <n v="27"/>
    <n v="0.52727272727272723"/>
  </r>
  <r>
    <d v="2025-11-17T00:00:00"/>
    <x v="22"/>
    <n v="62"/>
    <n v="84"/>
    <n v="28"/>
    <n v="661.17"/>
    <n v="18"/>
    <n v="0.45161290322580644"/>
  </r>
  <r>
    <d v="2025-11-17T00:00:00"/>
    <x v="23"/>
    <n v="64"/>
    <n v="86"/>
    <n v="17"/>
    <n v="634.41999999999996"/>
    <n v="15"/>
    <n v="0.265625"/>
  </r>
  <r>
    <d v="2025-11-17T00:00:00"/>
    <x v="24"/>
    <n v="19"/>
    <n v="19"/>
    <n v="2"/>
    <n v="70.48"/>
    <n v="2"/>
    <n v="0.10526315789473684"/>
  </r>
  <r>
    <d v="2025-11-17T00:00:00"/>
    <x v="25"/>
    <n v="19"/>
    <n v="20"/>
    <n v="6"/>
    <n v="185.68"/>
    <n v="4"/>
    <n v="0.31578947368421051"/>
  </r>
  <r>
    <d v="2025-11-17T00:00:00"/>
    <x v="26"/>
    <n v="21"/>
    <n v="31"/>
    <n v="6"/>
    <n v="160.96"/>
    <n v="6"/>
    <n v="0.2857142857142857"/>
  </r>
  <r>
    <d v="2025-11-17T00:00:00"/>
    <x v="27"/>
    <n v="25"/>
    <n v="32"/>
    <n v="9"/>
    <n v="325.76"/>
    <n v="8"/>
    <n v="0.36"/>
  </r>
  <r>
    <d v="2025-11-17T00:00:00"/>
    <x v="28"/>
    <n v="25"/>
    <n v="39"/>
    <n v="4"/>
    <n v="151.88999999999999"/>
    <n v="4"/>
    <n v="0.16"/>
  </r>
  <r>
    <d v="2025-11-17T00:00:00"/>
    <x v="29"/>
    <n v="189"/>
    <n v="293"/>
    <n v="59"/>
    <n v="2049.56"/>
    <n v="56"/>
    <n v="0.31216931216931215"/>
  </r>
  <r>
    <d v="2025-11-17T00:00:00"/>
    <x v="42"/>
    <n v="27"/>
    <n v="35"/>
    <n v="4"/>
    <n v="114.55"/>
    <n v="3"/>
    <n v="0.14814814814814814"/>
  </r>
  <r>
    <d v="2025-11-17T00:00:00"/>
    <x v="30"/>
    <n v="61"/>
    <n v="75"/>
    <n v="4"/>
    <n v="151.62"/>
    <n v="4"/>
    <n v="6.5573770491803282E-2"/>
  </r>
  <r>
    <d v="2025-11-17T00:00:00"/>
    <x v="31"/>
    <n v="12"/>
    <n v="14"/>
    <n v="3"/>
    <n v="69.06"/>
    <n v="1"/>
    <n v="0.25"/>
  </r>
  <r>
    <d v="2025-11-17T00:00:00"/>
    <x v="32"/>
    <n v="30"/>
    <n v="36"/>
    <n v="27"/>
    <n v="717"/>
    <n v="16"/>
    <n v="0.9"/>
  </r>
  <r>
    <d v="2025-11-17T00:00:00"/>
    <x v="33"/>
    <n v="32"/>
    <n v="43"/>
    <n v="16"/>
    <n v="1275.52"/>
    <n v="8"/>
    <n v="0.5"/>
  </r>
  <r>
    <d v="2025-11-17T00:00:00"/>
    <x v="34"/>
    <n v="30"/>
    <n v="38"/>
    <n v="4"/>
    <n v="314.23"/>
    <n v="4"/>
    <n v="0.13333333333333333"/>
  </r>
  <r>
    <d v="2025-11-17T00:00:00"/>
    <x v="35"/>
    <n v="27"/>
    <n v="30"/>
    <n v="5"/>
    <n v="56.52"/>
    <n v="3"/>
    <n v="0.18518518518518517"/>
  </r>
  <r>
    <d v="2025-11-17T00:00:00"/>
    <x v="45"/>
    <n v="31"/>
    <n v="34"/>
    <n v="5"/>
    <n v="54.67"/>
    <n v="5"/>
    <n v="0.16129032258064516"/>
  </r>
  <r>
    <d v="2025-11-17T00:00:00"/>
    <x v="36"/>
    <n v="10"/>
    <n v="12"/>
    <n v="2"/>
    <n v="62.61"/>
    <n v="2"/>
    <n v="0.2"/>
  </r>
  <r>
    <d v="2025-11-17T00:00:00"/>
    <x v="37"/>
    <n v="9"/>
    <n v="15"/>
    <n v="1"/>
    <n v="79.489999999999995"/>
    <n v="1"/>
    <n v="0.1111111111111111"/>
  </r>
  <r>
    <d v="2025-11-17T00:00:00"/>
    <x v="38"/>
    <n v="10"/>
    <n v="10"/>
    <n v="3"/>
    <n v="242.18"/>
    <n v="3"/>
    <n v="0.3"/>
  </r>
  <r>
    <d v="2025-11-17T00:00:00"/>
    <x v="46"/>
    <n v="38"/>
    <n v="53"/>
    <n v="6"/>
    <n v="200.72"/>
    <n v="6"/>
    <n v="0.15789473684210525"/>
  </r>
  <r>
    <d v="2025-11-17T00:00:00"/>
    <x v="43"/>
    <n v="30"/>
    <n v="35"/>
    <n v="1"/>
    <n v="28.22"/>
    <n v="1"/>
    <n v="3.3333333333333333E-2"/>
  </r>
  <r>
    <d v="2025-11-18T00:00:00"/>
    <x v="0"/>
    <n v="42"/>
    <n v="53"/>
    <n v="13"/>
    <n v="572.85"/>
    <n v="10"/>
    <n v="0.30952380952380953"/>
  </r>
  <r>
    <d v="2025-11-18T00:00:00"/>
    <x v="1"/>
    <n v="35"/>
    <n v="49"/>
    <n v="3"/>
    <n v="121.62"/>
    <n v="3"/>
    <n v="8.5714285714285715E-2"/>
  </r>
  <r>
    <d v="2025-11-18T00:00:00"/>
    <x v="2"/>
    <n v="28"/>
    <n v="39"/>
    <n v="4"/>
    <n v="154.97999999999999"/>
    <n v="4"/>
    <n v="0.14285714285714285"/>
  </r>
  <r>
    <d v="2025-11-18T00:00:00"/>
    <x v="39"/>
    <n v="22"/>
    <n v="25"/>
    <n v="3"/>
    <n v="99.74"/>
    <n v="2"/>
    <n v="0.13636363636363635"/>
  </r>
  <r>
    <d v="2025-11-18T00:00:00"/>
    <x v="48"/>
    <n v="64"/>
    <n v="100"/>
    <n v="15"/>
    <n v="326.31"/>
    <n v="14"/>
    <n v="0.234375"/>
  </r>
  <r>
    <d v="2025-11-18T00:00:00"/>
    <x v="48"/>
    <n v="4"/>
    <n v="8"/>
    <n v="1"/>
    <n v="34.450000000000003"/>
    <n v="1"/>
    <n v="0.25"/>
  </r>
  <r>
    <d v="2025-11-18T00:00:00"/>
    <x v="44"/>
    <n v="30"/>
    <n v="34"/>
    <n v="3"/>
    <n v="51.96"/>
    <n v="3"/>
    <n v="0.1"/>
  </r>
  <r>
    <d v="2025-11-18T00:00:00"/>
    <x v="3"/>
    <n v="46"/>
    <n v="68"/>
    <n v="9"/>
    <n v="321.92"/>
    <n v="8"/>
    <n v="0.19565217391304349"/>
  </r>
  <r>
    <d v="2025-11-18T00:00:00"/>
    <x v="4"/>
    <n v="5"/>
    <n v="8"/>
    <n v="1"/>
    <n v="16.71"/>
    <n v="1"/>
    <n v="0.2"/>
  </r>
  <r>
    <d v="2025-11-18T00:00:00"/>
    <x v="5"/>
    <n v="27"/>
    <n v="30"/>
    <n v="12"/>
    <n v="252.55"/>
    <n v="7"/>
    <n v="0.44444444444444442"/>
  </r>
  <r>
    <d v="2025-11-18T00:00:00"/>
    <x v="40"/>
    <n v="39"/>
    <n v="46"/>
    <n v="3"/>
    <n v="63.15"/>
    <n v="3"/>
    <n v="7.6923076923076927E-2"/>
  </r>
  <r>
    <d v="2025-11-18T00:00:00"/>
    <x v="41"/>
    <n v="52"/>
    <n v="70"/>
    <n v="10"/>
    <n v="225.99"/>
    <n v="10"/>
    <n v="0.19230769230769232"/>
  </r>
  <r>
    <d v="2025-11-18T00:00:00"/>
    <x v="6"/>
    <n v="111"/>
    <n v="145"/>
    <n v="12"/>
    <n v="283.3"/>
    <n v="12"/>
    <n v="0.10810810810810811"/>
  </r>
  <r>
    <d v="2025-11-18T00:00:00"/>
    <x v="7"/>
    <n v="132"/>
    <n v="202"/>
    <n v="27"/>
    <n v="818.49"/>
    <n v="21"/>
    <n v="0.20454545454545456"/>
  </r>
  <r>
    <d v="2025-11-18T00:00:00"/>
    <x v="7"/>
    <n v="1"/>
    <n v="1"/>
    <n v="1"/>
    <n v="29.55"/>
    <n v="1"/>
    <n v="1"/>
  </r>
  <r>
    <d v="2025-11-18T00:00:00"/>
    <x v="8"/>
    <n v="178"/>
    <n v="245"/>
    <n v="49"/>
    <n v="1220.9100000000001"/>
    <n v="46"/>
    <n v="0.2752808988764045"/>
  </r>
  <r>
    <d v="2025-11-18T00:00:00"/>
    <x v="9"/>
    <n v="61"/>
    <n v="73"/>
    <n v="7"/>
    <n v="163.75"/>
    <n v="7"/>
    <n v="0.11475409836065574"/>
  </r>
  <r>
    <d v="2025-11-18T00:00:00"/>
    <x v="10"/>
    <n v="76"/>
    <n v="94"/>
    <n v="18"/>
    <n v="556.94000000000005"/>
    <n v="17"/>
    <n v="0.23684210526315788"/>
  </r>
  <r>
    <d v="2025-11-18T00:00:00"/>
    <x v="11"/>
    <n v="32"/>
    <n v="40"/>
    <n v="14"/>
    <n v="388.53"/>
    <n v="10"/>
    <n v="0.4375"/>
  </r>
  <r>
    <d v="2025-11-18T00:00:00"/>
    <x v="12"/>
    <n v="152"/>
    <n v="225"/>
    <n v="33"/>
    <n v="1379.22"/>
    <n v="33"/>
    <n v="0.21710526315789475"/>
  </r>
  <r>
    <d v="2025-11-18T00:00:00"/>
    <x v="13"/>
    <n v="136"/>
    <n v="178"/>
    <n v="39"/>
    <n v="533.76"/>
    <n v="37"/>
    <n v="0.28676470588235292"/>
  </r>
  <r>
    <d v="2025-11-18T00:00:00"/>
    <x v="14"/>
    <n v="70"/>
    <n v="101"/>
    <n v="6"/>
    <n v="135.13"/>
    <n v="6"/>
    <n v="8.5714285714285715E-2"/>
  </r>
  <r>
    <d v="2025-11-18T00:00:00"/>
    <x v="15"/>
    <n v="59"/>
    <n v="86"/>
    <n v="22"/>
    <n v="516.29"/>
    <n v="19"/>
    <n v="0.3728813559322034"/>
  </r>
  <r>
    <d v="2025-11-18T00:00:00"/>
    <x v="16"/>
    <n v="76"/>
    <n v="98"/>
    <n v="8"/>
    <n v="97.34"/>
    <n v="8"/>
    <n v="0.10526315789473684"/>
  </r>
  <r>
    <d v="2025-11-18T00:00:00"/>
    <x v="16"/>
    <n v="2"/>
    <n v="2"/>
    <n v="1"/>
    <n v="22.96"/>
    <n v="1"/>
    <n v="0.5"/>
  </r>
  <r>
    <d v="2025-11-18T00:00:00"/>
    <x v="17"/>
    <n v="101"/>
    <n v="134"/>
    <n v="14"/>
    <n v="311.92"/>
    <n v="14"/>
    <n v="0.13861386138613863"/>
  </r>
  <r>
    <d v="2025-11-18T00:00:00"/>
    <x v="18"/>
    <n v="192"/>
    <n v="298"/>
    <n v="98"/>
    <n v="3552.14"/>
    <n v="73"/>
    <n v="0.51041666666666663"/>
  </r>
  <r>
    <d v="2025-11-18T00:00:00"/>
    <x v="19"/>
    <n v="39"/>
    <n v="53"/>
    <n v="49"/>
    <n v="1599.12"/>
    <n v="20"/>
    <n v="1.2564102564102564"/>
  </r>
  <r>
    <d v="2025-11-18T00:00:00"/>
    <x v="20"/>
    <n v="44"/>
    <n v="50"/>
    <n v="31"/>
    <n v="856.15"/>
    <n v="21"/>
    <n v="0.70454545454545459"/>
  </r>
  <r>
    <d v="2025-11-18T00:00:00"/>
    <x v="21"/>
    <n v="66"/>
    <n v="83"/>
    <n v="28"/>
    <n v="782.64"/>
    <n v="26"/>
    <n v="0.42424242424242425"/>
  </r>
  <r>
    <d v="2025-11-18T00:00:00"/>
    <x v="22"/>
    <n v="88"/>
    <n v="114"/>
    <n v="22"/>
    <n v="516.19000000000005"/>
    <n v="18"/>
    <n v="0.25"/>
  </r>
  <r>
    <d v="2025-11-18T00:00:00"/>
    <x v="23"/>
    <n v="46"/>
    <n v="62"/>
    <n v="7"/>
    <n v="257.89"/>
    <n v="6"/>
    <n v="0.15217391304347827"/>
  </r>
  <r>
    <d v="2025-11-18T00:00:00"/>
    <x v="24"/>
    <n v="16"/>
    <n v="26"/>
    <n v="7"/>
    <n v="215.19"/>
    <n v="5"/>
    <n v="0.4375"/>
  </r>
  <r>
    <d v="2025-11-18T00:00:00"/>
    <x v="25"/>
    <n v="14"/>
    <n v="14"/>
    <n v="7"/>
    <n v="208.29"/>
    <n v="7"/>
    <n v="0.5"/>
  </r>
  <r>
    <d v="2025-11-18T00:00:00"/>
    <x v="26"/>
    <n v="18"/>
    <n v="20"/>
    <n v="10"/>
    <n v="263.83999999999997"/>
    <n v="10"/>
    <n v="0.55555555555555558"/>
  </r>
  <r>
    <d v="2025-11-18T00:00:00"/>
    <x v="27"/>
    <n v="22"/>
    <n v="27"/>
    <n v="8"/>
    <n v="262.5"/>
    <n v="5"/>
    <n v="0.36363636363636365"/>
  </r>
  <r>
    <d v="2025-11-18T00:00:00"/>
    <x v="28"/>
    <n v="20"/>
    <n v="27"/>
    <n v="13"/>
    <n v="445.67"/>
    <n v="10"/>
    <n v="0.65"/>
  </r>
  <r>
    <d v="2025-11-18T00:00:00"/>
    <x v="29"/>
    <n v="223"/>
    <n v="333"/>
    <n v="61"/>
    <n v="2087.35"/>
    <n v="59"/>
    <n v="0.273542600896861"/>
  </r>
  <r>
    <d v="2025-11-18T00:00:00"/>
    <x v="42"/>
    <n v="33"/>
    <n v="50"/>
    <n v="16"/>
    <n v="469.14"/>
    <n v="11"/>
    <n v="0.48484848484848486"/>
  </r>
  <r>
    <d v="2025-11-18T00:00:00"/>
    <x v="30"/>
    <n v="73"/>
    <n v="106"/>
    <n v="26"/>
    <n v="868.18"/>
    <n v="12"/>
    <n v="0.35616438356164382"/>
  </r>
  <r>
    <d v="2025-11-18T00:00:00"/>
    <x v="31"/>
    <n v="22"/>
    <n v="26"/>
    <n v="7"/>
    <n v="175.05"/>
    <n v="6"/>
    <n v="0.31818181818181818"/>
  </r>
  <r>
    <d v="2025-11-18T00:00:00"/>
    <x v="32"/>
    <n v="44"/>
    <n v="57"/>
    <n v="23"/>
    <n v="612.70000000000005"/>
    <n v="19"/>
    <n v="0.52272727272727271"/>
  </r>
  <r>
    <d v="2025-11-18T00:00:00"/>
    <x v="33"/>
    <n v="29"/>
    <n v="41"/>
    <n v="30"/>
    <n v="2309.92"/>
    <n v="10"/>
    <n v="1.0344827586206897"/>
  </r>
  <r>
    <d v="2025-11-18T00:00:00"/>
    <x v="34"/>
    <n v="24"/>
    <n v="31"/>
    <n v="16"/>
    <n v="1107.19"/>
    <n v="8"/>
    <n v="0.66666666666666663"/>
  </r>
  <r>
    <d v="2025-11-18T00:00:00"/>
    <x v="35"/>
    <n v="36"/>
    <n v="46"/>
    <n v="6"/>
    <n v="72.75"/>
    <n v="6"/>
    <n v="0.16666666666666666"/>
  </r>
  <r>
    <d v="2025-11-18T00:00:00"/>
    <x v="45"/>
    <n v="35"/>
    <n v="40"/>
    <n v="4"/>
    <n v="48.23"/>
    <n v="4"/>
    <n v="0.11428571428571428"/>
  </r>
  <r>
    <d v="2025-11-18T00:00:00"/>
    <x v="36"/>
    <n v="15"/>
    <n v="20"/>
    <n v="1"/>
    <n v="31.41"/>
    <n v="1"/>
    <n v="6.6666666666666666E-2"/>
  </r>
  <r>
    <d v="2025-11-18T00:00:00"/>
    <x v="47"/>
    <n v="11"/>
    <n v="12"/>
    <n v="5"/>
    <n v="119.9"/>
    <n v="3"/>
    <n v="0.45454545454545453"/>
  </r>
  <r>
    <d v="2025-11-18T00:00:00"/>
    <x v="37"/>
    <n v="9"/>
    <n v="10"/>
    <n v="2"/>
    <n v="154.58000000000001"/>
    <n v="2"/>
    <n v="0.22222222222222221"/>
  </r>
  <r>
    <d v="2025-11-18T00:00:00"/>
    <x v="38"/>
    <n v="12"/>
    <n v="15"/>
    <n v="1"/>
    <n v="102.96"/>
    <n v="1"/>
    <n v="8.3333333333333329E-2"/>
  </r>
  <r>
    <d v="2025-11-18T00:00:00"/>
    <x v="46"/>
    <n v="36"/>
    <n v="48"/>
    <n v="2"/>
    <n v="80.63"/>
    <n v="2"/>
    <n v="5.5555555555555552E-2"/>
  </r>
  <r>
    <d v="2025-11-18T00:00:00"/>
    <x v="43"/>
    <n v="26"/>
    <n v="42"/>
    <n v="7"/>
    <n v="210.59"/>
    <n v="4"/>
    <n v="0.26923076923076922"/>
  </r>
  <r>
    <d v="2025-11-19T00:00:00"/>
    <x v="0"/>
    <n v="28"/>
    <n v="38"/>
    <n v="9"/>
    <n v="366.73"/>
    <n v="7"/>
    <n v="0.32142857142857145"/>
  </r>
  <r>
    <d v="2025-11-19T00:00:00"/>
    <x v="1"/>
    <n v="26"/>
    <n v="35"/>
    <n v="4"/>
    <n v="136.59"/>
    <n v="4"/>
    <n v="0.15384615384615385"/>
  </r>
  <r>
    <d v="2025-11-19T00:00:00"/>
    <x v="2"/>
    <n v="1"/>
    <n v="1"/>
    <n v="1"/>
    <n v="51.87"/>
    <n v="1"/>
    <n v="1"/>
  </r>
  <r>
    <d v="2025-11-19T00:00:00"/>
    <x v="39"/>
    <n v="18"/>
    <n v="22"/>
    <n v="2"/>
    <n v="63.67"/>
    <n v="2"/>
    <n v="0.1111111111111111"/>
  </r>
  <r>
    <d v="2025-11-19T00:00:00"/>
    <x v="48"/>
    <n v="53"/>
    <n v="84"/>
    <n v="8"/>
    <n v="207"/>
    <n v="8"/>
    <n v="0.15094339622641509"/>
  </r>
  <r>
    <d v="2025-11-19T00:00:00"/>
    <x v="44"/>
    <n v="31"/>
    <n v="37"/>
    <n v="6"/>
    <n v="91.88"/>
    <n v="3"/>
    <n v="0.19354838709677419"/>
  </r>
  <r>
    <d v="2025-11-19T00:00:00"/>
    <x v="3"/>
    <n v="40"/>
    <n v="59"/>
    <n v="7"/>
    <n v="258.05"/>
    <n v="7"/>
    <n v="0.17499999999999999"/>
  </r>
  <r>
    <d v="2025-11-19T00:00:00"/>
    <x v="5"/>
    <n v="30"/>
    <n v="36"/>
    <n v="3"/>
    <n v="56.75"/>
    <n v="3"/>
    <n v="0.1"/>
  </r>
  <r>
    <d v="2025-11-19T00:00:00"/>
    <x v="40"/>
    <n v="64"/>
    <n v="88"/>
    <n v="5"/>
    <n v="96.44"/>
    <n v="5"/>
    <n v="7.8125E-2"/>
  </r>
  <r>
    <d v="2025-11-19T00:00:00"/>
    <x v="41"/>
    <n v="44"/>
    <n v="51"/>
    <n v="7"/>
    <n v="152.31"/>
    <n v="7"/>
    <n v="0.15909090909090909"/>
  </r>
  <r>
    <d v="2025-11-19T00:00:00"/>
    <x v="6"/>
    <n v="104"/>
    <n v="146"/>
    <n v="20"/>
    <n v="495.55"/>
    <n v="20"/>
    <n v="0.19230769230769232"/>
  </r>
  <r>
    <d v="2025-11-19T00:00:00"/>
    <x v="7"/>
    <n v="118"/>
    <n v="194"/>
    <n v="53"/>
    <n v="1589.66"/>
    <n v="43"/>
    <n v="0.44915254237288138"/>
  </r>
  <r>
    <d v="2025-11-19T00:00:00"/>
    <x v="7"/>
    <n v="1"/>
    <n v="2"/>
    <n v="2"/>
    <n v="72.48"/>
    <n v="1"/>
    <n v="2"/>
  </r>
  <r>
    <d v="2025-11-19T00:00:00"/>
    <x v="8"/>
    <n v="185"/>
    <n v="266"/>
    <n v="62"/>
    <n v="1549.08"/>
    <n v="59"/>
    <n v="0.33513513513513515"/>
  </r>
  <r>
    <d v="2025-11-19T00:00:00"/>
    <x v="9"/>
    <n v="48"/>
    <n v="61"/>
    <n v="7"/>
    <n v="165.16"/>
    <n v="5"/>
    <n v="0.14583333333333334"/>
  </r>
  <r>
    <d v="2025-11-19T00:00:00"/>
    <x v="10"/>
    <n v="71"/>
    <n v="90"/>
    <n v="15"/>
    <n v="462.29"/>
    <n v="14"/>
    <n v="0.21126760563380281"/>
  </r>
  <r>
    <d v="2025-11-19T00:00:00"/>
    <x v="11"/>
    <n v="42"/>
    <n v="68"/>
    <n v="15"/>
    <n v="440.11"/>
    <n v="13"/>
    <n v="0.35714285714285715"/>
  </r>
  <r>
    <d v="2025-11-19T00:00:00"/>
    <x v="12"/>
    <n v="159"/>
    <n v="235"/>
    <n v="36"/>
    <n v="1535.05"/>
    <n v="35"/>
    <n v="0.22641509433962265"/>
  </r>
  <r>
    <d v="2025-11-19T00:00:00"/>
    <x v="12"/>
    <n v="11"/>
    <n v="14"/>
    <n v="1"/>
    <n v="52.82"/>
    <n v="1"/>
    <n v="9.0909090909090912E-2"/>
  </r>
  <r>
    <d v="2025-11-19T00:00:00"/>
    <x v="13"/>
    <n v="105"/>
    <n v="139"/>
    <n v="20"/>
    <n v="271.49"/>
    <n v="18"/>
    <n v="0.19047619047619047"/>
  </r>
  <r>
    <d v="2025-11-19T00:00:00"/>
    <x v="14"/>
    <n v="72"/>
    <n v="98"/>
    <n v="14"/>
    <n v="320.77999999999997"/>
    <n v="12"/>
    <n v="0.19444444444444445"/>
  </r>
  <r>
    <d v="2025-11-19T00:00:00"/>
    <x v="15"/>
    <n v="64"/>
    <n v="86"/>
    <n v="23"/>
    <n v="546.66"/>
    <n v="21"/>
    <n v="0.359375"/>
  </r>
  <r>
    <d v="2025-11-19T00:00:00"/>
    <x v="16"/>
    <n v="68"/>
    <n v="79"/>
    <n v="23"/>
    <n v="260.51"/>
    <n v="22"/>
    <n v="0.33823529411764708"/>
  </r>
  <r>
    <d v="2025-11-19T00:00:00"/>
    <x v="17"/>
    <n v="81"/>
    <n v="100"/>
    <n v="6"/>
    <n v="135.5"/>
    <n v="6"/>
    <n v="7.407407407407407E-2"/>
  </r>
  <r>
    <d v="2025-11-19T00:00:00"/>
    <x v="18"/>
    <n v="145"/>
    <n v="184"/>
    <n v="79"/>
    <n v="2849.74"/>
    <n v="65"/>
    <n v="0.54482758620689653"/>
  </r>
  <r>
    <d v="2025-11-19T00:00:00"/>
    <x v="19"/>
    <n v="53"/>
    <n v="75"/>
    <n v="24"/>
    <n v="785.61"/>
    <n v="14"/>
    <n v="0.45283018867924529"/>
  </r>
  <r>
    <d v="2025-11-19T00:00:00"/>
    <x v="20"/>
    <n v="35"/>
    <n v="44"/>
    <n v="20"/>
    <n v="594.83000000000004"/>
    <n v="15"/>
    <n v="0.5714285714285714"/>
  </r>
  <r>
    <d v="2025-11-19T00:00:00"/>
    <x v="21"/>
    <n v="72"/>
    <n v="108"/>
    <n v="58"/>
    <n v="1583.85"/>
    <n v="42"/>
    <n v="0.80555555555555558"/>
  </r>
  <r>
    <d v="2025-11-19T00:00:00"/>
    <x v="22"/>
    <n v="60"/>
    <n v="69"/>
    <n v="17"/>
    <n v="400.61"/>
    <n v="12"/>
    <n v="0.28333333333333333"/>
  </r>
  <r>
    <d v="2025-11-19T00:00:00"/>
    <x v="23"/>
    <n v="39"/>
    <n v="61"/>
    <n v="60"/>
    <n v="2231.15"/>
    <n v="15"/>
    <n v="1.5384615384615385"/>
  </r>
  <r>
    <d v="2025-11-19T00:00:00"/>
    <x v="24"/>
    <n v="25"/>
    <n v="30"/>
    <n v="7"/>
    <n v="213.18"/>
    <n v="4"/>
    <n v="0.28000000000000003"/>
  </r>
  <r>
    <d v="2025-11-19T00:00:00"/>
    <x v="25"/>
    <n v="21"/>
    <n v="26"/>
    <n v="7"/>
    <n v="199.93"/>
    <n v="7"/>
    <n v="0.33333333333333331"/>
  </r>
  <r>
    <d v="2025-11-19T00:00:00"/>
    <x v="26"/>
    <n v="23"/>
    <n v="29"/>
    <n v="19"/>
    <n v="502.45"/>
    <n v="11"/>
    <n v="0.82608695652173914"/>
  </r>
  <r>
    <d v="2025-11-19T00:00:00"/>
    <x v="27"/>
    <n v="25"/>
    <n v="26"/>
    <n v="10"/>
    <n v="334.94"/>
    <n v="4"/>
    <n v="0.4"/>
  </r>
  <r>
    <d v="2025-11-19T00:00:00"/>
    <x v="28"/>
    <n v="20"/>
    <n v="29"/>
    <n v="13"/>
    <n v="464.3"/>
    <n v="11"/>
    <n v="0.65"/>
  </r>
  <r>
    <d v="2025-11-19T00:00:00"/>
    <x v="29"/>
    <n v="188"/>
    <n v="278"/>
    <n v="60"/>
    <n v="2039.41"/>
    <n v="59"/>
    <n v="0.31914893617021278"/>
  </r>
  <r>
    <d v="2025-11-19T00:00:00"/>
    <x v="42"/>
    <n v="26"/>
    <n v="41"/>
    <n v="15"/>
    <n v="453.49"/>
    <n v="9"/>
    <n v="0.57692307692307687"/>
  </r>
  <r>
    <d v="2025-11-19T00:00:00"/>
    <x v="30"/>
    <n v="71"/>
    <n v="86"/>
    <n v="17"/>
    <n v="594.09"/>
    <n v="9"/>
    <n v="0.23943661971830985"/>
  </r>
  <r>
    <d v="2025-11-19T00:00:00"/>
    <x v="31"/>
    <n v="28"/>
    <n v="36"/>
    <n v="6"/>
    <n v="146.19999999999999"/>
    <n v="6"/>
    <n v="0.21428571428571427"/>
  </r>
  <r>
    <d v="2025-11-19T00:00:00"/>
    <x v="31"/>
    <n v="0"/>
    <n v="0"/>
    <n v="1"/>
    <n v="46.56"/>
    <n v="1"/>
    <n v="0"/>
  </r>
  <r>
    <d v="2025-11-19T00:00:00"/>
    <x v="32"/>
    <n v="25"/>
    <n v="36"/>
    <n v="10"/>
    <n v="254.3"/>
    <n v="9"/>
    <n v="0.4"/>
  </r>
  <r>
    <d v="2025-11-19T00:00:00"/>
    <x v="33"/>
    <n v="25"/>
    <n v="35"/>
    <n v="8"/>
    <n v="599.59"/>
    <n v="7"/>
    <n v="0.32"/>
  </r>
  <r>
    <d v="2025-11-19T00:00:00"/>
    <x v="34"/>
    <n v="26"/>
    <n v="35"/>
    <n v="6"/>
    <n v="431.43"/>
    <n v="4"/>
    <n v="0.23076923076923078"/>
  </r>
  <r>
    <d v="2025-11-19T00:00:00"/>
    <x v="35"/>
    <n v="29"/>
    <n v="34"/>
    <n v="2"/>
    <n v="27"/>
    <n v="2"/>
    <n v="6.8965517241379309E-2"/>
  </r>
  <r>
    <d v="2025-11-19T00:00:00"/>
    <x v="45"/>
    <n v="23"/>
    <n v="26"/>
    <n v="5"/>
    <n v="59.67"/>
    <n v="4"/>
    <n v="0.21739130434782608"/>
  </r>
  <r>
    <d v="2025-11-19T00:00:00"/>
    <x v="47"/>
    <n v="10"/>
    <n v="11"/>
    <n v="4"/>
    <n v="104.94"/>
    <n v="4"/>
    <n v="0.4"/>
  </r>
  <r>
    <d v="2025-11-19T00:00:00"/>
    <x v="37"/>
    <n v="6"/>
    <n v="13"/>
    <n v="4"/>
    <n v="339.58"/>
    <n v="3"/>
    <n v="0.66666666666666663"/>
  </r>
  <r>
    <d v="2025-11-19T00:00:00"/>
    <x v="38"/>
    <n v="10"/>
    <n v="19"/>
    <n v="3"/>
    <n v="276.32"/>
    <n v="2"/>
    <n v="0.3"/>
  </r>
  <r>
    <d v="2025-11-19T00:00:00"/>
    <x v="46"/>
    <n v="34"/>
    <n v="49"/>
    <n v="16"/>
    <n v="541.69000000000005"/>
    <n v="11"/>
    <n v="0.47058823529411764"/>
  </r>
  <r>
    <d v="2025-11-19T00:00:00"/>
    <x v="43"/>
    <n v="21"/>
    <n v="27"/>
    <n v="7"/>
    <n v="200.12"/>
    <n v="3"/>
    <n v="0.33333333333333331"/>
  </r>
  <r>
    <d v="2025-11-20T00:00:00"/>
    <x v="0"/>
    <n v="37"/>
    <n v="49"/>
    <n v="10"/>
    <n v="407.24"/>
    <n v="7"/>
    <n v="0.27027027027027029"/>
  </r>
  <r>
    <d v="2020-11-01T00:00:00"/>
    <x v="1"/>
    <n v="34"/>
    <n v="45"/>
    <n v="21"/>
    <n v="768.79"/>
    <n v="11"/>
    <n v="0.61764705882352944"/>
  </r>
  <r>
    <d v="2020-11-01T00:00:00"/>
    <x v="2"/>
    <n v="8"/>
    <n v="9"/>
    <n v="3"/>
    <n v="97.63"/>
    <n v="2"/>
    <n v="0.375"/>
  </r>
  <r>
    <d v="2020-11-01T00:00:00"/>
    <x v="39"/>
    <n v="11"/>
    <n v="17"/>
    <n v="3"/>
    <n v="88.4"/>
    <n v="2"/>
    <n v="0.27272727272727271"/>
  </r>
  <r>
    <d v="2020-11-01T00:00:00"/>
    <x v="48"/>
    <n v="42"/>
    <n v="65"/>
    <n v="14"/>
    <n v="339.82"/>
    <n v="13"/>
    <n v="0.33333333333333331"/>
  </r>
  <r>
    <d v="2020-11-01T00:00:00"/>
    <x v="44"/>
    <n v="16"/>
    <n v="25"/>
    <n v="4"/>
    <n v="60.08"/>
    <n v="4"/>
    <n v="0.25"/>
  </r>
  <r>
    <d v="2020-11-01T00:00:00"/>
    <x v="3"/>
    <n v="27"/>
    <n v="57"/>
    <n v="5"/>
    <n v="200.92"/>
    <n v="4"/>
    <n v="0.18518518518518517"/>
  </r>
  <r>
    <d v="2020-11-01T00:00:00"/>
    <x v="49"/>
    <n v="10"/>
    <n v="14"/>
    <n v="1"/>
    <n v="27.73"/>
    <n v="1"/>
    <n v="0.1"/>
  </r>
  <r>
    <d v="2020-11-01T00:00:00"/>
    <x v="4"/>
    <n v="6"/>
    <n v="9"/>
    <n v="1"/>
    <n v="17.14"/>
    <n v="1"/>
    <n v="0.16666666666666666"/>
  </r>
  <r>
    <d v="2020-11-01T00:00:00"/>
    <x v="5"/>
    <n v="33"/>
    <n v="37"/>
    <n v="8"/>
    <n v="180.74"/>
    <n v="5"/>
    <n v="0.24242424242424243"/>
  </r>
  <r>
    <d v="2020-11-01T00:00:00"/>
    <x v="40"/>
    <n v="41"/>
    <n v="52"/>
    <n v="4"/>
    <n v="84.09"/>
    <n v="4"/>
    <n v="9.7560975609756101E-2"/>
  </r>
  <r>
    <d v="2025-11-20T00:00:00"/>
    <x v="41"/>
    <n v="43"/>
    <n v="57"/>
    <n v="10"/>
    <n v="209.25"/>
    <n v="10"/>
    <n v="0.23255813953488372"/>
  </r>
  <r>
    <d v="2025-11-20T00:00:00"/>
    <x v="6"/>
    <n v="92"/>
    <n v="142"/>
    <n v="15"/>
    <n v="375.13"/>
    <n v="15"/>
    <n v="0.16304347826086957"/>
  </r>
  <r>
    <d v="2025-11-20T00:00:00"/>
    <x v="7"/>
    <n v="110"/>
    <n v="170"/>
    <n v="34"/>
    <n v="1014.26"/>
    <n v="30"/>
    <n v="0.30909090909090908"/>
  </r>
  <r>
    <d v="2025-11-20T00:00:00"/>
    <x v="8"/>
    <n v="143"/>
    <n v="188"/>
    <n v="35"/>
    <n v="880.19"/>
    <n v="34"/>
    <n v="0.24475524475524477"/>
  </r>
  <r>
    <d v="2025-11-20T00:00:00"/>
    <x v="9"/>
    <n v="57"/>
    <n v="71"/>
    <n v="7"/>
    <n v="154.49"/>
    <n v="7"/>
    <n v="0.12280701754385964"/>
  </r>
  <r>
    <d v="2025-11-20T00:00:00"/>
    <x v="10"/>
    <n v="80"/>
    <n v="110"/>
    <n v="21"/>
    <n v="635.91999999999996"/>
    <n v="19"/>
    <n v="0.26250000000000001"/>
  </r>
  <r>
    <d v="2025-11-20T00:00:00"/>
    <x v="11"/>
    <n v="59"/>
    <n v="82"/>
    <n v="25"/>
    <n v="701.15"/>
    <n v="19"/>
    <n v="0.42372881355932202"/>
  </r>
  <r>
    <d v="2025-11-20T00:00:00"/>
    <x v="12"/>
    <n v="170"/>
    <n v="262"/>
    <n v="34"/>
    <n v="1424.69"/>
    <n v="30"/>
    <n v="0.2"/>
  </r>
  <r>
    <d v="2025-11-20T00:00:00"/>
    <x v="12"/>
    <n v="5"/>
    <n v="7"/>
    <n v="1"/>
    <n v="48.73"/>
    <n v="1"/>
    <n v="0.2"/>
  </r>
  <r>
    <d v="2025-11-20T00:00:00"/>
    <x v="13"/>
    <n v="96"/>
    <n v="127"/>
    <n v="12"/>
    <n v="166.27"/>
    <n v="12"/>
    <n v="0.125"/>
  </r>
  <r>
    <d v="2025-11-20T00:00:00"/>
    <x v="13"/>
    <n v="3"/>
    <n v="3"/>
    <n v="3"/>
    <n v="56.5"/>
    <n v="3"/>
    <n v="1"/>
  </r>
  <r>
    <d v="2025-11-20T00:00:00"/>
    <x v="14"/>
    <n v="54"/>
    <n v="75"/>
    <n v="10"/>
    <n v="233.95"/>
    <n v="10"/>
    <n v="0.18518518518518517"/>
  </r>
  <r>
    <d v="2025-11-20T00:00:00"/>
    <x v="15"/>
    <n v="71"/>
    <n v="96"/>
    <n v="11"/>
    <n v="261.44"/>
    <n v="11"/>
    <n v="0.15492957746478872"/>
  </r>
  <r>
    <d v="2025-11-20T00:00:00"/>
    <x v="16"/>
    <n v="101"/>
    <n v="131"/>
    <n v="15"/>
    <n v="174.68"/>
    <n v="15"/>
    <n v="0.14851485148514851"/>
  </r>
  <r>
    <d v="2025-11-20T00:00:00"/>
    <x v="17"/>
    <n v="62"/>
    <n v="83"/>
    <n v="11"/>
    <n v="235.04"/>
    <n v="11"/>
    <n v="0.17741935483870969"/>
  </r>
  <r>
    <d v="2025-11-20T00:00:00"/>
    <x v="18"/>
    <n v="257"/>
    <n v="329"/>
    <n v="108"/>
    <n v="3932.72"/>
    <n v="86"/>
    <n v="0.42023346303501946"/>
  </r>
  <r>
    <d v="2025-11-20T00:00:00"/>
    <x v="19"/>
    <n v="21"/>
    <n v="26"/>
    <n v="8"/>
    <n v="248.35"/>
    <n v="6"/>
    <n v="0.38095238095238093"/>
  </r>
  <r>
    <d v="2025-11-20T00:00:00"/>
    <x v="20"/>
    <n v="29"/>
    <n v="43"/>
    <n v="37"/>
    <n v="1119.52"/>
    <n v="25"/>
    <n v="1.2758620689655173"/>
  </r>
  <r>
    <d v="2025-11-20T00:00:00"/>
    <x v="21"/>
    <n v="60"/>
    <n v="90"/>
    <n v="45"/>
    <n v="1224.83"/>
    <n v="37"/>
    <n v="0.75"/>
  </r>
  <r>
    <d v="2025-11-20T00:00:00"/>
    <x v="22"/>
    <n v="55"/>
    <n v="65"/>
    <n v="23"/>
    <n v="541.47"/>
    <n v="20"/>
    <n v="0.41818181818181815"/>
  </r>
  <r>
    <d v="2025-11-20T00:00:00"/>
    <x v="23"/>
    <n v="46"/>
    <n v="65"/>
    <n v="7"/>
    <n v="266.42"/>
    <n v="7"/>
    <n v="0.15217391304347827"/>
  </r>
  <r>
    <d v="2025-11-20T00:00:00"/>
    <x v="24"/>
    <n v="19"/>
    <n v="25"/>
    <n v="4"/>
    <n v="131.54"/>
    <n v="4"/>
    <n v="0.21052631578947367"/>
  </r>
  <r>
    <d v="2025-11-20T00:00:00"/>
    <x v="25"/>
    <n v="19"/>
    <n v="28"/>
    <n v="11"/>
    <n v="336.17"/>
    <n v="6"/>
    <n v="0.57894736842105265"/>
  </r>
  <r>
    <d v="2025-11-20T00:00:00"/>
    <x v="26"/>
    <n v="18"/>
    <n v="29"/>
    <n v="10"/>
    <n v="258.49"/>
    <n v="9"/>
    <n v="0.55555555555555558"/>
  </r>
  <r>
    <d v="2025-11-20T00:00:00"/>
    <x v="27"/>
    <n v="25"/>
    <n v="33"/>
    <n v="11"/>
    <n v="366.48"/>
    <n v="7"/>
    <n v="0.44"/>
  </r>
  <r>
    <d v="2025-11-20T00:00:00"/>
    <x v="28"/>
    <n v="20"/>
    <n v="28"/>
    <n v="9"/>
    <n v="277.47000000000003"/>
    <n v="7"/>
    <n v="0.45"/>
  </r>
  <r>
    <d v="2025-11-20T00:00:00"/>
    <x v="29"/>
    <n v="201"/>
    <n v="283"/>
    <n v="62"/>
    <n v="2130.9699999999998"/>
    <n v="56"/>
    <n v="0.30845771144278605"/>
  </r>
  <r>
    <d v="2025-11-20T00:00:00"/>
    <x v="42"/>
    <n v="27"/>
    <n v="42"/>
    <n v="8"/>
    <n v="228.92"/>
    <n v="7"/>
    <n v="0.29629629629629628"/>
  </r>
  <r>
    <d v="2025-11-20T00:00:00"/>
    <x v="30"/>
    <n v="54"/>
    <n v="93"/>
    <n v="23"/>
    <n v="801.06"/>
    <n v="8"/>
    <n v="0.42592592592592593"/>
  </r>
  <r>
    <d v="2025-11-20T00:00:00"/>
    <x v="31"/>
    <n v="18"/>
    <n v="21"/>
    <n v="14"/>
    <n v="365.99"/>
    <n v="4"/>
    <n v="0.77777777777777779"/>
  </r>
  <r>
    <d v="2025-11-20T00:00:00"/>
    <x v="32"/>
    <n v="19"/>
    <n v="24"/>
    <n v="7"/>
    <n v="180.96"/>
    <n v="7"/>
    <n v="0.36842105263157893"/>
  </r>
  <r>
    <d v="2025-11-20T00:00:00"/>
    <x v="33"/>
    <n v="33"/>
    <n v="58"/>
    <n v="40"/>
    <n v="3022.8"/>
    <n v="12"/>
    <n v="1.2121212121212122"/>
  </r>
  <r>
    <d v="2025-11-20T00:00:00"/>
    <x v="34"/>
    <n v="30"/>
    <n v="36"/>
    <n v="10"/>
    <n v="720.3"/>
    <n v="6"/>
    <n v="0.33333333333333331"/>
  </r>
  <r>
    <d v="2025-11-20T00:00:00"/>
    <x v="35"/>
    <n v="24"/>
    <n v="33"/>
    <n v="2"/>
    <n v="29.81"/>
    <n v="2"/>
    <n v="8.3333333333333329E-2"/>
  </r>
  <r>
    <d v="2025-11-20T00:00:00"/>
    <x v="45"/>
    <n v="36"/>
    <n v="41"/>
    <n v="2"/>
    <n v="25.92"/>
    <n v="2"/>
    <n v="5.5555555555555552E-2"/>
  </r>
  <r>
    <d v="2025-11-20T00:00:00"/>
    <x v="45"/>
    <n v="0"/>
    <n v="0"/>
    <n v="1"/>
    <n v="17.350000000000001"/>
    <n v="1"/>
    <n v="0"/>
  </r>
  <r>
    <d v="2025-11-20T00:00:00"/>
    <x v="47"/>
    <n v="14"/>
    <n v="19"/>
    <n v="13"/>
    <n v="329.89"/>
    <n v="3"/>
    <n v="0.9285714285714286"/>
  </r>
  <r>
    <d v="2025-11-20T00:00:00"/>
    <x v="37"/>
    <n v="8"/>
    <n v="10"/>
    <n v="7"/>
    <n v="531.16"/>
    <n v="4"/>
    <n v="0.875"/>
  </r>
  <r>
    <d v="2025-11-20T00:00:00"/>
    <x v="38"/>
    <n v="8"/>
    <n v="9"/>
    <n v="4"/>
    <n v="376.74"/>
    <n v="3"/>
    <n v="0.5"/>
  </r>
  <r>
    <d v="2025-11-20T00:00:00"/>
    <x v="46"/>
    <n v="37"/>
    <n v="43"/>
    <n v="5"/>
    <n v="157.03"/>
    <n v="5"/>
    <n v="0.13513513513513514"/>
  </r>
  <r>
    <d v="2025-11-20T00:00:00"/>
    <x v="43"/>
    <n v="21"/>
    <n v="33"/>
    <n v="12"/>
    <n v="376.78"/>
    <n v="9"/>
    <n v="0.5714285714285714"/>
  </r>
  <r>
    <d v="2025-11-21T00:00:00"/>
    <x v="0"/>
    <n v="27"/>
    <n v="36"/>
    <n v="9"/>
    <n v="372.04"/>
    <n v="4"/>
    <n v="0.33333333333333331"/>
  </r>
  <r>
    <d v="2025-11-21T00:00:00"/>
    <x v="1"/>
    <n v="23"/>
    <n v="25"/>
    <n v="8"/>
    <n v="299.68"/>
    <n v="7"/>
    <n v="0.34782608695652173"/>
  </r>
  <r>
    <d v="2025-11-21T00:00:00"/>
    <x v="2"/>
    <n v="16"/>
    <n v="19"/>
    <n v="2"/>
    <n v="72.64"/>
    <n v="2"/>
    <n v="0.125"/>
  </r>
  <r>
    <d v="2025-11-21T00:00:00"/>
    <x v="48"/>
    <n v="30"/>
    <n v="47"/>
    <n v="4"/>
    <n v="111.45"/>
    <n v="4"/>
    <n v="0.13333333333333333"/>
  </r>
  <r>
    <d v="2025-11-21T00:00:00"/>
    <x v="44"/>
    <n v="15"/>
    <n v="19"/>
    <n v="3"/>
    <n v="43.86"/>
    <n v="3"/>
    <n v="0.2"/>
  </r>
  <r>
    <d v="2025-11-21T00:00:00"/>
    <x v="3"/>
    <n v="32"/>
    <n v="40"/>
    <n v="6"/>
    <n v="219.55"/>
    <n v="6"/>
    <n v="0.1875"/>
  </r>
  <r>
    <d v="2025-11-21T00:00:00"/>
    <x v="4"/>
    <n v="5"/>
    <n v="10"/>
    <n v="2"/>
    <n v="33.44"/>
    <n v="2"/>
    <n v="0.4"/>
  </r>
  <r>
    <d v="2025-11-21T00:00:00"/>
    <x v="5"/>
    <n v="23"/>
    <n v="32"/>
    <n v="1"/>
    <n v="25.25"/>
    <n v="1"/>
    <n v="4.3478260869565216E-2"/>
  </r>
  <r>
    <d v="2025-11-21T00:00:00"/>
    <x v="40"/>
    <n v="37"/>
    <n v="49"/>
    <n v="3"/>
    <n v="52.79"/>
    <n v="3"/>
    <n v="8.1081081081081086E-2"/>
  </r>
  <r>
    <d v="2025-11-21T00:00:00"/>
    <x v="41"/>
    <n v="27"/>
    <n v="34"/>
    <n v="5"/>
    <n v="102.29"/>
    <n v="5"/>
    <n v="0.18518518518518517"/>
  </r>
  <r>
    <d v="2025-11-21T00:00:00"/>
    <x v="6"/>
    <n v="77"/>
    <n v="111"/>
    <n v="13"/>
    <n v="321.52999999999997"/>
    <n v="11"/>
    <n v="0.16883116883116883"/>
  </r>
  <r>
    <d v="2025-11-21T00:00:00"/>
    <x v="7"/>
    <n v="99"/>
    <n v="138"/>
    <n v="35"/>
    <n v="1043.04"/>
    <n v="28"/>
    <n v="0.35353535353535354"/>
  </r>
  <r>
    <d v="2025-11-21T00:00:00"/>
    <x v="8"/>
    <n v="173"/>
    <n v="242"/>
    <n v="46"/>
    <n v="1130.8699999999999"/>
    <n v="40"/>
    <n v="0.26589595375722541"/>
  </r>
  <r>
    <d v="2025-11-21T00:00:00"/>
    <x v="9"/>
    <n v="53"/>
    <n v="84"/>
    <n v="13"/>
    <n v="285.3"/>
    <n v="12"/>
    <n v="0.24528301886792453"/>
  </r>
  <r>
    <d v="2025-11-21T00:00:00"/>
    <x v="10"/>
    <n v="85"/>
    <n v="107"/>
    <n v="28"/>
    <n v="874.17"/>
    <n v="26"/>
    <n v="0.32941176470588235"/>
  </r>
  <r>
    <d v="2025-11-21T00:00:00"/>
    <x v="11"/>
    <n v="37"/>
    <n v="64"/>
    <n v="20"/>
    <n v="563.20000000000005"/>
    <n v="18"/>
    <n v="0.54054054054054057"/>
  </r>
  <r>
    <d v="2025-11-21T00:00:00"/>
    <x v="12"/>
    <n v="125"/>
    <n v="162"/>
    <n v="28"/>
    <n v="1174.82"/>
    <n v="27"/>
    <n v="0.224"/>
  </r>
  <r>
    <d v="2025-11-21T00:00:00"/>
    <x v="13"/>
    <n v="94"/>
    <n v="132"/>
    <n v="12"/>
    <n v="163.72"/>
    <n v="12"/>
    <n v="0.1276595744680851"/>
  </r>
  <r>
    <d v="2025-11-21T00:00:00"/>
    <x v="14"/>
    <n v="83"/>
    <n v="105"/>
    <n v="8"/>
    <n v="189.63"/>
    <n v="7"/>
    <n v="9.6385542168674704E-2"/>
  </r>
  <r>
    <d v="2025-11-21T00:00:00"/>
    <x v="15"/>
    <n v="69"/>
    <n v="100"/>
    <n v="18"/>
    <n v="438.28"/>
    <n v="18"/>
    <n v="0.2608695652173913"/>
  </r>
  <r>
    <d v="2025-11-21T00:00:00"/>
    <x v="16"/>
    <n v="48"/>
    <n v="62"/>
    <n v="7"/>
    <n v="76.55"/>
    <n v="7"/>
    <n v="0.14583333333333334"/>
  </r>
  <r>
    <d v="2025-11-21T00:00:00"/>
    <x v="16"/>
    <n v="1"/>
    <n v="1"/>
    <n v="1"/>
    <n v="20.350000000000001"/>
    <n v="1"/>
    <n v="1"/>
  </r>
  <r>
    <d v="2025-11-21T00:00:00"/>
    <x v="17"/>
    <n v="49"/>
    <n v="63"/>
    <n v="6"/>
    <n v="124.1"/>
    <n v="5"/>
    <n v="0.12244897959183673"/>
  </r>
  <r>
    <d v="2025-11-21T00:00:00"/>
    <x v="18"/>
    <n v="154"/>
    <n v="230"/>
    <n v="99"/>
    <n v="3581.62"/>
    <n v="74"/>
    <n v="0.6428571428571429"/>
  </r>
  <r>
    <d v="2025-11-21T00:00:00"/>
    <x v="19"/>
    <n v="26"/>
    <n v="29"/>
    <n v="17"/>
    <n v="553.41999999999996"/>
    <n v="11"/>
    <n v="0.65384615384615385"/>
  </r>
  <r>
    <d v="2025-11-21T00:00:00"/>
    <x v="20"/>
    <n v="25"/>
    <n v="29"/>
    <n v="18"/>
    <n v="550.74"/>
    <n v="14"/>
    <n v="0.72"/>
  </r>
  <r>
    <d v="2025-11-21T00:00:00"/>
    <x v="21"/>
    <n v="45"/>
    <n v="50"/>
    <n v="31"/>
    <n v="862.23"/>
    <n v="24"/>
    <n v="0.68888888888888888"/>
  </r>
  <r>
    <d v="2025-11-21T00:00:00"/>
    <x v="22"/>
    <n v="69"/>
    <n v="83"/>
    <n v="16"/>
    <n v="390.87"/>
    <n v="16"/>
    <n v="0.2318840579710145"/>
  </r>
  <r>
    <d v="2025-11-21T00:00:00"/>
    <x v="23"/>
    <n v="57"/>
    <n v="87"/>
    <n v="11"/>
    <n v="424.4"/>
    <n v="10"/>
    <n v="0.19298245614035087"/>
  </r>
  <r>
    <d v="2025-11-21T00:00:00"/>
    <x v="24"/>
    <n v="11"/>
    <n v="20"/>
    <n v="3"/>
    <n v="93.65"/>
    <n v="3"/>
    <n v="0.27272727272727271"/>
  </r>
  <r>
    <d v="2025-11-21T00:00:00"/>
    <x v="25"/>
    <n v="21"/>
    <n v="29"/>
    <n v="6"/>
    <n v="174.17"/>
    <n v="6"/>
    <n v="0.2857142857142857"/>
  </r>
  <r>
    <d v="2025-11-21T00:00:00"/>
    <x v="26"/>
    <n v="20"/>
    <n v="22"/>
    <n v="8"/>
    <n v="215.54"/>
    <n v="7"/>
    <n v="0.4"/>
  </r>
  <r>
    <d v="2025-11-21T00:00:00"/>
    <x v="27"/>
    <n v="10"/>
    <n v="16"/>
    <n v="3"/>
    <n v="119.3"/>
    <n v="3"/>
    <n v="0.3"/>
  </r>
  <r>
    <d v="2025-11-21T00:00:00"/>
    <x v="28"/>
    <n v="12"/>
    <n v="17"/>
    <n v="3"/>
    <n v="103.74"/>
    <n v="3"/>
    <n v="0.25"/>
  </r>
  <r>
    <d v="2025-11-21T00:00:00"/>
    <x v="29"/>
    <n v="229"/>
    <n v="277"/>
    <n v="32"/>
    <n v="1114.57"/>
    <n v="31"/>
    <n v="0.13973799126637554"/>
  </r>
  <r>
    <d v="2025-11-21T00:00:00"/>
    <x v="42"/>
    <n v="26"/>
    <n v="31"/>
    <n v="7"/>
    <n v="219.25"/>
    <n v="5"/>
    <n v="0.26923076923076922"/>
  </r>
  <r>
    <d v="2025-11-21T00:00:00"/>
    <x v="30"/>
    <n v="53"/>
    <n v="71"/>
    <n v="21"/>
    <n v="709.77"/>
    <n v="12"/>
    <n v="0.39622641509433965"/>
  </r>
  <r>
    <d v="2025-11-21T00:00:00"/>
    <x v="31"/>
    <n v="8"/>
    <n v="12"/>
    <n v="1"/>
    <n v="26.67"/>
    <n v="1"/>
    <n v="0.125"/>
  </r>
  <r>
    <d v="2025-11-21T00:00:00"/>
    <x v="31"/>
    <n v="0"/>
    <n v="0"/>
    <n v="1"/>
    <n v="38.58"/>
    <n v="1"/>
    <n v="0"/>
  </r>
  <r>
    <d v="2025-11-21T00:00:00"/>
    <x v="32"/>
    <n v="18"/>
    <n v="20"/>
    <n v="8"/>
    <n v="208.19"/>
    <n v="8"/>
    <n v="0.44444444444444442"/>
  </r>
  <r>
    <d v="2025-11-21T00:00:00"/>
    <x v="33"/>
    <n v="22"/>
    <n v="30"/>
    <n v="9"/>
    <n v="720.91"/>
    <n v="6"/>
    <n v="0.40909090909090912"/>
  </r>
  <r>
    <d v="2025-11-21T00:00:00"/>
    <x v="34"/>
    <n v="18"/>
    <n v="28"/>
    <n v="5"/>
    <n v="321.89999999999998"/>
    <n v="5"/>
    <n v="0.27777777777777779"/>
  </r>
  <r>
    <d v="2025-11-21T00:00:00"/>
    <x v="35"/>
    <n v="21"/>
    <n v="25"/>
    <n v="1"/>
    <n v="11.95"/>
    <n v="1"/>
    <n v="4.7619047619047616E-2"/>
  </r>
  <r>
    <d v="2025-11-21T00:00:00"/>
    <x v="36"/>
    <n v="12"/>
    <n v="12"/>
    <n v="1"/>
    <n v="40.17"/>
    <n v="1"/>
    <n v="8.3333333333333329E-2"/>
  </r>
  <r>
    <d v="2025-11-21T00:00:00"/>
    <x v="36"/>
    <n v="0"/>
    <n v="0"/>
    <n v="1"/>
    <n v="49.05"/>
    <n v="1"/>
    <n v="0"/>
  </r>
  <r>
    <d v="2025-11-21T00:00:00"/>
    <x v="38"/>
    <n v="4"/>
    <n v="4"/>
    <n v="1"/>
    <n v="74.989999999999995"/>
    <n v="1"/>
    <n v="0.25"/>
  </r>
  <r>
    <d v="2025-11-21T00:00:00"/>
    <x v="46"/>
    <n v="33"/>
    <n v="41"/>
    <n v="4"/>
    <n v="117.35"/>
    <n v="4"/>
    <n v="0.12121212121212122"/>
  </r>
  <r>
    <d v="2025-11-21T00:00:00"/>
    <x v="43"/>
    <n v="23"/>
    <n v="29"/>
    <n v="3"/>
    <n v="86.52"/>
    <n v="2"/>
    <n v="0.13043478260869565"/>
  </r>
  <r>
    <d v="2025-11-22T00:00:00"/>
    <x v="0"/>
    <n v="28"/>
    <n v="32"/>
    <n v="4"/>
    <n v="162.44"/>
    <n v="3"/>
    <n v="0.14285714285714285"/>
  </r>
  <r>
    <d v="2025-11-22T00:00:00"/>
    <x v="0"/>
    <n v="1"/>
    <n v="2"/>
    <n v="1"/>
    <n v="63.11"/>
    <n v="1"/>
    <n v="1"/>
  </r>
  <r>
    <d v="2025-11-22T00:00:00"/>
    <x v="1"/>
    <n v="25"/>
    <n v="29"/>
    <n v="9"/>
    <n v="324.94"/>
    <n v="6"/>
    <n v="0.36"/>
  </r>
  <r>
    <d v="2025-11-22T00:00:00"/>
    <x v="2"/>
    <n v="11"/>
    <n v="13"/>
    <n v="2"/>
    <n v="75.09"/>
    <n v="2"/>
    <n v="0.18181818181818182"/>
  </r>
  <r>
    <d v="2025-11-22T00:00:00"/>
    <x v="39"/>
    <n v="18"/>
    <n v="22"/>
    <n v="7"/>
    <n v="227.74"/>
    <n v="7"/>
    <n v="0.3888888888888889"/>
  </r>
  <r>
    <d v="2025-11-22T00:00:00"/>
    <x v="48"/>
    <n v="56"/>
    <n v="84"/>
    <n v="6"/>
    <n v="160.11000000000001"/>
    <n v="6"/>
    <n v="0.10714285714285714"/>
  </r>
  <r>
    <d v="2025-11-22T00:00:00"/>
    <x v="48"/>
    <n v="3"/>
    <n v="5"/>
    <n v="1"/>
    <n v="28.01"/>
    <n v="1"/>
    <n v="0.33333333333333331"/>
  </r>
  <r>
    <d v="2025-11-22T00:00:00"/>
    <x v="44"/>
    <n v="17"/>
    <n v="24"/>
    <n v="5"/>
    <n v="79.59"/>
    <n v="5"/>
    <n v="0.29411764705882354"/>
  </r>
  <r>
    <d v="2025-11-22T00:00:00"/>
    <x v="3"/>
    <n v="24"/>
    <n v="37"/>
    <n v="2"/>
    <n v="65.02"/>
    <n v="2"/>
    <n v="8.3333333333333329E-2"/>
  </r>
  <r>
    <d v="2025-11-22T00:00:00"/>
    <x v="4"/>
    <n v="10"/>
    <n v="14"/>
    <n v="2"/>
    <n v="31.36"/>
    <n v="1"/>
    <n v="0.2"/>
  </r>
  <r>
    <d v="2025-11-22T00:00:00"/>
    <x v="5"/>
    <n v="23"/>
    <n v="27"/>
    <n v="3"/>
    <n v="60.14"/>
    <n v="3"/>
    <n v="0.13043478260869565"/>
  </r>
  <r>
    <d v="2025-11-22T00:00:00"/>
    <x v="40"/>
    <n v="46"/>
    <n v="61"/>
    <n v="6"/>
    <n v="121.35"/>
    <n v="6"/>
    <n v="0.13043478260869565"/>
  </r>
  <r>
    <d v="2025-11-22T00:00:00"/>
    <x v="41"/>
    <n v="41"/>
    <n v="47"/>
    <n v="8"/>
    <n v="163.21"/>
    <n v="8"/>
    <n v="0.1951219512195122"/>
  </r>
  <r>
    <d v="2025-11-22T00:00:00"/>
    <x v="6"/>
    <n v="94"/>
    <n v="134"/>
    <n v="15"/>
    <n v="369.37"/>
    <n v="15"/>
    <n v="0.15957446808510639"/>
  </r>
  <r>
    <d v="2025-11-22T00:00:00"/>
    <x v="6"/>
    <n v="2"/>
    <n v="3"/>
    <n v="1"/>
    <n v="38.409999999999997"/>
    <n v="1"/>
    <n v="0.5"/>
  </r>
  <r>
    <d v="2025-11-22T00:00:00"/>
    <x v="7"/>
    <n v="100"/>
    <n v="144"/>
    <n v="42"/>
    <n v="1264.05"/>
    <n v="34"/>
    <n v="0.42"/>
  </r>
  <r>
    <d v="2025-11-22T00:00:00"/>
    <x v="7"/>
    <n v="2"/>
    <n v="2"/>
    <n v="1"/>
    <n v="29.63"/>
    <n v="1"/>
    <n v="0.5"/>
  </r>
  <r>
    <d v="2025-11-22T00:00:00"/>
    <x v="8"/>
    <n v="143"/>
    <n v="206"/>
    <n v="29"/>
    <n v="718.11"/>
    <n v="29"/>
    <n v="0.20279720279720279"/>
  </r>
  <r>
    <d v="2025-11-22T00:00:00"/>
    <x v="9"/>
    <n v="51"/>
    <n v="61"/>
    <n v="15"/>
    <n v="339.48"/>
    <n v="14"/>
    <n v="0.29411764705882354"/>
  </r>
  <r>
    <d v="2025-11-22T00:00:00"/>
    <x v="10"/>
    <n v="82"/>
    <n v="117"/>
    <n v="24"/>
    <n v="736.73"/>
    <n v="20"/>
    <n v="0.29268292682926828"/>
  </r>
  <r>
    <d v="2025-11-22T00:00:00"/>
    <x v="11"/>
    <n v="73"/>
    <n v="102"/>
    <n v="15"/>
    <n v="431.21"/>
    <n v="13"/>
    <n v="0.20547945205479451"/>
  </r>
  <r>
    <d v="2025-11-22T00:00:00"/>
    <x v="12"/>
    <n v="131"/>
    <n v="185"/>
    <n v="16"/>
    <n v="666.62"/>
    <n v="16"/>
    <n v="0.12213740458015267"/>
  </r>
  <r>
    <d v="2025-11-22T00:00:00"/>
    <x v="12"/>
    <n v="7"/>
    <n v="8"/>
    <n v="2"/>
    <n v="98.08"/>
    <n v="2"/>
    <n v="0.2857142857142857"/>
  </r>
  <r>
    <d v="2025-11-22T00:00:00"/>
    <x v="13"/>
    <n v="108"/>
    <n v="154"/>
    <n v="18"/>
    <n v="254.29"/>
    <n v="18"/>
    <n v="0.16666666666666666"/>
  </r>
  <r>
    <d v="2025-11-22T00:00:00"/>
    <x v="14"/>
    <n v="92"/>
    <n v="121"/>
    <n v="14"/>
    <n v="319.07"/>
    <n v="14"/>
    <n v="0.15217391304347827"/>
  </r>
  <r>
    <d v="2025-11-22T00:00:00"/>
    <x v="15"/>
    <n v="50"/>
    <n v="61"/>
    <n v="11"/>
    <n v="261.74"/>
    <n v="10"/>
    <n v="0.22"/>
  </r>
  <r>
    <d v="2025-11-22T00:00:00"/>
    <x v="16"/>
    <n v="52"/>
    <n v="70"/>
    <n v="6"/>
    <n v="65.680000000000007"/>
    <n v="6"/>
    <n v="0.11538461538461539"/>
  </r>
  <r>
    <d v="2025-11-22T00:00:00"/>
    <x v="17"/>
    <n v="89"/>
    <n v="125"/>
    <n v="15"/>
    <n v="332.13"/>
    <n v="14"/>
    <n v="0.16853932584269662"/>
  </r>
  <r>
    <d v="2025-11-22T00:00:00"/>
    <x v="18"/>
    <n v="144"/>
    <n v="211"/>
    <n v="72"/>
    <n v="2631.22"/>
    <n v="63"/>
    <n v="0.5"/>
  </r>
  <r>
    <d v="2025-11-22T00:00:00"/>
    <x v="19"/>
    <n v="20"/>
    <n v="24"/>
    <n v="7"/>
    <n v="230.03"/>
    <n v="6"/>
    <n v="0.35"/>
  </r>
  <r>
    <d v="2025-11-22T00:00:00"/>
    <x v="20"/>
    <n v="20"/>
    <n v="25"/>
    <n v="11"/>
    <n v="332.11"/>
    <n v="10"/>
    <n v="0.55000000000000004"/>
  </r>
  <r>
    <d v="2025-11-22T00:00:00"/>
    <x v="21"/>
    <n v="45"/>
    <n v="64"/>
    <n v="28"/>
    <n v="771.62"/>
    <n v="25"/>
    <n v="0.62222222222222223"/>
  </r>
  <r>
    <d v="2025-11-22T00:00:00"/>
    <x v="22"/>
    <n v="43"/>
    <n v="56"/>
    <n v="18"/>
    <n v="439.1"/>
    <n v="16"/>
    <n v="0.41860465116279072"/>
  </r>
  <r>
    <d v="2025-11-22T00:00:00"/>
    <x v="23"/>
    <n v="43"/>
    <n v="58"/>
    <n v="10"/>
    <n v="351.96"/>
    <n v="7"/>
    <n v="0.23255813953488372"/>
  </r>
  <r>
    <d v="2025-11-22T00:00:00"/>
    <x v="24"/>
    <n v="20"/>
    <n v="29"/>
    <n v="11"/>
    <n v="357.67"/>
    <n v="5"/>
    <n v="0.55000000000000004"/>
  </r>
  <r>
    <d v="2025-11-22T00:00:00"/>
    <x v="25"/>
    <n v="16"/>
    <n v="19"/>
    <n v="5"/>
    <n v="139.19999999999999"/>
    <n v="5"/>
    <n v="0.3125"/>
  </r>
  <r>
    <d v="2025-11-22T00:00:00"/>
    <x v="26"/>
    <n v="12"/>
    <n v="15"/>
    <n v="2"/>
    <n v="56.95"/>
    <n v="2"/>
    <n v="0.16666666666666666"/>
  </r>
  <r>
    <d v="2025-11-22T00:00:00"/>
    <x v="27"/>
    <n v="23"/>
    <n v="27"/>
    <n v="5"/>
    <n v="172.98"/>
    <n v="4"/>
    <n v="0.21739130434782608"/>
  </r>
  <r>
    <d v="2025-11-22T00:00:00"/>
    <x v="28"/>
    <n v="15"/>
    <n v="17"/>
    <n v="3"/>
    <n v="119.13"/>
    <n v="2"/>
    <n v="0.2"/>
  </r>
  <r>
    <d v="2025-11-22T00:00:00"/>
    <x v="29"/>
    <n v="222"/>
    <n v="296"/>
    <n v="52"/>
    <n v="1804.67"/>
    <n v="51"/>
    <n v="0.23423423423423423"/>
  </r>
  <r>
    <d v="2025-11-22T00:00:00"/>
    <x v="42"/>
    <n v="56"/>
    <n v="81"/>
    <n v="9"/>
    <n v="275.97000000000003"/>
    <n v="8"/>
    <n v="0.16071428571428573"/>
  </r>
  <r>
    <d v="2025-11-22T00:00:00"/>
    <x v="30"/>
    <n v="40"/>
    <n v="51"/>
    <n v="9"/>
    <n v="301.54000000000002"/>
    <n v="8"/>
    <n v="0.22500000000000001"/>
  </r>
  <r>
    <d v="2025-11-22T00:00:00"/>
    <x v="31"/>
    <n v="16"/>
    <n v="18"/>
    <n v="3"/>
    <n v="73.17"/>
    <n v="3"/>
    <n v="0.1875"/>
  </r>
  <r>
    <d v="2025-11-22T00:00:00"/>
    <x v="32"/>
    <n v="19"/>
    <n v="24"/>
    <n v="8"/>
    <n v="209.9"/>
    <n v="7"/>
    <n v="0.42105263157894735"/>
  </r>
  <r>
    <d v="2025-11-22T00:00:00"/>
    <x v="33"/>
    <n v="25"/>
    <n v="31"/>
    <n v="8"/>
    <n v="651.20000000000005"/>
    <n v="8"/>
    <n v="0.32"/>
  </r>
  <r>
    <d v="2025-11-22T00:00:00"/>
    <x v="35"/>
    <n v="27"/>
    <n v="33"/>
    <n v="8"/>
    <n v="99.89"/>
    <n v="7"/>
    <n v="0.29629629629629628"/>
  </r>
  <r>
    <d v="2025-11-22T00:00:00"/>
    <x v="45"/>
    <n v="22"/>
    <n v="26"/>
    <n v="1"/>
    <n v="10.85"/>
    <n v="1"/>
    <n v="4.5454545454545456E-2"/>
  </r>
  <r>
    <d v="2025-11-22T00:00:00"/>
    <x v="36"/>
    <n v="6"/>
    <n v="6"/>
    <n v="5"/>
    <n v="149.66"/>
    <n v="1"/>
    <n v="0.83333333333333337"/>
  </r>
  <r>
    <d v="2025-11-22T00:00:00"/>
    <x v="47"/>
    <n v="13"/>
    <n v="13"/>
    <n v="1"/>
    <n v="30.03"/>
    <n v="1"/>
    <n v="7.6923076923076927E-2"/>
  </r>
  <r>
    <d v="2025-11-22T00:00:00"/>
    <x v="37"/>
    <n v="6"/>
    <n v="8"/>
    <n v="3"/>
    <n v="202.6"/>
    <n v="1"/>
    <n v="0.5"/>
  </r>
  <r>
    <d v="2025-11-22T00:00:00"/>
    <x v="38"/>
    <n v="7"/>
    <n v="12"/>
    <n v="2"/>
    <n v="186.29"/>
    <n v="2"/>
    <n v="0.2857142857142857"/>
  </r>
  <r>
    <d v="2025-11-22T00:00:00"/>
    <x v="46"/>
    <n v="19"/>
    <n v="23"/>
    <n v="2"/>
    <n v="62.52"/>
    <n v="2"/>
    <n v="0.10526315789473684"/>
  </r>
  <r>
    <d v="2025-11-22T00:00:00"/>
    <x v="43"/>
    <n v="40"/>
    <n v="66"/>
    <n v="5"/>
    <n v="146.69"/>
    <n v="4"/>
    <n v="0.125"/>
  </r>
  <r>
    <d v="2025-11-23T00:00:00"/>
    <x v="0"/>
    <n v="36"/>
    <n v="48"/>
    <n v="14"/>
    <n v="606.74"/>
    <n v="13"/>
    <n v="0.3888888888888889"/>
  </r>
  <r>
    <d v="2025-11-23T00:00:00"/>
    <x v="1"/>
    <n v="39"/>
    <n v="46"/>
    <n v="7"/>
    <n v="251.09"/>
    <n v="5"/>
    <n v="0.17948717948717949"/>
  </r>
  <r>
    <d v="2025-11-23T00:00:00"/>
    <x v="2"/>
    <n v="18"/>
    <n v="20"/>
    <n v="1"/>
    <n v="41.67"/>
    <n v="1"/>
    <n v="5.5555555555555552E-2"/>
  </r>
  <r>
    <d v="2025-11-23T00:00:00"/>
    <x v="39"/>
    <n v="24"/>
    <n v="40"/>
    <n v="5"/>
    <n v="174.26"/>
    <n v="4"/>
    <n v="0.20833333333333334"/>
  </r>
  <r>
    <d v="2025-11-23T00:00:00"/>
    <x v="48"/>
    <n v="61"/>
    <n v="91"/>
    <n v="16"/>
    <n v="405.93"/>
    <n v="14"/>
    <n v="0.26229508196721313"/>
  </r>
  <r>
    <d v="2025-11-23T00:00:00"/>
    <x v="48"/>
    <n v="6"/>
    <n v="6"/>
    <n v="5"/>
    <n v="144.93"/>
    <n v="5"/>
    <n v="0.83333333333333337"/>
  </r>
  <r>
    <d v="2025-11-23T00:00:00"/>
    <x v="44"/>
    <n v="20"/>
    <n v="27"/>
    <n v="6"/>
    <n v="102.4"/>
    <n v="4"/>
    <n v="0.3"/>
  </r>
  <r>
    <d v="2025-11-23T00:00:00"/>
    <x v="3"/>
    <n v="46"/>
    <n v="58"/>
    <n v="5"/>
    <n v="188.93"/>
    <n v="5"/>
    <n v="0.10869565217391304"/>
  </r>
  <r>
    <d v="2025-11-23T00:00:00"/>
    <x v="49"/>
    <n v="9"/>
    <n v="17"/>
    <n v="1"/>
    <n v="28.65"/>
    <n v="1"/>
    <n v="0.1111111111111111"/>
  </r>
  <r>
    <d v="2025-11-23T00:00:00"/>
    <x v="5"/>
    <n v="23"/>
    <n v="29"/>
    <n v="9"/>
    <n v="200.24"/>
    <n v="6"/>
    <n v="0.39130434782608697"/>
  </r>
  <r>
    <d v="2025-11-23T00:00:00"/>
    <x v="40"/>
    <n v="81"/>
    <n v="114"/>
    <n v="10"/>
    <n v="192"/>
    <n v="10"/>
    <n v="0.12345679012345678"/>
  </r>
  <r>
    <d v="2025-11-23T00:00:00"/>
    <x v="41"/>
    <n v="55"/>
    <n v="73"/>
    <n v="11"/>
    <n v="244.55"/>
    <n v="11"/>
    <n v="0.2"/>
  </r>
  <r>
    <d v="2025-11-23T00:00:00"/>
    <x v="41"/>
    <n v="0"/>
    <n v="0"/>
    <n v="1"/>
    <n v="43.23"/>
    <n v="1"/>
    <n v="0"/>
  </r>
  <r>
    <d v="2025-11-23T00:00:00"/>
    <x v="6"/>
    <n v="80"/>
    <n v="111"/>
    <n v="7"/>
    <n v="170.87"/>
    <n v="6"/>
    <n v="8.7499999999999994E-2"/>
  </r>
  <r>
    <d v="2025-11-23T00:00:00"/>
    <x v="6"/>
    <n v="2"/>
    <n v="5"/>
    <n v="1"/>
    <n v="30.72"/>
    <n v="1"/>
    <n v="0.5"/>
  </r>
  <r>
    <d v="2025-11-23T00:00:00"/>
    <x v="7"/>
    <n v="113"/>
    <n v="162"/>
    <n v="47"/>
    <n v="1392.98"/>
    <n v="38"/>
    <n v="0.41592920353982299"/>
  </r>
  <r>
    <d v="2025-11-23T00:00:00"/>
    <x v="8"/>
    <n v="238"/>
    <n v="318"/>
    <n v="66"/>
    <n v="1608.53"/>
    <n v="62"/>
    <n v="0.27731092436974791"/>
  </r>
  <r>
    <d v="2025-11-23T00:00:00"/>
    <x v="9"/>
    <n v="60"/>
    <n v="71"/>
    <n v="10"/>
    <n v="236.42"/>
    <n v="10"/>
    <n v="0.16666666666666666"/>
  </r>
  <r>
    <d v="2025-11-23T00:00:00"/>
    <x v="10"/>
    <n v="76"/>
    <n v="105"/>
    <n v="38"/>
    <n v="1181.08"/>
    <n v="32"/>
    <n v="0.5"/>
  </r>
  <r>
    <d v="2025-11-23T00:00:00"/>
    <x v="11"/>
    <n v="87"/>
    <n v="137"/>
    <n v="25"/>
    <n v="707.17"/>
    <n v="23"/>
    <n v="0.28735632183908044"/>
  </r>
  <r>
    <d v="2025-11-23T00:00:00"/>
    <x v="12"/>
    <n v="127"/>
    <n v="211"/>
    <n v="23"/>
    <n v="995.26"/>
    <n v="23"/>
    <n v="0.18110236220472442"/>
  </r>
  <r>
    <d v="2025-11-23T00:00:00"/>
    <x v="12"/>
    <n v="15"/>
    <n v="20"/>
    <n v="5"/>
    <n v="224.45"/>
    <n v="5"/>
    <n v="0.33333333333333331"/>
  </r>
  <r>
    <d v="2025-11-23T00:00:00"/>
    <x v="13"/>
    <n v="134"/>
    <n v="182"/>
    <n v="27"/>
    <n v="371.88"/>
    <n v="26"/>
    <n v="0.20149253731343283"/>
  </r>
  <r>
    <d v="2025-11-23T00:00:00"/>
    <x v="13"/>
    <n v="3"/>
    <n v="5"/>
    <n v="1"/>
    <n v="20.18"/>
    <n v="1"/>
    <n v="0.33333333333333331"/>
  </r>
  <r>
    <d v="2025-11-23T00:00:00"/>
    <x v="14"/>
    <n v="94"/>
    <n v="136"/>
    <n v="23"/>
    <n v="537.41"/>
    <n v="23"/>
    <n v="0.24468085106382978"/>
  </r>
  <r>
    <d v="2025-11-23T00:00:00"/>
    <x v="15"/>
    <n v="60"/>
    <n v="77"/>
    <n v="22"/>
    <n v="531.54999999999995"/>
    <n v="18"/>
    <n v="0.36666666666666664"/>
  </r>
  <r>
    <d v="2025-11-23T00:00:00"/>
    <x v="16"/>
    <n v="75"/>
    <n v="95"/>
    <n v="13"/>
    <n v="149.58000000000001"/>
    <n v="13"/>
    <n v="0.17333333333333334"/>
  </r>
  <r>
    <d v="2025-11-23T00:00:00"/>
    <x v="17"/>
    <n v="125"/>
    <n v="179"/>
    <n v="10"/>
    <n v="221.31"/>
    <n v="10"/>
    <n v="0.08"/>
  </r>
  <r>
    <d v="2025-11-23T00:00:00"/>
    <x v="18"/>
    <n v="125"/>
    <n v="184"/>
    <n v="63"/>
    <n v="2287.62"/>
    <n v="55"/>
    <n v="0.504"/>
  </r>
  <r>
    <d v="2025-11-23T00:00:00"/>
    <x v="19"/>
    <n v="25"/>
    <n v="32"/>
    <n v="12"/>
    <n v="394.2"/>
    <n v="8"/>
    <n v="0.48"/>
  </r>
  <r>
    <d v="2025-11-23T00:00:00"/>
    <x v="20"/>
    <n v="33"/>
    <n v="38"/>
    <n v="16"/>
    <n v="474.96"/>
    <n v="15"/>
    <n v="0.48484848484848486"/>
  </r>
  <r>
    <d v="2025-11-23T00:00:00"/>
    <x v="21"/>
    <n v="65"/>
    <n v="89"/>
    <n v="29"/>
    <n v="806.13"/>
    <n v="29"/>
    <n v="0.44615384615384618"/>
  </r>
  <r>
    <d v="2025-11-23T00:00:00"/>
    <x v="22"/>
    <n v="76"/>
    <n v="93"/>
    <n v="23"/>
    <n v="543.59"/>
    <n v="22"/>
    <n v="0.30263157894736842"/>
  </r>
  <r>
    <d v="2025-11-23T00:00:00"/>
    <x v="23"/>
    <n v="235"/>
    <n v="270"/>
    <n v="10"/>
    <n v="379.7"/>
    <n v="9"/>
    <n v="4.2553191489361701E-2"/>
  </r>
  <r>
    <d v="2025-11-23T00:00:00"/>
    <x v="24"/>
    <n v="17"/>
    <n v="25"/>
    <n v="3"/>
    <n v="83.15"/>
    <n v="3"/>
    <n v="0.17647058823529413"/>
  </r>
  <r>
    <d v="2025-11-23T00:00:00"/>
    <x v="25"/>
    <n v="26"/>
    <n v="33"/>
    <n v="3"/>
    <n v="102.8"/>
    <n v="3"/>
    <n v="0.11538461538461539"/>
  </r>
  <r>
    <d v="2025-11-23T00:00:00"/>
    <x v="26"/>
    <n v="29"/>
    <n v="41"/>
    <n v="22"/>
    <n v="598.48"/>
    <n v="21"/>
    <n v="0.75862068965517238"/>
  </r>
  <r>
    <d v="2025-11-23T00:00:00"/>
    <x v="27"/>
    <n v="14"/>
    <n v="18"/>
    <n v="3"/>
    <n v="96.76"/>
    <n v="3"/>
    <n v="0.21428571428571427"/>
  </r>
  <r>
    <d v="2025-11-23T00:00:00"/>
    <x v="28"/>
    <n v="28"/>
    <n v="43"/>
    <n v="11"/>
    <n v="367.3"/>
    <n v="8"/>
    <n v="0.39285714285714285"/>
  </r>
  <r>
    <d v="2025-11-23T00:00:00"/>
    <x v="29"/>
    <n v="180"/>
    <n v="271"/>
    <n v="41"/>
    <n v="1422.97"/>
    <n v="40"/>
    <n v="0.22777777777777777"/>
  </r>
  <r>
    <d v="2025-11-23T00:00:00"/>
    <x v="42"/>
    <n v="40"/>
    <n v="58"/>
    <n v="13"/>
    <n v="398.03"/>
    <n v="12"/>
    <n v="0.32500000000000001"/>
  </r>
  <r>
    <d v="2025-11-23T00:00:00"/>
    <x v="30"/>
    <n v="59"/>
    <n v="73"/>
    <n v="3"/>
    <n v="108.27"/>
    <n v="3"/>
    <n v="5.0847457627118647E-2"/>
  </r>
  <r>
    <d v="2025-11-23T00:00:00"/>
    <x v="31"/>
    <n v="16"/>
    <n v="17"/>
    <n v="5"/>
    <n v="131.13999999999999"/>
    <n v="4"/>
    <n v="0.3125"/>
  </r>
  <r>
    <d v="2025-11-23T00:00:00"/>
    <x v="31"/>
    <n v="2"/>
    <n v="2"/>
    <n v="1"/>
    <n v="46.57"/>
    <n v="1"/>
    <n v="0.5"/>
  </r>
  <r>
    <d v="2025-11-23T00:00:00"/>
    <x v="32"/>
    <n v="28"/>
    <n v="32"/>
    <n v="15"/>
    <n v="384.63"/>
    <n v="15"/>
    <n v="0.5357142857142857"/>
  </r>
  <r>
    <d v="2025-11-23T00:00:00"/>
    <x v="33"/>
    <n v="10"/>
    <n v="14"/>
    <n v="16"/>
    <n v="1122.97"/>
    <n v="3"/>
    <n v="1.6"/>
  </r>
  <r>
    <d v="2025-11-23T00:00:00"/>
    <x v="35"/>
    <n v="32"/>
    <n v="37"/>
    <n v="5"/>
    <n v="65.33"/>
    <n v="5"/>
    <n v="0.15625"/>
  </r>
  <r>
    <d v="2025-11-23T00:00:00"/>
    <x v="45"/>
    <n v="24"/>
    <n v="26"/>
    <n v="2"/>
    <n v="21.15"/>
    <n v="2"/>
    <n v="8.3333333333333329E-2"/>
  </r>
  <r>
    <d v="2025-11-23T00:00:00"/>
    <x v="36"/>
    <n v="7"/>
    <n v="7"/>
    <n v="6"/>
    <n v="219.59"/>
    <n v="2"/>
    <n v="0.8571428571428571"/>
  </r>
  <r>
    <d v="2025-11-23T00:00:00"/>
    <x v="47"/>
    <n v="12"/>
    <n v="13"/>
    <n v="1"/>
    <n v="30.02"/>
    <n v="1"/>
    <n v="8.3333333333333329E-2"/>
  </r>
  <r>
    <d v="2025-11-23T00:00:00"/>
    <x v="46"/>
    <n v="37"/>
    <n v="48"/>
    <n v="2"/>
    <n v="69.64"/>
    <n v="2"/>
    <n v="5.4054054054054057E-2"/>
  </r>
  <r>
    <d v="2025-11-23T00:00:00"/>
    <x v="43"/>
    <n v="30"/>
    <n v="35"/>
    <n v="3"/>
    <n v="108.18"/>
    <n v="3"/>
    <n v="0.1"/>
  </r>
  <r>
    <d v="2025-11-24T00:00:00"/>
    <x v="0"/>
    <n v="45"/>
    <n v="57"/>
    <n v="8"/>
    <n v="353.06"/>
    <n v="7"/>
    <n v="0.17777777777777778"/>
  </r>
  <r>
    <d v="2025-11-24T00:00:00"/>
    <x v="1"/>
    <n v="37"/>
    <n v="54"/>
    <n v="11"/>
    <n v="398.91"/>
    <n v="11"/>
    <n v="0.29729729729729731"/>
  </r>
  <r>
    <d v="2025-11-24T00:00:00"/>
    <x v="2"/>
    <n v="32"/>
    <n v="45"/>
    <n v="7"/>
    <n v="249.48"/>
    <n v="7"/>
    <n v="0.21875"/>
  </r>
  <r>
    <d v="2025-11-24T00:00:00"/>
    <x v="39"/>
    <n v="27"/>
    <n v="33"/>
    <n v="6"/>
    <n v="199.58"/>
    <n v="5"/>
    <n v="0.22222222222222221"/>
  </r>
  <r>
    <d v="2025-11-24T00:00:00"/>
    <x v="48"/>
    <n v="56"/>
    <n v="84"/>
    <n v="8"/>
    <n v="196.11"/>
    <n v="8"/>
    <n v="0.14285714285714285"/>
  </r>
  <r>
    <d v="2025-11-24T00:00:00"/>
    <x v="44"/>
    <n v="31"/>
    <n v="50"/>
    <n v="9"/>
    <n v="147.18"/>
    <n v="7"/>
    <n v="0.29032258064516131"/>
  </r>
  <r>
    <d v="2025-11-24T00:00:00"/>
    <x v="3"/>
    <n v="33"/>
    <n v="51"/>
    <n v="3"/>
    <n v="108.02"/>
    <n v="3"/>
    <n v="9.0909090909090912E-2"/>
  </r>
  <r>
    <d v="2025-11-24T00:00:00"/>
    <x v="49"/>
    <n v="7"/>
    <n v="7"/>
    <n v="1"/>
    <n v="32.799999999999997"/>
    <n v="1"/>
    <n v="0.14285714285714285"/>
  </r>
  <r>
    <d v="2025-11-24T00:00:00"/>
    <x v="4"/>
    <n v="9"/>
    <n v="10"/>
    <n v="1"/>
    <n v="16.02"/>
    <n v="1"/>
    <n v="0.1111111111111111"/>
  </r>
  <r>
    <d v="2025-11-24T00:00:00"/>
    <x v="5"/>
    <n v="25"/>
    <n v="37"/>
    <n v="5"/>
    <n v="98.68"/>
    <n v="5"/>
    <n v="0.2"/>
  </r>
  <r>
    <d v="2025-11-24T00:00:00"/>
    <x v="40"/>
    <n v="67"/>
    <n v="97"/>
    <n v="13"/>
    <n v="253.45"/>
    <n v="11"/>
    <n v="0.19402985074626866"/>
  </r>
  <r>
    <d v="2025-11-24T00:00:00"/>
    <x v="41"/>
    <n v="61"/>
    <n v="78"/>
    <n v="14"/>
    <n v="300.79000000000002"/>
    <n v="12"/>
    <n v="0.22950819672131148"/>
  </r>
  <r>
    <d v="2025-11-24T00:00:00"/>
    <x v="6"/>
    <n v="93"/>
    <n v="142"/>
    <n v="5"/>
    <n v="130.36000000000001"/>
    <n v="5"/>
    <n v="5.3763440860215055E-2"/>
  </r>
  <r>
    <d v="2025-11-24T00:00:00"/>
    <x v="7"/>
    <n v="117"/>
    <n v="173"/>
    <n v="44"/>
    <n v="1308.5899999999999"/>
    <n v="35"/>
    <n v="0.37606837606837606"/>
  </r>
  <r>
    <d v="2025-11-24T00:00:00"/>
    <x v="8"/>
    <n v="209"/>
    <n v="300"/>
    <n v="60"/>
    <n v="1502.14"/>
    <n v="58"/>
    <n v="0.28708133971291866"/>
  </r>
  <r>
    <d v="2025-11-24T00:00:00"/>
    <x v="9"/>
    <n v="53"/>
    <n v="77"/>
    <n v="9"/>
    <n v="215.84"/>
    <n v="9"/>
    <n v="0.16981132075471697"/>
  </r>
  <r>
    <d v="2025-11-24T00:00:00"/>
    <x v="10"/>
    <n v="77"/>
    <n v="107"/>
    <n v="36"/>
    <n v="1102.6099999999999"/>
    <n v="32"/>
    <n v="0.46753246753246752"/>
  </r>
  <r>
    <d v="2025-11-24T00:00:00"/>
    <x v="11"/>
    <n v="82"/>
    <n v="119"/>
    <n v="23"/>
    <n v="666.37"/>
    <n v="22"/>
    <n v="0.28048780487804881"/>
  </r>
  <r>
    <d v="2025-11-24T00:00:00"/>
    <x v="12"/>
    <n v="133"/>
    <n v="207"/>
    <n v="9"/>
    <n v="397.9"/>
    <n v="9"/>
    <n v="6.7669172932330823E-2"/>
  </r>
  <r>
    <d v="2025-11-24T00:00:00"/>
    <x v="13"/>
    <n v="165"/>
    <n v="232"/>
    <n v="27"/>
    <n v="373.24"/>
    <n v="25"/>
    <n v="0.16363636363636364"/>
  </r>
  <r>
    <d v="2025-11-24T00:00:00"/>
    <x v="13"/>
    <n v="3"/>
    <n v="4"/>
    <n v="1"/>
    <n v="18.739999999999998"/>
    <n v="1"/>
    <n v="0.33333333333333331"/>
  </r>
  <r>
    <d v="2025-11-24T00:00:00"/>
    <x v="14"/>
    <n v="80"/>
    <n v="104"/>
    <n v="14"/>
    <n v="325.24"/>
    <n v="13"/>
    <n v="0.17499999999999999"/>
  </r>
  <r>
    <d v="2025-11-24T00:00:00"/>
    <x v="15"/>
    <n v="69"/>
    <n v="108"/>
    <n v="17"/>
    <n v="413.86"/>
    <n v="17"/>
    <n v="0.24637681159420291"/>
  </r>
  <r>
    <d v="2025-11-24T00:00:00"/>
    <x v="16"/>
    <n v="71"/>
    <n v="93"/>
    <n v="15"/>
    <n v="172.4"/>
    <n v="15"/>
    <n v="0.21126760563380281"/>
  </r>
  <r>
    <d v="2025-11-24T00:00:00"/>
    <x v="17"/>
    <n v="121"/>
    <n v="170"/>
    <n v="13"/>
    <n v="285.64999999999998"/>
    <n v="12"/>
    <n v="0.10743801652892562"/>
  </r>
  <r>
    <d v="2025-11-24T00:00:00"/>
    <x v="18"/>
    <n v="170"/>
    <n v="253"/>
    <n v="105"/>
    <n v="3832.37"/>
    <n v="80"/>
    <n v="0.61764705882352944"/>
  </r>
  <r>
    <d v="2025-11-24T00:00:00"/>
    <x v="19"/>
    <n v="29"/>
    <n v="35"/>
    <n v="9"/>
    <n v="304.95"/>
    <n v="6"/>
    <n v="0.31034482758620691"/>
  </r>
  <r>
    <d v="2025-11-24T00:00:00"/>
    <x v="20"/>
    <n v="22"/>
    <n v="24"/>
    <n v="20"/>
    <n v="598.49"/>
    <n v="13"/>
    <n v="0.90909090909090906"/>
  </r>
  <r>
    <d v="2025-11-24T00:00:00"/>
    <x v="21"/>
    <n v="50"/>
    <n v="70"/>
    <n v="24"/>
    <n v="652.69000000000005"/>
    <n v="21"/>
    <n v="0.48"/>
  </r>
  <r>
    <d v="2025-11-24T00:00:00"/>
    <x v="22"/>
    <n v="81"/>
    <n v="107"/>
    <n v="24"/>
    <n v="569.41"/>
    <n v="23"/>
    <n v="0.29629629629629628"/>
  </r>
  <r>
    <d v="2025-11-24T00:00:00"/>
    <x v="23"/>
    <n v="99"/>
    <n v="128"/>
    <n v="12"/>
    <n v="445.59"/>
    <n v="7"/>
    <n v="0.12121212121212122"/>
  </r>
  <r>
    <d v="2025-11-24T00:00:00"/>
    <x v="24"/>
    <n v="35"/>
    <n v="53"/>
    <n v="14"/>
    <n v="434.14"/>
    <n v="14"/>
    <n v="0.4"/>
  </r>
  <r>
    <d v="2025-11-24T00:00:00"/>
    <x v="25"/>
    <n v="19"/>
    <n v="25"/>
    <n v="9"/>
    <n v="251.39"/>
    <n v="7"/>
    <n v="0.47368421052631576"/>
  </r>
  <r>
    <d v="2025-11-24T00:00:00"/>
    <x v="26"/>
    <n v="31"/>
    <n v="39"/>
    <n v="11"/>
    <n v="306.02999999999997"/>
    <n v="11"/>
    <n v="0.35483870967741937"/>
  </r>
  <r>
    <d v="2025-11-24T00:00:00"/>
    <x v="27"/>
    <n v="33"/>
    <n v="45"/>
    <n v="5"/>
    <n v="178.35"/>
    <n v="4"/>
    <n v="0.15151515151515152"/>
  </r>
  <r>
    <d v="2025-11-24T00:00:00"/>
    <x v="28"/>
    <n v="26"/>
    <n v="39"/>
    <n v="8"/>
    <n v="274.18"/>
    <n v="8"/>
    <n v="0.30769230769230771"/>
  </r>
  <r>
    <d v="2025-11-24T00:00:00"/>
    <x v="29"/>
    <n v="236"/>
    <n v="312"/>
    <n v="84"/>
    <n v="2894.17"/>
    <n v="81"/>
    <n v="0.3559322033898305"/>
  </r>
  <r>
    <d v="2025-11-24T00:00:00"/>
    <x v="42"/>
    <n v="42"/>
    <n v="64"/>
    <n v="4"/>
    <n v="127.53"/>
    <n v="4"/>
    <n v="9.5238095238095233E-2"/>
  </r>
  <r>
    <d v="2025-11-24T00:00:00"/>
    <x v="30"/>
    <n v="64"/>
    <n v="82"/>
    <n v="15"/>
    <n v="500.23"/>
    <n v="8"/>
    <n v="0.234375"/>
  </r>
  <r>
    <d v="2025-11-24T00:00:00"/>
    <x v="31"/>
    <n v="21"/>
    <n v="28"/>
    <n v="7"/>
    <n v="190.08"/>
    <n v="6"/>
    <n v="0.33333333333333331"/>
  </r>
  <r>
    <d v="2025-11-24T00:00:00"/>
    <x v="32"/>
    <n v="33"/>
    <n v="45"/>
    <n v="13"/>
    <n v="352.18"/>
    <n v="10"/>
    <n v="0.39393939393939392"/>
  </r>
  <r>
    <d v="2025-11-24T00:00:00"/>
    <x v="33"/>
    <n v="18"/>
    <n v="24"/>
    <n v="9"/>
    <n v="714.48"/>
    <n v="8"/>
    <n v="0.5"/>
  </r>
  <r>
    <d v="2025-11-24T00:00:00"/>
    <x v="34"/>
    <n v="23"/>
    <n v="32"/>
    <n v="7"/>
    <n v="509.26"/>
    <n v="4"/>
    <n v="0.30434782608695654"/>
  </r>
  <r>
    <d v="2025-11-24T00:00:00"/>
    <x v="35"/>
    <n v="34"/>
    <n v="38"/>
    <n v="5"/>
    <n v="57.73"/>
    <n v="5"/>
    <n v="0.14705882352941177"/>
  </r>
  <r>
    <d v="2025-11-24T00:00:00"/>
    <x v="45"/>
    <n v="37"/>
    <n v="40"/>
    <n v="6"/>
    <n v="63.89"/>
    <n v="6"/>
    <n v="0.16216216216216217"/>
  </r>
  <r>
    <d v="2025-11-24T00:00:00"/>
    <x v="36"/>
    <n v="7"/>
    <n v="9"/>
    <n v="6"/>
    <n v="212.57"/>
    <n v="3"/>
    <n v="0.8571428571428571"/>
  </r>
  <r>
    <d v="2025-11-24T00:00:00"/>
    <x v="38"/>
    <n v="9"/>
    <n v="12"/>
    <n v="8"/>
    <n v="615.09"/>
    <n v="6"/>
    <n v="0.88888888888888884"/>
  </r>
  <r>
    <d v="2025-11-24T00:00:00"/>
    <x v="46"/>
    <n v="44"/>
    <n v="53"/>
    <n v="4"/>
    <n v="138.22"/>
    <n v="4"/>
    <n v="9.0909090909090912E-2"/>
  </r>
  <r>
    <d v="2025-11-24T00:00:00"/>
    <x v="43"/>
    <n v="35"/>
    <n v="47"/>
    <n v="10"/>
    <n v="297.19"/>
    <n v="7"/>
    <n v="0.2857142857142857"/>
  </r>
  <r>
    <d v="2025-11-25T00:00:00"/>
    <x v="0"/>
    <n v="43"/>
    <n v="54"/>
    <n v="12"/>
    <n v="488.17"/>
    <n v="9"/>
    <n v="0.27906976744186046"/>
  </r>
  <r>
    <d v="2025-11-25T00:00:00"/>
    <x v="1"/>
    <n v="38"/>
    <n v="55"/>
    <n v="3"/>
    <n v="113.02"/>
    <n v="3"/>
    <n v="7.8947368421052627E-2"/>
  </r>
  <r>
    <d v="2025-11-25T00:00:00"/>
    <x v="2"/>
    <n v="18"/>
    <n v="38"/>
    <n v="1"/>
    <n v="38.01"/>
    <n v="1"/>
    <n v="5.5555555555555552E-2"/>
  </r>
  <r>
    <d v="2025-11-25T00:00:00"/>
    <x v="39"/>
    <n v="13"/>
    <n v="18"/>
    <n v="1"/>
    <n v="28.68"/>
    <n v="1"/>
    <n v="7.6923076923076927E-2"/>
  </r>
  <r>
    <d v="2025-11-25T00:00:00"/>
    <x v="48"/>
    <n v="66"/>
    <n v="105"/>
    <n v="10"/>
    <n v="244.23"/>
    <n v="10"/>
    <n v="0.15151515151515152"/>
  </r>
  <r>
    <d v="2025-11-25T00:00:00"/>
    <x v="48"/>
    <n v="6"/>
    <n v="6"/>
    <n v="3"/>
    <n v="108.04"/>
    <n v="2"/>
    <n v="0.5"/>
  </r>
  <r>
    <d v="2025-11-25T00:00:00"/>
    <x v="44"/>
    <n v="22"/>
    <n v="37"/>
    <n v="3"/>
    <n v="45.84"/>
    <n v="3"/>
    <n v="0.13636363636363635"/>
  </r>
  <r>
    <d v="2025-11-25T00:00:00"/>
    <x v="3"/>
    <n v="26"/>
    <n v="43"/>
    <n v="2"/>
    <n v="64.58"/>
    <n v="2"/>
    <n v="7.6923076923076927E-2"/>
  </r>
  <r>
    <d v="2025-11-25T00:00:00"/>
    <x v="5"/>
    <n v="25"/>
    <n v="38"/>
    <n v="4"/>
    <n v="95.29"/>
    <n v="4"/>
    <n v="0.16"/>
  </r>
  <r>
    <d v="2025-11-25T00:00:00"/>
    <x v="40"/>
    <n v="43"/>
    <n v="54"/>
    <n v="11"/>
    <n v="219.28"/>
    <n v="8"/>
    <n v="0.2558139534883721"/>
  </r>
  <r>
    <d v="2025-11-25T00:00:00"/>
    <x v="41"/>
    <n v="46"/>
    <n v="58"/>
    <n v="12"/>
    <n v="258"/>
    <n v="12"/>
    <n v="0.2608695652173913"/>
  </r>
  <r>
    <d v="2025-11-25T00:00:00"/>
    <x v="6"/>
    <n v="78"/>
    <n v="101"/>
    <n v="9"/>
    <n v="226.91"/>
    <n v="9"/>
    <n v="0.11538461538461539"/>
  </r>
  <r>
    <d v="2025-11-25T00:00:00"/>
    <x v="6"/>
    <n v="1"/>
    <n v="1"/>
    <n v="1"/>
    <n v="40.770000000000003"/>
    <n v="1"/>
    <n v="1"/>
  </r>
  <r>
    <d v="2025-11-25T00:00:00"/>
    <x v="7"/>
    <n v="93"/>
    <n v="117"/>
    <n v="30"/>
    <n v="864.61"/>
    <n v="27"/>
    <n v="0.32258064516129031"/>
  </r>
  <r>
    <d v="2025-11-25T00:00:00"/>
    <x v="8"/>
    <n v="185"/>
    <n v="270"/>
    <n v="49"/>
    <n v="1225.53"/>
    <n v="48"/>
    <n v="0.26486486486486488"/>
  </r>
  <r>
    <d v="2025-11-25T00:00:00"/>
    <x v="8"/>
    <n v="0"/>
    <n v="0"/>
    <n v="2"/>
    <n v="55.77"/>
    <n v="1"/>
    <n v="0"/>
  </r>
  <r>
    <d v="2025-11-25T00:00:00"/>
    <x v="9"/>
    <n v="52"/>
    <n v="68"/>
    <n v="5"/>
    <n v="111.53"/>
    <n v="5"/>
    <n v="9.6153846153846159E-2"/>
  </r>
  <r>
    <d v="2025-11-25T00:00:00"/>
    <x v="10"/>
    <n v="92"/>
    <n v="128"/>
    <n v="20"/>
    <n v="628.03"/>
    <n v="18"/>
    <n v="0.21739130434782608"/>
  </r>
  <r>
    <d v="2025-11-25T00:00:00"/>
    <x v="11"/>
    <n v="63"/>
    <n v="81"/>
    <n v="24"/>
    <n v="688.48"/>
    <n v="21"/>
    <n v="0.38095238095238093"/>
  </r>
  <r>
    <d v="2025-11-25T00:00:00"/>
    <x v="12"/>
    <n v="151"/>
    <n v="221"/>
    <n v="13"/>
    <n v="539.63"/>
    <n v="13"/>
    <n v="8.6092715231788075E-2"/>
  </r>
  <r>
    <d v="2025-11-25T00:00:00"/>
    <x v="12"/>
    <n v="8"/>
    <n v="10"/>
    <n v="3"/>
    <n v="135.43"/>
    <n v="2"/>
    <n v="0.375"/>
  </r>
  <r>
    <d v="2025-11-25T00:00:00"/>
    <x v="13"/>
    <n v="153"/>
    <n v="236"/>
    <n v="32"/>
    <n v="446.37"/>
    <n v="32"/>
    <n v="0.20915032679738563"/>
  </r>
  <r>
    <d v="2025-11-25T00:00:00"/>
    <x v="13"/>
    <n v="5"/>
    <n v="5"/>
    <n v="1"/>
    <n v="18.88"/>
    <n v="1"/>
    <n v="0.2"/>
  </r>
  <r>
    <d v="2025-11-25T00:00:00"/>
    <x v="14"/>
    <n v="43"/>
    <n v="63"/>
    <n v="8"/>
    <n v="174.97"/>
    <n v="7"/>
    <n v="0.18604651162790697"/>
  </r>
  <r>
    <d v="2025-11-25T00:00:00"/>
    <x v="15"/>
    <n v="65"/>
    <n v="98"/>
    <n v="15"/>
    <n v="366.13"/>
    <n v="14"/>
    <n v="0.23076923076923078"/>
  </r>
  <r>
    <d v="2025-11-25T00:00:00"/>
    <x v="16"/>
    <n v="57"/>
    <n v="79"/>
    <n v="17"/>
    <n v="197.88"/>
    <n v="17"/>
    <n v="0.2982456140350877"/>
  </r>
  <r>
    <d v="2025-11-25T00:00:00"/>
    <x v="17"/>
    <n v="80"/>
    <n v="110"/>
    <n v="11"/>
    <n v="247.24"/>
    <n v="11"/>
    <n v="0.13750000000000001"/>
  </r>
  <r>
    <d v="2025-11-25T00:00:00"/>
    <x v="18"/>
    <n v="128"/>
    <n v="199"/>
    <n v="69"/>
    <n v="2525.16"/>
    <n v="54"/>
    <n v="0.5390625"/>
  </r>
  <r>
    <d v="2025-11-25T00:00:00"/>
    <x v="19"/>
    <n v="27"/>
    <n v="36"/>
    <n v="7"/>
    <n v="225.28"/>
    <n v="7"/>
    <n v="0.25925925925925924"/>
  </r>
  <r>
    <d v="2025-11-25T00:00:00"/>
    <x v="20"/>
    <n v="23"/>
    <n v="33"/>
    <n v="19"/>
    <n v="574.73"/>
    <n v="11"/>
    <n v="0.82608695652173914"/>
  </r>
  <r>
    <d v="2025-11-25T00:00:00"/>
    <x v="21"/>
    <n v="52"/>
    <n v="63"/>
    <n v="30"/>
    <n v="833.92"/>
    <n v="28"/>
    <n v="0.57692307692307687"/>
  </r>
  <r>
    <d v="2025-11-25T00:00:00"/>
    <x v="22"/>
    <n v="69"/>
    <n v="87"/>
    <n v="35"/>
    <n v="832.45"/>
    <n v="19"/>
    <n v="0.50724637681159424"/>
  </r>
  <r>
    <d v="2025-11-25T00:00:00"/>
    <x v="23"/>
    <n v="60"/>
    <n v="79"/>
    <n v="1"/>
    <n v="36.42"/>
    <n v="1"/>
    <n v="1.6666666666666666E-2"/>
  </r>
  <r>
    <d v="2025-11-25T00:00:00"/>
    <x v="24"/>
    <n v="15"/>
    <n v="19"/>
    <n v="1"/>
    <n v="30.56"/>
    <n v="1"/>
    <n v="6.6666666666666666E-2"/>
  </r>
  <r>
    <d v="2025-11-25T00:00:00"/>
    <x v="25"/>
    <n v="15"/>
    <n v="18"/>
    <n v="6"/>
    <n v="166.66"/>
    <n v="6"/>
    <n v="0.4"/>
  </r>
  <r>
    <d v="2025-11-25T00:00:00"/>
    <x v="26"/>
    <n v="24"/>
    <n v="31"/>
    <n v="7"/>
    <n v="181.43"/>
    <n v="6"/>
    <n v="0.29166666666666669"/>
  </r>
  <r>
    <d v="2025-11-25T00:00:00"/>
    <x v="27"/>
    <n v="25"/>
    <n v="41"/>
    <n v="12"/>
    <n v="432.18"/>
    <n v="6"/>
    <n v="0.48"/>
  </r>
  <r>
    <d v="2025-11-25T00:00:00"/>
    <x v="28"/>
    <n v="20"/>
    <n v="20"/>
    <n v="15"/>
    <n v="522.66999999999996"/>
    <n v="8"/>
    <n v="0.75"/>
  </r>
  <r>
    <d v="2025-11-25T00:00:00"/>
    <x v="29"/>
    <n v="144"/>
    <n v="220"/>
    <n v="47"/>
    <n v="1618.36"/>
    <n v="44"/>
    <n v="0.3263888888888889"/>
  </r>
  <r>
    <d v="2025-11-25T00:00:00"/>
    <x v="42"/>
    <n v="27"/>
    <n v="39"/>
    <n v="7"/>
    <n v="195.26"/>
    <n v="6"/>
    <n v="0.25925925925925924"/>
  </r>
  <r>
    <d v="2025-11-25T00:00:00"/>
    <x v="30"/>
    <n v="61"/>
    <n v="85"/>
    <n v="15"/>
    <n v="508.38"/>
    <n v="9"/>
    <n v="0.24590163934426229"/>
  </r>
  <r>
    <d v="2025-11-25T00:00:00"/>
    <x v="31"/>
    <n v="12"/>
    <n v="14"/>
    <n v="2"/>
    <n v="43.92"/>
    <n v="2"/>
    <n v="0.16666666666666666"/>
  </r>
  <r>
    <d v="2025-11-25T00:00:00"/>
    <x v="32"/>
    <n v="35"/>
    <n v="49"/>
    <n v="10"/>
    <n v="262.91000000000003"/>
    <n v="10"/>
    <n v="0.2857142857142857"/>
  </r>
  <r>
    <d v="2025-11-25T00:00:00"/>
    <x v="33"/>
    <n v="22"/>
    <n v="29"/>
    <n v="17"/>
    <n v="1252.3599999999999"/>
    <n v="5"/>
    <n v="0.77272727272727271"/>
  </r>
  <r>
    <d v="2025-11-25T00:00:00"/>
    <x v="34"/>
    <n v="25"/>
    <n v="32"/>
    <n v="5"/>
    <n v="334.5"/>
    <n v="4"/>
    <n v="0.2"/>
  </r>
  <r>
    <d v="2025-11-25T00:00:00"/>
    <x v="35"/>
    <n v="36"/>
    <n v="49"/>
    <n v="5"/>
    <n v="56.82"/>
    <n v="5"/>
    <n v="0.1388888888888889"/>
  </r>
  <r>
    <d v="2025-11-25T00:00:00"/>
    <x v="45"/>
    <n v="26"/>
    <n v="31"/>
    <n v="3"/>
    <n v="32.130000000000003"/>
    <n v="3"/>
    <n v="0.11538461538461539"/>
  </r>
  <r>
    <d v="2025-11-25T00:00:00"/>
    <x v="36"/>
    <n v="10"/>
    <n v="10"/>
    <n v="2"/>
    <n v="75.959999999999994"/>
    <n v="2"/>
    <n v="0.2"/>
  </r>
  <r>
    <d v="2025-11-25T00:00:00"/>
    <x v="47"/>
    <n v="7"/>
    <n v="8"/>
    <n v="1"/>
    <n v="24.77"/>
    <n v="1"/>
    <n v="0.14285714285714285"/>
  </r>
  <r>
    <d v="2025-11-25T00:00:00"/>
    <x v="46"/>
    <n v="31"/>
    <n v="37"/>
    <n v="1"/>
    <n v="34.229999999999997"/>
    <n v="1"/>
    <n v="3.2258064516129031E-2"/>
  </r>
  <r>
    <d v="2025-11-25T00:00:00"/>
    <x v="43"/>
    <n v="18"/>
    <n v="23"/>
    <n v="3"/>
    <n v="100"/>
    <n v="2"/>
    <n v="0.16666666666666666"/>
  </r>
  <r>
    <d v="2025-11-26T00:00:00"/>
    <x v="0"/>
    <n v="17"/>
    <n v="19"/>
    <n v="2"/>
    <n v="78.42"/>
    <n v="2"/>
    <n v="0.11764705882352941"/>
  </r>
  <r>
    <d v="2025-11-26T00:00:00"/>
    <x v="1"/>
    <n v="15"/>
    <n v="26"/>
    <n v="2"/>
    <n v="68.97"/>
    <n v="2"/>
    <n v="0.13333333333333333"/>
  </r>
  <r>
    <d v="2025-11-26T00:00:00"/>
    <x v="2"/>
    <n v="12"/>
    <n v="15"/>
    <n v="2"/>
    <n v="73.52"/>
    <n v="2"/>
    <n v="0.16666666666666666"/>
  </r>
  <r>
    <d v="2025-11-26T00:00:00"/>
    <x v="39"/>
    <n v="8"/>
    <n v="8"/>
    <n v="1"/>
    <n v="30.5"/>
    <n v="1"/>
    <n v="0.125"/>
  </r>
  <r>
    <d v="2025-11-26T00:00:00"/>
    <x v="48"/>
    <n v="52"/>
    <n v="82"/>
    <n v="10"/>
    <n v="253.95"/>
    <n v="9"/>
    <n v="0.19230769230769232"/>
  </r>
  <r>
    <d v="2025-11-26T00:00:00"/>
    <x v="44"/>
    <n v="8"/>
    <n v="11"/>
    <n v="2"/>
    <n v="27.2"/>
    <n v="2"/>
    <n v="0.25"/>
  </r>
  <r>
    <d v="2025-11-26T00:00:00"/>
    <x v="3"/>
    <n v="13"/>
    <n v="15"/>
    <n v="6"/>
    <n v="221.95"/>
    <n v="6"/>
    <n v="0.46153846153846156"/>
  </r>
  <r>
    <d v="2025-11-26T00:00:00"/>
    <x v="40"/>
    <n v="21"/>
    <n v="26"/>
    <n v="2"/>
    <n v="41.21"/>
    <n v="2"/>
    <n v="9.5238095238095233E-2"/>
  </r>
  <r>
    <d v="2025-11-26T00:00:00"/>
    <x v="41"/>
    <n v="30"/>
    <n v="44"/>
    <n v="11"/>
    <n v="244.92"/>
    <n v="11"/>
    <n v="0.36666666666666664"/>
  </r>
  <r>
    <d v="2025-11-26T00:00:00"/>
    <x v="6"/>
    <n v="38"/>
    <n v="52"/>
    <n v="2"/>
    <n v="43.39"/>
    <n v="1"/>
    <n v="5.2631578947368418E-2"/>
  </r>
  <r>
    <d v="2025-11-26T00:00:00"/>
    <x v="7"/>
    <n v="54"/>
    <n v="71"/>
    <n v="14"/>
    <n v="412.96"/>
    <n v="10"/>
    <n v="0.25925925925925924"/>
  </r>
  <r>
    <d v="2025-11-26T00:00:00"/>
    <x v="8"/>
    <n v="114"/>
    <n v="161"/>
    <n v="21"/>
    <n v="515.76"/>
    <n v="20"/>
    <n v="0.18421052631578946"/>
  </r>
  <r>
    <d v="2025-11-26T00:00:00"/>
    <x v="8"/>
    <n v="1"/>
    <n v="1"/>
    <n v="1"/>
    <n v="33.299999999999997"/>
    <n v="1"/>
    <n v="1"/>
  </r>
  <r>
    <d v="2025-11-26T00:00:00"/>
    <x v="9"/>
    <n v="38"/>
    <n v="55"/>
    <n v="7"/>
    <n v="169.45"/>
    <n v="7"/>
    <n v="0.18421052631578946"/>
  </r>
  <r>
    <d v="2025-11-26T00:00:00"/>
    <x v="10"/>
    <n v="62"/>
    <n v="93"/>
    <n v="16"/>
    <n v="493.84"/>
    <n v="13"/>
    <n v="0.25806451612903225"/>
  </r>
  <r>
    <d v="2025-11-26T00:00:00"/>
    <x v="11"/>
    <n v="32"/>
    <n v="42"/>
    <n v="6"/>
    <n v="127.24"/>
    <n v="4"/>
    <n v="0.1875"/>
  </r>
  <r>
    <d v="2025-11-26T00:00:00"/>
    <x v="12"/>
    <n v="124"/>
    <n v="166"/>
    <n v="11"/>
    <n v="475.79"/>
    <n v="11"/>
    <n v="8.8709677419354843E-2"/>
  </r>
  <r>
    <d v="2025-11-26T00:00:00"/>
    <x v="13"/>
    <n v="83"/>
    <n v="123"/>
    <n v="14"/>
    <n v="186.52"/>
    <n v="12"/>
    <n v="0.16867469879518071"/>
  </r>
  <r>
    <d v="2025-11-26T00:00:00"/>
    <x v="14"/>
    <n v="16"/>
    <n v="24"/>
    <n v="5"/>
    <n v="123"/>
    <n v="5"/>
    <n v="0.3125"/>
  </r>
  <r>
    <d v="2025-11-26T00:00:00"/>
    <x v="15"/>
    <n v="26"/>
    <n v="35"/>
    <n v="5"/>
    <n v="130.57"/>
    <n v="4"/>
    <n v="0.19230769230769232"/>
  </r>
  <r>
    <d v="2025-11-26T00:00:00"/>
    <x v="16"/>
    <n v="45"/>
    <n v="62"/>
    <n v="15"/>
    <n v="172.84"/>
    <n v="14"/>
    <n v="0.33333333333333331"/>
  </r>
  <r>
    <d v="2025-11-26T00:00:00"/>
    <x v="17"/>
    <n v="23"/>
    <n v="29"/>
    <n v="4"/>
    <n v="85.66"/>
    <n v="4"/>
    <n v="0.17391304347826086"/>
  </r>
  <r>
    <d v="2025-11-26T00:00:00"/>
    <x v="18"/>
    <n v="107"/>
    <n v="147"/>
    <n v="50"/>
    <n v="1818.61"/>
    <n v="38"/>
    <n v="0.46728971962616822"/>
  </r>
  <r>
    <d v="2025-11-26T00:00:00"/>
    <x v="19"/>
    <n v="15"/>
    <n v="20"/>
    <n v="23"/>
    <n v="740.75"/>
    <n v="6"/>
    <n v="1.5333333333333334"/>
  </r>
  <r>
    <d v="2025-11-26T00:00:00"/>
    <x v="20"/>
    <n v="14"/>
    <n v="22"/>
    <n v="7"/>
    <n v="216.91"/>
    <n v="6"/>
    <n v="0.5"/>
  </r>
  <r>
    <d v="2025-11-26T00:00:00"/>
    <x v="21"/>
    <n v="36"/>
    <n v="46"/>
    <n v="22"/>
    <n v="600.59"/>
    <n v="20"/>
    <n v="0.61111111111111116"/>
  </r>
  <r>
    <d v="2025-11-26T00:00:00"/>
    <x v="22"/>
    <n v="46"/>
    <n v="60"/>
    <n v="10"/>
    <n v="245.57"/>
    <n v="9"/>
    <n v="0.21739130434782608"/>
  </r>
  <r>
    <d v="2025-11-26T00:00:00"/>
    <x v="23"/>
    <n v="12"/>
    <n v="16"/>
    <n v="2"/>
    <n v="63.5"/>
    <n v="1"/>
    <n v="0.16666666666666666"/>
  </r>
  <r>
    <d v="2025-11-26T00:00:00"/>
    <x v="24"/>
    <n v="9"/>
    <n v="14"/>
    <n v="4"/>
    <n v="113.04"/>
    <n v="2"/>
    <n v="0.44444444444444442"/>
  </r>
  <r>
    <d v="2025-11-26T00:00:00"/>
    <x v="26"/>
    <n v="12"/>
    <n v="15"/>
    <n v="9"/>
    <n v="231.73"/>
    <n v="7"/>
    <n v="0.75"/>
  </r>
  <r>
    <d v="2025-11-26T00:00:00"/>
    <x v="27"/>
    <n v="21"/>
    <n v="26"/>
    <n v="7"/>
    <n v="252.61"/>
    <n v="6"/>
    <n v="0.33333333333333331"/>
  </r>
  <r>
    <d v="2025-11-26T00:00:00"/>
    <x v="28"/>
    <n v="9"/>
    <n v="10"/>
    <n v="2"/>
    <n v="69.38"/>
    <n v="2"/>
    <n v="0.22222222222222221"/>
  </r>
  <r>
    <d v="2025-11-26T00:00:00"/>
    <x v="29"/>
    <n v="78"/>
    <n v="108"/>
    <n v="26"/>
    <n v="874.28"/>
    <n v="22"/>
    <n v="0.33333333333333331"/>
  </r>
  <r>
    <d v="2025-11-26T00:00:00"/>
    <x v="42"/>
    <n v="16"/>
    <n v="18"/>
    <n v="2"/>
    <n v="56.19"/>
    <n v="2"/>
    <n v="0.125"/>
  </r>
  <r>
    <d v="2025-11-26T00:00:00"/>
    <x v="30"/>
    <n v="54"/>
    <n v="67"/>
    <n v="19"/>
    <n v="660.17"/>
    <n v="11"/>
    <n v="0.35185185185185186"/>
  </r>
  <r>
    <d v="2025-11-26T00:00:00"/>
    <x v="31"/>
    <n v="17"/>
    <n v="23"/>
    <n v="3"/>
    <n v="83.22"/>
    <n v="2"/>
    <n v="0.17647058823529413"/>
  </r>
  <r>
    <d v="2025-11-26T00:00:00"/>
    <x v="32"/>
    <n v="17"/>
    <n v="22"/>
    <n v="1"/>
    <n v="30.81"/>
    <n v="1"/>
    <n v="5.8823529411764705E-2"/>
  </r>
  <r>
    <d v="2025-11-26T00:00:00"/>
    <x v="33"/>
    <n v="21"/>
    <n v="26"/>
    <n v="18"/>
    <n v="1437.1"/>
    <n v="9"/>
    <n v="0.8571428571428571"/>
  </r>
  <r>
    <d v="2025-11-26T00:00:00"/>
    <x v="34"/>
    <n v="18"/>
    <n v="37"/>
    <n v="11"/>
    <n v="757.86"/>
    <n v="4"/>
    <n v="0.61111111111111116"/>
  </r>
  <r>
    <d v="2025-11-26T00:00:00"/>
    <x v="35"/>
    <n v="17"/>
    <n v="17"/>
    <n v="1"/>
    <n v="12.08"/>
    <n v="1"/>
    <n v="5.8823529411764705E-2"/>
  </r>
  <r>
    <d v="2025-11-26T00:00:00"/>
    <x v="45"/>
    <n v="17"/>
    <n v="23"/>
    <n v="1"/>
    <n v="11.13"/>
    <n v="1"/>
    <n v="5.8823529411764705E-2"/>
  </r>
  <r>
    <d v="2025-11-26T00:00:00"/>
    <x v="47"/>
    <n v="13"/>
    <n v="14"/>
    <n v="1"/>
    <n v="26.28"/>
    <n v="1"/>
    <n v="7.6923076923076927E-2"/>
  </r>
  <r>
    <d v="2025-11-26T00:00:00"/>
    <x v="37"/>
    <n v="5"/>
    <n v="8"/>
    <n v="4"/>
    <n v="314.64"/>
    <n v="4"/>
    <n v="0.8"/>
  </r>
  <r>
    <d v="2025-11-26T00:00:00"/>
    <x v="38"/>
    <n v="7"/>
    <n v="7"/>
    <n v="4"/>
    <n v="373.12"/>
    <n v="2"/>
    <n v="0.5714285714285714"/>
  </r>
  <r>
    <d v="2025-11-26T00:00:00"/>
    <x v="46"/>
    <n v="9"/>
    <n v="10"/>
    <n v="4"/>
    <n v="148.96"/>
    <n v="3"/>
    <n v="0.44444444444444442"/>
  </r>
  <r>
    <d v="2025-11-26T00:00:00"/>
    <x v="43"/>
    <n v="11"/>
    <n v="14"/>
    <n v="3"/>
    <n v="102.98"/>
    <n v="3"/>
    <n v="0.27272727272727271"/>
  </r>
  <r>
    <d v="2025-11-27T00:00:00"/>
    <x v="0"/>
    <n v="4"/>
    <n v="5"/>
    <n v="1"/>
    <n v="37.729999999999997"/>
    <n v="1"/>
    <n v="0.25"/>
  </r>
  <r>
    <d v="2025-11-27T00:00:00"/>
    <x v="1"/>
    <n v="10"/>
    <n v="16"/>
    <n v="4"/>
    <n v="165.45"/>
    <n v="2"/>
    <n v="0.4"/>
  </r>
  <r>
    <d v="2025-11-27T00:00:00"/>
    <x v="39"/>
    <n v="7"/>
    <n v="12"/>
    <n v="2"/>
    <n v="69"/>
    <n v="1"/>
    <n v="0.2857142857142857"/>
  </r>
  <r>
    <d v="2025-11-27T00:00:00"/>
    <x v="48"/>
    <n v="38"/>
    <n v="69"/>
    <n v="5"/>
    <n v="121.9"/>
    <n v="4"/>
    <n v="0.13157894736842105"/>
  </r>
  <r>
    <d v="2025-11-27T00:00:00"/>
    <x v="48"/>
    <n v="8"/>
    <n v="10"/>
    <n v="1"/>
    <n v="36.03"/>
    <n v="1"/>
    <n v="0.125"/>
  </r>
  <r>
    <d v="2025-11-27T00:00:00"/>
    <x v="3"/>
    <n v="9"/>
    <n v="11"/>
    <n v="1"/>
    <n v="38.6"/>
    <n v="1"/>
    <n v="0.1111111111111111"/>
  </r>
  <r>
    <d v="2025-11-27T00:00:00"/>
    <x v="5"/>
    <n v="4"/>
    <n v="10"/>
    <n v="1"/>
    <n v="24.28"/>
    <n v="1"/>
    <n v="0.25"/>
  </r>
  <r>
    <d v="2025-11-27T00:00:00"/>
    <x v="40"/>
    <n v="10"/>
    <n v="17"/>
    <n v="1"/>
    <n v="17.21"/>
    <n v="1"/>
    <n v="0.1"/>
  </r>
  <r>
    <d v="2025-11-27T00:00:00"/>
    <x v="41"/>
    <n v="13"/>
    <n v="18"/>
    <n v="2"/>
    <n v="20.55"/>
    <n v="2"/>
    <n v="0.15384615384615385"/>
  </r>
  <r>
    <d v="2025-11-27T00:00:00"/>
    <x v="6"/>
    <n v="30"/>
    <n v="40"/>
    <n v="2"/>
    <n v="44.81"/>
    <n v="2"/>
    <n v="6.6666666666666666E-2"/>
  </r>
  <r>
    <d v="2025-11-27T00:00:00"/>
    <x v="7"/>
    <n v="23"/>
    <n v="32"/>
    <n v="9"/>
    <n v="283.52"/>
    <n v="5"/>
    <n v="0.39130434782608697"/>
  </r>
  <r>
    <d v="2025-11-27T00:00:00"/>
    <x v="8"/>
    <n v="55"/>
    <n v="79"/>
    <n v="7"/>
    <n v="166.26"/>
    <n v="7"/>
    <n v="0.12727272727272726"/>
  </r>
  <r>
    <d v="2025-11-27T00:00:00"/>
    <x v="9"/>
    <n v="30"/>
    <n v="36"/>
    <n v="1"/>
    <n v="22.77"/>
    <n v="1"/>
    <n v="3.3333333333333333E-2"/>
  </r>
  <r>
    <d v="2025-11-27T00:00:00"/>
    <x v="10"/>
    <n v="47"/>
    <n v="67"/>
    <n v="8"/>
    <n v="250.21"/>
    <n v="5"/>
    <n v="0.1702127659574468"/>
  </r>
  <r>
    <d v="2025-11-27T00:00:00"/>
    <x v="12"/>
    <n v="54"/>
    <n v="66"/>
    <n v="2"/>
    <n v="77.349999999999994"/>
    <n v="2"/>
    <n v="3.7037037037037035E-2"/>
  </r>
  <r>
    <d v="2025-11-27T00:00:00"/>
    <x v="12"/>
    <n v="7"/>
    <n v="9"/>
    <n v="3"/>
    <n v="126.78"/>
    <n v="1"/>
    <n v="0.42857142857142855"/>
  </r>
  <r>
    <d v="2025-11-27T00:00:00"/>
    <x v="13"/>
    <n v="57"/>
    <n v="80"/>
    <n v="8"/>
    <n v="109.1"/>
    <n v="8"/>
    <n v="0.14035087719298245"/>
  </r>
  <r>
    <d v="2025-11-27T00:00:00"/>
    <x v="13"/>
    <n v="4"/>
    <n v="4"/>
    <n v="1"/>
    <n v="15.86"/>
    <n v="1"/>
    <n v="0.25"/>
  </r>
  <r>
    <d v="2025-11-27T00:00:00"/>
    <x v="14"/>
    <n v="23"/>
    <n v="35"/>
    <n v="3"/>
    <n v="75.88"/>
    <n v="3"/>
    <n v="0.13043478260869565"/>
  </r>
  <r>
    <d v="2025-11-27T00:00:00"/>
    <x v="15"/>
    <n v="16"/>
    <n v="22"/>
    <n v="4"/>
    <n v="80.37"/>
    <n v="3"/>
    <n v="0.25"/>
  </r>
  <r>
    <d v="2025-11-27T00:00:00"/>
    <x v="16"/>
    <n v="34"/>
    <n v="56"/>
    <n v="9"/>
    <n v="107.97"/>
    <n v="5"/>
    <n v="0.26470588235294118"/>
  </r>
  <r>
    <d v="2025-11-27T00:00:00"/>
    <x v="17"/>
    <n v="25"/>
    <n v="29"/>
    <n v="1"/>
    <n v="21.38"/>
    <n v="1"/>
    <n v="0.04"/>
  </r>
  <r>
    <d v="2025-11-27T00:00:00"/>
    <x v="18"/>
    <n v="36"/>
    <n v="59"/>
    <n v="8"/>
    <n v="276.99"/>
    <n v="3"/>
    <n v="0.22222222222222221"/>
  </r>
  <r>
    <d v="2025-11-27T00:00:00"/>
    <x v="19"/>
    <n v="3"/>
    <n v="4"/>
    <n v="1"/>
    <n v="28.72"/>
    <n v="1"/>
    <n v="0.33333333333333331"/>
  </r>
  <r>
    <d v="2025-11-27T00:00:00"/>
    <x v="20"/>
    <m/>
    <m/>
    <m/>
    <m/>
    <m/>
    <n v="0"/>
  </r>
  <r>
    <d v="2025-11-27T00:00:00"/>
    <x v="21"/>
    <n v="13"/>
    <n v="16"/>
    <n v="3"/>
    <n v="93.82"/>
    <n v="2"/>
    <n v="0.23076923076923078"/>
  </r>
  <r>
    <d v="2025-11-27T00:00:00"/>
    <x v="22"/>
    <n v="14"/>
    <n v="15"/>
    <n v="7"/>
    <n v="163.41999999999999"/>
    <n v="5"/>
    <n v="0.5"/>
  </r>
  <r>
    <d v="2025-11-27T00:00:00"/>
    <x v="23"/>
    <n v="5"/>
    <n v="7"/>
    <n v="1"/>
    <n v="44.19"/>
    <n v="1"/>
    <n v="0.2"/>
  </r>
  <r>
    <d v="2025-11-27T00:00:00"/>
    <x v="25"/>
    <n v="5"/>
    <n v="5"/>
    <n v="5"/>
    <n v="160.85"/>
    <n v="5"/>
    <n v="1"/>
  </r>
  <r>
    <d v="2025-11-27T00:00:00"/>
    <x v="28"/>
    <n v="4"/>
    <n v="4"/>
    <n v="1"/>
    <n v="41.31"/>
    <n v="1"/>
    <n v="0.25"/>
  </r>
  <r>
    <d v="2025-11-27T00:00:00"/>
    <x v="29"/>
    <n v="59"/>
    <n v="80"/>
    <n v="6"/>
    <n v="198.03"/>
    <n v="6"/>
    <n v="0.10169491525423729"/>
  </r>
  <r>
    <d v="2025-11-27T00:00:00"/>
    <x v="30"/>
    <n v="17"/>
    <n v="19"/>
    <n v="1"/>
    <n v="39.24"/>
    <n v="1"/>
    <n v="5.8823529411764705E-2"/>
  </r>
  <r>
    <d v="2025-11-27T00:00:00"/>
    <x v="30"/>
    <n v="1"/>
    <n v="1"/>
    <n v="1"/>
    <n v="38.99"/>
    <n v="1"/>
    <n v="1"/>
  </r>
  <r>
    <d v="2025-11-27T00:00:00"/>
    <x v="32"/>
    <n v="6"/>
    <n v="10"/>
    <n v="1"/>
    <n v="28.02"/>
    <n v="1"/>
    <n v="0.16666666666666666"/>
  </r>
  <r>
    <d v="2025-11-27T00:00:00"/>
    <x v="33"/>
    <n v="3"/>
    <n v="4"/>
    <n v="1"/>
    <n v="76.19"/>
    <n v="1"/>
    <n v="0.33333333333333331"/>
  </r>
  <r>
    <d v="2025-11-27T00:00:00"/>
    <x v="34"/>
    <n v="3"/>
    <n v="6"/>
    <n v="6"/>
    <n v="394.82"/>
    <n v="1"/>
    <n v="2"/>
  </r>
  <r>
    <d v="2025-11-27T00:00:00"/>
    <x v="45"/>
    <n v="15"/>
    <n v="17"/>
    <n v="1"/>
    <n v="12.85"/>
    <n v="1"/>
    <n v="6.6666666666666666E-2"/>
  </r>
  <r>
    <d v="2025-11-27T00:00:00"/>
    <x v="46"/>
    <n v="14"/>
    <n v="17"/>
    <n v="1"/>
    <n v="38.130000000000003"/>
    <n v="1"/>
    <n v="7.1428571428571425E-2"/>
  </r>
  <r>
    <d v="2025-11-27T00:00:00"/>
    <x v="43"/>
    <n v="11"/>
    <n v="16"/>
    <n v="3"/>
    <n v="103.97"/>
    <n v="2"/>
    <n v="0.27272727272727271"/>
  </r>
  <r>
    <d v="2025-11-28T00:00:00"/>
    <x v="0"/>
    <n v="15"/>
    <n v="18"/>
    <n v="5"/>
    <n v="196.46"/>
    <n v="5"/>
    <n v="0.33333333333333331"/>
  </r>
  <r>
    <d v="2025-11-28T00:00:00"/>
    <x v="1"/>
    <n v="14"/>
    <n v="20"/>
    <n v="1"/>
    <n v="43.06"/>
    <n v="1"/>
    <n v="7.1428571428571425E-2"/>
  </r>
  <r>
    <d v="2025-11-28T00:00:00"/>
    <x v="2"/>
    <n v="9"/>
    <n v="9"/>
    <n v="1"/>
    <n v="39.97"/>
    <n v="1"/>
    <n v="0.1111111111111111"/>
  </r>
  <r>
    <d v="2025-11-28T00:00:00"/>
    <x v="39"/>
    <n v="7"/>
    <n v="8"/>
    <n v="4"/>
    <n v="116.92"/>
    <n v="1"/>
    <n v="0.5714285714285714"/>
  </r>
  <r>
    <d v="2025-11-28T00:00:00"/>
    <x v="48"/>
    <n v="83"/>
    <n v="137"/>
    <n v="15"/>
    <n v="373.55"/>
    <n v="15"/>
    <n v="0.18072289156626506"/>
  </r>
  <r>
    <d v="2025-11-28T00:00:00"/>
    <x v="44"/>
    <n v="14"/>
    <n v="24"/>
    <n v="3"/>
    <n v="41.82"/>
    <n v="3"/>
    <n v="0.21428571428571427"/>
  </r>
  <r>
    <d v="2025-11-28T00:00:00"/>
    <x v="3"/>
    <n v="21"/>
    <n v="28"/>
    <n v="1"/>
    <n v="36.36"/>
    <n v="1"/>
    <n v="4.7619047619047616E-2"/>
  </r>
  <r>
    <d v="2025-11-28T00:00:00"/>
    <x v="49"/>
    <n v="3"/>
    <n v="3"/>
    <n v="2"/>
    <n v="49.52"/>
    <n v="2"/>
    <n v="0.66666666666666663"/>
  </r>
  <r>
    <d v="2025-11-28T00:00:00"/>
    <x v="5"/>
    <n v="14"/>
    <n v="23"/>
    <n v="3"/>
    <n v="60"/>
    <n v="3"/>
    <n v="0.21428571428571427"/>
  </r>
  <r>
    <d v="2025-11-28T00:00:00"/>
    <x v="40"/>
    <n v="16"/>
    <n v="18"/>
    <n v="1"/>
    <n v="22.49"/>
    <n v="1"/>
    <n v="6.25E-2"/>
  </r>
  <r>
    <d v="2025-11-28T00:00:00"/>
    <x v="41"/>
    <n v="16"/>
    <n v="22"/>
    <n v="4"/>
    <n v="76.94"/>
    <n v="4"/>
    <n v="0.25"/>
  </r>
  <r>
    <d v="2025-11-28T00:00:00"/>
    <x v="6"/>
    <n v="73"/>
    <n v="93"/>
    <n v="8"/>
    <n v="200.85"/>
    <n v="8"/>
    <n v="0.1095890410958904"/>
  </r>
  <r>
    <d v="2025-11-28T00:00:00"/>
    <x v="7"/>
    <n v="49"/>
    <n v="76"/>
    <n v="14"/>
    <n v="426.71"/>
    <n v="8"/>
    <n v="0.2857142857142857"/>
  </r>
  <r>
    <d v="2025-11-28T00:00:00"/>
    <x v="7"/>
    <n v="1"/>
    <n v="1"/>
    <n v="1"/>
    <n v="32.99"/>
    <n v="1"/>
    <n v="1"/>
  </r>
  <r>
    <d v="2025-11-28T00:00:00"/>
    <x v="8"/>
    <n v="65"/>
    <n v="88"/>
    <n v="16"/>
    <n v="391.43"/>
    <n v="15"/>
    <n v="0.24615384615384617"/>
  </r>
  <r>
    <d v="2025-11-28T00:00:00"/>
    <x v="9"/>
    <n v="69"/>
    <n v="79"/>
    <n v="3"/>
    <n v="61.27"/>
    <n v="3"/>
    <n v="4.3478260869565216E-2"/>
  </r>
  <r>
    <d v="2025-11-28T00:00:00"/>
    <x v="10"/>
    <n v="37"/>
    <n v="51"/>
    <n v="5"/>
    <n v="158.96"/>
    <n v="5"/>
    <n v="0.13513513513513514"/>
  </r>
  <r>
    <d v="2025-11-28T00:00:00"/>
    <x v="12"/>
    <n v="65"/>
    <n v="87"/>
    <n v="13"/>
    <n v="561.79"/>
    <n v="13"/>
    <n v="0.2"/>
  </r>
  <r>
    <d v="2025-11-28T00:00:00"/>
    <x v="12"/>
    <n v="11"/>
    <n v="12"/>
    <n v="4"/>
    <n v="186.96"/>
    <n v="2"/>
    <n v="0.36363636363636365"/>
  </r>
  <r>
    <d v="2025-11-28T00:00:00"/>
    <x v="13"/>
    <n v="71"/>
    <n v="92"/>
    <n v="12"/>
    <n v="163.28"/>
    <n v="12"/>
    <n v="0.16901408450704225"/>
  </r>
  <r>
    <d v="2025-11-28T00:00:00"/>
    <x v="13"/>
    <n v="2"/>
    <n v="3"/>
    <n v="1"/>
    <n v="15.96"/>
    <n v="1"/>
    <n v="0.5"/>
  </r>
  <r>
    <d v="2025-11-28T00:00:00"/>
    <x v="14"/>
    <n v="16"/>
    <n v="21"/>
    <n v="1"/>
    <n v="21"/>
    <n v="1"/>
    <n v="6.25E-2"/>
  </r>
  <r>
    <d v="2025-11-28T00:00:00"/>
    <x v="15"/>
    <n v="36"/>
    <n v="49"/>
    <n v="7"/>
    <n v="171.29"/>
    <n v="6"/>
    <n v="0.19444444444444445"/>
  </r>
  <r>
    <d v="2025-11-28T00:00:00"/>
    <x v="16"/>
    <n v="38"/>
    <n v="55"/>
    <n v="9"/>
    <n v="103.87"/>
    <n v="9"/>
    <n v="0.23684210526315788"/>
  </r>
  <r>
    <d v="2025-11-28T00:00:00"/>
    <x v="17"/>
    <n v="26"/>
    <n v="34"/>
    <n v="3"/>
    <n v="71.97"/>
    <n v="3"/>
    <n v="0.11538461538461539"/>
  </r>
  <r>
    <d v="2025-11-28T00:00:00"/>
    <x v="18"/>
    <n v="66"/>
    <n v="87"/>
    <n v="36"/>
    <n v="1298.19"/>
    <n v="19"/>
    <n v="0.54545454545454541"/>
  </r>
  <r>
    <d v="2025-11-28T00:00:00"/>
    <x v="19"/>
    <n v="14"/>
    <n v="19"/>
    <n v="4"/>
    <n v="126.93"/>
    <n v="4"/>
    <n v="0.2857142857142857"/>
  </r>
  <r>
    <d v="2025-11-28T00:00:00"/>
    <x v="20"/>
    <n v="13"/>
    <n v="22"/>
    <n v="11"/>
    <n v="330.83"/>
    <n v="5"/>
    <n v="0.84615384615384615"/>
  </r>
  <r>
    <d v="2025-11-28T00:00:00"/>
    <x v="21"/>
    <n v="34"/>
    <n v="48"/>
    <n v="10"/>
    <n v="280.42"/>
    <n v="9"/>
    <n v="0.29411764705882354"/>
  </r>
  <r>
    <d v="2025-11-28T00:00:00"/>
    <x v="22"/>
    <n v="23"/>
    <n v="29"/>
    <n v="22"/>
    <n v="530.03"/>
    <n v="12"/>
    <n v="0.95652173913043481"/>
  </r>
  <r>
    <d v="2025-11-28T00:00:00"/>
    <x v="23"/>
    <n v="23"/>
    <n v="37"/>
    <n v="9"/>
    <n v="328.8"/>
    <n v="9"/>
    <n v="0.39130434782608697"/>
  </r>
  <r>
    <d v="2025-11-28T00:00:00"/>
    <x v="24"/>
    <n v="6"/>
    <n v="8"/>
    <n v="3"/>
    <n v="89.1"/>
    <n v="3"/>
    <n v="0.5"/>
  </r>
  <r>
    <d v="2025-11-28T00:00:00"/>
    <x v="25"/>
    <n v="9"/>
    <n v="12"/>
    <n v="2"/>
    <n v="63.11"/>
    <n v="1"/>
    <n v="0.22222222222222221"/>
  </r>
  <r>
    <d v="2025-11-28T00:00:00"/>
    <x v="26"/>
    <n v="7"/>
    <n v="8"/>
    <n v="1"/>
    <n v="24.6"/>
    <n v="1"/>
    <n v="0.14285714285714285"/>
  </r>
  <r>
    <d v="2025-11-28T00:00:00"/>
    <x v="27"/>
    <n v="12"/>
    <n v="19"/>
    <n v="10"/>
    <n v="336.2"/>
    <n v="5"/>
    <n v="0.83333333333333337"/>
  </r>
  <r>
    <d v="2025-11-28T00:00:00"/>
    <x v="28"/>
    <n v="7"/>
    <n v="10"/>
    <n v="1"/>
    <n v="32.53"/>
    <n v="1"/>
    <n v="0.14285714285714285"/>
  </r>
  <r>
    <d v="2025-11-28T00:00:00"/>
    <x v="29"/>
    <n v="72"/>
    <n v="94"/>
    <n v="11"/>
    <n v="368.23"/>
    <n v="10"/>
    <n v="0.15277777777777779"/>
  </r>
  <r>
    <d v="2025-11-28T00:00:00"/>
    <x v="29"/>
    <n v="2"/>
    <n v="2"/>
    <n v="3"/>
    <n v="153.35"/>
    <n v="1"/>
    <n v="1.5"/>
  </r>
  <r>
    <d v="2025-11-28T00:00:00"/>
    <x v="30"/>
    <n v="32"/>
    <n v="40"/>
    <n v="12"/>
    <n v="423.06"/>
    <n v="5"/>
    <n v="0.375"/>
  </r>
  <r>
    <d v="2025-11-28T00:00:00"/>
    <x v="31"/>
    <n v="24"/>
    <n v="27"/>
    <n v="5"/>
    <n v="137.36000000000001"/>
    <n v="5"/>
    <n v="0.20833333333333334"/>
  </r>
  <r>
    <d v="2025-11-28T00:00:00"/>
    <x v="32"/>
    <n v="10"/>
    <n v="16"/>
    <n v="14"/>
    <n v="370.04"/>
    <n v="3"/>
    <n v="1.4"/>
  </r>
  <r>
    <d v="2025-11-28T00:00:00"/>
    <x v="33"/>
    <n v="19"/>
    <n v="29"/>
    <n v="4"/>
    <n v="328.49"/>
    <n v="3"/>
    <n v="0.21052631578947367"/>
  </r>
  <r>
    <d v="2025-11-28T00:00:00"/>
    <x v="34"/>
    <n v="6"/>
    <n v="7"/>
    <n v="1"/>
    <n v="62.49"/>
    <n v="1"/>
    <n v="0.16666666666666666"/>
  </r>
  <r>
    <d v="2025-11-28T00:00:00"/>
    <x v="35"/>
    <n v="14"/>
    <n v="15"/>
    <n v="1"/>
    <n v="12.57"/>
    <n v="1"/>
    <n v="7.1428571428571425E-2"/>
  </r>
  <r>
    <d v="2025-11-28T00:00:00"/>
    <x v="36"/>
    <n v="8"/>
    <n v="10"/>
    <n v="1"/>
    <n v="39.590000000000003"/>
    <n v="1"/>
    <n v="0.125"/>
  </r>
  <r>
    <d v="2025-11-28T00:00:00"/>
    <x v="47"/>
    <n v="8"/>
    <n v="8"/>
    <n v="1"/>
    <n v="24.41"/>
    <n v="1"/>
    <n v="0.125"/>
  </r>
  <r>
    <d v="2025-11-28T00:00:00"/>
    <x v="37"/>
    <n v="3"/>
    <n v="6"/>
    <n v="8"/>
    <n v="599.19000000000005"/>
    <n v="5"/>
    <n v="2.6666666666666665"/>
  </r>
  <r>
    <d v="2025-11-28T00:00:00"/>
    <x v="38"/>
    <n v="5"/>
    <n v="11"/>
    <n v="1"/>
    <n v="84.08"/>
    <n v="1"/>
    <n v="0.2"/>
  </r>
  <r>
    <d v="2025-11-28T00:00:00"/>
    <x v="46"/>
    <n v="9"/>
    <n v="11"/>
    <n v="2"/>
    <n v="63.79"/>
    <n v="2"/>
    <n v="0.22222222222222221"/>
  </r>
  <r>
    <d v="2025-11-28T00:00:00"/>
    <x v="43"/>
    <n v="13"/>
    <n v="17"/>
    <n v="2"/>
    <n v="55.45"/>
    <n v="2"/>
    <n v="0.15384615384615385"/>
  </r>
  <r>
    <d v="2025-11-29T00:00:00"/>
    <x v="0"/>
    <n v="14"/>
    <n v="30"/>
    <n v="3"/>
    <n v="146.26"/>
    <n v="3"/>
    <n v="0.21428571428571427"/>
  </r>
  <r>
    <d v="2025-11-29T00:00:00"/>
    <x v="1"/>
    <n v="9"/>
    <n v="12"/>
    <n v="5"/>
    <n v="174.3"/>
    <n v="3"/>
    <n v="0.55555555555555558"/>
  </r>
  <r>
    <d v="2025-11-29T00:00:00"/>
    <x v="48"/>
    <n v="88"/>
    <n v="136"/>
    <n v="20"/>
    <n v="494.75"/>
    <n v="18"/>
    <n v="0.22727272727272727"/>
  </r>
  <r>
    <d v="2025-11-29T00:00:00"/>
    <x v="44"/>
    <n v="11"/>
    <n v="18"/>
    <n v="3"/>
    <n v="44.66"/>
    <n v="3"/>
    <n v="0.27272727272727271"/>
  </r>
  <r>
    <d v="2025-11-29T00:00:00"/>
    <x v="3"/>
    <n v="16"/>
    <n v="17"/>
    <n v="1"/>
    <n v="39.71"/>
    <n v="1"/>
    <n v="6.25E-2"/>
  </r>
  <r>
    <d v="2025-11-29T00:00:00"/>
    <x v="4"/>
    <n v="5"/>
    <n v="5"/>
    <n v="1"/>
    <n v="14.48"/>
    <n v="1"/>
    <n v="0.2"/>
  </r>
  <r>
    <d v="2025-11-29T00:00:00"/>
    <x v="5"/>
    <n v="21"/>
    <n v="33"/>
    <n v="7"/>
    <n v="140.9"/>
    <n v="4"/>
    <n v="0.33333333333333331"/>
  </r>
  <r>
    <d v="2025-11-29T00:00:00"/>
    <x v="40"/>
    <n v="15"/>
    <n v="18"/>
    <n v="2"/>
    <n v="35.53"/>
    <n v="2"/>
    <n v="0.13333333333333333"/>
  </r>
  <r>
    <d v="2025-11-29T00:00:00"/>
    <x v="41"/>
    <n v="23"/>
    <n v="30"/>
    <n v="3"/>
    <n v="67.28"/>
    <n v="3"/>
    <n v="0.13043478260869565"/>
  </r>
  <r>
    <d v="2025-11-29T00:00:00"/>
    <x v="6"/>
    <n v="60"/>
    <n v="81"/>
    <n v="4"/>
    <n v="98.5"/>
    <n v="4"/>
    <n v="6.6666666666666666E-2"/>
  </r>
  <r>
    <d v="2025-11-29T00:00:00"/>
    <x v="7"/>
    <n v="26"/>
    <n v="35"/>
    <n v="4"/>
    <n v="111.47"/>
    <n v="4"/>
    <n v="0.15384615384615385"/>
  </r>
  <r>
    <d v="2025-11-29T00:00:00"/>
    <x v="8"/>
    <n v="98"/>
    <n v="111"/>
    <n v="25"/>
    <n v="629.57000000000005"/>
    <n v="21"/>
    <n v="0.25510204081632654"/>
  </r>
  <r>
    <d v="2025-11-29T00:00:00"/>
    <x v="9"/>
    <n v="17"/>
    <n v="23"/>
    <n v="3"/>
    <n v="59.52"/>
    <n v="3"/>
    <n v="0.17647058823529413"/>
  </r>
  <r>
    <d v="2025-11-29T00:00:00"/>
    <x v="10"/>
    <n v="27"/>
    <n v="30"/>
    <n v="3"/>
    <n v="99.88"/>
    <n v="3"/>
    <n v="0.1111111111111111"/>
  </r>
  <r>
    <d v="2025-11-29T00:00:00"/>
    <x v="11"/>
    <n v="17"/>
    <n v="29"/>
    <n v="3"/>
    <n v="84.73"/>
    <n v="3"/>
    <n v="0.17647058823529413"/>
  </r>
  <r>
    <d v="2025-11-29T00:00:00"/>
    <x v="12"/>
    <n v="54"/>
    <n v="74"/>
    <n v="12"/>
    <n v="490.82"/>
    <n v="12"/>
    <n v="0.22222222222222221"/>
  </r>
  <r>
    <d v="2025-11-29T00:00:00"/>
    <x v="12"/>
    <n v="8"/>
    <n v="9"/>
    <n v="2"/>
    <n v="98.68"/>
    <n v="2"/>
    <n v="0.25"/>
  </r>
  <r>
    <d v="2025-11-29T00:00:00"/>
    <x v="13"/>
    <n v="88"/>
    <n v="111"/>
    <n v="10"/>
    <n v="139.21"/>
    <n v="9"/>
    <n v="0.11363636363636363"/>
  </r>
  <r>
    <d v="2025-11-29T00:00:00"/>
    <x v="14"/>
    <n v="34"/>
    <n v="41"/>
    <n v="3"/>
    <n v="72.510000000000005"/>
    <n v="3"/>
    <n v="8.8235294117647065E-2"/>
  </r>
  <r>
    <d v="2025-11-29T00:00:00"/>
    <x v="15"/>
    <n v="24"/>
    <n v="35"/>
    <n v="5"/>
    <n v="114.59"/>
    <n v="4"/>
    <n v="0.20833333333333334"/>
  </r>
  <r>
    <d v="2025-11-29T00:00:00"/>
    <x v="16"/>
    <n v="32"/>
    <n v="35"/>
    <n v="6"/>
    <n v="70.260000000000005"/>
    <n v="6"/>
    <n v="0.1875"/>
  </r>
  <r>
    <d v="2025-11-29T00:00:00"/>
    <x v="17"/>
    <n v="33"/>
    <n v="47"/>
    <n v="6"/>
    <n v="127.82"/>
    <n v="6"/>
    <n v="0.18181818181818182"/>
  </r>
  <r>
    <d v="2025-11-29T00:00:00"/>
    <x v="18"/>
    <n v="56"/>
    <n v="77"/>
    <n v="29"/>
    <n v="1042.69"/>
    <n v="18"/>
    <n v="0.5178571428571429"/>
  </r>
  <r>
    <d v="2025-11-29T00:00:00"/>
    <x v="19"/>
    <n v="20"/>
    <n v="28"/>
    <n v="3"/>
    <n v="113.44"/>
    <n v="2"/>
    <n v="0.15"/>
  </r>
  <r>
    <d v="2025-11-29T00:00:00"/>
    <x v="20"/>
    <n v="19"/>
    <n v="23"/>
    <n v="8"/>
    <n v="243.58"/>
    <n v="6"/>
    <n v="0.42105263157894735"/>
  </r>
  <r>
    <d v="2025-11-29T00:00:00"/>
    <x v="21"/>
    <n v="27"/>
    <n v="45"/>
    <n v="8"/>
    <n v="220.42"/>
    <n v="6"/>
    <n v="0.29629629629629628"/>
  </r>
  <r>
    <d v="2025-11-29T00:00:00"/>
    <x v="22"/>
    <n v="23"/>
    <n v="28"/>
    <n v="6"/>
    <n v="147.88999999999999"/>
    <n v="6"/>
    <n v="0.2608695652173913"/>
  </r>
  <r>
    <d v="2025-11-29T00:00:00"/>
    <x v="23"/>
    <n v="22"/>
    <n v="27"/>
    <n v="8"/>
    <n v="294.61"/>
    <n v="6"/>
    <n v="0.36363636363636365"/>
  </r>
  <r>
    <d v="2025-11-29T00:00:00"/>
    <x v="26"/>
    <n v="7"/>
    <n v="8"/>
    <n v="3"/>
    <n v="69.27"/>
    <n v="1"/>
    <n v="0.42857142857142855"/>
  </r>
  <r>
    <d v="2025-11-29T00:00:00"/>
    <x v="27"/>
    <n v="8"/>
    <n v="8"/>
    <n v="15"/>
    <n v="499.81"/>
    <n v="7"/>
    <n v="1.875"/>
  </r>
  <r>
    <d v="2025-11-29T00:00:00"/>
    <x v="28"/>
    <n v="10"/>
    <n v="12"/>
    <n v="1"/>
    <n v="40.299999999999997"/>
    <n v="1"/>
    <n v="0.1"/>
  </r>
  <r>
    <d v="2025-11-29T00:00:00"/>
    <x v="29"/>
    <n v="57"/>
    <n v="72"/>
    <n v="13"/>
    <n v="457.01"/>
    <n v="11"/>
    <n v="0.22807017543859648"/>
  </r>
  <r>
    <d v="2025-11-29T00:00:00"/>
    <x v="42"/>
    <n v="7"/>
    <n v="9"/>
    <n v="1"/>
    <n v="25.86"/>
    <n v="1"/>
    <n v="0.14285714285714285"/>
  </r>
  <r>
    <d v="2025-11-29T00:00:00"/>
    <x v="30"/>
    <n v="27"/>
    <n v="33"/>
    <n v="9"/>
    <n v="313.64"/>
    <n v="3"/>
    <n v="0.33333333333333331"/>
  </r>
  <r>
    <d v="2025-11-29T00:00:00"/>
    <x v="31"/>
    <n v="15"/>
    <n v="20"/>
    <n v="4"/>
    <n v="100.6"/>
    <n v="3"/>
    <n v="0.26666666666666666"/>
  </r>
  <r>
    <d v="2025-11-29T00:00:00"/>
    <x v="32"/>
    <n v="6"/>
    <n v="6"/>
    <n v="2"/>
    <n v="45.98"/>
    <n v="2"/>
    <n v="0.33333333333333331"/>
  </r>
  <r>
    <d v="2025-11-29T00:00:00"/>
    <x v="33"/>
    <n v="14"/>
    <n v="25"/>
    <n v="6"/>
    <n v="504.85"/>
    <n v="6"/>
    <n v="0.42857142857142855"/>
  </r>
  <r>
    <d v="2025-11-29T00:00:00"/>
    <x v="34"/>
    <n v="11"/>
    <n v="15"/>
    <n v="4"/>
    <n v="306.44"/>
    <n v="3"/>
    <n v="0.36363636363636365"/>
  </r>
  <r>
    <d v="2025-11-29T00:00:00"/>
    <x v="35"/>
    <n v="21"/>
    <n v="26"/>
    <n v="3"/>
    <n v="33.49"/>
    <n v="3"/>
    <n v="0.14285714285714285"/>
  </r>
  <r>
    <d v="2025-11-29T00:00:00"/>
    <x v="47"/>
    <n v="8"/>
    <n v="14"/>
    <n v="2"/>
    <n v="54.23"/>
    <n v="1"/>
    <n v="0.25"/>
  </r>
  <r>
    <d v="2025-11-29T00:00:00"/>
    <x v="43"/>
    <n v="12"/>
    <n v="21"/>
    <n v="1"/>
    <n v="28.21"/>
    <n v="1"/>
    <n v="8.3333333333333329E-2"/>
  </r>
  <r>
    <d v="2025-11-30T00:00:00"/>
    <x v="0"/>
    <n v="12"/>
    <n v="12"/>
    <n v="6"/>
    <n v="267.77999999999997"/>
    <n v="5"/>
    <n v="0.5"/>
  </r>
  <r>
    <d v="2025-11-30T00:00:00"/>
    <x v="1"/>
    <n v="13"/>
    <n v="15"/>
    <n v="5"/>
    <n v="173.49"/>
    <n v="4"/>
    <n v="0.38461538461538464"/>
  </r>
  <r>
    <d v="2025-11-30T00:00:00"/>
    <x v="39"/>
    <n v="8"/>
    <n v="16"/>
    <n v="2"/>
    <n v="72.430000000000007"/>
    <n v="2"/>
    <n v="0.25"/>
  </r>
  <r>
    <d v="2025-11-30T00:00:00"/>
    <x v="48"/>
    <n v="111"/>
    <n v="179"/>
    <n v="20"/>
    <n v="507.49"/>
    <n v="18"/>
    <n v="0.18018018018018017"/>
  </r>
  <r>
    <d v="2025-11-30T00:00:00"/>
    <x v="48"/>
    <n v="6"/>
    <n v="8"/>
    <n v="1"/>
    <n v="36.450000000000003"/>
    <n v="1"/>
    <n v="0.16666666666666666"/>
  </r>
  <r>
    <d v="2025-11-30T00:00:00"/>
    <x v="44"/>
    <n v="25"/>
    <n v="38"/>
    <n v="7"/>
    <n v="107.55"/>
    <n v="6"/>
    <n v="0.28000000000000003"/>
  </r>
  <r>
    <d v="2025-11-30T00:00:00"/>
    <x v="5"/>
    <n v="21"/>
    <n v="26"/>
    <n v="8"/>
    <n v="174.52"/>
    <n v="3"/>
    <n v="0.38095238095238093"/>
  </r>
  <r>
    <d v="2025-11-30T00:00:00"/>
    <x v="40"/>
    <n v="21"/>
    <n v="36"/>
    <n v="2"/>
    <n v="39.65"/>
    <n v="2"/>
    <n v="9.5238095238095233E-2"/>
  </r>
  <r>
    <d v="2025-11-30T00:00:00"/>
    <x v="41"/>
    <n v="32"/>
    <n v="40"/>
    <n v="5"/>
    <n v="104.7"/>
    <n v="5"/>
    <n v="0.15625"/>
  </r>
  <r>
    <d v="2025-11-30T00:00:00"/>
    <x v="6"/>
    <n v="81"/>
    <n v="120"/>
    <n v="9"/>
    <n v="230.04"/>
    <n v="9"/>
    <n v="0.1111111111111111"/>
  </r>
  <r>
    <d v="2025-11-30T00:00:00"/>
    <x v="7"/>
    <n v="35"/>
    <n v="55"/>
    <n v="6"/>
    <n v="180.84"/>
    <n v="6"/>
    <n v="0.17142857142857143"/>
  </r>
  <r>
    <d v="2025-11-30T00:00:00"/>
    <x v="8"/>
    <n v="119"/>
    <n v="151"/>
    <n v="18"/>
    <n v="457.76"/>
    <n v="17"/>
    <n v="0.15126050420168066"/>
  </r>
  <r>
    <d v="2025-11-30T00:00:00"/>
    <x v="9"/>
    <n v="21"/>
    <n v="32"/>
    <n v="1"/>
    <n v="21.75"/>
    <n v="1"/>
    <n v="4.7619047619047616E-2"/>
  </r>
  <r>
    <d v="2025-11-30T00:00:00"/>
    <x v="10"/>
    <n v="48"/>
    <n v="64"/>
    <n v="6"/>
    <n v="192.6"/>
    <n v="4"/>
    <n v="0.125"/>
  </r>
  <r>
    <d v="2025-11-30T00:00:00"/>
    <x v="11"/>
    <n v="18"/>
    <n v="27"/>
    <n v="3"/>
    <n v="91.24"/>
    <n v="1"/>
    <n v="0.16666666666666666"/>
  </r>
  <r>
    <d v="2025-11-30T00:00:00"/>
    <x v="12"/>
    <n v="64"/>
    <n v="89"/>
    <n v="8"/>
    <n v="358.93"/>
    <n v="8"/>
    <n v="0.125"/>
  </r>
  <r>
    <d v="2025-11-30T00:00:00"/>
    <x v="12"/>
    <n v="2"/>
    <n v="2"/>
    <n v="1"/>
    <n v="40.880000000000003"/>
    <n v="1"/>
    <n v="0.5"/>
  </r>
  <r>
    <d v="2025-11-30T00:00:00"/>
    <x v="13"/>
    <n v="92"/>
    <n v="142"/>
    <n v="16"/>
    <n v="219.44"/>
    <n v="15"/>
    <n v="0.17391304347826086"/>
  </r>
  <r>
    <d v="2025-11-30T00:00:00"/>
    <x v="14"/>
    <n v="23"/>
    <n v="29"/>
    <n v="6"/>
    <n v="143.09"/>
    <n v="5"/>
    <n v="0.2608695652173913"/>
  </r>
  <r>
    <d v="2025-11-30T00:00:00"/>
    <x v="15"/>
    <n v="38"/>
    <n v="65"/>
    <n v="9"/>
    <n v="209.35"/>
    <n v="8"/>
    <n v="0.23684210526315788"/>
  </r>
  <r>
    <d v="2025-11-30T00:00:00"/>
    <x v="16"/>
    <n v="35"/>
    <n v="47"/>
    <n v="7"/>
    <n v="75.45"/>
    <n v="7"/>
    <n v="0.2"/>
  </r>
  <r>
    <d v="2025-11-30T00:00:00"/>
    <x v="17"/>
    <n v="38"/>
    <n v="54"/>
    <n v="5"/>
    <n v="115"/>
    <n v="4"/>
    <n v="0.13157894736842105"/>
  </r>
  <r>
    <d v="2025-11-30T00:00:00"/>
    <x v="18"/>
    <n v="50"/>
    <n v="71"/>
    <n v="29"/>
    <n v="1035.93"/>
    <n v="21"/>
    <n v="0.57999999999999996"/>
  </r>
  <r>
    <d v="2025-11-30T00:00:00"/>
    <x v="19"/>
    <n v="8"/>
    <n v="10"/>
    <n v="7"/>
    <n v="219.3"/>
    <n v="5"/>
    <n v="0.875"/>
  </r>
  <r>
    <d v="2025-11-30T00:00:00"/>
    <x v="20"/>
    <n v="9"/>
    <n v="10"/>
    <n v="7"/>
    <n v="208.17"/>
    <n v="5"/>
    <n v="0.77777777777777779"/>
  </r>
  <r>
    <d v="2025-11-30T00:00:00"/>
    <x v="21"/>
    <n v="32"/>
    <n v="39"/>
    <n v="14"/>
    <n v="385.3"/>
    <n v="12"/>
    <n v="0.4375"/>
  </r>
  <r>
    <d v="2025-11-30T00:00:00"/>
    <x v="22"/>
    <n v="25"/>
    <n v="40"/>
    <n v="5"/>
    <n v="123.56"/>
    <n v="5"/>
    <n v="0.2"/>
  </r>
  <r>
    <d v="2025-11-30T00:00:00"/>
    <x v="23"/>
    <n v="20"/>
    <n v="35"/>
    <n v="3"/>
    <n v="124.98"/>
    <n v="3"/>
    <n v="0.15"/>
  </r>
  <r>
    <d v="2025-11-30T00:00:00"/>
    <x v="25"/>
    <n v="3"/>
    <n v="6"/>
    <n v="9"/>
    <n v="279.58999999999997"/>
    <n v="3"/>
    <n v="3"/>
  </r>
  <r>
    <d v="2025-11-30T00:00:00"/>
    <x v="26"/>
    <n v="9"/>
    <n v="12"/>
    <n v="4"/>
    <n v="114.69"/>
    <n v="3"/>
    <n v="0.44444444444444442"/>
  </r>
  <r>
    <d v="2025-11-30T00:00:00"/>
    <x v="27"/>
    <n v="7"/>
    <n v="8"/>
    <n v="16"/>
    <n v="565.72"/>
    <n v="3"/>
    <n v="2.2857142857142856"/>
  </r>
  <r>
    <d v="2025-11-30T00:00:00"/>
    <x v="28"/>
    <n v="5"/>
    <n v="7"/>
    <n v="3"/>
    <n v="104.7"/>
    <n v="2"/>
    <n v="0.6"/>
  </r>
  <r>
    <d v="2025-11-30T00:00:00"/>
    <x v="29"/>
    <n v="88"/>
    <n v="123"/>
    <n v="23"/>
    <n v="777.48"/>
    <n v="23"/>
    <n v="0.26136363636363635"/>
  </r>
  <r>
    <d v="2025-11-30T00:00:00"/>
    <x v="29"/>
    <n v="1"/>
    <n v="1"/>
    <n v="1"/>
    <n v="37.659999999999997"/>
    <n v="1"/>
    <n v="1"/>
  </r>
  <r>
    <d v="2025-11-30T00:00:00"/>
    <x v="42"/>
    <n v="20"/>
    <n v="27"/>
    <n v="6"/>
    <n v="163.31"/>
    <n v="4"/>
    <n v="0.3"/>
  </r>
  <r>
    <d v="2025-11-30T00:00:00"/>
    <x v="30"/>
    <n v="36"/>
    <n v="46"/>
    <n v="10"/>
    <n v="333.06"/>
    <n v="6"/>
    <n v="0.27777777777777779"/>
  </r>
  <r>
    <d v="2025-11-30T00:00:00"/>
    <x v="31"/>
    <n v="25"/>
    <n v="31"/>
    <n v="10"/>
    <n v="260.02"/>
    <n v="8"/>
    <n v="0.4"/>
  </r>
  <r>
    <d v="2025-11-30T00:00:00"/>
    <x v="32"/>
    <n v="12"/>
    <n v="21"/>
    <n v="6"/>
    <n v="147.66"/>
    <n v="3"/>
    <n v="0.5"/>
  </r>
  <r>
    <d v="2025-11-30T00:00:00"/>
    <x v="33"/>
    <n v="15"/>
    <n v="19"/>
    <n v="9"/>
    <n v="703.06"/>
    <n v="6"/>
    <n v="0.6"/>
  </r>
  <r>
    <d v="2025-11-30T00:00:00"/>
    <x v="34"/>
    <n v="15"/>
    <n v="19"/>
    <n v="11"/>
    <n v="775.83"/>
    <n v="7"/>
    <n v="0.73333333333333328"/>
  </r>
  <r>
    <d v="2025-11-30T00:00:00"/>
    <x v="35"/>
    <n v="20"/>
    <n v="32"/>
    <n v="4"/>
    <n v="48.34"/>
    <n v="4"/>
    <n v="0.2"/>
  </r>
  <r>
    <d v="2025-11-30T00:00:00"/>
    <x v="45"/>
    <n v="21"/>
    <n v="24"/>
    <n v="1"/>
    <n v="12.61"/>
    <n v="1"/>
    <n v="4.7619047619047616E-2"/>
  </r>
  <r>
    <d v="2025-11-30T00:00:00"/>
    <x v="36"/>
    <n v="12"/>
    <n v="15"/>
    <n v="1"/>
    <n v="34.619999999999997"/>
    <n v="1"/>
    <n v="8.3333333333333329E-2"/>
  </r>
  <r>
    <d v="2025-11-30T00:00:00"/>
    <x v="47"/>
    <n v="11"/>
    <n v="13"/>
    <n v="2"/>
    <n v="44.67"/>
    <n v="2"/>
    <n v="0.18181818181818182"/>
  </r>
  <r>
    <d v="2025-11-30T00:00:00"/>
    <x v="37"/>
    <n v="4"/>
    <n v="4"/>
    <n v="1"/>
    <n v="72.94"/>
    <n v="1"/>
    <n v="0.25"/>
  </r>
  <r>
    <d v="2025-11-30T00:00:00"/>
    <x v="38"/>
    <n v="3"/>
    <n v="6"/>
    <n v="6"/>
    <n v="481.66"/>
    <n v="2"/>
    <n v="2"/>
  </r>
  <r>
    <d v="2025-11-30T00:00:00"/>
    <x v="46"/>
    <n v="27"/>
    <n v="42"/>
    <n v="4"/>
    <n v="142.72999999999999"/>
    <n v="4"/>
    <n v="0.14814814814814814"/>
  </r>
  <r>
    <d v="2025-11-30T00:00:00"/>
    <x v="43"/>
    <n v="18"/>
    <n v="28"/>
    <n v="9"/>
    <n v="283.5"/>
    <n v="4"/>
    <n v="0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2.299999999999997"/>
    <n v="40.374999999999993"/>
    <n v="49.692307692307686"/>
    <n v="31.95"/>
    <n v="44.9"/>
    <n v="36.9"/>
    <n v="47"/>
    <n v="6"/>
    <n v="31.486923034499995"/>
    <n v="6.001549140972501"/>
    <n v="0.3055700156168662"/>
    <n v="49.692307692307686"/>
    <n v="36.9"/>
    <n v="1"/>
    <n v="36.9"/>
    <n v="1.03"/>
    <n v="38.006999999999998"/>
    <n v="40.374999999999993"/>
    <s v="Competitor benchmark, Strong ads, High ad cost"/>
    <x v="0"/>
    <x v="0"/>
  </r>
  <r>
    <x v="1"/>
    <n v="26.6"/>
    <n v="33.25"/>
    <n v="40.923076923076927"/>
    <n v="27.9"/>
    <n v="39.950000000000003"/>
    <n v="32.5"/>
    <n v="85"/>
    <n v="7"/>
    <n v="17.429955263416552"/>
    <n v="11.14149781715083"/>
    <n v="0.23398479913137893"/>
    <n v="40.923076923076927"/>
    <n v="32.5"/>
    <n v="1"/>
    <n v="32.5"/>
    <n v="1"/>
    <n v="32.5"/>
    <n v="33.25"/>
    <s v="Competitor benchmark, Strong ads, High ad cost"/>
    <x v="0"/>
    <x v="0"/>
  </r>
  <r>
    <x v="2"/>
    <n v="30.03"/>
    <n v="37.537500000000001"/>
    <n v="46.2"/>
    <n v="29.99"/>
    <n v="42.5"/>
    <n v="35.200000000000003"/>
    <n v="83"/>
    <n v="8"/>
    <n v="14.183546054620408"/>
    <n v="10.859895395986666"/>
    <n v="0.22817229336437719"/>
    <n v="46.2"/>
    <n v="35.200000000000003"/>
    <n v="1"/>
    <n v="35.200000000000003"/>
    <n v="1"/>
    <n v="35.200000000000003"/>
    <n v="37.537500000000001"/>
    <s v="Competitor benchmark, Strong ads, High ad cost"/>
    <x v="0"/>
    <x v="0"/>
  </r>
  <r>
    <x v="3"/>
    <n v="25.94"/>
    <n v="32.424999999999997"/>
    <n v="39.907692307692308"/>
    <n v="24.5"/>
    <n v="35.9"/>
    <n v="28.4"/>
    <n v="99"/>
    <n v="8"/>
    <n v="40.747658449828116"/>
    <n v="5.4903569660100002"/>
    <n v="0.31622516556291391"/>
    <n v="39.907692307692308"/>
    <n v="28.4"/>
    <n v="0.95"/>
    <n v="26.979999999999997"/>
    <n v="0.95"/>
    <n v="25.630999999999997"/>
    <n v="32.424999999999997"/>
    <s v="Competitor benchmark, Strong ads, High ad cost"/>
    <x v="0"/>
    <x v="0"/>
  </r>
  <r>
    <x v="4"/>
    <n v="25.770000000000003"/>
    <n v="34.360000000000007"/>
    <n v="46.854545454545459"/>
    <n v="18.95"/>
    <n v="0"/>
    <n v="23.9"/>
    <n v="145"/>
    <n v="0"/>
    <n v="25.843373513000003"/>
    <n v="2.5731511880652169"/>
    <n v="0.17788210745957225"/>
    <n v="46.854545454545459"/>
    <n v="23.9"/>
    <n v="0.95"/>
    <n v="22.704999999999998"/>
    <n v="0.95"/>
    <n v="21.569749999999999"/>
    <n v="34.360000000000007"/>
    <s v="Competitor benchmark, High ad cost"/>
    <x v="0"/>
    <x v="0"/>
  </r>
  <r>
    <x v="5"/>
    <n v="14.37"/>
    <n v="19.16"/>
    <n v="26.127272727272725"/>
    <n v="12.99"/>
    <n v="21.5"/>
    <n v="15.8"/>
    <n v="0"/>
    <n v="0"/>
    <n v="49.906491416756758"/>
    <n v="1.8697301231908054"/>
    <n v="0.2206405693950178"/>
    <n v="26.127272727272725"/>
    <n v="15.8"/>
    <n v="1"/>
    <n v="15.8"/>
    <n v="0.95"/>
    <n v="15.01"/>
    <n v="19.16"/>
    <s v="Low inventory, Competitor benchmark, High ad cost"/>
    <x v="0"/>
    <x v="0"/>
  </r>
  <r>
    <x v="6"/>
    <n v="71.459999999999994"/>
    <n v="89.324999999999989"/>
    <n v="109.93846153846152"/>
    <n v="28.9"/>
    <n v="41.95"/>
    <n v="33.5"/>
    <n v="59"/>
    <n v="5"/>
    <n v="10.698216209853156"/>
    <n v="8.6299209049508203"/>
    <n v="0.13002754820936638"/>
    <n v="109.93846153846152"/>
    <n v="33.5"/>
    <n v="1"/>
    <n v="33.5"/>
    <n v="1"/>
    <n v="33.5"/>
    <n v="89.324999999999989"/>
    <s v="Competitor benchmark, Strong ads, High ad cost"/>
    <x v="0"/>
    <x v="0"/>
  </r>
  <r>
    <x v="7"/>
    <n v="26.11"/>
    <n v="34.813333333333333"/>
    <n v="47.472727272727269"/>
    <n v="25.95"/>
    <n v="39.9"/>
    <n v="31.2"/>
    <n v="103"/>
    <n v="98"/>
    <n v="4.6143724740333338"/>
    <n v="9.9317800777586189"/>
    <n v="0.25595238095238093"/>
    <n v="47.472727272727269"/>
    <n v="31.2"/>
    <n v="0.95"/>
    <n v="29.639999999999997"/>
    <n v="1"/>
    <n v="29.639999999999997"/>
    <n v="34.813333333333333"/>
    <s v="Overstock, Competitor benchmark, Strong ads, High ad cost"/>
    <x v="0"/>
    <x v="0"/>
  </r>
  <r>
    <x v="8"/>
    <n v="14.92"/>
    <n v="19.893333333333334"/>
    <n v="27.127272727272725"/>
    <n v="11.99"/>
    <n v="22.9"/>
    <n v="15.6"/>
    <n v="57"/>
    <n v="43"/>
    <n v="13.280874913775"/>
    <n v="3.982438020680851"/>
    <n v="0.15728155339805824"/>
    <n v="27.127272727272725"/>
    <n v="15.6"/>
    <n v="0.95"/>
    <n v="14.819999999999999"/>
    <n v="1"/>
    <n v="14.819999999999999"/>
    <n v="19.893333333333334"/>
    <s v="Overstock, Competitor benchmark, Strong ads, High ad cost"/>
    <x v="0"/>
    <x v="0"/>
  </r>
  <r>
    <x v="9"/>
    <n v="17.399999999999999"/>
    <n v="21.749999999999996"/>
    <n v="26.769230769230766"/>
    <n v="16.95"/>
    <n v="26.9"/>
    <n v="20.5"/>
    <n v="150"/>
    <n v="10"/>
    <n v="18.16700587364415"/>
    <n v="5.7078557876944194"/>
    <n v="0.17801857585139319"/>
    <n v="26.769230769230766"/>
    <n v="20.5"/>
    <n v="0.95"/>
    <n v="19.474999999999998"/>
    <n v="1"/>
    <n v="19.474999999999998"/>
    <n v="21.749999999999996"/>
    <s v="Overstock, Competitor benchmark, Strong ads, High ad cost"/>
    <x v="0"/>
    <x v="0"/>
  </r>
  <r>
    <x v="10"/>
    <n v="15.26"/>
    <n v="19.074999999999999"/>
    <n v="23.476923076923075"/>
    <n v="14.99"/>
    <n v="23.5"/>
    <n v="17.8"/>
    <n v="159"/>
    <n v="8"/>
    <n v="19.915199011199991"/>
    <n v="5.6579079087416666"/>
    <n v="0.13393870601589103"/>
    <n v="23.476923076923075"/>
    <n v="17.8"/>
    <n v="0.95"/>
    <n v="16.91"/>
    <n v="1"/>
    <n v="16.91"/>
    <n v="19.074999999999999"/>
    <s v="Competitor benchmark, Strong ads, High ad cost"/>
    <x v="0"/>
    <x v="0"/>
  </r>
  <r>
    <x v="11"/>
    <n v="17.87"/>
    <n v="22.337499999999999"/>
    <n v="27.492307692307694"/>
    <n v="17.95"/>
    <n v="27.9"/>
    <n v="21.4"/>
    <n v="74"/>
    <n v="3"/>
    <n v="37.854600534162159"/>
    <n v="3.7928956667883336"/>
    <n v="0.17254901960784313"/>
    <n v="27.492307692307694"/>
    <n v="21.4"/>
    <n v="1"/>
    <n v="21.4"/>
    <n v="0.95"/>
    <n v="20.329999999999998"/>
    <n v="22.337499999999999"/>
    <s v="Competitor benchmark, Strong ads, High ad cost"/>
    <x v="0"/>
    <x v="0"/>
  </r>
  <r>
    <x v="12"/>
    <n v="17.8"/>
    <n v="22.25"/>
    <n v="27.384615384615383"/>
    <n v="19.989999999999998"/>
    <n v="31.5"/>
    <n v="24.2"/>
    <n v="78"/>
    <n v="6"/>
    <n v="21.889256241066271"/>
    <n v="4.7278647609770159"/>
    <n v="0.11758989310009718"/>
    <n v="27.384615384615383"/>
    <n v="24.2"/>
    <n v="1"/>
    <n v="24.2"/>
    <n v="1"/>
    <n v="24.2"/>
    <n v="24.2"/>
    <s v="Competitor benchmark, Strong ads, High ad cost"/>
    <x v="1"/>
    <x v="1"/>
  </r>
  <r>
    <x v="13"/>
    <n v="24.93"/>
    <n v="31.162499999999998"/>
    <n v="38.353846153846149"/>
    <n v="23.95"/>
    <n v="35.9"/>
    <n v="27.8"/>
    <n v="35"/>
    <n v="2"/>
    <n v="39.266969576722211"/>
    <n v="2.6835367751481867"/>
    <n v="0.32079798211419397"/>
    <n v="38.353846153846149"/>
    <n v="27.8"/>
    <n v="1.05"/>
    <n v="29.19"/>
    <n v="0.95"/>
    <n v="27.730499999999999"/>
    <n v="31.162499999999998"/>
    <s v="Competitor benchmark, High ad cost"/>
    <x v="0"/>
    <x v="0"/>
  </r>
  <r>
    <x v="14"/>
    <n v="19.239999999999998"/>
    <n v="24.049999999999997"/>
    <n v="29.599999999999998"/>
    <n v="18.989999999999998"/>
    <n v="29.9"/>
    <n v="22.4"/>
    <n v="64"/>
    <n v="4"/>
    <n v="36.504738403046879"/>
    <n v="2.9124937115741121"/>
    <n v="0.22848636189012678"/>
    <n v="29.599999999999998"/>
    <n v="22.4"/>
    <n v="1"/>
    <n v="22.4"/>
    <n v="0.95"/>
    <n v="21.279999999999998"/>
    <n v="24.049999999999997"/>
    <s v="Competitor benchmark, High ad cost"/>
    <x v="0"/>
    <x v="0"/>
  </r>
  <r>
    <x v="15"/>
    <n v="17.399999999999999"/>
    <n v="21.749999999999996"/>
    <n v="26.769230769230766"/>
    <n v="16.95"/>
    <n v="26.5"/>
    <n v="20.100000000000001"/>
    <n v="89"/>
    <n v="8"/>
    <n v="36.226360668674985"/>
    <n v="4.5109568402999987"/>
    <n v="0.17740767559739321"/>
    <n v="26.769230769230766"/>
    <n v="20.100000000000001"/>
    <n v="1"/>
    <n v="20.100000000000001"/>
    <n v="0.95"/>
    <n v="19.094999999999999"/>
    <n v="21.749999999999996"/>
    <s v="Competitor benchmark, Strong ads, High ad cost"/>
    <x v="0"/>
    <x v="0"/>
  </r>
  <r>
    <x v="16"/>
    <n v="27.98"/>
    <n v="34.975000000000001"/>
    <n v="43.046153846153842"/>
    <n v="26.99"/>
    <n v="39.9"/>
    <n v="31.5"/>
    <n v="57"/>
    <n v="2"/>
    <n v="33.921212064708321"/>
    <n v="3.2953448078647285"/>
    <n v="0.23132969034608378"/>
    <n v="43.046153846153842"/>
    <n v="31.5"/>
    <n v="1"/>
    <n v="31.5"/>
    <n v="1"/>
    <n v="31.5"/>
    <n v="34.975000000000001"/>
    <s v="Competitor benchmark, Strong ads, High ad cost"/>
    <x v="0"/>
    <x v="0"/>
  </r>
  <r>
    <x v="17"/>
    <n v="27.729999999999997"/>
    <n v="34.662499999999994"/>
    <n v="42.661538461538456"/>
    <n v="24.5"/>
    <n v="36.9"/>
    <n v="28.8"/>
    <n v="90"/>
    <n v="6"/>
    <n v="17.877862334176523"/>
    <n v="5.4322748817261814"/>
    <n v="0.31756494765412951"/>
    <n v="42.661538461538456"/>
    <n v="28.8"/>
    <n v="1"/>
    <n v="28.8"/>
    <n v="1"/>
    <n v="28.8"/>
    <n v="34.662499999999994"/>
    <s v="Competitor benchmark, Strong ads, High ad cost"/>
    <x v="0"/>
    <x v="0"/>
  </r>
  <r>
    <x v="18"/>
    <n v="32.94"/>
    <n v="41.174999999999997"/>
    <n v="50.676923076923075"/>
    <n v="32.950000000000003"/>
    <n v="49.9"/>
    <n v="38.9"/>
    <n v="15"/>
    <n v="2"/>
    <n v="21.259656575670729"/>
    <n v="6.9902913308557704"/>
    <n v="0.17455432937181664"/>
    <n v="50.676923076923075"/>
    <n v="38.9"/>
    <n v="1.05"/>
    <n v="40.844999999999999"/>
    <n v="1"/>
    <n v="40.844999999999999"/>
    <n v="41.174999999999997"/>
    <s v="Competitor benchmark, Strong ads, High ad cost"/>
    <x v="0"/>
    <x v="0"/>
  </r>
  <r>
    <x v="19"/>
    <n v="11.02"/>
    <n v="13.774999999999999"/>
    <n v="16.953846153846154"/>
    <n v="9.99"/>
    <n v="16.899999999999999"/>
    <n v="12.5"/>
    <n v="66"/>
    <n v="7"/>
    <n v="27.650197331837546"/>
    <n v="6.782350253229267"/>
    <n v="0.16488778054862843"/>
    <n v="16.953846153846154"/>
    <n v="12.5"/>
    <n v="1"/>
    <n v="12.5"/>
    <n v="1"/>
    <n v="12.5"/>
    <n v="13.774999999999999"/>
    <s v="Competitor benchmark, Strong ads, High ad cost"/>
    <x v="0"/>
    <x v="0"/>
  </r>
  <r>
    <x v="20"/>
    <n v="19.399999999999999"/>
    <n v="24.249999999999996"/>
    <n v="29.846153846153843"/>
    <n v="18.989999999999998"/>
    <n v="29.9"/>
    <n v="23.1"/>
    <n v="0"/>
    <n v="0"/>
    <n v="20.261530635151626"/>
    <n v="6.122118645684032"/>
    <n v="0.14370224303672666"/>
    <n v="29.846153846153843"/>
    <n v="23.1"/>
    <n v="1"/>
    <n v="23.1"/>
    <n v="1"/>
    <n v="23.1"/>
    <n v="24.249999999999996"/>
    <s v="Low inventory, Competitor benchmark, Strong ads, High ad cost"/>
    <x v="0"/>
    <x v="0"/>
  </r>
  <r>
    <x v="21"/>
    <n v="19.079999999999998"/>
    <n v="23.849999999999998"/>
    <n v="29.353846153846149"/>
    <n v="17.95"/>
    <n v="27.9"/>
    <n v="21.9"/>
    <n v="51"/>
    <n v="4"/>
    <n v="29.912885064890403"/>
    <n v="4.2431449871160574"/>
    <n v="0.23411154345006485"/>
    <n v="29.353846153846149"/>
    <n v="21.9"/>
    <n v="1"/>
    <n v="21.9"/>
    <n v="1"/>
    <n v="21.9"/>
    <n v="23.849999999999998"/>
    <s v="Competitor benchmark, Strong ads, High ad cost"/>
    <x v="0"/>
    <x v="0"/>
  </r>
  <r>
    <x v="22"/>
    <n v="10.399999999999999"/>
    <n v="12.999999999999998"/>
    <n v="15.999999999999996"/>
    <n v="8.49"/>
    <n v="14.9"/>
    <n v="10.5"/>
    <n v="73"/>
    <n v="6"/>
    <n v="20.877112434413029"/>
    <n v="7.1217664405384236"/>
    <n v="0.2172912557527942"/>
    <n v="15.999999999999996"/>
    <n v="10.5"/>
    <n v="1"/>
    <n v="10.5"/>
    <n v="1"/>
    <n v="10.5"/>
    <n v="12.999999999999998"/>
    <s v="Competitor benchmark, Strong ads, High ad cost"/>
    <x v="0"/>
    <x v="0"/>
  </r>
  <r>
    <x v="23"/>
    <n v="15.620000000000001"/>
    <n v="19.524999999999999"/>
    <n v="24.030769230769231"/>
    <n v="16.95"/>
    <n v="26.9"/>
    <n v="20.8"/>
    <n v="106"/>
    <n v="7"/>
    <n v="24.151846582711872"/>
    <n v="4.0039273248928007"/>
    <n v="0.11665854846566001"/>
    <n v="24.030769230769231"/>
    <n v="20.8"/>
    <n v="0.95"/>
    <n v="19.759999999999998"/>
    <n v="1"/>
    <n v="19.759999999999998"/>
    <n v="19.759999999999998"/>
    <s v="Competitor benchmark, Strong ads, High ad cost"/>
    <x v="1"/>
    <x v="1"/>
  </r>
  <r>
    <x v="24"/>
    <n v="31.21"/>
    <n v="39.012499999999996"/>
    <n v="48.015384615384612"/>
    <n v="29.99"/>
    <n v="44.9"/>
    <n v="35.5"/>
    <n v="41"/>
    <n v="3"/>
    <n v="23.888999867162042"/>
    <n v="6.1283927020947742"/>
    <n v="0.48523985239852396"/>
    <n v="48.015384615384612"/>
    <n v="35.5"/>
    <n v="1.05"/>
    <n v="37.274999999999999"/>
    <n v="1.03"/>
    <n v="38.393250000000002"/>
    <n v="39.012499999999996"/>
    <s v="Competitor benchmark, Strong ads, High ad cost"/>
    <x v="0"/>
    <x v="0"/>
  </r>
  <r>
    <x v="25"/>
    <n v="26.85"/>
    <n v="33.5625"/>
    <n v="41.307692307692307"/>
    <n v="25.95"/>
    <n v="38.9"/>
    <n v="30.4"/>
    <n v="80"/>
    <n v="8"/>
    <n v="23.756626128022059"/>
    <n v="5.3889615768456229"/>
    <n v="0.76214482126489458"/>
    <n v="41.307692307692307"/>
    <n v="30.4"/>
    <n v="1"/>
    <n v="30.4"/>
    <n v="1"/>
    <n v="30.4"/>
    <n v="33.5625"/>
    <s v="Competitor benchmark, Strong ads, High ad cost"/>
    <x v="0"/>
    <x v="0"/>
  </r>
  <r>
    <x v="26"/>
    <n v="24.18"/>
    <n v="30.224999999999998"/>
    <n v="37.199999999999996"/>
    <n v="24.99"/>
    <n v="37.9"/>
    <n v="29.9"/>
    <n v="82"/>
    <n v="5"/>
    <n v="26.476689418914624"/>
    <n v="4.9770902799011365"/>
    <n v="0.65095805282237185"/>
    <n v="37.199999999999996"/>
    <n v="29.9"/>
    <n v="1"/>
    <n v="29.9"/>
    <n v="1"/>
    <n v="29.9"/>
    <n v="30.224999999999998"/>
    <s v="Competitor benchmark, Strong ads, High ad cost"/>
    <x v="0"/>
    <x v="0"/>
  </r>
  <r>
    <x v="27"/>
    <n v="22.47"/>
    <n v="28.087499999999999"/>
    <n v="34.569230769230764"/>
    <n v="21.95"/>
    <n v="33.9"/>
    <n v="26.2"/>
    <n v="67"/>
    <n v="6"/>
    <n v="31.794817752294811"/>
    <n v="4.3521146488015807"/>
    <n v="0.59358544758257537"/>
    <n v="34.569230769230764"/>
    <n v="26.2"/>
    <n v="1"/>
    <n v="26.2"/>
    <n v="1"/>
    <n v="26.2"/>
    <n v="28.087499999999999"/>
    <s v="Competitor benchmark, Strong ads, High ad cost"/>
    <x v="0"/>
    <x v="0"/>
  </r>
  <r>
    <x v="28"/>
    <n v="17.71"/>
    <n v="22.137499999999999"/>
    <n v="27.246153846153845"/>
    <n v="18.95"/>
    <n v="29.9"/>
    <n v="22.8"/>
    <n v="77"/>
    <n v="6"/>
    <n v="30.863714522489587"/>
    <n v="4.0026435014576593"/>
    <n v="0.36602409638554217"/>
    <n v="27.246153846153845"/>
    <n v="22.8"/>
    <n v="1"/>
    <n v="22.8"/>
    <n v="1"/>
    <n v="22.8"/>
    <n v="22.8"/>
    <s v="Competitor benchmark, Strong ads, High ad cost"/>
    <x v="1"/>
    <x v="1"/>
  </r>
  <r>
    <x v="29"/>
    <n v="35.230000000000004"/>
    <n v="44.037500000000001"/>
    <n v="54.2"/>
    <n v="30.99"/>
    <n v="45.9"/>
    <n v="36.4"/>
    <n v="65"/>
    <n v="5"/>
    <n v="41.399948350986953"/>
    <n v="4.7316131800456755"/>
    <n v="0.24972776769509983"/>
    <n v="54.2"/>
    <n v="36.4"/>
    <n v="1"/>
    <n v="36.4"/>
    <n v="0.95"/>
    <n v="34.58"/>
    <n v="44.037500000000001"/>
    <s v="Competitor benchmark, Strong ads, High ad cost"/>
    <x v="0"/>
    <x v="0"/>
  </r>
  <r>
    <x v="30"/>
    <n v="26.55"/>
    <n v="33.1875"/>
    <n v="40.846153846153847"/>
    <n v="24.95"/>
    <n v="37.9"/>
    <n v="29.8"/>
    <n v="118"/>
    <n v="9"/>
    <n v="30.909478068428573"/>
    <n v="3.2006216695153151"/>
    <n v="0.30445969125214406"/>
    <n v="40.846153846153847"/>
    <n v="29.8"/>
    <n v="0.95"/>
    <n v="28.31"/>
    <n v="1"/>
    <n v="28.31"/>
    <n v="33.1875"/>
    <s v="Overstock, Competitor benchmark, Strong ads, High ad cost"/>
    <x v="0"/>
    <x v="0"/>
  </r>
  <r>
    <x v="31"/>
    <n v="23.91"/>
    <n v="29.887499999999999"/>
    <n v="36.784615384615385"/>
    <n v="22.99"/>
    <n v="34.9"/>
    <n v="27.5"/>
    <n v="88"/>
    <n v="7"/>
    <n v="34.329271494681322"/>
    <n v="11.633899452095042"/>
    <n v="0.47043248014121802"/>
    <n v="36.784615384615385"/>
    <n v="27.5"/>
    <n v="1"/>
    <n v="27.5"/>
    <n v="1.03"/>
    <n v="28.324999999999999"/>
    <n v="29.887499999999999"/>
    <s v="Competitor benchmark, Strong ads, High ad cost"/>
    <x v="0"/>
    <x v="0"/>
  </r>
  <r>
    <x v="32"/>
    <n v="22.16"/>
    <n v="27.7"/>
    <n v="34.092307692307692"/>
    <n v="21.95"/>
    <n v="33.9"/>
    <s v=""/>
    <n v="95"/>
    <n v="6"/>
    <n v="20.649876060827449"/>
    <n v="7.1173457779259284"/>
    <n v="0.418554476806904"/>
    <n v="34.092307692307692"/>
    <n v="34.092307692307692"/>
    <n v="0.95"/>
    <n v="32.387692307692305"/>
    <n v="1.03"/>
    <n v="33.359323076923076"/>
    <n v="33.359323076923076"/>
    <s v="Strong ads, High ad cost"/>
    <x v="1"/>
    <x v="2"/>
  </r>
  <r>
    <x v="33"/>
    <n v="28.439999999999998"/>
    <n v="35.549999999999997"/>
    <n v="43.753846153846148"/>
    <n v="27.99"/>
    <n v="42.9"/>
    <n v="33.799999999999997"/>
    <n v="88"/>
    <n v="10"/>
    <n v="27.686315211522388"/>
    <n v="6.1022725706387755"/>
    <n v="0.62173913043478257"/>
    <n v="43.753846153846148"/>
    <n v="33.799999999999997"/>
    <n v="1"/>
    <n v="33.799999999999997"/>
    <n v="1.03"/>
    <n v="34.814"/>
    <n v="35.549999999999997"/>
    <s v="Overstock, Competitor benchmark, Strong ads, High ad cost"/>
    <x v="0"/>
    <x v="0"/>
  </r>
  <r>
    <x v="34"/>
    <n v="28.490000000000002"/>
    <n v="35.612499999999997"/>
    <n v="43.830769230769235"/>
    <n v="26.95"/>
    <n v="41.9"/>
    <n v="32.9"/>
    <n v="82"/>
    <n v="6"/>
    <n v="28.02619975417743"/>
    <n v="4.4338583341275521"/>
    <n v="0.40134744947064482"/>
    <n v="43.830769230769235"/>
    <n v="32.9"/>
    <n v="1"/>
    <n v="32.9"/>
    <n v="1"/>
    <n v="32.9"/>
    <n v="35.612499999999997"/>
    <s v="Competitor benchmark, Strong ads, High ad cost"/>
    <x v="0"/>
    <x v="0"/>
  </r>
  <r>
    <x v="35"/>
    <n v="25.049999999999997"/>
    <n v="31.312499999999996"/>
    <n v="38.538461538461533"/>
    <n v="24.99"/>
    <n v="37.9"/>
    <n v="30.1"/>
    <n v="79"/>
    <n v="5"/>
    <n v="30.369377594135141"/>
    <n v="3.9913659519722202"/>
    <n v="0.26867627785058978"/>
    <n v="38.538461538461533"/>
    <n v="30.1"/>
    <n v="1"/>
    <n v="30.1"/>
    <n v="1"/>
    <n v="30.1"/>
    <n v="31.312499999999996"/>
    <s v="Competitor benchmark, Strong ads, High ad cost"/>
    <x v="0"/>
    <x v="0"/>
  </r>
  <r>
    <x v="36"/>
    <n v="25.92"/>
    <n v="32.4"/>
    <n v="39.876923076923077"/>
    <n v="24.95"/>
    <n v="36.9"/>
    <n v="29.4"/>
    <n v="116"/>
    <n v="4"/>
    <n v="20.67554253289245"/>
    <n v="5.8465883372356693"/>
    <n v="0.29822485207100591"/>
    <n v="39.876923076923077"/>
    <n v="29.4"/>
    <n v="0.95"/>
    <n v="27.929999999999996"/>
    <n v="1"/>
    <n v="27.929999999999996"/>
    <n v="32.4"/>
    <s v="Competitor benchmark, Strong ads, High ad cost"/>
    <x v="0"/>
    <x v="0"/>
  </r>
  <r>
    <x v="37"/>
    <n v="26.29"/>
    <n v="32.862499999999997"/>
    <n v="40.446153846153841"/>
    <n v="25.99"/>
    <n v="39.9"/>
    <n v="31.2"/>
    <n v="76"/>
    <n v="8"/>
    <n v="38.642589577750002"/>
    <n v="3.797171256342029"/>
    <n v="0.32603305785123965"/>
    <n v="40.446153846153841"/>
    <n v="31.2"/>
    <n v="1"/>
    <n v="31.2"/>
    <n v="0.95"/>
    <n v="29.639999999999997"/>
    <n v="32.862499999999997"/>
    <s v="Competitor benchmark, Strong ads, High ad cost"/>
    <x v="0"/>
    <x v="0"/>
  </r>
  <r>
    <x v="38"/>
    <n v="22.93"/>
    <n v="28.662499999999998"/>
    <n v="35.276923076923076"/>
    <n v="20.95"/>
    <n v="32.9"/>
    <n v="25.8"/>
    <n v="95"/>
    <n v="6"/>
    <n v="35.948862111531582"/>
    <n v="15.752302686337352"/>
    <n v="0.30355220667384286"/>
    <n v="35.276923076923076"/>
    <n v="25.8"/>
    <n v="0.95"/>
    <n v="24.509999999999998"/>
    <n v="0.95"/>
    <n v="23.284499999999998"/>
    <n v="28.662499999999998"/>
    <s v="Competitor benchmark, Strong ads, High ad cost"/>
    <x v="0"/>
    <x v="0"/>
  </r>
  <r>
    <x v="39"/>
    <n v="19.670000000000002"/>
    <n v="24.587500000000002"/>
    <n v="30.261538461538464"/>
    <n v="19.95"/>
    <n v="31.9"/>
    <n v="24.9"/>
    <n v="84"/>
    <n v="6"/>
    <n v="22.002955978067568"/>
    <n v="7.6587567286494842"/>
    <n v="0.49971703452178834"/>
    <n v="30.261538461538464"/>
    <n v="24.9"/>
    <n v="1"/>
    <n v="24.9"/>
    <n v="1.03"/>
    <n v="25.646999999999998"/>
    <n v="25.646999999999998"/>
    <s v="Competitor benchmark, Strong ads, High ad cost"/>
    <x v="1"/>
    <x v="1"/>
  </r>
  <r>
    <x v="40"/>
    <n v="63.42"/>
    <n v="79.274999999999991"/>
    <n v="97.569230769230771"/>
    <n v="69.95"/>
    <n v="99.9"/>
    <n v="82.5"/>
    <n v="75"/>
    <n v="6"/>
    <n v="11.908474312581482"/>
    <n v="13.133451451177246"/>
    <n v="0.78836754643206253"/>
    <n v="97.569230769230771"/>
    <n v="82.5"/>
    <n v="1"/>
    <n v="82.5"/>
    <n v="1.03"/>
    <n v="84.975000000000009"/>
    <n v="84.975000000000009"/>
    <s v="Competitor benchmark, Strong ads, High ad cost"/>
    <x v="1"/>
    <x v="1"/>
  </r>
  <r>
    <x v="41"/>
    <n v="50.79"/>
    <n v="63.487499999999997"/>
    <n v="78.138461538461542"/>
    <n v="64.989999999999995"/>
    <n v="94.9"/>
    <n v="76.8"/>
    <n v="86"/>
    <n v="10"/>
    <n v="20.984806339922503"/>
    <n v="9.5312153634296699"/>
    <n v="0.64412811387900359"/>
    <n v="78.138461538461542"/>
    <n v="76.8"/>
    <n v="1"/>
    <n v="76.8"/>
    <n v="1.03"/>
    <n v="79.103999999999999"/>
    <n v="79.103999999999999"/>
    <s v="Overstock, Competitor benchmark, Strong ads, High ad cost"/>
    <x v="1"/>
    <x v="1"/>
  </r>
  <r>
    <x v="42"/>
    <n v="10.81"/>
    <n v="13.512499999999999"/>
    <n v="16.630769230769232"/>
    <n v="11.99"/>
    <n v="19.899999999999999"/>
    <n v="14.8"/>
    <n v="74"/>
    <n v="4"/>
    <n v="76.702818162418154"/>
    <n v="1.6074905254593417"/>
    <n v="0.14743589743589744"/>
    <n v="16.630769230769232"/>
    <n v="14.8"/>
    <n v="1"/>
    <n v="14.8"/>
    <n v="0.95"/>
    <n v="14.06"/>
    <n v="14.06"/>
    <s v="Competitor benchmark, High ad cost"/>
    <x v="1"/>
    <x v="1"/>
  </r>
  <r>
    <x v="43"/>
    <n v="9.66"/>
    <n v="12.074999999999999"/>
    <n v="14.861538461538462"/>
    <n v="9.99"/>
    <n v="17.899999999999999"/>
    <s v=""/>
    <n v="99"/>
    <n v="7"/>
    <n v="25.937288421337506"/>
    <n v="5.8762181264317315"/>
    <n v="0.14225500526870391"/>
    <n v="14.861538461538462"/>
    <n v="14.861538461538462"/>
    <n v="0.95"/>
    <n v="14.118461538461538"/>
    <n v="1"/>
    <n v="14.118461538461538"/>
    <n v="14.118461538461538"/>
    <s v="Strong ads, High ad cost"/>
    <x v="1"/>
    <x v="2"/>
  </r>
  <r>
    <x v="44"/>
    <n v="25.68"/>
    <n v="32.099999999999994"/>
    <n v="39.507692307692309"/>
    <n v="25.95"/>
    <n v="39.9"/>
    <n v="31.4"/>
    <n v="63"/>
    <n v="8"/>
    <n v="15.221962094410255"/>
    <n v="16.043456298922074"/>
    <n v="0.42517814726840852"/>
    <n v="39.507692307692309"/>
    <n v="31.4"/>
    <n v="1"/>
    <n v="31.4"/>
    <n v="1.03"/>
    <n v="32.341999999999999"/>
    <n v="32.341999999999999"/>
    <s v="Competitor benchmark, Strong ads, High ad cost"/>
    <x v="1"/>
    <x v="1"/>
  </r>
  <r>
    <x v="45"/>
    <n v="20.990000000000002"/>
    <n v="26.237500000000001"/>
    <n v="32.292307692307695"/>
    <n v="23.95"/>
    <n v="36.9"/>
    <n v="28.9"/>
    <n v="103"/>
    <n v="8"/>
    <n v="18.26584163845833"/>
    <n v="3.6313231138051956"/>
    <n v="0.29173693086003372"/>
    <n v="32.292307692307695"/>
    <n v="28.9"/>
    <n v="0.95"/>
    <n v="27.454999999999998"/>
    <n v="1"/>
    <n v="27.454999999999998"/>
    <n v="27.454999999999998"/>
    <s v="Competitor benchmark, Strong ads, High ad cost"/>
    <x v="1"/>
    <x v="1"/>
  </r>
  <r>
    <x v="46"/>
    <n v="55.34"/>
    <n v="69.174999999999997"/>
    <n v="85.138461538461542"/>
    <n v="67.989999999999995"/>
    <n v="98.9"/>
    <n v="80.400000000000006"/>
    <n v="89"/>
    <n v="17"/>
    <n v="9.8930437500319997"/>
    <n v="11.574951621278689"/>
    <n v="0.48188976377952758"/>
    <n v="85.138461538461542"/>
    <n v="80.400000000000006"/>
    <n v="0.95"/>
    <n v="76.38"/>
    <n v="1.03"/>
    <n v="78.671399999999991"/>
    <n v="78.671399999999991"/>
    <s v="Overstock, Competitor benchmark, Strong ads, High ad cost"/>
    <x v="1"/>
    <x v="1"/>
  </r>
  <r>
    <x v="47"/>
    <n v="68.98"/>
    <n v="86.224999999999994"/>
    <n v="106.12307692307692"/>
    <n v="74.95"/>
    <n v="109.9"/>
    <n v="88.2"/>
    <n v="84"/>
    <n v="11"/>
    <n v="14.015363631251612"/>
    <n v="9.3063030989687494"/>
    <n v="0.38348868175765644"/>
    <n v="106.12307692307692"/>
    <n v="88.2"/>
    <n v="0.95"/>
    <n v="83.789999999999992"/>
    <n v="1.03"/>
    <n v="86.303699999999992"/>
    <n v="86.303699999999992"/>
    <s v="Overstock, Competitor benchmark, Strong ads, High ad cost"/>
    <x v="1"/>
    <x v="1"/>
  </r>
  <r>
    <x v="48"/>
    <n v="30.560000000000002"/>
    <n v="38.200000000000003"/>
    <n v="47.015384615384619"/>
    <n v="27.95"/>
    <n v="41.9"/>
    <n v="33.1"/>
    <n v="40"/>
    <n v="5"/>
    <n v="13.676930435055558"/>
    <n v="5.4294371763797482"/>
    <n v="0.17343678685531722"/>
    <n v="47.015384615384619"/>
    <n v="33.1"/>
    <n v="1.05"/>
    <n v="34.755000000000003"/>
    <n v="1"/>
    <n v="34.755000000000003"/>
    <n v="38.200000000000003"/>
    <s v="Competitor benchmark, Strong ads, High ad cost"/>
    <x v="0"/>
    <x v="0"/>
  </r>
  <r>
    <x v="49"/>
    <n v="27.6"/>
    <n v="34.5"/>
    <n v="42.46153846153846"/>
    <n v="24.95"/>
    <n v="38.9"/>
    <n v="30.2"/>
    <n v="49"/>
    <n v="3"/>
    <n v="12.421240351232175"/>
    <n v="6.8990699570849685"/>
    <n v="0.2002218524681087"/>
    <n v="42.46153846153846"/>
    <n v="30.2"/>
    <n v="1"/>
    <n v="30.2"/>
    <n v="1"/>
    <n v="30.2"/>
    <n v="34.5"/>
    <s v="Competitor benchmark, Strong ads, High ad cos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14A66-76D8-4E83-9F34-B1CA94D3690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:N58" firstHeaderRow="0" firstDataRow="1" firstDataCol="1"/>
  <pivotFields count="8">
    <pivotField showAll="0"/>
    <pivotField axis="axisRow" showAll="0">
      <items count="51">
        <item x="0"/>
        <item x="1"/>
        <item x="2"/>
        <item x="39"/>
        <item x="48"/>
        <item x="44"/>
        <item x="3"/>
        <item x="49"/>
        <item x="4"/>
        <item x="5"/>
        <item x="40"/>
        <item x="4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42"/>
        <item x="30"/>
        <item x="31"/>
        <item x="32"/>
        <item x="33"/>
        <item x="34"/>
        <item x="35"/>
        <item x="45"/>
        <item x="36"/>
        <item x="47"/>
        <item x="37"/>
        <item x="38"/>
        <item x="46"/>
        <item x="43"/>
        <item t="default"/>
      </items>
    </pivotField>
    <pivotField dataField="1" showAll="0"/>
    <pivotField showAll="0"/>
    <pivotField dataField="1" showAll="0"/>
    <pivotField showAll="0"/>
    <pivotField showAll="0"/>
    <pivotField numFmtId="2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essions - Total" fld="2" baseField="0" baseItem="0"/>
    <dataField name="Sum of Units Ordere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F5130-F3A9-438C-B0E3-550C4E0D94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11:AG62" firstHeaderRow="0" firstDataRow="1" firstDataCol="1"/>
  <pivotFields count="25">
    <pivotField showAll="0"/>
    <pivotField axis="axisRow" showAll="0">
      <items count="51">
        <item x="21"/>
        <item x="32"/>
        <item x="29"/>
        <item x="37"/>
        <item x="48"/>
        <item x="47"/>
        <item x="28"/>
        <item x="42"/>
        <item x="43"/>
        <item x="45"/>
        <item x="41"/>
        <item x="9"/>
        <item x="5"/>
        <item x="2"/>
        <item x="1"/>
        <item x="0"/>
        <item x="3"/>
        <item x="36"/>
        <item x="7"/>
        <item x="30"/>
        <item x="34"/>
        <item x="6"/>
        <item x="39"/>
        <item x="35"/>
        <item x="4"/>
        <item x="10"/>
        <item x="11"/>
        <item x="12"/>
        <item x="13"/>
        <item x="14"/>
        <item x="46"/>
        <item x="15"/>
        <item x="16"/>
        <item x="17"/>
        <item x="18"/>
        <item x="44"/>
        <item x="8"/>
        <item x="49"/>
        <item x="38"/>
        <item x="22"/>
        <item x="19"/>
        <item x="20"/>
        <item x="26"/>
        <item x="33"/>
        <item x="25"/>
        <item x="27"/>
        <item x="23"/>
        <item x="24"/>
        <item x="4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cosClicks14d" fld="22" subtotal="average" baseField="1" baseItem="0" numFmtId="2"/>
    <dataField name="Average of roasClicks14d" fld="24" subtotal="average" baseField="1" baseItem="0" numFmtId="2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BF7C6-3D36-4E8B-B107-26F8E6ACE402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0:C14" firstHeaderRow="1" firstDataRow="1" firstDataCol="1"/>
  <pivotFields count="22"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" showAll="0"/>
    <pivotField numFmtId="1" showAll="0"/>
    <pivotField numFmtId="2" showAll="0"/>
    <pivotField numFmtId="2" showAll="0"/>
    <pivotField numFmtId="10" showAll="0"/>
    <pivotField numFmtId="164" showAll="0"/>
    <pivotField numFmtId="164" showAll="0"/>
    <pivotField numFmtId="2" showAll="0"/>
    <pivotField numFmtId="164" showAll="0"/>
    <pivotField numFmtId="2" showAll="0"/>
    <pivotField numFmtId="164" showAll="0"/>
    <pivotField numFmtId="164" showAll="0"/>
    <pivotField showAll="0"/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KU" fld="0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75D8A-3C6F-4FFF-8B7C-A0522F663837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:C7" firstHeaderRow="1" firstDataRow="1" firstDataCol="1"/>
  <pivotFields count="22"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" showAll="0"/>
    <pivotField numFmtId="1" showAll="0"/>
    <pivotField numFmtId="2" showAll="0"/>
    <pivotField numFmtId="2" showAll="0"/>
    <pivotField numFmtId="10" showAll="0"/>
    <pivotField numFmtId="164" showAll="0"/>
    <pivotField numFmtId="164" showAll="0"/>
    <pivotField numFmtId="2" showAll="0"/>
    <pivotField numFmtId="164" showAll="0"/>
    <pivotField numFmtId="2" showAll="0"/>
    <pivotField numFmtId="164" showAll="0"/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SKU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AD0813-9BAD-4264-A4E8-A1BF9AA22E47}" name="Table3" displayName="Table3" ref="A1:V51" totalsRowShown="0" headerRowDxfId="67" tableBorderDxfId="66">
  <autoFilter ref="A1:V51" xr:uid="{C8AD0813-9BAD-4264-A4E8-A1BF9AA22E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2ACF86ED-E304-493A-8C67-5300768C56A9}" name="SKU" dataDxfId="65"/>
    <tableColumn id="2" xr3:uid="{A870EB68-92BC-4F19-8C0F-837E501ACC9E}" name="Total_Cost" dataDxfId="64">
      <calculatedColumnFormula>IFERROR(INDEX(Pricing_Data[Total_Cost],MATCH(Pricing_model!A2,Pricing_Data[SKU],0)),"")</calculatedColumnFormula>
    </tableColumn>
    <tableColumn id="3" xr3:uid="{0E0E794F-C6A8-49A5-A29C-C4403DA32897}" name="Min_Price" dataDxfId="63">
      <calculatedColumnFormula>INDEX(Pricing_Data[Min_Price],MATCH(A2,Pricing_Data[SKU],0))</calculatedColumnFormula>
    </tableColumn>
    <tableColumn id="4" xr3:uid="{AF9C0620-A71F-4A69-ACE1-131BE4939BC6}" name="Target_Price" dataDxfId="62">
      <calculatedColumnFormula>INDEX(Pricing_Data[Target_Price],MATCH(Pricing_model!A2,Pricing_Data[SKU],0))</calculatedColumnFormula>
    </tableColumn>
    <tableColumn id="5" xr3:uid="{1D88C5A2-CB9C-43C5-B872-2F63374BA8EC}" name="Lowest_Competitor_Price" dataDxfId="61">
      <calculatedColumnFormula>INDEX(Competitor_Data[Lowest_Competitor_Price],MATCH(Pricing_model!A2,Competitor_Data[SKU],0))</calculatedColumnFormula>
    </tableColumn>
    <tableColumn id="6" xr3:uid="{407EC791-34B3-4D10-89BE-2D7E68ECA057}" name="Highest_Competitor_price" dataDxfId="60">
      <calculatedColumnFormula>INDEX(Competitor_Data[Highest_Competitor_Price],MATCH(Pricing_model!A2,Competitor_Data[SKU],0))</calculatedColumnFormula>
    </tableColumn>
    <tableColumn id="7" xr3:uid="{C448F48E-7CD0-4245-8FE9-FFE2BF6A2F88}" name="Avg_Competitor_Price" dataDxfId="59">
      <calculatedColumnFormula>INDEX(Competitor_Data[Avg_Competitor_Price],MATCH(Pricing_model!A2,Competitor_Data[SKU],0))</calculatedColumnFormula>
    </tableColumn>
    <tableColumn id="8" xr3:uid="{8165CA71-8A13-46AF-AF5F-34B59F88BBF3}" name="Days_of_Supply" dataDxfId="58">
      <calculatedColumnFormula>INDEX(Inventory_Health__2[days-of-supply],MATCH(Pricing_model!A2,Inventory_Health__2[SKU],0))</calculatedColumnFormula>
    </tableColumn>
    <tableColumn id="9" xr3:uid="{3AC354A8-2ED5-45E3-9617-2551FEFE5B2E}" name="Weeks_of_Cover_t30" dataDxfId="57">
      <calculatedColumnFormula>INDEX(Inventory_Health__2[weeks-of-cover-t30],MATCH(Pricing_model!A2,Inventory_Health__2[SKU],0))</calculatedColumnFormula>
    </tableColumn>
    <tableColumn id="10" xr3:uid="{B41BAABD-09D2-401E-846C-CBAFA6B43DC0}" name="Avg_Acos14D" dataDxfId="56">
      <calculatedColumnFormula>INDEX(Ads_Performance!AF12:AF61,MATCH(Pricing_model!A2,Ads_Performance!AE12:AE61,0))</calculatedColumnFormula>
    </tableColumn>
    <tableColumn id="11" xr3:uid="{B3FD8474-BDB8-4007-869F-3D9267B9CC10}" name="Avg_Roas14D" dataDxfId="55">
      <calculatedColumnFormula>INDEX(Ads_Performance!AG12:AG61,MATCH(Pricing_model!A2,Ads_Performance!AE12:AE61,0))</calculatedColumnFormula>
    </tableColumn>
    <tableColumn id="12" xr3:uid="{F8119547-D393-4718-B53C-D9E382B13088}" name="Conversion_Rate" dataDxfId="54">
      <calculatedColumnFormula>INDEX(Historical_Sales!O8:O57,MATCH(Pricing_model!A2,Historical_Sales!L8:L57,0))</calculatedColumnFormula>
    </tableColumn>
    <tableColumn id="13" xr3:uid="{5EE98D3F-2FC7-48BA-959D-CB2894C99B11}" name="Base_Price" dataDxfId="53">
      <calculatedColumnFormula>D2</calculatedColumnFormula>
    </tableColumn>
    <tableColumn id="14" xr3:uid="{BBBB365D-7396-48ED-A3B1-BEEC985EC60A}" name="After_Competitor_Price" dataDxfId="52">
      <calculatedColumnFormula>IF(AND(G2&lt;&gt;"", M2&gt; G2),G2,M2)</calculatedColumnFormula>
    </tableColumn>
    <tableColumn id="15" xr3:uid="{2AF5D6FF-E330-4D0D-BEFD-FB79AA468943}" name="Inventory_Factory" dataDxfId="51">
      <calculatedColumnFormula>IF(
   H2=0,
   1,
   IF(
      H2 &lt; 45,
      1.05,
      IF(
         H2 &gt; 90,
         0.95,
         IF(
            I2 &gt; 10,
            0.95,
            1
         )
      )
   )
)</calculatedColumnFormula>
    </tableColumn>
    <tableColumn id="16" xr3:uid="{E35B38E0-7F9A-4055-B862-CE01F21275CA}" name="After_Inventory_Price" dataDxfId="50">
      <calculatedColumnFormula>N2*O2</calculatedColumnFormula>
    </tableColumn>
    <tableColumn id="17" xr3:uid="{E7DBC636-05E5-4982-B336-AAE9EB5F022D}" name="Demand_Factor" dataDxfId="49">
      <calculatedColumnFormula>IF(
   AND(K2&gt;=6, L2&gt;=0.3, J2&lt;=35),
   1.03,
   IF(OR(J2&gt;35, K2&lt;3), 0.95, 1)
)</calculatedColumnFormula>
    </tableColumn>
    <tableColumn id="18" xr3:uid="{5CBEC766-9FF1-426E-B8BE-A36F47594647}" name="After_Demand_Price" dataDxfId="48">
      <calculatedColumnFormula>P2*Q2</calculatedColumnFormula>
    </tableColumn>
    <tableColumn id="19" xr3:uid="{13C7481B-EBD0-4255-9CB4-D203D0F27FF0}" name="Final_Recommended_Price" dataDxfId="47">
      <calculatedColumnFormula>MAX(R2,C2)</calculatedColumnFormula>
    </tableColumn>
    <tableColumn id="20" xr3:uid="{8363C68E-379E-4152-93A6-5D9471EC4E6C}" name="Pricing_Reason">
      <calculatedColumnFormula>_xlfn.TEXTJOIN(", ", TRUE,
 IF(H2 &lt; 15, "Low inventory", ""),
 IF(I2 &gt; 8, "Overstock", ""),
 IF(G2&lt;&gt;"", "Competitor benchmark", ""),
 IF(K2 &gt; 3, "Strong ads", ""),
 IF(J2 &gt; 0.4, "High ad cost", "")
)</calculatedColumnFormula>
    </tableColumn>
    <tableColumn id="21" xr3:uid="{5CC0EB27-36F5-4391-B650-5DA75EDAB576}" name="Price_Increase_Potential" dataDxfId="46">
      <calculatedColumnFormula>IF(Table3[[#This Row],[Final_Recommended_Price]]&gt;Table3[[#This Row],[Min_Price]],"Yes","No")</calculatedColumnFormula>
    </tableColumn>
    <tableColumn id="22" xr3:uid="{C56941D8-20B3-41EA-8F16-DED839B0FB9E}" name="Primary_Pricing_Driver" dataDxfId="45">
      <calculatedColumnFormula>IF(
   S2=C2,
   "Minimum margin constraint",
   IF(
      G2&lt;&gt;"",
      "Competitor benchmark",
      IF(
         O2&gt;1,
         "Low inventory",
         IF(
            O2&lt;1,
            "Overstock",
            IF(
               Q2&gt;1,
               "Strong demand / ads",
               IF(Q2&lt;1, "High ad cost", "Neutral")
            )
         )
      )
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329D4F-28C3-4055-9915-5943BC94193B}" name="Table8" displayName="Table8" ref="A1:I51" totalsRowShown="0">
  <autoFilter ref="A1:I51" xr:uid="{B2329D4F-28C3-4055-9915-5943BC9419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1697279-7201-4AD1-AFD8-00AE12A8FA5F}" name="SKU">
      <calculatedColumnFormula>Pricing_Data[[#This Row],[SKU]]</calculatedColumnFormula>
    </tableColumn>
    <tableColumn id="2" xr3:uid="{69A93421-B7A0-492A-AA4A-848D4E214153}" name="Current_Price">
      <calculatedColumnFormula>Pricing_Data[[#This Row],[Current_Price]]</calculatedColumnFormula>
    </tableColumn>
    <tableColumn id="3" xr3:uid="{5E8EAE44-EFB4-4659-84A7-F046AD1B80E0}" name="Final_Recommended_Price" dataDxfId="44">
      <calculatedColumnFormula>Table3[[#This Row],[Final_Recommended_Price]]</calculatedColumnFormula>
    </tableColumn>
    <tableColumn id="4" xr3:uid="{C7F96F5A-D936-424D-9DE5-A9B5A68AADE7}" name="Price_Change_on_CurrentPrice" dataDxfId="43">
      <calculatedColumnFormula>C2-B2</calculatedColumnFormula>
    </tableColumn>
    <tableColumn id="5" xr3:uid="{57801615-79EF-4B1E-AEC1-897A696FB4D8}" name="Min_Price" dataDxfId="42">
      <calculatedColumnFormula>Pricing_Data[[#This Row],[Min_Price]]</calculatedColumnFormula>
    </tableColumn>
    <tableColumn id="6" xr3:uid="{6F66C12D-8861-4614-8213-EDA571CACF80}" name="Price_Increase_Potential" dataDxfId="41">
      <calculatedColumnFormula>Table3[[#This Row],[Price_Increase_Potential]]</calculatedColumnFormula>
    </tableColumn>
    <tableColumn id="7" xr3:uid="{04912F0C-D9CF-4572-8B1B-708390705310}" name="Primary_Pricing_Driver" dataDxfId="40">
      <calculatedColumnFormula>Table3[[#This Row],[Primary_Pricing_Driver]]</calculatedColumnFormula>
    </tableColumn>
    <tableColumn id="8" xr3:uid="{7BDDC737-F506-4153-93B7-263C5F371271}" name="Action_Recommended">
      <calculatedColumnFormula>IF(
   G2="Minimum margin constraint",
   "Hold price (margin floor)",
   IF(
      C2 &gt; B2,
      "Increase price",
      IF(
         C2 &lt; B2,
         "Decrease price",
         "Hold price"
      )
   )
)</calculatedColumnFormula>
    </tableColumn>
    <tableColumn id="9" xr3:uid="{3453665B-6C95-4299-A2B9-06586854E595}" name="Return_Risk" dataDxfId="39">
      <calculatedColumnFormula>INDEX(Returns_Data[Return_Risk],MATCH(Table8[[#This Row],[SKU]],Returns_Data[SKU],0))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D2600-B7B7-483D-9D4E-2FF46206522D}" name="Pricing_Data" displayName="Pricing_Data" ref="A1:N51" totalsRowShown="0">
  <autoFilter ref="A1:N51" xr:uid="{FDFD2600-B7B7-483D-9D4E-2FF46206522D}"/>
  <tableColumns count="14">
    <tableColumn id="1" xr3:uid="{E70D9944-AAE4-44A9-8CBE-3DE12DC58A93}" name="SKU" dataDxfId="38"/>
    <tableColumn id="2" xr3:uid="{FD4A6993-7A6D-4C36-ABA7-3F9102A1C55C}" name="Product_description" dataDxfId="37"/>
    <tableColumn id="3" xr3:uid="{395E7008-CF94-478F-8B68-2FD5CB4AD831}" name="Product Role" dataDxfId="36"/>
    <tableColumn id="4" xr3:uid="{4CF8A94F-1EE3-4D5D-B944-7A1FA08E2A56}" name="Country_of_Origin" dataDxfId="35"/>
    <tableColumn id="5" xr3:uid="{4DF6BEA4-5673-47FC-B546-530EA15EBC7D}" name="FBA Fee" dataDxfId="34"/>
    <tableColumn id="6" xr3:uid="{61A6E320-ACD3-4A93-8314-C61459B4661E}" name="Storage Fee" dataDxfId="33"/>
    <tableColumn id="7" xr3:uid="{DAD61B6E-2761-4948-A2DE-3B54421144FF}" name="Handling_Cost" dataDxfId="32"/>
    <tableColumn id="8" xr3:uid="{61F7D147-6739-4C6B-9E87-8C97D68CC9E2}" name="Cost" dataDxfId="31"/>
    <tableColumn id="9" xr3:uid="{67003FFF-E84A-4934-BB90-2CFEA272FC2E}" name="Current_Price" dataDxfId="30"/>
    <tableColumn id="10" xr3:uid="{7C31D133-3629-4F4C-B255-2E40A6113B64}" name="Minimum_Acceptable_Margin_%"/>
    <tableColumn id="11" xr3:uid="{06646DF3-68D0-4D55-89AC-BA32FEAD40E5}" name="Target_Gross_Margin_%" dataDxfId="29"/>
    <tableColumn id="12" xr3:uid="{899F5281-6F97-4B25-B46D-BFEDF34A1521}" name="Total_Cost" dataDxfId="28">
      <calculatedColumnFormula>Pricing_Data[[#This Row],[FBA Fee]]+Pricing_Data[[#This Row],[Storage Fee]]+Pricing_Data[[#This Row],[Handling_Cost]]+Pricing_Data[[#This Row],[Cost]]</calculatedColumnFormula>
    </tableColumn>
    <tableColumn id="13" xr3:uid="{5D710BD4-7121-42B0-8296-CD0828BFFB89}" name="Min_Price" dataDxfId="27">
      <calculatedColumnFormula>Pricing_Data[[#This Row],[Total_Cost]] / (1-Pricing_Data[[#This Row],[Minimum_Acceptable_Margin_%]])</calculatedColumnFormula>
    </tableColumn>
    <tableColumn id="14" xr3:uid="{3F007BCE-4AD3-454F-8A1B-3E38E90A2748}" name="Target_Price" dataDxfId="26">
      <calculatedColumnFormula>Pricing_Data[[#This Row],[Total_Cost]] / (1-Pricing_Data[[#This Row],[Target_Gross_Margin_%]])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D4531-726C-4C59-A7B1-52B877E1B86F}" name="Returns_Data" displayName="Returns_Data" ref="A1:F51" totalsRowShown="0">
  <autoFilter ref="A1:F51" xr:uid="{CE6D4531-726C-4C59-A7B1-52B877E1B86F}"/>
  <tableColumns count="6">
    <tableColumn id="1" xr3:uid="{A0A212A2-8B02-4CA8-ABA5-B4B32E891E55}" name="SKU" dataDxfId="25"/>
    <tableColumn id="2" xr3:uid="{068DB3D2-148E-4FDC-9A47-2E4D73E821D6}" name="Return Quantity _x000a_(Last 7 days)" dataDxfId="24"/>
    <tableColumn id="3" xr3:uid="{12359F34-CF17-4420-932D-CA0DD9D7BA9B}" name="Return Quantity _x000a_(Last 30 days)"/>
    <tableColumn id="4" xr3:uid="{5A3273D6-DB37-4A1C-8D6E-18B8BB390321}" name="Return Quantity _x000a_(Last 60 days)"/>
    <tableColumn id="5" xr3:uid="{90C34090-004F-44CE-94C3-48E33C41D7D4}" name="Return Quantity _x000a_(Last 90 days)"/>
    <tableColumn id="6" xr3:uid="{B152ADF5-157B-4586-AE53-95D53999B6E3}" name="Return_Risk" dataDxfId="23">
      <calculatedColumnFormula>IF(
   E2&gt;100,
   "High Risk",
   IF(
      E2&gt;=50,
      "Medium Risk",
      "Low Risk"
   )
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94F986-B897-4B8B-913F-EEED90C96908}" name="Inventory_Health__2" displayName="Inventory_Health__2" ref="A1:AC51" totalsRowShown="0">
  <autoFilter ref="A1:AC51" xr:uid="{1A94F986-B897-4B8B-913F-EEED90C96908}"/>
  <tableColumns count="29">
    <tableColumn id="1" xr3:uid="{6C69C564-2325-411E-8110-4D8C4C036E3D}" name="SKU" dataDxfId="22"/>
    <tableColumn id="2" xr3:uid="{BE2667FE-14B7-4C8E-BA75-82F1186F9D91}" name="condition" dataDxfId="21"/>
    <tableColumn id="3" xr3:uid="{DDF5F84F-6E36-425C-86C7-41DEE0CB98D0}" name="total-inventory"/>
    <tableColumn id="4" xr3:uid="{EED97BD6-B171-473A-9122-E3E2A16B5AB6}" name="available"/>
    <tableColumn id="5" xr3:uid="{7598FF62-086F-4E38-AFAB-A698B326286A}" name="inbound-shipped"/>
    <tableColumn id="6" xr3:uid="{13D3F133-2F7E-4ADA-848D-91E4BD735609}" name="inbound-received"/>
    <tableColumn id="7" xr3:uid="{C3F2EEE4-C019-4544-8661-D006803C20C7}" name="reserved-quantity"/>
    <tableColumn id="8" xr3:uid="{5DE78E23-5BA5-473F-8E21-5799E2CE0266}" name="unfulfillable-quantity"/>
    <tableColumn id="9" xr3:uid="{49482577-9DBB-4DEF-A9DE-234889B93143}" name="inv-age-0-to-30-days"/>
    <tableColumn id="10" xr3:uid="{A744F35F-EAB5-4984-BE9F-55C8E99D1B64}" name="inv-age-31-to-60-days"/>
    <tableColumn id="11" xr3:uid="{856102C0-18F8-4359-8807-331DE3E2394A}" name="inv-age-61-to-90-days"/>
    <tableColumn id="12" xr3:uid="{E377AF50-CCD9-49B8-9066-7B2FFF92B569}" name="inv-age-181-to-330-days"/>
    <tableColumn id="13" xr3:uid="{2EF2AD5D-BFD2-42FE-8125-642730831AB9}" name="inv-age-331-to-365-days"/>
    <tableColumn id="14" xr3:uid="{2B0A6709-EB6C-463A-924E-5A6F1C00AEB4}" name="inv-age-365-plus-days"/>
    <tableColumn id="15" xr3:uid="{B5C1D903-200D-4243-9C80-A8AEDCE8AC72}" name="currency" dataDxfId="20"/>
    <tableColumn id="16" xr3:uid="{5916CD73-576C-46EA-893A-E1F32915900B}" name="units-shipped-t7"/>
    <tableColumn id="17" xr3:uid="{89A366D9-90FF-4577-947C-2B3B68896EF8}" name="units-shipped-t30"/>
    <tableColumn id="18" xr3:uid="{60066C20-8749-4312-AB37-7AC49FCFA5CD}" name="units-shipped-t60"/>
    <tableColumn id="19" xr3:uid="{C92EA655-26C7-4DAF-81AA-D58D631CF754}" name="units-shipped-t90"/>
    <tableColumn id="20" xr3:uid="{87E27E85-022C-4921-9D74-111BD7919CE2}" name="sell-through"/>
    <tableColumn id="21" xr3:uid="{E0419BC3-5C76-467F-A784-1CEA818E319B}" name="item-volume"/>
    <tableColumn id="22" xr3:uid="{7D154A8B-44C0-44FA-90C2-4273033615B9}" name="volume-unit-measurement" dataDxfId="19"/>
    <tableColumn id="23" xr3:uid="{298AFF4D-30A7-4FFB-9589-357B6EE91E6D}" name="storage-type" dataDxfId="18"/>
    <tableColumn id="24" xr3:uid="{0888A962-8ACA-4990-9C35-E3F7C2CD362C}" name="storage-volume" dataDxfId="17"/>
    <tableColumn id="25" xr3:uid="{D73B3BC0-2C2D-4D0A-9945-96D4BCF62E0B}" name="marketplace" dataDxfId="16"/>
    <tableColumn id="26" xr3:uid="{75F37DFF-A398-4711-85FE-2DFA54CA215C}" name="days-of-supply"/>
    <tableColumn id="27" xr3:uid="{A688F0F5-B0A4-44B3-A59E-ADCCC05E5399}" name="weeks-of-cover-t30"/>
    <tableColumn id="28" xr3:uid="{530ADAF7-C886-4C72-9E5D-6545FFB7E4F7}" name="weeks-of-cover-t90"/>
    <tableColumn id="29" xr3:uid="{522AF2FB-6825-4745-83A2-57FE5793CF91}" name="Calculated_Total_Inventory" dataDxfId="15">
      <calculatedColumnFormula>IFERROR(Inventory_Health__2[[#This Row],[available]]+Inventory_Health__2[[#This Row],[inbound-shipped]]+Inventory_Health__2[[#This Row],[inbound-received]]+Inventory_Health__2[[#This Row],[reserved-quantity]]-Inventory_Health__2[[#This Row],[unfulfillable-quantity]],0)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B5CC1A-8945-4EAF-A3ED-EFD0405CA930}" name="Historical_Sales" displayName="Historical_Sales" ref="A1:H4244" totalsRowShown="0">
  <autoFilter ref="A1:H4244" xr:uid="{58B5CC1A-8945-4EAF-A3ED-EFD0405CA930}"/>
  <tableColumns count="8">
    <tableColumn id="1" xr3:uid="{7367E02E-7E11-4BF9-99FA-BFABA87EA3AE}" name="Date" dataDxfId="14"/>
    <tableColumn id="2" xr3:uid="{E2CAC8C9-B305-46D2-BC01-5B1CD9D11164}" name="SKU" dataDxfId="13"/>
    <tableColumn id="3" xr3:uid="{6ACB301C-598F-44EF-B7DA-21F98E558A31}" name="Sessions - Total"/>
    <tableColumn id="4" xr3:uid="{43502489-3C08-4E53-B7F7-34AF7A7391C7}" name="Page Views - Total"/>
    <tableColumn id="5" xr3:uid="{FD543C73-DA72-411F-BAD7-4AFE91A48F50}" name="Units Ordered"/>
    <tableColumn id="6" xr3:uid="{6EE0773B-4464-4721-A9D7-1BD8EBA56D7D}" name="Ordered Product Sales"/>
    <tableColumn id="7" xr3:uid="{807CC3C0-4754-4360-A206-A99E2443B1D9}" name="Total Order Items"/>
    <tableColumn id="8" xr3:uid="{3AAC1680-7184-4925-8575-9FBB7FD1B433}" name="Conversion_Rate" dataDxfId="12">
      <calculatedColumnFormula xml:space="preserve"> IF(Historical_Sales[[#This Row],[Sessions - Total]]=0,0,Historical_Sales[[#This Row],[Units Ordered]]/Historical_Sales[[#This Row],[Sessions - Total]])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895C41-B201-471A-AE0B-2343FC89A0EB}" name="Competitor_Data" displayName="Competitor_Data" ref="A1:H51" totalsRowShown="0">
  <autoFilter ref="A1:H51" xr:uid="{7F895C41-B201-471A-AE0B-2343FC89A0EB}"/>
  <tableColumns count="8">
    <tableColumn id="1" xr3:uid="{0693083B-0027-40DD-8702-7E74A05A6F23}" name="SKU-Original" dataDxfId="11"/>
    <tableColumn id="8" xr3:uid="{E23B59B3-3CC1-4F42-B09B-F61F4CC0DF1C}" name="SKU" dataDxfId="10">
      <calculatedColumnFormula>LEFT(A2,2)&amp;"-"&amp;RIGHT(A2,2)</calculatedColumnFormula>
    </tableColumn>
    <tableColumn id="2" xr3:uid="{FFA982F1-3EE2-4D53-832A-8485595ACFEA}" name="Avg_Comp_Price" dataDxfId="9"/>
    <tableColumn id="3" xr3:uid="{FF7C0164-86E8-4096-BF8B-874C02CE7960}" name="Lowest_Competitor_Price" dataDxfId="8"/>
    <tableColumn id="4" xr3:uid="{5E59C323-45AA-4D9C-9DF9-E5EF908AC667}" name="Highest_Competitor_Price" dataDxfId="7"/>
    <tableColumn id="5" xr3:uid="{CC97D62B-29BC-456E-9BCE-68DD3878F527}" name="Competitor_Count"/>
    <tableColumn id="6" xr3:uid="{F94C74B1-2354-4E96-989C-76DB3F53A6B4}" name="Effective_Competitor_Price" dataDxfId="6">
      <calculatedColumnFormula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calculatedColumnFormula>
    </tableColumn>
    <tableColumn id="7" xr3:uid="{6D766B9C-7851-4484-AB7A-DB6273571C31}" name="Avg_Competitor_Price" dataDxfId="5">
      <calculatedColumnFormula>IF(Competitor_Data[[#This Row],[Avg_Comp_Price]]&gt;0,Competitor_Data[[#This Row],[Avg_Comp_Price]],"")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A57FE-0432-4762-BDD4-EE0F4102CB29}" name="Ads_Performance" displayName="Ads_Performance" ref="A1:Y12778" totalsRowShown="0">
  <autoFilter ref="A1:Y12778" xr:uid="{71FA57FE-0432-4762-BDD4-EE0F4102CB29}"/>
  <tableColumns count="25">
    <tableColumn id="1" xr3:uid="{99927E97-1ADA-4884-9027-0960C921A685}" name="date" dataDxfId="2"/>
    <tableColumn id="2" xr3:uid="{0DEF6BA9-6607-49ED-B158-B95E0EC67032}" name="SKU" dataDxfId="1"/>
    <tableColumn id="3" xr3:uid="{1ED4ABD2-42F6-47CE-A4F1-A3C5348979C6}" name="impressions"/>
    <tableColumn id="4" xr3:uid="{30F46829-A3FC-42CC-B3E7-2FD7AFFBCB20}" name="clicks"/>
    <tableColumn id="5" xr3:uid="{278AEC8D-7BD0-46E1-B136-0FAD8D868EE4}" name="costPerClick"/>
    <tableColumn id="6" xr3:uid="{14C927B8-EAD4-40A5-BB56-DEB1C65D9E57}" name="clickThroughRate"/>
    <tableColumn id="7" xr3:uid="{F866F79B-437E-48E8-B0AB-FB68629CCAC5}" name="cost"/>
    <tableColumn id="8" xr3:uid="{C0A5C2F9-C8C9-4B11-B141-2FB2D3C2851B}" name="spend"/>
    <tableColumn id="9" xr3:uid="{FA55064E-1222-4C34-A2A9-447127FEB430}" name="currency-code" dataDxfId="0"/>
    <tableColumn id="10" xr3:uid="{AECA8963-E2F6-450E-ABF0-811ECB00BF88}" name="purchases1d"/>
    <tableColumn id="11" xr3:uid="{5BE85914-430F-40B2-B952-5D13E261333B}" name="purchases7d"/>
    <tableColumn id="12" xr3:uid="{B6CBC3FE-0269-442E-AF45-6A3E817BE931}" name="purchases14d"/>
    <tableColumn id="13" xr3:uid="{7FF83B42-AECE-417A-8AA9-5E0A13934FB4}" name="purchases30d"/>
    <tableColumn id="14" xr3:uid="{3F63909D-9A52-466D-9B1C-FB1B8C33BAAB}" name="unitsSoldClicks1d"/>
    <tableColumn id="15" xr3:uid="{BD482D97-F5D5-4AC5-BFF5-7AC2BE388140}" name="unitsSoldClicks7d"/>
    <tableColumn id="16" xr3:uid="{C40100BC-3324-452B-8DA4-AA7425036551}" name="unitsSoldClicks14d"/>
    <tableColumn id="17" xr3:uid="{3D446E8C-5F08-4DCB-BE6B-D1F3D5707E93}" name="unitsSoldClicks30d"/>
    <tableColumn id="18" xr3:uid="{C6393319-4090-4412-9471-364167A027FE}" name="sales1d"/>
    <tableColumn id="19" xr3:uid="{332B14EC-3B7A-4255-B276-645539C1245A}" name="sales7d"/>
    <tableColumn id="20" xr3:uid="{7D054480-CE30-4BFA-998D-A90BD0BC7D10}" name="sales14d"/>
    <tableColumn id="21" xr3:uid="{76882224-C2E2-4CEC-9F83-834BDBED44E7}" name="sales30d"/>
    <tableColumn id="22" xr3:uid="{279BD953-A7EE-44C5-97CE-DCD59354AA71}" name="acosClicks7d"/>
    <tableColumn id="23" xr3:uid="{F33CB198-0926-4786-AA7E-E97DE5FB82C5}" name="acosClicks14d"/>
    <tableColumn id="24" xr3:uid="{B8149E43-C47F-4E0F-AD76-86C084357F81}" name="roasClicks7d"/>
    <tableColumn id="25" xr3:uid="{37063A10-EBB0-4B55-A6BC-C1FCE6AA7AE9}" name="roasClicks14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8A2C-3BFF-4A91-9A7E-5D2B4E4485C1}">
  <dimension ref="A1:AB51"/>
  <sheetViews>
    <sheetView zoomScale="63" zoomScaleNormal="85" workbookViewId="0">
      <selection activeCell="AB33" sqref="AB33"/>
    </sheetView>
  </sheetViews>
  <sheetFormatPr defaultRowHeight="14.4" x14ac:dyDescent="0.3"/>
  <cols>
    <col min="1" max="1" width="6.88671875" bestFit="1" customWidth="1"/>
    <col min="2" max="2" width="11.77734375" customWidth="1"/>
    <col min="3" max="3" width="11.33203125" customWidth="1"/>
    <col min="4" max="4" width="13.33203125" customWidth="1"/>
    <col min="5" max="5" width="24.44140625" customWidth="1"/>
    <col min="6" max="6" width="24.77734375" customWidth="1"/>
    <col min="7" max="7" width="21.77734375" customWidth="1"/>
    <col min="8" max="8" width="16.44140625" customWidth="1"/>
    <col min="9" max="9" width="20.77734375" customWidth="1"/>
    <col min="10" max="11" width="14.33203125" customWidth="1"/>
    <col min="12" max="12" width="17.109375" customWidth="1"/>
    <col min="13" max="13" width="14.21875" bestFit="1" customWidth="1"/>
    <col min="14" max="14" width="25.5546875" bestFit="1" customWidth="1"/>
    <col min="15" max="15" width="20.77734375" bestFit="1" customWidth="1"/>
    <col min="16" max="16" width="24.109375" bestFit="1" customWidth="1"/>
    <col min="17" max="17" width="18.77734375" bestFit="1" customWidth="1"/>
    <col min="18" max="18" width="23.21875" bestFit="1" customWidth="1"/>
    <col min="19" max="19" width="28.88671875" bestFit="1" customWidth="1"/>
    <col min="20" max="20" width="63.109375" bestFit="1" customWidth="1"/>
    <col min="21" max="21" width="53.44140625" bestFit="1" customWidth="1"/>
    <col min="22" max="22" width="28.5546875" bestFit="1" customWidth="1"/>
    <col min="27" max="27" width="13.109375" bestFit="1" customWidth="1"/>
    <col min="28" max="28" width="16.109375" bestFit="1" customWidth="1"/>
    <col min="29" max="29" width="18" bestFit="1" customWidth="1"/>
    <col min="30" max="30" width="11.21875" bestFit="1" customWidth="1"/>
  </cols>
  <sheetData>
    <row r="1" spans="1:28" x14ac:dyDescent="0.3">
      <c r="A1" s="3" t="s">
        <v>0</v>
      </c>
      <c r="B1" t="s">
        <v>114</v>
      </c>
      <c r="C1" t="s">
        <v>115</v>
      </c>
      <c r="D1" t="s">
        <v>116</v>
      </c>
      <c r="E1" t="s">
        <v>163</v>
      </c>
      <c r="F1" t="s">
        <v>242</v>
      </c>
      <c r="G1" t="s">
        <v>162</v>
      </c>
      <c r="H1" s="11" t="s">
        <v>244</v>
      </c>
      <c r="I1" s="11" t="s">
        <v>245</v>
      </c>
      <c r="J1" s="1" t="s">
        <v>250</v>
      </c>
      <c r="K1" s="1" t="s">
        <v>251</v>
      </c>
      <c r="L1" s="9" t="s">
        <v>161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265</v>
      </c>
    </row>
    <row r="2" spans="1:28" x14ac:dyDescent="0.3">
      <c r="A2" s="7" t="s">
        <v>11</v>
      </c>
      <c r="B2" s="10">
        <f>IFERROR(INDEX(Pricing_Data[Total_Cost],MATCH(Pricing_model!A2,Pricing_Data[SKU],0)),"")</f>
        <v>32.299999999999997</v>
      </c>
      <c r="C2" s="10">
        <f>INDEX(Pricing_Data[Min_Price],MATCH(A2,Pricing_Data[SKU],0))</f>
        <v>40.374999999999993</v>
      </c>
      <c r="D2" s="10">
        <f>INDEX(Pricing_Data[Target_Price],MATCH(Pricing_model!A2,Pricing_Data[SKU],0))</f>
        <v>49.692307692307686</v>
      </c>
      <c r="E2" s="10">
        <f>INDEX(Competitor_Data[Lowest_Competitor_Price],MATCH(Pricing_model!A2,Competitor_Data[SKU],0))</f>
        <v>31.95</v>
      </c>
      <c r="F2" s="10">
        <f>INDEX(Competitor_Data[Highest_Competitor_Price],MATCH(Pricing_model!A2,Competitor_Data[SKU],0))</f>
        <v>44.9</v>
      </c>
      <c r="G2" s="10">
        <f>INDEX(Competitor_Data[Avg_Competitor_Price],MATCH(Pricing_model!A2,Competitor_Data[SKU],0))</f>
        <v>36.9</v>
      </c>
      <c r="H2" s="11">
        <f>INDEX(Inventory_Health__2[days-of-supply],MATCH(Pricing_model!A2,Inventory_Health__2[SKU],0))</f>
        <v>47</v>
      </c>
      <c r="I2" s="11">
        <f>INDEX(Inventory_Health__2[weeks-of-cover-t30],MATCH(Pricing_model!A2,Inventory_Health__2[SKU],0))</f>
        <v>6</v>
      </c>
      <c r="J2" s="1">
        <f>INDEX(Ads_Performance!AF12:AF61,MATCH(Pricing_model!A2,Ads_Performance!AE12:AE61,0))</f>
        <v>31.486923034499995</v>
      </c>
      <c r="K2" s="1">
        <f>INDEX(Ads_Performance!AG12:AG61,MATCH(Pricing_model!A2,Ads_Performance!AE12:AE61,0))</f>
        <v>6.001549140972501</v>
      </c>
      <c r="L2" s="9">
        <f>INDEX(Historical_Sales!O8:O57,MATCH(Pricing_model!A2,Historical_Sales!L8:L57,0))</f>
        <v>0.3055700156168662</v>
      </c>
      <c r="M2" s="10">
        <f>D2</f>
        <v>49.692307692307686</v>
      </c>
      <c r="N2" s="10">
        <f>IF(AND(G2&lt;&gt;"", M2&gt; G2),G2,M2)</f>
        <v>36.9</v>
      </c>
      <c r="O2" s="1">
        <f>IF(
   H2=0,
   1,
   IF(
      H2 &lt; 45,
      1.05,
      IF(
         H2 &gt; 90,
         0.95,
         IF(
            I2 &gt; 10,
            0.95,
            1
         )
      )
   )
)</f>
        <v>1</v>
      </c>
      <c r="P2" s="10">
        <f>N2*O2</f>
        <v>36.9</v>
      </c>
      <c r="Q2" s="1">
        <f>IF(
   AND(K2&gt;=6, L2&gt;=0.3, J2&lt;=35),
   1.03,
   IF(OR(J2&gt;35, K2&lt;3), 0.95, 1)
)</f>
        <v>1.03</v>
      </c>
      <c r="R2" s="10">
        <f>P2*Q2</f>
        <v>38.006999999999998</v>
      </c>
      <c r="S2" s="10">
        <f>MAX(R2,C2)</f>
        <v>40.374999999999993</v>
      </c>
      <c r="T2" t="str">
        <f>_xlfn.TEXTJOIN(", ", TRUE,
 IF(H2 &lt; 15, "Low inventory", ""),
 IF(I2 &gt; 8, "Overstock", ""),
 IF(G2&lt;&gt;"", "Competitor benchmark", ""),
 IF(K2 &gt; 3, "Strong ads", ""),
 IF(J2 &gt; 0.4, "High ad cost", "")
)</f>
        <v>Competitor benchmark, Strong ads, High ad cost</v>
      </c>
      <c r="U2" s="1" t="str">
        <f>IF(Table3[[#This Row],[Final_Recommended_Price]]&gt;Table3[[#This Row],[Min_Price]],"Yes","No")</f>
        <v>No</v>
      </c>
      <c r="V2" s="1" t="str">
        <f t="shared" ref="V2:V33" si="0">IF(
   S2=C2,
   "Minimum margin constraint",
   IF(
      G2&lt;&gt;"",
      "Competitor benchmark",
      IF(
         O2&gt;1,
         "Low inventory",
         IF(
            O2&lt;1,
            "Overstock",
            IF(
               Q2&gt;1,
               "Strong demand / ads",
               IF(Q2&lt;1, "High ad cost", "Neutral")
            )
         )
      )
   )
)</f>
        <v>Minimum margin constraint</v>
      </c>
    </row>
    <row r="3" spans="1:28" x14ac:dyDescent="0.3">
      <c r="A3" s="8" t="s">
        <v>15</v>
      </c>
      <c r="B3" s="10">
        <f>IFERROR(INDEX(Pricing_Data[Total_Cost],MATCH(Pricing_model!A3,Pricing_Data[SKU],0)),"")</f>
        <v>26.6</v>
      </c>
      <c r="C3" s="10">
        <f>INDEX(Pricing_Data[Min_Price],MATCH(A3,Pricing_Data[SKU],0))</f>
        <v>33.25</v>
      </c>
      <c r="D3" s="10">
        <f>INDEX(Pricing_Data[Target_Price],MATCH(Pricing_model!A3,Pricing_Data[SKU],0))</f>
        <v>40.923076923076927</v>
      </c>
      <c r="E3" s="10">
        <f>INDEX(Competitor_Data[Lowest_Competitor_Price],MATCH(Pricing_model!A3,Competitor_Data[SKU],0))</f>
        <v>27.9</v>
      </c>
      <c r="F3" s="10">
        <f>INDEX(Competitor_Data[Highest_Competitor_Price],MATCH(Pricing_model!A3,Competitor_Data[SKU],0))</f>
        <v>39.950000000000003</v>
      </c>
      <c r="G3" s="10">
        <f>INDEX(Competitor_Data[Avg_Competitor_Price],MATCH(Pricing_model!A3,Competitor_Data[SKU],0))</f>
        <v>32.5</v>
      </c>
      <c r="H3" s="11">
        <f>INDEX(Inventory_Health__2[days-of-supply],MATCH(Pricing_model!A3,Inventory_Health__2[SKU],0))</f>
        <v>85</v>
      </c>
      <c r="I3" s="11">
        <f>INDEX(Inventory_Health__2[weeks-of-cover-t30],MATCH(Pricing_model!A3,Inventory_Health__2[SKU],0))</f>
        <v>7</v>
      </c>
      <c r="J3" s="1">
        <f>INDEX(Ads_Performance!AF13:AF62,MATCH(Pricing_model!A3,Ads_Performance!AE13:AE62,0))</f>
        <v>17.429955263416552</v>
      </c>
      <c r="K3" s="1">
        <f>INDEX(Ads_Performance!AG13:AG62,MATCH(Pricing_model!A3,Ads_Performance!AE13:AE62,0))</f>
        <v>11.14149781715083</v>
      </c>
      <c r="L3" s="9">
        <f>INDEX(Historical_Sales!O9:O58,MATCH(Pricing_model!A3,Historical_Sales!L9:L58,0))</f>
        <v>0.23398479913137893</v>
      </c>
      <c r="M3" s="10">
        <f t="shared" ref="M3:M51" si="1">D3</f>
        <v>40.923076923076927</v>
      </c>
      <c r="N3" s="10">
        <f t="shared" ref="N3:N51" si="2">IF(AND(G3&lt;&gt;"", M3&gt; G3),G3,M3)</f>
        <v>32.5</v>
      </c>
      <c r="O3" s="1">
        <f t="shared" ref="O3:O51" si="3">IF(
   H3=0,
   1,
   IF(
      H3 &lt; 45,
      1.05,
      IF(
         H3 &gt; 90,
         0.95,
         IF(
            I3 &gt; 10,
            0.95,
            1
         )
      )
   )
)</f>
        <v>1</v>
      </c>
      <c r="P3" s="10">
        <f t="shared" ref="P3:P51" si="4">N3*O3</f>
        <v>32.5</v>
      </c>
      <c r="Q3" s="1">
        <f t="shared" ref="Q3:Q51" si="5">IF(
   AND(K3&gt;=6, L3&gt;=0.3, J3&lt;=35),
   1.03,
   IF(OR(J3&gt;35, K3&lt;3), 0.95, 1)
)</f>
        <v>1</v>
      </c>
      <c r="R3" s="10">
        <f t="shared" ref="R3:R51" si="6">P3*Q3</f>
        <v>32.5</v>
      </c>
      <c r="S3" s="10">
        <f t="shared" ref="S3:S51" si="7">MAX(R3,C3)</f>
        <v>33.25</v>
      </c>
      <c r="T3" t="str">
        <f t="shared" ref="T3:T51" si="8">_xlfn.TEXTJOIN(", ", TRUE,
 IF(H3 &lt; 15, "Low inventory", ""),
 IF(I3 &gt; 8, "Overstock", ""),
 IF(G3&lt;&gt;"", "Competitor benchmark", ""),
 IF(K3 &gt; 3, "Strong ads", ""),
 IF(J3 &gt; 0.4, "High ad cost", "")
)</f>
        <v>Competitor benchmark, Strong ads, High ad cost</v>
      </c>
      <c r="U3" s="1" t="str">
        <f>IF(Table3[[#This Row],[Final_Recommended_Price]]&gt;Table3[[#This Row],[Min_Price]],"Yes","No")</f>
        <v>No</v>
      </c>
      <c r="V3" s="1" t="str">
        <f t="shared" si="0"/>
        <v>Minimum margin constraint</v>
      </c>
    </row>
    <row r="4" spans="1:28" x14ac:dyDescent="0.3">
      <c r="A4" s="7" t="s">
        <v>17</v>
      </c>
      <c r="B4" s="10">
        <f>IFERROR(INDEX(Pricing_Data[Total_Cost],MATCH(Pricing_model!A4,Pricing_Data[SKU],0)),"")</f>
        <v>30.03</v>
      </c>
      <c r="C4" s="10">
        <f>INDEX(Pricing_Data[Min_Price],MATCH(A4,Pricing_Data[SKU],0))</f>
        <v>37.537500000000001</v>
      </c>
      <c r="D4" s="10">
        <f>INDEX(Pricing_Data[Target_Price],MATCH(Pricing_model!A4,Pricing_Data[SKU],0))</f>
        <v>46.2</v>
      </c>
      <c r="E4" s="10">
        <f>INDEX(Competitor_Data[Lowest_Competitor_Price],MATCH(Pricing_model!A4,Competitor_Data[SKU],0))</f>
        <v>29.99</v>
      </c>
      <c r="F4" s="10">
        <f>INDEX(Competitor_Data[Highest_Competitor_Price],MATCH(Pricing_model!A4,Competitor_Data[SKU],0))</f>
        <v>42.5</v>
      </c>
      <c r="G4" s="10">
        <f>INDEX(Competitor_Data[Avg_Competitor_Price],MATCH(Pricing_model!A4,Competitor_Data[SKU],0))</f>
        <v>35.200000000000003</v>
      </c>
      <c r="H4" s="11">
        <f>INDEX(Inventory_Health__2[days-of-supply],MATCH(Pricing_model!A4,Inventory_Health__2[SKU],0))</f>
        <v>83</v>
      </c>
      <c r="I4" s="11">
        <f>INDEX(Inventory_Health__2[weeks-of-cover-t30],MATCH(Pricing_model!A4,Inventory_Health__2[SKU],0))</f>
        <v>8</v>
      </c>
      <c r="J4" s="1">
        <f>INDEX(Ads_Performance!AF14:AF63,MATCH(Pricing_model!A4,Ads_Performance!AE14:AE63,0))</f>
        <v>14.183546054620408</v>
      </c>
      <c r="K4" s="1">
        <f>INDEX(Ads_Performance!AG14:AG63,MATCH(Pricing_model!A4,Ads_Performance!AE14:AE63,0))</f>
        <v>10.859895395986666</v>
      </c>
      <c r="L4" s="9">
        <f>INDEX(Historical_Sales!O10:O59,MATCH(Pricing_model!A4,Historical_Sales!L10:L59,0))</f>
        <v>0.22817229336437719</v>
      </c>
      <c r="M4" s="10">
        <f t="shared" si="1"/>
        <v>46.2</v>
      </c>
      <c r="N4" s="10">
        <f t="shared" si="2"/>
        <v>35.200000000000003</v>
      </c>
      <c r="O4" s="1">
        <f t="shared" si="3"/>
        <v>1</v>
      </c>
      <c r="P4" s="10">
        <f t="shared" si="4"/>
        <v>35.200000000000003</v>
      </c>
      <c r="Q4" s="1">
        <f t="shared" si="5"/>
        <v>1</v>
      </c>
      <c r="R4" s="10">
        <f t="shared" si="6"/>
        <v>35.200000000000003</v>
      </c>
      <c r="S4" s="10">
        <f t="shared" si="7"/>
        <v>37.537500000000001</v>
      </c>
      <c r="T4" t="str">
        <f t="shared" si="8"/>
        <v>Competitor benchmark, Strong ads, High ad cost</v>
      </c>
      <c r="U4" s="1" t="str">
        <f>IF(Table3[[#This Row],[Final_Recommended_Price]]&gt;Table3[[#This Row],[Min_Price]],"Yes","No")</f>
        <v>No</v>
      </c>
      <c r="V4" s="1" t="str">
        <f t="shared" si="0"/>
        <v>Minimum margin constraint</v>
      </c>
    </row>
    <row r="5" spans="1:28" x14ac:dyDescent="0.3">
      <c r="A5" s="8" t="s">
        <v>19</v>
      </c>
      <c r="B5" s="10">
        <f>IFERROR(INDEX(Pricing_Data[Total_Cost],MATCH(Pricing_model!A5,Pricing_Data[SKU],0)),"")</f>
        <v>25.94</v>
      </c>
      <c r="C5" s="10">
        <f>INDEX(Pricing_Data[Min_Price],MATCH(A5,Pricing_Data[SKU],0))</f>
        <v>32.424999999999997</v>
      </c>
      <c r="D5" s="10">
        <f>INDEX(Pricing_Data[Target_Price],MATCH(Pricing_model!A5,Pricing_Data[SKU],0))</f>
        <v>39.907692307692308</v>
      </c>
      <c r="E5" s="10">
        <f>INDEX(Competitor_Data[Lowest_Competitor_Price],MATCH(Pricing_model!A5,Competitor_Data[SKU],0))</f>
        <v>24.5</v>
      </c>
      <c r="F5" s="10">
        <f>INDEX(Competitor_Data[Highest_Competitor_Price],MATCH(Pricing_model!A5,Competitor_Data[SKU],0))</f>
        <v>35.9</v>
      </c>
      <c r="G5" s="10">
        <f>INDEX(Competitor_Data[Avg_Competitor_Price],MATCH(Pricing_model!A5,Competitor_Data[SKU],0))</f>
        <v>28.4</v>
      </c>
      <c r="H5" s="11">
        <f>INDEX(Inventory_Health__2[days-of-supply],MATCH(Pricing_model!A5,Inventory_Health__2[SKU],0))</f>
        <v>99</v>
      </c>
      <c r="I5" s="11">
        <f>INDEX(Inventory_Health__2[weeks-of-cover-t30],MATCH(Pricing_model!A5,Inventory_Health__2[SKU],0))</f>
        <v>8</v>
      </c>
      <c r="J5" s="1">
        <f>INDEX(Ads_Performance!AF15:AF64,MATCH(Pricing_model!A5,Ads_Performance!AE15:AE64,0))</f>
        <v>40.747658449828116</v>
      </c>
      <c r="K5" s="1">
        <f>INDEX(Ads_Performance!AG15:AG64,MATCH(Pricing_model!A5,Ads_Performance!AE15:AE64,0))</f>
        <v>5.4903569660100002</v>
      </c>
      <c r="L5" s="9">
        <f>INDEX(Historical_Sales!O11:O60,MATCH(Pricing_model!A5,Historical_Sales!L11:L60,0))</f>
        <v>0.31622516556291391</v>
      </c>
      <c r="M5" s="10">
        <f t="shared" si="1"/>
        <v>39.907692307692308</v>
      </c>
      <c r="N5" s="10">
        <f t="shared" si="2"/>
        <v>28.4</v>
      </c>
      <c r="O5" s="1">
        <f t="shared" si="3"/>
        <v>0.95</v>
      </c>
      <c r="P5" s="10">
        <f t="shared" si="4"/>
        <v>26.979999999999997</v>
      </c>
      <c r="Q5" s="1">
        <f t="shared" si="5"/>
        <v>0.95</v>
      </c>
      <c r="R5" s="10">
        <f t="shared" si="6"/>
        <v>25.630999999999997</v>
      </c>
      <c r="S5" s="10">
        <f t="shared" si="7"/>
        <v>32.424999999999997</v>
      </c>
      <c r="T5" t="str">
        <f t="shared" si="8"/>
        <v>Competitor benchmark, Strong ads, High ad cost</v>
      </c>
      <c r="U5" s="1" t="str">
        <f>IF(Table3[[#This Row],[Final_Recommended_Price]]&gt;Table3[[#This Row],[Min_Price]],"Yes","No")</f>
        <v>No</v>
      </c>
      <c r="V5" s="1" t="str">
        <f t="shared" si="0"/>
        <v>Minimum margin constraint</v>
      </c>
    </row>
    <row r="6" spans="1:28" x14ac:dyDescent="0.3">
      <c r="A6" s="7" t="s">
        <v>21</v>
      </c>
      <c r="B6" s="10">
        <f>IFERROR(INDEX(Pricing_Data[Total_Cost],MATCH(Pricing_model!A6,Pricing_Data[SKU],0)),"")</f>
        <v>25.770000000000003</v>
      </c>
      <c r="C6" s="10">
        <f>INDEX(Pricing_Data[Min_Price],MATCH(A6,Pricing_Data[SKU],0))</f>
        <v>34.360000000000007</v>
      </c>
      <c r="D6" s="10">
        <f>INDEX(Pricing_Data[Target_Price],MATCH(Pricing_model!A6,Pricing_Data[SKU],0))</f>
        <v>46.854545454545459</v>
      </c>
      <c r="E6" s="10">
        <f>INDEX(Competitor_Data[Lowest_Competitor_Price],MATCH(Pricing_model!A6,Competitor_Data[SKU],0))</f>
        <v>18.95</v>
      </c>
      <c r="F6" s="10">
        <f>INDEX(Competitor_Data[Highest_Competitor_Price],MATCH(Pricing_model!A6,Competitor_Data[SKU],0))</f>
        <v>0</v>
      </c>
      <c r="G6" s="10">
        <f>INDEX(Competitor_Data[Avg_Competitor_Price],MATCH(Pricing_model!A6,Competitor_Data[SKU],0))</f>
        <v>23.9</v>
      </c>
      <c r="H6" s="11">
        <f>INDEX(Inventory_Health__2[days-of-supply],MATCH(Pricing_model!A6,Inventory_Health__2[SKU],0))</f>
        <v>145</v>
      </c>
      <c r="I6" s="11">
        <f>INDEX(Inventory_Health__2[weeks-of-cover-t30],MATCH(Pricing_model!A6,Inventory_Health__2[SKU],0))</f>
        <v>0</v>
      </c>
      <c r="J6" s="1">
        <f>INDEX(Ads_Performance!AF16:AF65,MATCH(Pricing_model!A6,Ads_Performance!AE16:AE65,0))</f>
        <v>25.843373513000003</v>
      </c>
      <c r="K6" s="1">
        <f>INDEX(Ads_Performance!AG16:AG65,MATCH(Pricing_model!A6,Ads_Performance!AE16:AE65,0))</f>
        <v>2.5731511880652169</v>
      </c>
      <c r="L6" s="9">
        <f>INDEX(Historical_Sales!O12:O61,MATCH(Pricing_model!A6,Historical_Sales!L12:L61,0))</f>
        <v>0.17788210745957225</v>
      </c>
      <c r="M6" s="10">
        <f t="shared" si="1"/>
        <v>46.854545454545459</v>
      </c>
      <c r="N6" s="10">
        <f t="shared" si="2"/>
        <v>23.9</v>
      </c>
      <c r="O6" s="1">
        <f t="shared" si="3"/>
        <v>0.95</v>
      </c>
      <c r="P6" s="10">
        <f t="shared" si="4"/>
        <v>22.704999999999998</v>
      </c>
      <c r="Q6" s="1">
        <f t="shared" si="5"/>
        <v>0.95</v>
      </c>
      <c r="R6" s="10">
        <f t="shared" si="6"/>
        <v>21.569749999999999</v>
      </c>
      <c r="S6" s="10">
        <f t="shared" si="7"/>
        <v>34.360000000000007</v>
      </c>
      <c r="T6" t="str">
        <f t="shared" si="8"/>
        <v>Competitor benchmark, High ad cost</v>
      </c>
      <c r="U6" s="1" t="str">
        <f>IF(Table3[[#This Row],[Final_Recommended_Price]]&gt;Table3[[#This Row],[Min_Price]],"Yes","No")</f>
        <v>No</v>
      </c>
      <c r="V6" s="1" t="str">
        <f t="shared" si="0"/>
        <v>Minimum margin constraint</v>
      </c>
    </row>
    <row r="7" spans="1:28" x14ac:dyDescent="0.3">
      <c r="A7" s="8" t="s">
        <v>24</v>
      </c>
      <c r="B7" s="10">
        <f>IFERROR(INDEX(Pricing_Data[Total_Cost],MATCH(Pricing_model!A7,Pricing_Data[SKU],0)),"")</f>
        <v>14.37</v>
      </c>
      <c r="C7" s="10">
        <f>INDEX(Pricing_Data[Min_Price],MATCH(A7,Pricing_Data[SKU],0))</f>
        <v>19.16</v>
      </c>
      <c r="D7" s="10">
        <f>INDEX(Pricing_Data[Target_Price],MATCH(Pricing_model!A7,Pricing_Data[SKU],0))</f>
        <v>26.127272727272725</v>
      </c>
      <c r="E7" s="10">
        <f>INDEX(Competitor_Data[Lowest_Competitor_Price],MATCH(Pricing_model!A7,Competitor_Data[SKU],0))</f>
        <v>12.99</v>
      </c>
      <c r="F7" s="10">
        <f>INDEX(Competitor_Data[Highest_Competitor_Price],MATCH(Pricing_model!A7,Competitor_Data[SKU],0))</f>
        <v>21.5</v>
      </c>
      <c r="G7" s="10">
        <f>INDEX(Competitor_Data[Avg_Competitor_Price],MATCH(Pricing_model!A7,Competitor_Data[SKU],0))</f>
        <v>15.8</v>
      </c>
      <c r="H7" s="11">
        <f>INDEX(Inventory_Health__2[days-of-supply],MATCH(Pricing_model!A7,Inventory_Health__2[SKU],0))</f>
        <v>0</v>
      </c>
      <c r="I7" s="11">
        <f>INDEX(Inventory_Health__2[weeks-of-cover-t30],MATCH(Pricing_model!A7,Inventory_Health__2[SKU],0))</f>
        <v>0</v>
      </c>
      <c r="J7" s="1">
        <f>INDEX(Ads_Performance!AF17:AF66,MATCH(Pricing_model!A7,Ads_Performance!AE17:AE66,0))</f>
        <v>49.906491416756758</v>
      </c>
      <c r="K7" s="1">
        <f>INDEX(Ads_Performance!AG17:AG66,MATCH(Pricing_model!A7,Ads_Performance!AE17:AE66,0))</f>
        <v>1.8697301231908054</v>
      </c>
      <c r="L7" s="9">
        <f>INDEX(Historical_Sales!O13:O62,MATCH(Pricing_model!A7,Historical_Sales!L13:L62,0))</f>
        <v>0.2206405693950178</v>
      </c>
      <c r="M7" s="10">
        <f t="shared" si="1"/>
        <v>26.127272727272725</v>
      </c>
      <c r="N7" s="10">
        <f t="shared" si="2"/>
        <v>15.8</v>
      </c>
      <c r="O7" s="1">
        <f t="shared" si="3"/>
        <v>1</v>
      </c>
      <c r="P7" s="10">
        <f t="shared" si="4"/>
        <v>15.8</v>
      </c>
      <c r="Q7" s="1">
        <f t="shared" si="5"/>
        <v>0.95</v>
      </c>
      <c r="R7" s="10">
        <f t="shared" si="6"/>
        <v>15.01</v>
      </c>
      <c r="S7" s="10">
        <f t="shared" si="7"/>
        <v>19.16</v>
      </c>
      <c r="T7" t="str">
        <f t="shared" si="8"/>
        <v>Low inventory, Competitor benchmark, High ad cost</v>
      </c>
      <c r="U7" s="1" t="str">
        <f>IF(Table3[[#This Row],[Final_Recommended_Price]]&gt;Table3[[#This Row],[Min_Price]],"Yes","No")</f>
        <v>No</v>
      </c>
      <c r="V7" s="1" t="str">
        <f t="shared" si="0"/>
        <v>Minimum margin constraint</v>
      </c>
      <c r="AA7" s="27"/>
      <c r="AB7" s="21"/>
    </row>
    <row r="8" spans="1:28" x14ac:dyDescent="0.3">
      <c r="A8" s="7" t="s">
        <v>26</v>
      </c>
      <c r="B8" s="10">
        <f>IFERROR(INDEX(Pricing_Data[Total_Cost],MATCH(Pricing_model!A8,Pricing_Data[SKU],0)),"")</f>
        <v>71.459999999999994</v>
      </c>
      <c r="C8" s="10">
        <f>INDEX(Pricing_Data[Min_Price],MATCH(A8,Pricing_Data[SKU],0))</f>
        <v>89.324999999999989</v>
      </c>
      <c r="D8" s="10">
        <f>INDEX(Pricing_Data[Target_Price],MATCH(Pricing_model!A8,Pricing_Data[SKU],0))</f>
        <v>109.93846153846152</v>
      </c>
      <c r="E8" s="10">
        <f>INDEX(Competitor_Data[Lowest_Competitor_Price],MATCH(Pricing_model!A8,Competitor_Data[SKU],0))</f>
        <v>28.9</v>
      </c>
      <c r="F8" s="10">
        <f>INDEX(Competitor_Data[Highest_Competitor_Price],MATCH(Pricing_model!A8,Competitor_Data[SKU],0))</f>
        <v>41.95</v>
      </c>
      <c r="G8" s="10">
        <f>INDEX(Competitor_Data[Avg_Competitor_Price],MATCH(Pricing_model!A8,Competitor_Data[SKU],0))</f>
        <v>33.5</v>
      </c>
      <c r="H8" s="11">
        <f>INDEX(Inventory_Health__2[days-of-supply],MATCH(Pricing_model!A8,Inventory_Health__2[SKU],0))</f>
        <v>59</v>
      </c>
      <c r="I8" s="11">
        <f>INDEX(Inventory_Health__2[weeks-of-cover-t30],MATCH(Pricing_model!A8,Inventory_Health__2[SKU],0))</f>
        <v>5</v>
      </c>
      <c r="J8" s="1">
        <f>INDEX(Ads_Performance!AF18:AF67,MATCH(Pricing_model!A8,Ads_Performance!AE18:AE67,0))</f>
        <v>10.698216209853156</v>
      </c>
      <c r="K8" s="1">
        <f>INDEX(Ads_Performance!AG18:AG67,MATCH(Pricing_model!A8,Ads_Performance!AE18:AE67,0))</f>
        <v>8.6299209049508203</v>
      </c>
      <c r="L8" s="9">
        <f>INDEX(Historical_Sales!O14:O63,MATCH(Pricing_model!A8,Historical_Sales!L14:L63,0))</f>
        <v>0.13002754820936638</v>
      </c>
      <c r="M8" s="10">
        <f t="shared" si="1"/>
        <v>109.93846153846152</v>
      </c>
      <c r="N8" s="10">
        <f t="shared" si="2"/>
        <v>33.5</v>
      </c>
      <c r="O8" s="1">
        <f t="shared" si="3"/>
        <v>1</v>
      </c>
      <c r="P8" s="10">
        <f t="shared" si="4"/>
        <v>33.5</v>
      </c>
      <c r="Q8" s="1">
        <f t="shared" si="5"/>
        <v>1</v>
      </c>
      <c r="R8" s="10">
        <f t="shared" si="6"/>
        <v>33.5</v>
      </c>
      <c r="S8" s="10">
        <f t="shared" si="7"/>
        <v>89.324999999999989</v>
      </c>
      <c r="T8" t="str">
        <f t="shared" si="8"/>
        <v>Competitor benchmark, Strong ads, High ad cost</v>
      </c>
      <c r="U8" s="1" t="str">
        <f>IF(Table3[[#This Row],[Final_Recommended_Price]]&gt;Table3[[#This Row],[Min_Price]],"Yes","No")</f>
        <v>No</v>
      </c>
      <c r="V8" s="1" t="str">
        <f t="shared" si="0"/>
        <v>Minimum margin constraint</v>
      </c>
    </row>
    <row r="9" spans="1:28" x14ac:dyDescent="0.3">
      <c r="A9" s="8" t="s">
        <v>28</v>
      </c>
      <c r="B9" s="10">
        <f>IFERROR(INDEX(Pricing_Data[Total_Cost],MATCH(Pricing_model!A9,Pricing_Data[SKU],0)),"")</f>
        <v>26.11</v>
      </c>
      <c r="C9" s="10">
        <f>INDEX(Pricing_Data[Min_Price],MATCH(A9,Pricing_Data[SKU],0))</f>
        <v>34.813333333333333</v>
      </c>
      <c r="D9" s="10">
        <f>INDEX(Pricing_Data[Target_Price],MATCH(Pricing_model!A9,Pricing_Data[SKU],0))</f>
        <v>47.472727272727269</v>
      </c>
      <c r="E9" s="10">
        <f>INDEX(Competitor_Data[Lowest_Competitor_Price],MATCH(Pricing_model!A9,Competitor_Data[SKU],0))</f>
        <v>25.95</v>
      </c>
      <c r="F9" s="10">
        <f>INDEX(Competitor_Data[Highest_Competitor_Price],MATCH(Pricing_model!A9,Competitor_Data[SKU],0))</f>
        <v>39.9</v>
      </c>
      <c r="G9" s="10">
        <f>INDEX(Competitor_Data[Avg_Competitor_Price],MATCH(Pricing_model!A9,Competitor_Data[SKU],0))</f>
        <v>31.2</v>
      </c>
      <c r="H9" s="11">
        <f>INDEX(Inventory_Health__2[days-of-supply],MATCH(Pricing_model!A9,Inventory_Health__2[SKU],0))</f>
        <v>103</v>
      </c>
      <c r="I9" s="11">
        <f>INDEX(Inventory_Health__2[weeks-of-cover-t30],MATCH(Pricing_model!A9,Inventory_Health__2[SKU],0))</f>
        <v>98</v>
      </c>
      <c r="J9" s="1">
        <f>INDEX(Ads_Performance!AF19:AF68,MATCH(Pricing_model!A9,Ads_Performance!AE19:AE68,0))</f>
        <v>4.6143724740333338</v>
      </c>
      <c r="K9" s="1">
        <f>INDEX(Ads_Performance!AG19:AG68,MATCH(Pricing_model!A9,Ads_Performance!AE19:AE68,0))</f>
        <v>9.9317800777586189</v>
      </c>
      <c r="L9" s="9">
        <f>INDEX(Historical_Sales!O15:O64,MATCH(Pricing_model!A9,Historical_Sales!L15:L64,0))</f>
        <v>0.25595238095238093</v>
      </c>
      <c r="M9" s="10">
        <f t="shared" si="1"/>
        <v>47.472727272727269</v>
      </c>
      <c r="N9" s="10">
        <f t="shared" si="2"/>
        <v>31.2</v>
      </c>
      <c r="O9" s="1">
        <f t="shared" si="3"/>
        <v>0.95</v>
      </c>
      <c r="P9" s="10">
        <f t="shared" si="4"/>
        <v>29.639999999999997</v>
      </c>
      <c r="Q9" s="1">
        <f t="shared" si="5"/>
        <v>1</v>
      </c>
      <c r="R9" s="10">
        <f t="shared" si="6"/>
        <v>29.639999999999997</v>
      </c>
      <c r="S9" s="10">
        <f t="shared" si="7"/>
        <v>34.813333333333333</v>
      </c>
      <c r="T9" t="str">
        <f t="shared" si="8"/>
        <v>Overstock, Competitor benchmark, Strong ads, High ad cost</v>
      </c>
      <c r="U9" s="1" t="str">
        <f>IF(Table3[[#This Row],[Final_Recommended_Price]]&gt;Table3[[#This Row],[Min_Price]],"Yes","No")</f>
        <v>No</v>
      </c>
      <c r="V9" s="1" t="str">
        <f t="shared" si="0"/>
        <v>Minimum margin constraint</v>
      </c>
    </row>
    <row r="10" spans="1:28" x14ac:dyDescent="0.3">
      <c r="A10" s="7" t="s">
        <v>30</v>
      </c>
      <c r="B10" s="10">
        <f>IFERROR(INDEX(Pricing_Data[Total_Cost],MATCH(Pricing_model!A10,Pricing_Data[SKU],0)),"")</f>
        <v>14.92</v>
      </c>
      <c r="C10" s="10">
        <f>INDEX(Pricing_Data[Min_Price],MATCH(A10,Pricing_Data[SKU],0))</f>
        <v>19.893333333333334</v>
      </c>
      <c r="D10" s="10">
        <f>INDEX(Pricing_Data[Target_Price],MATCH(Pricing_model!A10,Pricing_Data[SKU],0))</f>
        <v>27.127272727272725</v>
      </c>
      <c r="E10" s="10">
        <f>INDEX(Competitor_Data[Lowest_Competitor_Price],MATCH(Pricing_model!A10,Competitor_Data[SKU],0))</f>
        <v>11.99</v>
      </c>
      <c r="F10" s="10">
        <f>INDEX(Competitor_Data[Highest_Competitor_Price],MATCH(Pricing_model!A10,Competitor_Data[SKU],0))</f>
        <v>22.9</v>
      </c>
      <c r="G10" s="10">
        <f>INDEX(Competitor_Data[Avg_Competitor_Price],MATCH(Pricing_model!A10,Competitor_Data[SKU],0))</f>
        <v>15.6</v>
      </c>
      <c r="H10" s="11">
        <f>INDEX(Inventory_Health__2[days-of-supply],MATCH(Pricing_model!A10,Inventory_Health__2[SKU],0))</f>
        <v>57</v>
      </c>
      <c r="I10" s="11">
        <f>INDEX(Inventory_Health__2[weeks-of-cover-t30],MATCH(Pricing_model!A10,Inventory_Health__2[SKU],0))</f>
        <v>43</v>
      </c>
      <c r="J10" s="1">
        <f>INDEX(Ads_Performance!AF20:AF69,MATCH(Pricing_model!A10,Ads_Performance!AE20:AE69,0))</f>
        <v>13.280874913775</v>
      </c>
      <c r="K10" s="1">
        <f>INDEX(Ads_Performance!AG20:AG69,MATCH(Pricing_model!A10,Ads_Performance!AE20:AE69,0))</f>
        <v>3.982438020680851</v>
      </c>
      <c r="L10" s="9">
        <f>INDEX(Historical_Sales!O16:O65,MATCH(Pricing_model!A10,Historical_Sales!L16:L65,0))</f>
        <v>0.15728155339805824</v>
      </c>
      <c r="M10" s="10">
        <f t="shared" si="1"/>
        <v>27.127272727272725</v>
      </c>
      <c r="N10" s="10">
        <f t="shared" si="2"/>
        <v>15.6</v>
      </c>
      <c r="O10" s="1">
        <f t="shared" si="3"/>
        <v>0.95</v>
      </c>
      <c r="P10" s="10">
        <f t="shared" si="4"/>
        <v>14.819999999999999</v>
      </c>
      <c r="Q10" s="1">
        <f t="shared" si="5"/>
        <v>1</v>
      </c>
      <c r="R10" s="10">
        <f t="shared" si="6"/>
        <v>14.819999999999999</v>
      </c>
      <c r="S10" s="10">
        <f t="shared" si="7"/>
        <v>19.893333333333334</v>
      </c>
      <c r="T10" t="str">
        <f t="shared" si="8"/>
        <v>Overstock, Competitor benchmark, Strong ads, High ad cost</v>
      </c>
      <c r="U10" s="1" t="str">
        <f>IF(Table3[[#This Row],[Final_Recommended_Price]]&gt;Table3[[#This Row],[Min_Price]],"Yes","No")</f>
        <v>No</v>
      </c>
      <c r="V10" s="1" t="str">
        <f t="shared" si="0"/>
        <v>Minimum margin constraint</v>
      </c>
    </row>
    <row r="11" spans="1:28" x14ac:dyDescent="0.3">
      <c r="A11" s="8" t="s">
        <v>32</v>
      </c>
      <c r="B11" s="10">
        <f>IFERROR(INDEX(Pricing_Data[Total_Cost],MATCH(Pricing_model!A11,Pricing_Data[SKU],0)),"")</f>
        <v>17.399999999999999</v>
      </c>
      <c r="C11" s="10">
        <f>INDEX(Pricing_Data[Min_Price],MATCH(A11,Pricing_Data[SKU],0))</f>
        <v>21.749999999999996</v>
      </c>
      <c r="D11" s="10">
        <f>INDEX(Pricing_Data[Target_Price],MATCH(Pricing_model!A11,Pricing_Data[SKU],0))</f>
        <v>26.769230769230766</v>
      </c>
      <c r="E11" s="10">
        <f>INDEX(Competitor_Data[Lowest_Competitor_Price],MATCH(Pricing_model!A11,Competitor_Data[SKU],0))</f>
        <v>16.95</v>
      </c>
      <c r="F11" s="10">
        <f>INDEX(Competitor_Data[Highest_Competitor_Price],MATCH(Pricing_model!A11,Competitor_Data[SKU],0))</f>
        <v>26.9</v>
      </c>
      <c r="G11" s="10">
        <f>INDEX(Competitor_Data[Avg_Competitor_Price],MATCH(Pricing_model!A11,Competitor_Data[SKU],0))</f>
        <v>20.5</v>
      </c>
      <c r="H11" s="11">
        <f>INDEX(Inventory_Health__2[days-of-supply],MATCH(Pricing_model!A11,Inventory_Health__2[SKU],0))</f>
        <v>150</v>
      </c>
      <c r="I11" s="11">
        <f>INDEX(Inventory_Health__2[weeks-of-cover-t30],MATCH(Pricing_model!A11,Inventory_Health__2[SKU],0))</f>
        <v>10</v>
      </c>
      <c r="J11" s="1">
        <f>INDEX(Ads_Performance!AF21:AF70,MATCH(Pricing_model!A11,Ads_Performance!AE21:AE70,0))</f>
        <v>18.16700587364415</v>
      </c>
      <c r="K11" s="1">
        <f>INDEX(Ads_Performance!AG21:AG70,MATCH(Pricing_model!A11,Ads_Performance!AE21:AE70,0))</f>
        <v>5.7078557876944194</v>
      </c>
      <c r="L11" s="9">
        <f>INDEX(Historical_Sales!O17:O66,MATCH(Pricing_model!A11,Historical_Sales!L17:L66,0))</f>
        <v>0.17801857585139319</v>
      </c>
      <c r="M11" s="10">
        <f t="shared" si="1"/>
        <v>26.769230769230766</v>
      </c>
      <c r="N11" s="10">
        <f t="shared" si="2"/>
        <v>20.5</v>
      </c>
      <c r="O11" s="1">
        <f t="shared" si="3"/>
        <v>0.95</v>
      </c>
      <c r="P11" s="10">
        <f t="shared" si="4"/>
        <v>19.474999999999998</v>
      </c>
      <c r="Q11" s="1">
        <f t="shared" si="5"/>
        <v>1</v>
      </c>
      <c r="R11" s="10">
        <f t="shared" si="6"/>
        <v>19.474999999999998</v>
      </c>
      <c r="S11" s="10">
        <f t="shared" si="7"/>
        <v>21.749999999999996</v>
      </c>
      <c r="T11" t="str">
        <f t="shared" si="8"/>
        <v>Overstock, Competitor benchmark, Strong ads, High ad cost</v>
      </c>
      <c r="U11" s="1" t="str">
        <f>IF(Table3[[#This Row],[Final_Recommended_Price]]&gt;Table3[[#This Row],[Min_Price]],"Yes","No")</f>
        <v>No</v>
      </c>
      <c r="V11" s="1" t="str">
        <f t="shared" si="0"/>
        <v>Minimum margin constraint</v>
      </c>
    </row>
    <row r="12" spans="1:28" x14ac:dyDescent="0.3">
      <c r="A12" s="7" t="s">
        <v>34</v>
      </c>
      <c r="B12" s="10">
        <f>IFERROR(INDEX(Pricing_Data[Total_Cost],MATCH(Pricing_model!A12,Pricing_Data[SKU],0)),"")</f>
        <v>15.26</v>
      </c>
      <c r="C12" s="10">
        <f>INDEX(Pricing_Data[Min_Price],MATCH(A12,Pricing_Data[SKU],0))</f>
        <v>19.074999999999999</v>
      </c>
      <c r="D12" s="10">
        <f>INDEX(Pricing_Data[Target_Price],MATCH(Pricing_model!A12,Pricing_Data[SKU],0))</f>
        <v>23.476923076923075</v>
      </c>
      <c r="E12" s="10">
        <f>INDEX(Competitor_Data[Lowest_Competitor_Price],MATCH(Pricing_model!A12,Competitor_Data[SKU],0))</f>
        <v>14.99</v>
      </c>
      <c r="F12" s="10">
        <f>INDEX(Competitor_Data[Highest_Competitor_Price],MATCH(Pricing_model!A12,Competitor_Data[SKU],0))</f>
        <v>23.5</v>
      </c>
      <c r="G12" s="10">
        <f>INDEX(Competitor_Data[Avg_Competitor_Price],MATCH(Pricing_model!A12,Competitor_Data[SKU],0))</f>
        <v>17.8</v>
      </c>
      <c r="H12" s="11">
        <f>INDEX(Inventory_Health__2[days-of-supply],MATCH(Pricing_model!A12,Inventory_Health__2[SKU],0))</f>
        <v>159</v>
      </c>
      <c r="I12" s="11">
        <f>INDEX(Inventory_Health__2[weeks-of-cover-t30],MATCH(Pricing_model!A12,Inventory_Health__2[SKU],0))</f>
        <v>8</v>
      </c>
      <c r="J12" s="1">
        <f>INDEX(Ads_Performance!AF22:AF71,MATCH(Pricing_model!A12,Ads_Performance!AE22:AE71,0))</f>
        <v>19.915199011199991</v>
      </c>
      <c r="K12" s="1">
        <f>INDEX(Ads_Performance!AG22:AG71,MATCH(Pricing_model!A12,Ads_Performance!AE22:AE71,0))</f>
        <v>5.6579079087416666</v>
      </c>
      <c r="L12" s="9">
        <f>INDEX(Historical_Sales!O18:O67,MATCH(Pricing_model!A12,Historical_Sales!L18:L67,0))</f>
        <v>0.13393870601589103</v>
      </c>
      <c r="M12" s="10">
        <f t="shared" si="1"/>
        <v>23.476923076923075</v>
      </c>
      <c r="N12" s="10">
        <f t="shared" si="2"/>
        <v>17.8</v>
      </c>
      <c r="O12" s="1">
        <f t="shared" si="3"/>
        <v>0.95</v>
      </c>
      <c r="P12" s="10">
        <f t="shared" si="4"/>
        <v>16.91</v>
      </c>
      <c r="Q12" s="1">
        <f t="shared" si="5"/>
        <v>1</v>
      </c>
      <c r="R12" s="10">
        <f t="shared" si="6"/>
        <v>16.91</v>
      </c>
      <c r="S12" s="10">
        <f t="shared" si="7"/>
        <v>19.074999999999999</v>
      </c>
      <c r="T12" t="str">
        <f t="shared" si="8"/>
        <v>Competitor benchmark, Strong ads, High ad cost</v>
      </c>
      <c r="U12" s="1" t="str">
        <f>IF(Table3[[#This Row],[Final_Recommended_Price]]&gt;Table3[[#This Row],[Min_Price]],"Yes","No")</f>
        <v>No</v>
      </c>
      <c r="V12" s="1" t="str">
        <f t="shared" si="0"/>
        <v>Minimum margin constraint</v>
      </c>
    </row>
    <row r="13" spans="1:28" x14ac:dyDescent="0.3">
      <c r="A13" s="8" t="s">
        <v>36</v>
      </c>
      <c r="B13" s="10">
        <f>IFERROR(INDEX(Pricing_Data[Total_Cost],MATCH(Pricing_model!A13,Pricing_Data[SKU],0)),"")</f>
        <v>17.87</v>
      </c>
      <c r="C13" s="10">
        <f>INDEX(Pricing_Data[Min_Price],MATCH(A13,Pricing_Data[SKU],0))</f>
        <v>22.337499999999999</v>
      </c>
      <c r="D13" s="10">
        <f>INDEX(Pricing_Data[Target_Price],MATCH(Pricing_model!A13,Pricing_Data[SKU],0))</f>
        <v>27.492307692307694</v>
      </c>
      <c r="E13" s="10">
        <f>INDEX(Competitor_Data[Lowest_Competitor_Price],MATCH(Pricing_model!A13,Competitor_Data[SKU],0))</f>
        <v>17.95</v>
      </c>
      <c r="F13" s="10">
        <f>INDEX(Competitor_Data[Highest_Competitor_Price],MATCH(Pricing_model!A13,Competitor_Data[SKU],0))</f>
        <v>27.9</v>
      </c>
      <c r="G13" s="10">
        <f>INDEX(Competitor_Data[Avg_Competitor_Price],MATCH(Pricing_model!A13,Competitor_Data[SKU],0))</f>
        <v>21.4</v>
      </c>
      <c r="H13" s="11">
        <f>INDEX(Inventory_Health__2[days-of-supply],MATCH(Pricing_model!A13,Inventory_Health__2[SKU],0))</f>
        <v>74</v>
      </c>
      <c r="I13" s="11">
        <f>INDEX(Inventory_Health__2[weeks-of-cover-t30],MATCH(Pricing_model!A13,Inventory_Health__2[SKU],0))</f>
        <v>3</v>
      </c>
      <c r="J13" s="1">
        <f>INDEX(Ads_Performance!AF23:AF72,MATCH(Pricing_model!A13,Ads_Performance!AE23:AE72,0))</f>
        <v>37.854600534162159</v>
      </c>
      <c r="K13" s="1">
        <f>INDEX(Ads_Performance!AG23:AG72,MATCH(Pricing_model!A13,Ads_Performance!AE23:AE72,0))</f>
        <v>3.7928956667883336</v>
      </c>
      <c r="L13" s="9">
        <f>INDEX(Historical_Sales!O19:O68,MATCH(Pricing_model!A13,Historical_Sales!L19:L68,0))</f>
        <v>0.17254901960784313</v>
      </c>
      <c r="M13" s="10">
        <f t="shared" si="1"/>
        <v>27.492307692307694</v>
      </c>
      <c r="N13" s="10">
        <f t="shared" si="2"/>
        <v>21.4</v>
      </c>
      <c r="O13" s="1">
        <f t="shared" si="3"/>
        <v>1</v>
      </c>
      <c r="P13" s="10">
        <f t="shared" si="4"/>
        <v>21.4</v>
      </c>
      <c r="Q13" s="1">
        <f t="shared" si="5"/>
        <v>0.95</v>
      </c>
      <c r="R13" s="10">
        <f t="shared" si="6"/>
        <v>20.329999999999998</v>
      </c>
      <c r="S13" s="10">
        <f t="shared" si="7"/>
        <v>22.337499999999999</v>
      </c>
      <c r="T13" t="str">
        <f t="shared" si="8"/>
        <v>Competitor benchmark, Strong ads, High ad cost</v>
      </c>
      <c r="U13" s="1" t="str">
        <f>IF(Table3[[#This Row],[Final_Recommended_Price]]&gt;Table3[[#This Row],[Min_Price]],"Yes","No")</f>
        <v>No</v>
      </c>
      <c r="V13" s="1" t="str">
        <f t="shared" si="0"/>
        <v>Minimum margin constraint</v>
      </c>
    </row>
    <row r="14" spans="1:28" x14ac:dyDescent="0.3">
      <c r="A14" s="7" t="s">
        <v>38</v>
      </c>
      <c r="B14" s="10">
        <f>IFERROR(INDEX(Pricing_Data[Total_Cost],MATCH(Pricing_model!A14,Pricing_Data[SKU],0)),"")</f>
        <v>17.8</v>
      </c>
      <c r="C14" s="10">
        <f>INDEX(Pricing_Data[Min_Price],MATCH(A14,Pricing_Data[SKU],0))</f>
        <v>22.25</v>
      </c>
      <c r="D14" s="10">
        <f>INDEX(Pricing_Data[Target_Price],MATCH(Pricing_model!A14,Pricing_Data[SKU],0))</f>
        <v>27.384615384615383</v>
      </c>
      <c r="E14" s="10">
        <f>INDEX(Competitor_Data[Lowest_Competitor_Price],MATCH(Pricing_model!A14,Competitor_Data[SKU],0))</f>
        <v>19.989999999999998</v>
      </c>
      <c r="F14" s="10">
        <f>INDEX(Competitor_Data[Highest_Competitor_Price],MATCH(Pricing_model!A14,Competitor_Data[SKU],0))</f>
        <v>31.5</v>
      </c>
      <c r="G14" s="10">
        <f>INDEX(Competitor_Data[Avg_Competitor_Price],MATCH(Pricing_model!A14,Competitor_Data[SKU],0))</f>
        <v>24.2</v>
      </c>
      <c r="H14" s="11">
        <f>INDEX(Inventory_Health__2[days-of-supply],MATCH(Pricing_model!A14,Inventory_Health__2[SKU],0))</f>
        <v>78</v>
      </c>
      <c r="I14" s="11">
        <f>INDEX(Inventory_Health__2[weeks-of-cover-t30],MATCH(Pricing_model!A14,Inventory_Health__2[SKU],0))</f>
        <v>6</v>
      </c>
      <c r="J14" s="1">
        <f>INDEX(Ads_Performance!AF24:AF73,MATCH(Pricing_model!A14,Ads_Performance!AE24:AE73,0))</f>
        <v>21.889256241066271</v>
      </c>
      <c r="K14" s="1">
        <f>INDEX(Ads_Performance!AG24:AG73,MATCH(Pricing_model!A14,Ads_Performance!AE24:AE73,0))</f>
        <v>4.7278647609770159</v>
      </c>
      <c r="L14" s="9">
        <f>INDEX(Historical_Sales!O20:O69,MATCH(Pricing_model!A14,Historical_Sales!L20:L69,0))</f>
        <v>0.11758989310009718</v>
      </c>
      <c r="M14" s="10">
        <f t="shared" si="1"/>
        <v>27.384615384615383</v>
      </c>
      <c r="N14" s="10">
        <f t="shared" si="2"/>
        <v>24.2</v>
      </c>
      <c r="O14" s="1">
        <f t="shared" si="3"/>
        <v>1</v>
      </c>
      <c r="P14" s="10">
        <f t="shared" si="4"/>
        <v>24.2</v>
      </c>
      <c r="Q14" s="1">
        <f t="shared" si="5"/>
        <v>1</v>
      </c>
      <c r="R14" s="10">
        <f t="shared" si="6"/>
        <v>24.2</v>
      </c>
      <c r="S14" s="10">
        <f t="shared" si="7"/>
        <v>24.2</v>
      </c>
      <c r="T14" t="str">
        <f t="shared" si="8"/>
        <v>Competitor benchmark, Strong ads, High ad cost</v>
      </c>
      <c r="U14" s="1" t="str">
        <f>IF(Table3[[#This Row],[Final_Recommended_Price]]&gt;Table3[[#This Row],[Min_Price]],"Yes","No")</f>
        <v>Yes</v>
      </c>
      <c r="V14" s="1" t="str">
        <f t="shared" si="0"/>
        <v>Competitor benchmark</v>
      </c>
    </row>
    <row r="15" spans="1:28" x14ac:dyDescent="0.3">
      <c r="A15" s="8" t="s">
        <v>40</v>
      </c>
      <c r="B15" s="10">
        <f>IFERROR(INDEX(Pricing_Data[Total_Cost],MATCH(Pricing_model!A15,Pricing_Data[SKU],0)),"")</f>
        <v>24.93</v>
      </c>
      <c r="C15" s="10">
        <f>INDEX(Pricing_Data[Min_Price],MATCH(A15,Pricing_Data[SKU],0))</f>
        <v>31.162499999999998</v>
      </c>
      <c r="D15" s="10">
        <f>INDEX(Pricing_Data[Target_Price],MATCH(Pricing_model!A15,Pricing_Data[SKU],0))</f>
        <v>38.353846153846149</v>
      </c>
      <c r="E15" s="10">
        <f>INDEX(Competitor_Data[Lowest_Competitor_Price],MATCH(Pricing_model!A15,Competitor_Data[SKU],0))</f>
        <v>23.95</v>
      </c>
      <c r="F15" s="10">
        <f>INDEX(Competitor_Data[Highest_Competitor_Price],MATCH(Pricing_model!A15,Competitor_Data[SKU],0))</f>
        <v>35.9</v>
      </c>
      <c r="G15" s="10">
        <f>INDEX(Competitor_Data[Avg_Competitor_Price],MATCH(Pricing_model!A15,Competitor_Data[SKU],0))</f>
        <v>27.8</v>
      </c>
      <c r="H15" s="11">
        <f>INDEX(Inventory_Health__2[days-of-supply],MATCH(Pricing_model!A15,Inventory_Health__2[SKU],0))</f>
        <v>35</v>
      </c>
      <c r="I15" s="11">
        <f>INDEX(Inventory_Health__2[weeks-of-cover-t30],MATCH(Pricing_model!A15,Inventory_Health__2[SKU],0))</f>
        <v>2</v>
      </c>
      <c r="J15" s="1">
        <f>INDEX(Ads_Performance!AF25:AF74,MATCH(Pricing_model!A15,Ads_Performance!AE25:AE74,0))</f>
        <v>39.266969576722211</v>
      </c>
      <c r="K15" s="1">
        <f>INDEX(Ads_Performance!AG25:AG74,MATCH(Pricing_model!A15,Ads_Performance!AE25:AE74,0))</f>
        <v>2.6835367751481867</v>
      </c>
      <c r="L15" s="9">
        <f>INDEX(Historical_Sales!O21:O70,MATCH(Pricing_model!A15,Historical_Sales!L21:L70,0))</f>
        <v>0.32079798211419397</v>
      </c>
      <c r="M15" s="10">
        <f t="shared" si="1"/>
        <v>38.353846153846149</v>
      </c>
      <c r="N15" s="10">
        <f t="shared" si="2"/>
        <v>27.8</v>
      </c>
      <c r="O15" s="1">
        <f t="shared" si="3"/>
        <v>1.05</v>
      </c>
      <c r="P15" s="10">
        <f t="shared" si="4"/>
        <v>29.19</v>
      </c>
      <c r="Q15" s="1">
        <f t="shared" si="5"/>
        <v>0.95</v>
      </c>
      <c r="R15" s="10">
        <f t="shared" si="6"/>
        <v>27.730499999999999</v>
      </c>
      <c r="S15" s="10">
        <f t="shared" si="7"/>
        <v>31.162499999999998</v>
      </c>
      <c r="T15" t="str">
        <f t="shared" si="8"/>
        <v>Competitor benchmark, High ad cost</v>
      </c>
      <c r="U15" s="1" t="str">
        <f>IF(Table3[[#This Row],[Final_Recommended_Price]]&gt;Table3[[#This Row],[Min_Price]],"Yes","No")</f>
        <v>No</v>
      </c>
      <c r="V15" s="1" t="str">
        <f t="shared" si="0"/>
        <v>Minimum margin constraint</v>
      </c>
    </row>
    <row r="16" spans="1:28" x14ac:dyDescent="0.3">
      <c r="A16" s="7" t="s">
        <v>42</v>
      </c>
      <c r="B16" s="10">
        <f>IFERROR(INDEX(Pricing_Data[Total_Cost],MATCH(Pricing_model!A16,Pricing_Data[SKU],0)),"")</f>
        <v>19.239999999999998</v>
      </c>
      <c r="C16" s="10">
        <f>INDEX(Pricing_Data[Min_Price],MATCH(A16,Pricing_Data[SKU],0))</f>
        <v>24.049999999999997</v>
      </c>
      <c r="D16" s="10">
        <f>INDEX(Pricing_Data[Target_Price],MATCH(Pricing_model!A16,Pricing_Data[SKU],0))</f>
        <v>29.599999999999998</v>
      </c>
      <c r="E16" s="10">
        <f>INDEX(Competitor_Data[Lowest_Competitor_Price],MATCH(Pricing_model!A16,Competitor_Data[SKU],0))</f>
        <v>18.989999999999998</v>
      </c>
      <c r="F16" s="10">
        <f>INDEX(Competitor_Data[Highest_Competitor_Price],MATCH(Pricing_model!A16,Competitor_Data[SKU],0))</f>
        <v>29.9</v>
      </c>
      <c r="G16" s="10">
        <f>INDEX(Competitor_Data[Avg_Competitor_Price],MATCH(Pricing_model!A16,Competitor_Data[SKU],0))</f>
        <v>22.4</v>
      </c>
      <c r="H16" s="11">
        <f>INDEX(Inventory_Health__2[days-of-supply],MATCH(Pricing_model!A16,Inventory_Health__2[SKU],0))</f>
        <v>64</v>
      </c>
      <c r="I16" s="11">
        <f>INDEX(Inventory_Health__2[weeks-of-cover-t30],MATCH(Pricing_model!A16,Inventory_Health__2[SKU],0))</f>
        <v>4</v>
      </c>
      <c r="J16" s="1">
        <f>INDEX(Ads_Performance!AF26:AF75,MATCH(Pricing_model!A16,Ads_Performance!AE26:AE75,0))</f>
        <v>36.504738403046879</v>
      </c>
      <c r="K16" s="1">
        <f>INDEX(Ads_Performance!AG26:AG75,MATCH(Pricing_model!A16,Ads_Performance!AE26:AE75,0))</f>
        <v>2.9124937115741121</v>
      </c>
      <c r="L16" s="9">
        <f>INDEX(Historical_Sales!O22:O71,MATCH(Pricing_model!A16,Historical_Sales!L22:L71,0))</f>
        <v>0.22848636189012678</v>
      </c>
      <c r="M16" s="10">
        <f t="shared" si="1"/>
        <v>29.599999999999998</v>
      </c>
      <c r="N16" s="10">
        <f t="shared" si="2"/>
        <v>22.4</v>
      </c>
      <c r="O16" s="1">
        <f t="shared" si="3"/>
        <v>1</v>
      </c>
      <c r="P16" s="10">
        <f t="shared" si="4"/>
        <v>22.4</v>
      </c>
      <c r="Q16" s="1">
        <f t="shared" si="5"/>
        <v>0.95</v>
      </c>
      <c r="R16" s="10">
        <f t="shared" si="6"/>
        <v>21.279999999999998</v>
      </c>
      <c r="S16" s="10">
        <f t="shared" si="7"/>
        <v>24.049999999999997</v>
      </c>
      <c r="T16" t="str">
        <f t="shared" si="8"/>
        <v>Competitor benchmark, High ad cost</v>
      </c>
      <c r="U16" s="1" t="str">
        <f>IF(Table3[[#This Row],[Final_Recommended_Price]]&gt;Table3[[#This Row],[Min_Price]],"Yes","No")</f>
        <v>No</v>
      </c>
      <c r="V16" s="1" t="str">
        <f t="shared" si="0"/>
        <v>Minimum margin constraint</v>
      </c>
    </row>
    <row r="17" spans="1:27" x14ac:dyDescent="0.3">
      <c r="A17" s="8" t="s">
        <v>44</v>
      </c>
      <c r="B17" s="10">
        <f>IFERROR(INDEX(Pricing_Data[Total_Cost],MATCH(Pricing_model!A17,Pricing_Data[SKU],0)),"")</f>
        <v>17.399999999999999</v>
      </c>
      <c r="C17" s="10">
        <f>INDEX(Pricing_Data[Min_Price],MATCH(A17,Pricing_Data[SKU],0))</f>
        <v>21.749999999999996</v>
      </c>
      <c r="D17" s="10">
        <f>INDEX(Pricing_Data[Target_Price],MATCH(Pricing_model!A17,Pricing_Data[SKU],0))</f>
        <v>26.769230769230766</v>
      </c>
      <c r="E17" s="10">
        <f>INDEX(Competitor_Data[Lowest_Competitor_Price],MATCH(Pricing_model!A17,Competitor_Data[SKU],0))</f>
        <v>16.95</v>
      </c>
      <c r="F17" s="10">
        <f>INDEX(Competitor_Data[Highest_Competitor_Price],MATCH(Pricing_model!A17,Competitor_Data[SKU],0))</f>
        <v>26.5</v>
      </c>
      <c r="G17" s="10">
        <f>INDEX(Competitor_Data[Avg_Competitor_Price],MATCH(Pricing_model!A17,Competitor_Data[SKU],0))</f>
        <v>20.100000000000001</v>
      </c>
      <c r="H17" s="11">
        <f>INDEX(Inventory_Health__2[days-of-supply],MATCH(Pricing_model!A17,Inventory_Health__2[SKU],0))</f>
        <v>89</v>
      </c>
      <c r="I17" s="11">
        <f>INDEX(Inventory_Health__2[weeks-of-cover-t30],MATCH(Pricing_model!A17,Inventory_Health__2[SKU],0))</f>
        <v>8</v>
      </c>
      <c r="J17" s="1">
        <f>INDEX(Ads_Performance!AF27:AF76,MATCH(Pricing_model!A17,Ads_Performance!AE27:AE76,0))</f>
        <v>36.226360668674985</v>
      </c>
      <c r="K17" s="1">
        <f>INDEX(Ads_Performance!AG27:AG76,MATCH(Pricing_model!A17,Ads_Performance!AE27:AE76,0))</f>
        <v>4.5109568402999987</v>
      </c>
      <c r="L17" s="9">
        <f>INDEX(Historical_Sales!O23:O72,MATCH(Pricing_model!A17,Historical_Sales!L23:L72,0))</f>
        <v>0.17740767559739321</v>
      </c>
      <c r="M17" s="10">
        <f t="shared" si="1"/>
        <v>26.769230769230766</v>
      </c>
      <c r="N17" s="10">
        <f t="shared" si="2"/>
        <v>20.100000000000001</v>
      </c>
      <c r="O17" s="1">
        <f t="shared" si="3"/>
        <v>1</v>
      </c>
      <c r="P17" s="10">
        <f t="shared" si="4"/>
        <v>20.100000000000001</v>
      </c>
      <c r="Q17" s="1">
        <f t="shared" si="5"/>
        <v>0.95</v>
      </c>
      <c r="R17" s="10">
        <f t="shared" si="6"/>
        <v>19.094999999999999</v>
      </c>
      <c r="S17" s="10">
        <f t="shared" si="7"/>
        <v>21.749999999999996</v>
      </c>
      <c r="T17" t="str">
        <f t="shared" si="8"/>
        <v>Competitor benchmark, Strong ads, High ad cost</v>
      </c>
      <c r="U17" s="1" t="str">
        <f>IF(Table3[[#This Row],[Final_Recommended_Price]]&gt;Table3[[#This Row],[Min_Price]],"Yes","No")</f>
        <v>No</v>
      </c>
      <c r="V17" s="1" t="str">
        <f t="shared" si="0"/>
        <v>Minimum margin constraint</v>
      </c>
    </row>
    <row r="18" spans="1:27" x14ac:dyDescent="0.3">
      <c r="A18" s="7" t="s">
        <v>46</v>
      </c>
      <c r="B18" s="10">
        <f>IFERROR(INDEX(Pricing_Data[Total_Cost],MATCH(Pricing_model!A18,Pricing_Data[SKU],0)),"")</f>
        <v>27.98</v>
      </c>
      <c r="C18" s="10">
        <f>INDEX(Pricing_Data[Min_Price],MATCH(A18,Pricing_Data[SKU],0))</f>
        <v>34.975000000000001</v>
      </c>
      <c r="D18" s="10">
        <f>INDEX(Pricing_Data[Target_Price],MATCH(Pricing_model!A18,Pricing_Data[SKU],0))</f>
        <v>43.046153846153842</v>
      </c>
      <c r="E18" s="10">
        <f>INDEX(Competitor_Data[Lowest_Competitor_Price],MATCH(Pricing_model!A18,Competitor_Data[SKU],0))</f>
        <v>26.99</v>
      </c>
      <c r="F18" s="10">
        <f>INDEX(Competitor_Data[Highest_Competitor_Price],MATCH(Pricing_model!A18,Competitor_Data[SKU],0))</f>
        <v>39.9</v>
      </c>
      <c r="G18" s="10">
        <f>INDEX(Competitor_Data[Avg_Competitor_Price],MATCH(Pricing_model!A18,Competitor_Data[SKU],0))</f>
        <v>31.5</v>
      </c>
      <c r="H18" s="11">
        <f>INDEX(Inventory_Health__2[days-of-supply],MATCH(Pricing_model!A18,Inventory_Health__2[SKU],0))</f>
        <v>57</v>
      </c>
      <c r="I18" s="11">
        <f>INDEX(Inventory_Health__2[weeks-of-cover-t30],MATCH(Pricing_model!A18,Inventory_Health__2[SKU],0))</f>
        <v>2</v>
      </c>
      <c r="J18" s="1">
        <f>INDEX(Ads_Performance!AF28:AF77,MATCH(Pricing_model!A18,Ads_Performance!AE28:AE77,0))</f>
        <v>33.921212064708321</v>
      </c>
      <c r="K18" s="1">
        <f>INDEX(Ads_Performance!AG28:AG77,MATCH(Pricing_model!A18,Ads_Performance!AE28:AE77,0))</f>
        <v>3.2953448078647285</v>
      </c>
      <c r="L18" s="9">
        <f>INDEX(Historical_Sales!O24:O73,MATCH(Pricing_model!A18,Historical_Sales!L24:L73,0))</f>
        <v>0.23132969034608378</v>
      </c>
      <c r="M18" s="10">
        <f t="shared" si="1"/>
        <v>43.046153846153842</v>
      </c>
      <c r="N18" s="10">
        <f t="shared" si="2"/>
        <v>31.5</v>
      </c>
      <c r="O18" s="1">
        <f t="shared" si="3"/>
        <v>1</v>
      </c>
      <c r="P18" s="10">
        <f t="shared" si="4"/>
        <v>31.5</v>
      </c>
      <c r="Q18" s="1">
        <f t="shared" si="5"/>
        <v>1</v>
      </c>
      <c r="R18" s="10">
        <f t="shared" si="6"/>
        <v>31.5</v>
      </c>
      <c r="S18" s="10">
        <f t="shared" si="7"/>
        <v>34.975000000000001</v>
      </c>
      <c r="T18" t="str">
        <f t="shared" si="8"/>
        <v>Competitor benchmark, Strong ads, High ad cost</v>
      </c>
      <c r="U18" s="1" t="str">
        <f>IF(Table3[[#This Row],[Final_Recommended_Price]]&gt;Table3[[#This Row],[Min_Price]],"Yes","No")</f>
        <v>No</v>
      </c>
      <c r="V18" s="1" t="str">
        <f t="shared" si="0"/>
        <v>Minimum margin constraint</v>
      </c>
    </row>
    <row r="19" spans="1:27" x14ac:dyDescent="0.3">
      <c r="A19" s="8" t="s">
        <v>48</v>
      </c>
      <c r="B19" s="10">
        <f>IFERROR(INDEX(Pricing_Data[Total_Cost],MATCH(Pricing_model!A19,Pricing_Data[SKU],0)),"")</f>
        <v>27.729999999999997</v>
      </c>
      <c r="C19" s="10">
        <f>INDEX(Pricing_Data[Min_Price],MATCH(A19,Pricing_Data[SKU],0))</f>
        <v>34.662499999999994</v>
      </c>
      <c r="D19" s="10">
        <f>INDEX(Pricing_Data[Target_Price],MATCH(Pricing_model!A19,Pricing_Data[SKU],0))</f>
        <v>42.661538461538456</v>
      </c>
      <c r="E19" s="10">
        <f>INDEX(Competitor_Data[Lowest_Competitor_Price],MATCH(Pricing_model!A19,Competitor_Data[SKU],0))</f>
        <v>24.5</v>
      </c>
      <c r="F19" s="10">
        <f>INDEX(Competitor_Data[Highest_Competitor_Price],MATCH(Pricing_model!A19,Competitor_Data[SKU],0))</f>
        <v>36.9</v>
      </c>
      <c r="G19" s="10">
        <f>INDEX(Competitor_Data[Avg_Competitor_Price],MATCH(Pricing_model!A19,Competitor_Data[SKU],0))</f>
        <v>28.8</v>
      </c>
      <c r="H19" s="11">
        <f>INDEX(Inventory_Health__2[days-of-supply],MATCH(Pricing_model!A19,Inventory_Health__2[SKU],0))</f>
        <v>90</v>
      </c>
      <c r="I19" s="11">
        <f>INDEX(Inventory_Health__2[weeks-of-cover-t30],MATCH(Pricing_model!A19,Inventory_Health__2[SKU],0))</f>
        <v>6</v>
      </c>
      <c r="J19" s="1">
        <f>INDEX(Ads_Performance!AF29:AF78,MATCH(Pricing_model!A19,Ads_Performance!AE29:AE78,0))</f>
        <v>17.877862334176523</v>
      </c>
      <c r="K19" s="1">
        <f>INDEX(Ads_Performance!AG29:AG78,MATCH(Pricing_model!A19,Ads_Performance!AE29:AE78,0))</f>
        <v>5.4322748817261814</v>
      </c>
      <c r="L19" s="9">
        <f>INDEX(Historical_Sales!O25:O74,MATCH(Pricing_model!A19,Historical_Sales!L25:L74,0))</f>
        <v>0.31756494765412951</v>
      </c>
      <c r="M19" s="10">
        <f t="shared" si="1"/>
        <v>42.661538461538456</v>
      </c>
      <c r="N19" s="10">
        <f t="shared" si="2"/>
        <v>28.8</v>
      </c>
      <c r="O19" s="1">
        <f t="shared" si="3"/>
        <v>1</v>
      </c>
      <c r="P19" s="10">
        <f t="shared" si="4"/>
        <v>28.8</v>
      </c>
      <c r="Q19" s="1">
        <f t="shared" si="5"/>
        <v>1</v>
      </c>
      <c r="R19" s="10">
        <f t="shared" si="6"/>
        <v>28.8</v>
      </c>
      <c r="S19" s="10">
        <f t="shared" si="7"/>
        <v>34.662499999999994</v>
      </c>
      <c r="T19" t="str">
        <f t="shared" si="8"/>
        <v>Competitor benchmark, Strong ads, High ad cost</v>
      </c>
      <c r="U19" s="1" t="str">
        <f>IF(Table3[[#This Row],[Final_Recommended_Price]]&gt;Table3[[#This Row],[Min_Price]],"Yes","No")</f>
        <v>No</v>
      </c>
      <c r="V19" s="1" t="str">
        <f t="shared" si="0"/>
        <v>Minimum margin constraint</v>
      </c>
    </row>
    <row r="20" spans="1:27" x14ac:dyDescent="0.3">
      <c r="A20" s="7" t="s">
        <v>50</v>
      </c>
      <c r="B20" s="10">
        <f>IFERROR(INDEX(Pricing_Data[Total_Cost],MATCH(Pricing_model!A20,Pricing_Data[SKU],0)),"")</f>
        <v>32.94</v>
      </c>
      <c r="C20" s="10">
        <f>INDEX(Pricing_Data[Min_Price],MATCH(A20,Pricing_Data[SKU],0))</f>
        <v>41.174999999999997</v>
      </c>
      <c r="D20" s="10">
        <f>INDEX(Pricing_Data[Target_Price],MATCH(Pricing_model!A20,Pricing_Data[SKU],0))</f>
        <v>50.676923076923075</v>
      </c>
      <c r="E20" s="10">
        <f>INDEX(Competitor_Data[Lowest_Competitor_Price],MATCH(Pricing_model!A20,Competitor_Data[SKU],0))</f>
        <v>32.950000000000003</v>
      </c>
      <c r="F20" s="10">
        <f>INDEX(Competitor_Data[Highest_Competitor_Price],MATCH(Pricing_model!A20,Competitor_Data[SKU],0))</f>
        <v>49.9</v>
      </c>
      <c r="G20" s="10">
        <f>INDEX(Competitor_Data[Avg_Competitor_Price],MATCH(Pricing_model!A20,Competitor_Data[SKU],0))</f>
        <v>38.9</v>
      </c>
      <c r="H20" s="11">
        <f>INDEX(Inventory_Health__2[days-of-supply],MATCH(Pricing_model!A20,Inventory_Health__2[SKU],0))</f>
        <v>15</v>
      </c>
      <c r="I20" s="11">
        <f>INDEX(Inventory_Health__2[weeks-of-cover-t30],MATCH(Pricing_model!A20,Inventory_Health__2[SKU],0))</f>
        <v>2</v>
      </c>
      <c r="J20" s="1">
        <f>INDEX(Ads_Performance!AF30:AF79,MATCH(Pricing_model!A20,Ads_Performance!AE30:AE79,0))</f>
        <v>21.259656575670729</v>
      </c>
      <c r="K20" s="1">
        <f>INDEX(Ads_Performance!AG30:AG79,MATCH(Pricing_model!A20,Ads_Performance!AE30:AE79,0))</f>
        <v>6.9902913308557704</v>
      </c>
      <c r="L20" s="9">
        <f>INDEX(Historical_Sales!O26:O75,MATCH(Pricing_model!A20,Historical_Sales!L26:L75,0))</f>
        <v>0.17455432937181664</v>
      </c>
      <c r="M20" s="10">
        <f t="shared" si="1"/>
        <v>50.676923076923075</v>
      </c>
      <c r="N20" s="10">
        <f t="shared" si="2"/>
        <v>38.9</v>
      </c>
      <c r="O20" s="1">
        <f t="shared" si="3"/>
        <v>1.05</v>
      </c>
      <c r="P20" s="10">
        <f t="shared" si="4"/>
        <v>40.844999999999999</v>
      </c>
      <c r="Q20" s="1">
        <f t="shared" si="5"/>
        <v>1</v>
      </c>
      <c r="R20" s="10">
        <f t="shared" si="6"/>
        <v>40.844999999999999</v>
      </c>
      <c r="S20" s="10">
        <f t="shared" si="7"/>
        <v>41.174999999999997</v>
      </c>
      <c r="T20" t="str">
        <f t="shared" si="8"/>
        <v>Competitor benchmark, Strong ads, High ad cost</v>
      </c>
      <c r="U20" s="1" t="str">
        <f>IF(Table3[[#This Row],[Final_Recommended_Price]]&gt;Table3[[#This Row],[Min_Price]],"Yes","No")</f>
        <v>No</v>
      </c>
      <c r="V20" s="1" t="str">
        <f t="shared" si="0"/>
        <v>Minimum margin constraint</v>
      </c>
      <c r="AA20" s="5"/>
    </row>
    <row r="21" spans="1:27" x14ac:dyDescent="0.3">
      <c r="A21" s="8" t="s">
        <v>52</v>
      </c>
      <c r="B21" s="10">
        <f>IFERROR(INDEX(Pricing_Data[Total_Cost],MATCH(Pricing_model!A21,Pricing_Data[SKU],0)),"")</f>
        <v>11.02</v>
      </c>
      <c r="C21" s="10">
        <f>INDEX(Pricing_Data[Min_Price],MATCH(A21,Pricing_Data[SKU],0))</f>
        <v>13.774999999999999</v>
      </c>
      <c r="D21" s="10">
        <f>INDEX(Pricing_Data[Target_Price],MATCH(Pricing_model!A21,Pricing_Data[SKU],0))</f>
        <v>16.953846153846154</v>
      </c>
      <c r="E21" s="10">
        <f>INDEX(Competitor_Data[Lowest_Competitor_Price],MATCH(Pricing_model!A21,Competitor_Data[SKU],0))</f>
        <v>9.99</v>
      </c>
      <c r="F21" s="10">
        <f>INDEX(Competitor_Data[Highest_Competitor_Price],MATCH(Pricing_model!A21,Competitor_Data[SKU],0))</f>
        <v>16.899999999999999</v>
      </c>
      <c r="G21" s="10">
        <f>INDEX(Competitor_Data[Avg_Competitor_Price],MATCH(Pricing_model!A21,Competitor_Data[SKU],0))</f>
        <v>12.5</v>
      </c>
      <c r="H21" s="11">
        <f>INDEX(Inventory_Health__2[days-of-supply],MATCH(Pricing_model!A21,Inventory_Health__2[SKU],0))</f>
        <v>66</v>
      </c>
      <c r="I21" s="11">
        <f>INDEX(Inventory_Health__2[weeks-of-cover-t30],MATCH(Pricing_model!A21,Inventory_Health__2[SKU],0))</f>
        <v>7</v>
      </c>
      <c r="J21" s="1">
        <f>INDEX(Ads_Performance!AF31:AF80,MATCH(Pricing_model!A21,Ads_Performance!AE31:AE80,0))</f>
        <v>27.650197331837546</v>
      </c>
      <c r="K21" s="1">
        <f>INDEX(Ads_Performance!AG31:AG80,MATCH(Pricing_model!A21,Ads_Performance!AE31:AE80,0))</f>
        <v>6.782350253229267</v>
      </c>
      <c r="L21" s="9">
        <f>INDEX(Historical_Sales!O27:O76,MATCH(Pricing_model!A21,Historical_Sales!L27:L76,0))</f>
        <v>0.16488778054862843</v>
      </c>
      <c r="M21" s="10">
        <f t="shared" si="1"/>
        <v>16.953846153846154</v>
      </c>
      <c r="N21" s="10">
        <f t="shared" si="2"/>
        <v>12.5</v>
      </c>
      <c r="O21" s="1">
        <f t="shared" si="3"/>
        <v>1</v>
      </c>
      <c r="P21" s="10">
        <f t="shared" si="4"/>
        <v>12.5</v>
      </c>
      <c r="Q21" s="1">
        <f t="shared" si="5"/>
        <v>1</v>
      </c>
      <c r="R21" s="10">
        <f t="shared" si="6"/>
        <v>12.5</v>
      </c>
      <c r="S21" s="10">
        <f t="shared" si="7"/>
        <v>13.774999999999999</v>
      </c>
      <c r="T21" t="str">
        <f t="shared" si="8"/>
        <v>Competitor benchmark, Strong ads, High ad cost</v>
      </c>
      <c r="U21" s="1" t="str">
        <f>IF(Table3[[#This Row],[Final_Recommended_Price]]&gt;Table3[[#This Row],[Min_Price]],"Yes","No")</f>
        <v>No</v>
      </c>
      <c r="V21" s="1" t="str">
        <f t="shared" si="0"/>
        <v>Minimum margin constraint</v>
      </c>
    </row>
    <row r="22" spans="1:27" x14ac:dyDescent="0.3">
      <c r="A22" s="7" t="s">
        <v>54</v>
      </c>
      <c r="B22" s="10">
        <f>IFERROR(INDEX(Pricing_Data[Total_Cost],MATCH(Pricing_model!A22,Pricing_Data[SKU],0)),"")</f>
        <v>19.399999999999999</v>
      </c>
      <c r="C22" s="10">
        <f>INDEX(Pricing_Data[Min_Price],MATCH(A22,Pricing_Data[SKU],0))</f>
        <v>24.249999999999996</v>
      </c>
      <c r="D22" s="10">
        <f>INDEX(Pricing_Data[Target_Price],MATCH(Pricing_model!A22,Pricing_Data[SKU],0))</f>
        <v>29.846153846153843</v>
      </c>
      <c r="E22" s="10">
        <f>INDEX(Competitor_Data[Lowest_Competitor_Price],MATCH(Pricing_model!A22,Competitor_Data[SKU],0))</f>
        <v>18.989999999999998</v>
      </c>
      <c r="F22" s="10">
        <f>INDEX(Competitor_Data[Highest_Competitor_Price],MATCH(Pricing_model!A22,Competitor_Data[SKU],0))</f>
        <v>29.9</v>
      </c>
      <c r="G22" s="10">
        <f>INDEX(Competitor_Data[Avg_Competitor_Price],MATCH(Pricing_model!A22,Competitor_Data[SKU],0))</f>
        <v>23.1</v>
      </c>
      <c r="H22" s="11">
        <f>INDEX(Inventory_Health__2[days-of-supply],MATCH(Pricing_model!A22,Inventory_Health__2[SKU],0))</f>
        <v>0</v>
      </c>
      <c r="I22" s="11">
        <f>INDEX(Inventory_Health__2[weeks-of-cover-t30],MATCH(Pricing_model!A22,Inventory_Health__2[SKU],0))</f>
        <v>0</v>
      </c>
      <c r="J22" s="1">
        <f>INDEX(Ads_Performance!AF32:AF81,MATCH(Pricing_model!A22,Ads_Performance!AE32:AE81,0))</f>
        <v>20.261530635151626</v>
      </c>
      <c r="K22" s="1">
        <f>INDEX(Ads_Performance!AG32:AG81,MATCH(Pricing_model!A22,Ads_Performance!AE32:AE81,0))</f>
        <v>6.122118645684032</v>
      </c>
      <c r="L22" s="9">
        <f>INDEX(Historical_Sales!O28:O77,MATCH(Pricing_model!A22,Historical_Sales!L28:L77,0))</f>
        <v>0.14370224303672666</v>
      </c>
      <c r="M22" s="10">
        <f t="shared" si="1"/>
        <v>29.846153846153843</v>
      </c>
      <c r="N22" s="10">
        <f t="shared" si="2"/>
        <v>23.1</v>
      </c>
      <c r="O22" s="1">
        <f t="shared" si="3"/>
        <v>1</v>
      </c>
      <c r="P22" s="10">
        <f t="shared" si="4"/>
        <v>23.1</v>
      </c>
      <c r="Q22" s="1">
        <f t="shared" si="5"/>
        <v>1</v>
      </c>
      <c r="R22" s="10">
        <f t="shared" si="6"/>
        <v>23.1</v>
      </c>
      <c r="S22" s="10">
        <f t="shared" si="7"/>
        <v>24.249999999999996</v>
      </c>
      <c r="T22" t="str">
        <f t="shared" si="8"/>
        <v>Low inventory, Competitor benchmark, Strong ads, High ad cost</v>
      </c>
      <c r="U22" s="1" t="str">
        <f>IF(Table3[[#This Row],[Final_Recommended_Price]]&gt;Table3[[#This Row],[Min_Price]],"Yes","No")</f>
        <v>No</v>
      </c>
      <c r="V22" s="1" t="str">
        <f t="shared" si="0"/>
        <v>Minimum margin constraint</v>
      </c>
    </row>
    <row r="23" spans="1:27" x14ac:dyDescent="0.3">
      <c r="A23" s="8" t="s">
        <v>56</v>
      </c>
      <c r="B23" s="10">
        <f>IFERROR(INDEX(Pricing_Data[Total_Cost],MATCH(Pricing_model!A23,Pricing_Data[SKU],0)),"")</f>
        <v>19.079999999999998</v>
      </c>
      <c r="C23" s="10">
        <f>INDEX(Pricing_Data[Min_Price],MATCH(A23,Pricing_Data[SKU],0))</f>
        <v>23.849999999999998</v>
      </c>
      <c r="D23" s="10">
        <f>INDEX(Pricing_Data[Target_Price],MATCH(Pricing_model!A23,Pricing_Data[SKU],0))</f>
        <v>29.353846153846149</v>
      </c>
      <c r="E23" s="10">
        <f>INDEX(Competitor_Data[Lowest_Competitor_Price],MATCH(Pricing_model!A23,Competitor_Data[SKU],0))</f>
        <v>17.95</v>
      </c>
      <c r="F23" s="10">
        <f>INDEX(Competitor_Data[Highest_Competitor_Price],MATCH(Pricing_model!A23,Competitor_Data[SKU],0))</f>
        <v>27.9</v>
      </c>
      <c r="G23" s="10">
        <f>INDEX(Competitor_Data[Avg_Competitor_Price],MATCH(Pricing_model!A23,Competitor_Data[SKU],0))</f>
        <v>21.9</v>
      </c>
      <c r="H23" s="11">
        <f>INDEX(Inventory_Health__2[days-of-supply],MATCH(Pricing_model!A23,Inventory_Health__2[SKU],0))</f>
        <v>51</v>
      </c>
      <c r="I23" s="11">
        <f>INDEX(Inventory_Health__2[weeks-of-cover-t30],MATCH(Pricing_model!A23,Inventory_Health__2[SKU],0))</f>
        <v>4</v>
      </c>
      <c r="J23" s="1">
        <f>INDEX(Ads_Performance!AF33:AF82,MATCH(Pricing_model!A23,Ads_Performance!AE33:AE82,0))</f>
        <v>29.912885064890403</v>
      </c>
      <c r="K23" s="1">
        <f>INDEX(Ads_Performance!AG33:AG82,MATCH(Pricing_model!A23,Ads_Performance!AE33:AE82,0))</f>
        <v>4.2431449871160574</v>
      </c>
      <c r="L23" s="9">
        <f>INDEX(Historical_Sales!O29:O78,MATCH(Pricing_model!A23,Historical_Sales!L29:L78,0))</f>
        <v>0.23411154345006485</v>
      </c>
      <c r="M23" s="10">
        <f t="shared" si="1"/>
        <v>29.353846153846149</v>
      </c>
      <c r="N23" s="10">
        <f t="shared" si="2"/>
        <v>21.9</v>
      </c>
      <c r="O23" s="1">
        <f t="shared" si="3"/>
        <v>1</v>
      </c>
      <c r="P23" s="10">
        <f t="shared" si="4"/>
        <v>21.9</v>
      </c>
      <c r="Q23" s="1">
        <f t="shared" si="5"/>
        <v>1</v>
      </c>
      <c r="R23" s="10">
        <f t="shared" si="6"/>
        <v>21.9</v>
      </c>
      <c r="S23" s="10">
        <f t="shared" si="7"/>
        <v>23.849999999999998</v>
      </c>
      <c r="T23" t="str">
        <f t="shared" si="8"/>
        <v>Competitor benchmark, Strong ads, High ad cost</v>
      </c>
      <c r="U23" s="1" t="str">
        <f>IF(Table3[[#This Row],[Final_Recommended_Price]]&gt;Table3[[#This Row],[Min_Price]],"Yes","No")</f>
        <v>No</v>
      </c>
      <c r="V23" s="1" t="str">
        <f t="shared" si="0"/>
        <v>Minimum margin constraint</v>
      </c>
    </row>
    <row r="24" spans="1:27" x14ac:dyDescent="0.3">
      <c r="A24" s="7" t="s">
        <v>58</v>
      </c>
      <c r="B24" s="10">
        <f>IFERROR(INDEX(Pricing_Data[Total_Cost],MATCH(Pricing_model!A24,Pricing_Data[SKU],0)),"")</f>
        <v>10.399999999999999</v>
      </c>
      <c r="C24" s="10">
        <f>INDEX(Pricing_Data[Min_Price],MATCH(A24,Pricing_Data[SKU],0))</f>
        <v>12.999999999999998</v>
      </c>
      <c r="D24" s="10">
        <f>INDEX(Pricing_Data[Target_Price],MATCH(Pricing_model!A24,Pricing_Data[SKU],0))</f>
        <v>15.999999999999996</v>
      </c>
      <c r="E24" s="10">
        <f>INDEX(Competitor_Data[Lowest_Competitor_Price],MATCH(Pricing_model!A24,Competitor_Data[SKU],0))</f>
        <v>8.49</v>
      </c>
      <c r="F24" s="10">
        <f>INDEX(Competitor_Data[Highest_Competitor_Price],MATCH(Pricing_model!A24,Competitor_Data[SKU],0))</f>
        <v>14.9</v>
      </c>
      <c r="G24" s="10">
        <f>INDEX(Competitor_Data[Avg_Competitor_Price],MATCH(Pricing_model!A24,Competitor_Data[SKU],0))</f>
        <v>10.5</v>
      </c>
      <c r="H24" s="11">
        <f>INDEX(Inventory_Health__2[days-of-supply],MATCH(Pricing_model!A24,Inventory_Health__2[SKU],0))</f>
        <v>73</v>
      </c>
      <c r="I24" s="11">
        <f>INDEX(Inventory_Health__2[weeks-of-cover-t30],MATCH(Pricing_model!A24,Inventory_Health__2[SKU],0))</f>
        <v>6</v>
      </c>
      <c r="J24" s="1">
        <f>INDEX(Ads_Performance!AF34:AF83,MATCH(Pricing_model!A24,Ads_Performance!AE34:AE83,0))</f>
        <v>20.877112434413029</v>
      </c>
      <c r="K24" s="1">
        <f>INDEX(Ads_Performance!AG34:AG83,MATCH(Pricing_model!A24,Ads_Performance!AE34:AE83,0))</f>
        <v>7.1217664405384236</v>
      </c>
      <c r="L24" s="9">
        <f>INDEX(Historical_Sales!O30:O79,MATCH(Pricing_model!A24,Historical_Sales!L30:L79,0))</f>
        <v>0.2172912557527942</v>
      </c>
      <c r="M24" s="10">
        <f t="shared" si="1"/>
        <v>15.999999999999996</v>
      </c>
      <c r="N24" s="10">
        <f t="shared" si="2"/>
        <v>10.5</v>
      </c>
      <c r="O24" s="1">
        <f t="shared" si="3"/>
        <v>1</v>
      </c>
      <c r="P24" s="10">
        <f t="shared" si="4"/>
        <v>10.5</v>
      </c>
      <c r="Q24" s="1">
        <f t="shared" si="5"/>
        <v>1</v>
      </c>
      <c r="R24" s="10">
        <f t="shared" si="6"/>
        <v>10.5</v>
      </c>
      <c r="S24" s="10">
        <f t="shared" si="7"/>
        <v>12.999999999999998</v>
      </c>
      <c r="T24" t="str">
        <f t="shared" si="8"/>
        <v>Competitor benchmark, Strong ads, High ad cost</v>
      </c>
      <c r="U24" s="1" t="str">
        <f>IF(Table3[[#This Row],[Final_Recommended_Price]]&gt;Table3[[#This Row],[Min_Price]],"Yes","No")</f>
        <v>No</v>
      </c>
      <c r="V24" s="1" t="str">
        <f t="shared" si="0"/>
        <v>Minimum margin constraint</v>
      </c>
    </row>
    <row r="25" spans="1:27" x14ac:dyDescent="0.3">
      <c r="A25" s="8" t="s">
        <v>60</v>
      </c>
      <c r="B25" s="10">
        <f>IFERROR(INDEX(Pricing_Data[Total_Cost],MATCH(Pricing_model!A25,Pricing_Data[SKU],0)),"")</f>
        <v>15.620000000000001</v>
      </c>
      <c r="C25" s="10">
        <f>INDEX(Pricing_Data[Min_Price],MATCH(A25,Pricing_Data[SKU],0))</f>
        <v>19.524999999999999</v>
      </c>
      <c r="D25" s="10">
        <f>INDEX(Pricing_Data[Target_Price],MATCH(Pricing_model!A25,Pricing_Data[SKU],0))</f>
        <v>24.030769230769231</v>
      </c>
      <c r="E25" s="10">
        <f>INDEX(Competitor_Data[Lowest_Competitor_Price],MATCH(Pricing_model!A25,Competitor_Data[SKU],0))</f>
        <v>16.95</v>
      </c>
      <c r="F25" s="10">
        <f>INDEX(Competitor_Data[Highest_Competitor_Price],MATCH(Pricing_model!A25,Competitor_Data[SKU],0))</f>
        <v>26.9</v>
      </c>
      <c r="G25" s="10">
        <f>INDEX(Competitor_Data[Avg_Competitor_Price],MATCH(Pricing_model!A25,Competitor_Data[SKU],0))</f>
        <v>20.8</v>
      </c>
      <c r="H25" s="11">
        <f>INDEX(Inventory_Health__2[days-of-supply],MATCH(Pricing_model!A25,Inventory_Health__2[SKU],0))</f>
        <v>106</v>
      </c>
      <c r="I25" s="11">
        <f>INDEX(Inventory_Health__2[weeks-of-cover-t30],MATCH(Pricing_model!A25,Inventory_Health__2[SKU],0))</f>
        <v>7</v>
      </c>
      <c r="J25" s="1">
        <f>INDEX(Ads_Performance!AF35:AF84,MATCH(Pricing_model!A25,Ads_Performance!AE35:AE84,0))</f>
        <v>24.151846582711872</v>
      </c>
      <c r="K25" s="1">
        <f>INDEX(Ads_Performance!AG35:AG84,MATCH(Pricing_model!A25,Ads_Performance!AE35:AE84,0))</f>
        <v>4.0039273248928007</v>
      </c>
      <c r="L25" s="9">
        <f>INDEX(Historical_Sales!O31:O80,MATCH(Pricing_model!A25,Historical_Sales!L31:L80,0))</f>
        <v>0.11665854846566001</v>
      </c>
      <c r="M25" s="10">
        <f t="shared" si="1"/>
        <v>24.030769230769231</v>
      </c>
      <c r="N25" s="10">
        <f t="shared" si="2"/>
        <v>20.8</v>
      </c>
      <c r="O25" s="1">
        <f t="shared" si="3"/>
        <v>0.95</v>
      </c>
      <c r="P25" s="10">
        <f t="shared" si="4"/>
        <v>19.759999999999998</v>
      </c>
      <c r="Q25" s="1">
        <f t="shared" si="5"/>
        <v>1</v>
      </c>
      <c r="R25" s="10">
        <f t="shared" si="6"/>
        <v>19.759999999999998</v>
      </c>
      <c r="S25" s="10">
        <f t="shared" si="7"/>
        <v>19.759999999999998</v>
      </c>
      <c r="T25" t="str">
        <f t="shared" si="8"/>
        <v>Competitor benchmark, Strong ads, High ad cost</v>
      </c>
      <c r="U25" s="1" t="str">
        <f>IF(Table3[[#This Row],[Final_Recommended_Price]]&gt;Table3[[#This Row],[Min_Price]],"Yes","No")</f>
        <v>Yes</v>
      </c>
      <c r="V25" s="1" t="str">
        <f t="shared" si="0"/>
        <v>Competitor benchmark</v>
      </c>
    </row>
    <row r="26" spans="1:27" x14ac:dyDescent="0.3">
      <c r="A26" s="7" t="s">
        <v>62</v>
      </c>
      <c r="B26" s="10">
        <f>IFERROR(INDEX(Pricing_Data[Total_Cost],MATCH(Pricing_model!A26,Pricing_Data[SKU],0)),"")</f>
        <v>31.21</v>
      </c>
      <c r="C26" s="10">
        <f>INDEX(Pricing_Data[Min_Price],MATCH(A26,Pricing_Data[SKU],0))</f>
        <v>39.012499999999996</v>
      </c>
      <c r="D26" s="10">
        <f>INDEX(Pricing_Data[Target_Price],MATCH(Pricing_model!A26,Pricing_Data[SKU],0))</f>
        <v>48.015384615384612</v>
      </c>
      <c r="E26" s="10">
        <f>INDEX(Competitor_Data[Lowest_Competitor_Price],MATCH(Pricing_model!A26,Competitor_Data[SKU],0))</f>
        <v>29.99</v>
      </c>
      <c r="F26" s="10">
        <f>INDEX(Competitor_Data[Highest_Competitor_Price],MATCH(Pricing_model!A26,Competitor_Data[SKU],0))</f>
        <v>44.9</v>
      </c>
      <c r="G26" s="10">
        <f>INDEX(Competitor_Data[Avg_Competitor_Price],MATCH(Pricing_model!A26,Competitor_Data[SKU],0))</f>
        <v>35.5</v>
      </c>
      <c r="H26" s="11">
        <f>INDEX(Inventory_Health__2[days-of-supply],MATCH(Pricing_model!A26,Inventory_Health__2[SKU],0))</f>
        <v>41</v>
      </c>
      <c r="I26" s="11">
        <f>INDEX(Inventory_Health__2[weeks-of-cover-t30],MATCH(Pricing_model!A26,Inventory_Health__2[SKU],0))</f>
        <v>3</v>
      </c>
      <c r="J26" s="1">
        <f>INDEX(Ads_Performance!AF36:AF85,MATCH(Pricing_model!A26,Ads_Performance!AE36:AE85,0))</f>
        <v>23.888999867162042</v>
      </c>
      <c r="K26" s="1">
        <f>INDEX(Ads_Performance!AG36:AG85,MATCH(Pricing_model!A26,Ads_Performance!AE36:AE85,0))</f>
        <v>6.1283927020947742</v>
      </c>
      <c r="L26" s="9">
        <f>INDEX(Historical_Sales!O32:O81,MATCH(Pricing_model!A26,Historical_Sales!L32:L81,0))</f>
        <v>0.48523985239852396</v>
      </c>
      <c r="M26" s="10">
        <f t="shared" si="1"/>
        <v>48.015384615384612</v>
      </c>
      <c r="N26" s="10">
        <f t="shared" si="2"/>
        <v>35.5</v>
      </c>
      <c r="O26" s="1">
        <f t="shared" si="3"/>
        <v>1.05</v>
      </c>
      <c r="P26" s="10">
        <f t="shared" si="4"/>
        <v>37.274999999999999</v>
      </c>
      <c r="Q26" s="1">
        <f t="shared" si="5"/>
        <v>1.03</v>
      </c>
      <c r="R26" s="10">
        <f t="shared" si="6"/>
        <v>38.393250000000002</v>
      </c>
      <c r="S26" s="10">
        <f t="shared" si="7"/>
        <v>39.012499999999996</v>
      </c>
      <c r="T26" t="str">
        <f t="shared" si="8"/>
        <v>Competitor benchmark, Strong ads, High ad cost</v>
      </c>
      <c r="U26" s="1" t="str">
        <f>IF(Table3[[#This Row],[Final_Recommended_Price]]&gt;Table3[[#This Row],[Min_Price]],"Yes","No")</f>
        <v>No</v>
      </c>
      <c r="V26" s="1" t="str">
        <f t="shared" si="0"/>
        <v>Minimum margin constraint</v>
      </c>
    </row>
    <row r="27" spans="1:27" x14ac:dyDescent="0.3">
      <c r="A27" s="8" t="s">
        <v>64</v>
      </c>
      <c r="B27" s="10">
        <f>IFERROR(INDEX(Pricing_Data[Total_Cost],MATCH(Pricing_model!A27,Pricing_Data[SKU],0)),"")</f>
        <v>26.85</v>
      </c>
      <c r="C27" s="10">
        <f>INDEX(Pricing_Data[Min_Price],MATCH(A27,Pricing_Data[SKU],0))</f>
        <v>33.5625</v>
      </c>
      <c r="D27" s="10">
        <f>INDEX(Pricing_Data[Target_Price],MATCH(Pricing_model!A27,Pricing_Data[SKU],0))</f>
        <v>41.307692307692307</v>
      </c>
      <c r="E27" s="10">
        <f>INDEX(Competitor_Data[Lowest_Competitor_Price],MATCH(Pricing_model!A27,Competitor_Data[SKU],0))</f>
        <v>25.95</v>
      </c>
      <c r="F27" s="10">
        <f>INDEX(Competitor_Data[Highest_Competitor_Price],MATCH(Pricing_model!A27,Competitor_Data[SKU],0))</f>
        <v>38.9</v>
      </c>
      <c r="G27" s="10">
        <f>INDEX(Competitor_Data[Avg_Competitor_Price],MATCH(Pricing_model!A27,Competitor_Data[SKU],0))</f>
        <v>30.4</v>
      </c>
      <c r="H27" s="11">
        <f>INDEX(Inventory_Health__2[days-of-supply],MATCH(Pricing_model!A27,Inventory_Health__2[SKU],0))</f>
        <v>80</v>
      </c>
      <c r="I27" s="11">
        <f>INDEX(Inventory_Health__2[weeks-of-cover-t30],MATCH(Pricing_model!A27,Inventory_Health__2[SKU],0))</f>
        <v>8</v>
      </c>
      <c r="J27" s="1">
        <f>INDEX(Ads_Performance!AF37:AF86,MATCH(Pricing_model!A27,Ads_Performance!AE37:AE86,0))</f>
        <v>23.756626128022059</v>
      </c>
      <c r="K27" s="1">
        <f>INDEX(Ads_Performance!AG37:AG86,MATCH(Pricing_model!A27,Ads_Performance!AE37:AE86,0))</f>
        <v>5.3889615768456229</v>
      </c>
      <c r="L27" s="9">
        <f>INDEX(Historical_Sales!O33:O82,MATCH(Pricing_model!A27,Historical_Sales!L33:L82,0))</f>
        <v>0.76214482126489458</v>
      </c>
      <c r="M27" s="10">
        <f t="shared" si="1"/>
        <v>41.307692307692307</v>
      </c>
      <c r="N27" s="10">
        <f t="shared" si="2"/>
        <v>30.4</v>
      </c>
      <c r="O27" s="1">
        <f t="shared" si="3"/>
        <v>1</v>
      </c>
      <c r="P27" s="10">
        <f t="shared" si="4"/>
        <v>30.4</v>
      </c>
      <c r="Q27" s="1">
        <f t="shared" si="5"/>
        <v>1</v>
      </c>
      <c r="R27" s="10">
        <f t="shared" si="6"/>
        <v>30.4</v>
      </c>
      <c r="S27" s="10">
        <f t="shared" si="7"/>
        <v>33.5625</v>
      </c>
      <c r="T27" t="str">
        <f t="shared" si="8"/>
        <v>Competitor benchmark, Strong ads, High ad cost</v>
      </c>
      <c r="U27" s="1" t="str">
        <f>IF(Table3[[#This Row],[Final_Recommended_Price]]&gt;Table3[[#This Row],[Min_Price]],"Yes","No")</f>
        <v>No</v>
      </c>
      <c r="V27" s="1" t="str">
        <f t="shared" si="0"/>
        <v>Minimum margin constraint</v>
      </c>
    </row>
    <row r="28" spans="1:27" x14ac:dyDescent="0.3">
      <c r="A28" s="7" t="s">
        <v>66</v>
      </c>
      <c r="B28" s="10">
        <f>IFERROR(INDEX(Pricing_Data[Total_Cost],MATCH(Pricing_model!A28,Pricing_Data[SKU],0)),"")</f>
        <v>24.18</v>
      </c>
      <c r="C28" s="10">
        <f>INDEX(Pricing_Data[Min_Price],MATCH(A28,Pricing_Data[SKU],0))</f>
        <v>30.224999999999998</v>
      </c>
      <c r="D28" s="10">
        <f>INDEX(Pricing_Data[Target_Price],MATCH(Pricing_model!A28,Pricing_Data[SKU],0))</f>
        <v>37.199999999999996</v>
      </c>
      <c r="E28" s="10">
        <f>INDEX(Competitor_Data[Lowest_Competitor_Price],MATCH(Pricing_model!A28,Competitor_Data[SKU],0))</f>
        <v>24.99</v>
      </c>
      <c r="F28" s="10">
        <f>INDEX(Competitor_Data[Highest_Competitor_Price],MATCH(Pricing_model!A28,Competitor_Data[SKU],0))</f>
        <v>37.9</v>
      </c>
      <c r="G28" s="10">
        <f>INDEX(Competitor_Data[Avg_Competitor_Price],MATCH(Pricing_model!A28,Competitor_Data[SKU],0))</f>
        <v>29.9</v>
      </c>
      <c r="H28" s="11">
        <f>INDEX(Inventory_Health__2[days-of-supply],MATCH(Pricing_model!A28,Inventory_Health__2[SKU],0))</f>
        <v>82</v>
      </c>
      <c r="I28" s="11">
        <f>INDEX(Inventory_Health__2[weeks-of-cover-t30],MATCH(Pricing_model!A28,Inventory_Health__2[SKU],0))</f>
        <v>5</v>
      </c>
      <c r="J28" s="1">
        <f>INDEX(Ads_Performance!AF38:AF87,MATCH(Pricing_model!A28,Ads_Performance!AE38:AE87,0))</f>
        <v>26.476689418914624</v>
      </c>
      <c r="K28" s="1">
        <f>INDEX(Ads_Performance!AG38:AG87,MATCH(Pricing_model!A28,Ads_Performance!AE38:AE87,0))</f>
        <v>4.9770902799011365</v>
      </c>
      <c r="L28" s="9">
        <f>INDEX(Historical_Sales!O34:O83,MATCH(Pricing_model!A28,Historical_Sales!L34:L83,0))</f>
        <v>0.65095805282237185</v>
      </c>
      <c r="M28" s="10">
        <f t="shared" si="1"/>
        <v>37.199999999999996</v>
      </c>
      <c r="N28" s="10">
        <f t="shared" si="2"/>
        <v>29.9</v>
      </c>
      <c r="O28" s="1">
        <f t="shared" si="3"/>
        <v>1</v>
      </c>
      <c r="P28" s="10">
        <f t="shared" si="4"/>
        <v>29.9</v>
      </c>
      <c r="Q28" s="1">
        <f t="shared" si="5"/>
        <v>1</v>
      </c>
      <c r="R28" s="10">
        <f t="shared" si="6"/>
        <v>29.9</v>
      </c>
      <c r="S28" s="10">
        <f t="shared" si="7"/>
        <v>30.224999999999998</v>
      </c>
      <c r="T28" t="str">
        <f t="shared" si="8"/>
        <v>Competitor benchmark, Strong ads, High ad cost</v>
      </c>
      <c r="U28" s="1" t="str">
        <f>IF(Table3[[#This Row],[Final_Recommended_Price]]&gt;Table3[[#This Row],[Min_Price]],"Yes","No")</f>
        <v>No</v>
      </c>
      <c r="V28" s="1" t="str">
        <f t="shared" si="0"/>
        <v>Minimum margin constraint</v>
      </c>
    </row>
    <row r="29" spans="1:27" x14ac:dyDescent="0.3">
      <c r="A29" s="8" t="s">
        <v>68</v>
      </c>
      <c r="B29" s="10">
        <f>IFERROR(INDEX(Pricing_Data[Total_Cost],MATCH(Pricing_model!A29,Pricing_Data[SKU],0)),"")</f>
        <v>22.47</v>
      </c>
      <c r="C29" s="10">
        <f>INDEX(Pricing_Data[Min_Price],MATCH(A29,Pricing_Data[SKU],0))</f>
        <v>28.087499999999999</v>
      </c>
      <c r="D29" s="10">
        <f>INDEX(Pricing_Data[Target_Price],MATCH(Pricing_model!A29,Pricing_Data[SKU],0))</f>
        <v>34.569230769230764</v>
      </c>
      <c r="E29" s="10">
        <f>INDEX(Competitor_Data[Lowest_Competitor_Price],MATCH(Pricing_model!A29,Competitor_Data[SKU],0))</f>
        <v>21.95</v>
      </c>
      <c r="F29" s="10">
        <f>INDEX(Competitor_Data[Highest_Competitor_Price],MATCH(Pricing_model!A29,Competitor_Data[SKU],0))</f>
        <v>33.9</v>
      </c>
      <c r="G29" s="10">
        <f>INDEX(Competitor_Data[Avg_Competitor_Price],MATCH(Pricing_model!A29,Competitor_Data[SKU],0))</f>
        <v>26.2</v>
      </c>
      <c r="H29" s="11">
        <f>INDEX(Inventory_Health__2[days-of-supply],MATCH(Pricing_model!A29,Inventory_Health__2[SKU],0))</f>
        <v>67</v>
      </c>
      <c r="I29" s="11">
        <f>INDEX(Inventory_Health__2[weeks-of-cover-t30],MATCH(Pricing_model!A29,Inventory_Health__2[SKU],0))</f>
        <v>6</v>
      </c>
      <c r="J29" s="1">
        <f>INDEX(Ads_Performance!AF39:AF88,MATCH(Pricing_model!A29,Ads_Performance!AE39:AE88,0))</f>
        <v>31.794817752294811</v>
      </c>
      <c r="K29" s="1">
        <f>INDEX(Ads_Performance!AG39:AG88,MATCH(Pricing_model!A29,Ads_Performance!AE39:AE88,0))</f>
        <v>4.3521146488015807</v>
      </c>
      <c r="L29" s="9">
        <f>INDEX(Historical_Sales!O35:O84,MATCH(Pricing_model!A29,Historical_Sales!L35:L84,0))</f>
        <v>0.59358544758257537</v>
      </c>
      <c r="M29" s="10">
        <f t="shared" si="1"/>
        <v>34.569230769230764</v>
      </c>
      <c r="N29" s="10">
        <f t="shared" si="2"/>
        <v>26.2</v>
      </c>
      <c r="O29" s="1">
        <f t="shared" si="3"/>
        <v>1</v>
      </c>
      <c r="P29" s="10">
        <f t="shared" si="4"/>
        <v>26.2</v>
      </c>
      <c r="Q29" s="1">
        <f t="shared" si="5"/>
        <v>1</v>
      </c>
      <c r="R29" s="10">
        <f t="shared" si="6"/>
        <v>26.2</v>
      </c>
      <c r="S29" s="10">
        <f t="shared" si="7"/>
        <v>28.087499999999999</v>
      </c>
      <c r="T29" t="str">
        <f t="shared" si="8"/>
        <v>Competitor benchmark, Strong ads, High ad cost</v>
      </c>
      <c r="U29" s="1" t="str">
        <f>IF(Table3[[#This Row],[Final_Recommended_Price]]&gt;Table3[[#This Row],[Min_Price]],"Yes","No")</f>
        <v>No</v>
      </c>
      <c r="V29" s="1" t="str">
        <f t="shared" si="0"/>
        <v>Minimum margin constraint</v>
      </c>
    </row>
    <row r="30" spans="1:27" x14ac:dyDescent="0.3">
      <c r="A30" s="7" t="s">
        <v>70</v>
      </c>
      <c r="B30" s="10">
        <f>IFERROR(INDEX(Pricing_Data[Total_Cost],MATCH(Pricing_model!A30,Pricing_Data[SKU],0)),"")</f>
        <v>17.71</v>
      </c>
      <c r="C30" s="10">
        <f>INDEX(Pricing_Data[Min_Price],MATCH(A30,Pricing_Data[SKU],0))</f>
        <v>22.137499999999999</v>
      </c>
      <c r="D30" s="10">
        <f>INDEX(Pricing_Data[Target_Price],MATCH(Pricing_model!A30,Pricing_Data[SKU],0))</f>
        <v>27.246153846153845</v>
      </c>
      <c r="E30" s="10">
        <f>INDEX(Competitor_Data[Lowest_Competitor_Price],MATCH(Pricing_model!A30,Competitor_Data[SKU],0))</f>
        <v>18.95</v>
      </c>
      <c r="F30" s="10">
        <f>INDEX(Competitor_Data[Highest_Competitor_Price],MATCH(Pricing_model!A30,Competitor_Data[SKU],0))</f>
        <v>29.9</v>
      </c>
      <c r="G30" s="10">
        <f>INDEX(Competitor_Data[Avg_Competitor_Price],MATCH(Pricing_model!A30,Competitor_Data[SKU],0))</f>
        <v>22.8</v>
      </c>
      <c r="H30" s="11">
        <f>INDEX(Inventory_Health__2[days-of-supply],MATCH(Pricing_model!A30,Inventory_Health__2[SKU],0))</f>
        <v>77</v>
      </c>
      <c r="I30" s="11">
        <f>INDEX(Inventory_Health__2[weeks-of-cover-t30],MATCH(Pricing_model!A30,Inventory_Health__2[SKU],0))</f>
        <v>6</v>
      </c>
      <c r="J30" s="1">
        <f>INDEX(Ads_Performance!AF40:AF89,MATCH(Pricing_model!A30,Ads_Performance!AE40:AE89,0))</f>
        <v>30.863714522489587</v>
      </c>
      <c r="K30" s="1">
        <f>INDEX(Ads_Performance!AG40:AG89,MATCH(Pricing_model!A30,Ads_Performance!AE40:AE89,0))</f>
        <v>4.0026435014576593</v>
      </c>
      <c r="L30" s="9">
        <f>INDEX(Historical_Sales!O36:O85,MATCH(Pricing_model!A30,Historical_Sales!L36:L85,0))</f>
        <v>0.36602409638554217</v>
      </c>
      <c r="M30" s="10">
        <f t="shared" si="1"/>
        <v>27.246153846153845</v>
      </c>
      <c r="N30" s="10">
        <f t="shared" si="2"/>
        <v>22.8</v>
      </c>
      <c r="O30" s="1">
        <f t="shared" si="3"/>
        <v>1</v>
      </c>
      <c r="P30" s="10">
        <f t="shared" si="4"/>
        <v>22.8</v>
      </c>
      <c r="Q30" s="1">
        <f t="shared" si="5"/>
        <v>1</v>
      </c>
      <c r="R30" s="10">
        <f t="shared" si="6"/>
        <v>22.8</v>
      </c>
      <c r="S30" s="10">
        <f t="shared" si="7"/>
        <v>22.8</v>
      </c>
      <c r="T30" t="str">
        <f t="shared" si="8"/>
        <v>Competitor benchmark, Strong ads, High ad cost</v>
      </c>
      <c r="U30" s="1" t="str">
        <f>IF(Table3[[#This Row],[Final_Recommended_Price]]&gt;Table3[[#This Row],[Min_Price]],"Yes","No")</f>
        <v>Yes</v>
      </c>
      <c r="V30" s="1" t="str">
        <f t="shared" si="0"/>
        <v>Competitor benchmark</v>
      </c>
    </row>
    <row r="31" spans="1:27" x14ac:dyDescent="0.3">
      <c r="A31" s="8" t="s">
        <v>72</v>
      </c>
      <c r="B31" s="10">
        <f>IFERROR(INDEX(Pricing_Data[Total_Cost],MATCH(Pricing_model!A31,Pricing_Data[SKU],0)),"")</f>
        <v>35.230000000000004</v>
      </c>
      <c r="C31" s="10">
        <f>INDEX(Pricing_Data[Min_Price],MATCH(A31,Pricing_Data[SKU],0))</f>
        <v>44.037500000000001</v>
      </c>
      <c r="D31" s="10">
        <f>INDEX(Pricing_Data[Target_Price],MATCH(Pricing_model!A31,Pricing_Data[SKU],0))</f>
        <v>54.2</v>
      </c>
      <c r="E31" s="10">
        <f>INDEX(Competitor_Data[Lowest_Competitor_Price],MATCH(Pricing_model!A31,Competitor_Data[SKU],0))</f>
        <v>30.99</v>
      </c>
      <c r="F31" s="10">
        <f>INDEX(Competitor_Data[Highest_Competitor_Price],MATCH(Pricing_model!A31,Competitor_Data[SKU],0))</f>
        <v>45.9</v>
      </c>
      <c r="G31" s="10">
        <f>INDEX(Competitor_Data[Avg_Competitor_Price],MATCH(Pricing_model!A31,Competitor_Data[SKU],0))</f>
        <v>36.4</v>
      </c>
      <c r="H31" s="11">
        <f>INDEX(Inventory_Health__2[days-of-supply],MATCH(Pricing_model!A31,Inventory_Health__2[SKU],0))</f>
        <v>65</v>
      </c>
      <c r="I31" s="11">
        <f>INDEX(Inventory_Health__2[weeks-of-cover-t30],MATCH(Pricing_model!A31,Inventory_Health__2[SKU],0))</f>
        <v>5</v>
      </c>
      <c r="J31" s="1">
        <f>INDEX(Ads_Performance!AF41:AF90,MATCH(Pricing_model!A31,Ads_Performance!AE41:AE90,0))</f>
        <v>41.399948350986953</v>
      </c>
      <c r="K31" s="1">
        <f>INDEX(Ads_Performance!AG41:AG90,MATCH(Pricing_model!A31,Ads_Performance!AE41:AE90,0))</f>
        <v>4.7316131800456755</v>
      </c>
      <c r="L31" s="9">
        <f>INDEX(Historical_Sales!O37:O86,MATCH(Pricing_model!A31,Historical_Sales!L37:L86,0))</f>
        <v>0.24972776769509983</v>
      </c>
      <c r="M31" s="10">
        <f t="shared" si="1"/>
        <v>54.2</v>
      </c>
      <c r="N31" s="10">
        <f t="shared" si="2"/>
        <v>36.4</v>
      </c>
      <c r="O31" s="1">
        <f t="shared" si="3"/>
        <v>1</v>
      </c>
      <c r="P31" s="10">
        <f t="shared" si="4"/>
        <v>36.4</v>
      </c>
      <c r="Q31" s="1">
        <f t="shared" si="5"/>
        <v>0.95</v>
      </c>
      <c r="R31" s="10">
        <f t="shared" si="6"/>
        <v>34.58</v>
      </c>
      <c r="S31" s="10">
        <f t="shared" si="7"/>
        <v>44.037500000000001</v>
      </c>
      <c r="T31" t="str">
        <f t="shared" si="8"/>
        <v>Competitor benchmark, Strong ads, High ad cost</v>
      </c>
      <c r="U31" s="1" t="str">
        <f>IF(Table3[[#This Row],[Final_Recommended_Price]]&gt;Table3[[#This Row],[Min_Price]],"Yes","No")</f>
        <v>No</v>
      </c>
      <c r="V31" s="1" t="str">
        <f t="shared" si="0"/>
        <v>Minimum margin constraint</v>
      </c>
    </row>
    <row r="32" spans="1:27" x14ac:dyDescent="0.3">
      <c r="A32" s="7" t="s">
        <v>74</v>
      </c>
      <c r="B32" s="10">
        <f>IFERROR(INDEX(Pricing_Data[Total_Cost],MATCH(Pricing_model!A32,Pricing_Data[SKU],0)),"")</f>
        <v>26.55</v>
      </c>
      <c r="C32" s="10">
        <f>INDEX(Pricing_Data[Min_Price],MATCH(A32,Pricing_Data[SKU],0))</f>
        <v>33.1875</v>
      </c>
      <c r="D32" s="10">
        <f>INDEX(Pricing_Data[Target_Price],MATCH(Pricing_model!A32,Pricing_Data[SKU],0))</f>
        <v>40.846153846153847</v>
      </c>
      <c r="E32" s="10">
        <f>INDEX(Competitor_Data[Lowest_Competitor_Price],MATCH(Pricing_model!A32,Competitor_Data[SKU],0))</f>
        <v>24.95</v>
      </c>
      <c r="F32" s="10">
        <f>INDEX(Competitor_Data[Highest_Competitor_Price],MATCH(Pricing_model!A32,Competitor_Data[SKU],0))</f>
        <v>37.9</v>
      </c>
      <c r="G32" s="10">
        <f>INDEX(Competitor_Data[Avg_Competitor_Price],MATCH(Pricing_model!A32,Competitor_Data[SKU],0))</f>
        <v>29.8</v>
      </c>
      <c r="H32" s="11">
        <f>INDEX(Inventory_Health__2[days-of-supply],MATCH(Pricing_model!A32,Inventory_Health__2[SKU],0))</f>
        <v>118</v>
      </c>
      <c r="I32" s="11">
        <f>INDEX(Inventory_Health__2[weeks-of-cover-t30],MATCH(Pricing_model!A32,Inventory_Health__2[SKU],0))</f>
        <v>9</v>
      </c>
      <c r="J32" s="1">
        <f>INDEX(Ads_Performance!AF42:AF91,MATCH(Pricing_model!A32,Ads_Performance!AE42:AE91,0))</f>
        <v>30.909478068428573</v>
      </c>
      <c r="K32" s="1">
        <f>INDEX(Ads_Performance!AG42:AG91,MATCH(Pricing_model!A32,Ads_Performance!AE42:AE91,0))</f>
        <v>3.2006216695153151</v>
      </c>
      <c r="L32" s="9">
        <f>INDEX(Historical_Sales!O38:O87,MATCH(Pricing_model!A32,Historical_Sales!L38:L87,0))</f>
        <v>0.30445969125214406</v>
      </c>
      <c r="M32" s="10">
        <f t="shared" si="1"/>
        <v>40.846153846153847</v>
      </c>
      <c r="N32" s="10">
        <f t="shared" si="2"/>
        <v>29.8</v>
      </c>
      <c r="O32" s="1">
        <f t="shared" si="3"/>
        <v>0.95</v>
      </c>
      <c r="P32" s="10">
        <f t="shared" si="4"/>
        <v>28.31</v>
      </c>
      <c r="Q32" s="1">
        <f t="shared" si="5"/>
        <v>1</v>
      </c>
      <c r="R32" s="10">
        <f t="shared" si="6"/>
        <v>28.31</v>
      </c>
      <c r="S32" s="10">
        <f t="shared" si="7"/>
        <v>33.1875</v>
      </c>
      <c r="T32" t="str">
        <f t="shared" si="8"/>
        <v>Overstock, Competitor benchmark, Strong ads, High ad cost</v>
      </c>
      <c r="U32" s="1" t="str">
        <f>IF(Table3[[#This Row],[Final_Recommended_Price]]&gt;Table3[[#This Row],[Min_Price]],"Yes","No")</f>
        <v>No</v>
      </c>
      <c r="V32" s="1" t="str">
        <f t="shared" si="0"/>
        <v>Minimum margin constraint</v>
      </c>
    </row>
    <row r="33" spans="1:22" x14ac:dyDescent="0.3">
      <c r="A33" s="8" t="s">
        <v>76</v>
      </c>
      <c r="B33" s="10">
        <f>IFERROR(INDEX(Pricing_Data[Total_Cost],MATCH(Pricing_model!A33,Pricing_Data[SKU],0)),"")</f>
        <v>23.91</v>
      </c>
      <c r="C33" s="10">
        <f>INDEX(Pricing_Data[Min_Price],MATCH(A33,Pricing_Data[SKU],0))</f>
        <v>29.887499999999999</v>
      </c>
      <c r="D33" s="10">
        <f>INDEX(Pricing_Data[Target_Price],MATCH(Pricing_model!A33,Pricing_Data[SKU],0))</f>
        <v>36.784615384615385</v>
      </c>
      <c r="E33" s="10">
        <f>INDEX(Competitor_Data[Lowest_Competitor_Price],MATCH(Pricing_model!A33,Competitor_Data[SKU],0))</f>
        <v>22.99</v>
      </c>
      <c r="F33" s="10">
        <f>INDEX(Competitor_Data[Highest_Competitor_Price],MATCH(Pricing_model!A33,Competitor_Data[SKU],0))</f>
        <v>34.9</v>
      </c>
      <c r="G33" s="10">
        <f>INDEX(Competitor_Data[Avg_Competitor_Price],MATCH(Pricing_model!A33,Competitor_Data[SKU],0))</f>
        <v>27.5</v>
      </c>
      <c r="H33" s="11">
        <f>INDEX(Inventory_Health__2[days-of-supply],MATCH(Pricing_model!A33,Inventory_Health__2[SKU],0))</f>
        <v>88</v>
      </c>
      <c r="I33" s="11">
        <f>INDEX(Inventory_Health__2[weeks-of-cover-t30],MATCH(Pricing_model!A33,Inventory_Health__2[SKU],0))</f>
        <v>7</v>
      </c>
      <c r="J33" s="1">
        <f>INDEX(Ads_Performance!AF43:AF92,MATCH(Pricing_model!A33,Ads_Performance!AE43:AE92,0))</f>
        <v>34.329271494681322</v>
      </c>
      <c r="K33" s="1">
        <f>INDEX(Ads_Performance!AG43:AG92,MATCH(Pricing_model!A33,Ads_Performance!AE43:AE92,0))</f>
        <v>11.633899452095042</v>
      </c>
      <c r="L33" s="9">
        <f>INDEX(Historical_Sales!O39:O88,MATCH(Pricing_model!A33,Historical_Sales!L39:L88,0))</f>
        <v>0.47043248014121802</v>
      </c>
      <c r="M33" s="10">
        <f t="shared" si="1"/>
        <v>36.784615384615385</v>
      </c>
      <c r="N33" s="10">
        <f t="shared" si="2"/>
        <v>27.5</v>
      </c>
      <c r="O33" s="1">
        <f t="shared" si="3"/>
        <v>1</v>
      </c>
      <c r="P33" s="10">
        <f t="shared" si="4"/>
        <v>27.5</v>
      </c>
      <c r="Q33" s="1">
        <f t="shared" si="5"/>
        <v>1.03</v>
      </c>
      <c r="R33" s="10">
        <f t="shared" si="6"/>
        <v>28.324999999999999</v>
      </c>
      <c r="S33" s="10">
        <f t="shared" si="7"/>
        <v>29.887499999999999</v>
      </c>
      <c r="T33" t="str">
        <f t="shared" si="8"/>
        <v>Competitor benchmark, Strong ads, High ad cost</v>
      </c>
      <c r="U33" s="1" t="str">
        <f>IF(Table3[[#This Row],[Final_Recommended_Price]]&gt;Table3[[#This Row],[Min_Price]],"Yes","No")</f>
        <v>No</v>
      </c>
      <c r="V33" s="1" t="str">
        <f t="shared" si="0"/>
        <v>Minimum margin constraint</v>
      </c>
    </row>
    <row r="34" spans="1:22" x14ac:dyDescent="0.3">
      <c r="A34" s="7" t="s">
        <v>78</v>
      </c>
      <c r="B34" s="10">
        <f>IFERROR(INDEX(Pricing_Data[Total_Cost],MATCH(Pricing_model!A34,Pricing_Data[SKU],0)),"")</f>
        <v>22.16</v>
      </c>
      <c r="C34" s="10">
        <f>INDEX(Pricing_Data[Min_Price],MATCH(A34,Pricing_Data[SKU],0))</f>
        <v>27.7</v>
      </c>
      <c r="D34" s="10">
        <f>INDEX(Pricing_Data[Target_Price],MATCH(Pricing_model!A34,Pricing_Data[SKU],0))</f>
        <v>34.092307692307692</v>
      </c>
      <c r="E34" s="10">
        <f>INDEX(Competitor_Data[Lowest_Competitor_Price],MATCH(Pricing_model!A34,Competitor_Data[SKU],0))</f>
        <v>21.95</v>
      </c>
      <c r="F34" s="10">
        <f>INDEX(Competitor_Data[Highest_Competitor_Price],MATCH(Pricing_model!A34,Competitor_Data[SKU],0))</f>
        <v>33.9</v>
      </c>
      <c r="G34" s="10" t="str">
        <f>INDEX(Competitor_Data[Avg_Competitor_Price],MATCH(Pricing_model!A34,Competitor_Data[SKU],0))</f>
        <v/>
      </c>
      <c r="H34" s="11">
        <f>INDEX(Inventory_Health__2[days-of-supply],MATCH(Pricing_model!A34,Inventory_Health__2[SKU],0))</f>
        <v>95</v>
      </c>
      <c r="I34" s="11">
        <f>INDEX(Inventory_Health__2[weeks-of-cover-t30],MATCH(Pricing_model!A34,Inventory_Health__2[SKU],0))</f>
        <v>6</v>
      </c>
      <c r="J34" s="1">
        <f>INDEX(Ads_Performance!AF44:AF93,MATCH(Pricing_model!A34,Ads_Performance!AE44:AE93,0))</f>
        <v>20.649876060827449</v>
      </c>
      <c r="K34" s="1">
        <f>INDEX(Ads_Performance!AG44:AG93,MATCH(Pricing_model!A34,Ads_Performance!AE44:AE93,0))</f>
        <v>7.1173457779259284</v>
      </c>
      <c r="L34" s="9">
        <f>INDEX(Historical_Sales!O40:O89,MATCH(Pricing_model!A34,Historical_Sales!L40:L89,0))</f>
        <v>0.418554476806904</v>
      </c>
      <c r="M34" s="10">
        <f t="shared" si="1"/>
        <v>34.092307692307692</v>
      </c>
      <c r="N34" s="10">
        <f t="shared" si="2"/>
        <v>34.092307692307692</v>
      </c>
      <c r="O34" s="1">
        <f t="shared" si="3"/>
        <v>0.95</v>
      </c>
      <c r="P34" s="10">
        <f t="shared" si="4"/>
        <v>32.387692307692305</v>
      </c>
      <c r="Q34" s="1">
        <f t="shared" si="5"/>
        <v>1.03</v>
      </c>
      <c r="R34" s="10">
        <f t="shared" si="6"/>
        <v>33.359323076923076</v>
      </c>
      <c r="S34" s="10">
        <f t="shared" si="7"/>
        <v>33.359323076923076</v>
      </c>
      <c r="T34" t="str">
        <f t="shared" si="8"/>
        <v>Strong ads, High ad cost</v>
      </c>
      <c r="U34" s="1" t="str">
        <f>IF(Table3[[#This Row],[Final_Recommended_Price]]&gt;Table3[[#This Row],[Min_Price]],"Yes","No")</f>
        <v>Yes</v>
      </c>
      <c r="V34" s="1" t="str">
        <f t="shared" ref="V34:V51" si="9">IF(
   S34=C34,
   "Minimum margin constraint",
   IF(
      G34&lt;&gt;"",
      "Competitor benchmark",
      IF(
         O34&gt;1,
         "Low inventory",
         IF(
            O34&lt;1,
            "Overstock",
            IF(
               Q34&gt;1,
               "Strong demand / ads",
               IF(Q34&lt;1, "High ad cost", "Neutral")
            )
         )
      )
   )
)</f>
        <v>Overstock</v>
      </c>
    </row>
    <row r="35" spans="1:22" x14ac:dyDescent="0.3">
      <c r="A35" s="8" t="s">
        <v>80</v>
      </c>
      <c r="B35" s="10">
        <f>IFERROR(INDEX(Pricing_Data[Total_Cost],MATCH(Pricing_model!A35,Pricing_Data[SKU],0)),"")</f>
        <v>28.439999999999998</v>
      </c>
      <c r="C35" s="10">
        <f>INDEX(Pricing_Data[Min_Price],MATCH(A35,Pricing_Data[SKU],0))</f>
        <v>35.549999999999997</v>
      </c>
      <c r="D35" s="10">
        <f>INDEX(Pricing_Data[Target_Price],MATCH(Pricing_model!A35,Pricing_Data[SKU],0))</f>
        <v>43.753846153846148</v>
      </c>
      <c r="E35" s="10">
        <f>INDEX(Competitor_Data[Lowest_Competitor_Price],MATCH(Pricing_model!A35,Competitor_Data[SKU],0))</f>
        <v>27.99</v>
      </c>
      <c r="F35" s="10">
        <f>INDEX(Competitor_Data[Highest_Competitor_Price],MATCH(Pricing_model!A35,Competitor_Data[SKU],0))</f>
        <v>42.9</v>
      </c>
      <c r="G35" s="10">
        <f>INDEX(Competitor_Data[Avg_Competitor_Price],MATCH(Pricing_model!A35,Competitor_Data[SKU],0))</f>
        <v>33.799999999999997</v>
      </c>
      <c r="H35" s="11">
        <f>INDEX(Inventory_Health__2[days-of-supply],MATCH(Pricing_model!A35,Inventory_Health__2[SKU],0))</f>
        <v>88</v>
      </c>
      <c r="I35" s="11">
        <f>INDEX(Inventory_Health__2[weeks-of-cover-t30],MATCH(Pricing_model!A35,Inventory_Health__2[SKU],0))</f>
        <v>10</v>
      </c>
      <c r="J35" s="1">
        <f>INDEX(Ads_Performance!AF45:AF94,MATCH(Pricing_model!A35,Ads_Performance!AE45:AE94,0))</f>
        <v>27.686315211522388</v>
      </c>
      <c r="K35" s="1">
        <f>INDEX(Ads_Performance!AG45:AG94,MATCH(Pricing_model!A35,Ads_Performance!AE45:AE94,0))</f>
        <v>6.1022725706387755</v>
      </c>
      <c r="L35" s="9">
        <f>INDEX(Historical_Sales!O41:O90,MATCH(Pricing_model!A35,Historical_Sales!L41:L90,0))</f>
        <v>0.62173913043478257</v>
      </c>
      <c r="M35" s="10">
        <f t="shared" si="1"/>
        <v>43.753846153846148</v>
      </c>
      <c r="N35" s="10">
        <f t="shared" si="2"/>
        <v>33.799999999999997</v>
      </c>
      <c r="O35" s="1">
        <f t="shared" si="3"/>
        <v>1</v>
      </c>
      <c r="P35" s="10">
        <f t="shared" si="4"/>
        <v>33.799999999999997</v>
      </c>
      <c r="Q35" s="1">
        <f t="shared" si="5"/>
        <v>1.03</v>
      </c>
      <c r="R35" s="10">
        <f t="shared" si="6"/>
        <v>34.814</v>
      </c>
      <c r="S35" s="10">
        <f t="shared" si="7"/>
        <v>35.549999999999997</v>
      </c>
      <c r="T35" t="str">
        <f t="shared" si="8"/>
        <v>Overstock, Competitor benchmark, Strong ads, High ad cost</v>
      </c>
      <c r="U35" s="1" t="str">
        <f>IF(Table3[[#This Row],[Final_Recommended_Price]]&gt;Table3[[#This Row],[Min_Price]],"Yes","No")</f>
        <v>No</v>
      </c>
      <c r="V35" s="1" t="str">
        <f t="shared" si="9"/>
        <v>Minimum margin constraint</v>
      </c>
    </row>
    <row r="36" spans="1:22" x14ac:dyDescent="0.3">
      <c r="A36" s="7" t="s">
        <v>82</v>
      </c>
      <c r="B36" s="10">
        <f>IFERROR(INDEX(Pricing_Data[Total_Cost],MATCH(Pricing_model!A36,Pricing_Data[SKU],0)),"")</f>
        <v>28.490000000000002</v>
      </c>
      <c r="C36" s="10">
        <f>INDEX(Pricing_Data[Min_Price],MATCH(A36,Pricing_Data[SKU],0))</f>
        <v>35.612499999999997</v>
      </c>
      <c r="D36" s="10">
        <f>INDEX(Pricing_Data[Target_Price],MATCH(Pricing_model!A36,Pricing_Data[SKU],0))</f>
        <v>43.830769230769235</v>
      </c>
      <c r="E36" s="10">
        <f>INDEX(Competitor_Data[Lowest_Competitor_Price],MATCH(Pricing_model!A36,Competitor_Data[SKU],0))</f>
        <v>26.95</v>
      </c>
      <c r="F36" s="10">
        <f>INDEX(Competitor_Data[Highest_Competitor_Price],MATCH(Pricing_model!A36,Competitor_Data[SKU],0))</f>
        <v>41.9</v>
      </c>
      <c r="G36" s="10">
        <f>INDEX(Competitor_Data[Avg_Competitor_Price],MATCH(Pricing_model!A36,Competitor_Data[SKU],0))</f>
        <v>32.9</v>
      </c>
      <c r="H36" s="11">
        <f>INDEX(Inventory_Health__2[days-of-supply],MATCH(Pricing_model!A36,Inventory_Health__2[SKU],0))</f>
        <v>82</v>
      </c>
      <c r="I36" s="11">
        <f>INDEX(Inventory_Health__2[weeks-of-cover-t30],MATCH(Pricing_model!A36,Inventory_Health__2[SKU],0))</f>
        <v>6</v>
      </c>
      <c r="J36" s="1">
        <f>INDEX(Ads_Performance!AF46:AF95,MATCH(Pricing_model!A36,Ads_Performance!AE46:AE95,0))</f>
        <v>28.02619975417743</v>
      </c>
      <c r="K36" s="1">
        <f>INDEX(Ads_Performance!AG46:AG95,MATCH(Pricing_model!A36,Ads_Performance!AE46:AE95,0))</f>
        <v>4.4338583341275521</v>
      </c>
      <c r="L36" s="9">
        <f>INDEX(Historical_Sales!O42:O91,MATCH(Pricing_model!A36,Historical_Sales!L42:L91,0))</f>
        <v>0.40134744947064482</v>
      </c>
      <c r="M36" s="10">
        <f t="shared" si="1"/>
        <v>43.830769230769235</v>
      </c>
      <c r="N36" s="10">
        <f t="shared" si="2"/>
        <v>32.9</v>
      </c>
      <c r="O36" s="1">
        <f t="shared" si="3"/>
        <v>1</v>
      </c>
      <c r="P36" s="10">
        <f t="shared" si="4"/>
        <v>32.9</v>
      </c>
      <c r="Q36" s="1">
        <f t="shared" si="5"/>
        <v>1</v>
      </c>
      <c r="R36" s="10">
        <f t="shared" si="6"/>
        <v>32.9</v>
      </c>
      <c r="S36" s="10">
        <f t="shared" si="7"/>
        <v>35.612499999999997</v>
      </c>
      <c r="T36" t="str">
        <f t="shared" si="8"/>
        <v>Competitor benchmark, Strong ads, High ad cost</v>
      </c>
      <c r="U36" s="1" t="str">
        <f>IF(Table3[[#This Row],[Final_Recommended_Price]]&gt;Table3[[#This Row],[Min_Price]],"Yes","No")</f>
        <v>No</v>
      </c>
      <c r="V36" s="1" t="str">
        <f t="shared" si="9"/>
        <v>Minimum margin constraint</v>
      </c>
    </row>
    <row r="37" spans="1:22" x14ac:dyDescent="0.3">
      <c r="A37" s="8" t="s">
        <v>84</v>
      </c>
      <c r="B37" s="10">
        <f>IFERROR(INDEX(Pricing_Data[Total_Cost],MATCH(Pricing_model!A37,Pricing_Data[SKU],0)),"")</f>
        <v>25.049999999999997</v>
      </c>
      <c r="C37" s="10">
        <f>INDEX(Pricing_Data[Min_Price],MATCH(A37,Pricing_Data[SKU],0))</f>
        <v>31.312499999999996</v>
      </c>
      <c r="D37" s="10">
        <f>INDEX(Pricing_Data[Target_Price],MATCH(Pricing_model!A37,Pricing_Data[SKU],0))</f>
        <v>38.538461538461533</v>
      </c>
      <c r="E37" s="10">
        <f>INDEX(Competitor_Data[Lowest_Competitor_Price],MATCH(Pricing_model!A37,Competitor_Data[SKU],0))</f>
        <v>24.99</v>
      </c>
      <c r="F37" s="10">
        <f>INDEX(Competitor_Data[Highest_Competitor_Price],MATCH(Pricing_model!A37,Competitor_Data[SKU],0))</f>
        <v>37.9</v>
      </c>
      <c r="G37" s="10">
        <f>INDEX(Competitor_Data[Avg_Competitor_Price],MATCH(Pricing_model!A37,Competitor_Data[SKU],0))</f>
        <v>30.1</v>
      </c>
      <c r="H37" s="11">
        <f>INDEX(Inventory_Health__2[days-of-supply],MATCH(Pricing_model!A37,Inventory_Health__2[SKU],0))</f>
        <v>79</v>
      </c>
      <c r="I37" s="11">
        <f>INDEX(Inventory_Health__2[weeks-of-cover-t30],MATCH(Pricing_model!A37,Inventory_Health__2[SKU],0))</f>
        <v>5</v>
      </c>
      <c r="J37" s="1">
        <f>INDEX(Ads_Performance!AF47:AF96,MATCH(Pricing_model!A37,Ads_Performance!AE47:AE96,0))</f>
        <v>30.369377594135141</v>
      </c>
      <c r="K37" s="1">
        <f>INDEX(Ads_Performance!AG47:AG96,MATCH(Pricing_model!A37,Ads_Performance!AE47:AE96,0))</f>
        <v>3.9913659519722202</v>
      </c>
      <c r="L37" s="9">
        <f>INDEX(Historical_Sales!O43:O92,MATCH(Pricing_model!A37,Historical_Sales!L43:L92,0))</f>
        <v>0.26867627785058978</v>
      </c>
      <c r="M37" s="10">
        <f t="shared" si="1"/>
        <v>38.538461538461533</v>
      </c>
      <c r="N37" s="10">
        <f t="shared" si="2"/>
        <v>30.1</v>
      </c>
      <c r="O37" s="1">
        <f t="shared" si="3"/>
        <v>1</v>
      </c>
      <c r="P37" s="10">
        <f t="shared" si="4"/>
        <v>30.1</v>
      </c>
      <c r="Q37" s="1">
        <f t="shared" si="5"/>
        <v>1</v>
      </c>
      <c r="R37" s="10">
        <f t="shared" si="6"/>
        <v>30.1</v>
      </c>
      <c r="S37" s="10">
        <f t="shared" si="7"/>
        <v>31.312499999999996</v>
      </c>
      <c r="T37" t="str">
        <f t="shared" si="8"/>
        <v>Competitor benchmark, Strong ads, High ad cost</v>
      </c>
      <c r="U37" s="1" t="str">
        <f>IF(Table3[[#This Row],[Final_Recommended_Price]]&gt;Table3[[#This Row],[Min_Price]],"Yes","No")</f>
        <v>No</v>
      </c>
      <c r="V37" s="1" t="str">
        <f t="shared" si="9"/>
        <v>Minimum margin constraint</v>
      </c>
    </row>
    <row r="38" spans="1:22" x14ac:dyDescent="0.3">
      <c r="A38" s="7" t="s">
        <v>86</v>
      </c>
      <c r="B38" s="10">
        <f>IFERROR(INDEX(Pricing_Data[Total_Cost],MATCH(Pricing_model!A38,Pricing_Data[SKU],0)),"")</f>
        <v>25.92</v>
      </c>
      <c r="C38" s="10">
        <f>INDEX(Pricing_Data[Min_Price],MATCH(A38,Pricing_Data[SKU],0))</f>
        <v>32.4</v>
      </c>
      <c r="D38" s="10">
        <f>INDEX(Pricing_Data[Target_Price],MATCH(Pricing_model!A38,Pricing_Data[SKU],0))</f>
        <v>39.876923076923077</v>
      </c>
      <c r="E38" s="10">
        <f>INDEX(Competitor_Data[Lowest_Competitor_Price],MATCH(Pricing_model!A38,Competitor_Data[SKU],0))</f>
        <v>24.95</v>
      </c>
      <c r="F38" s="10">
        <f>INDEX(Competitor_Data[Highest_Competitor_Price],MATCH(Pricing_model!A38,Competitor_Data[SKU],0))</f>
        <v>36.9</v>
      </c>
      <c r="G38" s="10">
        <f>INDEX(Competitor_Data[Avg_Competitor_Price],MATCH(Pricing_model!A38,Competitor_Data[SKU],0))</f>
        <v>29.4</v>
      </c>
      <c r="H38" s="11">
        <f>INDEX(Inventory_Health__2[days-of-supply],MATCH(Pricing_model!A38,Inventory_Health__2[SKU],0))</f>
        <v>116</v>
      </c>
      <c r="I38" s="11">
        <f>INDEX(Inventory_Health__2[weeks-of-cover-t30],MATCH(Pricing_model!A38,Inventory_Health__2[SKU],0))</f>
        <v>4</v>
      </c>
      <c r="J38" s="1">
        <f>INDEX(Ads_Performance!AF48:AF97,MATCH(Pricing_model!A38,Ads_Performance!AE48:AE97,0))</f>
        <v>20.67554253289245</v>
      </c>
      <c r="K38" s="1">
        <f>INDEX(Ads_Performance!AG48:AG97,MATCH(Pricing_model!A38,Ads_Performance!AE48:AE97,0))</f>
        <v>5.8465883372356693</v>
      </c>
      <c r="L38" s="9">
        <f>INDEX(Historical_Sales!O44:O93,MATCH(Pricing_model!A38,Historical_Sales!L44:L93,0))</f>
        <v>0.29822485207100591</v>
      </c>
      <c r="M38" s="10">
        <f t="shared" si="1"/>
        <v>39.876923076923077</v>
      </c>
      <c r="N38" s="10">
        <f t="shared" si="2"/>
        <v>29.4</v>
      </c>
      <c r="O38" s="1">
        <f t="shared" si="3"/>
        <v>0.95</v>
      </c>
      <c r="P38" s="10">
        <f t="shared" si="4"/>
        <v>27.929999999999996</v>
      </c>
      <c r="Q38" s="1">
        <f t="shared" si="5"/>
        <v>1</v>
      </c>
      <c r="R38" s="10">
        <f t="shared" si="6"/>
        <v>27.929999999999996</v>
      </c>
      <c r="S38" s="10">
        <f t="shared" si="7"/>
        <v>32.4</v>
      </c>
      <c r="T38" t="str">
        <f t="shared" si="8"/>
        <v>Competitor benchmark, Strong ads, High ad cost</v>
      </c>
      <c r="U38" s="1" t="str">
        <f>IF(Table3[[#This Row],[Final_Recommended_Price]]&gt;Table3[[#This Row],[Min_Price]],"Yes","No")</f>
        <v>No</v>
      </c>
      <c r="V38" s="1" t="str">
        <f t="shared" si="9"/>
        <v>Minimum margin constraint</v>
      </c>
    </row>
    <row r="39" spans="1:22" x14ac:dyDescent="0.3">
      <c r="A39" s="8" t="s">
        <v>88</v>
      </c>
      <c r="B39" s="10">
        <f>IFERROR(INDEX(Pricing_Data[Total_Cost],MATCH(Pricing_model!A39,Pricing_Data[SKU],0)),"")</f>
        <v>26.29</v>
      </c>
      <c r="C39" s="10">
        <f>INDEX(Pricing_Data[Min_Price],MATCH(A39,Pricing_Data[SKU],0))</f>
        <v>32.862499999999997</v>
      </c>
      <c r="D39" s="10">
        <f>INDEX(Pricing_Data[Target_Price],MATCH(Pricing_model!A39,Pricing_Data[SKU],0))</f>
        <v>40.446153846153841</v>
      </c>
      <c r="E39" s="10">
        <f>INDEX(Competitor_Data[Lowest_Competitor_Price],MATCH(Pricing_model!A39,Competitor_Data[SKU],0))</f>
        <v>25.99</v>
      </c>
      <c r="F39" s="10">
        <f>INDEX(Competitor_Data[Highest_Competitor_Price],MATCH(Pricing_model!A39,Competitor_Data[SKU],0))</f>
        <v>39.9</v>
      </c>
      <c r="G39" s="10">
        <f>INDEX(Competitor_Data[Avg_Competitor_Price],MATCH(Pricing_model!A39,Competitor_Data[SKU],0))</f>
        <v>31.2</v>
      </c>
      <c r="H39" s="11">
        <f>INDEX(Inventory_Health__2[days-of-supply],MATCH(Pricing_model!A39,Inventory_Health__2[SKU],0))</f>
        <v>76</v>
      </c>
      <c r="I39" s="11">
        <f>INDEX(Inventory_Health__2[weeks-of-cover-t30],MATCH(Pricing_model!A39,Inventory_Health__2[SKU],0))</f>
        <v>8</v>
      </c>
      <c r="J39" s="1">
        <f>INDEX(Ads_Performance!AF49:AF98,MATCH(Pricing_model!A39,Ads_Performance!AE49:AE98,0))</f>
        <v>38.642589577750002</v>
      </c>
      <c r="K39" s="1">
        <f>INDEX(Ads_Performance!AG49:AG98,MATCH(Pricing_model!A39,Ads_Performance!AE49:AE98,0))</f>
        <v>3.797171256342029</v>
      </c>
      <c r="L39" s="9">
        <f>INDEX(Historical_Sales!O45:O94,MATCH(Pricing_model!A39,Historical_Sales!L45:L94,0))</f>
        <v>0.32603305785123965</v>
      </c>
      <c r="M39" s="10">
        <f t="shared" si="1"/>
        <v>40.446153846153841</v>
      </c>
      <c r="N39" s="10">
        <f t="shared" si="2"/>
        <v>31.2</v>
      </c>
      <c r="O39" s="1">
        <f t="shared" si="3"/>
        <v>1</v>
      </c>
      <c r="P39" s="10">
        <f t="shared" si="4"/>
        <v>31.2</v>
      </c>
      <c r="Q39" s="1">
        <f t="shared" si="5"/>
        <v>0.95</v>
      </c>
      <c r="R39" s="10">
        <f t="shared" si="6"/>
        <v>29.639999999999997</v>
      </c>
      <c r="S39" s="10">
        <f t="shared" si="7"/>
        <v>32.862499999999997</v>
      </c>
      <c r="T39" t="str">
        <f t="shared" si="8"/>
        <v>Competitor benchmark, Strong ads, High ad cost</v>
      </c>
      <c r="U39" s="1" t="str">
        <f>IF(Table3[[#This Row],[Final_Recommended_Price]]&gt;Table3[[#This Row],[Min_Price]],"Yes","No")</f>
        <v>No</v>
      </c>
      <c r="V39" s="1" t="str">
        <f t="shared" si="9"/>
        <v>Minimum margin constraint</v>
      </c>
    </row>
    <row r="40" spans="1:22" x14ac:dyDescent="0.3">
      <c r="A40" s="7" t="s">
        <v>90</v>
      </c>
      <c r="B40" s="10">
        <f>IFERROR(INDEX(Pricing_Data[Total_Cost],MATCH(Pricing_model!A40,Pricing_Data[SKU],0)),"")</f>
        <v>22.93</v>
      </c>
      <c r="C40" s="10">
        <f>INDEX(Pricing_Data[Min_Price],MATCH(A40,Pricing_Data[SKU],0))</f>
        <v>28.662499999999998</v>
      </c>
      <c r="D40" s="10">
        <f>INDEX(Pricing_Data[Target_Price],MATCH(Pricing_model!A40,Pricing_Data[SKU],0))</f>
        <v>35.276923076923076</v>
      </c>
      <c r="E40" s="10">
        <f>INDEX(Competitor_Data[Lowest_Competitor_Price],MATCH(Pricing_model!A40,Competitor_Data[SKU],0))</f>
        <v>20.95</v>
      </c>
      <c r="F40" s="10">
        <f>INDEX(Competitor_Data[Highest_Competitor_Price],MATCH(Pricing_model!A40,Competitor_Data[SKU],0))</f>
        <v>32.9</v>
      </c>
      <c r="G40" s="10">
        <f>INDEX(Competitor_Data[Avg_Competitor_Price],MATCH(Pricing_model!A40,Competitor_Data[SKU],0))</f>
        <v>25.8</v>
      </c>
      <c r="H40" s="11">
        <f>INDEX(Inventory_Health__2[days-of-supply],MATCH(Pricing_model!A40,Inventory_Health__2[SKU],0))</f>
        <v>95</v>
      </c>
      <c r="I40" s="11">
        <f>INDEX(Inventory_Health__2[weeks-of-cover-t30],MATCH(Pricing_model!A40,Inventory_Health__2[SKU],0))</f>
        <v>6</v>
      </c>
      <c r="J40" s="1">
        <f>INDEX(Ads_Performance!AF50:AF99,MATCH(Pricing_model!A40,Ads_Performance!AE50:AE99,0))</f>
        <v>35.948862111531582</v>
      </c>
      <c r="K40" s="1">
        <f>INDEX(Ads_Performance!AG50:AG99,MATCH(Pricing_model!A40,Ads_Performance!AE50:AE99,0))</f>
        <v>15.752302686337352</v>
      </c>
      <c r="L40" s="9">
        <f>INDEX(Historical_Sales!O46:O95,MATCH(Pricing_model!A40,Historical_Sales!L46:L95,0))</f>
        <v>0.30355220667384286</v>
      </c>
      <c r="M40" s="10">
        <f t="shared" si="1"/>
        <v>35.276923076923076</v>
      </c>
      <c r="N40" s="10">
        <f t="shared" si="2"/>
        <v>25.8</v>
      </c>
      <c r="O40" s="1">
        <f t="shared" si="3"/>
        <v>0.95</v>
      </c>
      <c r="P40" s="10">
        <f t="shared" si="4"/>
        <v>24.509999999999998</v>
      </c>
      <c r="Q40" s="1">
        <f t="shared" si="5"/>
        <v>0.95</v>
      </c>
      <c r="R40" s="10">
        <f t="shared" si="6"/>
        <v>23.284499999999998</v>
      </c>
      <c r="S40" s="10">
        <f t="shared" si="7"/>
        <v>28.662499999999998</v>
      </c>
      <c r="T40" t="str">
        <f t="shared" si="8"/>
        <v>Competitor benchmark, Strong ads, High ad cost</v>
      </c>
      <c r="U40" s="1" t="str">
        <f>IF(Table3[[#This Row],[Final_Recommended_Price]]&gt;Table3[[#This Row],[Min_Price]],"Yes","No")</f>
        <v>No</v>
      </c>
      <c r="V40" s="1" t="str">
        <f t="shared" si="9"/>
        <v>Minimum margin constraint</v>
      </c>
    </row>
    <row r="41" spans="1:22" x14ac:dyDescent="0.3">
      <c r="A41" s="8" t="s">
        <v>92</v>
      </c>
      <c r="B41" s="10">
        <f>IFERROR(INDEX(Pricing_Data[Total_Cost],MATCH(Pricing_model!A41,Pricing_Data[SKU],0)),"")</f>
        <v>19.670000000000002</v>
      </c>
      <c r="C41" s="10">
        <f>INDEX(Pricing_Data[Min_Price],MATCH(A41,Pricing_Data[SKU],0))</f>
        <v>24.587500000000002</v>
      </c>
      <c r="D41" s="10">
        <f>INDEX(Pricing_Data[Target_Price],MATCH(Pricing_model!A41,Pricing_Data[SKU],0))</f>
        <v>30.261538461538464</v>
      </c>
      <c r="E41" s="10">
        <f>INDEX(Competitor_Data[Lowest_Competitor_Price],MATCH(Pricing_model!A41,Competitor_Data[SKU],0))</f>
        <v>19.95</v>
      </c>
      <c r="F41" s="10">
        <f>INDEX(Competitor_Data[Highest_Competitor_Price],MATCH(Pricing_model!A41,Competitor_Data[SKU],0))</f>
        <v>31.9</v>
      </c>
      <c r="G41" s="10">
        <f>INDEX(Competitor_Data[Avg_Competitor_Price],MATCH(Pricing_model!A41,Competitor_Data[SKU],0))</f>
        <v>24.9</v>
      </c>
      <c r="H41" s="11">
        <f>INDEX(Inventory_Health__2[days-of-supply],MATCH(Pricing_model!A41,Inventory_Health__2[SKU],0))</f>
        <v>84</v>
      </c>
      <c r="I41" s="11">
        <f>INDEX(Inventory_Health__2[weeks-of-cover-t30],MATCH(Pricing_model!A41,Inventory_Health__2[SKU],0))</f>
        <v>6</v>
      </c>
      <c r="J41" s="1">
        <f>INDEX(Ads_Performance!AF51:AF100,MATCH(Pricing_model!A41,Ads_Performance!AE51:AE100,0))</f>
        <v>22.002955978067568</v>
      </c>
      <c r="K41" s="1">
        <f>INDEX(Ads_Performance!AG51:AG100,MATCH(Pricing_model!A41,Ads_Performance!AE51:AE100,0))</f>
        <v>7.6587567286494842</v>
      </c>
      <c r="L41" s="9">
        <f>INDEX(Historical_Sales!O47:O96,MATCH(Pricing_model!A41,Historical_Sales!L47:L96,0))</f>
        <v>0.49971703452178834</v>
      </c>
      <c r="M41" s="10">
        <f t="shared" si="1"/>
        <v>30.261538461538464</v>
      </c>
      <c r="N41" s="10">
        <f t="shared" si="2"/>
        <v>24.9</v>
      </c>
      <c r="O41" s="1">
        <f t="shared" si="3"/>
        <v>1</v>
      </c>
      <c r="P41" s="10">
        <f t="shared" si="4"/>
        <v>24.9</v>
      </c>
      <c r="Q41" s="1">
        <f t="shared" si="5"/>
        <v>1.03</v>
      </c>
      <c r="R41" s="10">
        <f t="shared" si="6"/>
        <v>25.646999999999998</v>
      </c>
      <c r="S41" s="10">
        <f t="shared" si="7"/>
        <v>25.646999999999998</v>
      </c>
      <c r="T41" t="str">
        <f t="shared" si="8"/>
        <v>Competitor benchmark, Strong ads, High ad cost</v>
      </c>
      <c r="U41" s="1" t="str">
        <f>IF(Table3[[#This Row],[Final_Recommended_Price]]&gt;Table3[[#This Row],[Min_Price]],"Yes","No")</f>
        <v>Yes</v>
      </c>
      <c r="V41" s="1" t="str">
        <f t="shared" si="9"/>
        <v>Competitor benchmark</v>
      </c>
    </row>
    <row r="42" spans="1:22" x14ac:dyDescent="0.3">
      <c r="A42" s="7" t="s">
        <v>94</v>
      </c>
      <c r="B42" s="10">
        <f>IFERROR(INDEX(Pricing_Data[Total_Cost],MATCH(Pricing_model!A42,Pricing_Data[SKU],0)),"")</f>
        <v>63.42</v>
      </c>
      <c r="C42" s="10">
        <f>INDEX(Pricing_Data[Min_Price],MATCH(A42,Pricing_Data[SKU],0))</f>
        <v>79.274999999999991</v>
      </c>
      <c r="D42" s="10">
        <f>INDEX(Pricing_Data[Target_Price],MATCH(Pricing_model!A42,Pricing_Data[SKU],0))</f>
        <v>97.569230769230771</v>
      </c>
      <c r="E42" s="10">
        <f>INDEX(Competitor_Data[Lowest_Competitor_Price],MATCH(Pricing_model!A42,Competitor_Data[SKU],0))</f>
        <v>69.95</v>
      </c>
      <c r="F42" s="10">
        <f>INDEX(Competitor_Data[Highest_Competitor_Price],MATCH(Pricing_model!A42,Competitor_Data[SKU],0))</f>
        <v>99.9</v>
      </c>
      <c r="G42" s="10">
        <f>INDEX(Competitor_Data[Avg_Competitor_Price],MATCH(Pricing_model!A42,Competitor_Data[SKU],0))</f>
        <v>82.5</v>
      </c>
      <c r="H42" s="11">
        <f>INDEX(Inventory_Health__2[days-of-supply],MATCH(Pricing_model!A42,Inventory_Health__2[SKU],0))</f>
        <v>75</v>
      </c>
      <c r="I42" s="11">
        <f>INDEX(Inventory_Health__2[weeks-of-cover-t30],MATCH(Pricing_model!A42,Inventory_Health__2[SKU],0))</f>
        <v>6</v>
      </c>
      <c r="J42" s="1">
        <f>INDEX(Ads_Performance!AF52:AF101,MATCH(Pricing_model!A42,Ads_Performance!AE52:AE101,0))</f>
        <v>11.908474312581482</v>
      </c>
      <c r="K42" s="1">
        <f>INDEX(Ads_Performance!AG52:AG101,MATCH(Pricing_model!A42,Ads_Performance!AE52:AE101,0))</f>
        <v>13.133451451177246</v>
      </c>
      <c r="L42" s="9">
        <f>INDEX(Historical_Sales!O48:O97,MATCH(Pricing_model!A42,Historical_Sales!L48:L97,0))</f>
        <v>0.78836754643206253</v>
      </c>
      <c r="M42" s="10">
        <f t="shared" si="1"/>
        <v>97.569230769230771</v>
      </c>
      <c r="N42" s="10">
        <f t="shared" si="2"/>
        <v>82.5</v>
      </c>
      <c r="O42" s="1">
        <f t="shared" si="3"/>
        <v>1</v>
      </c>
      <c r="P42" s="10">
        <f t="shared" si="4"/>
        <v>82.5</v>
      </c>
      <c r="Q42" s="1">
        <f t="shared" si="5"/>
        <v>1.03</v>
      </c>
      <c r="R42" s="10">
        <f t="shared" si="6"/>
        <v>84.975000000000009</v>
      </c>
      <c r="S42" s="10">
        <f t="shared" si="7"/>
        <v>84.975000000000009</v>
      </c>
      <c r="T42" t="str">
        <f t="shared" si="8"/>
        <v>Competitor benchmark, Strong ads, High ad cost</v>
      </c>
      <c r="U42" s="1" t="str">
        <f>IF(Table3[[#This Row],[Final_Recommended_Price]]&gt;Table3[[#This Row],[Min_Price]],"Yes","No")</f>
        <v>Yes</v>
      </c>
      <c r="V42" s="1" t="str">
        <f t="shared" si="9"/>
        <v>Competitor benchmark</v>
      </c>
    </row>
    <row r="43" spans="1:22" x14ac:dyDescent="0.3">
      <c r="A43" s="8" t="s">
        <v>96</v>
      </c>
      <c r="B43" s="10">
        <f>IFERROR(INDEX(Pricing_Data[Total_Cost],MATCH(Pricing_model!A43,Pricing_Data[SKU],0)),"")</f>
        <v>50.79</v>
      </c>
      <c r="C43" s="10">
        <f>INDEX(Pricing_Data[Min_Price],MATCH(A43,Pricing_Data[SKU],0))</f>
        <v>63.487499999999997</v>
      </c>
      <c r="D43" s="10">
        <f>INDEX(Pricing_Data[Target_Price],MATCH(Pricing_model!A43,Pricing_Data[SKU],0))</f>
        <v>78.138461538461542</v>
      </c>
      <c r="E43" s="10">
        <f>INDEX(Competitor_Data[Lowest_Competitor_Price],MATCH(Pricing_model!A43,Competitor_Data[SKU],0))</f>
        <v>64.989999999999995</v>
      </c>
      <c r="F43" s="10">
        <f>INDEX(Competitor_Data[Highest_Competitor_Price],MATCH(Pricing_model!A43,Competitor_Data[SKU],0))</f>
        <v>94.9</v>
      </c>
      <c r="G43" s="10">
        <f>INDEX(Competitor_Data[Avg_Competitor_Price],MATCH(Pricing_model!A43,Competitor_Data[SKU],0))</f>
        <v>76.8</v>
      </c>
      <c r="H43" s="11">
        <f>INDEX(Inventory_Health__2[days-of-supply],MATCH(Pricing_model!A43,Inventory_Health__2[SKU],0))</f>
        <v>86</v>
      </c>
      <c r="I43" s="11">
        <f>INDEX(Inventory_Health__2[weeks-of-cover-t30],MATCH(Pricing_model!A43,Inventory_Health__2[SKU],0))</f>
        <v>10</v>
      </c>
      <c r="J43" s="1">
        <f>INDEX(Ads_Performance!AF53:AF102,MATCH(Pricing_model!A43,Ads_Performance!AE53:AE102,0))</f>
        <v>20.984806339922503</v>
      </c>
      <c r="K43" s="1">
        <f>INDEX(Ads_Performance!AG53:AG102,MATCH(Pricing_model!A43,Ads_Performance!AE53:AE102,0))</f>
        <v>9.5312153634296699</v>
      </c>
      <c r="L43" s="9">
        <f>INDEX(Historical_Sales!O49:O98,MATCH(Pricing_model!A43,Historical_Sales!L49:L98,0))</f>
        <v>0.64412811387900359</v>
      </c>
      <c r="M43" s="10">
        <f t="shared" si="1"/>
        <v>78.138461538461542</v>
      </c>
      <c r="N43" s="10">
        <f t="shared" si="2"/>
        <v>76.8</v>
      </c>
      <c r="O43" s="1">
        <f t="shared" si="3"/>
        <v>1</v>
      </c>
      <c r="P43" s="10">
        <f t="shared" si="4"/>
        <v>76.8</v>
      </c>
      <c r="Q43" s="1">
        <f t="shared" si="5"/>
        <v>1.03</v>
      </c>
      <c r="R43" s="10">
        <f t="shared" si="6"/>
        <v>79.103999999999999</v>
      </c>
      <c r="S43" s="10">
        <f t="shared" si="7"/>
        <v>79.103999999999999</v>
      </c>
      <c r="T43" t="str">
        <f t="shared" si="8"/>
        <v>Overstock, Competitor benchmark, Strong ads, High ad cost</v>
      </c>
      <c r="U43" s="1" t="str">
        <f>IF(Table3[[#This Row],[Final_Recommended_Price]]&gt;Table3[[#This Row],[Min_Price]],"Yes","No")</f>
        <v>Yes</v>
      </c>
      <c r="V43" s="1" t="str">
        <f t="shared" si="9"/>
        <v>Competitor benchmark</v>
      </c>
    </row>
    <row r="44" spans="1:22" x14ac:dyDescent="0.3">
      <c r="A44" s="7" t="s">
        <v>98</v>
      </c>
      <c r="B44" s="10">
        <f>IFERROR(INDEX(Pricing_Data[Total_Cost],MATCH(Pricing_model!A44,Pricing_Data[SKU],0)),"")</f>
        <v>10.81</v>
      </c>
      <c r="C44" s="10">
        <f>INDEX(Pricing_Data[Min_Price],MATCH(A44,Pricing_Data[SKU],0))</f>
        <v>13.512499999999999</v>
      </c>
      <c r="D44" s="10">
        <f>INDEX(Pricing_Data[Target_Price],MATCH(Pricing_model!A44,Pricing_Data[SKU],0))</f>
        <v>16.630769230769232</v>
      </c>
      <c r="E44" s="10">
        <f>INDEX(Competitor_Data[Lowest_Competitor_Price],MATCH(Pricing_model!A44,Competitor_Data[SKU],0))</f>
        <v>11.99</v>
      </c>
      <c r="F44" s="10">
        <f>INDEX(Competitor_Data[Highest_Competitor_Price],MATCH(Pricing_model!A44,Competitor_Data[SKU],0))</f>
        <v>19.899999999999999</v>
      </c>
      <c r="G44" s="10">
        <f>INDEX(Competitor_Data[Avg_Competitor_Price],MATCH(Pricing_model!A44,Competitor_Data[SKU],0))</f>
        <v>14.8</v>
      </c>
      <c r="H44" s="11">
        <f>INDEX(Inventory_Health__2[days-of-supply],MATCH(Pricing_model!A44,Inventory_Health__2[SKU],0))</f>
        <v>74</v>
      </c>
      <c r="I44" s="11">
        <f>INDEX(Inventory_Health__2[weeks-of-cover-t30],MATCH(Pricing_model!A44,Inventory_Health__2[SKU],0))</f>
        <v>4</v>
      </c>
      <c r="J44" s="1">
        <f>INDEX(Ads_Performance!AF54:AF103,MATCH(Pricing_model!A44,Ads_Performance!AE54:AE103,0))</f>
        <v>76.702818162418154</v>
      </c>
      <c r="K44" s="1">
        <f>INDEX(Ads_Performance!AG54:AG103,MATCH(Pricing_model!A44,Ads_Performance!AE54:AE103,0))</f>
        <v>1.6074905254593417</v>
      </c>
      <c r="L44" s="9">
        <f>INDEX(Historical_Sales!O50:O99,MATCH(Pricing_model!A44,Historical_Sales!L50:L99,0))</f>
        <v>0.14743589743589744</v>
      </c>
      <c r="M44" s="10">
        <f t="shared" si="1"/>
        <v>16.630769230769232</v>
      </c>
      <c r="N44" s="10">
        <f t="shared" si="2"/>
        <v>14.8</v>
      </c>
      <c r="O44" s="1">
        <f t="shared" si="3"/>
        <v>1</v>
      </c>
      <c r="P44" s="10">
        <f t="shared" si="4"/>
        <v>14.8</v>
      </c>
      <c r="Q44" s="1">
        <f t="shared" si="5"/>
        <v>0.95</v>
      </c>
      <c r="R44" s="10">
        <f t="shared" si="6"/>
        <v>14.06</v>
      </c>
      <c r="S44" s="10">
        <f t="shared" si="7"/>
        <v>14.06</v>
      </c>
      <c r="T44" t="str">
        <f t="shared" si="8"/>
        <v>Competitor benchmark, High ad cost</v>
      </c>
      <c r="U44" s="1" t="str">
        <f>IF(Table3[[#This Row],[Final_Recommended_Price]]&gt;Table3[[#This Row],[Min_Price]],"Yes","No")</f>
        <v>Yes</v>
      </c>
      <c r="V44" s="1" t="str">
        <f t="shared" si="9"/>
        <v>Competitor benchmark</v>
      </c>
    </row>
    <row r="45" spans="1:22" x14ac:dyDescent="0.3">
      <c r="A45" s="8" t="s">
        <v>100</v>
      </c>
      <c r="B45" s="10">
        <f>IFERROR(INDEX(Pricing_Data[Total_Cost],MATCH(Pricing_model!A45,Pricing_Data[SKU],0)),"")</f>
        <v>9.66</v>
      </c>
      <c r="C45" s="10">
        <f>INDEX(Pricing_Data[Min_Price],MATCH(A45,Pricing_Data[SKU],0))</f>
        <v>12.074999999999999</v>
      </c>
      <c r="D45" s="10">
        <f>INDEX(Pricing_Data[Target_Price],MATCH(Pricing_model!A45,Pricing_Data[SKU],0))</f>
        <v>14.861538461538462</v>
      </c>
      <c r="E45" s="10">
        <f>INDEX(Competitor_Data[Lowest_Competitor_Price],MATCH(Pricing_model!A45,Competitor_Data[SKU],0))</f>
        <v>9.99</v>
      </c>
      <c r="F45" s="10">
        <f>INDEX(Competitor_Data[Highest_Competitor_Price],MATCH(Pricing_model!A45,Competitor_Data[SKU],0))</f>
        <v>17.899999999999999</v>
      </c>
      <c r="G45" s="10" t="str">
        <f>INDEX(Competitor_Data[Avg_Competitor_Price],MATCH(Pricing_model!A45,Competitor_Data[SKU],0))</f>
        <v/>
      </c>
      <c r="H45" s="11">
        <f>INDEX(Inventory_Health__2[days-of-supply],MATCH(Pricing_model!A45,Inventory_Health__2[SKU],0))</f>
        <v>99</v>
      </c>
      <c r="I45" s="11">
        <f>INDEX(Inventory_Health__2[weeks-of-cover-t30],MATCH(Pricing_model!A45,Inventory_Health__2[SKU],0))</f>
        <v>7</v>
      </c>
      <c r="J45" s="1">
        <f>INDEX(Ads_Performance!AF55:AF104,MATCH(Pricing_model!A45,Ads_Performance!AE55:AE104,0))</f>
        <v>25.937288421337506</v>
      </c>
      <c r="K45" s="1">
        <f>INDEX(Ads_Performance!AG55:AG104,MATCH(Pricing_model!A45,Ads_Performance!AE55:AE104,0))</f>
        <v>5.8762181264317315</v>
      </c>
      <c r="L45" s="9">
        <f>INDEX(Historical_Sales!O51:O100,MATCH(Pricing_model!A45,Historical_Sales!L51:L100,0))</f>
        <v>0.14225500526870391</v>
      </c>
      <c r="M45" s="10">
        <f t="shared" si="1"/>
        <v>14.861538461538462</v>
      </c>
      <c r="N45" s="10">
        <f t="shared" si="2"/>
        <v>14.861538461538462</v>
      </c>
      <c r="O45" s="1">
        <f t="shared" si="3"/>
        <v>0.95</v>
      </c>
      <c r="P45" s="10">
        <f t="shared" si="4"/>
        <v>14.118461538461538</v>
      </c>
      <c r="Q45" s="1">
        <f t="shared" si="5"/>
        <v>1</v>
      </c>
      <c r="R45" s="10">
        <f t="shared" si="6"/>
        <v>14.118461538461538</v>
      </c>
      <c r="S45" s="10">
        <f t="shared" si="7"/>
        <v>14.118461538461538</v>
      </c>
      <c r="T45" t="str">
        <f t="shared" si="8"/>
        <v>Strong ads, High ad cost</v>
      </c>
      <c r="U45" s="1" t="str">
        <f>IF(Table3[[#This Row],[Final_Recommended_Price]]&gt;Table3[[#This Row],[Min_Price]],"Yes","No")</f>
        <v>Yes</v>
      </c>
      <c r="V45" s="1" t="str">
        <f t="shared" si="9"/>
        <v>Overstock</v>
      </c>
    </row>
    <row r="46" spans="1:22" x14ac:dyDescent="0.3">
      <c r="A46" s="7" t="s">
        <v>102</v>
      </c>
      <c r="B46" s="10">
        <f>IFERROR(INDEX(Pricing_Data[Total_Cost],MATCH(Pricing_model!A46,Pricing_Data[SKU],0)),"")</f>
        <v>25.68</v>
      </c>
      <c r="C46" s="10">
        <f>INDEX(Pricing_Data[Min_Price],MATCH(A46,Pricing_Data[SKU],0))</f>
        <v>32.099999999999994</v>
      </c>
      <c r="D46" s="10">
        <f>INDEX(Pricing_Data[Target_Price],MATCH(Pricing_model!A46,Pricing_Data[SKU],0))</f>
        <v>39.507692307692309</v>
      </c>
      <c r="E46" s="10">
        <f>INDEX(Competitor_Data[Lowest_Competitor_Price],MATCH(Pricing_model!A46,Competitor_Data[SKU],0))</f>
        <v>25.95</v>
      </c>
      <c r="F46" s="10">
        <f>INDEX(Competitor_Data[Highest_Competitor_Price],MATCH(Pricing_model!A46,Competitor_Data[SKU],0))</f>
        <v>39.9</v>
      </c>
      <c r="G46" s="10">
        <f>INDEX(Competitor_Data[Avg_Competitor_Price],MATCH(Pricing_model!A46,Competitor_Data[SKU],0))</f>
        <v>31.4</v>
      </c>
      <c r="H46" s="11">
        <f>INDEX(Inventory_Health__2[days-of-supply],MATCH(Pricing_model!A46,Inventory_Health__2[SKU],0))</f>
        <v>63</v>
      </c>
      <c r="I46" s="11">
        <f>INDEX(Inventory_Health__2[weeks-of-cover-t30],MATCH(Pricing_model!A46,Inventory_Health__2[SKU],0))</f>
        <v>8</v>
      </c>
      <c r="J46" s="1">
        <f>INDEX(Ads_Performance!AF56:AF105,MATCH(Pricing_model!A46,Ads_Performance!AE56:AE105,0))</f>
        <v>15.221962094410255</v>
      </c>
      <c r="K46" s="1">
        <f>INDEX(Ads_Performance!AG56:AG105,MATCH(Pricing_model!A46,Ads_Performance!AE56:AE105,0))</f>
        <v>16.043456298922074</v>
      </c>
      <c r="L46" s="9">
        <f>INDEX(Historical_Sales!O52:O101,MATCH(Pricing_model!A46,Historical_Sales!L52:L101,0))</f>
        <v>0.42517814726840852</v>
      </c>
      <c r="M46" s="10">
        <f t="shared" si="1"/>
        <v>39.507692307692309</v>
      </c>
      <c r="N46" s="10">
        <f t="shared" si="2"/>
        <v>31.4</v>
      </c>
      <c r="O46" s="1">
        <f t="shared" si="3"/>
        <v>1</v>
      </c>
      <c r="P46" s="10">
        <f t="shared" si="4"/>
        <v>31.4</v>
      </c>
      <c r="Q46" s="1">
        <f t="shared" si="5"/>
        <v>1.03</v>
      </c>
      <c r="R46" s="10">
        <f t="shared" si="6"/>
        <v>32.341999999999999</v>
      </c>
      <c r="S46" s="10">
        <f t="shared" si="7"/>
        <v>32.341999999999999</v>
      </c>
      <c r="T46" t="str">
        <f t="shared" si="8"/>
        <v>Competitor benchmark, Strong ads, High ad cost</v>
      </c>
      <c r="U46" s="1" t="str">
        <f>IF(Table3[[#This Row],[Final_Recommended_Price]]&gt;Table3[[#This Row],[Min_Price]],"Yes","No")</f>
        <v>Yes</v>
      </c>
      <c r="V46" s="1" t="str">
        <f t="shared" si="9"/>
        <v>Competitor benchmark</v>
      </c>
    </row>
    <row r="47" spans="1:22" x14ac:dyDescent="0.3">
      <c r="A47" s="8" t="s">
        <v>104</v>
      </c>
      <c r="B47" s="10">
        <f>IFERROR(INDEX(Pricing_Data[Total_Cost],MATCH(Pricing_model!A47,Pricing_Data[SKU],0)),"")</f>
        <v>20.990000000000002</v>
      </c>
      <c r="C47" s="10">
        <f>INDEX(Pricing_Data[Min_Price],MATCH(A47,Pricing_Data[SKU],0))</f>
        <v>26.237500000000001</v>
      </c>
      <c r="D47" s="10">
        <f>INDEX(Pricing_Data[Target_Price],MATCH(Pricing_model!A47,Pricing_Data[SKU],0))</f>
        <v>32.292307692307695</v>
      </c>
      <c r="E47" s="10">
        <f>INDEX(Competitor_Data[Lowest_Competitor_Price],MATCH(Pricing_model!A47,Competitor_Data[SKU],0))</f>
        <v>23.95</v>
      </c>
      <c r="F47" s="10">
        <f>INDEX(Competitor_Data[Highest_Competitor_Price],MATCH(Pricing_model!A47,Competitor_Data[SKU],0))</f>
        <v>36.9</v>
      </c>
      <c r="G47" s="10">
        <f>INDEX(Competitor_Data[Avg_Competitor_Price],MATCH(Pricing_model!A47,Competitor_Data[SKU],0))</f>
        <v>28.9</v>
      </c>
      <c r="H47" s="11">
        <f>INDEX(Inventory_Health__2[days-of-supply],MATCH(Pricing_model!A47,Inventory_Health__2[SKU],0))</f>
        <v>103</v>
      </c>
      <c r="I47" s="11">
        <f>INDEX(Inventory_Health__2[weeks-of-cover-t30],MATCH(Pricing_model!A47,Inventory_Health__2[SKU],0))</f>
        <v>8</v>
      </c>
      <c r="J47" s="1">
        <f>INDEX(Ads_Performance!AF57:AF106,MATCH(Pricing_model!A47,Ads_Performance!AE57:AE106,0))</f>
        <v>18.26584163845833</v>
      </c>
      <c r="K47" s="1">
        <f>INDEX(Ads_Performance!AG57:AG106,MATCH(Pricing_model!A47,Ads_Performance!AE57:AE106,0))</f>
        <v>3.6313231138051956</v>
      </c>
      <c r="L47" s="9">
        <f>INDEX(Historical_Sales!O53:O102,MATCH(Pricing_model!A47,Historical_Sales!L53:L102,0))</f>
        <v>0.29173693086003372</v>
      </c>
      <c r="M47" s="10">
        <f t="shared" si="1"/>
        <v>32.292307692307695</v>
      </c>
      <c r="N47" s="10">
        <f t="shared" si="2"/>
        <v>28.9</v>
      </c>
      <c r="O47" s="1">
        <f t="shared" si="3"/>
        <v>0.95</v>
      </c>
      <c r="P47" s="10">
        <f t="shared" si="4"/>
        <v>27.454999999999998</v>
      </c>
      <c r="Q47" s="1">
        <f t="shared" si="5"/>
        <v>1</v>
      </c>
      <c r="R47" s="10">
        <f t="shared" si="6"/>
        <v>27.454999999999998</v>
      </c>
      <c r="S47" s="10">
        <f t="shared" si="7"/>
        <v>27.454999999999998</v>
      </c>
      <c r="T47" t="str">
        <f t="shared" si="8"/>
        <v>Competitor benchmark, Strong ads, High ad cost</v>
      </c>
      <c r="U47" s="1" t="str">
        <f>IF(Table3[[#This Row],[Final_Recommended_Price]]&gt;Table3[[#This Row],[Min_Price]],"Yes","No")</f>
        <v>Yes</v>
      </c>
      <c r="V47" s="1" t="str">
        <f t="shared" si="9"/>
        <v>Competitor benchmark</v>
      </c>
    </row>
    <row r="48" spans="1:22" x14ac:dyDescent="0.3">
      <c r="A48" s="7" t="s">
        <v>106</v>
      </c>
      <c r="B48" s="10">
        <f>IFERROR(INDEX(Pricing_Data[Total_Cost],MATCH(Pricing_model!A48,Pricing_Data[SKU],0)),"")</f>
        <v>55.34</v>
      </c>
      <c r="C48" s="10">
        <f>INDEX(Pricing_Data[Min_Price],MATCH(A48,Pricing_Data[SKU],0))</f>
        <v>69.174999999999997</v>
      </c>
      <c r="D48" s="10">
        <f>INDEX(Pricing_Data[Target_Price],MATCH(Pricing_model!A48,Pricing_Data[SKU],0))</f>
        <v>85.138461538461542</v>
      </c>
      <c r="E48" s="10">
        <f>INDEX(Competitor_Data[Lowest_Competitor_Price],MATCH(Pricing_model!A48,Competitor_Data[SKU],0))</f>
        <v>67.989999999999995</v>
      </c>
      <c r="F48" s="10">
        <f>INDEX(Competitor_Data[Highest_Competitor_Price],MATCH(Pricing_model!A48,Competitor_Data[SKU],0))</f>
        <v>98.9</v>
      </c>
      <c r="G48" s="10">
        <f>INDEX(Competitor_Data[Avg_Competitor_Price],MATCH(Pricing_model!A48,Competitor_Data[SKU],0))</f>
        <v>80.400000000000006</v>
      </c>
      <c r="H48" s="11">
        <f>INDEX(Inventory_Health__2[days-of-supply],MATCH(Pricing_model!A48,Inventory_Health__2[SKU],0))</f>
        <v>89</v>
      </c>
      <c r="I48" s="11">
        <f>INDEX(Inventory_Health__2[weeks-of-cover-t30],MATCH(Pricing_model!A48,Inventory_Health__2[SKU],0))</f>
        <v>17</v>
      </c>
      <c r="J48" s="1">
        <f>INDEX(Ads_Performance!AF58:AF107,MATCH(Pricing_model!A48,Ads_Performance!AE58:AE107,0))</f>
        <v>9.8930437500319997</v>
      </c>
      <c r="K48" s="1">
        <f>INDEX(Ads_Performance!AG58:AG107,MATCH(Pricing_model!A48,Ads_Performance!AE58:AE107,0))</f>
        <v>11.574951621278689</v>
      </c>
      <c r="L48" s="9">
        <f>INDEX(Historical_Sales!O54:O103,MATCH(Pricing_model!A48,Historical_Sales!L54:L103,0))</f>
        <v>0.48188976377952758</v>
      </c>
      <c r="M48" s="10">
        <f t="shared" si="1"/>
        <v>85.138461538461542</v>
      </c>
      <c r="N48" s="10">
        <f t="shared" si="2"/>
        <v>80.400000000000006</v>
      </c>
      <c r="O48" s="1">
        <f t="shared" si="3"/>
        <v>0.95</v>
      </c>
      <c r="P48" s="10">
        <f t="shared" si="4"/>
        <v>76.38</v>
      </c>
      <c r="Q48" s="1">
        <f t="shared" si="5"/>
        <v>1.03</v>
      </c>
      <c r="R48" s="10">
        <f t="shared" si="6"/>
        <v>78.671399999999991</v>
      </c>
      <c r="S48" s="10">
        <f t="shared" si="7"/>
        <v>78.671399999999991</v>
      </c>
      <c r="T48" t="str">
        <f t="shared" si="8"/>
        <v>Overstock, Competitor benchmark, Strong ads, High ad cost</v>
      </c>
      <c r="U48" s="1" t="str">
        <f>IF(Table3[[#This Row],[Final_Recommended_Price]]&gt;Table3[[#This Row],[Min_Price]],"Yes","No")</f>
        <v>Yes</v>
      </c>
      <c r="V48" s="1" t="str">
        <f t="shared" si="9"/>
        <v>Competitor benchmark</v>
      </c>
    </row>
    <row r="49" spans="1:22" x14ac:dyDescent="0.3">
      <c r="A49" s="8" t="s">
        <v>108</v>
      </c>
      <c r="B49" s="10">
        <f>IFERROR(INDEX(Pricing_Data[Total_Cost],MATCH(Pricing_model!A49,Pricing_Data[SKU],0)),"")</f>
        <v>68.98</v>
      </c>
      <c r="C49" s="10">
        <f>INDEX(Pricing_Data[Min_Price],MATCH(A49,Pricing_Data[SKU],0))</f>
        <v>86.224999999999994</v>
      </c>
      <c r="D49" s="10">
        <f>INDEX(Pricing_Data[Target_Price],MATCH(Pricing_model!A49,Pricing_Data[SKU],0))</f>
        <v>106.12307692307692</v>
      </c>
      <c r="E49" s="10">
        <f>INDEX(Competitor_Data[Lowest_Competitor_Price],MATCH(Pricing_model!A49,Competitor_Data[SKU],0))</f>
        <v>74.95</v>
      </c>
      <c r="F49" s="10">
        <f>INDEX(Competitor_Data[Highest_Competitor_Price],MATCH(Pricing_model!A49,Competitor_Data[SKU],0))</f>
        <v>109.9</v>
      </c>
      <c r="G49" s="10">
        <f>INDEX(Competitor_Data[Avg_Competitor_Price],MATCH(Pricing_model!A49,Competitor_Data[SKU],0))</f>
        <v>88.2</v>
      </c>
      <c r="H49" s="11">
        <f>INDEX(Inventory_Health__2[days-of-supply],MATCH(Pricing_model!A49,Inventory_Health__2[SKU],0))</f>
        <v>84</v>
      </c>
      <c r="I49" s="11">
        <f>INDEX(Inventory_Health__2[weeks-of-cover-t30],MATCH(Pricing_model!A49,Inventory_Health__2[SKU],0))</f>
        <v>11</v>
      </c>
      <c r="J49" s="1">
        <f>INDEX(Ads_Performance!AF59:AF108,MATCH(Pricing_model!A49,Ads_Performance!AE59:AE108,0))</f>
        <v>14.015363631251612</v>
      </c>
      <c r="K49" s="1">
        <f>INDEX(Ads_Performance!AG59:AG108,MATCH(Pricing_model!A49,Ads_Performance!AE59:AE108,0))</f>
        <v>9.3063030989687494</v>
      </c>
      <c r="L49" s="9">
        <f>INDEX(Historical_Sales!O55:O104,MATCH(Pricing_model!A49,Historical_Sales!L55:L104,0))</f>
        <v>0.38348868175765644</v>
      </c>
      <c r="M49" s="10">
        <f t="shared" si="1"/>
        <v>106.12307692307692</v>
      </c>
      <c r="N49" s="10">
        <f t="shared" si="2"/>
        <v>88.2</v>
      </c>
      <c r="O49" s="1">
        <f t="shared" si="3"/>
        <v>0.95</v>
      </c>
      <c r="P49" s="10">
        <f t="shared" si="4"/>
        <v>83.789999999999992</v>
      </c>
      <c r="Q49" s="1">
        <f t="shared" si="5"/>
        <v>1.03</v>
      </c>
      <c r="R49" s="10">
        <f t="shared" si="6"/>
        <v>86.303699999999992</v>
      </c>
      <c r="S49" s="10">
        <f t="shared" si="7"/>
        <v>86.303699999999992</v>
      </c>
      <c r="T49" t="str">
        <f t="shared" si="8"/>
        <v>Overstock, Competitor benchmark, Strong ads, High ad cost</v>
      </c>
      <c r="U49" s="1" t="str">
        <f>IF(Table3[[#This Row],[Final_Recommended_Price]]&gt;Table3[[#This Row],[Min_Price]],"Yes","No")</f>
        <v>Yes</v>
      </c>
      <c r="V49" s="1" t="str">
        <f t="shared" si="9"/>
        <v>Competitor benchmark</v>
      </c>
    </row>
    <row r="50" spans="1:22" x14ac:dyDescent="0.3">
      <c r="A50" s="7" t="s">
        <v>110</v>
      </c>
      <c r="B50" s="10">
        <f>IFERROR(INDEX(Pricing_Data[Total_Cost],MATCH(Pricing_model!A50,Pricing_Data[SKU],0)),"")</f>
        <v>30.560000000000002</v>
      </c>
      <c r="C50" s="10">
        <f>INDEX(Pricing_Data[Min_Price],MATCH(A50,Pricing_Data[SKU],0))</f>
        <v>38.200000000000003</v>
      </c>
      <c r="D50" s="10">
        <f>INDEX(Pricing_Data[Target_Price],MATCH(Pricing_model!A50,Pricing_Data[SKU],0))</f>
        <v>47.015384615384619</v>
      </c>
      <c r="E50" s="10">
        <f>INDEX(Competitor_Data[Lowest_Competitor_Price],MATCH(Pricing_model!A50,Competitor_Data[SKU],0))</f>
        <v>27.95</v>
      </c>
      <c r="F50" s="10">
        <f>INDEX(Competitor_Data[Highest_Competitor_Price],MATCH(Pricing_model!A50,Competitor_Data[SKU],0))</f>
        <v>41.9</v>
      </c>
      <c r="G50" s="10">
        <f>INDEX(Competitor_Data[Avg_Competitor_Price],MATCH(Pricing_model!A50,Competitor_Data[SKU],0))</f>
        <v>33.1</v>
      </c>
      <c r="H50" s="11">
        <f>INDEX(Inventory_Health__2[days-of-supply],MATCH(Pricing_model!A50,Inventory_Health__2[SKU],0))</f>
        <v>40</v>
      </c>
      <c r="I50" s="11">
        <f>INDEX(Inventory_Health__2[weeks-of-cover-t30],MATCH(Pricing_model!A50,Inventory_Health__2[SKU],0))</f>
        <v>5</v>
      </c>
      <c r="J50" s="1">
        <f>INDEX(Ads_Performance!AF60:AF109,MATCH(Pricing_model!A50,Ads_Performance!AE60:AE109,0))</f>
        <v>13.676930435055558</v>
      </c>
      <c r="K50" s="1">
        <f>INDEX(Ads_Performance!AG60:AG109,MATCH(Pricing_model!A50,Ads_Performance!AE60:AE109,0))</f>
        <v>5.4294371763797482</v>
      </c>
      <c r="L50" s="9">
        <f>INDEX(Historical_Sales!O56:O105,MATCH(Pricing_model!A50,Historical_Sales!L56:L105,0))</f>
        <v>0.17343678685531722</v>
      </c>
      <c r="M50" s="10">
        <f t="shared" si="1"/>
        <v>47.015384615384619</v>
      </c>
      <c r="N50" s="10">
        <f t="shared" si="2"/>
        <v>33.1</v>
      </c>
      <c r="O50" s="1">
        <f t="shared" si="3"/>
        <v>1.05</v>
      </c>
      <c r="P50" s="10">
        <f t="shared" si="4"/>
        <v>34.755000000000003</v>
      </c>
      <c r="Q50" s="1">
        <f t="shared" si="5"/>
        <v>1</v>
      </c>
      <c r="R50" s="10">
        <f t="shared" si="6"/>
        <v>34.755000000000003</v>
      </c>
      <c r="S50" s="10">
        <f t="shared" si="7"/>
        <v>38.200000000000003</v>
      </c>
      <c r="T50" t="str">
        <f t="shared" si="8"/>
        <v>Competitor benchmark, Strong ads, High ad cost</v>
      </c>
      <c r="U50" s="1" t="str">
        <f>IF(Table3[[#This Row],[Final_Recommended_Price]]&gt;Table3[[#This Row],[Min_Price]],"Yes","No")</f>
        <v>No</v>
      </c>
      <c r="V50" s="1" t="str">
        <f t="shared" si="9"/>
        <v>Minimum margin constraint</v>
      </c>
    </row>
    <row r="51" spans="1:22" x14ac:dyDescent="0.3">
      <c r="A51" s="8" t="s">
        <v>112</v>
      </c>
      <c r="B51" s="10">
        <f>IFERROR(INDEX(Pricing_Data[Total_Cost],MATCH(Pricing_model!A51,Pricing_Data[SKU],0)),"")</f>
        <v>27.6</v>
      </c>
      <c r="C51" s="10">
        <f>INDEX(Pricing_Data[Min_Price],MATCH(A51,Pricing_Data[SKU],0))</f>
        <v>34.5</v>
      </c>
      <c r="D51" s="10">
        <f>INDEX(Pricing_Data[Target_Price],MATCH(Pricing_model!A51,Pricing_Data[SKU],0))</f>
        <v>42.46153846153846</v>
      </c>
      <c r="E51" s="10">
        <f>INDEX(Competitor_Data[Lowest_Competitor_Price],MATCH(Pricing_model!A51,Competitor_Data[SKU],0))</f>
        <v>24.95</v>
      </c>
      <c r="F51" s="10">
        <f>INDEX(Competitor_Data[Highest_Competitor_Price],MATCH(Pricing_model!A51,Competitor_Data[SKU],0))</f>
        <v>38.9</v>
      </c>
      <c r="G51" s="10">
        <f>INDEX(Competitor_Data[Avg_Competitor_Price],MATCH(Pricing_model!A51,Competitor_Data[SKU],0))</f>
        <v>30.2</v>
      </c>
      <c r="H51" s="11">
        <f>INDEX(Inventory_Health__2[days-of-supply],MATCH(Pricing_model!A51,Inventory_Health__2[SKU],0))</f>
        <v>49</v>
      </c>
      <c r="I51" s="11">
        <f>INDEX(Inventory_Health__2[weeks-of-cover-t30],MATCH(Pricing_model!A51,Inventory_Health__2[SKU],0))</f>
        <v>3</v>
      </c>
      <c r="J51" s="1">
        <f>INDEX(Ads_Performance!AF61:AF110,MATCH(Pricing_model!A51,Ads_Performance!AE61:AE110,0))</f>
        <v>12.421240351232175</v>
      </c>
      <c r="K51" s="1">
        <f>INDEX(Ads_Performance!AG61:AG110,MATCH(Pricing_model!A51,Ads_Performance!AE61:AE110,0))</f>
        <v>6.8990699570849685</v>
      </c>
      <c r="L51" s="9">
        <f>INDEX(Historical_Sales!O57:O106,MATCH(Pricing_model!A51,Historical_Sales!L57:L106,0))</f>
        <v>0.2002218524681087</v>
      </c>
      <c r="M51" s="10">
        <f t="shared" si="1"/>
        <v>42.46153846153846</v>
      </c>
      <c r="N51" s="10">
        <f t="shared" si="2"/>
        <v>30.2</v>
      </c>
      <c r="O51" s="1">
        <f t="shared" si="3"/>
        <v>1</v>
      </c>
      <c r="P51" s="10">
        <f t="shared" si="4"/>
        <v>30.2</v>
      </c>
      <c r="Q51" s="1">
        <f t="shared" si="5"/>
        <v>1</v>
      </c>
      <c r="R51" s="10">
        <f t="shared" si="6"/>
        <v>30.2</v>
      </c>
      <c r="S51" s="10">
        <f t="shared" si="7"/>
        <v>34.5</v>
      </c>
      <c r="T51" t="str">
        <f t="shared" si="8"/>
        <v>Competitor benchmark, Strong ads, High ad cost</v>
      </c>
      <c r="U51" s="1" t="str">
        <f>IF(Table3[[#This Row],[Final_Recommended_Price]]&gt;Table3[[#This Row],[Min_Price]],"Yes","No")</f>
        <v>No</v>
      </c>
      <c r="V51" s="1" t="str">
        <f t="shared" si="9"/>
        <v>Minimum margin constraint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06C2-0ADA-44DC-AB44-45FF5DF14865}">
  <dimension ref="A1:I51"/>
  <sheetViews>
    <sheetView tabSelected="1" zoomScale="82" workbookViewId="0">
      <selection activeCell="O21" sqref="O21"/>
    </sheetView>
  </sheetViews>
  <sheetFormatPr defaultRowHeight="14.4" x14ac:dyDescent="0.3"/>
  <cols>
    <col min="1" max="1" width="6.88671875" bestFit="1" customWidth="1"/>
    <col min="2" max="2" width="15.21875" bestFit="1" customWidth="1"/>
    <col min="3" max="3" width="27.44140625" bestFit="1" customWidth="1"/>
    <col min="4" max="4" width="31" bestFit="1" customWidth="1"/>
    <col min="5" max="5" width="12.109375" bestFit="1" customWidth="1"/>
    <col min="6" max="6" width="25.21875" bestFit="1" customWidth="1"/>
    <col min="7" max="7" width="24.6640625" bestFit="1" customWidth="1"/>
    <col min="8" max="8" width="23.5546875" bestFit="1" customWidth="1"/>
    <col min="9" max="9" width="13.77734375" bestFit="1" customWidth="1"/>
  </cols>
  <sheetData>
    <row r="1" spans="1:9" x14ac:dyDescent="0.3">
      <c r="A1" t="s">
        <v>0</v>
      </c>
      <c r="B1" t="s">
        <v>8</v>
      </c>
      <c r="C1" t="s">
        <v>261</v>
      </c>
      <c r="D1" t="s">
        <v>264</v>
      </c>
      <c r="E1" t="s">
        <v>115</v>
      </c>
      <c r="F1" t="s">
        <v>263</v>
      </c>
      <c r="G1" t="s">
        <v>265</v>
      </c>
      <c r="H1" t="s">
        <v>266</v>
      </c>
      <c r="I1" t="s">
        <v>318</v>
      </c>
    </row>
    <row r="2" spans="1:9" x14ac:dyDescent="0.3">
      <c r="A2" t="str">
        <f>Pricing_Data[[#This Row],[SKU]]</f>
        <v>MN-01</v>
      </c>
      <c r="B2" s="10">
        <f>Pricing_Data[[#This Row],[Current_Price]]</f>
        <v>38.9</v>
      </c>
      <c r="C2" s="10">
        <f>Table3[[#This Row],[Final_Recommended_Price]]</f>
        <v>40.374999999999993</v>
      </c>
      <c r="D2" s="10">
        <f>C2-B2</f>
        <v>1.4749999999999943</v>
      </c>
      <c r="E2" s="1">
        <f>Pricing_Data[[#This Row],[Min_Price]]</f>
        <v>40.374999999999993</v>
      </c>
      <c r="F2" s="1" t="str">
        <f>Table3[[#This Row],[Price_Increase_Potential]]</f>
        <v>No</v>
      </c>
      <c r="G2" s="1" t="str">
        <f>Table3[[#This Row],[Primary_Pricing_Driver]]</f>
        <v>Minimum margin constraint</v>
      </c>
      <c r="H2" t="str">
        <f>IF(
   G2="Minimum margin constraint",
   "Hold price (margin floor)",
   IF(
      C2 &gt; B2,
      "Increase price",
      IF(
         C2 &lt; B2,
         "Decrease price",
         "Hold price"
      )
   )
)</f>
        <v>Hold price (margin floor)</v>
      </c>
      <c r="I2" s="1" t="str">
        <f>INDEX(Returns_Data[Return_Risk],MATCH(Table8[[#This Row],[SKU]],Returns_Data[SKU],0))</f>
        <v>Low Risk</v>
      </c>
    </row>
    <row r="3" spans="1:9" x14ac:dyDescent="0.3">
      <c r="A3" t="str">
        <f>Pricing_Data[[#This Row],[SKU]]</f>
        <v>MN-02</v>
      </c>
      <c r="B3" s="10">
        <f>Pricing_Data[[#This Row],[Current_Price]]</f>
        <v>33.9</v>
      </c>
      <c r="C3" s="10">
        <f>Table3[[#This Row],[Final_Recommended_Price]]</f>
        <v>33.25</v>
      </c>
      <c r="D3" s="10">
        <f t="shared" ref="D3:D51" si="0">C3-B3</f>
        <v>-0.64999999999999858</v>
      </c>
      <c r="E3" s="1">
        <f>Pricing_Data[[#This Row],[Min_Price]]</f>
        <v>33.25</v>
      </c>
      <c r="F3" s="1" t="str">
        <f>Table3[[#This Row],[Price_Increase_Potential]]</f>
        <v>No</v>
      </c>
      <c r="G3" s="1" t="str">
        <f>Table3[[#This Row],[Primary_Pricing_Driver]]</f>
        <v>Minimum margin constraint</v>
      </c>
      <c r="H3" t="str">
        <f t="shared" ref="H3:H51" si="1">IF(
   G3="Minimum margin constraint",
   "Hold price (margin floor)",
   IF(
      C3 &gt; B3,
      "Increase price",
      IF(
         C3 &lt; B3,
         "Decrease price",
         "Hold price"
      )
   )
)</f>
        <v>Hold price (margin floor)</v>
      </c>
      <c r="I3" s="1" t="str">
        <f>INDEX(Returns_Data[Return_Risk],MATCH(Table8[[#This Row],[SKU]],Returns_Data[SKU],0))</f>
        <v>Low Risk</v>
      </c>
    </row>
    <row r="4" spans="1:9" x14ac:dyDescent="0.3">
      <c r="A4" t="str">
        <f>Pricing_Data[[#This Row],[SKU]]</f>
        <v>MN-03</v>
      </c>
      <c r="B4" s="10">
        <f>Pricing_Data[[#This Row],[Current_Price]]</f>
        <v>34.9</v>
      </c>
      <c r="C4" s="10">
        <f>Table3[[#This Row],[Final_Recommended_Price]]</f>
        <v>37.537500000000001</v>
      </c>
      <c r="D4" s="10">
        <f t="shared" si="0"/>
        <v>2.6375000000000028</v>
      </c>
      <c r="E4" s="1">
        <f>Pricing_Data[[#This Row],[Min_Price]]</f>
        <v>37.537500000000001</v>
      </c>
      <c r="F4" s="1" t="str">
        <f>Table3[[#This Row],[Price_Increase_Potential]]</f>
        <v>No</v>
      </c>
      <c r="G4" s="1" t="str">
        <f>Table3[[#This Row],[Primary_Pricing_Driver]]</f>
        <v>Minimum margin constraint</v>
      </c>
      <c r="H4" t="str">
        <f t="shared" si="1"/>
        <v>Hold price (margin floor)</v>
      </c>
      <c r="I4" s="1" t="str">
        <f>INDEX(Returns_Data[Return_Risk],MATCH(Table8[[#This Row],[SKU]],Returns_Data[SKU],0))</f>
        <v>Low Risk</v>
      </c>
    </row>
    <row r="5" spans="1:9" x14ac:dyDescent="0.3">
      <c r="A5" t="str">
        <f>Pricing_Data[[#This Row],[SKU]]</f>
        <v>MN-04</v>
      </c>
      <c r="B5" s="10">
        <f>Pricing_Data[[#This Row],[Current_Price]]</f>
        <v>29.9</v>
      </c>
      <c r="C5" s="10">
        <f>Table3[[#This Row],[Final_Recommended_Price]]</f>
        <v>32.424999999999997</v>
      </c>
      <c r="D5" s="10">
        <f t="shared" si="0"/>
        <v>2.5249999999999986</v>
      </c>
      <c r="E5" s="1">
        <f>Pricing_Data[[#This Row],[Min_Price]]</f>
        <v>32.424999999999997</v>
      </c>
      <c r="F5" s="1" t="str">
        <f>Table3[[#This Row],[Price_Increase_Potential]]</f>
        <v>No</v>
      </c>
      <c r="G5" s="1" t="str">
        <f>Table3[[#This Row],[Primary_Pricing_Driver]]</f>
        <v>Minimum margin constraint</v>
      </c>
      <c r="H5" t="str">
        <f t="shared" si="1"/>
        <v>Hold price (margin floor)</v>
      </c>
      <c r="I5" s="1" t="str">
        <f>INDEX(Returns_Data[Return_Risk],MATCH(Table8[[#This Row],[SKU]],Returns_Data[SKU],0))</f>
        <v>Low Risk</v>
      </c>
    </row>
    <row r="6" spans="1:9" x14ac:dyDescent="0.3">
      <c r="A6" t="str">
        <f>Pricing_Data[[#This Row],[SKU]]</f>
        <v>MN-05</v>
      </c>
      <c r="B6" s="10">
        <f>Pricing_Data[[#This Row],[Current_Price]]</f>
        <v>21.9</v>
      </c>
      <c r="C6" s="10">
        <f>Table3[[#This Row],[Final_Recommended_Price]]</f>
        <v>34.360000000000007</v>
      </c>
      <c r="D6" s="10">
        <f t="shared" si="0"/>
        <v>12.460000000000008</v>
      </c>
      <c r="E6" s="1">
        <f>Pricing_Data[[#This Row],[Min_Price]]</f>
        <v>34.360000000000007</v>
      </c>
      <c r="F6" s="1" t="str">
        <f>Table3[[#This Row],[Price_Increase_Potential]]</f>
        <v>No</v>
      </c>
      <c r="G6" s="1" t="str">
        <f>Table3[[#This Row],[Primary_Pricing_Driver]]</f>
        <v>Minimum margin constraint</v>
      </c>
      <c r="H6" t="str">
        <f t="shared" si="1"/>
        <v>Hold price (margin floor)</v>
      </c>
      <c r="I6" s="1" t="str">
        <f>INDEX(Returns_Data[Return_Risk],MATCH(Table8[[#This Row],[SKU]],Returns_Data[SKU],0))</f>
        <v>Low Risk</v>
      </c>
    </row>
    <row r="7" spans="1:9" x14ac:dyDescent="0.3">
      <c r="A7" t="str">
        <f>Pricing_Data[[#This Row],[SKU]]</f>
        <v>MN-06</v>
      </c>
      <c r="B7" s="10">
        <f>Pricing_Data[[#This Row],[Current_Price]]</f>
        <v>14.95</v>
      </c>
      <c r="C7" s="10">
        <f>Table3[[#This Row],[Final_Recommended_Price]]</f>
        <v>19.16</v>
      </c>
      <c r="D7" s="10">
        <f t="shared" si="0"/>
        <v>4.2100000000000009</v>
      </c>
      <c r="E7" s="1">
        <f>Pricing_Data[[#This Row],[Min_Price]]</f>
        <v>19.16</v>
      </c>
      <c r="F7" s="1" t="str">
        <f>Table3[[#This Row],[Price_Increase_Potential]]</f>
        <v>No</v>
      </c>
      <c r="G7" s="1" t="str">
        <f>Table3[[#This Row],[Primary_Pricing_Driver]]</f>
        <v>Minimum margin constraint</v>
      </c>
      <c r="H7" t="str">
        <f t="shared" si="1"/>
        <v>Hold price (margin floor)</v>
      </c>
      <c r="I7" s="1" t="str">
        <f>INDEX(Returns_Data[Return_Risk],MATCH(Table8[[#This Row],[SKU]],Returns_Data[SKU],0))</f>
        <v>Low Risk</v>
      </c>
    </row>
    <row r="8" spans="1:9" x14ac:dyDescent="0.3">
      <c r="A8" t="str">
        <f>Pricing_Data[[#This Row],[SKU]]</f>
        <v>MN-07</v>
      </c>
      <c r="B8" s="10">
        <f>Pricing_Data[[#This Row],[Current_Price]]</f>
        <v>17.89</v>
      </c>
      <c r="C8" s="10">
        <f>Table3[[#This Row],[Final_Recommended_Price]]</f>
        <v>89.324999999999989</v>
      </c>
      <c r="D8" s="10">
        <f t="shared" si="0"/>
        <v>71.434999999999988</v>
      </c>
      <c r="E8" s="1">
        <f>Pricing_Data[[#This Row],[Min_Price]]</f>
        <v>89.324999999999989</v>
      </c>
      <c r="F8" s="1" t="str">
        <f>Table3[[#This Row],[Price_Increase_Potential]]</f>
        <v>No</v>
      </c>
      <c r="G8" s="1" t="str">
        <f>Table3[[#This Row],[Primary_Pricing_Driver]]</f>
        <v>Minimum margin constraint</v>
      </c>
      <c r="H8" t="str">
        <f t="shared" si="1"/>
        <v>Hold price (margin floor)</v>
      </c>
      <c r="I8" s="1" t="str">
        <f>INDEX(Returns_Data[Return_Risk],MATCH(Table8[[#This Row],[SKU]],Returns_Data[SKU],0))</f>
        <v>Low Risk</v>
      </c>
    </row>
    <row r="9" spans="1:9" x14ac:dyDescent="0.3">
      <c r="A9" t="str">
        <f>Pricing_Data[[#This Row],[SKU]]</f>
        <v>MN-08</v>
      </c>
      <c r="B9" s="10">
        <f>Pricing_Data[[#This Row],[Current_Price]]</f>
        <v>29.9</v>
      </c>
      <c r="C9" s="10">
        <f>Table3[[#This Row],[Final_Recommended_Price]]</f>
        <v>34.813333333333333</v>
      </c>
      <c r="D9" s="10">
        <f t="shared" si="0"/>
        <v>4.913333333333334</v>
      </c>
      <c r="E9" s="1">
        <f>Pricing_Data[[#This Row],[Min_Price]]</f>
        <v>34.813333333333333</v>
      </c>
      <c r="F9" s="1" t="str">
        <f>Table3[[#This Row],[Price_Increase_Potential]]</f>
        <v>No</v>
      </c>
      <c r="G9" s="1" t="str">
        <f>Table3[[#This Row],[Primary_Pricing_Driver]]</f>
        <v>Minimum margin constraint</v>
      </c>
      <c r="H9" t="str">
        <f t="shared" si="1"/>
        <v>Hold price (margin floor)</v>
      </c>
      <c r="I9" s="1" t="str">
        <f>INDEX(Returns_Data[Return_Risk],MATCH(Table8[[#This Row],[SKU]],Returns_Data[SKU],0))</f>
        <v>Low Risk</v>
      </c>
    </row>
    <row r="10" spans="1:9" x14ac:dyDescent="0.3">
      <c r="A10" t="str">
        <f>Pricing_Data[[#This Row],[SKU]]</f>
        <v>MN-09</v>
      </c>
      <c r="B10" s="10">
        <f>Pricing_Data[[#This Row],[Current_Price]]</f>
        <v>14.9</v>
      </c>
      <c r="C10" s="10">
        <f>Table3[[#This Row],[Final_Recommended_Price]]</f>
        <v>19.893333333333334</v>
      </c>
      <c r="D10" s="10">
        <f t="shared" si="0"/>
        <v>4.9933333333333341</v>
      </c>
      <c r="E10" s="1">
        <f>Pricing_Data[[#This Row],[Min_Price]]</f>
        <v>19.893333333333334</v>
      </c>
      <c r="F10" s="1" t="str">
        <f>Table3[[#This Row],[Price_Increase_Potential]]</f>
        <v>No</v>
      </c>
      <c r="G10" s="1" t="str">
        <f>Table3[[#This Row],[Primary_Pricing_Driver]]</f>
        <v>Minimum margin constraint</v>
      </c>
      <c r="H10" t="str">
        <f t="shared" si="1"/>
        <v>Hold price (margin floor)</v>
      </c>
      <c r="I10" s="1" t="str">
        <f>INDEX(Returns_Data[Return_Risk],MATCH(Table8[[#This Row],[SKU]],Returns_Data[SKU],0))</f>
        <v>Low Risk</v>
      </c>
    </row>
    <row r="11" spans="1:9" x14ac:dyDescent="0.3">
      <c r="A11" t="str">
        <f>Pricing_Data[[#This Row],[SKU]]</f>
        <v>MN-10</v>
      </c>
      <c r="B11" s="10">
        <f>Pricing_Data[[#This Row],[Current_Price]]</f>
        <v>19.899999999999999</v>
      </c>
      <c r="C11" s="10">
        <f>Table3[[#This Row],[Final_Recommended_Price]]</f>
        <v>21.749999999999996</v>
      </c>
      <c r="D11" s="10">
        <f t="shared" si="0"/>
        <v>1.8499999999999979</v>
      </c>
      <c r="E11" s="1">
        <f>Pricing_Data[[#This Row],[Min_Price]]</f>
        <v>21.749999999999996</v>
      </c>
      <c r="F11" s="1" t="str">
        <f>Table3[[#This Row],[Price_Increase_Potential]]</f>
        <v>No</v>
      </c>
      <c r="G11" s="1" t="str">
        <f>Table3[[#This Row],[Primary_Pricing_Driver]]</f>
        <v>Minimum margin constraint</v>
      </c>
      <c r="H11" t="str">
        <f t="shared" si="1"/>
        <v>Hold price (margin floor)</v>
      </c>
      <c r="I11" s="1" t="str">
        <f>INDEX(Returns_Data[Return_Risk],MATCH(Table8[[#This Row],[SKU]],Returns_Data[SKU],0))</f>
        <v>Low Risk</v>
      </c>
    </row>
    <row r="12" spans="1:9" x14ac:dyDescent="0.3">
      <c r="A12" t="str">
        <f>Pricing_Data[[#This Row],[SKU]]</f>
        <v>MN-11</v>
      </c>
      <c r="B12" s="10">
        <f>Pricing_Data[[#This Row],[Current_Price]]</f>
        <v>16.899999999999999</v>
      </c>
      <c r="C12" s="10">
        <f>Table3[[#This Row],[Final_Recommended_Price]]</f>
        <v>19.074999999999999</v>
      </c>
      <c r="D12" s="10">
        <f t="shared" si="0"/>
        <v>2.1750000000000007</v>
      </c>
      <c r="E12" s="1">
        <f>Pricing_Data[[#This Row],[Min_Price]]</f>
        <v>19.074999999999999</v>
      </c>
      <c r="F12" s="1" t="str">
        <f>Table3[[#This Row],[Price_Increase_Potential]]</f>
        <v>No</v>
      </c>
      <c r="G12" s="1" t="str">
        <f>Table3[[#This Row],[Primary_Pricing_Driver]]</f>
        <v>Minimum margin constraint</v>
      </c>
      <c r="H12" t="str">
        <f t="shared" si="1"/>
        <v>Hold price (margin floor)</v>
      </c>
      <c r="I12" s="1" t="str">
        <f>INDEX(Returns_Data[Return_Risk],MATCH(Table8[[#This Row],[SKU]],Returns_Data[SKU],0))</f>
        <v>Low Risk</v>
      </c>
    </row>
    <row r="13" spans="1:9" x14ac:dyDescent="0.3">
      <c r="A13" t="str">
        <f>Pricing_Data[[#This Row],[SKU]]</f>
        <v>MN-12</v>
      </c>
      <c r="B13" s="10">
        <f>Pricing_Data[[#This Row],[Current_Price]]</f>
        <v>19.899999999999999</v>
      </c>
      <c r="C13" s="10">
        <f>Table3[[#This Row],[Final_Recommended_Price]]</f>
        <v>22.337499999999999</v>
      </c>
      <c r="D13" s="10">
        <f t="shared" si="0"/>
        <v>2.4375</v>
      </c>
      <c r="E13" s="1">
        <f>Pricing_Data[[#This Row],[Min_Price]]</f>
        <v>22.337499999999999</v>
      </c>
      <c r="F13" s="1" t="str">
        <f>Table3[[#This Row],[Price_Increase_Potential]]</f>
        <v>No</v>
      </c>
      <c r="G13" s="1" t="str">
        <f>Table3[[#This Row],[Primary_Pricing_Driver]]</f>
        <v>Minimum margin constraint</v>
      </c>
      <c r="H13" t="str">
        <f t="shared" si="1"/>
        <v>Hold price (margin floor)</v>
      </c>
      <c r="I13" s="1" t="str">
        <f>INDEX(Returns_Data[Return_Risk],MATCH(Table8[[#This Row],[SKU]],Returns_Data[SKU],0))</f>
        <v>Low Risk</v>
      </c>
    </row>
    <row r="14" spans="1:9" x14ac:dyDescent="0.3">
      <c r="A14" t="str">
        <f>Pricing_Data[[#This Row],[SKU]]</f>
        <v>MN-13</v>
      </c>
      <c r="B14" s="10">
        <f>Pricing_Data[[#This Row],[Current_Price]]</f>
        <v>22.9</v>
      </c>
      <c r="C14" s="10">
        <f>Table3[[#This Row],[Final_Recommended_Price]]</f>
        <v>24.2</v>
      </c>
      <c r="D14" s="10">
        <f t="shared" si="0"/>
        <v>1.3000000000000007</v>
      </c>
      <c r="E14" s="1">
        <f>Pricing_Data[[#This Row],[Min_Price]]</f>
        <v>22.25</v>
      </c>
      <c r="F14" s="1" t="str">
        <f>Table3[[#This Row],[Price_Increase_Potential]]</f>
        <v>Yes</v>
      </c>
      <c r="G14" s="1" t="str">
        <f>Table3[[#This Row],[Primary_Pricing_Driver]]</f>
        <v>Competitor benchmark</v>
      </c>
      <c r="H14" t="str">
        <f t="shared" si="1"/>
        <v>Increase price</v>
      </c>
      <c r="I14" s="1" t="str">
        <f>INDEX(Returns_Data[Return_Risk],MATCH(Table8[[#This Row],[SKU]],Returns_Data[SKU],0))</f>
        <v>Low Risk</v>
      </c>
    </row>
    <row r="15" spans="1:9" x14ac:dyDescent="0.3">
      <c r="A15" t="str">
        <f>Pricing_Data[[#This Row],[SKU]]</f>
        <v>MN-14</v>
      </c>
      <c r="B15" s="10">
        <f>Pricing_Data[[#This Row],[Current_Price]]</f>
        <v>26.9</v>
      </c>
      <c r="C15" s="10">
        <f>Table3[[#This Row],[Final_Recommended_Price]]</f>
        <v>31.162499999999998</v>
      </c>
      <c r="D15" s="10">
        <f t="shared" si="0"/>
        <v>4.2624999999999993</v>
      </c>
      <c r="E15" s="1">
        <f>Pricing_Data[[#This Row],[Min_Price]]</f>
        <v>31.162499999999998</v>
      </c>
      <c r="F15" s="1" t="str">
        <f>Table3[[#This Row],[Price_Increase_Potential]]</f>
        <v>No</v>
      </c>
      <c r="G15" s="1" t="str">
        <f>Table3[[#This Row],[Primary_Pricing_Driver]]</f>
        <v>Minimum margin constraint</v>
      </c>
      <c r="H15" t="str">
        <f t="shared" si="1"/>
        <v>Hold price (margin floor)</v>
      </c>
      <c r="I15" s="1" t="str">
        <f>INDEX(Returns_Data[Return_Risk],MATCH(Table8[[#This Row],[SKU]],Returns_Data[SKU],0))</f>
        <v>High Risk</v>
      </c>
    </row>
    <row r="16" spans="1:9" x14ac:dyDescent="0.3">
      <c r="A16" t="str">
        <f>Pricing_Data[[#This Row],[SKU]]</f>
        <v>MN-15</v>
      </c>
      <c r="B16" s="10">
        <f>Pricing_Data[[#This Row],[Current_Price]]</f>
        <v>21.9</v>
      </c>
      <c r="C16" s="10">
        <f>Table3[[#This Row],[Final_Recommended_Price]]</f>
        <v>24.049999999999997</v>
      </c>
      <c r="D16" s="10">
        <f t="shared" si="0"/>
        <v>2.1499999999999986</v>
      </c>
      <c r="E16" s="1">
        <f>Pricing_Data[[#This Row],[Min_Price]]</f>
        <v>24.049999999999997</v>
      </c>
      <c r="F16" s="1" t="str">
        <f>Table3[[#This Row],[Price_Increase_Potential]]</f>
        <v>No</v>
      </c>
      <c r="G16" s="1" t="str">
        <f>Table3[[#This Row],[Primary_Pricing_Driver]]</f>
        <v>Minimum margin constraint</v>
      </c>
      <c r="H16" t="str">
        <f t="shared" si="1"/>
        <v>Hold price (margin floor)</v>
      </c>
      <c r="I16" s="1" t="str">
        <f>INDEX(Returns_Data[Return_Risk],MATCH(Table8[[#This Row],[SKU]],Returns_Data[SKU],0))</f>
        <v>High Risk</v>
      </c>
    </row>
    <row r="17" spans="1:9" x14ac:dyDescent="0.3">
      <c r="A17" t="str">
        <f>Pricing_Data[[#This Row],[SKU]]</f>
        <v>MN-16</v>
      </c>
      <c r="B17" s="10">
        <f>Pricing_Data[[#This Row],[Current_Price]]</f>
        <v>19.899999999999999</v>
      </c>
      <c r="C17" s="10">
        <f>Table3[[#This Row],[Final_Recommended_Price]]</f>
        <v>21.749999999999996</v>
      </c>
      <c r="D17" s="10">
        <f t="shared" si="0"/>
        <v>1.8499999999999979</v>
      </c>
      <c r="E17" s="1">
        <f>Pricing_Data[[#This Row],[Min_Price]]</f>
        <v>21.749999999999996</v>
      </c>
      <c r="F17" s="1" t="str">
        <f>Table3[[#This Row],[Price_Increase_Potential]]</f>
        <v>No</v>
      </c>
      <c r="G17" s="1" t="str">
        <f>Table3[[#This Row],[Primary_Pricing_Driver]]</f>
        <v>Minimum margin constraint</v>
      </c>
      <c r="H17" t="str">
        <f t="shared" si="1"/>
        <v>Hold price (margin floor)</v>
      </c>
      <c r="I17" s="1" t="str">
        <f>INDEX(Returns_Data[Return_Risk],MATCH(Table8[[#This Row],[SKU]],Returns_Data[SKU],0))</f>
        <v>Low Risk</v>
      </c>
    </row>
    <row r="18" spans="1:9" x14ac:dyDescent="0.3">
      <c r="A18" t="str">
        <f>Pricing_Data[[#This Row],[SKU]]</f>
        <v>MN-17</v>
      </c>
      <c r="B18" s="10">
        <f>Pricing_Data[[#This Row],[Current_Price]]</f>
        <v>29.9</v>
      </c>
      <c r="C18" s="10">
        <f>Table3[[#This Row],[Final_Recommended_Price]]</f>
        <v>34.975000000000001</v>
      </c>
      <c r="D18" s="10">
        <f t="shared" si="0"/>
        <v>5.0750000000000028</v>
      </c>
      <c r="E18" s="1">
        <f>Pricing_Data[[#This Row],[Min_Price]]</f>
        <v>34.975000000000001</v>
      </c>
      <c r="F18" s="1" t="str">
        <f>Table3[[#This Row],[Price_Increase_Potential]]</f>
        <v>No</v>
      </c>
      <c r="G18" s="1" t="str">
        <f>Table3[[#This Row],[Primary_Pricing_Driver]]</f>
        <v>Minimum margin constraint</v>
      </c>
      <c r="H18" t="str">
        <f t="shared" si="1"/>
        <v>Hold price (margin floor)</v>
      </c>
      <c r="I18" s="1" t="str">
        <f>INDEX(Returns_Data[Return_Risk],MATCH(Table8[[#This Row],[SKU]],Returns_Data[SKU],0))</f>
        <v>Low Risk</v>
      </c>
    </row>
    <row r="19" spans="1:9" x14ac:dyDescent="0.3">
      <c r="A19" t="str">
        <f>Pricing_Data[[#This Row],[SKU]]</f>
        <v>MN-18</v>
      </c>
      <c r="B19" s="10">
        <f>Pricing_Data[[#This Row],[Current_Price]]</f>
        <v>26.9</v>
      </c>
      <c r="C19" s="10">
        <f>Table3[[#This Row],[Final_Recommended_Price]]</f>
        <v>34.662499999999994</v>
      </c>
      <c r="D19" s="10">
        <f t="shared" si="0"/>
        <v>7.7624999999999957</v>
      </c>
      <c r="E19" s="1">
        <f>Pricing_Data[[#This Row],[Min_Price]]</f>
        <v>34.662499999999994</v>
      </c>
      <c r="F19" s="1" t="str">
        <f>Table3[[#This Row],[Price_Increase_Potential]]</f>
        <v>No</v>
      </c>
      <c r="G19" s="1" t="str">
        <f>Table3[[#This Row],[Primary_Pricing_Driver]]</f>
        <v>Minimum margin constraint</v>
      </c>
      <c r="H19" t="str">
        <f t="shared" si="1"/>
        <v>Hold price (margin floor)</v>
      </c>
      <c r="I19" s="1" t="str">
        <f>INDEX(Returns_Data[Return_Risk],MATCH(Table8[[#This Row],[SKU]],Returns_Data[SKU],0))</f>
        <v>Medium Risk</v>
      </c>
    </row>
    <row r="20" spans="1:9" x14ac:dyDescent="0.3">
      <c r="A20" t="str">
        <f>Pricing_Data[[#This Row],[SKU]]</f>
        <v>MN-19</v>
      </c>
      <c r="B20" s="10">
        <f>Pricing_Data[[#This Row],[Current_Price]]</f>
        <v>36.9</v>
      </c>
      <c r="C20" s="10">
        <f>Table3[[#This Row],[Final_Recommended_Price]]</f>
        <v>41.174999999999997</v>
      </c>
      <c r="D20" s="10">
        <f t="shared" si="0"/>
        <v>4.2749999999999986</v>
      </c>
      <c r="E20" s="1">
        <f>Pricing_Data[[#This Row],[Min_Price]]</f>
        <v>41.174999999999997</v>
      </c>
      <c r="F20" s="1" t="str">
        <f>Table3[[#This Row],[Price_Increase_Potential]]</f>
        <v>No</v>
      </c>
      <c r="G20" s="1" t="str">
        <f>Table3[[#This Row],[Primary_Pricing_Driver]]</f>
        <v>Minimum margin constraint</v>
      </c>
      <c r="H20" t="str">
        <f t="shared" si="1"/>
        <v>Hold price (margin floor)</v>
      </c>
      <c r="I20" s="1" t="str">
        <f>INDEX(Returns_Data[Return_Risk],MATCH(Table8[[#This Row],[SKU]],Returns_Data[SKU],0))</f>
        <v>Medium Risk</v>
      </c>
    </row>
    <row r="21" spans="1:9" x14ac:dyDescent="0.3">
      <c r="A21" t="str">
        <f>Pricing_Data[[#This Row],[SKU]]</f>
        <v>MN-20</v>
      </c>
      <c r="B21" s="10">
        <f>Pricing_Data[[#This Row],[Current_Price]]</f>
        <v>11.9</v>
      </c>
      <c r="C21" s="10">
        <f>Table3[[#This Row],[Final_Recommended_Price]]</f>
        <v>13.774999999999999</v>
      </c>
      <c r="D21" s="10">
        <f t="shared" si="0"/>
        <v>1.8749999999999982</v>
      </c>
      <c r="E21" s="1">
        <f>Pricing_Data[[#This Row],[Min_Price]]</f>
        <v>13.774999999999999</v>
      </c>
      <c r="F21" s="1" t="str">
        <f>Table3[[#This Row],[Price_Increase_Potential]]</f>
        <v>No</v>
      </c>
      <c r="G21" s="1" t="str">
        <f>Table3[[#This Row],[Primary_Pricing_Driver]]</f>
        <v>Minimum margin constraint</v>
      </c>
      <c r="H21" t="str">
        <f t="shared" si="1"/>
        <v>Hold price (margin floor)</v>
      </c>
      <c r="I21" s="1" t="str">
        <f>INDEX(Returns_Data[Return_Risk],MATCH(Table8[[#This Row],[SKU]],Returns_Data[SKU],0))</f>
        <v>Medium Risk</v>
      </c>
    </row>
    <row r="22" spans="1:9" x14ac:dyDescent="0.3">
      <c r="A22" t="str">
        <f>Pricing_Data[[#This Row],[SKU]]</f>
        <v>MN-21</v>
      </c>
      <c r="B22" s="10">
        <f>Pricing_Data[[#This Row],[Current_Price]]</f>
        <v>21.9</v>
      </c>
      <c r="C22" s="10">
        <f>Table3[[#This Row],[Final_Recommended_Price]]</f>
        <v>24.249999999999996</v>
      </c>
      <c r="D22" s="10">
        <f t="shared" si="0"/>
        <v>2.3499999999999979</v>
      </c>
      <c r="E22" s="1">
        <f>Pricing_Data[[#This Row],[Min_Price]]</f>
        <v>24.249999999999996</v>
      </c>
      <c r="F22" s="1" t="str">
        <f>Table3[[#This Row],[Price_Increase_Potential]]</f>
        <v>No</v>
      </c>
      <c r="G22" s="1" t="str">
        <f>Table3[[#This Row],[Primary_Pricing_Driver]]</f>
        <v>Minimum margin constraint</v>
      </c>
      <c r="H22" t="str">
        <f t="shared" si="1"/>
        <v>Hold price (margin floor)</v>
      </c>
      <c r="I22" s="1" t="str">
        <f>INDEX(Returns_Data[Return_Risk],MATCH(Table8[[#This Row],[SKU]],Returns_Data[SKU],0))</f>
        <v>Medium Risk</v>
      </c>
    </row>
    <row r="23" spans="1:9" x14ac:dyDescent="0.3">
      <c r="A23" t="str">
        <f>Pricing_Data[[#This Row],[SKU]]</f>
        <v>MN-22</v>
      </c>
      <c r="B23" s="10">
        <f>Pricing_Data[[#This Row],[Current_Price]]</f>
        <v>20.9</v>
      </c>
      <c r="C23" s="10">
        <f>Table3[[#This Row],[Final_Recommended_Price]]</f>
        <v>23.849999999999998</v>
      </c>
      <c r="D23" s="10">
        <f t="shared" si="0"/>
        <v>2.9499999999999993</v>
      </c>
      <c r="E23" s="1">
        <f>Pricing_Data[[#This Row],[Min_Price]]</f>
        <v>23.849999999999998</v>
      </c>
      <c r="F23" s="1" t="str">
        <f>Table3[[#This Row],[Price_Increase_Potential]]</f>
        <v>No</v>
      </c>
      <c r="G23" s="1" t="str">
        <f>Table3[[#This Row],[Primary_Pricing_Driver]]</f>
        <v>Minimum margin constraint</v>
      </c>
      <c r="H23" t="str">
        <f t="shared" si="1"/>
        <v>Hold price (margin floor)</v>
      </c>
      <c r="I23" s="1" t="str">
        <f>INDEX(Returns_Data[Return_Risk],MATCH(Table8[[#This Row],[SKU]],Returns_Data[SKU],0))</f>
        <v>Low Risk</v>
      </c>
    </row>
    <row r="24" spans="1:9" x14ac:dyDescent="0.3">
      <c r="A24" t="str">
        <f>Pricing_Data[[#This Row],[SKU]]</f>
        <v>MN-23</v>
      </c>
      <c r="B24" s="10">
        <f>Pricing_Data[[#This Row],[Current_Price]]</f>
        <v>9.9499999999999993</v>
      </c>
      <c r="C24" s="10">
        <f>Table3[[#This Row],[Final_Recommended_Price]]</f>
        <v>12.999999999999998</v>
      </c>
      <c r="D24" s="10">
        <f t="shared" si="0"/>
        <v>3.0499999999999989</v>
      </c>
      <c r="E24" s="1">
        <f>Pricing_Data[[#This Row],[Min_Price]]</f>
        <v>12.999999999999998</v>
      </c>
      <c r="F24" s="1" t="str">
        <f>Table3[[#This Row],[Price_Increase_Potential]]</f>
        <v>No</v>
      </c>
      <c r="G24" s="1" t="str">
        <f>Table3[[#This Row],[Primary_Pricing_Driver]]</f>
        <v>Minimum margin constraint</v>
      </c>
      <c r="H24" t="str">
        <f t="shared" si="1"/>
        <v>Hold price (margin floor)</v>
      </c>
      <c r="I24" s="1" t="str">
        <f>INDEX(Returns_Data[Return_Risk],MATCH(Table8[[#This Row],[SKU]],Returns_Data[SKU],0))</f>
        <v>Medium Risk</v>
      </c>
    </row>
    <row r="25" spans="1:9" x14ac:dyDescent="0.3">
      <c r="A25" t="str">
        <f>Pricing_Data[[#This Row],[SKU]]</f>
        <v>MN-24</v>
      </c>
      <c r="B25" s="10">
        <f>Pricing_Data[[#This Row],[Current_Price]]</f>
        <v>19.899999999999999</v>
      </c>
      <c r="C25" s="10">
        <f>Table3[[#This Row],[Final_Recommended_Price]]</f>
        <v>19.759999999999998</v>
      </c>
      <c r="D25" s="10">
        <f t="shared" si="0"/>
        <v>-0.14000000000000057</v>
      </c>
      <c r="E25" s="1">
        <f>Pricing_Data[[#This Row],[Min_Price]]</f>
        <v>19.524999999999999</v>
      </c>
      <c r="F25" s="1" t="str">
        <f>Table3[[#This Row],[Price_Increase_Potential]]</f>
        <v>Yes</v>
      </c>
      <c r="G25" s="1" t="str">
        <f>Table3[[#This Row],[Primary_Pricing_Driver]]</f>
        <v>Competitor benchmark</v>
      </c>
      <c r="H25" t="str">
        <f t="shared" si="1"/>
        <v>Decrease price</v>
      </c>
      <c r="I25" s="1" t="str">
        <f>INDEX(Returns_Data[Return_Risk],MATCH(Table8[[#This Row],[SKU]],Returns_Data[SKU],0))</f>
        <v>Low Risk</v>
      </c>
    </row>
    <row r="26" spans="1:9" x14ac:dyDescent="0.3">
      <c r="A26" t="str">
        <f>Pricing_Data[[#This Row],[SKU]]</f>
        <v>MN-25</v>
      </c>
      <c r="B26" s="10">
        <f>Pricing_Data[[#This Row],[Current_Price]]</f>
        <v>34.9</v>
      </c>
      <c r="C26" s="10">
        <f>Table3[[#This Row],[Final_Recommended_Price]]</f>
        <v>39.012499999999996</v>
      </c>
      <c r="D26" s="10">
        <f t="shared" si="0"/>
        <v>4.1124999999999972</v>
      </c>
      <c r="E26" s="1">
        <f>Pricing_Data[[#This Row],[Min_Price]]</f>
        <v>39.012499999999996</v>
      </c>
      <c r="F26" s="1" t="str">
        <f>Table3[[#This Row],[Price_Increase_Potential]]</f>
        <v>No</v>
      </c>
      <c r="G26" s="1" t="str">
        <f>Table3[[#This Row],[Primary_Pricing_Driver]]</f>
        <v>Minimum margin constraint</v>
      </c>
      <c r="H26" t="str">
        <f t="shared" si="1"/>
        <v>Hold price (margin floor)</v>
      </c>
      <c r="I26" s="1" t="str">
        <f>INDEX(Returns_Data[Return_Risk],MATCH(Table8[[#This Row],[SKU]],Returns_Data[SKU],0))</f>
        <v>High Risk</v>
      </c>
    </row>
    <row r="27" spans="1:9" x14ac:dyDescent="0.3">
      <c r="A27" t="str">
        <f>Pricing_Data[[#This Row],[SKU]]</f>
        <v>MN-26</v>
      </c>
      <c r="B27" s="10">
        <f>Pricing_Data[[#This Row],[Current_Price]]</f>
        <v>29.9</v>
      </c>
      <c r="C27" s="10">
        <f>Table3[[#This Row],[Final_Recommended_Price]]</f>
        <v>33.5625</v>
      </c>
      <c r="D27" s="10">
        <f t="shared" si="0"/>
        <v>3.6625000000000014</v>
      </c>
      <c r="E27" s="1">
        <f>Pricing_Data[[#This Row],[Min_Price]]</f>
        <v>33.5625</v>
      </c>
      <c r="F27" s="1" t="str">
        <f>Table3[[#This Row],[Price_Increase_Potential]]</f>
        <v>No</v>
      </c>
      <c r="G27" s="1" t="str">
        <f>Table3[[#This Row],[Primary_Pricing_Driver]]</f>
        <v>Minimum margin constraint</v>
      </c>
      <c r="H27" t="str">
        <f t="shared" si="1"/>
        <v>Hold price (margin floor)</v>
      </c>
      <c r="I27" s="1" t="str">
        <f>INDEX(Returns_Data[Return_Risk],MATCH(Table8[[#This Row],[SKU]],Returns_Data[SKU],0))</f>
        <v>High Risk</v>
      </c>
    </row>
    <row r="28" spans="1:9" x14ac:dyDescent="0.3">
      <c r="A28" t="str">
        <f>Pricing_Data[[#This Row],[SKU]]</f>
        <v>MN-27</v>
      </c>
      <c r="B28" s="10">
        <f>Pricing_Data[[#This Row],[Current_Price]]</f>
        <v>28.9</v>
      </c>
      <c r="C28" s="10">
        <f>Table3[[#This Row],[Final_Recommended_Price]]</f>
        <v>30.224999999999998</v>
      </c>
      <c r="D28" s="10">
        <f t="shared" si="0"/>
        <v>1.3249999999999993</v>
      </c>
      <c r="E28" s="1">
        <f>Pricing_Data[[#This Row],[Min_Price]]</f>
        <v>30.224999999999998</v>
      </c>
      <c r="F28" s="1" t="str">
        <f>Table3[[#This Row],[Price_Increase_Potential]]</f>
        <v>No</v>
      </c>
      <c r="G28" s="1" t="str">
        <f>Table3[[#This Row],[Primary_Pricing_Driver]]</f>
        <v>Minimum margin constraint</v>
      </c>
      <c r="H28" t="str">
        <f t="shared" si="1"/>
        <v>Hold price (margin floor)</v>
      </c>
      <c r="I28" s="1" t="str">
        <f>INDEX(Returns_Data[Return_Risk],MATCH(Table8[[#This Row],[SKU]],Returns_Data[SKU],0))</f>
        <v>Medium Risk</v>
      </c>
    </row>
    <row r="29" spans="1:9" x14ac:dyDescent="0.3">
      <c r="A29" t="str">
        <f>Pricing_Data[[#This Row],[SKU]]</f>
        <v>MN-28</v>
      </c>
      <c r="B29" s="10">
        <f>Pricing_Data[[#This Row],[Current_Price]]</f>
        <v>24.9</v>
      </c>
      <c r="C29" s="10">
        <f>Table3[[#This Row],[Final_Recommended_Price]]</f>
        <v>28.087499999999999</v>
      </c>
      <c r="D29" s="10">
        <f t="shared" si="0"/>
        <v>3.1875</v>
      </c>
      <c r="E29" s="1">
        <f>Pricing_Data[[#This Row],[Min_Price]]</f>
        <v>28.087499999999999</v>
      </c>
      <c r="F29" s="1" t="str">
        <f>Table3[[#This Row],[Price_Increase_Potential]]</f>
        <v>No</v>
      </c>
      <c r="G29" s="1" t="str">
        <f>Table3[[#This Row],[Primary_Pricing_Driver]]</f>
        <v>Minimum margin constraint</v>
      </c>
      <c r="H29" t="str">
        <f t="shared" si="1"/>
        <v>Hold price (margin floor)</v>
      </c>
      <c r="I29" s="1" t="str">
        <f>INDEX(Returns_Data[Return_Risk],MATCH(Table8[[#This Row],[SKU]],Returns_Data[SKU],0))</f>
        <v>High Risk</v>
      </c>
    </row>
    <row r="30" spans="1:9" x14ac:dyDescent="0.3">
      <c r="A30" t="str">
        <f>Pricing_Data[[#This Row],[SKU]]</f>
        <v>MN-29</v>
      </c>
      <c r="B30" s="10">
        <f>Pricing_Data[[#This Row],[Current_Price]]</f>
        <v>21.9</v>
      </c>
      <c r="C30" s="10">
        <f>Table3[[#This Row],[Final_Recommended_Price]]</f>
        <v>22.8</v>
      </c>
      <c r="D30" s="10">
        <f t="shared" si="0"/>
        <v>0.90000000000000213</v>
      </c>
      <c r="E30" s="1">
        <f>Pricing_Data[[#This Row],[Min_Price]]</f>
        <v>22.137499999999999</v>
      </c>
      <c r="F30" s="1" t="str">
        <f>Table3[[#This Row],[Price_Increase_Potential]]</f>
        <v>Yes</v>
      </c>
      <c r="G30" s="1" t="str">
        <f>Table3[[#This Row],[Primary_Pricing_Driver]]</f>
        <v>Competitor benchmark</v>
      </c>
      <c r="H30" t="str">
        <f t="shared" si="1"/>
        <v>Increase price</v>
      </c>
      <c r="I30" s="1" t="str">
        <f>INDEX(Returns_Data[Return_Risk],MATCH(Table8[[#This Row],[SKU]],Returns_Data[SKU],0))</f>
        <v>High Risk</v>
      </c>
    </row>
    <row r="31" spans="1:9" x14ac:dyDescent="0.3">
      <c r="A31" t="str">
        <f>Pricing_Data[[#This Row],[SKU]]</f>
        <v>MN-30</v>
      </c>
      <c r="B31" s="10">
        <f>Pricing_Data[[#This Row],[Current_Price]]</f>
        <v>34.9</v>
      </c>
      <c r="C31" s="10">
        <f>Table3[[#This Row],[Final_Recommended_Price]]</f>
        <v>44.037500000000001</v>
      </c>
      <c r="D31" s="10">
        <f t="shared" si="0"/>
        <v>9.1375000000000028</v>
      </c>
      <c r="E31" s="1">
        <f>Pricing_Data[[#This Row],[Min_Price]]</f>
        <v>44.037500000000001</v>
      </c>
      <c r="F31" s="1" t="str">
        <f>Table3[[#This Row],[Price_Increase_Potential]]</f>
        <v>No</v>
      </c>
      <c r="G31" s="1" t="str">
        <f>Table3[[#This Row],[Primary_Pricing_Driver]]</f>
        <v>Minimum margin constraint</v>
      </c>
      <c r="H31" t="str">
        <f t="shared" si="1"/>
        <v>Hold price (margin floor)</v>
      </c>
      <c r="I31" s="1" t="str">
        <f>INDEX(Returns_Data[Return_Risk],MATCH(Table8[[#This Row],[SKU]],Returns_Data[SKU],0))</f>
        <v>Low Risk</v>
      </c>
    </row>
    <row r="32" spans="1:9" x14ac:dyDescent="0.3">
      <c r="A32" t="str">
        <f>Pricing_Data[[#This Row],[SKU]]</f>
        <v>MN-31</v>
      </c>
      <c r="B32" s="10">
        <f>Pricing_Data[[#This Row],[Current_Price]]</f>
        <v>28.9</v>
      </c>
      <c r="C32" s="10">
        <f>Table3[[#This Row],[Final_Recommended_Price]]</f>
        <v>33.1875</v>
      </c>
      <c r="D32" s="10">
        <f t="shared" si="0"/>
        <v>4.2875000000000014</v>
      </c>
      <c r="E32" s="1">
        <f>Pricing_Data[[#This Row],[Min_Price]]</f>
        <v>33.1875</v>
      </c>
      <c r="F32" s="1" t="str">
        <f>Table3[[#This Row],[Price_Increase_Potential]]</f>
        <v>No</v>
      </c>
      <c r="G32" s="1" t="str">
        <f>Table3[[#This Row],[Primary_Pricing_Driver]]</f>
        <v>Minimum margin constraint</v>
      </c>
      <c r="H32" t="str">
        <f t="shared" si="1"/>
        <v>Hold price (margin floor)</v>
      </c>
      <c r="I32" s="1" t="str">
        <f>INDEX(Returns_Data[Return_Risk],MATCH(Table8[[#This Row],[SKU]],Returns_Data[SKU],0))</f>
        <v>Low Risk</v>
      </c>
    </row>
    <row r="33" spans="1:9" x14ac:dyDescent="0.3">
      <c r="A33" t="str">
        <f>Pricing_Data[[#This Row],[SKU]]</f>
        <v>MN-32</v>
      </c>
      <c r="B33" s="10">
        <f>Pricing_Data[[#This Row],[Current_Price]]</f>
        <v>26.9</v>
      </c>
      <c r="C33" s="10">
        <f>Table3[[#This Row],[Final_Recommended_Price]]</f>
        <v>29.887499999999999</v>
      </c>
      <c r="D33" s="10">
        <f t="shared" si="0"/>
        <v>2.9875000000000007</v>
      </c>
      <c r="E33" s="1">
        <f>Pricing_Data[[#This Row],[Min_Price]]</f>
        <v>29.887499999999999</v>
      </c>
      <c r="F33" s="1" t="str">
        <f>Table3[[#This Row],[Price_Increase_Potential]]</f>
        <v>No</v>
      </c>
      <c r="G33" s="1" t="str">
        <f>Table3[[#This Row],[Primary_Pricing_Driver]]</f>
        <v>Minimum margin constraint</v>
      </c>
      <c r="H33" t="str">
        <f t="shared" si="1"/>
        <v>Hold price (margin floor)</v>
      </c>
      <c r="I33" s="1" t="str">
        <f>INDEX(Returns_Data[Return_Risk],MATCH(Table8[[#This Row],[SKU]],Returns_Data[SKU],0))</f>
        <v>Low Risk</v>
      </c>
    </row>
    <row r="34" spans="1:9" x14ac:dyDescent="0.3">
      <c r="A34" t="str">
        <f>Pricing_Data[[#This Row],[SKU]]</f>
        <v>MN-33</v>
      </c>
      <c r="B34" s="10">
        <f>Pricing_Data[[#This Row],[Current_Price]]</f>
        <v>25.9</v>
      </c>
      <c r="C34" s="10">
        <f>Table3[[#This Row],[Final_Recommended_Price]]</f>
        <v>33.359323076923076</v>
      </c>
      <c r="D34" s="10">
        <f t="shared" si="0"/>
        <v>7.4593230769230772</v>
      </c>
      <c r="E34" s="1">
        <f>Pricing_Data[[#This Row],[Min_Price]]</f>
        <v>27.7</v>
      </c>
      <c r="F34" s="1" t="str">
        <f>Table3[[#This Row],[Price_Increase_Potential]]</f>
        <v>Yes</v>
      </c>
      <c r="G34" s="1" t="str">
        <f>Table3[[#This Row],[Primary_Pricing_Driver]]</f>
        <v>Overstock</v>
      </c>
      <c r="H34" t="str">
        <f t="shared" si="1"/>
        <v>Increase price</v>
      </c>
      <c r="I34" s="1" t="str">
        <f>INDEX(Returns_Data[Return_Risk],MATCH(Table8[[#This Row],[SKU]],Returns_Data[SKU],0))</f>
        <v>Low Risk</v>
      </c>
    </row>
    <row r="35" spans="1:9" x14ac:dyDescent="0.3">
      <c r="A35" t="str">
        <f>Pricing_Data[[#This Row],[SKU]]</f>
        <v>MN-34</v>
      </c>
      <c r="B35" s="10">
        <f>Pricing_Data[[#This Row],[Current_Price]]</f>
        <v>32.9</v>
      </c>
      <c r="C35" s="10">
        <f>Table3[[#This Row],[Final_Recommended_Price]]</f>
        <v>35.549999999999997</v>
      </c>
      <c r="D35" s="10">
        <f t="shared" si="0"/>
        <v>2.6499999999999986</v>
      </c>
      <c r="E35" s="1">
        <f>Pricing_Data[[#This Row],[Min_Price]]</f>
        <v>35.549999999999997</v>
      </c>
      <c r="F35" s="1" t="str">
        <f>Table3[[#This Row],[Price_Increase_Potential]]</f>
        <v>No</v>
      </c>
      <c r="G35" s="1" t="str">
        <f>Table3[[#This Row],[Primary_Pricing_Driver]]</f>
        <v>Minimum margin constraint</v>
      </c>
      <c r="H35" t="str">
        <f t="shared" si="1"/>
        <v>Hold price (margin floor)</v>
      </c>
      <c r="I35" s="1" t="str">
        <f>INDEX(Returns_Data[Return_Risk],MATCH(Table8[[#This Row],[SKU]],Returns_Data[SKU],0))</f>
        <v>Low Risk</v>
      </c>
    </row>
    <row r="36" spans="1:9" x14ac:dyDescent="0.3">
      <c r="A36" t="str">
        <f>Pricing_Data[[#This Row],[SKU]]</f>
        <v>MN-35</v>
      </c>
      <c r="B36" s="10">
        <f>Pricing_Data[[#This Row],[Current_Price]]</f>
        <v>31.9</v>
      </c>
      <c r="C36" s="10">
        <f>Table3[[#This Row],[Final_Recommended_Price]]</f>
        <v>35.612499999999997</v>
      </c>
      <c r="D36" s="10">
        <f t="shared" si="0"/>
        <v>3.7124999999999986</v>
      </c>
      <c r="E36" s="1">
        <f>Pricing_Data[[#This Row],[Min_Price]]</f>
        <v>35.612499999999997</v>
      </c>
      <c r="F36" s="1" t="str">
        <f>Table3[[#This Row],[Price_Increase_Potential]]</f>
        <v>No</v>
      </c>
      <c r="G36" s="1" t="str">
        <f>Table3[[#This Row],[Primary_Pricing_Driver]]</f>
        <v>Minimum margin constraint</v>
      </c>
      <c r="H36" t="str">
        <f t="shared" si="1"/>
        <v>Hold price (margin floor)</v>
      </c>
      <c r="I36" s="1" t="str">
        <f>INDEX(Returns_Data[Return_Risk],MATCH(Table8[[#This Row],[SKU]],Returns_Data[SKU],0))</f>
        <v>Low Risk</v>
      </c>
    </row>
    <row r="37" spans="1:9" x14ac:dyDescent="0.3">
      <c r="A37" t="str">
        <f>Pricing_Data[[#This Row],[SKU]]</f>
        <v>MN-36</v>
      </c>
      <c r="B37" s="10">
        <f>Pricing_Data[[#This Row],[Current_Price]]</f>
        <v>29.9</v>
      </c>
      <c r="C37" s="10">
        <f>Table3[[#This Row],[Final_Recommended_Price]]</f>
        <v>31.312499999999996</v>
      </c>
      <c r="D37" s="10">
        <f t="shared" si="0"/>
        <v>1.4124999999999979</v>
      </c>
      <c r="E37" s="1">
        <f>Pricing_Data[[#This Row],[Min_Price]]</f>
        <v>31.312499999999996</v>
      </c>
      <c r="F37" s="1" t="str">
        <f>Table3[[#This Row],[Price_Increase_Potential]]</f>
        <v>No</v>
      </c>
      <c r="G37" s="1" t="str">
        <f>Table3[[#This Row],[Primary_Pricing_Driver]]</f>
        <v>Minimum margin constraint</v>
      </c>
      <c r="H37" t="str">
        <f t="shared" si="1"/>
        <v>Hold price (margin floor)</v>
      </c>
      <c r="I37" s="1" t="str">
        <f>INDEX(Returns_Data[Return_Risk],MATCH(Table8[[#This Row],[SKU]],Returns_Data[SKU],0))</f>
        <v>Medium Risk</v>
      </c>
    </row>
    <row r="38" spans="1:9" x14ac:dyDescent="0.3">
      <c r="A38" t="str">
        <f>Pricing_Data[[#This Row],[SKU]]</f>
        <v>MN-37</v>
      </c>
      <c r="B38" s="10">
        <f>Pricing_Data[[#This Row],[Current_Price]]</f>
        <v>28.9</v>
      </c>
      <c r="C38" s="10">
        <f>Table3[[#This Row],[Final_Recommended_Price]]</f>
        <v>32.4</v>
      </c>
      <c r="D38" s="10">
        <f t="shared" si="0"/>
        <v>3.5</v>
      </c>
      <c r="E38" s="1">
        <f>Pricing_Data[[#This Row],[Min_Price]]</f>
        <v>32.4</v>
      </c>
      <c r="F38" s="1" t="str">
        <f>Table3[[#This Row],[Price_Increase_Potential]]</f>
        <v>No</v>
      </c>
      <c r="G38" s="1" t="str">
        <f>Table3[[#This Row],[Primary_Pricing_Driver]]</f>
        <v>Minimum margin constraint</v>
      </c>
      <c r="H38" t="str">
        <f t="shared" si="1"/>
        <v>Hold price (margin floor)</v>
      </c>
      <c r="I38" s="1" t="str">
        <f>INDEX(Returns_Data[Return_Risk],MATCH(Table8[[#This Row],[SKU]],Returns_Data[SKU],0))</f>
        <v>Low Risk</v>
      </c>
    </row>
    <row r="39" spans="1:9" x14ac:dyDescent="0.3">
      <c r="A39" t="str">
        <f>Pricing_Data[[#This Row],[SKU]]</f>
        <v>MN-38</v>
      </c>
      <c r="B39" s="10">
        <f>Pricing_Data[[#This Row],[Current_Price]]</f>
        <v>29.9</v>
      </c>
      <c r="C39" s="10">
        <f>Table3[[#This Row],[Final_Recommended_Price]]</f>
        <v>32.862499999999997</v>
      </c>
      <c r="D39" s="10">
        <f t="shared" si="0"/>
        <v>2.9624999999999986</v>
      </c>
      <c r="E39" s="1">
        <f>Pricing_Data[[#This Row],[Min_Price]]</f>
        <v>32.862499999999997</v>
      </c>
      <c r="F39" s="1" t="str">
        <f>Table3[[#This Row],[Price_Increase_Potential]]</f>
        <v>No</v>
      </c>
      <c r="G39" s="1" t="str">
        <f>Table3[[#This Row],[Primary_Pricing_Driver]]</f>
        <v>Minimum margin constraint</v>
      </c>
      <c r="H39" t="str">
        <f t="shared" si="1"/>
        <v>Hold price (margin floor)</v>
      </c>
      <c r="I39" s="1" t="str">
        <f>INDEX(Returns_Data[Return_Risk],MATCH(Table8[[#This Row],[SKU]],Returns_Data[SKU],0))</f>
        <v>Medium Risk</v>
      </c>
    </row>
    <row r="40" spans="1:9" x14ac:dyDescent="0.3">
      <c r="A40" t="str">
        <f>Pricing_Data[[#This Row],[SKU]]</f>
        <v>MN-39</v>
      </c>
      <c r="B40" s="10">
        <f>Pricing_Data[[#This Row],[Current_Price]]</f>
        <v>24.9</v>
      </c>
      <c r="C40" s="10">
        <f>Table3[[#This Row],[Final_Recommended_Price]]</f>
        <v>28.662499999999998</v>
      </c>
      <c r="D40" s="10">
        <f t="shared" si="0"/>
        <v>3.7624999999999993</v>
      </c>
      <c r="E40" s="1">
        <f>Pricing_Data[[#This Row],[Min_Price]]</f>
        <v>28.662499999999998</v>
      </c>
      <c r="F40" s="1" t="str">
        <f>Table3[[#This Row],[Price_Increase_Potential]]</f>
        <v>No</v>
      </c>
      <c r="G40" s="1" t="str">
        <f>Table3[[#This Row],[Primary_Pricing_Driver]]</f>
        <v>Minimum margin constraint</v>
      </c>
      <c r="H40" t="str">
        <f t="shared" si="1"/>
        <v>Hold price (margin floor)</v>
      </c>
      <c r="I40" s="1" t="str">
        <f>INDEX(Returns_Data[Return_Risk],MATCH(Table8[[#This Row],[SKU]],Returns_Data[SKU],0))</f>
        <v>Low Risk</v>
      </c>
    </row>
    <row r="41" spans="1:9" x14ac:dyDescent="0.3">
      <c r="A41" t="str">
        <f>Pricing_Data[[#This Row],[SKU]]</f>
        <v>MN-40</v>
      </c>
      <c r="B41" s="10">
        <f>Pricing_Data[[#This Row],[Current_Price]]</f>
        <v>23.9</v>
      </c>
      <c r="C41" s="10">
        <f>Table3[[#This Row],[Final_Recommended_Price]]</f>
        <v>25.646999999999998</v>
      </c>
      <c r="D41" s="10">
        <f t="shared" si="0"/>
        <v>1.7469999999999999</v>
      </c>
      <c r="E41" s="1">
        <f>Pricing_Data[[#This Row],[Min_Price]]</f>
        <v>24.587500000000002</v>
      </c>
      <c r="F41" s="1" t="str">
        <f>Table3[[#This Row],[Price_Increase_Potential]]</f>
        <v>Yes</v>
      </c>
      <c r="G41" s="1" t="str">
        <f>Table3[[#This Row],[Primary_Pricing_Driver]]</f>
        <v>Competitor benchmark</v>
      </c>
      <c r="H41" t="str">
        <f t="shared" si="1"/>
        <v>Increase price</v>
      </c>
      <c r="I41" s="1" t="str">
        <f>INDEX(Returns_Data[Return_Risk],MATCH(Table8[[#This Row],[SKU]],Returns_Data[SKU],0))</f>
        <v>Medium Risk</v>
      </c>
    </row>
    <row r="42" spans="1:9" x14ac:dyDescent="0.3">
      <c r="A42" t="str">
        <f>Pricing_Data[[#This Row],[SKU]]</f>
        <v>MN-41</v>
      </c>
      <c r="B42" s="10">
        <f>Pricing_Data[[#This Row],[Current_Price]]</f>
        <v>78.900000000000006</v>
      </c>
      <c r="C42" s="10">
        <f>Table3[[#This Row],[Final_Recommended_Price]]</f>
        <v>84.975000000000009</v>
      </c>
      <c r="D42" s="10">
        <f t="shared" si="0"/>
        <v>6.0750000000000028</v>
      </c>
      <c r="E42" s="1">
        <f>Pricing_Data[[#This Row],[Min_Price]]</f>
        <v>79.274999999999991</v>
      </c>
      <c r="F42" s="1" t="str">
        <f>Table3[[#This Row],[Price_Increase_Potential]]</f>
        <v>Yes</v>
      </c>
      <c r="G42" s="1" t="str">
        <f>Table3[[#This Row],[Primary_Pricing_Driver]]</f>
        <v>Competitor benchmark</v>
      </c>
      <c r="H42" t="str">
        <f t="shared" si="1"/>
        <v>Increase price</v>
      </c>
      <c r="I42" s="1" t="str">
        <f>INDEX(Returns_Data[Return_Risk],MATCH(Table8[[#This Row],[SKU]],Returns_Data[SKU],0))</f>
        <v>Medium Risk</v>
      </c>
    </row>
    <row r="43" spans="1:9" x14ac:dyDescent="0.3">
      <c r="A43" t="str">
        <f>Pricing_Data[[#This Row],[SKU]]</f>
        <v>MN-42</v>
      </c>
      <c r="B43" s="10">
        <f>Pricing_Data[[#This Row],[Current_Price]]</f>
        <v>73.900000000000006</v>
      </c>
      <c r="C43" s="10">
        <f>Table3[[#This Row],[Final_Recommended_Price]]</f>
        <v>79.103999999999999</v>
      </c>
      <c r="D43" s="10">
        <f t="shared" si="0"/>
        <v>5.2039999999999935</v>
      </c>
      <c r="E43" s="1">
        <f>Pricing_Data[[#This Row],[Min_Price]]</f>
        <v>63.487499999999997</v>
      </c>
      <c r="F43" s="1" t="str">
        <f>Table3[[#This Row],[Price_Increase_Potential]]</f>
        <v>Yes</v>
      </c>
      <c r="G43" s="1" t="str">
        <f>Table3[[#This Row],[Primary_Pricing_Driver]]</f>
        <v>Competitor benchmark</v>
      </c>
      <c r="H43" t="str">
        <f t="shared" si="1"/>
        <v>Increase price</v>
      </c>
      <c r="I43" s="1" t="str">
        <f>INDEX(Returns_Data[Return_Risk],MATCH(Table8[[#This Row],[SKU]],Returns_Data[SKU],0))</f>
        <v>Medium Risk</v>
      </c>
    </row>
    <row r="44" spans="1:9" x14ac:dyDescent="0.3">
      <c r="A44" t="str">
        <f>Pricing_Data[[#This Row],[SKU]]</f>
        <v>MN-43</v>
      </c>
      <c r="B44" s="10">
        <f>Pricing_Data[[#This Row],[Current_Price]]</f>
        <v>13.9</v>
      </c>
      <c r="C44" s="10">
        <f>Table3[[#This Row],[Final_Recommended_Price]]</f>
        <v>14.06</v>
      </c>
      <c r="D44" s="10">
        <f t="shared" si="0"/>
        <v>0.16000000000000014</v>
      </c>
      <c r="E44" s="1">
        <f>Pricing_Data[[#This Row],[Min_Price]]</f>
        <v>13.512499999999999</v>
      </c>
      <c r="F44" s="1" t="str">
        <f>Table3[[#This Row],[Price_Increase_Potential]]</f>
        <v>Yes</v>
      </c>
      <c r="G44" s="1" t="str">
        <f>Table3[[#This Row],[Primary_Pricing_Driver]]</f>
        <v>Competitor benchmark</v>
      </c>
      <c r="H44" t="str">
        <f t="shared" si="1"/>
        <v>Increase price</v>
      </c>
      <c r="I44" s="1" t="str">
        <f>INDEX(Returns_Data[Return_Risk],MATCH(Table8[[#This Row],[SKU]],Returns_Data[SKU],0))</f>
        <v>Low Risk</v>
      </c>
    </row>
    <row r="45" spans="1:9" x14ac:dyDescent="0.3">
      <c r="A45" t="str">
        <f>Pricing_Data[[#This Row],[SKU]]</f>
        <v>MN-44</v>
      </c>
      <c r="B45" s="10">
        <f>Pricing_Data[[#This Row],[Current_Price]]</f>
        <v>11.9</v>
      </c>
      <c r="C45" s="10">
        <f>Table3[[#This Row],[Final_Recommended_Price]]</f>
        <v>14.118461538461538</v>
      </c>
      <c r="D45" s="10">
        <f t="shared" si="0"/>
        <v>2.218461538461538</v>
      </c>
      <c r="E45" s="1">
        <f>Pricing_Data[[#This Row],[Min_Price]]</f>
        <v>12.074999999999999</v>
      </c>
      <c r="F45" s="1" t="str">
        <f>Table3[[#This Row],[Price_Increase_Potential]]</f>
        <v>Yes</v>
      </c>
      <c r="G45" s="1" t="str">
        <f>Table3[[#This Row],[Primary_Pricing_Driver]]</f>
        <v>Overstock</v>
      </c>
      <c r="H45" t="str">
        <f t="shared" si="1"/>
        <v>Increase price</v>
      </c>
      <c r="I45" s="1" t="str">
        <f>INDEX(Returns_Data[Return_Risk],MATCH(Table8[[#This Row],[SKU]],Returns_Data[SKU],0))</f>
        <v>Low Risk</v>
      </c>
    </row>
    <row r="46" spans="1:9" x14ac:dyDescent="0.3">
      <c r="A46" t="str">
        <f>Pricing_Data[[#This Row],[SKU]]</f>
        <v>MN-45</v>
      </c>
      <c r="B46" s="10">
        <f>Pricing_Data[[#This Row],[Current_Price]]</f>
        <v>29.9</v>
      </c>
      <c r="C46" s="10">
        <f>Table3[[#This Row],[Final_Recommended_Price]]</f>
        <v>32.341999999999999</v>
      </c>
      <c r="D46" s="10">
        <f t="shared" si="0"/>
        <v>2.4420000000000002</v>
      </c>
      <c r="E46" s="1">
        <f>Pricing_Data[[#This Row],[Min_Price]]</f>
        <v>32.099999999999994</v>
      </c>
      <c r="F46" s="1" t="str">
        <f>Table3[[#This Row],[Price_Increase_Potential]]</f>
        <v>Yes</v>
      </c>
      <c r="G46" s="1" t="str">
        <f>Table3[[#This Row],[Primary_Pricing_Driver]]</f>
        <v>Competitor benchmark</v>
      </c>
      <c r="H46" t="str">
        <f t="shared" si="1"/>
        <v>Increase price</v>
      </c>
      <c r="I46" s="1" t="str">
        <f>INDEX(Returns_Data[Return_Risk],MATCH(Table8[[#This Row],[SKU]],Returns_Data[SKU],0))</f>
        <v>Low Risk</v>
      </c>
    </row>
    <row r="47" spans="1:9" x14ac:dyDescent="0.3">
      <c r="A47" t="str">
        <f>Pricing_Data[[#This Row],[SKU]]</f>
        <v>MN-46</v>
      </c>
      <c r="B47" s="10">
        <f>Pricing_Data[[#This Row],[Current_Price]]</f>
        <v>26.9</v>
      </c>
      <c r="C47" s="10">
        <f>Table3[[#This Row],[Final_Recommended_Price]]</f>
        <v>27.454999999999998</v>
      </c>
      <c r="D47" s="10">
        <f t="shared" si="0"/>
        <v>0.55499999999999972</v>
      </c>
      <c r="E47" s="1">
        <f>Pricing_Data[[#This Row],[Min_Price]]</f>
        <v>26.237500000000001</v>
      </c>
      <c r="F47" s="1" t="str">
        <f>Table3[[#This Row],[Price_Increase_Potential]]</f>
        <v>Yes</v>
      </c>
      <c r="G47" s="1" t="str">
        <f>Table3[[#This Row],[Primary_Pricing_Driver]]</f>
        <v>Competitor benchmark</v>
      </c>
      <c r="H47" t="str">
        <f t="shared" si="1"/>
        <v>Increase price</v>
      </c>
      <c r="I47" s="1" t="str">
        <f>INDEX(Returns_Data[Return_Risk],MATCH(Table8[[#This Row],[SKU]],Returns_Data[SKU],0))</f>
        <v>Low Risk</v>
      </c>
    </row>
    <row r="48" spans="1:9" x14ac:dyDescent="0.3">
      <c r="A48" t="str">
        <f>Pricing_Data[[#This Row],[SKU]]</f>
        <v>MN-47</v>
      </c>
      <c r="B48" s="10">
        <f>Pricing_Data[[#This Row],[Current_Price]]</f>
        <v>76.900000000000006</v>
      </c>
      <c r="C48" s="10">
        <f>Table3[[#This Row],[Final_Recommended_Price]]</f>
        <v>78.671399999999991</v>
      </c>
      <c r="D48" s="10">
        <f t="shared" si="0"/>
        <v>1.7713999999999857</v>
      </c>
      <c r="E48" s="1">
        <f>Pricing_Data[[#This Row],[Min_Price]]</f>
        <v>69.174999999999997</v>
      </c>
      <c r="F48" s="1" t="str">
        <f>Table3[[#This Row],[Price_Increase_Potential]]</f>
        <v>Yes</v>
      </c>
      <c r="G48" s="1" t="str">
        <f>Table3[[#This Row],[Primary_Pricing_Driver]]</f>
        <v>Competitor benchmark</v>
      </c>
      <c r="H48" t="str">
        <f t="shared" si="1"/>
        <v>Increase price</v>
      </c>
      <c r="I48" s="1" t="str">
        <f>INDEX(Returns_Data[Return_Risk],MATCH(Table8[[#This Row],[SKU]],Returns_Data[SKU],0))</f>
        <v>Low Risk</v>
      </c>
    </row>
    <row r="49" spans="1:9" x14ac:dyDescent="0.3">
      <c r="A49" t="str">
        <f>Pricing_Data[[#This Row],[SKU]]</f>
        <v>MN-48</v>
      </c>
      <c r="B49" s="10">
        <f>Pricing_Data[[#This Row],[Current_Price]]</f>
        <v>89.9</v>
      </c>
      <c r="C49" s="10">
        <f>Table3[[#This Row],[Final_Recommended_Price]]</f>
        <v>86.303699999999992</v>
      </c>
      <c r="D49" s="10">
        <f t="shared" si="0"/>
        <v>-3.5963000000000136</v>
      </c>
      <c r="E49" s="1">
        <f>Pricing_Data[[#This Row],[Min_Price]]</f>
        <v>86.224999999999994</v>
      </c>
      <c r="F49" s="1" t="str">
        <f>Table3[[#This Row],[Price_Increase_Potential]]</f>
        <v>Yes</v>
      </c>
      <c r="G49" s="1" t="str">
        <f>Table3[[#This Row],[Primary_Pricing_Driver]]</f>
        <v>Competitor benchmark</v>
      </c>
      <c r="H49" t="str">
        <f t="shared" si="1"/>
        <v>Decrease price</v>
      </c>
      <c r="I49" s="1" t="str">
        <f>INDEX(Returns_Data[Return_Risk],MATCH(Table8[[#This Row],[SKU]],Returns_Data[SKU],0))</f>
        <v>Low Risk</v>
      </c>
    </row>
    <row r="50" spans="1:9" x14ac:dyDescent="0.3">
      <c r="A50" t="str">
        <f>Pricing_Data[[#This Row],[SKU]]</f>
        <v>MN-49</v>
      </c>
      <c r="B50" s="10">
        <f>Pricing_Data[[#This Row],[Current_Price]]</f>
        <v>32.9</v>
      </c>
      <c r="C50" s="10">
        <f>Table3[[#This Row],[Final_Recommended_Price]]</f>
        <v>38.200000000000003</v>
      </c>
      <c r="D50" s="10">
        <f t="shared" si="0"/>
        <v>5.3000000000000043</v>
      </c>
      <c r="E50" s="1">
        <f>Pricing_Data[[#This Row],[Min_Price]]</f>
        <v>38.200000000000003</v>
      </c>
      <c r="F50" s="1" t="str">
        <f>Table3[[#This Row],[Price_Increase_Potential]]</f>
        <v>No</v>
      </c>
      <c r="G50" s="1" t="str">
        <f>Table3[[#This Row],[Primary_Pricing_Driver]]</f>
        <v>Minimum margin constraint</v>
      </c>
      <c r="H50" t="str">
        <f t="shared" si="1"/>
        <v>Hold price (margin floor)</v>
      </c>
      <c r="I50" s="1" t="str">
        <f>INDEX(Returns_Data[Return_Risk],MATCH(Table8[[#This Row],[SKU]],Returns_Data[SKU],0))</f>
        <v>Low Risk</v>
      </c>
    </row>
    <row r="51" spans="1:9" x14ac:dyDescent="0.3">
      <c r="A51" t="str">
        <f>Pricing_Data[[#This Row],[SKU]]</f>
        <v>MN-50</v>
      </c>
      <c r="B51" s="10">
        <f>Pricing_Data[[#This Row],[Current_Price]]</f>
        <v>29.9</v>
      </c>
      <c r="C51" s="10">
        <f>Table3[[#This Row],[Final_Recommended_Price]]</f>
        <v>34.5</v>
      </c>
      <c r="D51" s="10">
        <f t="shared" si="0"/>
        <v>4.6000000000000014</v>
      </c>
      <c r="E51" s="1">
        <f>Pricing_Data[[#This Row],[Min_Price]]</f>
        <v>34.5</v>
      </c>
      <c r="F51" s="1" t="str">
        <f>Table3[[#This Row],[Price_Increase_Potential]]</f>
        <v>No</v>
      </c>
      <c r="G51" s="1" t="str">
        <f>Table3[[#This Row],[Primary_Pricing_Driver]]</f>
        <v>Minimum margin constraint</v>
      </c>
      <c r="H51" t="str">
        <f t="shared" si="1"/>
        <v>Hold price (margin floor)</v>
      </c>
      <c r="I51" s="1" t="str">
        <f>INDEX(Returns_Data[Return_Risk],MATCH(Table8[[#This Row],[SKU]],Returns_Data[SKU],0))</f>
        <v>Low Risk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6E61-B52D-4B08-A669-A375F090ECBD}">
  <dimension ref="A2:L52"/>
  <sheetViews>
    <sheetView showGridLines="0" topLeftCell="A33" zoomScale="85" zoomScaleNormal="73" workbookViewId="0">
      <selection activeCell="D54" sqref="D54"/>
    </sheetView>
  </sheetViews>
  <sheetFormatPr defaultRowHeight="14.4" x14ac:dyDescent="0.3"/>
  <cols>
    <col min="1" max="2" width="14.77734375" customWidth="1"/>
    <col min="3" max="3" width="17.88671875" bestFit="1" customWidth="1"/>
    <col min="4" max="4" width="14.77734375" customWidth="1"/>
    <col min="5" max="5" width="20.33203125" bestFit="1" customWidth="1"/>
    <col min="6" max="12" width="14.77734375" customWidth="1"/>
  </cols>
  <sheetData>
    <row r="2" spans="1:12" ht="21" x14ac:dyDescent="0.3">
      <c r="A2" s="46" t="s">
        <v>317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15" thickBot="1" x14ac:dyDescent="0.35"/>
    <row r="4" spans="1:12" x14ac:dyDescent="0.3">
      <c r="A4" s="12"/>
      <c r="B4" s="13"/>
      <c r="C4" s="14"/>
      <c r="D4" s="12"/>
      <c r="E4" s="13"/>
      <c r="F4" s="14"/>
      <c r="G4" s="12"/>
      <c r="H4" s="13"/>
      <c r="I4" s="14"/>
      <c r="J4" s="12"/>
      <c r="K4" s="13"/>
      <c r="L4" s="14"/>
    </row>
    <row r="5" spans="1:12" ht="25.8" x14ac:dyDescent="0.3">
      <c r="A5" s="20">
        <f>COUNTA(Table3[SKU])</f>
        <v>50</v>
      </c>
      <c r="B5" s="21"/>
      <c r="C5" s="22"/>
      <c r="D5" s="20">
        <f>COUNTIF(Table3[Price_Increase_Potential],"Yes")</f>
        <v>13</v>
      </c>
      <c r="E5" s="21"/>
      <c r="F5" s="22"/>
      <c r="G5" s="25">
        <f>COUNTIF(Table3[Primary_Pricing_Driver],"*constraint*") / COUNTA(Table3[SKU])</f>
        <v>0.74</v>
      </c>
      <c r="H5" s="24"/>
      <c r="I5" s="22"/>
      <c r="J5" s="26">
        <f>AVERAGE(Pricing_Action_View!D2:D51)</f>
        <v>4.5751510256410244</v>
      </c>
      <c r="K5" s="24"/>
      <c r="L5" s="22"/>
    </row>
    <row r="6" spans="1:12" x14ac:dyDescent="0.3">
      <c r="A6" s="15"/>
      <c r="C6" s="16"/>
      <c r="D6" s="15"/>
      <c r="F6" s="16"/>
      <c r="G6" s="15"/>
      <c r="I6" s="16"/>
      <c r="J6" s="15"/>
      <c r="L6" s="16"/>
    </row>
    <row r="7" spans="1:12" x14ac:dyDescent="0.3">
      <c r="A7" s="23" t="s">
        <v>273</v>
      </c>
      <c r="B7" s="21"/>
      <c r="C7" s="22"/>
      <c r="D7" s="23" t="s">
        <v>274</v>
      </c>
      <c r="E7" s="21"/>
      <c r="F7" s="22"/>
      <c r="G7" s="23" t="s">
        <v>275</v>
      </c>
      <c r="H7" s="21"/>
      <c r="I7" s="22"/>
      <c r="J7" s="23" t="s">
        <v>276</v>
      </c>
      <c r="K7" s="21"/>
      <c r="L7" s="22"/>
    </row>
    <row r="8" spans="1:12" ht="15" thickBot="1" x14ac:dyDescent="0.35">
      <c r="A8" s="17"/>
      <c r="B8" s="18"/>
      <c r="C8" s="19"/>
      <c r="D8" s="17"/>
      <c r="E8" s="18"/>
      <c r="F8" s="19"/>
      <c r="G8" s="17"/>
      <c r="H8" s="18"/>
      <c r="I8" s="19"/>
      <c r="J8" s="17"/>
      <c r="K8" s="18"/>
      <c r="L8" s="19"/>
    </row>
    <row r="28" spans="7:7" x14ac:dyDescent="0.3">
      <c r="G28" t="s">
        <v>277</v>
      </c>
    </row>
    <row r="39" spans="1:12" x14ac:dyDescent="0.3">
      <c r="A39" s="44" t="s">
        <v>0</v>
      </c>
      <c r="B39" s="44" t="s">
        <v>280</v>
      </c>
      <c r="C39" s="44" t="s">
        <v>281</v>
      </c>
      <c r="D39" s="44" t="s">
        <v>282</v>
      </c>
      <c r="E39" s="44" t="s">
        <v>297</v>
      </c>
      <c r="F39" s="44" t="s">
        <v>298</v>
      </c>
      <c r="G39" s="51" t="s">
        <v>319</v>
      </c>
      <c r="H39" s="21"/>
      <c r="I39" s="21"/>
      <c r="J39" s="21"/>
      <c r="K39" s="21"/>
    </row>
    <row r="40" spans="1:12" x14ac:dyDescent="0.3">
      <c r="A40" s="39" t="s">
        <v>38</v>
      </c>
      <c r="B40" s="40" t="s">
        <v>299</v>
      </c>
      <c r="C40" s="10">
        <v>24.2</v>
      </c>
      <c r="D40" s="41" t="s">
        <v>284</v>
      </c>
      <c r="E40" s="42" t="s">
        <v>271</v>
      </c>
      <c r="F40" s="43" t="s">
        <v>312</v>
      </c>
      <c r="G40" s="50" t="s">
        <v>320</v>
      </c>
      <c r="H40" s="45" t="s">
        <v>314</v>
      </c>
    </row>
    <row r="41" spans="1:12" x14ac:dyDescent="0.3">
      <c r="A41" s="29" t="s">
        <v>60</v>
      </c>
      <c r="B41" s="31" t="s">
        <v>300</v>
      </c>
      <c r="C41" s="34">
        <v>19.759999999999998</v>
      </c>
      <c r="D41" s="35" t="s">
        <v>285</v>
      </c>
      <c r="E41" s="35" t="s">
        <v>271</v>
      </c>
      <c r="F41" s="37" t="s">
        <v>313</v>
      </c>
      <c r="G41" s="48" t="s">
        <v>320</v>
      </c>
      <c r="H41" s="21"/>
      <c r="I41" s="21"/>
      <c r="J41" s="21"/>
      <c r="K41" s="21"/>
    </row>
    <row r="42" spans="1:12" x14ac:dyDescent="0.3">
      <c r="A42" s="29" t="s">
        <v>70</v>
      </c>
      <c r="B42" s="31" t="s">
        <v>301</v>
      </c>
      <c r="C42" s="34">
        <v>22.8</v>
      </c>
      <c r="D42" s="35" t="s">
        <v>286</v>
      </c>
      <c r="E42" s="35" t="s">
        <v>271</v>
      </c>
      <c r="F42" s="37" t="s">
        <v>312</v>
      </c>
      <c r="G42" s="48" t="s">
        <v>321</v>
      </c>
      <c r="H42" s="45" t="s">
        <v>315</v>
      </c>
    </row>
    <row r="43" spans="1:12" x14ac:dyDescent="0.3">
      <c r="A43" s="29" t="s">
        <v>78</v>
      </c>
      <c r="B43" s="31" t="s">
        <v>302</v>
      </c>
      <c r="C43" s="34">
        <v>33.359323076923076</v>
      </c>
      <c r="D43" s="35" t="s">
        <v>287</v>
      </c>
      <c r="E43" s="35" t="s">
        <v>272</v>
      </c>
      <c r="F43" s="37" t="s">
        <v>312</v>
      </c>
      <c r="G43" s="48" t="s">
        <v>320</v>
      </c>
      <c r="H43" s="21"/>
      <c r="I43" s="21"/>
      <c r="J43" s="21"/>
      <c r="K43" s="21"/>
    </row>
    <row r="44" spans="1:12" x14ac:dyDescent="0.3">
      <c r="A44" s="29" t="s">
        <v>92</v>
      </c>
      <c r="B44" s="31" t="s">
        <v>303</v>
      </c>
      <c r="C44" s="34">
        <v>25.646999999999998</v>
      </c>
      <c r="D44" s="35" t="s">
        <v>288</v>
      </c>
      <c r="E44" s="35" t="s">
        <v>271</v>
      </c>
      <c r="F44" s="37" t="s">
        <v>312</v>
      </c>
      <c r="G44" s="48" t="s">
        <v>322</v>
      </c>
      <c r="H44" s="45" t="s">
        <v>316</v>
      </c>
    </row>
    <row r="45" spans="1:12" x14ac:dyDescent="0.3">
      <c r="A45" s="29" t="s">
        <v>94</v>
      </c>
      <c r="B45" s="31" t="s">
        <v>304</v>
      </c>
      <c r="C45" s="34">
        <v>84.975000000000009</v>
      </c>
      <c r="D45" s="35" t="s">
        <v>289</v>
      </c>
      <c r="E45" s="35" t="s">
        <v>271</v>
      </c>
      <c r="F45" s="37" t="s">
        <v>312</v>
      </c>
      <c r="G45" s="48" t="s">
        <v>322</v>
      </c>
    </row>
    <row r="46" spans="1:12" x14ac:dyDescent="0.3">
      <c r="A46" s="29" t="s">
        <v>96</v>
      </c>
      <c r="B46" s="31" t="s">
        <v>305</v>
      </c>
      <c r="C46" s="34">
        <v>79.103999999999999</v>
      </c>
      <c r="D46" s="35" t="s">
        <v>290</v>
      </c>
      <c r="E46" s="35" t="s">
        <v>271</v>
      </c>
      <c r="F46" s="37" t="s">
        <v>312</v>
      </c>
      <c r="G46" s="48" t="s">
        <v>322</v>
      </c>
      <c r="H46" s="27" t="s">
        <v>323</v>
      </c>
      <c r="I46" s="21"/>
      <c r="J46" s="21"/>
      <c r="K46" s="21"/>
      <c r="L46" s="21"/>
    </row>
    <row r="47" spans="1:12" x14ac:dyDescent="0.3">
      <c r="A47" s="29" t="s">
        <v>98</v>
      </c>
      <c r="B47" s="31" t="s">
        <v>306</v>
      </c>
      <c r="C47" s="34">
        <v>14.06</v>
      </c>
      <c r="D47" s="35" t="s">
        <v>291</v>
      </c>
      <c r="E47" s="35" t="s">
        <v>271</v>
      </c>
      <c r="F47" s="37" t="s">
        <v>312</v>
      </c>
      <c r="G47" s="48" t="s">
        <v>320</v>
      </c>
      <c r="H47" s="45" t="s">
        <v>324</v>
      </c>
    </row>
    <row r="48" spans="1:12" x14ac:dyDescent="0.3">
      <c r="A48" s="29" t="s">
        <v>100</v>
      </c>
      <c r="B48" s="31" t="s">
        <v>307</v>
      </c>
      <c r="C48" s="34">
        <v>14.118461538461538</v>
      </c>
      <c r="D48" s="35" t="s">
        <v>292</v>
      </c>
      <c r="E48" s="35" t="s">
        <v>272</v>
      </c>
      <c r="F48" s="37" t="s">
        <v>312</v>
      </c>
      <c r="G48" s="48" t="s">
        <v>320</v>
      </c>
    </row>
    <row r="49" spans="1:7" x14ac:dyDescent="0.3">
      <c r="A49" s="29" t="s">
        <v>102</v>
      </c>
      <c r="B49" s="31" t="s">
        <v>308</v>
      </c>
      <c r="C49" s="34">
        <v>32.341999999999999</v>
      </c>
      <c r="D49" s="35" t="s">
        <v>293</v>
      </c>
      <c r="E49" s="35" t="s">
        <v>271</v>
      </c>
      <c r="F49" s="37" t="s">
        <v>312</v>
      </c>
      <c r="G49" s="48" t="s">
        <v>320</v>
      </c>
    </row>
    <row r="50" spans="1:7" x14ac:dyDescent="0.3">
      <c r="A50" s="29" t="s">
        <v>104</v>
      </c>
      <c r="B50" s="31" t="s">
        <v>309</v>
      </c>
      <c r="C50" s="34">
        <v>27.454999999999998</v>
      </c>
      <c r="D50" s="35" t="s">
        <v>294</v>
      </c>
      <c r="E50" s="35" t="s">
        <v>271</v>
      </c>
      <c r="F50" s="37" t="s">
        <v>312</v>
      </c>
      <c r="G50" s="48" t="s">
        <v>320</v>
      </c>
    </row>
    <row r="51" spans="1:7" x14ac:dyDescent="0.3">
      <c r="A51" s="29" t="s">
        <v>106</v>
      </c>
      <c r="B51" s="31" t="s">
        <v>310</v>
      </c>
      <c r="C51" s="34">
        <v>78.671399999999991</v>
      </c>
      <c r="D51" s="35" t="s">
        <v>295</v>
      </c>
      <c r="E51" s="35" t="s">
        <v>271</v>
      </c>
      <c r="F51" s="37" t="s">
        <v>312</v>
      </c>
      <c r="G51" s="48" t="s">
        <v>320</v>
      </c>
    </row>
    <row r="52" spans="1:7" x14ac:dyDescent="0.3">
      <c r="A52" s="30" t="s">
        <v>108</v>
      </c>
      <c r="B52" s="32" t="s">
        <v>311</v>
      </c>
      <c r="C52" s="34">
        <v>86.303699999999992</v>
      </c>
      <c r="D52" s="36" t="s">
        <v>296</v>
      </c>
      <c r="E52" s="36" t="s">
        <v>271</v>
      </c>
      <c r="F52" s="38" t="s">
        <v>313</v>
      </c>
      <c r="G52" s="49" t="s">
        <v>320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FC95-D53C-4CE1-B344-B751821599CE}">
  <dimension ref="A1:N51"/>
  <sheetViews>
    <sheetView topLeftCell="E1" workbookViewId="0"/>
  </sheetViews>
  <sheetFormatPr defaultRowHeight="14.4" x14ac:dyDescent="0.3"/>
  <cols>
    <col min="1" max="1" width="6.6640625" bestFit="1" customWidth="1"/>
    <col min="2" max="2" width="32.88671875" bestFit="1" customWidth="1"/>
    <col min="3" max="3" width="14" bestFit="1" customWidth="1"/>
    <col min="4" max="4" width="18.88671875" bestFit="1" customWidth="1"/>
    <col min="5" max="5" width="9.77734375" bestFit="1" customWidth="1"/>
    <col min="6" max="6" width="13" bestFit="1" customWidth="1"/>
    <col min="7" max="7" width="15.44140625" bestFit="1" customWidth="1"/>
    <col min="8" max="8" width="6.88671875" bestFit="1" customWidth="1"/>
    <col min="9" max="9" width="14.6640625" bestFit="1" customWidth="1"/>
    <col min="10" max="10" width="31.77734375" bestFit="1" customWidth="1"/>
    <col min="11" max="11" width="23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114</v>
      </c>
      <c r="M1" s="1" t="s">
        <v>115</v>
      </c>
      <c r="N1" s="1" t="s">
        <v>116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>
        <v>15.11</v>
      </c>
      <c r="F2">
        <v>0.44</v>
      </c>
      <c r="G2" s="1">
        <v>0.75</v>
      </c>
      <c r="H2">
        <v>16</v>
      </c>
      <c r="I2">
        <v>38.9</v>
      </c>
      <c r="J2">
        <v>0.2</v>
      </c>
      <c r="K2" s="1">
        <v>0.35</v>
      </c>
      <c r="L2" s="1">
        <f>Pricing_Data[[#This Row],[FBA Fee]]+Pricing_Data[[#This Row],[Storage Fee]]+Pricing_Data[[#This Row],[Handling_Cost]]+Pricing_Data[[#This Row],[Cost]]</f>
        <v>32.299999999999997</v>
      </c>
      <c r="M2" s="1">
        <f>Pricing_Data[[#This Row],[Total_Cost]] / (1-Pricing_Data[[#This Row],[Minimum_Acceptable_Margin_%]])</f>
        <v>40.374999999999993</v>
      </c>
      <c r="N2" s="1">
        <f>Pricing_Data[[#This Row],[Total_Cost]] / (1-Pricing_Data[[#This Row],[Target_Gross_Margin_%]])</f>
        <v>49.692307692307686</v>
      </c>
    </row>
    <row r="3" spans="1:14" x14ac:dyDescent="0.3">
      <c r="A3" t="s">
        <v>15</v>
      </c>
      <c r="B3" t="s">
        <v>16</v>
      </c>
      <c r="C3" t="s">
        <v>13</v>
      </c>
      <c r="D3" t="s">
        <v>14</v>
      </c>
      <c r="E3">
        <v>13.55</v>
      </c>
      <c r="F3">
        <v>0.3</v>
      </c>
      <c r="G3" s="1">
        <v>0.75</v>
      </c>
      <c r="H3">
        <v>12</v>
      </c>
      <c r="I3">
        <v>33.9</v>
      </c>
      <c r="J3">
        <v>0.2</v>
      </c>
      <c r="K3" s="1">
        <v>0.35</v>
      </c>
      <c r="L3" s="1">
        <f>Pricing_Data[[#This Row],[FBA Fee]]+Pricing_Data[[#This Row],[Storage Fee]]+Pricing_Data[[#This Row],[Handling_Cost]]+Pricing_Data[[#This Row],[Cost]]</f>
        <v>26.6</v>
      </c>
      <c r="M3" s="1">
        <f>Pricing_Data[[#This Row],[Total_Cost]] / (1-Pricing_Data[[#This Row],[Minimum_Acceptable_Margin_%]])</f>
        <v>33.25</v>
      </c>
      <c r="N3" s="1">
        <f>Pricing_Data[[#This Row],[Total_Cost]] / (1-Pricing_Data[[#This Row],[Target_Gross_Margin_%]])</f>
        <v>40.923076923076927</v>
      </c>
    </row>
    <row r="4" spans="1:14" x14ac:dyDescent="0.3">
      <c r="A4" t="s">
        <v>17</v>
      </c>
      <c r="B4" t="s">
        <v>18</v>
      </c>
      <c r="C4" t="s">
        <v>13</v>
      </c>
      <c r="D4" t="s">
        <v>14</v>
      </c>
      <c r="E4">
        <v>13.94</v>
      </c>
      <c r="F4">
        <v>0.34</v>
      </c>
      <c r="G4" s="1">
        <v>0.75</v>
      </c>
      <c r="H4">
        <v>15</v>
      </c>
      <c r="I4">
        <v>34.9</v>
      </c>
      <c r="J4">
        <v>0.2</v>
      </c>
      <c r="K4" s="1">
        <v>0.35</v>
      </c>
      <c r="L4" s="1">
        <f>Pricing_Data[[#This Row],[FBA Fee]]+Pricing_Data[[#This Row],[Storage Fee]]+Pricing_Data[[#This Row],[Handling_Cost]]+Pricing_Data[[#This Row],[Cost]]</f>
        <v>30.03</v>
      </c>
      <c r="M4" s="1">
        <f>Pricing_Data[[#This Row],[Total_Cost]] / (1-Pricing_Data[[#This Row],[Minimum_Acceptable_Margin_%]])</f>
        <v>37.537500000000001</v>
      </c>
      <c r="N4" s="1">
        <f>Pricing_Data[[#This Row],[Total_Cost]] / (1-Pricing_Data[[#This Row],[Target_Gross_Margin_%]])</f>
        <v>46.2</v>
      </c>
    </row>
    <row r="5" spans="1:14" x14ac:dyDescent="0.3">
      <c r="A5" t="s">
        <v>19</v>
      </c>
      <c r="B5" t="s">
        <v>20</v>
      </c>
      <c r="C5" t="s">
        <v>13</v>
      </c>
      <c r="D5" t="s">
        <v>14</v>
      </c>
      <c r="E5">
        <v>12.89</v>
      </c>
      <c r="F5">
        <v>0.3</v>
      </c>
      <c r="G5" s="1">
        <v>0.75</v>
      </c>
      <c r="H5">
        <v>12</v>
      </c>
      <c r="I5">
        <v>29.9</v>
      </c>
      <c r="J5">
        <v>0.2</v>
      </c>
      <c r="K5" s="1">
        <v>0.35</v>
      </c>
      <c r="L5" s="1">
        <f>Pricing_Data[[#This Row],[FBA Fee]]+Pricing_Data[[#This Row],[Storage Fee]]+Pricing_Data[[#This Row],[Handling_Cost]]+Pricing_Data[[#This Row],[Cost]]</f>
        <v>25.94</v>
      </c>
      <c r="M5" s="1">
        <f>Pricing_Data[[#This Row],[Total_Cost]] / (1-Pricing_Data[[#This Row],[Minimum_Acceptable_Margin_%]])</f>
        <v>32.424999999999997</v>
      </c>
      <c r="N5" s="1">
        <f>Pricing_Data[[#This Row],[Total_Cost]] / (1-Pricing_Data[[#This Row],[Target_Gross_Margin_%]])</f>
        <v>39.907692307692308</v>
      </c>
    </row>
    <row r="6" spans="1:14" x14ac:dyDescent="0.3">
      <c r="A6" t="s">
        <v>21</v>
      </c>
      <c r="B6" t="s">
        <v>22</v>
      </c>
      <c r="C6" t="s">
        <v>23</v>
      </c>
      <c r="D6" t="s">
        <v>14</v>
      </c>
      <c r="E6">
        <v>11.8</v>
      </c>
      <c r="F6">
        <v>0.22</v>
      </c>
      <c r="G6" s="1">
        <v>0.75</v>
      </c>
      <c r="H6">
        <v>13</v>
      </c>
      <c r="I6">
        <v>21.9</v>
      </c>
      <c r="J6">
        <v>0.25</v>
      </c>
      <c r="K6" s="1">
        <v>0.45</v>
      </c>
      <c r="L6" s="1">
        <f>Pricing_Data[[#This Row],[FBA Fee]]+Pricing_Data[[#This Row],[Storage Fee]]+Pricing_Data[[#This Row],[Handling_Cost]]+Pricing_Data[[#This Row],[Cost]]</f>
        <v>25.770000000000003</v>
      </c>
      <c r="M6" s="1">
        <f>Pricing_Data[[#This Row],[Total_Cost]] / (1-Pricing_Data[[#This Row],[Minimum_Acceptable_Margin_%]])</f>
        <v>34.360000000000007</v>
      </c>
      <c r="N6" s="1">
        <f>Pricing_Data[[#This Row],[Total_Cost]] / (1-Pricing_Data[[#This Row],[Target_Gross_Margin_%]])</f>
        <v>46.854545454545459</v>
      </c>
    </row>
    <row r="7" spans="1:14" x14ac:dyDescent="0.3">
      <c r="A7" t="s">
        <v>24</v>
      </c>
      <c r="B7" t="s">
        <v>25</v>
      </c>
      <c r="C7" t="s">
        <v>23</v>
      </c>
      <c r="D7" t="s">
        <v>14</v>
      </c>
      <c r="E7">
        <v>8.5</v>
      </c>
      <c r="F7">
        <v>0.12</v>
      </c>
      <c r="G7" s="1">
        <v>0.75</v>
      </c>
      <c r="H7">
        <v>5</v>
      </c>
      <c r="I7">
        <v>14.95</v>
      </c>
      <c r="J7">
        <v>0.25</v>
      </c>
      <c r="K7" s="1">
        <v>0.45</v>
      </c>
      <c r="L7" s="1">
        <f>Pricing_Data[[#This Row],[FBA Fee]]+Pricing_Data[[#This Row],[Storage Fee]]+Pricing_Data[[#This Row],[Handling_Cost]]+Pricing_Data[[#This Row],[Cost]]</f>
        <v>14.37</v>
      </c>
      <c r="M7" s="1">
        <f>Pricing_Data[[#This Row],[Total_Cost]] / (1-Pricing_Data[[#This Row],[Minimum_Acceptable_Margin_%]])</f>
        <v>19.16</v>
      </c>
      <c r="N7" s="1">
        <f>Pricing_Data[[#This Row],[Total_Cost]] / (1-Pricing_Data[[#This Row],[Target_Gross_Margin_%]])</f>
        <v>26.127272727272725</v>
      </c>
    </row>
    <row r="8" spans="1:14" x14ac:dyDescent="0.3">
      <c r="A8" t="s">
        <v>26</v>
      </c>
      <c r="B8" t="s">
        <v>27</v>
      </c>
      <c r="C8" t="s">
        <v>13</v>
      </c>
      <c r="D8" t="s">
        <v>14</v>
      </c>
      <c r="E8" s="1">
        <v>17.850000000000001</v>
      </c>
      <c r="F8" s="1">
        <v>17.86</v>
      </c>
      <c r="G8" s="1">
        <v>17.87</v>
      </c>
      <c r="H8" s="1">
        <v>17.88</v>
      </c>
      <c r="I8" s="1">
        <v>17.89</v>
      </c>
      <c r="J8">
        <v>0.2</v>
      </c>
      <c r="K8" s="1">
        <v>0.35</v>
      </c>
      <c r="L8" s="1">
        <f>Pricing_Data[[#This Row],[FBA Fee]]+Pricing_Data[[#This Row],[Storage Fee]]+Pricing_Data[[#This Row],[Handling_Cost]]+Pricing_Data[[#This Row],[Cost]]</f>
        <v>71.459999999999994</v>
      </c>
      <c r="M8" s="1">
        <f>Pricing_Data[[#This Row],[Total_Cost]] / (1-Pricing_Data[[#This Row],[Minimum_Acceptable_Margin_%]])</f>
        <v>89.324999999999989</v>
      </c>
      <c r="N8" s="1">
        <f>Pricing_Data[[#This Row],[Total_Cost]] / (1-Pricing_Data[[#This Row],[Target_Gross_Margin_%]])</f>
        <v>109.93846153846152</v>
      </c>
    </row>
    <row r="9" spans="1:14" x14ac:dyDescent="0.3">
      <c r="A9" t="s">
        <v>28</v>
      </c>
      <c r="B9" t="s">
        <v>29</v>
      </c>
      <c r="C9" t="s">
        <v>23</v>
      </c>
      <c r="D9" t="s">
        <v>14</v>
      </c>
      <c r="E9" s="1">
        <v>12.11</v>
      </c>
      <c r="F9" s="1">
        <v>0.25</v>
      </c>
      <c r="G9" s="1">
        <v>0.75</v>
      </c>
      <c r="H9" s="1">
        <v>13</v>
      </c>
      <c r="I9" s="1">
        <v>29.9</v>
      </c>
      <c r="J9">
        <v>0.25</v>
      </c>
      <c r="K9" s="1">
        <v>0.45</v>
      </c>
      <c r="L9" s="1">
        <f>Pricing_Data[[#This Row],[FBA Fee]]+Pricing_Data[[#This Row],[Storage Fee]]+Pricing_Data[[#This Row],[Handling_Cost]]+Pricing_Data[[#This Row],[Cost]]</f>
        <v>26.11</v>
      </c>
      <c r="M9" s="1">
        <f>Pricing_Data[[#This Row],[Total_Cost]] / (1-Pricing_Data[[#This Row],[Minimum_Acceptable_Margin_%]])</f>
        <v>34.813333333333333</v>
      </c>
      <c r="N9" s="1">
        <f>Pricing_Data[[#This Row],[Total_Cost]] / (1-Pricing_Data[[#This Row],[Target_Gross_Margin_%]])</f>
        <v>47.472727272727269</v>
      </c>
    </row>
    <row r="10" spans="1:14" x14ac:dyDescent="0.3">
      <c r="A10" t="s">
        <v>30</v>
      </c>
      <c r="B10" t="s">
        <v>31</v>
      </c>
      <c r="C10" t="s">
        <v>23</v>
      </c>
      <c r="D10" t="s">
        <v>14</v>
      </c>
      <c r="E10" s="1">
        <v>8.08</v>
      </c>
      <c r="F10" s="1">
        <v>0.09</v>
      </c>
      <c r="G10" s="1">
        <v>0.75</v>
      </c>
      <c r="H10" s="1">
        <v>6</v>
      </c>
      <c r="I10" s="1">
        <v>14.9</v>
      </c>
      <c r="J10">
        <v>0.25</v>
      </c>
      <c r="K10" s="1">
        <v>0.45</v>
      </c>
      <c r="L10" s="1">
        <f>Pricing_Data[[#This Row],[FBA Fee]]+Pricing_Data[[#This Row],[Storage Fee]]+Pricing_Data[[#This Row],[Handling_Cost]]+Pricing_Data[[#This Row],[Cost]]</f>
        <v>14.92</v>
      </c>
      <c r="M10" s="1">
        <f>Pricing_Data[[#This Row],[Total_Cost]] / (1-Pricing_Data[[#This Row],[Minimum_Acceptable_Margin_%]])</f>
        <v>19.893333333333334</v>
      </c>
      <c r="N10" s="1">
        <f>Pricing_Data[[#This Row],[Total_Cost]] / (1-Pricing_Data[[#This Row],[Target_Gross_Margin_%]])</f>
        <v>27.127272727272725</v>
      </c>
    </row>
    <row r="11" spans="1:14" x14ac:dyDescent="0.3">
      <c r="A11" t="s">
        <v>32</v>
      </c>
      <c r="B11" t="s">
        <v>33</v>
      </c>
      <c r="C11" t="s">
        <v>13</v>
      </c>
      <c r="D11" t="s">
        <v>14</v>
      </c>
      <c r="E11" s="1">
        <v>9.52</v>
      </c>
      <c r="F11" s="1">
        <v>0.13</v>
      </c>
      <c r="G11" s="1">
        <v>0.75</v>
      </c>
      <c r="H11" s="1">
        <v>7</v>
      </c>
      <c r="I11" s="1">
        <v>19.899999999999999</v>
      </c>
      <c r="J11">
        <v>0.2</v>
      </c>
      <c r="K11" s="1">
        <v>0.35</v>
      </c>
      <c r="L11" s="1">
        <f>Pricing_Data[[#This Row],[FBA Fee]]+Pricing_Data[[#This Row],[Storage Fee]]+Pricing_Data[[#This Row],[Handling_Cost]]+Pricing_Data[[#This Row],[Cost]]</f>
        <v>17.399999999999999</v>
      </c>
      <c r="M11" s="1">
        <f>Pricing_Data[[#This Row],[Total_Cost]] / (1-Pricing_Data[[#This Row],[Minimum_Acceptable_Margin_%]])</f>
        <v>21.749999999999996</v>
      </c>
      <c r="N11" s="1">
        <f>Pricing_Data[[#This Row],[Total_Cost]] / (1-Pricing_Data[[#This Row],[Target_Gross_Margin_%]])</f>
        <v>26.769230769230766</v>
      </c>
    </row>
    <row r="12" spans="1:14" x14ac:dyDescent="0.3">
      <c r="A12" t="s">
        <v>34</v>
      </c>
      <c r="B12" t="s">
        <v>35</v>
      </c>
      <c r="C12" t="s">
        <v>13</v>
      </c>
      <c r="D12" t="s">
        <v>14</v>
      </c>
      <c r="E12" s="1">
        <v>9.36</v>
      </c>
      <c r="F12" s="1">
        <v>0.15</v>
      </c>
      <c r="G12" s="1">
        <v>0.75</v>
      </c>
      <c r="H12" s="1">
        <v>5</v>
      </c>
      <c r="I12" s="1">
        <v>16.899999999999999</v>
      </c>
      <c r="J12">
        <v>0.2</v>
      </c>
      <c r="K12" s="1">
        <v>0.35</v>
      </c>
      <c r="L12" s="1">
        <f>Pricing_Data[[#This Row],[FBA Fee]]+Pricing_Data[[#This Row],[Storage Fee]]+Pricing_Data[[#This Row],[Handling_Cost]]+Pricing_Data[[#This Row],[Cost]]</f>
        <v>15.26</v>
      </c>
      <c r="M12" s="1">
        <f>Pricing_Data[[#This Row],[Total_Cost]] / (1-Pricing_Data[[#This Row],[Minimum_Acceptable_Margin_%]])</f>
        <v>19.074999999999999</v>
      </c>
      <c r="N12" s="1">
        <f>Pricing_Data[[#This Row],[Total_Cost]] / (1-Pricing_Data[[#This Row],[Target_Gross_Margin_%]])</f>
        <v>23.476923076923075</v>
      </c>
    </row>
    <row r="13" spans="1:14" x14ac:dyDescent="0.3">
      <c r="A13" t="s">
        <v>36</v>
      </c>
      <c r="B13" t="s">
        <v>37</v>
      </c>
      <c r="C13" t="s">
        <v>13</v>
      </c>
      <c r="D13" t="s">
        <v>14</v>
      </c>
      <c r="E13" s="1">
        <v>10.9</v>
      </c>
      <c r="F13" s="1">
        <v>0.22</v>
      </c>
      <c r="G13" s="1">
        <v>0.75</v>
      </c>
      <c r="H13" s="1">
        <v>6</v>
      </c>
      <c r="I13" s="1">
        <v>19.899999999999999</v>
      </c>
      <c r="J13">
        <v>0.2</v>
      </c>
      <c r="K13" s="1">
        <v>0.35</v>
      </c>
      <c r="L13" s="1">
        <f>Pricing_Data[[#This Row],[FBA Fee]]+Pricing_Data[[#This Row],[Storage Fee]]+Pricing_Data[[#This Row],[Handling_Cost]]+Pricing_Data[[#This Row],[Cost]]</f>
        <v>17.87</v>
      </c>
      <c r="M13" s="1">
        <f>Pricing_Data[[#This Row],[Total_Cost]] / (1-Pricing_Data[[#This Row],[Minimum_Acceptable_Margin_%]])</f>
        <v>22.337499999999999</v>
      </c>
      <c r="N13" s="1">
        <f>Pricing_Data[[#This Row],[Total_Cost]] / (1-Pricing_Data[[#This Row],[Target_Gross_Margin_%]])</f>
        <v>27.492307692307694</v>
      </c>
    </row>
    <row r="14" spans="1:14" x14ac:dyDescent="0.3">
      <c r="A14" t="s">
        <v>38</v>
      </c>
      <c r="B14" t="s">
        <v>39</v>
      </c>
      <c r="C14" t="s">
        <v>13</v>
      </c>
      <c r="D14" t="s">
        <v>14</v>
      </c>
      <c r="E14" s="1">
        <v>9.9700000000000006</v>
      </c>
      <c r="F14" s="1">
        <v>0.08</v>
      </c>
      <c r="G14" s="1">
        <v>0.75</v>
      </c>
      <c r="H14" s="1">
        <v>7</v>
      </c>
      <c r="I14" s="1">
        <v>22.9</v>
      </c>
      <c r="J14">
        <v>0.2</v>
      </c>
      <c r="K14" s="1">
        <v>0.35</v>
      </c>
      <c r="L14" s="1">
        <f>Pricing_Data[[#This Row],[FBA Fee]]+Pricing_Data[[#This Row],[Storage Fee]]+Pricing_Data[[#This Row],[Handling_Cost]]+Pricing_Data[[#This Row],[Cost]]</f>
        <v>17.8</v>
      </c>
      <c r="M14" s="1">
        <f>Pricing_Data[[#This Row],[Total_Cost]] / (1-Pricing_Data[[#This Row],[Minimum_Acceptable_Margin_%]])</f>
        <v>22.25</v>
      </c>
      <c r="N14" s="1">
        <f>Pricing_Data[[#This Row],[Total_Cost]] / (1-Pricing_Data[[#This Row],[Target_Gross_Margin_%]])</f>
        <v>27.384615384615383</v>
      </c>
    </row>
    <row r="15" spans="1:14" x14ac:dyDescent="0.3">
      <c r="A15" t="s">
        <v>40</v>
      </c>
      <c r="B15" t="s">
        <v>41</v>
      </c>
      <c r="C15" t="s">
        <v>13</v>
      </c>
      <c r="D15" t="s">
        <v>14</v>
      </c>
      <c r="E15" s="1">
        <v>12.82</v>
      </c>
      <c r="F15" s="1">
        <v>0.36</v>
      </c>
      <c r="G15" s="1">
        <v>0.75</v>
      </c>
      <c r="H15" s="1">
        <v>11</v>
      </c>
      <c r="I15" s="1">
        <v>26.9</v>
      </c>
      <c r="J15">
        <v>0.2</v>
      </c>
      <c r="K15" s="1">
        <v>0.35</v>
      </c>
      <c r="L15" s="1">
        <f>Pricing_Data[[#This Row],[FBA Fee]]+Pricing_Data[[#This Row],[Storage Fee]]+Pricing_Data[[#This Row],[Handling_Cost]]+Pricing_Data[[#This Row],[Cost]]</f>
        <v>24.93</v>
      </c>
      <c r="M15" s="1">
        <f>Pricing_Data[[#This Row],[Total_Cost]] / (1-Pricing_Data[[#This Row],[Minimum_Acceptable_Margin_%]])</f>
        <v>31.162499999999998</v>
      </c>
      <c r="N15" s="1">
        <f>Pricing_Data[[#This Row],[Total_Cost]] / (1-Pricing_Data[[#This Row],[Target_Gross_Margin_%]])</f>
        <v>38.353846153846149</v>
      </c>
    </row>
    <row r="16" spans="1:14" x14ac:dyDescent="0.3">
      <c r="A16" t="s">
        <v>42</v>
      </c>
      <c r="B16" t="s">
        <v>43</v>
      </c>
      <c r="C16" t="s">
        <v>13</v>
      </c>
      <c r="D16" t="s">
        <v>14</v>
      </c>
      <c r="E16" s="1">
        <v>11.29</v>
      </c>
      <c r="F16" s="1">
        <v>0.2</v>
      </c>
      <c r="G16" s="1">
        <v>0.75</v>
      </c>
      <c r="H16" s="1">
        <v>7</v>
      </c>
      <c r="I16" s="1">
        <v>21.9</v>
      </c>
      <c r="J16">
        <v>0.2</v>
      </c>
      <c r="K16" s="1">
        <v>0.35</v>
      </c>
      <c r="L16" s="1">
        <f>Pricing_Data[[#This Row],[FBA Fee]]+Pricing_Data[[#This Row],[Storage Fee]]+Pricing_Data[[#This Row],[Handling_Cost]]+Pricing_Data[[#This Row],[Cost]]</f>
        <v>19.239999999999998</v>
      </c>
      <c r="M16" s="1">
        <f>Pricing_Data[[#This Row],[Total_Cost]] / (1-Pricing_Data[[#This Row],[Minimum_Acceptable_Margin_%]])</f>
        <v>24.049999999999997</v>
      </c>
      <c r="N16" s="1">
        <f>Pricing_Data[[#This Row],[Total_Cost]] / (1-Pricing_Data[[#This Row],[Target_Gross_Margin_%]])</f>
        <v>29.599999999999998</v>
      </c>
    </row>
    <row r="17" spans="1:14" x14ac:dyDescent="0.3">
      <c r="A17" t="s">
        <v>44</v>
      </c>
      <c r="B17" t="s">
        <v>45</v>
      </c>
      <c r="C17" t="s">
        <v>13</v>
      </c>
      <c r="D17" t="s">
        <v>14</v>
      </c>
      <c r="E17" s="1">
        <v>10.46</v>
      </c>
      <c r="F17" s="1">
        <v>0.19</v>
      </c>
      <c r="G17" s="1">
        <v>0.75</v>
      </c>
      <c r="H17" s="1">
        <v>6</v>
      </c>
      <c r="I17" s="1">
        <v>19.899999999999999</v>
      </c>
      <c r="J17">
        <v>0.2</v>
      </c>
      <c r="K17" s="1">
        <v>0.35</v>
      </c>
      <c r="L17" s="1">
        <f>Pricing_Data[[#This Row],[FBA Fee]]+Pricing_Data[[#This Row],[Storage Fee]]+Pricing_Data[[#This Row],[Handling_Cost]]+Pricing_Data[[#This Row],[Cost]]</f>
        <v>17.399999999999999</v>
      </c>
      <c r="M17" s="1">
        <f>Pricing_Data[[#This Row],[Total_Cost]] / (1-Pricing_Data[[#This Row],[Minimum_Acceptable_Margin_%]])</f>
        <v>21.749999999999996</v>
      </c>
      <c r="N17" s="1">
        <f>Pricing_Data[[#This Row],[Total_Cost]] / (1-Pricing_Data[[#This Row],[Target_Gross_Margin_%]])</f>
        <v>26.769230769230766</v>
      </c>
    </row>
    <row r="18" spans="1:14" x14ac:dyDescent="0.3">
      <c r="A18" t="s">
        <v>46</v>
      </c>
      <c r="B18" t="s">
        <v>47</v>
      </c>
      <c r="C18" t="s">
        <v>13</v>
      </c>
      <c r="D18" t="s">
        <v>14</v>
      </c>
      <c r="E18" s="1">
        <v>12.89</v>
      </c>
      <c r="F18" s="1">
        <v>0.34</v>
      </c>
      <c r="G18" s="1">
        <v>0.75</v>
      </c>
      <c r="H18" s="1">
        <v>14</v>
      </c>
      <c r="I18" s="1">
        <v>29.9</v>
      </c>
      <c r="J18">
        <v>0.2</v>
      </c>
      <c r="K18" s="1">
        <v>0.35</v>
      </c>
      <c r="L18" s="1">
        <f>Pricing_Data[[#This Row],[FBA Fee]]+Pricing_Data[[#This Row],[Storage Fee]]+Pricing_Data[[#This Row],[Handling_Cost]]+Pricing_Data[[#This Row],[Cost]]</f>
        <v>27.98</v>
      </c>
      <c r="M18" s="1">
        <f>Pricing_Data[[#This Row],[Total_Cost]] / (1-Pricing_Data[[#This Row],[Minimum_Acceptable_Margin_%]])</f>
        <v>34.975000000000001</v>
      </c>
      <c r="N18" s="1">
        <f>Pricing_Data[[#This Row],[Total_Cost]] / (1-Pricing_Data[[#This Row],[Target_Gross_Margin_%]])</f>
        <v>43.046153846153842</v>
      </c>
    </row>
    <row r="19" spans="1:14" x14ac:dyDescent="0.3">
      <c r="A19" t="s">
        <v>48</v>
      </c>
      <c r="B19" t="s">
        <v>49</v>
      </c>
      <c r="C19" t="s">
        <v>13</v>
      </c>
      <c r="D19" t="s">
        <v>14</v>
      </c>
      <c r="E19" s="1">
        <v>12.61</v>
      </c>
      <c r="F19" s="1">
        <v>0.37</v>
      </c>
      <c r="G19" s="1">
        <v>0.75</v>
      </c>
      <c r="H19" s="1">
        <v>14</v>
      </c>
      <c r="I19" s="1">
        <v>26.9</v>
      </c>
      <c r="J19">
        <v>0.2</v>
      </c>
      <c r="K19" s="1">
        <v>0.35</v>
      </c>
      <c r="L19" s="1">
        <f>Pricing_Data[[#This Row],[FBA Fee]]+Pricing_Data[[#This Row],[Storage Fee]]+Pricing_Data[[#This Row],[Handling_Cost]]+Pricing_Data[[#This Row],[Cost]]</f>
        <v>27.729999999999997</v>
      </c>
      <c r="M19" s="1">
        <f>Pricing_Data[[#This Row],[Total_Cost]] / (1-Pricing_Data[[#This Row],[Minimum_Acceptable_Margin_%]])</f>
        <v>34.662499999999994</v>
      </c>
      <c r="N19" s="1">
        <f>Pricing_Data[[#This Row],[Total_Cost]] / (1-Pricing_Data[[#This Row],[Target_Gross_Margin_%]])</f>
        <v>42.661538461538456</v>
      </c>
    </row>
    <row r="20" spans="1:14" x14ac:dyDescent="0.3">
      <c r="A20" t="s">
        <v>50</v>
      </c>
      <c r="B20" t="s">
        <v>51</v>
      </c>
      <c r="C20" t="s">
        <v>13</v>
      </c>
      <c r="D20" t="s">
        <v>14</v>
      </c>
      <c r="E20" s="1">
        <v>19.68</v>
      </c>
      <c r="F20" s="1">
        <v>0.51</v>
      </c>
      <c r="G20" s="1">
        <v>0.75</v>
      </c>
      <c r="H20" s="1">
        <v>12</v>
      </c>
      <c r="I20" s="1">
        <v>36.9</v>
      </c>
      <c r="J20">
        <v>0.2</v>
      </c>
      <c r="K20" s="1">
        <v>0.35</v>
      </c>
      <c r="L20" s="1">
        <f>Pricing_Data[[#This Row],[FBA Fee]]+Pricing_Data[[#This Row],[Storage Fee]]+Pricing_Data[[#This Row],[Handling_Cost]]+Pricing_Data[[#This Row],[Cost]]</f>
        <v>32.94</v>
      </c>
      <c r="M20" s="1">
        <f>Pricing_Data[[#This Row],[Total_Cost]] / (1-Pricing_Data[[#This Row],[Minimum_Acceptable_Margin_%]])</f>
        <v>41.174999999999997</v>
      </c>
      <c r="N20" s="1">
        <f>Pricing_Data[[#This Row],[Total_Cost]] / (1-Pricing_Data[[#This Row],[Target_Gross_Margin_%]])</f>
        <v>50.676923076923075</v>
      </c>
    </row>
    <row r="21" spans="1:14" x14ac:dyDescent="0.3">
      <c r="A21" t="s">
        <v>52</v>
      </c>
      <c r="B21" t="s">
        <v>53</v>
      </c>
      <c r="C21" t="s">
        <v>13</v>
      </c>
      <c r="D21" t="s">
        <v>14</v>
      </c>
      <c r="E21" s="1">
        <v>6.24</v>
      </c>
      <c r="F21" s="1">
        <v>0.03</v>
      </c>
      <c r="G21" s="1">
        <v>0.75</v>
      </c>
      <c r="H21" s="1">
        <v>4</v>
      </c>
      <c r="I21" s="1">
        <v>11.9</v>
      </c>
      <c r="J21">
        <v>0.2</v>
      </c>
      <c r="K21" s="1">
        <v>0.35</v>
      </c>
      <c r="L21" s="1">
        <f>Pricing_Data[[#This Row],[FBA Fee]]+Pricing_Data[[#This Row],[Storage Fee]]+Pricing_Data[[#This Row],[Handling_Cost]]+Pricing_Data[[#This Row],[Cost]]</f>
        <v>11.02</v>
      </c>
      <c r="M21" s="1">
        <f>Pricing_Data[[#This Row],[Total_Cost]] / (1-Pricing_Data[[#This Row],[Minimum_Acceptable_Margin_%]])</f>
        <v>13.774999999999999</v>
      </c>
      <c r="N21" s="1">
        <f>Pricing_Data[[#This Row],[Total_Cost]] / (1-Pricing_Data[[#This Row],[Target_Gross_Margin_%]])</f>
        <v>16.953846153846154</v>
      </c>
    </row>
    <row r="22" spans="1:14" x14ac:dyDescent="0.3">
      <c r="A22" t="s">
        <v>54</v>
      </c>
      <c r="B22" t="s">
        <v>55</v>
      </c>
      <c r="C22" t="s">
        <v>13</v>
      </c>
      <c r="D22" t="s">
        <v>14</v>
      </c>
      <c r="E22" s="1">
        <v>10.46</v>
      </c>
      <c r="F22" s="1">
        <v>0.19</v>
      </c>
      <c r="G22" s="1">
        <v>0.75</v>
      </c>
      <c r="H22" s="1">
        <v>8</v>
      </c>
      <c r="I22" s="1">
        <v>21.9</v>
      </c>
      <c r="J22">
        <v>0.2</v>
      </c>
      <c r="K22" s="1">
        <v>0.35</v>
      </c>
      <c r="L22" s="1">
        <f>Pricing_Data[[#This Row],[FBA Fee]]+Pricing_Data[[#This Row],[Storage Fee]]+Pricing_Data[[#This Row],[Handling_Cost]]+Pricing_Data[[#This Row],[Cost]]</f>
        <v>19.399999999999999</v>
      </c>
      <c r="M22" s="1">
        <f>Pricing_Data[[#This Row],[Total_Cost]] / (1-Pricing_Data[[#This Row],[Minimum_Acceptable_Margin_%]])</f>
        <v>24.249999999999996</v>
      </c>
      <c r="N22" s="1">
        <f>Pricing_Data[[#This Row],[Total_Cost]] / (1-Pricing_Data[[#This Row],[Target_Gross_Margin_%]])</f>
        <v>29.846153846153843</v>
      </c>
    </row>
    <row r="23" spans="1:14" x14ac:dyDescent="0.3">
      <c r="A23" t="s">
        <v>56</v>
      </c>
      <c r="B23" t="s">
        <v>57</v>
      </c>
      <c r="C23" t="s">
        <v>13</v>
      </c>
      <c r="D23" t="s">
        <v>14</v>
      </c>
      <c r="E23" s="1">
        <v>11.12</v>
      </c>
      <c r="F23" s="1">
        <v>0.21</v>
      </c>
      <c r="G23" s="1">
        <v>0.75</v>
      </c>
      <c r="H23" s="1">
        <v>7</v>
      </c>
      <c r="I23" s="1">
        <v>20.9</v>
      </c>
      <c r="J23">
        <v>0.2</v>
      </c>
      <c r="K23" s="1">
        <v>0.35</v>
      </c>
      <c r="L23" s="1">
        <f>Pricing_Data[[#This Row],[FBA Fee]]+Pricing_Data[[#This Row],[Storage Fee]]+Pricing_Data[[#This Row],[Handling_Cost]]+Pricing_Data[[#This Row],[Cost]]</f>
        <v>19.079999999999998</v>
      </c>
      <c r="M23" s="1">
        <f>Pricing_Data[[#This Row],[Total_Cost]] / (1-Pricing_Data[[#This Row],[Minimum_Acceptable_Margin_%]])</f>
        <v>23.849999999999998</v>
      </c>
      <c r="N23" s="1">
        <f>Pricing_Data[[#This Row],[Total_Cost]] / (1-Pricing_Data[[#This Row],[Target_Gross_Margin_%]])</f>
        <v>29.353846153846149</v>
      </c>
    </row>
    <row r="24" spans="1:14" x14ac:dyDescent="0.3">
      <c r="A24" t="s">
        <v>58</v>
      </c>
      <c r="B24" t="s">
        <v>59</v>
      </c>
      <c r="C24" t="s">
        <v>13</v>
      </c>
      <c r="D24" t="s">
        <v>14</v>
      </c>
      <c r="E24" s="1">
        <v>5.64</v>
      </c>
      <c r="F24" s="1">
        <v>0.01</v>
      </c>
      <c r="G24" s="1">
        <v>0.75</v>
      </c>
      <c r="H24" s="1">
        <v>4</v>
      </c>
      <c r="I24" s="1">
        <v>9.9499999999999993</v>
      </c>
      <c r="J24">
        <v>0.2</v>
      </c>
      <c r="K24" s="1">
        <v>0.35</v>
      </c>
      <c r="L24" s="1">
        <f>Pricing_Data[[#This Row],[FBA Fee]]+Pricing_Data[[#This Row],[Storage Fee]]+Pricing_Data[[#This Row],[Handling_Cost]]+Pricing_Data[[#This Row],[Cost]]</f>
        <v>10.399999999999999</v>
      </c>
      <c r="M24" s="1">
        <f>Pricing_Data[[#This Row],[Total_Cost]] / (1-Pricing_Data[[#This Row],[Minimum_Acceptable_Margin_%]])</f>
        <v>12.999999999999998</v>
      </c>
      <c r="N24" s="1">
        <f>Pricing_Data[[#This Row],[Total_Cost]] / (1-Pricing_Data[[#This Row],[Target_Gross_Margin_%]])</f>
        <v>15.999999999999996</v>
      </c>
    </row>
    <row r="25" spans="1:14" x14ac:dyDescent="0.3">
      <c r="A25" t="s">
        <v>60</v>
      </c>
      <c r="B25" t="s">
        <v>61</v>
      </c>
      <c r="C25" t="s">
        <v>13</v>
      </c>
      <c r="D25" t="s">
        <v>14</v>
      </c>
      <c r="E25" s="1">
        <v>9.7200000000000006</v>
      </c>
      <c r="F25" s="1">
        <v>0.15</v>
      </c>
      <c r="G25" s="1">
        <v>0.75</v>
      </c>
      <c r="H25" s="1">
        <v>5</v>
      </c>
      <c r="I25" s="1">
        <v>19.899999999999999</v>
      </c>
      <c r="J25">
        <v>0.2</v>
      </c>
      <c r="K25" s="1">
        <v>0.35</v>
      </c>
      <c r="L25" s="1">
        <f>Pricing_Data[[#This Row],[FBA Fee]]+Pricing_Data[[#This Row],[Storage Fee]]+Pricing_Data[[#This Row],[Handling_Cost]]+Pricing_Data[[#This Row],[Cost]]</f>
        <v>15.620000000000001</v>
      </c>
      <c r="M25" s="1">
        <f>Pricing_Data[[#This Row],[Total_Cost]] / (1-Pricing_Data[[#This Row],[Minimum_Acceptable_Margin_%]])</f>
        <v>19.524999999999999</v>
      </c>
      <c r="N25" s="1">
        <f>Pricing_Data[[#This Row],[Total_Cost]] / (1-Pricing_Data[[#This Row],[Target_Gross_Margin_%]])</f>
        <v>24.030769230769231</v>
      </c>
    </row>
    <row r="26" spans="1:14" x14ac:dyDescent="0.3">
      <c r="A26" t="s">
        <v>62</v>
      </c>
      <c r="B26" t="s">
        <v>63</v>
      </c>
      <c r="C26" t="s">
        <v>13</v>
      </c>
      <c r="D26" t="s">
        <v>14</v>
      </c>
      <c r="E26" s="1">
        <v>14.05</v>
      </c>
      <c r="F26" s="1">
        <v>0.41</v>
      </c>
      <c r="G26" s="1">
        <v>0.75</v>
      </c>
      <c r="H26" s="1">
        <v>16</v>
      </c>
      <c r="I26" s="1">
        <v>34.9</v>
      </c>
      <c r="J26">
        <v>0.2</v>
      </c>
      <c r="K26" s="1">
        <v>0.35</v>
      </c>
      <c r="L26" s="1">
        <f>Pricing_Data[[#This Row],[FBA Fee]]+Pricing_Data[[#This Row],[Storage Fee]]+Pricing_Data[[#This Row],[Handling_Cost]]+Pricing_Data[[#This Row],[Cost]]</f>
        <v>31.21</v>
      </c>
      <c r="M26" s="1">
        <f>Pricing_Data[[#This Row],[Total_Cost]] / (1-Pricing_Data[[#This Row],[Minimum_Acceptable_Margin_%]])</f>
        <v>39.012499999999996</v>
      </c>
      <c r="N26" s="1">
        <f>Pricing_Data[[#This Row],[Total_Cost]] / (1-Pricing_Data[[#This Row],[Target_Gross_Margin_%]])</f>
        <v>48.015384615384612</v>
      </c>
    </row>
    <row r="27" spans="1:14" x14ac:dyDescent="0.3">
      <c r="A27" t="s">
        <v>64</v>
      </c>
      <c r="B27" t="s">
        <v>65</v>
      </c>
      <c r="C27" t="s">
        <v>13</v>
      </c>
      <c r="D27" t="s">
        <v>14</v>
      </c>
      <c r="E27" s="1">
        <v>12.87</v>
      </c>
      <c r="F27" s="1">
        <v>0.23</v>
      </c>
      <c r="G27" s="1">
        <v>0.75</v>
      </c>
      <c r="H27" s="1">
        <v>13</v>
      </c>
      <c r="I27" s="1">
        <v>29.9</v>
      </c>
      <c r="J27">
        <v>0.2</v>
      </c>
      <c r="K27" s="1">
        <v>0.35</v>
      </c>
      <c r="L27" s="1">
        <f>Pricing_Data[[#This Row],[FBA Fee]]+Pricing_Data[[#This Row],[Storage Fee]]+Pricing_Data[[#This Row],[Handling_Cost]]+Pricing_Data[[#This Row],[Cost]]</f>
        <v>26.85</v>
      </c>
      <c r="M27" s="1">
        <f>Pricing_Data[[#This Row],[Total_Cost]] / (1-Pricing_Data[[#This Row],[Minimum_Acceptable_Margin_%]])</f>
        <v>33.5625</v>
      </c>
      <c r="N27" s="1">
        <f>Pricing_Data[[#This Row],[Total_Cost]] / (1-Pricing_Data[[#This Row],[Target_Gross_Margin_%]])</f>
        <v>41.307692307692307</v>
      </c>
    </row>
    <row r="28" spans="1:14" x14ac:dyDescent="0.3">
      <c r="A28" t="s">
        <v>66</v>
      </c>
      <c r="B28" t="s">
        <v>67</v>
      </c>
      <c r="C28" t="s">
        <v>13</v>
      </c>
      <c r="D28" t="s">
        <v>14</v>
      </c>
      <c r="E28" s="1">
        <v>12.2</v>
      </c>
      <c r="F28" s="1">
        <v>0.23</v>
      </c>
      <c r="G28" s="1">
        <v>0.75</v>
      </c>
      <c r="H28" s="1">
        <v>11</v>
      </c>
      <c r="I28" s="1">
        <v>28.9</v>
      </c>
      <c r="J28">
        <v>0.2</v>
      </c>
      <c r="K28" s="1">
        <v>0.35</v>
      </c>
      <c r="L28" s="1">
        <f>Pricing_Data[[#This Row],[FBA Fee]]+Pricing_Data[[#This Row],[Storage Fee]]+Pricing_Data[[#This Row],[Handling_Cost]]+Pricing_Data[[#This Row],[Cost]]</f>
        <v>24.18</v>
      </c>
      <c r="M28" s="1">
        <f>Pricing_Data[[#This Row],[Total_Cost]] / (1-Pricing_Data[[#This Row],[Minimum_Acceptable_Margin_%]])</f>
        <v>30.224999999999998</v>
      </c>
      <c r="N28" s="1">
        <f>Pricing_Data[[#This Row],[Total_Cost]] / (1-Pricing_Data[[#This Row],[Target_Gross_Margin_%]])</f>
        <v>37.199999999999996</v>
      </c>
    </row>
    <row r="29" spans="1:14" x14ac:dyDescent="0.3">
      <c r="A29" t="s">
        <v>68</v>
      </c>
      <c r="B29" t="s">
        <v>69</v>
      </c>
      <c r="C29" t="s">
        <v>13</v>
      </c>
      <c r="D29" t="s">
        <v>14</v>
      </c>
      <c r="E29" s="1">
        <v>10.56</v>
      </c>
      <c r="F29" s="1">
        <v>0.16</v>
      </c>
      <c r="G29" s="1">
        <v>0.75</v>
      </c>
      <c r="H29" s="1">
        <v>11</v>
      </c>
      <c r="I29" s="1">
        <v>24.9</v>
      </c>
      <c r="J29">
        <v>0.2</v>
      </c>
      <c r="K29" s="1">
        <v>0.35</v>
      </c>
      <c r="L29" s="1">
        <f>Pricing_Data[[#This Row],[FBA Fee]]+Pricing_Data[[#This Row],[Storage Fee]]+Pricing_Data[[#This Row],[Handling_Cost]]+Pricing_Data[[#This Row],[Cost]]</f>
        <v>22.47</v>
      </c>
      <c r="M29" s="1">
        <f>Pricing_Data[[#This Row],[Total_Cost]] / (1-Pricing_Data[[#This Row],[Minimum_Acceptable_Margin_%]])</f>
        <v>28.087499999999999</v>
      </c>
      <c r="N29" s="1">
        <f>Pricing_Data[[#This Row],[Total_Cost]] / (1-Pricing_Data[[#This Row],[Target_Gross_Margin_%]])</f>
        <v>34.569230769230764</v>
      </c>
    </row>
    <row r="30" spans="1:14" x14ac:dyDescent="0.3">
      <c r="A30" t="s">
        <v>70</v>
      </c>
      <c r="B30" t="s">
        <v>71</v>
      </c>
      <c r="C30" t="s">
        <v>13</v>
      </c>
      <c r="D30" t="s">
        <v>14</v>
      </c>
      <c r="E30" s="1">
        <v>8.89</v>
      </c>
      <c r="F30" s="1">
        <v>7.0000000000000007E-2</v>
      </c>
      <c r="G30" s="1">
        <v>0.75</v>
      </c>
      <c r="H30" s="1">
        <v>8</v>
      </c>
      <c r="I30" s="1">
        <v>21.9</v>
      </c>
      <c r="J30">
        <v>0.2</v>
      </c>
      <c r="K30" s="1">
        <v>0.35</v>
      </c>
      <c r="L30" s="1">
        <f>Pricing_Data[[#This Row],[FBA Fee]]+Pricing_Data[[#This Row],[Storage Fee]]+Pricing_Data[[#This Row],[Handling_Cost]]+Pricing_Data[[#This Row],[Cost]]</f>
        <v>17.71</v>
      </c>
      <c r="M30" s="1">
        <f>Pricing_Data[[#This Row],[Total_Cost]] / (1-Pricing_Data[[#This Row],[Minimum_Acceptable_Margin_%]])</f>
        <v>22.137499999999999</v>
      </c>
      <c r="N30" s="1">
        <f>Pricing_Data[[#This Row],[Total_Cost]] / (1-Pricing_Data[[#This Row],[Target_Gross_Margin_%]])</f>
        <v>27.246153846153845</v>
      </c>
    </row>
    <row r="31" spans="1:14" x14ac:dyDescent="0.3">
      <c r="A31" t="s">
        <v>72</v>
      </c>
      <c r="B31" t="s">
        <v>73</v>
      </c>
      <c r="C31" t="s">
        <v>13</v>
      </c>
      <c r="D31" t="s">
        <v>14</v>
      </c>
      <c r="E31" s="1">
        <v>18.100000000000001</v>
      </c>
      <c r="F31" s="1">
        <v>0.38</v>
      </c>
      <c r="G31" s="1">
        <v>0.75</v>
      </c>
      <c r="H31" s="1">
        <v>16</v>
      </c>
      <c r="I31" s="1">
        <v>34.9</v>
      </c>
      <c r="J31">
        <v>0.2</v>
      </c>
      <c r="K31" s="1">
        <v>0.35</v>
      </c>
      <c r="L31" s="1">
        <f>Pricing_Data[[#This Row],[FBA Fee]]+Pricing_Data[[#This Row],[Storage Fee]]+Pricing_Data[[#This Row],[Handling_Cost]]+Pricing_Data[[#This Row],[Cost]]</f>
        <v>35.230000000000004</v>
      </c>
      <c r="M31" s="1">
        <f>Pricing_Data[[#This Row],[Total_Cost]] / (1-Pricing_Data[[#This Row],[Minimum_Acceptable_Margin_%]])</f>
        <v>44.037500000000001</v>
      </c>
      <c r="N31" s="1">
        <f>Pricing_Data[[#This Row],[Total_Cost]] / (1-Pricing_Data[[#This Row],[Target_Gross_Margin_%]])</f>
        <v>54.2</v>
      </c>
    </row>
    <row r="32" spans="1:14" x14ac:dyDescent="0.3">
      <c r="A32" t="s">
        <v>74</v>
      </c>
      <c r="B32" t="s">
        <v>75</v>
      </c>
      <c r="C32" t="s">
        <v>13</v>
      </c>
      <c r="D32" t="s">
        <v>14</v>
      </c>
      <c r="E32" s="1">
        <v>12.56</v>
      </c>
      <c r="F32" s="1">
        <v>0.24</v>
      </c>
      <c r="G32" s="1">
        <v>0.75</v>
      </c>
      <c r="H32" s="1">
        <v>13</v>
      </c>
      <c r="I32" s="1">
        <v>28.9</v>
      </c>
      <c r="J32">
        <v>0.2</v>
      </c>
      <c r="K32" s="1">
        <v>0.35</v>
      </c>
      <c r="L32" s="1">
        <f>Pricing_Data[[#This Row],[FBA Fee]]+Pricing_Data[[#This Row],[Storage Fee]]+Pricing_Data[[#This Row],[Handling_Cost]]+Pricing_Data[[#This Row],[Cost]]</f>
        <v>26.55</v>
      </c>
      <c r="M32" s="1">
        <f>Pricing_Data[[#This Row],[Total_Cost]] / (1-Pricing_Data[[#This Row],[Minimum_Acceptable_Margin_%]])</f>
        <v>33.1875</v>
      </c>
      <c r="N32" s="1">
        <f>Pricing_Data[[#This Row],[Total_Cost]] / (1-Pricing_Data[[#This Row],[Target_Gross_Margin_%]])</f>
        <v>40.846153846153847</v>
      </c>
    </row>
    <row r="33" spans="1:14" x14ac:dyDescent="0.3">
      <c r="A33" t="s">
        <v>76</v>
      </c>
      <c r="B33" t="s">
        <v>77</v>
      </c>
      <c r="C33" t="s">
        <v>13</v>
      </c>
      <c r="D33" t="s">
        <v>14</v>
      </c>
      <c r="E33" s="1">
        <v>11.96</v>
      </c>
      <c r="F33" s="1">
        <v>0.2</v>
      </c>
      <c r="G33" s="1">
        <v>0.75</v>
      </c>
      <c r="H33" s="1">
        <v>11</v>
      </c>
      <c r="I33" s="1">
        <v>26.9</v>
      </c>
      <c r="J33">
        <v>0.2</v>
      </c>
      <c r="K33" s="1">
        <v>0.35</v>
      </c>
      <c r="L33" s="1">
        <f>Pricing_Data[[#This Row],[FBA Fee]]+Pricing_Data[[#This Row],[Storage Fee]]+Pricing_Data[[#This Row],[Handling_Cost]]+Pricing_Data[[#This Row],[Cost]]</f>
        <v>23.91</v>
      </c>
      <c r="M33" s="1">
        <f>Pricing_Data[[#This Row],[Total_Cost]] / (1-Pricing_Data[[#This Row],[Minimum_Acceptable_Margin_%]])</f>
        <v>29.887499999999999</v>
      </c>
      <c r="N33" s="1">
        <f>Pricing_Data[[#This Row],[Total_Cost]] / (1-Pricing_Data[[#This Row],[Target_Gross_Margin_%]])</f>
        <v>36.784615384615385</v>
      </c>
    </row>
    <row r="34" spans="1:14" x14ac:dyDescent="0.3">
      <c r="A34" t="s">
        <v>78</v>
      </c>
      <c r="B34" t="s">
        <v>79</v>
      </c>
      <c r="C34" t="s">
        <v>13</v>
      </c>
      <c r="D34" t="s">
        <v>14</v>
      </c>
      <c r="E34" s="1">
        <v>10.27</v>
      </c>
      <c r="F34" s="1">
        <v>0.14000000000000001</v>
      </c>
      <c r="G34" s="1">
        <v>0.75</v>
      </c>
      <c r="H34" s="1">
        <v>11</v>
      </c>
      <c r="I34" s="1">
        <v>25.9</v>
      </c>
      <c r="J34">
        <v>0.2</v>
      </c>
      <c r="K34" s="1">
        <v>0.35</v>
      </c>
      <c r="L34" s="1">
        <f>Pricing_Data[[#This Row],[FBA Fee]]+Pricing_Data[[#This Row],[Storage Fee]]+Pricing_Data[[#This Row],[Handling_Cost]]+Pricing_Data[[#This Row],[Cost]]</f>
        <v>22.16</v>
      </c>
      <c r="M34" s="1">
        <f>Pricing_Data[[#This Row],[Total_Cost]] / (1-Pricing_Data[[#This Row],[Minimum_Acceptable_Margin_%]])</f>
        <v>27.7</v>
      </c>
      <c r="N34" s="1">
        <f>Pricing_Data[[#This Row],[Total_Cost]] / (1-Pricing_Data[[#This Row],[Target_Gross_Margin_%]])</f>
        <v>34.092307692307692</v>
      </c>
    </row>
    <row r="35" spans="1:14" x14ac:dyDescent="0.3">
      <c r="A35" t="s">
        <v>80</v>
      </c>
      <c r="B35" t="s">
        <v>81</v>
      </c>
      <c r="C35" t="s">
        <v>13</v>
      </c>
      <c r="D35" t="s">
        <v>14</v>
      </c>
      <c r="E35" s="1">
        <v>13.41</v>
      </c>
      <c r="F35" s="1">
        <v>0.28000000000000003</v>
      </c>
      <c r="G35" s="1">
        <v>0.75</v>
      </c>
      <c r="H35" s="1">
        <v>14</v>
      </c>
      <c r="I35" s="1">
        <v>32.9</v>
      </c>
      <c r="J35">
        <v>0.2</v>
      </c>
      <c r="K35" s="1">
        <v>0.35</v>
      </c>
      <c r="L35" s="1">
        <f>Pricing_Data[[#This Row],[FBA Fee]]+Pricing_Data[[#This Row],[Storage Fee]]+Pricing_Data[[#This Row],[Handling_Cost]]+Pricing_Data[[#This Row],[Cost]]</f>
        <v>28.439999999999998</v>
      </c>
      <c r="M35" s="1">
        <f>Pricing_Data[[#This Row],[Total_Cost]] / (1-Pricing_Data[[#This Row],[Minimum_Acceptable_Margin_%]])</f>
        <v>35.549999999999997</v>
      </c>
      <c r="N35" s="1">
        <f>Pricing_Data[[#This Row],[Total_Cost]] / (1-Pricing_Data[[#This Row],[Target_Gross_Margin_%]])</f>
        <v>43.753846153846148</v>
      </c>
    </row>
    <row r="36" spans="1:14" x14ac:dyDescent="0.3">
      <c r="A36" t="s">
        <v>82</v>
      </c>
      <c r="B36" t="s">
        <v>83</v>
      </c>
      <c r="C36" t="s">
        <v>13</v>
      </c>
      <c r="D36" t="s">
        <v>14</v>
      </c>
      <c r="E36" s="1">
        <v>13.41</v>
      </c>
      <c r="F36" s="1">
        <v>0.33</v>
      </c>
      <c r="G36" s="1">
        <v>0.75</v>
      </c>
      <c r="H36" s="1">
        <v>14</v>
      </c>
      <c r="I36" s="1">
        <v>31.9</v>
      </c>
      <c r="J36">
        <v>0.2</v>
      </c>
      <c r="K36" s="1">
        <v>0.35</v>
      </c>
      <c r="L36" s="1">
        <f>Pricing_Data[[#This Row],[FBA Fee]]+Pricing_Data[[#This Row],[Storage Fee]]+Pricing_Data[[#This Row],[Handling_Cost]]+Pricing_Data[[#This Row],[Cost]]</f>
        <v>28.490000000000002</v>
      </c>
      <c r="M36" s="1">
        <f>Pricing_Data[[#This Row],[Total_Cost]] / (1-Pricing_Data[[#This Row],[Minimum_Acceptable_Margin_%]])</f>
        <v>35.612499999999997</v>
      </c>
      <c r="N36" s="1">
        <f>Pricing_Data[[#This Row],[Total_Cost]] / (1-Pricing_Data[[#This Row],[Target_Gross_Margin_%]])</f>
        <v>43.830769230769235</v>
      </c>
    </row>
    <row r="37" spans="1:14" x14ac:dyDescent="0.3">
      <c r="A37" t="s">
        <v>84</v>
      </c>
      <c r="B37" t="s">
        <v>85</v>
      </c>
      <c r="C37" t="s">
        <v>13</v>
      </c>
      <c r="D37" t="s">
        <v>14</v>
      </c>
      <c r="E37" s="1">
        <v>13.03</v>
      </c>
      <c r="F37" s="1">
        <v>0.27</v>
      </c>
      <c r="G37" s="1">
        <v>0.75</v>
      </c>
      <c r="H37" s="1">
        <v>11</v>
      </c>
      <c r="I37" s="1">
        <v>29.9</v>
      </c>
      <c r="J37">
        <v>0.2</v>
      </c>
      <c r="K37" s="1">
        <v>0.35</v>
      </c>
      <c r="L37" s="1">
        <f>Pricing_Data[[#This Row],[FBA Fee]]+Pricing_Data[[#This Row],[Storage Fee]]+Pricing_Data[[#This Row],[Handling_Cost]]+Pricing_Data[[#This Row],[Cost]]</f>
        <v>25.049999999999997</v>
      </c>
      <c r="M37" s="1">
        <f>Pricing_Data[[#This Row],[Total_Cost]] / (1-Pricing_Data[[#This Row],[Minimum_Acceptable_Margin_%]])</f>
        <v>31.312499999999996</v>
      </c>
      <c r="N37" s="1">
        <f>Pricing_Data[[#This Row],[Total_Cost]] / (1-Pricing_Data[[#This Row],[Target_Gross_Margin_%]])</f>
        <v>38.538461538461533</v>
      </c>
    </row>
    <row r="38" spans="1:14" x14ac:dyDescent="0.3">
      <c r="A38" t="s">
        <v>86</v>
      </c>
      <c r="B38" t="s">
        <v>87</v>
      </c>
      <c r="C38" t="s">
        <v>13</v>
      </c>
      <c r="D38" t="s">
        <v>14</v>
      </c>
      <c r="E38" s="1">
        <v>11.96</v>
      </c>
      <c r="F38" s="1">
        <v>0.21</v>
      </c>
      <c r="G38" s="1">
        <v>0.75</v>
      </c>
      <c r="H38" s="1">
        <v>13</v>
      </c>
      <c r="I38" s="1">
        <v>28.9</v>
      </c>
      <c r="J38">
        <v>0.2</v>
      </c>
      <c r="K38" s="1">
        <v>0.35</v>
      </c>
      <c r="L38" s="1">
        <f>Pricing_Data[[#This Row],[FBA Fee]]+Pricing_Data[[#This Row],[Storage Fee]]+Pricing_Data[[#This Row],[Handling_Cost]]+Pricing_Data[[#This Row],[Cost]]</f>
        <v>25.92</v>
      </c>
      <c r="M38" s="1">
        <f>Pricing_Data[[#This Row],[Total_Cost]] / (1-Pricing_Data[[#This Row],[Minimum_Acceptable_Margin_%]])</f>
        <v>32.4</v>
      </c>
      <c r="N38" s="1">
        <f>Pricing_Data[[#This Row],[Total_Cost]] / (1-Pricing_Data[[#This Row],[Target_Gross_Margin_%]])</f>
        <v>39.876923076923077</v>
      </c>
    </row>
    <row r="39" spans="1:14" x14ac:dyDescent="0.3">
      <c r="A39" t="s">
        <v>88</v>
      </c>
      <c r="B39" t="s">
        <v>89</v>
      </c>
      <c r="C39" t="s">
        <v>13</v>
      </c>
      <c r="D39" t="s">
        <v>14</v>
      </c>
      <c r="E39" s="1">
        <v>11.41</v>
      </c>
      <c r="F39" s="1">
        <v>0.13</v>
      </c>
      <c r="G39" s="1">
        <v>0.75</v>
      </c>
      <c r="H39" s="1">
        <v>14</v>
      </c>
      <c r="I39" s="1">
        <v>29.9</v>
      </c>
      <c r="J39">
        <v>0.2</v>
      </c>
      <c r="K39" s="1">
        <v>0.35</v>
      </c>
      <c r="L39" s="1">
        <f>Pricing_Data[[#This Row],[FBA Fee]]+Pricing_Data[[#This Row],[Storage Fee]]+Pricing_Data[[#This Row],[Handling_Cost]]+Pricing_Data[[#This Row],[Cost]]</f>
        <v>26.29</v>
      </c>
      <c r="M39" s="1">
        <f>Pricing_Data[[#This Row],[Total_Cost]] / (1-Pricing_Data[[#This Row],[Minimum_Acceptable_Margin_%]])</f>
        <v>32.862499999999997</v>
      </c>
      <c r="N39" s="1">
        <f>Pricing_Data[[#This Row],[Total_Cost]] / (1-Pricing_Data[[#This Row],[Target_Gross_Margin_%]])</f>
        <v>40.446153846153841</v>
      </c>
    </row>
    <row r="40" spans="1:14" x14ac:dyDescent="0.3">
      <c r="A40" t="s">
        <v>90</v>
      </c>
      <c r="B40" t="s">
        <v>91</v>
      </c>
      <c r="C40" t="s">
        <v>13</v>
      </c>
      <c r="D40" t="s">
        <v>14</v>
      </c>
      <c r="E40" s="1">
        <v>9.11</v>
      </c>
      <c r="F40" s="1">
        <v>7.0000000000000007E-2</v>
      </c>
      <c r="G40" s="1">
        <v>0.75</v>
      </c>
      <c r="H40" s="1">
        <v>13</v>
      </c>
      <c r="I40" s="1">
        <v>24.9</v>
      </c>
      <c r="J40">
        <v>0.2</v>
      </c>
      <c r="K40" s="1">
        <v>0.35</v>
      </c>
      <c r="L40" s="1">
        <f>Pricing_Data[[#This Row],[FBA Fee]]+Pricing_Data[[#This Row],[Storage Fee]]+Pricing_Data[[#This Row],[Handling_Cost]]+Pricing_Data[[#This Row],[Cost]]</f>
        <v>22.93</v>
      </c>
      <c r="M40" s="1">
        <f>Pricing_Data[[#This Row],[Total_Cost]] / (1-Pricing_Data[[#This Row],[Minimum_Acceptable_Margin_%]])</f>
        <v>28.662499999999998</v>
      </c>
      <c r="N40" s="1">
        <f>Pricing_Data[[#This Row],[Total_Cost]] / (1-Pricing_Data[[#This Row],[Target_Gross_Margin_%]])</f>
        <v>35.276923076923076</v>
      </c>
    </row>
    <row r="41" spans="1:14" x14ac:dyDescent="0.3">
      <c r="A41" t="s">
        <v>92</v>
      </c>
      <c r="B41" t="s">
        <v>93</v>
      </c>
      <c r="C41" t="s">
        <v>13</v>
      </c>
      <c r="D41" t="s">
        <v>14</v>
      </c>
      <c r="E41" s="1">
        <v>9.81</v>
      </c>
      <c r="F41" s="1">
        <v>0.11</v>
      </c>
      <c r="G41" s="1">
        <v>0.75</v>
      </c>
      <c r="H41" s="1">
        <v>9</v>
      </c>
      <c r="I41" s="1">
        <v>23.9</v>
      </c>
      <c r="J41">
        <v>0.2</v>
      </c>
      <c r="K41" s="1">
        <v>0.35</v>
      </c>
      <c r="L41" s="1">
        <f>Pricing_Data[[#This Row],[FBA Fee]]+Pricing_Data[[#This Row],[Storage Fee]]+Pricing_Data[[#This Row],[Handling_Cost]]+Pricing_Data[[#This Row],[Cost]]</f>
        <v>19.670000000000002</v>
      </c>
      <c r="M41" s="1">
        <f>Pricing_Data[[#This Row],[Total_Cost]] / (1-Pricing_Data[[#This Row],[Minimum_Acceptable_Margin_%]])</f>
        <v>24.587500000000002</v>
      </c>
      <c r="N41" s="1">
        <f>Pricing_Data[[#This Row],[Total_Cost]] / (1-Pricing_Data[[#This Row],[Target_Gross_Margin_%]])</f>
        <v>30.261538461538464</v>
      </c>
    </row>
    <row r="42" spans="1:14" x14ac:dyDescent="0.3">
      <c r="A42" t="s">
        <v>94</v>
      </c>
      <c r="B42" t="s">
        <v>95</v>
      </c>
      <c r="C42" t="s">
        <v>13</v>
      </c>
      <c r="D42" t="s">
        <v>14</v>
      </c>
      <c r="E42" s="1">
        <v>21.15</v>
      </c>
      <c r="F42" s="1">
        <v>0.52</v>
      </c>
      <c r="G42" s="1">
        <v>0.75</v>
      </c>
      <c r="H42" s="1">
        <v>41</v>
      </c>
      <c r="I42" s="1">
        <v>78.900000000000006</v>
      </c>
      <c r="J42">
        <v>0.2</v>
      </c>
      <c r="K42" s="1">
        <v>0.35</v>
      </c>
      <c r="L42" s="1">
        <f>Pricing_Data[[#This Row],[FBA Fee]]+Pricing_Data[[#This Row],[Storage Fee]]+Pricing_Data[[#This Row],[Handling_Cost]]+Pricing_Data[[#This Row],[Cost]]</f>
        <v>63.42</v>
      </c>
      <c r="M42" s="1">
        <f>Pricing_Data[[#This Row],[Total_Cost]] / (1-Pricing_Data[[#This Row],[Minimum_Acceptable_Margin_%]])</f>
        <v>79.274999999999991</v>
      </c>
      <c r="N42" s="1">
        <f>Pricing_Data[[#This Row],[Total_Cost]] / (1-Pricing_Data[[#This Row],[Target_Gross_Margin_%]])</f>
        <v>97.569230769230771</v>
      </c>
    </row>
    <row r="43" spans="1:14" x14ac:dyDescent="0.3">
      <c r="A43" t="s">
        <v>96</v>
      </c>
      <c r="B43" t="s">
        <v>97</v>
      </c>
      <c r="C43" t="s">
        <v>13</v>
      </c>
      <c r="D43" t="s">
        <v>14</v>
      </c>
      <c r="E43" s="1">
        <v>18.739999999999998</v>
      </c>
      <c r="F43" s="1">
        <v>0.3</v>
      </c>
      <c r="G43" s="1">
        <v>0.75</v>
      </c>
      <c r="H43" s="1">
        <v>31</v>
      </c>
      <c r="I43" s="1">
        <v>73.900000000000006</v>
      </c>
      <c r="J43">
        <v>0.2</v>
      </c>
      <c r="K43" s="1">
        <v>0.35</v>
      </c>
      <c r="L43" s="1">
        <f>Pricing_Data[[#This Row],[FBA Fee]]+Pricing_Data[[#This Row],[Storage Fee]]+Pricing_Data[[#This Row],[Handling_Cost]]+Pricing_Data[[#This Row],[Cost]]</f>
        <v>50.79</v>
      </c>
      <c r="M43" s="1">
        <f>Pricing_Data[[#This Row],[Total_Cost]] / (1-Pricing_Data[[#This Row],[Minimum_Acceptable_Margin_%]])</f>
        <v>63.487499999999997</v>
      </c>
      <c r="N43" s="1">
        <f>Pricing_Data[[#This Row],[Total_Cost]] / (1-Pricing_Data[[#This Row],[Target_Gross_Margin_%]])</f>
        <v>78.138461538461542</v>
      </c>
    </row>
    <row r="44" spans="1:14" x14ac:dyDescent="0.3">
      <c r="A44" t="s">
        <v>98</v>
      </c>
      <c r="B44" t="s">
        <v>99</v>
      </c>
      <c r="C44" t="s">
        <v>13</v>
      </c>
      <c r="D44" t="s">
        <v>14</v>
      </c>
      <c r="E44" s="1">
        <v>6.03</v>
      </c>
      <c r="F44" s="1">
        <v>0.03</v>
      </c>
      <c r="G44" s="1">
        <v>0.75</v>
      </c>
      <c r="H44" s="1">
        <v>4</v>
      </c>
      <c r="I44" s="1">
        <v>13.9</v>
      </c>
      <c r="J44">
        <v>0.2</v>
      </c>
      <c r="K44" s="1">
        <v>0.35</v>
      </c>
      <c r="L44" s="1">
        <f>Pricing_Data[[#This Row],[FBA Fee]]+Pricing_Data[[#This Row],[Storage Fee]]+Pricing_Data[[#This Row],[Handling_Cost]]+Pricing_Data[[#This Row],[Cost]]</f>
        <v>10.81</v>
      </c>
      <c r="M44" s="1">
        <f>Pricing_Data[[#This Row],[Total_Cost]] / (1-Pricing_Data[[#This Row],[Minimum_Acceptable_Margin_%]])</f>
        <v>13.512499999999999</v>
      </c>
      <c r="N44" s="1">
        <f>Pricing_Data[[#This Row],[Total_Cost]] / (1-Pricing_Data[[#This Row],[Target_Gross_Margin_%]])</f>
        <v>16.630769230769232</v>
      </c>
    </row>
    <row r="45" spans="1:14" x14ac:dyDescent="0.3">
      <c r="A45" t="s">
        <v>100</v>
      </c>
      <c r="B45" t="s">
        <v>101</v>
      </c>
      <c r="C45" t="s">
        <v>13</v>
      </c>
      <c r="D45" t="s">
        <v>14</v>
      </c>
      <c r="E45" s="1">
        <v>5.88</v>
      </c>
      <c r="F45" s="1">
        <v>0.03</v>
      </c>
      <c r="G45" s="1">
        <v>0.75</v>
      </c>
      <c r="H45" s="1">
        <v>3</v>
      </c>
      <c r="I45" s="1">
        <v>11.9</v>
      </c>
      <c r="J45">
        <v>0.2</v>
      </c>
      <c r="K45" s="1">
        <v>0.35</v>
      </c>
      <c r="L45" s="1">
        <f>Pricing_Data[[#This Row],[FBA Fee]]+Pricing_Data[[#This Row],[Storage Fee]]+Pricing_Data[[#This Row],[Handling_Cost]]+Pricing_Data[[#This Row],[Cost]]</f>
        <v>9.66</v>
      </c>
      <c r="M45" s="1">
        <f>Pricing_Data[[#This Row],[Total_Cost]] / (1-Pricing_Data[[#This Row],[Minimum_Acceptable_Margin_%]])</f>
        <v>12.074999999999999</v>
      </c>
      <c r="N45" s="1">
        <f>Pricing_Data[[#This Row],[Total_Cost]] / (1-Pricing_Data[[#This Row],[Target_Gross_Margin_%]])</f>
        <v>14.861538461538462</v>
      </c>
    </row>
    <row r="46" spans="1:14" x14ac:dyDescent="0.3">
      <c r="A46" t="s">
        <v>102</v>
      </c>
      <c r="B46" t="s">
        <v>103</v>
      </c>
      <c r="C46" t="s">
        <v>13</v>
      </c>
      <c r="D46" t="s">
        <v>14</v>
      </c>
      <c r="E46" s="1">
        <v>10.85</v>
      </c>
      <c r="F46" s="1">
        <v>0.08</v>
      </c>
      <c r="G46" s="1">
        <v>0.75</v>
      </c>
      <c r="H46" s="1">
        <v>14</v>
      </c>
      <c r="I46" s="1">
        <v>29.9</v>
      </c>
      <c r="J46">
        <v>0.2</v>
      </c>
      <c r="K46" s="1">
        <v>0.35</v>
      </c>
      <c r="L46" s="1">
        <f>Pricing_Data[[#This Row],[FBA Fee]]+Pricing_Data[[#This Row],[Storage Fee]]+Pricing_Data[[#This Row],[Handling_Cost]]+Pricing_Data[[#This Row],[Cost]]</f>
        <v>25.68</v>
      </c>
      <c r="M46" s="1">
        <f>Pricing_Data[[#This Row],[Total_Cost]] / (1-Pricing_Data[[#This Row],[Minimum_Acceptable_Margin_%]])</f>
        <v>32.099999999999994</v>
      </c>
      <c r="N46" s="1">
        <f>Pricing_Data[[#This Row],[Total_Cost]] / (1-Pricing_Data[[#This Row],[Target_Gross_Margin_%]])</f>
        <v>39.507692307692309</v>
      </c>
    </row>
    <row r="47" spans="1:14" x14ac:dyDescent="0.3">
      <c r="A47" t="s">
        <v>104</v>
      </c>
      <c r="B47" t="s">
        <v>105</v>
      </c>
      <c r="C47" t="s">
        <v>13</v>
      </c>
      <c r="D47" t="s">
        <v>14</v>
      </c>
      <c r="E47" s="1">
        <v>9.17</v>
      </c>
      <c r="F47" s="1">
        <v>7.0000000000000007E-2</v>
      </c>
      <c r="G47" s="1">
        <v>0.75</v>
      </c>
      <c r="H47" s="1">
        <v>11</v>
      </c>
      <c r="I47" s="1">
        <v>26.9</v>
      </c>
      <c r="J47">
        <v>0.2</v>
      </c>
      <c r="K47" s="1">
        <v>0.35</v>
      </c>
      <c r="L47" s="1">
        <f>Pricing_Data[[#This Row],[FBA Fee]]+Pricing_Data[[#This Row],[Storage Fee]]+Pricing_Data[[#This Row],[Handling_Cost]]+Pricing_Data[[#This Row],[Cost]]</f>
        <v>20.990000000000002</v>
      </c>
      <c r="M47" s="1">
        <f>Pricing_Data[[#This Row],[Total_Cost]] / (1-Pricing_Data[[#This Row],[Minimum_Acceptable_Margin_%]])</f>
        <v>26.237500000000001</v>
      </c>
      <c r="N47" s="1">
        <f>Pricing_Data[[#This Row],[Total_Cost]] / (1-Pricing_Data[[#This Row],[Target_Gross_Margin_%]])</f>
        <v>32.292307692307695</v>
      </c>
    </row>
    <row r="48" spans="1:14" x14ac:dyDescent="0.3">
      <c r="A48" t="s">
        <v>106</v>
      </c>
      <c r="B48" t="s">
        <v>107</v>
      </c>
      <c r="C48" t="s">
        <v>13</v>
      </c>
      <c r="D48" t="s">
        <v>14</v>
      </c>
      <c r="E48" s="1">
        <v>20.21</v>
      </c>
      <c r="F48" s="1">
        <v>0.38</v>
      </c>
      <c r="G48" s="1">
        <v>0.75</v>
      </c>
      <c r="H48" s="1">
        <v>34</v>
      </c>
      <c r="I48" s="1">
        <v>76.900000000000006</v>
      </c>
      <c r="J48">
        <v>0.2</v>
      </c>
      <c r="K48" s="1">
        <v>0.35</v>
      </c>
      <c r="L48" s="1">
        <f>Pricing_Data[[#This Row],[FBA Fee]]+Pricing_Data[[#This Row],[Storage Fee]]+Pricing_Data[[#This Row],[Handling_Cost]]+Pricing_Data[[#This Row],[Cost]]</f>
        <v>55.34</v>
      </c>
      <c r="M48" s="1">
        <f>Pricing_Data[[#This Row],[Total_Cost]] / (1-Pricing_Data[[#This Row],[Minimum_Acceptable_Margin_%]])</f>
        <v>69.174999999999997</v>
      </c>
      <c r="N48" s="1">
        <f>Pricing_Data[[#This Row],[Total_Cost]] / (1-Pricing_Data[[#This Row],[Target_Gross_Margin_%]])</f>
        <v>85.138461538461542</v>
      </c>
    </row>
    <row r="49" spans="1:14" x14ac:dyDescent="0.3">
      <c r="A49" t="s">
        <v>108</v>
      </c>
      <c r="B49" t="s">
        <v>109</v>
      </c>
      <c r="C49" t="s">
        <v>13</v>
      </c>
      <c r="D49" t="s">
        <v>14</v>
      </c>
      <c r="E49" s="1">
        <v>23.5</v>
      </c>
      <c r="F49" s="1">
        <v>0.73</v>
      </c>
      <c r="G49" s="1">
        <v>0.75</v>
      </c>
      <c r="H49" s="1">
        <v>44</v>
      </c>
      <c r="I49" s="1">
        <v>89.9</v>
      </c>
      <c r="J49">
        <v>0.2</v>
      </c>
      <c r="K49" s="1">
        <v>0.35</v>
      </c>
      <c r="L49" s="1">
        <f>Pricing_Data[[#This Row],[FBA Fee]]+Pricing_Data[[#This Row],[Storage Fee]]+Pricing_Data[[#This Row],[Handling_Cost]]+Pricing_Data[[#This Row],[Cost]]</f>
        <v>68.98</v>
      </c>
      <c r="M49" s="1">
        <f>Pricing_Data[[#This Row],[Total_Cost]] / (1-Pricing_Data[[#This Row],[Minimum_Acceptable_Margin_%]])</f>
        <v>86.224999999999994</v>
      </c>
      <c r="N49" s="1">
        <f>Pricing_Data[[#This Row],[Total_Cost]] / (1-Pricing_Data[[#This Row],[Target_Gross_Margin_%]])</f>
        <v>106.12307692307692</v>
      </c>
    </row>
    <row r="50" spans="1:14" x14ac:dyDescent="0.3">
      <c r="A50" t="s">
        <v>110</v>
      </c>
      <c r="B50" t="s">
        <v>111</v>
      </c>
      <c r="C50" t="s">
        <v>13</v>
      </c>
      <c r="D50" t="s">
        <v>14</v>
      </c>
      <c r="E50" s="1">
        <v>13.51</v>
      </c>
      <c r="F50" s="1">
        <v>0.3</v>
      </c>
      <c r="G50" s="1">
        <v>0.75</v>
      </c>
      <c r="H50" s="1">
        <v>16</v>
      </c>
      <c r="I50" s="1">
        <v>32.9</v>
      </c>
      <c r="J50">
        <v>0.2</v>
      </c>
      <c r="K50" s="1">
        <v>0.35</v>
      </c>
      <c r="L50" s="1">
        <f>Pricing_Data[[#This Row],[FBA Fee]]+Pricing_Data[[#This Row],[Storage Fee]]+Pricing_Data[[#This Row],[Handling_Cost]]+Pricing_Data[[#This Row],[Cost]]</f>
        <v>30.560000000000002</v>
      </c>
      <c r="M50" s="1">
        <f>Pricing_Data[[#This Row],[Total_Cost]] / (1-Pricing_Data[[#This Row],[Minimum_Acceptable_Margin_%]])</f>
        <v>38.200000000000003</v>
      </c>
      <c r="N50" s="1">
        <f>Pricing_Data[[#This Row],[Total_Cost]] / (1-Pricing_Data[[#This Row],[Target_Gross_Margin_%]])</f>
        <v>47.015384615384619</v>
      </c>
    </row>
    <row r="51" spans="1:14" x14ac:dyDescent="0.3">
      <c r="A51" t="s">
        <v>112</v>
      </c>
      <c r="B51" t="s">
        <v>113</v>
      </c>
      <c r="C51" t="s">
        <v>13</v>
      </c>
      <c r="D51" t="s">
        <v>14</v>
      </c>
      <c r="E51" s="1">
        <v>12.58</v>
      </c>
      <c r="F51" s="1">
        <v>0.27</v>
      </c>
      <c r="G51" s="1">
        <v>0.75</v>
      </c>
      <c r="H51" s="1">
        <v>14</v>
      </c>
      <c r="I51" s="1">
        <v>29.9</v>
      </c>
      <c r="J51">
        <v>0.2</v>
      </c>
      <c r="K51" s="1">
        <v>0.35</v>
      </c>
      <c r="L51" s="1">
        <f>Pricing_Data[[#This Row],[FBA Fee]]+Pricing_Data[[#This Row],[Storage Fee]]+Pricing_Data[[#This Row],[Handling_Cost]]+Pricing_Data[[#This Row],[Cost]]</f>
        <v>27.6</v>
      </c>
      <c r="M51" s="1">
        <f>Pricing_Data[[#This Row],[Total_Cost]] / (1-Pricing_Data[[#This Row],[Minimum_Acceptable_Margin_%]])</f>
        <v>34.5</v>
      </c>
      <c r="N51" s="1">
        <f>Pricing_Data[[#This Row],[Total_Cost]] / (1-Pricing_Data[[#This Row],[Target_Gross_Margin_%]])</f>
        <v>42.46153846153846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222-4F80-4DB0-A187-29CAEF1F1D6B}">
  <dimension ref="A1:F51"/>
  <sheetViews>
    <sheetView topLeftCell="A22" zoomScale="89" workbookViewId="0">
      <selection activeCell="F3" sqref="F3"/>
    </sheetView>
  </sheetViews>
  <sheetFormatPr defaultRowHeight="14.4" x14ac:dyDescent="0.3"/>
  <cols>
    <col min="1" max="1" width="10.109375" bestFit="1" customWidth="1"/>
    <col min="2" max="2" width="39.6640625" bestFit="1" customWidth="1"/>
    <col min="3" max="5" width="41.109375" bestFit="1" customWidth="1"/>
    <col min="6" max="6" width="13.5546875" bestFit="1" customWidth="1"/>
  </cols>
  <sheetData>
    <row r="1" spans="1:6" x14ac:dyDescent="0.3">
      <c r="A1" t="s">
        <v>0</v>
      </c>
      <c r="B1" t="s">
        <v>117</v>
      </c>
      <c r="C1" t="s">
        <v>118</v>
      </c>
      <c r="D1" t="s">
        <v>119</v>
      </c>
      <c r="E1" t="s">
        <v>120</v>
      </c>
      <c r="F1" t="s">
        <v>318</v>
      </c>
    </row>
    <row r="2" spans="1:6" x14ac:dyDescent="0.3">
      <c r="A2" t="s">
        <v>11</v>
      </c>
      <c r="B2">
        <v>0</v>
      </c>
      <c r="C2">
        <v>9</v>
      </c>
      <c r="D2">
        <v>18</v>
      </c>
      <c r="E2">
        <v>26</v>
      </c>
      <c r="F2" t="str">
        <f t="shared" ref="F2:F33" si="0">IF(
   E2&gt;100,
   "High Risk",
   IF(
      E2&gt;=50,
      "Medium Risk",
      "Low Risk"
   )
)</f>
        <v>Low Risk</v>
      </c>
    </row>
    <row r="3" spans="1:6" x14ac:dyDescent="0.3">
      <c r="A3" t="s">
        <v>15</v>
      </c>
      <c r="B3">
        <v>0</v>
      </c>
      <c r="C3">
        <v>4</v>
      </c>
      <c r="D3">
        <v>14</v>
      </c>
      <c r="E3">
        <v>24</v>
      </c>
      <c r="F3" t="str">
        <f t="shared" si="0"/>
        <v>Low Risk</v>
      </c>
    </row>
    <row r="4" spans="1:6" x14ac:dyDescent="0.3">
      <c r="A4" t="s">
        <v>17</v>
      </c>
      <c r="B4">
        <v>1</v>
      </c>
      <c r="C4">
        <v>4</v>
      </c>
      <c r="D4">
        <v>10</v>
      </c>
      <c r="E4">
        <v>13</v>
      </c>
      <c r="F4" t="str">
        <f t="shared" si="0"/>
        <v>Low Risk</v>
      </c>
    </row>
    <row r="5" spans="1:6" x14ac:dyDescent="0.3">
      <c r="A5" t="s">
        <v>19</v>
      </c>
      <c r="B5">
        <v>1</v>
      </c>
      <c r="C5">
        <v>4</v>
      </c>
      <c r="D5">
        <v>6</v>
      </c>
      <c r="E5">
        <v>16</v>
      </c>
      <c r="F5" t="str">
        <f t="shared" si="0"/>
        <v>Low Risk</v>
      </c>
    </row>
    <row r="6" spans="1:6" x14ac:dyDescent="0.3">
      <c r="A6" t="s">
        <v>30</v>
      </c>
      <c r="B6">
        <v>0</v>
      </c>
      <c r="C6">
        <v>2</v>
      </c>
      <c r="D6">
        <v>7</v>
      </c>
      <c r="E6">
        <v>11</v>
      </c>
      <c r="F6" t="str">
        <f t="shared" si="0"/>
        <v>Low Risk</v>
      </c>
    </row>
    <row r="7" spans="1:6" x14ac:dyDescent="0.3">
      <c r="A7" t="s">
        <v>28</v>
      </c>
      <c r="B7">
        <v>0</v>
      </c>
      <c r="C7">
        <v>3</v>
      </c>
      <c r="D7">
        <v>4</v>
      </c>
      <c r="E7">
        <v>6</v>
      </c>
      <c r="F7" t="str">
        <f t="shared" si="0"/>
        <v>Low Risk</v>
      </c>
    </row>
    <row r="8" spans="1:6" x14ac:dyDescent="0.3">
      <c r="A8" t="s">
        <v>32</v>
      </c>
      <c r="B8">
        <v>2</v>
      </c>
      <c r="C8">
        <v>9</v>
      </c>
      <c r="D8">
        <v>11</v>
      </c>
      <c r="E8">
        <v>19</v>
      </c>
      <c r="F8" t="str">
        <f t="shared" si="0"/>
        <v>Low Risk</v>
      </c>
    </row>
    <row r="9" spans="1:6" x14ac:dyDescent="0.3">
      <c r="A9" t="s">
        <v>34</v>
      </c>
      <c r="B9">
        <v>3</v>
      </c>
      <c r="C9">
        <v>6</v>
      </c>
      <c r="D9">
        <v>8</v>
      </c>
      <c r="E9">
        <v>10</v>
      </c>
      <c r="F9" t="str">
        <f t="shared" si="0"/>
        <v>Low Risk</v>
      </c>
    </row>
    <row r="10" spans="1:6" x14ac:dyDescent="0.3">
      <c r="A10" t="s">
        <v>36</v>
      </c>
      <c r="B10">
        <v>4</v>
      </c>
      <c r="C10">
        <v>13</v>
      </c>
      <c r="D10">
        <v>17</v>
      </c>
      <c r="E10">
        <v>24</v>
      </c>
      <c r="F10" t="str">
        <f t="shared" si="0"/>
        <v>Low Risk</v>
      </c>
    </row>
    <row r="11" spans="1:6" x14ac:dyDescent="0.3">
      <c r="A11" t="s">
        <v>38</v>
      </c>
      <c r="B11">
        <v>2</v>
      </c>
      <c r="C11">
        <v>4</v>
      </c>
      <c r="D11">
        <v>11</v>
      </c>
      <c r="E11">
        <v>16</v>
      </c>
      <c r="F11" t="str">
        <f t="shared" si="0"/>
        <v>Low Risk</v>
      </c>
    </row>
    <row r="12" spans="1:6" x14ac:dyDescent="0.3">
      <c r="A12" t="s">
        <v>40</v>
      </c>
      <c r="B12">
        <v>23</v>
      </c>
      <c r="C12">
        <v>79</v>
      </c>
      <c r="D12">
        <v>112</v>
      </c>
      <c r="E12">
        <v>145</v>
      </c>
      <c r="F12" t="str">
        <f t="shared" si="0"/>
        <v>High Risk</v>
      </c>
    </row>
    <row r="13" spans="1:6" x14ac:dyDescent="0.3">
      <c r="A13" t="s">
        <v>42</v>
      </c>
      <c r="B13">
        <v>16</v>
      </c>
      <c r="C13">
        <v>44</v>
      </c>
      <c r="D13">
        <v>79</v>
      </c>
      <c r="E13">
        <v>111</v>
      </c>
      <c r="F13" t="str">
        <f t="shared" si="0"/>
        <v>High Risk</v>
      </c>
    </row>
    <row r="14" spans="1:6" x14ac:dyDescent="0.3">
      <c r="A14" t="s">
        <v>44</v>
      </c>
      <c r="B14">
        <v>2</v>
      </c>
      <c r="C14">
        <v>10</v>
      </c>
      <c r="D14">
        <v>23</v>
      </c>
      <c r="E14">
        <v>31</v>
      </c>
      <c r="F14" t="str">
        <f t="shared" si="0"/>
        <v>Low Risk</v>
      </c>
    </row>
    <row r="15" spans="1:6" x14ac:dyDescent="0.3">
      <c r="A15" t="s">
        <v>46</v>
      </c>
      <c r="B15">
        <v>0</v>
      </c>
      <c r="C15">
        <v>2</v>
      </c>
      <c r="D15">
        <v>6</v>
      </c>
      <c r="E15">
        <v>15</v>
      </c>
      <c r="F15" t="str">
        <f t="shared" si="0"/>
        <v>Low Risk</v>
      </c>
    </row>
    <row r="16" spans="1:6" x14ac:dyDescent="0.3">
      <c r="A16" t="s">
        <v>48</v>
      </c>
      <c r="B16">
        <v>6</v>
      </c>
      <c r="C16">
        <v>18</v>
      </c>
      <c r="D16">
        <v>40</v>
      </c>
      <c r="E16">
        <v>53</v>
      </c>
      <c r="F16" t="str">
        <f t="shared" si="0"/>
        <v>Medium Risk</v>
      </c>
    </row>
    <row r="17" spans="1:6" x14ac:dyDescent="0.3">
      <c r="A17" t="s">
        <v>50</v>
      </c>
      <c r="B17">
        <v>7</v>
      </c>
      <c r="C17">
        <v>24</v>
      </c>
      <c r="D17">
        <v>40</v>
      </c>
      <c r="E17">
        <v>59</v>
      </c>
      <c r="F17" t="str">
        <f t="shared" si="0"/>
        <v>Medium Risk</v>
      </c>
    </row>
    <row r="18" spans="1:6" x14ac:dyDescent="0.3">
      <c r="A18" t="s">
        <v>52</v>
      </c>
      <c r="B18">
        <v>8</v>
      </c>
      <c r="C18">
        <v>22</v>
      </c>
      <c r="D18">
        <v>51</v>
      </c>
      <c r="E18">
        <v>81</v>
      </c>
      <c r="F18" t="str">
        <f t="shared" si="0"/>
        <v>Medium Risk</v>
      </c>
    </row>
    <row r="19" spans="1:6" x14ac:dyDescent="0.3">
      <c r="A19" t="s">
        <v>54</v>
      </c>
      <c r="B19">
        <v>7</v>
      </c>
      <c r="C19">
        <v>25</v>
      </c>
      <c r="D19">
        <v>38</v>
      </c>
      <c r="E19">
        <v>51</v>
      </c>
      <c r="F19" t="str">
        <f t="shared" si="0"/>
        <v>Medium Risk</v>
      </c>
    </row>
    <row r="20" spans="1:6" x14ac:dyDescent="0.3">
      <c r="A20" t="s">
        <v>56</v>
      </c>
      <c r="B20">
        <v>8</v>
      </c>
      <c r="C20">
        <v>21</v>
      </c>
      <c r="D20">
        <v>32</v>
      </c>
      <c r="E20">
        <v>45</v>
      </c>
      <c r="F20" t="str">
        <f t="shared" si="0"/>
        <v>Low Risk</v>
      </c>
    </row>
    <row r="21" spans="1:6" x14ac:dyDescent="0.3">
      <c r="A21" t="s">
        <v>58</v>
      </c>
      <c r="B21">
        <v>7</v>
      </c>
      <c r="C21">
        <v>22</v>
      </c>
      <c r="D21">
        <v>44</v>
      </c>
      <c r="E21">
        <v>66</v>
      </c>
      <c r="F21" t="str">
        <f t="shared" si="0"/>
        <v>Medium Risk</v>
      </c>
    </row>
    <row r="22" spans="1:6" x14ac:dyDescent="0.3">
      <c r="A22" t="s">
        <v>60</v>
      </c>
      <c r="B22">
        <v>0</v>
      </c>
      <c r="C22">
        <v>8</v>
      </c>
      <c r="D22">
        <v>34</v>
      </c>
      <c r="E22">
        <v>43</v>
      </c>
      <c r="F22" t="str">
        <f t="shared" si="0"/>
        <v>Low Risk</v>
      </c>
    </row>
    <row r="23" spans="1:6" x14ac:dyDescent="0.3">
      <c r="A23" t="s">
        <v>62</v>
      </c>
      <c r="B23">
        <v>21</v>
      </c>
      <c r="C23">
        <v>73</v>
      </c>
      <c r="D23">
        <v>126</v>
      </c>
      <c r="E23">
        <v>167</v>
      </c>
      <c r="F23" t="str">
        <f t="shared" si="0"/>
        <v>High Risk</v>
      </c>
    </row>
    <row r="24" spans="1:6" x14ac:dyDescent="0.3">
      <c r="A24" t="s">
        <v>64</v>
      </c>
      <c r="B24">
        <v>12</v>
      </c>
      <c r="C24">
        <v>30</v>
      </c>
      <c r="D24">
        <v>99</v>
      </c>
      <c r="E24">
        <v>119</v>
      </c>
      <c r="F24" t="str">
        <f t="shared" si="0"/>
        <v>High Risk</v>
      </c>
    </row>
    <row r="25" spans="1:6" x14ac:dyDescent="0.3">
      <c r="A25" t="s">
        <v>66</v>
      </c>
      <c r="B25">
        <v>8</v>
      </c>
      <c r="C25">
        <v>21</v>
      </c>
      <c r="D25">
        <v>34</v>
      </c>
      <c r="E25">
        <v>50</v>
      </c>
      <c r="F25" t="str">
        <f t="shared" si="0"/>
        <v>Medium Risk</v>
      </c>
    </row>
    <row r="26" spans="1:6" x14ac:dyDescent="0.3">
      <c r="A26" t="s">
        <v>68</v>
      </c>
      <c r="B26">
        <v>11</v>
      </c>
      <c r="C26">
        <v>45</v>
      </c>
      <c r="D26">
        <v>101</v>
      </c>
      <c r="E26">
        <v>137</v>
      </c>
      <c r="F26" t="str">
        <f t="shared" si="0"/>
        <v>High Risk</v>
      </c>
    </row>
    <row r="27" spans="1:6" x14ac:dyDescent="0.3">
      <c r="A27" t="s">
        <v>70</v>
      </c>
      <c r="B27">
        <v>16</v>
      </c>
      <c r="C27">
        <v>72</v>
      </c>
      <c r="D27">
        <v>142</v>
      </c>
      <c r="E27">
        <v>237</v>
      </c>
      <c r="F27" t="str">
        <f t="shared" si="0"/>
        <v>High Risk</v>
      </c>
    </row>
    <row r="28" spans="1:6" x14ac:dyDescent="0.3">
      <c r="A28" t="s">
        <v>72</v>
      </c>
      <c r="B28">
        <v>1</v>
      </c>
      <c r="C28">
        <v>8</v>
      </c>
      <c r="D28">
        <v>20</v>
      </c>
      <c r="E28">
        <v>33</v>
      </c>
      <c r="F28" t="str">
        <f t="shared" si="0"/>
        <v>Low Risk</v>
      </c>
    </row>
    <row r="29" spans="1:6" x14ac:dyDescent="0.3">
      <c r="A29" t="s">
        <v>74</v>
      </c>
      <c r="B29">
        <v>2</v>
      </c>
      <c r="C29">
        <v>7</v>
      </c>
      <c r="D29">
        <v>15</v>
      </c>
      <c r="E29">
        <v>29</v>
      </c>
      <c r="F29" t="str">
        <f t="shared" si="0"/>
        <v>Low Risk</v>
      </c>
    </row>
    <row r="30" spans="1:6" x14ac:dyDescent="0.3">
      <c r="A30" t="s">
        <v>76</v>
      </c>
      <c r="B30">
        <v>11</v>
      </c>
      <c r="C30">
        <v>16</v>
      </c>
      <c r="D30">
        <v>21</v>
      </c>
      <c r="E30">
        <v>28</v>
      </c>
      <c r="F30" t="str">
        <f t="shared" si="0"/>
        <v>Low Risk</v>
      </c>
    </row>
    <row r="31" spans="1:6" x14ac:dyDescent="0.3">
      <c r="A31" t="s">
        <v>78</v>
      </c>
      <c r="B31">
        <v>3</v>
      </c>
      <c r="C31">
        <v>13</v>
      </c>
      <c r="D31">
        <v>24</v>
      </c>
      <c r="E31">
        <v>28</v>
      </c>
      <c r="F31" t="str">
        <f t="shared" si="0"/>
        <v>Low Risk</v>
      </c>
    </row>
    <row r="32" spans="1:6" x14ac:dyDescent="0.3">
      <c r="A32" t="s">
        <v>80</v>
      </c>
      <c r="B32">
        <v>6</v>
      </c>
      <c r="C32">
        <v>14</v>
      </c>
      <c r="D32">
        <v>21</v>
      </c>
      <c r="E32">
        <v>44</v>
      </c>
      <c r="F32" t="str">
        <f t="shared" si="0"/>
        <v>Low Risk</v>
      </c>
    </row>
    <row r="33" spans="1:6" x14ac:dyDescent="0.3">
      <c r="A33" t="s">
        <v>82</v>
      </c>
      <c r="B33">
        <v>2</v>
      </c>
      <c r="C33">
        <v>8</v>
      </c>
      <c r="D33">
        <v>20</v>
      </c>
      <c r="E33">
        <v>28</v>
      </c>
      <c r="F33" t="str">
        <f t="shared" si="0"/>
        <v>Low Risk</v>
      </c>
    </row>
    <row r="34" spans="1:6" x14ac:dyDescent="0.3">
      <c r="A34" t="s">
        <v>84</v>
      </c>
      <c r="B34">
        <v>6</v>
      </c>
      <c r="C34">
        <v>36</v>
      </c>
      <c r="D34">
        <v>68</v>
      </c>
      <c r="E34">
        <v>96</v>
      </c>
      <c r="F34" t="str">
        <f t="shared" ref="F34:F51" si="1">IF(
   E34&gt;100,
   "High Risk",
   IF(
      E34&gt;=50,
      "Medium Risk",
      "Low Risk"
   )
)</f>
        <v>Medium Risk</v>
      </c>
    </row>
    <row r="35" spans="1:6" x14ac:dyDescent="0.3">
      <c r="A35" t="s">
        <v>86</v>
      </c>
      <c r="B35">
        <v>5</v>
      </c>
      <c r="C35">
        <v>9</v>
      </c>
      <c r="D35">
        <v>18</v>
      </c>
      <c r="E35">
        <v>24</v>
      </c>
      <c r="F35" t="str">
        <f t="shared" si="1"/>
        <v>Low Risk</v>
      </c>
    </row>
    <row r="36" spans="1:6" x14ac:dyDescent="0.3">
      <c r="A36" t="s">
        <v>88</v>
      </c>
      <c r="B36">
        <v>1</v>
      </c>
      <c r="C36">
        <v>21</v>
      </c>
      <c r="D36">
        <v>42</v>
      </c>
      <c r="E36">
        <v>67</v>
      </c>
      <c r="F36" t="str">
        <f t="shared" si="1"/>
        <v>Medium Risk</v>
      </c>
    </row>
    <row r="37" spans="1:6" x14ac:dyDescent="0.3">
      <c r="A37" t="s">
        <v>90</v>
      </c>
      <c r="B37">
        <v>12</v>
      </c>
      <c r="C37">
        <v>4</v>
      </c>
      <c r="D37">
        <v>7</v>
      </c>
      <c r="E37">
        <v>10</v>
      </c>
      <c r="F37" t="str">
        <f t="shared" si="1"/>
        <v>Low Risk</v>
      </c>
    </row>
    <row r="38" spans="1:6" x14ac:dyDescent="0.3">
      <c r="A38" t="s">
        <v>92</v>
      </c>
      <c r="B38">
        <v>9</v>
      </c>
      <c r="C38">
        <v>38</v>
      </c>
      <c r="D38">
        <v>63</v>
      </c>
      <c r="E38">
        <v>98</v>
      </c>
      <c r="F38" t="str">
        <f t="shared" si="1"/>
        <v>Medium Risk</v>
      </c>
    </row>
    <row r="39" spans="1:6" x14ac:dyDescent="0.3">
      <c r="A39" t="s">
        <v>94</v>
      </c>
      <c r="B39">
        <v>7</v>
      </c>
      <c r="C39">
        <v>12</v>
      </c>
      <c r="D39">
        <v>28</v>
      </c>
      <c r="E39">
        <v>57</v>
      </c>
      <c r="F39" t="str">
        <f t="shared" si="1"/>
        <v>Medium Risk</v>
      </c>
    </row>
    <row r="40" spans="1:6" x14ac:dyDescent="0.3">
      <c r="A40" t="s">
        <v>96</v>
      </c>
      <c r="B40">
        <v>5</v>
      </c>
      <c r="C40">
        <v>28</v>
      </c>
      <c r="D40">
        <v>48</v>
      </c>
      <c r="E40">
        <v>83</v>
      </c>
      <c r="F40" t="str">
        <f t="shared" si="1"/>
        <v>Medium Risk</v>
      </c>
    </row>
    <row r="41" spans="1:6" x14ac:dyDescent="0.3">
      <c r="A41" t="s">
        <v>98</v>
      </c>
      <c r="B41">
        <v>3</v>
      </c>
      <c r="C41">
        <v>5</v>
      </c>
      <c r="D41">
        <v>12</v>
      </c>
      <c r="E41">
        <v>16</v>
      </c>
      <c r="F41" t="str">
        <f t="shared" si="1"/>
        <v>Low Risk</v>
      </c>
    </row>
    <row r="42" spans="1:6" x14ac:dyDescent="0.3">
      <c r="A42" t="s">
        <v>100</v>
      </c>
      <c r="B42">
        <v>2</v>
      </c>
      <c r="C42">
        <v>7</v>
      </c>
      <c r="D42">
        <v>11</v>
      </c>
      <c r="E42">
        <v>17</v>
      </c>
      <c r="F42" t="str">
        <f t="shared" si="1"/>
        <v>Low Risk</v>
      </c>
    </row>
    <row r="43" spans="1:6" x14ac:dyDescent="0.3">
      <c r="A43" t="s">
        <v>108</v>
      </c>
      <c r="B43">
        <v>1</v>
      </c>
      <c r="C43">
        <v>1</v>
      </c>
      <c r="D43">
        <v>2</v>
      </c>
      <c r="E43">
        <v>7</v>
      </c>
      <c r="F43" t="str">
        <f t="shared" si="1"/>
        <v>Low Risk</v>
      </c>
    </row>
    <row r="44" spans="1:6" x14ac:dyDescent="0.3">
      <c r="A44" t="s">
        <v>110</v>
      </c>
      <c r="B44">
        <v>1</v>
      </c>
      <c r="C44">
        <v>7</v>
      </c>
      <c r="D44">
        <v>14</v>
      </c>
      <c r="E44">
        <v>27</v>
      </c>
      <c r="F44" t="str">
        <f t="shared" si="1"/>
        <v>Low Risk</v>
      </c>
    </row>
    <row r="45" spans="1:6" x14ac:dyDescent="0.3">
      <c r="A45" t="s">
        <v>102</v>
      </c>
      <c r="B45">
        <v>1</v>
      </c>
      <c r="C45">
        <v>3</v>
      </c>
      <c r="D45">
        <v>11</v>
      </c>
      <c r="E45">
        <v>15</v>
      </c>
      <c r="F45" t="str">
        <f t="shared" si="1"/>
        <v>Low Risk</v>
      </c>
    </row>
    <row r="46" spans="1:6" x14ac:dyDescent="0.3">
      <c r="A46" t="s">
        <v>104</v>
      </c>
      <c r="B46">
        <v>1</v>
      </c>
      <c r="C46">
        <v>3</v>
      </c>
      <c r="D46">
        <v>8</v>
      </c>
      <c r="E46">
        <v>11</v>
      </c>
      <c r="F46" t="str">
        <f t="shared" si="1"/>
        <v>Low Risk</v>
      </c>
    </row>
    <row r="47" spans="1:6" x14ac:dyDescent="0.3">
      <c r="A47" t="s">
        <v>106</v>
      </c>
      <c r="B47">
        <v>1</v>
      </c>
      <c r="C47">
        <v>10</v>
      </c>
      <c r="D47">
        <v>11</v>
      </c>
      <c r="E47">
        <v>17</v>
      </c>
      <c r="F47" t="str">
        <f t="shared" si="1"/>
        <v>Low Risk</v>
      </c>
    </row>
    <row r="48" spans="1:6" x14ac:dyDescent="0.3">
      <c r="A48" t="s">
        <v>112</v>
      </c>
      <c r="B48">
        <v>0</v>
      </c>
      <c r="C48">
        <v>10</v>
      </c>
      <c r="D48">
        <v>18</v>
      </c>
      <c r="E48">
        <v>25</v>
      </c>
      <c r="F48" t="str">
        <f t="shared" si="1"/>
        <v>Low Risk</v>
      </c>
    </row>
    <row r="49" spans="1:6" x14ac:dyDescent="0.3">
      <c r="A49" t="s">
        <v>26</v>
      </c>
      <c r="B49">
        <v>1</v>
      </c>
      <c r="C49">
        <v>4</v>
      </c>
      <c r="D49">
        <v>8</v>
      </c>
      <c r="E49">
        <v>15</v>
      </c>
      <c r="F49" t="str">
        <f t="shared" si="1"/>
        <v>Low Risk</v>
      </c>
    </row>
    <row r="50" spans="1:6" x14ac:dyDescent="0.3">
      <c r="A50" t="s">
        <v>21</v>
      </c>
      <c r="B50">
        <v>2</v>
      </c>
      <c r="C50">
        <v>4</v>
      </c>
      <c r="D50">
        <v>4</v>
      </c>
      <c r="E50">
        <v>6</v>
      </c>
      <c r="F50" t="str">
        <f t="shared" si="1"/>
        <v>Low Risk</v>
      </c>
    </row>
    <row r="51" spans="1:6" x14ac:dyDescent="0.3">
      <c r="A51" t="s">
        <v>24</v>
      </c>
      <c r="B51">
        <v>1</v>
      </c>
      <c r="C51">
        <v>2</v>
      </c>
      <c r="D51">
        <v>3</v>
      </c>
      <c r="E51">
        <v>3</v>
      </c>
      <c r="F51" t="str">
        <f t="shared" si="1"/>
        <v>Low Risk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8B5F-EBCF-4EDB-BC9A-AABB7898FAE2}">
  <dimension ref="A1:AC51"/>
  <sheetViews>
    <sheetView topLeftCell="U1" workbookViewId="0">
      <selection activeCell="AA2" sqref="AA2"/>
    </sheetView>
  </sheetViews>
  <sheetFormatPr defaultRowHeight="14.4" x14ac:dyDescent="0.3"/>
  <cols>
    <col min="1" max="1" width="6.6640625" bestFit="1" customWidth="1"/>
    <col min="2" max="2" width="11.21875" bestFit="1" customWidth="1"/>
    <col min="3" max="3" width="16" bestFit="1" customWidth="1"/>
    <col min="4" max="4" width="10.6640625" bestFit="1" customWidth="1"/>
    <col min="5" max="5" width="17.77734375" bestFit="1" customWidth="1"/>
    <col min="6" max="6" width="18.21875" bestFit="1" customWidth="1"/>
    <col min="7" max="7" width="18.33203125" bestFit="1" customWidth="1"/>
    <col min="8" max="8" width="21.21875" bestFit="1" customWidth="1"/>
    <col min="9" max="9" width="21" bestFit="1" customWidth="1"/>
    <col min="10" max="11" width="22" bestFit="1" customWidth="1"/>
    <col min="12" max="13" width="24.109375" bestFit="1" customWidth="1"/>
    <col min="14" max="14" width="22" bestFit="1" customWidth="1"/>
    <col min="15" max="15" width="10.5546875" bestFit="1" customWidth="1"/>
    <col min="16" max="16" width="17.109375" bestFit="1" customWidth="1"/>
    <col min="17" max="19" width="18.109375" bestFit="1" customWidth="1"/>
    <col min="20" max="20" width="13.33203125" bestFit="1" customWidth="1"/>
    <col min="21" max="21" width="14" bestFit="1" customWidth="1"/>
    <col min="22" max="22" width="26.21875" bestFit="1" customWidth="1"/>
    <col min="23" max="23" width="13.88671875" bestFit="1" customWidth="1"/>
    <col min="24" max="24" width="16.5546875" bestFit="1" customWidth="1"/>
    <col min="25" max="25" width="13.6640625" bestFit="1" customWidth="1"/>
    <col min="26" max="26" width="15.88671875" bestFit="1" customWidth="1"/>
    <col min="27" max="28" width="19.77734375" bestFit="1" customWidth="1"/>
  </cols>
  <sheetData>
    <row r="1" spans="1:29" x14ac:dyDescent="0.3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154</v>
      </c>
    </row>
    <row r="2" spans="1:29" x14ac:dyDescent="0.3">
      <c r="A2" t="s">
        <v>11</v>
      </c>
      <c r="B2" t="s">
        <v>148</v>
      </c>
      <c r="C2">
        <v>382</v>
      </c>
      <c r="D2">
        <v>264</v>
      </c>
      <c r="E2">
        <v>40</v>
      </c>
      <c r="F2">
        <v>9</v>
      </c>
      <c r="G2">
        <v>68</v>
      </c>
      <c r="H2">
        <v>1</v>
      </c>
      <c r="I2">
        <v>12</v>
      </c>
      <c r="J2">
        <v>261</v>
      </c>
      <c r="K2">
        <v>56</v>
      </c>
      <c r="L2">
        <v>0</v>
      </c>
      <c r="M2">
        <v>0</v>
      </c>
      <c r="N2">
        <v>0</v>
      </c>
      <c r="O2" t="s">
        <v>149</v>
      </c>
      <c r="P2">
        <v>59</v>
      </c>
      <c r="Q2">
        <v>203</v>
      </c>
      <c r="R2">
        <v>386</v>
      </c>
      <c r="S2">
        <v>574</v>
      </c>
      <c r="T2">
        <v>1.33</v>
      </c>
      <c r="U2">
        <v>0.54678099999999996</v>
      </c>
      <c r="V2" t="s">
        <v>150</v>
      </c>
      <c r="W2" t="s">
        <v>151</v>
      </c>
      <c r="X2" s="1">
        <v>144.35018400000001</v>
      </c>
      <c r="Y2" t="s">
        <v>152</v>
      </c>
      <c r="Z2">
        <v>47</v>
      </c>
      <c r="AA2">
        <v>6</v>
      </c>
      <c r="AB2">
        <v>7</v>
      </c>
      <c r="AC2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380</v>
      </c>
    </row>
    <row r="3" spans="1:29" x14ac:dyDescent="0.3">
      <c r="A3" t="s">
        <v>15</v>
      </c>
      <c r="B3" t="s">
        <v>148</v>
      </c>
      <c r="C3">
        <v>306</v>
      </c>
      <c r="D3">
        <v>206</v>
      </c>
      <c r="E3">
        <v>80</v>
      </c>
      <c r="F3">
        <v>2</v>
      </c>
      <c r="G3">
        <v>18</v>
      </c>
      <c r="H3">
        <v>0</v>
      </c>
      <c r="I3">
        <v>127</v>
      </c>
      <c r="J3">
        <v>91</v>
      </c>
      <c r="K3">
        <v>17</v>
      </c>
      <c r="L3">
        <v>0</v>
      </c>
      <c r="M3">
        <v>0</v>
      </c>
      <c r="N3">
        <v>0</v>
      </c>
      <c r="O3" t="s">
        <v>149</v>
      </c>
      <c r="P3">
        <v>29</v>
      </c>
      <c r="Q3">
        <v>155</v>
      </c>
      <c r="R3">
        <v>261</v>
      </c>
      <c r="S3">
        <v>417</v>
      </c>
      <c r="T3">
        <v>1.56</v>
      </c>
      <c r="U3">
        <v>0.373971</v>
      </c>
      <c r="V3" t="s">
        <v>150</v>
      </c>
      <c r="W3" t="s">
        <v>151</v>
      </c>
      <c r="X3" s="1">
        <v>77.038026000000002</v>
      </c>
      <c r="Y3" t="s">
        <v>152</v>
      </c>
      <c r="Z3">
        <v>85</v>
      </c>
      <c r="AA3">
        <v>7</v>
      </c>
      <c r="AB3">
        <v>8</v>
      </c>
      <c r="AC3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306</v>
      </c>
    </row>
    <row r="4" spans="1:29" x14ac:dyDescent="0.3">
      <c r="A4" t="s">
        <v>17</v>
      </c>
      <c r="B4" t="s">
        <v>148</v>
      </c>
      <c r="C4">
        <v>139</v>
      </c>
      <c r="D4">
        <v>95</v>
      </c>
      <c r="E4">
        <v>40</v>
      </c>
      <c r="F4">
        <v>0</v>
      </c>
      <c r="G4">
        <v>3</v>
      </c>
      <c r="H4">
        <v>1</v>
      </c>
      <c r="I4">
        <v>42</v>
      </c>
      <c r="J4">
        <v>8</v>
      </c>
      <c r="K4">
        <v>62</v>
      </c>
      <c r="L4">
        <v>0</v>
      </c>
      <c r="M4">
        <v>0</v>
      </c>
      <c r="N4">
        <v>0</v>
      </c>
      <c r="O4" t="s">
        <v>149</v>
      </c>
      <c r="P4">
        <v>13</v>
      </c>
      <c r="Q4">
        <v>67</v>
      </c>
      <c r="R4">
        <v>116</v>
      </c>
      <c r="S4">
        <v>179</v>
      </c>
      <c r="T4">
        <v>1.1599999999999999</v>
      </c>
      <c r="U4">
        <v>0.425846</v>
      </c>
      <c r="V4" t="s">
        <v>150</v>
      </c>
      <c r="W4" t="s">
        <v>151</v>
      </c>
      <c r="X4" s="1">
        <v>40.455370000000002</v>
      </c>
      <c r="Y4" t="s">
        <v>152</v>
      </c>
      <c r="Z4">
        <v>83</v>
      </c>
      <c r="AA4">
        <v>8</v>
      </c>
      <c r="AB4">
        <v>9</v>
      </c>
      <c r="AC4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137</v>
      </c>
    </row>
    <row r="5" spans="1:29" x14ac:dyDescent="0.3">
      <c r="A5" t="s">
        <v>19</v>
      </c>
      <c r="B5" t="s">
        <v>148</v>
      </c>
      <c r="C5">
        <v>171</v>
      </c>
      <c r="D5">
        <v>70</v>
      </c>
      <c r="E5">
        <v>80</v>
      </c>
      <c r="F5">
        <v>8</v>
      </c>
      <c r="G5">
        <v>13</v>
      </c>
      <c r="H5">
        <v>0</v>
      </c>
      <c r="I5">
        <v>3</v>
      </c>
      <c r="J5">
        <v>84</v>
      </c>
      <c r="K5">
        <v>0</v>
      </c>
      <c r="L5">
        <v>0</v>
      </c>
      <c r="M5">
        <v>0</v>
      </c>
      <c r="N5">
        <v>0</v>
      </c>
      <c r="O5" t="s">
        <v>149</v>
      </c>
      <c r="P5">
        <v>18</v>
      </c>
      <c r="Q5">
        <v>71</v>
      </c>
      <c r="R5">
        <v>128</v>
      </c>
      <c r="S5">
        <v>187</v>
      </c>
      <c r="T5">
        <v>1.65</v>
      </c>
      <c r="U5">
        <v>0.37557499999999999</v>
      </c>
      <c r="V5" t="s">
        <v>150</v>
      </c>
      <c r="W5" t="s">
        <v>151</v>
      </c>
      <c r="X5" s="1">
        <v>26.29025</v>
      </c>
      <c r="Y5" t="s">
        <v>152</v>
      </c>
      <c r="Z5">
        <v>99</v>
      </c>
      <c r="AA5">
        <v>8</v>
      </c>
      <c r="AB5">
        <v>10</v>
      </c>
      <c r="AC5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171</v>
      </c>
    </row>
    <row r="6" spans="1:29" x14ac:dyDescent="0.3">
      <c r="A6" t="s">
        <v>21</v>
      </c>
      <c r="B6" t="s">
        <v>148</v>
      </c>
      <c r="C6">
        <v>283</v>
      </c>
      <c r="D6">
        <v>0</v>
      </c>
      <c r="E6">
        <v>0</v>
      </c>
      <c r="F6">
        <v>49</v>
      </c>
      <c r="G6">
        <v>234</v>
      </c>
      <c r="H6">
        <v>0</v>
      </c>
      <c r="I6">
        <v>53</v>
      </c>
      <c r="J6">
        <v>141</v>
      </c>
      <c r="K6">
        <v>0</v>
      </c>
      <c r="L6">
        <v>0</v>
      </c>
      <c r="M6">
        <v>0</v>
      </c>
      <c r="N6">
        <v>0</v>
      </c>
      <c r="O6" t="s">
        <v>149</v>
      </c>
      <c r="P6">
        <v>249</v>
      </c>
      <c r="Q6">
        <v>491</v>
      </c>
      <c r="R6">
        <v>543</v>
      </c>
      <c r="S6">
        <v>557</v>
      </c>
      <c r="T6">
        <v>1.47</v>
      </c>
      <c r="U6">
        <v>0.27041700000000002</v>
      </c>
      <c r="V6" t="s">
        <v>150</v>
      </c>
      <c r="W6" t="s">
        <v>151</v>
      </c>
      <c r="X6" s="1">
        <v>0</v>
      </c>
      <c r="Y6" t="s">
        <v>152</v>
      </c>
      <c r="Z6">
        <v>145</v>
      </c>
      <c r="AA6">
        <v>0</v>
      </c>
      <c r="AB6">
        <v>1</v>
      </c>
      <c r="AC6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283</v>
      </c>
    </row>
    <row r="7" spans="1:29" x14ac:dyDescent="0.3">
      <c r="A7" t="s">
        <v>24</v>
      </c>
      <c r="B7" t="s">
        <v>148</v>
      </c>
      <c r="C7">
        <v>21</v>
      </c>
      <c r="D7">
        <v>1</v>
      </c>
      <c r="E7">
        <v>0</v>
      </c>
      <c r="F7">
        <v>0</v>
      </c>
      <c r="G7">
        <v>20</v>
      </c>
      <c r="H7">
        <v>0</v>
      </c>
      <c r="I7">
        <v>8</v>
      </c>
      <c r="J7">
        <v>40</v>
      </c>
      <c r="K7">
        <v>0</v>
      </c>
      <c r="L7">
        <v>0</v>
      </c>
      <c r="M7">
        <v>0</v>
      </c>
      <c r="N7">
        <v>0</v>
      </c>
      <c r="O7" t="s">
        <v>149</v>
      </c>
      <c r="P7">
        <v>61</v>
      </c>
      <c r="Q7">
        <v>131</v>
      </c>
      <c r="R7">
        <v>150</v>
      </c>
      <c r="S7">
        <v>173</v>
      </c>
      <c r="T7">
        <v>1.23</v>
      </c>
      <c r="U7">
        <v>0.15523400000000001</v>
      </c>
      <c r="V7" t="s">
        <v>150</v>
      </c>
      <c r="W7" t="s">
        <v>151</v>
      </c>
      <c r="X7" s="1">
        <v>0.15523400000000001</v>
      </c>
      <c r="Y7" t="s">
        <v>152</v>
      </c>
      <c r="Z7">
        <v>0</v>
      </c>
      <c r="AA7">
        <v>0</v>
      </c>
      <c r="AB7">
        <v>0</v>
      </c>
      <c r="AC7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21</v>
      </c>
    </row>
    <row r="8" spans="1:29" x14ac:dyDescent="0.3">
      <c r="A8" t="s">
        <v>26</v>
      </c>
      <c r="B8" t="s">
        <v>148</v>
      </c>
      <c r="C8">
        <v>144</v>
      </c>
      <c r="D8">
        <v>134</v>
      </c>
      <c r="E8">
        <v>0</v>
      </c>
      <c r="F8">
        <v>0</v>
      </c>
      <c r="G8">
        <v>7</v>
      </c>
      <c r="H8">
        <v>3</v>
      </c>
      <c r="I8">
        <v>51</v>
      </c>
      <c r="J8">
        <v>45</v>
      </c>
      <c r="K8">
        <v>55</v>
      </c>
      <c r="L8">
        <v>0</v>
      </c>
      <c r="M8">
        <v>0</v>
      </c>
      <c r="N8">
        <v>0</v>
      </c>
      <c r="O8" t="s">
        <v>149</v>
      </c>
      <c r="P8">
        <v>15</v>
      </c>
      <c r="Q8">
        <v>95</v>
      </c>
      <c r="R8">
        <v>150</v>
      </c>
      <c r="S8">
        <v>220</v>
      </c>
      <c r="T8">
        <v>1.25</v>
      </c>
      <c r="U8">
        <v>0.336372</v>
      </c>
      <c r="V8" t="s">
        <v>150</v>
      </c>
      <c r="W8" t="s">
        <v>153</v>
      </c>
      <c r="X8" s="1">
        <v>45.073847999999998</v>
      </c>
      <c r="Y8" t="s">
        <v>152</v>
      </c>
      <c r="Z8">
        <v>59</v>
      </c>
      <c r="AA8">
        <v>5</v>
      </c>
      <c r="AB8">
        <v>7</v>
      </c>
      <c r="AC8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138</v>
      </c>
    </row>
    <row r="9" spans="1:29" x14ac:dyDescent="0.3">
      <c r="A9" t="s">
        <v>28</v>
      </c>
      <c r="B9" t="s">
        <v>148</v>
      </c>
      <c r="C9">
        <v>255</v>
      </c>
      <c r="D9">
        <v>95</v>
      </c>
      <c r="E9">
        <v>152</v>
      </c>
      <c r="F9">
        <v>0</v>
      </c>
      <c r="G9">
        <v>8</v>
      </c>
      <c r="H9">
        <v>0</v>
      </c>
      <c r="I9">
        <v>4</v>
      </c>
      <c r="J9">
        <v>42</v>
      </c>
      <c r="K9">
        <v>41</v>
      </c>
      <c r="L9">
        <v>17</v>
      </c>
      <c r="M9">
        <v>0</v>
      </c>
      <c r="N9">
        <v>0</v>
      </c>
      <c r="O9" t="s">
        <v>149</v>
      </c>
      <c r="P9">
        <v>2</v>
      </c>
      <c r="Q9">
        <v>10</v>
      </c>
      <c r="R9">
        <v>18</v>
      </c>
      <c r="S9">
        <v>36</v>
      </c>
      <c r="T9">
        <v>0.37</v>
      </c>
      <c r="U9">
        <v>0.31595699999999999</v>
      </c>
      <c r="V9" t="s">
        <v>150</v>
      </c>
      <c r="W9" t="s">
        <v>151</v>
      </c>
      <c r="X9" s="1">
        <v>30.015915</v>
      </c>
      <c r="Y9" t="s">
        <v>152</v>
      </c>
      <c r="Z9">
        <v>103</v>
      </c>
      <c r="AA9">
        <v>98</v>
      </c>
      <c r="AB9">
        <v>89</v>
      </c>
      <c r="AC9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255</v>
      </c>
    </row>
    <row r="10" spans="1:29" x14ac:dyDescent="0.3">
      <c r="A10" t="s">
        <v>30</v>
      </c>
      <c r="B10" t="s">
        <v>148</v>
      </c>
      <c r="C10">
        <v>211</v>
      </c>
      <c r="D10">
        <v>207</v>
      </c>
      <c r="E10">
        <v>0</v>
      </c>
      <c r="F10">
        <v>0</v>
      </c>
      <c r="G10">
        <v>3</v>
      </c>
      <c r="H10">
        <v>1</v>
      </c>
      <c r="I10">
        <v>3</v>
      </c>
      <c r="J10">
        <v>1</v>
      </c>
      <c r="K10">
        <v>203</v>
      </c>
      <c r="L10">
        <v>0</v>
      </c>
      <c r="M10">
        <v>0</v>
      </c>
      <c r="N10">
        <v>0</v>
      </c>
      <c r="O10" t="s">
        <v>149</v>
      </c>
      <c r="P10">
        <v>3</v>
      </c>
      <c r="Q10">
        <v>19</v>
      </c>
      <c r="R10">
        <v>38</v>
      </c>
      <c r="S10">
        <v>66</v>
      </c>
      <c r="T10">
        <v>0.36</v>
      </c>
      <c r="U10">
        <v>0.108386</v>
      </c>
      <c r="V10" t="s">
        <v>150</v>
      </c>
      <c r="W10" t="s">
        <v>151</v>
      </c>
      <c r="X10" s="1">
        <v>22.435901999999999</v>
      </c>
      <c r="Y10" t="s">
        <v>152</v>
      </c>
      <c r="Z10">
        <v>57</v>
      </c>
      <c r="AA10">
        <v>43</v>
      </c>
      <c r="AB10">
        <v>40</v>
      </c>
      <c r="AC10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209</v>
      </c>
    </row>
    <row r="11" spans="1:29" x14ac:dyDescent="0.3">
      <c r="A11" t="s">
        <v>32</v>
      </c>
      <c r="B11" t="s">
        <v>148</v>
      </c>
      <c r="C11">
        <v>363</v>
      </c>
      <c r="D11">
        <v>102</v>
      </c>
      <c r="E11">
        <v>200</v>
      </c>
      <c r="F11">
        <v>16</v>
      </c>
      <c r="G11">
        <v>45</v>
      </c>
      <c r="H11">
        <v>0</v>
      </c>
      <c r="I11">
        <v>96</v>
      </c>
      <c r="J11">
        <v>10</v>
      </c>
      <c r="K11">
        <v>43</v>
      </c>
      <c r="L11">
        <v>0</v>
      </c>
      <c r="M11">
        <v>0</v>
      </c>
      <c r="N11">
        <v>0</v>
      </c>
      <c r="O11" t="s">
        <v>149</v>
      </c>
      <c r="P11">
        <v>25</v>
      </c>
      <c r="Q11">
        <v>122</v>
      </c>
      <c r="R11">
        <v>177</v>
      </c>
      <c r="S11">
        <v>231</v>
      </c>
      <c r="T11">
        <v>1.17</v>
      </c>
      <c r="U11">
        <v>0.16056500000000001</v>
      </c>
      <c r="V11" t="s">
        <v>150</v>
      </c>
      <c r="W11" t="s">
        <v>151</v>
      </c>
      <c r="X11" s="1">
        <v>16.37763</v>
      </c>
      <c r="Y11" t="s">
        <v>152</v>
      </c>
      <c r="Z11">
        <v>150</v>
      </c>
      <c r="AA11">
        <v>10</v>
      </c>
      <c r="AB11">
        <v>17</v>
      </c>
      <c r="AC11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363</v>
      </c>
    </row>
    <row r="12" spans="1:29" x14ac:dyDescent="0.3">
      <c r="A12" t="s">
        <v>34</v>
      </c>
      <c r="B12" t="s">
        <v>148</v>
      </c>
      <c r="C12">
        <v>230</v>
      </c>
      <c r="D12">
        <v>124</v>
      </c>
      <c r="E12">
        <v>100</v>
      </c>
      <c r="F12">
        <v>0</v>
      </c>
      <c r="G12">
        <v>6</v>
      </c>
      <c r="H12">
        <v>0</v>
      </c>
      <c r="I12">
        <v>5</v>
      </c>
      <c r="J12">
        <v>133</v>
      </c>
      <c r="K12">
        <v>0</v>
      </c>
      <c r="L12">
        <v>0</v>
      </c>
      <c r="M12">
        <v>0</v>
      </c>
      <c r="N12">
        <v>0</v>
      </c>
      <c r="O12" t="s">
        <v>149</v>
      </c>
      <c r="P12">
        <v>12</v>
      </c>
      <c r="Q12">
        <v>101</v>
      </c>
      <c r="R12">
        <v>141</v>
      </c>
      <c r="S12">
        <v>215</v>
      </c>
      <c r="T12">
        <v>1.43</v>
      </c>
      <c r="U12">
        <v>0.183563</v>
      </c>
      <c r="V12" t="s">
        <v>150</v>
      </c>
      <c r="W12" t="s">
        <v>151</v>
      </c>
      <c r="X12" s="1">
        <v>22.761811999999999</v>
      </c>
      <c r="Y12" t="s">
        <v>152</v>
      </c>
      <c r="Z12">
        <v>159</v>
      </c>
      <c r="AA12">
        <v>8</v>
      </c>
      <c r="AB12">
        <v>13</v>
      </c>
      <c r="AC12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230</v>
      </c>
    </row>
    <row r="13" spans="1:29" x14ac:dyDescent="0.3">
      <c r="A13" t="s">
        <v>36</v>
      </c>
      <c r="B13" t="s">
        <v>148</v>
      </c>
      <c r="C13">
        <v>259</v>
      </c>
      <c r="D13">
        <v>87</v>
      </c>
      <c r="E13">
        <v>100</v>
      </c>
      <c r="F13">
        <v>0</v>
      </c>
      <c r="G13">
        <v>69</v>
      </c>
      <c r="H13">
        <v>3</v>
      </c>
      <c r="I13">
        <v>93</v>
      </c>
      <c r="J13">
        <v>56</v>
      </c>
      <c r="K13">
        <v>0</v>
      </c>
      <c r="L13">
        <v>0</v>
      </c>
      <c r="M13">
        <v>0</v>
      </c>
      <c r="N13">
        <v>0</v>
      </c>
      <c r="O13" t="s">
        <v>149</v>
      </c>
      <c r="P13">
        <v>48</v>
      </c>
      <c r="Q13">
        <v>194</v>
      </c>
      <c r="R13">
        <v>291</v>
      </c>
      <c r="S13">
        <v>354</v>
      </c>
      <c r="T13">
        <v>1.69</v>
      </c>
      <c r="U13">
        <v>0.27939399999999998</v>
      </c>
      <c r="V13" t="s">
        <v>150</v>
      </c>
      <c r="W13" t="s">
        <v>151</v>
      </c>
      <c r="X13" s="1">
        <v>24.307278</v>
      </c>
      <c r="Y13" t="s">
        <v>152</v>
      </c>
      <c r="Z13">
        <v>74</v>
      </c>
      <c r="AA13">
        <v>3</v>
      </c>
      <c r="AB13">
        <v>6</v>
      </c>
      <c r="AC13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253</v>
      </c>
    </row>
    <row r="14" spans="1:29" x14ac:dyDescent="0.3">
      <c r="A14" t="s">
        <v>38</v>
      </c>
      <c r="B14" t="s">
        <v>148</v>
      </c>
      <c r="C14">
        <v>452</v>
      </c>
      <c r="D14">
        <v>280</v>
      </c>
      <c r="E14">
        <v>100</v>
      </c>
      <c r="F14">
        <v>3</v>
      </c>
      <c r="G14">
        <v>68</v>
      </c>
      <c r="H14">
        <v>1</v>
      </c>
      <c r="I14">
        <v>276</v>
      </c>
      <c r="J14">
        <v>99</v>
      </c>
      <c r="K14">
        <v>0</v>
      </c>
      <c r="L14">
        <v>0</v>
      </c>
      <c r="M14">
        <v>0</v>
      </c>
      <c r="N14">
        <v>0</v>
      </c>
      <c r="O14" t="s">
        <v>149</v>
      </c>
      <c r="P14">
        <v>49</v>
      </c>
      <c r="Q14">
        <v>242</v>
      </c>
      <c r="R14">
        <v>355</v>
      </c>
      <c r="S14">
        <v>466</v>
      </c>
      <c r="T14">
        <v>1.49</v>
      </c>
      <c r="U14">
        <v>9.7800999999999999E-2</v>
      </c>
      <c r="V14" t="s">
        <v>150</v>
      </c>
      <c r="W14" t="s">
        <v>153</v>
      </c>
      <c r="X14" s="1">
        <v>27.38428</v>
      </c>
      <c r="Y14" t="s">
        <v>152</v>
      </c>
      <c r="Z14">
        <v>78</v>
      </c>
      <c r="AA14">
        <v>6</v>
      </c>
      <c r="AB14">
        <v>10</v>
      </c>
      <c r="AC14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450</v>
      </c>
    </row>
    <row r="15" spans="1:29" x14ac:dyDescent="0.3">
      <c r="A15" t="s">
        <v>40</v>
      </c>
      <c r="B15" t="s">
        <v>148</v>
      </c>
      <c r="C15">
        <v>529</v>
      </c>
      <c r="D15">
        <v>471</v>
      </c>
      <c r="E15">
        <v>0</v>
      </c>
      <c r="F15">
        <v>0</v>
      </c>
      <c r="G15">
        <v>46</v>
      </c>
      <c r="H15">
        <v>12</v>
      </c>
      <c r="I15">
        <v>551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149</v>
      </c>
      <c r="P15">
        <v>86</v>
      </c>
      <c r="Q15">
        <v>663</v>
      </c>
      <c r="R15">
        <v>1032</v>
      </c>
      <c r="S15">
        <v>1362</v>
      </c>
      <c r="T15">
        <v>1.93</v>
      </c>
      <c r="U15">
        <v>0.448577</v>
      </c>
      <c r="V15" t="s">
        <v>150</v>
      </c>
      <c r="W15" t="s">
        <v>151</v>
      </c>
      <c r="X15" s="1">
        <v>211.27976699999999</v>
      </c>
      <c r="Y15" t="s">
        <v>152</v>
      </c>
      <c r="Z15">
        <v>35</v>
      </c>
      <c r="AA15">
        <v>2</v>
      </c>
      <c r="AB15">
        <v>4</v>
      </c>
      <c r="AC15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505</v>
      </c>
    </row>
    <row r="16" spans="1:29" x14ac:dyDescent="0.3">
      <c r="A16" t="s">
        <v>42</v>
      </c>
      <c r="B16" t="s">
        <v>148</v>
      </c>
      <c r="C16">
        <v>1324</v>
      </c>
      <c r="D16">
        <v>814</v>
      </c>
      <c r="E16">
        <v>380</v>
      </c>
      <c r="F16">
        <v>14</v>
      </c>
      <c r="G16">
        <v>114</v>
      </c>
      <c r="H16">
        <v>2</v>
      </c>
      <c r="I16">
        <v>764</v>
      </c>
      <c r="J16">
        <v>240</v>
      </c>
      <c r="K16">
        <v>0</v>
      </c>
      <c r="L16">
        <v>0</v>
      </c>
      <c r="M16">
        <v>0</v>
      </c>
      <c r="N16">
        <v>0</v>
      </c>
      <c r="O16" t="s">
        <v>149</v>
      </c>
      <c r="P16">
        <v>216</v>
      </c>
      <c r="Q16">
        <v>1008</v>
      </c>
      <c r="R16">
        <v>1688</v>
      </c>
      <c r="S16">
        <v>2328</v>
      </c>
      <c r="T16">
        <v>1.91</v>
      </c>
      <c r="U16">
        <v>0.25190600000000002</v>
      </c>
      <c r="V16" t="s">
        <v>150</v>
      </c>
      <c r="W16" t="s">
        <v>151</v>
      </c>
      <c r="X16" s="1">
        <v>205.05148399999999</v>
      </c>
      <c r="Y16" t="s">
        <v>152</v>
      </c>
      <c r="Z16">
        <v>64</v>
      </c>
      <c r="AA16">
        <v>4</v>
      </c>
      <c r="AB16">
        <v>6</v>
      </c>
      <c r="AC16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1320</v>
      </c>
    </row>
    <row r="17" spans="1:29" x14ac:dyDescent="0.3">
      <c r="A17" t="s">
        <v>44</v>
      </c>
      <c r="B17" t="s">
        <v>148</v>
      </c>
      <c r="C17">
        <v>387</v>
      </c>
      <c r="D17">
        <v>256</v>
      </c>
      <c r="E17">
        <v>100</v>
      </c>
      <c r="F17">
        <v>2</v>
      </c>
      <c r="G17">
        <v>28</v>
      </c>
      <c r="H17">
        <v>1</v>
      </c>
      <c r="I17">
        <v>133</v>
      </c>
      <c r="J17">
        <v>113</v>
      </c>
      <c r="K17">
        <v>69</v>
      </c>
      <c r="L17">
        <v>0</v>
      </c>
      <c r="M17">
        <v>0</v>
      </c>
      <c r="N17">
        <v>0</v>
      </c>
      <c r="O17" t="s">
        <v>149</v>
      </c>
      <c r="P17">
        <v>30</v>
      </c>
      <c r="Q17">
        <v>176</v>
      </c>
      <c r="R17">
        <v>315</v>
      </c>
      <c r="S17">
        <v>465</v>
      </c>
      <c r="T17">
        <v>1.28</v>
      </c>
      <c r="U17">
        <v>0.23732500000000001</v>
      </c>
      <c r="V17" t="s">
        <v>150</v>
      </c>
      <c r="W17" t="s">
        <v>151</v>
      </c>
      <c r="X17" s="1">
        <v>60.755200000000002</v>
      </c>
      <c r="Y17" t="s">
        <v>152</v>
      </c>
      <c r="Z17">
        <v>89</v>
      </c>
      <c r="AA17">
        <v>8</v>
      </c>
      <c r="AB17">
        <v>10</v>
      </c>
      <c r="AC17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385</v>
      </c>
    </row>
    <row r="18" spans="1:29" x14ac:dyDescent="0.3">
      <c r="A18" t="s">
        <v>46</v>
      </c>
      <c r="B18" t="s">
        <v>148</v>
      </c>
      <c r="C18">
        <v>400</v>
      </c>
      <c r="D18">
        <v>256</v>
      </c>
      <c r="E18">
        <v>60</v>
      </c>
      <c r="F18">
        <v>4</v>
      </c>
      <c r="G18">
        <v>65</v>
      </c>
      <c r="H18">
        <v>15</v>
      </c>
      <c r="I18">
        <v>415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149</v>
      </c>
      <c r="P18">
        <v>96</v>
      </c>
      <c r="Q18">
        <v>461</v>
      </c>
      <c r="R18">
        <v>627</v>
      </c>
      <c r="S18">
        <v>794</v>
      </c>
      <c r="T18">
        <v>1.83</v>
      </c>
      <c r="U18">
        <v>0.42503999999999997</v>
      </c>
      <c r="V18" t="s">
        <v>150</v>
      </c>
      <c r="W18" t="s">
        <v>151</v>
      </c>
      <c r="X18" s="1">
        <v>108.81023999999999</v>
      </c>
      <c r="Y18" t="s">
        <v>152</v>
      </c>
      <c r="Z18">
        <v>57</v>
      </c>
      <c r="AA18">
        <v>2</v>
      </c>
      <c r="AB18">
        <v>5</v>
      </c>
      <c r="AC18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370</v>
      </c>
    </row>
    <row r="19" spans="1:29" x14ac:dyDescent="0.3">
      <c r="A19" t="s">
        <v>48</v>
      </c>
      <c r="B19" t="s">
        <v>148</v>
      </c>
      <c r="C19">
        <v>458</v>
      </c>
      <c r="D19">
        <v>261</v>
      </c>
      <c r="E19">
        <v>160</v>
      </c>
      <c r="F19">
        <v>6</v>
      </c>
      <c r="G19">
        <v>26</v>
      </c>
      <c r="H19">
        <v>5</v>
      </c>
      <c r="I19">
        <v>108</v>
      </c>
      <c r="J19">
        <v>225</v>
      </c>
      <c r="K19">
        <v>0</v>
      </c>
      <c r="L19">
        <v>0</v>
      </c>
      <c r="M19">
        <v>0</v>
      </c>
      <c r="N19">
        <v>0</v>
      </c>
      <c r="O19" t="s">
        <v>149</v>
      </c>
      <c r="P19">
        <v>21</v>
      </c>
      <c r="Q19">
        <v>273</v>
      </c>
      <c r="R19">
        <v>482</v>
      </c>
      <c r="S19">
        <v>761</v>
      </c>
      <c r="T19">
        <v>1.81</v>
      </c>
      <c r="U19">
        <v>0.45757599999999998</v>
      </c>
      <c r="V19" t="s">
        <v>150</v>
      </c>
      <c r="W19" t="s">
        <v>151</v>
      </c>
      <c r="X19" s="1">
        <v>119.427336</v>
      </c>
      <c r="Y19" t="s">
        <v>152</v>
      </c>
      <c r="Z19">
        <v>90</v>
      </c>
      <c r="AA19">
        <v>6</v>
      </c>
      <c r="AB19">
        <v>7</v>
      </c>
      <c r="AC19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448</v>
      </c>
    </row>
    <row r="20" spans="1:29" x14ac:dyDescent="0.3">
      <c r="A20" t="s">
        <v>50</v>
      </c>
      <c r="B20" t="s">
        <v>148</v>
      </c>
      <c r="D20">
        <v>342</v>
      </c>
      <c r="E20">
        <v>0</v>
      </c>
      <c r="F20">
        <v>1</v>
      </c>
      <c r="G20">
        <v>115</v>
      </c>
      <c r="H20">
        <v>2</v>
      </c>
      <c r="I20">
        <v>70</v>
      </c>
      <c r="J20">
        <v>429</v>
      </c>
      <c r="K20">
        <v>0</v>
      </c>
      <c r="L20">
        <v>0</v>
      </c>
      <c r="M20">
        <v>0</v>
      </c>
      <c r="N20">
        <v>0</v>
      </c>
      <c r="O20" t="s">
        <v>149</v>
      </c>
      <c r="P20">
        <v>122</v>
      </c>
      <c r="Q20">
        <v>565</v>
      </c>
      <c r="R20">
        <v>994</v>
      </c>
      <c r="S20">
        <v>1485</v>
      </c>
      <c r="T20">
        <v>1.83</v>
      </c>
      <c r="U20">
        <v>0.63657399999999997</v>
      </c>
      <c r="V20" t="s">
        <v>150</v>
      </c>
      <c r="W20" t="s">
        <v>153</v>
      </c>
      <c r="X20" s="1">
        <v>217.70830799999999</v>
      </c>
      <c r="Y20" t="s">
        <v>152</v>
      </c>
      <c r="Z20">
        <v>15</v>
      </c>
      <c r="AA20">
        <v>2</v>
      </c>
      <c r="AB20">
        <v>3</v>
      </c>
      <c r="AC20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456</v>
      </c>
    </row>
    <row r="21" spans="1:29" x14ac:dyDescent="0.3">
      <c r="A21" t="s">
        <v>52</v>
      </c>
      <c r="B21" t="s">
        <v>148</v>
      </c>
      <c r="C21">
        <v>1039</v>
      </c>
      <c r="D21">
        <v>712</v>
      </c>
      <c r="E21">
        <v>256</v>
      </c>
      <c r="F21">
        <v>0</v>
      </c>
      <c r="G21">
        <v>68</v>
      </c>
      <c r="H21">
        <v>3</v>
      </c>
      <c r="I21">
        <v>159</v>
      </c>
      <c r="J21">
        <v>684</v>
      </c>
      <c r="K21">
        <v>0</v>
      </c>
      <c r="L21">
        <v>0</v>
      </c>
      <c r="M21">
        <v>0</v>
      </c>
      <c r="N21">
        <v>0</v>
      </c>
      <c r="O21" t="s">
        <v>149</v>
      </c>
      <c r="P21">
        <v>124</v>
      </c>
      <c r="Q21">
        <v>526</v>
      </c>
      <c r="R21">
        <v>1000</v>
      </c>
      <c r="S21">
        <v>1494</v>
      </c>
      <c r="T21">
        <v>1.1499999999999999</v>
      </c>
      <c r="U21">
        <v>3.9821000000000002E-2</v>
      </c>
      <c r="V21" t="s">
        <v>150</v>
      </c>
      <c r="W21" t="s">
        <v>151</v>
      </c>
      <c r="X21" s="1">
        <v>28.352551999999999</v>
      </c>
      <c r="Y21" t="s">
        <v>152</v>
      </c>
      <c r="Z21">
        <v>66</v>
      </c>
      <c r="AA21">
        <v>7</v>
      </c>
      <c r="AB21">
        <v>8</v>
      </c>
      <c r="AC21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1033</v>
      </c>
    </row>
    <row r="22" spans="1:29" x14ac:dyDescent="0.3">
      <c r="A22" t="s">
        <v>54</v>
      </c>
      <c r="B22" t="s">
        <v>148</v>
      </c>
      <c r="C22">
        <v>18</v>
      </c>
      <c r="D22">
        <v>2</v>
      </c>
      <c r="E22">
        <v>0</v>
      </c>
      <c r="F22">
        <v>0</v>
      </c>
      <c r="G22">
        <v>15</v>
      </c>
      <c r="H22">
        <v>1</v>
      </c>
      <c r="I22">
        <v>23</v>
      </c>
      <c r="J22">
        <v>16</v>
      </c>
      <c r="K22">
        <v>0</v>
      </c>
      <c r="L22">
        <v>0</v>
      </c>
      <c r="M22">
        <v>0</v>
      </c>
      <c r="N22">
        <v>0</v>
      </c>
      <c r="O22" t="s">
        <v>149</v>
      </c>
      <c r="P22">
        <v>41</v>
      </c>
      <c r="Q22">
        <v>235</v>
      </c>
      <c r="R22">
        <v>432</v>
      </c>
      <c r="S22">
        <v>553</v>
      </c>
      <c r="T22">
        <v>3.18</v>
      </c>
      <c r="U22">
        <v>0.23484099999999999</v>
      </c>
      <c r="V22" t="s">
        <v>150</v>
      </c>
      <c r="W22" t="s">
        <v>151</v>
      </c>
      <c r="X22" s="1">
        <v>0.46968199999999999</v>
      </c>
      <c r="Y22" t="s">
        <v>152</v>
      </c>
      <c r="Z22">
        <v>0</v>
      </c>
      <c r="AA22">
        <v>0</v>
      </c>
      <c r="AB22">
        <v>0</v>
      </c>
      <c r="AC22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16</v>
      </c>
    </row>
    <row r="23" spans="1:29" x14ac:dyDescent="0.3">
      <c r="A23" t="s">
        <v>56</v>
      </c>
      <c r="B23" t="s">
        <v>148</v>
      </c>
      <c r="C23">
        <v>395</v>
      </c>
      <c r="D23">
        <v>252</v>
      </c>
      <c r="E23">
        <v>100</v>
      </c>
      <c r="F23">
        <v>4</v>
      </c>
      <c r="G23">
        <v>38</v>
      </c>
      <c r="H23">
        <v>1</v>
      </c>
      <c r="I23">
        <v>268</v>
      </c>
      <c r="J23">
        <v>63</v>
      </c>
      <c r="K23">
        <v>0</v>
      </c>
      <c r="L23">
        <v>0</v>
      </c>
      <c r="M23">
        <v>0</v>
      </c>
      <c r="N23">
        <v>0</v>
      </c>
      <c r="O23" t="s">
        <v>149</v>
      </c>
      <c r="P23">
        <v>78</v>
      </c>
      <c r="Q23">
        <v>355</v>
      </c>
      <c r="R23">
        <v>553</v>
      </c>
      <c r="S23">
        <v>733</v>
      </c>
      <c r="T23">
        <v>1.85</v>
      </c>
      <c r="U23">
        <v>0.25732300000000002</v>
      </c>
      <c r="V23" t="s">
        <v>150</v>
      </c>
      <c r="W23" t="s">
        <v>151</v>
      </c>
      <c r="X23" s="1">
        <v>64.845395999999994</v>
      </c>
      <c r="Y23" t="s">
        <v>152</v>
      </c>
      <c r="Z23">
        <v>51</v>
      </c>
      <c r="AA23">
        <v>4</v>
      </c>
      <c r="AB23">
        <v>6</v>
      </c>
      <c r="AC23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393</v>
      </c>
    </row>
    <row r="24" spans="1:29" x14ac:dyDescent="0.3">
      <c r="A24" t="s">
        <v>58</v>
      </c>
      <c r="B24" t="s">
        <v>148</v>
      </c>
      <c r="C24">
        <v>547</v>
      </c>
      <c r="D24">
        <v>285</v>
      </c>
      <c r="E24">
        <v>240</v>
      </c>
      <c r="F24">
        <v>0</v>
      </c>
      <c r="G24">
        <v>20</v>
      </c>
      <c r="H24">
        <v>2</v>
      </c>
      <c r="I24">
        <v>227</v>
      </c>
      <c r="J24">
        <v>122</v>
      </c>
      <c r="K24">
        <v>0</v>
      </c>
      <c r="L24">
        <v>0</v>
      </c>
      <c r="M24">
        <v>0</v>
      </c>
      <c r="N24">
        <v>0</v>
      </c>
      <c r="O24" t="s">
        <v>149</v>
      </c>
      <c r="P24">
        <v>86</v>
      </c>
      <c r="Q24">
        <v>326</v>
      </c>
      <c r="R24">
        <v>496</v>
      </c>
      <c r="S24">
        <v>691</v>
      </c>
      <c r="T24">
        <v>1.64</v>
      </c>
      <c r="U24">
        <v>1.7403999999999999E-2</v>
      </c>
      <c r="V24" t="s">
        <v>150</v>
      </c>
      <c r="W24" t="s">
        <v>151</v>
      </c>
      <c r="X24" s="1">
        <v>4.96014</v>
      </c>
      <c r="Y24" t="s">
        <v>152</v>
      </c>
      <c r="Z24">
        <v>73</v>
      </c>
      <c r="AA24">
        <v>6</v>
      </c>
      <c r="AB24">
        <v>9</v>
      </c>
      <c r="AC24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543</v>
      </c>
    </row>
    <row r="25" spans="1:29" x14ac:dyDescent="0.3">
      <c r="A25" t="s">
        <v>60</v>
      </c>
      <c r="B25" t="s">
        <v>148</v>
      </c>
      <c r="C25">
        <v>424</v>
      </c>
      <c r="D25">
        <v>292</v>
      </c>
      <c r="E25">
        <v>100</v>
      </c>
      <c r="F25">
        <v>2</v>
      </c>
      <c r="G25">
        <v>30</v>
      </c>
      <c r="H25">
        <v>0</v>
      </c>
      <c r="I25">
        <v>210</v>
      </c>
      <c r="J25">
        <v>48</v>
      </c>
      <c r="K25">
        <v>87</v>
      </c>
      <c r="L25">
        <v>0</v>
      </c>
      <c r="M25">
        <v>0</v>
      </c>
      <c r="N25">
        <v>0</v>
      </c>
      <c r="O25" t="s">
        <v>149</v>
      </c>
      <c r="P25">
        <v>43</v>
      </c>
      <c r="Q25">
        <v>200</v>
      </c>
      <c r="R25">
        <v>310</v>
      </c>
      <c r="S25">
        <v>468</v>
      </c>
      <c r="T25">
        <v>1.37</v>
      </c>
      <c r="U25">
        <v>0.18626599999999999</v>
      </c>
      <c r="V25" t="s">
        <v>150</v>
      </c>
      <c r="W25" t="s">
        <v>151</v>
      </c>
      <c r="X25" s="1">
        <v>54.389671999999997</v>
      </c>
      <c r="Y25" t="s">
        <v>152</v>
      </c>
      <c r="Z25">
        <v>106</v>
      </c>
      <c r="AA25">
        <v>7</v>
      </c>
      <c r="AB25">
        <v>10</v>
      </c>
      <c r="AC25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424</v>
      </c>
    </row>
    <row r="26" spans="1:29" x14ac:dyDescent="0.3">
      <c r="A26" t="s">
        <v>62</v>
      </c>
      <c r="B26" t="s">
        <v>148</v>
      </c>
      <c r="C26">
        <v>1645</v>
      </c>
      <c r="D26">
        <v>341</v>
      </c>
      <c r="E26">
        <v>1100</v>
      </c>
      <c r="F26">
        <v>41</v>
      </c>
      <c r="G26">
        <v>138</v>
      </c>
      <c r="H26">
        <v>25</v>
      </c>
      <c r="I26">
        <v>74</v>
      </c>
      <c r="J26">
        <v>482</v>
      </c>
      <c r="K26">
        <v>0</v>
      </c>
      <c r="L26">
        <v>0</v>
      </c>
      <c r="M26">
        <v>0</v>
      </c>
      <c r="N26">
        <v>0</v>
      </c>
      <c r="O26" t="s">
        <v>149</v>
      </c>
      <c r="P26">
        <v>233</v>
      </c>
      <c r="Q26">
        <v>1729</v>
      </c>
      <c r="R26">
        <v>3336</v>
      </c>
      <c r="S26">
        <v>4300</v>
      </c>
      <c r="T26">
        <v>3</v>
      </c>
      <c r="U26">
        <v>0.51013799999999998</v>
      </c>
      <c r="V26" t="s">
        <v>150</v>
      </c>
      <c r="W26" t="s">
        <v>151</v>
      </c>
      <c r="X26" s="1">
        <v>173.95705799999999</v>
      </c>
      <c r="Y26" t="s">
        <v>152</v>
      </c>
      <c r="Z26">
        <v>41</v>
      </c>
      <c r="AA26">
        <v>3</v>
      </c>
      <c r="AB26">
        <v>4</v>
      </c>
      <c r="AC26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1595</v>
      </c>
    </row>
    <row r="27" spans="1:29" x14ac:dyDescent="0.3">
      <c r="A27" t="s">
        <v>64</v>
      </c>
      <c r="B27" t="s">
        <v>148</v>
      </c>
      <c r="C27">
        <v>1142</v>
      </c>
      <c r="D27">
        <v>1079</v>
      </c>
      <c r="E27">
        <v>0</v>
      </c>
      <c r="F27">
        <v>5</v>
      </c>
      <c r="G27">
        <v>55</v>
      </c>
      <c r="H27">
        <v>3</v>
      </c>
      <c r="I27">
        <v>456</v>
      </c>
      <c r="J27">
        <v>756</v>
      </c>
      <c r="K27">
        <v>0</v>
      </c>
      <c r="L27">
        <v>0</v>
      </c>
      <c r="M27">
        <v>0</v>
      </c>
      <c r="N27">
        <v>0</v>
      </c>
      <c r="O27" t="s">
        <v>149</v>
      </c>
      <c r="P27">
        <v>132</v>
      </c>
      <c r="Q27">
        <v>515</v>
      </c>
      <c r="R27">
        <v>1026</v>
      </c>
      <c r="S27">
        <v>1596</v>
      </c>
      <c r="T27">
        <v>1.64</v>
      </c>
      <c r="U27">
        <v>0.28512599999999999</v>
      </c>
      <c r="V27" t="s">
        <v>150</v>
      </c>
      <c r="W27" t="s">
        <v>151</v>
      </c>
      <c r="X27" s="1">
        <v>307.65095400000001</v>
      </c>
      <c r="Y27" t="s">
        <v>152</v>
      </c>
      <c r="Z27">
        <v>80</v>
      </c>
      <c r="AA27">
        <v>8</v>
      </c>
      <c r="AB27">
        <v>8</v>
      </c>
      <c r="AC27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1136</v>
      </c>
    </row>
    <row r="28" spans="1:29" x14ac:dyDescent="0.3">
      <c r="A28" t="s">
        <v>66</v>
      </c>
      <c r="B28" t="s">
        <v>148</v>
      </c>
      <c r="C28">
        <v>838</v>
      </c>
      <c r="D28">
        <v>772</v>
      </c>
      <c r="E28">
        <v>0</v>
      </c>
      <c r="F28">
        <v>24</v>
      </c>
      <c r="G28">
        <v>42</v>
      </c>
      <c r="H28">
        <v>0</v>
      </c>
      <c r="I28">
        <v>696</v>
      </c>
      <c r="J28">
        <v>163</v>
      </c>
      <c r="K28">
        <v>0</v>
      </c>
      <c r="L28">
        <v>0</v>
      </c>
      <c r="M28">
        <v>0</v>
      </c>
      <c r="N28">
        <v>0</v>
      </c>
      <c r="O28" t="s">
        <v>149</v>
      </c>
      <c r="P28">
        <v>129</v>
      </c>
      <c r="Q28">
        <v>542</v>
      </c>
      <c r="R28">
        <v>932</v>
      </c>
      <c r="S28">
        <v>1320</v>
      </c>
      <c r="T28">
        <v>1.83</v>
      </c>
      <c r="U28">
        <v>0.28795900000000002</v>
      </c>
      <c r="V28" t="s">
        <v>150</v>
      </c>
      <c r="W28" t="s">
        <v>151</v>
      </c>
      <c r="X28" s="1">
        <v>222.304348</v>
      </c>
      <c r="Y28" t="s">
        <v>152</v>
      </c>
      <c r="Z28">
        <v>82</v>
      </c>
      <c r="AA28">
        <v>5</v>
      </c>
      <c r="AB28">
        <v>7</v>
      </c>
      <c r="AC28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838</v>
      </c>
    </row>
    <row r="29" spans="1:29" x14ac:dyDescent="0.3">
      <c r="A29" t="s">
        <v>68</v>
      </c>
      <c r="B29" t="s">
        <v>148</v>
      </c>
      <c r="C29">
        <v>1327</v>
      </c>
      <c r="D29">
        <v>1043</v>
      </c>
      <c r="E29">
        <v>200</v>
      </c>
      <c r="F29">
        <v>7</v>
      </c>
      <c r="G29">
        <v>70</v>
      </c>
      <c r="H29">
        <v>7</v>
      </c>
      <c r="I29">
        <v>55</v>
      </c>
      <c r="J29">
        <v>1202</v>
      </c>
      <c r="K29">
        <v>0</v>
      </c>
      <c r="L29">
        <v>0</v>
      </c>
      <c r="M29">
        <v>0</v>
      </c>
      <c r="N29">
        <v>0</v>
      </c>
      <c r="O29" t="s">
        <v>149</v>
      </c>
      <c r="P29">
        <v>198</v>
      </c>
      <c r="Q29">
        <v>767</v>
      </c>
      <c r="R29">
        <v>1586</v>
      </c>
      <c r="S29">
        <v>2404</v>
      </c>
      <c r="T29">
        <v>1.65</v>
      </c>
      <c r="U29">
        <v>0.19953799999999999</v>
      </c>
      <c r="V29" t="s">
        <v>150</v>
      </c>
      <c r="W29" t="s">
        <v>151</v>
      </c>
      <c r="X29" s="1">
        <v>208.118134</v>
      </c>
      <c r="Y29" t="s">
        <v>152</v>
      </c>
      <c r="Z29">
        <v>67</v>
      </c>
      <c r="AA29">
        <v>6</v>
      </c>
      <c r="AB29">
        <v>6</v>
      </c>
      <c r="AC29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1313</v>
      </c>
    </row>
    <row r="30" spans="1:29" x14ac:dyDescent="0.3">
      <c r="A30" t="s">
        <v>70</v>
      </c>
      <c r="B30" t="s">
        <v>148</v>
      </c>
      <c r="C30">
        <v>924</v>
      </c>
      <c r="D30">
        <v>815</v>
      </c>
      <c r="E30">
        <v>0</v>
      </c>
      <c r="F30">
        <v>12</v>
      </c>
      <c r="G30">
        <v>97</v>
      </c>
      <c r="H30">
        <v>0</v>
      </c>
      <c r="I30">
        <v>260</v>
      </c>
      <c r="J30">
        <v>673</v>
      </c>
      <c r="K30">
        <v>0</v>
      </c>
      <c r="L30">
        <v>0</v>
      </c>
      <c r="M30">
        <v>0</v>
      </c>
      <c r="N30">
        <v>0</v>
      </c>
      <c r="O30" t="s">
        <v>149</v>
      </c>
      <c r="P30">
        <v>132</v>
      </c>
      <c r="Q30">
        <v>545</v>
      </c>
      <c r="R30">
        <v>988</v>
      </c>
      <c r="S30">
        <v>1451</v>
      </c>
      <c r="T30">
        <v>1.6</v>
      </c>
      <c r="U30">
        <v>9.0450000000000003E-2</v>
      </c>
      <c r="V30" t="s">
        <v>150</v>
      </c>
      <c r="W30" t="s">
        <v>151</v>
      </c>
      <c r="X30" s="1">
        <v>73.716750000000005</v>
      </c>
      <c r="Y30" t="s">
        <v>152</v>
      </c>
      <c r="Z30">
        <v>77</v>
      </c>
      <c r="AA30">
        <v>6</v>
      </c>
      <c r="AB30">
        <v>7</v>
      </c>
      <c r="AC30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924</v>
      </c>
    </row>
    <row r="31" spans="1:29" x14ac:dyDescent="0.3">
      <c r="A31" t="s">
        <v>72</v>
      </c>
      <c r="B31" t="s">
        <v>148</v>
      </c>
      <c r="C31">
        <v>404</v>
      </c>
      <c r="D31">
        <v>254</v>
      </c>
      <c r="E31">
        <v>100</v>
      </c>
      <c r="F31">
        <v>5</v>
      </c>
      <c r="G31">
        <v>44</v>
      </c>
      <c r="H31">
        <v>1</v>
      </c>
      <c r="I31">
        <v>139</v>
      </c>
      <c r="J31">
        <v>104</v>
      </c>
      <c r="K31">
        <v>68</v>
      </c>
      <c r="L31">
        <v>0</v>
      </c>
      <c r="M31">
        <v>0</v>
      </c>
      <c r="N31">
        <v>0</v>
      </c>
      <c r="O31" t="s">
        <v>149</v>
      </c>
      <c r="P31">
        <v>29</v>
      </c>
      <c r="Q31">
        <v>245</v>
      </c>
      <c r="R31">
        <v>423</v>
      </c>
      <c r="S31">
        <v>612</v>
      </c>
      <c r="T31">
        <v>1.44</v>
      </c>
      <c r="U31">
        <v>0.47453699999999999</v>
      </c>
      <c r="V31" t="s">
        <v>150</v>
      </c>
      <c r="W31" t="s">
        <v>153</v>
      </c>
      <c r="X31" s="1">
        <v>120.532398</v>
      </c>
      <c r="Y31" t="s">
        <v>152</v>
      </c>
      <c r="Z31">
        <v>65</v>
      </c>
      <c r="AA31">
        <v>5</v>
      </c>
      <c r="AB31">
        <v>7</v>
      </c>
      <c r="AC31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402</v>
      </c>
    </row>
    <row r="32" spans="1:29" x14ac:dyDescent="0.3">
      <c r="A32" t="s">
        <v>74</v>
      </c>
      <c r="B32" t="s">
        <v>148</v>
      </c>
      <c r="C32">
        <v>300</v>
      </c>
      <c r="D32">
        <v>199</v>
      </c>
      <c r="E32">
        <v>80</v>
      </c>
      <c r="F32">
        <v>6</v>
      </c>
      <c r="G32">
        <v>15</v>
      </c>
      <c r="H32">
        <v>0</v>
      </c>
      <c r="I32">
        <v>15</v>
      </c>
      <c r="J32">
        <v>207</v>
      </c>
      <c r="K32">
        <v>0</v>
      </c>
      <c r="L32">
        <v>0</v>
      </c>
      <c r="M32">
        <v>0</v>
      </c>
      <c r="N32">
        <v>0</v>
      </c>
      <c r="O32" t="s">
        <v>149</v>
      </c>
      <c r="P32">
        <v>24</v>
      </c>
      <c r="Q32">
        <v>120</v>
      </c>
      <c r="R32">
        <v>211</v>
      </c>
      <c r="S32">
        <v>331</v>
      </c>
      <c r="T32">
        <v>1.61</v>
      </c>
      <c r="U32">
        <v>0.30494199999999999</v>
      </c>
      <c r="V32" t="s">
        <v>150</v>
      </c>
      <c r="W32" t="s">
        <v>151</v>
      </c>
      <c r="X32" s="1">
        <v>60.683458000000002</v>
      </c>
      <c r="Y32" t="s">
        <v>152</v>
      </c>
      <c r="Z32">
        <v>118</v>
      </c>
      <c r="AA32">
        <v>9</v>
      </c>
      <c r="AB32">
        <v>11</v>
      </c>
      <c r="AC32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300</v>
      </c>
    </row>
    <row r="33" spans="1:29" x14ac:dyDescent="0.3">
      <c r="A33" t="s">
        <v>76</v>
      </c>
      <c r="B33" t="s">
        <v>148</v>
      </c>
      <c r="C33">
        <v>338</v>
      </c>
      <c r="D33">
        <v>230</v>
      </c>
      <c r="E33">
        <v>80</v>
      </c>
      <c r="F33">
        <v>1</v>
      </c>
      <c r="G33">
        <v>27</v>
      </c>
      <c r="H33">
        <v>0</v>
      </c>
      <c r="I33">
        <v>71</v>
      </c>
      <c r="J33">
        <v>215</v>
      </c>
      <c r="K33">
        <v>0</v>
      </c>
      <c r="L33">
        <v>0</v>
      </c>
      <c r="M33">
        <v>0</v>
      </c>
      <c r="N33">
        <v>0</v>
      </c>
      <c r="O33" t="s">
        <v>149</v>
      </c>
      <c r="P33">
        <v>47</v>
      </c>
      <c r="Q33">
        <v>176</v>
      </c>
      <c r="R33">
        <v>329</v>
      </c>
      <c r="S33">
        <v>505</v>
      </c>
      <c r="T33">
        <v>1.76</v>
      </c>
      <c r="U33">
        <v>0.25269900000000001</v>
      </c>
      <c r="V33" t="s">
        <v>150</v>
      </c>
      <c r="W33" t="s">
        <v>151</v>
      </c>
      <c r="X33" s="1">
        <v>58.12077</v>
      </c>
      <c r="Y33" t="s">
        <v>152</v>
      </c>
      <c r="Z33">
        <v>88</v>
      </c>
      <c r="AA33">
        <v>7</v>
      </c>
      <c r="AB33">
        <v>8</v>
      </c>
      <c r="AC33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338</v>
      </c>
    </row>
    <row r="34" spans="1:29" x14ac:dyDescent="0.3">
      <c r="A34" t="s">
        <v>78</v>
      </c>
      <c r="B34" t="s">
        <v>148</v>
      </c>
      <c r="C34">
        <v>326</v>
      </c>
      <c r="D34">
        <v>153</v>
      </c>
      <c r="E34">
        <v>120</v>
      </c>
      <c r="F34">
        <v>32</v>
      </c>
      <c r="G34">
        <v>20</v>
      </c>
      <c r="H34">
        <v>1</v>
      </c>
      <c r="I34">
        <v>25</v>
      </c>
      <c r="J34">
        <v>166</v>
      </c>
      <c r="K34">
        <v>0</v>
      </c>
      <c r="L34">
        <v>0</v>
      </c>
      <c r="M34">
        <v>0</v>
      </c>
      <c r="N34">
        <v>0</v>
      </c>
      <c r="O34" t="s">
        <v>149</v>
      </c>
      <c r="P34">
        <v>31</v>
      </c>
      <c r="Q34">
        <v>177</v>
      </c>
      <c r="R34">
        <v>270</v>
      </c>
      <c r="S34">
        <v>371</v>
      </c>
      <c r="T34">
        <v>1.61</v>
      </c>
      <c r="U34">
        <v>0.172731</v>
      </c>
      <c r="V34" t="s">
        <v>150</v>
      </c>
      <c r="W34" t="s">
        <v>151</v>
      </c>
      <c r="X34" s="1">
        <v>26.427842999999999</v>
      </c>
      <c r="Y34" t="s">
        <v>152</v>
      </c>
      <c r="Z34">
        <v>95</v>
      </c>
      <c r="AA34">
        <v>6</v>
      </c>
      <c r="AB34">
        <v>10</v>
      </c>
      <c r="AC34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324</v>
      </c>
    </row>
    <row r="35" spans="1:29" x14ac:dyDescent="0.3">
      <c r="A35" t="s">
        <v>80</v>
      </c>
      <c r="B35" t="s">
        <v>148</v>
      </c>
      <c r="C35">
        <v>753</v>
      </c>
      <c r="D35">
        <v>498</v>
      </c>
      <c r="E35">
        <v>160</v>
      </c>
      <c r="F35">
        <v>5</v>
      </c>
      <c r="G35">
        <v>86</v>
      </c>
      <c r="H35">
        <v>4</v>
      </c>
      <c r="I35">
        <v>21</v>
      </c>
      <c r="J35">
        <v>610</v>
      </c>
      <c r="K35">
        <v>0</v>
      </c>
      <c r="L35">
        <v>0</v>
      </c>
      <c r="M35">
        <v>0</v>
      </c>
      <c r="N35">
        <v>0</v>
      </c>
      <c r="O35" t="s">
        <v>149</v>
      </c>
      <c r="P35">
        <v>107</v>
      </c>
      <c r="Q35">
        <v>255</v>
      </c>
      <c r="R35">
        <v>569</v>
      </c>
      <c r="S35">
        <v>966</v>
      </c>
      <c r="T35">
        <v>1.31</v>
      </c>
      <c r="U35">
        <v>0.347383</v>
      </c>
      <c r="V35" t="s">
        <v>150</v>
      </c>
      <c r="W35" t="s">
        <v>151</v>
      </c>
      <c r="X35" s="1">
        <v>172.996734</v>
      </c>
      <c r="Y35" t="s">
        <v>152</v>
      </c>
      <c r="Z35">
        <v>88</v>
      </c>
      <c r="AA35">
        <v>10</v>
      </c>
      <c r="AB35">
        <v>8</v>
      </c>
      <c r="AC35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745</v>
      </c>
    </row>
    <row r="36" spans="1:29" x14ac:dyDescent="0.3">
      <c r="A36" t="s">
        <v>82</v>
      </c>
      <c r="B36" t="s">
        <v>148</v>
      </c>
      <c r="C36">
        <v>267</v>
      </c>
      <c r="D36">
        <v>168</v>
      </c>
      <c r="E36">
        <v>60</v>
      </c>
      <c r="F36">
        <v>9</v>
      </c>
      <c r="G36">
        <v>30</v>
      </c>
      <c r="H36">
        <v>0</v>
      </c>
      <c r="I36">
        <v>98</v>
      </c>
      <c r="J36">
        <v>130</v>
      </c>
      <c r="K36">
        <v>0</v>
      </c>
      <c r="L36">
        <v>0</v>
      </c>
      <c r="M36">
        <v>0</v>
      </c>
      <c r="N36">
        <v>0</v>
      </c>
      <c r="O36" t="s">
        <v>149</v>
      </c>
      <c r="P36">
        <v>24</v>
      </c>
      <c r="Q36">
        <v>151</v>
      </c>
      <c r="R36">
        <v>246</v>
      </c>
      <c r="S36">
        <v>381</v>
      </c>
      <c r="T36">
        <v>1.82</v>
      </c>
      <c r="U36">
        <v>0.41419</v>
      </c>
      <c r="V36" t="s">
        <v>150</v>
      </c>
      <c r="W36" t="s">
        <v>151</v>
      </c>
      <c r="X36" s="1">
        <v>69.583920000000006</v>
      </c>
      <c r="Y36" t="s">
        <v>152</v>
      </c>
      <c r="Z36">
        <v>82</v>
      </c>
      <c r="AA36">
        <v>6</v>
      </c>
      <c r="AB36">
        <v>8</v>
      </c>
      <c r="AC36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267</v>
      </c>
    </row>
    <row r="37" spans="1:29" x14ac:dyDescent="0.3">
      <c r="A37" t="s">
        <v>84</v>
      </c>
      <c r="B37" t="s">
        <v>148</v>
      </c>
      <c r="C37">
        <v>1382</v>
      </c>
      <c r="D37">
        <v>784</v>
      </c>
      <c r="E37">
        <v>500</v>
      </c>
      <c r="F37">
        <v>5</v>
      </c>
      <c r="G37">
        <v>91</v>
      </c>
      <c r="H37">
        <v>2</v>
      </c>
      <c r="I37">
        <v>523</v>
      </c>
      <c r="J37">
        <v>472</v>
      </c>
      <c r="K37">
        <v>0</v>
      </c>
      <c r="L37">
        <v>0</v>
      </c>
      <c r="M37">
        <v>0</v>
      </c>
      <c r="N37">
        <v>0</v>
      </c>
      <c r="O37" t="s">
        <v>149</v>
      </c>
      <c r="P37">
        <v>211</v>
      </c>
      <c r="Q37">
        <v>976</v>
      </c>
      <c r="R37">
        <v>1556</v>
      </c>
      <c r="S37">
        <v>2191</v>
      </c>
      <c r="T37">
        <v>1.77</v>
      </c>
      <c r="U37">
        <v>0.33746799999999999</v>
      </c>
      <c r="V37" t="s">
        <v>150</v>
      </c>
      <c r="W37" t="s">
        <v>151</v>
      </c>
      <c r="X37" s="1">
        <v>264.57491199999998</v>
      </c>
      <c r="Y37" t="s">
        <v>152</v>
      </c>
      <c r="Z37">
        <v>79</v>
      </c>
      <c r="AA37">
        <v>5</v>
      </c>
      <c r="AB37">
        <v>7</v>
      </c>
      <c r="AC37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1378</v>
      </c>
    </row>
    <row r="38" spans="1:29" x14ac:dyDescent="0.3">
      <c r="A38" t="s">
        <v>86</v>
      </c>
      <c r="B38" t="s">
        <v>148</v>
      </c>
      <c r="C38">
        <v>221</v>
      </c>
      <c r="D38">
        <v>123</v>
      </c>
      <c r="E38">
        <v>40</v>
      </c>
      <c r="F38">
        <v>0</v>
      </c>
      <c r="G38">
        <v>57</v>
      </c>
      <c r="H38">
        <v>1</v>
      </c>
      <c r="I38">
        <v>128</v>
      </c>
      <c r="J38">
        <v>9</v>
      </c>
      <c r="K38">
        <v>47</v>
      </c>
      <c r="L38">
        <v>0</v>
      </c>
      <c r="M38">
        <v>0</v>
      </c>
      <c r="N38">
        <v>0</v>
      </c>
      <c r="O38" t="s">
        <v>149</v>
      </c>
      <c r="P38">
        <v>22</v>
      </c>
      <c r="Q38">
        <v>134</v>
      </c>
      <c r="R38">
        <v>192</v>
      </c>
      <c r="S38">
        <v>249</v>
      </c>
      <c r="T38">
        <v>1.25</v>
      </c>
      <c r="U38">
        <v>0.259106</v>
      </c>
      <c r="V38" t="s">
        <v>150</v>
      </c>
      <c r="W38" t="s">
        <v>151</v>
      </c>
      <c r="X38" s="1">
        <v>31.870038000000001</v>
      </c>
      <c r="Y38" t="s">
        <v>152</v>
      </c>
      <c r="Z38">
        <v>116</v>
      </c>
      <c r="AA38">
        <v>4</v>
      </c>
      <c r="AB38">
        <v>8</v>
      </c>
      <c r="AC38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219</v>
      </c>
    </row>
    <row r="39" spans="1:29" x14ac:dyDescent="0.3">
      <c r="A39" t="s">
        <v>88</v>
      </c>
      <c r="B39" t="s">
        <v>148</v>
      </c>
      <c r="C39">
        <v>991</v>
      </c>
      <c r="D39">
        <v>861</v>
      </c>
      <c r="E39">
        <v>0</v>
      </c>
      <c r="F39">
        <v>73</v>
      </c>
      <c r="G39">
        <v>56</v>
      </c>
      <c r="H39">
        <v>1</v>
      </c>
      <c r="I39">
        <v>587</v>
      </c>
      <c r="J39">
        <v>373</v>
      </c>
      <c r="K39">
        <v>0</v>
      </c>
      <c r="L39">
        <v>0</v>
      </c>
      <c r="M39">
        <v>0</v>
      </c>
      <c r="N39">
        <v>0</v>
      </c>
      <c r="O39" t="s">
        <v>149</v>
      </c>
      <c r="P39">
        <v>114</v>
      </c>
      <c r="Q39">
        <v>429</v>
      </c>
      <c r="R39">
        <v>954</v>
      </c>
      <c r="S39">
        <v>1509</v>
      </c>
      <c r="T39">
        <v>1.8</v>
      </c>
      <c r="U39">
        <v>0.162883</v>
      </c>
      <c r="V39" t="s">
        <v>150</v>
      </c>
      <c r="W39" t="s">
        <v>151</v>
      </c>
      <c r="X39" s="1">
        <v>140.24226300000001</v>
      </c>
      <c r="Y39" t="s">
        <v>152</v>
      </c>
      <c r="Z39">
        <v>76</v>
      </c>
      <c r="AA39">
        <v>8</v>
      </c>
      <c r="AB39">
        <v>8</v>
      </c>
      <c r="AC39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989</v>
      </c>
    </row>
    <row r="40" spans="1:29" x14ac:dyDescent="0.3">
      <c r="A40" t="s">
        <v>90</v>
      </c>
      <c r="B40" t="s">
        <v>148</v>
      </c>
      <c r="D40">
        <v>22</v>
      </c>
      <c r="E40">
        <v>216</v>
      </c>
      <c r="F40">
        <v>0</v>
      </c>
      <c r="G40">
        <v>36</v>
      </c>
      <c r="H40">
        <v>0</v>
      </c>
      <c r="I40">
        <v>52</v>
      </c>
      <c r="J40">
        <v>2</v>
      </c>
      <c r="K40">
        <v>23</v>
      </c>
      <c r="L40">
        <v>0</v>
      </c>
      <c r="M40">
        <v>0</v>
      </c>
      <c r="N40">
        <v>0</v>
      </c>
      <c r="O40" t="s">
        <v>149</v>
      </c>
      <c r="P40">
        <v>52</v>
      </c>
      <c r="Q40">
        <v>157</v>
      </c>
      <c r="R40">
        <v>218</v>
      </c>
      <c r="S40">
        <v>288</v>
      </c>
      <c r="T40">
        <v>1.56</v>
      </c>
      <c r="U40">
        <v>8.9032E-2</v>
      </c>
      <c r="V40" t="s">
        <v>150</v>
      </c>
      <c r="W40" t="s">
        <v>151</v>
      </c>
      <c r="X40" s="1">
        <v>1.958704</v>
      </c>
      <c r="Y40" t="s">
        <v>152</v>
      </c>
      <c r="Z40">
        <v>95</v>
      </c>
      <c r="AA40">
        <v>6</v>
      </c>
      <c r="AB40">
        <v>10</v>
      </c>
      <c r="AC40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274</v>
      </c>
    </row>
    <row r="41" spans="1:29" x14ac:dyDescent="0.3">
      <c r="A41" t="s">
        <v>92</v>
      </c>
      <c r="B41" t="s">
        <v>148</v>
      </c>
      <c r="C41">
        <v>655</v>
      </c>
      <c r="D41">
        <v>407</v>
      </c>
      <c r="E41">
        <v>0</v>
      </c>
      <c r="F41">
        <v>181</v>
      </c>
      <c r="G41">
        <v>67</v>
      </c>
      <c r="H41">
        <v>0</v>
      </c>
      <c r="I41">
        <v>356</v>
      </c>
      <c r="J41">
        <v>155</v>
      </c>
      <c r="K41">
        <v>0</v>
      </c>
      <c r="L41">
        <v>0</v>
      </c>
      <c r="M41">
        <v>0</v>
      </c>
      <c r="N41">
        <v>0</v>
      </c>
      <c r="O41" t="s">
        <v>149</v>
      </c>
      <c r="P41">
        <v>85</v>
      </c>
      <c r="Q41">
        <v>337</v>
      </c>
      <c r="R41">
        <v>613</v>
      </c>
      <c r="S41">
        <v>893</v>
      </c>
      <c r="T41">
        <v>1.74</v>
      </c>
      <c r="U41">
        <v>0.13223399999999999</v>
      </c>
      <c r="V41" t="s">
        <v>150</v>
      </c>
      <c r="W41" t="s">
        <v>151</v>
      </c>
      <c r="X41" s="1">
        <v>53.819237999999999</v>
      </c>
      <c r="Y41" t="s">
        <v>152</v>
      </c>
      <c r="Z41">
        <v>84</v>
      </c>
      <c r="AA41">
        <v>6</v>
      </c>
      <c r="AB41">
        <v>8</v>
      </c>
      <c r="AC41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655</v>
      </c>
    </row>
    <row r="42" spans="1:29" x14ac:dyDescent="0.3">
      <c r="A42" t="s">
        <v>94</v>
      </c>
      <c r="B42" t="s">
        <v>148</v>
      </c>
      <c r="C42">
        <v>935</v>
      </c>
      <c r="D42">
        <v>694</v>
      </c>
      <c r="E42">
        <v>150</v>
      </c>
      <c r="F42">
        <v>19</v>
      </c>
      <c r="G42">
        <v>61</v>
      </c>
      <c r="H42">
        <v>11</v>
      </c>
      <c r="I42">
        <v>22</v>
      </c>
      <c r="J42">
        <v>831</v>
      </c>
      <c r="K42">
        <v>0</v>
      </c>
      <c r="L42">
        <v>0</v>
      </c>
      <c r="M42">
        <v>0</v>
      </c>
      <c r="N42">
        <v>0</v>
      </c>
      <c r="O42" t="s">
        <v>149</v>
      </c>
      <c r="P42">
        <v>142</v>
      </c>
      <c r="Q42">
        <v>535</v>
      </c>
      <c r="R42">
        <v>953</v>
      </c>
      <c r="S42">
        <v>1443</v>
      </c>
      <c r="T42">
        <v>1.52</v>
      </c>
      <c r="U42">
        <v>0.64398599999999995</v>
      </c>
      <c r="V42" t="s">
        <v>150</v>
      </c>
      <c r="W42" t="s">
        <v>151</v>
      </c>
      <c r="X42" s="1">
        <v>446.92628400000001</v>
      </c>
      <c r="Y42" t="s">
        <v>152</v>
      </c>
      <c r="Z42">
        <v>75</v>
      </c>
      <c r="AA42">
        <v>6</v>
      </c>
      <c r="AB42">
        <v>7</v>
      </c>
      <c r="AC42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913</v>
      </c>
    </row>
    <row r="43" spans="1:29" x14ac:dyDescent="0.3">
      <c r="A43" t="s">
        <v>96</v>
      </c>
      <c r="B43" t="s">
        <v>148</v>
      </c>
      <c r="C43">
        <v>752</v>
      </c>
      <c r="D43">
        <v>673</v>
      </c>
      <c r="E43">
        <v>0</v>
      </c>
      <c r="F43">
        <v>10</v>
      </c>
      <c r="G43">
        <v>66</v>
      </c>
      <c r="H43">
        <v>3</v>
      </c>
      <c r="I43">
        <v>328</v>
      </c>
      <c r="J43">
        <v>206</v>
      </c>
      <c r="K43">
        <v>258</v>
      </c>
      <c r="L43">
        <v>0</v>
      </c>
      <c r="M43">
        <v>0</v>
      </c>
      <c r="N43">
        <v>0</v>
      </c>
      <c r="O43" t="s">
        <v>149</v>
      </c>
      <c r="P43">
        <v>83</v>
      </c>
      <c r="Q43">
        <v>252</v>
      </c>
      <c r="R43">
        <v>709</v>
      </c>
      <c r="S43">
        <v>1224</v>
      </c>
      <c r="T43">
        <v>1.42</v>
      </c>
      <c r="U43">
        <v>0.372838</v>
      </c>
      <c r="V43" t="s">
        <v>150</v>
      </c>
      <c r="W43" t="s">
        <v>151</v>
      </c>
      <c r="X43" s="1">
        <v>250.919974</v>
      </c>
      <c r="Y43" t="s">
        <v>152</v>
      </c>
      <c r="Z43">
        <v>86</v>
      </c>
      <c r="AA43">
        <v>10</v>
      </c>
      <c r="AB43">
        <v>7</v>
      </c>
      <c r="AC43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746</v>
      </c>
    </row>
    <row r="44" spans="1:29" x14ac:dyDescent="0.3">
      <c r="A44" t="s">
        <v>98</v>
      </c>
      <c r="B44" t="s">
        <v>148</v>
      </c>
      <c r="C44">
        <v>166</v>
      </c>
      <c r="D44">
        <v>123</v>
      </c>
      <c r="E44">
        <v>0</v>
      </c>
      <c r="F44">
        <v>0</v>
      </c>
      <c r="G44">
        <v>43</v>
      </c>
      <c r="H44">
        <v>0</v>
      </c>
      <c r="I44">
        <v>110</v>
      </c>
      <c r="J44">
        <v>12</v>
      </c>
      <c r="K44">
        <v>51</v>
      </c>
      <c r="L44">
        <v>0</v>
      </c>
      <c r="M44">
        <v>0</v>
      </c>
      <c r="N44">
        <v>0</v>
      </c>
      <c r="O44" t="s">
        <v>149</v>
      </c>
      <c r="P44">
        <v>25</v>
      </c>
      <c r="Q44">
        <v>100</v>
      </c>
      <c r="R44">
        <v>162</v>
      </c>
      <c r="S44">
        <v>217</v>
      </c>
      <c r="T44">
        <v>1.24</v>
      </c>
      <c r="U44">
        <v>3.5586E-2</v>
      </c>
      <c r="V44" t="s">
        <v>150</v>
      </c>
      <c r="W44" t="s">
        <v>151</v>
      </c>
      <c r="X44" s="1">
        <v>4.377078</v>
      </c>
      <c r="Y44" t="s">
        <v>152</v>
      </c>
      <c r="Z44">
        <v>74</v>
      </c>
      <c r="AA44">
        <v>4</v>
      </c>
      <c r="AB44">
        <v>7</v>
      </c>
      <c r="AC44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166</v>
      </c>
    </row>
    <row r="45" spans="1:29" x14ac:dyDescent="0.3">
      <c r="A45" t="s">
        <v>100</v>
      </c>
      <c r="B45" t="s">
        <v>148</v>
      </c>
      <c r="C45">
        <v>130</v>
      </c>
      <c r="D45">
        <v>96</v>
      </c>
      <c r="E45">
        <v>0</v>
      </c>
      <c r="F45">
        <v>17</v>
      </c>
      <c r="G45">
        <v>16</v>
      </c>
      <c r="H45">
        <v>1</v>
      </c>
      <c r="I45">
        <v>69</v>
      </c>
      <c r="J45">
        <v>54</v>
      </c>
      <c r="K45">
        <v>0</v>
      </c>
      <c r="L45">
        <v>0</v>
      </c>
      <c r="M45">
        <v>0</v>
      </c>
      <c r="N45">
        <v>0</v>
      </c>
      <c r="O45" t="s">
        <v>149</v>
      </c>
      <c r="P45">
        <v>14</v>
      </c>
      <c r="Q45">
        <v>57</v>
      </c>
      <c r="R45">
        <v>96</v>
      </c>
      <c r="S45">
        <v>133</v>
      </c>
      <c r="T45">
        <v>0.85</v>
      </c>
      <c r="U45">
        <v>3.4594E-2</v>
      </c>
      <c r="V45" t="s">
        <v>150</v>
      </c>
      <c r="W45" t="s">
        <v>151</v>
      </c>
      <c r="X45" s="1">
        <v>3.321024</v>
      </c>
      <c r="Y45" t="s">
        <v>152</v>
      </c>
      <c r="Z45">
        <v>99</v>
      </c>
      <c r="AA45">
        <v>7</v>
      </c>
      <c r="AB45">
        <v>11</v>
      </c>
      <c r="AC45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128</v>
      </c>
    </row>
    <row r="46" spans="1:29" x14ac:dyDescent="0.3">
      <c r="A46" t="s">
        <v>102</v>
      </c>
      <c r="B46" t="s">
        <v>148</v>
      </c>
      <c r="C46">
        <v>159</v>
      </c>
      <c r="D46">
        <v>82</v>
      </c>
      <c r="E46">
        <v>48</v>
      </c>
      <c r="F46">
        <v>17</v>
      </c>
      <c r="G46">
        <v>12</v>
      </c>
      <c r="H46">
        <v>0</v>
      </c>
      <c r="I46">
        <v>51</v>
      </c>
      <c r="J46">
        <v>55</v>
      </c>
      <c r="K46">
        <v>0</v>
      </c>
      <c r="L46">
        <v>0</v>
      </c>
      <c r="M46">
        <v>0</v>
      </c>
      <c r="N46">
        <v>0</v>
      </c>
      <c r="O46" t="s">
        <v>149</v>
      </c>
      <c r="P46">
        <v>20</v>
      </c>
      <c r="Q46">
        <v>71</v>
      </c>
      <c r="R46">
        <v>204</v>
      </c>
      <c r="S46">
        <v>328</v>
      </c>
      <c r="T46">
        <v>2.02</v>
      </c>
      <c r="U46">
        <v>0.103417</v>
      </c>
      <c r="V46" t="s">
        <v>150</v>
      </c>
      <c r="W46" t="s">
        <v>151</v>
      </c>
      <c r="X46" s="1">
        <v>8.4801939999999991</v>
      </c>
      <c r="Y46" t="s">
        <v>152</v>
      </c>
      <c r="Z46">
        <v>63</v>
      </c>
      <c r="AA46">
        <v>8</v>
      </c>
      <c r="AB46">
        <v>5</v>
      </c>
      <c r="AC46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159</v>
      </c>
    </row>
    <row r="47" spans="1:29" x14ac:dyDescent="0.3">
      <c r="A47" t="s">
        <v>104</v>
      </c>
      <c r="B47" t="s">
        <v>148</v>
      </c>
      <c r="C47">
        <v>177</v>
      </c>
      <c r="D47">
        <v>109</v>
      </c>
      <c r="E47">
        <v>48</v>
      </c>
      <c r="F47">
        <v>4</v>
      </c>
      <c r="G47">
        <v>15</v>
      </c>
      <c r="H47">
        <v>1</v>
      </c>
      <c r="I47">
        <v>77</v>
      </c>
      <c r="J47">
        <v>52</v>
      </c>
      <c r="K47">
        <v>0</v>
      </c>
      <c r="L47">
        <v>0</v>
      </c>
      <c r="M47">
        <v>0</v>
      </c>
      <c r="N47">
        <v>0</v>
      </c>
      <c r="O47" t="s">
        <v>149</v>
      </c>
      <c r="P47">
        <v>19</v>
      </c>
      <c r="Q47">
        <v>78</v>
      </c>
      <c r="R47">
        <v>117</v>
      </c>
      <c r="S47">
        <v>173</v>
      </c>
      <c r="T47">
        <v>1.4</v>
      </c>
      <c r="U47">
        <v>8.2991999999999996E-2</v>
      </c>
      <c r="V47" t="s">
        <v>150</v>
      </c>
      <c r="W47" t="s">
        <v>151</v>
      </c>
      <c r="X47" s="1">
        <v>9.0461279999999995</v>
      </c>
      <c r="Y47" t="s">
        <v>152</v>
      </c>
      <c r="Z47">
        <v>103</v>
      </c>
      <c r="AA47">
        <v>8</v>
      </c>
      <c r="AB47">
        <v>12</v>
      </c>
      <c r="AC47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175</v>
      </c>
    </row>
    <row r="48" spans="1:29" x14ac:dyDescent="0.3">
      <c r="A48" t="s">
        <v>106</v>
      </c>
      <c r="B48" t="s">
        <v>148</v>
      </c>
      <c r="C48">
        <v>256</v>
      </c>
      <c r="D48">
        <v>241</v>
      </c>
      <c r="E48">
        <v>0</v>
      </c>
      <c r="F48">
        <v>0</v>
      </c>
      <c r="G48">
        <v>15</v>
      </c>
      <c r="H48">
        <v>0</v>
      </c>
      <c r="I48">
        <v>11</v>
      </c>
      <c r="J48">
        <v>82</v>
      </c>
      <c r="K48">
        <v>169</v>
      </c>
      <c r="L48">
        <v>0</v>
      </c>
      <c r="M48">
        <v>0</v>
      </c>
      <c r="N48">
        <v>0</v>
      </c>
      <c r="O48" t="s">
        <v>149</v>
      </c>
      <c r="P48">
        <v>12</v>
      </c>
      <c r="Q48">
        <v>54</v>
      </c>
      <c r="R48">
        <v>158</v>
      </c>
      <c r="S48">
        <v>271</v>
      </c>
      <c r="T48">
        <v>0.96</v>
      </c>
      <c r="U48">
        <v>0.47459699999999999</v>
      </c>
      <c r="V48" t="s">
        <v>150</v>
      </c>
      <c r="W48" t="s">
        <v>151</v>
      </c>
      <c r="X48" s="1">
        <v>114.377877</v>
      </c>
      <c r="Y48" t="s">
        <v>152</v>
      </c>
      <c r="Z48">
        <v>89</v>
      </c>
      <c r="AA48">
        <v>17</v>
      </c>
      <c r="AB48">
        <v>11</v>
      </c>
      <c r="AC48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256</v>
      </c>
    </row>
    <row r="49" spans="1:29" x14ac:dyDescent="0.3">
      <c r="A49" t="s">
        <v>108</v>
      </c>
      <c r="B49" t="s">
        <v>148</v>
      </c>
      <c r="C49">
        <v>210</v>
      </c>
      <c r="D49">
        <v>196</v>
      </c>
      <c r="E49">
        <v>0</v>
      </c>
      <c r="F49">
        <v>1</v>
      </c>
      <c r="G49">
        <v>13</v>
      </c>
      <c r="H49">
        <v>0</v>
      </c>
      <c r="I49">
        <v>1</v>
      </c>
      <c r="J49">
        <v>163</v>
      </c>
      <c r="K49">
        <v>45</v>
      </c>
      <c r="L49">
        <v>0</v>
      </c>
      <c r="M49">
        <v>0</v>
      </c>
      <c r="N49">
        <v>0</v>
      </c>
      <c r="O49" t="s">
        <v>149</v>
      </c>
      <c r="P49">
        <v>26</v>
      </c>
      <c r="Q49">
        <v>67</v>
      </c>
      <c r="R49">
        <v>158</v>
      </c>
      <c r="S49">
        <v>265</v>
      </c>
      <c r="T49">
        <v>1.19</v>
      </c>
      <c r="U49">
        <v>0.91242000000000001</v>
      </c>
      <c r="V49" t="s">
        <v>150</v>
      </c>
      <c r="W49" t="s">
        <v>151</v>
      </c>
      <c r="X49" s="1">
        <v>178.83431999999999</v>
      </c>
      <c r="Y49" t="s">
        <v>152</v>
      </c>
      <c r="Z49">
        <v>84</v>
      </c>
      <c r="AA49">
        <v>11</v>
      </c>
      <c r="AB49">
        <v>9</v>
      </c>
      <c r="AC49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210</v>
      </c>
    </row>
    <row r="50" spans="1:29" x14ac:dyDescent="0.3">
      <c r="A50" t="s">
        <v>110</v>
      </c>
      <c r="B50" t="s">
        <v>148</v>
      </c>
      <c r="C50">
        <v>196</v>
      </c>
      <c r="D50">
        <v>156</v>
      </c>
      <c r="E50">
        <v>0</v>
      </c>
      <c r="F50">
        <v>21</v>
      </c>
      <c r="G50">
        <v>18</v>
      </c>
      <c r="H50">
        <v>1</v>
      </c>
      <c r="I50">
        <v>10</v>
      </c>
      <c r="J50">
        <v>182</v>
      </c>
      <c r="K50">
        <v>0</v>
      </c>
      <c r="L50">
        <v>0</v>
      </c>
      <c r="M50">
        <v>0</v>
      </c>
      <c r="N50">
        <v>0</v>
      </c>
      <c r="O50" t="s">
        <v>149</v>
      </c>
      <c r="P50">
        <v>30</v>
      </c>
      <c r="Q50">
        <v>129</v>
      </c>
      <c r="R50">
        <v>277</v>
      </c>
      <c r="S50">
        <v>404</v>
      </c>
      <c r="T50">
        <v>1.89</v>
      </c>
      <c r="U50">
        <v>0.37674000000000002</v>
      </c>
      <c r="V50" t="s">
        <v>150</v>
      </c>
      <c r="W50" t="s">
        <v>151</v>
      </c>
      <c r="X50" s="1">
        <v>58.771439999999998</v>
      </c>
      <c r="Y50" t="s">
        <v>152</v>
      </c>
      <c r="Z50">
        <v>40</v>
      </c>
      <c r="AA50">
        <v>5</v>
      </c>
      <c r="AB50">
        <v>5</v>
      </c>
      <c r="AC50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194</v>
      </c>
    </row>
    <row r="51" spans="1:29" x14ac:dyDescent="0.3">
      <c r="A51" t="s">
        <v>112</v>
      </c>
      <c r="B51" t="s">
        <v>148</v>
      </c>
      <c r="C51">
        <v>217</v>
      </c>
      <c r="D51">
        <v>76</v>
      </c>
      <c r="E51">
        <v>60</v>
      </c>
      <c r="F51">
        <v>7</v>
      </c>
      <c r="G51">
        <v>73</v>
      </c>
      <c r="H51">
        <v>1</v>
      </c>
      <c r="I51">
        <v>89</v>
      </c>
      <c r="J51">
        <v>86</v>
      </c>
      <c r="K51">
        <v>0</v>
      </c>
      <c r="L51">
        <v>0</v>
      </c>
      <c r="M51">
        <v>0</v>
      </c>
      <c r="N51">
        <v>0</v>
      </c>
      <c r="O51" t="s">
        <v>149</v>
      </c>
      <c r="P51">
        <v>49</v>
      </c>
      <c r="Q51">
        <v>148</v>
      </c>
      <c r="R51">
        <v>254</v>
      </c>
      <c r="S51">
        <v>378</v>
      </c>
      <c r="T51">
        <v>1.92</v>
      </c>
      <c r="U51">
        <v>0.33652500000000002</v>
      </c>
      <c r="V51" t="s">
        <v>150</v>
      </c>
      <c r="W51" t="s">
        <v>151</v>
      </c>
      <c r="X51" s="1">
        <v>25.575900000000001</v>
      </c>
      <c r="Y51" t="s">
        <v>152</v>
      </c>
      <c r="Z51">
        <v>49</v>
      </c>
      <c r="AA51">
        <v>3</v>
      </c>
      <c r="AB51">
        <v>4</v>
      </c>
      <c r="AC51">
        <f>IFERROR(Inventory_Health__2[[#This Row],[available]]+Inventory_Health__2[[#This Row],[inbound-shipped]]+Inventory_Health__2[[#This Row],[inbound-received]]+Inventory_Health__2[[#This Row],[reserved-quantity]]-Inventory_Health__2[[#This Row],[unfulfillable-quantity]],0)</f>
        <v>215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59C0-315D-4B8E-AD08-1A0765768F96}">
  <dimension ref="A1:O4244"/>
  <sheetViews>
    <sheetView zoomScale="71" workbookViewId="0">
      <selection activeCell="L6" sqref="L6"/>
    </sheetView>
  </sheetViews>
  <sheetFormatPr defaultRowHeight="14.4" x14ac:dyDescent="0.3"/>
  <cols>
    <col min="1" max="1" width="11.109375" bestFit="1" customWidth="1"/>
    <col min="2" max="2" width="6.6640625" bestFit="1" customWidth="1"/>
    <col min="3" max="3" width="16.109375" bestFit="1" customWidth="1"/>
    <col min="4" max="4" width="18.5546875" bestFit="1" customWidth="1"/>
    <col min="5" max="5" width="14.88671875" bestFit="1" customWidth="1"/>
    <col min="6" max="6" width="22.109375" bestFit="1" customWidth="1"/>
    <col min="7" max="7" width="17.88671875" bestFit="1" customWidth="1"/>
    <col min="8" max="8" width="17.5546875" bestFit="1" customWidth="1"/>
    <col min="12" max="12" width="12.5546875" bestFit="1" customWidth="1"/>
    <col min="13" max="13" width="20.44140625" bestFit="1" customWidth="1"/>
    <col min="14" max="14" width="19.33203125" bestFit="1" customWidth="1"/>
    <col min="15" max="15" width="14.5546875" bestFit="1" customWidth="1"/>
  </cols>
  <sheetData>
    <row r="1" spans="1:15" x14ac:dyDescent="0.3">
      <c r="A1" t="s">
        <v>155</v>
      </c>
      <c r="B1" t="s">
        <v>0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</row>
    <row r="2" spans="1:15" x14ac:dyDescent="0.3">
      <c r="A2" s="2">
        <v>45901</v>
      </c>
      <c r="B2" t="s">
        <v>11</v>
      </c>
      <c r="C2">
        <v>22</v>
      </c>
      <c r="D2">
        <v>32</v>
      </c>
      <c r="E2">
        <v>6</v>
      </c>
      <c r="F2">
        <v>228.1</v>
      </c>
      <c r="G2">
        <v>5</v>
      </c>
      <c r="H2" s="1">
        <f xml:space="preserve"> IF(Historical_Sales[[#This Row],[Sessions - Total]]=0,0,Historical_Sales[[#This Row],[Units Ordered]]/Historical_Sales[[#This Row],[Sessions - Total]])</f>
        <v>0.27272727272727271</v>
      </c>
    </row>
    <row r="3" spans="1:15" x14ac:dyDescent="0.3">
      <c r="A3" s="2">
        <v>45901</v>
      </c>
      <c r="B3" t="s">
        <v>15</v>
      </c>
      <c r="C3">
        <v>28</v>
      </c>
      <c r="D3">
        <v>33</v>
      </c>
      <c r="E3">
        <v>5</v>
      </c>
      <c r="F3">
        <v>158.96</v>
      </c>
      <c r="G3">
        <v>5</v>
      </c>
      <c r="H3" s="1">
        <f xml:space="preserve"> IF(Historical_Sales[[#This Row],[Sessions - Total]]=0,0,Historical_Sales[[#This Row],[Units Ordered]]/Historical_Sales[[#This Row],[Sessions - Total]])</f>
        <v>0.17857142857142858</v>
      </c>
    </row>
    <row r="4" spans="1:15" x14ac:dyDescent="0.3">
      <c r="A4" s="2">
        <v>45901</v>
      </c>
      <c r="B4" t="s">
        <v>17</v>
      </c>
      <c r="C4">
        <v>9</v>
      </c>
      <c r="D4">
        <v>12</v>
      </c>
      <c r="E4">
        <v>2</v>
      </c>
      <c r="F4">
        <v>81.349999999999994</v>
      </c>
      <c r="G4">
        <v>2</v>
      </c>
      <c r="H4" s="1">
        <f xml:space="preserve"> IF(Historical_Sales[[#This Row],[Sessions - Total]]=0,0,Historical_Sales[[#This Row],[Units Ordered]]/Historical_Sales[[#This Row],[Sessions - Total]])</f>
        <v>0.22222222222222221</v>
      </c>
    </row>
    <row r="5" spans="1:15" x14ac:dyDescent="0.3">
      <c r="A5" s="2">
        <v>45901</v>
      </c>
      <c r="B5" t="s">
        <v>26</v>
      </c>
      <c r="C5">
        <v>31</v>
      </c>
      <c r="D5">
        <v>41</v>
      </c>
      <c r="E5">
        <v>2</v>
      </c>
      <c r="F5">
        <v>70.11</v>
      </c>
      <c r="G5">
        <v>2</v>
      </c>
      <c r="H5" s="1">
        <f xml:space="preserve"> IF(Historical_Sales[[#This Row],[Sessions - Total]]=0,0,Historical_Sales[[#This Row],[Units Ordered]]/Historical_Sales[[#This Row],[Sessions - Total]])</f>
        <v>6.4516129032258063E-2</v>
      </c>
      <c r="L5" s="27" t="s">
        <v>278</v>
      </c>
      <c r="M5" s="21"/>
      <c r="N5" s="21"/>
      <c r="O5" s="21"/>
    </row>
    <row r="6" spans="1:15" x14ac:dyDescent="0.3">
      <c r="A6" s="2">
        <v>45901</v>
      </c>
      <c r="B6" t="s">
        <v>30</v>
      </c>
      <c r="C6">
        <v>24</v>
      </c>
      <c r="D6">
        <v>32</v>
      </c>
      <c r="E6">
        <v>2</v>
      </c>
      <c r="F6">
        <v>32.26</v>
      </c>
      <c r="G6">
        <v>1</v>
      </c>
      <c r="H6" s="1">
        <f xml:space="preserve"> IF(Historical_Sales[[#This Row],[Sessions - Total]]=0,0,Historical_Sales[[#This Row],[Units Ordered]]/Historical_Sales[[#This Row],[Sessions - Total]])</f>
        <v>8.3333333333333329E-2</v>
      </c>
      <c r="L6" s="6"/>
      <c r="M6" s="6"/>
      <c r="N6" s="6"/>
    </row>
    <row r="7" spans="1:15" x14ac:dyDescent="0.3">
      <c r="A7" s="2">
        <v>45901</v>
      </c>
      <c r="B7" t="s">
        <v>32</v>
      </c>
      <c r="C7">
        <v>10</v>
      </c>
      <c r="D7">
        <v>11</v>
      </c>
      <c r="E7">
        <v>1</v>
      </c>
      <c r="F7">
        <v>23.15</v>
      </c>
      <c r="G7">
        <v>1</v>
      </c>
      <c r="H7" s="1">
        <f xml:space="preserve"> IF(Historical_Sales[[#This Row],[Sessions - Total]]=0,0,Historical_Sales[[#This Row],[Units Ordered]]/Historical_Sales[[#This Row],[Sessions - Total]])</f>
        <v>0.1</v>
      </c>
      <c r="L7" s="4" t="s">
        <v>246</v>
      </c>
      <c r="M7" t="s">
        <v>253</v>
      </c>
      <c r="N7" t="s">
        <v>252</v>
      </c>
      <c r="O7" t="s">
        <v>254</v>
      </c>
    </row>
    <row r="8" spans="1:15" x14ac:dyDescent="0.3">
      <c r="A8" s="2">
        <v>45901</v>
      </c>
      <c r="B8" t="s">
        <v>38</v>
      </c>
      <c r="C8">
        <v>27</v>
      </c>
      <c r="D8">
        <v>44</v>
      </c>
      <c r="E8">
        <v>5</v>
      </c>
      <c r="F8">
        <v>106.44</v>
      </c>
      <c r="G8">
        <v>5</v>
      </c>
      <c r="H8" s="1">
        <f xml:space="preserve"> IF(Historical_Sales[[#This Row],[Sessions - Total]]=0,0,Historical_Sales[[#This Row],[Units Ordered]]/Historical_Sales[[#This Row],[Sessions - Total]])</f>
        <v>0.18518518518518517</v>
      </c>
      <c r="L8" s="5" t="s">
        <v>11</v>
      </c>
      <c r="M8">
        <v>1921</v>
      </c>
      <c r="N8">
        <v>587</v>
      </c>
      <c r="O8" s="1">
        <f>IF(M8=0,0,N8/M8)</f>
        <v>0.3055700156168662</v>
      </c>
    </row>
    <row r="9" spans="1:15" x14ac:dyDescent="0.3">
      <c r="A9" s="2">
        <v>45901</v>
      </c>
      <c r="B9" t="s">
        <v>40</v>
      </c>
      <c r="C9">
        <v>28</v>
      </c>
      <c r="D9">
        <v>49</v>
      </c>
      <c r="E9">
        <v>5</v>
      </c>
      <c r="F9">
        <v>152.47</v>
      </c>
      <c r="G9">
        <v>5</v>
      </c>
      <c r="H9" s="1">
        <f xml:space="preserve"> IF(Historical_Sales[[#This Row],[Sessions - Total]]=0,0,Historical_Sales[[#This Row],[Units Ordered]]/Historical_Sales[[#This Row],[Sessions - Total]])</f>
        <v>0.17857142857142858</v>
      </c>
      <c r="L9" s="5" t="s">
        <v>15</v>
      </c>
      <c r="M9">
        <v>1842</v>
      </c>
      <c r="N9">
        <v>431</v>
      </c>
      <c r="O9" s="1">
        <f t="shared" ref="O9:O58" si="0">IF(M9=0,0,N9/M9)</f>
        <v>0.23398479913137893</v>
      </c>
    </row>
    <row r="10" spans="1:15" x14ac:dyDescent="0.3">
      <c r="A10" s="2">
        <v>45901</v>
      </c>
      <c r="B10" t="s">
        <v>42</v>
      </c>
      <c r="C10">
        <v>88</v>
      </c>
      <c r="D10">
        <v>107</v>
      </c>
      <c r="E10">
        <v>21</v>
      </c>
      <c r="F10">
        <v>466.71</v>
      </c>
      <c r="G10">
        <v>18</v>
      </c>
      <c r="H10" s="1">
        <f xml:space="preserve"> IF(Historical_Sales[[#This Row],[Sessions - Total]]=0,0,Historical_Sales[[#This Row],[Units Ordered]]/Historical_Sales[[#This Row],[Sessions - Total]])</f>
        <v>0.23863636363636365</v>
      </c>
      <c r="L10" s="5" t="s">
        <v>17</v>
      </c>
      <c r="M10">
        <v>859</v>
      </c>
      <c r="N10">
        <v>196</v>
      </c>
      <c r="O10" s="1">
        <f t="shared" si="0"/>
        <v>0.22817229336437719</v>
      </c>
    </row>
    <row r="11" spans="1:15" x14ac:dyDescent="0.3">
      <c r="A11" s="2">
        <v>45901</v>
      </c>
      <c r="B11" t="s">
        <v>44</v>
      </c>
      <c r="C11">
        <v>27</v>
      </c>
      <c r="D11">
        <v>39</v>
      </c>
      <c r="E11">
        <v>4</v>
      </c>
      <c r="F11">
        <v>70.67</v>
      </c>
      <c r="G11">
        <v>4</v>
      </c>
      <c r="H11" s="1">
        <f xml:space="preserve"> IF(Historical_Sales[[#This Row],[Sessions - Total]]=0,0,Historical_Sales[[#This Row],[Units Ordered]]/Historical_Sales[[#This Row],[Sessions - Total]])</f>
        <v>0.14814814814814814</v>
      </c>
      <c r="L11" s="5" t="s">
        <v>19</v>
      </c>
      <c r="M11">
        <v>604</v>
      </c>
      <c r="N11">
        <v>191</v>
      </c>
      <c r="O11" s="1">
        <f t="shared" si="0"/>
        <v>0.31622516556291391</v>
      </c>
    </row>
    <row r="12" spans="1:15" x14ac:dyDescent="0.3">
      <c r="A12" s="2">
        <v>45901</v>
      </c>
      <c r="B12" t="s">
        <v>46</v>
      </c>
      <c r="C12">
        <v>14</v>
      </c>
      <c r="D12">
        <v>28</v>
      </c>
      <c r="E12">
        <v>14</v>
      </c>
      <c r="F12">
        <v>413.4</v>
      </c>
      <c r="G12">
        <v>3</v>
      </c>
      <c r="H12" s="1">
        <f xml:space="preserve"> IF(Historical_Sales[[#This Row],[Sessions - Total]]=0,0,Historical_Sales[[#This Row],[Units Ordered]]/Historical_Sales[[#This Row],[Sessions - Total]])</f>
        <v>1</v>
      </c>
      <c r="L12" s="5" t="s">
        <v>21</v>
      </c>
      <c r="M12">
        <v>1917</v>
      </c>
      <c r="N12">
        <v>341</v>
      </c>
      <c r="O12" s="1">
        <f t="shared" si="0"/>
        <v>0.17788210745957225</v>
      </c>
    </row>
    <row r="13" spans="1:15" x14ac:dyDescent="0.3">
      <c r="A13" s="2">
        <v>45901</v>
      </c>
      <c r="B13" t="s">
        <v>48</v>
      </c>
      <c r="C13">
        <v>17</v>
      </c>
      <c r="D13">
        <v>27</v>
      </c>
      <c r="E13">
        <v>4</v>
      </c>
      <c r="F13">
        <v>117.84</v>
      </c>
      <c r="G13">
        <v>3</v>
      </c>
      <c r="H13" s="1">
        <f xml:space="preserve"> IF(Historical_Sales[[#This Row],[Sessions - Total]]=0,0,Historical_Sales[[#This Row],[Units Ordered]]/Historical_Sales[[#This Row],[Sessions - Total]])</f>
        <v>0.23529411764705882</v>
      </c>
      <c r="L13" s="5" t="s">
        <v>24</v>
      </c>
      <c r="M13">
        <v>562</v>
      </c>
      <c r="N13">
        <v>124</v>
      </c>
      <c r="O13" s="1">
        <f t="shared" si="0"/>
        <v>0.2206405693950178</v>
      </c>
    </row>
    <row r="14" spans="1:15" x14ac:dyDescent="0.3">
      <c r="A14" s="2">
        <v>45901</v>
      </c>
      <c r="B14" t="s">
        <v>50</v>
      </c>
      <c r="C14">
        <v>60</v>
      </c>
      <c r="D14">
        <v>90</v>
      </c>
      <c r="E14">
        <v>7</v>
      </c>
      <c r="F14">
        <v>280.27</v>
      </c>
      <c r="G14">
        <v>7</v>
      </c>
      <c r="H14" s="1">
        <f xml:space="preserve"> IF(Historical_Sales[[#This Row],[Sessions - Total]]=0,0,Historical_Sales[[#This Row],[Units Ordered]]/Historical_Sales[[#This Row],[Sessions - Total]])</f>
        <v>0.11666666666666667</v>
      </c>
      <c r="L14" s="5" t="s">
        <v>26</v>
      </c>
      <c r="M14">
        <v>1815</v>
      </c>
      <c r="N14">
        <v>236</v>
      </c>
      <c r="O14" s="1">
        <f t="shared" si="0"/>
        <v>0.13002754820936638</v>
      </c>
    </row>
    <row r="15" spans="1:15" x14ac:dyDescent="0.3">
      <c r="A15" s="2">
        <v>45901</v>
      </c>
      <c r="B15" t="s">
        <v>50</v>
      </c>
      <c r="C15">
        <v>4</v>
      </c>
      <c r="D15">
        <v>7</v>
      </c>
      <c r="E15">
        <v>1</v>
      </c>
      <c r="F15">
        <v>49.01</v>
      </c>
      <c r="G15">
        <v>1</v>
      </c>
      <c r="H15" s="1">
        <f xml:space="preserve"> IF(Historical_Sales[[#This Row],[Sessions - Total]]=0,0,Historical_Sales[[#This Row],[Units Ordered]]/Historical_Sales[[#This Row],[Sessions - Total]])</f>
        <v>0.25</v>
      </c>
      <c r="L15" s="5" t="s">
        <v>28</v>
      </c>
      <c r="M15">
        <v>168</v>
      </c>
      <c r="N15">
        <v>43</v>
      </c>
      <c r="O15" s="1">
        <f t="shared" si="0"/>
        <v>0.25595238095238093</v>
      </c>
    </row>
    <row r="16" spans="1:15" x14ac:dyDescent="0.3">
      <c r="A16" s="2">
        <v>45901</v>
      </c>
      <c r="B16" t="s">
        <v>52</v>
      </c>
      <c r="C16">
        <v>82</v>
      </c>
      <c r="D16">
        <v>112</v>
      </c>
      <c r="E16">
        <v>16</v>
      </c>
      <c r="F16">
        <v>205.87</v>
      </c>
      <c r="G16">
        <v>14</v>
      </c>
      <c r="H16" s="1">
        <f xml:space="preserve"> IF(Historical_Sales[[#This Row],[Sessions - Total]]=0,0,Historical_Sales[[#This Row],[Units Ordered]]/Historical_Sales[[#This Row],[Sessions - Total]])</f>
        <v>0.1951219512195122</v>
      </c>
      <c r="L16" s="5" t="s">
        <v>30</v>
      </c>
      <c r="M16">
        <v>515</v>
      </c>
      <c r="N16">
        <v>81</v>
      </c>
      <c r="O16" s="1">
        <f t="shared" si="0"/>
        <v>0.15728155339805824</v>
      </c>
    </row>
    <row r="17" spans="1:15" x14ac:dyDescent="0.3">
      <c r="A17" s="2">
        <v>45901</v>
      </c>
      <c r="B17" t="s">
        <v>54</v>
      </c>
      <c r="C17">
        <v>68</v>
      </c>
      <c r="D17">
        <v>96</v>
      </c>
      <c r="E17">
        <v>8</v>
      </c>
      <c r="F17">
        <v>173.7</v>
      </c>
      <c r="G17">
        <v>6</v>
      </c>
      <c r="H17" s="1">
        <f xml:space="preserve"> IF(Historical_Sales[[#This Row],[Sessions - Total]]=0,0,Historical_Sales[[#This Row],[Units Ordered]]/Historical_Sales[[#This Row],[Sessions - Total]])</f>
        <v>0.11764705882352941</v>
      </c>
      <c r="L17" s="5" t="s">
        <v>32</v>
      </c>
      <c r="M17">
        <v>1292</v>
      </c>
      <c r="N17">
        <v>230</v>
      </c>
      <c r="O17" s="1">
        <f t="shared" si="0"/>
        <v>0.17801857585139319</v>
      </c>
    </row>
    <row r="18" spans="1:15" x14ac:dyDescent="0.3">
      <c r="A18" s="2">
        <v>45901</v>
      </c>
      <c r="B18" t="s">
        <v>56</v>
      </c>
      <c r="C18">
        <v>33</v>
      </c>
      <c r="D18">
        <v>47</v>
      </c>
      <c r="E18">
        <v>8</v>
      </c>
      <c r="F18">
        <v>177.72</v>
      </c>
      <c r="G18">
        <v>6</v>
      </c>
      <c r="H18" s="1">
        <f xml:space="preserve"> IF(Historical_Sales[[#This Row],[Sessions - Total]]=0,0,Historical_Sales[[#This Row],[Units Ordered]]/Historical_Sales[[#This Row],[Sessions - Total]])</f>
        <v>0.24242424242424243</v>
      </c>
      <c r="L18" s="5" t="s">
        <v>34</v>
      </c>
      <c r="M18">
        <v>1762</v>
      </c>
      <c r="N18">
        <v>236</v>
      </c>
      <c r="O18" s="1">
        <f t="shared" si="0"/>
        <v>0.13393870601589103</v>
      </c>
    </row>
    <row r="19" spans="1:15" x14ac:dyDescent="0.3">
      <c r="A19" s="2">
        <v>45901</v>
      </c>
      <c r="B19" t="s">
        <v>58</v>
      </c>
      <c r="C19">
        <v>19</v>
      </c>
      <c r="D19">
        <v>20</v>
      </c>
      <c r="E19">
        <v>5</v>
      </c>
      <c r="F19">
        <v>55.1</v>
      </c>
      <c r="G19">
        <v>5</v>
      </c>
      <c r="H19" s="1">
        <f xml:space="preserve"> IF(Historical_Sales[[#This Row],[Sessions - Total]]=0,0,Historical_Sales[[#This Row],[Units Ordered]]/Historical_Sales[[#This Row],[Sessions - Total]])</f>
        <v>0.26315789473684209</v>
      </c>
      <c r="L19" s="5" t="s">
        <v>36</v>
      </c>
      <c r="M19">
        <v>2040</v>
      </c>
      <c r="N19">
        <v>352</v>
      </c>
      <c r="O19" s="1">
        <f t="shared" si="0"/>
        <v>0.17254901960784313</v>
      </c>
    </row>
    <row r="20" spans="1:15" x14ac:dyDescent="0.3">
      <c r="A20" s="2">
        <v>45901</v>
      </c>
      <c r="B20" t="s">
        <v>60</v>
      </c>
      <c r="C20">
        <v>25</v>
      </c>
      <c r="D20">
        <v>26</v>
      </c>
      <c r="E20">
        <v>3</v>
      </c>
      <c r="F20">
        <v>52.29</v>
      </c>
      <c r="G20">
        <v>3</v>
      </c>
      <c r="H20" s="1">
        <f xml:space="preserve"> IF(Historical_Sales[[#This Row],[Sessions - Total]]=0,0,Historical_Sales[[#This Row],[Units Ordered]]/Historical_Sales[[#This Row],[Sessions - Total]])</f>
        <v>0.12</v>
      </c>
      <c r="L20" s="5" t="s">
        <v>38</v>
      </c>
      <c r="M20">
        <v>4116</v>
      </c>
      <c r="N20">
        <v>484</v>
      </c>
      <c r="O20" s="1">
        <f t="shared" si="0"/>
        <v>0.11758989310009718</v>
      </c>
    </row>
    <row r="21" spans="1:15" x14ac:dyDescent="0.3">
      <c r="A21" s="2">
        <v>45901</v>
      </c>
      <c r="B21" t="s">
        <v>62</v>
      </c>
      <c r="C21">
        <v>66</v>
      </c>
      <c r="D21">
        <v>94</v>
      </c>
      <c r="E21">
        <v>31</v>
      </c>
      <c r="F21">
        <v>1126.0999999999999</v>
      </c>
      <c r="G21">
        <v>24</v>
      </c>
      <c r="H21" s="1">
        <f xml:space="preserve"> IF(Historical_Sales[[#This Row],[Sessions - Total]]=0,0,Historical_Sales[[#This Row],[Units Ordered]]/Historical_Sales[[#This Row],[Sessions - Total]])</f>
        <v>0.46969696969696972</v>
      </c>
      <c r="L21" s="5" t="s">
        <v>40</v>
      </c>
      <c r="M21">
        <v>4361</v>
      </c>
      <c r="N21">
        <v>1399</v>
      </c>
      <c r="O21" s="1">
        <f t="shared" si="0"/>
        <v>0.32079798211419397</v>
      </c>
    </row>
    <row r="22" spans="1:15" x14ac:dyDescent="0.3">
      <c r="A22" s="2">
        <v>45901</v>
      </c>
      <c r="B22" t="s">
        <v>64</v>
      </c>
      <c r="C22">
        <v>17</v>
      </c>
      <c r="D22">
        <v>28</v>
      </c>
      <c r="E22">
        <v>8</v>
      </c>
      <c r="F22">
        <v>247.14</v>
      </c>
      <c r="G22">
        <v>5</v>
      </c>
      <c r="H22" s="1">
        <f xml:space="preserve"> IF(Historical_Sales[[#This Row],[Sessions - Total]]=0,0,Historical_Sales[[#This Row],[Units Ordered]]/Historical_Sales[[#This Row],[Sessions - Total]])</f>
        <v>0.47058823529411764</v>
      </c>
      <c r="L22" s="5" t="s">
        <v>42</v>
      </c>
      <c r="M22">
        <v>10412</v>
      </c>
      <c r="N22">
        <v>2379</v>
      </c>
      <c r="O22" s="1">
        <f t="shared" si="0"/>
        <v>0.22848636189012678</v>
      </c>
    </row>
    <row r="23" spans="1:15" x14ac:dyDescent="0.3">
      <c r="A23" s="2">
        <v>45901</v>
      </c>
      <c r="B23" t="s">
        <v>66</v>
      </c>
      <c r="C23">
        <v>17</v>
      </c>
      <c r="D23">
        <v>18</v>
      </c>
      <c r="E23">
        <v>14</v>
      </c>
      <c r="F23">
        <v>418.17</v>
      </c>
      <c r="G23">
        <v>11</v>
      </c>
      <c r="H23" s="1">
        <f xml:space="preserve"> IF(Historical_Sales[[#This Row],[Sessions - Total]]=0,0,Historical_Sales[[#This Row],[Units Ordered]]/Historical_Sales[[#This Row],[Sessions - Total]])</f>
        <v>0.82352941176470584</v>
      </c>
      <c r="L23" s="5" t="s">
        <v>44</v>
      </c>
      <c r="M23">
        <v>2762</v>
      </c>
      <c r="N23">
        <v>490</v>
      </c>
      <c r="O23" s="1">
        <f t="shared" si="0"/>
        <v>0.17740767559739321</v>
      </c>
    </row>
    <row r="24" spans="1:15" x14ac:dyDescent="0.3">
      <c r="A24" s="2">
        <v>45901</v>
      </c>
      <c r="B24" t="s">
        <v>68</v>
      </c>
      <c r="C24">
        <v>31</v>
      </c>
      <c r="D24">
        <v>39</v>
      </c>
      <c r="E24">
        <v>11</v>
      </c>
      <c r="F24">
        <v>292.81</v>
      </c>
      <c r="G24">
        <v>10</v>
      </c>
      <c r="H24" s="1">
        <f xml:space="preserve"> IF(Historical_Sales[[#This Row],[Sessions - Total]]=0,0,Historical_Sales[[#This Row],[Units Ordered]]/Historical_Sales[[#This Row],[Sessions - Total]])</f>
        <v>0.35483870967741937</v>
      </c>
      <c r="L24" s="5" t="s">
        <v>46</v>
      </c>
      <c r="M24">
        <v>3294</v>
      </c>
      <c r="N24">
        <v>762</v>
      </c>
      <c r="O24" s="1">
        <f t="shared" si="0"/>
        <v>0.23132969034608378</v>
      </c>
    </row>
    <row r="25" spans="1:15" x14ac:dyDescent="0.3">
      <c r="A25" s="2">
        <v>45901</v>
      </c>
      <c r="B25" t="s">
        <v>70</v>
      </c>
      <c r="C25">
        <v>45</v>
      </c>
      <c r="D25">
        <v>56</v>
      </c>
      <c r="E25">
        <v>26</v>
      </c>
      <c r="F25">
        <v>570.5</v>
      </c>
      <c r="G25">
        <v>18</v>
      </c>
      <c r="H25" s="1">
        <f xml:space="preserve"> IF(Historical_Sales[[#This Row],[Sessions - Total]]=0,0,Historical_Sales[[#This Row],[Units Ordered]]/Historical_Sales[[#This Row],[Sessions - Total]])</f>
        <v>0.57777777777777772</v>
      </c>
      <c r="L25" s="5" t="s">
        <v>48</v>
      </c>
      <c r="M25">
        <v>2579</v>
      </c>
      <c r="N25">
        <v>819</v>
      </c>
      <c r="O25" s="1">
        <f t="shared" si="0"/>
        <v>0.31756494765412951</v>
      </c>
    </row>
    <row r="26" spans="1:15" x14ac:dyDescent="0.3">
      <c r="A26" s="2">
        <v>45901</v>
      </c>
      <c r="B26" t="s">
        <v>72</v>
      </c>
      <c r="C26">
        <v>25</v>
      </c>
      <c r="D26">
        <v>34</v>
      </c>
      <c r="E26">
        <v>10</v>
      </c>
      <c r="F26">
        <v>350.4</v>
      </c>
      <c r="G26">
        <v>8</v>
      </c>
      <c r="H26" s="1">
        <f xml:space="preserve"> IF(Historical_Sales[[#This Row],[Sessions - Total]]=0,0,Historical_Sales[[#This Row],[Units Ordered]]/Historical_Sales[[#This Row],[Sessions - Total]])</f>
        <v>0.4</v>
      </c>
      <c r="L26" s="5" t="s">
        <v>50</v>
      </c>
      <c r="M26">
        <v>9424</v>
      </c>
      <c r="N26">
        <v>1645</v>
      </c>
      <c r="O26" s="1">
        <f t="shared" si="0"/>
        <v>0.17455432937181664</v>
      </c>
    </row>
    <row r="27" spans="1:15" x14ac:dyDescent="0.3">
      <c r="A27" s="2">
        <v>45901</v>
      </c>
      <c r="B27" t="s">
        <v>74</v>
      </c>
      <c r="C27">
        <v>4</v>
      </c>
      <c r="D27">
        <v>5</v>
      </c>
      <c r="E27">
        <v>10</v>
      </c>
      <c r="F27">
        <v>308.36</v>
      </c>
      <c r="G27">
        <v>3</v>
      </c>
      <c r="H27" s="1">
        <f xml:space="preserve"> IF(Historical_Sales[[#This Row],[Sessions - Total]]=0,0,Historical_Sales[[#This Row],[Units Ordered]]/Historical_Sales[[#This Row],[Sessions - Total]])</f>
        <v>2.5</v>
      </c>
      <c r="L27" s="5" t="s">
        <v>52</v>
      </c>
      <c r="M27">
        <v>10025</v>
      </c>
      <c r="N27">
        <v>1653</v>
      </c>
      <c r="O27" s="1">
        <f t="shared" si="0"/>
        <v>0.16488778054862843</v>
      </c>
    </row>
    <row r="28" spans="1:15" x14ac:dyDescent="0.3">
      <c r="A28" s="2">
        <v>45901</v>
      </c>
      <c r="B28" t="s">
        <v>76</v>
      </c>
      <c r="C28">
        <v>13</v>
      </c>
      <c r="D28">
        <v>22</v>
      </c>
      <c r="E28">
        <v>12</v>
      </c>
      <c r="F28">
        <v>322.11</v>
      </c>
      <c r="G28">
        <v>4</v>
      </c>
      <c r="H28" s="1">
        <f xml:space="preserve"> IF(Historical_Sales[[#This Row],[Sessions - Total]]=0,0,Historical_Sales[[#This Row],[Units Ordered]]/Historical_Sales[[#This Row],[Sessions - Total]])</f>
        <v>0.92307692307692313</v>
      </c>
      <c r="L28" s="5" t="s">
        <v>54</v>
      </c>
      <c r="M28">
        <v>4057</v>
      </c>
      <c r="N28">
        <v>583</v>
      </c>
      <c r="O28" s="1">
        <f t="shared" si="0"/>
        <v>0.14370224303672666</v>
      </c>
    </row>
    <row r="29" spans="1:15" x14ac:dyDescent="0.3">
      <c r="A29" s="2">
        <v>45901</v>
      </c>
      <c r="B29" t="s">
        <v>78</v>
      </c>
      <c r="C29">
        <v>7</v>
      </c>
      <c r="D29">
        <v>12</v>
      </c>
      <c r="E29">
        <v>1</v>
      </c>
      <c r="F29">
        <v>23.54</v>
      </c>
      <c r="G29">
        <v>1</v>
      </c>
      <c r="H29" s="1">
        <f xml:space="preserve"> IF(Historical_Sales[[#This Row],[Sessions - Total]]=0,0,Historical_Sales[[#This Row],[Units Ordered]]/Historical_Sales[[#This Row],[Sessions - Total]])</f>
        <v>0.14285714285714285</v>
      </c>
      <c r="L29" s="5" t="s">
        <v>56</v>
      </c>
      <c r="M29">
        <v>3084</v>
      </c>
      <c r="N29">
        <v>722</v>
      </c>
      <c r="O29" s="1">
        <f t="shared" si="0"/>
        <v>0.23411154345006485</v>
      </c>
    </row>
    <row r="30" spans="1:15" x14ac:dyDescent="0.3">
      <c r="A30" s="2">
        <v>45901</v>
      </c>
      <c r="B30" t="s">
        <v>80</v>
      </c>
      <c r="C30">
        <v>13</v>
      </c>
      <c r="D30">
        <v>17</v>
      </c>
      <c r="E30">
        <v>5</v>
      </c>
      <c r="F30">
        <v>179.78</v>
      </c>
      <c r="G30">
        <v>4</v>
      </c>
      <c r="H30" s="1">
        <f xml:space="preserve"> IF(Historical_Sales[[#This Row],[Sessions - Total]]=0,0,Historical_Sales[[#This Row],[Units Ordered]]/Historical_Sales[[#This Row],[Sessions - Total]])</f>
        <v>0.38461538461538464</v>
      </c>
      <c r="L30" s="5" t="s">
        <v>58</v>
      </c>
      <c r="M30">
        <v>3042</v>
      </c>
      <c r="N30">
        <v>661</v>
      </c>
      <c r="O30" s="1">
        <f t="shared" si="0"/>
        <v>0.2172912557527942</v>
      </c>
    </row>
    <row r="31" spans="1:15" x14ac:dyDescent="0.3">
      <c r="A31" s="2">
        <v>45901</v>
      </c>
      <c r="B31" t="s">
        <v>82</v>
      </c>
      <c r="C31">
        <v>17</v>
      </c>
      <c r="D31">
        <v>19</v>
      </c>
      <c r="E31">
        <v>3</v>
      </c>
      <c r="F31">
        <v>108.67</v>
      </c>
      <c r="G31">
        <v>2</v>
      </c>
      <c r="H31" s="1">
        <f xml:space="preserve"> IF(Historical_Sales[[#This Row],[Sessions - Total]]=0,0,Historical_Sales[[#This Row],[Units Ordered]]/Historical_Sales[[#This Row],[Sessions - Total]])</f>
        <v>0.17647058823529413</v>
      </c>
      <c r="L31" s="5" t="s">
        <v>60</v>
      </c>
      <c r="M31">
        <v>4106</v>
      </c>
      <c r="N31">
        <v>479</v>
      </c>
      <c r="O31" s="1">
        <f t="shared" si="0"/>
        <v>0.11665854846566001</v>
      </c>
    </row>
    <row r="32" spans="1:15" x14ac:dyDescent="0.3">
      <c r="A32" s="2">
        <v>45901</v>
      </c>
      <c r="B32" t="s">
        <v>84</v>
      </c>
      <c r="C32">
        <v>40</v>
      </c>
      <c r="D32">
        <v>59</v>
      </c>
      <c r="E32">
        <v>11</v>
      </c>
      <c r="F32">
        <v>339.23</v>
      </c>
      <c r="G32">
        <v>10</v>
      </c>
      <c r="H32" s="1">
        <f xml:space="preserve"> IF(Historical_Sales[[#This Row],[Sessions - Total]]=0,0,Historical_Sales[[#This Row],[Units Ordered]]/Historical_Sales[[#This Row],[Sessions - Total]])</f>
        <v>0.27500000000000002</v>
      </c>
      <c r="L32" s="5" t="s">
        <v>62</v>
      </c>
      <c r="M32">
        <v>9214</v>
      </c>
      <c r="N32">
        <v>4471</v>
      </c>
      <c r="O32" s="1">
        <f t="shared" si="0"/>
        <v>0.48523985239852396</v>
      </c>
    </row>
    <row r="33" spans="1:15" x14ac:dyDescent="0.3">
      <c r="A33" s="2">
        <v>45901</v>
      </c>
      <c r="B33" t="s">
        <v>88</v>
      </c>
      <c r="C33">
        <v>32</v>
      </c>
      <c r="D33">
        <v>42</v>
      </c>
      <c r="E33">
        <v>14</v>
      </c>
      <c r="F33">
        <v>423.64</v>
      </c>
      <c r="G33">
        <v>5</v>
      </c>
      <c r="H33" s="1">
        <f xml:space="preserve"> IF(Historical_Sales[[#This Row],[Sessions - Total]]=0,0,Historical_Sales[[#This Row],[Units Ordered]]/Historical_Sales[[#This Row],[Sessions - Total]])</f>
        <v>0.4375</v>
      </c>
      <c r="L33" s="5" t="s">
        <v>64</v>
      </c>
      <c r="M33">
        <v>2182</v>
      </c>
      <c r="N33">
        <v>1663</v>
      </c>
      <c r="O33" s="1">
        <f t="shared" si="0"/>
        <v>0.76214482126489458</v>
      </c>
    </row>
    <row r="34" spans="1:15" x14ac:dyDescent="0.3">
      <c r="A34" s="2">
        <v>45901</v>
      </c>
      <c r="B34" t="s">
        <v>90</v>
      </c>
      <c r="C34">
        <v>6</v>
      </c>
      <c r="D34">
        <v>10</v>
      </c>
      <c r="E34">
        <v>4</v>
      </c>
      <c r="F34">
        <v>109.97</v>
      </c>
      <c r="G34">
        <v>3</v>
      </c>
      <c r="H34" s="1">
        <f xml:space="preserve"> IF(Historical_Sales[[#This Row],[Sessions - Total]]=0,0,Historical_Sales[[#This Row],[Units Ordered]]/Historical_Sales[[#This Row],[Sessions - Total]])</f>
        <v>0.66666666666666663</v>
      </c>
      <c r="L34" s="5" t="s">
        <v>66</v>
      </c>
      <c r="M34">
        <v>1931</v>
      </c>
      <c r="N34">
        <v>1257</v>
      </c>
      <c r="O34" s="1">
        <f t="shared" si="0"/>
        <v>0.65095805282237185</v>
      </c>
    </row>
    <row r="35" spans="1:15" x14ac:dyDescent="0.3">
      <c r="A35" s="2">
        <v>45901</v>
      </c>
      <c r="B35" t="s">
        <v>92</v>
      </c>
      <c r="C35">
        <v>22</v>
      </c>
      <c r="D35">
        <v>24</v>
      </c>
      <c r="E35">
        <v>6</v>
      </c>
      <c r="F35">
        <v>140.02000000000001</v>
      </c>
      <c r="G35">
        <v>5</v>
      </c>
      <c r="H35" s="1">
        <f xml:space="preserve"> IF(Historical_Sales[[#This Row],[Sessions - Total]]=0,0,Historical_Sales[[#This Row],[Units Ordered]]/Historical_Sales[[#This Row],[Sessions - Total]])</f>
        <v>0.27272727272727271</v>
      </c>
      <c r="L35" s="5" t="s">
        <v>68</v>
      </c>
      <c r="M35">
        <v>4178</v>
      </c>
      <c r="N35">
        <v>2480</v>
      </c>
      <c r="O35" s="1">
        <f t="shared" si="0"/>
        <v>0.59358544758257537</v>
      </c>
    </row>
    <row r="36" spans="1:15" x14ac:dyDescent="0.3">
      <c r="A36" s="2">
        <v>45901</v>
      </c>
      <c r="B36" t="s">
        <v>94</v>
      </c>
      <c r="C36">
        <v>23</v>
      </c>
      <c r="D36">
        <v>29</v>
      </c>
      <c r="E36">
        <v>23</v>
      </c>
      <c r="F36">
        <v>1815.8</v>
      </c>
      <c r="G36">
        <v>11</v>
      </c>
      <c r="H36" s="1">
        <f xml:space="preserve"> IF(Historical_Sales[[#This Row],[Sessions - Total]]=0,0,Historical_Sales[[#This Row],[Units Ordered]]/Historical_Sales[[#This Row],[Sessions - Total]])</f>
        <v>1</v>
      </c>
      <c r="L36" s="5" t="s">
        <v>70</v>
      </c>
      <c r="M36">
        <v>4150</v>
      </c>
      <c r="N36">
        <v>1519</v>
      </c>
      <c r="O36" s="1">
        <f t="shared" si="0"/>
        <v>0.36602409638554217</v>
      </c>
    </row>
    <row r="37" spans="1:15" x14ac:dyDescent="0.3">
      <c r="A37" s="2">
        <v>45901</v>
      </c>
      <c r="B37" t="s">
        <v>96</v>
      </c>
      <c r="C37">
        <v>15</v>
      </c>
      <c r="D37">
        <v>23</v>
      </c>
      <c r="E37">
        <v>17</v>
      </c>
      <c r="F37">
        <v>1209.1300000000001</v>
      </c>
      <c r="G37">
        <v>6</v>
      </c>
      <c r="H37" s="1">
        <f xml:space="preserve"> IF(Historical_Sales[[#This Row],[Sessions - Total]]=0,0,Historical_Sales[[#This Row],[Units Ordered]]/Historical_Sales[[#This Row],[Sessions - Total]])</f>
        <v>1.1333333333333333</v>
      </c>
      <c r="L37" s="5" t="s">
        <v>72</v>
      </c>
      <c r="M37">
        <v>2755</v>
      </c>
      <c r="N37">
        <v>688</v>
      </c>
      <c r="O37" s="1">
        <f t="shared" si="0"/>
        <v>0.24972776769509983</v>
      </c>
    </row>
    <row r="38" spans="1:15" x14ac:dyDescent="0.3">
      <c r="A38" s="2">
        <v>45901</v>
      </c>
      <c r="B38" t="s">
        <v>98</v>
      </c>
      <c r="C38">
        <v>16</v>
      </c>
      <c r="D38">
        <v>24</v>
      </c>
      <c r="E38">
        <v>1</v>
      </c>
      <c r="F38">
        <v>15.88</v>
      </c>
      <c r="G38">
        <v>1</v>
      </c>
      <c r="H38" s="1">
        <f xml:space="preserve"> IF(Historical_Sales[[#This Row],[Sessions - Total]]=0,0,Historical_Sales[[#This Row],[Units Ordered]]/Historical_Sales[[#This Row],[Sessions - Total]])</f>
        <v>6.25E-2</v>
      </c>
      <c r="L38" s="5" t="s">
        <v>74</v>
      </c>
      <c r="M38">
        <v>1166</v>
      </c>
      <c r="N38">
        <v>355</v>
      </c>
      <c r="O38" s="1">
        <f t="shared" si="0"/>
        <v>0.30445969125214406</v>
      </c>
    </row>
    <row r="39" spans="1:15" x14ac:dyDescent="0.3">
      <c r="A39" s="2">
        <v>45901</v>
      </c>
      <c r="B39" t="s">
        <v>102</v>
      </c>
      <c r="C39">
        <v>10</v>
      </c>
      <c r="D39">
        <v>14</v>
      </c>
      <c r="E39">
        <v>1</v>
      </c>
      <c r="F39">
        <v>24.74</v>
      </c>
      <c r="G39">
        <v>1</v>
      </c>
      <c r="H39" s="1">
        <f xml:space="preserve"> IF(Historical_Sales[[#This Row],[Sessions - Total]]=0,0,Historical_Sales[[#This Row],[Units Ordered]]/Historical_Sales[[#This Row],[Sessions - Total]])</f>
        <v>0.1</v>
      </c>
      <c r="L39" s="5" t="s">
        <v>76</v>
      </c>
      <c r="M39">
        <v>1133</v>
      </c>
      <c r="N39">
        <v>533</v>
      </c>
      <c r="O39" s="1">
        <f t="shared" si="0"/>
        <v>0.47043248014121802</v>
      </c>
    </row>
    <row r="40" spans="1:15" x14ac:dyDescent="0.3">
      <c r="A40" s="2">
        <v>45901</v>
      </c>
      <c r="B40" t="s">
        <v>106</v>
      </c>
      <c r="C40">
        <v>5</v>
      </c>
      <c r="D40">
        <v>6</v>
      </c>
      <c r="E40">
        <v>2</v>
      </c>
      <c r="F40">
        <v>140.76</v>
      </c>
      <c r="G40">
        <v>2</v>
      </c>
      <c r="H40" s="1">
        <f xml:space="preserve"> IF(Historical_Sales[[#This Row],[Sessions - Total]]=0,0,Historical_Sales[[#This Row],[Units Ordered]]/Historical_Sales[[#This Row],[Sessions - Total]])</f>
        <v>0.4</v>
      </c>
      <c r="L40" s="5" t="s">
        <v>78</v>
      </c>
      <c r="M40">
        <v>927</v>
      </c>
      <c r="N40">
        <v>388</v>
      </c>
      <c r="O40" s="1">
        <f t="shared" si="0"/>
        <v>0.418554476806904</v>
      </c>
    </row>
    <row r="41" spans="1:15" x14ac:dyDescent="0.3">
      <c r="A41" s="2">
        <v>45901</v>
      </c>
      <c r="B41" t="s">
        <v>108</v>
      </c>
      <c r="C41">
        <v>7</v>
      </c>
      <c r="D41">
        <v>9</v>
      </c>
      <c r="E41">
        <v>6</v>
      </c>
      <c r="F41">
        <v>472.7</v>
      </c>
      <c r="G41">
        <v>1</v>
      </c>
      <c r="H41" s="1">
        <f xml:space="preserve"> IF(Historical_Sales[[#This Row],[Sessions - Total]]=0,0,Historical_Sales[[#This Row],[Units Ordered]]/Historical_Sales[[#This Row],[Sessions - Total]])</f>
        <v>0.8571428571428571</v>
      </c>
      <c r="L41" s="5" t="s">
        <v>80</v>
      </c>
      <c r="M41">
        <v>1610</v>
      </c>
      <c r="N41">
        <v>1001</v>
      </c>
      <c r="O41" s="1">
        <f t="shared" si="0"/>
        <v>0.62173913043478257</v>
      </c>
    </row>
    <row r="42" spans="1:15" x14ac:dyDescent="0.3">
      <c r="A42" s="2">
        <v>45902</v>
      </c>
      <c r="B42" t="s">
        <v>11</v>
      </c>
      <c r="C42">
        <v>22</v>
      </c>
      <c r="D42">
        <v>27</v>
      </c>
      <c r="E42">
        <v>9</v>
      </c>
      <c r="F42">
        <v>355.2</v>
      </c>
      <c r="G42">
        <v>8</v>
      </c>
      <c r="H42" s="1">
        <f xml:space="preserve"> IF(Historical_Sales[[#This Row],[Sessions - Total]]=0,0,Historical_Sales[[#This Row],[Units Ordered]]/Historical_Sales[[#This Row],[Sessions - Total]])</f>
        <v>0.40909090909090912</v>
      </c>
      <c r="L42" s="5" t="s">
        <v>82</v>
      </c>
      <c r="M42">
        <v>1039</v>
      </c>
      <c r="N42">
        <v>417</v>
      </c>
      <c r="O42" s="1">
        <f t="shared" si="0"/>
        <v>0.40134744947064482</v>
      </c>
    </row>
    <row r="43" spans="1:15" x14ac:dyDescent="0.3">
      <c r="A43" s="2">
        <v>45902</v>
      </c>
      <c r="B43" t="s">
        <v>15</v>
      </c>
      <c r="C43">
        <v>12</v>
      </c>
      <c r="D43">
        <v>14</v>
      </c>
      <c r="E43">
        <v>3</v>
      </c>
      <c r="F43">
        <v>113.62</v>
      </c>
      <c r="G43">
        <v>3</v>
      </c>
      <c r="H43" s="1">
        <f xml:space="preserve"> IF(Historical_Sales[[#This Row],[Sessions - Total]]=0,0,Historical_Sales[[#This Row],[Units Ordered]]/Historical_Sales[[#This Row],[Sessions - Total]])</f>
        <v>0.25</v>
      </c>
      <c r="L43" s="5" t="s">
        <v>84</v>
      </c>
      <c r="M43">
        <v>8393</v>
      </c>
      <c r="N43">
        <v>2255</v>
      </c>
      <c r="O43" s="1">
        <f t="shared" si="0"/>
        <v>0.26867627785058978</v>
      </c>
    </row>
    <row r="44" spans="1:15" x14ac:dyDescent="0.3">
      <c r="A44" s="2">
        <v>45902</v>
      </c>
      <c r="B44" t="s">
        <v>17</v>
      </c>
      <c r="C44">
        <v>8</v>
      </c>
      <c r="D44">
        <v>14</v>
      </c>
      <c r="E44">
        <v>2</v>
      </c>
      <c r="F44">
        <v>73.239999999999995</v>
      </c>
      <c r="G44">
        <v>2</v>
      </c>
      <c r="H44" s="1">
        <f xml:space="preserve"> IF(Historical_Sales[[#This Row],[Sessions - Total]]=0,0,Historical_Sales[[#This Row],[Units Ordered]]/Historical_Sales[[#This Row],[Sessions - Total]])</f>
        <v>0.25</v>
      </c>
      <c r="L44" s="5" t="s">
        <v>86</v>
      </c>
      <c r="M44">
        <v>845</v>
      </c>
      <c r="N44">
        <v>252</v>
      </c>
      <c r="O44" s="1">
        <f t="shared" si="0"/>
        <v>0.29822485207100591</v>
      </c>
    </row>
    <row r="45" spans="1:15" x14ac:dyDescent="0.3">
      <c r="A45" s="2">
        <v>45902</v>
      </c>
      <c r="B45" t="s">
        <v>19</v>
      </c>
      <c r="C45">
        <v>3</v>
      </c>
      <c r="D45">
        <v>5</v>
      </c>
      <c r="E45">
        <v>1</v>
      </c>
      <c r="F45">
        <v>28.99</v>
      </c>
      <c r="G45">
        <v>1</v>
      </c>
      <c r="H45" s="1">
        <f xml:space="preserve"> IF(Historical_Sales[[#This Row],[Sessions - Total]]=0,0,Historical_Sales[[#This Row],[Units Ordered]]/Historical_Sales[[#This Row],[Sessions - Total]])</f>
        <v>0.33333333333333331</v>
      </c>
      <c r="L45" s="5" t="s">
        <v>88</v>
      </c>
      <c r="M45">
        <v>4840</v>
      </c>
      <c r="N45">
        <v>1578</v>
      </c>
      <c r="O45" s="1">
        <f t="shared" si="0"/>
        <v>0.32603305785123965</v>
      </c>
    </row>
    <row r="46" spans="1:15" x14ac:dyDescent="0.3">
      <c r="A46" s="2">
        <v>45902</v>
      </c>
      <c r="B46" t="s">
        <v>26</v>
      </c>
      <c r="C46">
        <v>30</v>
      </c>
      <c r="D46">
        <v>54</v>
      </c>
      <c r="E46">
        <v>4</v>
      </c>
      <c r="F46">
        <v>150.16</v>
      </c>
      <c r="G46">
        <v>3</v>
      </c>
      <c r="H46" s="1">
        <f xml:space="preserve"> IF(Historical_Sales[[#This Row],[Sessions - Total]]=0,0,Historical_Sales[[#This Row],[Units Ordered]]/Historical_Sales[[#This Row],[Sessions - Total]])</f>
        <v>0.13333333333333333</v>
      </c>
      <c r="L46" s="5" t="s">
        <v>90</v>
      </c>
      <c r="M46">
        <v>929</v>
      </c>
      <c r="N46">
        <v>282</v>
      </c>
      <c r="O46" s="1">
        <f t="shared" si="0"/>
        <v>0.30355220667384286</v>
      </c>
    </row>
    <row r="47" spans="1:15" x14ac:dyDescent="0.3">
      <c r="A47" s="2">
        <v>45902</v>
      </c>
      <c r="B47" t="s">
        <v>30</v>
      </c>
      <c r="C47">
        <v>15</v>
      </c>
      <c r="D47">
        <v>16</v>
      </c>
      <c r="E47">
        <v>1</v>
      </c>
      <c r="F47">
        <v>18.100000000000001</v>
      </c>
      <c r="G47">
        <v>1</v>
      </c>
      <c r="H47" s="1">
        <f xml:space="preserve"> IF(Historical_Sales[[#This Row],[Sessions - Total]]=0,0,Historical_Sales[[#This Row],[Units Ordered]]/Historical_Sales[[#This Row],[Sessions - Total]])</f>
        <v>6.6666666666666666E-2</v>
      </c>
      <c r="L47" s="5" t="s">
        <v>92</v>
      </c>
      <c r="M47">
        <v>1767</v>
      </c>
      <c r="N47">
        <v>883</v>
      </c>
      <c r="O47" s="1">
        <f t="shared" si="0"/>
        <v>0.49971703452178834</v>
      </c>
    </row>
    <row r="48" spans="1:15" x14ac:dyDescent="0.3">
      <c r="A48" s="2">
        <v>45902</v>
      </c>
      <c r="B48" t="s">
        <v>32</v>
      </c>
      <c r="C48">
        <v>12</v>
      </c>
      <c r="D48">
        <v>14</v>
      </c>
      <c r="E48">
        <v>1</v>
      </c>
      <c r="F48">
        <v>23.71</v>
      </c>
      <c r="G48">
        <v>1</v>
      </c>
      <c r="H48" s="1">
        <f xml:space="preserve"> IF(Historical_Sales[[#This Row],[Sessions - Total]]=0,0,Historical_Sales[[#This Row],[Units Ordered]]/Historical_Sales[[#This Row],[Sessions - Total]])</f>
        <v>8.3333333333333329E-2</v>
      </c>
      <c r="L48" s="5" t="s">
        <v>94</v>
      </c>
      <c r="M48">
        <v>2046</v>
      </c>
      <c r="N48">
        <v>1613</v>
      </c>
      <c r="O48" s="1">
        <f t="shared" si="0"/>
        <v>0.78836754643206253</v>
      </c>
    </row>
    <row r="49" spans="1:15" x14ac:dyDescent="0.3">
      <c r="A49" s="2">
        <v>45902</v>
      </c>
      <c r="B49" t="s">
        <v>34</v>
      </c>
      <c r="C49">
        <v>15</v>
      </c>
      <c r="D49">
        <v>33</v>
      </c>
      <c r="E49">
        <v>7</v>
      </c>
      <c r="F49">
        <v>132.34</v>
      </c>
      <c r="G49">
        <v>3</v>
      </c>
      <c r="H49" s="1">
        <f xml:space="preserve"> IF(Historical_Sales[[#This Row],[Sessions - Total]]=0,0,Historical_Sales[[#This Row],[Units Ordered]]/Historical_Sales[[#This Row],[Sessions - Total]])</f>
        <v>0.46666666666666667</v>
      </c>
      <c r="L49" s="5" t="s">
        <v>96</v>
      </c>
      <c r="M49">
        <v>1967</v>
      </c>
      <c r="N49">
        <v>1267</v>
      </c>
      <c r="O49" s="1">
        <f t="shared" si="0"/>
        <v>0.64412811387900359</v>
      </c>
    </row>
    <row r="50" spans="1:15" x14ac:dyDescent="0.3">
      <c r="A50" s="2">
        <v>45902</v>
      </c>
      <c r="B50" t="s">
        <v>36</v>
      </c>
      <c r="C50">
        <v>9</v>
      </c>
      <c r="D50">
        <v>14</v>
      </c>
      <c r="E50">
        <v>2</v>
      </c>
      <c r="F50">
        <v>39.51</v>
      </c>
      <c r="G50">
        <v>2</v>
      </c>
      <c r="H50" s="1">
        <f xml:space="preserve"> IF(Historical_Sales[[#This Row],[Sessions - Total]]=0,0,Historical_Sales[[#This Row],[Units Ordered]]/Historical_Sales[[#This Row],[Sessions - Total]])</f>
        <v>0.22222222222222221</v>
      </c>
      <c r="L50" s="5" t="s">
        <v>98</v>
      </c>
      <c r="M50">
        <v>1404</v>
      </c>
      <c r="N50">
        <v>207</v>
      </c>
      <c r="O50" s="1">
        <f t="shared" si="0"/>
        <v>0.14743589743589744</v>
      </c>
    </row>
    <row r="51" spans="1:15" x14ac:dyDescent="0.3">
      <c r="A51" s="2">
        <v>45902</v>
      </c>
      <c r="B51" t="s">
        <v>38</v>
      </c>
      <c r="C51">
        <v>14</v>
      </c>
      <c r="D51">
        <v>19</v>
      </c>
      <c r="E51">
        <v>8</v>
      </c>
      <c r="F51">
        <v>193.75</v>
      </c>
      <c r="G51">
        <v>8</v>
      </c>
      <c r="H51" s="1">
        <f xml:space="preserve"> IF(Historical_Sales[[#This Row],[Sessions - Total]]=0,0,Historical_Sales[[#This Row],[Units Ordered]]/Historical_Sales[[#This Row],[Sessions - Total]])</f>
        <v>0.5714285714285714</v>
      </c>
      <c r="L51" s="5" t="s">
        <v>100</v>
      </c>
      <c r="M51">
        <v>949</v>
      </c>
      <c r="N51">
        <v>135</v>
      </c>
      <c r="O51" s="1">
        <f t="shared" si="0"/>
        <v>0.14225500526870391</v>
      </c>
    </row>
    <row r="52" spans="1:15" x14ac:dyDescent="0.3">
      <c r="A52" s="2">
        <v>45902</v>
      </c>
      <c r="B52" t="s">
        <v>40</v>
      </c>
      <c r="C52">
        <v>34</v>
      </c>
      <c r="D52">
        <v>46</v>
      </c>
      <c r="E52">
        <v>7</v>
      </c>
      <c r="F52">
        <v>199.75</v>
      </c>
      <c r="G52">
        <v>6</v>
      </c>
      <c r="H52" s="1">
        <f xml:space="preserve"> IF(Historical_Sales[[#This Row],[Sessions - Total]]=0,0,Historical_Sales[[#This Row],[Units Ordered]]/Historical_Sales[[#This Row],[Sessions - Total]])</f>
        <v>0.20588235294117646</v>
      </c>
      <c r="L52" s="5" t="s">
        <v>102</v>
      </c>
      <c r="M52">
        <v>842</v>
      </c>
      <c r="N52">
        <v>358</v>
      </c>
      <c r="O52" s="1">
        <f t="shared" si="0"/>
        <v>0.42517814726840852</v>
      </c>
    </row>
    <row r="53" spans="1:15" x14ac:dyDescent="0.3">
      <c r="A53" s="2">
        <v>45902</v>
      </c>
      <c r="B53" t="s">
        <v>42</v>
      </c>
      <c r="C53">
        <v>94</v>
      </c>
      <c r="D53">
        <v>127</v>
      </c>
      <c r="E53">
        <v>20</v>
      </c>
      <c r="F53">
        <v>465.56</v>
      </c>
      <c r="G53">
        <v>20</v>
      </c>
      <c r="H53" s="1">
        <f xml:space="preserve"> IF(Historical_Sales[[#This Row],[Sessions - Total]]=0,0,Historical_Sales[[#This Row],[Units Ordered]]/Historical_Sales[[#This Row],[Sessions - Total]])</f>
        <v>0.21276595744680851</v>
      </c>
      <c r="L53" s="5" t="s">
        <v>104</v>
      </c>
      <c r="M53">
        <v>593</v>
      </c>
      <c r="N53">
        <v>173</v>
      </c>
      <c r="O53" s="1">
        <f t="shared" si="0"/>
        <v>0.29173693086003372</v>
      </c>
    </row>
    <row r="54" spans="1:15" x14ac:dyDescent="0.3">
      <c r="A54" s="2">
        <v>45902</v>
      </c>
      <c r="B54" t="s">
        <v>44</v>
      </c>
      <c r="C54">
        <v>24</v>
      </c>
      <c r="D54">
        <v>29</v>
      </c>
      <c r="E54">
        <v>5</v>
      </c>
      <c r="F54">
        <v>107.18</v>
      </c>
      <c r="G54">
        <v>5</v>
      </c>
      <c r="H54" s="1">
        <f xml:space="preserve"> IF(Historical_Sales[[#This Row],[Sessions - Total]]=0,0,Historical_Sales[[#This Row],[Units Ordered]]/Historical_Sales[[#This Row],[Sessions - Total]])</f>
        <v>0.20833333333333334</v>
      </c>
      <c r="L54" s="5" t="s">
        <v>106</v>
      </c>
      <c r="M54">
        <v>635</v>
      </c>
      <c r="N54">
        <v>306</v>
      </c>
      <c r="O54" s="1">
        <f t="shared" si="0"/>
        <v>0.48188976377952758</v>
      </c>
    </row>
    <row r="55" spans="1:15" x14ac:dyDescent="0.3">
      <c r="A55" s="2">
        <v>45902</v>
      </c>
      <c r="B55" t="s">
        <v>46</v>
      </c>
      <c r="C55">
        <v>35</v>
      </c>
      <c r="D55">
        <v>44</v>
      </c>
      <c r="E55">
        <v>2</v>
      </c>
      <c r="F55">
        <v>58.77</v>
      </c>
      <c r="G55">
        <v>2</v>
      </c>
      <c r="H55" s="1">
        <f xml:space="preserve"> IF(Historical_Sales[[#This Row],[Sessions - Total]]=0,0,Historical_Sales[[#This Row],[Units Ordered]]/Historical_Sales[[#This Row],[Sessions - Total]])</f>
        <v>5.7142857142857141E-2</v>
      </c>
      <c r="L55" s="5" t="s">
        <v>108</v>
      </c>
      <c r="M55">
        <v>751</v>
      </c>
      <c r="N55">
        <v>288</v>
      </c>
      <c r="O55" s="1">
        <f t="shared" si="0"/>
        <v>0.38348868175765644</v>
      </c>
    </row>
    <row r="56" spans="1:15" x14ac:dyDescent="0.3">
      <c r="A56" s="2">
        <v>45902</v>
      </c>
      <c r="B56" t="s">
        <v>48</v>
      </c>
      <c r="C56">
        <v>22</v>
      </c>
      <c r="D56">
        <v>38</v>
      </c>
      <c r="E56">
        <v>16</v>
      </c>
      <c r="F56">
        <v>457.94</v>
      </c>
      <c r="G56">
        <v>5</v>
      </c>
      <c r="H56" s="1">
        <f xml:space="preserve"> IF(Historical_Sales[[#This Row],[Sessions - Total]]=0,0,Historical_Sales[[#This Row],[Units Ordered]]/Historical_Sales[[#This Row],[Sessions - Total]])</f>
        <v>0.72727272727272729</v>
      </c>
      <c r="L56" s="5" t="s">
        <v>110</v>
      </c>
      <c r="M56">
        <v>2191</v>
      </c>
      <c r="N56">
        <v>380</v>
      </c>
      <c r="O56" s="1">
        <f t="shared" si="0"/>
        <v>0.17343678685531722</v>
      </c>
    </row>
    <row r="57" spans="1:15" x14ac:dyDescent="0.3">
      <c r="A57" s="2">
        <v>45902</v>
      </c>
      <c r="B57" t="s">
        <v>50</v>
      </c>
      <c r="C57">
        <v>112</v>
      </c>
      <c r="D57">
        <v>150</v>
      </c>
      <c r="E57">
        <v>20</v>
      </c>
      <c r="F57">
        <v>790.72</v>
      </c>
      <c r="G57">
        <v>20</v>
      </c>
      <c r="H57" s="1">
        <f xml:space="preserve"> IF(Historical_Sales[[#This Row],[Sessions - Total]]=0,0,Historical_Sales[[#This Row],[Units Ordered]]/Historical_Sales[[#This Row],[Sessions - Total]])</f>
        <v>0.17857142857142858</v>
      </c>
      <c r="L57" s="5" t="s">
        <v>112</v>
      </c>
      <c r="M57">
        <v>1803</v>
      </c>
      <c r="N57">
        <v>361</v>
      </c>
      <c r="O57" s="1">
        <f t="shared" si="0"/>
        <v>0.2002218524681087</v>
      </c>
    </row>
    <row r="58" spans="1:15" x14ac:dyDescent="0.3">
      <c r="A58" s="2">
        <v>45902</v>
      </c>
      <c r="B58" t="s">
        <v>52</v>
      </c>
      <c r="C58">
        <v>64</v>
      </c>
      <c r="D58">
        <v>78</v>
      </c>
      <c r="E58">
        <v>18</v>
      </c>
      <c r="F58">
        <v>237</v>
      </c>
      <c r="G58">
        <v>17</v>
      </c>
      <c r="H58" s="1">
        <f xml:space="preserve"> IF(Historical_Sales[[#This Row],[Sessions - Total]]=0,0,Historical_Sales[[#This Row],[Units Ordered]]/Historical_Sales[[#This Row],[Sessions - Total]])</f>
        <v>0.28125</v>
      </c>
      <c r="L58" s="5" t="s">
        <v>247</v>
      </c>
      <c r="M58">
        <v>136799</v>
      </c>
      <c r="N58">
        <v>40234</v>
      </c>
      <c r="O58" s="1">
        <f t="shared" si="0"/>
        <v>0.29411033706386741</v>
      </c>
    </row>
    <row r="59" spans="1:15" x14ac:dyDescent="0.3">
      <c r="A59" s="2">
        <v>45902</v>
      </c>
      <c r="B59" t="s">
        <v>52</v>
      </c>
      <c r="C59">
        <v>4</v>
      </c>
      <c r="D59">
        <v>5</v>
      </c>
      <c r="E59">
        <v>1</v>
      </c>
      <c r="F59">
        <v>19.45</v>
      </c>
      <c r="G59">
        <v>1</v>
      </c>
      <c r="H59" s="1">
        <f xml:space="preserve"> IF(Historical_Sales[[#This Row],[Sessions - Total]]=0,0,Historical_Sales[[#This Row],[Units Ordered]]/Historical_Sales[[#This Row],[Sessions - Total]])</f>
        <v>0.25</v>
      </c>
    </row>
    <row r="60" spans="1:15" x14ac:dyDescent="0.3">
      <c r="A60" s="2">
        <v>45902</v>
      </c>
      <c r="B60" t="s">
        <v>54</v>
      </c>
      <c r="C60">
        <v>52</v>
      </c>
      <c r="D60">
        <v>67</v>
      </c>
      <c r="E60">
        <v>3</v>
      </c>
      <c r="F60">
        <v>62.65</v>
      </c>
      <c r="G60">
        <v>3</v>
      </c>
      <c r="H60" s="1">
        <f xml:space="preserve"> IF(Historical_Sales[[#This Row],[Sessions - Total]]=0,0,Historical_Sales[[#This Row],[Units Ordered]]/Historical_Sales[[#This Row],[Sessions - Total]])</f>
        <v>5.7692307692307696E-2</v>
      </c>
    </row>
    <row r="61" spans="1:15" x14ac:dyDescent="0.3">
      <c r="A61" s="2">
        <v>45902</v>
      </c>
      <c r="B61" t="s">
        <v>56</v>
      </c>
      <c r="C61">
        <v>31</v>
      </c>
      <c r="D61">
        <v>43</v>
      </c>
      <c r="E61">
        <v>7</v>
      </c>
      <c r="F61">
        <v>156.94999999999999</v>
      </c>
      <c r="G61">
        <v>3</v>
      </c>
      <c r="H61" s="1">
        <f xml:space="preserve"> IF(Historical_Sales[[#This Row],[Sessions - Total]]=0,0,Historical_Sales[[#This Row],[Units Ordered]]/Historical_Sales[[#This Row],[Sessions - Total]])</f>
        <v>0.22580645161290322</v>
      </c>
    </row>
    <row r="62" spans="1:15" x14ac:dyDescent="0.3">
      <c r="A62" s="2">
        <v>45902</v>
      </c>
      <c r="B62" t="s">
        <v>58</v>
      </c>
      <c r="C62">
        <v>9</v>
      </c>
      <c r="D62">
        <v>10</v>
      </c>
      <c r="E62">
        <v>3</v>
      </c>
      <c r="F62">
        <v>37.83</v>
      </c>
      <c r="G62">
        <v>3</v>
      </c>
      <c r="H62" s="1">
        <f xml:space="preserve"> IF(Historical_Sales[[#This Row],[Sessions - Total]]=0,0,Historical_Sales[[#This Row],[Units Ordered]]/Historical_Sales[[#This Row],[Sessions - Total]])</f>
        <v>0.33333333333333331</v>
      </c>
    </row>
    <row r="63" spans="1:15" x14ac:dyDescent="0.3">
      <c r="A63" s="2">
        <v>45902</v>
      </c>
      <c r="B63" t="s">
        <v>60</v>
      </c>
      <c r="C63">
        <v>21</v>
      </c>
      <c r="D63">
        <v>23</v>
      </c>
      <c r="E63">
        <v>4</v>
      </c>
      <c r="F63">
        <v>80.14</v>
      </c>
      <c r="G63">
        <v>4</v>
      </c>
      <c r="H63" s="1">
        <f xml:space="preserve"> IF(Historical_Sales[[#This Row],[Sessions - Total]]=0,0,Historical_Sales[[#This Row],[Units Ordered]]/Historical_Sales[[#This Row],[Sessions - Total]])</f>
        <v>0.19047619047619047</v>
      </c>
    </row>
    <row r="64" spans="1:15" x14ac:dyDescent="0.3">
      <c r="A64" s="2">
        <v>45902</v>
      </c>
      <c r="B64" t="s">
        <v>62</v>
      </c>
      <c r="C64">
        <v>81</v>
      </c>
      <c r="D64">
        <v>120</v>
      </c>
      <c r="E64">
        <v>24</v>
      </c>
      <c r="F64">
        <v>877.98</v>
      </c>
      <c r="G64">
        <v>19</v>
      </c>
      <c r="H64" s="1">
        <f xml:space="preserve"> IF(Historical_Sales[[#This Row],[Sessions - Total]]=0,0,Historical_Sales[[#This Row],[Units Ordered]]/Historical_Sales[[#This Row],[Sessions - Total]])</f>
        <v>0.29629629629629628</v>
      </c>
    </row>
    <row r="65" spans="1:8" x14ac:dyDescent="0.3">
      <c r="A65" s="2">
        <v>45902</v>
      </c>
      <c r="B65" t="s">
        <v>64</v>
      </c>
      <c r="C65">
        <v>29</v>
      </c>
      <c r="D65">
        <v>41</v>
      </c>
      <c r="E65">
        <v>25</v>
      </c>
      <c r="F65">
        <v>780.99</v>
      </c>
      <c r="G65">
        <v>10</v>
      </c>
      <c r="H65" s="1">
        <f xml:space="preserve"> IF(Historical_Sales[[#This Row],[Sessions - Total]]=0,0,Historical_Sales[[#This Row],[Units Ordered]]/Historical_Sales[[#This Row],[Sessions - Total]])</f>
        <v>0.86206896551724133</v>
      </c>
    </row>
    <row r="66" spans="1:8" x14ac:dyDescent="0.3">
      <c r="A66" s="2">
        <v>45902</v>
      </c>
      <c r="B66" t="s">
        <v>66</v>
      </c>
      <c r="C66">
        <v>22</v>
      </c>
      <c r="D66">
        <v>28</v>
      </c>
      <c r="E66">
        <v>11</v>
      </c>
      <c r="F66">
        <v>346.83</v>
      </c>
      <c r="G66">
        <v>9</v>
      </c>
      <c r="H66" s="1">
        <f xml:space="preserve"> IF(Historical_Sales[[#This Row],[Sessions - Total]]=0,0,Historical_Sales[[#This Row],[Units Ordered]]/Historical_Sales[[#This Row],[Sessions - Total]])</f>
        <v>0.5</v>
      </c>
    </row>
    <row r="67" spans="1:8" x14ac:dyDescent="0.3">
      <c r="A67" s="2">
        <v>45902</v>
      </c>
      <c r="B67" t="s">
        <v>68</v>
      </c>
      <c r="C67">
        <v>44</v>
      </c>
      <c r="D67">
        <v>58</v>
      </c>
      <c r="E67">
        <v>17</v>
      </c>
      <c r="F67">
        <v>447.41</v>
      </c>
      <c r="G67">
        <v>10</v>
      </c>
      <c r="H67" s="1">
        <f xml:space="preserve"> IF(Historical_Sales[[#This Row],[Sessions - Total]]=0,0,Historical_Sales[[#This Row],[Units Ordered]]/Historical_Sales[[#This Row],[Sessions - Total]])</f>
        <v>0.38636363636363635</v>
      </c>
    </row>
    <row r="68" spans="1:8" x14ac:dyDescent="0.3">
      <c r="A68" s="2">
        <v>45902</v>
      </c>
      <c r="B68" t="s">
        <v>70</v>
      </c>
      <c r="C68">
        <v>61</v>
      </c>
      <c r="D68">
        <v>83</v>
      </c>
      <c r="E68">
        <v>30</v>
      </c>
      <c r="F68">
        <v>682.68</v>
      </c>
      <c r="G68">
        <v>22</v>
      </c>
      <c r="H68" s="1">
        <f xml:space="preserve"> IF(Historical_Sales[[#This Row],[Sessions - Total]]=0,0,Historical_Sales[[#This Row],[Units Ordered]]/Historical_Sales[[#This Row],[Sessions - Total]])</f>
        <v>0.49180327868852458</v>
      </c>
    </row>
    <row r="69" spans="1:8" x14ac:dyDescent="0.3">
      <c r="A69" s="2">
        <v>45902</v>
      </c>
      <c r="B69" t="s">
        <v>72</v>
      </c>
      <c r="C69">
        <v>29</v>
      </c>
      <c r="D69">
        <v>45</v>
      </c>
      <c r="E69">
        <v>12</v>
      </c>
      <c r="F69">
        <v>435.22</v>
      </c>
      <c r="G69">
        <v>8</v>
      </c>
      <c r="H69" s="1">
        <f xml:space="preserve"> IF(Historical_Sales[[#This Row],[Sessions - Total]]=0,0,Historical_Sales[[#This Row],[Units Ordered]]/Historical_Sales[[#This Row],[Sessions - Total]])</f>
        <v>0.41379310344827586</v>
      </c>
    </row>
    <row r="70" spans="1:8" x14ac:dyDescent="0.3">
      <c r="A70" s="2">
        <v>45902</v>
      </c>
      <c r="B70" t="s">
        <v>74</v>
      </c>
      <c r="C70">
        <v>6</v>
      </c>
      <c r="D70">
        <v>9</v>
      </c>
      <c r="E70">
        <v>4</v>
      </c>
      <c r="F70">
        <v>124.09</v>
      </c>
      <c r="G70">
        <v>2</v>
      </c>
      <c r="H70" s="1">
        <f xml:space="preserve"> IF(Historical_Sales[[#This Row],[Sessions - Total]]=0,0,Historical_Sales[[#This Row],[Units Ordered]]/Historical_Sales[[#This Row],[Sessions - Total]])</f>
        <v>0.66666666666666663</v>
      </c>
    </row>
    <row r="71" spans="1:8" x14ac:dyDescent="0.3">
      <c r="A71" s="2">
        <v>45902</v>
      </c>
      <c r="B71" t="s">
        <v>76</v>
      </c>
      <c r="C71">
        <v>13</v>
      </c>
      <c r="D71">
        <v>18</v>
      </c>
      <c r="E71">
        <v>4</v>
      </c>
      <c r="F71">
        <v>103.15</v>
      </c>
      <c r="G71">
        <v>3</v>
      </c>
      <c r="H71" s="1">
        <f xml:space="preserve"> IF(Historical_Sales[[#This Row],[Sessions - Total]]=0,0,Historical_Sales[[#This Row],[Units Ordered]]/Historical_Sales[[#This Row],[Sessions - Total]])</f>
        <v>0.30769230769230771</v>
      </c>
    </row>
    <row r="72" spans="1:8" x14ac:dyDescent="0.3">
      <c r="A72" s="2">
        <v>45902</v>
      </c>
      <c r="B72" t="s">
        <v>78</v>
      </c>
      <c r="C72">
        <v>9</v>
      </c>
      <c r="D72">
        <v>11</v>
      </c>
      <c r="E72">
        <v>3</v>
      </c>
      <c r="F72">
        <v>72.489999999999995</v>
      </c>
      <c r="G72">
        <v>2</v>
      </c>
      <c r="H72" s="1">
        <f xml:space="preserve"> IF(Historical_Sales[[#This Row],[Sessions - Total]]=0,0,Historical_Sales[[#This Row],[Units Ordered]]/Historical_Sales[[#This Row],[Sessions - Total]])</f>
        <v>0.33333333333333331</v>
      </c>
    </row>
    <row r="73" spans="1:8" x14ac:dyDescent="0.3">
      <c r="A73" s="2">
        <v>45902</v>
      </c>
      <c r="B73" t="s">
        <v>80</v>
      </c>
      <c r="C73">
        <v>20</v>
      </c>
      <c r="D73">
        <v>25</v>
      </c>
      <c r="E73">
        <v>15</v>
      </c>
      <c r="F73">
        <v>506.65</v>
      </c>
      <c r="G73">
        <v>9</v>
      </c>
      <c r="H73" s="1">
        <f xml:space="preserve"> IF(Historical_Sales[[#This Row],[Sessions - Total]]=0,0,Historical_Sales[[#This Row],[Units Ordered]]/Historical_Sales[[#This Row],[Sessions - Total]])</f>
        <v>0.75</v>
      </c>
    </row>
    <row r="74" spans="1:8" x14ac:dyDescent="0.3">
      <c r="A74" s="2">
        <v>45902</v>
      </c>
      <c r="B74" t="s">
        <v>82</v>
      </c>
      <c r="C74">
        <v>10</v>
      </c>
      <c r="D74">
        <v>10</v>
      </c>
      <c r="E74">
        <v>7</v>
      </c>
      <c r="F74">
        <v>241.26</v>
      </c>
      <c r="G74">
        <v>4</v>
      </c>
      <c r="H74" s="1">
        <f xml:space="preserve"> IF(Historical_Sales[[#This Row],[Sessions - Total]]=0,0,Historical_Sales[[#This Row],[Units Ordered]]/Historical_Sales[[#This Row],[Sessions - Total]])</f>
        <v>0.7</v>
      </c>
    </row>
    <row r="75" spans="1:8" x14ac:dyDescent="0.3">
      <c r="A75" s="2">
        <v>45902</v>
      </c>
      <c r="B75" t="s">
        <v>84</v>
      </c>
      <c r="C75">
        <v>58</v>
      </c>
      <c r="D75">
        <v>83</v>
      </c>
      <c r="E75">
        <v>16</v>
      </c>
      <c r="F75">
        <v>489.73</v>
      </c>
      <c r="G75">
        <v>15</v>
      </c>
      <c r="H75" s="1">
        <f xml:space="preserve"> IF(Historical_Sales[[#This Row],[Sessions - Total]]=0,0,Historical_Sales[[#This Row],[Units Ordered]]/Historical_Sales[[#This Row],[Sessions - Total]])</f>
        <v>0.27586206896551724</v>
      </c>
    </row>
    <row r="76" spans="1:8" x14ac:dyDescent="0.3">
      <c r="A76" s="2">
        <v>45902</v>
      </c>
      <c r="B76" t="s">
        <v>86</v>
      </c>
      <c r="C76">
        <v>5</v>
      </c>
      <c r="D76">
        <v>7</v>
      </c>
      <c r="E76">
        <v>2</v>
      </c>
      <c r="F76">
        <v>66.180000000000007</v>
      </c>
      <c r="G76">
        <v>1</v>
      </c>
      <c r="H76" s="1">
        <f xml:space="preserve"> IF(Historical_Sales[[#This Row],[Sessions - Total]]=0,0,Historical_Sales[[#This Row],[Units Ordered]]/Historical_Sales[[#This Row],[Sessions - Total]])</f>
        <v>0.4</v>
      </c>
    </row>
    <row r="77" spans="1:8" x14ac:dyDescent="0.3">
      <c r="A77" s="2">
        <v>45902</v>
      </c>
      <c r="B77" t="s">
        <v>88</v>
      </c>
      <c r="C77">
        <v>24</v>
      </c>
      <c r="D77">
        <v>27</v>
      </c>
      <c r="E77">
        <v>18</v>
      </c>
      <c r="F77">
        <v>525.89</v>
      </c>
      <c r="G77">
        <v>7</v>
      </c>
      <c r="H77" s="1">
        <f xml:space="preserve"> IF(Historical_Sales[[#This Row],[Sessions - Total]]=0,0,Historical_Sales[[#This Row],[Units Ordered]]/Historical_Sales[[#This Row],[Sessions - Total]])</f>
        <v>0.75</v>
      </c>
    </row>
    <row r="78" spans="1:8" x14ac:dyDescent="0.3">
      <c r="A78" s="2">
        <v>45902</v>
      </c>
      <c r="B78" t="s">
        <v>90</v>
      </c>
      <c r="C78">
        <v>5</v>
      </c>
      <c r="D78">
        <v>15</v>
      </c>
      <c r="E78">
        <v>3</v>
      </c>
      <c r="F78">
        <v>81.319999999999993</v>
      </c>
      <c r="G78">
        <v>2</v>
      </c>
      <c r="H78" s="1">
        <f xml:space="preserve"> IF(Historical_Sales[[#This Row],[Sessions - Total]]=0,0,Historical_Sales[[#This Row],[Units Ordered]]/Historical_Sales[[#This Row],[Sessions - Total]])</f>
        <v>0.6</v>
      </c>
    </row>
    <row r="79" spans="1:8" x14ac:dyDescent="0.3">
      <c r="A79" s="2">
        <v>45902</v>
      </c>
      <c r="B79" t="s">
        <v>92</v>
      </c>
      <c r="C79">
        <v>18</v>
      </c>
      <c r="D79">
        <v>21</v>
      </c>
      <c r="E79">
        <v>10</v>
      </c>
      <c r="F79">
        <v>251.08</v>
      </c>
      <c r="G79">
        <v>5</v>
      </c>
      <c r="H79" s="1">
        <f xml:space="preserve"> IF(Historical_Sales[[#This Row],[Sessions - Total]]=0,0,Historical_Sales[[#This Row],[Units Ordered]]/Historical_Sales[[#This Row],[Sessions - Total]])</f>
        <v>0.55555555555555558</v>
      </c>
    </row>
    <row r="80" spans="1:8" x14ac:dyDescent="0.3">
      <c r="A80" s="2">
        <v>45902</v>
      </c>
      <c r="B80" t="s">
        <v>94</v>
      </c>
      <c r="C80">
        <v>35</v>
      </c>
      <c r="D80">
        <v>47</v>
      </c>
      <c r="E80">
        <v>44</v>
      </c>
      <c r="F80">
        <v>3472.35</v>
      </c>
      <c r="G80">
        <v>24</v>
      </c>
      <c r="H80" s="1">
        <f xml:space="preserve"> IF(Historical_Sales[[#This Row],[Sessions - Total]]=0,0,Historical_Sales[[#This Row],[Units Ordered]]/Historical_Sales[[#This Row],[Sessions - Total]])</f>
        <v>1.2571428571428571</v>
      </c>
    </row>
    <row r="81" spans="1:8" x14ac:dyDescent="0.3">
      <c r="A81" s="2">
        <v>45902</v>
      </c>
      <c r="B81" t="s">
        <v>96</v>
      </c>
      <c r="C81">
        <v>24</v>
      </c>
      <c r="D81">
        <v>31</v>
      </c>
      <c r="E81">
        <v>4</v>
      </c>
      <c r="F81">
        <v>287.18</v>
      </c>
      <c r="G81">
        <v>4</v>
      </c>
      <c r="H81" s="1">
        <f xml:space="preserve"> IF(Historical_Sales[[#This Row],[Sessions - Total]]=0,0,Historical_Sales[[#This Row],[Units Ordered]]/Historical_Sales[[#This Row],[Sessions - Total]])</f>
        <v>0.16666666666666666</v>
      </c>
    </row>
    <row r="82" spans="1:8" x14ac:dyDescent="0.3">
      <c r="A82" s="2">
        <v>45902</v>
      </c>
      <c r="B82" t="s">
        <v>106</v>
      </c>
      <c r="C82">
        <v>7</v>
      </c>
      <c r="D82">
        <v>8</v>
      </c>
      <c r="E82">
        <v>6</v>
      </c>
      <c r="F82">
        <v>489.26</v>
      </c>
      <c r="G82">
        <v>5</v>
      </c>
      <c r="H82" s="1">
        <f xml:space="preserve"> IF(Historical_Sales[[#This Row],[Sessions - Total]]=0,0,Historical_Sales[[#This Row],[Units Ordered]]/Historical_Sales[[#This Row],[Sessions - Total]])</f>
        <v>0.8571428571428571</v>
      </c>
    </row>
    <row r="83" spans="1:8" x14ac:dyDescent="0.3">
      <c r="A83" s="2">
        <v>45902</v>
      </c>
      <c r="B83" t="s">
        <v>108</v>
      </c>
      <c r="C83">
        <v>12</v>
      </c>
      <c r="D83">
        <v>12</v>
      </c>
      <c r="E83">
        <v>7</v>
      </c>
      <c r="F83">
        <v>652.47</v>
      </c>
      <c r="G83">
        <v>4</v>
      </c>
      <c r="H83" s="1">
        <f xml:space="preserve"> IF(Historical_Sales[[#This Row],[Sessions - Total]]=0,0,Historical_Sales[[#This Row],[Units Ordered]]/Historical_Sales[[#This Row],[Sessions - Total]])</f>
        <v>0.58333333333333337</v>
      </c>
    </row>
    <row r="84" spans="1:8" x14ac:dyDescent="0.3">
      <c r="A84" s="2">
        <v>45902</v>
      </c>
      <c r="B84" t="s">
        <v>112</v>
      </c>
      <c r="C84">
        <v>18</v>
      </c>
      <c r="D84">
        <v>28</v>
      </c>
      <c r="E84">
        <v>5</v>
      </c>
      <c r="F84">
        <v>140.65</v>
      </c>
      <c r="G84">
        <v>3</v>
      </c>
      <c r="H84" s="1">
        <f xml:space="preserve"> IF(Historical_Sales[[#This Row],[Sessions - Total]]=0,0,Historical_Sales[[#This Row],[Units Ordered]]/Historical_Sales[[#This Row],[Sessions - Total]])</f>
        <v>0.27777777777777779</v>
      </c>
    </row>
    <row r="85" spans="1:8" x14ac:dyDescent="0.3">
      <c r="A85" s="2">
        <v>45903</v>
      </c>
      <c r="B85" t="s">
        <v>11</v>
      </c>
      <c r="C85">
        <v>29</v>
      </c>
      <c r="D85">
        <v>34</v>
      </c>
      <c r="E85">
        <v>3</v>
      </c>
      <c r="F85">
        <v>138.97999999999999</v>
      </c>
      <c r="G85">
        <v>2</v>
      </c>
      <c r="H85" s="1">
        <f xml:space="preserve"> IF(Historical_Sales[[#This Row],[Sessions - Total]]=0,0,Historical_Sales[[#This Row],[Units Ordered]]/Historical_Sales[[#This Row],[Sessions - Total]])</f>
        <v>0.10344827586206896</v>
      </c>
    </row>
    <row r="86" spans="1:8" x14ac:dyDescent="0.3">
      <c r="A86" s="2">
        <v>45903</v>
      </c>
      <c r="B86" t="s">
        <v>15</v>
      </c>
      <c r="C86">
        <v>18</v>
      </c>
      <c r="D86">
        <v>25</v>
      </c>
      <c r="E86">
        <v>3</v>
      </c>
      <c r="F86">
        <v>106.43</v>
      </c>
      <c r="G86">
        <v>3</v>
      </c>
      <c r="H86" s="1">
        <f xml:space="preserve"> IF(Historical_Sales[[#This Row],[Sessions - Total]]=0,0,Historical_Sales[[#This Row],[Units Ordered]]/Historical_Sales[[#This Row],[Sessions - Total]])</f>
        <v>0.16666666666666666</v>
      </c>
    </row>
    <row r="87" spans="1:8" x14ac:dyDescent="0.3">
      <c r="A87" s="2">
        <v>45903</v>
      </c>
      <c r="B87" t="s">
        <v>17</v>
      </c>
      <c r="C87">
        <v>9</v>
      </c>
      <c r="D87">
        <v>11</v>
      </c>
      <c r="E87">
        <v>4</v>
      </c>
      <c r="F87">
        <v>154.02000000000001</v>
      </c>
      <c r="G87">
        <v>3</v>
      </c>
      <c r="H87" s="1">
        <f xml:space="preserve"> IF(Historical_Sales[[#This Row],[Sessions - Total]]=0,0,Historical_Sales[[#This Row],[Units Ordered]]/Historical_Sales[[#This Row],[Sessions - Total]])</f>
        <v>0.44444444444444442</v>
      </c>
    </row>
    <row r="88" spans="1:8" x14ac:dyDescent="0.3">
      <c r="A88" s="2">
        <v>45903</v>
      </c>
      <c r="B88" t="s">
        <v>19</v>
      </c>
      <c r="C88">
        <v>4</v>
      </c>
      <c r="D88">
        <v>8</v>
      </c>
      <c r="E88">
        <v>5</v>
      </c>
      <c r="F88">
        <v>146.12</v>
      </c>
      <c r="G88">
        <v>2</v>
      </c>
      <c r="H88" s="1">
        <f xml:space="preserve"> IF(Historical_Sales[[#This Row],[Sessions - Total]]=0,0,Historical_Sales[[#This Row],[Units Ordered]]/Historical_Sales[[#This Row],[Sessions - Total]])</f>
        <v>1.25</v>
      </c>
    </row>
    <row r="89" spans="1:8" x14ac:dyDescent="0.3">
      <c r="A89" s="2">
        <v>45903</v>
      </c>
      <c r="B89" t="s">
        <v>24</v>
      </c>
      <c r="C89">
        <v>7</v>
      </c>
      <c r="D89">
        <v>8</v>
      </c>
      <c r="E89">
        <v>1</v>
      </c>
      <c r="F89">
        <v>18.16</v>
      </c>
      <c r="G89">
        <v>1</v>
      </c>
      <c r="H89" s="1">
        <f xml:space="preserve"> IF(Historical_Sales[[#This Row],[Sessions - Total]]=0,0,Historical_Sales[[#This Row],[Units Ordered]]/Historical_Sales[[#This Row],[Sessions - Total]])</f>
        <v>0.14285714285714285</v>
      </c>
    </row>
    <row r="90" spans="1:8" x14ac:dyDescent="0.3">
      <c r="A90" s="2">
        <v>45903</v>
      </c>
      <c r="B90" t="s">
        <v>26</v>
      </c>
      <c r="C90">
        <v>22</v>
      </c>
      <c r="D90">
        <v>27</v>
      </c>
      <c r="E90">
        <v>1</v>
      </c>
      <c r="F90">
        <v>36.119999999999997</v>
      </c>
      <c r="G90">
        <v>1</v>
      </c>
      <c r="H90" s="1">
        <f xml:space="preserve"> IF(Historical_Sales[[#This Row],[Sessions - Total]]=0,0,Historical_Sales[[#This Row],[Units Ordered]]/Historical_Sales[[#This Row],[Sessions - Total]])</f>
        <v>4.5454545454545456E-2</v>
      </c>
    </row>
    <row r="91" spans="1:8" x14ac:dyDescent="0.3">
      <c r="A91" s="2">
        <v>45903</v>
      </c>
      <c r="B91" t="s">
        <v>30</v>
      </c>
      <c r="C91">
        <v>14</v>
      </c>
      <c r="D91">
        <v>21</v>
      </c>
      <c r="E91">
        <v>4</v>
      </c>
      <c r="F91">
        <v>71.55</v>
      </c>
      <c r="G91">
        <v>3</v>
      </c>
      <c r="H91" s="1">
        <f xml:space="preserve"> IF(Historical_Sales[[#This Row],[Sessions - Total]]=0,0,Historical_Sales[[#This Row],[Units Ordered]]/Historical_Sales[[#This Row],[Sessions - Total]])</f>
        <v>0.2857142857142857</v>
      </c>
    </row>
    <row r="92" spans="1:8" x14ac:dyDescent="0.3">
      <c r="A92" s="2">
        <v>45903</v>
      </c>
      <c r="B92" t="s">
        <v>32</v>
      </c>
      <c r="C92">
        <v>12</v>
      </c>
      <c r="D92">
        <v>15</v>
      </c>
      <c r="E92">
        <v>1</v>
      </c>
      <c r="F92">
        <v>19.739999999999998</v>
      </c>
      <c r="G92">
        <v>1</v>
      </c>
      <c r="H92" s="1">
        <f xml:space="preserve"> IF(Historical_Sales[[#This Row],[Sessions - Total]]=0,0,Historical_Sales[[#This Row],[Units Ordered]]/Historical_Sales[[#This Row],[Sessions - Total]])</f>
        <v>8.3333333333333329E-2</v>
      </c>
    </row>
    <row r="93" spans="1:8" x14ac:dyDescent="0.3">
      <c r="A93" s="2">
        <v>45903</v>
      </c>
      <c r="B93" t="s">
        <v>34</v>
      </c>
      <c r="C93">
        <v>17</v>
      </c>
      <c r="D93">
        <v>22</v>
      </c>
      <c r="E93">
        <v>4</v>
      </c>
      <c r="F93">
        <v>64.260000000000005</v>
      </c>
      <c r="G93">
        <v>4</v>
      </c>
      <c r="H93" s="1">
        <f xml:space="preserve"> IF(Historical_Sales[[#This Row],[Sessions - Total]]=0,0,Historical_Sales[[#This Row],[Units Ordered]]/Historical_Sales[[#This Row],[Sessions - Total]])</f>
        <v>0.23529411764705882</v>
      </c>
    </row>
    <row r="94" spans="1:8" x14ac:dyDescent="0.3">
      <c r="A94" s="2">
        <v>45903</v>
      </c>
      <c r="B94" t="s">
        <v>36</v>
      </c>
      <c r="C94">
        <v>16</v>
      </c>
      <c r="D94">
        <v>20</v>
      </c>
      <c r="E94">
        <v>4</v>
      </c>
      <c r="F94">
        <v>86.55</v>
      </c>
      <c r="G94">
        <v>4</v>
      </c>
      <c r="H94" s="1">
        <f xml:space="preserve"> IF(Historical_Sales[[#This Row],[Sessions - Total]]=0,0,Historical_Sales[[#This Row],[Units Ordered]]/Historical_Sales[[#This Row],[Sessions - Total]])</f>
        <v>0.25</v>
      </c>
    </row>
    <row r="95" spans="1:8" x14ac:dyDescent="0.3">
      <c r="A95" s="2">
        <v>45903</v>
      </c>
      <c r="B95" t="s">
        <v>38</v>
      </c>
      <c r="C95">
        <v>18</v>
      </c>
      <c r="D95">
        <v>25</v>
      </c>
      <c r="E95">
        <v>2</v>
      </c>
      <c r="F95">
        <v>45.86</v>
      </c>
      <c r="G95">
        <v>2</v>
      </c>
      <c r="H95" s="1">
        <f xml:space="preserve"> IF(Historical_Sales[[#This Row],[Sessions - Total]]=0,0,Historical_Sales[[#This Row],[Units Ordered]]/Historical_Sales[[#This Row],[Sessions - Total]])</f>
        <v>0.1111111111111111</v>
      </c>
    </row>
    <row r="96" spans="1:8" x14ac:dyDescent="0.3">
      <c r="A96" s="2">
        <v>45903</v>
      </c>
      <c r="B96" t="s">
        <v>40</v>
      </c>
      <c r="C96">
        <v>23</v>
      </c>
      <c r="D96">
        <v>33</v>
      </c>
      <c r="E96">
        <v>1</v>
      </c>
      <c r="F96">
        <v>31.76</v>
      </c>
      <c r="G96">
        <v>1</v>
      </c>
      <c r="H96" s="1">
        <f xml:space="preserve"> IF(Historical_Sales[[#This Row],[Sessions - Total]]=0,0,Historical_Sales[[#This Row],[Units Ordered]]/Historical_Sales[[#This Row],[Sessions - Total]])</f>
        <v>4.3478260869565216E-2</v>
      </c>
    </row>
    <row r="97" spans="1:8" x14ac:dyDescent="0.3">
      <c r="A97" s="2">
        <v>45903</v>
      </c>
      <c r="B97" t="s">
        <v>42</v>
      </c>
      <c r="C97">
        <v>98</v>
      </c>
      <c r="D97">
        <v>139</v>
      </c>
      <c r="E97">
        <v>30</v>
      </c>
      <c r="F97">
        <v>672.54</v>
      </c>
      <c r="G97">
        <v>27</v>
      </c>
      <c r="H97" s="1">
        <f xml:space="preserve"> IF(Historical_Sales[[#This Row],[Sessions - Total]]=0,0,Historical_Sales[[#This Row],[Units Ordered]]/Historical_Sales[[#This Row],[Sessions - Total]])</f>
        <v>0.30612244897959184</v>
      </c>
    </row>
    <row r="98" spans="1:8" x14ac:dyDescent="0.3">
      <c r="A98" s="2">
        <v>45903</v>
      </c>
      <c r="B98" t="s">
        <v>44</v>
      </c>
      <c r="C98">
        <v>28</v>
      </c>
      <c r="D98">
        <v>45</v>
      </c>
      <c r="E98">
        <v>4</v>
      </c>
      <c r="F98">
        <v>77.599999999999994</v>
      </c>
      <c r="G98">
        <v>4</v>
      </c>
      <c r="H98" s="1">
        <f xml:space="preserve"> IF(Historical_Sales[[#This Row],[Sessions - Total]]=0,0,Historical_Sales[[#This Row],[Units Ordered]]/Historical_Sales[[#This Row],[Sessions - Total]])</f>
        <v>0.14285714285714285</v>
      </c>
    </row>
    <row r="99" spans="1:8" x14ac:dyDescent="0.3">
      <c r="A99" s="2">
        <v>45903</v>
      </c>
      <c r="B99" t="s">
        <v>46</v>
      </c>
      <c r="C99">
        <v>36</v>
      </c>
      <c r="D99">
        <v>70</v>
      </c>
      <c r="E99">
        <v>6</v>
      </c>
      <c r="F99">
        <v>177.38</v>
      </c>
      <c r="G99">
        <v>5</v>
      </c>
      <c r="H99" s="1">
        <f xml:space="preserve"> IF(Historical_Sales[[#This Row],[Sessions - Total]]=0,0,Historical_Sales[[#This Row],[Units Ordered]]/Historical_Sales[[#This Row],[Sessions - Total]])</f>
        <v>0.16666666666666666</v>
      </c>
    </row>
    <row r="100" spans="1:8" x14ac:dyDescent="0.3">
      <c r="A100" s="2">
        <v>45903</v>
      </c>
      <c r="B100" t="s">
        <v>48</v>
      </c>
      <c r="C100">
        <v>33</v>
      </c>
      <c r="D100">
        <v>50</v>
      </c>
      <c r="E100">
        <v>9</v>
      </c>
      <c r="F100">
        <v>251.74</v>
      </c>
      <c r="G100">
        <v>5</v>
      </c>
      <c r="H100" s="1">
        <f xml:space="preserve"> IF(Historical_Sales[[#This Row],[Sessions - Total]]=0,0,Historical_Sales[[#This Row],[Units Ordered]]/Historical_Sales[[#This Row],[Sessions - Total]])</f>
        <v>0.27272727272727271</v>
      </c>
    </row>
    <row r="101" spans="1:8" x14ac:dyDescent="0.3">
      <c r="A101" s="2">
        <v>45903</v>
      </c>
      <c r="B101" t="s">
        <v>50</v>
      </c>
      <c r="C101">
        <v>110</v>
      </c>
      <c r="D101">
        <v>144</v>
      </c>
      <c r="E101">
        <v>17</v>
      </c>
      <c r="F101">
        <v>693.21</v>
      </c>
      <c r="G101">
        <v>17</v>
      </c>
      <c r="H101" s="1">
        <f xml:space="preserve"> IF(Historical_Sales[[#This Row],[Sessions - Total]]=0,0,Historical_Sales[[#This Row],[Units Ordered]]/Historical_Sales[[#This Row],[Sessions - Total]])</f>
        <v>0.15454545454545454</v>
      </c>
    </row>
    <row r="102" spans="1:8" x14ac:dyDescent="0.3">
      <c r="A102" s="2">
        <v>45903</v>
      </c>
      <c r="B102" t="s">
        <v>52</v>
      </c>
      <c r="C102">
        <v>61</v>
      </c>
      <c r="D102">
        <v>85</v>
      </c>
      <c r="E102">
        <v>8</v>
      </c>
      <c r="F102">
        <v>103.89</v>
      </c>
      <c r="G102">
        <v>7</v>
      </c>
      <c r="H102" s="1">
        <f xml:space="preserve"> IF(Historical_Sales[[#This Row],[Sessions - Total]]=0,0,Historical_Sales[[#This Row],[Units Ordered]]/Historical_Sales[[#This Row],[Sessions - Total]])</f>
        <v>0.13114754098360656</v>
      </c>
    </row>
    <row r="103" spans="1:8" x14ac:dyDescent="0.3">
      <c r="A103" s="2">
        <v>45903</v>
      </c>
      <c r="B103" t="s">
        <v>52</v>
      </c>
      <c r="C103">
        <v>3</v>
      </c>
      <c r="D103">
        <v>4</v>
      </c>
      <c r="E103">
        <v>2</v>
      </c>
      <c r="F103">
        <v>37.5</v>
      </c>
      <c r="G103">
        <v>1</v>
      </c>
      <c r="H103" s="1">
        <f xml:space="preserve"> IF(Historical_Sales[[#This Row],[Sessions - Total]]=0,0,Historical_Sales[[#This Row],[Units Ordered]]/Historical_Sales[[#This Row],[Sessions - Total]])</f>
        <v>0.66666666666666663</v>
      </c>
    </row>
    <row r="104" spans="1:8" x14ac:dyDescent="0.3">
      <c r="A104" s="2">
        <v>45903</v>
      </c>
      <c r="B104" t="s">
        <v>54</v>
      </c>
      <c r="C104">
        <v>59</v>
      </c>
      <c r="D104">
        <v>87</v>
      </c>
      <c r="E104">
        <v>13</v>
      </c>
      <c r="F104">
        <v>305.16000000000003</v>
      </c>
      <c r="G104">
        <v>10</v>
      </c>
      <c r="H104" s="1">
        <f xml:space="preserve"> IF(Historical_Sales[[#This Row],[Sessions - Total]]=0,0,Historical_Sales[[#This Row],[Units Ordered]]/Historical_Sales[[#This Row],[Sessions - Total]])</f>
        <v>0.22033898305084745</v>
      </c>
    </row>
    <row r="105" spans="1:8" x14ac:dyDescent="0.3">
      <c r="A105" s="2">
        <v>45903</v>
      </c>
      <c r="B105" t="s">
        <v>56</v>
      </c>
      <c r="C105">
        <v>23</v>
      </c>
      <c r="D105">
        <v>36</v>
      </c>
      <c r="E105">
        <v>10</v>
      </c>
      <c r="F105">
        <v>225.46</v>
      </c>
      <c r="G105">
        <v>8</v>
      </c>
      <c r="H105" s="1">
        <f xml:space="preserve"> IF(Historical_Sales[[#This Row],[Sessions - Total]]=0,0,Historical_Sales[[#This Row],[Units Ordered]]/Historical_Sales[[#This Row],[Sessions - Total]])</f>
        <v>0.43478260869565216</v>
      </c>
    </row>
    <row r="106" spans="1:8" x14ac:dyDescent="0.3">
      <c r="A106" s="2">
        <v>45903</v>
      </c>
      <c r="B106" t="s">
        <v>58</v>
      </c>
      <c r="C106">
        <v>14</v>
      </c>
      <c r="D106">
        <v>26</v>
      </c>
      <c r="E106">
        <v>4</v>
      </c>
      <c r="F106">
        <v>44.19</v>
      </c>
      <c r="G106">
        <v>4</v>
      </c>
      <c r="H106" s="1">
        <f xml:space="preserve"> IF(Historical_Sales[[#This Row],[Sessions - Total]]=0,0,Historical_Sales[[#This Row],[Units Ordered]]/Historical_Sales[[#This Row],[Sessions - Total]])</f>
        <v>0.2857142857142857</v>
      </c>
    </row>
    <row r="107" spans="1:8" x14ac:dyDescent="0.3">
      <c r="A107" s="2">
        <v>45903</v>
      </c>
      <c r="B107" t="s">
        <v>60</v>
      </c>
      <c r="C107">
        <v>32</v>
      </c>
      <c r="D107">
        <v>41</v>
      </c>
      <c r="E107">
        <v>4</v>
      </c>
      <c r="F107">
        <v>94.12</v>
      </c>
      <c r="G107">
        <v>4</v>
      </c>
      <c r="H107" s="1">
        <f xml:space="preserve"> IF(Historical_Sales[[#This Row],[Sessions - Total]]=0,0,Historical_Sales[[#This Row],[Units Ordered]]/Historical_Sales[[#This Row],[Sessions - Total]])</f>
        <v>0.125</v>
      </c>
    </row>
    <row r="108" spans="1:8" x14ac:dyDescent="0.3">
      <c r="A108" s="2">
        <v>45903</v>
      </c>
      <c r="B108" t="s">
        <v>62</v>
      </c>
      <c r="C108">
        <v>80</v>
      </c>
      <c r="D108">
        <v>113</v>
      </c>
      <c r="E108">
        <v>23</v>
      </c>
      <c r="F108">
        <v>861.47</v>
      </c>
      <c r="G108">
        <v>16</v>
      </c>
      <c r="H108" s="1">
        <f xml:space="preserve"> IF(Historical_Sales[[#This Row],[Sessions - Total]]=0,0,Historical_Sales[[#This Row],[Units Ordered]]/Historical_Sales[[#This Row],[Sessions - Total]])</f>
        <v>0.28749999999999998</v>
      </c>
    </row>
    <row r="109" spans="1:8" x14ac:dyDescent="0.3">
      <c r="A109" s="2">
        <v>45903</v>
      </c>
      <c r="B109" t="s">
        <v>64</v>
      </c>
      <c r="C109">
        <v>17</v>
      </c>
      <c r="D109">
        <v>22</v>
      </c>
      <c r="E109">
        <v>46</v>
      </c>
      <c r="F109">
        <v>1431</v>
      </c>
      <c r="G109">
        <v>8</v>
      </c>
      <c r="H109" s="1">
        <f xml:space="preserve"> IF(Historical_Sales[[#This Row],[Sessions - Total]]=0,0,Historical_Sales[[#This Row],[Units Ordered]]/Historical_Sales[[#This Row],[Sessions - Total]])</f>
        <v>2.7058823529411766</v>
      </c>
    </row>
    <row r="110" spans="1:8" x14ac:dyDescent="0.3">
      <c r="A110" s="2">
        <v>45903</v>
      </c>
      <c r="B110" t="s">
        <v>66</v>
      </c>
      <c r="H110" s="1">
        <f xml:space="preserve"> IF(Historical_Sales[[#This Row],[Sessions - Total]]=0,0,Historical_Sales[[#This Row],[Units Ordered]]/Historical_Sales[[#This Row],[Sessions - Total]])</f>
        <v>0</v>
      </c>
    </row>
    <row r="111" spans="1:8" x14ac:dyDescent="0.3">
      <c r="A111" s="2">
        <v>45903</v>
      </c>
      <c r="B111" t="s">
        <v>68</v>
      </c>
      <c r="C111">
        <v>50</v>
      </c>
      <c r="D111">
        <v>66</v>
      </c>
      <c r="E111">
        <v>38</v>
      </c>
      <c r="F111">
        <v>989.74</v>
      </c>
      <c r="G111">
        <v>22</v>
      </c>
      <c r="H111" s="1">
        <f xml:space="preserve"> IF(Historical_Sales[[#This Row],[Sessions - Total]]=0,0,Historical_Sales[[#This Row],[Units Ordered]]/Historical_Sales[[#This Row],[Sessions - Total]])</f>
        <v>0.76</v>
      </c>
    </row>
    <row r="112" spans="1:8" x14ac:dyDescent="0.3">
      <c r="A112" s="2">
        <v>45903</v>
      </c>
      <c r="B112" t="s">
        <v>70</v>
      </c>
      <c r="C112">
        <v>46</v>
      </c>
      <c r="D112">
        <v>61</v>
      </c>
      <c r="E112">
        <v>20</v>
      </c>
      <c r="F112">
        <v>445.44</v>
      </c>
      <c r="G112">
        <v>12</v>
      </c>
      <c r="H112" s="1">
        <f xml:space="preserve"> IF(Historical_Sales[[#This Row],[Sessions - Total]]=0,0,Historical_Sales[[#This Row],[Units Ordered]]/Historical_Sales[[#This Row],[Sessions - Total]])</f>
        <v>0.43478260869565216</v>
      </c>
    </row>
    <row r="113" spans="1:8" x14ac:dyDescent="0.3">
      <c r="A113" s="2">
        <v>45903</v>
      </c>
      <c r="B113" t="s">
        <v>72</v>
      </c>
      <c r="C113">
        <v>36</v>
      </c>
      <c r="D113">
        <v>43</v>
      </c>
      <c r="E113">
        <v>18</v>
      </c>
      <c r="F113">
        <v>643.76</v>
      </c>
      <c r="G113">
        <v>8</v>
      </c>
      <c r="H113" s="1">
        <f xml:space="preserve"> IF(Historical_Sales[[#This Row],[Sessions - Total]]=0,0,Historical_Sales[[#This Row],[Units Ordered]]/Historical_Sales[[#This Row],[Sessions - Total]])</f>
        <v>0.5</v>
      </c>
    </row>
    <row r="114" spans="1:8" x14ac:dyDescent="0.3">
      <c r="A114" s="2">
        <v>45903</v>
      </c>
      <c r="B114" t="s">
        <v>74</v>
      </c>
      <c r="C114">
        <v>15</v>
      </c>
      <c r="D114">
        <v>23</v>
      </c>
      <c r="E114">
        <v>11</v>
      </c>
      <c r="F114">
        <v>333.47</v>
      </c>
      <c r="G114">
        <v>6</v>
      </c>
      <c r="H114" s="1">
        <f xml:space="preserve"> IF(Historical_Sales[[#This Row],[Sessions - Total]]=0,0,Historical_Sales[[#This Row],[Units Ordered]]/Historical_Sales[[#This Row],[Sessions - Total]])</f>
        <v>0.73333333333333328</v>
      </c>
    </row>
    <row r="115" spans="1:8" x14ac:dyDescent="0.3">
      <c r="A115" s="2">
        <v>45903</v>
      </c>
      <c r="B115" t="s">
        <v>76</v>
      </c>
      <c r="C115">
        <v>11</v>
      </c>
      <c r="D115">
        <v>15</v>
      </c>
      <c r="E115">
        <v>9</v>
      </c>
      <c r="F115">
        <v>255.32</v>
      </c>
      <c r="G115">
        <v>3</v>
      </c>
      <c r="H115" s="1">
        <f xml:space="preserve"> IF(Historical_Sales[[#This Row],[Sessions - Total]]=0,0,Historical_Sales[[#This Row],[Units Ordered]]/Historical_Sales[[#This Row],[Sessions - Total]])</f>
        <v>0.81818181818181823</v>
      </c>
    </row>
    <row r="116" spans="1:8" x14ac:dyDescent="0.3">
      <c r="A116" s="2">
        <v>45903</v>
      </c>
      <c r="B116" t="s">
        <v>78</v>
      </c>
      <c r="C116">
        <v>8</v>
      </c>
      <c r="D116">
        <v>9</v>
      </c>
      <c r="E116">
        <v>10</v>
      </c>
      <c r="F116">
        <v>262.66000000000003</v>
      </c>
      <c r="G116">
        <v>5</v>
      </c>
      <c r="H116" s="1">
        <f xml:space="preserve"> IF(Historical_Sales[[#This Row],[Sessions - Total]]=0,0,Historical_Sales[[#This Row],[Units Ordered]]/Historical_Sales[[#This Row],[Sessions - Total]])</f>
        <v>1.25</v>
      </c>
    </row>
    <row r="117" spans="1:8" x14ac:dyDescent="0.3">
      <c r="A117" s="2">
        <v>45903</v>
      </c>
      <c r="B117" t="s">
        <v>80</v>
      </c>
      <c r="C117">
        <v>23</v>
      </c>
      <c r="D117">
        <v>39</v>
      </c>
      <c r="E117">
        <v>10</v>
      </c>
      <c r="F117">
        <v>341.12</v>
      </c>
      <c r="G117">
        <v>7</v>
      </c>
      <c r="H117" s="1">
        <f xml:space="preserve"> IF(Historical_Sales[[#This Row],[Sessions - Total]]=0,0,Historical_Sales[[#This Row],[Units Ordered]]/Historical_Sales[[#This Row],[Sessions - Total]])</f>
        <v>0.43478260869565216</v>
      </c>
    </row>
    <row r="118" spans="1:8" x14ac:dyDescent="0.3">
      <c r="A118" s="2">
        <v>45903</v>
      </c>
      <c r="B118" t="s">
        <v>82</v>
      </c>
      <c r="C118">
        <v>11</v>
      </c>
      <c r="D118">
        <v>16</v>
      </c>
      <c r="E118">
        <v>7</v>
      </c>
      <c r="F118">
        <v>241.18</v>
      </c>
      <c r="G118">
        <v>4</v>
      </c>
      <c r="H118" s="1">
        <f xml:space="preserve"> IF(Historical_Sales[[#This Row],[Sessions - Total]]=0,0,Historical_Sales[[#This Row],[Units Ordered]]/Historical_Sales[[#This Row],[Sessions - Total]])</f>
        <v>0.63636363636363635</v>
      </c>
    </row>
    <row r="119" spans="1:8" x14ac:dyDescent="0.3">
      <c r="A119" s="2">
        <v>45903</v>
      </c>
      <c r="B119" t="s">
        <v>84</v>
      </c>
      <c r="C119">
        <v>86</v>
      </c>
      <c r="D119">
        <v>117</v>
      </c>
      <c r="E119">
        <v>15</v>
      </c>
      <c r="F119">
        <v>477.43</v>
      </c>
      <c r="G119">
        <v>15</v>
      </c>
      <c r="H119" s="1">
        <f xml:space="preserve"> IF(Historical_Sales[[#This Row],[Sessions - Total]]=0,0,Historical_Sales[[#This Row],[Units Ordered]]/Historical_Sales[[#This Row],[Sessions - Total]])</f>
        <v>0.1744186046511628</v>
      </c>
    </row>
    <row r="120" spans="1:8" x14ac:dyDescent="0.3">
      <c r="A120" s="2">
        <v>45903</v>
      </c>
      <c r="B120" t="s">
        <v>86</v>
      </c>
      <c r="C120">
        <v>11</v>
      </c>
      <c r="D120">
        <v>15</v>
      </c>
      <c r="E120">
        <v>1</v>
      </c>
      <c r="F120">
        <v>34.82</v>
      </c>
      <c r="G120">
        <v>1</v>
      </c>
      <c r="H120" s="1">
        <f xml:space="preserve"> IF(Historical_Sales[[#This Row],[Sessions - Total]]=0,0,Historical_Sales[[#This Row],[Units Ordered]]/Historical_Sales[[#This Row],[Sessions - Total]])</f>
        <v>9.0909090909090912E-2</v>
      </c>
    </row>
    <row r="121" spans="1:8" x14ac:dyDescent="0.3">
      <c r="A121" s="2">
        <v>45903</v>
      </c>
      <c r="B121" t="s">
        <v>88</v>
      </c>
      <c r="C121">
        <v>23</v>
      </c>
      <c r="D121">
        <v>31</v>
      </c>
      <c r="E121">
        <v>10</v>
      </c>
      <c r="F121">
        <v>299.22000000000003</v>
      </c>
      <c r="G121">
        <v>8</v>
      </c>
      <c r="H121" s="1">
        <f xml:space="preserve"> IF(Historical_Sales[[#This Row],[Sessions - Total]]=0,0,Historical_Sales[[#This Row],[Units Ordered]]/Historical_Sales[[#This Row],[Sessions - Total]])</f>
        <v>0.43478260869565216</v>
      </c>
    </row>
    <row r="122" spans="1:8" x14ac:dyDescent="0.3">
      <c r="A122" s="2">
        <v>45903</v>
      </c>
      <c r="B122" t="s">
        <v>92</v>
      </c>
      <c r="C122">
        <v>13</v>
      </c>
      <c r="D122">
        <v>23</v>
      </c>
      <c r="E122">
        <v>10</v>
      </c>
      <c r="F122">
        <v>250.69</v>
      </c>
      <c r="G122">
        <v>7</v>
      </c>
      <c r="H122" s="1">
        <f xml:space="preserve"> IF(Historical_Sales[[#This Row],[Sessions - Total]]=0,0,Historical_Sales[[#This Row],[Units Ordered]]/Historical_Sales[[#This Row],[Sessions - Total]])</f>
        <v>0.76923076923076927</v>
      </c>
    </row>
    <row r="123" spans="1:8" x14ac:dyDescent="0.3">
      <c r="A123" s="2">
        <v>45903</v>
      </c>
      <c r="B123" t="s">
        <v>94</v>
      </c>
      <c r="C123">
        <v>36</v>
      </c>
      <c r="D123">
        <v>47</v>
      </c>
      <c r="E123">
        <v>33</v>
      </c>
      <c r="F123">
        <v>2620.46</v>
      </c>
      <c r="G123">
        <v>22</v>
      </c>
      <c r="H123" s="1">
        <f xml:space="preserve"> IF(Historical_Sales[[#This Row],[Sessions - Total]]=0,0,Historical_Sales[[#This Row],[Units Ordered]]/Historical_Sales[[#This Row],[Sessions - Total]])</f>
        <v>0.91666666666666663</v>
      </c>
    </row>
    <row r="124" spans="1:8" x14ac:dyDescent="0.3">
      <c r="A124" s="2">
        <v>45903</v>
      </c>
      <c r="B124" t="s">
        <v>96</v>
      </c>
      <c r="C124">
        <v>23</v>
      </c>
      <c r="D124">
        <v>30</v>
      </c>
      <c r="E124">
        <v>12</v>
      </c>
      <c r="F124">
        <v>896.59</v>
      </c>
      <c r="G124">
        <v>6</v>
      </c>
      <c r="H124" s="1">
        <f xml:space="preserve"> IF(Historical_Sales[[#This Row],[Sessions - Total]]=0,0,Historical_Sales[[#This Row],[Units Ordered]]/Historical_Sales[[#This Row],[Sessions - Total]])</f>
        <v>0.52173913043478259</v>
      </c>
    </row>
    <row r="125" spans="1:8" x14ac:dyDescent="0.3">
      <c r="A125" s="2">
        <v>45903</v>
      </c>
      <c r="B125" t="s">
        <v>98</v>
      </c>
      <c r="C125">
        <v>16</v>
      </c>
      <c r="D125">
        <v>19</v>
      </c>
      <c r="E125">
        <v>2</v>
      </c>
      <c r="F125">
        <v>24.24</v>
      </c>
      <c r="G125">
        <v>2</v>
      </c>
      <c r="H125" s="1">
        <f xml:space="preserve"> IF(Historical_Sales[[#This Row],[Sessions - Total]]=0,0,Historical_Sales[[#This Row],[Units Ordered]]/Historical_Sales[[#This Row],[Sessions - Total]])</f>
        <v>0.125</v>
      </c>
    </row>
    <row r="126" spans="1:8" x14ac:dyDescent="0.3">
      <c r="A126" s="2">
        <v>45903</v>
      </c>
      <c r="B126" t="s">
        <v>100</v>
      </c>
      <c r="C126">
        <v>8</v>
      </c>
      <c r="D126">
        <v>9</v>
      </c>
      <c r="E126">
        <v>3</v>
      </c>
      <c r="F126">
        <v>39.619999999999997</v>
      </c>
      <c r="G126">
        <v>3</v>
      </c>
      <c r="H126" s="1">
        <f xml:space="preserve"> IF(Historical_Sales[[#This Row],[Sessions - Total]]=0,0,Historical_Sales[[#This Row],[Units Ordered]]/Historical_Sales[[#This Row],[Sessions - Total]])</f>
        <v>0.375</v>
      </c>
    </row>
    <row r="127" spans="1:8" x14ac:dyDescent="0.3">
      <c r="A127" s="2">
        <v>45903</v>
      </c>
      <c r="B127" t="s">
        <v>102</v>
      </c>
      <c r="C127">
        <v>13</v>
      </c>
      <c r="D127">
        <v>26</v>
      </c>
      <c r="E127">
        <v>12</v>
      </c>
      <c r="F127">
        <v>353.87</v>
      </c>
      <c r="G127">
        <v>2</v>
      </c>
      <c r="H127" s="1">
        <f xml:space="preserve"> IF(Historical_Sales[[#This Row],[Sessions - Total]]=0,0,Historical_Sales[[#This Row],[Units Ordered]]/Historical_Sales[[#This Row],[Sessions - Total]])</f>
        <v>0.92307692307692313</v>
      </c>
    </row>
    <row r="128" spans="1:8" x14ac:dyDescent="0.3">
      <c r="A128" s="2">
        <v>45903</v>
      </c>
      <c r="B128" t="s">
        <v>106</v>
      </c>
      <c r="C128">
        <v>7</v>
      </c>
      <c r="D128">
        <v>8</v>
      </c>
      <c r="E128">
        <v>9</v>
      </c>
      <c r="F128">
        <v>735.24</v>
      </c>
      <c r="G128">
        <v>4</v>
      </c>
      <c r="H128" s="1">
        <f xml:space="preserve"> IF(Historical_Sales[[#This Row],[Sessions - Total]]=0,0,Historical_Sales[[#This Row],[Units Ordered]]/Historical_Sales[[#This Row],[Sessions - Total]])</f>
        <v>1.2857142857142858</v>
      </c>
    </row>
    <row r="129" spans="1:8" x14ac:dyDescent="0.3">
      <c r="A129" s="2">
        <v>45903</v>
      </c>
      <c r="B129" t="s">
        <v>108</v>
      </c>
      <c r="C129">
        <v>12</v>
      </c>
      <c r="D129">
        <v>17</v>
      </c>
      <c r="E129">
        <v>2</v>
      </c>
      <c r="F129">
        <v>192.54</v>
      </c>
      <c r="G129">
        <v>1</v>
      </c>
      <c r="H129" s="1">
        <f xml:space="preserve"> IF(Historical_Sales[[#This Row],[Sessions - Total]]=0,0,Historical_Sales[[#This Row],[Units Ordered]]/Historical_Sales[[#This Row],[Sessions - Total]])</f>
        <v>0.16666666666666666</v>
      </c>
    </row>
    <row r="130" spans="1:8" x14ac:dyDescent="0.3">
      <c r="A130" s="2">
        <v>45903</v>
      </c>
      <c r="B130" t="s">
        <v>110</v>
      </c>
      <c r="C130">
        <v>16</v>
      </c>
      <c r="D130">
        <v>27</v>
      </c>
      <c r="E130">
        <v>1</v>
      </c>
      <c r="F130">
        <v>35.39</v>
      </c>
      <c r="G130">
        <v>1</v>
      </c>
      <c r="H130" s="1">
        <f xml:space="preserve"> IF(Historical_Sales[[#This Row],[Sessions - Total]]=0,0,Historical_Sales[[#This Row],[Units Ordered]]/Historical_Sales[[#This Row],[Sessions - Total]])</f>
        <v>6.25E-2</v>
      </c>
    </row>
    <row r="131" spans="1:8" x14ac:dyDescent="0.3">
      <c r="A131" s="2">
        <v>45903</v>
      </c>
      <c r="B131" t="s">
        <v>112</v>
      </c>
      <c r="C131">
        <v>18</v>
      </c>
      <c r="D131">
        <v>23</v>
      </c>
      <c r="E131">
        <v>2</v>
      </c>
      <c r="F131">
        <v>68.47</v>
      </c>
      <c r="G131">
        <v>2</v>
      </c>
      <c r="H131" s="1">
        <f xml:space="preserve"> IF(Historical_Sales[[#This Row],[Sessions - Total]]=0,0,Historical_Sales[[#This Row],[Units Ordered]]/Historical_Sales[[#This Row],[Sessions - Total]])</f>
        <v>0.1111111111111111</v>
      </c>
    </row>
    <row r="132" spans="1:8" x14ac:dyDescent="0.3">
      <c r="A132" s="2">
        <v>45904</v>
      </c>
      <c r="B132" t="s">
        <v>11</v>
      </c>
      <c r="C132">
        <v>22</v>
      </c>
      <c r="D132">
        <v>28</v>
      </c>
      <c r="E132">
        <v>6</v>
      </c>
      <c r="F132">
        <v>219.73</v>
      </c>
      <c r="G132">
        <v>6</v>
      </c>
      <c r="H132" s="1">
        <f xml:space="preserve"> IF(Historical_Sales[[#This Row],[Sessions - Total]]=0,0,Historical_Sales[[#This Row],[Units Ordered]]/Historical_Sales[[#This Row],[Sessions - Total]])</f>
        <v>0.27272727272727271</v>
      </c>
    </row>
    <row r="133" spans="1:8" x14ac:dyDescent="0.3">
      <c r="A133" s="2">
        <v>45904</v>
      </c>
      <c r="B133" t="s">
        <v>17</v>
      </c>
      <c r="C133">
        <v>6</v>
      </c>
      <c r="D133">
        <v>9</v>
      </c>
      <c r="E133">
        <v>2</v>
      </c>
      <c r="F133">
        <v>70.22</v>
      </c>
      <c r="G133">
        <v>1</v>
      </c>
      <c r="H133" s="1">
        <f xml:space="preserve"> IF(Historical_Sales[[#This Row],[Sessions - Total]]=0,0,Historical_Sales[[#This Row],[Units Ordered]]/Historical_Sales[[#This Row],[Sessions - Total]])</f>
        <v>0.33333333333333331</v>
      </c>
    </row>
    <row r="134" spans="1:8" x14ac:dyDescent="0.3">
      <c r="A134" s="2">
        <v>45904</v>
      </c>
      <c r="B134" t="s">
        <v>19</v>
      </c>
      <c r="C134">
        <v>6</v>
      </c>
      <c r="D134">
        <v>9</v>
      </c>
      <c r="E134">
        <v>3</v>
      </c>
      <c r="F134">
        <v>108.58</v>
      </c>
      <c r="G134">
        <v>3</v>
      </c>
      <c r="H134" s="1">
        <f xml:space="preserve"> IF(Historical_Sales[[#This Row],[Sessions - Total]]=0,0,Historical_Sales[[#This Row],[Units Ordered]]/Historical_Sales[[#This Row],[Sessions - Total]])</f>
        <v>0.5</v>
      </c>
    </row>
    <row r="135" spans="1:8" x14ac:dyDescent="0.3">
      <c r="A135" s="2">
        <v>45904</v>
      </c>
      <c r="B135" t="s">
        <v>24</v>
      </c>
      <c r="C135">
        <v>8</v>
      </c>
      <c r="D135">
        <v>8</v>
      </c>
      <c r="E135">
        <v>1</v>
      </c>
      <c r="F135">
        <v>18.309999999999999</v>
      </c>
      <c r="G135">
        <v>1</v>
      </c>
      <c r="H135" s="1">
        <f xml:space="preserve"> IF(Historical_Sales[[#This Row],[Sessions - Total]]=0,0,Historical_Sales[[#This Row],[Units Ordered]]/Historical_Sales[[#This Row],[Sessions - Total]])</f>
        <v>0.125</v>
      </c>
    </row>
    <row r="136" spans="1:8" x14ac:dyDescent="0.3">
      <c r="A136" s="2">
        <v>45904</v>
      </c>
      <c r="B136" t="s">
        <v>30</v>
      </c>
      <c r="C136">
        <v>13</v>
      </c>
      <c r="D136">
        <v>20</v>
      </c>
      <c r="E136">
        <v>1</v>
      </c>
      <c r="F136">
        <v>14.63</v>
      </c>
      <c r="G136">
        <v>1</v>
      </c>
      <c r="H136" s="1">
        <f xml:space="preserve"> IF(Historical_Sales[[#This Row],[Sessions - Total]]=0,0,Historical_Sales[[#This Row],[Units Ordered]]/Historical_Sales[[#This Row],[Sessions - Total]])</f>
        <v>7.6923076923076927E-2</v>
      </c>
    </row>
    <row r="137" spans="1:8" x14ac:dyDescent="0.3">
      <c r="A137" s="2">
        <v>45904</v>
      </c>
      <c r="B137" t="s">
        <v>32</v>
      </c>
      <c r="C137">
        <v>24</v>
      </c>
      <c r="D137">
        <v>31</v>
      </c>
      <c r="E137">
        <v>2</v>
      </c>
      <c r="F137">
        <v>46.32</v>
      </c>
      <c r="G137">
        <v>2</v>
      </c>
      <c r="H137" s="1">
        <f xml:space="preserve"> IF(Historical_Sales[[#This Row],[Sessions - Total]]=0,0,Historical_Sales[[#This Row],[Units Ordered]]/Historical_Sales[[#This Row],[Sessions - Total]])</f>
        <v>8.3333333333333329E-2</v>
      </c>
    </row>
    <row r="138" spans="1:8" x14ac:dyDescent="0.3">
      <c r="A138" s="2">
        <v>45904</v>
      </c>
      <c r="B138" t="s">
        <v>34</v>
      </c>
      <c r="C138">
        <v>15</v>
      </c>
      <c r="D138">
        <v>20</v>
      </c>
      <c r="E138">
        <v>2</v>
      </c>
      <c r="F138">
        <v>31.17</v>
      </c>
      <c r="G138">
        <v>2</v>
      </c>
      <c r="H138" s="1">
        <f xml:space="preserve"> IF(Historical_Sales[[#This Row],[Sessions - Total]]=0,0,Historical_Sales[[#This Row],[Units Ordered]]/Historical_Sales[[#This Row],[Sessions - Total]])</f>
        <v>0.13333333333333333</v>
      </c>
    </row>
    <row r="139" spans="1:8" x14ac:dyDescent="0.3">
      <c r="A139" s="2">
        <v>45904</v>
      </c>
      <c r="B139" t="s">
        <v>36</v>
      </c>
      <c r="C139">
        <v>23</v>
      </c>
      <c r="D139">
        <v>34</v>
      </c>
      <c r="E139">
        <v>5</v>
      </c>
      <c r="F139">
        <v>84.31</v>
      </c>
      <c r="G139">
        <v>5</v>
      </c>
      <c r="H139" s="1">
        <f xml:space="preserve"> IF(Historical_Sales[[#This Row],[Sessions - Total]]=0,0,Historical_Sales[[#This Row],[Units Ordered]]/Historical_Sales[[#This Row],[Sessions - Total]])</f>
        <v>0.21739130434782608</v>
      </c>
    </row>
    <row r="140" spans="1:8" x14ac:dyDescent="0.3">
      <c r="A140" s="2">
        <v>45904</v>
      </c>
      <c r="B140" t="s">
        <v>38</v>
      </c>
      <c r="C140">
        <v>24</v>
      </c>
      <c r="D140">
        <v>30</v>
      </c>
      <c r="E140">
        <v>8</v>
      </c>
      <c r="F140">
        <v>188.89</v>
      </c>
      <c r="G140">
        <v>4</v>
      </c>
      <c r="H140" s="1">
        <f xml:space="preserve"> IF(Historical_Sales[[#This Row],[Sessions - Total]]=0,0,Historical_Sales[[#This Row],[Units Ordered]]/Historical_Sales[[#This Row],[Sessions - Total]])</f>
        <v>0.33333333333333331</v>
      </c>
    </row>
    <row r="141" spans="1:8" x14ac:dyDescent="0.3">
      <c r="A141" s="2">
        <v>45904</v>
      </c>
      <c r="B141" t="s">
        <v>40</v>
      </c>
      <c r="C141">
        <v>35</v>
      </c>
      <c r="D141">
        <v>39</v>
      </c>
      <c r="E141">
        <v>11</v>
      </c>
      <c r="F141">
        <v>299.83999999999997</v>
      </c>
      <c r="G141">
        <v>8</v>
      </c>
      <c r="H141" s="1">
        <f xml:space="preserve"> IF(Historical_Sales[[#This Row],[Sessions - Total]]=0,0,Historical_Sales[[#This Row],[Units Ordered]]/Historical_Sales[[#This Row],[Sessions - Total]])</f>
        <v>0.31428571428571428</v>
      </c>
    </row>
    <row r="142" spans="1:8" x14ac:dyDescent="0.3">
      <c r="A142" s="2">
        <v>45904</v>
      </c>
      <c r="B142" t="s">
        <v>42</v>
      </c>
      <c r="C142">
        <v>82</v>
      </c>
      <c r="D142">
        <v>112</v>
      </c>
      <c r="E142">
        <v>13</v>
      </c>
      <c r="F142">
        <v>290.12</v>
      </c>
      <c r="G142">
        <v>13</v>
      </c>
      <c r="H142" s="1">
        <f xml:space="preserve"> IF(Historical_Sales[[#This Row],[Sessions - Total]]=0,0,Historical_Sales[[#This Row],[Units Ordered]]/Historical_Sales[[#This Row],[Sessions - Total]])</f>
        <v>0.15853658536585366</v>
      </c>
    </row>
    <row r="143" spans="1:8" x14ac:dyDescent="0.3">
      <c r="A143" s="2">
        <v>45904</v>
      </c>
      <c r="B143" t="s">
        <v>44</v>
      </c>
      <c r="C143">
        <v>24</v>
      </c>
      <c r="D143">
        <v>26</v>
      </c>
      <c r="E143">
        <v>10</v>
      </c>
      <c r="F143">
        <v>195.42</v>
      </c>
      <c r="G143">
        <v>8</v>
      </c>
      <c r="H143" s="1">
        <f xml:space="preserve"> IF(Historical_Sales[[#This Row],[Sessions - Total]]=0,0,Historical_Sales[[#This Row],[Units Ordered]]/Historical_Sales[[#This Row],[Sessions - Total]])</f>
        <v>0.41666666666666669</v>
      </c>
    </row>
    <row r="144" spans="1:8" x14ac:dyDescent="0.3">
      <c r="A144" s="2">
        <v>45904</v>
      </c>
      <c r="B144" t="s">
        <v>46</v>
      </c>
      <c r="C144">
        <v>19</v>
      </c>
      <c r="D144">
        <v>28</v>
      </c>
      <c r="E144">
        <v>6</v>
      </c>
      <c r="F144">
        <v>198.84</v>
      </c>
      <c r="G144">
        <v>5</v>
      </c>
      <c r="H144" s="1">
        <f xml:space="preserve"> IF(Historical_Sales[[#This Row],[Sessions - Total]]=0,0,Historical_Sales[[#This Row],[Units Ordered]]/Historical_Sales[[#This Row],[Sessions - Total]])</f>
        <v>0.31578947368421051</v>
      </c>
    </row>
    <row r="145" spans="1:8" x14ac:dyDescent="0.3">
      <c r="A145" s="2">
        <v>45904</v>
      </c>
      <c r="B145" t="s">
        <v>48</v>
      </c>
      <c r="C145">
        <v>35</v>
      </c>
      <c r="D145">
        <v>43</v>
      </c>
      <c r="E145">
        <v>7</v>
      </c>
      <c r="F145">
        <v>191.24</v>
      </c>
      <c r="G145">
        <v>4</v>
      </c>
      <c r="H145" s="1">
        <f xml:space="preserve"> IF(Historical_Sales[[#This Row],[Sessions - Total]]=0,0,Historical_Sales[[#This Row],[Units Ordered]]/Historical_Sales[[#This Row],[Sessions - Total]])</f>
        <v>0.2</v>
      </c>
    </row>
    <row r="146" spans="1:8" x14ac:dyDescent="0.3">
      <c r="A146" s="2">
        <v>45904</v>
      </c>
      <c r="B146" t="s">
        <v>50</v>
      </c>
      <c r="C146">
        <v>98</v>
      </c>
      <c r="D146">
        <v>152</v>
      </c>
      <c r="E146">
        <v>31</v>
      </c>
      <c r="F146">
        <v>1209.6300000000001</v>
      </c>
      <c r="G146">
        <v>22</v>
      </c>
      <c r="H146" s="1">
        <f xml:space="preserve"> IF(Historical_Sales[[#This Row],[Sessions - Total]]=0,0,Historical_Sales[[#This Row],[Units Ordered]]/Historical_Sales[[#This Row],[Sessions - Total]])</f>
        <v>0.31632653061224492</v>
      </c>
    </row>
    <row r="147" spans="1:8" x14ac:dyDescent="0.3">
      <c r="A147" s="2">
        <v>45904</v>
      </c>
      <c r="B147" t="s">
        <v>50</v>
      </c>
      <c r="C147">
        <v>5</v>
      </c>
      <c r="D147">
        <v>6</v>
      </c>
      <c r="E147">
        <v>2</v>
      </c>
      <c r="F147">
        <v>90</v>
      </c>
      <c r="G147">
        <v>2</v>
      </c>
      <c r="H147" s="1">
        <f xml:space="preserve"> IF(Historical_Sales[[#This Row],[Sessions - Total]]=0,0,Historical_Sales[[#This Row],[Units Ordered]]/Historical_Sales[[#This Row],[Sessions - Total]])</f>
        <v>0.4</v>
      </c>
    </row>
    <row r="148" spans="1:8" x14ac:dyDescent="0.3">
      <c r="A148" s="2">
        <v>45904</v>
      </c>
      <c r="B148" t="s">
        <v>52</v>
      </c>
      <c r="C148">
        <v>56</v>
      </c>
      <c r="D148">
        <v>67</v>
      </c>
      <c r="E148">
        <v>13</v>
      </c>
      <c r="F148">
        <v>163.92</v>
      </c>
      <c r="G148">
        <v>12</v>
      </c>
      <c r="H148" s="1">
        <f xml:space="preserve"> IF(Historical_Sales[[#This Row],[Sessions - Total]]=0,0,Historical_Sales[[#This Row],[Units Ordered]]/Historical_Sales[[#This Row],[Sessions - Total]])</f>
        <v>0.23214285714285715</v>
      </c>
    </row>
    <row r="149" spans="1:8" x14ac:dyDescent="0.3">
      <c r="A149" s="2">
        <v>45904</v>
      </c>
      <c r="B149" t="s">
        <v>54</v>
      </c>
      <c r="C149">
        <v>65</v>
      </c>
      <c r="D149">
        <v>88</v>
      </c>
      <c r="E149">
        <v>9</v>
      </c>
      <c r="F149">
        <v>209.41</v>
      </c>
      <c r="G149">
        <v>9</v>
      </c>
      <c r="H149" s="1">
        <f xml:space="preserve"> IF(Historical_Sales[[#This Row],[Sessions - Total]]=0,0,Historical_Sales[[#This Row],[Units Ordered]]/Historical_Sales[[#This Row],[Sessions - Total]])</f>
        <v>0.13846153846153847</v>
      </c>
    </row>
    <row r="150" spans="1:8" x14ac:dyDescent="0.3">
      <c r="A150" s="2">
        <v>45904</v>
      </c>
      <c r="B150" t="s">
        <v>56</v>
      </c>
      <c r="C150">
        <v>22</v>
      </c>
      <c r="D150">
        <v>31</v>
      </c>
      <c r="E150">
        <v>10</v>
      </c>
      <c r="F150">
        <v>219.91</v>
      </c>
      <c r="G150">
        <v>9</v>
      </c>
      <c r="H150" s="1">
        <f xml:space="preserve"> IF(Historical_Sales[[#This Row],[Sessions - Total]]=0,0,Historical_Sales[[#This Row],[Units Ordered]]/Historical_Sales[[#This Row],[Sessions - Total]])</f>
        <v>0.45454545454545453</v>
      </c>
    </row>
    <row r="151" spans="1:8" x14ac:dyDescent="0.3">
      <c r="A151" s="2">
        <v>45904</v>
      </c>
      <c r="B151" t="s">
        <v>58</v>
      </c>
      <c r="C151">
        <v>33</v>
      </c>
      <c r="D151">
        <v>42</v>
      </c>
      <c r="E151">
        <v>5</v>
      </c>
      <c r="F151">
        <v>52.35</v>
      </c>
      <c r="G151">
        <v>5</v>
      </c>
      <c r="H151" s="1">
        <f xml:space="preserve"> IF(Historical_Sales[[#This Row],[Sessions - Total]]=0,0,Historical_Sales[[#This Row],[Units Ordered]]/Historical_Sales[[#This Row],[Sessions - Total]])</f>
        <v>0.15151515151515152</v>
      </c>
    </row>
    <row r="152" spans="1:8" x14ac:dyDescent="0.3">
      <c r="A152" s="2">
        <v>45904</v>
      </c>
      <c r="B152" t="s">
        <v>60</v>
      </c>
      <c r="C152">
        <v>30</v>
      </c>
      <c r="D152">
        <v>53</v>
      </c>
      <c r="E152">
        <v>5</v>
      </c>
      <c r="F152">
        <v>99.87</v>
      </c>
      <c r="G152">
        <v>5</v>
      </c>
      <c r="H152" s="1">
        <f xml:space="preserve"> IF(Historical_Sales[[#This Row],[Sessions - Total]]=0,0,Historical_Sales[[#This Row],[Units Ordered]]/Historical_Sales[[#This Row],[Sessions - Total]])</f>
        <v>0.16666666666666666</v>
      </c>
    </row>
    <row r="153" spans="1:8" x14ac:dyDescent="0.3">
      <c r="A153" s="2">
        <v>45904</v>
      </c>
      <c r="B153" t="s">
        <v>62</v>
      </c>
      <c r="C153">
        <v>68</v>
      </c>
      <c r="D153">
        <v>99</v>
      </c>
      <c r="E153">
        <v>19</v>
      </c>
      <c r="F153">
        <v>708.99</v>
      </c>
      <c r="G153">
        <v>13</v>
      </c>
      <c r="H153" s="1">
        <f xml:space="preserve"> IF(Historical_Sales[[#This Row],[Sessions - Total]]=0,0,Historical_Sales[[#This Row],[Units Ordered]]/Historical_Sales[[#This Row],[Sessions - Total]])</f>
        <v>0.27941176470588236</v>
      </c>
    </row>
    <row r="154" spans="1:8" x14ac:dyDescent="0.3">
      <c r="A154" s="2">
        <v>45904</v>
      </c>
      <c r="B154" t="s">
        <v>64</v>
      </c>
      <c r="C154">
        <v>19</v>
      </c>
      <c r="D154">
        <v>35</v>
      </c>
      <c r="E154">
        <v>17</v>
      </c>
      <c r="F154">
        <v>543.53</v>
      </c>
      <c r="G154">
        <v>10</v>
      </c>
      <c r="H154" s="1">
        <f xml:space="preserve"> IF(Historical_Sales[[#This Row],[Sessions - Total]]=0,0,Historical_Sales[[#This Row],[Units Ordered]]/Historical_Sales[[#This Row],[Sessions - Total]])</f>
        <v>0.89473684210526316</v>
      </c>
    </row>
    <row r="155" spans="1:8" x14ac:dyDescent="0.3">
      <c r="A155" s="2">
        <v>45904</v>
      </c>
      <c r="B155" t="s">
        <v>66</v>
      </c>
      <c r="C155">
        <v>17</v>
      </c>
      <c r="D155">
        <v>24</v>
      </c>
      <c r="E155">
        <v>12</v>
      </c>
      <c r="F155">
        <v>355.83</v>
      </c>
      <c r="G155">
        <v>9</v>
      </c>
      <c r="H155" s="1">
        <f xml:space="preserve"> IF(Historical_Sales[[#This Row],[Sessions - Total]]=0,0,Historical_Sales[[#This Row],[Units Ordered]]/Historical_Sales[[#This Row],[Sessions - Total]])</f>
        <v>0.70588235294117652</v>
      </c>
    </row>
    <row r="156" spans="1:8" x14ac:dyDescent="0.3">
      <c r="A156" s="2">
        <v>45904</v>
      </c>
      <c r="B156" t="s">
        <v>68</v>
      </c>
      <c r="C156">
        <v>52</v>
      </c>
      <c r="D156">
        <v>62</v>
      </c>
      <c r="E156">
        <v>45</v>
      </c>
      <c r="F156">
        <v>1137.8499999999999</v>
      </c>
      <c r="G156">
        <v>26</v>
      </c>
      <c r="H156" s="1">
        <f xml:space="preserve"> IF(Historical_Sales[[#This Row],[Sessions - Total]]=0,0,Historical_Sales[[#This Row],[Units Ordered]]/Historical_Sales[[#This Row],[Sessions - Total]])</f>
        <v>0.86538461538461542</v>
      </c>
    </row>
    <row r="157" spans="1:8" x14ac:dyDescent="0.3">
      <c r="A157" s="2">
        <v>45904</v>
      </c>
      <c r="B157" t="s">
        <v>70</v>
      </c>
      <c r="C157">
        <v>61</v>
      </c>
      <c r="D157">
        <v>78</v>
      </c>
      <c r="E157">
        <v>11</v>
      </c>
      <c r="F157">
        <v>254.89</v>
      </c>
      <c r="G157">
        <v>8</v>
      </c>
      <c r="H157" s="1">
        <f xml:space="preserve"> IF(Historical_Sales[[#This Row],[Sessions - Total]]=0,0,Historical_Sales[[#This Row],[Units Ordered]]/Historical_Sales[[#This Row],[Sessions - Total]])</f>
        <v>0.18032786885245902</v>
      </c>
    </row>
    <row r="158" spans="1:8" x14ac:dyDescent="0.3">
      <c r="A158" s="2">
        <v>45904</v>
      </c>
      <c r="B158" t="s">
        <v>72</v>
      </c>
      <c r="C158">
        <v>30</v>
      </c>
      <c r="D158">
        <v>37</v>
      </c>
      <c r="E158">
        <v>13</v>
      </c>
      <c r="F158">
        <v>461.55</v>
      </c>
      <c r="G158">
        <v>8</v>
      </c>
      <c r="H158" s="1">
        <f xml:space="preserve"> IF(Historical_Sales[[#This Row],[Sessions - Total]]=0,0,Historical_Sales[[#This Row],[Units Ordered]]/Historical_Sales[[#This Row],[Sessions - Total]])</f>
        <v>0.43333333333333335</v>
      </c>
    </row>
    <row r="159" spans="1:8" x14ac:dyDescent="0.3">
      <c r="A159" s="2">
        <v>45904</v>
      </c>
      <c r="B159" t="s">
        <v>74</v>
      </c>
      <c r="C159">
        <v>12</v>
      </c>
      <c r="D159">
        <v>15</v>
      </c>
      <c r="E159">
        <v>3</v>
      </c>
      <c r="F159">
        <v>95.99</v>
      </c>
      <c r="G159">
        <v>3</v>
      </c>
      <c r="H159" s="1">
        <f xml:space="preserve"> IF(Historical_Sales[[#This Row],[Sessions - Total]]=0,0,Historical_Sales[[#This Row],[Units Ordered]]/Historical_Sales[[#This Row],[Sessions - Total]])</f>
        <v>0.25</v>
      </c>
    </row>
    <row r="160" spans="1:8" x14ac:dyDescent="0.3">
      <c r="A160" s="2">
        <v>45904</v>
      </c>
      <c r="B160" t="s">
        <v>76</v>
      </c>
      <c r="C160">
        <v>14</v>
      </c>
      <c r="D160">
        <v>16</v>
      </c>
      <c r="E160">
        <v>7</v>
      </c>
      <c r="F160">
        <v>195.21</v>
      </c>
      <c r="G160">
        <v>3</v>
      </c>
      <c r="H160" s="1">
        <f xml:space="preserve"> IF(Historical_Sales[[#This Row],[Sessions - Total]]=0,0,Historical_Sales[[#This Row],[Units Ordered]]/Historical_Sales[[#This Row],[Sessions - Total]])</f>
        <v>0.5</v>
      </c>
    </row>
    <row r="161" spans="1:8" x14ac:dyDescent="0.3">
      <c r="A161" s="2">
        <v>45904</v>
      </c>
      <c r="B161" t="s">
        <v>78</v>
      </c>
      <c r="C161">
        <v>13</v>
      </c>
      <c r="D161">
        <v>17</v>
      </c>
      <c r="E161">
        <v>3</v>
      </c>
      <c r="F161">
        <v>92.97</v>
      </c>
      <c r="G161">
        <v>3</v>
      </c>
      <c r="H161" s="1">
        <f xml:space="preserve"> IF(Historical_Sales[[#This Row],[Sessions - Total]]=0,0,Historical_Sales[[#This Row],[Units Ordered]]/Historical_Sales[[#This Row],[Sessions - Total]])</f>
        <v>0.23076923076923078</v>
      </c>
    </row>
    <row r="162" spans="1:8" x14ac:dyDescent="0.3">
      <c r="A162" s="2">
        <v>45904</v>
      </c>
      <c r="B162" t="s">
        <v>80</v>
      </c>
      <c r="C162">
        <v>16</v>
      </c>
      <c r="D162">
        <v>23</v>
      </c>
      <c r="E162">
        <v>12</v>
      </c>
      <c r="F162">
        <v>415.76</v>
      </c>
      <c r="G162">
        <v>8</v>
      </c>
      <c r="H162" s="1">
        <f xml:space="preserve"> IF(Historical_Sales[[#This Row],[Sessions - Total]]=0,0,Historical_Sales[[#This Row],[Units Ordered]]/Historical_Sales[[#This Row],[Sessions - Total]])</f>
        <v>0.75</v>
      </c>
    </row>
    <row r="163" spans="1:8" x14ac:dyDescent="0.3">
      <c r="A163" s="2">
        <v>45904</v>
      </c>
      <c r="B163" t="s">
        <v>82</v>
      </c>
      <c r="C163">
        <v>17</v>
      </c>
      <c r="D163">
        <v>19</v>
      </c>
      <c r="E163">
        <v>4</v>
      </c>
      <c r="F163">
        <v>134.97</v>
      </c>
      <c r="G163">
        <v>2</v>
      </c>
      <c r="H163" s="1">
        <f xml:space="preserve"> IF(Historical_Sales[[#This Row],[Sessions - Total]]=0,0,Historical_Sales[[#This Row],[Units Ordered]]/Historical_Sales[[#This Row],[Sessions - Total]])</f>
        <v>0.23529411764705882</v>
      </c>
    </row>
    <row r="164" spans="1:8" x14ac:dyDescent="0.3">
      <c r="A164" s="2">
        <v>45904</v>
      </c>
      <c r="B164" t="s">
        <v>84</v>
      </c>
      <c r="C164">
        <v>81</v>
      </c>
      <c r="D164">
        <v>116</v>
      </c>
      <c r="E164">
        <v>27</v>
      </c>
      <c r="F164">
        <v>843.22</v>
      </c>
      <c r="G164">
        <v>26</v>
      </c>
      <c r="H164" s="1">
        <f xml:space="preserve"> IF(Historical_Sales[[#This Row],[Sessions - Total]]=0,0,Historical_Sales[[#This Row],[Units Ordered]]/Historical_Sales[[#This Row],[Sessions - Total]])</f>
        <v>0.33333333333333331</v>
      </c>
    </row>
    <row r="165" spans="1:8" x14ac:dyDescent="0.3">
      <c r="A165" s="2">
        <v>45904</v>
      </c>
      <c r="B165" t="s">
        <v>86</v>
      </c>
      <c r="C165">
        <v>8</v>
      </c>
      <c r="D165">
        <v>12</v>
      </c>
      <c r="E165">
        <v>7</v>
      </c>
      <c r="F165">
        <v>189.69</v>
      </c>
      <c r="G165">
        <v>2</v>
      </c>
      <c r="H165" s="1">
        <f xml:space="preserve"> IF(Historical_Sales[[#This Row],[Sessions - Total]]=0,0,Historical_Sales[[#This Row],[Units Ordered]]/Historical_Sales[[#This Row],[Sessions - Total]])</f>
        <v>0.875</v>
      </c>
    </row>
    <row r="166" spans="1:8" x14ac:dyDescent="0.3">
      <c r="A166" s="2">
        <v>45904</v>
      </c>
      <c r="B166" t="s">
        <v>88</v>
      </c>
      <c r="C166">
        <v>23</v>
      </c>
      <c r="D166">
        <v>26</v>
      </c>
      <c r="E166">
        <v>6</v>
      </c>
      <c r="F166">
        <v>193.28</v>
      </c>
      <c r="G166">
        <v>4</v>
      </c>
      <c r="H166" s="1">
        <f xml:space="preserve"> IF(Historical_Sales[[#This Row],[Sessions - Total]]=0,0,Historical_Sales[[#This Row],[Units Ordered]]/Historical_Sales[[#This Row],[Sessions - Total]])</f>
        <v>0.2608695652173913</v>
      </c>
    </row>
    <row r="167" spans="1:8" x14ac:dyDescent="0.3">
      <c r="A167" s="2">
        <v>45904</v>
      </c>
      <c r="B167" t="s">
        <v>90</v>
      </c>
      <c r="C167">
        <v>9</v>
      </c>
      <c r="D167">
        <v>9</v>
      </c>
      <c r="E167">
        <v>3</v>
      </c>
      <c r="F167">
        <v>86.72</v>
      </c>
      <c r="G167">
        <v>3</v>
      </c>
      <c r="H167" s="1">
        <f xml:space="preserve"> IF(Historical_Sales[[#This Row],[Sessions - Total]]=0,0,Historical_Sales[[#This Row],[Units Ordered]]/Historical_Sales[[#This Row],[Sessions - Total]])</f>
        <v>0.33333333333333331</v>
      </c>
    </row>
    <row r="168" spans="1:8" x14ac:dyDescent="0.3">
      <c r="A168" s="2">
        <v>45904</v>
      </c>
      <c r="B168" t="s">
        <v>92</v>
      </c>
      <c r="C168">
        <v>23</v>
      </c>
      <c r="D168">
        <v>35</v>
      </c>
      <c r="E168">
        <v>10</v>
      </c>
      <c r="F168">
        <v>243.88</v>
      </c>
      <c r="G168">
        <v>5</v>
      </c>
      <c r="H168" s="1">
        <f xml:space="preserve"> IF(Historical_Sales[[#This Row],[Sessions - Total]]=0,0,Historical_Sales[[#This Row],[Units Ordered]]/Historical_Sales[[#This Row],[Sessions - Total]])</f>
        <v>0.43478260869565216</v>
      </c>
    </row>
    <row r="169" spans="1:8" x14ac:dyDescent="0.3">
      <c r="A169" s="2">
        <v>45904</v>
      </c>
      <c r="B169" t="s">
        <v>94</v>
      </c>
      <c r="C169">
        <v>30</v>
      </c>
      <c r="D169">
        <v>39</v>
      </c>
      <c r="E169">
        <v>28</v>
      </c>
      <c r="F169">
        <v>2251.98</v>
      </c>
      <c r="G169">
        <v>14</v>
      </c>
      <c r="H169" s="1">
        <f xml:space="preserve"> IF(Historical_Sales[[#This Row],[Sessions - Total]]=0,0,Historical_Sales[[#This Row],[Units Ordered]]/Historical_Sales[[#This Row],[Sessions - Total]])</f>
        <v>0.93333333333333335</v>
      </c>
    </row>
    <row r="170" spans="1:8" x14ac:dyDescent="0.3">
      <c r="A170" s="2">
        <v>45904</v>
      </c>
      <c r="B170" t="s">
        <v>96</v>
      </c>
      <c r="C170">
        <v>25</v>
      </c>
      <c r="D170">
        <v>40</v>
      </c>
      <c r="E170">
        <v>35</v>
      </c>
      <c r="F170">
        <v>2569.16</v>
      </c>
      <c r="G170">
        <v>10</v>
      </c>
      <c r="H170" s="1">
        <f xml:space="preserve"> IF(Historical_Sales[[#This Row],[Sessions - Total]]=0,0,Historical_Sales[[#This Row],[Units Ordered]]/Historical_Sales[[#This Row],[Sessions - Total]])</f>
        <v>1.4</v>
      </c>
    </row>
    <row r="171" spans="1:8" x14ac:dyDescent="0.3">
      <c r="A171" s="2">
        <v>45904</v>
      </c>
      <c r="B171" t="s">
        <v>98</v>
      </c>
      <c r="C171">
        <v>9</v>
      </c>
      <c r="D171">
        <v>10</v>
      </c>
      <c r="E171">
        <v>2</v>
      </c>
      <c r="F171">
        <v>35.299999999999997</v>
      </c>
      <c r="G171">
        <v>2</v>
      </c>
      <c r="H171" s="1">
        <f xml:space="preserve"> IF(Historical_Sales[[#This Row],[Sessions - Total]]=0,0,Historical_Sales[[#This Row],[Units Ordered]]/Historical_Sales[[#This Row],[Sessions - Total]])</f>
        <v>0.22222222222222221</v>
      </c>
    </row>
    <row r="172" spans="1:8" x14ac:dyDescent="0.3">
      <c r="A172" s="2">
        <v>45904</v>
      </c>
      <c r="B172" t="s">
        <v>102</v>
      </c>
      <c r="C172">
        <v>7</v>
      </c>
      <c r="D172">
        <v>8</v>
      </c>
      <c r="E172">
        <v>1</v>
      </c>
      <c r="F172">
        <v>29.37</v>
      </c>
      <c r="G172">
        <v>1</v>
      </c>
      <c r="H172" s="1">
        <f xml:space="preserve"> IF(Historical_Sales[[#This Row],[Sessions - Total]]=0,0,Historical_Sales[[#This Row],[Units Ordered]]/Historical_Sales[[#This Row],[Sessions - Total]])</f>
        <v>0.14285714285714285</v>
      </c>
    </row>
    <row r="173" spans="1:8" x14ac:dyDescent="0.3">
      <c r="A173" s="2">
        <v>45904</v>
      </c>
      <c r="B173" t="s">
        <v>104</v>
      </c>
      <c r="C173">
        <v>5</v>
      </c>
      <c r="D173">
        <v>7</v>
      </c>
      <c r="E173">
        <v>1</v>
      </c>
      <c r="F173">
        <v>31.14</v>
      </c>
      <c r="G173">
        <v>1</v>
      </c>
      <c r="H173" s="1">
        <f xml:space="preserve"> IF(Historical_Sales[[#This Row],[Sessions - Total]]=0,0,Historical_Sales[[#This Row],[Units Ordered]]/Historical_Sales[[#This Row],[Sessions - Total]])</f>
        <v>0.2</v>
      </c>
    </row>
    <row r="174" spans="1:8" x14ac:dyDescent="0.3">
      <c r="A174" s="2">
        <v>45904</v>
      </c>
      <c r="B174" t="s">
        <v>106</v>
      </c>
      <c r="C174">
        <v>15</v>
      </c>
      <c r="D174">
        <v>19</v>
      </c>
      <c r="E174">
        <v>5</v>
      </c>
      <c r="F174">
        <v>368.21</v>
      </c>
      <c r="G174">
        <v>5</v>
      </c>
      <c r="H174" s="1">
        <f xml:space="preserve"> IF(Historical_Sales[[#This Row],[Sessions - Total]]=0,0,Historical_Sales[[#This Row],[Units Ordered]]/Historical_Sales[[#This Row],[Sessions - Total]])</f>
        <v>0.33333333333333331</v>
      </c>
    </row>
    <row r="175" spans="1:8" x14ac:dyDescent="0.3">
      <c r="A175" s="2">
        <v>45904</v>
      </c>
      <c r="B175" t="s">
        <v>108</v>
      </c>
      <c r="C175">
        <v>4</v>
      </c>
      <c r="D175">
        <v>4</v>
      </c>
      <c r="E175">
        <v>1</v>
      </c>
      <c r="F175">
        <v>101.66</v>
      </c>
      <c r="G175">
        <v>1</v>
      </c>
      <c r="H175" s="1">
        <f xml:space="preserve"> IF(Historical_Sales[[#This Row],[Sessions - Total]]=0,0,Historical_Sales[[#This Row],[Units Ordered]]/Historical_Sales[[#This Row],[Sessions - Total]])</f>
        <v>0.25</v>
      </c>
    </row>
    <row r="176" spans="1:8" x14ac:dyDescent="0.3">
      <c r="A176" s="2">
        <v>45904</v>
      </c>
      <c r="B176" t="s">
        <v>112</v>
      </c>
      <c r="C176">
        <v>17</v>
      </c>
      <c r="D176">
        <v>20</v>
      </c>
      <c r="E176">
        <v>2</v>
      </c>
      <c r="F176">
        <v>61.33</v>
      </c>
      <c r="G176">
        <v>1</v>
      </c>
      <c r="H176" s="1">
        <f xml:space="preserve"> IF(Historical_Sales[[#This Row],[Sessions - Total]]=0,0,Historical_Sales[[#This Row],[Units Ordered]]/Historical_Sales[[#This Row],[Sessions - Total]])</f>
        <v>0.11764705882352941</v>
      </c>
    </row>
    <row r="177" spans="1:8" x14ac:dyDescent="0.3">
      <c r="A177" s="2">
        <v>45905</v>
      </c>
      <c r="B177" t="s">
        <v>11</v>
      </c>
      <c r="C177">
        <v>9</v>
      </c>
      <c r="D177">
        <v>9</v>
      </c>
      <c r="E177">
        <v>7</v>
      </c>
      <c r="F177">
        <v>261.5</v>
      </c>
      <c r="G177">
        <v>4</v>
      </c>
      <c r="H177" s="1">
        <f xml:space="preserve"> IF(Historical_Sales[[#This Row],[Sessions - Total]]=0,0,Historical_Sales[[#This Row],[Units Ordered]]/Historical_Sales[[#This Row],[Sessions - Total]])</f>
        <v>0.77777777777777779</v>
      </c>
    </row>
    <row r="178" spans="1:8" x14ac:dyDescent="0.3">
      <c r="A178" s="2">
        <v>45905</v>
      </c>
      <c r="B178" t="s">
        <v>15</v>
      </c>
      <c r="C178">
        <v>19</v>
      </c>
      <c r="D178">
        <v>20</v>
      </c>
      <c r="E178">
        <v>3</v>
      </c>
      <c r="F178">
        <v>110.09</v>
      </c>
      <c r="G178">
        <v>2</v>
      </c>
      <c r="H178" s="1">
        <f xml:space="preserve"> IF(Historical_Sales[[#This Row],[Sessions - Total]]=0,0,Historical_Sales[[#This Row],[Units Ordered]]/Historical_Sales[[#This Row],[Sessions - Total]])</f>
        <v>0.15789473684210525</v>
      </c>
    </row>
    <row r="179" spans="1:8" x14ac:dyDescent="0.3">
      <c r="A179" s="2">
        <v>45905</v>
      </c>
      <c r="B179" t="s">
        <v>17</v>
      </c>
      <c r="C179">
        <v>4</v>
      </c>
      <c r="D179">
        <v>5</v>
      </c>
      <c r="E179">
        <v>2</v>
      </c>
      <c r="F179">
        <v>70.680000000000007</v>
      </c>
      <c r="G179">
        <v>1</v>
      </c>
      <c r="H179" s="1">
        <f xml:space="preserve"> IF(Historical_Sales[[#This Row],[Sessions - Total]]=0,0,Historical_Sales[[#This Row],[Units Ordered]]/Historical_Sales[[#This Row],[Sessions - Total]])</f>
        <v>0.5</v>
      </c>
    </row>
    <row r="180" spans="1:8" x14ac:dyDescent="0.3">
      <c r="A180" s="2">
        <v>45905</v>
      </c>
      <c r="B180" t="s">
        <v>21</v>
      </c>
      <c r="C180">
        <v>2</v>
      </c>
      <c r="D180">
        <v>2</v>
      </c>
      <c r="E180">
        <v>2</v>
      </c>
      <c r="F180">
        <v>31.24</v>
      </c>
      <c r="G180">
        <v>2</v>
      </c>
      <c r="H180" s="1">
        <f xml:space="preserve"> IF(Historical_Sales[[#This Row],[Sessions - Total]]=0,0,Historical_Sales[[#This Row],[Units Ordered]]/Historical_Sales[[#This Row],[Sessions - Total]])</f>
        <v>1</v>
      </c>
    </row>
    <row r="181" spans="1:8" x14ac:dyDescent="0.3">
      <c r="A181" s="2">
        <v>45905</v>
      </c>
      <c r="B181" t="s">
        <v>26</v>
      </c>
      <c r="C181">
        <v>37</v>
      </c>
      <c r="D181">
        <v>52</v>
      </c>
      <c r="E181">
        <v>4</v>
      </c>
      <c r="F181">
        <v>125.16</v>
      </c>
      <c r="G181">
        <v>4</v>
      </c>
      <c r="H181" s="1">
        <f xml:space="preserve"> IF(Historical_Sales[[#This Row],[Sessions - Total]]=0,0,Historical_Sales[[#This Row],[Units Ordered]]/Historical_Sales[[#This Row],[Sessions - Total]])</f>
        <v>0.10810810810810811</v>
      </c>
    </row>
    <row r="182" spans="1:8" x14ac:dyDescent="0.3">
      <c r="A182" s="2">
        <v>45905</v>
      </c>
      <c r="B182" t="s">
        <v>30</v>
      </c>
      <c r="C182">
        <v>13</v>
      </c>
      <c r="D182">
        <v>18</v>
      </c>
      <c r="E182">
        <v>1</v>
      </c>
      <c r="F182">
        <v>16.97</v>
      </c>
      <c r="G182">
        <v>1</v>
      </c>
      <c r="H182" s="1">
        <f xml:space="preserve"> IF(Historical_Sales[[#This Row],[Sessions - Total]]=0,0,Historical_Sales[[#This Row],[Units Ordered]]/Historical_Sales[[#This Row],[Sessions - Total]])</f>
        <v>7.6923076923076927E-2</v>
      </c>
    </row>
    <row r="183" spans="1:8" x14ac:dyDescent="0.3">
      <c r="A183" s="2">
        <v>45905</v>
      </c>
      <c r="B183" t="s">
        <v>32</v>
      </c>
      <c r="C183">
        <v>15</v>
      </c>
      <c r="D183">
        <v>25</v>
      </c>
      <c r="E183">
        <v>2</v>
      </c>
      <c r="F183">
        <v>49.55</v>
      </c>
      <c r="G183">
        <v>1</v>
      </c>
      <c r="H183" s="1">
        <f xml:space="preserve"> IF(Historical_Sales[[#This Row],[Sessions - Total]]=0,0,Historical_Sales[[#This Row],[Units Ordered]]/Historical_Sales[[#This Row],[Sessions - Total]])</f>
        <v>0.13333333333333333</v>
      </c>
    </row>
    <row r="184" spans="1:8" x14ac:dyDescent="0.3">
      <c r="A184" s="2">
        <v>45905</v>
      </c>
      <c r="B184" t="s">
        <v>34</v>
      </c>
      <c r="C184">
        <v>12</v>
      </c>
      <c r="D184">
        <v>20</v>
      </c>
      <c r="E184">
        <v>2</v>
      </c>
      <c r="F184">
        <v>35.76</v>
      </c>
      <c r="G184">
        <v>2</v>
      </c>
      <c r="H184" s="1">
        <f xml:space="preserve"> IF(Historical_Sales[[#This Row],[Sessions - Total]]=0,0,Historical_Sales[[#This Row],[Units Ordered]]/Historical_Sales[[#This Row],[Sessions - Total]])</f>
        <v>0.16666666666666666</v>
      </c>
    </row>
    <row r="185" spans="1:8" x14ac:dyDescent="0.3">
      <c r="A185" s="2">
        <v>45905</v>
      </c>
      <c r="B185" t="s">
        <v>36</v>
      </c>
      <c r="C185">
        <v>17</v>
      </c>
      <c r="D185">
        <v>19</v>
      </c>
      <c r="E185">
        <v>1</v>
      </c>
      <c r="F185">
        <v>24.91</v>
      </c>
      <c r="G185">
        <v>1</v>
      </c>
      <c r="H185" s="1">
        <f xml:space="preserve"> IF(Historical_Sales[[#This Row],[Sessions - Total]]=0,0,Historical_Sales[[#This Row],[Units Ordered]]/Historical_Sales[[#This Row],[Sessions - Total]])</f>
        <v>5.8823529411764705E-2</v>
      </c>
    </row>
    <row r="186" spans="1:8" x14ac:dyDescent="0.3">
      <c r="A186" s="2">
        <v>45905</v>
      </c>
      <c r="B186" t="s">
        <v>38</v>
      </c>
      <c r="C186">
        <v>12</v>
      </c>
      <c r="D186">
        <v>18</v>
      </c>
      <c r="E186">
        <v>2</v>
      </c>
      <c r="F186">
        <v>50.63</v>
      </c>
      <c r="G186">
        <v>2</v>
      </c>
      <c r="H186" s="1">
        <f xml:space="preserve"> IF(Historical_Sales[[#This Row],[Sessions - Total]]=0,0,Historical_Sales[[#This Row],[Units Ordered]]/Historical_Sales[[#This Row],[Sessions - Total]])</f>
        <v>0.16666666666666666</v>
      </c>
    </row>
    <row r="187" spans="1:8" x14ac:dyDescent="0.3">
      <c r="A187" s="2">
        <v>45905</v>
      </c>
      <c r="B187" t="s">
        <v>40</v>
      </c>
      <c r="C187">
        <v>31</v>
      </c>
      <c r="D187">
        <v>46</v>
      </c>
      <c r="E187">
        <v>4</v>
      </c>
      <c r="F187">
        <v>113.52</v>
      </c>
      <c r="G187">
        <v>4</v>
      </c>
      <c r="H187" s="1">
        <f xml:space="preserve"> IF(Historical_Sales[[#This Row],[Sessions - Total]]=0,0,Historical_Sales[[#This Row],[Units Ordered]]/Historical_Sales[[#This Row],[Sessions - Total]])</f>
        <v>0.12903225806451613</v>
      </c>
    </row>
    <row r="188" spans="1:8" x14ac:dyDescent="0.3">
      <c r="A188" s="2">
        <v>45905</v>
      </c>
      <c r="B188" t="s">
        <v>42</v>
      </c>
      <c r="C188">
        <v>61</v>
      </c>
      <c r="D188">
        <v>82</v>
      </c>
      <c r="E188">
        <v>17</v>
      </c>
      <c r="F188">
        <v>382.45</v>
      </c>
      <c r="G188">
        <v>16</v>
      </c>
      <c r="H188" s="1">
        <f xml:space="preserve"> IF(Historical_Sales[[#This Row],[Sessions - Total]]=0,0,Historical_Sales[[#This Row],[Units Ordered]]/Historical_Sales[[#This Row],[Sessions - Total]])</f>
        <v>0.27868852459016391</v>
      </c>
    </row>
    <row r="189" spans="1:8" x14ac:dyDescent="0.3">
      <c r="A189" s="2">
        <v>45905</v>
      </c>
      <c r="B189" t="s">
        <v>44</v>
      </c>
      <c r="C189">
        <v>28</v>
      </c>
      <c r="D189">
        <v>36</v>
      </c>
      <c r="E189">
        <v>3</v>
      </c>
      <c r="F189">
        <v>63.09</v>
      </c>
      <c r="G189">
        <v>3</v>
      </c>
      <c r="H189" s="1">
        <f xml:space="preserve"> IF(Historical_Sales[[#This Row],[Sessions - Total]]=0,0,Historical_Sales[[#This Row],[Units Ordered]]/Historical_Sales[[#This Row],[Sessions - Total]])</f>
        <v>0.10714285714285714</v>
      </c>
    </row>
    <row r="190" spans="1:8" x14ac:dyDescent="0.3">
      <c r="A190" s="2">
        <v>45905</v>
      </c>
      <c r="B190" t="s">
        <v>46</v>
      </c>
      <c r="C190">
        <v>28</v>
      </c>
      <c r="D190">
        <v>35</v>
      </c>
      <c r="E190">
        <v>7</v>
      </c>
      <c r="F190">
        <v>213.52</v>
      </c>
      <c r="G190">
        <v>3</v>
      </c>
      <c r="H190" s="1">
        <f xml:space="preserve"> IF(Historical_Sales[[#This Row],[Sessions - Total]]=0,0,Historical_Sales[[#This Row],[Units Ordered]]/Historical_Sales[[#This Row],[Sessions - Total]])</f>
        <v>0.25</v>
      </c>
    </row>
    <row r="191" spans="1:8" x14ac:dyDescent="0.3">
      <c r="A191" s="2">
        <v>45905</v>
      </c>
      <c r="B191" t="s">
        <v>48</v>
      </c>
      <c r="C191">
        <v>26</v>
      </c>
      <c r="D191">
        <v>35</v>
      </c>
      <c r="E191">
        <v>1</v>
      </c>
      <c r="F191">
        <v>27.72</v>
      </c>
      <c r="G191">
        <v>1</v>
      </c>
      <c r="H191" s="1">
        <f xml:space="preserve"> IF(Historical_Sales[[#This Row],[Sessions - Total]]=0,0,Historical_Sales[[#This Row],[Units Ordered]]/Historical_Sales[[#This Row],[Sessions - Total]])</f>
        <v>3.8461538461538464E-2</v>
      </c>
    </row>
    <row r="192" spans="1:8" x14ac:dyDescent="0.3">
      <c r="A192" s="2">
        <v>45905</v>
      </c>
      <c r="B192" t="s">
        <v>50</v>
      </c>
      <c r="C192">
        <v>97</v>
      </c>
      <c r="D192">
        <v>128</v>
      </c>
      <c r="E192">
        <v>21</v>
      </c>
      <c r="F192">
        <v>833.36</v>
      </c>
      <c r="G192">
        <v>18</v>
      </c>
      <c r="H192" s="1">
        <f xml:space="preserve"> IF(Historical_Sales[[#This Row],[Sessions - Total]]=0,0,Historical_Sales[[#This Row],[Units Ordered]]/Historical_Sales[[#This Row],[Sessions - Total]])</f>
        <v>0.21649484536082475</v>
      </c>
    </row>
    <row r="193" spans="1:8" x14ac:dyDescent="0.3">
      <c r="A193" s="2">
        <v>45905</v>
      </c>
      <c r="B193" t="s">
        <v>50</v>
      </c>
      <c r="C193">
        <v>4</v>
      </c>
      <c r="D193">
        <v>4</v>
      </c>
      <c r="E193">
        <v>1</v>
      </c>
      <c r="F193">
        <v>52.12</v>
      </c>
      <c r="G193">
        <v>1</v>
      </c>
      <c r="H193" s="1">
        <f xml:space="preserve"> IF(Historical_Sales[[#This Row],[Sessions - Total]]=0,0,Historical_Sales[[#This Row],[Units Ordered]]/Historical_Sales[[#This Row],[Sessions - Total]])</f>
        <v>0.25</v>
      </c>
    </row>
    <row r="194" spans="1:8" x14ac:dyDescent="0.3">
      <c r="A194" s="2">
        <v>45905</v>
      </c>
      <c r="B194" t="s">
        <v>52</v>
      </c>
      <c r="C194">
        <v>63</v>
      </c>
      <c r="D194">
        <v>93</v>
      </c>
      <c r="E194">
        <v>11</v>
      </c>
      <c r="F194">
        <v>148.02000000000001</v>
      </c>
      <c r="G194">
        <v>9</v>
      </c>
      <c r="H194" s="1">
        <f xml:space="preserve"> IF(Historical_Sales[[#This Row],[Sessions - Total]]=0,0,Historical_Sales[[#This Row],[Units Ordered]]/Historical_Sales[[#This Row],[Sessions - Total]])</f>
        <v>0.17460317460317459</v>
      </c>
    </row>
    <row r="195" spans="1:8" x14ac:dyDescent="0.3">
      <c r="A195" s="2">
        <v>45905</v>
      </c>
      <c r="B195" t="s">
        <v>54</v>
      </c>
      <c r="C195">
        <v>51</v>
      </c>
      <c r="D195">
        <v>68</v>
      </c>
      <c r="E195">
        <v>4</v>
      </c>
      <c r="F195">
        <v>102.69</v>
      </c>
      <c r="G195">
        <v>4</v>
      </c>
      <c r="H195" s="1">
        <f xml:space="preserve"> IF(Historical_Sales[[#This Row],[Sessions - Total]]=0,0,Historical_Sales[[#This Row],[Units Ordered]]/Historical_Sales[[#This Row],[Sessions - Total]])</f>
        <v>7.8431372549019607E-2</v>
      </c>
    </row>
    <row r="196" spans="1:8" x14ac:dyDescent="0.3">
      <c r="A196" s="2">
        <v>45905</v>
      </c>
      <c r="B196" t="s">
        <v>56</v>
      </c>
      <c r="C196">
        <v>20</v>
      </c>
      <c r="D196">
        <v>21</v>
      </c>
      <c r="E196">
        <v>3</v>
      </c>
      <c r="F196">
        <v>68.3</v>
      </c>
      <c r="G196">
        <v>3</v>
      </c>
      <c r="H196" s="1">
        <f xml:space="preserve"> IF(Historical_Sales[[#This Row],[Sessions - Total]]=0,0,Historical_Sales[[#This Row],[Units Ordered]]/Historical_Sales[[#This Row],[Sessions - Total]])</f>
        <v>0.15</v>
      </c>
    </row>
    <row r="197" spans="1:8" x14ac:dyDescent="0.3">
      <c r="A197" s="2">
        <v>45905</v>
      </c>
      <c r="B197" t="s">
        <v>58</v>
      </c>
      <c r="C197">
        <v>19</v>
      </c>
      <c r="D197">
        <v>22</v>
      </c>
      <c r="E197">
        <v>4</v>
      </c>
      <c r="F197">
        <v>48.93</v>
      </c>
      <c r="G197">
        <v>4</v>
      </c>
      <c r="H197" s="1">
        <f xml:space="preserve"> IF(Historical_Sales[[#This Row],[Sessions - Total]]=0,0,Historical_Sales[[#This Row],[Units Ordered]]/Historical_Sales[[#This Row],[Sessions - Total]])</f>
        <v>0.21052631578947367</v>
      </c>
    </row>
    <row r="198" spans="1:8" x14ac:dyDescent="0.3">
      <c r="A198" s="2">
        <v>45905</v>
      </c>
      <c r="B198" t="s">
        <v>58</v>
      </c>
      <c r="C198">
        <v>0</v>
      </c>
      <c r="D198">
        <v>0</v>
      </c>
      <c r="E198">
        <v>1</v>
      </c>
      <c r="F198">
        <v>23.7</v>
      </c>
      <c r="G198">
        <v>1</v>
      </c>
      <c r="H198" s="1">
        <f xml:space="preserve"> IF(Historical_Sales[[#This Row],[Sessions - Total]]=0,0,Historical_Sales[[#This Row],[Units Ordered]]/Historical_Sales[[#This Row],[Sessions - Total]])</f>
        <v>0</v>
      </c>
    </row>
    <row r="199" spans="1:8" x14ac:dyDescent="0.3">
      <c r="A199" s="2">
        <v>45905</v>
      </c>
      <c r="B199" t="s">
        <v>60</v>
      </c>
      <c r="C199">
        <v>18</v>
      </c>
      <c r="D199">
        <v>22</v>
      </c>
      <c r="E199">
        <v>1</v>
      </c>
      <c r="F199">
        <v>21.25</v>
      </c>
      <c r="G199">
        <v>1</v>
      </c>
      <c r="H199" s="1">
        <f xml:space="preserve"> IF(Historical_Sales[[#This Row],[Sessions - Total]]=0,0,Historical_Sales[[#This Row],[Units Ordered]]/Historical_Sales[[#This Row],[Sessions - Total]])</f>
        <v>5.5555555555555552E-2</v>
      </c>
    </row>
    <row r="200" spans="1:8" x14ac:dyDescent="0.3">
      <c r="A200" s="2">
        <v>45905</v>
      </c>
      <c r="B200" t="s">
        <v>62</v>
      </c>
      <c r="C200">
        <v>66</v>
      </c>
      <c r="D200">
        <v>83</v>
      </c>
      <c r="E200">
        <v>39</v>
      </c>
      <c r="F200">
        <v>1372.49</v>
      </c>
      <c r="G200">
        <v>15</v>
      </c>
      <c r="H200" s="1">
        <f xml:space="preserve"> IF(Historical_Sales[[#This Row],[Sessions - Total]]=0,0,Historical_Sales[[#This Row],[Units Ordered]]/Historical_Sales[[#This Row],[Sessions - Total]])</f>
        <v>0.59090909090909094</v>
      </c>
    </row>
    <row r="201" spans="1:8" x14ac:dyDescent="0.3">
      <c r="A201" s="2">
        <v>45905</v>
      </c>
      <c r="B201" t="s">
        <v>64</v>
      </c>
      <c r="C201">
        <v>25</v>
      </c>
      <c r="D201">
        <v>32</v>
      </c>
      <c r="E201">
        <v>10</v>
      </c>
      <c r="F201">
        <v>295.08</v>
      </c>
      <c r="G201">
        <v>8</v>
      </c>
      <c r="H201" s="1">
        <f xml:space="preserve"> IF(Historical_Sales[[#This Row],[Sessions - Total]]=0,0,Historical_Sales[[#This Row],[Units Ordered]]/Historical_Sales[[#This Row],[Sessions - Total]])</f>
        <v>0.4</v>
      </c>
    </row>
    <row r="202" spans="1:8" x14ac:dyDescent="0.3">
      <c r="A202" s="2">
        <v>45905</v>
      </c>
      <c r="B202" t="s">
        <v>66</v>
      </c>
      <c r="C202">
        <v>18</v>
      </c>
      <c r="D202">
        <v>26</v>
      </c>
      <c r="E202">
        <v>4</v>
      </c>
      <c r="F202">
        <v>134.66999999999999</v>
      </c>
      <c r="G202">
        <v>4</v>
      </c>
      <c r="H202" s="1">
        <f xml:space="preserve"> IF(Historical_Sales[[#This Row],[Sessions - Total]]=0,0,Historical_Sales[[#This Row],[Units Ordered]]/Historical_Sales[[#This Row],[Sessions - Total]])</f>
        <v>0.22222222222222221</v>
      </c>
    </row>
    <row r="203" spans="1:8" x14ac:dyDescent="0.3">
      <c r="A203" s="2">
        <v>45905</v>
      </c>
      <c r="B203" t="s">
        <v>68</v>
      </c>
      <c r="C203">
        <v>51</v>
      </c>
      <c r="D203">
        <v>58</v>
      </c>
      <c r="E203">
        <v>19</v>
      </c>
      <c r="F203">
        <v>482.82</v>
      </c>
      <c r="G203">
        <v>17</v>
      </c>
      <c r="H203" s="1">
        <f xml:space="preserve"> IF(Historical_Sales[[#This Row],[Sessions - Total]]=0,0,Historical_Sales[[#This Row],[Units Ordered]]/Historical_Sales[[#This Row],[Sessions - Total]])</f>
        <v>0.37254901960784315</v>
      </c>
    </row>
    <row r="204" spans="1:8" x14ac:dyDescent="0.3">
      <c r="A204" s="2">
        <v>45905</v>
      </c>
      <c r="B204" t="s">
        <v>70</v>
      </c>
      <c r="C204">
        <v>48</v>
      </c>
      <c r="D204">
        <v>57</v>
      </c>
      <c r="E204">
        <v>11</v>
      </c>
      <c r="F204">
        <v>259.87</v>
      </c>
      <c r="G204">
        <v>9</v>
      </c>
      <c r="H204" s="1">
        <f xml:space="preserve"> IF(Historical_Sales[[#This Row],[Sessions - Total]]=0,0,Historical_Sales[[#This Row],[Units Ordered]]/Historical_Sales[[#This Row],[Sessions - Total]])</f>
        <v>0.22916666666666666</v>
      </c>
    </row>
    <row r="205" spans="1:8" x14ac:dyDescent="0.3">
      <c r="A205" s="2">
        <v>45905</v>
      </c>
      <c r="B205" t="s">
        <v>72</v>
      </c>
      <c r="C205">
        <v>33</v>
      </c>
      <c r="D205">
        <v>46</v>
      </c>
      <c r="E205">
        <v>5</v>
      </c>
      <c r="F205">
        <v>177.98</v>
      </c>
      <c r="G205">
        <v>3</v>
      </c>
      <c r="H205" s="1">
        <f xml:space="preserve"> IF(Historical_Sales[[#This Row],[Sessions - Total]]=0,0,Historical_Sales[[#This Row],[Units Ordered]]/Historical_Sales[[#This Row],[Sessions - Total]])</f>
        <v>0.15151515151515152</v>
      </c>
    </row>
    <row r="206" spans="1:8" x14ac:dyDescent="0.3">
      <c r="A206" s="2">
        <v>45905</v>
      </c>
      <c r="B206" t="s">
        <v>74</v>
      </c>
      <c r="C206">
        <v>14</v>
      </c>
      <c r="D206">
        <v>19</v>
      </c>
      <c r="E206">
        <v>4</v>
      </c>
      <c r="F206">
        <v>126.01</v>
      </c>
      <c r="G206">
        <v>3</v>
      </c>
      <c r="H206" s="1">
        <f xml:space="preserve"> IF(Historical_Sales[[#This Row],[Sessions - Total]]=0,0,Historical_Sales[[#This Row],[Units Ordered]]/Historical_Sales[[#This Row],[Sessions - Total]])</f>
        <v>0.2857142857142857</v>
      </c>
    </row>
    <row r="207" spans="1:8" x14ac:dyDescent="0.3">
      <c r="A207" s="2">
        <v>45905</v>
      </c>
      <c r="B207" t="s">
        <v>76</v>
      </c>
      <c r="C207">
        <v>13</v>
      </c>
      <c r="D207">
        <v>17</v>
      </c>
      <c r="E207">
        <v>8</v>
      </c>
      <c r="F207">
        <v>215.09</v>
      </c>
      <c r="G207">
        <v>5</v>
      </c>
      <c r="H207" s="1">
        <f xml:space="preserve"> IF(Historical_Sales[[#This Row],[Sessions - Total]]=0,0,Historical_Sales[[#This Row],[Units Ordered]]/Historical_Sales[[#This Row],[Sessions - Total]])</f>
        <v>0.61538461538461542</v>
      </c>
    </row>
    <row r="208" spans="1:8" x14ac:dyDescent="0.3">
      <c r="A208" s="2">
        <v>45905</v>
      </c>
      <c r="B208" t="s">
        <v>78</v>
      </c>
      <c r="C208">
        <v>13</v>
      </c>
      <c r="D208">
        <v>15</v>
      </c>
      <c r="E208">
        <v>2</v>
      </c>
      <c r="F208">
        <v>54.77</v>
      </c>
      <c r="G208">
        <v>2</v>
      </c>
      <c r="H208" s="1">
        <f xml:space="preserve"> IF(Historical_Sales[[#This Row],[Sessions - Total]]=0,0,Historical_Sales[[#This Row],[Units Ordered]]/Historical_Sales[[#This Row],[Sessions - Total]])</f>
        <v>0.15384615384615385</v>
      </c>
    </row>
    <row r="209" spans="1:8" x14ac:dyDescent="0.3">
      <c r="A209" s="2">
        <v>45905</v>
      </c>
      <c r="B209" t="s">
        <v>80</v>
      </c>
      <c r="C209">
        <v>15</v>
      </c>
      <c r="D209">
        <v>19</v>
      </c>
      <c r="E209">
        <v>20</v>
      </c>
      <c r="F209">
        <v>671.81</v>
      </c>
      <c r="G209">
        <v>7</v>
      </c>
      <c r="H209" s="1">
        <f xml:space="preserve"> IF(Historical_Sales[[#This Row],[Sessions - Total]]=0,0,Historical_Sales[[#This Row],[Units Ordered]]/Historical_Sales[[#This Row],[Sessions - Total]])</f>
        <v>1.3333333333333333</v>
      </c>
    </row>
    <row r="210" spans="1:8" x14ac:dyDescent="0.3">
      <c r="A210" s="2">
        <v>45905</v>
      </c>
      <c r="B210" t="s">
        <v>82</v>
      </c>
      <c r="C210">
        <v>6</v>
      </c>
      <c r="D210">
        <v>11</v>
      </c>
      <c r="E210">
        <v>6</v>
      </c>
      <c r="F210">
        <v>200.19</v>
      </c>
      <c r="G210">
        <v>4</v>
      </c>
      <c r="H210" s="1">
        <f xml:space="preserve"> IF(Historical_Sales[[#This Row],[Sessions - Total]]=0,0,Historical_Sales[[#This Row],[Units Ordered]]/Historical_Sales[[#This Row],[Sessions - Total]])</f>
        <v>1</v>
      </c>
    </row>
    <row r="211" spans="1:8" x14ac:dyDescent="0.3">
      <c r="A211" s="2">
        <v>45905</v>
      </c>
      <c r="B211" t="s">
        <v>84</v>
      </c>
      <c r="C211">
        <v>45</v>
      </c>
      <c r="D211">
        <v>65</v>
      </c>
      <c r="E211">
        <v>18</v>
      </c>
      <c r="F211">
        <v>545.61</v>
      </c>
      <c r="G211">
        <v>16</v>
      </c>
      <c r="H211" s="1">
        <f xml:space="preserve"> IF(Historical_Sales[[#This Row],[Sessions - Total]]=0,0,Historical_Sales[[#This Row],[Units Ordered]]/Historical_Sales[[#This Row],[Sessions - Total]])</f>
        <v>0.4</v>
      </c>
    </row>
    <row r="212" spans="1:8" x14ac:dyDescent="0.3">
      <c r="A212" s="2">
        <v>45905</v>
      </c>
      <c r="B212" t="s">
        <v>86</v>
      </c>
      <c r="C212">
        <v>6</v>
      </c>
      <c r="D212">
        <v>8</v>
      </c>
      <c r="E212">
        <v>3</v>
      </c>
      <c r="F212">
        <v>104.94</v>
      </c>
      <c r="G212">
        <v>3</v>
      </c>
      <c r="H212" s="1">
        <f xml:space="preserve"> IF(Historical_Sales[[#This Row],[Sessions - Total]]=0,0,Historical_Sales[[#This Row],[Units Ordered]]/Historical_Sales[[#This Row],[Sessions - Total]])</f>
        <v>0.5</v>
      </c>
    </row>
    <row r="213" spans="1:8" x14ac:dyDescent="0.3">
      <c r="A213" s="2">
        <v>45905</v>
      </c>
      <c r="B213" t="s">
        <v>88</v>
      </c>
      <c r="C213">
        <v>21</v>
      </c>
      <c r="D213">
        <v>26</v>
      </c>
      <c r="E213">
        <v>19</v>
      </c>
      <c r="F213">
        <v>584.58000000000004</v>
      </c>
      <c r="G213">
        <v>8</v>
      </c>
      <c r="H213" s="1">
        <f xml:space="preserve"> IF(Historical_Sales[[#This Row],[Sessions - Total]]=0,0,Historical_Sales[[#This Row],[Units Ordered]]/Historical_Sales[[#This Row],[Sessions - Total]])</f>
        <v>0.90476190476190477</v>
      </c>
    </row>
    <row r="214" spans="1:8" x14ac:dyDescent="0.3">
      <c r="A214" s="2">
        <v>45905</v>
      </c>
      <c r="B214" t="s">
        <v>90</v>
      </c>
      <c r="C214">
        <v>3</v>
      </c>
      <c r="D214">
        <v>4</v>
      </c>
      <c r="E214">
        <v>2</v>
      </c>
      <c r="F214">
        <v>53.97</v>
      </c>
      <c r="G214">
        <v>1</v>
      </c>
      <c r="H214" s="1">
        <f xml:space="preserve"> IF(Historical_Sales[[#This Row],[Sessions - Total]]=0,0,Historical_Sales[[#This Row],[Units Ordered]]/Historical_Sales[[#This Row],[Sessions - Total]])</f>
        <v>0.66666666666666663</v>
      </c>
    </row>
    <row r="215" spans="1:8" x14ac:dyDescent="0.3">
      <c r="A215" s="2">
        <v>45905</v>
      </c>
      <c r="B215" t="s">
        <v>92</v>
      </c>
      <c r="C215">
        <v>20</v>
      </c>
      <c r="D215">
        <v>24</v>
      </c>
      <c r="E215">
        <v>7</v>
      </c>
      <c r="F215">
        <v>181.75</v>
      </c>
      <c r="G215">
        <v>5</v>
      </c>
      <c r="H215" s="1">
        <f xml:space="preserve"> IF(Historical_Sales[[#This Row],[Sessions - Total]]=0,0,Historical_Sales[[#This Row],[Units Ordered]]/Historical_Sales[[#This Row],[Sessions - Total]])</f>
        <v>0.35</v>
      </c>
    </row>
    <row r="216" spans="1:8" x14ac:dyDescent="0.3">
      <c r="A216" s="2">
        <v>45905</v>
      </c>
      <c r="B216" t="s">
        <v>94</v>
      </c>
      <c r="C216">
        <v>34</v>
      </c>
      <c r="D216">
        <v>54</v>
      </c>
      <c r="E216">
        <v>29</v>
      </c>
      <c r="F216">
        <v>2244.33</v>
      </c>
      <c r="G216">
        <v>24</v>
      </c>
      <c r="H216" s="1">
        <f xml:space="preserve"> IF(Historical_Sales[[#This Row],[Sessions - Total]]=0,0,Historical_Sales[[#This Row],[Units Ordered]]/Historical_Sales[[#This Row],[Sessions - Total]])</f>
        <v>0.8529411764705882</v>
      </c>
    </row>
    <row r="217" spans="1:8" x14ac:dyDescent="0.3">
      <c r="A217" s="2">
        <v>45905</v>
      </c>
      <c r="B217" t="s">
        <v>96</v>
      </c>
      <c r="C217">
        <v>26</v>
      </c>
      <c r="D217">
        <v>34</v>
      </c>
      <c r="E217">
        <v>20</v>
      </c>
      <c r="F217">
        <v>1506.96</v>
      </c>
      <c r="G217">
        <v>11</v>
      </c>
      <c r="H217" s="1">
        <f xml:space="preserve"> IF(Historical_Sales[[#This Row],[Sessions - Total]]=0,0,Historical_Sales[[#This Row],[Units Ordered]]/Historical_Sales[[#This Row],[Sessions - Total]])</f>
        <v>0.76923076923076927</v>
      </c>
    </row>
    <row r="218" spans="1:8" x14ac:dyDescent="0.3">
      <c r="A218" s="2">
        <v>45905</v>
      </c>
      <c r="B218" t="s">
        <v>102</v>
      </c>
      <c r="C218">
        <v>8</v>
      </c>
      <c r="D218">
        <v>15</v>
      </c>
      <c r="E218">
        <v>26</v>
      </c>
      <c r="F218">
        <v>841.36</v>
      </c>
      <c r="G218">
        <v>5</v>
      </c>
      <c r="H218" s="1">
        <f xml:space="preserve"> IF(Historical_Sales[[#This Row],[Sessions - Total]]=0,0,Historical_Sales[[#This Row],[Units Ordered]]/Historical_Sales[[#This Row],[Sessions - Total]])</f>
        <v>3.25</v>
      </c>
    </row>
    <row r="219" spans="1:8" x14ac:dyDescent="0.3">
      <c r="A219" s="2">
        <v>45905</v>
      </c>
      <c r="B219" t="s">
        <v>104</v>
      </c>
      <c r="C219">
        <v>7</v>
      </c>
      <c r="D219">
        <v>10</v>
      </c>
      <c r="E219">
        <v>11</v>
      </c>
      <c r="F219">
        <v>309.95999999999998</v>
      </c>
      <c r="G219">
        <v>2</v>
      </c>
      <c r="H219" s="1">
        <f xml:space="preserve"> IF(Historical_Sales[[#This Row],[Sessions - Total]]=0,0,Historical_Sales[[#This Row],[Units Ordered]]/Historical_Sales[[#This Row],[Sessions - Total]])</f>
        <v>1.5714285714285714</v>
      </c>
    </row>
    <row r="220" spans="1:8" x14ac:dyDescent="0.3">
      <c r="A220" s="2">
        <v>45905</v>
      </c>
      <c r="B220" t="s">
        <v>106</v>
      </c>
      <c r="C220">
        <v>7</v>
      </c>
      <c r="D220">
        <v>7</v>
      </c>
      <c r="E220">
        <v>7</v>
      </c>
      <c r="F220">
        <v>534.86</v>
      </c>
      <c r="G220">
        <v>1</v>
      </c>
      <c r="H220" s="1">
        <f xml:space="preserve"> IF(Historical_Sales[[#This Row],[Sessions - Total]]=0,0,Historical_Sales[[#This Row],[Units Ordered]]/Historical_Sales[[#This Row],[Sessions - Total]])</f>
        <v>1</v>
      </c>
    </row>
    <row r="221" spans="1:8" x14ac:dyDescent="0.3">
      <c r="A221" s="2">
        <v>45905</v>
      </c>
      <c r="B221" t="s">
        <v>108</v>
      </c>
      <c r="C221">
        <v>10</v>
      </c>
      <c r="D221">
        <v>17</v>
      </c>
      <c r="E221">
        <v>2</v>
      </c>
      <c r="F221">
        <v>198.03</v>
      </c>
      <c r="G221">
        <v>2</v>
      </c>
      <c r="H221" s="1">
        <f xml:space="preserve"> IF(Historical_Sales[[#This Row],[Sessions - Total]]=0,0,Historical_Sales[[#This Row],[Units Ordered]]/Historical_Sales[[#This Row],[Sessions - Total]])</f>
        <v>0.2</v>
      </c>
    </row>
    <row r="222" spans="1:8" x14ac:dyDescent="0.3">
      <c r="A222" s="2">
        <v>45905</v>
      </c>
      <c r="B222" t="s">
        <v>110</v>
      </c>
      <c r="C222">
        <v>20</v>
      </c>
      <c r="D222">
        <v>27</v>
      </c>
      <c r="E222">
        <v>3</v>
      </c>
      <c r="F222">
        <v>92.84</v>
      </c>
      <c r="G222">
        <v>2</v>
      </c>
      <c r="H222" s="1">
        <f xml:space="preserve"> IF(Historical_Sales[[#This Row],[Sessions - Total]]=0,0,Historical_Sales[[#This Row],[Units Ordered]]/Historical_Sales[[#This Row],[Sessions - Total]])</f>
        <v>0.15</v>
      </c>
    </row>
    <row r="223" spans="1:8" x14ac:dyDescent="0.3">
      <c r="A223" s="2">
        <v>45905</v>
      </c>
      <c r="B223" t="s">
        <v>112</v>
      </c>
      <c r="C223">
        <v>10</v>
      </c>
      <c r="D223">
        <v>10</v>
      </c>
      <c r="E223">
        <v>2</v>
      </c>
      <c r="F223">
        <v>55.81</v>
      </c>
      <c r="G223">
        <v>2</v>
      </c>
      <c r="H223" s="1">
        <f xml:space="preserve"> IF(Historical_Sales[[#This Row],[Sessions - Total]]=0,0,Historical_Sales[[#This Row],[Units Ordered]]/Historical_Sales[[#This Row],[Sessions - Total]])</f>
        <v>0.2</v>
      </c>
    </row>
    <row r="224" spans="1:8" x14ac:dyDescent="0.3">
      <c r="A224" s="2">
        <v>45906</v>
      </c>
      <c r="B224" t="s">
        <v>11</v>
      </c>
      <c r="C224">
        <v>7</v>
      </c>
      <c r="D224">
        <v>9</v>
      </c>
      <c r="E224">
        <v>2</v>
      </c>
      <c r="F224">
        <v>71.180000000000007</v>
      </c>
      <c r="G224">
        <v>2</v>
      </c>
      <c r="H224" s="1">
        <f xml:space="preserve"> IF(Historical_Sales[[#This Row],[Sessions - Total]]=0,0,Historical_Sales[[#This Row],[Units Ordered]]/Historical_Sales[[#This Row],[Sessions - Total]])</f>
        <v>0.2857142857142857</v>
      </c>
    </row>
    <row r="225" spans="1:8" x14ac:dyDescent="0.3">
      <c r="A225" s="2">
        <v>45906</v>
      </c>
      <c r="B225" t="s">
        <v>17</v>
      </c>
      <c r="C225">
        <v>11</v>
      </c>
      <c r="D225">
        <v>11</v>
      </c>
      <c r="E225">
        <v>2</v>
      </c>
      <c r="F225">
        <v>78.55</v>
      </c>
      <c r="G225">
        <v>2</v>
      </c>
      <c r="H225" s="1">
        <f xml:space="preserve"> IF(Historical_Sales[[#This Row],[Sessions - Total]]=0,0,Historical_Sales[[#This Row],[Units Ordered]]/Historical_Sales[[#This Row],[Sessions - Total]])</f>
        <v>0.18181818181818182</v>
      </c>
    </row>
    <row r="226" spans="1:8" x14ac:dyDescent="0.3">
      <c r="A226" s="2">
        <v>45906</v>
      </c>
      <c r="B226" t="s">
        <v>21</v>
      </c>
      <c r="C226">
        <v>5</v>
      </c>
      <c r="D226">
        <v>5</v>
      </c>
      <c r="E226">
        <v>1</v>
      </c>
      <c r="F226">
        <v>17.53</v>
      </c>
      <c r="G226">
        <v>1</v>
      </c>
      <c r="H226" s="1">
        <f xml:space="preserve"> IF(Historical_Sales[[#This Row],[Sessions - Total]]=0,0,Historical_Sales[[#This Row],[Units Ordered]]/Historical_Sales[[#This Row],[Sessions - Total]])</f>
        <v>0.2</v>
      </c>
    </row>
    <row r="227" spans="1:8" x14ac:dyDescent="0.3">
      <c r="A227" s="2">
        <v>45906</v>
      </c>
      <c r="B227" t="s">
        <v>24</v>
      </c>
      <c r="C227">
        <v>4</v>
      </c>
      <c r="D227">
        <v>6</v>
      </c>
      <c r="E227">
        <v>3</v>
      </c>
      <c r="F227">
        <v>48.19</v>
      </c>
      <c r="G227">
        <v>3</v>
      </c>
      <c r="H227" s="1">
        <f xml:space="preserve"> IF(Historical_Sales[[#This Row],[Sessions - Total]]=0,0,Historical_Sales[[#This Row],[Units Ordered]]/Historical_Sales[[#This Row],[Sessions - Total]])</f>
        <v>0.75</v>
      </c>
    </row>
    <row r="228" spans="1:8" x14ac:dyDescent="0.3">
      <c r="A228" s="2">
        <v>45906</v>
      </c>
      <c r="B228" t="s">
        <v>26</v>
      </c>
      <c r="C228">
        <v>35</v>
      </c>
      <c r="D228">
        <v>50</v>
      </c>
      <c r="E228">
        <v>3</v>
      </c>
      <c r="F228">
        <v>116.43</v>
      </c>
      <c r="G228">
        <v>3</v>
      </c>
      <c r="H228" s="1">
        <f xml:space="preserve"> IF(Historical_Sales[[#This Row],[Sessions - Total]]=0,0,Historical_Sales[[#This Row],[Units Ordered]]/Historical_Sales[[#This Row],[Sessions - Total]])</f>
        <v>8.5714285714285715E-2</v>
      </c>
    </row>
    <row r="229" spans="1:8" x14ac:dyDescent="0.3">
      <c r="A229" s="2">
        <v>45906</v>
      </c>
      <c r="B229" t="s">
        <v>28</v>
      </c>
      <c r="C229">
        <v>7</v>
      </c>
      <c r="D229">
        <v>8</v>
      </c>
      <c r="E229">
        <v>6</v>
      </c>
      <c r="F229">
        <v>179.26</v>
      </c>
      <c r="G229">
        <v>3</v>
      </c>
      <c r="H229" s="1">
        <f xml:space="preserve"> IF(Historical_Sales[[#This Row],[Sessions - Total]]=0,0,Historical_Sales[[#This Row],[Units Ordered]]/Historical_Sales[[#This Row],[Sessions - Total]])</f>
        <v>0.8571428571428571</v>
      </c>
    </row>
    <row r="230" spans="1:8" x14ac:dyDescent="0.3">
      <c r="A230" s="2">
        <v>45906</v>
      </c>
      <c r="B230" t="s">
        <v>30</v>
      </c>
      <c r="C230">
        <v>23</v>
      </c>
      <c r="D230">
        <v>31</v>
      </c>
      <c r="E230">
        <v>5</v>
      </c>
      <c r="F230">
        <v>77.989999999999995</v>
      </c>
      <c r="G230">
        <v>2</v>
      </c>
      <c r="H230" s="1">
        <f xml:space="preserve"> IF(Historical_Sales[[#This Row],[Sessions - Total]]=0,0,Historical_Sales[[#This Row],[Units Ordered]]/Historical_Sales[[#This Row],[Sessions - Total]])</f>
        <v>0.21739130434782608</v>
      </c>
    </row>
    <row r="231" spans="1:8" x14ac:dyDescent="0.3">
      <c r="A231" s="2">
        <v>45906</v>
      </c>
      <c r="B231" t="s">
        <v>32</v>
      </c>
      <c r="C231">
        <v>10</v>
      </c>
      <c r="D231">
        <v>13</v>
      </c>
      <c r="E231">
        <v>1</v>
      </c>
      <c r="F231">
        <v>22.46</v>
      </c>
      <c r="G231">
        <v>1</v>
      </c>
      <c r="H231" s="1">
        <f xml:space="preserve"> IF(Historical_Sales[[#This Row],[Sessions - Total]]=0,0,Historical_Sales[[#This Row],[Units Ordered]]/Historical_Sales[[#This Row],[Sessions - Total]])</f>
        <v>0.1</v>
      </c>
    </row>
    <row r="232" spans="1:8" x14ac:dyDescent="0.3">
      <c r="A232" s="2">
        <v>45906</v>
      </c>
      <c r="B232" t="s">
        <v>38</v>
      </c>
      <c r="C232">
        <v>19</v>
      </c>
      <c r="D232">
        <v>30</v>
      </c>
      <c r="E232">
        <v>5</v>
      </c>
      <c r="F232">
        <v>114.15</v>
      </c>
      <c r="G232">
        <v>5</v>
      </c>
      <c r="H232" s="1">
        <f xml:space="preserve"> IF(Historical_Sales[[#This Row],[Sessions - Total]]=0,0,Historical_Sales[[#This Row],[Units Ordered]]/Historical_Sales[[#This Row],[Sessions - Total]])</f>
        <v>0.26315789473684209</v>
      </c>
    </row>
    <row r="233" spans="1:8" x14ac:dyDescent="0.3">
      <c r="A233" s="2">
        <v>45906</v>
      </c>
      <c r="B233" t="s">
        <v>40</v>
      </c>
      <c r="C233">
        <v>18</v>
      </c>
      <c r="D233">
        <v>28</v>
      </c>
      <c r="E233">
        <v>16</v>
      </c>
      <c r="F233">
        <v>430.37</v>
      </c>
      <c r="G233">
        <v>8</v>
      </c>
      <c r="H233" s="1">
        <f xml:space="preserve"> IF(Historical_Sales[[#This Row],[Sessions - Total]]=0,0,Historical_Sales[[#This Row],[Units Ordered]]/Historical_Sales[[#This Row],[Sessions - Total]])</f>
        <v>0.88888888888888884</v>
      </c>
    </row>
    <row r="234" spans="1:8" x14ac:dyDescent="0.3">
      <c r="A234" s="2">
        <v>45906</v>
      </c>
      <c r="B234" t="s">
        <v>42</v>
      </c>
      <c r="C234">
        <v>79</v>
      </c>
      <c r="D234">
        <v>116</v>
      </c>
      <c r="E234">
        <v>26</v>
      </c>
      <c r="F234">
        <v>597.25</v>
      </c>
      <c r="G234">
        <v>21</v>
      </c>
      <c r="H234" s="1">
        <f xml:space="preserve"> IF(Historical_Sales[[#This Row],[Sessions - Total]]=0,0,Historical_Sales[[#This Row],[Units Ordered]]/Historical_Sales[[#This Row],[Sessions - Total]])</f>
        <v>0.32911392405063289</v>
      </c>
    </row>
    <row r="235" spans="1:8" x14ac:dyDescent="0.3">
      <c r="A235" s="2">
        <v>45906</v>
      </c>
      <c r="B235" t="s">
        <v>44</v>
      </c>
      <c r="C235">
        <v>23</v>
      </c>
      <c r="D235">
        <v>29</v>
      </c>
      <c r="E235">
        <v>3</v>
      </c>
      <c r="F235">
        <v>64.69</v>
      </c>
      <c r="G235">
        <v>3</v>
      </c>
      <c r="H235" s="1">
        <f xml:space="preserve"> IF(Historical_Sales[[#This Row],[Sessions - Total]]=0,0,Historical_Sales[[#This Row],[Units Ordered]]/Historical_Sales[[#This Row],[Sessions - Total]])</f>
        <v>0.13043478260869565</v>
      </c>
    </row>
    <row r="236" spans="1:8" x14ac:dyDescent="0.3">
      <c r="A236" s="2">
        <v>45906</v>
      </c>
      <c r="B236" t="s">
        <v>46</v>
      </c>
      <c r="C236">
        <v>23</v>
      </c>
      <c r="D236">
        <v>28</v>
      </c>
      <c r="E236">
        <v>2</v>
      </c>
      <c r="F236">
        <v>74</v>
      </c>
      <c r="G236">
        <v>1</v>
      </c>
      <c r="H236" s="1">
        <f xml:space="preserve"> IF(Historical_Sales[[#This Row],[Sessions - Total]]=0,0,Historical_Sales[[#This Row],[Units Ordered]]/Historical_Sales[[#This Row],[Sessions - Total]])</f>
        <v>8.6956521739130432E-2</v>
      </c>
    </row>
    <row r="237" spans="1:8" x14ac:dyDescent="0.3">
      <c r="A237" s="2">
        <v>45906</v>
      </c>
      <c r="B237" t="s">
        <v>48</v>
      </c>
      <c r="C237">
        <v>48</v>
      </c>
      <c r="D237">
        <v>76</v>
      </c>
      <c r="E237">
        <v>19</v>
      </c>
      <c r="F237">
        <v>529.03</v>
      </c>
      <c r="G237">
        <v>7</v>
      </c>
      <c r="H237" s="1">
        <f xml:space="preserve"> IF(Historical_Sales[[#This Row],[Sessions - Total]]=0,0,Historical_Sales[[#This Row],[Units Ordered]]/Historical_Sales[[#This Row],[Sessions - Total]])</f>
        <v>0.39583333333333331</v>
      </c>
    </row>
    <row r="238" spans="1:8" x14ac:dyDescent="0.3">
      <c r="A238" s="2">
        <v>45906</v>
      </c>
      <c r="B238" t="s">
        <v>50</v>
      </c>
      <c r="C238">
        <v>49</v>
      </c>
      <c r="D238">
        <v>80</v>
      </c>
      <c r="E238">
        <v>17</v>
      </c>
      <c r="F238">
        <v>676.17</v>
      </c>
      <c r="G238">
        <v>16</v>
      </c>
      <c r="H238" s="1">
        <f xml:space="preserve"> IF(Historical_Sales[[#This Row],[Sessions - Total]]=0,0,Historical_Sales[[#This Row],[Units Ordered]]/Historical_Sales[[#This Row],[Sessions - Total]])</f>
        <v>0.34693877551020408</v>
      </c>
    </row>
    <row r="239" spans="1:8" x14ac:dyDescent="0.3">
      <c r="A239" s="2">
        <v>45906</v>
      </c>
      <c r="B239" t="s">
        <v>50</v>
      </c>
      <c r="C239">
        <v>5</v>
      </c>
      <c r="D239">
        <v>7</v>
      </c>
      <c r="E239">
        <v>3</v>
      </c>
      <c r="F239">
        <v>157.28</v>
      </c>
      <c r="G239">
        <v>2</v>
      </c>
      <c r="H239" s="1">
        <f xml:space="preserve"> IF(Historical_Sales[[#This Row],[Sessions - Total]]=0,0,Historical_Sales[[#This Row],[Units Ordered]]/Historical_Sales[[#This Row],[Sessions - Total]])</f>
        <v>0.6</v>
      </c>
    </row>
    <row r="240" spans="1:8" x14ac:dyDescent="0.3">
      <c r="A240" s="2">
        <v>45906</v>
      </c>
      <c r="B240" t="s">
        <v>52</v>
      </c>
      <c r="C240">
        <v>58</v>
      </c>
      <c r="D240">
        <v>83</v>
      </c>
      <c r="E240">
        <v>12</v>
      </c>
      <c r="F240">
        <v>157.55000000000001</v>
      </c>
      <c r="G240">
        <v>11</v>
      </c>
      <c r="H240" s="1">
        <f xml:space="preserve"> IF(Historical_Sales[[#This Row],[Sessions - Total]]=0,0,Historical_Sales[[#This Row],[Units Ordered]]/Historical_Sales[[#This Row],[Sessions - Total]])</f>
        <v>0.20689655172413793</v>
      </c>
    </row>
    <row r="241" spans="1:8" x14ac:dyDescent="0.3">
      <c r="A241" s="2">
        <v>45906</v>
      </c>
      <c r="B241" t="s">
        <v>52</v>
      </c>
      <c r="C241">
        <v>6</v>
      </c>
      <c r="D241">
        <v>7</v>
      </c>
      <c r="E241">
        <v>6</v>
      </c>
      <c r="F241">
        <v>100.22</v>
      </c>
      <c r="G241">
        <v>3</v>
      </c>
      <c r="H241" s="1">
        <f xml:space="preserve"> IF(Historical_Sales[[#This Row],[Sessions - Total]]=0,0,Historical_Sales[[#This Row],[Units Ordered]]/Historical_Sales[[#This Row],[Sessions - Total]])</f>
        <v>1</v>
      </c>
    </row>
    <row r="242" spans="1:8" x14ac:dyDescent="0.3">
      <c r="A242" s="2">
        <v>45906</v>
      </c>
      <c r="B242" t="s">
        <v>54</v>
      </c>
      <c r="C242">
        <v>50</v>
      </c>
      <c r="D242">
        <v>68</v>
      </c>
      <c r="E242">
        <v>7</v>
      </c>
      <c r="F242">
        <v>163.85</v>
      </c>
      <c r="G242">
        <v>6</v>
      </c>
      <c r="H242" s="1">
        <f xml:space="preserve"> IF(Historical_Sales[[#This Row],[Sessions - Total]]=0,0,Historical_Sales[[#This Row],[Units Ordered]]/Historical_Sales[[#This Row],[Sessions - Total]])</f>
        <v>0.14000000000000001</v>
      </c>
    </row>
    <row r="243" spans="1:8" x14ac:dyDescent="0.3">
      <c r="A243" s="2">
        <v>45906</v>
      </c>
      <c r="B243" t="s">
        <v>56</v>
      </c>
      <c r="C243">
        <v>18</v>
      </c>
      <c r="D243">
        <v>26</v>
      </c>
      <c r="E243">
        <v>3</v>
      </c>
      <c r="F243">
        <v>71.3</v>
      </c>
      <c r="G243">
        <v>3</v>
      </c>
      <c r="H243" s="1">
        <f xml:space="preserve"> IF(Historical_Sales[[#This Row],[Sessions - Total]]=0,0,Historical_Sales[[#This Row],[Units Ordered]]/Historical_Sales[[#This Row],[Sessions - Total]])</f>
        <v>0.16666666666666666</v>
      </c>
    </row>
    <row r="244" spans="1:8" x14ac:dyDescent="0.3">
      <c r="A244" s="2">
        <v>45906</v>
      </c>
      <c r="B244" t="s">
        <v>58</v>
      </c>
      <c r="C244">
        <v>16</v>
      </c>
      <c r="D244">
        <v>20</v>
      </c>
      <c r="E244">
        <v>1</v>
      </c>
      <c r="F244">
        <v>12.57</v>
      </c>
      <c r="G244">
        <v>1</v>
      </c>
      <c r="H244" s="1">
        <f xml:space="preserve"> IF(Historical_Sales[[#This Row],[Sessions - Total]]=0,0,Historical_Sales[[#This Row],[Units Ordered]]/Historical_Sales[[#This Row],[Sessions - Total]])</f>
        <v>6.25E-2</v>
      </c>
    </row>
    <row r="245" spans="1:8" x14ac:dyDescent="0.3">
      <c r="A245" s="2">
        <v>45906</v>
      </c>
      <c r="B245" t="s">
        <v>60</v>
      </c>
      <c r="C245">
        <v>26</v>
      </c>
      <c r="D245">
        <v>31</v>
      </c>
      <c r="E245">
        <v>2</v>
      </c>
      <c r="F245">
        <v>47.78</v>
      </c>
      <c r="G245">
        <v>2</v>
      </c>
      <c r="H245" s="1">
        <f xml:space="preserve"> IF(Historical_Sales[[#This Row],[Sessions - Total]]=0,0,Historical_Sales[[#This Row],[Units Ordered]]/Historical_Sales[[#This Row],[Sessions - Total]])</f>
        <v>7.6923076923076927E-2</v>
      </c>
    </row>
    <row r="246" spans="1:8" x14ac:dyDescent="0.3">
      <c r="A246" s="2">
        <v>45906</v>
      </c>
      <c r="B246" t="s">
        <v>62</v>
      </c>
      <c r="C246">
        <v>56</v>
      </c>
      <c r="D246">
        <v>80</v>
      </c>
      <c r="E246">
        <v>21</v>
      </c>
      <c r="F246">
        <v>768.08</v>
      </c>
      <c r="G246">
        <v>11</v>
      </c>
      <c r="H246" s="1">
        <f xml:space="preserve"> IF(Historical_Sales[[#This Row],[Sessions - Total]]=0,0,Historical_Sales[[#This Row],[Units Ordered]]/Historical_Sales[[#This Row],[Sessions - Total]])</f>
        <v>0.375</v>
      </c>
    </row>
    <row r="247" spans="1:8" x14ac:dyDescent="0.3">
      <c r="A247" s="2">
        <v>45906</v>
      </c>
      <c r="B247" t="s">
        <v>64</v>
      </c>
      <c r="C247">
        <v>17</v>
      </c>
      <c r="D247">
        <v>26</v>
      </c>
      <c r="E247">
        <v>24</v>
      </c>
      <c r="F247">
        <v>740.99</v>
      </c>
      <c r="G247">
        <v>6</v>
      </c>
      <c r="H247" s="1">
        <f xml:space="preserve"> IF(Historical_Sales[[#This Row],[Sessions - Total]]=0,0,Historical_Sales[[#This Row],[Units Ordered]]/Historical_Sales[[#This Row],[Sessions - Total]])</f>
        <v>1.411764705882353</v>
      </c>
    </row>
    <row r="248" spans="1:8" x14ac:dyDescent="0.3">
      <c r="A248" s="2">
        <v>45906</v>
      </c>
      <c r="B248" t="s">
        <v>66</v>
      </c>
      <c r="C248">
        <v>11</v>
      </c>
      <c r="D248">
        <v>11</v>
      </c>
      <c r="E248">
        <v>15</v>
      </c>
      <c r="F248">
        <v>439.63</v>
      </c>
      <c r="G248">
        <v>7</v>
      </c>
      <c r="H248" s="1">
        <f xml:space="preserve"> IF(Historical_Sales[[#This Row],[Sessions - Total]]=0,0,Historical_Sales[[#This Row],[Units Ordered]]/Historical_Sales[[#This Row],[Sessions - Total]])</f>
        <v>1.3636363636363635</v>
      </c>
    </row>
    <row r="249" spans="1:8" x14ac:dyDescent="0.3">
      <c r="A249" s="2">
        <v>45906</v>
      </c>
      <c r="B249" t="s">
        <v>68</v>
      </c>
      <c r="C249">
        <v>48</v>
      </c>
      <c r="D249">
        <v>74</v>
      </c>
      <c r="E249">
        <v>19</v>
      </c>
      <c r="F249">
        <v>488.96</v>
      </c>
      <c r="G249">
        <v>15</v>
      </c>
      <c r="H249" s="1">
        <f xml:space="preserve"> IF(Historical_Sales[[#This Row],[Sessions - Total]]=0,0,Historical_Sales[[#This Row],[Units Ordered]]/Historical_Sales[[#This Row],[Sessions - Total]])</f>
        <v>0.39583333333333331</v>
      </c>
    </row>
    <row r="250" spans="1:8" x14ac:dyDescent="0.3">
      <c r="A250" s="2">
        <v>45906</v>
      </c>
      <c r="B250" t="s">
        <v>70</v>
      </c>
      <c r="C250">
        <v>52</v>
      </c>
      <c r="D250">
        <v>63</v>
      </c>
      <c r="E250">
        <v>13</v>
      </c>
      <c r="F250">
        <v>303.82</v>
      </c>
      <c r="G250">
        <v>10</v>
      </c>
      <c r="H250" s="1">
        <f xml:space="preserve"> IF(Historical_Sales[[#This Row],[Sessions - Total]]=0,0,Historical_Sales[[#This Row],[Units Ordered]]/Historical_Sales[[#This Row],[Sessions - Total]])</f>
        <v>0.25</v>
      </c>
    </row>
    <row r="251" spans="1:8" x14ac:dyDescent="0.3">
      <c r="A251" s="2">
        <v>45906</v>
      </c>
      <c r="B251" t="s">
        <v>72</v>
      </c>
      <c r="C251">
        <v>35</v>
      </c>
      <c r="D251">
        <v>48</v>
      </c>
      <c r="E251">
        <v>3</v>
      </c>
      <c r="F251">
        <v>125.12</v>
      </c>
      <c r="G251">
        <v>3</v>
      </c>
      <c r="H251" s="1">
        <f xml:space="preserve"> IF(Historical_Sales[[#This Row],[Sessions - Total]]=0,0,Historical_Sales[[#This Row],[Units Ordered]]/Historical_Sales[[#This Row],[Sessions - Total]])</f>
        <v>8.5714285714285715E-2</v>
      </c>
    </row>
    <row r="252" spans="1:8" x14ac:dyDescent="0.3">
      <c r="A252" s="2">
        <v>45906</v>
      </c>
      <c r="B252" t="s">
        <v>74</v>
      </c>
      <c r="C252">
        <v>9</v>
      </c>
      <c r="D252">
        <v>11</v>
      </c>
      <c r="E252">
        <v>1</v>
      </c>
      <c r="F252">
        <v>30.94</v>
      </c>
      <c r="G252">
        <v>1</v>
      </c>
      <c r="H252" s="1">
        <f xml:space="preserve"> IF(Historical_Sales[[#This Row],[Sessions - Total]]=0,0,Historical_Sales[[#This Row],[Units Ordered]]/Historical_Sales[[#This Row],[Sessions - Total]])</f>
        <v>0.1111111111111111</v>
      </c>
    </row>
    <row r="253" spans="1:8" x14ac:dyDescent="0.3">
      <c r="A253" s="2">
        <v>45906</v>
      </c>
      <c r="B253" t="s">
        <v>76</v>
      </c>
      <c r="C253">
        <v>10</v>
      </c>
      <c r="D253">
        <v>13</v>
      </c>
      <c r="E253">
        <v>4</v>
      </c>
      <c r="F253">
        <v>108.06</v>
      </c>
      <c r="G253">
        <v>3</v>
      </c>
      <c r="H253" s="1">
        <f xml:space="preserve"> IF(Historical_Sales[[#This Row],[Sessions - Total]]=0,0,Historical_Sales[[#This Row],[Units Ordered]]/Historical_Sales[[#This Row],[Sessions - Total]])</f>
        <v>0.4</v>
      </c>
    </row>
    <row r="254" spans="1:8" x14ac:dyDescent="0.3">
      <c r="A254" s="2">
        <v>45906</v>
      </c>
      <c r="B254" t="s">
        <v>78</v>
      </c>
      <c r="C254">
        <v>7</v>
      </c>
      <c r="D254">
        <v>8</v>
      </c>
      <c r="E254">
        <v>2</v>
      </c>
      <c r="F254">
        <v>56.34</v>
      </c>
      <c r="G254">
        <v>2</v>
      </c>
      <c r="H254" s="1">
        <f xml:space="preserve"> IF(Historical_Sales[[#This Row],[Sessions - Total]]=0,0,Historical_Sales[[#This Row],[Units Ordered]]/Historical_Sales[[#This Row],[Sessions - Total]])</f>
        <v>0.2857142857142857</v>
      </c>
    </row>
    <row r="255" spans="1:8" x14ac:dyDescent="0.3">
      <c r="A255" s="2">
        <v>45906</v>
      </c>
      <c r="B255" t="s">
        <v>80</v>
      </c>
      <c r="C255">
        <v>15</v>
      </c>
      <c r="D255">
        <v>20</v>
      </c>
      <c r="E255">
        <v>9</v>
      </c>
      <c r="F255">
        <v>286.68</v>
      </c>
      <c r="G255">
        <v>5</v>
      </c>
      <c r="H255" s="1">
        <f xml:space="preserve"> IF(Historical_Sales[[#This Row],[Sessions - Total]]=0,0,Historical_Sales[[#This Row],[Units Ordered]]/Historical_Sales[[#This Row],[Sessions - Total]])</f>
        <v>0.6</v>
      </c>
    </row>
    <row r="256" spans="1:8" x14ac:dyDescent="0.3">
      <c r="A256" s="2">
        <v>45906</v>
      </c>
      <c r="B256" t="s">
        <v>82</v>
      </c>
      <c r="C256">
        <v>9</v>
      </c>
      <c r="D256">
        <v>13</v>
      </c>
      <c r="E256">
        <v>8</v>
      </c>
      <c r="F256">
        <v>267.83999999999997</v>
      </c>
      <c r="G256">
        <v>5</v>
      </c>
      <c r="H256" s="1">
        <f xml:space="preserve"> IF(Historical_Sales[[#This Row],[Sessions - Total]]=0,0,Historical_Sales[[#This Row],[Units Ordered]]/Historical_Sales[[#This Row],[Sessions - Total]])</f>
        <v>0.88888888888888884</v>
      </c>
    </row>
    <row r="257" spans="1:8" x14ac:dyDescent="0.3">
      <c r="A257" s="2">
        <v>45906</v>
      </c>
      <c r="B257" t="s">
        <v>84</v>
      </c>
      <c r="C257">
        <v>61</v>
      </c>
      <c r="D257">
        <v>91</v>
      </c>
      <c r="E257">
        <v>30</v>
      </c>
      <c r="F257">
        <v>928.29</v>
      </c>
      <c r="G257">
        <v>27</v>
      </c>
      <c r="H257" s="1">
        <f xml:space="preserve"> IF(Historical_Sales[[#This Row],[Sessions - Total]]=0,0,Historical_Sales[[#This Row],[Units Ordered]]/Historical_Sales[[#This Row],[Sessions - Total]])</f>
        <v>0.49180327868852458</v>
      </c>
    </row>
    <row r="258" spans="1:8" x14ac:dyDescent="0.3">
      <c r="A258" s="2">
        <v>45906</v>
      </c>
      <c r="B258" t="s">
        <v>88</v>
      </c>
      <c r="C258">
        <v>12</v>
      </c>
      <c r="D258">
        <v>21</v>
      </c>
      <c r="E258">
        <v>14</v>
      </c>
      <c r="F258">
        <v>391.65</v>
      </c>
      <c r="G258">
        <v>3</v>
      </c>
      <c r="H258" s="1">
        <f xml:space="preserve"> IF(Historical_Sales[[#This Row],[Sessions - Total]]=0,0,Historical_Sales[[#This Row],[Units Ordered]]/Historical_Sales[[#This Row],[Sessions - Total]])</f>
        <v>1.1666666666666667</v>
      </c>
    </row>
    <row r="259" spans="1:8" x14ac:dyDescent="0.3">
      <c r="A259" s="2">
        <v>45906</v>
      </c>
      <c r="B259" t="s">
        <v>92</v>
      </c>
      <c r="C259">
        <v>17</v>
      </c>
      <c r="D259">
        <v>21</v>
      </c>
      <c r="E259">
        <v>2</v>
      </c>
      <c r="F259">
        <v>53.91</v>
      </c>
      <c r="G259">
        <v>1</v>
      </c>
      <c r="H259" s="1">
        <f xml:space="preserve"> IF(Historical_Sales[[#This Row],[Sessions - Total]]=0,0,Historical_Sales[[#This Row],[Units Ordered]]/Historical_Sales[[#This Row],[Sessions - Total]])</f>
        <v>0.11764705882352941</v>
      </c>
    </row>
    <row r="260" spans="1:8" x14ac:dyDescent="0.3">
      <c r="A260" s="2">
        <v>45906</v>
      </c>
      <c r="B260" t="s">
        <v>94</v>
      </c>
      <c r="C260">
        <v>17</v>
      </c>
      <c r="D260">
        <v>24</v>
      </c>
      <c r="E260">
        <v>11</v>
      </c>
      <c r="F260">
        <v>901.6</v>
      </c>
      <c r="G260">
        <v>9</v>
      </c>
      <c r="H260" s="1">
        <f xml:space="preserve"> IF(Historical_Sales[[#This Row],[Sessions - Total]]=0,0,Historical_Sales[[#This Row],[Units Ordered]]/Historical_Sales[[#This Row],[Sessions - Total]])</f>
        <v>0.6470588235294118</v>
      </c>
    </row>
    <row r="261" spans="1:8" x14ac:dyDescent="0.3">
      <c r="A261" s="2">
        <v>45906</v>
      </c>
      <c r="B261" t="s">
        <v>96</v>
      </c>
      <c r="C261">
        <v>17</v>
      </c>
      <c r="D261">
        <v>19</v>
      </c>
      <c r="E261">
        <v>2</v>
      </c>
      <c r="F261">
        <v>179.7</v>
      </c>
      <c r="G261">
        <v>2</v>
      </c>
      <c r="H261" s="1">
        <f xml:space="preserve"> IF(Historical_Sales[[#This Row],[Sessions - Total]]=0,0,Historical_Sales[[#This Row],[Units Ordered]]/Historical_Sales[[#This Row],[Sessions - Total]])</f>
        <v>0.11764705882352941</v>
      </c>
    </row>
    <row r="262" spans="1:8" x14ac:dyDescent="0.3">
      <c r="A262" s="2">
        <v>45906</v>
      </c>
      <c r="B262" t="s">
        <v>98</v>
      </c>
      <c r="C262">
        <v>12</v>
      </c>
      <c r="D262">
        <v>16</v>
      </c>
      <c r="E262">
        <v>1</v>
      </c>
      <c r="F262">
        <v>12.9</v>
      </c>
      <c r="G262">
        <v>1</v>
      </c>
      <c r="H262" s="1">
        <f xml:space="preserve"> IF(Historical_Sales[[#This Row],[Sessions - Total]]=0,0,Historical_Sales[[#This Row],[Units Ordered]]/Historical_Sales[[#This Row],[Sessions - Total]])</f>
        <v>8.3333333333333329E-2</v>
      </c>
    </row>
    <row r="263" spans="1:8" x14ac:dyDescent="0.3">
      <c r="A263" s="2">
        <v>45906</v>
      </c>
      <c r="B263" t="s">
        <v>100</v>
      </c>
      <c r="C263">
        <v>8</v>
      </c>
      <c r="D263">
        <v>12</v>
      </c>
      <c r="E263">
        <v>1</v>
      </c>
      <c r="F263">
        <v>13.13</v>
      </c>
      <c r="G263">
        <v>1</v>
      </c>
      <c r="H263" s="1">
        <f xml:space="preserve"> IF(Historical_Sales[[#This Row],[Sessions - Total]]=0,0,Historical_Sales[[#This Row],[Units Ordered]]/Historical_Sales[[#This Row],[Sessions - Total]])</f>
        <v>0.125</v>
      </c>
    </row>
    <row r="264" spans="1:8" x14ac:dyDescent="0.3">
      <c r="A264" s="2">
        <v>45906</v>
      </c>
      <c r="B264" t="s">
        <v>106</v>
      </c>
      <c r="C264">
        <v>6</v>
      </c>
      <c r="D264">
        <v>7</v>
      </c>
      <c r="E264">
        <v>3</v>
      </c>
      <c r="F264">
        <v>239.5</v>
      </c>
      <c r="G264">
        <v>2</v>
      </c>
      <c r="H264" s="1">
        <f xml:space="preserve"> IF(Historical_Sales[[#This Row],[Sessions - Total]]=0,0,Historical_Sales[[#This Row],[Units Ordered]]/Historical_Sales[[#This Row],[Sessions - Total]])</f>
        <v>0.5</v>
      </c>
    </row>
    <row r="265" spans="1:8" x14ac:dyDescent="0.3">
      <c r="A265" s="2">
        <v>45906</v>
      </c>
      <c r="B265" t="s">
        <v>108</v>
      </c>
      <c r="C265">
        <v>6</v>
      </c>
      <c r="D265">
        <v>7</v>
      </c>
      <c r="E265">
        <v>2</v>
      </c>
      <c r="F265">
        <v>201.38</v>
      </c>
      <c r="G265">
        <v>2</v>
      </c>
      <c r="H265" s="1">
        <f xml:space="preserve"> IF(Historical_Sales[[#This Row],[Sessions - Total]]=0,0,Historical_Sales[[#This Row],[Units Ordered]]/Historical_Sales[[#This Row],[Sessions - Total]])</f>
        <v>0.33333333333333331</v>
      </c>
    </row>
    <row r="266" spans="1:8" x14ac:dyDescent="0.3">
      <c r="A266" s="2">
        <v>45906</v>
      </c>
      <c r="B266" t="s">
        <v>110</v>
      </c>
      <c r="C266">
        <v>30</v>
      </c>
      <c r="D266">
        <v>37</v>
      </c>
      <c r="E266">
        <v>2</v>
      </c>
      <c r="F266">
        <v>80.91</v>
      </c>
      <c r="G266">
        <v>2</v>
      </c>
      <c r="H266" s="1">
        <f xml:space="preserve"> IF(Historical_Sales[[#This Row],[Sessions - Total]]=0,0,Historical_Sales[[#This Row],[Units Ordered]]/Historical_Sales[[#This Row],[Sessions - Total]])</f>
        <v>6.6666666666666666E-2</v>
      </c>
    </row>
    <row r="267" spans="1:8" x14ac:dyDescent="0.3">
      <c r="A267" s="2">
        <v>45906</v>
      </c>
      <c r="B267" t="s">
        <v>112</v>
      </c>
      <c r="C267">
        <v>17</v>
      </c>
      <c r="D267">
        <v>21</v>
      </c>
      <c r="E267">
        <v>1</v>
      </c>
      <c r="F267">
        <v>35.880000000000003</v>
      </c>
      <c r="G267">
        <v>1</v>
      </c>
      <c r="H267" s="1">
        <f xml:space="preserve"> IF(Historical_Sales[[#This Row],[Sessions - Total]]=0,0,Historical_Sales[[#This Row],[Units Ordered]]/Historical_Sales[[#This Row],[Sessions - Total]])</f>
        <v>5.8823529411764705E-2</v>
      </c>
    </row>
    <row r="268" spans="1:8" x14ac:dyDescent="0.3">
      <c r="A268" s="2">
        <v>45907</v>
      </c>
      <c r="B268" t="s">
        <v>11</v>
      </c>
      <c r="C268">
        <v>13</v>
      </c>
      <c r="D268">
        <v>18</v>
      </c>
      <c r="E268">
        <v>5</v>
      </c>
      <c r="F268">
        <v>207.27</v>
      </c>
      <c r="G268">
        <v>3</v>
      </c>
      <c r="H268" s="1">
        <f xml:space="preserve"> IF(Historical_Sales[[#This Row],[Sessions - Total]]=0,0,Historical_Sales[[#This Row],[Units Ordered]]/Historical_Sales[[#This Row],[Sessions - Total]])</f>
        <v>0.38461538461538464</v>
      </c>
    </row>
    <row r="269" spans="1:8" x14ac:dyDescent="0.3">
      <c r="A269" s="2">
        <v>45907</v>
      </c>
      <c r="B269" t="s">
        <v>15</v>
      </c>
      <c r="C269">
        <v>25</v>
      </c>
      <c r="D269">
        <v>34</v>
      </c>
      <c r="E269">
        <v>3</v>
      </c>
      <c r="F269">
        <v>92.03</v>
      </c>
      <c r="G269">
        <v>3</v>
      </c>
      <c r="H269" s="1">
        <f xml:space="preserve"> IF(Historical_Sales[[#This Row],[Sessions - Total]]=0,0,Historical_Sales[[#This Row],[Units Ordered]]/Historical_Sales[[#This Row],[Sessions - Total]])</f>
        <v>0.12</v>
      </c>
    </row>
    <row r="270" spans="1:8" x14ac:dyDescent="0.3">
      <c r="A270" s="2">
        <v>45907</v>
      </c>
      <c r="B270" t="s">
        <v>19</v>
      </c>
      <c r="C270">
        <v>3</v>
      </c>
      <c r="D270">
        <v>4</v>
      </c>
      <c r="E270">
        <v>1</v>
      </c>
      <c r="F270">
        <v>31.58</v>
      </c>
      <c r="G270">
        <v>1</v>
      </c>
      <c r="H270" s="1">
        <f xml:space="preserve"> IF(Historical_Sales[[#This Row],[Sessions - Total]]=0,0,Historical_Sales[[#This Row],[Units Ordered]]/Historical_Sales[[#This Row],[Sessions - Total]])</f>
        <v>0.33333333333333331</v>
      </c>
    </row>
    <row r="271" spans="1:8" x14ac:dyDescent="0.3">
      <c r="A271" s="2">
        <v>45907</v>
      </c>
      <c r="B271" t="s">
        <v>21</v>
      </c>
      <c r="C271">
        <v>2</v>
      </c>
      <c r="D271">
        <v>2</v>
      </c>
      <c r="E271">
        <v>1</v>
      </c>
      <c r="F271">
        <v>19.64</v>
      </c>
      <c r="G271">
        <v>1</v>
      </c>
      <c r="H271" s="1">
        <f xml:space="preserve"> IF(Historical_Sales[[#This Row],[Sessions - Total]]=0,0,Historical_Sales[[#This Row],[Units Ordered]]/Historical_Sales[[#This Row],[Sessions - Total]])</f>
        <v>0.5</v>
      </c>
    </row>
    <row r="272" spans="1:8" x14ac:dyDescent="0.3">
      <c r="A272" s="2">
        <v>45907</v>
      </c>
      <c r="B272" t="s">
        <v>26</v>
      </c>
      <c r="C272">
        <v>39</v>
      </c>
      <c r="D272">
        <v>43</v>
      </c>
      <c r="E272">
        <v>3</v>
      </c>
      <c r="F272">
        <v>113.29</v>
      </c>
      <c r="G272">
        <v>2</v>
      </c>
      <c r="H272" s="1">
        <f xml:space="preserve"> IF(Historical_Sales[[#This Row],[Sessions - Total]]=0,0,Historical_Sales[[#This Row],[Units Ordered]]/Historical_Sales[[#This Row],[Sessions - Total]])</f>
        <v>7.6923076923076927E-2</v>
      </c>
    </row>
    <row r="273" spans="1:8" x14ac:dyDescent="0.3">
      <c r="A273" s="2">
        <v>45907</v>
      </c>
      <c r="B273" t="s">
        <v>30</v>
      </c>
      <c r="C273">
        <v>25</v>
      </c>
      <c r="D273">
        <v>34</v>
      </c>
      <c r="E273">
        <v>1</v>
      </c>
      <c r="F273">
        <v>17.559999999999999</v>
      </c>
      <c r="G273">
        <v>1</v>
      </c>
      <c r="H273" s="1">
        <f xml:space="preserve"> IF(Historical_Sales[[#This Row],[Sessions - Total]]=0,0,Historical_Sales[[#This Row],[Units Ordered]]/Historical_Sales[[#This Row],[Sessions - Total]])</f>
        <v>0.04</v>
      </c>
    </row>
    <row r="274" spans="1:8" x14ac:dyDescent="0.3">
      <c r="A274" s="2">
        <v>45907</v>
      </c>
      <c r="B274" t="s">
        <v>32</v>
      </c>
      <c r="C274">
        <v>8</v>
      </c>
      <c r="D274">
        <v>11</v>
      </c>
      <c r="E274">
        <v>1</v>
      </c>
      <c r="F274">
        <v>20.56</v>
      </c>
      <c r="G274">
        <v>1</v>
      </c>
      <c r="H274" s="1">
        <f xml:space="preserve"> IF(Historical_Sales[[#This Row],[Sessions - Total]]=0,0,Historical_Sales[[#This Row],[Units Ordered]]/Historical_Sales[[#This Row],[Sessions - Total]])</f>
        <v>0.125</v>
      </c>
    </row>
    <row r="275" spans="1:8" x14ac:dyDescent="0.3">
      <c r="A275" s="2">
        <v>45907</v>
      </c>
      <c r="B275" t="s">
        <v>34</v>
      </c>
      <c r="C275">
        <v>18</v>
      </c>
      <c r="D275">
        <v>21</v>
      </c>
      <c r="E275">
        <v>3</v>
      </c>
      <c r="F275">
        <v>57.86</v>
      </c>
      <c r="G275">
        <v>3</v>
      </c>
      <c r="H275" s="1">
        <f xml:space="preserve"> IF(Historical_Sales[[#This Row],[Sessions - Total]]=0,0,Historical_Sales[[#This Row],[Units Ordered]]/Historical_Sales[[#This Row],[Sessions - Total]])</f>
        <v>0.16666666666666666</v>
      </c>
    </row>
    <row r="276" spans="1:8" x14ac:dyDescent="0.3">
      <c r="A276" s="2">
        <v>45907</v>
      </c>
      <c r="B276" t="s">
        <v>36</v>
      </c>
      <c r="C276">
        <v>14</v>
      </c>
      <c r="D276">
        <v>17</v>
      </c>
      <c r="E276">
        <v>2</v>
      </c>
      <c r="F276">
        <v>47.11</v>
      </c>
      <c r="G276">
        <v>2</v>
      </c>
      <c r="H276" s="1">
        <f xml:space="preserve"> IF(Historical_Sales[[#This Row],[Sessions - Total]]=0,0,Historical_Sales[[#This Row],[Units Ordered]]/Historical_Sales[[#This Row],[Sessions - Total]])</f>
        <v>0.14285714285714285</v>
      </c>
    </row>
    <row r="277" spans="1:8" x14ac:dyDescent="0.3">
      <c r="A277" s="2">
        <v>45907</v>
      </c>
      <c r="B277" t="s">
        <v>38</v>
      </c>
      <c r="C277">
        <v>10</v>
      </c>
      <c r="D277">
        <v>14</v>
      </c>
      <c r="E277">
        <v>1</v>
      </c>
      <c r="F277">
        <v>24.61</v>
      </c>
      <c r="G277">
        <v>1</v>
      </c>
      <c r="H277" s="1">
        <f xml:space="preserve"> IF(Historical_Sales[[#This Row],[Sessions - Total]]=0,0,Historical_Sales[[#This Row],[Units Ordered]]/Historical_Sales[[#This Row],[Sessions - Total]])</f>
        <v>0.1</v>
      </c>
    </row>
    <row r="278" spans="1:8" x14ac:dyDescent="0.3">
      <c r="A278" s="2">
        <v>45907</v>
      </c>
      <c r="B278" t="s">
        <v>40</v>
      </c>
      <c r="C278">
        <v>18</v>
      </c>
      <c r="D278">
        <v>25</v>
      </c>
      <c r="E278">
        <v>3</v>
      </c>
      <c r="F278">
        <v>89.14</v>
      </c>
      <c r="G278">
        <v>3</v>
      </c>
      <c r="H278" s="1">
        <f xml:space="preserve"> IF(Historical_Sales[[#This Row],[Sessions - Total]]=0,0,Historical_Sales[[#This Row],[Units Ordered]]/Historical_Sales[[#This Row],[Sessions - Total]])</f>
        <v>0.16666666666666666</v>
      </c>
    </row>
    <row r="279" spans="1:8" x14ac:dyDescent="0.3">
      <c r="A279" s="2">
        <v>45907</v>
      </c>
      <c r="B279" t="s">
        <v>42</v>
      </c>
      <c r="C279">
        <v>75</v>
      </c>
      <c r="D279">
        <v>104</v>
      </c>
      <c r="E279">
        <v>14</v>
      </c>
      <c r="F279">
        <v>313.39</v>
      </c>
      <c r="G279">
        <v>14</v>
      </c>
      <c r="H279" s="1">
        <f xml:space="preserve"> IF(Historical_Sales[[#This Row],[Sessions - Total]]=0,0,Historical_Sales[[#This Row],[Units Ordered]]/Historical_Sales[[#This Row],[Sessions - Total]])</f>
        <v>0.18666666666666668</v>
      </c>
    </row>
    <row r="280" spans="1:8" x14ac:dyDescent="0.3">
      <c r="A280" s="2">
        <v>45907</v>
      </c>
      <c r="B280" t="s">
        <v>44</v>
      </c>
      <c r="C280">
        <v>18</v>
      </c>
      <c r="D280">
        <v>23</v>
      </c>
      <c r="E280">
        <v>3</v>
      </c>
      <c r="F280">
        <v>70.44</v>
      </c>
      <c r="G280">
        <v>3</v>
      </c>
      <c r="H280" s="1">
        <f xml:space="preserve"> IF(Historical_Sales[[#This Row],[Sessions - Total]]=0,0,Historical_Sales[[#This Row],[Units Ordered]]/Historical_Sales[[#This Row],[Sessions - Total]])</f>
        <v>0.16666666666666666</v>
      </c>
    </row>
    <row r="281" spans="1:8" x14ac:dyDescent="0.3">
      <c r="A281" s="2">
        <v>45907</v>
      </c>
      <c r="B281" t="s">
        <v>46</v>
      </c>
      <c r="C281">
        <v>17</v>
      </c>
      <c r="D281">
        <v>22</v>
      </c>
      <c r="E281">
        <v>6</v>
      </c>
      <c r="F281">
        <v>182.94</v>
      </c>
      <c r="G281">
        <v>3</v>
      </c>
      <c r="H281" s="1">
        <f xml:space="preserve"> IF(Historical_Sales[[#This Row],[Sessions - Total]]=0,0,Historical_Sales[[#This Row],[Units Ordered]]/Historical_Sales[[#This Row],[Sessions - Total]])</f>
        <v>0.35294117647058826</v>
      </c>
    </row>
    <row r="282" spans="1:8" x14ac:dyDescent="0.3">
      <c r="A282" s="2">
        <v>45907</v>
      </c>
      <c r="B282" t="s">
        <v>50</v>
      </c>
      <c r="C282">
        <v>86</v>
      </c>
      <c r="D282">
        <v>138</v>
      </c>
      <c r="E282">
        <v>20</v>
      </c>
      <c r="F282">
        <v>793.22</v>
      </c>
      <c r="G282">
        <v>18</v>
      </c>
      <c r="H282" s="1">
        <f xml:space="preserve"> IF(Historical_Sales[[#This Row],[Sessions - Total]]=0,0,Historical_Sales[[#This Row],[Units Ordered]]/Historical_Sales[[#This Row],[Sessions - Total]])</f>
        <v>0.23255813953488372</v>
      </c>
    </row>
    <row r="283" spans="1:8" x14ac:dyDescent="0.3">
      <c r="A283" s="2">
        <v>45907</v>
      </c>
      <c r="B283" t="s">
        <v>50</v>
      </c>
      <c r="C283">
        <v>6</v>
      </c>
      <c r="D283">
        <v>8</v>
      </c>
      <c r="E283">
        <v>1</v>
      </c>
      <c r="F283">
        <v>54.4</v>
      </c>
      <c r="G283">
        <v>1</v>
      </c>
      <c r="H283" s="1">
        <f xml:space="preserve"> IF(Historical_Sales[[#This Row],[Sessions - Total]]=0,0,Historical_Sales[[#This Row],[Units Ordered]]/Historical_Sales[[#This Row],[Sessions - Total]])</f>
        <v>0.16666666666666666</v>
      </c>
    </row>
    <row r="284" spans="1:8" x14ac:dyDescent="0.3">
      <c r="A284" s="2">
        <v>45907</v>
      </c>
      <c r="B284" t="s">
        <v>52</v>
      </c>
      <c r="C284">
        <v>80</v>
      </c>
      <c r="D284">
        <v>114</v>
      </c>
      <c r="E284">
        <v>16</v>
      </c>
      <c r="F284">
        <v>204.01</v>
      </c>
      <c r="G284">
        <v>15</v>
      </c>
      <c r="H284" s="1">
        <f xml:space="preserve"> IF(Historical_Sales[[#This Row],[Sessions - Total]]=0,0,Historical_Sales[[#This Row],[Units Ordered]]/Historical_Sales[[#This Row],[Sessions - Total]])</f>
        <v>0.2</v>
      </c>
    </row>
    <row r="285" spans="1:8" x14ac:dyDescent="0.3">
      <c r="A285" s="2">
        <v>45907</v>
      </c>
      <c r="B285" t="s">
        <v>54</v>
      </c>
      <c r="C285">
        <v>67</v>
      </c>
      <c r="D285">
        <v>89</v>
      </c>
      <c r="E285">
        <v>10</v>
      </c>
      <c r="F285">
        <v>219.23</v>
      </c>
      <c r="G285">
        <v>10</v>
      </c>
      <c r="H285" s="1">
        <f xml:space="preserve"> IF(Historical_Sales[[#This Row],[Sessions - Total]]=0,0,Historical_Sales[[#This Row],[Units Ordered]]/Historical_Sales[[#This Row],[Sessions - Total]])</f>
        <v>0.14925373134328357</v>
      </c>
    </row>
    <row r="286" spans="1:8" x14ac:dyDescent="0.3">
      <c r="A286" s="2">
        <v>45907</v>
      </c>
      <c r="B286" t="s">
        <v>56</v>
      </c>
      <c r="C286">
        <v>20</v>
      </c>
      <c r="D286">
        <v>30</v>
      </c>
      <c r="E286">
        <v>6</v>
      </c>
      <c r="F286">
        <v>121.32</v>
      </c>
      <c r="G286">
        <v>6</v>
      </c>
      <c r="H286" s="1">
        <f xml:space="preserve"> IF(Historical_Sales[[#This Row],[Sessions - Total]]=0,0,Historical_Sales[[#This Row],[Units Ordered]]/Historical_Sales[[#This Row],[Sessions - Total]])</f>
        <v>0.3</v>
      </c>
    </row>
    <row r="287" spans="1:8" x14ac:dyDescent="0.3">
      <c r="A287" s="2">
        <v>45907</v>
      </c>
      <c r="B287" t="s">
        <v>58</v>
      </c>
      <c r="C287">
        <v>18</v>
      </c>
      <c r="D287">
        <v>25</v>
      </c>
      <c r="E287">
        <v>6</v>
      </c>
      <c r="F287">
        <v>65.989999999999995</v>
      </c>
      <c r="G287">
        <v>6</v>
      </c>
      <c r="H287" s="1">
        <f xml:space="preserve"> IF(Historical_Sales[[#This Row],[Sessions - Total]]=0,0,Historical_Sales[[#This Row],[Units Ordered]]/Historical_Sales[[#This Row],[Sessions - Total]])</f>
        <v>0.33333333333333331</v>
      </c>
    </row>
    <row r="288" spans="1:8" x14ac:dyDescent="0.3">
      <c r="A288" s="2">
        <v>45907</v>
      </c>
      <c r="B288" t="s">
        <v>60</v>
      </c>
      <c r="C288">
        <v>38</v>
      </c>
      <c r="D288">
        <v>52</v>
      </c>
      <c r="E288">
        <v>3</v>
      </c>
      <c r="F288">
        <v>54.13</v>
      </c>
      <c r="G288">
        <v>3</v>
      </c>
      <c r="H288" s="1">
        <f xml:space="preserve"> IF(Historical_Sales[[#This Row],[Sessions - Total]]=0,0,Historical_Sales[[#This Row],[Units Ordered]]/Historical_Sales[[#This Row],[Sessions - Total]])</f>
        <v>7.8947368421052627E-2</v>
      </c>
    </row>
    <row r="289" spans="1:8" x14ac:dyDescent="0.3">
      <c r="A289" s="2">
        <v>45907</v>
      </c>
      <c r="B289" t="s">
        <v>62</v>
      </c>
      <c r="C289">
        <v>65</v>
      </c>
      <c r="D289">
        <v>96</v>
      </c>
      <c r="E289">
        <v>26</v>
      </c>
      <c r="F289">
        <v>946.28</v>
      </c>
      <c r="G289">
        <v>15</v>
      </c>
      <c r="H289" s="1">
        <f xml:space="preserve"> IF(Historical_Sales[[#This Row],[Sessions - Total]]=0,0,Historical_Sales[[#This Row],[Units Ordered]]/Historical_Sales[[#This Row],[Sessions - Total]])</f>
        <v>0.4</v>
      </c>
    </row>
    <row r="290" spans="1:8" x14ac:dyDescent="0.3">
      <c r="A290" s="2">
        <v>45907</v>
      </c>
      <c r="B290" t="s">
        <v>64</v>
      </c>
      <c r="C290">
        <v>25</v>
      </c>
      <c r="D290">
        <v>31</v>
      </c>
      <c r="E290">
        <v>7</v>
      </c>
      <c r="F290">
        <v>226.69</v>
      </c>
      <c r="G290">
        <v>7</v>
      </c>
      <c r="H290" s="1">
        <f xml:space="preserve"> IF(Historical_Sales[[#This Row],[Sessions - Total]]=0,0,Historical_Sales[[#This Row],[Units Ordered]]/Historical_Sales[[#This Row],[Sessions - Total]])</f>
        <v>0.28000000000000003</v>
      </c>
    </row>
    <row r="291" spans="1:8" x14ac:dyDescent="0.3">
      <c r="A291" s="2">
        <v>45907</v>
      </c>
      <c r="B291" t="s">
        <v>66</v>
      </c>
      <c r="C291">
        <v>13</v>
      </c>
      <c r="D291">
        <v>17</v>
      </c>
      <c r="E291">
        <v>8</v>
      </c>
      <c r="F291">
        <v>237.9</v>
      </c>
      <c r="G291">
        <v>6</v>
      </c>
      <c r="H291" s="1">
        <f xml:space="preserve"> IF(Historical_Sales[[#This Row],[Sessions - Total]]=0,0,Historical_Sales[[#This Row],[Units Ordered]]/Historical_Sales[[#This Row],[Sessions - Total]])</f>
        <v>0.61538461538461542</v>
      </c>
    </row>
    <row r="292" spans="1:8" x14ac:dyDescent="0.3">
      <c r="A292" s="2">
        <v>45907</v>
      </c>
      <c r="B292" t="s">
        <v>68</v>
      </c>
      <c r="C292">
        <v>39</v>
      </c>
      <c r="D292">
        <v>43</v>
      </c>
      <c r="E292">
        <v>8</v>
      </c>
      <c r="F292">
        <v>205.28</v>
      </c>
      <c r="G292">
        <v>5</v>
      </c>
      <c r="H292" s="1">
        <f xml:space="preserve"> IF(Historical_Sales[[#This Row],[Sessions - Total]]=0,0,Historical_Sales[[#This Row],[Units Ordered]]/Historical_Sales[[#This Row],[Sessions - Total]])</f>
        <v>0.20512820512820512</v>
      </c>
    </row>
    <row r="293" spans="1:8" x14ac:dyDescent="0.3">
      <c r="A293" s="2">
        <v>45907</v>
      </c>
      <c r="B293" t="s">
        <v>70</v>
      </c>
      <c r="C293">
        <v>31</v>
      </c>
      <c r="D293">
        <v>44</v>
      </c>
      <c r="E293">
        <v>18</v>
      </c>
      <c r="F293">
        <v>408.76</v>
      </c>
      <c r="G293">
        <v>12</v>
      </c>
      <c r="H293" s="1">
        <f xml:space="preserve"> IF(Historical_Sales[[#This Row],[Sessions - Total]]=0,0,Historical_Sales[[#This Row],[Units Ordered]]/Historical_Sales[[#This Row],[Sessions - Total]])</f>
        <v>0.58064516129032262</v>
      </c>
    </row>
    <row r="294" spans="1:8" x14ac:dyDescent="0.3">
      <c r="A294" s="2">
        <v>45907</v>
      </c>
      <c r="B294" t="s">
        <v>72</v>
      </c>
      <c r="C294">
        <v>21</v>
      </c>
      <c r="D294">
        <v>29</v>
      </c>
      <c r="E294">
        <v>11</v>
      </c>
      <c r="F294">
        <v>405.11</v>
      </c>
      <c r="G294">
        <v>6</v>
      </c>
      <c r="H294" s="1">
        <f xml:space="preserve"> IF(Historical_Sales[[#This Row],[Sessions - Total]]=0,0,Historical_Sales[[#This Row],[Units Ordered]]/Historical_Sales[[#This Row],[Sessions - Total]])</f>
        <v>0.52380952380952384</v>
      </c>
    </row>
    <row r="295" spans="1:8" x14ac:dyDescent="0.3">
      <c r="A295" s="2">
        <v>45907</v>
      </c>
      <c r="B295" t="s">
        <v>72</v>
      </c>
      <c r="C295">
        <v>0</v>
      </c>
      <c r="D295">
        <v>0</v>
      </c>
      <c r="E295">
        <v>1</v>
      </c>
      <c r="F295">
        <v>59.6</v>
      </c>
      <c r="G295">
        <v>1</v>
      </c>
      <c r="H295" s="1">
        <f xml:space="preserve"> IF(Historical_Sales[[#This Row],[Sessions - Total]]=0,0,Historical_Sales[[#This Row],[Units Ordered]]/Historical_Sales[[#This Row],[Sessions - Total]])</f>
        <v>0</v>
      </c>
    </row>
    <row r="296" spans="1:8" x14ac:dyDescent="0.3">
      <c r="A296" s="2">
        <v>45907</v>
      </c>
      <c r="B296" t="s">
        <v>74</v>
      </c>
      <c r="C296">
        <v>14</v>
      </c>
      <c r="D296">
        <v>15</v>
      </c>
      <c r="E296">
        <v>2</v>
      </c>
      <c r="F296">
        <v>66.099999999999994</v>
      </c>
      <c r="G296">
        <v>2</v>
      </c>
      <c r="H296" s="1">
        <f xml:space="preserve"> IF(Historical_Sales[[#This Row],[Sessions - Total]]=0,0,Historical_Sales[[#This Row],[Units Ordered]]/Historical_Sales[[#This Row],[Sessions - Total]])</f>
        <v>0.14285714285714285</v>
      </c>
    </row>
    <row r="297" spans="1:8" x14ac:dyDescent="0.3">
      <c r="A297" s="2">
        <v>45907</v>
      </c>
      <c r="B297" t="s">
        <v>76</v>
      </c>
      <c r="C297">
        <v>11</v>
      </c>
      <c r="D297">
        <v>12</v>
      </c>
      <c r="E297">
        <v>5</v>
      </c>
      <c r="F297">
        <v>143.32</v>
      </c>
      <c r="G297">
        <v>1</v>
      </c>
      <c r="H297" s="1">
        <f xml:space="preserve"> IF(Historical_Sales[[#This Row],[Sessions - Total]]=0,0,Historical_Sales[[#This Row],[Units Ordered]]/Historical_Sales[[#This Row],[Sessions - Total]])</f>
        <v>0.45454545454545453</v>
      </c>
    </row>
    <row r="298" spans="1:8" x14ac:dyDescent="0.3">
      <c r="A298" s="2">
        <v>45907</v>
      </c>
      <c r="B298" t="s">
        <v>78</v>
      </c>
      <c r="C298">
        <v>5</v>
      </c>
      <c r="D298">
        <v>6</v>
      </c>
      <c r="E298">
        <v>3</v>
      </c>
      <c r="F298">
        <v>88.58</v>
      </c>
      <c r="G298">
        <v>3</v>
      </c>
      <c r="H298" s="1">
        <f xml:space="preserve"> IF(Historical_Sales[[#This Row],[Sessions - Total]]=0,0,Historical_Sales[[#This Row],[Units Ordered]]/Historical_Sales[[#This Row],[Sessions - Total]])</f>
        <v>0.6</v>
      </c>
    </row>
    <row r="299" spans="1:8" x14ac:dyDescent="0.3">
      <c r="A299" s="2">
        <v>45907</v>
      </c>
      <c r="B299" t="s">
        <v>80</v>
      </c>
      <c r="C299">
        <v>17</v>
      </c>
      <c r="D299">
        <v>35</v>
      </c>
      <c r="E299">
        <v>12</v>
      </c>
      <c r="F299">
        <v>393.55</v>
      </c>
      <c r="G299">
        <v>7</v>
      </c>
      <c r="H299" s="1">
        <f xml:space="preserve"> IF(Historical_Sales[[#This Row],[Sessions - Total]]=0,0,Historical_Sales[[#This Row],[Units Ordered]]/Historical_Sales[[#This Row],[Sessions - Total]])</f>
        <v>0.70588235294117652</v>
      </c>
    </row>
    <row r="300" spans="1:8" x14ac:dyDescent="0.3">
      <c r="A300" s="2">
        <v>45907</v>
      </c>
      <c r="B300" t="s">
        <v>82</v>
      </c>
      <c r="C300">
        <v>12</v>
      </c>
      <c r="D300">
        <v>18</v>
      </c>
      <c r="E300">
        <v>3</v>
      </c>
      <c r="F300">
        <v>91.46</v>
      </c>
      <c r="G300">
        <v>3</v>
      </c>
      <c r="H300" s="1">
        <f xml:space="preserve"> IF(Historical_Sales[[#This Row],[Sessions - Total]]=0,0,Historical_Sales[[#This Row],[Units Ordered]]/Historical_Sales[[#This Row],[Sessions - Total]])</f>
        <v>0.25</v>
      </c>
    </row>
    <row r="301" spans="1:8" x14ac:dyDescent="0.3">
      <c r="A301" s="2">
        <v>45907</v>
      </c>
      <c r="B301" t="s">
        <v>84</v>
      </c>
      <c r="C301">
        <v>59</v>
      </c>
      <c r="D301">
        <v>69</v>
      </c>
      <c r="E301">
        <v>16</v>
      </c>
      <c r="F301">
        <v>507.56</v>
      </c>
      <c r="G301">
        <v>14</v>
      </c>
      <c r="H301" s="1">
        <f xml:space="preserve"> IF(Historical_Sales[[#This Row],[Sessions - Total]]=0,0,Historical_Sales[[#This Row],[Units Ordered]]/Historical_Sales[[#This Row],[Sessions - Total]])</f>
        <v>0.2711864406779661</v>
      </c>
    </row>
    <row r="302" spans="1:8" x14ac:dyDescent="0.3">
      <c r="A302" s="2">
        <v>45907</v>
      </c>
      <c r="B302" t="s">
        <v>86</v>
      </c>
      <c r="C302">
        <v>6</v>
      </c>
      <c r="D302">
        <v>6</v>
      </c>
      <c r="E302">
        <v>1</v>
      </c>
      <c r="F302">
        <v>27.61</v>
      </c>
      <c r="G302">
        <v>1</v>
      </c>
      <c r="H302" s="1">
        <f xml:space="preserve"> IF(Historical_Sales[[#This Row],[Sessions - Total]]=0,0,Historical_Sales[[#This Row],[Units Ordered]]/Historical_Sales[[#This Row],[Sessions - Total]])</f>
        <v>0.16666666666666666</v>
      </c>
    </row>
    <row r="303" spans="1:8" x14ac:dyDescent="0.3">
      <c r="A303" s="2">
        <v>45907</v>
      </c>
      <c r="B303" t="s">
        <v>88</v>
      </c>
      <c r="C303">
        <v>31</v>
      </c>
      <c r="D303">
        <v>47</v>
      </c>
      <c r="E303">
        <v>19</v>
      </c>
      <c r="F303">
        <v>582.92999999999995</v>
      </c>
      <c r="G303">
        <v>10</v>
      </c>
      <c r="H303" s="1">
        <f xml:space="preserve"> IF(Historical_Sales[[#This Row],[Sessions - Total]]=0,0,Historical_Sales[[#This Row],[Units Ordered]]/Historical_Sales[[#This Row],[Sessions - Total]])</f>
        <v>0.61290322580645162</v>
      </c>
    </row>
    <row r="304" spans="1:8" x14ac:dyDescent="0.3">
      <c r="A304" s="2">
        <v>45907</v>
      </c>
      <c r="B304" t="s">
        <v>92</v>
      </c>
      <c r="C304">
        <v>13</v>
      </c>
      <c r="D304">
        <v>18</v>
      </c>
      <c r="E304">
        <v>7</v>
      </c>
      <c r="F304">
        <v>180.27</v>
      </c>
      <c r="G304">
        <v>4</v>
      </c>
      <c r="H304" s="1">
        <f xml:space="preserve"> IF(Historical_Sales[[#This Row],[Sessions - Total]]=0,0,Historical_Sales[[#This Row],[Units Ordered]]/Historical_Sales[[#This Row],[Sessions - Total]])</f>
        <v>0.53846153846153844</v>
      </c>
    </row>
    <row r="305" spans="1:8" x14ac:dyDescent="0.3">
      <c r="A305" s="2">
        <v>45907</v>
      </c>
      <c r="B305" t="s">
        <v>94</v>
      </c>
      <c r="C305">
        <v>16</v>
      </c>
      <c r="D305">
        <v>21</v>
      </c>
      <c r="E305">
        <v>13</v>
      </c>
      <c r="F305">
        <v>1008.3</v>
      </c>
      <c r="G305">
        <v>12</v>
      </c>
      <c r="H305" s="1">
        <f xml:space="preserve"> IF(Historical_Sales[[#This Row],[Sessions - Total]]=0,0,Historical_Sales[[#This Row],[Units Ordered]]/Historical_Sales[[#This Row],[Sessions - Total]])</f>
        <v>0.8125</v>
      </c>
    </row>
    <row r="306" spans="1:8" x14ac:dyDescent="0.3">
      <c r="A306" s="2">
        <v>45907</v>
      </c>
      <c r="B306" t="s">
        <v>96</v>
      </c>
      <c r="C306">
        <v>17</v>
      </c>
      <c r="D306">
        <v>21</v>
      </c>
      <c r="E306">
        <v>6</v>
      </c>
      <c r="F306">
        <v>433.97</v>
      </c>
      <c r="G306">
        <v>2</v>
      </c>
      <c r="H306" s="1">
        <f xml:space="preserve"> IF(Historical_Sales[[#This Row],[Sessions - Total]]=0,0,Historical_Sales[[#This Row],[Units Ordered]]/Historical_Sales[[#This Row],[Sessions - Total]])</f>
        <v>0.35294117647058826</v>
      </c>
    </row>
    <row r="307" spans="1:8" x14ac:dyDescent="0.3">
      <c r="A307" s="2">
        <v>45907</v>
      </c>
      <c r="B307" t="s">
        <v>98</v>
      </c>
      <c r="C307">
        <v>15</v>
      </c>
      <c r="D307">
        <v>17</v>
      </c>
      <c r="E307">
        <v>2</v>
      </c>
      <c r="F307">
        <v>34.340000000000003</v>
      </c>
      <c r="G307">
        <v>2</v>
      </c>
      <c r="H307" s="1">
        <f xml:space="preserve"> IF(Historical_Sales[[#This Row],[Sessions - Total]]=0,0,Historical_Sales[[#This Row],[Units Ordered]]/Historical_Sales[[#This Row],[Sessions - Total]])</f>
        <v>0.13333333333333333</v>
      </c>
    </row>
    <row r="308" spans="1:8" x14ac:dyDescent="0.3">
      <c r="A308" s="2">
        <v>45907</v>
      </c>
      <c r="B308" t="s">
        <v>100</v>
      </c>
      <c r="C308">
        <v>7</v>
      </c>
      <c r="D308">
        <v>7</v>
      </c>
      <c r="E308">
        <v>2</v>
      </c>
      <c r="F308">
        <v>27.46</v>
      </c>
      <c r="G308">
        <v>2</v>
      </c>
      <c r="H308" s="1">
        <f xml:space="preserve"> IF(Historical_Sales[[#This Row],[Sessions - Total]]=0,0,Historical_Sales[[#This Row],[Units Ordered]]/Historical_Sales[[#This Row],[Sessions - Total]])</f>
        <v>0.2857142857142857</v>
      </c>
    </row>
    <row r="309" spans="1:8" x14ac:dyDescent="0.3">
      <c r="A309" s="2">
        <v>45907</v>
      </c>
      <c r="B309" t="s">
        <v>102</v>
      </c>
      <c r="C309">
        <v>15</v>
      </c>
      <c r="D309">
        <v>17</v>
      </c>
      <c r="E309">
        <v>1</v>
      </c>
      <c r="F309">
        <v>30.52</v>
      </c>
      <c r="G309">
        <v>1</v>
      </c>
      <c r="H309" s="1">
        <f xml:space="preserve"> IF(Historical_Sales[[#This Row],[Sessions - Total]]=0,0,Historical_Sales[[#This Row],[Units Ordered]]/Historical_Sales[[#This Row],[Sessions - Total]])</f>
        <v>6.6666666666666666E-2</v>
      </c>
    </row>
    <row r="310" spans="1:8" x14ac:dyDescent="0.3">
      <c r="A310" s="2">
        <v>45907</v>
      </c>
      <c r="B310" t="s">
        <v>104</v>
      </c>
      <c r="C310">
        <v>12</v>
      </c>
      <c r="D310">
        <v>15</v>
      </c>
      <c r="E310">
        <v>1</v>
      </c>
      <c r="F310">
        <v>28.37</v>
      </c>
      <c r="G310">
        <v>1</v>
      </c>
      <c r="H310" s="1">
        <f xml:space="preserve"> IF(Historical_Sales[[#This Row],[Sessions - Total]]=0,0,Historical_Sales[[#This Row],[Units Ordered]]/Historical_Sales[[#This Row],[Sessions - Total]])</f>
        <v>8.3333333333333329E-2</v>
      </c>
    </row>
    <row r="311" spans="1:8" x14ac:dyDescent="0.3">
      <c r="A311" s="2">
        <v>45907</v>
      </c>
      <c r="B311" t="s">
        <v>106</v>
      </c>
      <c r="C311">
        <v>8</v>
      </c>
      <c r="D311">
        <v>11</v>
      </c>
      <c r="E311">
        <v>3</v>
      </c>
      <c r="F311">
        <v>247.81</v>
      </c>
      <c r="G311">
        <v>2</v>
      </c>
      <c r="H311" s="1">
        <f xml:space="preserve"> IF(Historical_Sales[[#This Row],[Sessions - Total]]=0,0,Historical_Sales[[#This Row],[Units Ordered]]/Historical_Sales[[#This Row],[Sessions - Total]])</f>
        <v>0.375</v>
      </c>
    </row>
    <row r="312" spans="1:8" x14ac:dyDescent="0.3">
      <c r="A312" s="2">
        <v>45907</v>
      </c>
      <c r="B312" t="s">
        <v>108</v>
      </c>
      <c r="C312">
        <v>4</v>
      </c>
      <c r="D312">
        <v>4</v>
      </c>
      <c r="E312">
        <v>2</v>
      </c>
      <c r="F312">
        <v>184.01</v>
      </c>
      <c r="G312">
        <v>1</v>
      </c>
      <c r="H312" s="1">
        <f xml:space="preserve"> IF(Historical_Sales[[#This Row],[Sessions - Total]]=0,0,Historical_Sales[[#This Row],[Units Ordered]]/Historical_Sales[[#This Row],[Sessions - Total]])</f>
        <v>0.5</v>
      </c>
    </row>
    <row r="313" spans="1:8" x14ac:dyDescent="0.3">
      <c r="A313" s="2">
        <v>45907</v>
      </c>
      <c r="B313" t="s">
        <v>112</v>
      </c>
      <c r="C313">
        <v>12</v>
      </c>
      <c r="D313">
        <v>20</v>
      </c>
      <c r="E313">
        <v>2</v>
      </c>
      <c r="F313">
        <v>56.61</v>
      </c>
      <c r="G313">
        <v>2</v>
      </c>
      <c r="H313" s="1">
        <f xml:space="preserve"> IF(Historical_Sales[[#This Row],[Sessions - Total]]=0,0,Historical_Sales[[#This Row],[Units Ordered]]/Historical_Sales[[#This Row],[Sessions - Total]])</f>
        <v>0.16666666666666666</v>
      </c>
    </row>
    <row r="314" spans="1:8" x14ac:dyDescent="0.3">
      <c r="A314" s="2">
        <v>45908</v>
      </c>
      <c r="B314" t="s">
        <v>11</v>
      </c>
      <c r="C314">
        <v>16</v>
      </c>
      <c r="D314">
        <v>27</v>
      </c>
      <c r="E314">
        <v>5</v>
      </c>
      <c r="F314">
        <v>210.29</v>
      </c>
      <c r="G314">
        <v>3</v>
      </c>
      <c r="H314" s="1">
        <f xml:space="preserve"> IF(Historical_Sales[[#This Row],[Sessions - Total]]=0,0,Historical_Sales[[#This Row],[Units Ordered]]/Historical_Sales[[#This Row],[Sessions - Total]])</f>
        <v>0.3125</v>
      </c>
    </row>
    <row r="315" spans="1:8" x14ac:dyDescent="0.3">
      <c r="A315" s="2">
        <v>45908</v>
      </c>
      <c r="B315" t="s">
        <v>15</v>
      </c>
      <c r="C315">
        <v>22</v>
      </c>
      <c r="D315">
        <v>29</v>
      </c>
      <c r="E315">
        <v>6</v>
      </c>
      <c r="F315">
        <v>212.59</v>
      </c>
      <c r="G315">
        <v>3</v>
      </c>
      <c r="H315" s="1">
        <f xml:space="preserve"> IF(Historical_Sales[[#This Row],[Sessions - Total]]=0,0,Historical_Sales[[#This Row],[Units Ordered]]/Historical_Sales[[#This Row],[Sessions - Total]])</f>
        <v>0.27272727272727271</v>
      </c>
    </row>
    <row r="316" spans="1:8" x14ac:dyDescent="0.3">
      <c r="A316" s="2">
        <v>45908</v>
      </c>
      <c r="B316" t="s">
        <v>17</v>
      </c>
      <c r="C316">
        <v>6</v>
      </c>
      <c r="D316">
        <v>9</v>
      </c>
      <c r="E316">
        <v>1</v>
      </c>
      <c r="F316">
        <v>40.79</v>
      </c>
      <c r="G316">
        <v>1</v>
      </c>
      <c r="H316" s="1">
        <f xml:space="preserve"> IF(Historical_Sales[[#This Row],[Sessions - Total]]=0,0,Historical_Sales[[#This Row],[Units Ordered]]/Historical_Sales[[#This Row],[Sessions - Total]])</f>
        <v>0.16666666666666666</v>
      </c>
    </row>
    <row r="317" spans="1:8" x14ac:dyDescent="0.3">
      <c r="A317" s="2">
        <v>45908</v>
      </c>
      <c r="B317" t="s">
        <v>19</v>
      </c>
      <c r="C317">
        <v>2</v>
      </c>
      <c r="D317">
        <v>2</v>
      </c>
      <c r="E317">
        <v>2</v>
      </c>
      <c r="F317">
        <v>61.02</v>
      </c>
      <c r="G317">
        <v>1</v>
      </c>
      <c r="H317" s="1">
        <f xml:space="preserve"> IF(Historical_Sales[[#This Row],[Sessions - Total]]=0,0,Historical_Sales[[#This Row],[Units Ordered]]/Historical_Sales[[#This Row],[Sessions - Total]])</f>
        <v>1</v>
      </c>
    </row>
    <row r="318" spans="1:8" x14ac:dyDescent="0.3">
      <c r="A318" s="2">
        <v>45908</v>
      </c>
      <c r="B318" t="s">
        <v>21</v>
      </c>
      <c r="C318">
        <v>3</v>
      </c>
      <c r="D318">
        <v>8</v>
      </c>
      <c r="E318">
        <v>1</v>
      </c>
      <c r="F318">
        <v>18.66</v>
      </c>
      <c r="G318">
        <v>1</v>
      </c>
      <c r="H318" s="1">
        <f xml:space="preserve"> IF(Historical_Sales[[#This Row],[Sessions - Total]]=0,0,Historical_Sales[[#This Row],[Units Ordered]]/Historical_Sales[[#This Row],[Sessions - Total]])</f>
        <v>0.33333333333333331</v>
      </c>
    </row>
    <row r="319" spans="1:8" x14ac:dyDescent="0.3">
      <c r="A319" s="2">
        <v>45908</v>
      </c>
      <c r="B319" t="s">
        <v>26</v>
      </c>
      <c r="C319">
        <v>33</v>
      </c>
      <c r="D319">
        <v>44</v>
      </c>
      <c r="E319">
        <v>1</v>
      </c>
      <c r="F319">
        <v>39.61</v>
      </c>
      <c r="G319">
        <v>1</v>
      </c>
      <c r="H319" s="1">
        <f xml:space="preserve"> IF(Historical_Sales[[#This Row],[Sessions - Total]]=0,0,Historical_Sales[[#This Row],[Units Ordered]]/Historical_Sales[[#This Row],[Sessions - Total]])</f>
        <v>3.0303030303030304E-2</v>
      </c>
    </row>
    <row r="320" spans="1:8" x14ac:dyDescent="0.3">
      <c r="A320" s="2">
        <v>45908</v>
      </c>
      <c r="B320" t="s">
        <v>30</v>
      </c>
      <c r="C320">
        <v>18</v>
      </c>
      <c r="D320">
        <v>21</v>
      </c>
      <c r="E320">
        <v>1</v>
      </c>
      <c r="F320">
        <v>17.8</v>
      </c>
      <c r="G320">
        <v>1</v>
      </c>
      <c r="H320" s="1">
        <f xml:space="preserve"> IF(Historical_Sales[[#This Row],[Sessions - Total]]=0,0,Historical_Sales[[#This Row],[Units Ordered]]/Historical_Sales[[#This Row],[Sessions - Total]])</f>
        <v>5.5555555555555552E-2</v>
      </c>
    </row>
    <row r="321" spans="1:8" x14ac:dyDescent="0.3">
      <c r="A321" s="2">
        <v>45908</v>
      </c>
      <c r="B321" t="s">
        <v>32</v>
      </c>
      <c r="C321">
        <v>17</v>
      </c>
      <c r="D321">
        <v>20</v>
      </c>
      <c r="E321">
        <v>3</v>
      </c>
      <c r="F321">
        <v>69.48</v>
      </c>
      <c r="G321">
        <v>2</v>
      </c>
      <c r="H321" s="1">
        <f xml:space="preserve"> IF(Historical_Sales[[#This Row],[Sessions - Total]]=0,0,Historical_Sales[[#This Row],[Units Ordered]]/Historical_Sales[[#This Row],[Sessions - Total]])</f>
        <v>0.17647058823529413</v>
      </c>
    </row>
    <row r="322" spans="1:8" x14ac:dyDescent="0.3">
      <c r="A322" s="2">
        <v>45908</v>
      </c>
      <c r="B322" t="s">
        <v>34</v>
      </c>
      <c r="C322">
        <v>16</v>
      </c>
      <c r="D322">
        <v>22</v>
      </c>
      <c r="E322">
        <v>3</v>
      </c>
      <c r="F322">
        <v>51.5</v>
      </c>
      <c r="G322">
        <v>3</v>
      </c>
      <c r="H322" s="1">
        <f xml:space="preserve"> IF(Historical_Sales[[#This Row],[Sessions - Total]]=0,0,Historical_Sales[[#This Row],[Units Ordered]]/Historical_Sales[[#This Row],[Sessions - Total]])</f>
        <v>0.1875</v>
      </c>
    </row>
    <row r="323" spans="1:8" x14ac:dyDescent="0.3">
      <c r="A323" s="2">
        <v>45908</v>
      </c>
      <c r="B323" t="s">
        <v>36</v>
      </c>
      <c r="C323">
        <v>19</v>
      </c>
      <c r="D323">
        <v>25</v>
      </c>
      <c r="E323">
        <v>2</v>
      </c>
      <c r="F323">
        <v>43.2</v>
      </c>
      <c r="G323">
        <v>2</v>
      </c>
      <c r="H323" s="1">
        <f xml:space="preserve"> IF(Historical_Sales[[#This Row],[Sessions - Total]]=0,0,Historical_Sales[[#This Row],[Units Ordered]]/Historical_Sales[[#This Row],[Sessions - Total]])</f>
        <v>0.10526315789473684</v>
      </c>
    </row>
    <row r="324" spans="1:8" x14ac:dyDescent="0.3">
      <c r="A324" s="2">
        <v>45908</v>
      </c>
      <c r="B324" t="s">
        <v>38</v>
      </c>
      <c r="C324">
        <v>29</v>
      </c>
      <c r="D324">
        <v>42</v>
      </c>
      <c r="E324">
        <v>3</v>
      </c>
      <c r="F324">
        <v>76.73</v>
      </c>
      <c r="G324">
        <v>3</v>
      </c>
      <c r="H324" s="1">
        <f xml:space="preserve"> IF(Historical_Sales[[#This Row],[Sessions - Total]]=0,0,Historical_Sales[[#This Row],[Units Ordered]]/Historical_Sales[[#This Row],[Sessions - Total]])</f>
        <v>0.10344827586206896</v>
      </c>
    </row>
    <row r="325" spans="1:8" x14ac:dyDescent="0.3">
      <c r="A325" s="2">
        <v>45908</v>
      </c>
      <c r="B325" t="s">
        <v>38</v>
      </c>
      <c r="C325">
        <v>2</v>
      </c>
      <c r="D325">
        <v>2</v>
      </c>
      <c r="E325">
        <v>1</v>
      </c>
      <c r="F325">
        <v>37.75</v>
      </c>
      <c r="G325">
        <v>1</v>
      </c>
      <c r="H325" s="1">
        <f xml:space="preserve"> IF(Historical_Sales[[#This Row],[Sessions - Total]]=0,0,Historical_Sales[[#This Row],[Units Ordered]]/Historical_Sales[[#This Row],[Sessions - Total]])</f>
        <v>0.5</v>
      </c>
    </row>
    <row r="326" spans="1:8" x14ac:dyDescent="0.3">
      <c r="A326" s="2">
        <v>45908</v>
      </c>
      <c r="B326" t="s">
        <v>40</v>
      </c>
      <c r="C326">
        <v>23</v>
      </c>
      <c r="D326">
        <v>32</v>
      </c>
      <c r="E326">
        <v>21</v>
      </c>
      <c r="F326">
        <v>584.03</v>
      </c>
      <c r="G326">
        <v>10</v>
      </c>
      <c r="H326" s="1">
        <f xml:space="preserve"> IF(Historical_Sales[[#This Row],[Sessions - Total]]=0,0,Historical_Sales[[#This Row],[Units Ordered]]/Historical_Sales[[#This Row],[Sessions - Total]])</f>
        <v>0.91304347826086951</v>
      </c>
    </row>
    <row r="327" spans="1:8" x14ac:dyDescent="0.3">
      <c r="A327" s="2">
        <v>45908</v>
      </c>
      <c r="B327" t="s">
        <v>42</v>
      </c>
      <c r="C327">
        <v>89</v>
      </c>
      <c r="D327">
        <v>109</v>
      </c>
      <c r="E327">
        <v>34</v>
      </c>
      <c r="F327">
        <v>765.08</v>
      </c>
      <c r="G327">
        <v>32</v>
      </c>
      <c r="H327" s="1">
        <f xml:space="preserve"> IF(Historical_Sales[[#This Row],[Sessions - Total]]=0,0,Historical_Sales[[#This Row],[Units Ordered]]/Historical_Sales[[#This Row],[Sessions - Total]])</f>
        <v>0.38202247191011235</v>
      </c>
    </row>
    <row r="328" spans="1:8" x14ac:dyDescent="0.3">
      <c r="A328" s="2">
        <v>45908</v>
      </c>
      <c r="B328" t="s">
        <v>44</v>
      </c>
      <c r="C328">
        <v>21</v>
      </c>
      <c r="D328">
        <v>30</v>
      </c>
      <c r="E328">
        <v>7</v>
      </c>
      <c r="F328">
        <v>140.6</v>
      </c>
      <c r="G328">
        <v>7</v>
      </c>
      <c r="H328" s="1">
        <f xml:space="preserve"> IF(Historical_Sales[[#This Row],[Sessions - Total]]=0,0,Historical_Sales[[#This Row],[Units Ordered]]/Historical_Sales[[#This Row],[Sessions - Total]])</f>
        <v>0.33333333333333331</v>
      </c>
    </row>
    <row r="329" spans="1:8" x14ac:dyDescent="0.3">
      <c r="A329" s="2">
        <v>45908</v>
      </c>
      <c r="B329" t="s">
        <v>46</v>
      </c>
      <c r="C329">
        <v>11</v>
      </c>
      <c r="D329">
        <v>15</v>
      </c>
      <c r="E329">
        <v>12</v>
      </c>
      <c r="F329">
        <v>369.24</v>
      </c>
      <c r="G329">
        <v>6</v>
      </c>
      <c r="H329" s="1">
        <f xml:space="preserve"> IF(Historical_Sales[[#This Row],[Sessions - Total]]=0,0,Historical_Sales[[#This Row],[Units Ordered]]/Historical_Sales[[#This Row],[Sessions - Total]])</f>
        <v>1.0909090909090908</v>
      </c>
    </row>
    <row r="330" spans="1:8" x14ac:dyDescent="0.3">
      <c r="A330" s="2">
        <v>45908</v>
      </c>
      <c r="B330" t="s">
        <v>48</v>
      </c>
      <c r="C330">
        <v>32</v>
      </c>
      <c r="D330">
        <v>43</v>
      </c>
      <c r="E330">
        <v>6</v>
      </c>
      <c r="F330">
        <v>165.9</v>
      </c>
      <c r="G330">
        <v>5</v>
      </c>
      <c r="H330" s="1">
        <f xml:space="preserve"> IF(Historical_Sales[[#This Row],[Sessions - Total]]=0,0,Historical_Sales[[#This Row],[Units Ordered]]/Historical_Sales[[#This Row],[Sessions - Total]])</f>
        <v>0.1875</v>
      </c>
    </row>
    <row r="331" spans="1:8" x14ac:dyDescent="0.3">
      <c r="A331" s="2">
        <v>45908</v>
      </c>
      <c r="B331" t="s">
        <v>50</v>
      </c>
      <c r="C331">
        <v>79</v>
      </c>
      <c r="D331">
        <v>118</v>
      </c>
      <c r="E331">
        <v>15</v>
      </c>
      <c r="F331">
        <v>600.73</v>
      </c>
      <c r="G331">
        <v>15</v>
      </c>
      <c r="H331" s="1">
        <f xml:space="preserve"> IF(Historical_Sales[[#This Row],[Sessions - Total]]=0,0,Historical_Sales[[#This Row],[Units Ordered]]/Historical_Sales[[#This Row],[Sessions - Total]])</f>
        <v>0.189873417721519</v>
      </c>
    </row>
    <row r="332" spans="1:8" x14ac:dyDescent="0.3">
      <c r="A332" s="2">
        <v>45908</v>
      </c>
      <c r="B332" t="s">
        <v>50</v>
      </c>
      <c r="C332">
        <v>9</v>
      </c>
      <c r="D332">
        <v>13</v>
      </c>
      <c r="E332">
        <v>3</v>
      </c>
      <c r="F332">
        <v>139.85</v>
      </c>
      <c r="G332">
        <v>3</v>
      </c>
      <c r="H332" s="1">
        <f xml:space="preserve"> IF(Historical_Sales[[#This Row],[Sessions - Total]]=0,0,Historical_Sales[[#This Row],[Units Ordered]]/Historical_Sales[[#This Row],[Sessions - Total]])</f>
        <v>0.33333333333333331</v>
      </c>
    </row>
    <row r="333" spans="1:8" x14ac:dyDescent="0.3">
      <c r="A333" s="2">
        <v>45908</v>
      </c>
      <c r="B333" t="s">
        <v>52</v>
      </c>
      <c r="C333">
        <v>67</v>
      </c>
      <c r="D333">
        <v>95</v>
      </c>
      <c r="E333">
        <v>11</v>
      </c>
      <c r="F333">
        <v>146.63</v>
      </c>
      <c r="G333">
        <v>11</v>
      </c>
      <c r="H333" s="1">
        <f xml:space="preserve"> IF(Historical_Sales[[#This Row],[Sessions - Total]]=0,0,Historical_Sales[[#This Row],[Units Ordered]]/Historical_Sales[[#This Row],[Sessions - Total]])</f>
        <v>0.16417910447761194</v>
      </c>
    </row>
    <row r="334" spans="1:8" x14ac:dyDescent="0.3">
      <c r="A334" s="2">
        <v>45908</v>
      </c>
      <c r="B334" t="s">
        <v>54</v>
      </c>
      <c r="C334">
        <v>65</v>
      </c>
      <c r="D334">
        <v>83</v>
      </c>
      <c r="E334">
        <v>10</v>
      </c>
      <c r="F334">
        <v>223.16</v>
      </c>
      <c r="G334">
        <v>9</v>
      </c>
      <c r="H334" s="1">
        <f xml:space="preserve"> IF(Historical_Sales[[#This Row],[Sessions - Total]]=0,0,Historical_Sales[[#This Row],[Units Ordered]]/Historical_Sales[[#This Row],[Sessions - Total]])</f>
        <v>0.15384615384615385</v>
      </c>
    </row>
    <row r="335" spans="1:8" x14ac:dyDescent="0.3">
      <c r="A335" s="2">
        <v>45908</v>
      </c>
      <c r="B335" t="s">
        <v>56</v>
      </c>
      <c r="C335">
        <v>34</v>
      </c>
      <c r="D335">
        <v>53</v>
      </c>
      <c r="E335">
        <v>6</v>
      </c>
      <c r="F335">
        <v>127.16</v>
      </c>
      <c r="G335">
        <v>6</v>
      </c>
      <c r="H335" s="1">
        <f xml:space="preserve"> IF(Historical_Sales[[#This Row],[Sessions - Total]]=0,0,Historical_Sales[[#This Row],[Units Ordered]]/Historical_Sales[[#This Row],[Sessions - Total]])</f>
        <v>0.17647058823529413</v>
      </c>
    </row>
    <row r="336" spans="1:8" x14ac:dyDescent="0.3">
      <c r="A336" s="2">
        <v>45908</v>
      </c>
      <c r="B336" t="s">
        <v>58</v>
      </c>
      <c r="C336">
        <v>25</v>
      </c>
      <c r="D336">
        <v>34</v>
      </c>
      <c r="E336">
        <v>8</v>
      </c>
      <c r="F336">
        <v>87.65</v>
      </c>
      <c r="G336">
        <v>8</v>
      </c>
      <c r="H336" s="1">
        <f xml:space="preserve"> IF(Historical_Sales[[#This Row],[Sessions - Total]]=0,0,Historical_Sales[[#This Row],[Units Ordered]]/Historical_Sales[[#This Row],[Sessions - Total]])</f>
        <v>0.32</v>
      </c>
    </row>
    <row r="337" spans="1:8" x14ac:dyDescent="0.3">
      <c r="A337" s="2">
        <v>45908</v>
      </c>
      <c r="B337" t="s">
        <v>60</v>
      </c>
      <c r="C337">
        <v>25</v>
      </c>
      <c r="D337">
        <v>32</v>
      </c>
      <c r="E337">
        <v>2</v>
      </c>
      <c r="F337">
        <v>37.86</v>
      </c>
      <c r="G337">
        <v>2</v>
      </c>
      <c r="H337" s="1">
        <f xml:space="preserve"> IF(Historical_Sales[[#This Row],[Sessions - Total]]=0,0,Historical_Sales[[#This Row],[Units Ordered]]/Historical_Sales[[#This Row],[Sessions - Total]])</f>
        <v>0.08</v>
      </c>
    </row>
    <row r="338" spans="1:8" x14ac:dyDescent="0.3">
      <c r="A338" s="2">
        <v>45908</v>
      </c>
      <c r="B338" t="s">
        <v>62</v>
      </c>
      <c r="C338">
        <v>90</v>
      </c>
      <c r="D338">
        <v>133</v>
      </c>
      <c r="E338">
        <v>37</v>
      </c>
      <c r="F338">
        <v>1341.65</v>
      </c>
      <c r="G338">
        <v>22</v>
      </c>
      <c r="H338" s="1">
        <f xml:space="preserve"> IF(Historical_Sales[[#This Row],[Sessions - Total]]=0,0,Historical_Sales[[#This Row],[Units Ordered]]/Historical_Sales[[#This Row],[Sessions - Total]])</f>
        <v>0.41111111111111109</v>
      </c>
    </row>
    <row r="339" spans="1:8" x14ac:dyDescent="0.3">
      <c r="A339" s="2">
        <v>45908</v>
      </c>
      <c r="B339" t="s">
        <v>64</v>
      </c>
      <c r="C339">
        <v>23</v>
      </c>
      <c r="D339">
        <v>35</v>
      </c>
      <c r="E339">
        <v>19</v>
      </c>
      <c r="F339">
        <v>572.27</v>
      </c>
      <c r="G339">
        <v>10</v>
      </c>
      <c r="H339" s="1">
        <f xml:space="preserve"> IF(Historical_Sales[[#This Row],[Sessions - Total]]=0,0,Historical_Sales[[#This Row],[Units Ordered]]/Historical_Sales[[#This Row],[Sessions - Total]])</f>
        <v>0.82608695652173914</v>
      </c>
    </row>
    <row r="340" spans="1:8" x14ac:dyDescent="0.3">
      <c r="A340" s="2">
        <v>45908</v>
      </c>
      <c r="B340" t="s">
        <v>66</v>
      </c>
      <c r="C340">
        <v>31</v>
      </c>
      <c r="D340">
        <v>39</v>
      </c>
      <c r="E340">
        <v>14</v>
      </c>
      <c r="F340">
        <v>412.32</v>
      </c>
      <c r="G340">
        <v>8</v>
      </c>
      <c r="H340" s="1">
        <f xml:space="preserve"> IF(Historical_Sales[[#This Row],[Sessions - Total]]=0,0,Historical_Sales[[#This Row],[Units Ordered]]/Historical_Sales[[#This Row],[Sessions - Total]])</f>
        <v>0.45161290322580644</v>
      </c>
    </row>
    <row r="341" spans="1:8" x14ac:dyDescent="0.3">
      <c r="A341" s="2">
        <v>45908</v>
      </c>
      <c r="B341" t="s">
        <v>68</v>
      </c>
      <c r="C341">
        <v>35</v>
      </c>
      <c r="D341">
        <v>39</v>
      </c>
      <c r="E341">
        <v>22</v>
      </c>
      <c r="F341">
        <v>562.11</v>
      </c>
      <c r="G341">
        <v>19</v>
      </c>
      <c r="H341" s="1">
        <f xml:space="preserve"> IF(Historical_Sales[[#This Row],[Sessions - Total]]=0,0,Historical_Sales[[#This Row],[Units Ordered]]/Historical_Sales[[#This Row],[Sessions - Total]])</f>
        <v>0.62857142857142856</v>
      </c>
    </row>
    <row r="342" spans="1:8" x14ac:dyDescent="0.3">
      <c r="A342" s="2">
        <v>45908</v>
      </c>
      <c r="B342" t="s">
        <v>70</v>
      </c>
      <c r="C342">
        <v>40</v>
      </c>
      <c r="D342">
        <v>52</v>
      </c>
      <c r="E342">
        <v>24</v>
      </c>
      <c r="F342">
        <v>537.49</v>
      </c>
      <c r="G342">
        <v>16</v>
      </c>
      <c r="H342" s="1">
        <f xml:space="preserve"> IF(Historical_Sales[[#This Row],[Sessions - Total]]=0,0,Historical_Sales[[#This Row],[Units Ordered]]/Historical_Sales[[#This Row],[Sessions - Total]])</f>
        <v>0.6</v>
      </c>
    </row>
    <row r="343" spans="1:8" x14ac:dyDescent="0.3">
      <c r="A343" s="2">
        <v>45908</v>
      </c>
      <c r="B343" t="s">
        <v>72</v>
      </c>
      <c r="C343">
        <v>31</v>
      </c>
      <c r="D343">
        <v>43</v>
      </c>
      <c r="E343">
        <v>11</v>
      </c>
      <c r="F343">
        <v>388.08</v>
      </c>
      <c r="G343">
        <v>6</v>
      </c>
      <c r="H343" s="1">
        <f xml:space="preserve"> IF(Historical_Sales[[#This Row],[Sessions - Total]]=0,0,Historical_Sales[[#This Row],[Units Ordered]]/Historical_Sales[[#This Row],[Sessions - Total]])</f>
        <v>0.35483870967741937</v>
      </c>
    </row>
    <row r="344" spans="1:8" x14ac:dyDescent="0.3">
      <c r="A344" s="2">
        <v>45908</v>
      </c>
      <c r="B344" t="s">
        <v>74</v>
      </c>
      <c r="C344">
        <v>20</v>
      </c>
      <c r="D344">
        <v>24</v>
      </c>
      <c r="E344">
        <v>4</v>
      </c>
      <c r="F344">
        <v>129.93</v>
      </c>
      <c r="G344">
        <v>4</v>
      </c>
      <c r="H344" s="1">
        <f xml:space="preserve"> IF(Historical_Sales[[#This Row],[Sessions - Total]]=0,0,Historical_Sales[[#This Row],[Units Ordered]]/Historical_Sales[[#This Row],[Sessions - Total]])</f>
        <v>0.2</v>
      </c>
    </row>
    <row r="345" spans="1:8" x14ac:dyDescent="0.3">
      <c r="A345" s="2">
        <v>45908</v>
      </c>
      <c r="B345" t="s">
        <v>76</v>
      </c>
      <c r="C345">
        <v>23</v>
      </c>
      <c r="D345">
        <v>38</v>
      </c>
      <c r="E345">
        <v>8</v>
      </c>
      <c r="F345">
        <v>222.03</v>
      </c>
      <c r="G345">
        <v>6</v>
      </c>
      <c r="H345" s="1">
        <f xml:space="preserve"> IF(Historical_Sales[[#This Row],[Sessions - Total]]=0,0,Historical_Sales[[#This Row],[Units Ordered]]/Historical_Sales[[#This Row],[Sessions - Total]])</f>
        <v>0.34782608695652173</v>
      </c>
    </row>
    <row r="346" spans="1:8" x14ac:dyDescent="0.3">
      <c r="A346" s="2">
        <v>45908</v>
      </c>
      <c r="B346" t="s">
        <v>78</v>
      </c>
      <c r="C346">
        <v>13</v>
      </c>
      <c r="D346">
        <v>18</v>
      </c>
      <c r="E346">
        <v>10</v>
      </c>
      <c r="F346">
        <v>270.89</v>
      </c>
      <c r="G346">
        <v>7</v>
      </c>
      <c r="H346" s="1">
        <f xml:space="preserve"> IF(Historical_Sales[[#This Row],[Sessions - Total]]=0,0,Historical_Sales[[#This Row],[Units Ordered]]/Historical_Sales[[#This Row],[Sessions - Total]])</f>
        <v>0.76923076923076927</v>
      </c>
    </row>
    <row r="347" spans="1:8" x14ac:dyDescent="0.3">
      <c r="A347" s="2">
        <v>45908</v>
      </c>
      <c r="B347" t="s">
        <v>80</v>
      </c>
      <c r="C347">
        <v>24</v>
      </c>
      <c r="D347">
        <v>41</v>
      </c>
      <c r="E347">
        <v>21</v>
      </c>
      <c r="F347">
        <v>691.11</v>
      </c>
      <c r="G347">
        <v>13</v>
      </c>
      <c r="H347" s="1">
        <f xml:space="preserve"> IF(Historical_Sales[[#This Row],[Sessions - Total]]=0,0,Historical_Sales[[#This Row],[Units Ordered]]/Historical_Sales[[#This Row],[Sessions - Total]])</f>
        <v>0.875</v>
      </c>
    </row>
    <row r="348" spans="1:8" x14ac:dyDescent="0.3">
      <c r="A348" s="2">
        <v>45908</v>
      </c>
      <c r="B348" t="s">
        <v>82</v>
      </c>
      <c r="C348">
        <v>17</v>
      </c>
      <c r="D348">
        <v>21</v>
      </c>
      <c r="E348">
        <v>14</v>
      </c>
      <c r="F348">
        <v>448.51</v>
      </c>
      <c r="G348">
        <v>7</v>
      </c>
      <c r="H348" s="1">
        <f xml:space="preserve"> IF(Historical_Sales[[#This Row],[Sessions - Total]]=0,0,Historical_Sales[[#This Row],[Units Ordered]]/Historical_Sales[[#This Row],[Sessions - Total]])</f>
        <v>0.82352941176470584</v>
      </c>
    </row>
    <row r="349" spans="1:8" x14ac:dyDescent="0.3">
      <c r="A349" s="2">
        <v>45908</v>
      </c>
      <c r="B349" t="s">
        <v>84</v>
      </c>
      <c r="C349">
        <v>77</v>
      </c>
      <c r="D349">
        <v>107</v>
      </c>
      <c r="E349">
        <v>20</v>
      </c>
      <c r="F349">
        <v>621.61</v>
      </c>
      <c r="G349">
        <v>20</v>
      </c>
      <c r="H349" s="1">
        <f xml:space="preserve"> IF(Historical_Sales[[#This Row],[Sessions - Total]]=0,0,Historical_Sales[[#This Row],[Units Ordered]]/Historical_Sales[[#This Row],[Sessions - Total]])</f>
        <v>0.25974025974025972</v>
      </c>
    </row>
    <row r="350" spans="1:8" x14ac:dyDescent="0.3">
      <c r="A350" s="2">
        <v>45908</v>
      </c>
      <c r="B350" t="s">
        <v>86</v>
      </c>
      <c r="C350">
        <v>3</v>
      </c>
      <c r="D350">
        <v>3</v>
      </c>
      <c r="E350">
        <v>1</v>
      </c>
      <c r="F350">
        <v>31.36</v>
      </c>
      <c r="G350">
        <v>1</v>
      </c>
      <c r="H350" s="1">
        <f xml:space="preserve"> IF(Historical_Sales[[#This Row],[Sessions - Total]]=0,0,Historical_Sales[[#This Row],[Units Ordered]]/Historical_Sales[[#This Row],[Sessions - Total]])</f>
        <v>0.33333333333333331</v>
      </c>
    </row>
    <row r="351" spans="1:8" x14ac:dyDescent="0.3">
      <c r="A351" s="2">
        <v>45908</v>
      </c>
      <c r="B351" t="s">
        <v>88</v>
      </c>
      <c r="C351">
        <v>23</v>
      </c>
      <c r="D351">
        <v>29</v>
      </c>
      <c r="E351">
        <v>14</v>
      </c>
      <c r="F351">
        <v>438.42</v>
      </c>
      <c r="G351">
        <v>8</v>
      </c>
      <c r="H351" s="1">
        <f xml:space="preserve"> IF(Historical_Sales[[#This Row],[Sessions - Total]]=0,0,Historical_Sales[[#This Row],[Units Ordered]]/Historical_Sales[[#This Row],[Sessions - Total]])</f>
        <v>0.60869565217391308</v>
      </c>
    </row>
    <row r="352" spans="1:8" x14ac:dyDescent="0.3">
      <c r="A352" s="2">
        <v>45908</v>
      </c>
      <c r="B352" t="s">
        <v>90</v>
      </c>
      <c r="C352">
        <v>6</v>
      </c>
      <c r="D352">
        <v>8</v>
      </c>
      <c r="E352">
        <v>4</v>
      </c>
      <c r="F352">
        <v>93.03</v>
      </c>
      <c r="G352">
        <v>2</v>
      </c>
      <c r="H352" s="1">
        <f xml:space="preserve"> IF(Historical_Sales[[#This Row],[Sessions - Total]]=0,0,Historical_Sales[[#This Row],[Units Ordered]]/Historical_Sales[[#This Row],[Sessions - Total]])</f>
        <v>0.66666666666666663</v>
      </c>
    </row>
    <row r="353" spans="1:8" x14ac:dyDescent="0.3">
      <c r="A353" s="2">
        <v>45908</v>
      </c>
      <c r="B353" t="s">
        <v>92</v>
      </c>
      <c r="C353">
        <v>14</v>
      </c>
      <c r="D353">
        <v>21</v>
      </c>
      <c r="E353">
        <v>6</v>
      </c>
      <c r="F353">
        <v>142.72</v>
      </c>
      <c r="G353">
        <v>5</v>
      </c>
      <c r="H353" s="1">
        <f xml:space="preserve"> IF(Historical_Sales[[#This Row],[Sessions - Total]]=0,0,Historical_Sales[[#This Row],[Units Ordered]]/Historical_Sales[[#This Row],[Sessions - Total]])</f>
        <v>0.42857142857142855</v>
      </c>
    </row>
    <row r="354" spans="1:8" x14ac:dyDescent="0.3">
      <c r="A354" s="2">
        <v>45908</v>
      </c>
      <c r="B354" t="s">
        <v>94</v>
      </c>
      <c r="C354">
        <v>34</v>
      </c>
      <c r="D354">
        <v>48</v>
      </c>
      <c r="E354">
        <v>47</v>
      </c>
      <c r="F354">
        <v>3710.55</v>
      </c>
      <c r="G354">
        <v>28</v>
      </c>
      <c r="H354" s="1">
        <f xml:space="preserve"> IF(Historical_Sales[[#This Row],[Sessions - Total]]=0,0,Historical_Sales[[#This Row],[Units Ordered]]/Historical_Sales[[#This Row],[Sessions - Total]])</f>
        <v>1.3823529411764706</v>
      </c>
    </row>
    <row r="355" spans="1:8" x14ac:dyDescent="0.3">
      <c r="A355" s="2">
        <v>45908</v>
      </c>
      <c r="B355" t="s">
        <v>96</v>
      </c>
      <c r="C355">
        <v>22</v>
      </c>
      <c r="D355">
        <v>28</v>
      </c>
      <c r="E355">
        <v>15</v>
      </c>
      <c r="F355">
        <v>1121.44</v>
      </c>
      <c r="G355">
        <v>7</v>
      </c>
      <c r="H355" s="1">
        <f xml:space="preserve"> IF(Historical_Sales[[#This Row],[Sessions - Total]]=0,0,Historical_Sales[[#This Row],[Units Ordered]]/Historical_Sales[[#This Row],[Sessions - Total]])</f>
        <v>0.68181818181818177</v>
      </c>
    </row>
    <row r="356" spans="1:8" x14ac:dyDescent="0.3">
      <c r="A356" s="2">
        <v>45908</v>
      </c>
      <c r="B356" t="s">
        <v>100</v>
      </c>
      <c r="C356">
        <v>12</v>
      </c>
      <c r="D356">
        <v>13</v>
      </c>
      <c r="E356">
        <v>2</v>
      </c>
      <c r="F356">
        <v>30.67</v>
      </c>
      <c r="G356">
        <v>2</v>
      </c>
      <c r="H356" s="1">
        <f xml:space="preserve"> IF(Historical_Sales[[#This Row],[Sessions - Total]]=0,0,Historical_Sales[[#This Row],[Units Ordered]]/Historical_Sales[[#This Row],[Sessions - Total]])</f>
        <v>0.16666666666666666</v>
      </c>
    </row>
    <row r="357" spans="1:8" x14ac:dyDescent="0.3">
      <c r="A357" s="2">
        <v>45908</v>
      </c>
      <c r="B357" t="s">
        <v>102</v>
      </c>
      <c r="C357">
        <v>9</v>
      </c>
      <c r="D357">
        <v>9</v>
      </c>
      <c r="E357">
        <v>2</v>
      </c>
      <c r="F357">
        <v>69.02</v>
      </c>
      <c r="G357">
        <v>2</v>
      </c>
      <c r="H357" s="1">
        <f xml:space="preserve"> IF(Historical_Sales[[#This Row],[Sessions - Total]]=0,0,Historical_Sales[[#This Row],[Units Ordered]]/Historical_Sales[[#This Row],[Sessions - Total]])</f>
        <v>0.22222222222222221</v>
      </c>
    </row>
    <row r="358" spans="1:8" x14ac:dyDescent="0.3">
      <c r="A358" s="2">
        <v>45908</v>
      </c>
      <c r="B358" t="s">
        <v>104</v>
      </c>
      <c r="C358">
        <v>12</v>
      </c>
      <c r="D358">
        <v>12</v>
      </c>
      <c r="E358">
        <v>1</v>
      </c>
      <c r="F358">
        <v>25.84</v>
      </c>
      <c r="G358">
        <v>1</v>
      </c>
      <c r="H358" s="1">
        <f xml:space="preserve"> IF(Historical_Sales[[#This Row],[Sessions - Total]]=0,0,Historical_Sales[[#This Row],[Units Ordered]]/Historical_Sales[[#This Row],[Sessions - Total]])</f>
        <v>8.3333333333333329E-2</v>
      </c>
    </row>
    <row r="359" spans="1:8" x14ac:dyDescent="0.3">
      <c r="A359" s="2">
        <v>45908</v>
      </c>
      <c r="B359" t="s">
        <v>106</v>
      </c>
      <c r="C359">
        <v>12</v>
      </c>
      <c r="D359">
        <v>19</v>
      </c>
      <c r="E359">
        <v>5</v>
      </c>
      <c r="F359">
        <v>362.48</v>
      </c>
      <c r="G359">
        <v>3</v>
      </c>
      <c r="H359" s="1">
        <f xml:space="preserve"> IF(Historical_Sales[[#This Row],[Sessions - Total]]=0,0,Historical_Sales[[#This Row],[Units Ordered]]/Historical_Sales[[#This Row],[Sessions - Total]])</f>
        <v>0.41666666666666669</v>
      </c>
    </row>
    <row r="360" spans="1:8" x14ac:dyDescent="0.3">
      <c r="A360" s="2">
        <v>45908</v>
      </c>
      <c r="B360" t="s">
        <v>108</v>
      </c>
      <c r="C360">
        <v>21</v>
      </c>
      <c r="D360">
        <v>25</v>
      </c>
      <c r="E360">
        <v>15</v>
      </c>
      <c r="F360">
        <v>1307.97</v>
      </c>
      <c r="G360">
        <v>11</v>
      </c>
      <c r="H360" s="1">
        <f xml:space="preserve"> IF(Historical_Sales[[#This Row],[Sessions - Total]]=0,0,Historical_Sales[[#This Row],[Units Ordered]]/Historical_Sales[[#This Row],[Sessions - Total]])</f>
        <v>0.7142857142857143</v>
      </c>
    </row>
    <row r="361" spans="1:8" x14ac:dyDescent="0.3">
      <c r="A361" s="2">
        <v>45908</v>
      </c>
      <c r="B361" t="s">
        <v>110</v>
      </c>
      <c r="C361">
        <v>15</v>
      </c>
      <c r="D361">
        <v>19</v>
      </c>
      <c r="E361">
        <v>4</v>
      </c>
      <c r="F361">
        <v>104.48</v>
      </c>
      <c r="G361">
        <v>3</v>
      </c>
      <c r="H361" s="1">
        <f xml:space="preserve"> IF(Historical_Sales[[#This Row],[Sessions - Total]]=0,0,Historical_Sales[[#This Row],[Units Ordered]]/Historical_Sales[[#This Row],[Sessions - Total]])</f>
        <v>0.26666666666666666</v>
      </c>
    </row>
    <row r="362" spans="1:8" x14ac:dyDescent="0.3">
      <c r="A362" s="2">
        <v>45908</v>
      </c>
      <c r="B362" t="s">
        <v>112</v>
      </c>
      <c r="C362">
        <v>14</v>
      </c>
      <c r="D362">
        <v>19</v>
      </c>
      <c r="E362">
        <v>2</v>
      </c>
      <c r="F362">
        <v>64.23</v>
      </c>
      <c r="G362">
        <v>2</v>
      </c>
      <c r="H362" s="1">
        <f xml:space="preserve"> IF(Historical_Sales[[#This Row],[Sessions - Total]]=0,0,Historical_Sales[[#This Row],[Units Ordered]]/Historical_Sales[[#This Row],[Sessions - Total]])</f>
        <v>0.14285714285714285</v>
      </c>
    </row>
    <row r="363" spans="1:8" x14ac:dyDescent="0.3">
      <c r="A363" s="2">
        <v>45909</v>
      </c>
      <c r="B363" t="s">
        <v>11</v>
      </c>
      <c r="C363">
        <v>13</v>
      </c>
      <c r="D363">
        <v>17</v>
      </c>
      <c r="E363">
        <v>3</v>
      </c>
      <c r="F363">
        <v>114.3</v>
      </c>
      <c r="G363">
        <v>3</v>
      </c>
      <c r="H363" s="1">
        <f xml:space="preserve"> IF(Historical_Sales[[#This Row],[Sessions - Total]]=0,0,Historical_Sales[[#This Row],[Units Ordered]]/Historical_Sales[[#This Row],[Sessions - Total]])</f>
        <v>0.23076923076923078</v>
      </c>
    </row>
    <row r="364" spans="1:8" x14ac:dyDescent="0.3">
      <c r="A364" s="2">
        <v>45909</v>
      </c>
      <c r="B364" t="s">
        <v>15</v>
      </c>
      <c r="C364">
        <v>28</v>
      </c>
      <c r="D364">
        <v>38</v>
      </c>
      <c r="E364">
        <v>15</v>
      </c>
      <c r="F364">
        <v>529.79999999999995</v>
      </c>
      <c r="G364">
        <v>11</v>
      </c>
      <c r="H364" s="1">
        <f xml:space="preserve"> IF(Historical_Sales[[#This Row],[Sessions - Total]]=0,0,Historical_Sales[[#This Row],[Units Ordered]]/Historical_Sales[[#This Row],[Sessions - Total]])</f>
        <v>0.5357142857142857</v>
      </c>
    </row>
    <row r="365" spans="1:8" x14ac:dyDescent="0.3">
      <c r="A365" s="2">
        <v>45909</v>
      </c>
      <c r="B365" t="s">
        <v>17</v>
      </c>
      <c r="C365">
        <v>5</v>
      </c>
      <c r="D365">
        <v>7</v>
      </c>
      <c r="E365">
        <v>3</v>
      </c>
      <c r="F365">
        <v>115.45</v>
      </c>
      <c r="G365">
        <v>1</v>
      </c>
      <c r="H365" s="1">
        <f xml:space="preserve"> IF(Historical_Sales[[#This Row],[Sessions - Total]]=0,0,Historical_Sales[[#This Row],[Units Ordered]]/Historical_Sales[[#This Row],[Sessions - Total]])</f>
        <v>0.6</v>
      </c>
    </row>
    <row r="366" spans="1:8" x14ac:dyDescent="0.3">
      <c r="A366" s="2">
        <v>45909</v>
      </c>
      <c r="B366" t="s">
        <v>21</v>
      </c>
      <c r="C366">
        <v>4</v>
      </c>
      <c r="D366">
        <v>6</v>
      </c>
      <c r="E366">
        <v>1</v>
      </c>
      <c r="F366">
        <v>19.77</v>
      </c>
      <c r="G366">
        <v>1</v>
      </c>
      <c r="H366" s="1">
        <f xml:space="preserve"> IF(Historical_Sales[[#This Row],[Sessions - Total]]=0,0,Historical_Sales[[#This Row],[Units Ordered]]/Historical_Sales[[#This Row],[Sessions - Total]])</f>
        <v>0.25</v>
      </c>
    </row>
    <row r="367" spans="1:8" x14ac:dyDescent="0.3">
      <c r="A367" s="2">
        <v>45909</v>
      </c>
      <c r="B367" t="s">
        <v>24</v>
      </c>
      <c r="C367">
        <v>4</v>
      </c>
      <c r="D367">
        <v>5</v>
      </c>
      <c r="E367">
        <v>2</v>
      </c>
      <c r="F367">
        <v>29.33</v>
      </c>
      <c r="G367">
        <v>2</v>
      </c>
      <c r="H367" s="1">
        <f xml:space="preserve"> IF(Historical_Sales[[#This Row],[Sessions - Total]]=0,0,Historical_Sales[[#This Row],[Units Ordered]]/Historical_Sales[[#This Row],[Sessions - Total]])</f>
        <v>0.5</v>
      </c>
    </row>
    <row r="368" spans="1:8" x14ac:dyDescent="0.3">
      <c r="A368" s="2">
        <v>45909</v>
      </c>
      <c r="B368" t="s">
        <v>26</v>
      </c>
      <c r="C368">
        <v>31</v>
      </c>
      <c r="D368">
        <v>46</v>
      </c>
      <c r="E368">
        <v>5</v>
      </c>
      <c r="F368">
        <v>172.69</v>
      </c>
      <c r="G368">
        <v>5</v>
      </c>
      <c r="H368" s="1">
        <f xml:space="preserve"> IF(Historical_Sales[[#This Row],[Sessions - Total]]=0,0,Historical_Sales[[#This Row],[Units Ordered]]/Historical_Sales[[#This Row],[Sessions - Total]])</f>
        <v>0.16129032258064516</v>
      </c>
    </row>
    <row r="369" spans="1:8" x14ac:dyDescent="0.3">
      <c r="A369" s="2">
        <v>45909</v>
      </c>
      <c r="B369" t="s">
        <v>28</v>
      </c>
      <c r="C369">
        <v>7</v>
      </c>
      <c r="D369">
        <v>8</v>
      </c>
      <c r="E369">
        <v>1</v>
      </c>
      <c r="F369">
        <v>27.62</v>
      </c>
      <c r="G369">
        <v>1</v>
      </c>
      <c r="H369" s="1">
        <f xml:space="preserve"> IF(Historical_Sales[[#This Row],[Sessions - Total]]=0,0,Historical_Sales[[#This Row],[Units Ordered]]/Historical_Sales[[#This Row],[Sessions - Total]])</f>
        <v>0.14285714285714285</v>
      </c>
    </row>
    <row r="370" spans="1:8" x14ac:dyDescent="0.3">
      <c r="A370" s="2">
        <v>45909</v>
      </c>
      <c r="B370" t="s">
        <v>30</v>
      </c>
      <c r="C370">
        <v>14</v>
      </c>
      <c r="D370">
        <v>21</v>
      </c>
      <c r="E370">
        <v>3</v>
      </c>
      <c r="F370">
        <v>55.91</v>
      </c>
      <c r="G370">
        <v>3</v>
      </c>
      <c r="H370" s="1">
        <f xml:space="preserve"> IF(Historical_Sales[[#This Row],[Sessions - Total]]=0,0,Historical_Sales[[#This Row],[Units Ordered]]/Historical_Sales[[#This Row],[Sessions - Total]])</f>
        <v>0.21428571428571427</v>
      </c>
    </row>
    <row r="371" spans="1:8" x14ac:dyDescent="0.3">
      <c r="A371" s="2">
        <v>45909</v>
      </c>
      <c r="B371" t="s">
        <v>32</v>
      </c>
      <c r="C371">
        <v>16</v>
      </c>
      <c r="D371">
        <v>20</v>
      </c>
      <c r="E371">
        <v>4</v>
      </c>
      <c r="F371">
        <v>88.07</v>
      </c>
      <c r="G371">
        <v>4</v>
      </c>
      <c r="H371" s="1">
        <f xml:space="preserve"> IF(Historical_Sales[[#This Row],[Sessions - Total]]=0,0,Historical_Sales[[#This Row],[Units Ordered]]/Historical_Sales[[#This Row],[Sessions - Total]])</f>
        <v>0.25</v>
      </c>
    </row>
    <row r="372" spans="1:8" x14ac:dyDescent="0.3">
      <c r="A372" s="2">
        <v>45909</v>
      </c>
      <c r="B372" t="s">
        <v>34</v>
      </c>
      <c r="C372">
        <v>13</v>
      </c>
      <c r="D372">
        <v>17</v>
      </c>
      <c r="E372">
        <v>1</v>
      </c>
      <c r="F372">
        <v>19.62</v>
      </c>
      <c r="G372">
        <v>1</v>
      </c>
      <c r="H372" s="1">
        <f xml:space="preserve"> IF(Historical_Sales[[#This Row],[Sessions - Total]]=0,0,Historical_Sales[[#This Row],[Units Ordered]]/Historical_Sales[[#This Row],[Sessions - Total]])</f>
        <v>7.6923076923076927E-2</v>
      </c>
    </row>
    <row r="373" spans="1:8" x14ac:dyDescent="0.3">
      <c r="A373" s="2">
        <v>45909</v>
      </c>
      <c r="B373" t="s">
        <v>36</v>
      </c>
      <c r="C373">
        <v>11</v>
      </c>
      <c r="D373">
        <v>18</v>
      </c>
      <c r="E373">
        <v>3</v>
      </c>
      <c r="F373">
        <v>59.53</v>
      </c>
      <c r="G373">
        <v>3</v>
      </c>
      <c r="H373" s="1">
        <f xml:space="preserve"> IF(Historical_Sales[[#This Row],[Sessions - Total]]=0,0,Historical_Sales[[#This Row],[Units Ordered]]/Historical_Sales[[#This Row],[Sessions - Total]])</f>
        <v>0.27272727272727271</v>
      </c>
    </row>
    <row r="374" spans="1:8" x14ac:dyDescent="0.3">
      <c r="A374" s="2">
        <v>45909</v>
      </c>
      <c r="B374" t="s">
        <v>38</v>
      </c>
      <c r="C374">
        <v>17</v>
      </c>
      <c r="D374">
        <v>20</v>
      </c>
      <c r="E374">
        <v>5</v>
      </c>
      <c r="F374">
        <v>117.55</v>
      </c>
      <c r="G374">
        <v>5</v>
      </c>
      <c r="H374" s="1">
        <f xml:space="preserve"> IF(Historical_Sales[[#This Row],[Sessions - Total]]=0,0,Historical_Sales[[#This Row],[Units Ordered]]/Historical_Sales[[#This Row],[Sessions - Total]])</f>
        <v>0.29411764705882354</v>
      </c>
    </row>
    <row r="375" spans="1:8" x14ac:dyDescent="0.3">
      <c r="A375" s="2">
        <v>45909</v>
      </c>
      <c r="B375" t="s">
        <v>40</v>
      </c>
      <c r="C375">
        <v>23</v>
      </c>
      <c r="D375">
        <v>36</v>
      </c>
      <c r="E375">
        <v>4</v>
      </c>
      <c r="F375">
        <v>124.27</v>
      </c>
      <c r="G375">
        <v>4</v>
      </c>
      <c r="H375" s="1">
        <f xml:space="preserve"> IF(Historical_Sales[[#This Row],[Sessions - Total]]=0,0,Historical_Sales[[#This Row],[Units Ordered]]/Historical_Sales[[#This Row],[Sessions - Total]])</f>
        <v>0.17391304347826086</v>
      </c>
    </row>
    <row r="376" spans="1:8" x14ac:dyDescent="0.3">
      <c r="A376" s="2">
        <v>45909</v>
      </c>
      <c r="B376" t="s">
        <v>42</v>
      </c>
      <c r="C376">
        <v>68</v>
      </c>
      <c r="D376">
        <v>89</v>
      </c>
      <c r="E376">
        <v>18</v>
      </c>
      <c r="F376">
        <v>430.99</v>
      </c>
      <c r="G376">
        <v>18</v>
      </c>
      <c r="H376" s="1">
        <f xml:space="preserve"> IF(Historical_Sales[[#This Row],[Sessions - Total]]=0,0,Historical_Sales[[#This Row],[Units Ordered]]/Historical_Sales[[#This Row],[Sessions - Total]])</f>
        <v>0.26470588235294118</v>
      </c>
    </row>
    <row r="377" spans="1:8" x14ac:dyDescent="0.3">
      <c r="A377" s="2">
        <v>45909</v>
      </c>
      <c r="B377" t="s">
        <v>44</v>
      </c>
      <c r="C377">
        <v>37</v>
      </c>
      <c r="D377">
        <v>50</v>
      </c>
      <c r="E377">
        <v>5</v>
      </c>
      <c r="F377">
        <v>103.07</v>
      </c>
      <c r="G377">
        <v>5</v>
      </c>
      <c r="H377" s="1">
        <f xml:space="preserve"> IF(Historical_Sales[[#This Row],[Sessions - Total]]=0,0,Historical_Sales[[#This Row],[Units Ordered]]/Historical_Sales[[#This Row],[Sessions - Total]])</f>
        <v>0.13513513513513514</v>
      </c>
    </row>
    <row r="378" spans="1:8" x14ac:dyDescent="0.3">
      <c r="A378" s="2">
        <v>45909</v>
      </c>
      <c r="B378" t="s">
        <v>46</v>
      </c>
      <c r="C378">
        <v>48</v>
      </c>
      <c r="D378">
        <v>64</v>
      </c>
      <c r="E378">
        <v>11</v>
      </c>
      <c r="F378">
        <v>360.01</v>
      </c>
      <c r="G378">
        <v>5</v>
      </c>
      <c r="H378" s="1">
        <f xml:space="preserve"> IF(Historical_Sales[[#This Row],[Sessions - Total]]=0,0,Historical_Sales[[#This Row],[Units Ordered]]/Historical_Sales[[#This Row],[Sessions - Total]])</f>
        <v>0.22916666666666666</v>
      </c>
    </row>
    <row r="379" spans="1:8" x14ac:dyDescent="0.3">
      <c r="A379" s="2">
        <v>45909</v>
      </c>
      <c r="B379" t="s">
        <v>48</v>
      </c>
      <c r="C379">
        <v>24</v>
      </c>
      <c r="D379">
        <v>37</v>
      </c>
      <c r="E379">
        <v>12</v>
      </c>
      <c r="F379">
        <v>329.19</v>
      </c>
      <c r="G379">
        <v>7</v>
      </c>
      <c r="H379" s="1">
        <f xml:space="preserve"> IF(Historical_Sales[[#This Row],[Sessions - Total]]=0,0,Historical_Sales[[#This Row],[Units Ordered]]/Historical_Sales[[#This Row],[Sessions - Total]])</f>
        <v>0.5</v>
      </c>
    </row>
    <row r="380" spans="1:8" x14ac:dyDescent="0.3">
      <c r="A380" s="2">
        <v>45909</v>
      </c>
      <c r="B380" t="s">
        <v>50</v>
      </c>
      <c r="C380">
        <v>111</v>
      </c>
      <c r="D380">
        <v>174</v>
      </c>
      <c r="E380">
        <v>25</v>
      </c>
      <c r="F380">
        <v>1034.05</v>
      </c>
      <c r="G380">
        <v>25</v>
      </c>
      <c r="H380" s="1">
        <f xml:space="preserve"> IF(Historical_Sales[[#This Row],[Sessions - Total]]=0,0,Historical_Sales[[#This Row],[Units Ordered]]/Historical_Sales[[#This Row],[Sessions - Total]])</f>
        <v>0.22522522522522523</v>
      </c>
    </row>
    <row r="381" spans="1:8" x14ac:dyDescent="0.3">
      <c r="A381" s="2">
        <v>45909</v>
      </c>
      <c r="B381" t="s">
        <v>52</v>
      </c>
      <c r="C381">
        <v>78</v>
      </c>
      <c r="D381">
        <v>120</v>
      </c>
      <c r="E381">
        <v>16</v>
      </c>
      <c r="F381">
        <v>199.96</v>
      </c>
      <c r="G381">
        <v>16</v>
      </c>
      <c r="H381" s="1">
        <f xml:space="preserve"> IF(Historical_Sales[[#This Row],[Sessions - Total]]=0,0,Historical_Sales[[#This Row],[Units Ordered]]/Historical_Sales[[#This Row],[Sessions - Total]])</f>
        <v>0.20512820512820512</v>
      </c>
    </row>
    <row r="382" spans="1:8" x14ac:dyDescent="0.3">
      <c r="A382" s="2">
        <v>45909</v>
      </c>
      <c r="B382" t="s">
        <v>52</v>
      </c>
      <c r="C382">
        <v>8</v>
      </c>
      <c r="D382">
        <v>10</v>
      </c>
      <c r="E382">
        <v>3</v>
      </c>
      <c r="F382">
        <v>49.06</v>
      </c>
      <c r="G382">
        <v>2</v>
      </c>
      <c r="H382" s="1">
        <f xml:space="preserve"> IF(Historical_Sales[[#This Row],[Sessions - Total]]=0,0,Historical_Sales[[#This Row],[Units Ordered]]/Historical_Sales[[#This Row],[Sessions - Total]])</f>
        <v>0.375</v>
      </c>
    </row>
    <row r="383" spans="1:8" x14ac:dyDescent="0.3">
      <c r="A383" s="2">
        <v>45909</v>
      </c>
      <c r="B383" t="s">
        <v>54</v>
      </c>
      <c r="C383">
        <v>58</v>
      </c>
      <c r="D383">
        <v>77</v>
      </c>
      <c r="E383">
        <v>2</v>
      </c>
      <c r="F383">
        <v>51.46</v>
      </c>
      <c r="G383">
        <v>2</v>
      </c>
      <c r="H383" s="1">
        <f xml:space="preserve"> IF(Historical_Sales[[#This Row],[Sessions - Total]]=0,0,Historical_Sales[[#This Row],[Units Ordered]]/Historical_Sales[[#This Row],[Sessions - Total]])</f>
        <v>3.4482758620689655E-2</v>
      </c>
    </row>
    <row r="384" spans="1:8" x14ac:dyDescent="0.3">
      <c r="A384" s="2">
        <v>45909</v>
      </c>
      <c r="B384" t="s">
        <v>56</v>
      </c>
      <c r="C384">
        <v>27</v>
      </c>
      <c r="D384">
        <v>32</v>
      </c>
      <c r="E384">
        <v>8</v>
      </c>
      <c r="F384">
        <v>173.6</v>
      </c>
      <c r="G384">
        <v>7</v>
      </c>
      <c r="H384" s="1">
        <f xml:space="preserve"> IF(Historical_Sales[[#This Row],[Sessions - Total]]=0,0,Historical_Sales[[#This Row],[Units Ordered]]/Historical_Sales[[#This Row],[Sessions - Total]])</f>
        <v>0.29629629629629628</v>
      </c>
    </row>
    <row r="385" spans="1:8" x14ac:dyDescent="0.3">
      <c r="A385" s="2">
        <v>45909</v>
      </c>
      <c r="B385" t="s">
        <v>58</v>
      </c>
      <c r="C385">
        <v>28</v>
      </c>
      <c r="D385">
        <v>39</v>
      </c>
      <c r="E385">
        <v>18</v>
      </c>
      <c r="F385">
        <v>201.8</v>
      </c>
      <c r="G385">
        <v>9</v>
      </c>
      <c r="H385" s="1">
        <f xml:space="preserve"> IF(Historical_Sales[[#This Row],[Sessions - Total]]=0,0,Historical_Sales[[#This Row],[Units Ordered]]/Historical_Sales[[#This Row],[Sessions - Total]])</f>
        <v>0.6428571428571429</v>
      </c>
    </row>
    <row r="386" spans="1:8" x14ac:dyDescent="0.3">
      <c r="A386" s="2">
        <v>45909</v>
      </c>
      <c r="B386" t="s">
        <v>60</v>
      </c>
      <c r="C386">
        <v>28</v>
      </c>
      <c r="D386">
        <v>38</v>
      </c>
      <c r="E386">
        <v>3</v>
      </c>
      <c r="F386">
        <v>75.55</v>
      </c>
      <c r="G386">
        <v>2</v>
      </c>
      <c r="H386" s="1">
        <f xml:space="preserve"> IF(Historical_Sales[[#This Row],[Sessions - Total]]=0,0,Historical_Sales[[#This Row],[Units Ordered]]/Historical_Sales[[#This Row],[Sessions - Total]])</f>
        <v>0.10714285714285714</v>
      </c>
    </row>
    <row r="387" spans="1:8" x14ac:dyDescent="0.3">
      <c r="A387" s="2">
        <v>45909</v>
      </c>
      <c r="B387" t="s">
        <v>62</v>
      </c>
      <c r="C387">
        <v>101</v>
      </c>
      <c r="D387">
        <v>126</v>
      </c>
      <c r="E387">
        <v>31</v>
      </c>
      <c r="F387">
        <v>1163.3699999999999</v>
      </c>
      <c r="G387">
        <v>23</v>
      </c>
      <c r="H387" s="1">
        <f xml:space="preserve"> IF(Historical_Sales[[#This Row],[Sessions - Total]]=0,0,Historical_Sales[[#This Row],[Units Ordered]]/Historical_Sales[[#This Row],[Sessions - Total]])</f>
        <v>0.30693069306930693</v>
      </c>
    </row>
    <row r="388" spans="1:8" x14ac:dyDescent="0.3">
      <c r="A388" s="2">
        <v>45909</v>
      </c>
      <c r="B388" t="s">
        <v>64</v>
      </c>
      <c r="C388">
        <v>27</v>
      </c>
      <c r="D388">
        <v>32</v>
      </c>
      <c r="E388">
        <v>17</v>
      </c>
      <c r="F388">
        <v>540.9</v>
      </c>
      <c r="G388">
        <v>10</v>
      </c>
      <c r="H388" s="1">
        <f xml:space="preserve"> IF(Historical_Sales[[#This Row],[Sessions - Total]]=0,0,Historical_Sales[[#This Row],[Units Ordered]]/Historical_Sales[[#This Row],[Sessions - Total]])</f>
        <v>0.62962962962962965</v>
      </c>
    </row>
    <row r="389" spans="1:8" x14ac:dyDescent="0.3">
      <c r="A389" s="2">
        <v>45909</v>
      </c>
      <c r="B389" t="s">
        <v>66</v>
      </c>
      <c r="C389">
        <v>20</v>
      </c>
      <c r="D389">
        <v>25</v>
      </c>
      <c r="E389">
        <v>11</v>
      </c>
      <c r="F389">
        <v>350.22</v>
      </c>
      <c r="G389">
        <v>10</v>
      </c>
      <c r="H389" s="1">
        <f xml:space="preserve"> IF(Historical_Sales[[#This Row],[Sessions - Total]]=0,0,Historical_Sales[[#This Row],[Units Ordered]]/Historical_Sales[[#This Row],[Sessions - Total]])</f>
        <v>0.55000000000000004</v>
      </c>
    </row>
    <row r="390" spans="1:8" x14ac:dyDescent="0.3">
      <c r="A390" s="2">
        <v>45909</v>
      </c>
      <c r="B390" t="s">
        <v>68</v>
      </c>
      <c r="C390">
        <v>53</v>
      </c>
      <c r="D390">
        <v>77</v>
      </c>
      <c r="E390">
        <v>26</v>
      </c>
      <c r="F390">
        <v>677.22</v>
      </c>
      <c r="G390">
        <v>16</v>
      </c>
      <c r="H390" s="1">
        <f xml:space="preserve"> IF(Historical_Sales[[#This Row],[Sessions - Total]]=0,0,Historical_Sales[[#This Row],[Units Ordered]]/Historical_Sales[[#This Row],[Sessions - Total]])</f>
        <v>0.49056603773584906</v>
      </c>
    </row>
    <row r="391" spans="1:8" x14ac:dyDescent="0.3">
      <c r="A391" s="2">
        <v>45909</v>
      </c>
      <c r="B391" t="s">
        <v>70</v>
      </c>
      <c r="C391">
        <v>62</v>
      </c>
      <c r="D391">
        <v>76</v>
      </c>
      <c r="E391">
        <v>11</v>
      </c>
      <c r="F391">
        <v>264.02</v>
      </c>
      <c r="G391">
        <v>11</v>
      </c>
      <c r="H391" s="1">
        <f xml:space="preserve"> IF(Historical_Sales[[#This Row],[Sessions - Total]]=0,0,Historical_Sales[[#This Row],[Units Ordered]]/Historical_Sales[[#This Row],[Sessions - Total]])</f>
        <v>0.17741935483870969</v>
      </c>
    </row>
    <row r="392" spans="1:8" x14ac:dyDescent="0.3">
      <c r="A392" s="2">
        <v>45909</v>
      </c>
      <c r="B392" t="s">
        <v>72</v>
      </c>
      <c r="C392">
        <v>43</v>
      </c>
      <c r="D392">
        <v>56</v>
      </c>
      <c r="E392">
        <v>7</v>
      </c>
      <c r="F392">
        <v>247.05</v>
      </c>
      <c r="G392">
        <v>6</v>
      </c>
      <c r="H392" s="1">
        <f xml:space="preserve"> IF(Historical_Sales[[#This Row],[Sessions - Total]]=0,0,Historical_Sales[[#This Row],[Units Ordered]]/Historical_Sales[[#This Row],[Sessions - Total]])</f>
        <v>0.16279069767441862</v>
      </c>
    </row>
    <row r="393" spans="1:8" x14ac:dyDescent="0.3">
      <c r="A393" s="2">
        <v>45909</v>
      </c>
      <c r="B393" t="s">
        <v>74</v>
      </c>
      <c r="C393">
        <v>6</v>
      </c>
      <c r="D393">
        <v>7</v>
      </c>
      <c r="E393">
        <v>2</v>
      </c>
      <c r="F393">
        <v>70.91</v>
      </c>
      <c r="G393">
        <v>2</v>
      </c>
      <c r="H393" s="1">
        <f xml:space="preserve"> IF(Historical_Sales[[#This Row],[Sessions - Total]]=0,0,Historical_Sales[[#This Row],[Units Ordered]]/Historical_Sales[[#This Row],[Sessions - Total]])</f>
        <v>0.33333333333333331</v>
      </c>
    </row>
    <row r="394" spans="1:8" x14ac:dyDescent="0.3">
      <c r="A394" s="2">
        <v>45909</v>
      </c>
      <c r="B394" t="s">
        <v>76</v>
      </c>
      <c r="C394">
        <v>14</v>
      </c>
      <c r="D394">
        <v>17</v>
      </c>
      <c r="E394">
        <v>3</v>
      </c>
      <c r="F394">
        <v>73.56</v>
      </c>
      <c r="G394">
        <v>3</v>
      </c>
      <c r="H394" s="1">
        <f xml:space="preserve"> IF(Historical_Sales[[#This Row],[Sessions - Total]]=0,0,Historical_Sales[[#This Row],[Units Ordered]]/Historical_Sales[[#This Row],[Sessions - Total]])</f>
        <v>0.21428571428571427</v>
      </c>
    </row>
    <row r="395" spans="1:8" x14ac:dyDescent="0.3">
      <c r="A395" s="2">
        <v>45909</v>
      </c>
      <c r="B395" t="s">
        <v>78</v>
      </c>
      <c r="C395">
        <v>6</v>
      </c>
      <c r="D395">
        <v>8</v>
      </c>
      <c r="E395">
        <v>9</v>
      </c>
      <c r="F395">
        <v>226.04</v>
      </c>
      <c r="G395">
        <v>4</v>
      </c>
      <c r="H395" s="1">
        <f xml:space="preserve"> IF(Historical_Sales[[#This Row],[Sessions - Total]]=0,0,Historical_Sales[[#This Row],[Units Ordered]]/Historical_Sales[[#This Row],[Sessions - Total]])</f>
        <v>1.5</v>
      </c>
    </row>
    <row r="396" spans="1:8" x14ac:dyDescent="0.3">
      <c r="A396" s="2">
        <v>45909</v>
      </c>
      <c r="B396" t="s">
        <v>80</v>
      </c>
      <c r="C396">
        <v>21</v>
      </c>
      <c r="D396">
        <v>28</v>
      </c>
      <c r="E396">
        <v>25</v>
      </c>
      <c r="F396">
        <v>829.45</v>
      </c>
      <c r="G396">
        <v>12</v>
      </c>
      <c r="H396" s="1">
        <f xml:space="preserve"> IF(Historical_Sales[[#This Row],[Sessions - Total]]=0,0,Historical_Sales[[#This Row],[Units Ordered]]/Historical_Sales[[#This Row],[Sessions - Total]])</f>
        <v>1.1904761904761905</v>
      </c>
    </row>
    <row r="397" spans="1:8" x14ac:dyDescent="0.3">
      <c r="A397" s="2">
        <v>45909</v>
      </c>
      <c r="B397" t="s">
        <v>82</v>
      </c>
      <c r="C397">
        <v>14</v>
      </c>
      <c r="D397">
        <v>18</v>
      </c>
      <c r="E397">
        <v>2</v>
      </c>
      <c r="F397">
        <v>75.819999999999993</v>
      </c>
      <c r="G397">
        <v>2</v>
      </c>
      <c r="H397" s="1">
        <f xml:space="preserve"> IF(Historical_Sales[[#This Row],[Sessions - Total]]=0,0,Historical_Sales[[#This Row],[Units Ordered]]/Historical_Sales[[#This Row],[Sessions - Total]])</f>
        <v>0.14285714285714285</v>
      </c>
    </row>
    <row r="398" spans="1:8" x14ac:dyDescent="0.3">
      <c r="A398" s="2">
        <v>45909</v>
      </c>
      <c r="B398" t="s">
        <v>84</v>
      </c>
      <c r="C398">
        <v>74</v>
      </c>
      <c r="D398">
        <v>102</v>
      </c>
      <c r="E398">
        <v>35</v>
      </c>
      <c r="F398">
        <v>1097.0899999999999</v>
      </c>
      <c r="G398">
        <v>32</v>
      </c>
      <c r="H398" s="1">
        <f xml:space="preserve"> IF(Historical_Sales[[#This Row],[Sessions - Total]]=0,0,Historical_Sales[[#This Row],[Units Ordered]]/Historical_Sales[[#This Row],[Sessions - Total]])</f>
        <v>0.47297297297297297</v>
      </c>
    </row>
    <row r="399" spans="1:8" x14ac:dyDescent="0.3">
      <c r="A399" s="2">
        <v>45909</v>
      </c>
      <c r="B399" t="s">
        <v>88</v>
      </c>
      <c r="C399">
        <v>26</v>
      </c>
      <c r="D399">
        <v>39</v>
      </c>
      <c r="E399">
        <v>11</v>
      </c>
      <c r="F399">
        <v>308.42</v>
      </c>
      <c r="G399">
        <v>4</v>
      </c>
      <c r="H399" s="1">
        <f xml:space="preserve"> IF(Historical_Sales[[#This Row],[Sessions - Total]]=0,0,Historical_Sales[[#This Row],[Units Ordered]]/Historical_Sales[[#This Row],[Sessions - Total]])</f>
        <v>0.42307692307692307</v>
      </c>
    </row>
    <row r="400" spans="1:8" x14ac:dyDescent="0.3">
      <c r="A400" s="2">
        <v>45909</v>
      </c>
      <c r="B400" t="s">
        <v>90</v>
      </c>
      <c r="C400">
        <v>14</v>
      </c>
      <c r="D400">
        <v>21</v>
      </c>
      <c r="E400">
        <v>8</v>
      </c>
      <c r="F400">
        <v>199.65</v>
      </c>
      <c r="G400">
        <v>4</v>
      </c>
      <c r="H400" s="1">
        <f xml:space="preserve"> IF(Historical_Sales[[#This Row],[Sessions - Total]]=0,0,Historical_Sales[[#This Row],[Units Ordered]]/Historical_Sales[[#This Row],[Sessions - Total]])</f>
        <v>0.5714285714285714</v>
      </c>
    </row>
    <row r="401" spans="1:8" x14ac:dyDescent="0.3">
      <c r="A401" s="2">
        <v>45909</v>
      </c>
      <c r="B401" t="s">
        <v>92</v>
      </c>
      <c r="C401">
        <v>19</v>
      </c>
      <c r="D401">
        <v>23</v>
      </c>
      <c r="E401">
        <v>7</v>
      </c>
      <c r="F401">
        <v>174.45</v>
      </c>
      <c r="G401">
        <v>5</v>
      </c>
      <c r="H401" s="1">
        <f xml:space="preserve"> IF(Historical_Sales[[#This Row],[Sessions - Total]]=0,0,Historical_Sales[[#This Row],[Units Ordered]]/Historical_Sales[[#This Row],[Sessions - Total]])</f>
        <v>0.36842105263157893</v>
      </c>
    </row>
    <row r="402" spans="1:8" x14ac:dyDescent="0.3">
      <c r="A402" s="2">
        <v>45909</v>
      </c>
      <c r="B402" t="s">
        <v>94</v>
      </c>
      <c r="C402">
        <v>34</v>
      </c>
      <c r="D402">
        <v>51</v>
      </c>
      <c r="E402">
        <v>34</v>
      </c>
      <c r="F402">
        <v>2696.36</v>
      </c>
      <c r="G402">
        <v>21</v>
      </c>
      <c r="H402" s="1">
        <f xml:space="preserve"> IF(Historical_Sales[[#This Row],[Sessions - Total]]=0,0,Historical_Sales[[#This Row],[Units Ordered]]/Historical_Sales[[#This Row],[Sessions - Total]])</f>
        <v>1</v>
      </c>
    </row>
    <row r="403" spans="1:8" x14ac:dyDescent="0.3">
      <c r="A403" s="2">
        <v>45909</v>
      </c>
      <c r="B403" t="s">
        <v>96</v>
      </c>
      <c r="C403">
        <v>33</v>
      </c>
      <c r="D403">
        <v>39</v>
      </c>
      <c r="E403">
        <v>18</v>
      </c>
      <c r="F403">
        <v>1351.62</v>
      </c>
      <c r="G403">
        <v>11</v>
      </c>
      <c r="H403" s="1">
        <f xml:space="preserve"> IF(Historical_Sales[[#This Row],[Sessions - Total]]=0,0,Historical_Sales[[#This Row],[Units Ordered]]/Historical_Sales[[#This Row],[Sessions - Total]])</f>
        <v>0.54545454545454541</v>
      </c>
    </row>
    <row r="404" spans="1:8" x14ac:dyDescent="0.3">
      <c r="A404" s="2">
        <v>45909</v>
      </c>
      <c r="B404" t="s">
        <v>98</v>
      </c>
      <c r="C404">
        <v>13</v>
      </c>
      <c r="D404">
        <v>22</v>
      </c>
      <c r="E404">
        <v>1</v>
      </c>
      <c r="F404">
        <v>18.75</v>
      </c>
      <c r="G404">
        <v>1</v>
      </c>
      <c r="H404" s="1">
        <f xml:space="preserve"> IF(Historical_Sales[[#This Row],[Sessions - Total]]=0,0,Historical_Sales[[#This Row],[Units Ordered]]/Historical_Sales[[#This Row],[Sessions - Total]])</f>
        <v>7.6923076923076927E-2</v>
      </c>
    </row>
    <row r="405" spans="1:8" x14ac:dyDescent="0.3">
      <c r="A405" s="2">
        <v>45909</v>
      </c>
      <c r="B405" t="s">
        <v>104</v>
      </c>
      <c r="C405">
        <v>8</v>
      </c>
      <c r="D405">
        <v>14</v>
      </c>
      <c r="E405">
        <v>4</v>
      </c>
      <c r="F405">
        <v>111.75</v>
      </c>
      <c r="G405">
        <v>2</v>
      </c>
      <c r="H405" s="1">
        <f xml:space="preserve"> IF(Historical_Sales[[#This Row],[Sessions - Total]]=0,0,Historical_Sales[[#This Row],[Units Ordered]]/Historical_Sales[[#This Row],[Sessions - Total]])</f>
        <v>0.5</v>
      </c>
    </row>
    <row r="406" spans="1:8" x14ac:dyDescent="0.3">
      <c r="A406" s="2">
        <v>45909</v>
      </c>
      <c r="B406" t="s">
        <v>106</v>
      </c>
      <c r="C406">
        <v>12</v>
      </c>
      <c r="D406">
        <v>12</v>
      </c>
      <c r="E406">
        <v>7</v>
      </c>
      <c r="F406">
        <v>550.04999999999995</v>
      </c>
      <c r="G406">
        <v>3</v>
      </c>
      <c r="H406" s="1">
        <f xml:space="preserve"> IF(Historical_Sales[[#This Row],[Sessions - Total]]=0,0,Historical_Sales[[#This Row],[Units Ordered]]/Historical_Sales[[#This Row],[Sessions - Total]])</f>
        <v>0.58333333333333337</v>
      </c>
    </row>
    <row r="407" spans="1:8" x14ac:dyDescent="0.3">
      <c r="A407" s="2">
        <v>45909</v>
      </c>
      <c r="B407" t="s">
        <v>110</v>
      </c>
      <c r="C407">
        <v>28</v>
      </c>
      <c r="D407">
        <v>37</v>
      </c>
      <c r="E407">
        <v>5</v>
      </c>
      <c r="F407">
        <v>189.92</v>
      </c>
      <c r="G407">
        <v>4</v>
      </c>
      <c r="H407" s="1">
        <f xml:space="preserve"> IF(Historical_Sales[[#This Row],[Sessions - Total]]=0,0,Historical_Sales[[#This Row],[Units Ordered]]/Historical_Sales[[#This Row],[Sessions - Total]])</f>
        <v>0.17857142857142858</v>
      </c>
    </row>
    <row r="408" spans="1:8" x14ac:dyDescent="0.3">
      <c r="A408" s="2">
        <v>45909</v>
      </c>
      <c r="B408" t="s">
        <v>112</v>
      </c>
      <c r="C408">
        <v>22</v>
      </c>
      <c r="D408">
        <v>28</v>
      </c>
      <c r="E408">
        <v>16</v>
      </c>
      <c r="F408">
        <v>459.73</v>
      </c>
      <c r="G408">
        <v>6</v>
      </c>
      <c r="H408" s="1">
        <f xml:space="preserve"> IF(Historical_Sales[[#This Row],[Sessions - Total]]=0,0,Historical_Sales[[#This Row],[Units Ordered]]/Historical_Sales[[#This Row],[Sessions - Total]])</f>
        <v>0.72727272727272729</v>
      </c>
    </row>
    <row r="409" spans="1:8" x14ac:dyDescent="0.3">
      <c r="A409" s="2">
        <v>45910</v>
      </c>
      <c r="B409" t="s">
        <v>11</v>
      </c>
      <c r="C409">
        <v>23</v>
      </c>
      <c r="D409">
        <v>28</v>
      </c>
      <c r="E409">
        <v>4</v>
      </c>
      <c r="F409">
        <v>150.69999999999999</v>
      </c>
      <c r="G409">
        <v>4</v>
      </c>
      <c r="H409" s="1">
        <f xml:space="preserve"> IF(Historical_Sales[[#This Row],[Sessions - Total]]=0,0,Historical_Sales[[#This Row],[Units Ordered]]/Historical_Sales[[#This Row],[Sessions - Total]])</f>
        <v>0.17391304347826086</v>
      </c>
    </row>
    <row r="410" spans="1:8" x14ac:dyDescent="0.3">
      <c r="A410" s="2">
        <v>45910</v>
      </c>
      <c r="B410" t="s">
        <v>15</v>
      </c>
      <c r="C410">
        <v>25</v>
      </c>
      <c r="D410">
        <v>36</v>
      </c>
      <c r="E410">
        <v>3</v>
      </c>
      <c r="F410">
        <v>105.31</v>
      </c>
      <c r="G410">
        <v>3</v>
      </c>
      <c r="H410" s="1">
        <f xml:space="preserve"> IF(Historical_Sales[[#This Row],[Sessions - Total]]=0,0,Historical_Sales[[#This Row],[Units Ordered]]/Historical_Sales[[#This Row],[Sessions - Total]])</f>
        <v>0.12</v>
      </c>
    </row>
    <row r="411" spans="1:8" x14ac:dyDescent="0.3">
      <c r="A411" s="2">
        <v>45910</v>
      </c>
      <c r="B411" t="s">
        <v>17</v>
      </c>
      <c r="C411">
        <v>4</v>
      </c>
      <c r="D411">
        <v>4</v>
      </c>
      <c r="E411">
        <v>1</v>
      </c>
      <c r="F411">
        <v>33.54</v>
      </c>
      <c r="G411">
        <v>1</v>
      </c>
      <c r="H411" s="1">
        <f xml:space="preserve"> IF(Historical_Sales[[#This Row],[Sessions - Total]]=0,0,Historical_Sales[[#This Row],[Units Ordered]]/Historical_Sales[[#This Row],[Sessions - Total]])</f>
        <v>0.25</v>
      </c>
    </row>
    <row r="412" spans="1:8" x14ac:dyDescent="0.3">
      <c r="A412" s="2">
        <v>45910</v>
      </c>
      <c r="B412" t="s">
        <v>19</v>
      </c>
      <c r="C412">
        <v>9</v>
      </c>
      <c r="D412">
        <v>12</v>
      </c>
      <c r="E412">
        <v>2</v>
      </c>
      <c r="F412">
        <v>58.88</v>
      </c>
      <c r="G412">
        <v>1</v>
      </c>
      <c r="H412" s="1">
        <f xml:space="preserve"> IF(Historical_Sales[[#This Row],[Sessions - Total]]=0,0,Historical_Sales[[#This Row],[Units Ordered]]/Historical_Sales[[#This Row],[Sessions - Total]])</f>
        <v>0.22222222222222221</v>
      </c>
    </row>
    <row r="413" spans="1:8" x14ac:dyDescent="0.3">
      <c r="A413" s="2">
        <v>45910</v>
      </c>
      <c r="B413" t="s">
        <v>26</v>
      </c>
      <c r="C413">
        <v>38</v>
      </c>
      <c r="D413">
        <v>47</v>
      </c>
      <c r="E413">
        <v>6</v>
      </c>
      <c r="F413">
        <v>211.61</v>
      </c>
      <c r="G413">
        <v>6</v>
      </c>
      <c r="H413" s="1">
        <f xml:space="preserve"> IF(Historical_Sales[[#This Row],[Sessions - Total]]=0,0,Historical_Sales[[#This Row],[Units Ordered]]/Historical_Sales[[#This Row],[Sessions - Total]])</f>
        <v>0.15789473684210525</v>
      </c>
    </row>
    <row r="414" spans="1:8" x14ac:dyDescent="0.3">
      <c r="A414" s="2">
        <v>45910</v>
      </c>
      <c r="B414" t="s">
        <v>32</v>
      </c>
      <c r="C414">
        <v>19</v>
      </c>
      <c r="D414">
        <v>20</v>
      </c>
      <c r="E414">
        <v>2</v>
      </c>
      <c r="F414">
        <v>48.88</v>
      </c>
      <c r="G414">
        <v>2</v>
      </c>
      <c r="H414" s="1">
        <f xml:space="preserve"> IF(Historical_Sales[[#This Row],[Sessions - Total]]=0,0,Historical_Sales[[#This Row],[Units Ordered]]/Historical_Sales[[#This Row],[Sessions - Total]])</f>
        <v>0.10526315789473684</v>
      </c>
    </row>
    <row r="415" spans="1:8" x14ac:dyDescent="0.3">
      <c r="A415" s="2">
        <v>45910</v>
      </c>
      <c r="B415" t="s">
        <v>34</v>
      </c>
      <c r="C415">
        <v>18</v>
      </c>
      <c r="D415">
        <v>20</v>
      </c>
      <c r="E415">
        <v>1</v>
      </c>
      <c r="F415">
        <v>18.43</v>
      </c>
      <c r="G415">
        <v>1</v>
      </c>
      <c r="H415" s="1">
        <f xml:space="preserve"> IF(Historical_Sales[[#This Row],[Sessions - Total]]=0,0,Historical_Sales[[#This Row],[Units Ordered]]/Historical_Sales[[#This Row],[Sessions - Total]])</f>
        <v>5.5555555555555552E-2</v>
      </c>
    </row>
    <row r="416" spans="1:8" x14ac:dyDescent="0.3">
      <c r="A416" s="2">
        <v>45910</v>
      </c>
      <c r="B416" t="s">
        <v>36</v>
      </c>
      <c r="C416">
        <v>16</v>
      </c>
      <c r="D416">
        <v>18</v>
      </c>
      <c r="E416">
        <v>1</v>
      </c>
      <c r="F416">
        <v>22.76</v>
      </c>
      <c r="G416">
        <v>1</v>
      </c>
      <c r="H416" s="1">
        <f xml:space="preserve"> IF(Historical_Sales[[#This Row],[Sessions - Total]]=0,0,Historical_Sales[[#This Row],[Units Ordered]]/Historical_Sales[[#This Row],[Sessions - Total]])</f>
        <v>6.25E-2</v>
      </c>
    </row>
    <row r="417" spans="1:8" x14ac:dyDescent="0.3">
      <c r="A417" s="2">
        <v>45910</v>
      </c>
      <c r="B417" t="s">
        <v>38</v>
      </c>
      <c r="C417">
        <v>19</v>
      </c>
      <c r="D417">
        <v>27</v>
      </c>
      <c r="E417">
        <v>2</v>
      </c>
      <c r="F417">
        <v>57.54</v>
      </c>
      <c r="G417">
        <v>2</v>
      </c>
      <c r="H417" s="1">
        <f xml:space="preserve"> IF(Historical_Sales[[#This Row],[Sessions - Total]]=0,0,Historical_Sales[[#This Row],[Units Ordered]]/Historical_Sales[[#This Row],[Sessions - Total]])</f>
        <v>0.10526315789473684</v>
      </c>
    </row>
    <row r="418" spans="1:8" x14ac:dyDescent="0.3">
      <c r="A418" s="2">
        <v>45910</v>
      </c>
      <c r="B418" t="s">
        <v>40</v>
      </c>
      <c r="C418">
        <v>30</v>
      </c>
      <c r="D418">
        <v>45</v>
      </c>
      <c r="E418">
        <v>4</v>
      </c>
      <c r="F418">
        <v>123.73</v>
      </c>
      <c r="G418">
        <v>4</v>
      </c>
      <c r="H418" s="1">
        <f xml:space="preserve"> IF(Historical_Sales[[#This Row],[Sessions - Total]]=0,0,Historical_Sales[[#This Row],[Units Ordered]]/Historical_Sales[[#This Row],[Sessions - Total]])</f>
        <v>0.13333333333333333</v>
      </c>
    </row>
    <row r="419" spans="1:8" x14ac:dyDescent="0.3">
      <c r="A419" s="2">
        <v>45910</v>
      </c>
      <c r="B419" t="s">
        <v>42</v>
      </c>
      <c r="C419">
        <v>79</v>
      </c>
      <c r="D419">
        <v>102</v>
      </c>
      <c r="E419">
        <v>24</v>
      </c>
      <c r="F419">
        <v>560.13</v>
      </c>
      <c r="G419">
        <v>21</v>
      </c>
      <c r="H419" s="1">
        <f xml:space="preserve"> IF(Historical_Sales[[#This Row],[Sessions - Total]]=0,0,Historical_Sales[[#This Row],[Units Ordered]]/Historical_Sales[[#This Row],[Sessions - Total]])</f>
        <v>0.30379746835443039</v>
      </c>
    </row>
    <row r="420" spans="1:8" x14ac:dyDescent="0.3">
      <c r="A420" s="2">
        <v>45910</v>
      </c>
      <c r="B420" t="s">
        <v>44</v>
      </c>
      <c r="C420">
        <v>32</v>
      </c>
      <c r="D420">
        <v>38</v>
      </c>
      <c r="E420">
        <v>4</v>
      </c>
      <c r="F420">
        <v>91.41</v>
      </c>
      <c r="G420">
        <v>3</v>
      </c>
      <c r="H420" s="1">
        <f xml:space="preserve"> IF(Historical_Sales[[#This Row],[Sessions - Total]]=0,0,Historical_Sales[[#This Row],[Units Ordered]]/Historical_Sales[[#This Row],[Sessions - Total]])</f>
        <v>0.125</v>
      </c>
    </row>
    <row r="421" spans="1:8" x14ac:dyDescent="0.3">
      <c r="A421" s="2">
        <v>45910</v>
      </c>
      <c r="B421" t="s">
        <v>46</v>
      </c>
      <c r="C421">
        <v>44</v>
      </c>
      <c r="D421">
        <v>56</v>
      </c>
      <c r="E421">
        <v>11</v>
      </c>
      <c r="F421">
        <v>292.54000000000002</v>
      </c>
      <c r="G421">
        <v>6</v>
      </c>
      <c r="H421" s="1">
        <f xml:space="preserve"> IF(Historical_Sales[[#This Row],[Sessions - Total]]=0,0,Historical_Sales[[#This Row],[Units Ordered]]/Historical_Sales[[#This Row],[Sessions - Total]])</f>
        <v>0.25</v>
      </c>
    </row>
    <row r="422" spans="1:8" x14ac:dyDescent="0.3">
      <c r="A422" s="2">
        <v>45910</v>
      </c>
      <c r="B422" t="s">
        <v>48</v>
      </c>
      <c r="C422">
        <v>37</v>
      </c>
      <c r="D422">
        <v>55</v>
      </c>
      <c r="E422">
        <v>9</v>
      </c>
      <c r="F422">
        <v>256.29000000000002</v>
      </c>
      <c r="G422">
        <v>4</v>
      </c>
      <c r="H422" s="1">
        <f xml:space="preserve"> IF(Historical_Sales[[#This Row],[Sessions - Total]]=0,0,Historical_Sales[[#This Row],[Units Ordered]]/Historical_Sales[[#This Row],[Sessions - Total]])</f>
        <v>0.24324324324324326</v>
      </c>
    </row>
    <row r="423" spans="1:8" x14ac:dyDescent="0.3">
      <c r="A423" s="2">
        <v>45910</v>
      </c>
      <c r="B423" t="s">
        <v>50</v>
      </c>
      <c r="C423">
        <v>124</v>
      </c>
      <c r="D423">
        <v>181</v>
      </c>
      <c r="E423">
        <v>22</v>
      </c>
      <c r="F423">
        <v>863.68</v>
      </c>
      <c r="G423">
        <v>16</v>
      </c>
      <c r="H423" s="1">
        <f xml:space="preserve"> IF(Historical_Sales[[#This Row],[Sessions - Total]]=0,0,Historical_Sales[[#This Row],[Units Ordered]]/Historical_Sales[[#This Row],[Sessions - Total]])</f>
        <v>0.17741935483870969</v>
      </c>
    </row>
    <row r="424" spans="1:8" x14ac:dyDescent="0.3">
      <c r="A424" s="2">
        <v>45910</v>
      </c>
      <c r="B424" t="s">
        <v>50</v>
      </c>
      <c r="C424">
        <v>6</v>
      </c>
      <c r="D424">
        <v>6</v>
      </c>
      <c r="E424">
        <v>1</v>
      </c>
      <c r="F424">
        <v>44.37</v>
      </c>
      <c r="G424">
        <v>1</v>
      </c>
      <c r="H424" s="1">
        <f xml:space="preserve"> IF(Historical_Sales[[#This Row],[Sessions - Total]]=0,0,Historical_Sales[[#This Row],[Units Ordered]]/Historical_Sales[[#This Row],[Sessions - Total]])</f>
        <v>0.16666666666666666</v>
      </c>
    </row>
    <row r="425" spans="1:8" x14ac:dyDescent="0.3">
      <c r="A425" s="2">
        <v>45910</v>
      </c>
      <c r="B425" t="s">
        <v>52</v>
      </c>
      <c r="C425">
        <v>92</v>
      </c>
      <c r="D425">
        <v>119</v>
      </c>
      <c r="E425">
        <v>24</v>
      </c>
      <c r="F425">
        <v>310.92</v>
      </c>
      <c r="G425">
        <v>23</v>
      </c>
      <c r="H425" s="1">
        <f xml:space="preserve"> IF(Historical_Sales[[#This Row],[Sessions - Total]]=0,0,Historical_Sales[[#This Row],[Units Ordered]]/Historical_Sales[[#This Row],[Sessions - Total]])</f>
        <v>0.2608695652173913</v>
      </c>
    </row>
    <row r="426" spans="1:8" x14ac:dyDescent="0.3">
      <c r="A426" s="2">
        <v>45910</v>
      </c>
      <c r="B426" t="s">
        <v>54</v>
      </c>
      <c r="C426">
        <v>59</v>
      </c>
      <c r="D426">
        <v>81</v>
      </c>
      <c r="E426">
        <v>12</v>
      </c>
      <c r="F426">
        <v>273.18</v>
      </c>
      <c r="G426">
        <v>8</v>
      </c>
      <c r="H426" s="1">
        <f xml:space="preserve"> IF(Historical_Sales[[#This Row],[Sessions - Total]]=0,0,Historical_Sales[[#This Row],[Units Ordered]]/Historical_Sales[[#This Row],[Sessions - Total]])</f>
        <v>0.20338983050847459</v>
      </c>
    </row>
    <row r="427" spans="1:8" x14ac:dyDescent="0.3">
      <c r="A427" s="2">
        <v>45910</v>
      </c>
      <c r="B427" t="s">
        <v>56</v>
      </c>
      <c r="C427">
        <v>23</v>
      </c>
      <c r="D427">
        <v>30</v>
      </c>
      <c r="E427">
        <v>7</v>
      </c>
      <c r="F427">
        <v>161.4</v>
      </c>
      <c r="G427">
        <v>6</v>
      </c>
      <c r="H427" s="1">
        <f xml:space="preserve"> IF(Historical_Sales[[#This Row],[Sessions - Total]]=0,0,Historical_Sales[[#This Row],[Units Ordered]]/Historical_Sales[[#This Row],[Sessions - Total]])</f>
        <v>0.30434782608695654</v>
      </c>
    </row>
    <row r="428" spans="1:8" x14ac:dyDescent="0.3">
      <c r="A428" s="2">
        <v>45910</v>
      </c>
      <c r="B428" t="s">
        <v>58</v>
      </c>
      <c r="C428">
        <v>21</v>
      </c>
      <c r="D428">
        <v>24</v>
      </c>
      <c r="E428">
        <v>5</v>
      </c>
      <c r="F428">
        <v>62.61</v>
      </c>
      <c r="G428">
        <v>4</v>
      </c>
      <c r="H428" s="1">
        <f xml:space="preserve"> IF(Historical_Sales[[#This Row],[Sessions - Total]]=0,0,Historical_Sales[[#This Row],[Units Ordered]]/Historical_Sales[[#This Row],[Sessions - Total]])</f>
        <v>0.23809523809523808</v>
      </c>
    </row>
    <row r="429" spans="1:8" x14ac:dyDescent="0.3">
      <c r="A429" s="2">
        <v>45910</v>
      </c>
      <c r="B429" t="s">
        <v>60</v>
      </c>
      <c r="C429">
        <v>42</v>
      </c>
      <c r="D429">
        <v>60</v>
      </c>
      <c r="E429">
        <v>12</v>
      </c>
      <c r="F429">
        <v>251.64</v>
      </c>
      <c r="G429">
        <v>10</v>
      </c>
      <c r="H429" s="1">
        <f xml:space="preserve"> IF(Historical_Sales[[#This Row],[Sessions - Total]]=0,0,Historical_Sales[[#This Row],[Units Ordered]]/Historical_Sales[[#This Row],[Sessions - Total]])</f>
        <v>0.2857142857142857</v>
      </c>
    </row>
    <row r="430" spans="1:8" x14ac:dyDescent="0.3">
      <c r="A430" s="2">
        <v>45910</v>
      </c>
      <c r="B430" t="s">
        <v>62</v>
      </c>
      <c r="C430">
        <v>75</v>
      </c>
      <c r="D430">
        <v>104</v>
      </c>
      <c r="E430">
        <v>23</v>
      </c>
      <c r="F430">
        <v>836.64</v>
      </c>
      <c r="G430">
        <v>16</v>
      </c>
      <c r="H430" s="1">
        <f xml:space="preserve"> IF(Historical_Sales[[#This Row],[Sessions - Total]]=0,0,Historical_Sales[[#This Row],[Units Ordered]]/Historical_Sales[[#This Row],[Sessions - Total]])</f>
        <v>0.30666666666666664</v>
      </c>
    </row>
    <row r="431" spans="1:8" x14ac:dyDescent="0.3">
      <c r="A431" s="2">
        <v>45910</v>
      </c>
      <c r="B431" t="s">
        <v>64</v>
      </c>
      <c r="C431">
        <v>18</v>
      </c>
      <c r="D431">
        <v>26</v>
      </c>
      <c r="E431">
        <v>34</v>
      </c>
      <c r="F431">
        <v>1071.3</v>
      </c>
      <c r="G431">
        <v>15</v>
      </c>
      <c r="H431" s="1">
        <f xml:space="preserve"> IF(Historical_Sales[[#This Row],[Sessions - Total]]=0,0,Historical_Sales[[#This Row],[Units Ordered]]/Historical_Sales[[#This Row],[Sessions - Total]])</f>
        <v>1.8888888888888888</v>
      </c>
    </row>
    <row r="432" spans="1:8" x14ac:dyDescent="0.3">
      <c r="A432" s="2">
        <v>45910</v>
      </c>
      <c r="B432" t="s">
        <v>66</v>
      </c>
      <c r="C432">
        <v>22</v>
      </c>
      <c r="D432">
        <v>32</v>
      </c>
      <c r="E432">
        <v>22</v>
      </c>
      <c r="F432">
        <v>674.26</v>
      </c>
      <c r="G432">
        <v>17</v>
      </c>
      <c r="H432" s="1">
        <f xml:space="preserve"> IF(Historical_Sales[[#This Row],[Sessions - Total]]=0,0,Historical_Sales[[#This Row],[Units Ordered]]/Historical_Sales[[#This Row],[Sessions - Total]])</f>
        <v>1</v>
      </c>
    </row>
    <row r="433" spans="1:8" x14ac:dyDescent="0.3">
      <c r="A433" s="2">
        <v>45910</v>
      </c>
      <c r="B433" t="s">
        <v>68</v>
      </c>
      <c r="C433">
        <v>50</v>
      </c>
      <c r="D433">
        <v>57</v>
      </c>
      <c r="E433">
        <v>36</v>
      </c>
      <c r="F433">
        <v>955.23</v>
      </c>
      <c r="G433">
        <v>24</v>
      </c>
      <c r="H433" s="1">
        <f xml:space="preserve"> IF(Historical_Sales[[#This Row],[Sessions - Total]]=0,0,Historical_Sales[[#This Row],[Units Ordered]]/Historical_Sales[[#This Row],[Sessions - Total]])</f>
        <v>0.72</v>
      </c>
    </row>
    <row r="434" spans="1:8" x14ac:dyDescent="0.3">
      <c r="A434" s="2">
        <v>45910</v>
      </c>
      <c r="B434" t="s">
        <v>70</v>
      </c>
      <c r="C434">
        <v>46</v>
      </c>
      <c r="D434">
        <v>65</v>
      </c>
      <c r="E434">
        <v>18</v>
      </c>
      <c r="F434">
        <v>405.3</v>
      </c>
      <c r="G434">
        <v>13</v>
      </c>
      <c r="H434" s="1">
        <f xml:space="preserve"> IF(Historical_Sales[[#This Row],[Sessions - Total]]=0,0,Historical_Sales[[#This Row],[Units Ordered]]/Historical_Sales[[#This Row],[Sessions - Total]])</f>
        <v>0.39130434782608697</v>
      </c>
    </row>
    <row r="435" spans="1:8" x14ac:dyDescent="0.3">
      <c r="A435" s="2">
        <v>45910</v>
      </c>
      <c r="B435" t="s">
        <v>72</v>
      </c>
      <c r="C435">
        <v>30</v>
      </c>
      <c r="D435">
        <v>47</v>
      </c>
      <c r="E435">
        <v>4</v>
      </c>
      <c r="F435">
        <v>154.34</v>
      </c>
      <c r="G435">
        <v>4</v>
      </c>
      <c r="H435" s="1">
        <f xml:space="preserve"> IF(Historical_Sales[[#This Row],[Sessions - Total]]=0,0,Historical_Sales[[#This Row],[Units Ordered]]/Historical_Sales[[#This Row],[Sessions - Total]])</f>
        <v>0.13333333333333333</v>
      </c>
    </row>
    <row r="436" spans="1:8" x14ac:dyDescent="0.3">
      <c r="A436" s="2">
        <v>45910</v>
      </c>
      <c r="B436" t="s">
        <v>74</v>
      </c>
      <c r="C436">
        <v>8</v>
      </c>
      <c r="D436">
        <v>12</v>
      </c>
      <c r="E436">
        <v>5</v>
      </c>
      <c r="F436">
        <v>138.02000000000001</v>
      </c>
      <c r="G436">
        <v>4</v>
      </c>
      <c r="H436" s="1">
        <f xml:space="preserve"> IF(Historical_Sales[[#This Row],[Sessions - Total]]=0,0,Historical_Sales[[#This Row],[Units Ordered]]/Historical_Sales[[#This Row],[Sessions - Total]])</f>
        <v>0.625</v>
      </c>
    </row>
    <row r="437" spans="1:8" x14ac:dyDescent="0.3">
      <c r="A437" s="2">
        <v>45910</v>
      </c>
      <c r="B437" t="s">
        <v>76</v>
      </c>
      <c r="C437">
        <v>18</v>
      </c>
      <c r="D437">
        <v>25</v>
      </c>
      <c r="E437">
        <v>6</v>
      </c>
      <c r="F437">
        <v>169.53</v>
      </c>
      <c r="G437">
        <v>5</v>
      </c>
      <c r="H437" s="1">
        <f xml:space="preserve"> IF(Historical_Sales[[#This Row],[Sessions - Total]]=0,0,Historical_Sales[[#This Row],[Units Ordered]]/Historical_Sales[[#This Row],[Sessions - Total]])</f>
        <v>0.33333333333333331</v>
      </c>
    </row>
    <row r="438" spans="1:8" x14ac:dyDescent="0.3">
      <c r="A438" s="2">
        <v>45910</v>
      </c>
      <c r="B438" t="s">
        <v>80</v>
      </c>
      <c r="C438">
        <v>14</v>
      </c>
      <c r="D438">
        <v>23</v>
      </c>
      <c r="E438">
        <v>22</v>
      </c>
      <c r="F438">
        <v>756.52</v>
      </c>
      <c r="G438">
        <v>9</v>
      </c>
      <c r="H438" s="1">
        <f xml:space="preserve"> IF(Historical_Sales[[#This Row],[Sessions - Total]]=0,0,Historical_Sales[[#This Row],[Units Ordered]]/Historical_Sales[[#This Row],[Sessions - Total]])</f>
        <v>1.5714285714285714</v>
      </c>
    </row>
    <row r="439" spans="1:8" x14ac:dyDescent="0.3">
      <c r="A439" s="2">
        <v>45910</v>
      </c>
      <c r="B439" t="s">
        <v>82</v>
      </c>
      <c r="C439">
        <v>9</v>
      </c>
      <c r="D439">
        <v>11</v>
      </c>
      <c r="E439">
        <v>2</v>
      </c>
      <c r="F439">
        <v>62.77</v>
      </c>
      <c r="G439">
        <v>2</v>
      </c>
      <c r="H439" s="1">
        <f xml:space="preserve"> IF(Historical_Sales[[#This Row],[Sessions - Total]]=0,0,Historical_Sales[[#This Row],[Units Ordered]]/Historical_Sales[[#This Row],[Sessions - Total]])</f>
        <v>0.22222222222222221</v>
      </c>
    </row>
    <row r="440" spans="1:8" x14ac:dyDescent="0.3">
      <c r="A440" s="2">
        <v>45910</v>
      </c>
      <c r="B440" t="s">
        <v>84</v>
      </c>
      <c r="C440">
        <v>67</v>
      </c>
      <c r="D440">
        <v>93</v>
      </c>
      <c r="E440">
        <v>24</v>
      </c>
      <c r="F440">
        <v>753.01</v>
      </c>
      <c r="G440">
        <v>24</v>
      </c>
      <c r="H440" s="1">
        <f xml:space="preserve"> IF(Historical_Sales[[#This Row],[Sessions - Total]]=0,0,Historical_Sales[[#This Row],[Units Ordered]]/Historical_Sales[[#This Row],[Sessions - Total]])</f>
        <v>0.35820895522388058</v>
      </c>
    </row>
    <row r="441" spans="1:8" x14ac:dyDescent="0.3">
      <c r="A441" s="2">
        <v>45910</v>
      </c>
      <c r="B441" t="s">
        <v>88</v>
      </c>
      <c r="C441">
        <v>28</v>
      </c>
      <c r="D441">
        <v>41</v>
      </c>
      <c r="E441">
        <v>16</v>
      </c>
      <c r="F441">
        <v>476.66</v>
      </c>
      <c r="G441">
        <v>9</v>
      </c>
      <c r="H441" s="1">
        <f xml:space="preserve"> IF(Historical_Sales[[#This Row],[Sessions - Total]]=0,0,Historical_Sales[[#This Row],[Units Ordered]]/Historical_Sales[[#This Row],[Sessions - Total]])</f>
        <v>0.5714285714285714</v>
      </c>
    </row>
    <row r="442" spans="1:8" x14ac:dyDescent="0.3">
      <c r="A442" s="2">
        <v>45910</v>
      </c>
      <c r="B442" t="s">
        <v>90</v>
      </c>
      <c r="C442">
        <v>5</v>
      </c>
      <c r="D442">
        <v>5</v>
      </c>
      <c r="E442">
        <v>1</v>
      </c>
      <c r="F442">
        <v>31.68</v>
      </c>
      <c r="G442">
        <v>1</v>
      </c>
      <c r="H442" s="1">
        <f xml:space="preserve"> IF(Historical_Sales[[#This Row],[Sessions - Total]]=0,0,Historical_Sales[[#This Row],[Units Ordered]]/Historical_Sales[[#This Row],[Sessions - Total]])</f>
        <v>0.2</v>
      </c>
    </row>
    <row r="443" spans="1:8" x14ac:dyDescent="0.3">
      <c r="A443" s="2">
        <v>45910</v>
      </c>
      <c r="B443" t="s">
        <v>92</v>
      </c>
      <c r="C443">
        <v>19</v>
      </c>
      <c r="D443">
        <v>23</v>
      </c>
      <c r="E443">
        <v>21</v>
      </c>
      <c r="F443">
        <v>550.23</v>
      </c>
      <c r="G443">
        <v>7</v>
      </c>
      <c r="H443" s="1">
        <f xml:space="preserve"> IF(Historical_Sales[[#This Row],[Sessions - Total]]=0,0,Historical_Sales[[#This Row],[Units Ordered]]/Historical_Sales[[#This Row],[Sessions - Total]])</f>
        <v>1.1052631578947369</v>
      </c>
    </row>
    <row r="444" spans="1:8" x14ac:dyDescent="0.3">
      <c r="A444" s="2">
        <v>45910</v>
      </c>
      <c r="B444" t="s">
        <v>94</v>
      </c>
      <c r="C444">
        <v>31</v>
      </c>
      <c r="D444">
        <v>38</v>
      </c>
      <c r="E444">
        <v>19</v>
      </c>
      <c r="F444">
        <v>1522.12</v>
      </c>
      <c r="G444">
        <v>14</v>
      </c>
      <c r="H444" s="1">
        <f xml:space="preserve"> IF(Historical_Sales[[#This Row],[Sessions - Total]]=0,0,Historical_Sales[[#This Row],[Units Ordered]]/Historical_Sales[[#This Row],[Sessions - Total]])</f>
        <v>0.61290322580645162</v>
      </c>
    </row>
    <row r="445" spans="1:8" x14ac:dyDescent="0.3">
      <c r="A445" s="2">
        <v>45910</v>
      </c>
      <c r="B445" t="s">
        <v>96</v>
      </c>
      <c r="C445">
        <v>33</v>
      </c>
      <c r="D445">
        <v>49</v>
      </c>
      <c r="E445">
        <v>21</v>
      </c>
      <c r="F445">
        <v>1581.36</v>
      </c>
      <c r="G445">
        <v>11</v>
      </c>
      <c r="H445" s="1">
        <f xml:space="preserve"> IF(Historical_Sales[[#This Row],[Sessions - Total]]=0,0,Historical_Sales[[#This Row],[Units Ordered]]/Historical_Sales[[#This Row],[Sessions - Total]])</f>
        <v>0.63636363636363635</v>
      </c>
    </row>
    <row r="446" spans="1:8" x14ac:dyDescent="0.3">
      <c r="A446" s="2">
        <v>45910</v>
      </c>
      <c r="B446" t="s">
        <v>98</v>
      </c>
      <c r="C446">
        <v>9</v>
      </c>
      <c r="D446">
        <v>12</v>
      </c>
      <c r="E446">
        <v>1</v>
      </c>
      <c r="F446">
        <v>14.3</v>
      </c>
      <c r="G446">
        <v>1</v>
      </c>
      <c r="H446" s="1">
        <f xml:space="preserve"> IF(Historical_Sales[[#This Row],[Sessions - Total]]=0,0,Historical_Sales[[#This Row],[Units Ordered]]/Historical_Sales[[#This Row],[Sessions - Total]])</f>
        <v>0.1111111111111111</v>
      </c>
    </row>
    <row r="447" spans="1:8" x14ac:dyDescent="0.3">
      <c r="A447" s="2">
        <v>45910</v>
      </c>
      <c r="B447" t="s">
        <v>106</v>
      </c>
      <c r="C447">
        <v>7</v>
      </c>
      <c r="D447">
        <v>9</v>
      </c>
      <c r="E447">
        <v>1</v>
      </c>
      <c r="F447">
        <v>75.33</v>
      </c>
      <c r="G447">
        <v>1</v>
      </c>
      <c r="H447" s="1">
        <f xml:space="preserve"> IF(Historical_Sales[[#This Row],[Sessions - Total]]=0,0,Historical_Sales[[#This Row],[Units Ordered]]/Historical_Sales[[#This Row],[Sessions - Total]])</f>
        <v>0.14285714285714285</v>
      </c>
    </row>
    <row r="448" spans="1:8" x14ac:dyDescent="0.3">
      <c r="A448" s="2">
        <v>45910</v>
      </c>
      <c r="B448" t="s">
        <v>108</v>
      </c>
      <c r="C448">
        <v>8</v>
      </c>
      <c r="D448">
        <v>10</v>
      </c>
      <c r="E448">
        <v>2</v>
      </c>
      <c r="F448">
        <v>179.4</v>
      </c>
      <c r="G448">
        <v>2</v>
      </c>
      <c r="H448" s="1">
        <f xml:space="preserve"> IF(Historical_Sales[[#This Row],[Sessions - Total]]=0,0,Historical_Sales[[#This Row],[Units Ordered]]/Historical_Sales[[#This Row],[Sessions - Total]])</f>
        <v>0.25</v>
      </c>
    </row>
    <row r="449" spans="1:8" x14ac:dyDescent="0.3">
      <c r="A449" s="2">
        <v>45910</v>
      </c>
      <c r="B449" t="s">
        <v>110</v>
      </c>
      <c r="C449">
        <v>16</v>
      </c>
      <c r="D449">
        <v>22</v>
      </c>
      <c r="E449">
        <v>3</v>
      </c>
      <c r="F449">
        <v>102.48</v>
      </c>
      <c r="G449">
        <v>1</v>
      </c>
      <c r="H449" s="1">
        <f xml:space="preserve"> IF(Historical_Sales[[#This Row],[Sessions - Total]]=0,0,Historical_Sales[[#This Row],[Units Ordered]]/Historical_Sales[[#This Row],[Sessions - Total]])</f>
        <v>0.1875</v>
      </c>
    </row>
    <row r="450" spans="1:8" x14ac:dyDescent="0.3">
      <c r="A450" s="2">
        <v>45910</v>
      </c>
      <c r="B450" t="s">
        <v>112</v>
      </c>
      <c r="C450">
        <v>24</v>
      </c>
      <c r="D450">
        <v>29</v>
      </c>
      <c r="E450">
        <v>2</v>
      </c>
      <c r="F450">
        <v>74.05</v>
      </c>
      <c r="G450">
        <v>2</v>
      </c>
      <c r="H450" s="1">
        <f xml:space="preserve"> IF(Historical_Sales[[#This Row],[Sessions - Total]]=0,0,Historical_Sales[[#This Row],[Units Ordered]]/Historical_Sales[[#This Row],[Sessions - Total]])</f>
        <v>8.3333333333333329E-2</v>
      </c>
    </row>
    <row r="451" spans="1:8" x14ac:dyDescent="0.3">
      <c r="A451" s="2">
        <v>45911</v>
      </c>
      <c r="B451" t="s">
        <v>11</v>
      </c>
      <c r="C451">
        <v>12</v>
      </c>
      <c r="D451">
        <v>16</v>
      </c>
      <c r="E451">
        <v>8</v>
      </c>
      <c r="F451">
        <v>342.33</v>
      </c>
      <c r="G451">
        <v>8</v>
      </c>
      <c r="H451" s="1">
        <f xml:space="preserve"> IF(Historical_Sales[[#This Row],[Sessions - Total]]=0,0,Historical_Sales[[#This Row],[Units Ordered]]/Historical_Sales[[#This Row],[Sessions - Total]])</f>
        <v>0.66666666666666663</v>
      </c>
    </row>
    <row r="452" spans="1:8" x14ac:dyDescent="0.3">
      <c r="A452" s="2">
        <v>45911</v>
      </c>
      <c r="B452" t="s">
        <v>15</v>
      </c>
      <c r="C452">
        <v>27</v>
      </c>
      <c r="D452">
        <v>36</v>
      </c>
      <c r="E452">
        <v>6</v>
      </c>
      <c r="F452">
        <v>196.09</v>
      </c>
      <c r="G452">
        <v>6</v>
      </c>
      <c r="H452" s="1">
        <f xml:space="preserve"> IF(Historical_Sales[[#This Row],[Sessions - Total]]=0,0,Historical_Sales[[#This Row],[Units Ordered]]/Historical_Sales[[#This Row],[Sessions - Total]])</f>
        <v>0.22222222222222221</v>
      </c>
    </row>
    <row r="453" spans="1:8" x14ac:dyDescent="0.3">
      <c r="A453" s="2">
        <v>45911</v>
      </c>
      <c r="B453" t="s">
        <v>17</v>
      </c>
      <c r="C453">
        <v>9</v>
      </c>
      <c r="D453">
        <v>10</v>
      </c>
      <c r="E453">
        <v>2</v>
      </c>
      <c r="F453">
        <v>64.680000000000007</v>
      </c>
      <c r="G453">
        <v>2</v>
      </c>
      <c r="H453" s="1">
        <f xml:space="preserve"> IF(Historical_Sales[[#This Row],[Sessions - Total]]=0,0,Historical_Sales[[#This Row],[Units Ordered]]/Historical_Sales[[#This Row],[Sessions - Total]])</f>
        <v>0.22222222222222221</v>
      </c>
    </row>
    <row r="454" spans="1:8" x14ac:dyDescent="0.3">
      <c r="A454" s="2">
        <v>45911</v>
      </c>
      <c r="B454" t="s">
        <v>21</v>
      </c>
      <c r="C454">
        <v>0</v>
      </c>
      <c r="D454">
        <v>0</v>
      </c>
      <c r="E454">
        <v>1</v>
      </c>
      <c r="F454">
        <v>0</v>
      </c>
      <c r="G454">
        <v>1</v>
      </c>
      <c r="H454" s="1">
        <f xml:space="preserve"> IF(Historical_Sales[[#This Row],[Sessions - Total]]=0,0,Historical_Sales[[#This Row],[Units Ordered]]/Historical_Sales[[#This Row],[Sessions - Total]])</f>
        <v>0</v>
      </c>
    </row>
    <row r="455" spans="1:8" x14ac:dyDescent="0.3">
      <c r="A455" s="2">
        <v>45911</v>
      </c>
      <c r="B455" t="s">
        <v>26</v>
      </c>
      <c r="C455">
        <v>27</v>
      </c>
      <c r="D455">
        <v>38</v>
      </c>
      <c r="E455">
        <v>1</v>
      </c>
      <c r="F455">
        <v>38.520000000000003</v>
      </c>
      <c r="G455">
        <v>1</v>
      </c>
      <c r="H455" s="1">
        <f xml:space="preserve"> IF(Historical_Sales[[#This Row],[Sessions - Total]]=0,0,Historical_Sales[[#This Row],[Units Ordered]]/Historical_Sales[[#This Row],[Sessions - Total]])</f>
        <v>3.7037037037037035E-2</v>
      </c>
    </row>
    <row r="456" spans="1:8" x14ac:dyDescent="0.3">
      <c r="A456" s="2">
        <v>45911</v>
      </c>
      <c r="B456" t="s">
        <v>28</v>
      </c>
      <c r="C456">
        <v>3</v>
      </c>
      <c r="D456">
        <v>3</v>
      </c>
      <c r="E456">
        <v>1</v>
      </c>
      <c r="F456">
        <v>36.450000000000003</v>
      </c>
      <c r="G456">
        <v>1</v>
      </c>
      <c r="H456" s="1">
        <f xml:space="preserve"> IF(Historical_Sales[[#This Row],[Sessions - Total]]=0,0,Historical_Sales[[#This Row],[Units Ordered]]/Historical_Sales[[#This Row],[Sessions - Total]])</f>
        <v>0.33333333333333331</v>
      </c>
    </row>
    <row r="457" spans="1:8" x14ac:dyDescent="0.3">
      <c r="A457" s="2">
        <v>45911</v>
      </c>
      <c r="B457" t="s">
        <v>30</v>
      </c>
      <c r="C457">
        <v>17</v>
      </c>
      <c r="D457">
        <v>22</v>
      </c>
      <c r="E457">
        <v>1</v>
      </c>
      <c r="F457">
        <v>19.62</v>
      </c>
      <c r="G457">
        <v>1</v>
      </c>
      <c r="H457" s="1">
        <f xml:space="preserve"> IF(Historical_Sales[[#This Row],[Sessions - Total]]=0,0,Historical_Sales[[#This Row],[Units Ordered]]/Historical_Sales[[#This Row],[Sessions - Total]])</f>
        <v>5.8823529411764705E-2</v>
      </c>
    </row>
    <row r="458" spans="1:8" x14ac:dyDescent="0.3">
      <c r="A458" s="2">
        <v>45911</v>
      </c>
      <c r="B458" t="s">
        <v>34</v>
      </c>
      <c r="C458">
        <v>16</v>
      </c>
      <c r="D458">
        <v>19</v>
      </c>
      <c r="E458">
        <v>4</v>
      </c>
      <c r="F458">
        <v>67.959999999999994</v>
      </c>
      <c r="G458">
        <v>4</v>
      </c>
      <c r="H458" s="1">
        <f xml:space="preserve"> IF(Historical_Sales[[#This Row],[Sessions - Total]]=0,0,Historical_Sales[[#This Row],[Units Ordered]]/Historical_Sales[[#This Row],[Sessions - Total]])</f>
        <v>0.25</v>
      </c>
    </row>
    <row r="459" spans="1:8" x14ac:dyDescent="0.3">
      <c r="A459" s="2">
        <v>45911</v>
      </c>
      <c r="B459" t="s">
        <v>36</v>
      </c>
      <c r="C459">
        <v>8</v>
      </c>
      <c r="D459">
        <v>14</v>
      </c>
      <c r="E459">
        <v>3</v>
      </c>
      <c r="F459">
        <v>63.37</v>
      </c>
      <c r="G459">
        <v>3</v>
      </c>
      <c r="H459" s="1">
        <f xml:space="preserve"> IF(Historical_Sales[[#This Row],[Sessions - Total]]=0,0,Historical_Sales[[#This Row],[Units Ordered]]/Historical_Sales[[#This Row],[Sessions - Total]])</f>
        <v>0.375</v>
      </c>
    </row>
    <row r="460" spans="1:8" x14ac:dyDescent="0.3">
      <c r="A460" s="2">
        <v>45911</v>
      </c>
      <c r="B460" t="s">
        <v>38</v>
      </c>
      <c r="C460">
        <v>11</v>
      </c>
      <c r="D460">
        <v>12</v>
      </c>
      <c r="E460">
        <v>3</v>
      </c>
      <c r="F460">
        <v>68.64</v>
      </c>
      <c r="G460">
        <v>3</v>
      </c>
      <c r="H460" s="1">
        <f xml:space="preserve"> IF(Historical_Sales[[#This Row],[Sessions - Total]]=0,0,Historical_Sales[[#This Row],[Units Ordered]]/Historical_Sales[[#This Row],[Sessions - Total]])</f>
        <v>0.27272727272727271</v>
      </c>
    </row>
    <row r="461" spans="1:8" x14ac:dyDescent="0.3">
      <c r="A461" s="2">
        <v>45911</v>
      </c>
      <c r="B461" t="s">
        <v>40</v>
      </c>
      <c r="C461">
        <v>19</v>
      </c>
      <c r="D461">
        <v>23</v>
      </c>
      <c r="E461">
        <v>6</v>
      </c>
      <c r="F461">
        <v>184.53</v>
      </c>
      <c r="G461">
        <v>5</v>
      </c>
      <c r="H461" s="1">
        <f xml:space="preserve"> IF(Historical_Sales[[#This Row],[Sessions - Total]]=0,0,Historical_Sales[[#This Row],[Units Ordered]]/Historical_Sales[[#This Row],[Sessions - Total]])</f>
        <v>0.31578947368421051</v>
      </c>
    </row>
    <row r="462" spans="1:8" x14ac:dyDescent="0.3">
      <c r="A462" s="2">
        <v>45911</v>
      </c>
      <c r="B462" t="s">
        <v>42</v>
      </c>
      <c r="C462">
        <v>57</v>
      </c>
      <c r="D462">
        <v>80</v>
      </c>
      <c r="E462">
        <v>19</v>
      </c>
      <c r="F462">
        <v>428.25</v>
      </c>
      <c r="G462">
        <v>17</v>
      </c>
      <c r="H462" s="1">
        <f xml:space="preserve"> IF(Historical_Sales[[#This Row],[Sessions - Total]]=0,0,Historical_Sales[[#This Row],[Units Ordered]]/Historical_Sales[[#This Row],[Sessions - Total]])</f>
        <v>0.33333333333333331</v>
      </c>
    </row>
    <row r="463" spans="1:8" x14ac:dyDescent="0.3">
      <c r="A463" s="2">
        <v>45911</v>
      </c>
      <c r="B463" t="s">
        <v>44</v>
      </c>
      <c r="C463">
        <v>13</v>
      </c>
      <c r="D463">
        <v>14</v>
      </c>
      <c r="E463">
        <v>3</v>
      </c>
      <c r="F463">
        <v>67.239999999999995</v>
      </c>
      <c r="G463">
        <v>3</v>
      </c>
      <c r="H463" s="1">
        <f xml:space="preserve"> IF(Historical_Sales[[#This Row],[Sessions - Total]]=0,0,Historical_Sales[[#This Row],[Units Ordered]]/Historical_Sales[[#This Row],[Sessions - Total]])</f>
        <v>0.23076923076923078</v>
      </c>
    </row>
    <row r="464" spans="1:8" x14ac:dyDescent="0.3">
      <c r="A464" s="2">
        <v>45911</v>
      </c>
      <c r="B464" t="s">
        <v>46</v>
      </c>
      <c r="C464">
        <v>15</v>
      </c>
      <c r="D464">
        <v>18</v>
      </c>
      <c r="E464">
        <v>4</v>
      </c>
      <c r="F464">
        <v>138.33000000000001</v>
      </c>
      <c r="G464">
        <v>4</v>
      </c>
      <c r="H464" s="1">
        <f xml:space="preserve"> IF(Historical_Sales[[#This Row],[Sessions - Total]]=0,0,Historical_Sales[[#This Row],[Units Ordered]]/Historical_Sales[[#This Row],[Sessions - Total]])</f>
        <v>0.26666666666666666</v>
      </c>
    </row>
    <row r="465" spans="1:8" x14ac:dyDescent="0.3">
      <c r="A465" s="2">
        <v>45911</v>
      </c>
      <c r="B465" t="s">
        <v>48</v>
      </c>
      <c r="C465">
        <v>26</v>
      </c>
      <c r="D465">
        <v>31</v>
      </c>
      <c r="E465">
        <v>8</v>
      </c>
      <c r="F465">
        <v>214.93</v>
      </c>
      <c r="G465">
        <v>6</v>
      </c>
      <c r="H465" s="1">
        <f xml:space="preserve"> IF(Historical_Sales[[#This Row],[Sessions - Total]]=0,0,Historical_Sales[[#This Row],[Units Ordered]]/Historical_Sales[[#This Row],[Sessions - Total]])</f>
        <v>0.30769230769230771</v>
      </c>
    </row>
    <row r="466" spans="1:8" x14ac:dyDescent="0.3">
      <c r="A466" s="2">
        <v>45911</v>
      </c>
      <c r="B466" t="s">
        <v>50</v>
      </c>
      <c r="C466">
        <v>73</v>
      </c>
      <c r="D466">
        <v>101</v>
      </c>
      <c r="E466">
        <v>19</v>
      </c>
      <c r="F466">
        <v>757.33</v>
      </c>
      <c r="G466">
        <v>16</v>
      </c>
      <c r="H466" s="1">
        <f xml:space="preserve"> IF(Historical_Sales[[#This Row],[Sessions - Total]]=0,0,Historical_Sales[[#This Row],[Units Ordered]]/Historical_Sales[[#This Row],[Sessions - Total]])</f>
        <v>0.26027397260273971</v>
      </c>
    </row>
    <row r="467" spans="1:8" x14ac:dyDescent="0.3">
      <c r="A467" s="2">
        <v>45911</v>
      </c>
      <c r="B467" t="s">
        <v>50</v>
      </c>
      <c r="C467">
        <v>3</v>
      </c>
      <c r="D467">
        <v>3</v>
      </c>
      <c r="E467">
        <v>2</v>
      </c>
      <c r="F467">
        <v>84.84</v>
      </c>
      <c r="G467">
        <v>2</v>
      </c>
      <c r="H467" s="1">
        <f xml:space="preserve"> IF(Historical_Sales[[#This Row],[Sessions - Total]]=0,0,Historical_Sales[[#This Row],[Units Ordered]]/Historical_Sales[[#This Row],[Sessions - Total]])</f>
        <v>0.66666666666666663</v>
      </c>
    </row>
    <row r="468" spans="1:8" x14ac:dyDescent="0.3">
      <c r="A468" s="2">
        <v>45911</v>
      </c>
      <c r="B468" t="s">
        <v>52</v>
      </c>
      <c r="C468">
        <v>71</v>
      </c>
      <c r="D468">
        <v>115</v>
      </c>
      <c r="E468">
        <v>14</v>
      </c>
      <c r="F468">
        <v>183.3</v>
      </c>
      <c r="G468">
        <v>14</v>
      </c>
      <c r="H468" s="1">
        <f xml:space="preserve"> IF(Historical_Sales[[#This Row],[Sessions - Total]]=0,0,Historical_Sales[[#This Row],[Units Ordered]]/Historical_Sales[[#This Row],[Sessions - Total]])</f>
        <v>0.19718309859154928</v>
      </c>
    </row>
    <row r="469" spans="1:8" x14ac:dyDescent="0.3">
      <c r="A469" s="2">
        <v>45911</v>
      </c>
      <c r="B469" t="s">
        <v>54</v>
      </c>
      <c r="C469">
        <v>48</v>
      </c>
      <c r="D469">
        <v>66</v>
      </c>
      <c r="E469">
        <v>5</v>
      </c>
      <c r="F469">
        <v>123.67</v>
      </c>
      <c r="G469">
        <v>5</v>
      </c>
      <c r="H469" s="1">
        <f xml:space="preserve"> IF(Historical_Sales[[#This Row],[Sessions - Total]]=0,0,Historical_Sales[[#This Row],[Units Ordered]]/Historical_Sales[[#This Row],[Sessions - Total]])</f>
        <v>0.10416666666666667</v>
      </c>
    </row>
    <row r="470" spans="1:8" x14ac:dyDescent="0.3">
      <c r="A470" s="2">
        <v>45911</v>
      </c>
      <c r="B470" t="s">
        <v>56</v>
      </c>
      <c r="C470">
        <v>21</v>
      </c>
      <c r="D470">
        <v>28</v>
      </c>
      <c r="E470">
        <v>13</v>
      </c>
      <c r="F470">
        <v>276.35000000000002</v>
      </c>
      <c r="G470">
        <v>8</v>
      </c>
      <c r="H470" s="1">
        <f xml:space="preserve"> IF(Historical_Sales[[#This Row],[Sessions - Total]]=0,0,Historical_Sales[[#This Row],[Units Ordered]]/Historical_Sales[[#This Row],[Sessions - Total]])</f>
        <v>0.61904761904761907</v>
      </c>
    </row>
    <row r="471" spans="1:8" x14ac:dyDescent="0.3">
      <c r="A471" s="2">
        <v>45911</v>
      </c>
      <c r="B471" t="s">
        <v>58</v>
      </c>
      <c r="C471">
        <v>27</v>
      </c>
      <c r="D471">
        <v>32</v>
      </c>
      <c r="E471">
        <v>9</v>
      </c>
      <c r="F471">
        <v>102.32</v>
      </c>
      <c r="G471">
        <v>8</v>
      </c>
      <c r="H471" s="1">
        <f xml:space="preserve"> IF(Historical_Sales[[#This Row],[Sessions - Total]]=0,0,Historical_Sales[[#This Row],[Units Ordered]]/Historical_Sales[[#This Row],[Sessions - Total]])</f>
        <v>0.33333333333333331</v>
      </c>
    </row>
    <row r="472" spans="1:8" x14ac:dyDescent="0.3">
      <c r="A472" s="2">
        <v>45911</v>
      </c>
      <c r="B472" t="s">
        <v>60</v>
      </c>
      <c r="C472">
        <v>32</v>
      </c>
      <c r="D472">
        <v>34</v>
      </c>
      <c r="E472">
        <v>2</v>
      </c>
      <c r="F472">
        <v>48.2</v>
      </c>
      <c r="G472">
        <v>2</v>
      </c>
      <c r="H472" s="1">
        <f xml:space="preserve"> IF(Historical_Sales[[#This Row],[Sessions - Total]]=0,0,Historical_Sales[[#This Row],[Units Ordered]]/Historical_Sales[[#This Row],[Sessions - Total]])</f>
        <v>6.25E-2</v>
      </c>
    </row>
    <row r="473" spans="1:8" x14ac:dyDescent="0.3">
      <c r="A473" s="2">
        <v>45911</v>
      </c>
      <c r="B473" t="s">
        <v>62</v>
      </c>
      <c r="C473">
        <v>67</v>
      </c>
      <c r="D473">
        <v>87</v>
      </c>
      <c r="E473">
        <v>29</v>
      </c>
      <c r="F473">
        <v>1036.92</v>
      </c>
      <c r="G473">
        <v>22</v>
      </c>
      <c r="H473" s="1">
        <f xml:space="preserve"> IF(Historical_Sales[[#This Row],[Sessions - Total]]=0,0,Historical_Sales[[#This Row],[Units Ordered]]/Historical_Sales[[#This Row],[Sessions - Total]])</f>
        <v>0.43283582089552236</v>
      </c>
    </row>
    <row r="474" spans="1:8" x14ac:dyDescent="0.3">
      <c r="A474" s="2">
        <v>45911</v>
      </c>
      <c r="B474" t="s">
        <v>64</v>
      </c>
      <c r="C474">
        <v>26</v>
      </c>
      <c r="D474">
        <v>36</v>
      </c>
      <c r="E474">
        <v>29</v>
      </c>
      <c r="F474">
        <v>908.14</v>
      </c>
      <c r="G474">
        <v>14</v>
      </c>
      <c r="H474" s="1">
        <f xml:space="preserve"> IF(Historical_Sales[[#This Row],[Sessions - Total]]=0,0,Historical_Sales[[#This Row],[Units Ordered]]/Historical_Sales[[#This Row],[Sessions - Total]])</f>
        <v>1.1153846153846154</v>
      </c>
    </row>
    <row r="475" spans="1:8" x14ac:dyDescent="0.3">
      <c r="A475" s="2">
        <v>45911</v>
      </c>
      <c r="B475" t="s">
        <v>66</v>
      </c>
      <c r="C475">
        <v>12</v>
      </c>
      <c r="D475">
        <v>17</v>
      </c>
      <c r="E475">
        <v>4</v>
      </c>
      <c r="F475">
        <v>116.41</v>
      </c>
      <c r="G475">
        <v>4</v>
      </c>
      <c r="H475" s="1">
        <f xml:space="preserve"> IF(Historical_Sales[[#This Row],[Sessions - Total]]=0,0,Historical_Sales[[#This Row],[Units Ordered]]/Historical_Sales[[#This Row],[Sessions - Total]])</f>
        <v>0.33333333333333331</v>
      </c>
    </row>
    <row r="476" spans="1:8" x14ac:dyDescent="0.3">
      <c r="A476" s="2">
        <v>45911</v>
      </c>
      <c r="B476" t="s">
        <v>68</v>
      </c>
      <c r="C476">
        <v>58</v>
      </c>
      <c r="D476">
        <v>73</v>
      </c>
      <c r="E476">
        <v>50</v>
      </c>
      <c r="F476">
        <v>1246.0899999999999</v>
      </c>
      <c r="G476">
        <v>35</v>
      </c>
      <c r="H476" s="1">
        <f xml:space="preserve"> IF(Historical_Sales[[#This Row],[Sessions - Total]]=0,0,Historical_Sales[[#This Row],[Units Ordered]]/Historical_Sales[[#This Row],[Sessions - Total]])</f>
        <v>0.86206896551724133</v>
      </c>
    </row>
    <row r="477" spans="1:8" x14ac:dyDescent="0.3">
      <c r="A477" s="2">
        <v>45911</v>
      </c>
      <c r="B477" t="s">
        <v>70</v>
      </c>
      <c r="C477">
        <v>48</v>
      </c>
      <c r="D477">
        <v>67</v>
      </c>
      <c r="E477">
        <v>15</v>
      </c>
      <c r="F477">
        <v>337.77</v>
      </c>
      <c r="G477">
        <v>13</v>
      </c>
      <c r="H477" s="1">
        <f xml:space="preserve"> IF(Historical_Sales[[#This Row],[Sessions - Total]]=0,0,Historical_Sales[[#This Row],[Units Ordered]]/Historical_Sales[[#This Row],[Sessions - Total]])</f>
        <v>0.3125</v>
      </c>
    </row>
    <row r="478" spans="1:8" x14ac:dyDescent="0.3">
      <c r="A478" s="2">
        <v>45911</v>
      </c>
      <c r="B478" t="s">
        <v>72</v>
      </c>
      <c r="C478">
        <v>16</v>
      </c>
      <c r="D478">
        <v>21</v>
      </c>
      <c r="E478">
        <v>9</v>
      </c>
      <c r="F478">
        <v>337.51</v>
      </c>
      <c r="G478">
        <v>6</v>
      </c>
      <c r="H478" s="1">
        <f xml:space="preserve"> IF(Historical_Sales[[#This Row],[Sessions - Total]]=0,0,Historical_Sales[[#This Row],[Units Ordered]]/Historical_Sales[[#This Row],[Sessions - Total]])</f>
        <v>0.5625</v>
      </c>
    </row>
    <row r="479" spans="1:8" x14ac:dyDescent="0.3">
      <c r="A479" s="2">
        <v>45911</v>
      </c>
      <c r="B479" t="s">
        <v>74</v>
      </c>
      <c r="C479">
        <v>8</v>
      </c>
      <c r="D479">
        <v>13</v>
      </c>
      <c r="E479">
        <v>6</v>
      </c>
      <c r="F479">
        <v>197.16</v>
      </c>
      <c r="G479">
        <v>6</v>
      </c>
      <c r="H479" s="1">
        <f xml:space="preserve"> IF(Historical_Sales[[#This Row],[Sessions - Total]]=0,0,Historical_Sales[[#This Row],[Units Ordered]]/Historical_Sales[[#This Row],[Sessions - Total]])</f>
        <v>0.75</v>
      </c>
    </row>
    <row r="480" spans="1:8" x14ac:dyDescent="0.3">
      <c r="A480" s="2">
        <v>45911</v>
      </c>
      <c r="B480" t="s">
        <v>78</v>
      </c>
      <c r="C480">
        <v>6</v>
      </c>
      <c r="D480">
        <v>7</v>
      </c>
      <c r="E480">
        <v>1</v>
      </c>
      <c r="F480">
        <v>24.17</v>
      </c>
      <c r="G480">
        <v>1</v>
      </c>
      <c r="H480" s="1">
        <f xml:space="preserve"> IF(Historical_Sales[[#This Row],[Sessions - Total]]=0,0,Historical_Sales[[#This Row],[Units Ordered]]/Historical_Sales[[#This Row],[Sessions - Total]])</f>
        <v>0.16666666666666666</v>
      </c>
    </row>
    <row r="481" spans="1:8" x14ac:dyDescent="0.3">
      <c r="A481" s="2">
        <v>45911</v>
      </c>
      <c r="B481" t="s">
        <v>80</v>
      </c>
      <c r="C481">
        <v>21</v>
      </c>
      <c r="D481">
        <v>34</v>
      </c>
      <c r="E481">
        <v>17</v>
      </c>
      <c r="F481">
        <v>573.24</v>
      </c>
      <c r="G481">
        <v>7</v>
      </c>
      <c r="H481" s="1">
        <f xml:space="preserve"> IF(Historical_Sales[[#This Row],[Sessions - Total]]=0,0,Historical_Sales[[#This Row],[Units Ordered]]/Historical_Sales[[#This Row],[Sessions - Total]])</f>
        <v>0.80952380952380953</v>
      </c>
    </row>
    <row r="482" spans="1:8" x14ac:dyDescent="0.3">
      <c r="A482" s="2">
        <v>45911</v>
      </c>
      <c r="B482" t="s">
        <v>82</v>
      </c>
      <c r="C482">
        <v>5</v>
      </c>
      <c r="D482">
        <v>6</v>
      </c>
      <c r="E482">
        <v>1</v>
      </c>
      <c r="F482">
        <v>33.619999999999997</v>
      </c>
      <c r="G482">
        <v>1</v>
      </c>
      <c r="H482" s="1">
        <f xml:space="preserve"> IF(Historical_Sales[[#This Row],[Sessions - Total]]=0,0,Historical_Sales[[#This Row],[Units Ordered]]/Historical_Sales[[#This Row],[Sessions - Total]])</f>
        <v>0.2</v>
      </c>
    </row>
    <row r="483" spans="1:8" x14ac:dyDescent="0.3">
      <c r="A483" s="2">
        <v>45911</v>
      </c>
      <c r="B483" t="s">
        <v>84</v>
      </c>
      <c r="C483">
        <v>59</v>
      </c>
      <c r="D483">
        <v>83</v>
      </c>
      <c r="E483">
        <v>12</v>
      </c>
      <c r="F483">
        <v>385.78</v>
      </c>
      <c r="G483">
        <v>11</v>
      </c>
      <c r="H483" s="1">
        <f xml:space="preserve"> IF(Historical_Sales[[#This Row],[Sessions - Total]]=0,0,Historical_Sales[[#This Row],[Units Ordered]]/Historical_Sales[[#This Row],[Sessions - Total]])</f>
        <v>0.20338983050847459</v>
      </c>
    </row>
    <row r="484" spans="1:8" x14ac:dyDescent="0.3">
      <c r="A484" s="2">
        <v>45911</v>
      </c>
      <c r="B484" t="s">
        <v>86</v>
      </c>
      <c r="C484">
        <v>3</v>
      </c>
      <c r="D484">
        <v>3</v>
      </c>
      <c r="E484">
        <v>3</v>
      </c>
      <c r="F484">
        <v>107.42</v>
      </c>
      <c r="G484">
        <v>3</v>
      </c>
      <c r="H484" s="1">
        <f xml:space="preserve"> IF(Historical_Sales[[#This Row],[Sessions - Total]]=0,0,Historical_Sales[[#This Row],[Units Ordered]]/Historical_Sales[[#This Row],[Sessions - Total]])</f>
        <v>1</v>
      </c>
    </row>
    <row r="485" spans="1:8" x14ac:dyDescent="0.3">
      <c r="A485" s="2">
        <v>45911</v>
      </c>
      <c r="B485" t="s">
        <v>88</v>
      </c>
      <c r="C485">
        <v>32</v>
      </c>
      <c r="D485">
        <v>40</v>
      </c>
      <c r="E485">
        <v>18</v>
      </c>
      <c r="F485">
        <v>545.73</v>
      </c>
      <c r="G485">
        <v>7</v>
      </c>
      <c r="H485" s="1">
        <f xml:space="preserve"> IF(Historical_Sales[[#This Row],[Sessions - Total]]=0,0,Historical_Sales[[#This Row],[Units Ordered]]/Historical_Sales[[#This Row],[Sessions - Total]])</f>
        <v>0.5625</v>
      </c>
    </row>
    <row r="486" spans="1:8" x14ac:dyDescent="0.3">
      <c r="A486" s="2">
        <v>45911</v>
      </c>
      <c r="B486" t="s">
        <v>90</v>
      </c>
      <c r="C486">
        <v>9</v>
      </c>
      <c r="D486">
        <v>9</v>
      </c>
      <c r="E486">
        <v>3</v>
      </c>
      <c r="F486">
        <v>68.31</v>
      </c>
      <c r="G486">
        <v>1</v>
      </c>
      <c r="H486" s="1">
        <f xml:space="preserve"> IF(Historical_Sales[[#This Row],[Sessions - Total]]=0,0,Historical_Sales[[#This Row],[Units Ordered]]/Historical_Sales[[#This Row],[Sessions - Total]])</f>
        <v>0.33333333333333331</v>
      </c>
    </row>
    <row r="487" spans="1:8" x14ac:dyDescent="0.3">
      <c r="A487" s="2">
        <v>45911</v>
      </c>
      <c r="B487" t="s">
        <v>92</v>
      </c>
      <c r="C487">
        <v>21</v>
      </c>
      <c r="D487">
        <v>38</v>
      </c>
      <c r="E487">
        <v>35</v>
      </c>
      <c r="F487">
        <v>832.58</v>
      </c>
      <c r="G487">
        <v>12</v>
      </c>
      <c r="H487" s="1">
        <f xml:space="preserve"> IF(Historical_Sales[[#This Row],[Sessions - Total]]=0,0,Historical_Sales[[#This Row],[Units Ordered]]/Historical_Sales[[#This Row],[Sessions - Total]])</f>
        <v>1.6666666666666667</v>
      </c>
    </row>
    <row r="488" spans="1:8" x14ac:dyDescent="0.3">
      <c r="A488" s="2">
        <v>45911</v>
      </c>
      <c r="B488" t="s">
        <v>94</v>
      </c>
      <c r="C488">
        <v>29</v>
      </c>
      <c r="D488">
        <v>39</v>
      </c>
      <c r="E488">
        <v>19</v>
      </c>
      <c r="F488">
        <v>1490.97</v>
      </c>
      <c r="G488">
        <v>16</v>
      </c>
      <c r="H488" s="1">
        <f xml:space="preserve"> IF(Historical_Sales[[#This Row],[Sessions - Total]]=0,0,Historical_Sales[[#This Row],[Units Ordered]]/Historical_Sales[[#This Row],[Sessions - Total]])</f>
        <v>0.65517241379310343</v>
      </c>
    </row>
    <row r="489" spans="1:8" x14ac:dyDescent="0.3">
      <c r="A489" s="2">
        <v>45911</v>
      </c>
      <c r="B489" t="s">
        <v>96</v>
      </c>
      <c r="C489">
        <v>25</v>
      </c>
      <c r="D489">
        <v>28</v>
      </c>
      <c r="E489">
        <v>30</v>
      </c>
      <c r="F489">
        <v>2176.9699999999998</v>
      </c>
      <c r="G489">
        <v>10</v>
      </c>
      <c r="H489" s="1">
        <f xml:space="preserve"> IF(Historical_Sales[[#This Row],[Sessions - Total]]=0,0,Historical_Sales[[#This Row],[Units Ordered]]/Historical_Sales[[#This Row],[Sessions - Total]])</f>
        <v>1.2</v>
      </c>
    </row>
    <row r="490" spans="1:8" x14ac:dyDescent="0.3">
      <c r="A490" s="2">
        <v>45911</v>
      </c>
      <c r="B490" t="s">
        <v>98</v>
      </c>
      <c r="C490">
        <v>12</v>
      </c>
      <c r="D490">
        <v>12</v>
      </c>
      <c r="E490">
        <v>1</v>
      </c>
      <c r="F490">
        <v>13.34</v>
      </c>
      <c r="G490">
        <v>1</v>
      </c>
      <c r="H490" s="1">
        <f xml:space="preserve"> IF(Historical_Sales[[#This Row],[Sessions - Total]]=0,0,Historical_Sales[[#This Row],[Units Ordered]]/Historical_Sales[[#This Row],[Sessions - Total]])</f>
        <v>8.3333333333333329E-2</v>
      </c>
    </row>
    <row r="491" spans="1:8" x14ac:dyDescent="0.3">
      <c r="A491" s="2">
        <v>45911</v>
      </c>
      <c r="B491" t="s">
        <v>100</v>
      </c>
      <c r="C491">
        <v>12</v>
      </c>
      <c r="D491">
        <v>14</v>
      </c>
      <c r="E491">
        <v>1</v>
      </c>
      <c r="F491">
        <v>11.39</v>
      </c>
      <c r="G491">
        <v>1</v>
      </c>
      <c r="H491" s="1">
        <f xml:space="preserve"> IF(Historical_Sales[[#This Row],[Sessions - Total]]=0,0,Historical_Sales[[#This Row],[Units Ordered]]/Historical_Sales[[#This Row],[Sessions - Total]])</f>
        <v>8.3333333333333329E-2</v>
      </c>
    </row>
    <row r="492" spans="1:8" x14ac:dyDescent="0.3">
      <c r="A492" s="2">
        <v>45911</v>
      </c>
      <c r="B492" t="s">
        <v>102</v>
      </c>
      <c r="C492">
        <v>16</v>
      </c>
      <c r="D492">
        <v>17</v>
      </c>
      <c r="E492">
        <v>9</v>
      </c>
      <c r="F492">
        <v>312.27</v>
      </c>
      <c r="G492">
        <v>3</v>
      </c>
      <c r="H492" s="1">
        <f xml:space="preserve"> IF(Historical_Sales[[#This Row],[Sessions - Total]]=0,0,Historical_Sales[[#This Row],[Units Ordered]]/Historical_Sales[[#This Row],[Sessions - Total]])</f>
        <v>0.5625</v>
      </c>
    </row>
    <row r="493" spans="1:8" x14ac:dyDescent="0.3">
      <c r="A493" s="2">
        <v>45911</v>
      </c>
      <c r="B493" t="s">
        <v>104</v>
      </c>
      <c r="C493">
        <v>10</v>
      </c>
      <c r="D493">
        <v>17</v>
      </c>
      <c r="E493">
        <v>7</v>
      </c>
      <c r="F493">
        <v>195.25</v>
      </c>
      <c r="G493">
        <v>4</v>
      </c>
      <c r="H493" s="1">
        <f xml:space="preserve"> IF(Historical_Sales[[#This Row],[Sessions - Total]]=0,0,Historical_Sales[[#This Row],[Units Ordered]]/Historical_Sales[[#This Row],[Sessions - Total]])</f>
        <v>0.7</v>
      </c>
    </row>
    <row r="494" spans="1:8" x14ac:dyDescent="0.3">
      <c r="A494" s="2">
        <v>45911</v>
      </c>
      <c r="B494" t="s">
        <v>106</v>
      </c>
      <c r="C494">
        <v>7</v>
      </c>
      <c r="D494">
        <v>16</v>
      </c>
      <c r="E494">
        <v>2</v>
      </c>
      <c r="F494">
        <v>185.41</v>
      </c>
      <c r="G494">
        <v>2</v>
      </c>
      <c r="H494" s="1">
        <f xml:space="preserve"> IF(Historical_Sales[[#This Row],[Sessions - Total]]=0,0,Historical_Sales[[#This Row],[Units Ordered]]/Historical_Sales[[#This Row],[Sessions - Total]])</f>
        <v>0.2857142857142857</v>
      </c>
    </row>
    <row r="495" spans="1:8" x14ac:dyDescent="0.3">
      <c r="A495" s="2">
        <v>45911</v>
      </c>
      <c r="B495" t="s">
        <v>108</v>
      </c>
      <c r="C495">
        <v>12</v>
      </c>
      <c r="D495">
        <v>15</v>
      </c>
      <c r="E495">
        <v>1</v>
      </c>
      <c r="F495">
        <v>104.4</v>
      </c>
      <c r="G495">
        <v>1</v>
      </c>
      <c r="H495" s="1">
        <f xml:space="preserve"> IF(Historical_Sales[[#This Row],[Sessions - Total]]=0,0,Historical_Sales[[#This Row],[Units Ordered]]/Historical_Sales[[#This Row],[Sessions - Total]])</f>
        <v>8.3333333333333329E-2</v>
      </c>
    </row>
    <row r="496" spans="1:8" x14ac:dyDescent="0.3">
      <c r="A496" s="2">
        <v>45911</v>
      </c>
      <c r="B496" t="s">
        <v>110</v>
      </c>
      <c r="C496">
        <v>25</v>
      </c>
      <c r="D496">
        <v>35</v>
      </c>
      <c r="E496">
        <v>4</v>
      </c>
      <c r="F496">
        <v>127.11</v>
      </c>
      <c r="G496">
        <v>3</v>
      </c>
      <c r="H496" s="1">
        <f xml:space="preserve"> IF(Historical_Sales[[#This Row],[Sessions - Total]]=0,0,Historical_Sales[[#This Row],[Units Ordered]]/Historical_Sales[[#This Row],[Sessions - Total]])</f>
        <v>0.16</v>
      </c>
    </row>
    <row r="497" spans="1:8" x14ac:dyDescent="0.3">
      <c r="A497" s="2">
        <v>45911</v>
      </c>
      <c r="B497" t="s">
        <v>112</v>
      </c>
      <c r="C497">
        <v>18</v>
      </c>
      <c r="D497">
        <v>24</v>
      </c>
      <c r="E497">
        <v>2</v>
      </c>
      <c r="F497">
        <v>63.33</v>
      </c>
      <c r="G497">
        <v>2</v>
      </c>
      <c r="H497" s="1">
        <f xml:space="preserve"> IF(Historical_Sales[[#This Row],[Sessions - Total]]=0,0,Historical_Sales[[#This Row],[Units Ordered]]/Historical_Sales[[#This Row],[Sessions - Total]])</f>
        <v>0.1111111111111111</v>
      </c>
    </row>
    <row r="498" spans="1:8" x14ac:dyDescent="0.3">
      <c r="A498" s="2">
        <v>45912</v>
      </c>
      <c r="B498" t="s">
        <v>11</v>
      </c>
      <c r="C498">
        <v>17</v>
      </c>
      <c r="D498">
        <v>19</v>
      </c>
      <c r="E498">
        <v>4</v>
      </c>
      <c r="F498">
        <v>183.98</v>
      </c>
      <c r="G498">
        <v>3</v>
      </c>
      <c r="H498" s="1">
        <f xml:space="preserve"> IF(Historical_Sales[[#This Row],[Sessions - Total]]=0,0,Historical_Sales[[#This Row],[Units Ordered]]/Historical_Sales[[#This Row],[Sessions - Total]])</f>
        <v>0.23529411764705882</v>
      </c>
    </row>
    <row r="499" spans="1:8" x14ac:dyDescent="0.3">
      <c r="A499" s="2">
        <v>45912</v>
      </c>
      <c r="B499" t="s">
        <v>15</v>
      </c>
      <c r="C499">
        <v>12</v>
      </c>
      <c r="D499">
        <v>22</v>
      </c>
      <c r="E499">
        <v>2</v>
      </c>
      <c r="F499">
        <v>67.73</v>
      </c>
      <c r="G499">
        <v>1</v>
      </c>
      <c r="H499" s="1">
        <f xml:space="preserve"> IF(Historical_Sales[[#This Row],[Sessions - Total]]=0,0,Historical_Sales[[#This Row],[Units Ordered]]/Historical_Sales[[#This Row],[Sessions - Total]])</f>
        <v>0.16666666666666666</v>
      </c>
    </row>
    <row r="500" spans="1:8" x14ac:dyDescent="0.3">
      <c r="A500" s="2">
        <v>45912</v>
      </c>
      <c r="B500" t="s">
        <v>17</v>
      </c>
      <c r="C500">
        <v>5</v>
      </c>
      <c r="D500">
        <v>19</v>
      </c>
      <c r="E500">
        <v>2</v>
      </c>
      <c r="F500">
        <v>73.25</v>
      </c>
      <c r="G500">
        <v>1</v>
      </c>
      <c r="H500" s="1">
        <f xml:space="preserve"> IF(Historical_Sales[[#This Row],[Sessions - Total]]=0,0,Historical_Sales[[#This Row],[Units Ordered]]/Historical_Sales[[#This Row],[Sessions - Total]])</f>
        <v>0.4</v>
      </c>
    </row>
    <row r="501" spans="1:8" x14ac:dyDescent="0.3">
      <c r="A501" s="2">
        <v>45912</v>
      </c>
      <c r="B501" t="s">
        <v>19</v>
      </c>
      <c r="C501">
        <v>4</v>
      </c>
      <c r="D501">
        <v>8</v>
      </c>
      <c r="E501">
        <v>2</v>
      </c>
      <c r="F501">
        <v>69.31</v>
      </c>
      <c r="G501">
        <v>1</v>
      </c>
      <c r="H501" s="1">
        <f xml:space="preserve"> IF(Historical_Sales[[#This Row],[Sessions - Total]]=0,0,Historical_Sales[[#This Row],[Units Ordered]]/Historical_Sales[[#This Row],[Sessions - Total]])</f>
        <v>0.5</v>
      </c>
    </row>
    <row r="502" spans="1:8" x14ac:dyDescent="0.3">
      <c r="A502" s="2">
        <v>45912</v>
      </c>
      <c r="B502" t="s">
        <v>24</v>
      </c>
      <c r="C502">
        <v>3</v>
      </c>
      <c r="D502">
        <v>3</v>
      </c>
      <c r="E502">
        <v>1</v>
      </c>
      <c r="F502">
        <v>18.41</v>
      </c>
      <c r="G502">
        <v>1</v>
      </c>
      <c r="H502" s="1">
        <f xml:space="preserve"> IF(Historical_Sales[[#This Row],[Sessions - Total]]=0,0,Historical_Sales[[#This Row],[Units Ordered]]/Historical_Sales[[#This Row],[Sessions - Total]])</f>
        <v>0.33333333333333331</v>
      </c>
    </row>
    <row r="503" spans="1:8" x14ac:dyDescent="0.3">
      <c r="A503" s="2">
        <v>45912</v>
      </c>
      <c r="B503" t="s">
        <v>26</v>
      </c>
      <c r="C503">
        <v>16</v>
      </c>
      <c r="D503">
        <v>19</v>
      </c>
      <c r="E503">
        <v>2</v>
      </c>
      <c r="F503">
        <v>77.8</v>
      </c>
      <c r="G503">
        <v>2</v>
      </c>
      <c r="H503" s="1">
        <f xml:space="preserve"> IF(Historical_Sales[[#This Row],[Sessions - Total]]=0,0,Historical_Sales[[#This Row],[Units Ordered]]/Historical_Sales[[#This Row],[Sessions - Total]])</f>
        <v>0.125</v>
      </c>
    </row>
    <row r="504" spans="1:8" x14ac:dyDescent="0.3">
      <c r="A504" s="2">
        <v>45912</v>
      </c>
      <c r="B504" t="s">
        <v>30</v>
      </c>
      <c r="C504">
        <v>18</v>
      </c>
      <c r="D504">
        <v>19</v>
      </c>
      <c r="E504">
        <v>2</v>
      </c>
      <c r="F504">
        <v>39.049999999999997</v>
      </c>
      <c r="G504">
        <v>2</v>
      </c>
      <c r="H504" s="1">
        <f xml:space="preserve"> IF(Historical_Sales[[#This Row],[Sessions - Total]]=0,0,Historical_Sales[[#This Row],[Units Ordered]]/Historical_Sales[[#This Row],[Sessions - Total]])</f>
        <v>0.1111111111111111</v>
      </c>
    </row>
    <row r="505" spans="1:8" x14ac:dyDescent="0.3">
      <c r="A505" s="2">
        <v>45912</v>
      </c>
      <c r="B505" t="s">
        <v>32</v>
      </c>
      <c r="C505">
        <v>18</v>
      </c>
      <c r="D505">
        <v>19</v>
      </c>
      <c r="E505">
        <v>5</v>
      </c>
      <c r="F505">
        <v>99.92</v>
      </c>
      <c r="G505">
        <v>2</v>
      </c>
      <c r="H505" s="1">
        <f xml:space="preserve"> IF(Historical_Sales[[#This Row],[Sessions - Total]]=0,0,Historical_Sales[[#This Row],[Units Ordered]]/Historical_Sales[[#This Row],[Sessions - Total]])</f>
        <v>0.27777777777777779</v>
      </c>
    </row>
    <row r="506" spans="1:8" x14ac:dyDescent="0.3">
      <c r="A506" s="2">
        <v>45912</v>
      </c>
      <c r="B506" t="s">
        <v>34</v>
      </c>
      <c r="C506">
        <v>13</v>
      </c>
      <c r="D506">
        <v>14</v>
      </c>
      <c r="E506">
        <v>1</v>
      </c>
      <c r="F506">
        <v>17.21</v>
      </c>
      <c r="G506">
        <v>1</v>
      </c>
      <c r="H506" s="1">
        <f xml:space="preserve"> IF(Historical_Sales[[#This Row],[Sessions - Total]]=0,0,Historical_Sales[[#This Row],[Units Ordered]]/Historical_Sales[[#This Row],[Sessions - Total]])</f>
        <v>7.6923076923076927E-2</v>
      </c>
    </row>
    <row r="507" spans="1:8" x14ac:dyDescent="0.3">
      <c r="A507" s="2">
        <v>45912</v>
      </c>
      <c r="B507" t="s">
        <v>38</v>
      </c>
      <c r="C507">
        <v>18</v>
      </c>
      <c r="D507">
        <v>20</v>
      </c>
      <c r="E507">
        <v>6</v>
      </c>
      <c r="F507">
        <v>141.76</v>
      </c>
      <c r="G507">
        <v>6</v>
      </c>
      <c r="H507" s="1">
        <f xml:space="preserve"> IF(Historical_Sales[[#This Row],[Sessions - Total]]=0,0,Historical_Sales[[#This Row],[Units Ordered]]/Historical_Sales[[#This Row],[Sessions - Total]])</f>
        <v>0.33333333333333331</v>
      </c>
    </row>
    <row r="508" spans="1:8" x14ac:dyDescent="0.3">
      <c r="A508" s="2">
        <v>45912</v>
      </c>
      <c r="B508" t="s">
        <v>40</v>
      </c>
      <c r="C508">
        <v>29</v>
      </c>
      <c r="D508">
        <v>39</v>
      </c>
      <c r="E508">
        <v>11</v>
      </c>
      <c r="F508">
        <v>322.08</v>
      </c>
      <c r="G508">
        <v>6</v>
      </c>
      <c r="H508" s="1">
        <f xml:space="preserve"> IF(Historical_Sales[[#This Row],[Sessions - Total]]=0,0,Historical_Sales[[#This Row],[Units Ordered]]/Historical_Sales[[#This Row],[Sessions - Total]])</f>
        <v>0.37931034482758619</v>
      </c>
    </row>
    <row r="509" spans="1:8" x14ac:dyDescent="0.3">
      <c r="A509" s="2">
        <v>45912</v>
      </c>
      <c r="B509" t="s">
        <v>42</v>
      </c>
      <c r="C509">
        <v>78</v>
      </c>
      <c r="D509">
        <v>99</v>
      </c>
      <c r="E509">
        <v>24</v>
      </c>
      <c r="F509">
        <v>558.32000000000005</v>
      </c>
      <c r="G509">
        <v>22</v>
      </c>
      <c r="H509" s="1">
        <f xml:space="preserve"> IF(Historical_Sales[[#This Row],[Sessions - Total]]=0,0,Historical_Sales[[#This Row],[Units Ordered]]/Historical_Sales[[#This Row],[Sessions - Total]])</f>
        <v>0.30769230769230771</v>
      </c>
    </row>
    <row r="510" spans="1:8" x14ac:dyDescent="0.3">
      <c r="A510" s="2">
        <v>45912</v>
      </c>
      <c r="B510" t="s">
        <v>46</v>
      </c>
      <c r="C510">
        <v>34</v>
      </c>
      <c r="D510">
        <v>44</v>
      </c>
      <c r="E510">
        <v>7</v>
      </c>
      <c r="F510">
        <v>218.41</v>
      </c>
      <c r="G510">
        <v>7</v>
      </c>
      <c r="H510" s="1">
        <f xml:space="preserve"> IF(Historical_Sales[[#This Row],[Sessions - Total]]=0,0,Historical_Sales[[#This Row],[Units Ordered]]/Historical_Sales[[#This Row],[Sessions - Total]])</f>
        <v>0.20588235294117646</v>
      </c>
    </row>
    <row r="511" spans="1:8" x14ac:dyDescent="0.3">
      <c r="A511" s="2">
        <v>45912</v>
      </c>
      <c r="B511" t="s">
        <v>48</v>
      </c>
      <c r="C511">
        <v>19</v>
      </c>
      <c r="D511">
        <v>27</v>
      </c>
      <c r="E511">
        <v>11</v>
      </c>
      <c r="F511">
        <v>295.70999999999998</v>
      </c>
      <c r="G511">
        <v>7</v>
      </c>
      <c r="H511" s="1">
        <f xml:space="preserve"> IF(Historical_Sales[[#This Row],[Sessions - Total]]=0,0,Historical_Sales[[#This Row],[Units Ordered]]/Historical_Sales[[#This Row],[Sessions - Total]])</f>
        <v>0.57894736842105265</v>
      </c>
    </row>
    <row r="512" spans="1:8" x14ac:dyDescent="0.3">
      <c r="A512" s="2">
        <v>45912</v>
      </c>
      <c r="B512" t="s">
        <v>50</v>
      </c>
      <c r="C512">
        <v>84</v>
      </c>
      <c r="D512">
        <v>125</v>
      </c>
      <c r="E512">
        <v>12</v>
      </c>
      <c r="F512">
        <v>490</v>
      </c>
      <c r="G512">
        <v>11</v>
      </c>
      <c r="H512" s="1">
        <f xml:space="preserve"> IF(Historical_Sales[[#This Row],[Sessions - Total]]=0,0,Historical_Sales[[#This Row],[Units Ordered]]/Historical_Sales[[#This Row],[Sessions - Total]])</f>
        <v>0.14285714285714285</v>
      </c>
    </row>
    <row r="513" spans="1:8" x14ac:dyDescent="0.3">
      <c r="A513" s="2">
        <v>45912</v>
      </c>
      <c r="B513" t="s">
        <v>52</v>
      </c>
      <c r="C513">
        <v>62</v>
      </c>
      <c r="D513">
        <v>88</v>
      </c>
      <c r="E513">
        <v>7</v>
      </c>
      <c r="F513">
        <v>87.27</v>
      </c>
      <c r="G513">
        <v>7</v>
      </c>
      <c r="H513" s="1">
        <f xml:space="preserve"> IF(Historical_Sales[[#This Row],[Sessions - Total]]=0,0,Historical_Sales[[#This Row],[Units Ordered]]/Historical_Sales[[#This Row],[Sessions - Total]])</f>
        <v>0.11290322580645161</v>
      </c>
    </row>
    <row r="514" spans="1:8" x14ac:dyDescent="0.3">
      <c r="A514" s="2">
        <v>45912</v>
      </c>
      <c r="B514" t="s">
        <v>52</v>
      </c>
      <c r="C514">
        <v>3</v>
      </c>
      <c r="D514">
        <v>3</v>
      </c>
      <c r="E514">
        <v>3</v>
      </c>
      <c r="F514">
        <v>48.55</v>
      </c>
      <c r="G514">
        <v>2</v>
      </c>
      <c r="H514" s="1">
        <f xml:space="preserve"> IF(Historical_Sales[[#This Row],[Sessions - Total]]=0,0,Historical_Sales[[#This Row],[Units Ordered]]/Historical_Sales[[#This Row],[Sessions - Total]])</f>
        <v>1</v>
      </c>
    </row>
    <row r="515" spans="1:8" x14ac:dyDescent="0.3">
      <c r="A515" s="2">
        <v>45912</v>
      </c>
      <c r="B515" t="s">
        <v>54</v>
      </c>
      <c r="C515">
        <v>42</v>
      </c>
      <c r="D515">
        <v>54</v>
      </c>
      <c r="E515">
        <v>5</v>
      </c>
      <c r="F515">
        <v>105.51</v>
      </c>
      <c r="G515">
        <v>3</v>
      </c>
      <c r="H515" s="1">
        <f xml:space="preserve"> IF(Historical_Sales[[#This Row],[Sessions - Total]]=0,0,Historical_Sales[[#This Row],[Units Ordered]]/Historical_Sales[[#This Row],[Sessions - Total]])</f>
        <v>0.11904761904761904</v>
      </c>
    </row>
    <row r="516" spans="1:8" x14ac:dyDescent="0.3">
      <c r="A516" s="2">
        <v>45912</v>
      </c>
      <c r="B516" t="s">
        <v>56</v>
      </c>
      <c r="C516">
        <v>19</v>
      </c>
      <c r="D516">
        <v>32</v>
      </c>
      <c r="E516">
        <v>4</v>
      </c>
      <c r="F516">
        <v>90.91</v>
      </c>
      <c r="G516">
        <v>4</v>
      </c>
      <c r="H516" s="1">
        <f xml:space="preserve"> IF(Historical_Sales[[#This Row],[Sessions - Total]]=0,0,Historical_Sales[[#This Row],[Units Ordered]]/Historical_Sales[[#This Row],[Sessions - Total]])</f>
        <v>0.21052631578947367</v>
      </c>
    </row>
    <row r="517" spans="1:8" x14ac:dyDescent="0.3">
      <c r="A517" s="2">
        <v>45912</v>
      </c>
      <c r="B517" t="s">
        <v>58</v>
      </c>
      <c r="C517">
        <v>17</v>
      </c>
      <c r="D517">
        <v>20</v>
      </c>
      <c r="E517">
        <v>4</v>
      </c>
      <c r="F517">
        <v>39.61</v>
      </c>
      <c r="G517">
        <v>4</v>
      </c>
      <c r="H517" s="1">
        <f xml:space="preserve"> IF(Historical_Sales[[#This Row],[Sessions - Total]]=0,0,Historical_Sales[[#This Row],[Units Ordered]]/Historical_Sales[[#This Row],[Sessions - Total]])</f>
        <v>0.23529411764705882</v>
      </c>
    </row>
    <row r="518" spans="1:8" x14ac:dyDescent="0.3">
      <c r="A518" s="2">
        <v>45912</v>
      </c>
      <c r="B518" t="s">
        <v>60</v>
      </c>
      <c r="C518">
        <v>32</v>
      </c>
      <c r="D518">
        <v>42</v>
      </c>
      <c r="E518">
        <v>3</v>
      </c>
      <c r="F518">
        <v>63.14</v>
      </c>
      <c r="G518">
        <v>3</v>
      </c>
      <c r="H518" s="1">
        <f xml:space="preserve"> IF(Historical_Sales[[#This Row],[Sessions - Total]]=0,0,Historical_Sales[[#This Row],[Units Ordered]]/Historical_Sales[[#This Row],[Sessions - Total]])</f>
        <v>9.375E-2</v>
      </c>
    </row>
    <row r="519" spans="1:8" x14ac:dyDescent="0.3">
      <c r="A519" s="2">
        <v>45912</v>
      </c>
      <c r="B519" t="s">
        <v>62</v>
      </c>
      <c r="C519">
        <v>62</v>
      </c>
      <c r="D519">
        <v>80</v>
      </c>
      <c r="E519">
        <v>21</v>
      </c>
      <c r="F519">
        <v>800.01</v>
      </c>
      <c r="G519">
        <v>12</v>
      </c>
      <c r="H519" s="1">
        <f xml:space="preserve"> IF(Historical_Sales[[#This Row],[Sessions - Total]]=0,0,Historical_Sales[[#This Row],[Units Ordered]]/Historical_Sales[[#This Row],[Sessions - Total]])</f>
        <v>0.33870967741935482</v>
      </c>
    </row>
    <row r="520" spans="1:8" x14ac:dyDescent="0.3">
      <c r="A520" s="2">
        <v>45912</v>
      </c>
      <c r="B520" t="s">
        <v>64</v>
      </c>
      <c r="C520">
        <v>22</v>
      </c>
      <c r="D520">
        <v>28</v>
      </c>
      <c r="E520">
        <v>9</v>
      </c>
      <c r="F520">
        <v>272.99</v>
      </c>
      <c r="G520">
        <v>9</v>
      </c>
      <c r="H520" s="1">
        <f xml:space="preserve"> IF(Historical_Sales[[#This Row],[Sessions - Total]]=0,0,Historical_Sales[[#This Row],[Units Ordered]]/Historical_Sales[[#This Row],[Sessions - Total]])</f>
        <v>0.40909090909090912</v>
      </c>
    </row>
    <row r="521" spans="1:8" x14ac:dyDescent="0.3">
      <c r="A521" s="2">
        <v>45912</v>
      </c>
      <c r="B521" t="s">
        <v>66</v>
      </c>
      <c r="C521">
        <v>16</v>
      </c>
      <c r="D521">
        <v>19</v>
      </c>
      <c r="E521">
        <v>12</v>
      </c>
      <c r="F521">
        <v>362.15</v>
      </c>
      <c r="G521">
        <v>7</v>
      </c>
      <c r="H521" s="1">
        <f xml:space="preserve"> IF(Historical_Sales[[#This Row],[Sessions - Total]]=0,0,Historical_Sales[[#This Row],[Units Ordered]]/Historical_Sales[[#This Row],[Sessions - Total]])</f>
        <v>0.75</v>
      </c>
    </row>
    <row r="522" spans="1:8" x14ac:dyDescent="0.3">
      <c r="A522" s="2">
        <v>45912</v>
      </c>
      <c r="B522" t="s">
        <v>68</v>
      </c>
      <c r="C522">
        <v>39</v>
      </c>
      <c r="D522">
        <v>56</v>
      </c>
      <c r="E522">
        <v>14</v>
      </c>
      <c r="F522">
        <v>361.13</v>
      </c>
      <c r="G522">
        <v>12</v>
      </c>
      <c r="H522" s="1">
        <f xml:space="preserve"> IF(Historical_Sales[[#This Row],[Sessions - Total]]=0,0,Historical_Sales[[#This Row],[Units Ordered]]/Historical_Sales[[#This Row],[Sessions - Total]])</f>
        <v>0.35897435897435898</v>
      </c>
    </row>
    <row r="523" spans="1:8" x14ac:dyDescent="0.3">
      <c r="A523" s="2">
        <v>45912</v>
      </c>
      <c r="B523" t="s">
        <v>70</v>
      </c>
      <c r="C523">
        <v>47</v>
      </c>
      <c r="D523">
        <v>61</v>
      </c>
      <c r="E523">
        <v>19</v>
      </c>
      <c r="F523">
        <v>442.62</v>
      </c>
      <c r="G523">
        <v>11</v>
      </c>
      <c r="H523" s="1">
        <f xml:space="preserve"> IF(Historical_Sales[[#This Row],[Sessions - Total]]=0,0,Historical_Sales[[#This Row],[Units Ordered]]/Historical_Sales[[#This Row],[Sessions - Total]])</f>
        <v>0.40425531914893614</v>
      </c>
    </row>
    <row r="524" spans="1:8" x14ac:dyDescent="0.3">
      <c r="A524" s="2">
        <v>45912</v>
      </c>
      <c r="B524" t="s">
        <v>72</v>
      </c>
      <c r="C524">
        <v>19</v>
      </c>
      <c r="D524">
        <v>29</v>
      </c>
      <c r="E524">
        <v>3</v>
      </c>
      <c r="F524">
        <v>109.58</v>
      </c>
      <c r="G524">
        <v>3</v>
      </c>
      <c r="H524" s="1">
        <f xml:space="preserve"> IF(Historical_Sales[[#This Row],[Sessions - Total]]=0,0,Historical_Sales[[#This Row],[Units Ordered]]/Historical_Sales[[#This Row],[Sessions - Total]])</f>
        <v>0.15789473684210525</v>
      </c>
    </row>
    <row r="525" spans="1:8" x14ac:dyDescent="0.3">
      <c r="A525" s="2">
        <v>45912</v>
      </c>
      <c r="B525" t="s">
        <v>74</v>
      </c>
      <c r="C525">
        <v>14</v>
      </c>
      <c r="D525">
        <v>21</v>
      </c>
      <c r="E525">
        <v>9</v>
      </c>
      <c r="F525">
        <v>275.89999999999998</v>
      </c>
      <c r="G525">
        <v>6</v>
      </c>
      <c r="H525" s="1">
        <f xml:space="preserve"> IF(Historical_Sales[[#This Row],[Sessions - Total]]=0,0,Historical_Sales[[#This Row],[Units Ordered]]/Historical_Sales[[#This Row],[Sessions - Total]])</f>
        <v>0.6428571428571429</v>
      </c>
    </row>
    <row r="526" spans="1:8" x14ac:dyDescent="0.3">
      <c r="A526" s="2">
        <v>45912</v>
      </c>
      <c r="B526" t="s">
        <v>76</v>
      </c>
      <c r="C526">
        <v>16</v>
      </c>
      <c r="D526">
        <v>22</v>
      </c>
      <c r="E526">
        <v>7</v>
      </c>
      <c r="F526">
        <v>198.26</v>
      </c>
      <c r="G526">
        <v>4</v>
      </c>
      <c r="H526" s="1">
        <f xml:space="preserve"> IF(Historical_Sales[[#This Row],[Sessions - Total]]=0,0,Historical_Sales[[#This Row],[Units Ordered]]/Historical_Sales[[#This Row],[Sessions - Total]])</f>
        <v>0.4375</v>
      </c>
    </row>
    <row r="527" spans="1:8" x14ac:dyDescent="0.3">
      <c r="A527" s="2">
        <v>45912</v>
      </c>
      <c r="B527" t="s">
        <v>78</v>
      </c>
      <c r="C527">
        <v>9</v>
      </c>
      <c r="D527">
        <v>12</v>
      </c>
      <c r="E527">
        <v>2</v>
      </c>
      <c r="F527">
        <v>58.42</v>
      </c>
      <c r="G527">
        <v>1</v>
      </c>
      <c r="H527" s="1">
        <f xml:space="preserve"> IF(Historical_Sales[[#This Row],[Sessions - Total]]=0,0,Historical_Sales[[#This Row],[Units Ordered]]/Historical_Sales[[#This Row],[Sessions - Total]])</f>
        <v>0.22222222222222221</v>
      </c>
    </row>
    <row r="528" spans="1:8" x14ac:dyDescent="0.3">
      <c r="A528" s="2">
        <v>45912</v>
      </c>
      <c r="B528" t="s">
        <v>80</v>
      </c>
      <c r="C528">
        <v>14</v>
      </c>
      <c r="D528">
        <v>18</v>
      </c>
      <c r="E528">
        <v>7</v>
      </c>
      <c r="F528">
        <v>251.86</v>
      </c>
      <c r="G528">
        <v>6</v>
      </c>
      <c r="H528" s="1">
        <f xml:space="preserve"> IF(Historical_Sales[[#This Row],[Sessions - Total]]=0,0,Historical_Sales[[#This Row],[Units Ordered]]/Historical_Sales[[#This Row],[Sessions - Total]])</f>
        <v>0.5</v>
      </c>
    </row>
    <row r="529" spans="1:8" x14ac:dyDescent="0.3">
      <c r="A529" s="2">
        <v>45912</v>
      </c>
      <c r="B529" t="s">
        <v>82</v>
      </c>
      <c r="C529">
        <v>5</v>
      </c>
      <c r="D529">
        <v>8</v>
      </c>
      <c r="E529">
        <v>2</v>
      </c>
      <c r="F529">
        <v>65.63</v>
      </c>
      <c r="G529">
        <v>2</v>
      </c>
      <c r="H529" s="1">
        <f xml:space="preserve"> IF(Historical_Sales[[#This Row],[Sessions - Total]]=0,0,Historical_Sales[[#This Row],[Units Ordered]]/Historical_Sales[[#This Row],[Sessions - Total]])</f>
        <v>0.4</v>
      </c>
    </row>
    <row r="530" spans="1:8" x14ac:dyDescent="0.3">
      <c r="A530" s="2">
        <v>45912</v>
      </c>
      <c r="B530" t="s">
        <v>84</v>
      </c>
      <c r="C530">
        <v>52</v>
      </c>
      <c r="D530">
        <v>88</v>
      </c>
      <c r="E530">
        <v>10</v>
      </c>
      <c r="F530">
        <v>300.64</v>
      </c>
      <c r="G530">
        <v>10</v>
      </c>
      <c r="H530" s="1">
        <f xml:space="preserve"> IF(Historical_Sales[[#This Row],[Sessions - Total]]=0,0,Historical_Sales[[#This Row],[Units Ordered]]/Historical_Sales[[#This Row],[Sessions - Total]])</f>
        <v>0.19230769230769232</v>
      </c>
    </row>
    <row r="531" spans="1:8" x14ac:dyDescent="0.3">
      <c r="A531" s="2">
        <v>45912</v>
      </c>
      <c r="B531" t="s">
        <v>88</v>
      </c>
      <c r="C531">
        <v>28</v>
      </c>
      <c r="D531">
        <v>42</v>
      </c>
      <c r="E531">
        <v>17</v>
      </c>
      <c r="F531">
        <v>545.85</v>
      </c>
      <c r="G531">
        <v>6</v>
      </c>
      <c r="H531" s="1">
        <f xml:space="preserve"> IF(Historical_Sales[[#This Row],[Sessions - Total]]=0,0,Historical_Sales[[#This Row],[Units Ordered]]/Historical_Sales[[#This Row],[Sessions - Total]])</f>
        <v>0.6071428571428571</v>
      </c>
    </row>
    <row r="532" spans="1:8" x14ac:dyDescent="0.3">
      <c r="A532" s="2">
        <v>45912</v>
      </c>
      <c r="B532" t="s">
        <v>90</v>
      </c>
      <c r="C532">
        <v>4</v>
      </c>
      <c r="D532">
        <v>5</v>
      </c>
      <c r="E532">
        <v>1</v>
      </c>
      <c r="F532">
        <v>22.72</v>
      </c>
      <c r="G532">
        <v>1</v>
      </c>
      <c r="H532" s="1">
        <f xml:space="preserve"> IF(Historical_Sales[[#This Row],[Sessions - Total]]=0,0,Historical_Sales[[#This Row],[Units Ordered]]/Historical_Sales[[#This Row],[Sessions - Total]])</f>
        <v>0.25</v>
      </c>
    </row>
    <row r="533" spans="1:8" x14ac:dyDescent="0.3">
      <c r="A533" s="2">
        <v>45912</v>
      </c>
      <c r="B533" t="s">
        <v>92</v>
      </c>
      <c r="C533">
        <v>18</v>
      </c>
      <c r="D533">
        <v>22</v>
      </c>
      <c r="E533">
        <v>6</v>
      </c>
      <c r="F533">
        <v>152.57</v>
      </c>
      <c r="G533">
        <v>5</v>
      </c>
      <c r="H533" s="1">
        <f xml:space="preserve"> IF(Historical_Sales[[#This Row],[Sessions - Total]]=0,0,Historical_Sales[[#This Row],[Units Ordered]]/Historical_Sales[[#This Row],[Sessions - Total]])</f>
        <v>0.33333333333333331</v>
      </c>
    </row>
    <row r="534" spans="1:8" x14ac:dyDescent="0.3">
      <c r="A534" s="2">
        <v>45912</v>
      </c>
      <c r="B534" t="s">
        <v>94</v>
      </c>
      <c r="C534">
        <v>21</v>
      </c>
      <c r="D534">
        <v>22</v>
      </c>
      <c r="E534">
        <v>13</v>
      </c>
      <c r="F534">
        <v>1022.12</v>
      </c>
      <c r="G534">
        <v>9</v>
      </c>
      <c r="H534" s="1">
        <f xml:space="preserve"> IF(Historical_Sales[[#This Row],[Sessions - Total]]=0,0,Historical_Sales[[#This Row],[Units Ordered]]/Historical_Sales[[#This Row],[Sessions - Total]])</f>
        <v>0.61904761904761907</v>
      </c>
    </row>
    <row r="535" spans="1:8" x14ac:dyDescent="0.3">
      <c r="A535" s="2">
        <v>45912</v>
      </c>
      <c r="B535" t="s">
        <v>96</v>
      </c>
      <c r="C535">
        <v>26</v>
      </c>
      <c r="D535">
        <v>34</v>
      </c>
      <c r="E535">
        <v>15</v>
      </c>
      <c r="F535">
        <v>1084.97</v>
      </c>
      <c r="G535">
        <v>8</v>
      </c>
      <c r="H535" s="1">
        <f xml:space="preserve"> IF(Historical_Sales[[#This Row],[Sessions - Total]]=0,0,Historical_Sales[[#This Row],[Units Ordered]]/Historical_Sales[[#This Row],[Sessions - Total]])</f>
        <v>0.57692307692307687</v>
      </c>
    </row>
    <row r="536" spans="1:8" x14ac:dyDescent="0.3">
      <c r="A536" s="2">
        <v>45912</v>
      </c>
      <c r="B536" t="s">
        <v>100</v>
      </c>
      <c r="C536">
        <v>10</v>
      </c>
      <c r="D536">
        <v>11</v>
      </c>
      <c r="E536">
        <v>1</v>
      </c>
      <c r="F536">
        <v>16.649999999999999</v>
      </c>
      <c r="G536">
        <v>1</v>
      </c>
      <c r="H536" s="1">
        <f xml:space="preserve"> IF(Historical_Sales[[#This Row],[Sessions - Total]]=0,0,Historical_Sales[[#This Row],[Units Ordered]]/Historical_Sales[[#This Row],[Sessions - Total]])</f>
        <v>0.1</v>
      </c>
    </row>
    <row r="537" spans="1:8" x14ac:dyDescent="0.3">
      <c r="A537" s="2">
        <v>45912</v>
      </c>
      <c r="B537" t="s">
        <v>100</v>
      </c>
      <c r="C537">
        <v>1</v>
      </c>
      <c r="D537">
        <v>1</v>
      </c>
      <c r="E537">
        <v>1</v>
      </c>
      <c r="F537">
        <v>14.35</v>
      </c>
      <c r="G537">
        <v>1</v>
      </c>
      <c r="H537" s="1">
        <f xml:space="preserve"> IF(Historical_Sales[[#This Row],[Sessions - Total]]=0,0,Historical_Sales[[#This Row],[Units Ordered]]/Historical_Sales[[#This Row],[Sessions - Total]])</f>
        <v>1</v>
      </c>
    </row>
    <row r="538" spans="1:8" x14ac:dyDescent="0.3">
      <c r="A538" s="2">
        <v>45912</v>
      </c>
      <c r="B538" t="s">
        <v>102</v>
      </c>
      <c r="C538">
        <v>9</v>
      </c>
      <c r="D538">
        <v>9</v>
      </c>
      <c r="E538">
        <v>12</v>
      </c>
      <c r="F538">
        <v>401.49</v>
      </c>
      <c r="G538">
        <v>2</v>
      </c>
      <c r="H538" s="1">
        <f xml:space="preserve"> IF(Historical_Sales[[#This Row],[Sessions - Total]]=0,0,Historical_Sales[[#This Row],[Units Ordered]]/Historical_Sales[[#This Row],[Sessions - Total]])</f>
        <v>1.3333333333333333</v>
      </c>
    </row>
    <row r="539" spans="1:8" x14ac:dyDescent="0.3">
      <c r="A539" s="2">
        <v>45912</v>
      </c>
      <c r="B539" t="s">
        <v>104</v>
      </c>
      <c r="C539">
        <v>3</v>
      </c>
      <c r="D539">
        <v>3</v>
      </c>
      <c r="E539">
        <v>2</v>
      </c>
      <c r="F539">
        <v>49.75</v>
      </c>
      <c r="G539">
        <v>2</v>
      </c>
      <c r="H539" s="1">
        <f xml:space="preserve"> IF(Historical_Sales[[#This Row],[Sessions - Total]]=0,0,Historical_Sales[[#This Row],[Units Ordered]]/Historical_Sales[[#This Row],[Sessions - Total]])</f>
        <v>0.66666666666666663</v>
      </c>
    </row>
    <row r="540" spans="1:8" x14ac:dyDescent="0.3">
      <c r="A540" s="2">
        <v>45912</v>
      </c>
      <c r="B540" t="s">
        <v>106</v>
      </c>
      <c r="C540">
        <v>12</v>
      </c>
      <c r="D540">
        <v>13</v>
      </c>
      <c r="E540">
        <v>2</v>
      </c>
      <c r="F540">
        <v>168.03</v>
      </c>
      <c r="G540">
        <v>2</v>
      </c>
      <c r="H540" s="1">
        <f xml:space="preserve"> IF(Historical_Sales[[#This Row],[Sessions - Total]]=0,0,Historical_Sales[[#This Row],[Units Ordered]]/Historical_Sales[[#This Row],[Sessions - Total]])</f>
        <v>0.16666666666666666</v>
      </c>
    </row>
    <row r="541" spans="1:8" x14ac:dyDescent="0.3">
      <c r="A541" s="2">
        <v>45912</v>
      </c>
      <c r="B541" t="s">
        <v>108</v>
      </c>
      <c r="C541">
        <v>4</v>
      </c>
      <c r="D541">
        <v>4</v>
      </c>
      <c r="E541">
        <v>2</v>
      </c>
      <c r="F541">
        <v>164.74</v>
      </c>
      <c r="G541">
        <v>2</v>
      </c>
      <c r="H541" s="1">
        <f xml:space="preserve"> IF(Historical_Sales[[#This Row],[Sessions - Total]]=0,0,Historical_Sales[[#This Row],[Units Ordered]]/Historical_Sales[[#This Row],[Sessions - Total]])</f>
        <v>0.5</v>
      </c>
    </row>
    <row r="542" spans="1:8" x14ac:dyDescent="0.3">
      <c r="A542" s="2">
        <v>45912</v>
      </c>
      <c r="B542" t="s">
        <v>110</v>
      </c>
      <c r="C542">
        <v>23</v>
      </c>
      <c r="D542">
        <v>31</v>
      </c>
      <c r="E542">
        <v>2</v>
      </c>
      <c r="F542">
        <v>63.62</v>
      </c>
      <c r="G542">
        <v>1</v>
      </c>
      <c r="H542" s="1">
        <f xml:space="preserve"> IF(Historical_Sales[[#This Row],[Sessions - Total]]=0,0,Historical_Sales[[#This Row],[Units Ordered]]/Historical_Sales[[#This Row],[Sessions - Total]])</f>
        <v>8.6956521739130432E-2</v>
      </c>
    </row>
    <row r="543" spans="1:8" x14ac:dyDescent="0.3">
      <c r="A543" s="2">
        <v>45912</v>
      </c>
      <c r="B543" t="s">
        <v>112</v>
      </c>
      <c r="C543">
        <v>18</v>
      </c>
      <c r="D543">
        <v>26</v>
      </c>
      <c r="E543">
        <v>1</v>
      </c>
      <c r="F543">
        <v>26.85</v>
      </c>
      <c r="G543">
        <v>1</v>
      </c>
      <c r="H543" s="1">
        <f xml:space="preserve"> IF(Historical_Sales[[#This Row],[Sessions - Total]]=0,0,Historical_Sales[[#This Row],[Units Ordered]]/Historical_Sales[[#This Row],[Sessions - Total]])</f>
        <v>5.5555555555555552E-2</v>
      </c>
    </row>
    <row r="544" spans="1:8" x14ac:dyDescent="0.3">
      <c r="A544" s="2">
        <v>45913</v>
      </c>
      <c r="B544" t="s">
        <v>11</v>
      </c>
      <c r="C544">
        <v>18</v>
      </c>
      <c r="D544">
        <v>28</v>
      </c>
      <c r="E544">
        <v>8</v>
      </c>
      <c r="F544">
        <v>340.63</v>
      </c>
      <c r="G544">
        <v>7</v>
      </c>
      <c r="H544" s="1">
        <f xml:space="preserve"> IF(Historical_Sales[[#This Row],[Sessions - Total]]=0,0,Historical_Sales[[#This Row],[Units Ordered]]/Historical_Sales[[#This Row],[Sessions - Total]])</f>
        <v>0.44444444444444442</v>
      </c>
    </row>
    <row r="545" spans="1:8" x14ac:dyDescent="0.3">
      <c r="A545" s="2">
        <v>45913</v>
      </c>
      <c r="B545" t="s">
        <v>15</v>
      </c>
      <c r="C545">
        <v>10</v>
      </c>
      <c r="D545">
        <v>19</v>
      </c>
      <c r="E545">
        <v>1</v>
      </c>
      <c r="F545">
        <v>37.01</v>
      </c>
      <c r="G545">
        <v>1</v>
      </c>
      <c r="H545" s="1">
        <f xml:space="preserve"> IF(Historical_Sales[[#This Row],[Sessions - Total]]=0,0,Historical_Sales[[#This Row],[Units Ordered]]/Historical_Sales[[#This Row],[Sessions - Total]])</f>
        <v>0.1</v>
      </c>
    </row>
    <row r="546" spans="1:8" x14ac:dyDescent="0.3">
      <c r="A546" s="2">
        <v>45913</v>
      </c>
      <c r="B546" t="s">
        <v>17</v>
      </c>
      <c r="C546">
        <v>3</v>
      </c>
      <c r="D546">
        <v>5</v>
      </c>
      <c r="E546">
        <v>1</v>
      </c>
      <c r="F546">
        <v>34.75</v>
      </c>
      <c r="G546">
        <v>1</v>
      </c>
      <c r="H546" s="1">
        <f xml:space="preserve"> IF(Historical_Sales[[#This Row],[Sessions - Total]]=0,0,Historical_Sales[[#This Row],[Units Ordered]]/Historical_Sales[[#This Row],[Sessions - Total]])</f>
        <v>0.33333333333333331</v>
      </c>
    </row>
    <row r="547" spans="1:8" x14ac:dyDescent="0.3">
      <c r="A547" s="2">
        <v>45913</v>
      </c>
      <c r="B547" t="s">
        <v>19</v>
      </c>
      <c r="C547">
        <v>1</v>
      </c>
      <c r="D547">
        <v>1</v>
      </c>
      <c r="E547">
        <v>2</v>
      </c>
      <c r="F547">
        <v>67.459999999999994</v>
      </c>
      <c r="G547">
        <v>2</v>
      </c>
      <c r="H547" s="1">
        <f xml:space="preserve"> IF(Historical_Sales[[#This Row],[Sessions - Total]]=0,0,Historical_Sales[[#This Row],[Units Ordered]]/Historical_Sales[[#This Row],[Sessions - Total]])</f>
        <v>2</v>
      </c>
    </row>
    <row r="548" spans="1:8" x14ac:dyDescent="0.3">
      <c r="A548" s="2">
        <v>45913</v>
      </c>
      <c r="B548" t="s">
        <v>30</v>
      </c>
      <c r="C548">
        <v>8</v>
      </c>
      <c r="D548">
        <v>8</v>
      </c>
      <c r="E548">
        <v>1</v>
      </c>
      <c r="F548">
        <v>16.170000000000002</v>
      </c>
      <c r="G548">
        <v>1</v>
      </c>
      <c r="H548" s="1">
        <f xml:space="preserve"> IF(Historical_Sales[[#This Row],[Sessions - Total]]=0,0,Historical_Sales[[#This Row],[Units Ordered]]/Historical_Sales[[#This Row],[Sessions - Total]])</f>
        <v>0.125</v>
      </c>
    </row>
    <row r="549" spans="1:8" x14ac:dyDescent="0.3">
      <c r="A549" s="2">
        <v>45913</v>
      </c>
      <c r="B549" t="s">
        <v>38</v>
      </c>
      <c r="C549">
        <v>18</v>
      </c>
      <c r="D549">
        <v>25</v>
      </c>
      <c r="E549">
        <v>1</v>
      </c>
      <c r="F549">
        <v>26.98</v>
      </c>
      <c r="G549">
        <v>1</v>
      </c>
      <c r="H549" s="1">
        <f xml:space="preserve"> IF(Historical_Sales[[#This Row],[Sessions - Total]]=0,0,Historical_Sales[[#This Row],[Units Ordered]]/Historical_Sales[[#This Row],[Sessions - Total]])</f>
        <v>5.5555555555555552E-2</v>
      </c>
    </row>
    <row r="550" spans="1:8" x14ac:dyDescent="0.3">
      <c r="A550" s="2">
        <v>45913</v>
      </c>
      <c r="B550" t="s">
        <v>40</v>
      </c>
      <c r="C550">
        <v>14</v>
      </c>
      <c r="D550">
        <v>20</v>
      </c>
      <c r="E550">
        <v>10</v>
      </c>
      <c r="F550">
        <v>280.62</v>
      </c>
      <c r="G550">
        <v>7</v>
      </c>
      <c r="H550" s="1">
        <f xml:space="preserve"> IF(Historical_Sales[[#This Row],[Sessions - Total]]=0,0,Historical_Sales[[#This Row],[Units Ordered]]/Historical_Sales[[#This Row],[Sessions - Total]])</f>
        <v>0.7142857142857143</v>
      </c>
    </row>
    <row r="551" spans="1:8" x14ac:dyDescent="0.3">
      <c r="A551" s="2">
        <v>45913</v>
      </c>
      <c r="B551" t="s">
        <v>42</v>
      </c>
      <c r="C551">
        <v>80</v>
      </c>
      <c r="D551">
        <v>107</v>
      </c>
      <c r="E551">
        <v>16</v>
      </c>
      <c r="F551">
        <v>369.31</v>
      </c>
      <c r="G551">
        <v>16</v>
      </c>
      <c r="H551" s="1">
        <f xml:space="preserve"> IF(Historical_Sales[[#This Row],[Sessions - Total]]=0,0,Historical_Sales[[#This Row],[Units Ordered]]/Historical_Sales[[#This Row],[Sessions - Total]])</f>
        <v>0.2</v>
      </c>
    </row>
    <row r="552" spans="1:8" x14ac:dyDescent="0.3">
      <c r="A552" s="2">
        <v>45913</v>
      </c>
      <c r="B552" t="s">
        <v>44</v>
      </c>
      <c r="C552">
        <v>14</v>
      </c>
      <c r="D552">
        <v>14</v>
      </c>
      <c r="E552">
        <v>3</v>
      </c>
      <c r="F552">
        <v>72.92</v>
      </c>
      <c r="G552">
        <v>3</v>
      </c>
      <c r="H552" s="1">
        <f xml:space="preserve"> IF(Historical_Sales[[#This Row],[Sessions - Total]]=0,0,Historical_Sales[[#This Row],[Units Ordered]]/Historical_Sales[[#This Row],[Sessions - Total]])</f>
        <v>0.21428571428571427</v>
      </c>
    </row>
    <row r="553" spans="1:8" x14ac:dyDescent="0.3">
      <c r="A553" s="2">
        <v>45913</v>
      </c>
      <c r="B553" t="s">
        <v>46</v>
      </c>
      <c r="C553">
        <v>23</v>
      </c>
      <c r="D553">
        <v>30</v>
      </c>
      <c r="E553">
        <v>2</v>
      </c>
      <c r="F553">
        <v>56.98</v>
      </c>
      <c r="G553">
        <v>2</v>
      </c>
      <c r="H553" s="1">
        <f xml:space="preserve"> IF(Historical_Sales[[#This Row],[Sessions - Total]]=0,0,Historical_Sales[[#This Row],[Units Ordered]]/Historical_Sales[[#This Row],[Sessions - Total]])</f>
        <v>8.6956521739130432E-2</v>
      </c>
    </row>
    <row r="554" spans="1:8" x14ac:dyDescent="0.3">
      <c r="A554" s="2">
        <v>45913</v>
      </c>
      <c r="B554" t="s">
        <v>50</v>
      </c>
      <c r="C554">
        <v>74</v>
      </c>
      <c r="D554">
        <v>107</v>
      </c>
      <c r="E554">
        <v>17</v>
      </c>
      <c r="F554">
        <v>656.94</v>
      </c>
      <c r="G554">
        <v>16</v>
      </c>
      <c r="H554" s="1">
        <f xml:space="preserve"> IF(Historical_Sales[[#This Row],[Sessions - Total]]=0,0,Historical_Sales[[#This Row],[Units Ordered]]/Historical_Sales[[#This Row],[Sessions - Total]])</f>
        <v>0.22972972972972974</v>
      </c>
    </row>
    <row r="555" spans="1:8" x14ac:dyDescent="0.3">
      <c r="A555" s="2">
        <v>45913</v>
      </c>
      <c r="B555" t="s">
        <v>50</v>
      </c>
      <c r="C555">
        <v>8</v>
      </c>
      <c r="D555">
        <v>10</v>
      </c>
      <c r="E555">
        <v>3</v>
      </c>
      <c r="F555">
        <v>136.85</v>
      </c>
      <c r="G555">
        <v>1</v>
      </c>
      <c r="H555" s="1">
        <f xml:space="preserve"> IF(Historical_Sales[[#This Row],[Sessions - Total]]=0,0,Historical_Sales[[#This Row],[Units Ordered]]/Historical_Sales[[#This Row],[Sessions - Total]])</f>
        <v>0.375</v>
      </c>
    </row>
    <row r="556" spans="1:8" x14ac:dyDescent="0.3">
      <c r="A556" s="2">
        <v>45913</v>
      </c>
      <c r="B556" t="s">
        <v>52</v>
      </c>
      <c r="C556">
        <v>36</v>
      </c>
      <c r="D556">
        <v>47</v>
      </c>
      <c r="E556">
        <v>10</v>
      </c>
      <c r="F556">
        <v>133.19</v>
      </c>
      <c r="G556">
        <v>8</v>
      </c>
      <c r="H556" s="1">
        <f xml:space="preserve"> IF(Historical_Sales[[#This Row],[Sessions - Total]]=0,0,Historical_Sales[[#This Row],[Units Ordered]]/Historical_Sales[[#This Row],[Sessions - Total]])</f>
        <v>0.27777777777777779</v>
      </c>
    </row>
    <row r="557" spans="1:8" x14ac:dyDescent="0.3">
      <c r="A557" s="2">
        <v>45913</v>
      </c>
      <c r="B557" t="s">
        <v>52</v>
      </c>
      <c r="C557">
        <v>4</v>
      </c>
      <c r="D557">
        <v>5</v>
      </c>
      <c r="E557">
        <v>1</v>
      </c>
      <c r="F557">
        <v>18.8</v>
      </c>
      <c r="G557">
        <v>1</v>
      </c>
      <c r="H557" s="1">
        <f xml:space="preserve"> IF(Historical_Sales[[#This Row],[Sessions - Total]]=0,0,Historical_Sales[[#This Row],[Units Ordered]]/Historical_Sales[[#This Row],[Sessions - Total]])</f>
        <v>0.25</v>
      </c>
    </row>
    <row r="558" spans="1:8" x14ac:dyDescent="0.3">
      <c r="A558" s="2">
        <v>45913</v>
      </c>
      <c r="B558" t="s">
        <v>56</v>
      </c>
      <c r="C558">
        <v>14</v>
      </c>
      <c r="D558">
        <v>21</v>
      </c>
      <c r="E558">
        <v>6</v>
      </c>
      <c r="F558">
        <v>131.65</v>
      </c>
      <c r="G558">
        <v>6</v>
      </c>
      <c r="H558" s="1">
        <f xml:space="preserve"> IF(Historical_Sales[[#This Row],[Sessions - Total]]=0,0,Historical_Sales[[#This Row],[Units Ordered]]/Historical_Sales[[#This Row],[Sessions - Total]])</f>
        <v>0.42857142857142855</v>
      </c>
    </row>
    <row r="559" spans="1:8" x14ac:dyDescent="0.3">
      <c r="A559" s="2">
        <v>45913</v>
      </c>
      <c r="B559" t="s">
        <v>58</v>
      </c>
      <c r="C559">
        <v>16</v>
      </c>
      <c r="D559">
        <v>26</v>
      </c>
      <c r="E559">
        <v>5</v>
      </c>
      <c r="F559">
        <v>50.48</v>
      </c>
      <c r="G559">
        <v>3</v>
      </c>
      <c r="H559" s="1">
        <f xml:space="preserve"> IF(Historical_Sales[[#This Row],[Sessions - Total]]=0,0,Historical_Sales[[#This Row],[Units Ordered]]/Historical_Sales[[#This Row],[Sessions - Total]])</f>
        <v>0.3125</v>
      </c>
    </row>
    <row r="560" spans="1:8" x14ac:dyDescent="0.3">
      <c r="A560" s="2">
        <v>45913</v>
      </c>
      <c r="B560" t="s">
        <v>60</v>
      </c>
      <c r="C560">
        <v>14</v>
      </c>
      <c r="D560">
        <v>23</v>
      </c>
      <c r="E560">
        <v>3</v>
      </c>
      <c r="F560">
        <v>59.67</v>
      </c>
      <c r="G560">
        <v>3</v>
      </c>
      <c r="H560" s="1">
        <f xml:space="preserve"> IF(Historical_Sales[[#This Row],[Sessions - Total]]=0,0,Historical_Sales[[#This Row],[Units Ordered]]/Historical_Sales[[#This Row],[Sessions - Total]])</f>
        <v>0.21428571428571427</v>
      </c>
    </row>
    <row r="561" spans="1:8" x14ac:dyDescent="0.3">
      <c r="A561" s="2">
        <v>45913</v>
      </c>
      <c r="B561" t="s">
        <v>62</v>
      </c>
      <c r="C561">
        <v>31</v>
      </c>
      <c r="D561">
        <v>40</v>
      </c>
      <c r="E561">
        <v>6</v>
      </c>
      <c r="F561">
        <v>223.61</v>
      </c>
      <c r="G561">
        <v>6</v>
      </c>
      <c r="H561" s="1">
        <f xml:space="preserve"> IF(Historical_Sales[[#This Row],[Sessions - Total]]=0,0,Historical_Sales[[#This Row],[Units Ordered]]/Historical_Sales[[#This Row],[Sessions - Total]])</f>
        <v>0.19354838709677419</v>
      </c>
    </row>
    <row r="562" spans="1:8" x14ac:dyDescent="0.3">
      <c r="A562" s="2">
        <v>45913</v>
      </c>
      <c r="B562" t="s">
        <v>64</v>
      </c>
      <c r="C562">
        <v>8</v>
      </c>
      <c r="D562">
        <v>9</v>
      </c>
      <c r="E562">
        <v>6</v>
      </c>
      <c r="F562">
        <v>188.3</v>
      </c>
      <c r="G562">
        <v>3</v>
      </c>
      <c r="H562" s="1">
        <f xml:space="preserve"> IF(Historical_Sales[[#This Row],[Sessions - Total]]=0,0,Historical_Sales[[#This Row],[Units Ordered]]/Historical_Sales[[#This Row],[Sessions - Total]])</f>
        <v>0.75</v>
      </c>
    </row>
    <row r="563" spans="1:8" x14ac:dyDescent="0.3">
      <c r="A563" s="2">
        <v>45913</v>
      </c>
      <c r="B563" t="s">
        <v>66</v>
      </c>
      <c r="C563">
        <v>6</v>
      </c>
      <c r="D563">
        <v>8</v>
      </c>
      <c r="E563">
        <v>4</v>
      </c>
      <c r="F563">
        <v>117.99</v>
      </c>
      <c r="G563">
        <v>3</v>
      </c>
      <c r="H563" s="1">
        <f xml:space="preserve"> IF(Historical_Sales[[#This Row],[Sessions - Total]]=0,0,Historical_Sales[[#This Row],[Units Ordered]]/Historical_Sales[[#This Row],[Sessions - Total]])</f>
        <v>0.66666666666666663</v>
      </c>
    </row>
    <row r="564" spans="1:8" x14ac:dyDescent="0.3">
      <c r="A564" s="2">
        <v>45913</v>
      </c>
      <c r="B564" t="s">
        <v>68</v>
      </c>
      <c r="C564">
        <v>15</v>
      </c>
      <c r="D564">
        <v>21</v>
      </c>
      <c r="E564">
        <v>10</v>
      </c>
      <c r="F564">
        <v>264.55</v>
      </c>
      <c r="G564">
        <v>7</v>
      </c>
      <c r="H564" s="1">
        <f xml:space="preserve"> IF(Historical_Sales[[#This Row],[Sessions - Total]]=0,0,Historical_Sales[[#This Row],[Units Ordered]]/Historical_Sales[[#This Row],[Sessions - Total]])</f>
        <v>0.66666666666666663</v>
      </c>
    </row>
    <row r="565" spans="1:8" x14ac:dyDescent="0.3">
      <c r="A565" s="2">
        <v>45913</v>
      </c>
      <c r="B565" t="s">
        <v>70</v>
      </c>
      <c r="C565">
        <v>12</v>
      </c>
      <c r="D565">
        <v>12</v>
      </c>
      <c r="E565">
        <v>2</v>
      </c>
      <c r="F565">
        <v>42.54</v>
      </c>
      <c r="G565">
        <v>2</v>
      </c>
      <c r="H565" s="1">
        <f xml:space="preserve"> IF(Historical_Sales[[#This Row],[Sessions - Total]]=0,0,Historical_Sales[[#This Row],[Units Ordered]]/Historical_Sales[[#This Row],[Sessions - Total]])</f>
        <v>0.16666666666666666</v>
      </c>
    </row>
    <row r="566" spans="1:8" x14ac:dyDescent="0.3">
      <c r="A566" s="2">
        <v>45913</v>
      </c>
      <c r="B566" t="s">
        <v>72</v>
      </c>
      <c r="C566">
        <v>11</v>
      </c>
      <c r="D566">
        <v>13</v>
      </c>
      <c r="E566">
        <v>3</v>
      </c>
      <c r="F566">
        <v>123.61</v>
      </c>
      <c r="G566">
        <v>3</v>
      </c>
      <c r="H566" s="1">
        <f xml:space="preserve"> IF(Historical_Sales[[#This Row],[Sessions - Total]]=0,0,Historical_Sales[[#This Row],[Units Ordered]]/Historical_Sales[[#This Row],[Sessions - Total]])</f>
        <v>0.27272727272727271</v>
      </c>
    </row>
    <row r="567" spans="1:8" x14ac:dyDescent="0.3">
      <c r="A567" s="2">
        <v>45913</v>
      </c>
      <c r="B567" t="s">
        <v>74</v>
      </c>
      <c r="C567">
        <v>9</v>
      </c>
      <c r="D567">
        <v>10</v>
      </c>
      <c r="E567">
        <v>2</v>
      </c>
      <c r="F567">
        <v>64.040000000000006</v>
      </c>
      <c r="G567">
        <v>2</v>
      </c>
      <c r="H567" s="1">
        <f xml:space="preserve"> IF(Historical_Sales[[#This Row],[Sessions - Total]]=0,0,Historical_Sales[[#This Row],[Units Ordered]]/Historical_Sales[[#This Row],[Sessions - Total]])</f>
        <v>0.22222222222222221</v>
      </c>
    </row>
    <row r="568" spans="1:8" x14ac:dyDescent="0.3">
      <c r="A568" s="2">
        <v>45913</v>
      </c>
      <c r="B568" t="s">
        <v>76</v>
      </c>
      <c r="C568">
        <v>2</v>
      </c>
      <c r="D568">
        <v>4</v>
      </c>
      <c r="E568">
        <v>1</v>
      </c>
      <c r="F568">
        <v>26.29</v>
      </c>
      <c r="G568">
        <v>1</v>
      </c>
      <c r="H568" s="1">
        <f xml:space="preserve"> IF(Historical_Sales[[#This Row],[Sessions - Total]]=0,0,Historical_Sales[[#This Row],[Units Ordered]]/Historical_Sales[[#This Row],[Sessions - Total]])</f>
        <v>0.5</v>
      </c>
    </row>
    <row r="569" spans="1:8" x14ac:dyDescent="0.3">
      <c r="A569" s="2">
        <v>45913</v>
      </c>
      <c r="B569" t="s">
        <v>80</v>
      </c>
      <c r="C569">
        <v>13</v>
      </c>
      <c r="D569">
        <v>17</v>
      </c>
      <c r="E569">
        <v>15</v>
      </c>
      <c r="F569">
        <v>503.28</v>
      </c>
      <c r="G569">
        <v>7</v>
      </c>
      <c r="H569" s="1">
        <f xml:space="preserve"> IF(Historical_Sales[[#This Row],[Sessions - Total]]=0,0,Historical_Sales[[#This Row],[Units Ordered]]/Historical_Sales[[#This Row],[Sessions - Total]])</f>
        <v>1.1538461538461537</v>
      </c>
    </row>
    <row r="570" spans="1:8" x14ac:dyDescent="0.3">
      <c r="A570" s="2">
        <v>45913</v>
      </c>
      <c r="B570" t="s">
        <v>84</v>
      </c>
      <c r="C570">
        <v>61</v>
      </c>
      <c r="D570">
        <v>86</v>
      </c>
      <c r="E570">
        <v>14</v>
      </c>
      <c r="F570">
        <v>424.1</v>
      </c>
      <c r="G570">
        <v>13</v>
      </c>
      <c r="H570" s="1">
        <f xml:space="preserve"> IF(Historical_Sales[[#This Row],[Sessions - Total]]=0,0,Historical_Sales[[#This Row],[Units Ordered]]/Historical_Sales[[#This Row],[Sessions - Total]])</f>
        <v>0.22950819672131148</v>
      </c>
    </row>
    <row r="571" spans="1:8" x14ac:dyDescent="0.3">
      <c r="A571" s="2">
        <v>45913</v>
      </c>
      <c r="B571" t="s">
        <v>86</v>
      </c>
      <c r="C571">
        <v>7</v>
      </c>
      <c r="D571">
        <v>12</v>
      </c>
      <c r="E571">
        <v>6</v>
      </c>
      <c r="F571">
        <v>194.13</v>
      </c>
      <c r="G571">
        <v>3</v>
      </c>
      <c r="H571" s="1">
        <f xml:space="preserve"> IF(Historical_Sales[[#This Row],[Sessions - Total]]=0,0,Historical_Sales[[#This Row],[Units Ordered]]/Historical_Sales[[#This Row],[Sessions - Total]])</f>
        <v>0.8571428571428571</v>
      </c>
    </row>
    <row r="572" spans="1:8" x14ac:dyDescent="0.3">
      <c r="A572" s="2">
        <v>45913</v>
      </c>
      <c r="B572" t="s">
        <v>88</v>
      </c>
      <c r="C572">
        <v>23</v>
      </c>
      <c r="D572">
        <v>27</v>
      </c>
      <c r="E572">
        <v>21</v>
      </c>
      <c r="F572">
        <v>604.19000000000005</v>
      </c>
      <c r="G572">
        <v>2</v>
      </c>
      <c r="H572" s="1">
        <f xml:space="preserve"> IF(Historical_Sales[[#This Row],[Sessions - Total]]=0,0,Historical_Sales[[#This Row],[Units Ordered]]/Historical_Sales[[#This Row],[Sessions - Total]])</f>
        <v>0.91304347826086951</v>
      </c>
    </row>
    <row r="573" spans="1:8" x14ac:dyDescent="0.3">
      <c r="A573" s="2">
        <v>45913</v>
      </c>
      <c r="B573" t="s">
        <v>90</v>
      </c>
      <c r="C573">
        <v>3</v>
      </c>
      <c r="D573">
        <v>3</v>
      </c>
      <c r="E573">
        <v>4</v>
      </c>
      <c r="F573">
        <v>114.59</v>
      </c>
      <c r="G573">
        <v>1</v>
      </c>
      <c r="H573" s="1">
        <f xml:space="preserve"> IF(Historical_Sales[[#This Row],[Sessions - Total]]=0,0,Historical_Sales[[#This Row],[Units Ordered]]/Historical_Sales[[#This Row],[Sessions - Total]])</f>
        <v>1.3333333333333333</v>
      </c>
    </row>
    <row r="574" spans="1:8" x14ac:dyDescent="0.3">
      <c r="A574" s="2">
        <v>45913</v>
      </c>
      <c r="B574" t="s">
        <v>94</v>
      </c>
      <c r="C574">
        <v>7</v>
      </c>
      <c r="D574">
        <v>12</v>
      </c>
      <c r="E574">
        <v>7</v>
      </c>
      <c r="F574">
        <v>558.22</v>
      </c>
      <c r="G574">
        <v>5</v>
      </c>
      <c r="H574" s="1">
        <f xml:space="preserve"> IF(Historical_Sales[[#This Row],[Sessions - Total]]=0,0,Historical_Sales[[#This Row],[Units Ordered]]/Historical_Sales[[#This Row],[Sessions - Total]])</f>
        <v>1</v>
      </c>
    </row>
    <row r="575" spans="1:8" x14ac:dyDescent="0.3">
      <c r="A575" s="2">
        <v>45913</v>
      </c>
      <c r="B575" t="s">
        <v>96</v>
      </c>
      <c r="C575">
        <v>5</v>
      </c>
      <c r="D575">
        <v>6</v>
      </c>
      <c r="E575">
        <v>1</v>
      </c>
      <c r="F575">
        <v>87.72</v>
      </c>
      <c r="G575">
        <v>1</v>
      </c>
      <c r="H575" s="1">
        <f xml:space="preserve"> IF(Historical_Sales[[#This Row],[Sessions - Total]]=0,0,Historical_Sales[[#This Row],[Units Ordered]]/Historical_Sales[[#This Row],[Sessions - Total]])</f>
        <v>0.2</v>
      </c>
    </row>
    <row r="576" spans="1:8" x14ac:dyDescent="0.3">
      <c r="A576" s="2">
        <v>45913</v>
      </c>
      <c r="B576" t="s">
        <v>98</v>
      </c>
      <c r="C576">
        <v>5</v>
      </c>
      <c r="D576">
        <v>8</v>
      </c>
      <c r="E576">
        <v>1</v>
      </c>
      <c r="F576">
        <v>18.54</v>
      </c>
      <c r="G576">
        <v>1</v>
      </c>
      <c r="H576" s="1">
        <f xml:space="preserve"> IF(Historical_Sales[[#This Row],[Sessions - Total]]=0,0,Historical_Sales[[#This Row],[Units Ordered]]/Historical_Sales[[#This Row],[Sessions - Total]])</f>
        <v>0.2</v>
      </c>
    </row>
    <row r="577" spans="1:8" x14ac:dyDescent="0.3">
      <c r="A577" s="2">
        <v>45913</v>
      </c>
      <c r="B577" t="s">
        <v>100</v>
      </c>
      <c r="C577">
        <v>6</v>
      </c>
      <c r="D577">
        <v>7</v>
      </c>
      <c r="E577">
        <v>1</v>
      </c>
      <c r="F577">
        <v>15.27</v>
      </c>
      <c r="G577">
        <v>1</v>
      </c>
      <c r="H577" s="1">
        <f xml:space="preserve"> IF(Historical_Sales[[#This Row],[Sessions - Total]]=0,0,Historical_Sales[[#This Row],[Units Ordered]]/Historical_Sales[[#This Row],[Sessions - Total]])</f>
        <v>0.16666666666666666</v>
      </c>
    </row>
    <row r="578" spans="1:8" x14ac:dyDescent="0.3">
      <c r="A578" s="2">
        <v>45913</v>
      </c>
      <c r="B578" t="s">
        <v>104</v>
      </c>
      <c r="C578">
        <v>1</v>
      </c>
      <c r="D578">
        <v>1</v>
      </c>
      <c r="E578">
        <v>1</v>
      </c>
      <c r="F578">
        <v>27.56</v>
      </c>
      <c r="G578">
        <v>1</v>
      </c>
      <c r="H578" s="1">
        <f xml:space="preserve"> IF(Historical_Sales[[#This Row],[Sessions - Total]]=0,0,Historical_Sales[[#This Row],[Units Ordered]]/Historical_Sales[[#This Row],[Sessions - Total]])</f>
        <v>1</v>
      </c>
    </row>
    <row r="579" spans="1:8" x14ac:dyDescent="0.3">
      <c r="A579" s="2">
        <v>45913</v>
      </c>
      <c r="B579" t="s">
        <v>106</v>
      </c>
      <c r="C579">
        <v>9</v>
      </c>
      <c r="D579">
        <v>10</v>
      </c>
      <c r="E579">
        <v>2</v>
      </c>
      <c r="F579">
        <v>178.64</v>
      </c>
      <c r="G579">
        <v>2</v>
      </c>
      <c r="H579" s="1">
        <f xml:space="preserve"> IF(Historical_Sales[[#This Row],[Sessions - Total]]=0,0,Historical_Sales[[#This Row],[Units Ordered]]/Historical_Sales[[#This Row],[Sessions - Total]])</f>
        <v>0.22222222222222221</v>
      </c>
    </row>
    <row r="580" spans="1:8" x14ac:dyDescent="0.3">
      <c r="A580" s="2">
        <v>45913</v>
      </c>
      <c r="B580" t="s">
        <v>108</v>
      </c>
      <c r="C580">
        <v>4</v>
      </c>
      <c r="D580">
        <v>5</v>
      </c>
      <c r="E580">
        <v>4</v>
      </c>
      <c r="F580">
        <v>86.69</v>
      </c>
      <c r="G580">
        <v>4</v>
      </c>
      <c r="H580" s="1">
        <f xml:space="preserve"> IF(Historical_Sales[[#This Row],[Sessions - Total]]=0,0,Historical_Sales[[#This Row],[Units Ordered]]/Historical_Sales[[#This Row],[Sessions - Total]])</f>
        <v>1</v>
      </c>
    </row>
    <row r="581" spans="1:8" x14ac:dyDescent="0.3">
      <c r="A581" s="2">
        <v>45913</v>
      </c>
      <c r="B581" t="s">
        <v>112</v>
      </c>
      <c r="C581">
        <v>8</v>
      </c>
      <c r="D581">
        <v>13</v>
      </c>
      <c r="E581">
        <v>7</v>
      </c>
      <c r="F581">
        <v>210.62</v>
      </c>
      <c r="G581">
        <v>3</v>
      </c>
      <c r="H581" s="1">
        <f xml:space="preserve"> IF(Historical_Sales[[#This Row],[Sessions - Total]]=0,0,Historical_Sales[[#This Row],[Units Ordered]]/Historical_Sales[[#This Row],[Sessions - Total]])</f>
        <v>0.875</v>
      </c>
    </row>
    <row r="582" spans="1:8" x14ac:dyDescent="0.3">
      <c r="A582" s="2">
        <v>45914</v>
      </c>
      <c r="B582" t="s">
        <v>11</v>
      </c>
      <c r="C582">
        <v>17</v>
      </c>
      <c r="D582">
        <v>23</v>
      </c>
      <c r="E582">
        <v>8</v>
      </c>
      <c r="F582">
        <v>319.12</v>
      </c>
      <c r="G582">
        <v>6</v>
      </c>
      <c r="H582" s="1">
        <f xml:space="preserve"> IF(Historical_Sales[[#This Row],[Sessions - Total]]=0,0,Historical_Sales[[#This Row],[Units Ordered]]/Historical_Sales[[#This Row],[Sessions - Total]])</f>
        <v>0.47058823529411764</v>
      </c>
    </row>
    <row r="583" spans="1:8" x14ac:dyDescent="0.3">
      <c r="A583" s="2">
        <v>45914</v>
      </c>
      <c r="B583" t="s">
        <v>15</v>
      </c>
      <c r="C583">
        <v>16</v>
      </c>
      <c r="D583">
        <v>17</v>
      </c>
      <c r="E583">
        <v>2</v>
      </c>
      <c r="F583">
        <v>65.180000000000007</v>
      </c>
      <c r="G583">
        <v>1</v>
      </c>
      <c r="H583" s="1">
        <f xml:space="preserve"> IF(Historical_Sales[[#This Row],[Sessions - Total]]=0,0,Historical_Sales[[#This Row],[Units Ordered]]/Historical_Sales[[#This Row],[Sessions - Total]])</f>
        <v>0.125</v>
      </c>
    </row>
    <row r="584" spans="1:8" x14ac:dyDescent="0.3">
      <c r="A584" s="2">
        <v>45914</v>
      </c>
      <c r="B584" t="s">
        <v>17</v>
      </c>
      <c r="C584">
        <v>15</v>
      </c>
      <c r="D584">
        <v>26</v>
      </c>
      <c r="E584">
        <v>7</v>
      </c>
      <c r="F584">
        <v>244.28</v>
      </c>
      <c r="G584">
        <v>3</v>
      </c>
      <c r="H584" s="1">
        <f xml:space="preserve"> IF(Historical_Sales[[#This Row],[Sessions - Total]]=0,0,Historical_Sales[[#This Row],[Units Ordered]]/Historical_Sales[[#This Row],[Sessions - Total]])</f>
        <v>0.46666666666666667</v>
      </c>
    </row>
    <row r="585" spans="1:8" x14ac:dyDescent="0.3">
      <c r="A585" s="2">
        <v>45914</v>
      </c>
      <c r="B585" t="s">
        <v>19</v>
      </c>
      <c r="C585">
        <v>3</v>
      </c>
      <c r="D585">
        <v>3</v>
      </c>
      <c r="E585">
        <v>1</v>
      </c>
      <c r="F585">
        <v>29.07</v>
      </c>
      <c r="G585">
        <v>1</v>
      </c>
      <c r="H585" s="1">
        <f xml:space="preserve"> IF(Historical_Sales[[#This Row],[Sessions - Total]]=0,0,Historical_Sales[[#This Row],[Units Ordered]]/Historical_Sales[[#This Row],[Sessions - Total]])</f>
        <v>0.33333333333333331</v>
      </c>
    </row>
    <row r="586" spans="1:8" x14ac:dyDescent="0.3">
      <c r="A586" s="2">
        <v>45914</v>
      </c>
      <c r="B586" t="s">
        <v>21</v>
      </c>
      <c r="C586">
        <v>9</v>
      </c>
      <c r="D586">
        <v>14</v>
      </c>
      <c r="E586">
        <v>1</v>
      </c>
      <c r="F586">
        <v>21.83</v>
      </c>
      <c r="G586">
        <v>1</v>
      </c>
      <c r="H586" s="1">
        <f xml:space="preserve"> IF(Historical_Sales[[#This Row],[Sessions - Total]]=0,0,Historical_Sales[[#This Row],[Units Ordered]]/Historical_Sales[[#This Row],[Sessions - Total]])</f>
        <v>0.1111111111111111</v>
      </c>
    </row>
    <row r="587" spans="1:8" x14ac:dyDescent="0.3">
      <c r="A587" s="2">
        <v>45914</v>
      </c>
      <c r="B587" t="s">
        <v>26</v>
      </c>
      <c r="C587">
        <v>24</v>
      </c>
      <c r="D587">
        <v>32</v>
      </c>
      <c r="E587">
        <v>4</v>
      </c>
      <c r="F587">
        <v>139.41999999999999</v>
      </c>
      <c r="G587">
        <v>4</v>
      </c>
      <c r="H587" s="1">
        <f xml:space="preserve"> IF(Historical_Sales[[#This Row],[Sessions - Total]]=0,0,Historical_Sales[[#This Row],[Units Ordered]]/Historical_Sales[[#This Row],[Sessions - Total]])</f>
        <v>0.16666666666666666</v>
      </c>
    </row>
    <row r="588" spans="1:8" x14ac:dyDescent="0.3">
      <c r="A588" s="2">
        <v>45914</v>
      </c>
      <c r="B588" t="s">
        <v>30</v>
      </c>
      <c r="C588">
        <v>12</v>
      </c>
      <c r="D588">
        <v>16</v>
      </c>
      <c r="E588">
        <v>2</v>
      </c>
      <c r="F588">
        <v>30.53</v>
      </c>
      <c r="G588">
        <v>2</v>
      </c>
      <c r="H588" s="1">
        <f xml:space="preserve"> IF(Historical_Sales[[#This Row],[Sessions - Total]]=0,0,Historical_Sales[[#This Row],[Units Ordered]]/Historical_Sales[[#This Row],[Sessions - Total]])</f>
        <v>0.16666666666666666</v>
      </c>
    </row>
    <row r="589" spans="1:8" x14ac:dyDescent="0.3">
      <c r="A589" s="2">
        <v>45914</v>
      </c>
      <c r="B589" t="s">
        <v>34</v>
      </c>
      <c r="C589">
        <v>12</v>
      </c>
      <c r="D589">
        <v>14</v>
      </c>
      <c r="E589">
        <v>2</v>
      </c>
      <c r="F589">
        <v>30.85</v>
      </c>
      <c r="G589">
        <v>2</v>
      </c>
      <c r="H589" s="1">
        <f xml:space="preserve"> IF(Historical_Sales[[#This Row],[Sessions - Total]]=0,0,Historical_Sales[[#This Row],[Units Ordered]]/Historical_Sales[[#This Row],[Sessions - Total]])</f>
        <v>0.16666666666666666</v>
      </c>
    </row>
    <row r="590" spans="1:8" x14ac:dyDescent="0.3">
      <c r="A590" s="2">
        <v>45914</v>
      </c>
      <c r="B590" t="s">
        <v>36</v>
      </c>
      <c r="C590">
        <v>6</v>
      </c>
      <c r="D590">
        <v>6</v>
      </c>
      <c r="E590">
        <v>1</v>
      </c>
      <c r="F590">
        <v>21.58</v>
      </c>
      <c r="G590">
        <v>1</v>
      </c>
      <c r="H590" s="1">
        <f xml:space="preserve"> IF(Historical_Sales[[#This Row],[Sessions - Total]]=0,0,Historical_Sales[[#This Row],[Units Ordered]]/Historical_Sales[[#This Row],[Sessions - Total]])</f>
        <v>0.16666666666666666</v>
      </c>
    </row>
    <row r="591" spans="1:8" x14ac:dyDescent="0.3">
      <c r="A591" s="2">
        <v>45914</v>
      </c>
      <c r="B591" t="s">
        <v>38</v>
      </c>
      <c r="C591">
        <v>21</v>
      </c>
      <c r="D591">
        <v>25</v>
      </c>
      <c r="E591">
        <v>3</v>
      </c>
      <c r="F591">
        <v>83.13</v>
      </c>
      <c r="G591">
        <v>2</v>
      </c>
      <c r="H591" s="1">
        <f xml:space="preserve"> IF(Historical_Sales[[#This Row],[Sessions - Total]]=0,0,Historical_Sales[[#This Row],[Units Ordered]]/Historical_Sales[[#This Row],[Sessions - Total]])</f>
        <v>0.14285714285714285</v>
      </c>
    </row>
    <row r="592" spans="1:8" x14ac:dyDescent="0.3">
      <c r="A592" s="2">
        <v>45914</v>
      </c>
      <c r="B592" t="s">
        <v>40</v>
      </c>
      <c r="C592">
        <v>21</v>
      </c>
      <c r="D592">
        <v>27</v>
      </c>
      <c r="E592">
        <v>3</v>
      </c>
      <c r="F592">
        <v>92.39</v>
      </c>
      <c r="G592">
        <v>3</v>
      </c>
      <c r="H592" s="1">
        <f xml:space="preserve"> IF(Historical_Sales[[#This Row],[Sessions - Total]]=0,0,Historical_Sales[[#This Row],[Units Ordered]]/Historical_Sales[[#This Row],[Sessions - Total]])</f>
        <v>0.14285714285714285</v>
      </c>
    </row>
    <row r="593" spans="1:8" x14ac:dyDescent="0.3">
      <c r="A593" s="2">
        <v>45914</v>
      </c>
      <c r="B593" t="s">
        <v>42</v>
      </c>
      <c r="C593">
        <v>68</v>
      </c>
      <c r="D593">
        <v>81</v>
      </c>
      <c r="E593">
        <v>14</v>
      </c>
      <c r="F593">
        <v>317.95</v>
      </c>
      <c r="G593">
        <v>13</v>
      </c>
      <c r="H593" s="1">
        <f xml:space="preserve"> IF(Historical_Sales[[#This Row],[Sessions - Total]]=0,0,Historical_Sales[[#This Row],[Units Ordered]]/Historical_Sales[[#This Row],[Sessions - Total]])</f>
        <v>0.20588235294117646</v>
      </c>
    </row>
    <row r="594" spans="1:8" x14ac:dyDescent="0.3">
      <c r="A594" s="2">
        <v>45914</v>
      </c>
      <c r="B594" t="s">
        <v>44</v>
      </c>
      <c r="C594">
        <v>14</v>
      </c>
      <c r="D594">
        <v>15</v>
      </c>
      <c r="E594">
        <v>1</v>
      </c>
      <c r="F594">
        <v>18.52</v>
      </c>
      <c r="G594">
        <v>1</v>
      </c>
      <c r="H594" s="1">
        <f xml:space="preserve"> IF(Historical_Sales[[#This Row],[Sessions - Total]]=0,0,Historical_Sales[[#This Row],[Units Ordered]]/Historical_Sales[[#This Row],[Sessions - Total]])</f>
        <v>7.1428571428571425E-2</v>
      </c>
    </row>
    <row r="595" spans="1:8" x14ac:dyDescent="0.3">
      <c r="A595" s="2">
        <v>45914</v>
      </c>
      <c r="B595" t="s">
        <v>46</v>
      </c>
      <c r="C595">
        <v>12</v>
      </c>
      <c r="D595">
        <v>13</v>
      </c>
      <c r="E595">
        <v>8</v>
      </c>
      <c r="F595">
        <v>219.27</v>
      </c>
      <c r="G595">
        <v>4</v>
      </c>
      <c r="H595" s="1">
        <f xml:space="preserve"> IF(Historical_Sales[[#This Row],[Sessions - Total]]=0,0,Historical_Sales[[#This Row],[Units Ordered]]/Historical_Sales[[#This Row],[Sessions - Total]])</f>
        <v>0.66666666666666663</v>
      </c>
    </row>
    <row r="596" spans="1:8" x14ac:dyDescent="0.3">
      <c r="A596" s="2">
        <v>45914</v>
      </c>
      <c r="B596" t="s">
        <v>48</v>
      </c>
      <c r="C596">
        <v>31</v>
      </c>
      <c r="D596">
        <v>39</v>
      </c>
      <c r="E596">
        <v>1</v>
      </c>
      <c r="F596">
        <v>28.92</v>
      </c>
      <c r="G596">
        <v>1</v>
      </c>
      <c r="H596" s="1">
        <f xml:space="preserve"> IF(Historical_Sales[[#This Row],[Sessions - Total]]=0,0,Historical_Sales[[#This Row],[Units Ordered]]/Historical_Sales[[#This Row],[Sessions - Total]])</f>
        <v>3.2258064516129031E-2</v>
      </c>
    </row>
    <row r="597" spans="1:8" x14ac:dyDescent="0.3">
      <c r="A597" s="2">
        <v>45914</v>
      </c>
      <c r="B597" t="s">
        <v>50</v>
      </c>
      <c r="C597">
        <v>66</v>
      </c>
      <c r="D597">
        <v>96</v>
      </c>
      <c r="E597">
        <v>15</v>
      </c>
      <c r="F597">
        <v>592.52</v>
      </c>
      <c r="G597">
        <v>15</v>
      </c>
      <c r="H597" s="1">
        <f xml:space="preserve"> IF(Historical_Sales[[#This Row],[Sessions - Total]]=0,0,Historical_Sales[[#This Row],[Units Ordered]]/Historical_Sales[[#This Row],[Sessions - Total]])</f>
        <v>0.22727272727272727</v>
      </c>
    </row>
    <row r="598" spans="1:8" x14ac:dyDescent="0.3">
      <c r="A598" s="2">
        <v>45914</v>
      </c>
      <c r="B598" t="s">
        <v>52</v>
      </c>
      <c r="C598">
        <v>75</v>
      </c>
      <c r="D598">
        <v>107</v>
      </c>
      <c r="E598">
        <v>10</v>
      </c>
      <c r="F598">
        <v>132.35</v>
      </c>
      <c r="G598">
        <v>9</v>
      </c>
      <c r="H598" s="1">
        <f xml:space="preserve"> IF(Historical_Sales[[#This Row],[Sessions - Total]]=0,0,Historical_Sales[[#This Row],[Units Ordered]]/Historical_Sales[[#This Row],[Sessions - Total]])</f>
        <v>0.13333333333333333</v>
      </c>
    </row>
    <row r="599" spans="1:8" x14ac:dyDescent="0.3">
      <c r="A599" s="2">
        <v>45914</v>
      </c>
      <c r="B599" t="s">
        <v>54</v>
      </c>
      <c r="C599">
        <v>61</v>
      </c>
      <c r="D599">
        <v>84</v>
      </c>
      <c r="E599">
        <v>1</v>
      </c>
      <c r="F599">
        <v>27.47</v>
      </c>
      <c r="G599">
        <v>1</v>
      </c>
      <c r="H599" s="1">
        <f xml:space="preserve"> IF(Historical_Sales[[#This Row],[Sessions - Total]]=0,0,Historical_Sales[[#This Row],[Units Ordered]]/Historical_Sales[[#This Row],[Sessions - Total]])</f>
        <v>1.6393442622950821E-2</v>
      </c>
    </row>
    <row r="600" spans="1:8" x14ac:dyDescent="0.3">
      <c r="A600" s="2">
        <v>45914</v>
      </c>
      <c r="B600" t="s">
        <v>56</v>
      </c>
      <c r="C600">
        <v>21</v>
      </c>
      <c r="D600">
        <v>31</v>
      </c>
      <c r="E600">
        <v>3</v>
      </c>
      <c r="F600">
        <v>69.900000000000006</v>
      </c>
      <c r="G600">
        <v>3</v>
      </c>
      <c r="H600" s="1">
        <f xml:space="preserve"> IF(Historical_Sales[[#This Row],[Sessions - Total]]=0,0,Historical_Sales[[#This Row],[Units Ordered]]/Historical_Sales[[#This Row],[Sessions - Total]])</f>
        <v>0.14285714285714285</v>
      </c>
    </row>
    <row r="601" spans="1:8" x14ac:dyDescent="0.3">
      <c r="A601" s="2">
        <v>45914</v>
      </c>
      <c r="B601" t="s">
        <v>58</v>
      </c>
      <c r="C601">
        <v>34</v>
      </c>
      <c r="D601">
        <v>39</v>
      </c>
      <c r="E601">
        <v>4</v>
      </c>
      <c r="F601">
        <v>38.97</v>
      </c>
      <c r="G601">
        <v>4</v>
      </c>
      <c r="H601" s="1">
        <f xml:space="preserve"> IF(Historical_Sales[[#This Row],[Sessions - Total]]=0,0,Historical_Sales[[#This Row],[Units Ordered]]/Historical_Sales[[#This Row],[Sessions - Total]])</f>
        <v>0.11764705882352941</v>
      </c>
    </row>
    <row r="602" spans="1:8" x14ac:dyDescent="0.3">
      <c r="A602" s="2">
        <v>45914</v>
      </c>
      <c r="B602" t="s">
        <v>60</v>
      </c>
      <c r="C602">
        <v>42</v>
      </c>
      <c r="D602">
        <v>54</v>
      </c>
      <c r="E602">
        <v>3</v>
      </c>
      <c r="F602">
        <v>69.510000000000005</v>
      </c>
      <c r="G602">
        <v>3</v>
      </c>
      <c r="H602" s="1">
        <f xml:space="preserve"> IF(Historical_Sales[[#This Row],[Sessions - Total]]=0,0,Historical_Sales[[#This Row],[Units Ordered]]/Historical_Sales[[#This Row],[Sessions - Total]])</f>
        <v>7.1428571428571425E-2</v>
      </c>
    </row>
    <row r="603" spans="1:8" x14ac:dyDescent="0.3">
      <c r="A603" s="2">
        <v>45914</v>
      </c>
      <c r="B603" t="s">
        <v>62</v>
      </c>
      <c r="C603">
        <v>44</v>
      </c>
      <c r="D603">
        <v>54</v>
      </c>
      <c r="E603">
        <v>14</v>
      </c>
      <c r="F603">
        <v>543.65</v>
      </c>
      <c r="G603">
        <v>12</v>
      </c>
      <c r="H603" s="1">
        <f xml:space="preserve"> IF(Historical_Sales[[#This Row],[Sessions - Total]]=0,0,Historical_Sales[[#This Row],[Units Ordered]]/Historical_Sales[[#This Row],[Sessions - Total]])</f>
        <v>0.31818181818181818</v>
      </c>
    </row>
    <row r="604" spans="1:8" x14ac:dyDescent="0.3">
      <c r="A604" s="2">
        <v>45914</v>
      </c>
      <c r="B604" t="s">
        <v>64</v>
      </c>
      <c r="C604">
        <v>15</v>
      </c>
      <c r="D604">
        <v>16</v>
      </c>
      <c r="E604">
        <v>6</v>
      </c>
      <c r="F604">
        <v>201.19</v>
      </c>
      <c r="G604">
        <v>6</v>
      </c>
      <c r="H604" s="1">
        <f xml:space="preserve"> IF(Historical_Sales[[#This Row],[Sessions - Total]]=0,0,Historical_Sales[[#This Row],[Units Ordered]]/Historical_Sales[[#This Row],[Sessions - Total]])</f>
        <v>0.4</v>
      </c>
    </row>
    <row r="605" spans="1:8" x14ac:dyDescent="0.3">
      <c r="A605" s="2">
        <v>45914</v>
      </c>
      <c r="B605" t="s">
        <v>66</v>
      </c>
      <c r="C605">
        <v>14</v>
      </c>
      <c r="D605">
        <v>18</v>
      </c>
      <c r="E605">
        <v>10</v>
      </c>
      <c r="F605">
        <v>305.76</v>
      </c>
      <c r="G605">
        <v>10</v>
      </c>
      <c r="H605" s="1">
        <f xml:space="preserve"> IF(Historical_Sales[[#This Row],[Sessions - Total]]=0,0,Historical_Sales[[#This Row],[Units Ordered]]/Historical_Sales[[#This Row],[Sessions - Total]])</f>
        <v>0.7142857142857143</v>
      </c>
    </row>
    <row r="606" spans="1:8" x14ac:dyDescent="0.3">
      <c r="A606" s="2">
        <v>45914</v>
      </c>
      <c r="B606" t="s">
        <v>68</v>
      </c>
      <c r="C606">
        <v>31</v>
      </c>
      <c r="D606">
        <v>39</v>
      </c>
      <c r="E606">
        <v>15</v>
      </c>
      <c r="F606">
        <v>392.01</v>
      </c>
      <c r="G606">
        <v>14</v>
      </c>
      <c r="H606" s="1">
        <f xml:space="preserve"> IF(Historical_Sales[[#This Row],[Sessions - Total]]=0,0,Historical_Sales[[#This Row],[Units Ordered]]/Historical_Sales[[#This Row],[Sessions - Total]])</f>
        <v>0.4838709677419355</v>
      </c>
    </row>
    <row r="607" spans="1:8" x14ac:dyDescent="0.3">
      <c r="A607" s="2">
        <v>45914</v>
      </c>
      <c r="B607" t="s">
        <v>70</v>
      </c>
      <c r="C607">
        <v>24</v>
      </c>
      <c r="D607">
        <v>30</v>
      </c>
      <c r="E607">
        <v>16</v>
      </c>
      <c r="F607">
        <v>363.99</v>
      </c>
      <c r="G607">
        <v>10</v>
      </c>
      <c r="H607" s="1">
        <f xml:space="preserve"> IF(Historical_Sales[[#This Row],[Sessions - Total]]=0,0,Historical_Sales[[#This Row],[Units Ordered]]/Historical_Sales[[#This Row],[Sessions - Total]])</f>
        <v>0.66666666666666663</v>
      </c>
    </row>
    <row r="608" spans="1:8" x14ac:dyDescent="0.3">
      <c r="A608" s="2">
        <v>45914</v>
      </c>
      <c r="B608" t="s">
        <v>72</v>
      </c>
      <c r="C608">
        <v>14</v>
      </c>
      <c r="D608">
        <v>17</v>
      </c>
      <c r="E608">
        <v>2</v>
      </c>
      <c r="F608">
        <v>69.430000000000007</v>
      </c>
      <c r="G608">
        <v>2</v>
      </c>
      <c r="H608" s="1">
        <f xml:space="preserve"> IF(Historical_Sales[[#This Row],[Sessions - Total]]=0,0,Historical_Sales[[#This Row],[Units Ordered]]/Historical_Sales[[#This Row],[Sessions - Total]])</f>
        <v>0.14285714285714285</v>
      </c>
    </row>
    <row r="609" spans="1:8" x14ac:dyDescent="0.3">
      <c r="A609" s="2">
        <v>45914</v>
      </c>
      <c r="B609" t="s">
        <v>74</v>
      </c>
      <c r="C609">
        <v>13</v>
      </c>
      <c r="D609">
        <v>16</v>
      </c>
      <c r="E609">
        <v>2</v>
      </c>
      <c r="F609">
        <v>63.31</v>
      </c>
      <c r="G609">
        <v>2</v>
      </c>
      <c r="H609" s="1">
        <f xml:space="preserve"> IF(Historical_Sales[[#This Row],[Sessions - Total]]=0,0,Historical_Sales[[#This Row],[Units Ordered]]/Historical_Sales[[#This Row],[Sessions - Total]])</f>
        <v>0.15384615384615385</v>
      </c>
    </row>
    <row r="610" spans="1:8" x14ac:dyDescent="0.3">
      <c r="A610" s="2">
        <v>45914</v>
      </c>
      <c r="B610" t="s">
        <v>78</v>
      </c>
      <c r="C610">
        <v>5</v>
      </c>
      <c r="D610">
        <v>6</v>
      </c>
      <c r="E610">
        <v>1</v>
      </c>
      <c r="F610">
        <v>25.87</v>
      </c>
      <c r="G610">
        <v>1</v>
      </c>
      <c r="H610" s="1">
        <f xml:space="preserve"> IF(Historical_Sales[[#This Row],[Sessions - Total]]=0,0,Historical_Sales[[#This Row],[Units Ordered]]/Historical_Sales[[#This Row],[Sessions - Total]])</f>
        <v>0.2</v>
      </c>
    </row>
    <row r="611" spans="1:8" x14ac:dyDescent="0.3">
      <c r="A611" s="2">
        <v>45914</v>
      </c>
      <c r="B611" t="s">
        <v>80</v>
      </c>
      <c r="C611">
        <v>25</v>
      </c>
      <c r="D611">
        <v>32</v>
      </c>
      <c r="E611">
        <v>4</v>
      </c>
      <c r="F611">
        <v>116.18</v>
      </c>
      <c r="G611">
        <v>2</v>
      </c>
      <c r="H611" s="1">
        <f xml:space="preserve"> IF(Historical_Sales[[#This Row],[Sessions - Total]]=0,0,Historical_Sales[[#This Row],[Units Ordered]]/Historical_Sales[[#This Row],[Sessions - Total]])</f>
        <v>0.16</v>
      </c>
    </row>
    <row r="612" spans="1:8" x14ac:dyDescent="0.3">
      <c r="A612" s="2">
        <v>45914</v>
      </c>
      <c r="B612" t="s">
        <v>82</v>
      </c>
      <c r="C612">
        <v>5</v>
      </c>
      <c r="D612">
        <v>5</v>
      </c>
      <c r="E612">
        <v>2</v>
      </c>
      <c r="F612">
        <v>56.35</v>
      </c>
      <c r="G612">
        <v>2</v>
      </c>
      <c r="H612" s="1">
        <f xml:space="preserve"> IF(Historical_Sales[[#This Row],[Sessions - Total]]=0,0,Historical_Sales[[#This Row],[Units Ordered]]/Historical_Sales[[#This Row],[Sessions - Total]])</f>
        <v>0.4</v>
      </c>
    </row>
    <row r="613" spans="1:8" x14ac:dyDescent="0.3">
      <c r="A613" s="2">
        <v>45914</v>
      </c>
      <c r="B613" t="s">
        <v>84</v>
      </c>
      <c r="C613">
        <v>57</v>
      </c>
      <c r="D613">
        <v>82</v>
      </c>
      <c r="E613">
        <v>19</v>
      </c>
      <c r="F613">
        <v>600.9</v>
      </c>
      <c r="G613">
        <v>19</v>
      </c>
      <c r="H613" s="1">
        <f xml:space="preserve"> IF(Historical_Sales[[#This Row],[Sessions - Total]]=0,0,Historical_Sales[[#This Row],[Units Ordered]]/Historical_Sales[[#This Row],[Sessions - Total]])</f>
        <v>0.33333333333333331</v>
      </c>
    </row>
    <row r="614" spans="1:8" x14ac:dyDescent="0.3">
      <c r="A614" s="2">
        <v>45914</v>
      </c>
      <c r="B614" t="s">
        <v>88</v>
      </c>
      <c r="C614">
        <v>25</v>
      </c>
      <c r="D614">
        <v>28</v>
      </c>
      <c r="E614">
        <v>2</v>
      </c>
      <c r="F614">
        <v>71.02</v>
      </c>
      <c r="G614">
        <v>2</v>
      </c>
      <c r="H614" s="1">
        <f xml:space="preserve"> IF(Historical_Sales[[#This Row],[Sessions - Total]]=0,0,Historical_Sales[[#This Row],[Units Ordered]]/Historical_Sales[[#This Row],[Sessions - Total]])</f>
        <v>0.08</v>
      </c>
    </row>
    <row r="615" spans="1:8" x14ac:dyDescent="0.3">
      <c r="A615" s="2">
        <v>45914</v>
      </c>
      <c r="B615" t="s">
        <v>90</v>
      </c>
      <c r="C615">
        <v>7</v>
      </c>
      <c r="D615">
        <v>9</v>
      </c>
      <c r="E615">
        <v>2</v>
      </c>
      <c r="F615">
        <v>51.36</v>
      </c>
      <c r="G615">
        <v>2</v>
      </c>
      <c r="H615" s="1">
        <f xml:space="preserve"> IF(Historical_Sales[[#This Row],[Sessions - Total]]=0,0,Historical_Sales[[#This Row],[Units Ordered]]/Historical_Sales[[#This Row],[Sessions - Total]])</f>
        <v>0.2857142857142857</v>
      </c>
    </row>
    <row r="616" spans="1:8" x14ac:dyDescent="0.3">
      <c r="A616" s="2">
        <v>45914</v>
      </c>
      <c r="B616" t="s">
        <v>92</v>
      </c>
      <c r="C616">
        <v>15</v>
      </c>
      <c r="D616">
        <v>17</v>
      </c>
      <c r="E616">
        <v>7</v>
      </c>
      <c r="F616">
        <v>183.46</v>
      </c>
      <c r="G616">
        <v>5</v>
      </c>
      <c r="H616" s="1">
        <f xml:space="preserve"> IF(Historical_Sales[[#This Row],[Sessions - Total]]=0,0,Historical_Sales[[#This Row],[Units Ordered]]/Historical_Sales[[#This Row],[Sessions - Total]])</f>
        <v>0.46666666666666667</v>
      </c>
    </row>
    <row r="617" spans="1:8" x14ac:dyDescent="0.3">
      <c r="A617" s="2">
        <v>45914</v>
      </c>
      <c r="B617" t="s">
        <v>94</v>
      </c>
      <c r="C617">
        <v>12</v>
      </c>
      <c r="D617">
        <v>15</v>
      </c>
      <c r="E617">
        <v>5</v>
      </c>
      <c r="F617">
        <v>412.05</v>
      </c>
      <c r="G617">
        <v>5</v>
      </c>
      <c r="H617" s="1">
        <f xml:space="preserve"> IF(Historical_Sales[[#This Row],[Sessions - Total]]=0,0,Historical_Sales[[#This Row],[Units Ordered]]/Historical_Sales[[#This Row],[Sessions - Total]])</f>
        <v>0.41666666666666669</v>
      </c>
    </row>
    <row r="618" spans="1:8" x14ac:dyDescent="0.3">
      <c r="A618" s="2">
        <v>45914</v>
      </c>
      <c r="B618" t="s">
        <v>96</v>
      </c>
      <c r="C618">
        <v>4</v>
      </c>
      <c r="D618">
        <v>6</v>
      </c>
      <c r="E618">
        <v>4</v>
      </c>
      <c r="F618">
        <v>321.44</v>
      </c>
      <c r="G618">
        <v>3</v>
      </c>
      <c r="H618" s="1">
        <f xml:space="preserve"> IF(Historical_Sales[[#This Row],[Sessions - Total]]=0,0,Historical_Sales[[#This Row],[Units Ordered]]/Historical_Sales[[#This Row],[Sessions - Total]])</f>
        <v>1</v>
      </c>
    </row>
    <row r="619" spans="1:8" x14ac:dyDescent="0.3">
      <c r="A619" s="2">
        <v>45914</v>
      </c>
      <c r="B619" t="s">
        <v>102</v>
      </c>
      <c r="C619">
        <v>5</v>
      </c>
      <c r="D619">
        <v>8</v>
      </c>
      <c r="E619">
        <v>1</v>
      </c>
      <c r="F619">
        <v>35.549999999999997</v>
      </c>
      <c r="G619">
        <v>1</v>
      </c>
      <c r="H619" s="1">
        <f xml:space="preserve"> IF(Historical_Sales[[#This Row],[Sessions - Total]]=0,0,Historical_Sales[[#This Row],[Units Ordered]]/Historical_Sales[[#This Row],[Sessions - Total]])</f>
        <v>0.2</v>
      </c>
    </row>
    <row r="620" spans="1:8" x14ac:dyDescent="0.3">
      <c r="A620" s="2">
        <v>45914</v>
      </c>
      <c r="B620" t="s">
        <v>104</v>
      </c>
      <c r="C620">
        <v>6</v>
      </c>
      <c r="D620">
        <v>7</v>
      </c>
      <c r="E620">
        <v>2</v>
      </c>
      <c r="F620">
        <v>66.930000000000007</v>
      </c>
      <c r="G620">
        <v>2</v>
      </c>
      <c r="H620" s="1">
        <f xml:space="preserve"> IF(Historical_Sales[[#This Row],[Sessions - Total]]=0,0,Historical_Sales[[#This Row],[Units Ordered]]/Historical_Sales[[#This Row],[Sessions - Total]])</f>
        <v>0.33333333333333331</v>
      </c>
    </row>
    <row r="621" spans="1:8" x14ac:dyDescent="0.3">
      <c r="A621" s="2">
        <v>45914</v>
      </c>
      <c r="B621" t="s">
        <v>106</v>
      </c>
      <c r="C621">
        <v>3</v>
      </c>
      <c r="D621">
        <v>3</v>
      </c>
      <c r="E621">
        <v>3</v>
      </c>
      <c r="F621">
        <v>263.87</v>
      </c>
      <c r="G621">
        <v>1</v>
      </c>
      <c r="H621" s="1">
        <f xml:space="preserve"> IF(Historical_Sales[[#This Row],[Sessions - Total]]=0,0,Historical_Sales[[#This Row],[Units Ordered]]/Historical_Sales[[#This Row],[Sessions - Total]])</f>
        <v>1</v>
      </c>
    </row>
    <row r="622" spans="1:8" x14ac:dyDescent="0.3">
      <c r="A622" s="2">
        <v>45914</v>
      </c>
      <c r="B622" t="s">
        <v>110</v>
      </c>
      <c r="C622">
        <v>34</v>
      </c>
      <c r="D622">
        <v>40</v>
      </c>
      <c r="E622">
        <v>3</v>
      </c>
      <c r="F622">
        <v>105.33</v>
      </c>
      <c r="G622">
        <v>2</v>
      </c>
      <c r="H622" s="1">
        <f xml:space="preserve"> IF(Historical_Sales[[#This Row],[Sessions - Total]]=0,0,Historical_Sales[[#This Row],[Units Ordered]]/Historical_Sales[[#This Row],[Sessions - Total]])</f>
        <v>8.8235294117647065E-2</v>
      </c>
    </row>
    <row r="623" spans="1:8" x14ac:dyDescent="0.3">
      <c r="A623" s="2">
        <v>45914</v>
      </c>
      <c r="B623" t="s">
        <v>112</v>
      </c>
      <c r="C623">
        <v>14</v>
      </c>
      <c r="D623">
        <v>17</v>
      </c>
      <c r="E623">
        <v>2</v>
      </c>
      <c r="F623">
        <v>62.92</v>
      </c>
      <c r="G623">
        <v>2</v>
      </c>
      <c r="H623" s="1">
        <f xml:space="preserve"> IF(Historical_Sales[[#This Row],[Sessions - Total]]=0,0,Historical_Sales[[#This Row],[Units Ordered]]/Historical_Sales[[#This Row],[Sessions - Total]])</f>
        <v>0.14285714285714285</v>
      </c>
    </row>
    <row r="624" spans="1:8" x14ac:dyDescent="0.3">
      <c r="A624" s="2">
        <v>45915</v>
      </c>
      <c r="B624" t="s">
        <v>11</v>
      </c>
      <c r="C624">
        <v>21</v>
      </c>
      <c r="D624">
        <v>31</v>
      </c>
      <c r="E624">
        <v>11</v>
      </c>
      <c r="F624">
        <v>430.36</v>
      </c>
      <c r="G624">
        <v>8</v>
      </c>
      <c r="H624" s="1">
        <f xml:space="preserve"> IF(Historical_Sales[[#This Row],[Sessions - Total]]=0,0,Historical_Sales[[#This Row],[Units Ordered]]/Historical_Sales[[#This Row],[Sessions - Total]])</f>
        <v>0.52380952380952384</v>
      </c>
    </row>
    <row r="625" spans="1:8" x14ac:dyDescent="0.3">
      <c r="A625" s="2">
        <v>45915</v>
      </c>
      <c r="B625" t="s">
        <v>15</v>
      </c>
      <c r="C625">
        <v>20</v>
      </c>
      <c r="D625">
        <v>24</v>
      </c>
      <c r="E625">
        <v>6</v>
      </c>
      <c r="F625">
        <v>200.51</v>
      </c>
      <c r="G625">
        <v>4</v>
      </c>
      <c r="H625" s="1">
        <f xml:space="preserve"> IF(Historical_Sales[[#This Row],[Sessions - Total]]=0,0,Historical_Sales[[#This Row],[Units Ordered]]/Historical_Sales[[#This Row],[Sessions - Total]])</f>
        <v>0.3</v>
      </c>
    </row>
    <row r="626" spans="1:8" x14ac:dyDescent="0.3">
      <c r="A626" s="2">
        <v>45915</v>
      </c>
      <c r="B626" t="s">
        <v>17</v>
      </c>
      <c r="C626">
        <v>13</v>
      </c>
      <c r="D626">
        <v>16</v>
      </c>
      <c r="E626">
        <v>1</v>
      </c>
      <c r="F626">
        <v>36.57</v>
      </c>
      <c r="G626">
        <v>1</v>
      </c>
      <c r="H626" s="1">
        <f xml:space="preserve"> IF(Historical_Sales[[#This Row],[Sessions - Total]]=0,0,Historical_Sales[[#This Row],[Units Ordered]]/Historical_Sales[[#This Row],[Sessions - Total]])</f>
        <v>7.6923076923076927E-2</v>
      </c>
    </row>
    <row r="627" spans="1:8" x14ac:dyDescent="0.3">
      <c r="A627" s="2">
        <v>45915</v>
      </c>
      <c r="B627" t="s">
        <v>19</v>
      </c>
      <c r="C627">
        <v>8</v>
      </c>
      <c r="D627">
        <v>8</v>
      </c>
      <c r="E627">
        <v>2</v>
      </c>
      <c r="F627">
        <v>75.099999999999994</v>
      </c>
      <c r="G627">
        <v>1</v>
      </c>
      <c r="H627" s="1">
        <f xml:space="preserve"> IF(Historical_Sales[[#This Row],[Sessions - Total]]=0,0,Historical_Sales[[#This Row],[Units Ordered]]/Historical_Sales[[#This Row],[Sessions - Total]])</f>
        <v>0.25</v>
      </c>
    </row>
    <row r="628" spans="1:8" x14ac:dyDescent="0.3">
      <c r="A628" s="2">
        <v>45915</v>
      </c>
      <c r="B628" t="s">
        <v>21</v>
      </c>
      <c r="C628">
        <v>0</v>
      </c>
      <c r="D628">
        <v>0</v>
      </c>
      <c r="E628">
        <v>1</v>
      </c>
      <c r="F628">
        <v>37.26</v>
      </c>
      <c r="G628">
        <v>1</v>
      </c>
      <c r="H628" s="1">
        <f xml:space="preserve"> IF(Historical_Sales[[#This Row],[Sessions - Total]]=0,0,Historical_Sales[[#This Row],[Units Ordered]]/Historical_Sales[[#This Row],[Sessions - Total]])</f>
        <v>0</v>
      </c>
    </row>
    <row r="629" spans="1:8" x14ac:dyDescent="0.3">
      <c r="A629" s="2">
        <v>45915</v>
      </c>
      <c r="B629" t="s">
        <v>24</v>
      </c>
      <c r="C629">
        <v>4</v>
      </c>
      <c r="D629">
        <v>6</v>
      </c>
      <c r="E629">
        <v>1</v>
      </c>
      <c r="F629">
        <v>13.88</v>
      </c>
      <c r="G629">
        <v>1</v>
      </c>
      <c r="H629" s="1">
        <f xml:space="preserve"> IF(Historical_Sales[[#This Row],[Sessions - Total]]=0,0,Historical_Sales[[#This Row],[Units Ordered]]/Historical_Sales[[#This Row],[Sessions - Total]])</f>
        <v>0.25</v>
      </c>
    </row>
    <row r="630" spans="1:8" x14ac:dyDescent="0.3">
      <c r="A630" s="2">
        <v>45915</v>
      </c>
      <c r="B630" t="s">
        <v>26</v>
      </c>
      <c r="C630">
        <v>23</v>
      </c>
      <c r="D630">
        <v>32</v>
      </c>
      <c r="E630">
        <v>2</v>
      </c>
      <c r="F630">
        <v>71.33</v>
      </c>
      <c r="G630">
        <v>2</v>
      </c>
      <c r="H630" s="1">
        <f xml:space="preserve"> IF(Historical_Sales[[#This Row],[Sessions - Total]]=0,0,Historical_Sales[[#This Row],[Units Ordered]]/Historical_Sales[[#This Row],[Sessions - Total]])</f>
        <v>8.6956521739130432E-2</v>
      </c>
    </row>
    <row r="631" spans="1:8" x14ac:dyDescent="0.3">
      <c r="A631" s="2">
        <v>45915</v>
      </c>
      <c r="B631" t="s">
        <v>28</v>
      </c>
      <c r="C631">
        <v>7</v>
      </c>
      <c r="D631">
        <v>7</v>
      </c>
      <c r="E631">
        <v>2</v>
      </c>
      <c r="F631">
        <v>72.48</v>
      </c>
      <c r="G631">
        <v>1</v>
      </c>
      <c r="H631" s="1">
        <f xml:space="preserve"> IF(Historical_Sales[[#This Row],[Sessions - Total]]=0,0,Historical_Sales[[#This Row],[Units Ordered]]/Historical_Sales[[#This Row],[Sessions - Total]])</f>
        <v>0.2857142857142857</v>
      </c>
    </row>
    <row r="632" spans="1:8" x14ac:dyDescent="0.3">
      <c r="A632" s="2">
        <v>45915</v>
      </c>
      <c r="B632" t="s">
        <v>32</v>
      </c>
      <c r="C632">
        <v>20</v>
      </c>
      <c r="D632">
        <v>28</v>
      </c>
      <c r="E632">
        <v>2</v>
      </c>
      <c r="F632">
        <v>40.85</v>
      </c>
      <c r="G632">
        <v>2</v>
      </c>
      <c r="H632" s="1">
        <f xml:space="preserve"> IF(Historical_Sales[[#This Row],[Sessions - Total]]=0,0,Historical_Sales[[#This Row],[Units Ordered]]/Historical_Sales[[#This Row],[Sessions - Total]])</f>
        <v>0.1</v>
      </c>
    </row>
    <row r="633" spans="1:8" x14ac:dyDescent="0.3">
      <c r="A633" s="2">
        <v>45915</v>
      </c>
      <c r="B633" t="s">
        <v>34</v>
      </c>
      <c r="C633">
        <v>19</v>
      </c>
      <c r="D633">
        <v>23</v>
      </c>
      <c r="E633">
        <v>1</v>
      </c>
      <c r="F633">
        <v>16.88</v>
      </c>
      <c r="G633">
        <v>1</v>
      </c>
      <c r="H633" s="1">
        <f xml:space="preserve"> IF(Historical_Sales[[#This Row],[Sessions - Total]]=0,0,Historical_Sales[[#This Row],[Units Ordered]]/Historical_Sales[[#This Row],[Sessions - Total]])</f>
        <v>5.2631578947368418E-2</v>
      </c>
    </row>
    <row r="634" spans="1:8" x14ac:dyDescent="0.3">
      <c r="A634" s="2">
        <v>45915</v>
      </c>
      <c r="B634" t="s">
        <v>36</v>
      </c>
      <c r="C634">
        <v>12</v>
      </c>
      <c r="D634">
        <v>16</v>
      </c>
      <c r="E634">
        <v>2</v>
      </c>
      <c r="F634">
        <v>37.33</v>
      </c>
      <c r="G634">
        <v>2</v>
      </c>
      <c r="H634" s="1">
        <f xml:space="preserve"> IF(Historical_Sales[[#This Row],[Sessions - Total]]=0,0,Historical_Sales[[#This Row],[Units Ordered]]/Historical_Sales[[#This Row],[Sessions - Total]])</f>
        <v>0.16666666666666666</v>
      </c>
    </row>
    <row r="635" spans="1:8" x14ac:dyDescent="0.3">
      <c r="A635" s="2">
        <v>45915</v>
      </c>
      <c r="B635" t="s">
        <v>38</v>
      </c>
      <c r="C635">
        <v>15</v>
      </c>
      <c r="D635">
        <v>23</v>
      </c>
      <c r="E635">
        <v>2</v>
      </c>
      <c r="F635">
        <v>41.73</v>
      </c>
      <c r="G635">
        <v>2</v>
      </c>
      <c r="H635" s="1">
        <f xml:space="preserve"> IF(Historical_Sales[[#This Row],[Sessions - Total]]=0,0,Historical_Sales[[#This Row],[Units Ordered]]/Historical_Sales[[#This Row],[Sessions - Total]])</f>
        <v>0.13333333333333333</v>
      </c>
    </row>
    <row r="636" spans="1:8" x14ac:dyDescent="0.3">
      <c r="A636" s="2">
        <v>45915</v>
      </c>
      <c r="B636" t="s">
        <v>40</v>
      </c>
      <c r="C636">
        <v>46</v>
      </c>
      <c r="D636">
        <v>60</v>
      </c>
      <c r="E636">
        <v>6</v>
      </c>
      <c r="F636">
        <v>162.54</v>
      </c>
      <c r="G636">
        <v>5</v>
      </c>
      <c r="H636" s="1">
        <f xml:space="preserve"> IF(Historical_Sales[[#This Row],[Sessions - Total]]=0,0,Historical_Sales[[#This Row],[Units Ordered]]/Historical_Sales[[#This Row],[Sessions - Total]])</f>
        <v>0.13043478260869565</v>
      </c>
    </row>
    <row r="637" spans="1:8" x14ac:dyDescent="0.3">
      <c r="A637" s="2">
        <v>45915</v>
      </c>
      <c r="B637" t="s">
        <v>40</v>
      </c>
      <c r="C637">
        <v>0</v>
      </c>
      <c r="D637">
        <v>0</v>
      </c>
      <c r="E637">
        <v>1</v>
      </c>
      <c r="F637">
        <v>34.83</v>
      </c>
      <c r="G637">
        <v>1</v>
      </c>
      <c r="H637" s="1">
        <f xml:space="preserve"> IF(Historical_Sales[[#This Row],[Sessions - Total]]=0,0,Historical_Sales[[#This Row],[Units Ordered]]/Historical_Sales[[#This Row],[Sessions - Total]])</f>
        <v>0</v>
      </c>
    </row>
    <row r="638" spans="1:8" x14ac:dyDescent="0.3">
      <c r="A638" s="2">
        <v>45915</v>
      </c>
      <c r="B638" t="s">
        <v>42</v>
      </c>
      <c r="C638">
        <v>90</v>
      </c>
      <c r="D638">
        <v>111</v>
      </c>
      <c r="E638">
        <v>20</v>
      </c>
      <c r="F638">
        <v>448.21</v>
      </c>
      <c r="G638">
        <v>19</v>
      </c>
      <c r="H638" s="1">
        <f xml:space="preserve"> IF(Historical_Sales[[#This Row],[Sessions - Total]]=0,0,Historical_Sales[[#This Row],[Units Ordered]]/Historical_Sales[[#This Row],[Sessions - Total]])</f>
        <v>0.22222222222222221</v>
      </c>
    </row>
    <row r="639" spans="1:8" x14ac:dyDescent="0.3">
      <c r="A639" s="2">
        <v>45915</v>
      </c>
      <c r="B639" t="s">
        <v>44</v>
      </c>
      <c r="C639">
        <v>25</v>
      </c>
      <c r="D639">
        <v>35</v>
      </c>
      <c r="E639">
        <v>5</v>
      </c>
      <c r="F639">
        <v>111.94</v>
      </c>
      <c r="G639">
        <v>5</v>
      </c>
      <c r="H639" s="1">
        <f xml:space="preserve"> IF(Historical_Sales[[#This Row],[Sessions - Total]]=0,0,Historical_Sales[[#This Row],[Units Ordered]]/Historical_Sales[[#This Row],[Sessions - Total]])</f>
        <v>0.2</v>
      </c>
    </row>
    <row r="640" spans="1:8" x14ac:dyDescent="0.3">
      <c r="A640" s="2">
        <v>45915</v>
      </c>
      <c r="B640" t="s">
        <v>46</v>
      </c>
      <c r="C640">
        <v>16</v>
      </c>
      <c r="D640">
        <v>22</v>
      </c>
      <c r="E640">
        <v>3</v>
      </c>
      <c r="F640">
        <v>86.32</v>
      </c>
      <c r="G640">
        <v>3</v>
      </c>
      <c r="H640" s="1">
        <f xml:space="preserve"> IF(Historical_Sales[[#This Row],[Sessions - Total]]=0,0,Historical_Sales[[#This Row],[Units Ordered]]/Historical_Sales[[#This Row],[Sessions - Total]])</f>
        <v>0.1875</v>
      </c>
    </row>
    <row r="641" spans="1:8" x14ac:dyDescent="0.3">
      <c r="A641" s="2">
        <v>45915</v>
      </c>
      <c r="B641" t="s">
        <v>48</v>
      </c>
      <c r="C641">
        <v>25</v>
      </c>
      <c r="D641">
        <v>36</v>
      </c>
      <c r="E641">
        <v>17</v>
      </c>
      <c r="F641">
        <v>482.9</v>
      </c>
      <c r="G641">
        <v>11</v>
      </c>
      <c r="H641" s="1">
        <f xml:space="preserve"> IF(Historical_Sales[[#This Row],[Sessions - Total]]=0,0,Historical_Sales[[#This Row],[Units Ordered]]/Historical_Sales[[#This Row],[Sessions - Total]])</f>
        <v>0.68</v>
      </c>
    </row>
    <row r="642" spans="1:8" x14ac:dyDescent="0.3">
      <c r="A642" s="2">
        <v>45915</v>
      </c>
      <c r="B642" t="s">
        <v>50</v>
      </c>
      <c r="C642">
        <v>114</v>
      </c>
      <c r="D642">
        <v>169</v>
      </c>
      <c r="E642">
        <v>33</v>
      </c>
      <c r="F642">
        <v>1343.97</v>
      </c>
      <c r="G642">
        <v>31</v>
      </c>
      <c r="H642" s="1">
        <f xml:space="preserve"> IF(Historical_Sales[[#This Row],[Sessions - Total]]=0,0,Historical_Sales[[#This Row],[Units Ordered]]/Historical_Sales[[#This Row],[Sessions - Total]])</f>
        <v>0.28947368421052633</v>
      </c>
    </row>
    <row r="643" spans="1:8" x14ac:dyDescent="0.3">
      <c r="A643" s="2">
        <v>45915</v>
      </c>
      <c r="B643" t="s">
        <v>50</v>
      </c>
      <c r="C643">
        <v>3</v>
      </c>
      <c r="D643">
        <v>5</v>
      </c>
      <c r="E643">
        <v>1</v>
      </c>
      <c r="F643">
        <v>49.26</v>
      </c>
      <c r="G643">
        <v>1</v>
      </c>
      <c r="H643" s="1">
        <f xml:space="preserve"> IF(Historical_Sales[[#This Row],[Sessions - Total]]=0,0,Historical_Sales[[#This Row],[Units Ordered]]/Historical_Sales[[#This Row],[Sessions - Total]])</f>
        <v>0.33333333333333331</v>
      </c>
    </row>
    <row r="644" spans="1:8" x14ac:dyDescent="0.3">
      <c r="A644" s="2">
        <v>45915</v>
      </c>
      <c r="B644" t="s">
        <v>52</v>
      </c>
      <c r="C644">
        <v>95</v>
      </c>
      <c r="D644">
        <v>139</v>
      </c>
      <c r="E644">
        <v>14</v>
      </c>
      <c r="F644">
        <v>176.16</v>
      </c>
      <c r="G644">
        <v>13</v>
      </c>
      <c r="H644" s="1">
        <f xml:space="preserve"> IF(Historical_Sales[[#This Row],[Sessions - Total]]=0,0,Historical_Sales[[#This Row],[Units Ordered]]/Historical_Sales[[#This Row],[Sessions - Total]])</f>
        <v>0.14736842105263157</v>
      </c>
    </row>
    <row r="645" spans="1:8" x14ac:dyDescent="0.3">
      <c r="A645" s="2">
        <v>45915</v>
      </c>
      <c r="B645" t="s">
        <v>54</v>
      </c>
      <c r="C645">
        <v>3</v>
      </c>
      <c r="D645">
        <v>4</v>
      </c>
      <c r="E645">
        <v>1</v>
      </c>
      <c r="F645">
        <v>23.74</v>
      </c>
      <c r="G645">
        <v>1</v>
      </c>
      <c r="H645" s="1">
        <f xml:space="preserve"> IF(Historical_Sales[[#This Row],[Sessions - Total]]=0,0,Historical_Sales[[#This Row],[Units Ordered]]/Historical_Sales[[#This Row],[Sessions - Total]])</f>
        <v>0.33333333333333331</v>
      </c>
    </row>
    <row r="646" spans="1:8" x14ac:dyDescent="0.3">
      <c r="A646" s="2">
        <v>45915</v>
      </c>
      <c r="B646" t="s">
        <v>56</v>
      </c>
      <c r="C646">
        <v>24</v>
      </c>
      <c r="D646">
        <v>42</v>
      </c>
      <c r="E646">
        <v>8</v>
      </c>
      <c r="F646">
        <v>161.84</v>
      </c>
      <c r="G646">
        <v>8</v>
      </c>
      <c r="H646" s="1">
        <f xml:space="preserve"> IF(Historical_Sales[[#This Row],[Sessions - Total]]=0,0,Historical_Sales[[#This Row],[Units Ordered]]/Historical_Sales[[#This Row],[Sessions - Total]])</f>
        <v>0.33333333333333331</v>
      </c>
    </row>
    <row r="647" spans="1:8" x14ac:dyDescent="0.3">
      <c r="A647" s="2">
        <v>45915</v>
      </c>
      <c r="B647" t="s">
        <v>58</v>
      </c>
      <c r="C647">
        <v>19</v>
      </c>
      <c r="D647">
        <v>24</v>
      </c>
      <c r="E647">
        <v>3</v>
      </c>
      <c r="F647">
        <v>37.659999999999997</v>
      </c>
      <c r="G647">
        <v>3</v>
      </c>
      <c r="H647" s="1">
        <f xml:space="preserve"> IF(Historical_Sales[[#This Row],[Sessions - Total]]=0,0,Historical_Sales[[#This Row],[Units Ordered]]/Historical_Sales[[#This Row],[Sessions - Total]])</f>
        <v>0.15789473684210525</v>
      </c>
    </row>
    <row r="648" spans="1:8" x14ac:dyDescent="0.3">
      <c r="A648" s="2">
        <v>45915</v>
      </c>
      <c r="B648" t="s">
        <v>60</v>
      </c>
      <c r="C648">
        <v>33</v>
      </c>
      <c r="D648">
        <v>53</v>
      </c>
      <c r="E648">
        <v>2</v>
      </c>
      <c r="F648">
        <v>48.17</v>
      </c>
      <c r="G648">
        <v>2</v>
      </c>
      <c r="H648" s="1">
        <f xml:space="preserve"> IF(Historical_Sales[[#This Row],[Sessions - Total]]=0,0,Historical_Sales[[#This Row],[Units Ordered]]/Historical_Sales[[#This Row],[Sessions - Total]])</f>
        <v>6.0606060606060608E-2</v>
      </c>
    </row>
    <row r="649" spans="1:8" x14ac:dyDescent="0.3">
      <c r="A649" s="2">
        <v>45915</v>
      </c>
      <c r="B649" t="s">
        <v>62</v>
      </c>
      <c r="C649">
        <v>51</v>
      </c>
      <c r="D649">
        <v>72</v>
      </c>
      <c r="E649">
        <v>51</v>
      </c>
      <c r="F649">
        <v>1842.65</v>
      </c>
      <c r="G649">
        <v>24</v>
      </c>
      <c r="H649" s="1">
        <f xml:space="preserve"> IF(Historical_Sales[[#This Row],[Sessions - Total]]=0,0,Historical_Sales[[#This Row],[Units Ordered]]/Historical_Sales[[#This Row],[Sessions - Total]])</f>
        <v>1</v>
      </c>
    </row>
    <row r="650" spans="1:8" x14ac:dyDescent="0.3">
      <c r="A650" s="2">
        <v>45915</v>
      </c>
      <c r="B650" t="s">
        <v>64</v>
      </c>
      <c r="C650">
        <v>28</v>
      </c>
      <c r="D650">
        <v>36</v>
      </c>
      <c r="E650">
        <v>17</v>
      </c>
      <c r="F650">
        <v>540.02</v>
      </c>
      <c r="G650">
        <v>14</v>
      </c>
      <c r="H650" s="1">
        <f xml:space="preserve"> IF(Historical_Sales[[#This Row],[Sessions - Total]]=0,0,Historical_Sales[[#This Row],[Units Ordered]]/Historical_Sales[[#This Row],[Sessions - Total]])</f>
        <v>0.6071428571428571</v>
      </c>
    </row>
    <row r="651" spans="1:8" x14ac:dyDescent="0.3">
      <c r="A651" s="2">
        <v>45915</v>
      </c>
      <c r="B651" t="s">
        <v>66</v>
      </c>
      <c r="C651">
        <v>16</v>
      </c>
      <c r="D651">
        <v>17</v>
      </c>
      <c r="E651">
        <v>11</v>
      </c>
      <c r="F651">
        <v>331.02</v>
      </c>
      <c r="G651">
        <v>6</v>
      </c>
      <c r="H651" s="1">
        <f xml:space="preserve"> IF(Historical_Sales[[#This Row],[Sessions - Total]]=0,0,Historical_Sales[[#This Row],[Units Ordered]]/Historical_Sales[[#This Row],[Sessions - Total]])</f>
        <v>0.6875</v>
      </c>
    </row>
    <row r="652" spans="1:8" x14ac:dyDescent="0.3">
      <c r="A652" s="2">
        <v>45915</v>
      </c>
      <c r="B652" t="s">
        <v>68</v>
      </c>
      <c r="C652">
        <v>51</v>
      </c>
      <c r="D652">
        <v>65</v>
      </c>
      <c r="E652">
        <v>35</v>
      </c>
      <c r="F652">
        <v>904.83</v>
      </c>
      <c r="G652">
        <v>19</v>
      </c>
      <c r="H652" s="1">
        <f xml:space="preserve"> IF(Historical_Sales[[#This Row],[Sessions - Total]]=0,0,Historical_Sales[[#This Row],[Units Ordered]]/Historical_Sales[[#This Row],[Sessions - Total]])</f>
        <v>0.68627450980392157</v>
      </c>
    </row>
    <row r="653" spans="1:8" x14ac:dyDescent="0.3">
      <c r="A653" s="2">
        <v>45915</v>
      </c>
      <c r="B653" t="s">
        <v>70</v>
      </c>
      <c r="C653">
        <v>60</v>
      </c>
      <c r="D653">
        <v>68</v>
      </c>
      <c r="E653">
        <v>48</v>
      </c>
      <c r="F653">
        <v>1089.43</v>
      </c>
      <c r="G653">
        <v>27</v>
      </c>
      <c r="H653" s="1">
        <f xml:space="preserve"> IF(Historical_Sales[[#This Row],[Sessions - Total]]=0,0,Historical_Sales[[#This Row],[Units Ordered]]/Historical_Sales[[#This Row],[Sessions - Total]])</f>
        <v>0.8</v>
      </c>
    </row>
    <row r="654" spans="1:8" x14ac:dyDescent="0.3">
      <c r="A654" s="2">
        <v>45915</v>
      </c>
      <c r="B654" t="s">
        <v>72</v>
      </c>
      <c r="C654">
        <v>33</v>
      </c>
      <c r="D654">
        <v>42</v>
      </c>
      <c r="E654">
        <v>14</v>
      </c>
      <c r="F654">
        <v>505.68</v>
      </c>
      <c r="G654">
        <v>9</v>
      </c>
      <c r="H654" s="1">
        <f xml:space="preserve"> IF(Historical_Sales[[#This Row],[Sessions - Total]]=0,0,Historical_Sales[[#This Row],[Units Ordered]]/Historical_Sales[[#This Row],[Sessions - Total]])</f>
        <v>0.42424242424242425</v>
      </c>
    </row>
    <row r="655" spans="1:8" x14ac:dyDescent="0.3">
      <c r="A655" s="2">
        <v>45915</v>
      </c>
      <c r="B655" t="s">
        <v>74</v>
      </c>
      <c r="C655">
        <v>16</v>
      </c>
      <c r="D655">
        <v>27</v>
      </c>
      <c r="E655">
        <v>4</v>
      </c>
      <c r="F655">
        <v>131.31</v>
      </c>
      <c r="G655">
        <v>4</v>
      </c>
      <c r="H655" s="1">
        <f xml:space="preserve"> IF(Historical_Sales[[#This Row],[Sessions - Total]]=0,0,Historical_Sales[[#This Row],[Units Ordered]]/Historical_Sales[[#This Row],[Sessions - Total]])</f>
        <v>0.25</v>
      </c>
    </row>
    <row r="656" spans="1:8" x14ac:dyDescent="0.3">
      <c r="A656" s="2">
        <v>45915</v>
      </c>
      <c r="B656" t="s">
        <v>76</v>
      </c>
      <c r="C656">
        <v>16</v>
      </c>
      <c r="D656">
        <v>26</v>
      </c>
      <c r="E656">
        <v>4</v>
      </c>
      <c r="F656">
        <v>107.03</v>
      </c>
      <c r="G656">
        <v>3</v>
      </c>
      <c r="H656" s="1">
        <f xml:space="preserve"> IF(Historical_Sales[[#This Row],[Sessions - Total]]=0,0,Historical_Sales[[#This Row],[Units Ordered]]/Historical_Sales[[#This Row],[Sessions - Total]])</f>
        <v>0.25</v>
      </c>
    </row>
    <row r="657" spans="1:8" x14ac:dyDescent="0.3">
      <c r="A657" s="2">
        <v>45915</v>
      </c>
      <c r="B657" t="s">
        <v>78</v>
      </c>
      <c r="C657">
        <v>10</v>
      </c>
      <c r="D657">
        <v>11</v>
      </c>
      <c r="E657">
        <v>1</v>
      </c>
      <c r="F657">
        <v>29.26</v>
      </c>
      <c r="G657">
        <v>1</v>
      </c>
      <c r="H657" s="1">
        <f xml:space="preserve"> IF(Historical_Sales[[#This Row],[Sessions - Total]]=0,0,Historical_Sales[[#This Row],[Units Ordered]]/Historical_Sales[[#This Row],[Sessions - Total]])</f>
        <v>0.1</v>
      </c>
    </row>
    <row r="658" spans="1:8" x14ac:dyDescent="0.3">
      <c r="A658" s="2">
        <v>45915</v>
      </c>
      <c r="B658" t="s">
        <v>80</v>
      </c>
      <c r="C658">
        <v>17</v>
      </c>
      <c r="D658">
        <v>27</v>
      </c>
      <c r="E658">
        <v>37</v>
      </c>
      <c r="F658">
        <v>1220.55</v>
      </c>
      <c r="G658">
        <v>14</v>
      </c>
      <c r="H658" s="1">
        <f xml:space="preserve"> IF(Historical_Sales[[#This Row],[Sessions - Total]]=0,0,Historical_Sales[[#This Row],[Units Ordered]]/Historical_Sales[[#This Row],[Sessions - Total]])</f>
        <v>2.1764705882352939</v>
      </c>
    </row>
    <row r="659" spans="1:8" x14ac:dyDescent="0.3">
      <c r="A659" s="2">
        <v>45915</v>
      </c>
      <c r="B659" t="s">
        <v>82</v>
      </c>
      <c r="C659">
        <v>16</v>
      </c>
      <c r="D659">
        <v>22</v>
      </c>
      <c r="E659">
        <v>3</v>
      </c>
      <c r="F659">
        <v>107.36</v>
      </c>
      <c r="G659">
        <v>2</v>
      </c>
      <c r="H659" s="1">
        <f xml:space="preserve"> IF(Historical_Sales[[#This Row],[Sessions - Total]]=0,0,Historical_Sales[[#This Row],[Units Ordered]]/Historical_Sales[[#This Row],[Sessions - Total]])</f>
        <v>0.1875</v>
      </c>
    </row>
    <row r="660" spans="1:8" x14ac:dyDescent="0.3">
      <c r="A660" s="2">
        <v>45915</v>
      </c>
      <c r="B660" t="s">
        <v>84</v>
      </c>
      <c r="C660">
        <v>88</v>
      </c>
      <c r="D660">
        <v>120</v>
      </c>
      <c r="E660">
        <v>62</v>
      </c>
      <c r="F660">
        <v>1898.95</v>
      </c>
      <c r="G660">
        <v>41</v>
      </c>
      <c r="H660" s="1">
        <f xml:space="preserve"> IF(Historical_Sales[[#This Row],[Sessions - Total]]=0,0,Historical_Sales[[#This Row],[Units Ordered]]/Historical_Sales[[#This Row],[Sessions - Total]])</f>
        <v>0.70454545454545459</v>
      </c>
    </row>
    <row r="661" spans="1:8" x14ac:dyDescent="0.3">
      <c r="A661" s="2">
        <v>45915</v>
      </c>
      <c r="B661" t="s">
        <v>88</v>
      </c>
      <c r="C661">
        <v>33</v>
      </c>
      <c r="D661">
        <v>40</v>
      </c>
      <c r="E661">
        <v>17</v>
      </c>
      <c r="F661">
        <v>543.22</v>
      </c>
      <c r="G661">
        <v>9</v>
      </c>
      <c r="H661" s="1">
        <f xml:space="preserve"> IF(Historical_Sales[[#This Row],[Sessions - Total]]=0,0,Historical_Sales[[#This Row],[Units Ordered]]/Historical_Sales[[#This Row],[Sessions - Total]])</f>
        <v>0.51515151515151514</v>
      </c>
    </row>
    <row r="662" spans="1:8" x14ac:dyDescent="0.3">
      <c r="A662" s="2">
        <v>45915</v>
      </c>
      <c r="B662" t="s">
        <v>92</v>
      </c>
      <c r="C662">
        <v>26</v>
      </c>
      <c r="D662">
        <v>32</v>
      </c>
      <c r="E662">
        <v>21</v>
      </c>
      <c r="F662">
        <v>515.02</v>
      </c>
      <c r="G662">
        <v>12</v>
      </c>
      <c r="H662" s="1">
        <f xml:space="preserve"> IF(Historical_Sales[[#This Row],[Sessions - Total]]=0,0,Historical_Sales[[#This Row],[Units Ordered]]/Historical_Sales[[#This Row],[Sessions - Total]])</f>
        <v>0.80769230769230771</v>
      </c>
    </row>
    <row r="663" spans="1:8" x14ac:dyDescent="0.3">
      <c r="A663" s="2">
        <v>45915</v>
      </c>
      <c r="B663" t="s">
        <v>94</v>
      </c>
      <c r="C663">
        <v>30</v>
      </c>
      <c r="D663">
        <v>39</v>
      </c>
      <c r="E663">
        <v>26</v>
      </c>
      <c r="F663">
        <v>2021</v>
      </c>
      <c r="G663">
        <v>14</v>
      </c>
      <c r="H663" s="1">
        <f xml:space="preserve"> IF(Historical_Sales[[#This Row],[Sessions - Total]]=0,0,Historical_Sales[[#This Row],[Units Ordered]]/Historical_Sales[[#This Row],[Sessions - Total]])</f>
        <v>0.8666666666666667</v>
      </c>
    </row>
    <row r="664" spans="1:8" x14ac:dyDescent="0.3">
      <c r="A664" s="2">
        <v>45915</v>
      </c>
      <c r="B664" t="s">
        <v>96</v>
      </c>
      <c r="C664">
        <v>16</v>
      </c>
      <c r="D664">
        <v>19</v>
      </c>
      <c r="E664">
        <v>19</v>
      </c>
      <c r="F664">
        <v>1428.78</v>
      </c>
      <c r="G664">
        <v>10</v>
      </c>
      <c r="H664" s="1">
        <f xml:space="preserve"> IF(Historical_Sales[[#This Row],[Sessions - Total]]=0,0,Historical_Sales[[#This Row],[Units Ordered]]/Historical_Sales[[#This Row],[Sessions - Total]])</f>
        <v>1.1875</v>
      </c>
    </row>
    <row r="665" spans="1:8" x14ac:dyDescent="0.3">
      <c r="A665" s="2">
        <v>45915</v>
      </c>
      <c r="B665" t="s">
        <v>98</v>
      </c>
      <c r="C665">
        <v>21</v>
      </c>
      <c r="D665">
        <v>24</v>
      </c>
      <c r="E665">
        <v>1</v>
      </c>
      <c r="F665">
        <v>15.7</v>
      </c>
      <c r="G665">
        <v>1</v>
      </c>
      <c r="H665" s="1">
        <f xml:space="preserve"> IF(Historical_Sales[[#This Row],[Sessions - Total]]=0,0,Historical_Sales[[#This Row],[Units Ordered]]/Historical_Sales[[#This Row],[Sessions - Total]])</f>
        <v>4.7619047619047616E-2</v>
      </c>
    </row>
    <row r="666" spans="1:8" x14ac:dyDescent="0.3">
      <c r="A666" s="2">
        <v>45915</v>
      </c>
      <c r="B666" t="s">
        <v>100</v>
      </c>
      <c r="C666">
        <v>9</v>
      </c>
      <c r="D666">
        <v>13</v>
      </c>
      <c r="E666">
        <v>1</v>
      </c>
      <c r="F666">
        <v>15.33</v>
      </c>
      <c r="G666">
        <v>1</v>
      </c>
      <c r="H666" s="1">
        <f xml:space="preserve"> IF(Historical_Sales[[#This Row],[Sessions - Total]]=0,0,Historical_Sales[[#This Row],[Units Ordered]]/Historical_Sales[[#This Row],[Sessions - Total]])</f>
        <v>0.1111111111111111</v>
      </c>
    </row>
    <row r="667" spans="1:8" x14ac:dyDescent="0.3">
      <c r="A667" s="2">
        <v>45915</v>
      </c>
      <c r="B667" t="s">
        <v>106</v>
      </c>
      <c r="C667">
        <v>9</v>
      </c>
      <c r="D667">
        <v>9</v>
      </c>
      <c r="E667">
        <v>5</v>
      </c>
      <c r="F667">
        <v>355.4</v>
      </c>
      <c r="G667">
        <v>2</v>
      </c>
      <c r="H667" s="1">
        <f xml:space="preserve"> IF(Historical_Sales[[#This Row],[Sessions - Total]]=0,0,Historical_Sales[[#This Row],[Units Ordered]]/Historical_Sales[[#This Row],[Sessions - Total]])</f>
        <v>0.55555555555555558</v>
      </c>
    </row>
    <row r="668" spans="1:8" x14ac:dyDescent="0.3">
      <c r="A668" s="2">
        <v>45915</v>
      </c>
      <c r="B668" t="s">
        <v>108</v>
      </c>
      <c r="C668">
        <v>11</v>
      </c>
      <c r="D668">
        <v>14</v>
      </c>
      <c r="E668">
        <v>7</v>
      </c>
      <c r="F668">
        <v>639.61</v>
      </c>
      <c r="G668">
        <v>5</v>
      </c>
      <c r="H668" s="1">
        <f xml:space="preserve"> IF(Historical_Sales[[#This Row],[Sessions - Total]]=0,0,Historical_Sales[[#This Row],[Units Ordered]]/Historical_Sales[[#This Row],[Sessions - Total]])</f>
        <v>0.63636363636363635</v>
      </c>
    </row>
    <row r="669" spans="1:8" x14ac:dyDescent="0.3">
      <c r="A669" s="2">
        <v>45915</v>
      </c>
      <c r="B669" t="s">
        <v>110</v>
      </c>
      <c r="C669">
        <v>30</v>
      </c>
      <c r="D669">
        <v>37</v>
      </c>
      <c r="E669">
        <v>9</v>
      </c>
      <c r="F669">
        <v>319.69</v>
      </c>
      <c r="G669">
        <v>3</v>
      </c>
      <c r="H669" s="1">
        <f xml:space="preserve"> IF(Historical_Sales[[#This Row],[Sessions - Total]]=0,0,Historical_Sales[[#This Row],[Units Ordered]]/Historical_Sales[[#This Row],[Sessions - Total]])</f>
        <v>0.3</v>
      </c>
    </row>
    <row r="670" spans="1:8" x14ac:dyDescent="0.3">
      <c r="A670" s="2">
        <v>45915</v>
      </c>
      <c r="B670" t="s">
        <v>112</v>
      </c>
      <c r="C670">
        <v>28</v>
      </c>
      <c r="D670">
        <v>34</v>
      </c>
      <c r="E670">
        <v>5</v>
      </c>
      <c r="F670">
        <v>154.22</v>
      </c>
      <c r="G670">
        <v>4</v>
      </c>
      <c r="H670" s="1">
        <f xml:space="preserve"> IF(Historical_Sales[[#This Row],[Sessions - Total]]=0,0,Historical_Sales[[#This Row],[Units Ordered]]/Historical_Sales[[#This Row],[Sessions - Total]])</f>
        <v>0.17857142857142858</v>
      </c>
    </row>
    <row r="671" spans="1:8" x14ac:dyDescent="0.3">
      <c r="A671" s="2">
        <v>45916</v>
      </c>
      <c r="B671" t="s">
        <v>11</v>
      </c>
      <c r="C671">
        <v>19</v>
      </c>
      <c r="D671">
        <v>22</v>
      </c>
      <c r="E671">
        <v>3</v>
      </c>
      <c r="F671">
        <v>137.91</v>
      </c>
      <c r="G671">
        <v>3</v>
      </c>
      <c r="H671" s="1">
        <f xml:space="preserve"> IF(Historical_Sales[[#This Row],[Sessions - Total]]=0,0,Historical_Sales[[#This Row],[Units Ordered]]/Historical_Sales[[#This Row],[Sessions - Total]])</f>
        <v>0.15789473684210525</v>
      </c>
    </row>
    <row r="672" spans="1:8" x14ac:dyDescent="0.3">
      <c r="A672" s="2">
        <v>45916</v>
      </c>
      <c r="B672" t="s">
        <v>15</v>
      </c>
      <c r="C672">
        <v>10</v>
      </c>
      <c r="D672">
        <v>15</v>
      </c>
      <c r="E672">
        <v>12</v>
      </c>
      <c r="F672">
        <v>434.38</v>
      </c>
      <c r="G672">
        <v>7</v>
      </c>
      <c r="H672" s="1">
        <f xml:space="preserve"> IF(Historical_Sales[[#This Row],[Sessions - Total]]=0,0,Historical_Sales[[#This Row],[Units Ordered]]/Historical_Sales[[#This Row],[Sessions - Total]])</f>
        <v>1.2</v>
      </c>
    </row>
    <row r="673" spans="1:8" x14ac:dyDescent="0.3">
      <c r="A673" s="2">
        <v>45916</v>
      </c>
      <c r="B673" t="s">
        <v>17</v>
      </c>
      <c r="C673">
        <v>12</v>
      </c>
      <c r="D673">
        <v>12</v>
      </c>
      <c r="E673">
        <v>4</v>
      </c>
      <c r="F673">
        <v>133.5</v>
      </c>
      <c r="G673">
        <v>2</v>
      </c>
      <c r="H673" s="1">
        <f xml:space="preserve"> IF(Historical_Sales[[#This Row],[Sessions - Total]]=0,0,Historical_Sales[[#This Row],[Units Ordered]]/Historical_Sales[[#This Row],[Sessions - Total]])</f>
        <v>0.33333333333333331</v>
      </c>
    </row>
    <row r="674" spans="1:8" x14ac:dyDescent="0.3">
      <c r="A674" s="2">
        <v>45916</v>
      </c>
      <c r="B674" t="s">
        <v>19</v>
      </c>
      <c r="C674">
        <v>6</v>
      </c>
      <c r="D674">
        <v>6</v>
      </c>
      <c r="E674">
        <v>3</v>
      </c>
      <c r="F674">
        <v>78.3</v>
      </c>
      <c r="G674">
        <v>2</v>
      </c>
      <c r="H674" s="1">
        <f xml:space="preserve"> IF(Historical_Sales[[#This Row],[Sessions - Total]]=0,0,Historical_Sales[[#This Row],[Units Ordered]]/Historical_Sales[[#This Row],[Sessions - Total]])</f>
        <v>0.5</v>
      </c>
    </row>
    <row r="675" spans="1:8" x14ac:dyDescent="0.3">
      <c r="A675" s="2">
        <v>45916</v>
      </c>
      <c r="B675" t="s">
        <v>21</v>
      </c>
      <c r="C675">
        <v>8</v>
      </c>
      <c r="D675">
        <v>10</v>
      </c>
      <c r="E675">
        <v>1</v>
      </c>
      <c r="F675">
        <v>23.38</v>
      </c>
      <c r="G675">
        <v>1</v>
      </c>
      <c r="H675" s="1">
        <f xml:space="preserve"> IF(Historical_Sales[[#This Row],[Sessions - Total]]=0,0,Historical_Sales[[#This Row],[Units Ordered]]/Historical_Sales[[#This Row],[Sessions - Total]])</f>
        <v>0.125</v>
      </c>
    </row>
    <row r="676" spans="1:8" x14ac:dyDescent="0.3">
      <c r="A676" s="2">
        <v>45916</v>
      </c>
      <c r="B676" t="s">
        <v>26</v>
      </c>
      <c r="C676">
        <v>25</v>
      </c>
      <c r="D676">
        <v>27</v>
      </c>
      <c r="E676">
        <v>5</v>
      </c>
      <c r="F676">
        <v>175.28</v>
      </c>
      <c r="G676">
        <v>5</v>
      </c>
      <c r="H676" s="1">
        <f xml:space="preserve"> IF(Historical_Sales[[#This Row],[Sessions - Total]]=0,0,Historical_Sales[[#This Row],[Units Ordered]]/Historical_Sales[[#This Row],[Sessions - Total]])</f>
        <v>0.2</v>
      </c>
    </row>
    <row r="677" spans="1:8" x14ac:dyDescent="0.3">
      <c r="A677" s="2">
        <v>45916</v>
      </c>
      <c r="B677" t="s">
        <v>30</v>
      </c>
      <c r="C677">
        <v>15</v>
      </c>
      <c r="D677">
        <v>19</v>
      </c>
      <c r="E677">
        <v>3</v>
      </c>
      <c r="F677">
        <v>53.95</v>
      </c>
      <c r="G677">
        <v>2</v>
      </c>
      <c r="H677" s="1">
        <f xml:space="preserve"> IF(Historical_Sales[[#This Row],[Sessions - Total]]=0,0,Historical_Sales[[#This Row],[Units Ordered]]/Historical_Sales[[#This Row],[Sessions - Total]])</f>
        <v>0.2</v>
      </c>
    </row>
    <row r="678" spans="1:8" x14ac:dyDescent="0.3">
      <c r="A678" s="2">
        <v>45916</v>
      </c>
      <c r="B678" t="s">
        <v>34</v>
      </c>
      <c r="C678">
        <v>26</v>
      </c>
      <c r="D678">
        <v>35</v>
      </c>
      <c r="E678">
        <v>2</v>
      </c>
      <c r="F678">
        <v>42.16</v>
      </c>
      <c r="G678">
        <v>1</v>
      </c>
      <c r="H678" s="1">
        <f xml:space="preserve"> IF(Historical_Sales[[#This Row],[Sessions - Total]]=0,0,Historical_Sales[[#This Row],[Units Ordered]]/Historical_Sales[[#This Row],[Sessions - Total]])</f>
        <v>7.6923076923076927E-2</v>
      </c>
    </row>
    <row r="679" spans="1:8" x14ac:dyDescent="0.3">
      <c r="A679" s="2">
        <v>45916</v>
      </c>
      <c r="B679" t="s">
        <v>38</v>
      </c>
      <c r="C679">
        <v>21</v>
      </c>
      <c r="D679">
        <v>28</v>
      </c>
      <c r="E679">
        <v>5</v>
      </c>
      <c r="F679">
        <v>137.76</v>
      </c>
      <c r="G679">
        <v>5</v>
      </c>
      <c r="H679" s="1">
        <f xml:space="preserve"> IF(Historical_Sales[[#This Row],[Sessions - Total]]=0,0,Historical_Sales[[#This Row],[Units Ordered]]/Historical_Sales[[#This Row],[Sessions - Total]])</f>
        <v>0.23809523809523808</v>
      </c>
    </row>
    <row r="680" spans="1:8" x14ac:dyDescent="0.3">
      <c r="A680" s="2">
        <v>45916</v>
      </c>
      <c r="B680" t="s">
        <v>40</v>
      </c>
      <c r="C680">
        <v>24</v>
      </c>
      <c r="D680">
        <v>39</v>
      </c>
      <c r="E680">
        <v>4</v>
      </c>
      <c r="F680">
        <v>129.22</v>
      </c>
      <c r="G680">
        <v>4</v>
      </c>
      <c r="H680" s="1">
        <f xml:space="preserve"> IF(Historical_Sales[[#This Row],[Sessions - Total]]=0,0,Historical_Sales[[#This Row],[Units Ordered]]/Historical_Sales[[#This Row],[Sessions - Total]])</f>
        <v>0.16666666666666666</v>
      </c>
    </row>
    <row r="681" spans="1:8" x14ac:dyDescent="0.3">
      <c r="A681" s="2">
        <v>45916</v>
      </c>
      <c r="B681" t="s">
        <v>42</v>
      </c>
      <c r="C681">
        <v>83</v>
      </c>
      <c r="D681">
        <v>99</v>
      </c>
      <c r="E681">
        <v>19</v>
      </c>
      <c r="F681">
        <v>438.82</v>
      </c>
      <c r="G681">
        <v>17</v>
      </c>
      <c r="H681" s="1">
        <f xml:space="preserve"> IF(Historical_Sales[[#This Row],[Sessions - Total]]=0,0,Historical_Sales[[#This Row],[Units Ordered]]/Historical_Sales[[#This Row],[Sessions - Total]])</f>
        <v>0.2289156626506024</v>
      </c>
    </row>
    <row r="682" spans="1:8" x14ac:dyDescent="0.3">
      <c r="A682" s="2">
        <v>45916</v>
      </c>
      <c r="B682" t="s">
        <v>44</v>
      </c>
      <c r="C682">
        <v>16</v>
      </c>
      <c r="D682">
        <v>21</v>
      </c>
      <c r="E682">
        <v>2</v>
      </c>
      <c r="F682">
        <v>44.68</v>
      </c>
      <c r="G682">
        <v>2</v>
      </c>
      <c r="H682" s="1">
        <f xml:space="preserve"> IF(Historical_Sales[[#This Row],[Sessions - Total]]=0,0,Historical_Sales[[#This Row],[Units Ordered]]/Historical_Sales[[#This Row],[Sessions - Total]])</f>
        <v>0.125</v>
      </c>
    </row>
    <row r="683" spans="1:8" x14ac:dyDescent="0.3">
      <c r="A683" s="2">
        <v>45916</v>
      </c>
      <c r="B683" t="s">
        <v>46</v>
      </c>
      <c r="C683">
        <v>30</v>
      </c>
      <c r="D683">
        <v>32</v>
      </c>
      <c r="E683">
        <v>6</v>
      </c>
      <c r="F683">
        <v>185.07</v>
      </c>
      <c r="G683">
        <v>5</v>
      </c>
      <c r="H683" s="1">
        <f xml:space="preserve"> IF(Historical_Sales[[#This Row],[Sessions - Total]]=0,0,Historical_Sales[[#This Row],[Units Ordered]]/Historical_Sales[[#This Row],[Sessions - Total]])</f>
        <v>0.2</v>
      </c>
    </row>
    <row r="684" spans="1:8" x14ac:dyDescent="0.3">
      <c r="A684" s="2">
        <v>45916</v>
      </c>
      <c r="B684" t="s">
        <v>48</v>
      </c>
      <c r="C684">
        <v>19</v>
      </c>
      <c r="D684">
        <v>26</v>
      </c>
      <c r="E684">
        <v>4</v>
      </c>
      <c r="F684">
        <v>109.33</v>
      </c>
      <c r="G684">
        <v>4</v>
      </c>
      <c r="H684" s="1">
        <f xml:space="preserve"> IF(Historical_Sales[[#This Row],[Sessions - Total]]=0,0,Historical_Sales[[#This Row],[Units Ordered]]/Historical_Sales[[#This Row],[Sessions - Total]])</f>
        <v>0.21052631578947367</v>
      </c>
    </row>
    <row r="685" spans="1:8" x14ac:dyDescent="0.3">
      <c r="A685" s="2">
        <v>45916</v>
      </c>
      <c r="B685" t="s">
        <v>50</v>
      </c>
      <c r="C685">
        <v>116</v>
      </c>
      <c r="D685">
        <v>162</v>
      </c>
      <c r="E685">
        <v>20</v>
      </c>
      <c r="F685">
        <v>805.7</v>
      </c>
      <c r="G685">
        <v>20</v>
      </c>
      <c r="H685" s="1">
        <f xml:space="preserve"> IF(Historical_Sales[[#This Row],[Sessions - Total]]=0,0,Historical_Sales[[#This Row],[Units Ordered]]/Historical_Sales[[#This Row],[Sessions - Total]])</f>
        <v>0.17241379310344829</v>
      </c>
    </row>
    <row r="686" spans="1:8" x14ac:dyDescent="0.3">
      <c r="A686" s="2">
        <v>45916</v>
      </c>
      <c r="B686" t="s">
        <v>52</v>
      </c>
      <c r="C686">
        <v>87</v>
      </c>
      <c r="D686">
        <v>116</v>
      </c>
      <c r="E686">
        <v>15</v>
      </c>
      <c r="F686">
        <v>198.6</v>
      </c>
      <c r="G686">
        <v>12</v>
      </c>
      <c r="H686" s="1">
        <f xml:space="preserve"> IF(Historical_Sales[[#This Row],[Sessions - Total]]=0,0,Historical_Sales[[#This Row],[Units Ordered]]/Historical_Sales[[#This Row],[Sessions - Total]])</f>
        <v>0.17241379310344829</v>
      </c>
    </row>
    <row r="687" spans="1:8" x14ac:dyDescent="0.3">
      <c r="A687" s="2">
        <v>45916</v>
      </c>
      <c r="B687" t="s">
        <v>56</v>
      </c>
      <c r="C687">
        <v>33</v>
      </c>
      <c r="D687">
        <v>46</v>
      </c>
      <c r="E687">
        <v>4</v>
      </c>
      <c r="F687">
        <v>91.98</v>
      </c>
      <c r="G687">
        <v>4</v>
      </c>
      <c r="H687" s="1">
        <f xml:space="preserve"> IF(Historical_Sales[[#This Row],[Sessions - Total]]=0,0,Historical_Sales[[#This Row],[Units Ordered]]/Historical_Sales[[#This Row],[Sessions - Total]])</f>
        <v>0.12121212121212122</v>
      </c>
    </row>
    <row r="688" spans="1:8" x14ac:dyDescent="0.3">
      <c r="A688" s="2">
        <v>45916</v>
      </c>
      <c r="B688" t="s">
        <v>58</v>
      </c>
      <c r="C688">
        <v>21</v>
      </c>
      <c r="D688">
        <v>26</v>
      </c>
      <c r="E688">
        <v>4</v>
      </c>
      <c r="F688">
        <v>47.89</v>
      </c>
      <c r="G688">
        <v>4</v>
      </c>
      <c r="H688" s="1">
        <f xml:space="preserve"> IF(Historical_Sales[[#This Row],[Sessions - Total]]=0,0,Historical_Sales[[#This Row],[Units Ordered]]/Historical_Sales[[#This Row],[Sessions - Total]])</f>
        <v>0.19047619047619047</v>
      </c>
    </row>
    <row r="689" spans="1:8" x14ac:dyDescent="0.3">
      <c r="A689" s="2">
        <v>45916</v>
      </c>
      <c r="B689" t="s">
        <v>60</v>
      </c>
      <c r="C689">
        <v>48</v>
      </c>
      <c r="D689">
        <v>59</v>
      </c>
      <c r="E689">
        <v>10</v>
      </c>
      <c r="F689">
        <v>213.68</v>
      </c>
      <c r="G689">
        <v>8</v>
      </c>
      <c r="H689" s="1">
        <f xml:space="preserve"> IF(Historical_Sales[[#This Row],[Sessions - Total]]=0,0,Historical_Sales[[#This Row],[Units Ordered]]/Historical_Sales[[#This Row],[Sessions - Total]])</f>
        <v>0.20833333333333334</v>
      </c>
    </row>
    <row r="690" spans="1:8" x14ac:dyDescent="0.3">
      <c r="A690" s="2">
        <v>45916</v>
      </c>
      <c r="B690" t="s">
        <v>62</v>
      </c>
      <c r="C690">
        <v>63</v>
      </c>
      <c r="D690">
        <v>94</v>
      </c>
      <c r="E690">
        <v>27</v>
      </c>
      <c r="F690">
        <v>1014.12</v>
      </c>
      <c r="G690">
        <v>18</v>
      </c>
      <c r="H690" s="1">
        <f xml:space="preserve"> IF(Historical_Sales[[#This Row],[Sessions - Total]]=0,0,Historical_Sales[[#This Row],[Units Ordered]]/Historical_Sales[[#This Row],[Sessions - Total]])</f>
        <v>0.42857142857142855</v>
      </c>
    </row>
    <row r="691" spans="1:8" x14ac:dyDescent="0.3">
      <c r="A691" s="2">
        <v>45916</v>
      </c>
      <c r="B691" t="s">
        <v>64</v>
      </c>
      <c r="C691">
        <v>32</v>
      </c>
      <c r="D691">
        <v>44</v>
      </c>
      <c r="E691">
        <v>14</v>
      </c>
      <c r="F691">
        <v>443.7</v>
      </c>
      <c r="G691">
        <v>10</v>
      </c>
      <c r="H691" s="1">
        <f xml:space="preserve"> IF(Historical_Sales[[#This Row],[Sessions - Total]]=0,0,Historical_Sales[[#This Row],[Units Ordered]]/Historical_Sales[[#This Row],[Sessions - Total]])</f>
        <v>0.4375</v>
      </c>
    </row>
    <row r="692" spans="1:8" x14ac:dyDescent="0.3">
      <c r="A692" s="2">
        <v>45916</v>
      </c>
      <c r="B692" t="s">
        <v>66</v>
      </c>
      <c r="C692">
        <v>47</v>
      </c>
      <c r="D692">
        <v>58</v>
      </c>
      <c r="E692">
        <v>22</v>
      </c>
      <c r="F692">
        <v>663.46</v>
      </c>
      <c r="G692">
        <v>15</v>
      </c>
      <c r="H692" s="1">
        <f xml:space="preserve"> IF(Historical_Sales[[#This Row],[Sessions - Total]]=0,0,Historical_Sales[[#This Row],[Units Ordered]]/Historical_Sales[[#This Row],[Sessions - Total]])</f>
        <v>0.46808510638297873</v>
      </c>
    </row>
    <row r="693" spans="1:8" x14ac:dyDescent="0.3">
      <c r="A693" s="2">
        <v>45916</v>
      </c>
      <c r="B693" t="s">
        <v>68</v>
      </c>
      <c r="C693">
        <v>56</v>
      </c>
      <c r="D693">
        <v>69</v>
      </c>
      <c r="E693">
        <v>36</v>
      </c>
      <c r="F693">
        <v>997.26</v>
      </c>
      <c r="G693">
        <v>24</v>
      </c>
      <c r="H693" s="1">
        <f xml:space="preserve"> IF(Historical_Sales[[#This Row],[Sessions - Total]]=0,0,Historical_Sales[[#This Row],[Units Ordered]]/Historical_Sales[[#This Row],[Sessions - Total]])</f>
        <v>0.6428571428571429</v>
      </c>
    </row>
    <row r="694" spans="1:8" x14ac:dyDescent="0.3">
      <c r="A694" s="2">
        <v>45916</v>
      </c>
      <c r="B694" t="s">
        <v>70</v>
      </c>
      <c r="C694">
        <v>34</v>
      </c>
      <c r="D694">
        <v>43</v>
      </c>
      <c r="E694">
        <v>21</v>
      </c>
      <c r="F694">
        <v>492.89</v>
      </c>
      <c r="G694">
        <v>12</v>
      </c>
      <c r="H694" s="1">
        <f xml:space="preserve"> IF(Historical_Sales[[#This Row],[Sessions - Total]]=0,0,Historical_Sales[[#This Row],[Units Ordered]]/Historical_Sales[[#This Row],[Sessions - Total]])</f>
        <v>0.61764705882352944</v>
      </c>
    </row>
    <row r="695" spans="1:8" x14ac:dyDescent="0.3">
      <c r="A695" s="2">
        <v>45916</v>
      </c>
      <c r="B695" t="s">
        <v>72</v>
      </c>
      <c r="C695">
        <v>31</v>
      </c>
      <c r="D695">
        <v>41</v>
      </c>
      <c r="E695">
        <v>3</v>
      </c>
      <c r="F695">
        <v>111.38</v>
      </c>
      <c r="G695">
        <v>3</v>
      </c>
      <c r="H695" s="1">
        <f xml:space="preserve"> IF(Historical_Sales[[#This Row],[Sessions - Total]]=0,0,Historical_Sales[[#This Row],[Units Ordered]]/Historical_Sales[[#This Row],[Sessions - Total]])</f>
        <v>9.6774193548387094E-2</v>
      </c>
    </row>
    <row r="696" spans="1:8" x14ac:dyDescent="0.3">
      <c r="A696" s="2">
        <v>45916</v>
      </c>
      <c r="B696" t="s">
        <v>74</v>
      </c>
      <c r="C696">
        <v>24</v>
      </c>
      <c r="D696">
        <v>32</v>
      </c>
      <c r="E696">
        <v>5</v>
      </c>
      <c r="F696">
        <v>141.68</v>
      </c>
      <c r="G696">
        <v>3</v>
      </c>
      <c r="H696" s="1">
        <f xml:space="preserve"> IF(Historical_Sales[[#This Row],[Sessions - Total]]=0,0,Historical_Sales[[#This Row],[Units Ordered]]/Historical_Sales[[#This Row],[Sessions - Total]])</f>
        <v>0.20833333333333334</v>
      </c>
    </row>
    <row r="697" spans="1:8" x14ac:dyDescent="0.3">
      <c r="A697" s="2">
        <v>45916</v>
      </c>
      <c r="B697" t="s">
        <v>76</v>
      </c>
      <c r="C697">
        <v>8</v>
      </c>
      <c r="D697">
        <v>10</v>
      </c>
      <c r="E697">
        <v>3</v>
      </c>
      <c r="F697">
        <v>75.08</v>
      </c>
      <c r="G697">
        <v>2</v>
      </c>
      <c r="H697" s="1">
        <f xml:space="preserve"> IF(Historical_Sales[[#This Row],[Sessions - Total]]=0,0,Historical_Sales[[#This Row],[Units Ordered]]/Historical_Sales[[#This Row],[Sessions - Total]])</f>
        <v>0.375</v>
      </c>
    </row>
    <row r="698" spans="1:8" x14ac:dyDescent="0.3">
      <c r="A698" s="2">
        <v>45916</v>
      </c>
      <c r="B698" t="s">
        <v>78</v>
      </c>
      <c r="C698">
        <v>7</v>
      </c>
      <c r="D698">
        <v>8</v>
      </c>
      <c r="E698">
        <v>5</v>
      </c>
      <c r="F698">
        <v>117.82</v>
      </c>
      <c r="G698">
        <v>2</v>
      </c>
      <c r="H698" s="1">
        <f xml:space="preserve"> IF(Historical_Sales[[#This Row],[Sessions - Total]]=0,0,Historical_Sales[[#This Row],[Units Ordered]]/Historical_Sales[[#This Row],[Sessions - Total]])</f>
        <v>0.7142857142857143</v>
      </c>
    </row>
    <row r="699" spans="1:8" x14ac:dyDescent="0.3">
      <c r="A699" s="2">
        <v>45916</v>
      </c>
      <c r="B699" t="s">
        <v>80</v>
      </c>
      <c r="C699">
        <v>30</v>
      </c>
      <c r="D699">
        <v>35</v>
      </c>
      <c r="E699">
        <v>23</v>
      </c>
      <c r="F699">
        <v>774.37</v>
      </c>
      <c r="G699">
        <v>14</v>
      </c>
      <c r="H699" s="1">
        <f xml:space="preserve"> IF(Historical_Sales[[#This Row],[Sessions - Total]]=0,0,Historical_Sales[[#This Row],[Units Ordered]]/Historical_Sales[[#This Row],[Sessions - Total]])</f>
        <v>0.76666666666666672</v>
      </c>
    </row>
    <row r="700" spans="1:8" x14ac:dyDescent="0.3">
      <c r="A700" s="2">
        <v>45916</v>
      </c>
      <c r="B700" t="s">
        <v>82</v>
      </c>
      <c r="C700">
        <v>10</v>
      </c>
      <c r="D700">
        <v>18</v>
      </c>
      <c r="E700">
        <v>9</v>
      </c>
      <c r="F700">
        <v>317.60000000000002</v>
      </c>
      <c r="G700">
        <v>6</v>
      </c>
      <c r="H700" s="1">
        <f xml:space="preserve"> IF(Historical_Sales[[#This Row],[Sessions - Total]]=0,0,Historical_Sales[[#This Row],[Units Ordered]]/Historical_Sales[[#This Row],[Sessions - Total]])</f>
        <v>0.9</v>
      </c>
    </row>
    <row r="701" spans="1:8" x14ac:dyDescent="0.3">
      <c r="A701" s="2">
        <v>45916</v>
      </c>
      <c r="B701" t="s">
        <v>84</v>
      </c>
      <c r="C701">
        <v>104</v>
      </c>
      <c r="D701">
        <v>133</v>
      </c>
      <c r="E701">
        <v>21</v>
      </c>
      <c r="F701">
        <v>675</v>
      </c>
      <c r="G701">
        <v>20</v>
      </c>
      <c r="H701" s="1">
        <f xml:space="preserve"> IF(Historical_Sales[[#This Row],[Sessions - Total]]=0,0,Historical_Sales[[#This Row],[Units Ordered]]/Historical_Sales[[#This Row],[Sessions - Total]])</f>
        <v>0.20192307692307693</v>
      </c>
    </row>
    <row r="702" spans="1:8" x14ac:dyDescent="0.3">
      <c r="A702" s="2">
        <v>45916</v>
      </c>
      <c r="B702" t="s">
        <v>88</v>
      </c>
      <c r="C702">
        <v>38</v>
      </c>
      <c r="D702">
        <v>51</v>
      </c>
      <c r="E702">
        <v>32</v>
      </c>
      <c r="F702">
        <v>1020.78</v>
      </c>
      <c r="G702">
        <v>12</v>
      </c>
      <c r="H702" s="1">
        <f xml:space="preserve"> IF(Historical_Sales[[#This Row],[Sessions - Total]]=0,0,Historical_Sales[[#This Row],[Units Ordered]]/Historical_Sales[[#This Row],[Sessions - Total]])</f>
        <v>0.84210526315789469</v>
      </c>
    </row>
    <row r="703" spans="1:8" x14ac:dyDescent="0.3">
      <c r="A703" s="2">
        <v>45916</v>
      </c>
      <c r="B703" t="s">
        <v>90</v>
      </c>
      <c r="C703">
        <v>8</v>
      </c>
      <c r="D703">
        <v>14</v>
      </c>
      <c r="E703">
        <v>2</v>
      </c>
      <c r="F703">
        <v>57.38</v>
      </c>
      <c r="G703">
        <v>2</v>
      </c>
      <c r="H703" s="1">
        <f xml:space="preserve"> IF(Historical_Sales[[#This Row],[Sessions - Total]]=0,0,Historical_Sales[[#This Row],[Units Ordered]]/Historical_Sales[[#This Row],[Sessions - Total]])</f>
        <v>0.25</v>
      </c>
    </row>
    <row r="704" spans="1:8" x14ac:dyDescent="0.3">
      <c r="A704" s="2">
        <v>45916</v>
      </c>
      <c r="B704" t="s">
        <v>92</v>
      </c>
      <c r="C704">
        <v>11</v>
      </c>
      <c r="D704">
        <v>21</v>
      </c>
      <c r="E704">
        <v>16</v>
      </c>
      <c r="F704">
        <v>414.42</v>
      </c>
      <c r="G704">
        <v>6</v>
      </c>
      <c r="H704" s="1">
        <f xml:space="preserve"> IF(Historical_Sales[[#This Row],[Sessions - Total]]=0,0,Historical_Sales[[#This Row],[Units Ordered]]/Historical_Sales[[#This Row],[Sessions - Total]])</f>
        <v>1.4545454545454546</v>
      </c>
    </row>
    <row r="705" spans="1:8" x14ac:dyDescent="0.3">
      <c r="A705" s="2">
        <v>45916</v>
      </c>
      <c r="B705" t="s">
        <v>94</v>
      </c>
      <c r="C705">
        <v>45</v>
      </c>
      <c r="D705">
        <v>57</v>
      </c>
      <c r="E705">
        <v>35</v>
      </c>
      <c r="F705">
        <v>2836.79</v>
      </c>
      <c r="G705">
        <v>19</v>
      </c>
      <c r="H705" s="1">
        <f xml:space="preserve"> IF(Historical_Sales[[#This Row],[Sessions - Total]]=0,0,Historical_Sales[[#This Row],[Units Ordered]]/Historical_Sales[[#This Row],[Sessions - Total]])</f>
        <v>0.77777777777777779</v>
      </c>
    </row>
    <row r="706" spans="1:8" x14ac:dyDescent="0.3">
      <c r="A706" s="2">
        <v>45916</v>
      </c>
      <c r="B706" t="s">
        <v>96</v>
      </c>
      <c r="C706">
        <v>14</v>
      </c>
      <c r="D706">
        <v>15</v>
      </c>
      <c r="E706">
        <v>14</v>
      </c>
      <c r="F706">
        <v>1028.8800000000001</v>
      </c>
      <c r="G706">
        <v>6</v>
      </c>
      <c r="H706" s="1">
        <f xml:space="preserve"> IF(Historical_Sales[[#This Row],[Sessions - Total]]=0,0,Historical_Sales[[#This Row],[Units Ordered]]/Historical_Sales[[#This Row],[Sessions - Total]])</f>
        <v>1</v>
      </c>
    </row>
    <row r="707" spans="1:8" x14ac:dyDescent="0.3">
      <c r="A707" s="2">
        <v>45916</v>
      </c>
      <c r="B707" t="s">
        <v>98</v>
      </c>
      <c r="C707">
        <v>13</v>
      </c>
      <c r="D707">
        <v>19</v>
      </c>
      <c r="E707">
        <v>3</v>
      </c>
      <c r="F707">
        <v>56.36</v>
      </c>
      <c r="G707">
        <v>3</v>
      </c>
      <c r="H707" s="1">
        <f xml:space="preserve"> IF(Historical_Sales[[#This Row],[Sessions - Total]]=0,0,Historical_Sales[[#This Row],[Units Ordered]]/Historical_Sales[[#This Row],[Sessions - Total]])</f>
        <v>0.23076923076923078</v>
      </c>
    </row>
    <row r="708" spans="1:8" x14ac:dyDescent="0.3">
      <c r="A708" s="2">
        <v>45916</v>
      </c>
      <c r="B708" t="s">
        <v>100</v>
      </c>
      <c r="C708">
        <v>15</v>
      </c>
      <c r="D708">
        <v>17</v>
      </c>
      <c r="E708">
        <v>1</v>
      </c>
      <c r="F708">
        <v>16.11</v>
      </c>
      <c r="G708">
        <v>1</v>
      </c>
      <c r="H708" s="1">
        <f xml:space="preserve"> IF(Historical_Sales[[#This Row],[Sessions - Total]]=0,0,Historical_Sales[[#This Row],[Units Ordered]]/Historical_Sales[[#This Row],[Sessions - Total]])</f>
        <v>6.6666666666666666E-2</v>
      </c>
    </row>
    <row r="709" spans="1:8" x14ac:dyDescent="0.3">
      <c r="A709" s="2">
        <v>45916</v>
      </c>
      <c r="B709" t="s">
        <v>102</v>
      </c>
      <c r="C709">
        <v>12</v>
      </c>
      <c r="D709">
        <v>14</v>
      </c>
      <c r="E709">
        <v>8</v>
      </c>
      <c r="F709">
        <v>249.18</v>
      </c>
      <c r="G709">
        <v>5</v>
      </c>
      <c r="H709" s="1">
        <f xml:space="preserve"> IF(Historical_Sales[[#This Row],[Sessions - Total]]=0,0,Historical_Sales[[#This Row],[Units Ordered]]/Historical_Sales[[#This Row],[Sessions - Total]])</f>
        <v>0.66666666666666663</v>
      </c>
    </row>
    <row r="710" spans="1:8" x14ac:dyDescent="0.3">
      <c r="A710" s="2">
        <v>45916</v>
      </c>
      <c r="B710" t="s">
        <v>102</v>
      </c>
      <c r="C710">
        <v>3</v>
      </c>
      <c r="D710">
        <v>4</v>
      </c>
      <c r="E710">
        <v>2</v>
      </c>
      <c r="F710">
        <v>97.49</v>
      </c>
      <c r="G710">
        <v>2</v>
      </c>
      <c r="H710" s="1">
        <f xml:space="preserve"> IF(Historical_Sales[[#This Row],[Sessions - Total]]=0,0,Historical_Sales[[#This Row],[Units Ordered]]/Historical_Sales[[#This Row],[Sessions - Total]])</f>
        <v>0.66666666666666663</v>
      </c>
    </row>
    <row r="711" spans="1:8" x14ac:dyDescent="0.3">
      <c r="A711" s="2">
        <v>45916</v>
      </c>
      <c r="B711" t="s">
        <v>104</v>
      </c>
      <c r="C711">
        <v>10</v>
      </c>
      <c r="D711">
        <v>12</v>
      </c>
      <c r="E711">
        <v>2</v>
      </c>
      <c r="F711">
        <v>57.02</v>
      </c>
      <c r="G711">
        <v>1</v>
      </c>
      <c r="H711" s="1">
        <f xml:space="preserve"> IF(Historical_Sales[[#This Row],[Sessions - Total]]=0,0,Historical_Sales[[#This Row],[Units Ordered]]/Historical_Sales[[#This Row],[Sessions - Total]])</f>
        <v>0.2</v>
      </c>
    </row>
    <row r="712" spans="1:8" x14ac:dyDescent="0.3">
      <c r="A712" s="2">
        <v>45916</v>
      </c>
      <c r="B712" t="s">
        <v>106</v>
      </c>
      <c r="C712">
        <v>6</v>
      </c>
      <c r="D712">
        <v>7</v>
      </c>
      <c r="E712">
        <v>4</v>
      </c>
      <c r="F712">
        <v>324.58</v>
      </c>
      <c r="G712">
        <v>3</v>
      </c>
      <c r="H712" s="1">
        <f xml:space="preserve"> IF(Historical_Sales[[#This Row],[Sessions - Total]]=0,0,Historical_Sales[[#This Row],[Units Ordered]]/Historical_Sales[[#This Row],[Sessions - Total]])</f>
        <v>0.66666666666666663</v>
      </c>
    </row>
    <row r="713" spans="1:8" x14ac:dyDescent="0.3">
      <c r="A713" s="2">
        <v>45916</v>
      </c>
      <c r="B713" t="s">
        <v>108</v>
      </c>
      <c r="C713">
        <v>17</v>
      </c>
      <c r="D713">
        <v>19</v>
      </c>
      <c r="E713">
        <v>1</v>
      </c>
      <c r="F713">
        <v>102.1</v>
      </c>
      <c r="G713">
        <v>1</v>
      </c>
      <c r="H713" s="1">
        <f xml:space="preserve"> IF(Historical_Sales[[#This Row],[Sessions - Total]]=0,0,Historical_Sales[[#This Row],[Units Ordered]]/Historical_Sales[[#This Row],[Sessions - Total]])</f>
        <v>5.8823529411764705E-2</v>
      </c>
    </row>
    <row r="714" spans="1:8" x14ac:dyDescent="0.3">
      <c r="A714" s="2">
        <v>45916</v>
      </c>
      <c r="B714" t="s">
        <v>110</v>
      </c>
      <c r="C714">
        <v>16</v>
      </c>
      <c r="D714">
        <v>24</v>
      </c>
      <c r="E714">
        <v>4</v>
      </c>
      <c r="F714">
        <v>147.72999999999999</v>
      </c>
      <c r="G714">
        <v>3</v>
      </c>
      <c r="H714" s="1">
        <f xml:space="preserve"> IF(Historical_Sales[[#This Row],[Sessions - Total]]=0,0,Historical_Sales[[#This Row],[Units Ordered]]/Historical_Sales[[#This Row],[Sessions - Total]])</f>
        <v>0.25</v>
      </c>
    </row>
    <row r="715" spans="1:8" x14ac:dyDescent="0.3">
      <c r="A715" s="2">
        <v>45916</v>
      </c>
      <c r="B715" t="s">
        <v>112</v>
      </c>
      <c r="C715">
        <v>17</v>
      </c>
      <c r="D715">
        <v>30</v>
      </c>
      <c r="E715">
        <v>1</v>
      </c>
      <c r="F715">
        <v>33.11</v>
      </c>
      <c r="G715">
        <v>1</v>
      </c>
      <c r="H715" s="1">
        <f xml:space="preserve"> IF(Historical_Sales[[#This Row],[Sessions - Total]]=0,0,Historical_Sales[[#This Row],[Units Ordered]]/Historical_Sales[[#This Row],[Sessions - Total]])</f>
        <v>5.8823529411764705E-2</v>
      </c>
    </row>
    <row r="716" spans="1:8" x14ac:dyDescent="0.3">
      <c r="A716" s="2">
        <v>45917</v>
      </c>
      <c r="B716" t="s">
        <v>11</v>
      </c>
      <c r="C716">
        <v>21</v>
      </c>
      <c r="D716">
        <v>38</v>
      </c>
      <c r="E716">
        <v>1</v>
      </c>
      <c r="F716">
        <v>49.57</v>
      </c>
      <c r="G716">
        <v>1</v>
      </c>
      <c r="H716" s="1">
        <f xml:space="preserve"> IF(Historical_Sales[[#This Row],[Sessions - Total]]=0,0,Historical_Sales[[#This Row],[Units Ordered]]/Historical_Sales[[#This Row],[Sessions - Total]])</f>
        <v>4.7619047619047616E-2</v>
      </c>
    </row>
    <row r="717" spans="1:8" x14ac:dyDescent="0.3">
      <c r="A717" s="2">
        <v>45917</v>
      </c>
      <c r="B717" t="s">
        <v>15</v>
      </c>
      <c r="C717">
        <v>27</v>
      </c>
      <c r="D717">
        <v>29</v>
      </c>
      <c r="E717">
        <v>5</v>
      </c>
      <c r="F717">
        <v>198.28</v>
      </c>
      <c r="G717">
        <v>5</v>
      </c>
      <c r="H717" s="1">
        <f xml:space="preserve"> IF(Historical_Sales[[#This Row],[Sessions - Total]]=0,0,Historical_Sales[[#This Row],[Units Ordered]]/Historical_Sales[[#This Row],[Sessions - Total]])</f>
        <v>0.18518518518518517</v>
      </c>
    </row>
    <row r="718" spans="1:8" x14ac:dyDescent="0.3">
      <c r="A718" s="2">
        <v>45917</v>
      </c>
      <c r="B718" t="s">
        <v>19</v>
      </c>
      <c r="C718">
        <v>7</v>
      </c>
      <c r="D718">
        <v>8</v>
      </c>
      <c r="E718">
        <v>2</v>
      </c>
      <c r="F718">
        <v>66.52</v>
      </c>
      <c r="G718">
        <v>2</v>
      </c>
      <c r="H718" s="1">
        <f xml:space="preserve"> IF(Historical_Sales[[#This Row],[Sessions - Total]]=0,0,Historical_Sales[[#This Row],[Units Ordered]]/Historical_Sales[[#This Row],[Sessions - Total]])</f>
        <v>0.2857142857142857</v>
      </c>
    </row>
    <row r="719" spans="1:8" x14ac:dyDescent="0.3">
      <c r="A719" s="2">
        <v>45917</v>
      </c>
      <c r="B719" t="s">
        <v>24</v>
      </c>
      <c r="C719">
        <v>6</v>
      </c>
      <c r="D719">
        <v>13</v>
      </c>
      <c r="E719">
        <v>2</v>
      </c>
      <c r="F719">
        <v>33.08</v>
      </c>
      <c r="G719">
        <v>2</v>
      </c>
      <c r="H719" s="1">
        <f xml:space="preserve"> IF(Historical_Sales[[#This Row],[Sessions - Total]]=0,0,Historical_Sales[[#This Row],[Units Ordered]]/Historical_Sales[[#This Row],[Sessions - Total]])</f>
        <v>0.33333333333333331</v>
      </c>
    </row>
    <row r="720" spans="1:8" x14ac:dyDescent="0.3">
      <c r="A720" s="2">
        <v>45917</v>
      </c>
      <c r="B720" t="s">
        <v>26</v>
      </c>
      <c r="C720">
        <v>31</v>
      </c>
      <c r="D720">
        <v>50</v>
      </c>
      <c r="E720">
        <v>1</v>
      </c>
      <c r="F720">
        <v>42.1</v>
      </c>
      <c r="G720">
        <v>1</v>
      </c>
      <c r="H720" s="1">
        <f xml:space="preserve"> IF(Historical_Sales[[#This Row],[Sessions - Total]]=0,0,Historical_Sales[[#This Row],[Units Ordered]]/Historical_Sales[[#This Row],[Sessions - Total]])</f>
        <v>3.2258064516129031E-2</v>
      </c>
    </row>
    <row r="721" spans="1:8" x14ac:dyDescent="0.3">
      <c r="A721" s="2">
        <v>45917</v>
      </c>
      <c r="B721" t="s">
        <v>28</v>
      </c>
      <c r="C721">
        <v>2</v>
      </c>
      <c r="D721">
        <v>4</v>
      </c>
      <c r="E721">
        <v>2</v>
      </c>
      <c r="F721">
        <v>58.51</v>
      </c>
      <c r="G721">
        <v>1</v>
      </c>
      <c r="H721" s="1">
        <f xml:space="preserve"> IF(Historical_Sales[[#This Row],[Sessions - Total]]=0,0,Historical_Sales[[#This Row],[Units Ordered]]/Historical_Sales[[#This Row],[Sessions - Total]])</f>
        <v>1</v>
      </c>
    </row>
    <row r="722" spans="1:8" x14ac:dyDescent="0.3">
      <c r="A722" s="2">
        <v>45917</v>
      </c>
      <c r="B722" t="s">
        <v>32</v>
      </c>
      <c r="C722">
        <v>19</v>
      </c>
      <c r="D722">
        <v>23</v>
      </c>
      <c r="E722">
        <v>2</v>
      </c>
      <c r="F722">
        <v>50.99</v>
      </c>
      <c r="G722">
        <v>2</v>
      </c>
      <c r="H722" s="1">
        <f xml:space="preserve"> IF(Historical_Sales[[#This Row],[Sessions - Total]]=0,0,Historical_Sales[[#This Row],[Units Ordered]]/Historical_Sales[[#This Row],[Sessions - Total]])</f>
        <v>0.10526315789473684</v>
      </c>
    </row>
    <row r="723" spans="1:8" x14ac:dyDescent="0.3">
      <c r="A723" s="2">
        <v>45917</v>
      </c>
      <c r="B723" t="s">
        <v>34</v>
      </c>
      <c r="C723">
        <v>27</v>
      </c>
      <c r="D723">
        <v>34</v>
      </c>
      <c r="E723">
        <v>1</v>
      </c>
      <c r="F723">
        <v>22.4</v>
      </c>
      <c r="G723">
        <v>1</v>
      </c>
      <c r="H723" s="1">
        <f xml:space="preserve"> IF(Historical_Sales[[#This Row],[Sessions - Total]]=0,0,Historical_Sales[[#This Row],[Units Ordered]]/Historical_Sales[[#This Row],[Sessions - Total]])</f>
        <v>3.7037037037037035E-2</v>
      </c>
    </row>
    <row r="724" spans="1:8" x14ac:dyDescent="0.3">
      <c r="A724" s="2">
        <v>45917</v>
      </c>
      <c r="B724" t="s">
        <v>36</v>
      </c>
      <c r="C724">
        <v>15</v>
      </c>
      <c r="D724">
        <v>18</v>
      </c>
      <c r="E724">
        <v>3</v>
      </c>
      <c r="F724">
        <v>75.12</v>
      </c>
      <c r="G724">
        <v>3</v>
      </c>
      <c r="H724" s="1">
        <f xml:space="preserve"> IF(Historical_Sales[[#This Row],[Sessions - Total]]=0,0,Historical_Sales[[#This Row],[Units Ordered]]/Historical_Sales[[#This Row],[Sessions - Total]])</f>
        <v>0.2</v>
      </c>
    </row>
    <row r="725" spans="1:8" x14ac:dyDescent="0.3">
      <c r="A725" s="2">
        <v>45917</v>
      </c>
      <c r="B725" t="s">
        <v>38</v>
      </c>
      <c r="C725">
        <v>19</v>
      </c>
      <c r="D725">
        <v>26</v>
      </c>
      <c r="E725">
        <v>2</v>
      </c>
      <c r="F725">
        <v>53.03</v>
      </c>
      <c r="G725">
        <v>2</v>
      </c>
      <c r="H725" s="1">
        <f xml:space="preserve"> IF(Historical_Sales[[#This Row],[Sessions - Total]]=0,0,Historical_Sales[[#This Row],[Units Ordered]]/Historical_Sales[[#This Row],[Sessions - Total]])</f>
        <v>0.10526315789473684</v>
      </c>
    </row>
    <row r="726" spans="1:8" x14ac:dyDescent="0.3">
      <c r="A726" s="2">
        <v>45917</v>
      </c>
      <c r="B726" t="s">
        <v>40</v>
      </c>
      <c r="C726">
        <v>32</v>
      </c>
      <c r="D726">
        <v>55</v>
      </c>
      <c r="E726">
        <v>19</v>
      </c>
      <c r="F726">
        <v>556.5</v>
      </c>
      <c r="G726">
        <v>13</v>
      </c>
      <c r="H726" s="1">
        <f xml:space="preserve"> IF(Historical_Sales[[#This Row],[Sessions - Total]]=0,0,Historical_Sales[[#This Row],[Units Ordered]]/Historical_Sales[[#This Row],[Sessions - Total]])</f>
        <v>0.59375</v>
      </c>
    </row>
    <row r="727" spans="1:8" x14ac:dyDescent="0.3">
      <c r="A727" s="2">
        <v>45917</v>
      </c>
      <c r="B727" t="s">
        <v>42</v>
      </c>
      <c r="C727">
        <v>94</v>
      </c>
      <c r="D727">
        <v>126</v>
      </c>
      <c r="E727">
        <v>31</v>
      </c>
      <c r="F727">
        <v>742.76</v>
      </c>
      <c r="G727">
        <v>27</v>
      </c>
      <c r="H727" s="1">
        <f xml:space="preserve"> IF(Historical_Sales[[#This Row],[Sessions - Total]]=0,0,Historical_Sales[[#This Row],[Units Ordered]]/Historical_Sales[[#This Row],[Sessions - Total]])</f>
        <v>0.32978723404255317</v>
      </c>
    </row>
    <row r="728" spans="1:8" x14ac:dyDescent="0.3">
      <c r="A728" s="2">
        <v>45917</v>
      </c>
      <c r="B728" t="s">
        <v>44</v>
      </c>
      <c r="C728">
        <v>34</v>
      </c>
      <c r="D728">
        <v>48</v>
      </c>
      <c r="E728">
        <v>12</v>
      </c>
      <c r="F728">
        <v>269.35000000000002</v>
      </c>
      <c r="G728">
        <v>12</v>
      </c>
      <c r="H728" s="1">
        <f xml:space="preserve"> IF(Historical_Sales[[#This Row],[Sessions - Total]]=0,0,Historical_Sales[[#This Row],[Units Ordered]]/Historical_Sales[[#This Row],[Sessions - Total]])</f>
        <v>0.35294117647058826</v>
      </c>
    </row>
    <row r="729" spans="1:8" x14ac:dyDescent="0.3">
      <c r="A729" s="2">
        <v>45917</v>
      </c>
      <c r="B729" t="s">
        <v>46</v>
      </c>
      <c r="C729">
        <v>35</v>
      </c>
      <c r="D729">
        <v>51</v>
      </c>
      <c r="E729">
        <v>6</v>
      </c>
      <c r="F729">
        <v>193.86</v>
      </c>
      <c r="G729">
        <v>5</v>
      </c>
      <c r="H729" s="1">
        <f xml:space="preserve"> IF(Historical_Sales[[#This Row],[Sessions - Total]]=0,0,Historical_Sales[[#This Row],[Units Ordered]]/Historical_Sales[[#This Row],[Sessions - Total]])</f>
        <v>0.17142857142857143</v>
      </c>
    </row>
    <row r="730" spans="1:8" x14ac:dyDescent="0.3">
      <c r="A730" s="2">
        <v>45917</v>
      </c>
      <c r="B730" t="s">
        <v>48</v>
      </c>
      <c r="C730">
        <v>36</v>
      </c>
      <c r="D730">
        <v>44</v>
      </c>
      <c r="E730">
        <v>14</v>
      </c>
      <c r="F730">
        <v>372.19</v>
      </c>
      <c r="G730">
        <v>12</v>
      </c>
      <c r="H730" s="1">
        <f xml:space="preserve"> IF(Historical_Sales[[#This Row],[Sessions - Total]]=0,0,Historical_Sales[[#This Row],[Units Ordered]]/Historical_Sales[[#This Row],[Sessions - Total]])</f>
        <v>0.3888888888888889</v>
      </c>
    </row>
    <row r="731" spans="1:8" x14ac:dyDescent="0.3">
      <c r="A731" s="2">
        <v>45917</v>
      </c>
      <c r="B731" t="s">
        <v>50</v>
      </c>
      <c r="C731">
        <v>132</v>
      </c>
      <c r="D731">
        <v>180</v>
      </c>
      <c r="E731">
        <v>13</v>
      </c>
      <c r="F731">
        <v>530.62</v>
      </c>
      <c r="G731">
        <v>13</v>
      </c>
      <c r="H731" s="1">
        <f xml:space="preserve"> IF(Historical_Sales[[#This Row],[Sessions - Total]]=0,0,Historical_Sales[[#This Row],[Units Ordered]]/Historical_Sales[[#This Row],[Sessions - Total]])</f>
        <v>9.8484848484848481E-2</v>
      </c>
    </row>
    <row r="732" spans="1:8" x14ac:dyDescent="0.3">
      <c r="A732" s="2">
        <v>45917</v>
      </c>
      <c r="B732" t="s">
        <v>50</v>
      </c>
      <c r="C732">
        <v>4</v>
      </c>
      <c r="D732">
        <v>4</v>
      </c>
      <c r="E732">
        <v>1</v>
      </c>
      <c r="F732">
        <v>56.27</v>
      </c>
      <c r="G732">
        <v>1</v>
      </c>
      <c r="H732" s="1">
        <f xml:space="preserve"> IF(Historical_Sales[[#This Row],[Sessions - Total]]=0,0,Historical_Sales[[#This Row],[Units Ordered]]/Historical_Sales[[#This Row],[Sessions - Total]])</f>
        <v>0.25</v>
      </c>
    </row>
    <row r="733" spans="1:8" x14ac:dyDescent="0.3">
      <c r="A733" s="2">
        <v>45917</v>
      </c>
      <c r="B733" t="s">
        <v>52</v>
      </c>
      <c r="C733">
        <v>126</v>
      </c>
      <c r="D733">
        <v>181</v>
      </c>
      <c r="E733">
        <v>31</v>
      </c>
      <c r="F733">
        <v>404.26</v>
      </c>
      <c r="G733">
        <v>24</v>
      </c>
      <c r="H733" s="1">
        <f xml:space="preserve"> IF(Historical_Sales[[#This Row],[Sessions - Total]]=0,0,Historical_Sales[[#This Row],[Units Ordered]]/Historical_Sales[[#This Row],[Sessions - Total]])</f>
        <v>0.24603174603174602</v>
      </c>
    </row>
    <row r="734" spans="1:8" x14ac:dyDescent="0.3">
      <c r="A734" s="2">
        <v>45917</v>
      </c>
      <c r="B734" t="s">
        <v>52</v>
      </c>
      <c r="C734">
        <v>17</v>
      </c>
      <c r="D734">
        <v>24</v>
      </c>
      <c r="E734">
        <v>1</v>
      </c>
      <c r="F734">
        <v>16.66</v>
      </c>
      <c r="G734">
        <v>1</v>
      </c>
      <c r="H734" s="1">
        <f xml:space="preserve"> IF(Historical_Sales[[#This Row],[Sessions - Total]]=0,0,Historical_Sales[[#This Row],[Units Ordered]]/Historical_Sales[[#This Row],[Sessions - Total]])</f>
        <v>5.8823529411764705E-2</v>
      </c>
    </row>
    <row r="735" spans="1:8" x14ac:dyDescent="0.3">
      <c r="A735" s="2">
        <v>45917</v>
      </c>
      <c r="B735" t="s">
        <v>56</v>
      </c>
      <c r="C735">
        <v>24</v>
      </c>
      <c r="D735">
        <v>36</v>
      </c>
      <c r="E735">
        <v>12</v>
      </c>
      <c r="F735">
        <v>261.70999999999998</v>
      </c>
      <c r="G735">
        <v>10</v>
      </c>
      <c r="H735" s="1">
        <f xml:space="preserve"> IF(Historical_Sales[[#This Row],[Sessions - Total]]=0,0,Historical_Sales[[#This Row],[Units Ordered]]/Historical_Sales[[#This Row],[Sessions - Total]])</f>
        <v>0.5</v>
      </c>
    </row>
    <row r="736" spans="1:8" x14ac:dyDescent="0.3">
      <c r="A736" s="2">
        <v>45917</v>
      </c>
      <c r="B736" t="s">
        <v>58</v>
      </c>
      <c r="C736">
        <v>29</v>
      </c>
      <c r="D736">
        <v>37</v>
      </c>
      <c r="E736">
        <v>9</v>
      </c>
      <c r="F736">
        <v>102.96</v>
      </c>
      <c r="G736">
        <v>9</v>
      </c>
      <c r="H736" s="1">
        <f xml:space="preserve"> IF(Historical_Sales[[#This Row],[Sessions - Total]]=0,0,Historical_Sales[[#This Row],[Units Ordered]]/Historical_Sales[[#This Row],[Sessions - Total]])</f>
        <v>0.31034482758620691</v>
      </c>
    </row>
    <row r="737" spans="1:8" x14ac:dyDescent="0.3">
      <c r="A737" s="2">
        <v>45917</v>
      </c>
      <c r="B737" t="s">
        <v>60</v>
      </c>
      <c r="C737">
        <v>63</v>
      </c>
      <c r="D737">
        <v>79</v>
      </c>
      <c r="E737">
        <v>11</v>
      </c>
      <c r="F737">
        <v>236.26</v>
      </c>
      <c r="G737">
        <v>11</v>
      </c>
      <c r="H737" s="1">
        <f xml:space="preserve"> IF(Historical_Sales[[#This Row],[Sessions - Total]]=0,0,Historical_Sales[[#This Row],[Units Ordered]]/Historical_Sales[[#This Row],[Sessions - Total]])</f>
        <v>0.17460317460317459</v>
      </c>
    </row>
    <row r="738" spans="1:8" x14ac:dyDescent="0.3">
      <c r="A738" s="2">
        <v>45917</v>
      </c>
      <c r="B738" t="s">
        <v>62</v>
      </c>
      <c r="C738">
        <v>65</v>
      </c>
      <c r="D738">
        <v>86</v>
      </c>
      <c r="E738">
        <v>25</v>
      </c>
      <c r="F738">
        <v>971</v>
      </c>
      <c r="G738">
        <v>11</v>
      </c>
      <c r="H738" s="1">
        <f xml:space="preserve"> IF(Historical_Sales[[#This Row],[Sessions - Total]]=0,0,Historical_Sales[[#This Row],[Units Ordered]]/Historical_Sales[[#This Row],[Sessions - Total]])</f>
        <v>0.38461538461538464</v>
      </c>
    </row>
    <row r="739" spans="1:8" x14ac:dyDescent="0.3">
      <c r="A739" s="2">
        <v>45917</v>
      </c>
      <c r="B739" t="s">
        <v>64</v>
      </c>
      <c r="C739">
        <v>48</v>
      </c>
      <c r="D739">
        <v>67</v>
      </c>
      <c r="E739">
        <v>44</v>
      </c>
      <c r="F739">
        <v>1407.89</v>
      </c>
      <c r="G739">
        <v>20</v>
      </c>
      <c r="H739" s="1">
        <f xml:space="preserve"> IF(Historical_Sales[[#This Row],[Sessions - Total]]=0,0,Historical_Sales[[#This Row],[Units Ordered]]/Historical_Sales[[#This Row],[Sessions - Total]])</f>
        <v>0.91666666666666663</v>
      </c>
    </row>
    <row r="740" spans="1:8" x14ac:dyDescent="0.3">
      <c r="A740" s="2">
        <v>45917</v>
      </c>
      <c r="B740" t="s">
        <v>66</v>
      </c>
      <c r="C740">
        <v>29</v>
      </c>
      <c r="D740">
        <v>38</v>
      </c>
      <c r="E740">
        <v>15</v>
      </c>
      <c r="F740">
        <v>459.54</v>
      </c>
      <c r="G740">
        <v>8</v>
      </c>
      <c r="H740" s="1">
        <f xml:space="preserve"> IF(Historical_Sales[[#This Row],[Sessions - Total]]=0,0,Historical_Sales[[#This Row],[Units Ordered]]/Historical_Sales[[#This Row],[Sessions - Total]])</f>
        <v>0.51724137931034486</v>
      </c>
    </row>
    <row r="741" spans="1:8" x14ac:dyDescent="0.3">
      <c r="A741" s="2">
        <v>45917</v>
      </c>
      <c r="B741" t="s">
        <v>68</v>
      </c>
      <c r="C741">
        <v>58</v>
      </c>
      <c r="D741">
        <v>78</v>
      </c>
      <c r="E741">
        <v>35</v>
      </c>
      <c r="F741">
        <v>943.13</v>
      </c>
      <c r="G741">
        <v>25</v>
      </c>
      <c r="H741" s="1">
        <f xml:space="preserve"> IF(Historical_Sales[[#This Row],[Sessions - Total]]=0,0,Historical_Sales[[#This Row],[Units Ordered]]/Historical_Sales[[#This Row],[Sessions - Total]])</f>
        <v>0.60344827586206895</v>
      </c>
    </row>
    <row r="742" spans="1:8" x14ac:dyDescent="0.3">
      <c r="A742" s="2">
        <v>45917</v>
      </c>
      <c r="B742" t="s">
        <v>70</v>
      </c>
      <c r="C742">
        <v>64</v>
      </c>
      <c r="D742">
        <v>80</v>
      </c>
      <c r="E742">
        <v>13</v>
      </c>
      <c r="F742">
        <v>300.70999999999998</v>
      </c>
      <c r="G742">
        <v>12</v>
      </c>
      <c r="H742" s="1">
        <f xml:space="preserve"> IF(Historical_Sales[[#This Row],[Sessions - Total]]=0,0,Historical_Sales[[#This Row],[Units Ordered]]/Historical_Sales[[#This Row],[Sessions - Total]])</f>
        <v>0.203125</v>
      </c>
    </row>
    <row r="743" spans="1:8" x14ac:dyDescent="0.3">
      <c r="A743" s="2">
        <v>45917</v>
      </c>
      <c r="B743" t="s">
        <v>72</v>
      </c>
      <c r="C743">
        <v>27</v>
      </c>
      <c r="D743">
        <v>44</v>
      </c>
      <c r="E743">
        <v>3</v>
      </c>
      <c r="F743">
        <v>108.38</v>
      </c>
      <c r="G743">
        <v>3</v>
      </c>
      <c r="H743" s="1">
        <f xml:space="preserve"> IF(Historical_Sales[[#This Row],[Sessions - Total]]=0,0,Historical_Sales[[#This Row],[Units Ordered]]/Historical_Sales[[#This Row],[Sessions - Total]])</f>
        <v>0.1111111111111111</v>
      </c>
    </row>
    <row r="744" spans="1:8" x14ac:dyDescent="0.3">
      <c r="A744" s="2">
        <v>45917</v>
      </c>
      <c r="B744" t="s">
        <v>74</v>
      </c>
      <c r="C744">
        <v>16</v>
      </c>
      <c r="D744">
        <v>20</v>
      </c>
      <c r="E744">
        <v>7</v>
      </c>
      <c r="F744">
        <v>210.57</v>
      </c>
      <c r="G744">
        <v>6</v>
      </c>
      <c r="H744" s="1">
        <f xml:space="preserve"> IF(Historical_Sales[[#This Row],[Sessions - Total]]=0,0,Historical_Sales[[#This Row],[Units Ordered]]/Historical_Sales[[#This Row],[Sessions - Total]])</f>
        <v>0.4375</v>
      </c>
    </row>
    <row r="745" spans="1:8" x14ac:dyDescent="0.3">
      <c r="A745" s="2">
        <v>45917</v>
      </c>
      <c r="B745" t="s">
        <v>76</v>
      </c>
      <c r="C745">
        <v>20</v>
      </c>
      <c r="D745">
        <v>29</v>
      </c>
      <c r="E745">
        <v>8</v>
      </c>
      <c r="F745">
        <v>217.92</v>
      </c>
      <c r="G745">
        <v>5</v>
      </c>
      <c r="H745" s="1">
        <f xml:space="preserve"> IF(Historical_Sales[[#This Row],[Sessions - Total]]=0,0,Historical_Sales[[#This Row],[Units Ordered]]/Historical_Sales[[#This Row],[Sessions - Total]])</f>
        <v>0.4</v>
      </c>
    </row>
    <row r="746" spans="1:8" x14ac:dyDescent="0.3">
      <c r="A746" s="2">
        <v>45917</v>
      </c>
      <c r="B746" t="s">
        <v>80</v>
      </c>
      <c r="C746">
        <v>21</v>
      </c>
      <c r="D746">
        <v>25</v>
      </c>
      <c r="E746">
        <v>14</v>
      </c>
      <c r="F746">
        <v>496.56</v>
      </c>
      <c r="G746">
        <v>9</v>
      </c>
      <c r="H746" s="1">
        <f xml:space="preserve"> IF(Historical_Sales[[#This Row],[Sessions - Total]]=0,0,Historical_Sales[[#This Row],[Units Ordered]]/Historical_Sales[[#This Row],[Sessions - Total]])</f>
        <v>0.66666666666666663</v>
      </c>
    </row>
    <row r="747" spans="1:8" x14ac:dyDescent="0.3">
      <c r="A747" s="2">
        <v>45917</v>
      </c>
      <c r="B747" t="s">
        <v>82</v>
      </c>
      <c r="C747">
        <v>13</v>
      </c>
      <c r="D747">
        <v>19</v>
      </c>
      <c r="E747">
        <v>12</v>
      </c>
      <c r="F747">
        <v>396.18</v>
      </c>
      <c r="G747">
        <v>7</v>
      </c>
      <c r="H747" s="1">
        <f xml:space="preserve"> IF(Historical_Sales[[#This Row],[Sessions - Total]]=0,0,Historical_Sales[[#This Row],[Units Ordered]]/Historical_Sales[[#This Row],[Sessions - Total]])</f>
        <v>0.92307692307692313</v>
      </c>
    </row>
    <row r="748" spans="1:8" x14ac:dyDescent="0.3">
      <c r="A748" s="2">
        <v>45917</v>
      </c>
      <c r="B748" t="s">
        <v>84</v>
      </c>
      <c r="C748">
        <v>100</v>
      </c>
      <c r="D748">
        <v>132</v>
      </c>
      <c r="E748">
        <v>32</v>
      </c>
      <c r="F748">
        <v>1047.6400000000001</v>
      </c>
      <c r="G748">
        <v>30</v>
      </c>
      <c r="H748" s="1">
        <f xml:space="preserve"> IF(Historical_Sales[[#This Row],[Sessions - Total]]=0,0,Historical_Sales[[#This Row],[Units Ordered]]/Historical_Sales[[#This Row],[Sessions - Total]])</f>
        <v>0.32</v>
      </c>
    </row>
    <row r="749" spans="1:8" x14ac:dyDescent="0.3">
      <c r="A749" s="2">
        <v>45917</v>
      </c>
      <c r="B749" t="s">
        <v>88</v>
      </c>
      <c r="C749">
        <v>35</v>
      </c>
      <c r="D749">
        <v>38</v>
      </c>
      <c r="E749">
        <v>2</v>
      </c>
      <c r="F749">
        <v>67.239999999999995</v>
      </c>
      <c r="G749">
        <v>2</v>
      </c>
      <c r="H749" s="1">
        <f xml:space="preserve"> IF(Historical_Sales[[#This Row],[Sessions - Total]]=0,0,Historical_Sales[[#This Row],[Units Ordered]]/Historical_Sales[[#This Row],[Sessions - Total]])</f>
        <v>5.7142857142857141E-2</v>
      </c>
    </row>
    <row r="750" spans="1:8" x14ac:dyDescent="0.3">
      <c r="A750" s="2">
        <v>45917</v>
      </c>
      <c r="B750" t="s">
        <v>90</v>
      </c>
      <c r="C750">
        <v>11</v>
      </c>
      <c r="D750">
        <v>13</v>
      </c>
      <c r="E750">
        <v>1</v>
      </c>
      <c r="F750">
        <v>27.62</v>
      </c>
      <c r="G750">
        <v>1</v>
      </c>
      <c r="H750" s="1">
        <f xml:space="preserve"> IF(Historical_Sales[[#This Row],[Sessions - Total]]=0,0,Historical_Sales[[#This Row],[Units Ordered]]/Historical_Sales[[#This Row],[Sessions - Total]])</f>
        <v>9.0909090909090912E-2</v>
      </c>
    </row>
    <row r="751" spans="1:8" x14ac:dyDescent="0.3">
      <c r="A751" s="2">
        <v>45917</v>
      </c>
      <c r="B751" t="s">
        <v>92</v>
      </c>
      <c r="C751">
        <v>23</v>
      </c>
      <c r="D751">
        <v>31</v>
      </c>
      <c r="E751">
        <v>10</v>
      </c>
      <c r="F751">
        <v>248.76</v>
      </c>
      <c r="G751">
        <v>5</v>
      </c>
      <c r="H751" s="1">
        <f xml:space="preserve"> IF(Historical_Sales[[#This Row],[Sessions - Total]]=0,0,Historical_Sales[[#This Row],[Units Ordered]]/Historical_Sales[[#This Row],[Sessions - Total]])</f>
        <v>0.43478260869565216</v>
      </c>
    </row>
    <row r="752" spans="1:8" x14ac:dyDescent="0.3">
      <c r="A752" s="2">
        <v>45917</v>
      </c>
      <c r="B752" t="s">
        <v>94</v>
      </c>
      <c r="C752">
        <v>27</v>
      </c>
      <c r="D752">
        <v>37</v>
      </c>
      <c r="E752">
        <v>8</v>
      </c>
      <c r="F752">
        <v>655.34</v>
      </c>
      <c r="G752">
        <v>8</v>
      </c>
      <c r="H752" s="1">
        <f xml:space="preserve"> IF(Historical_Sales[[#This Row],[Sessions - Total]]=0,0,Historical_Sales[[#This Row],[Units Ordered]]/Historical_Sales[[#This Row],[Sessions - Total]])</f>
        <v>0.29629629629629628</v>
      </c>
    </row>
    <row r="753" spans="1:8" x14ac:dyDescent="0.3">
      <c r="A753" s="2">
        <v>45917</v>
      </c>
      <c r="B753" t="s">
        <v>96</v>
      </c>
      <c r="C753">
        <v>29</v>
      </c>
      <c r="D753">
        <v>36</v>
      </c>
      <c r="E753">
        <v>19</v>
      </c>
      <c r="F753">
        <v>1436.79</v>
      </c>
      <c r="G753">
        <v>11</v>
      </c>
      <c r="H753" s="1">
        <f xml:space="preserve"> IF(Historical_Sales[[#This Row],[Sessions - Total]]=0,0,Historical_Sales[[#This Row],[Units Ordered]]/Historical_Sales[[#This Row],[Sessions - Total]])</f>
        <v>0.65517241379310343</v>
      </c>
    </row>
    <row r="754" spans="1:8" x14ac:dyDescent="0.3">
      <c r="A754" s="2">
        <v>45917</v>
      </c>
      <c r="B754" t="s">
        <v>98</v>
      </c>
      <c r="C754">
        <v>19</v>
      </c>
      <c r="D754">
        <v>22</v>
      </c>
      <c r="E754">
        <v>1</v>
      </c>
      <c r="F754">
        <v>19.3</v>
      </c>
      <c r="G754">
        <v>1</v>
      </c>
      <c r="H754" s="1">
        <f xml:space="preserve"> IF(Historical_Sales[[#This Row],[Sessions - Total]]=0,0,Historical_Sales[[#This Row],[Units Ordered]]/Historical_Sales[[#This Row],[Sessions - Total]])</f>
        <v>5.2631578947368418E-2</v>
      </c>
    </row>
    <row r="755" spans="1:8" x14ac:dyDescent="0.3">
      <c r="A755" s="2">
        <v>45917</v>
      </c>
      <c r="B755" t="s">
        <v>98</v>
      </c>
      <c r="C755">
        <v>1</v>
      </c>
      <c r="D755">
        <v>1</v>
      </c>
      <c r="E755">
        <v>1</v>
      </c>
      <c r="F755">
        <v>18.86</v>
      </c>
      <c r="G755">
        <v>1</v>
      </c>
      <c r="H755" s="1">
        <f xml:space="preserve"> IF(Historical_Sales[[#This Row],[Sessions - Total]]=0,0,Historical_Sales[[#This Row],[Units Ordered]]/Historical_Sales[[#This Row],[Sessions - Total]])</f>
        <v>1</v>
      </c>
    </row>
    <row r="756" spans="1:8" x14ac:dyDescent="0.3">
      <c r="A756" s="2">
        <v>45917</v>
      </c>
      <c r="B756" t="s">
        <v>100</v>
      </c>
      <c r="C756">
        <v>8</v>
      </c>
      <c r="D756">
        <v>8</v>
      </c>
      <c r="E756">
        <v>1</v>
      </c>
      <c r="F756">
        <v>12.83</v>
      </c>
      <c r="G756">
        <v>1</v>
      </c>
      <c r="H756" s="1">
        <f xml:space="preserve"> IF(Historical_Sales[[#This Row],[Sessions - Total]]=0,0,Historical_Sales[[#This Row],[Units Ordered]]/Historical_Sales[[#This Row],[Sessions - Total]])</f>
        <v>0.125</v>
      </c>
    </row>
    <row r="757" spans="1:8" x14ac:dyDescent="0.3">
      <c r="A757" s="2">
        <v>45917</v>
      </c>
      <c r="B757" t="s">
        <v>102</v>
      </c>
      <c r="C757">
        <v>7</v>
      </c>
      <c r="D757">
        <v>7</v>
      </c>
      <c r="E757">
        <v>1</v>
      </c>
      <c r="F757">
        <v>32.76</v>
      </c>
      <c r="G757">
        <v>1</v>
      </c>
      <c r="H757" s="1">
        <f xml:space="preserve"> IF(Historical_Sales[[#This Row],[Sessions - Total]]=0,0,Historical_Sales[[#This Row],[Units Ordered]]/Historical_Sales[[#This Row],[Sessions - Total]])</f>
        <v>0.14285714285714285</v>
      </c>
    </row>
    <row r="758" spans="1:8" x14ac:dyDescent="0.3">
      <c r="A758" s="2">
        <v>45917</v>
      </c>
      <c r="B758" t="s">
        <v>104</v>
      </c>
      <c r="C758">
        <v>12</v>
      </c>
      <c r="D758">
        <v>12</v>
      </c>
      <c r="E758">
        <v>2</v>
      </c>
      <c r="F758">
        <v>49.76</v>
      </c>
      <c r="G758">
        <v>2</v>
      </c>
      <c r="H758" s="1">
        <f xml:space="preserve"> IF(Historical_Sales[[#This Row],[Sessions - Total]]=0,0,Historical_Sales[[#This Row],[Units Ordered]]/Historical_Sales[[#This Row],[Sessions - Total]])</f>
        <v>0.16666666666666666</v>
      </c>
    </row>
    <row r="759" spans="1:8" x14ac:dyDescent="0.3">
      <c r="A759" s="2">
        <v>45917</v>
      </c>
      <c r="B759" t="s">
        <v>106</v>
      </c>
      <c r="C759">
        <v>9</v>
      </c>
      <c r="D759">
        <v>11</v>
      </c>
      <c r="E759">
        <v>5</v>
      </c>
      <c r="F759">
        <v>379.07</v>
      </c>
      <c r="G759">
        <v>4</v>
      </c>
      <c r="H759" s="1">
        <f xml:space="preserve"> IF(Historical_Sales[[#This Row],[Sessions - Total]]=0,0,Historical_Sales[[#This Row],[Units Ordered]]/Historical_Sales[[#This Row],[Sessions - Total]])</f>
        <v>0.55555555555555558</v>
      </c>
    </row>
    <row r="760" spans="1:8" x14ac:dyDescent="0.3">
      <c r="A760" s="2">
        <v>45917</v>
      </c>
      <c r="B760" t="s">
        <v>108</v>
      </c>
      <c r="C760">
        <v>19</v>
      </c>
      <c r="D760">
        <v>24</v>
      </c>
      <c r="E760">
        <v>4</v>
      </c>
      <c r="F760">
        <v>329.63</v>
      </c>
      <c r="G760">
        <v>4</v>
      </c>
      <c r="H760" s="1">
        <f xml:space="preserve"> IF(Historical_Sales[[#This Row],[Sessions - Total]]=0,0,Historical_Sales[[#This Row],[Units Ordered]]/Historical_Sales[[#This Row],[Sessions - Total]])</f>
        <v>0.21052631578947367</v>
      </c>
    </row>
    <row r="761" spans="1:8" x14ac:dyDescent="0.3">
      <c r="A761" s="2">
        <v>45917</v>
      </c>
      <c r="B761" t="s">
        <v>110</v>
      </c>
      <c r="C761">
        <v>20</v>
      </c>
      <c r="D761">
        <v>35</v>
      </c>
      <c r="E761">
        <v>4</v>
      </c>
      <c r="F761">
        <v>117.01</v>
      </c>
      <c r="G761">
        <v>2</v>
      </c>
      <c r="H761" s="1">
        <f xml:space="preserve"> IF(Historical_Sales[[#This Row],[Sessions - Total]]=0,0,Historical_Sales[[#This Row],[Units Ordered]]/Historical_Sales[[#This Row],[Sessions - Total]])</f>
        <v>0.2</v>
      </c>
    </row>
    <row r="762" spans="1:8" x14ac:dyDescent="0.3">
      <c r="A762" s="2">
        <v>45917</v>
      </c>
      <c r="B762" t="s">
        <v>112</v>
      </c>
      <c r="C762">
        <v>18</v>
      </c>
      <c r="D762">
        <v>27</v>
      </c>
      <c r="E762">
        <v>6</v>
      </c>
      <c r="F762">
        <v>188.16</v>
      </c>
      <c r="G762">
        <v>5</v>
      </c>
      <c r="H762" s="1">
        <f xml:space="preserve"> IF(Historical_Sales[[#This Row],[Sessions - Total]]=0,0,Historical_Sales[[#This Row],[Units Ordered]]/Historical_Sales[[#This Row],[Sessions - Total]])</f>
        <v>0.33333333333333331</v>
      </c>
    </row>
    <row r="763" spans="1:8" x14ac:dyDescent="0.3">
      <c r="A763" s="2">
        <v>45918</v>
      </c>
      <c r="B763" t="s">
        <v>11</v>
      </c>
      <c r="C763">
        <v>13</v>
      </c>
      <c r="D763">
        <v>13</v>
      </c>
      <c r="E763">
        <v>2</v>
      </c>
      <c r="F763">
        <v>75.12</v>
      </c>
      <c r="G763">
        <v>2</v>
      </c>
      <c r="H763" s="1">
        <f xml:space="preserve"> IF(Historical_Sales[[#This Row],[Sessions - Total]]=0,0,Historical_Sales[[#This Row],[Units Ordered]]/Historical_Sales[[#This Row],[Sessions - Total]])</f>
        <v>0.15384615384615385</v>
      </c>
    </row>
    <row r="764" spans="1:8" x14ac:dyDescent="0.3">
      <c r="A764" s="2">
        <v>45918</v>
      </c>
      <c r="B764" t="s">
        <v>15</v>
      </c>
      <c r="C764">
        <v>12</v>
      </c>
      <c r="D764">
        <v>16</v>
      </c>
      <c r="E764">
        <v>8</v>
      </c>
      <c r="F764">
        <v>282.25</v>
      </c>
      <c r="G764">
        <v>7</v>
      </c>
      <c r="H764" s="1">
        <f xml:space="preserve"> IF(Historical_Sales[[#This Row],[Sessions - Total]]=0,0,Historical_Sales[[#This Row],[Units Ordered]]/Historical_Sales[[#This Row],[Sessions - Total]])</f>
        <v>0.66666666666666663</v>
      </c>
    </row>
    <row r="765" spans="1:8" x14ac:dyDescent="0.3">
      <c r="A765" s="2">
        <v>45918</v>
      </c>
      <c r="B765" t="s">
        <v>17</v>
      </c>
      <c r="C765">
        <v>20</v>
      </c>
      <c r="D765">
        <v>23</v>
      </c>
      <c r="E765">
        <v>8</v>
      </c>
      <c r="F765">
        <v>307.79000000000002</v>
      </c>
      <c r="G765">
        <v>6</v>
      </c>
      <c r="H765" s="1">
        <f xml:space="preserve"> IF(Historical_Sales[[#This Row],[Sessions - Total]]=0,0,Historical_Sales[[#This Row],[Units Ordered]]/Historical_Sales[[#This Row],[Sessions - Total]])</f>
        <v>0.4</v>
      </c>
    </row>
    <row r="766" spans="1:8" x14ac:dyDescent="0.3">
      <c r="A766" s="2">
        <v>45918</v>
      </c>
      <c r="B766" t="s">
        <v>19</v>
      </c>
      <c r="C766">
        <v>5</v>
      </c>
      <c r="D766">
        <v>6</v>
      </c>
      <c r="E766">
        <v>2</v>
      </c>
      <c r="F766">
        <v>65.010000000000005</v>
      </c>
      <c r="G766">
        <v>2</v>
      </c>
      <c r="H766" s="1">
        <f xml:space="preserve"> IF(Historical_Sales[[#This Row],[Sessions - Total]]=0,0,Historical_Sales[[#This Row],[Units Ordered]]/Historical_Sales[[#This Row],[Sessions - Total]])</f>
        <v>0.4</v>
      </c>
    </row>
    <row r="767" spans="1:8" x14ac:dyDescent="0.3">
      <c r="A767" s="2">
        <v>45918</v>
      </c>
      <c r="B767" t="s">
        <v>21</v>
      </c>
      <c r="C767">
        <v>6</v>
      </c>
      <c r="D767">
        <v>12</v>
      </c>
      <c r="E767">
        <v>1</v>
      </c>
      <c r="F767">
        <v>20.04</v>
      </c>
      <c r="G767">
        <v>1</v>
      </c>
      <c r="H767" s="1">
        <f xml:space="preserve"> IF(Historical_Sales[[#This Row],[Sessions - Total]]=0,0,Historical_Sales[[#This Row],[Units Ordered]]/Historical_Sales[[#This Row],[Sessions - Total]])</f>
        <v>0.16666666666666666</v>
      </c>
    </row>
    <row r="768" spans="1:8" x14ac:dyDescent="0.3">
      <c r="A768" s="2">
        <v>45918</v>
      </c>
      <c r="B768" t="s">
        <v>24</v>
      </c>
      <c r="C768">
        <v>7</v>
      </c>
      <c r="D768">
        <v>10</v>
      </c>
      <c r="E768">
        <v>2</v>
      </c>
      <c r="F768">
        <v>38.869999999999997</v>
      </c>
      <c r="G768">
        <v>2</v>
      </c>
      <c r="H768" s="1">
        <f xml:space="preserve"> IF(Historical_Sales[[#This Row],[Sessions - Total]]=0,0,Historical_Sales[[#This Row],[Units Ordered]]/Historical_Sales[[#This Row],[Sessions - Total]])</f>
        <v>0.2857142857142857</v>
      </c>
    </row>
    <row r="769" spans="1:8" x14ac:dyDescent="0.3">
      <c r="A769" s="2">
        <v>45918</v>
      </c>
      <c r="B769" t="s">
        <v>26</v>
      </c>
      <c r="C769">
        <v>31</v>
      </c>
      <c r="D769">
        <v>39</v>
      </c>
      <c r="E769">
        <v>5</v>
      </c>
      <c r="F769">
        <v>174.12</v>
      </c>
      <c r="G769">
        <v>5</v>
      </c>
      <c r="H769" s="1">
        <f xml:space="preserve"> IF(Historical_Sales[[#This Row],[Sessions - Total]]=0,0,Historical_Sales[[#This Row],[Units Ordered]]/Historical_Sales[[#This Row],[Sessions - Total]])</f>
        <v>0.16129032258064516</v>
      </c>
    </row>
    <row r="770" spans="1:8" x14ac:dyDescent="0.3">
      <c r="A770" s="2">
        <v>45918</v>
      </c>
      <c r="B770" t="s">
        <v>30</v>
      </c>
      <c r="C770">
        <v>11</v>
      </c>
      <c r="D770">
        <v>15</v>
      </c>
      <c r="E770">
        <v>1</v>
      </c>
      <c r="F770">
        <v>17.05</v>
      </c>
      <c r="G770">
        <v>1</v>
      </c>
      <c r="H770" s="1">
        <f xml:space="preserve"> IF(Historical_Sales[[#This Row],[Sessions - Total]]=0,0,Historical_Sales[[#This Row],[Units Ordered]]/Historical_Sales[[#This Row],[Sessions - Total]])</f>
        <v>9.0909090909090912E-2</v>
      </c>
    </row>
    <row r="771" spans="1:8" x14ac:dyDescent="0.3">
      <c r="A771" s="2">
        <v>45918</v>
      </c>
      <c r="B771" t="s">
        <v>32</v>
      </c>
      <c r="C771">
        <v>16</v>
      </c>
      <c r="D771">
        <v>19</v>
      </c>
      <c r="E771">
        <v>3</v>
      </c>
      <c r="F771">
        <v>58.77</v>
      </c>
      <c r="G771">
        <v>3</v>
      </c>
      <c r="H771" s="1">
        <f xml:space="preserve"> IF(Historical_Sales[[#This Row],[Sessions - Total]]=0,0,Historical_Sales[[#This Row],[Units Ordered]]/Historical_Sales[[#This Row],[Sessions - Total]])</f>
        <v>0.1875</v>
      </c>
    </row>
    <row r="772" spans="1:8" x14ac:dyDescent="0.3">
      <c r="A772" s="2">
        <v>45918</v>
      </c>
      <c r="B772" t="s">
        <v>34</v>
      </c>
      <c r="C772">
        <v>18</v>
      </c>
      <c r="D772">
        <v>22</v>
      </c>
      <c r="E772">
        <v>2</v>
      </c>
      <c r="F772">
        <v>41.07</v>
      </c>
      <c r="G772">
        <v>2</v>
      </c>
      <c r="H772" s="1">
        <f xml:space="preserve"> IF(Historical_Sales[[#This Row],[Sessions - Total]]=0,0,Historical_Sales[[#This Row],[Units Ordered]]/Historical_Sales[[#This Row],[Sessions - Total]])</f>
        <v>0.1111111111111111</v>
      </c>
    </row>
    <row r="773" spans="1:8" x14ac:dyDescent="0.3">
      <c r="A773" s="2">
        <v>45918</v>
      </c>
      <c r="B773" t="s">
        <v>36</v>
      </c>
      <c r="C773">
        <v>13</v>
      </c>
      <c r="D773">
        <v>18</v>
      </c>
      <c r="E773">
        <v>2</v>
      </c>
      <c r="F773">
        <v>46.24</v>
      </c>
      <c r="G773">
        <v>2</v>
      </c>
      <c r="H773" s="1">
        <f xml:space="preserve"> IF(Historical_Sales[[#This Row],[Sessions - Total]]=0,0,Historical_Sales[[#This Row],[Units Ordered]]/Historical_Sales[[#This Row],[Sessions - Total]])</f>
        <v>0.15384615384615385</v>
      </c>
    </row>
    <row r="774" spans="1:8" x14ac:dyDescent="0.3">
      <c r="A774" s="2">
        <v>45918</v>
      </c>
      <c r="B774" t="s">
        <v>38</v>
      </c>
      <c r="C774">
        <v>14</v>
      </c>
      <c r="D774">
        <v>18</v>
      </c>
      <c r="E774">
        <v>1</v>
      </c>
      <c r="F774">
        <v>22.43</v>
      </c>
      <c r="G774">
        <v>1</v>
      </c>
      <c r="H774" s="1">
        <f xml:space="preserve"> IF(Historical_Sales[[#This Row],[Sessions - Total]]=0,0,Historical_Sales[[#This Row],[Units Ordered]]/Historical_Sales[[#This Row],[Sessions - Total]])</f>
        <v>7.1428571428571425E-2</v>
      </c>
    </row>
    <row r="775" spans="1:8" x14ac:dyDescent="0.3">
      <c r="A775" s="2">
        <v>45918</v>
      </c>
      <c r="B775" t="s">
        <v>40</v>
      </c>
      <c r="C775">
        <v>28</v>
      </c>
      <c r="D775">
        <v>38</v>
      </c>
      <c r="E775">
        <v>8</v>
      </c>
      <c r="F775">
        <v>243.41</v>
      </c>
      <c r="G775">
        <v>7</v>
      </c>
      <c r="H775" s="1">
        <f xml:space="preserve"> IF(Historical_Sales[[#This Row],[Sessions - Total]]=0,0,Historical_Sales[[#This Row],[Units Ordered]]/Historical_Sales[[#This Row],[Sessions - Total]])</f>
        <v>0.2857142857142857</v>
      </c>
    </row>
    <row r="776" spans="1:8" x14ac:dyDescent="0.3">
      <c r="A776" s="2">
        <v>45918</v>
      </c>
      <c r="B776" t="s">
        <v>42</v>
      </c>
      <c r="C776">
        <v>75</v>
      </c>
      <c r="D776">
        <v>93</v>
      </c>
      <c r="E776">
        <v>19</v>
      </c>
      <c r="F776">
        <v>455.13</v>
      </c>
      <c r="G776">
        <v>17</v>
      </c>
      <c r="H776" s="1">
        <f xml:space="preserve"> IF(Historical_Sales[[#This Row],[Sessions - Total]]=0,0,Historical_Sales[[#This Row],[Units Ordered]]/Historical_Sales[[#This Row],[Sessions - Total]])</f>
        <v>0.25333333333333335</v>
      </c>
    </row>
    <row r="777" spans="1:8" x14ac:dyDescent="0.3">
      <c r="A777" s="2">
        <v>45918</v>
      </c>
      <c r="B777" t="s">
        <v>44</v>
      </c>
      <c r="C777">
        <v>21</v>
      </c>
      <c r="D777">
        <v>35</v>
      </c>
      <c r="E777">
        <v>10</v>
      </c>
      <c r="F777">
        <v>208.44</v>
      </c>
      <c r="G777">
        <v>8</v>
      </c>
      <c r="H777" s="1">
        <f xml:space="preserve"> IF(Historical_Sales[[#This Row],[Sessions - Total]]=0,0,Historical_Sales[[#This Row],[Units Ordered]]/Historical_Sales[[#This Row],[Sessions - Total]])</f>
        <v>0.47619047619047616</v>
      </c>
    </row>
    <row r="778" spans="1:8" x14ac:dyDescent="0.3">
      <c r="A778" s="2">
        <v>45918</v>
      </c>
      <c r="B778" t="s">
        <v>46</v>
      </c>
      <c r="C778">
        <v>32</v>
      </c>
      <c r="D778">
        <v>41</v>
      </c>
      <c r="E778">
        <v>3</v>
      </c>
      <c r="F778">
        <v>82.41</v>
      </c>
      <c r="G778">
        <v>3</v>
      </c>
      <c r="H778" s="1">
        <f xml:space="preserve"> IF(Historical_Sales[[#This Row],[Sessions - Total]]=0,0,Historical_Sales[[#This Row],[Units Ordered]]/Historical_Sales[[#This Row],[Sessions - Total]])</f>
        <v>9.375E-2</v>
      </c>
    </row>
    <row r="779" spans="1:8" x14ac:dyDescent="0.3">
      <c r="A779" s="2">
        <v>45918</v>
      </c>
      <c r="B779" t="s">
        <v>48</v>
      </c>
      <c r="C779">
        <v>17</v>
      </c>
      <c r="D779">
        <v>20</v>
      </c>
      <c r="E779">
        <v>5</v>
      </c>
      <c r="F779">
        <v>155.9</v>
      </c>
      <c r="G779">
        <v>5</v>
      </c>
      <c r="H779" s="1">
        <f xml:space="preserve"> IF(Historical_Sales[[#This Row],[Sessions - Total]]=0,0,Historical_Sales[[#This Row],[Units Ordered]]/Historical_Sales[[#This Row],[Sessions - Total]])</f>
        <v>0.29411764705882354</v>
      </c>
    </row>
    <row r="780" spans="1:8" x14ac:dyDescent="0.3">
      <c r="A780" s="2">
        <v>45918</v>
      </c>
      <c r="B780" t="s">
        <v>50</v>
      </c>
      <c r="C780">
        <v>120</v>
      </c>
      <c r="D780">
        <v>173</v>
      </c>
      <c r="E780">
        <v>19</v>
      </c>
      <c r="F780">
        <v>797.7</v>
      </c>
      <c r="G780">
        <v>18</v>
      </c>
      <c r="H780" s="1">
        <f xml:space="preserve"> IF(Historical_Sales[[#This Row],[Sessions - Total]]=0,0,Historical_Sales[[#This Row],[Units Ordered]]/Historical_Sales[[#This Row],[Sessions - Total]])</f>
        <v>0.15833333333333333</v>
      </c>
    </row>
    <row r="781" spans="1:8" x14ac:dyDescent="0.3">
      <c r="A781" s="2">
        <v>45918</v>
      </c>
      <c r="B781" t="s">
        <v>52</v>
      </c>
      <c r="C781">
        <v>110</v>
      </c>
      <c r="D781">
        <v>146</v>
      </c>
      <c r="E781">
        <v>18</v>
      </c>
      <c r="F781">
        <v>244.85</v>
      </c>
      <c r="G781">
        <v>15</v>
      </c>
      <c r="H781" s="1">
        <f xml:space="preserve"> IF(Historical_Sales[[#This Row],[Sessions - Total]]=0,0,Historical_Sales[[#This Row],[Units Ordered]]/Historical_Sales[[#This Row],[Sessions - Total]])</f>
        <v>0.16363636363636364</v>
      </c>
    </row>
    <row r="782" spans="1:8" x14ac:dyDescent="0.3">
      <c r="A782" s="2">
        <v>45918</v>
      </c>
      <c r="B782" t="s">
        <v>52</v>
      </c>
      <c r="C782">
        <v>12</v>
      </c>
      <c r="D782">
        <v>13</v>
      </c>
      <c r="E782">
        <v>1</v>
      </c>
      <c r="F782">
        <v>16.329999999999998</v>
      </c>
      <c r="G782">
        <v>1</v>
      </c>
      <c r="H782" s="1">
        <f xml:space="preserve"> IF(Historical_Sales[[#This Row],[Sessions - Total]]=0,0,Historical_Sales[[#This Row],[Units Ordered]]/Historical_Sales[[#This Row],[Sessions - Total]])</f>
        <v>8.3333333333333329E-2</v>
      </c>
    </row>
    <row r="783" spans="1:8" x14ac:dyDescent="0.3">
      <c r="A783" s="2">
        <v>45918</v>
      </c>
      <c r="B783" t="s">
        <v>54</v>
      </c>
      <c r="C783">
        <v>40</v>
      </c>
      <c r="D783">
        <v>51</v>
      </c>
      <c r="E783">
        <v>2</v>
      </c>
      <c r="F783">
        <v>51.8</v>
      </c>
      <c r="G783">
        <v>2</v>
      </c>
      <c r="H783" s="1">
        <f xml:space="preserve"> IF(Historical_Sales[[#This Row],[Sessions - Total]]=0,0,Historical_Sales[[#This Row],[Units Ordered]]/Historical_Sales[[#This Row],[Sessions - Total]])</f>
        <v>0.05</v>
      </c>
    </row>
    <row r="784" spans="1:8" x14ac:dyDescent="0.3">
      <c r="A784" s="2">
        <v>45918</v>
      </c>
      <c r="B784" t="s">
        <v>56</v>
      </c>
      <c r="C784">
        <v>15</v>
      </c>
      <c r="D784">
        <v>22</v>
      </c>
      <c r="E784">
        <v>6</v>
      </c>
      <c r="F784">
        <v>147.21</v>
      </c>
      <c r="G784">
        <v>6</v>
      </c>
      <c r="H784" s="1">
        <f xml:space="preserve"> IF(Historical_Sales[[#This Row],[Sessions - Total]]=0,0,Historical_Sales[[#This Row],[Units Ordered]]/Historical_Sales[[#This Row],[Sessions - Total]])</f>
        <v>0.4</v>
      </c>
    </row>
    <row r="785" spans="1:8" x14ac:dyDescent="0.3">
      <c r="A785" s="2">
        <v>45918</v>
      </c>
      <c r="B785" t="s">
        <v>58</v>
      </c>
      <c r="C785">
        <v>35</v>
      </c>
      <c r="D785">
        <v>41</v>
      </c>
      <c r="E785">
        <v>4</v>
      </c>
      <c r="F785">
        <v>42.68</v>
      </c>
      <c r="G785">
        <v>4</v>
      </c>
      <c r="H785" s="1">
        <f xml:space="preserve"> IF(Historical_Sales[[#This Row],[Sessions - Total]]=0,0,Historical_Sales[[#This Row],[Units Ordered]]/Historical_Sales[[#This Row],[Sessions - Total]])</f>
        <v>0.11428571428571428</v>
      </c>
    </row>
    <row r="786" spans="1:8" x14ac:dyDescent="0.3">
      <c r="A786" s="2">
        <v>45918</v>
      </c>
      <c r="B786" t="s">
        <v>60</v>
      </c>
      <c r="C786">
        <v>37</v>
      </c>
      <c r="D786">
        <v>42</v>
      </c>
      <c r="E786">
        <v>5</v>
      </c>
      <c r="F786">
        <v>101.21</v>
      </c>
      <c r="G786">
        <v>5</v>
      </c>
      <c r="H786" s="1">
        <f xml:space="preserve"> IF(Historical_Sales[[#This Row],[Sessions - Total]]=0,0,Historical_Sales[[#This Row],[Units Ordered]]/Historical_Sales[[#This Row],[Sessions - Total]])</f>
        <v>0.13513513513513514</v>
      </c>
    </row>
    <row r="787" spans="1:8" x14ac:dyDescent="0.3">
      <c r="A787" s="2">
        <v>45918</v>
      </c>
      <c r="B787" t="s">
        <v>62</v>
      </c>
      <c r="C787">
        <v>61</v>
      </c>
      <c r="D787">
        <v>86</v>
      </c>
      <c r="E787">
        <v>27</v>
      </c>
      <c r="F787">
        <v>1034.0999999999999</v>
      </c>
      <c r="G787">
        <v>15</v>
      </c>
      <c r="H787" s="1">
        <f xml:space="preserve"> IF(Historical_Sales[[#This Row],[Sessions - Total]]=0,0,Historical_Sales[[#This Row],[Units Ordered]]/Historical_Sales[[#This Row],[Sessions - Total]])</f>
        <v>0.44262295081967212</v>
      </c>
    </row>
    <row r="788" spans="1:8" x14ac:dyDescent="0.3">
      <c r="A788" s="2">
        <v>45918</v>
      </c>
      <c r="B788" t="s">
        <v>64</v>
      </c>
      <c r="C788">
        <v>23</v>
      </c>
      <c r="D788">
        <v>33</v>
      </c>
      <c r="E788">
        <v>34</v>
      </c>
      <c r="F788">
        <v>1052.07</v>
      </c>
      <c r="G788">
        <v>16</v>
      </c>
      <c r="H788" s="1">
        <f xml:space="preserve"> IF(Historical_Sales[[#This Row],[Sessions - Total]]=0,0,Historical_Sales[[#This Row],[Units Ordered]]/Historical_Sales[[#This Row],[Sessions - Total]])</f>
        <v>1.4782608695652173</v>
      </c>
    </row>
    <row r="789" spans="1:8" x14ac:dyDescent="0.3">
      <c r="A789" s="2">
        <v>45918</v>
      </c>
      <c r="B789" t="s">
        <v>66</v>
      </c>
      <c r="C789">
        <v>22</v>
      </c>
      <c r="D789">
        <v>32</v>
      </c>
      <c r="E789">
        <v>28</v>
      </c>
      <c r="F789">
        <v>794.27</v>
      </c>
      <c r="G789">
        <v>4</v>
      </c>
      <c r="H789" s="1">
        <f xml:space="preserve"> IF(Historical_Sales[[#This Row],[Sessions - Total]]=0,0,Historical_Sales[[#This Row],[Units Ordered]]/Historical_Sales[[#This Row],[Sessions - Total]])</f>
        <v>1.2727272727272727</v>
      </c>
    </row>
    <row r="790" spans="1:8" x14ac:dyDescent="0.3">
      <c r="A790" s="2">
        <v>45918</v>
      </c>
      <c r="B790" t="s">
        <v>68</v>
      </c>
      <c r="C790">
        <v>32</v>
      </c>
      <c r="D790">
        <v>40</v>
      </c>
      <c r="E790">
        <v>22</v>
      </c>
      <c r="F790">
        <v>579.52</v>
      </c>
      <c r="G790">
        <v>14</v>
      </c>
      <c r="H790" s="1">
        <f xml:space="preserve"> IF(Historical_Sales[[#This Row],[Sessions - Total]]=0,0,Historical_Sales[[#This Row],[Units Ordered]]/Historical_Sales[[#This Row],[Sessions - Total]])</f>
        <v>0.6875</v>
      </c>
    </row>
    <row r="791" spans="1:8" x14ac:dyDescent="0.3">
      <c r="A791" s="2">
        <v>45918</v>
      </c>
      <c r="B791" t="s">
        <v>70</v>
      </c>
      <c r="C791">
        <v>55</v>
      </c>
      <c r="D791">
        <v>65</v>
      </c>
      <c r="E791">
        <v>9</v>
      </c>
      <c r="F791">
        <v>222.72</v>
      </c>
      <c r="G791">
        <v>7</v>
      </c>
      <c r="H791" s="1">
        <f xml:space="preserve"> IF(Historical_Sales[[#This Row],[Sessions - Total]]=0,0,Historical_Sales[[#This Row],[Units Ordered]]/Historical_Sales[[#This Row],[Sessions - Total]])</f>
        <v>0.16363636363636364</v>
      </c>
    </row>
    <row r="792" spans="1:8" x14ac:dyDescent="0.3">
      <c r="A792" s="2">
        <v>45918</v>
      </c>
      <c r="B792" t="s">
        <v>72</v>
      </c>
      <c r="C792">
        <v>18</v>
      </c>
      <c r="D792">
        <v>21</v>
      </c>
      <c r="E792">
        <v>2</v>
      </c>
      <c r="F792">
        <v>63.98</v>
      </c>
      <c r="G792">
        <v>2</v>
      </c>
      <c r="H792" s="1">
        <f xml:space="preserve"> IF(Historical_Sales[[#This Row],[Sessions - Total]]=0,0,Historical_Sales[[#This Row],[Units Ordered]]/Historical_Sales[[#This Row],[Sessions - Total]])</f>
        <v>0.1111111111111111</v>
      </c>
    </row>
    <row r="793" spans="1:8" x14ac:dyDescent="0.3">
      <c r="A793" s="2">
        <v>45918</v>
      </c>
      <c r="B793" t="s">
        <v>74</v>
      </c>
      <c r="C793">
        <v>11</v>
      </c>
      <c r="D793">
        <v>12</v>
      </c>
      <c r="E793">
        <v>3</v>
      </c>
      <c r="F793">
        <v>99.26</v>
      </c>
      <c r="G793">
        <v>2</v>
      </c>
      <c r="H793" s="1">
        <f xml:space="preserve"> IF(Historical_Sales[[#This Row],[Sessions - Total]]=0,0,Historical_Sales[[#This Row],[Units Ordered]]/Historical_Sales[[#This Row],[Sessions - Total]])</f>
        <v>0.27272727272727271</v>
      </c>
    </row>
    <row r="794" spans="1:8" x14ac:dyDescent="0.3">
      <c r="A794" s="2">
        <v>45918</v>
      </c>
      <c r="B794" t="s">
        <v>76</v>
      </c>
      <c r="C794">
        <v>11</v>
      </c>
      <c r="D794">
        <v>14</v>
      </c>
      <c r="E794">
        <v>6</v>
      </c>
      <c r="F794">
        <v>163.69999999999999</v>
      </c>
      <c r="G794">
        <v>5</v>
      </c>
      <c r="H794" s="1">
        <f xml:space="preserve"> IF(Historical_Sales[[#This Row],[Sessions - Total]]=0,0,Historical_Sales[[#This Row],[Units Ordered]]/Historical_Sales[[#This Row],[Sessions - Total]])</f>
        <v>0.54545454545454541</v>
      </c>
    </row>
    <row r="795" spans="1:8" x14ac:dyDescent="0.3">
      <c r="A795" s="2">
        <v>45918</v>
      </c>
      <c r="B795" t="s">
        <v>78</v>
      </c>
      <c r="C795">
        <v>6</v>
      </c>
      <c r="D795">
        <v>13</v>
      </c>
      <c r="E795">
        <v>2</v>
      </c>
      <c r="F795">
        <v>65.739999999999995</v>
      </c>
      <c r="G795">
        <v>1</v>
      </c>
      <c r="H795" s="1">
        <f xml:space="preserve"> IF(Historical_Sales[[#This Row],[Sessions - Total]]=0,0,Historical_Sales[[#This Row],[Units Ordered]]/Historical_Sales[[#This Row],[Sessions - Total]])</f>
        <v>0.33333333333333331</v>
      </c>
    </row>
    <row r="796" spans="1:8" x14ac:dyDescent="0.3">
      <c r="A796" s="2">
        <v>45918</v>
      </c>
      <c r="B796" t="s">
        <v>80</v>
      </c>
      <c r="C796">
        <v>16</v>
      </c>
      <c r="D796">
        <v>20</v>
      </c>
      <c r="E796">
        <v>10</v>
      </c>
      <c r="F796">
        <v>346.99</v>
      </c>
      <c r="G796">
        <v>7</v>
      </c>
      <c r="H796" s="1">
        <f xml:space="preserve"> IF(Historical_Sales[[#This Row],[Sessions - Total]]=0,0,Historical_Sales[[#This Row],[Units Ordered]]/Historical_Sales[[#This Row],[Sessions - Total]])</f>
        <v>0.625</v>
      </c>
    </row>
    <row r="797" spans="1:8" x14ac:dyDescent="0.3">
      <c r="A797" s="2">
        <v>45918</v>
      </c>
      <c r="B797" t="s">
        <v>82</v>
      </c>
      <c r="C797">
        <v>13</v>
      </c>
      <c r="D797">
        <v>15</v>
      </c>
      <c r="E797">
        <v>1</v>
      </c>
      <c r="F797">
        <v>39.79</v>
      </c>
      <c r="G797">
        <v>1</v>
      </c>
      <c r="H797" s="1">
        <f xml:space="preserve"> IF(Historical_Sales[[#This Row],[Sessions - Total]]=0,0,Historical_Sales[[#This Row],[Units Ordered]]/Historical_Sales[[#This Row],[Sessions - Total]])</f>
        <v>7.6923076923076927E-2</v>
      </c>
    </row>
    <row r="798" spans="1:8" x14ac:dyDescent="0.3">
      <c r="A798" s="2">
        <v>45918</v>
      </c>
      <c r="B798" t="s">
        <v>84</v>
      </c>
      <c r="C798">
        <v>96</v>
      </c>
      <c r="D798">
        <v>128</v>
      </c>
      <c r="E798">
        <v>33</v>
      </c>
      <c r="F798">
        <v>1046.1300000000001</v>
      </c>
      <c r="G798">
        <v>32</v>
      </c>
      <c r="H798" s="1">
        <f xml:space="preserve"> IF(Historical_Sales[[#This Row],[Sessions - Total]]=0,0,Historical_Sales[[#This Row],[Units Ordered]]/Historical_Sales[[#This Row],[Sessions - Total]])</f>
        <v>0.34375</v>
      </c>
    </row>
    <row r="799" spans="1:8" x14ac:dyDescent="0.3">
      <c r="A799" s="2">
        <v>45918</v>
      </c>
      <c r="B799" t="s">
        <v>88</v>
      </c>
      <c r="C799">
        <v>51</v>
      </c>
      <c r="D799">
        <v>63</v>
      </c>
      <c r="E799">
        <v>44</v>
      </c>
      <c r="F799">
        <v>1343.96</v>
      </c>
      <c r="G799">
        <v>14</v>
      </c>
      <c r="H799" s="1">
        <f xml:space="preserve"> IF(Historical_Sales[[#This Row],[Sessions - Total]]=0,0,Historical_Sales[[#This Row],[Units Ordered]]/Historical_Sales[[#This Row],[Sessions - Total]])</f>
        <v>0.86274509803921573</v>
      </c>
    </row>
    <row r="800" spans="1:8" x14ac:dyDescent="0.3">
      <c r="A800" s="2">
        <v>45918</v>
      </c>
      <c r="B800" t="s">
        <v>90</v>
      </c>
      <c r="C800">
        <v>5</v>
      </c>
      <c r="D800">
        <v>7</v>
      </c>
      <c r="E800">
        <v>1</v>
      </c>
      <c r="F800">
        <v>29.45</v>
      </c>
      <c r="G800">
        <v>1</v>
      </c>
      <c r="H800" s="1">
        <f xml:space="preserve"> IF(Historical_Sales[[#This Row],[Sessions - Total]]=0,0,Historical_Sales[[#This Row],[Units Ordered]]/Historical_Sales[[#This Row],[Sessions - Total]])</f>
        <v>0.2</v>
      </c>
    </row>
    <row r="801" spans="1:8" x14ac:dyDescent="0.3">
      <c r="A801" s="2">
        <v>45918</v>
      </c>
      <c r="B801" t="s">
        <v>92</v>
      </c>
      <c r="C801">
        <v>17</v>
      </c>
      <c r="D801">
        <v>25</v>
      </c>
      <c r="E801">
        <v>7</v>
      </c>
      <c r="F801">
        <v>176.01</v>
      </c>
      <c r="G801">
        <v>4</v>
      </c>
      <c r="H801" s="1">
        <f xml:space="preserve"> IF(Historical_Sales[[#This Row],[Sessions - Total]]=0,0,Historical_Sales[[#This Row],[Units Ordered]]/Historical_Sales[[#This Row],[Sessions - Total]])</f>
        <v>0.41176470588235292</v>
      </c>
    </row>
    <row r="802" spans="1:8" x14ac:dyDescent="0.3">
      <c r="A802" s="2">
        <v>45918</v>
      </c>
      <c r="B802" t="s">
        <v>94</v>
      </c>
      <c r="C802">
        <v>27</v>
      </c>
      <c r="D802">
        <v>36</v>
      </c>
      <c r="E802">
        <v>26</v>
      </c>
      <c r="F802">
        <v>2071.98</v>
      </c>
      <c r="G802">
        <v>10</v>
      </c>
      <c r="H802" s="1">
        <f xml:space="preserve"> IF(Historical_Sales[[#This Row],[Sessions - Total]]=0,0,Historical_Sales[[#This Row],[Units Ordered]]/Historical_Sales[[#This Row],[Sessions - Total]])</f>
        <v>0.96296296296296291</v>
      </c>
    </row>
    <row r="803" spans="1:8" x14ac:dyDescent="0.3">
      <c r="A803" s="2">
        <v>45918</v>
      </c>
      <c r="B803" t="s">
        <v>96</v>
      </c>
      <c r="C803">
        <v>31</v>
      </c>
      <c r="D803">
        <v>40</v>
      </c>
      <c r="E803">
        <v>12</v>
      </c>
      <c r="F803">
        <v>883.36</v>
      </c>
      <c r="G803">
        <v>7</v>
      </c>
      <c r="H803" s="1">
        <f xml:space="preserve"> IF(Historical_Sales[[#This Row],[Sessions - Total]]=0,0,Historical_Sales[[#This Row],[Units Ordered]]/Historical_Sales[[#This Row],[Sessions - Total]])</f>
        <v>0.38709677419354838</v>
      </c>
    </row>
    <row r="804" spans="1:8" x14ac:dyDescent="0.3">
      <c r="A804" s="2">
        <v>45918</v>
      </c>
      <c r="B804" t="s">
        <v>98</v>
      </c>
      <c r="C804">
        <v>18</v>
      </c>
      <c r="D804">
        <v>18</v>
      </c>
      <c r="E804">
        <v>4</v>
      </c>
      <c r="F804">
        <v>61.91</v>
      </c>
      <c r="G804">
        <v>2</v>
      </c>
      <c r="H804" s="1">
        <f xml:space="preserve"> IF(Historical_Sales[[#This Row],[Sessions - Total]]=0,0,Historical_Sales[[#This Row],[Units Ordered]]/Historical_Sales[[#This Row],[Sessions - Total]])</f>
        <v>0.22222222222222221</v>
      </c>
    </row>
    <row r="805" spans="1:8" x14ac:dyDescent="0.3">
      <c r="A805" s="2">
        <v>45918</v>
      </c>
      <c r="B805" t="s">
        <v>100</v>
      </c>
      <c r="C805">
        <v>7</v>
      </c>
      <c r="D805">
        <v>11</v>
      </c>
      <c r="E805">
        <v>1</v>
      </c>
      <c r="F805">
        <v>14.77</v>
      </c>
      <c r="G805">
        <v>1</v>
      </c>
      <c r="H805" s="1">
        <f xml:space="preserve"> IF(Historical_Sales[[#This Row],[Sessions - Total]]=0,0,Historical_Sales[[#This Row],[Units Ordered]]/Historical_Sales[[#This Row],[Sessions - Total]])</f>
        <v>0.14285714285714285</v>
      </c>
    </row>
    <row r="806" spans="1:8" x14ac:dyDescent="0.3">
      <c r="A806" s="2">
        <v>45918</v>
      </c>
      <c r="B806" t="s">
        <v>102</v>
      </c>
      <c r="C806">
        <v>14</v>
      </c>
      <c r="D806">
        <v>17</v>
      </c>
      <c r="E806">
        <v>28</v>
      </c>
      <c r="F806">
        <v>831.27</v>
      </c>
      <c r="G806">
        <v>5</v>
      </c>
      <c r="H806" s="1">
        <f xml:space="preserve"> IF(Historical_Sales[[#This Row],[Sessions - Total]]=0,0,Historical_Sales[[#This Row],[Units Ordered]]/Historical_Sales[[#This Row],[Sessions - Total]])</f>
        <v>2</v>
      </c>
    </row>
    <row r="807" spans="1:8" x14ac:dyDescent="0.3">
      <c r="A807" s="2">
        <v>45918</v>
      </c>
      <c r="B807" t="s">
        <v>106</v>
      </c>
      <c r="C807">
        <v>9</v>
      </c>
      <c r="D807">
        <v>13</v>
      </c>
      <c r="E807">
        <v>3</v>
      </c>
      <c r="F807">
        <v>229.53</v>
      </c>
      <c r="G807">
        <v>3</v>
      </c>
      <c r="H807" s="1">
        <f xml:space="preserve"> IF(Historical_Sales[[#This Row],[Sessions - Total]]=0,0,Historical_Sales[[#This Row],[Units Ordered]]/Historical_Sales[[#This Row],[Sessions - Total]])</f>
        <v>0.33333333333333331</v>
      </c>
    </row>
    <row r="808" spans="1:8" x14ac:dyDescent="0.3">
      <c r="A808" s="2">
        <v>45918</v>
      </c>
      <c r="B808" t="s">
        <v>108</v>
      </c>
      <c r="C808">
        <v>17</v>
      </c>
      <c r="D808">
        <v>25</v>
      </c>
      <c r="E808">
        <v>3</v>
      </c>
      <c r="F808">
        <v>290.58</v>
      </c>
      <c r="G808">
        <v>2</v>
      </c>
      <c r="H808" s="1">
        <f xml:space="preserve"> IF(Historical_Sales[[#This Row],[Sessions - Total]]=0,0,Historical_Sales[[#This Row],[Units Ordered]]/Historical_Sales[[#This Row],[Sessions - Total]])</f>
        <v>0.17647058823529413</v>
      </c>
    </row>
    <row r="809" spans="1:8" x14ac:dyDescent="0.3">
      <c r="A809" s="2">
        <v>45918</v>
      </c>
      <c r="B809" t="s">
        <v>110</v>
      </c>
      <c r="C809">
        <v>24</v>
      </c>
      <c r="D809">
        <v>28</v>
      </c>
      <c r="E809">
        <v>5</v>
      </c>
      <c r="F809">
        <v>169</v>
      </c>
      <c r="G809">
        <v>2</v>
      </c>
      <c r="H809" s="1">
        <f xml:space="preserve"> IF(Historical_Sales[[#This Row],[Sessions - Total]]=0,0,Historical_Sales[[#This Row],[Units Ordered]]/Historical_Sales[[#This Row],[Sessions - Total]])</f>
        <v>0.20833333333333334</v>
      </c>
    </row>
    <row r="810" spans="1:8" x14ac:dyDescent="0.3">
      <c r="A810" s="2">
        <v>45918</v>
      </c>
      <c r="B810" t="s">
        <v>112</v>
      </c>
      <c r="C810">
        <v>17</v>
      </c>
      <c r="D810">
        <v>19</v>
      </c>
      <c r="E810">
        <v>1</v>
      </c>
      <c r="F810">
        <v>29.37</v>
      </c>
      <c r="G810">
        <v>1</v>
      </c>
      <c r="H810" s="1">
        <f xml:space="preserve"> IF(Historical_Sales[[#This Row],[Sessions - Total]]=0,0,Historical_Sales[[#This Row],[Units Ordered]]/Historical_Sales[[#This Row],[Sessions - Total]])</f>
        <v>5.8823529411764705E-2</v>
      </c>
    </row>
    <row r="811" spans="1:8" x14ac:dyDescent="0.3">
      <c r="A811" s="2">
        <v>45919</v>
      </c>
      <c r="B811" t="s">
        <v>11</v>
      </c>
      <c r="C811">
        <v>12</v>
      </c>
      <c r="D811">
        <v>18</v>
      </c>
      <c r="E811">
        <v>10</v>
      </c>
      <c r="F811">
        <v>403.9</v>
      </c>
      <c r="G811">
        <v>6</v>
      </c>
      <c r="H811" s="1">
        <f xml:space="preserve"> IF(Historical_Sales[[#This Row],[Sessions - Total]]=0,0,Historical_Sales[[#This Row],[Units Ordered]]/Historical_Sales[[#This Row],[Sessions - Total]])</f>
        <v>0.83333333333333337</v>
      </c>
    </row>
    <row r="812" spans="1:8" x14ac:dyDescent="0.3">
      <c r="A812" s="2">
        <v>45919</v>
      </c>
      <c r="B812" t="s">
        <v>15</v>
      </c>
      <c r="C812">
        <v>19</v>
      </c>
      <c r="D812">
        <v>22</v>
      </c>
      <c r="E812">
        <v>4</v>
      </c>
      <c r="F812">
        <v>156.5</v>
      </c>
      <c r="G812">
        <v>4</v>
      </c>
      <c r="H812" s="1">
        <f xml:space="preserve"> IF(Historical_Sales[[#This Row],[Sessions - Total]]=0,0,Historical_Sales[[#This Row],[Units Ordered]]/Historical_Sales[[#This Row],[Sessions - Total]])</f>
        <v>0.21052631578947367</v>
      </c>
    </row>
    <row r="813" spans="1:8" x14ac:dyDescent="0.3">
      <c r="A813" s="2">
        <v>45919</v>
      </c>
      <c r="B813" t="s">
        <v>19</v>
      </c>
      <c r="C813">
        <v>5</v>
      </c>
      <c r="D813">
        <v>8</v>
      </c>
      <c r="E813">
        <v>2</v>
      </c>
      <c r="F813">
        <v>56.71</v>
      </c>
      <c r="G813">
        <v>1</v>
      </c>
      <c r="H813" s="1">
        <f xml:space="preserve"> IF(Historical_Sales[[#This Row],[Sessions - Total]]=0,0,Historical_Sales[[#This Row],[Units Ordered]]/Historical_Sales[[#This Row],[Sessions - Total]])</f>
        <v>0.4</v>
      </c>
    </row>
    <row r="814" spans="1:8" x14ac:dyDescent="0.3">
      <c r="A814" s="2">
        <v>45919</v>
      </c>
      <c r="B814" t="s">
        <v>24</v>
      </c>
      <c r="C814">
        <v>4</v>
      </c>
      <c r="D814">
        <v>4</v>
      </c>
      <c r="E814">
        <v>2</v>
      </c>
      <c r="F814">
        <v>35.26</v>
      </c>
      <c r="G814">
        <v>1</v>
      </c>
      <c r="H814" s="1">
        <f xml:space="preserve"> IF(Historical_Sales[[#This Row],[Sessions - Total]]=0,0,Historical_Sales[[#This Row],[Units Ordered]]/Historical_Sales[[#This Row],[Sessions - Total]])</f>
        <v>0.5</v>
      </c>
    </row>
    <row r="815" spans="1:8" x14ac:dyDescent="0.3">
      <c r="A815" s="2">
        <v>45919</v>
      </c>
      <c r="B815" t="s">
        <v>28</v>
      </c>
      <c r="C815">
        <v>4</v>
      </c>
      <c r="D815">
        <v>8</v>
      </c>
      <c r="E815">
        <v>2</v>
      </c>
      <c r="F815">
        <v>60.74</v>
      </c>
      <c r="G815">
        <v>1</v>
      </c>
      <c r="H815" s="1">
        <f xml:space="preserve"> IF(Historical_Sales[[#This Row],[Sessions - Total]]=0,0,Historical_Sales[[#This Row],[Units Ordered]]/Historical_Sales[[#This Row],[Sessions - Total]])</f>
        <v>0.5</v>
      </c>
    </row>
    <row r="816" spans="1:8" x14ac:dyDescent="0.3">
      <c r="A816" s="2">
        <v>45919</v>
      </c>
      <c r="B816" t="s">
        <v>30</v>
      </c>
      <c r="C816">
        <v>16</v>
      </c>
      <c r="D816">
        <v>22</v>
      </c>
      <c r="E816">
        <v>3</v>
      </c>
      <c r="F816">
        <v>58.45</v>
      </c>
      <c r="G816">
        <v>2</v>
      </c>
      <c r="H816" s="1">
        <f xml:space="preserve"> IF(Historical_Sales[[#This Row],[Sessions - Total]]=0,0,Historical_Sales[[#This Row],[Units Ordered]]/Historical_Sales[[#This Row],[Sessions - Total]])</f>
        <v>0.1875</v>
      </c>
    </row>
    <row r="817" spans="1:8" x14ac:dyDescent="0.3">
      <c r="A817" s="2">
        <v>45919</v>
      </c>
      <c r="B817" t="s">
        <v>32</v>
      </c>
      <c r="C817">
        <v>11</v>
      </c>
      <c r="D817">
        <v>13</v>
      </c>
      <c r="E817">
        <v>1</v>
      </c>
      <c r="F817">
        <v>22.56</v>
      </c>
      <c r="G817">
        <v>1</v>
      </c>
      <c r="H817" s="1">
        <f xml:space="preserve"> IF(Historical_Sales[[#This Row],[Sessions - Total]]=0,0,Historical_Sales[[#This Row],[Units Ordered]]/Historical_Sales[[#This Row],[Sessions - Total]])</f>
        <v>9.0909090909090912E-2</v>
      </c>
    </row>
    <row r="818" spans="1:8" x14ac:dyDescent="0.3">
      <c r="A818" s="2">
        <v>45919</v>
      </c>
      <c r="B818" t="s">
        <v>34</v>
      </c>
      <c r="C818">
        <v>30</v>
      </c>
      <c r="D818">
        <v>35</v>
      </c>
      <c r="E818">
        <v>2</v>
      </c>
      <c r="F818">
        <v>42.65</v>
      </c>
      <c r="G818">
        <v>2</v>
      </c>
      <c r="H818" s="1">
        <f xml:space="preserve"> IF(Historical_Sales[[#This Row],[Sessions - Total]]=0,0,Historical_Sales[[#This Row],[Units Ordered]]/Historical_Sales[[#This Row],[Sessions - Total]])</f>
        <v>6.6666666666666666E-2</v>
      </c>
    </row>
    <row r="819" spans="1:8" x14ac:dyDescent="0.3">
      <c r="A819" s="2">
        <v>45919</v>
      </c>
      <c r="B819" t="s">
        <v>36</v>
      </c>
      <c r="C819">
        <v>15</v>
      </c>
      <c r="D819">
        <v>20</v>
      </c>
      <c r="E819">
        <v>9</v>
      </c>
      <c r="F819">
        <v>201.72</v>
      </c>
      <c r="G819">
        <v>5</v>
      </c>
      <c r="H819" s="1">
        <f xml:space="preserve"> IF(Historical_Sales[[#This Row],[Sessions - Total]]=0,0,Historical_Sales[[#This Row],[Units Ordered]]/Historical_Sales[[#This Row],[Sessions - Total]])</f>
        <v>0.6</v>
      </c>
    </row>
    <row r="820" spans="1:8" x14ac:dyDescent="0.3">
      <c r="A820" s="2">
        <v>45919</v>
      </c>
      <c r="B820" t="s">
        <v>40</v>
      </c>
      <c r="C820">
        <v>22</v>
      </c>
      <c r="D820">
        <v>30</v>
      </c>
      <c r="E820">
        <v>11</v>
      </c>
      <c r="F820">
        <v>326.27999999999997</v>
      </c>
      <c r="G820">
        <v>8</v>
      </c>
      <c r="H820" s="1">
        <f xml:space="preserve"> IF(Historical_Sales[[#This Row],[Sessions - Total]]=0,0,Historical_Sales[[#This Row],[Units Ordered]]/Historical_Sales[[#This Row],[Sessions - Total]])</f>
        <v>0.5</v>
      </c>
    </row>
    <row r="821" spans="1:8" x14ac:dyDescent="0.3">
      <c r="A821" s="2">
        <v>45919</v>
      </c>
      <c r="B821" t="s">
        <v>42</v>
      </c>
      <c r="C821">
        <v>66</v>
      </c>
      <c r="D821">
        <v>88</v>
      </c>
      <c r="E821">
        <v>25</v>
      </c>
      <c r="F821">
        <v>569.70000000000005</v>
      </c>
      <c r="G821">
        <v>19</v>
      </c>
      <c r="H821" s="1">
        <f xml:space="preserve"> IF(Historical_Sales[[#This Row],[Sessions - Total]]=0,0,Historical_Sales[[#This Row],[Units Ordered]]/Historical_Sales[[#This Row],[Sessions - Total]])</f>
        <v>0.37878787878787878</v>
      </c>
    </row>
    <row r="822" spans="1:8" x14ac:dyDescent="0.3">
      <c r="A822" s="2">
        <v>45919</v>
      </c>
      <c r="B822" t="s">
        <v>44</v>
      </c>
      <c r="C822">
        <v>13</v>
      </c>
      <c r="D822">
        <v>13</v>
      </c>
      <c r="E822">
        <v>3</v>
      </c>
      <c r="F822">
        <v>61.03</v>
      </c>
      <c r="G822">
        <v>3</v>
      </c>
      <c r="H822" s="1">
        <f xml:space="preserve"> IF(Historical_Sales[[#This Row],[Sessions - Total]]=0,0,Historical_Sales[[#This Row],[Units Ordered]]/Historical_Sales[[#This Row],[Sessions - Total]])</f>
        <v>0.23076923076923078</v>
      </c>
    </row>
    <row r="823" spans="1:8" x14ac:dyDescent="0.3">
      <c r="A823" s="2">
        <v>45919</v>
      </c>
      <c r="B823" t="s">
        <v>46</v>
      </c>
      <c r="C823">
        <v>38</v>
      </c>
      <c r="D823">
        <v>47</v>
      </c>
      <c r="E823">
        <v>6</v>
      </c>
      <c r="F823">
        <v>194.03</v>
      </c>
      <c r="G823">
        <v>4</v>
      </c>
      <c r="H823" s="1">
        <f xml:space="preserve"> IF(Historical_Sales[[#This Row],[Sessions - Total]]=0,0,Historical_Sales[[#This Row],[Units Ordered]]/Historical_Sales[[#This Row],[Sessions - Total]])</f>
        <v>0.15789473684210525</v>
      </c>
    </row>
    <row r="824" spans="1:8" x14ac:dyDescent="0.3">
      <c r="A824" s="2">
        <v>45919</v>
      </c>
      <c r="B824" t="s">
        <v>48</v>
      </c>
      <c r="C824">
        <v>25</v>
      </c>
      <c r="D824">
        <v>30</v>
      </c>
      <c r="E824">
        <v>18</v>
      </c>
      <c r="F824">
        <v>507.69</v>
      </c>
      <c r="G824">
        <v>4</v>
      </c>
      <c r="H824" s="1">
        <f xml:space="preserve"> IF(Historical_Sales[[#This Row],[Sessions - Total]]=0,0,Historical_Sales[[#This Row],[Units Ordered]]/Historical_Sales[[#This Row],[Sessions - Total]])</f>
        <v>0.72</v>
      </c>
    </row>
    <row r="825" spans="1:8" x14ac:dyDescent="0.3">
      <c r="A825" s="2">
        <v>45919</v>
      </c>
      <c r="B825" t="s">
        <v>50</v>
      </c>
      <c r="C825">
        <v>106</v>
      </c>
      <c r="D825">
        <v>147</v>
      </c>
      <c r="E825">
        <v>32</v>
      </c>
      <c r="F825">
        <v>1308.68</v>
      </c>
      <c r="G825">
        <v>23</v>
      </c>
      <c r="H825" s="1">
        <f xml:space="preserve"> IF(Historical_Sales[[#This Row],[Sessions - Total]]=0,0,Historical_Sales[[#This Row],[Units Ordered]]/Historical_Sales[[#This Row],[Sessions - Total]])</f>
        <v>0.30188679245283018</v>
      </c>
    </row>
    <row r="826" spans="1:8" x14ac:dyDescent="0.3">
      <c r="A826" s="2">
        <v>45919</v>
      </c>
      <c r="B826" t="s">
        <v>50</v>
      </c>
      <c r="C826">
        <v>7</v>
      </c>
      <c r="D826">
        <v>10</v>
      </c>
      <c r="E826">
        <v>2</v>
      </c>
      <c r="F826">
        <v>114.68</v>
      </c>
      <c r="G826">
        <v>1</v>
      </c>
      <c r="H826" s="1">
        <f xml:space="preserve"> IF(Historical_Sales[[#This Row],[Sessions - Total]]=0,0,Historical_Sales[[#This Row],[Units Ordered]]/Historical_Sales[[#This Row],[Sessions - Total]])</f>
        <v>0.2857142857142857</v>
      </c>
    </row>
    <row r="827" spans="1:8" x14ac:dyDescent="0.3">
      <c r="A827" s="2">
        <v>45919</v>
      </c>
      <c r="B827" t="s">
        <v>52</v>
      </c>
      <c r="C827">
        <v>123</v>
      </c>
      <c r="D827">
        <v>157</v>
      </c>
      <c r="E827">
        <v>13</v>
      </c>
      <c r="F827">
        <v>168.8</v>
      </c>
      <c r="G827">
        <v>11</v>
      </c>
      <c r="H827" s="1">
        <f xml:space="preserve"> IF(Historical_Sales[[#This Row],[Sessions - Total]]=0,0,Historical_Sales[[#This Row],[Units Ordered]]/Historical_Sales[[#This Row],[Sessions - Total]])</f>
        <v>0.10569105691056911</v>
      </c>
    </row>
    <row r="828" spans="1:8" x14ac:dyDescent="0.3">
      <c r="A828" s="2">
        <v>45919</v>
      </c>
      <c r="B828" t="s">
        <v>52</v>
      </c>
      <c r="C828">
        <v>4</v>
      </c>
      <c r="D828">
        <v>7</v>
      </c>
      <c r="E828">
        <v>1</v>
      </c>
      <c r="F828">
        <v>16.98</v>
      </c>
      <c r="G828">
        <v>1</v>
      </c>
      <c r="H828" s="1">
        <f xml:space="preserve"> IF(Historical_Sales[[#This Row],[Sessions - Total]]=0,0,Historical_Sales[[#This Row],[Units Ordered]]/Historical_Sales[[#This Row],[Sessions - Total]])</f>
        <v>0.25</v>
      </c>
    </row>
    <row r="829" spans="1:8" x14ac:dyDescent="0.3">
      <c r="A829" s="2">
        <v>45919</v>
      </c>
      <c r="B829" t="s">
        <v>56</v>
      </c>
      <c r="C829">
        <v>15</v>
      </c>
      <c r="D829">
        <v>22</v>
      </c>
      <c r="E829">
        <v>5</v>
      </c>
      <c r="F829">
        <v>120.74</v>
      </c>
      <c r="G829">
        <v>5</v>
      </c>
      <c r="H829" s="1">
        <f xml:space="preserve"> IF(Historical_Sales[[#This Row],[Sessions - Total]]=0,0,Historical_Sales[[#This Row],[Units Ordered]]/Historical_Sales[[#This Row],[Sessions - Total]])</f>
        <v>0.33333333333333331</v>
      </c>
    </row>
    <row r="830" spans="1:8" x14ac:dyDescent="0.3">
      <c r="A830" s="2">
        <v>45919</v>
      </c>
      <c r="B830" t="s">
        <v>58</v>
      </c>
      <c r="C830">
        <v>29</v>
      </c>
      <c r="D830">
        <v>41</v>
      </c>
      <c r="E830">
        <v>9</v>
      </c>
      <c r="F830">
        <v>110.54</v>
      </c>
      <c r="G830">
        <v>9</v>
      </c>
      <c r="H830" s="1">
        <f xml:space="preserve"> IF(Historical_Sales[[#This Row],[Sessions - Total]]=0,0,Historical_Sales[[#This Row],[Units Ordered]]/Historical_Sales[[#This Row],[Sessions - Total]])</f>
        <v>0.31034482758620691</v>
      </c>
    </row>
    <row r="831" spans="1:8" x14ac:dyDescent="0.3">
      <c r="A831" s="2">
        <v>45919</v>
      </c>
      <c r="B831" t="s">
        <v>60</v>
      </c>
      <c r="C831">
        <v>63</v>
      </c>
      <c r="D831">
        <v>75</v>
      </c>
      <c r="E831">
        <v>6</v>
      </c>
      <c r="F831">
        <v>129.84</v>
      </c>
      <c r="G831">
        <v>6</v>
      </c>
      <c r="H831" s="1">
        <f xml:space="preserve"> IF(Historical_Sales[[#This Row],[Sessions - Total]]=0,0,Historical_Sales[[#This Row],[Units Ordered]]/Historical_Sales[[#This Row],[Sessions - Total]])</f>
        <v>9.5238095238095233E-2</v>
      </c>
    </row>
    <row r="832" spans="1:8" x14ac:dyDescent="0.3">
      <c r="A832" s="2">
        <v>45919</v>
      </c>
      <c r="B832" t="s">
        <v>62</v>
      </c>
      <c r="C832">
        <v>46</v>
      </c>
      <c r="D832">
        <v>59</v>
      </c>
      <c r="E832">
        <v>13</v>
      </c>
      <c r="F832">
        <v>462.14</v>
      </c>
      <c r="G832">
        <v>6</v>
      </c>
      <c r="H832" s="1">
        <f xml:space="preserve"> IF(Historical_Sales[[#This Row],[Sessions - Total]]=0,0,Historical_Sales[[#This Row],[Units Ordered]]/Historical_Sales[[#This Row],[Sessions - Total]])</f>
        <v>0.28260869565217389</v>
      </c>
    </row>
    <row r="833" spans="1:8" x14ac:dyDescent="0.3">
      <c r="A833" s="2">
        <v>45919</v>
      </c>
      <c r="B833" t="s">
        <v>64</v>
      </c>
      <c r="C833">
        <v>23</v>
      </c>
      <c r="D833">
        <v>33</v>
      </c>
      <c r="E833">
        <v>12</v>
      </c>
      <c r="F833">
        <v>383.71</v>
      </c>
      <c r="G833">
        <v>9</v>
      </c>
      <c r="H833" s="1">
        <f xml:space="preserve"> IF(Historical_Sales[[#This Row],[Sessions - Total]]=0,0,Historical_Sales[[#This Row],[Units Ordered]]/Historical_Sales[[#This Row],[Sessions - Total]])</f>
        <v>0.52173913043478259</v>
      </c>
    </row>
    <row r="834" spans="1:8" x14ac:dyDescent="0.3">
      <c r="A834" s="2">
        <v>45919</v>
      </c>
      <c r="B834" t="s">
        <v>66</v>
      </c>
      <c r="C834">
        <v>29</v>
      </c>
      <c r="D834">
        <v>43</v>
      </c>
      <c r="E834">
        <v>6</v>
      </c>
      <c r="F834">
        <v>198.06</v>
      </c>
      <c r="G834">
        <v>3</v>
      </c>
      <c r="H834" s="1">
        <f xml:space="preserve"> IF(Historical_Sales[[#This Row],[Sessions - Total]]=0,0,Historical_Sales[[#This Row],[Units Ordered]]/Historical_Sales[[#This Row],[Sessions - Total]])</f>
        <v>0.20689655172413793</v>
      </c>
    </row>
    <row r="835" spans="1:8" x14ac:dyDescent="0.3">
      <c r="A835" s="2">
        <v>45919</v>
      </c>
      <c r="B835" t="s">
        <v>68</v>
      </c>
      <c r="C835">
        <v>45</v>
      </c>
      <c r="D835">
        <v>60</v>
      </c>
      <c r="E835">
        <v>27</v>
      </c>
      <c r="F835">
        <v>732.56</v>
      </c>
      <c r="G835">
        <v>22</v>
      </c>
      <c r="H835" s="1">
        <f xml:space="preserve"> IF(Historical_Sales[[#This Row],[Sessions - Total]]=0,0,Historical_Sales[[#This Row],[Units Ordered]]/Historical_Sales[[#This Row],[Sessions - Total]])</f>
        <v>0.6</v>
      </c>
    </row>
    <row r="836" spans="1:8" x14ac:dyDescent="0.3">
      <c r="A836" s="2">
        <v>45919</v>
      </c>
      <c r="B836" t="s">
        <v>70</v>
      </c>
      <c r="C836">
        <v>43</v>
      </c>
      <c r="D836">
        <v>47</v>
      </c>
      <c r="E836">
        <v>26</v>
      </c>
      <c r="F836">
        <v>586.88</v>
      </c>
      <c r="G836">
        <v>17</v>
      </c>
      <c r="H836" s="1">
        <f xml:space="preserve"> IF(Historical_Sales[[#This Row],[Sessions - Total]]=0,0,Historical_Sales[[#This Row],[Units Ordered]]/Historical_Sales[[#This Row],[Sessions - Total]])</f>
        <v>0.60465116279069764</v>
      </c>
    </row>
    <row r="837" spans="1:8" x14ac:dyDescent="0.3">
      <c r="A837" s="2">
        <v>45919</v>
      </c>
      <c r="B837" t="s">
        <v>72</v>
      </c>
      <c r="C837">
        <v>27</v>
      </c>
      <c r="D837">
        <v>37</v>
      </c>
      <c r="E837">
        <v>8</v>
      </c>
      <c r="F837">
        <v>297.51</v>
      </c>
      <c r="G837">
        <v>6</v>
      </c>
      <c r="H837" s="1">
        <f xml:space="preserve"> IF(Historical_Sales[[#This Row],[Sessions - Total]]=0,0,Historical_Sales[[#This Row],[Units Ordered]]/Historical_Sales[[#This Row],[Sessions - Total]])</f>
        <v>0.29629629629629628</v>
      </c>
    </row>
    <row r="838" spans="1:8" x14ac:dyDescent="0.3">
      <c r="A838" s="2">
        <v>45919</v>
      </c>
      <c r="B838" t="s">
        <v>74</v>
      </c>
      <c r="C838">
        <v>9</v>
      </c>
      <c r="D838">
        <v>12</v>
      </c>
      <c r="E838">
        <v>1</v>
      </c>
      <c r="F838">
        <v>36.46</v>
      </c>
      <c r="G838">
        <v>1</v>
      </c>
      <c r="H838" s="1">
        <f xml:space="preserve"> IF(Historical_Sales[[#This Row],[Sessions - Total]]=0,0,Historical_Sales[[#This Row],[Units Ordered]]/Historical_Sales[[#This Row],[Sessions - Total]])</f>
        <v>0.1111111111111111</v>
      </c>
    </row>
    <row r="839" spans="1:8" x14ac:dyDescent="0.3">
      <c r="A839" s="2">
        <v>45919</v>
      </c>
      <c r="B839" t="s">
        <v>76</v>
      </c>
      <c r="C839">
        <v>12</v>
      </c>
      <c r="D839">
        <v>13</v>
      </c>
      <c r="E839">
        <v>4</v>
      </c>
      <c r="F839">
        <v>127.53</v>
      </c>
      <c r="G839">
        <v>2</v>
      </c>
      <c r="H839" s="1">
        <f xml:space="preserve"> IF(Historical_Sales[[#This Row],[Sessions - Total]]=0,0,Historical_Sales[[#This Row],[Units Ordered]]/Historical_Sales[[#This Row],[Sessions - Total]])</f>
        <v>0.33333333333333331</v>
      </c>
    </row>
    <row r="840" spans="1:8" x14ac:dyDescent="0.3">
      <c r="A840" s="2">
        <v>45919</v>
      </c>
      <c r="B840" t="s">
        <v>80</v>
      </c>
      <c r="C840">
        <v>19</v>
      </c>
      <c r="D840">
        <v>22</v>
      </c>
      <c r="E840">
        <v>14</v>
      </c>
      <c r="F840">
        <v>507.69</v>
      </c>
      <c r="G840">
        <v>7</v>
      </c>
      <c r="H840" s="1">
        <f xml:space="preserve"> IF(Historical_Sales[[#This Row],[Sessions - Total]]=0,0,Historical_Sales[[#This Row],[Units Ordered]]/Historical_Sales[[#This Row],[Sessions - Total]])</f>
        <v>0.73684210526315785</v>
      </c>
    </row>
    <row r="841" spans="1:8" x14ac:dyDescent="0.3">
      <c r="A841" s="2">
        <v>45919</v>
      </c>
      <c r="B841" t="s">
        <v>82</v>
      </c>
      <c r="C841">
        <v>11</v>
      </c>
      <c r="D841">
        <v>16</v>
      </c>
      <c r="E841">
        <v>4</v>
      </c>
      <c r="F841">
        <v>125.2</v>
      </c>
      <c r="G841">
        <v>3</v>
      </c>
      <c r="H841" s="1">
        <f xml:space="preserve"> IF(Historical_Sales[[#This Row],[Sessions - Total]]=0,0,Historical_Sales[[#This Row],[Units Ordered]]/Historical_Sales[[#This Row],[Sessions - Total]])</f>
        <v>0.36363636363636365</v>
      </c>
    </row>
    <row r="842" spans="1:8" x14ac:dyDescent="0.3">
      <c r="A842" s="2">
        <v>45919</v>
      </c>
      <c r="B842" t="s">
        <v>84</v>
      </c>
      <c r="C842">
        <v>61</v>
      </c>
      <c r="D842">
        <v>83</v>
      </c>
      <c r="E842">
        <v>22</v>
      </c>
      <c r="F842">
        <v>678.23</v>
      </c>
      <c r="G842">
        <v>18</v>
      </c>
      <c r="H842" s="1">
        <f xml:space="preserve"> IF(Historical_Sales[[#This Row],[Sessions - Total]]=0,0,Historical_Sales[[#This Row],[Units Ordered]]/Historical_Sales[[#This Row],[Sessions - Total]])</f>
        <v>0.36065573770491804</v>
      </c>
    </row>
    <row r="843" spans="1:8" x14ac:dyDescent="0.3">
      <c r="A843" s="2">
        <v>45919</v>
      </c>
      <c r="B843" t="s">
        <v>84</v>
      </c>
      <c r="C843">
        <v>1</v>
      </c>
      <c r="D843">
        <v>1</v>
      </c>
      <c r="E843">
        <v>3</v>
      </c>
      <c r="F843">
        <v>112.74</v>
      </c>
      <c r="G843">
        <v>1</v>
      </c>
      <c r="H843" s="1">
        <f xml:space="preserve"> IF(Historical_Sales[[#This Row],[Sessions - Total]]=0,0,Historical_Sales[[#This Row],[Units Ordered]]/Historical_Sales[[#This Row],[Sessions - Total]])</f>
        <v>3</v>
      </c>
    </row>
    <row r="844" spans="1:8" x14ac:dyDescent="0.3">
      <c r="A844" s="2">
        <v>45919</v>
      </c>
      <c r="B844" t="s">
        <v>88</v>
      </c>
      <c r="C844">
        <v>29</v>
      </c>
      <c r="D844">
        <v>42</v>
      </c>
      <c r="E844">
        <v>14</v>
      </c>
      <c r="F844">
        <v>389.44</v>
      </c>
      <c r="G844">
        <v>6</v>
      </c>
      <c r="H844" s="1">
        <f xml:space="preserve"> IF(Historical_Sales[[#This Row],[Sessions - Total]]=0,0,Historical_Sales[[#This Row],[Units Ordered]]/Historical_Sales[[#This Row],[Sessions - Total]])</f>
        <v>0.48275862068965519</v>
      </c>
    </row>
    <row r="845" spans="1:8" x14ac:dyDescent="0.3">
      <c r="A845" s="2">
        <v>45919</v>
      </c>
      <c r="B845" t="s">
        <v>90</v>
      </c>
      <c r="C845">
        <v>13</v>
      </c>
      <c r="D845">
        <v>18</v>
      </c>
      <c r="E845">
        <v>2</v>
      </c>
      <c r="F845">
        <v>62.51</v>
      </c>
      <c r="G845">
        <v>2</v>
      </c>
      <c r="H845" s="1">
        <f xml:space="preserve"> IF(Historical_Sales[[#This Row],[Sessions - Total]]=0,0,Historical_Sales[[#This Row],[Units Ordered]]/Historical_Sales[[#This Row],[Sessions - Total]])</f>
        <v>0.15384615384615385</v>
      </c>
    </row>
    <row r="846" spans="1:8" x14ac:dyDescent="0.3">
      <c r="A846" s="2">
        <v>45919</v>
      </c>
      <c r="B846" t="s">
        <v>92</v>
      </c>
      <c r="C846">
        <v>15</v>
      </c>
      <c r="D846">
        <v>20</v>
      </c>
      <c r="E846">
        <v>5</v>
      </c>
      <c r="F846">
        <v>127.33</v>
      </c>
      <c r="G846">
        <v>4</v>
      </c>
      <c r="H846" s="1">
        <f xml:space="preserve"> IF(Historical_Sales[[#This Row],[Sessions - Total]]=0,0,Historical_Sales[[#This Row],[Units Ordered]]/Historical_Sales[[#This Row],[Sessions - Total]])</f>
        <v>0.33333333333333331</v>
      </c>
    </row>
    <row r="847" spans="1:8" x14ac:dyDescent="0.3">
      <c r="A847" s="2">
        <v>45919</v>
      </c>
      <c r="B847" t="s">
        <v>94</v>
      </c>
      <c r="C847">
        <v>25</v>
      </c>
      <c r="D847">
        <v>30</v>
      </c>
      <c r="E847">
        <v>18</v>
      </c>
      <c r="F847">
        <v>1371.66</v>
      </c>
      <c r="G847">
        <v>4</v>
      </c>
      <c r="H847" s="1">
        <f xml:space="preserve"> IF(Historical_Sales[[#This Row],[Sessions - Total]]=0,0,Historical_Sales[[#This Row],[Units Ordered]]/Historical_Sales[[#This Row],[Sessions - Total]])</f>
        <v>0.72</v>
      </c>
    </row>
    <row r="848" spans="1:8" x14ac:dyDescent="0.3">
      <c r="A848" s="2">
        <v>45919</v>
      </c>
      <c r="B848" t="s">
        <v>96</v>
      </c>
      <c r="C848">
        <v>18</v>
      </c>
      <c r="D848">
        <v>23</v>
      </c>
      <c r="E848">
        <v>17</v>
      </c>
      <c r="F848">
        <v>1261.71</v>
      </c>
      <c r="G848">
        <v>8</v>
      </c>
      <c r="H848" s="1">
        <f xml:space="preserve"> IF(Historical_Sales[[#This Row],[Sessions - Total]]=0,0,Historical_Sales[[#This Row],[Units Ordered]]/Historical_Sales[[#This Row],[Sessions - Total]])</f>
        <v>0.94444444444444442</v>
      </c>
    </row>
    <row r="849" spans="1:8" x14ac:dyDescent="0.3">
      <c r="A849" s="2">
        <v>45919</v>
      </c>
      <c r="B849" t="s">
        <v>102</v>
      </c>
      <c r="C849">
        <v>12</v>
      </c>
      <c r="D849">
        <v>15</v>
      </c>
      <c r="E849">
        <v>8</v>
      </c>
      <c r="F849">
        <v>244.22</v>
      </c>
      <c r="G849">
        <v>3</v>
      </c>
      <c r="H849" s="1">
        <f xml:space="preserve"> IF(Historical_Sales[[#This Row],[Sessions - Total]]=0,0,Historical_Sales[[#This Row],[Units Ordered]]/Historical_Sales[[#This Row],[Sessions - Total]])</f>
        <v>0.66666666666666663</v>
      </c>
    </row>
    <row r="850" spans="1:8" x14ac:dyDescent="0.3">
      <c r="A850" s="2">
        <v>45919</v>
      </c>
      <c r="B850" t="s">
        <v>104</v>
      </c>
      <c r="C850">
        <v>7</v>
      </c>
      <c r="D850">
        <v>8</v>
      </c>
      <c r="E850">
        <v>1</v>
      </c>
      <c r="F850">
        <v>30.54</v>
      </c>
      <c r="G850">
        <v>1</v>
      </c>
      <c r="H850" s="1">
        <f xml:space="preserve"> IF(Historical_Sales[[#This Row],[Sessions - Total]]=0,0,Historical_Sales[[#This Row],[Units Ordered]]/Historical_Sales[[#This Row],[Sessions - Total]])</f>
        <v>0.14285714285714285</v>
      </c>
    </row>
    <row r="851" spans="1:8" x14ac:dyDescent="0.3">
      <c r="A851" s="2">
        <v>45919</v>
      </c>
      <c r="B851" t="s">
        <v>108</v>
      </c>
      <c r="C851">
        <v>9</v>
      </c>
      <c r="D851">
        <v>14</v>
      </c>
      <c r="E851">
        <v>6</v>
      </c>
      <c r="F851">
        <v>515.25</v>
      </c>
      <c r="G851">
        <v>3</v>
      </c>
      <c r="H851" s="1">
        <f xml:space="preserve"> IF(Historical_Sales[[#This Row],[Sessions - Total]]=0,0,Historical_Sales[[#This Row],[Units Ordered]]/Historical_Sales[[#This Row],[Sessions - Total]])</f>
        <v>0.66666666666666663</v>
      </c>
    </row>
    <row r="852" spans="1:8" x14ac:dyDescent="0.3">
      <c r="A852" s="2">
        <v>45919</v>
      </c>
      <c r="B852" t="s">
        <v>110</v>
      </c>
      <c r="C852">
        <v>24</v>
      </c>
      <c r="D852">
        <v>33</v>
      </c>
      <c r="E852">
        <v>13</v>
      </c>
      <c r="F852">
        <v>447.01</v>
      </c>
      <c r="G852">
        <v>8</v>
      </c>
      <c r="H852" s="1">
        <f xml:space="preserve"> IF(Historical_Sales[[#This Row],[Sessions - Total]]=0,0,Historical_Sales[[#This Row],[Units Ordered]]/Historical_Sales[[#This Row],[Sessions - Total]])</f>
        <v>0.54166666666666663</v>
      </c>
    </row>
    <row r="853" spans="1:8" x14ac:dyDescent="0.3">
      <c r="A853" s="2">
        <v>45919</v>
      </c>
      <c r="B853" t="s">
        <v>112</v>
      </c>
      <c r="C853">
        <v>18</v>
      </c>
      <c r="D853">
        <v>24</v>
      </c>
      <c r="E853">
        <v>5</v>
      </c>
      <c r="F853">
        <v>150.22</v>
      </c>
      <c r="G853">
        <v>4</v>
      </c>
      <c r="H853" s="1">
        <f xml:space="preserve"> IF(Historical_Sales[[#This Row],[Sessions - Total]]=0,0,Historical_Sales[[#This Row],[Units Ordered]]/Historical_Sales[[#This Row],[Sessions - Total]])</f>
        <v>0.27777777777777779</v>
      </c>
    </row>
    <row r="854" spans="1:8" x14ac:dyDescent="0.3">
      <c r="A854" s="2">
        <v>45920</v>
      </c>
      <c r="B854" t="s">
        <v>11</v>
      </c>
      <c r="C854">
        <v>6</v>
      </c>
      <c r="D854">
        <v>10</v>
      </c>
      <c r="E854">
        <v>1</v>
      </c>
      <c r="F854">
        <v>38.67</v>
      </c>
      <c r="G854">
        <v>1</v>
      </c>
      <c r="H854" s="1">
        <f xml:space="preserve"> IF(Historical_Sales[[#This Row],[Sessions - Total]]=0,0,Historical_Sales[[#This Row],[Units Ordered]]/Historical_Sales[[#This Row],[Sessions - Total]])</f>
        <v>0.16666666666666666</v>
      </c>
    </row>
    <row r="855" spans="1:8" x14ac:dyDescent="0.3">
      <c r="A855" s="2">
        <v>45920</v>
      </c>
      <c r="B855" t="s">
        <v>15</v>
      </c>
      <c r="C855">
        <v>23</v>
      </c>
      <c r="D855">
        <v>24</v>
      </c>
      <c r="E855">
        <v>9</v>
      </c>
      <c r="F855">
        <v>313.35000000000002</v>
      </c>
      <c r="G855">
        <v>6</v>
      </c>
      <c r="H855" s="1">
        <f xml:space="preserve"> IF(Historical_Sales[[#This Row],[Sessions - Total]]=0,0,Historical_Sales[[#This Row],[Units Ordered]]/Historical_Sales[[#This Row],[Sessions - Total]])</f>
        <v>0.39130434782608697</v>
      </c>
    </row>
    <row r="856" spans="1:8" x14ac:dyDescent="0.3">
      <c r="A856" s="2">
        <v>45920</v>
      </c>
      <c r="B856" t="s">
        <v>17</v>
      </c>
      <c r="C856">
        <v>11</v>
      </c>
      <c r="D856">
        <v>13</v>
      </c>
      <c r="E856">
        <v>1</v>
      </c>
      <c r="F856">
        <v>43.56</v>
      </c>
      <c r="G856">
        <v>1</v>
      </c>
      <c r="H856" s="1">
        <f xml:space="preserve"> IF(Historical_Sales[[#This Row],[Sessions - Total]]=0,0,Historical_Sales[[#This Row],[Units Ordered]]/Historical_Sales[[#This Row],[Sessions - Total]])</f>
        <v>9.0909090909090912E-2</v>
      </c>
    </row>
    <row r="857" spans="1:8" x14ac:dyDescent="0.3">
      <c r="A857" s="2">
        <v>45920</v>
      </c>
      <c r="B857" t="s">
        <v>19</v>
      </c>
      <c r="C857">
        <v>4</v>
      </c>
      <c r="D857">
        <v>4</v>
      </c>
      <c r="E857">
        <v>1</v>
      </c>
      <c r="F857">
        <v>28.51</v>
      </c>
      <c r="G857">
        <v>1</v>
      </c>
      <c r="H857" s="1">
        <f xml:space="preserve"> IF(Historical_Sales[[#This Row],[Sessions - Total]]=0,0,Historical_Sales[[#This Row],[Units Ordered]]/Historical_Sales[[#This Row],[Sessions - Total]])</f>
        <v>0.25</v>
      </c>
    </row>
    <row r="858" spans="1:8" x14ac:dyDescent="0.3">
      <c r="A858" s="2">
        <v>45920</v>
      </c>
      <c r="B858" t="s">
        <v>21</v>
      </c>
      <c r="C858">
        <v>5</v>
      </c>
      <c r="D858">
        <v>9</v>
      </c>
      <c r="E858">
        <v>1</v>
      </c>
      <c r="F858">
        <v>18.739999999999998</v>
      </c>
      <c r="G858">
        <v>1</v>
      </c>
      <c r="H858" s="1">
        <f xml:space="preserve"> IF(Historical_Sales[[#This Row],[Sessions - Total]]=0,0,Historical_Sales[[#This Row],[Units Ordered]]/Historical_Sales[[#This Row],[Sessions - Total]])</f>
        <v>0.2</v>
      </c>
    </row>
    <row r="859" spans="1:8" x14ac:dyDescent="0.3">
      <c r="A859" s="2">
        <v>45920</v>
      </c>
      <c r="B859" t="s">
        <v>26</v>
      </c>
      <c r="C859">
        <v>30</v>
      </c>
      <c r="D859">
        <v>39</v>
      </c>
      <c r="E859">
        <v>3</v>
      </c>
      <c r="F859">
        <v>130.47999999999999</v>
      </c>
      <c r="G859">
        <v>3</v>
      </c>
      <c r="H859" s="1">
        <f xml:space="preserve"> IF(Historical_Sales[[#This Row],[Sessions - Total]]=0,0,Historical_Sales[[#This Row],[Units Ordered]]/Historical_Sales[[#This Row],[Sessions - Total]])</f>
        <v>0.1</v>
      </c>
    </row>
    <row r="860" spans="1:8" x14ac:dyDescent="0.3">
      <c r="A860" s="2">
        <v>45920</v>
      </c>
      <c r="B860" t="s">
        <v>28</v>
      </c>
      <c r="C860">
        <v>5</v>
      </c>
      <c r="D860">
        <v>10</v>
      </c>
      <c r="E860">
        <v>2</v>
      </c>
      <c r="F860">
        <v>69.87</v>
      </c>
      <c r="G860">
        <v>2</v>
      </c>
      <c r="H860" s="1">
        <f xml:space="preserve"> IF(Historical_Sales[[#This Row],[Sessions - Total]]=0,0,Historical_Sales[[#This Row],[Units Ordered]]/Historical_Sales[[#This Row],[Sessions - Total]])</f>
        <v>0.4</v>
      </c>
    </row>
    <row r="861" spans="1:8" x14ac:dyDescent="0.3">
      <c r="A861" s="2">
        <v>45920</v>
      </c>
      <c r="B861" t="s">
        <v>32</v>
      </c>
      <c r="C861">
        <v>17</v>
      </c>
      <c r="D861">
        <v>26</v>
      </c>
      <c r="E861">
        <v>2</v>
      </c>
      <c r="F861">
        <v>52.47</v>
      </c>
      <c r="G861">
        <v>2</v>
      </c>
      <c r="H861" s="1">
        <f xml:space="preserve"> IF(Historical_Sales[[#This Row],[Sessions - Total]]=0,0,Historical_Sales[[#This Row],[Units Ordered]]/Historical_Sales[[#This Row],[Sessions - Total]])</f>
        <v>0.11764705882352941</v>
      </c>
    </row>
    <row r="862" spans="1:8" x14ac:dyDescent="0.3">
      <c r="A862" s="2">
        <v>45920</v>
      </c>
      <c r="B862" t="s">
        <v>34</v>
      </c>
      <c r="C862">
        <v>27</v>
      </c>
      <c r="D862">
        <v>35</v>
      </c>
      <c r="E862">
        <v>4</v>
      </c>
      <c r="F862">
        <v>73.510000000000005</v>
      </c>
      <c r="G862">
        <v>4</v>
      </c>
      <c r="H862" s="1">
        <f xml:space="preserve"> IF(Historical_Sales[[#This Row],[Sessions - Total]]=0,0,Historical_Sales[[#This Row],[Units Ordered]]/Historical_Sales[[#This Row],[Sessions - Total]])</f>
        <v>0.14814814814814814</v>
      </c>
    </row>
    <row r="863" spans="1:8" x14ac:dyDescent="0.3">
      <c r="A863" s="2">
        <v>45920</v>
      </c>
      <c r="B863" t="s">
        <v>36</v>
      </c>
      <c r="C863">
        <v>13</v>
      </c>
      <c r="D863">
        <v>14</v>
      </c>
      <c r="E863">
        <v>1</v>
      </c>
      <c r="F863">
        <v>23.14</v>
      </c>
      <c r="G863">
        <v>1</v>
      </c>
      <c r="H863" s="1">
        <f xml:space="preserve"> IF(Historical_Sales[[#This Row],[Sessions - Total]]=0,0,Historical_Sales[[#This Row],[Units Ordered]]/Historical_Sales[[#This Row],[Sessions - Total]])</f>
        <v>7.6923076923076927E-2</v>
      </c>
    </row>
    <row r="864" spans="1:8" x14ac:dyDescent="0.3">
      <c r="A864" s="2">
        <v>45920</v>
      </c>
      <c r="B864" t="s">
        <v>38</v>
      </c>
      <c r="C864">
        <v>18</v>
      </c>
      <c r="D864">
        <v>34</v>
      </c>
      <c r="E864">
        <v>1</v>
      </c>
      <c r="F864">
        <v>24.99</v>
      </c>
      <c r="G864">
        <v>1</v>
      </c>
      <c r="H864" s="1">
        <f xml:space="preserve"> IF(Historical_Sales[[#This Row],[Sessions - Total]]=0,0,Historical_Sales[[#This Row],[Units Ordered]]/Historical_Sales[[#This Row],[Sessions - Total]])</f>
        <v>5.5555555555555552E-2</v>
      </c>
    </row>
    <row r="865" spans="1:8" x14ac:dyDescent="0.3">
      <c r="A865" s="2">
        <v>45920</v>
      </c>
      <c r="B865" t="s">
        <v>40</v>
      </c>
      <c r="C865">
        <v>34</v>
      </c>
      <c r="D865">
        <v>54</v>
      </c>
      <c r="E865">
        <v>8</v>
      </c>
      <c r="F865">
        <v>224.75</v>
      </c>
      <c r="G865">
        <v>7</v>
      </c>
      <c r="H865" s="1">
        <f xml:space="preserve"> IF(Historical_Sales[[#This Row],[Sessions - Total]]=0,0,Historical_Sales[[#This Row],[Units Ordered]]/Historical_Sales[[#This Row],[Sessions - Total]])</f>
        <v>0.23529411764705882</v>
      </c>
    </row>
    <row r="866" spans="1:8" x14ac:dyDescent="0.3">
      <c r="A866" s="2">
        <v>45920</v>
      </c>
      <c r="B866" t="s">
        <v>42</v>
      </c>
      <c r="C866">
        <v>71</v>
      </c>
      <c r="D866">
        <v>87</v>
      </c>
      <c r="E866">
        <v>14</v>
      </c>
      <c r="F866">
        <v>322.64999999999998</v>
      </c>
      <c r="G866">
        <v>13</v>
      </c>
      <c r="H866" s="1">
        <f xml:space="preserve"> IF(Historical_Sales[[#This Row],[Sessions - Total]]=0,0,Historical_Sales[[#This Row],[Units Ordered]]/Historical_Sales[[#This Row],[Sessions - Total]])</f>
        <v>0.19718309859154928</v>
      </c>
    </row>
    <row r="867" spans="1:8" x14ac:dyDescent="0.3">
      <c r="A867" s="2">
        <v>45920</v>
      </c>
      <c r="B867" t="s">
        <v>44</v>
      </c>
      <c r="C867">
        <v>22</v>
      </c>
      <c r="D867">
        <v>28</v>
      </c>
      <c r="E867">
        <v>2</v>
      </c>
      <c r="F867">
        <v>41.69</v>
      </c>
      <c r="G867">
        <v>2</v>
      </c>
      <c r="H867" s="1">
        <f xml:space="preserve"> IF(Historical_Sales[[#This Row],[Sessions - Total]]=0,0,Historical_Sales[[#This Row],[Units Ordered]]/Historical_Sales[[#This Row],[Sessions - Total]])</f>
        <v>9.0909090909090912E-2</v>
      </c>
    </row>
    <row r="868" spans="1:8" x14ac:dyDescent="0.3">
      <c r="A868" s="2">
        <v>45920</v>
      </c>
      <c r="B868" t="s">
        <v>46</v>
      </c>
      <c r="C868">
        <v>13</v>
      </c>
      <c r="D868">
        <v>19</v>
      </c>
      <c r="E868">
        <v>5</v>
      </c>
      <c r="F868">
        <v>145.33000000000001</v>
      </c>
      <c r="G868">
        <v>3</v>
      </c>
      <c r="H868" s="1">
        <f xml:space="preserve"> IF(Historical_Sales[[#This Row],[Sessions - Total]]=0,0,Historical_Sales[[#This Row],[Units Ordered]]/Historical_Sales[[#This Row],[Sessions - Total]])</f>
        <v>0.38461538461538464</v>
      </c>
    </row>
    <row r="869" spans="1:8" x14ac:dyDescent="0.3">
      <c r="A869" s="2">
        <v>45920</v>
      </c>
      <c r="B869" t="s">
        <v>48</v>
      </c>
      <c r="C869">
        <v>16</v>
      </c>
      <c r="D869">
        <v>27</v>
      </c>
      <c r="E869">
        <v>4</v>
      </c>
      <c r="F869">
        <v>107.11</v>
      </c>
      <c r="G869">
        <v>3</v>
      </c>
      <c r="H869" s="1">
        <f xml:space="preserve"> IF(Historical_Sales[[#This Row],[Sessions - Total]]=0,0,Historical_Sales[[#This Row],[Units Ordered]]/Historical_Sales[[#This Row],[Sessions - Total]])</f>
        <v>0.25</v>
      </c>
    </row>
    <row r="870" spans="1:8" x14ac:dyDescent="0.3">
      <c r="A870" s="2">
        <v>45920</v>
      </c>
      <c r="B870" t="s">
        <v>50</v>
      </c>
      <c r="C870">
        <v>44</v>
      </c>
      <c r="D870">
        <v>66</v>
      </c>
      <c r="E870">
        <v>11</v>
      </c>
      <c r="F870">
        <v>457.92</v>
      </c>
      <c r="G870">
        <v>9</v>
      </c>
      <c r="H870" s="1">
        <f xml:space="preserve"> IF(Historical_Sales[[#This Row],[Sessions - Total]]=0,0,Historical_Sales[[#This Row],[Units Ordered]]/Historical_Sales[[#This Row],[Sessions - Total]])</f>
        <v>0.25</v>
      </c>
    </row>
    <row r="871" spans="1:8" x14ac:dyDescent="0.3">
      <c r="A871" s="2">
        <v>45920</v>
      </c>
      <c r="B871" t="s">
        <v>50</v>
      </c>
      <c r="C871">
        <v>4</v>
      </c>
      <c r="D871">
        <v>5</v>
      </c>
      <c r="E871">
        <v>1</v>
      </c>
      <c r="F871">
        <v>56.72</v>
      </c>
      <c r="G871">
        <v>1</v>
      </c>
      <c r="H871" s="1">
        <f xml:space="preserve"> IF(Historical_Sales[[#This Row],[Sessions - Total]]=0,0,Historical_Sales[[#This Row],[Units Ordered]]/Historical_Sales[[#This Row],[Sessions - Total]])</f>
        <v>0.25</v>
      </c>
    </row>
    <row r="872" spans="1:8" x14ac:dyDescent="0.3">
      <c r="A872" s="2">
        <v>45920</v>
      </c>
      <c r="B872" t="s">
        <v>52</v>
      </c>
      <c r="C872">
        <v>135</v>
      </c>
      <c r="D872">
        <v>184</v>
      </c>
      <c r="E872">
        <v>9</v>
      </c>
      <c r="F872">
        <v>116.42</v>
      </c>
      <c r="G872">
        <v>9</v>
      </c>
      <c r="H872" s="1">
        <f xml:space="preserve"> IF(Historical_Sales[[#This Row],[Sessions - Total]]=0,0,Historical_Sales[[#This Row],[Units Ordered]]/Historical_Sales[[#This Row],[Sessions - Total]])</f>
        <v>6.6666666666666666E-2</v>
      </c>
    </row>
    <row r="873" spans="1:8" x14ac:dyDescent="0.3">
      <c r="A873" s="2">
        <v>45920</v>
      </c>
      <c r="B873" t="s">
        <v>54</v>
      </c>
      <c r="C873">
        <v>49</v>
      </c>
      <c r="D873">
        <v>72</v>
      </c>
      <c r="E873">
        <v>1</v>
      </c>
      <c r="F873">
        <v>24.74</v>
      </c>
      <c r="G873">
        <v>1</v>
      </c>
      <c r="H873" s="1">
        <f xml:space="preserve"> IF(Historical_Sales[[#This Row],[Sessions - Total]]=0,0,Historical_Sales[[#This Row],[Units Ordered]]/Historical_Sales[[#This Row],[Sessions - Total]])</f>
        <v>2.0408163265306121E-2</v>
      </c>
    </row>
    <row r="874" spans="1:8" x14ac:dyDescent="0.3">
      <c r="A874" s="2">
        <v>45920</v>
      </c>
      <c r="B874" t="s">
        <v>56</v>
      </c>
      <c r="C874">
        <v>24</v>
      </c>
      <c r="D874">
        <v>36</v>
      </c>
      <c r="E874">
        <v>1</v>
      </c>
      <c r="F874">
        <v>25.42</v>
      </c>
      <c r="G874">
        <v>1</v>
      </c>
      <c r="H874" s="1">
        <f xml:space="preserve"> IF(Historical_Sales[[#This Row],[Sessions - Total]]=0,0,Historical_Sales[[#This Row],[Units Ordered]]/Historical_Sales[[#This Row],[Sessions - Total]])</f>
        <v>4.1666666666666664E-2</v>
      </c>
    </row>
    <row r="875" spans="1:8" x14ac:dyDescent="0.3">
      <c r="A875" s="2">
        <v>45920</v>
      </c>
      <c r="B875" t="s">
        <v>58</v>
      </c>
      <c r="C875">
        <v>40</v>
      </c>
      <c r="D875">
        <v>50</v>
      </c>
      <c r="E875">
        <v>9</v>
      </c>
      <c r="F875">
        <v>112.68</v>
      </c>
      <c r="G875">
        <v>8</v>
      </c>
      <c r="H875" s="1">
        <f xml:space="preserve"> IF(Historical_Sales[[#This Row],[Sessions - Total]]=0,0,Historical_Sales[[#This Row],[Units Ordered]]/Historical_Sales[[#This Row],[Sessions - Total]])</f>
        <v>0.22500000000000001</v>
      </c>
    </row>
    <row r="876" spans="1:8" x14ac:dyDescent="0.3">
      <c r="A876" s="2">
        <v>45920</v>
      </c>
      <c r="B876" t="s">
        <v>60</v>
      </c>
      <c r="C876">
        <v>61</v>
      </c>
      <c r="D876">
        <v>83</v>
      </c>
      <c r="E876">
        <v>6</v>
      </c>
      <c r="F876">
        <v>121.28</v>
      </c>
      <c r="G876">
        <v>6</v>
      </c>
      <c r="H876" s="1">
        <f xml:space="preserve"> IF(Historical_Sales[[#This Row],[Sessions - Total]]=0,0,Historical_Sales[[#This Row],[Units Ordered]]/Historical_Sales[[#This Row],[Sessions - Total]])</f>
        <v>9.8360655737704916E-2</v>
      </c>
    </row>
    <row r="877" spans="1:8" x14ac:dyDescent="0.3">
      <c r="A877" s="2">
        <v>45920</v>
      </c>
      <c r="B877" t="s">
        <v>62</v>
      </c>
      <c r="C877">
        <v>39</v>
      </c>
      <c r="D877">
        <v>53</v>
      </c>
      <c r="E877">
        <v>12</v>
      </c>
      <c r="F877">
        <v>450.17</v>
      </c>
      <c r="G877">
        <v>7</v>
      </c>
      <c r="H877" s="1">
        <f xml:space="preserve"> IF(Historical_Sales[[#This Row],[Sessions - Total]]=0,0,Historical_Sales[[#This Row],[Units Ordered]]/Historical_Sales[[#This Row],[Sessions - Total]])</f>
        <v>0.30769230769230771</v>
      </c>
    </row>
    <row r="878" spans="1:8" x14ac:dyDescent="0.3">
      <c r="A878" s="2">
        <v>45920</v>
      </c>
      <c r="B878" t="s">
        <v>64</v>
      </c>
      <c r="C878">
        <v>17</v>
      </c>
      <c r="D878">
        <v>25</v>
      </c>
      <c r="E878">
        <v>18</v>
      </c>
      <c r="F878">
        <v>554.83000000000004</v>
      </c>
      <c r="G878">
        <v>10</v>
      </c>
      <c r="H878" s="1">
        <f xml:space="preserve"> IF(Historical_Sales[[#This Row],[Sessions - Total]]=0,0,Historical_Sales[[#This Row],[Units Ordered]]/Historical_Sales[[#This Row],[Sessions - Total]])</f>
        <v>1.0588235294117647</v>
      </c>
    </row>
    <row r="879" spans="1:8" x14ac:dyDescent="0.3">
      <c r="A879" s="2">
        <v>45920</v>
      </c>
      <c r="B879" t="s">
        <v>66</v>
      </c>
      <c r="C879">
        <v>19</v>
      </c>
      <c r="D879">
        <v>26</v>
      </c>
      <c r="E879">
        <v>9</v>
      </c>
      <c r="F879">
        <v>274.74</v>
      </c>
      <c r="G879">
        <v>5</v>
      </c>
      <c r="H879" s="1">
        <f xml:space="preserve"> IF(Historical_Sales[[#This Row],[Sessions - Total]]=0,0,Historical_Sales[[#This Row],[Units Ordered]]/Historical_Sales[[#This Row],[Sessions - Total]])</f>
        <v>0.47368421052631576</v>
      </c>
    </row>
    <row r="880" spans="1:8" x14ac:dyDescent="0.3">
      <c r="A880" s="2">
        <v>45920</v>
      </c>
      <c r="B880" t="s">
        <v>68</v>
      </c>
      <c r="C880">
        <v>22</v>
      </c>
      <c r="D880">
        <v>24</v>
      </c>
      <c r="E880">
        <v>7</v>
      </c>
      <c r="F880">
        <v>177.98</v>
      </c>
      <c r="G880">
        <v>5</v>
      </c>
      <c r="H880" s="1">
        <f xml:space="preserve"> IF(Historical_Sales[[#This Row],[Sessions - Total]]=0,0,Historical_Sales[[#This Row],[Units Ordered]]/Historical_Sales[[#This Row],[Sessions - Total]])</f>
        <v>0.31818181818181818</v>
      </c>
    </row>
    <row r="881" spans="1:8" x14ac:dyDescent="0.3">
      <c r="A881" s="2">
        <v>45920</v>
      </c>
      <c r="B881" t="s">
        <v>70</v>
      </c>
      <c r="C881">
        <v>20</v>
      </c>
      <c r="D881">
        <v>27</v>
      </c>
      <c r="E881">
        <v>14</v>
      </c>
      <c r="F881">
        <v>327.89</v>
      </c>
      <c r="G881">
        <v>8</v>
      </c>
      <c r="H881" s="1">
        <f xml:space="preserve"> IF(Historical_Sales[[#This Row],[Sessions - Total]]=0,0,Historical_Sales[[#This Row],[Units Ordered]]/Historical_Sales[[#This Row],[Sessions - Total]])</f>
        <v>0.7</v>
      </c>
    </row>
    <row r="882" spans="1:8" x14ac:dyDescent="0.3">
      <c r="A882" s="2">
        <v>45920</v>
      </c>
      <c r="B882" t="s">
        <v>72</v>
      </c>
      <c r="C882">
        <v>18</v>
      </c>
      <c r="D882">
        <v>26</v>
      </c>
      <c r="E882">
        <v>7</v>
      </c>
      <c r="F882">
        <v>242.67</v>
      </c>
      <c r="G882">
        <v>5</v>
      </c>
      <c r="H882" s="1">
        <f xml:space="preserve"> IF(Historical_Sales[[#This Row],[Sessions - Total]]=0,0,Historical_Sales[[#This Row],[Units Ordered]]/Historical_Sales[[#This Row],[Sessions - Total]])</f>
        <v>0.3888888888888889</v>
      </c>
    </row>
    <row r="883" spans="1:8" x14ac:dyDescent="0.3">
      <c r="A883" s="2">
        <v>45920</v>
      </c>
      <c r="B883" t="s">
        <v>74</v>
      </c>
      <c r="C883">
        <v>6</v>
      </c>
      <c r="D883">
        <v>8</v>
      </c>
      <c r="E883">
        <v>1</v>
      </c>
      <c r="F883">
        <v>31.13</v>
      </c>
      <c r="G883">
        <v>1</v>
      </c>
      <c r="H883" s="1">
        <f xml:space="preserve"> IF(Historical_Sales[[#This Row],[Sessions - Total]]=0,0,Historical_Sales[[#This Row],[Units Ordered]]/Historical_Sales[[#This Row],[Sessions - Total]])</f>
        <v>0.16666666666666666</v>
      </c>
    </row>
    <row r="884" spans="1:8" x14ac:dyDescent="0.3">
      <c r="A884" s="2">
        <v>45920</v>
      </c>
      <c r="B884" t="s">
        <v>76</v>
      </c>
      <c r="C884">
        <v>9</v>
      </c>
      <c r="D884">
        <v>11</v>
      </c>
      <c r="E884">
        <v>10</v>
      </c>
      <c r="F884">
        <v>283.76</v>
      </c>
      <c r="G884">
        <v>6</v>
      </c>
      <c r="H884" s="1">
        <f xml:space="preserve"> IF(Historical_Sales[[#This Row],[Sessions - Total]]=0,0,Historical_Sales[[#This Row],[Units Ordered]]/Historical_Sales[[#This Row],[Sessions - Total]])</f>
        <v>1.1111111111111112</v>
      </c>
    </row>
    <row r="885" spans="1:8" x14ac:dyDescent="0.3">
      <c r="A885" s="2">
        <v>45920</v>
      </c>
      <c r="B885" t="s">
        <v>80</v>
      </c>
      <c r="C885">
        <v>12</v>
      </c>
      <c r="D885">
        <v>18</v>
      </c>
      <c r="E885">
        <v>11</v>
      </c>
      <c r="F885">
        <v>389.91</v>
      </c>
      <c r="G885">
        <v>4</v>
      </c>
      <c r="H885" s="1">
        <f xml:space="preserve"> IF(Historical_Sales[[#This Row],[Sessions - Total]]=0,0,Historical_Sales[[#This Row],[Units Ordered]]/Historical_Sales[[#This Row],[Sessions - Total]])</f>
        <v>0.91666666666666663</v>
      </c>
    </row>
    <row r="886" spans="1:8" x14ac:dyDescent="0.3">
      <c r="A886" s="2">
        <v>45920</v>
      </c>
      <c r="B886" t="s">
        <v>82</v>
      </c>
      <c r="C886">
        <v>7</v>
      </c>
      <c r="D886">
        <v>12</v>
      </c>
      <c r="E886">
        <v>5</v>
      </c>
      <c r="F886">
        <v>154.21</v>
      </c>
      <c r="G886">
        <v>3</v>
      </c>
      <c r="H886" s="1">
        <f xml:space="preserve"> IF(Historical_Sales[[#This Row],[Sessions - Total]]=0,0,Historical_Sales[[#This Row],[Units Ordered]]/Historical_Sales[[#This Row],[Sessions - Total]])</f>
        <v>0.7142857142857143</v>
      </c>
    </row>
    <row r="887" spans="1:8" x14ac:dyDescent="0.3">
      <c r="A887" s="2">
        <v>45920</v>
      </c>
      <c r="B887" t="s">
        <v>84</v>
      </c>
      <c r="C887">
        <v>43</v>
      </c>
      <c r="D887">
        <v>59</v>
      </c>
      <c r="E887">
        <v>14</v>
      </c>
      <c r="F887">
        <v>429</v>
      </c>
      <c r="G887">
        <v>13</v>
      </c>
      <c r="H887" s="1">
        <f xml:space="preserve"> IF(Historical_Sales[[#This Row],[Sessions - Total]]=0,0,Historical_Sales[[#This Row],[Units Ordered]]/Historical_Sales[[#This Row],[Sessions - Total]])</f>
        <v>0.32558139534883723</v>
      </c>
    </row>
    <row r="888" spans="1:8" x14ac:dyDescent="0.3">
      <c r="A888" s="2">
        <v>45920</v>
      </c>
      <c r="B888" t="s">
        <v>86</v>
      </c>
      <c r="C888">
        <v>4</v>
      </c>
      <c r="D888">
        <v>6</v>
      </c>
      <c r="E888">
        <v>7</v>
      </c>
      <c r="F888">
        <v>223.62</v>
      </c>
      <c r="G888">
        <v>2</v>
      </c>
      <c r="H888" s="1">
        <f xml:space="preserve"> IF(Historical_Sales[[#This Row],[Sessions - Total]]=0,0,Historical_Sales[[#This Row],[Units Ordered]]/Historical_Sales[[#This Row],[Sessions - Total]])</f>
        <v>1.75</v>
      </c>
    </row>
    <row r="889" spans="1:8" x14ac:dyDescent="0.3">
      <c r="A889" s="2">
        <v>45920</v>
      </c>
      <c r="B889" t="s">
        <v>88</v>
      </c>
      <c r="C889">
        <v>31</v>
      </c>
      <c r="D889">
        <v>41</v>
      </c>
      <c r="E889">
        <v>15</v>
      </c>
      <c r="F889">
        <v>418.69</v>
      </c>
      <c r="G889">
        <v>5</v>
      </c>
      <c r="H889" s="1">
        <f xml:space="preserve"> IF(Historical_Sales[[#This Row],[Sessions - Total]]=0,0,Historical_Sales[[#This Row],[Units Ordered]]/Historical_Sales[[#This Row],[Sessions - Total]])</f>
        <v>0.4838709677419355</v>
      </c>
    </row>
    <row r="890" spans="1:8" x14ac:dyDescent="0.3">
      <c r="A890" s="2">
        <v>45920</v>
      </c>
      <c r="B890" t="s">
        <v>90</v>
      </c>
      <c r="C890">
        <v>13</v>
      </c>
      <c r="D890">
        <v>14</v>
      </c>
      <c r="E890">
        <v>2</v>
      </c>
      <c r="F890">
        <v>63.44</v>
      </c>
      <c r="G890">
        <v>2</v>
      </c>
      <c r="H890" s="1">
        <f xml:space="preserve"> IF(Historical_Sales[[#This Row],[Sessions - Total]]=0,0,Historical_Sales[[#This Row],[Units Ordered]]/Historical_Sales[[#This Row],[Sessions - Total]])</f>
        <v>0.15384615384615385</v>
      </c>
    </row>
    <row r="891" spans="1:8" x14ac:dyDescent="0.3">
      <c r="A891" s="2">
        <v>45920</v>
      </c>
      <c r="B891" t="s">
        <v>92</v>
      </c>
      <c r="C891">
        <v>10</v>
      </c>
      <c r="D891">
        <v>16</v>
      </c>
      <c r="E891">
        <v>4</v>
      </c>
      <c r="F891">
        <v>106.28</v>
      </c>
      <c r="G891">
        <v>3</v>
      </c>
      <c r="H891" s="1">
        <f xml:space="preserve"> IF(Historical_Sales[[#This Row],[Sessions - Total]]=0,0,Historical_Sales[[#This Row],[Units Ordered]]/Historical_Sales[[#This Row],[Sessions - Total]])</f>
        <v>0.4</v>
      </c>
    </row>
    <row r="892" spans="1:8" x14ac:dyDescent="0.3">
      <c r="A892" s="2">
        <v>45920</v>
      </c>
      <c r="B892" t="s">
        <v>94</v>
      </c>
      <c r="C892">
        <v>9</v>
      </c>
      <c r="D892">
        <v>10</v>
      </c>
      <c r="E892">
        <v>10</v>
      </c>
      <c r="F892">
        <v>709.9</v>
      </c>
      <c r="G892">
        <v>2</v>
      </c>
      <c r="H892" s="1">
        <f xml:space="preserve"> IF(Historical_Sales[[#This Row],[Sessions - Total]]=0,0,Historical_Sales[[#This Row],[Units Ordered]]/Historical_Sales[[#This Row],[Sessions - Total]])</f>
        <v>1.1111111111111112</v>
      </c>
    </row>
    <row r="893" spans="1:8" x14ac:dyDescent="0.3">
      <c r="A893" s="2">
        <v>45920</v>
      </c>
      <c r="B893" t="s">
        <v>96</v>
      </c>
      <c r="C893">
        <v>5</v>
      </c>
      <c r="D893">
        <v>7</v>
      </c>
      <c r="E893">
        <v>3</v>
      </c>
      <c r="F893">
        <v>256.93</v>
      </c>
      <c r="G893">
        <v>3</v>
      </c>
      <c r="H893" s="1">
        <f xml:space="preserve"> IF(Historical_Sales[[#This Row],[Sessions - Total]]=0,0,Historical_Sales[[#This Row],[Units Ordered]]/Historical_Sales[[#This Row],[Sessions - Total]])</f>
        <v>0.6</v>
      </c>
    </row>
    <row r="894" spans="1:8" x14ac:dyDescent="0.3">
      <c r="A894" s="2">
        <v>45920</v>
      </c>
      <c r="B894" t="s">
        <v>98</v>
      </c>
      <c r="C894">
        <v>17</v>
      </c>
      <c r="D894">
        <v>22</v>
      </c>
      <c r="E894">
        <v>1</v>
      </c>
      <c r="F894">
        <v>14.59</v>
      </c>
      <c r="G894">
        <v>1</v>
      </c>
      <c r="H894" s="1">
        <f xml:space="preserve"> IF(Historical_Sales[[#This Row],[Sessions - Total]]=0,0,Historical_Sales[[#This Row],[Units Ordered]]/Historical_Sales[[#This Row],[Sessions - Total]])</f>
        <v>5.8823529411764705E-2</v>
      </c>
    </row>
    <row r="895" spans="1:8" x14ac:dyDescent="0.3">
      <c r="A895" s="2">
        <v>45920</v>
      </c>
      <c r="B895" t="s">
        <v>100</v>
      </c>
      <c r="C895">
        <v>16</v>
      </c>
      <c r="D895">
        <v>17</v>
      </c>
      <c r="E895">
        <v>3</v>
      </c>
      <c r="F895">
        <v>42.45</v>
      </c>
      <c r="G895">
        <v>3</v>
      </c>
      <c r="H895" s="1">
        <f xml:space="preserve"> IF(Historical_Sales[[#This Row],[Sessions - Total]]=0,0,Historical_Sales[[#This Row],[Units Ordered]]/Historical_Sales[[#This Row],[Sessions - Total]])</f>
        <v>0.1875</v>
      </c>
    </row>
    <row r="896" spans="1:8" x14ac:dyDescent="0.3">
      <c r="A896" s="2">
        <v>45920</v>
      </c>
      <c r="B896" t="s">
        <v>102</v>
      </c>
      <c r="C896">
        <v>8</v>
      </c>
      <c r="D896">
        <v>9</v>
      </c>
      <c r="E896">
        <v>4</v>
      </c>
      <c r="F896">
        <v>147.12</v>
      </c>
      <c r="G896">
        <v>3</v>
      </c>
      <c r="H896" s="1">
        <f xml:space="preserve"> IF(Historical_Sales[[#This Row],[Sessions - Total]]=0,0,Historical_Sales[[#This Row],[Units Ordered]]/Historical_Sales[[#This Row],[Sessions - Total]])</f>
        <v>0.5</v>
      </c>
    </row>
    <row r="897" spans="1:8" x14ac:dyDescent="0.3">
      <c r="A897" s="2">
        <v>45920</v>
      </c>
      <c r="B897" t="s">
        <v>104</v>
      </c>
      <c r="C897">
        <v>8</v>
      </c>
      <c r="D897">
        <v>10</v>
      </c>
      <c r="E897">
        <v>1</v>
      </c>
      <c r="F897">
        <v>27.64</v>
      </c>
      <c r="G897">
        <v>1</v>
      </c>
      <c r="H897" s="1">
        <f xml:space="preserve"> IF(Historical_Sales[[#This Row],[Sessions - Total]]=0,0,Historical_Sales[[#This Row],[Units Ordered]]/Historical_Sales[[#This Row],[Sessions - Total]])</f>
        <v>0.125</v>
      </c>
    </row>
    <row r="898" spans="1:8" x14ac:dyDescent="0.3">
      <c r="A898" s="2">
        <v>45920</v>
      </c>
      <c r="B898" t="s">
        <v>106</v>
      </c>
      <c r="C898">
        <v>2</v>
      </c>
      <c r="D898">
        <v>2</v>
      </c>
      <c r="E898">
        <v>1</v>
      </c>
      <c r="F898">
        <v>87.51</v>
      </c>
      <c r="G898">
        <v>1</v>
      </c>
      <c r="H898" s="1">
        <f xml:space="preserve"> IF(Historical_Sales[[#This Row],[Sessions - Total]]=0,0,Historical_Sales[[#This Row],[Units Ordered]]/Historical_Sales[[#This Row],[Sessions - Total]])</f>
        <v>0.5</v>
      </c>
    </row>
    <row r="899" spans="1:8" x14ac:dyDescent="0.3">
      <c r="A899" s="2">
        <v>45920</v>
      </c>
      <c r="B899" t="s">
        <v>108</v>
      </c>
      <c r="C899">
        <v>11</v>
      </c>
      <c r="D899">
        <v>13</v>
      </c>
      <c r="E899">
        <v>2</v>
      </c>
      <c r="F899">
        <v>200.72</v>
      </c>
      <c r="G899">
        <v>1</v>
      </c>
      <c r="H899" s="1">
        <f xml:space="preserve"> IF(Historical_Sales[[#This Row],[Sessions - Total]]=0,0,Historical_Sales[[#This Row],[Units Ordered]]/Historical_Sales[[#This Row],[Sessions - Total]])</f>
        <v>0.18181818181818182</v>
      </c>
    </row>
    <row r="900" spans="1:8" x14ac:dyDescent="0.3">
      <c r="A900" s="2">
        <v>45920</v>
      </c>
      <c r="B900" t="s">
        <v>110</v>
      </c>
      <c r="C900">
        <v>29</v>
      </c>
      <c r="D900">
        <v>51</v>
      </c>
      <c r="E900">
        <v>9</v>
      </c>
      <c r="F900">
        <v>316.27</v>
      </c>
      <c r="G900">
        <v>7</v>
      </c>
      <c r="H900" s="1">
        <f xml:space="preserve"> IF(Historical_Sales[[#This Row],[Sessions - Total]]=0,0,Historical_Sales[[#This Row],[Units Ordered]]/Historical_Sales[[#This Row],[Sessions - Total]])</f>
        <v>0.31034482758620691</v>
      </c>
    </row>
    <row r="901" spans="1:8" x14ac:dyDescent="0.3">
      <c r="A901" s="2">
        <v>45921</v>
      </c>
      <c r="B901" t="s">
        <v>11</v>
      </c>
      <c r="C901">
        <v>13</v>
      </c>
      <c r="D901">
        <v>17</v>
      </c>
      <c r="E901">
        <v>4</v>
      </c>
      <c r="F901">
        <v>170.51</v>
      </c>
      <c r="G901">
        <v>3</v>
      </c>
      <c r="H901" s="1">
        <f xml:space="preserve"> IF(Historical_Sales[[#This Row],[Sessions - Total]]=0,0,Historical_Sales[[#This Row],[Units Ordered]]/Historical_Sales[[#This Row],[Sessions - Total]])</f>
        <v>0.30769230769230771</v>
      </c>
    </row>
    <row r="902" spans="1:8" x14ac:dyDescent="0.3">
      <c r="A902" s="2">
        <v>45921</v>
      </c>
      <c r="B902" t="s">
        <v>15</v>
      </c>
      <c r="C902">
        <v>26</v>
      </c>
      <c r="D902">
        <v>34</v>
      </c>
      <c r="E902">
        <v>9</v>
      </c>
      <c r="F902">
        <v>328</v>
      </c>
      <c r="G902">
        <v>7</v>
      </c>
      <c r="H902" s="1">
        <f xml:space="preserve"> IF(Historical_Sales[[#This Row],[Sessions - Total]]=0,0,Historical_Sales[[#This Row],[Units Ordered]]/Historical_Sales[[#This Row],[Sessions - Total]])</f>
        <v>0.34615384615384615</v>
      </c>
    </row>
    <row r="903" spans="1:8" x14ac:dyDescent="0.3">
      <c r="A903" s="2">
        <v>45921</v>
      </c>
      <c r="B903" t="s">
        <v>17</v>
      </c>
      <c r="C903">
        <v>20</v>
      </c>
      <c r="D903">
        <v>27</v>
      </c>
      <c r="E903">
        <v>4</v>
      </c>
      <c r="F903">
        <v>158.80000000000001</v>
      </c>
      <c r="G903">
        <v>4</v>
      </c>
      <c r="H903" s="1">
        <f xml:space="preserve"> IF(Historical_Sales[[#This Row],[Sessions - Total]]=0,0,Historical_Sales[[#This Row],[Units Ordered]]/Historical_Sales[[#This Row],[Sessions - Total]])</f>
        <v>0.2</v>
      </c>
    </row>
    <row r="904" spans="1:8" x14ac:dyDescent="0.3">
      <c r="A904" s="2">
        <v>45921</v>
      </c>
      <c r="B904" t="s">
        <v>19</v>
      </c>
      <c r="C904">
        <v>10</v>
      </c>
      <c r="D904">
        <v>12</v>
      </c>
      <c r="E904">
        <v>1</v>
      </c>
      <c r="F904">
        <v>36.15</v>
      </c>
      <c r="G904">
        <v>1</v>
      </c>
      <c r="H904" s="1">
        <f xml:space="preserve"> IF(Historical_Sales[[#This Row],[Sessions - Total]]=0,0,Historical_Sales[[#This Row],[Units Ordered]]/Historical_Sales[[#This Row],[Sessions - Total]])</f>
        <v>0.1</v>
      </c>
    </row>
    <row r="905" spans="1:8" x14ac:dyDescent="0.3">
      <c r="A905" s="2">
        <v>45921</v>
      </c>
      <c r="B905" t="s">
        <v>21</v>
      </c>
      <c r="C905">
        <v>3</v>
      </c>
      <c r="D905">
        <v>6</v>
      </c>
      <c r="E905">
        <v>1</v>
      </c>
      <c r="F905">
        <v>17.48</v>
      </c>
      <c r="G905">
        <v>1</v>
      </c>
      <c r="H905" s="1">
        <f xml:space="preserve"> IF(Historical_Sales[[#This Row],[Sessions - Total]]=0,0,Historical_Sales[[#This Row],[Units Ordered]]/Historical_Sales[[#This Row],[Sessions - Total]])</f>
        <v>0.33333333333333331</v>
      </c>
    </row>
    <row r="906" spans="1:8" x14ac:dyDescent="0.3">
      <c r="A906" s="2">
        <v>45921</v>
      </c>
      <c r="B906" t="s">
        <v>24</v>
      </c>
      <c r="C906">
        <v>1</v>
      </c>
      <c r="D906">
        <v>1</v>
      </c>
      <c r="E906">
        <v>1</v>
      </c>
      <c r="F906">
        <v>15.35</v>
      </c>
      <c r="G906">
        <v>1</v>
      </c>
      <c r="H906" s="1">
        <f xml:space="preserve"> IF(Historical_Sales[[#This Row],[Sessions - Total]]=0,0,Historical_Sales[[#This Row],[Units Ordered]]/Historical_Sales[[#This Row],[Sessions - Total]])</f>
        <v>1</v>
      </c>
    </row>
    <row r="907" spans="1:8" x14ac:dyDescent="0.3">
      <c r="A907" s="2">
        <v>45921</v>
      </c>
      <c r="B907" t="s">
        <v>30</v>
      </c>
      <c r="C907">
        <v>19</v>
      </c>
      <c r="D907">
        <v>25</v>
      </c>
      <c r="E907">
        <v>1</v>
      </c>
      <c r="F907">
        <v>18.579999999999998</v>
      </c>
      <c r="G907">
        <v>1</v>
      </c>
      <c r="H907" s="1">
        <f xml:space="preserve"> IF(Historical_Sales[[#This Row],[Sessions - Total]]=0,0,Historical_Sales[[#This Row],[Units Ordered]]/Historical_Sales[[#This Row],[Sessions - Total]])</f>
        <v>5.2631578947368418E-2</v>
      </c>
    </row>
    <row r="908" spans="1:8" x14ac:dyDescent="0.3">
      <c r="A908" s="2">
        <v>45921</v>
      </c>
      <c r="B908" t="s">
        <v>32</v>
      </c>
      <c r="C908">
        <v>22</v>
      </c>
      <c r="D908">
        <v>24</v>
      </c>
      <c r="E908">
        <v>1</v>
      </c>
      <c r="F908">
        <v>26.14</v>
      </c>
      <c r="G908">
        <v>1</v>
      </c>
      <c r="H908" s="1">
        <f xml:space="preserve"> IF(Historical_Sales[[#This Row],[Sessions - Total]]=0,0,Historical_Sales[[#This Row],[Units Ordered]]/Historical_Sales[[#This Row],[Sessions - Total]])</f>
        <v>4.5454545454545456E-2</v>
      </c>
    </row>
    <row r="909" spans="1:8" x14ac:dyDescent="0.3">
      <c r="A909" s="2">
        <v>45921</v>
      </c>
      <c r="B909" t="s">
        <v>34</v>
      </c>
      <c r="C909">
        <v>36</v>
      </c>
      <c r="D909">
        <v>48</v>
      </c>
      <c r="E909">
        <v>5</v>
      </c>
      <c r="F909">
        <v>86.01</v>
      </c>
      <c r="G909">
        <v>5</v>
      </c>
      <c r="H909" s="1">
        <f xml:space="preserve"> IF(Historical_Sales[[#This Row],[Sessions - Total]]=0,0,Historical_Sales[[#This Row],[Units Ordered]]/Historical_Sales[[#This Row],[Sessions - Total]])</f>
        <v>0.1388888888888889</v>
      </c>
    </row>
    <row r="910" spans="1:8" x14ac:dyDescent="0.3">
      <c r="A910" s="2">
        <v>45921</v>
      </c>
      <c r="B910" t="s">
        <v>36</v>
      </c>
      <c r="C910">
        <v>16</v>
      </c>
      <c r="D910">
        <v>17</v>
      </c>
      <c r="E910">
        <v>3</v>
      </c>
      <c r="F910">
        <v>75.09</v>
      </c>
      <c r="G910">
        <v>3</v>
      </c>
      <c r="H910" s="1">
        <f xml:space="preserve"> IF(Historical_Sales[[#This Row],[Sessions - Total]]=0,0,Historical_Sales[[#This Row],[Units Ordered]]/Historical_Sales[[#This Row],[Sessions - Total]])</f>
        <v>0.1875</v>
      </c>
    </row>
    <row r="911" spans="1:8" x14ac:dyDescent="0.3">
      <c r="A911" s="2">
        <v>45921</v>
      </c>
      <c r="B911" t="s">
        <v>38</v>
      </c>
      <c r="C911">
        <v>11</v>
      </c>
      <c r="D911">
        <v>15</v>
      </c>
      <c r="E911">
        <v>1</v>
      </c>
      <c r="F911">
        <v>21.5</v>
      </c>
      <c r="G911">
        <v>1</v>
      </c>
      <c r="H911" s="1">
        <f xml:space="preserve"> IF(Historical_Sales[[#This Row],[Sessions - Total]]=0,0,Historical_Sales[[#This Row],[Units Ordered]]/Historical_Sales[[#This Row],[Sessions - Total]])</f>
        <v>9.0909090909090912E-2</v>
      </c>
    </row>
    <row r="912" spans="1:8" x14ac:dyDescent="0.3">
      <c r="A912" s="2">
        <v>45921</v>
      </c>
      <c r="B912" t="s">
        <v>38</v>
      </c>
      <c r="C912">
        <v>5</v>
      </c>
      <c r="D912">
        <v>5</v>
      </c>
      <c r="E912">
        <v>4</v>
      </c>
      <c r="F912">
        <v>124.89</v>
      </c>
      <c r="G912">
        <v>1</v>
      </c>
      <c r="H912" s="1">
        <f xml:space="preserve"> IF(Historical_Sales[[#This Row],[Sessions - Total]]=0,0,Historical_Sales[[#This Row],[Units Ordered]]/Historical_Sales[[#This Row],[Sessions - Total]])</f>
        <v>0.8</v>
      </c>
    </row>
    <row r="913" spans="1:8" x14ac:dyDescent="0.3">
      <c r="A913" s="2">
        <v>45921</v>
      </c>
      <c r="B913" t="s">
        <v>40</v>
      </c>
      <c r="C913">
        <v>29</v>
      </c>
      <c r="D913">
        <v>40</v>
      </c>
      <c r="E913">
        <v>15</v>
      </c>
      <c r="F913">
        <v>442.82</v>
      </c>
      <c r="G913">
        <v>7</v>
      </c>
      <c r="H913" s="1">
        <f xml:space="preserve"> IF(Historical_Sales[[#This Row],[Sessions - Total]]=0,0,Historical_Sales[[#This Row],[Units Ordered]]/Historical_Sales[[#This Row],[Sessions - Total]])</f>
        <v>0.51724137931034486</v>
      </c>
    </row>
    <row r="914" spans="1:8" x14ac:dyDescent="0.3">
      <c r="A914" s="2">
        <v>45921</v>
      </c>
      <c r="B914" t="s">
        <v>42</v>
      </c>
      <c r="C914">
        <v>80</v>
      </c>
      <c r="D914">
        <v>99</v>
      </c>
      <c r="E914">
        <v>16</v>
      </c>
      <c r="F914">
        <v>374.11</v>
      </c>
      <c r="G914">
        <v>15</v>
      </c>
      <c r="H914" s="1">
        <f xml:space="preserve"> IF(Historical_Sales[[#This Row],[Sessions - Total]]=0,0,Historical_Sales[[#This Row],[Units Ordered]]/Historical_Sales[[#This Row],[Sessions - Total]])</f>
        <v>0.2</v>
      </c>
    </row>
    <row r="915" spans="1:8" x14ac:dyDescent="0.3">
      <c r="A915" s="2">
        <v>45921</v>
      </c>
      <c r="B915" t="s">
        <v>44</v>
      </c>
      <c r="C915">
        <v>25</v>
      </c>
      <c r="D915">
        <v>43</v>
      </c>
      <c r="E915">
        <v>7</v>
      </c>
      <c r="F915">
        <v>146.26</v>
      </c>
      <c r="G915">
        <v>7</v>
      </c>
      <c r="H915" s="1">
        <f xml:space="preserve"> IF(Historical_Sales[[#This Row],[Sessions - Total]]=0,0,Historical_Sales[[#This Row],[Units Ordered]]/Historical_Sales[[#This Row],[Sessions - Total]])</f>
        <v>0.28000000000000003</v>
      </c>
    </row>
    <row r="916" spans="1:8" x14ac:dyDescent="0.3">
      <c r="A916" s="2">
        <v>45921</v>
      </c>
      <c r="B916" t="s">
        <v>44</v>
      </c>
      <c r="C916">
        <v>2</v>
      </c>
      <c r="D916">
        <v>4</v>
      </c>
      <c r="E916">
        <v>1</v>
      </c>
      <c r="F916">
        <v>28.69</v>
      </c>
      <c r="G916">
        <v>1</v>
      </c>
      <c r="H916" s="1">
        <f xml:space="preserve"> IF(Historical_Sales[[#This Row],[Sessions - Total]]=0,0,Historical_Sales[[#This Row],[Units Ordered]]/Historical_Sales[[#This Row],[Sessions - Total]])</f>
        <v>0.5</v>
      </c>
    </row>
    <row r="917" spans="1:8" x14ac:dyDescent="0.3">
      <c r="A917" s="2">
        <v>45921</v>
      </c>
      <c r="B917" t="s">
        <v>46</v>
      </c>
      <c r="C917">
        <v>13</v>
      </c>
      <c r="D917">
        <v>19</v>
      </c>
      <c r="E917">
        <v>1</v>
      </c>
      <c r="F917">
        <v>29.38</v>
      </c>
      <c r="G917">
        <v>1</v>
      </c>
      <c r="H917" s="1">
        <f xml:space="preserve"> IF(Historical_Sales[[#This Row],[Sessions - Total]]=0,0,Historical_Sales[[#This Row],[Units Ordered]]/Historical_Sales[[#This Row],[Sessions - Total]])</f>
        <v>7.6923076923076927E-2</v>
      </c>
    </row>
    <row r="918" spans="1:8" x14ac:dyDescent="0.3">
      <c r="A918" s="2">
        <v>45921</v>
      </c>
      <c r="B918" t="s">
        <v>48</v>
      </c>
      <c r="C918">
        <v>25</v>
      </c>
      <c r="D918">
        <v>36</v>
      </c>
      <c r="E918">
        <v>16</v>
      </c>
      <c r="F918">
        <v>468.46</v>
      </c>
      <c r="G918">
        <v>10</v>
      </c>
      <c r="H918" s="1">
        <f xml:space="preserve"> IF(Historical_Sales[[#This Row],[Sessions - Total]]=0,0,Historical_Sales[[#This Row],[Units Ordered]]/Historical_Sales[[#This Row],[Sessions - Total]])</f>
        <v>0.64</v>
      </c>
    </row>
    <row r="919" spans="1:8" x14ac:dyDescent="0.3">
      <c r="A919" s="2">
        <v>45921</v>
      </c>
      <c r="B919" t="s">
        <v>50</v>
      </c>
      <c r="C919">
        <v>52</v>
      </c>
      <c r="D919">
        <v>68</v>
      </c>
      <c r="E919">
        <v>6</v>
      </c>
      <c r="F919">
        <v>245.9</v>
      </c>
      <c r="G919">
        <v>6</v>
      </c>
      <c r="H919" s="1">
        <f xml:space="preserve"> IF(Historical_Sales[[#This Row],[Sessions - Total]]=0,0,Historical_Sales[[#This Row],[Units Ordered]]/Historical_Sales[[#This Row],[Sessions - Total]])</f>
        <v>0.11538461538461539</v>
      </c>
    </row>
    <row r="920" spans="1:8" x14ac:dyDescent="0.3">
      <c r="A920" s="2">
        <v>45921</v>
      </c>
      <c r="B920" t="s">
        <v>52</v>
      </c>
      <c r="C920">
        <v>185</v>
      </c>
      <c r="D920">
        <v>248</v>
      </c>
      <c r="E920">
        <v>16</v>
      </c>
      <c r="F920">
        <v>200.4</v>
      </c>
      <c r="G920">
        <v>16</v>
      </c>
      <c r="H920" s="1">
        <f xml:space="preserve"> IF(Historical_Sales[[#This Row],[Sessions - Total]]=0,0,Historical_Sales[[#This Row],[Units Ordered]]/Historical_Sales[[#This Row],[Sessions - Total]])</f>
        <v>8.6486486486486491E-2</v>
      </c>
    </row>
    <row r="921" spans="1:8" x14ac:dyDescent="0.3">
      <c r="A921" s="2">
        <v>45921</v>
      </c>
      <c r="B921" t="s">
        <v>52</v>
      </c>
      <c r="C921">
        <v>7</v>
      </c>
      <c r="D921">
        <v>10</v>
      </c>
      <c r="E921">
        <v>1</v>
      </c>
      <c r="F921">
        <v>21.2</v>
      </c>
      <c r="G921">
        <v>1</v>
      </c>
      <c r="H921" s="1">
        <f xml:space="preserve"> IF(Historical_Sales[[#This Row],[Sessions - Total]]=0,0,Historical_Sales[[#This Row],[Units Ordered]]/Historical_Sales[[#This Row],[Sessions - Total]])</f>
        <v>0.14285714285714285</v>
      </c>
    </row>
    <row r="922" spans="1:8" x14ac:dyDescent="0.3">
      <c r="A922" s="2">
        <v>45921</v>
      </c>
      <c r="B922" t="s">
        <v>54</v>
      </c>
      <c r="C922">
        <v>83</v>
      </c>
      <c r="D922">
        <v>107</v>
      </c>
      <c r="E922">
        <v>1</v>
      </c>
      <c r="F922">
        <v>26.02</v>
      </c>
      <c r="G922">
        <v>1</v>
      </c>
      <c r="H922" s="1">
        <f xml:space="preserve"> IF(Historical_Sales[[#This Row],[Sessions - Total]]=0,0,Historical_Sales[[#This Row],[Units Ordered]]/Historical_Sales[[#This Row],[Sessions - Total]])</f>
        <v>1.2048192771084338E-2</v>
      </c>
    </row>
    <row r="923" spans="1:8" x14ac:dyDescent="0.3">
      <c r="A923" s="2">
        <v>45921</v>
      </c>
      <c r="B923" t="s">
        <v>56</v>
      </c>
      <c r="C923">
        <v>27</v>
      </c>
      <c r="D923">
        <v>34</v>
      </c>
      <c r="E923">
        <v>6</v>
      </c>
      <c r="F923">
        <v>134.52000000000001</v>
      </c>
      <c r="G923">
        <v>6</v>
      </c>
      <c r="H923" s="1">
        <f xml:space="preserve"> IF(Historical_Sales[[#This Row],[Sessions - Total]]=0,0,Historical_Sales[[#This Row],[Units Ordered]]/Historical_Sales[[#This Row],[Sessions - Total]])</f>
        <v>0.22222222222222221</v>
      </c>
    </row>
    <row r="924" spans="1:8" x14ac:dyDescent="0.3">
      <c r="A924" s="2">
        <v>45921</v>
      </c>
      <c r="B924" t="s">
        <v>58</v>
      </c>
      <c r="C924">
        <v>30</v>
      </c>
      <c r="D924">
        <v>38</v>
      </c>
      <c r="E924">
        <v>3</v>
      </c>
      <c r="F924">
        <v>38.36</v>
      </c>
      <c r="G924">
        <v>3</v>
      </c>
      <c r="H924" s="1">
        <f xml:space="preserve"> IF(Historical_Sales[[#This Row],[Sessions - Total]]=0,0,Historical_Sales[[#This Row],[Units Ordered]]/Historical_Sales[[#This Row],[Sessions - Total]])</f>
        <v>0.1</v>
      </c>
    </row>
    <row r="925" spans="1:8" x14ac:dyDescent="0.3">
      <c r="A925" s="2">
        <v>45921</v>
      </c>
      <c r="B925" t="s">
        <v>60</v>
      </c>
      <c r="C925">
        <v>58</v>
      </c>
      <c r="D925">
        <v>86</v>
      </c>
      <c r="E925">
        <v>12</v>
      </c>
      <c r="F925">
        <v>253</v>
      </c>
      <c r="G925">
        <v>11</v>
      </c>
      <c r="H925" s="1">
        <f xml:space="preserve"> IF(Historical_Sales[[#This Row],[Sessions - Total]]=0,0,Historical_Sales[[#This Row],[Units Ordered]]/Historical_Sales[[#This Row],[Sessions - Total]])</f>
        <v>0.20689655172413793</v>
      </c>
    </row>
    <row r="926" spans="1:8" x14ac:dyDescent="0.3">
      <c r="A926" s="2">
        <v>45921</v>
      </c>
      <c r="B926" t="s">
        <v>62</v>
      </c>
      <c r="C926">
        <v>40</v>
      </c>
      <c r="D926">
        <v>68</v>
      </c>
      <c r="E926">
        <v>15</v>
      </c>
      <c r="F926">
        <v>568.21</v>
      </c>
      <c r="G926">
        <v>13</v>
      </c>
      <c r="H926" s="1">
        <f xml:space="preserve"> IF(Historical_Sales[[#This Row],[Sessions - Total]]=0,0,Historical_Sales[[#This Row],[Units Ordered]]/Historical_Sales[[#This Row],[Sessions - Total]])</f>
        <v>0.375</v>
      </c>
    </row>
    <row r="927" spans="1:8" x14ac:dyDescent="0.3">
      <c r="A927" s="2">
        <v>45921</v>
      </c>
      <c r="B927" t="s">
        <v>64</v>
      </c>
      <c r="C927">
        <v>16</v>
      </c>
      <c r="D927">
        <v>19</v>
      </c>
      <c r="E927">
        <v>9</v>
      </c>
      <c r="F927">
        <v>275.35000000000002</v>
      </c>
      <c r="G927">
        <v>8</v>
      </c>
      <c r="H927" s="1">
        <f xml:space="preserve"> IF(Historical_Sales[[#This Row],[Sessions - Total]]=0,0,Historical_Sales[[#This Row],[Units Ordered]]/Historical_Sales[[#This Row],[Sessions - Total]])</f>
        <v>0.5625</v>
      </c>
    </row>
    <row r="928" spans="1:8" x14ac:dyDescent="0.3">
      <c r="A928" s="2">
        <v>45921</v>
      </c>
      <c r="B928" t="s">
        <v>66</v>
      </c>
      <c r="C928">
        <v>9</v>
      </c>
      <c r="D928">
        <v>9</v>
      </c>
      <c r="E928">
        <v>3</v>
      </c>
      <c r="F928">
        <v>105.98</v>
      </c>
      <c r="G928">
        <v>3</v>
      </c>
      <c r="H928" s="1">
        <f xml:space="preserve"> IF(Historical_Sales[[#This Row],[Sessions - Total]]=0,0,Historical_Sales[[#This Row],[Units Ordered]]/Historical_Sales[[#This Row],[Sessions - Total]])</f>
        <v>0.33333333333333331</v>
      </c>
    </row>
    <row r="929" spans="1:8" x14ac:dyDescent="0.3">
      <c r="A929" s="2">
        <v>45921</v>
      </c>
      <c r="B929" t="s">
        <v>68</v>
      </c>
      <c r="C929">
        <v>21</v>
      </c>
      <c r="D929">
        <v>29</v>
      </c>
      <c r="E929">
        <v>15</v>
      </c>
      <c r="F929">
        <v>399.03</v>
      </c>
      <c r="G929">
        <v>12</v>
      </c>
      <c r="H929" s="1">
        <f xml:space="preserve"> IF(Historical_Sales[[#This Row],[Sessions - Total]]=0,0,Historical_Sales[[#This Row],[Units Ordered]]/Historical_Sales[[#This Row],[Sessions - Total]])</f>
        <v>0.7142857142857143</v>
      </c>
    </row>
    <row r="930" spans="1:8" x14ac:dyDescent="0.3">
      <c r="A930" s="2">
        <v>45921</v>
      </c>
      <c r="B930" t="s">
        <v>70</v>
      </c>
      <c r="C930">
        <v>28</v>
      </c>
      <c r="D930">
        <v>32</v>
      </c>
      <c r="E930">
        <v>10</v>
      </c>
      <c r="F930">
        <v>248.55</v>
      </c>
      <c r="G930">
        <v>9</v>
      </c>
      <c r="H930" s="1">
        <f xml:space="preserve"> IF(Historical_Sales[[#This Row],[Sessions - Total]]=0,0,Historical_Sales[[#This Row],[Units Ordered]]/Historical_Sales[[#This Row],[Sessions - Total]])</f>
        <v>0.35714285714285715</v>
      </c>
    </row>
    <row r="931" spans="1:8" x14ac:dyDescent="0.3">
      <c r="A931" s="2">
        <v>45921</v>
      </c>
      <c r="B931" t="s">
        <v>72</v>
      </c>
      <c r="C931">
        <v>17</v>
      </c>
      <c r="D931">
        <v>27</v>
      </c>
      <c r="E931">
        <v>5</v>
      </c>
      <c r="F931">
        <v>173.07</v>
      </c>
      <c r="G931">
        <v>5</v>
      </c>
      <c r="H931" s="1">
        <f xml:space="preserve"> IF(Historical_Sales[[#This Row],[Sessions - Total]]=0,0,Historical_Sales[[#This Row],[Units Ordered]]/Historical_Sales[[#This Row],[Sessions - Total]])</f>
        <v>0.29411764705882354</v>
      </c>
    </row>
    <row r="932" spans="1:8" x14ac:dyDescent="0.3">
      <c r="A932" s="2">
        <v>45921</v>
      </c>
      <c r="B932" t="s">
        <v>74</v>
      </c>
      <c r="C932">
        <v>17</v>
      </c>
      <c r="D932">
        <v>25</v>
      </c>
      <c r="E932">
        <v>3</v>
      </c>
      <c r="F932">
        <v>81.93</v>
      </c>
      <c r="G932">
        <v>3</v>
      </c>
      <c r="H932" s="1">
        <f xml:space="preserve"> IF(Historical_Sales[[#This Row],[Sessions - Total]]=0,0,Historical_Sales[[#This Row],[Units Ordered]]/Historical_Sales[[#This Row],[Sessions - Total]])</f>
        <v>0.17647058823529413</v>
      </c>
    </row>
    <row r="933" spans="1:8" x14ac:dyDescent="0.3">
      <c r="A933" s="2">
        <v>45921</v>
      </c>
      <c r="B933" t="s">
        <v>76</v>
      </c>
      <c r="C933">
        <v>18</v>
      </c>
      <c r="D933">
        <v>21</v>
      </c>
      <c r="E933">
        <v>8</v>
      </c>
      <c r="F933">
        <v>222.71</v>
      </c>
      <c r="G933">
        <v>5</v>
      </c>
      <c r="H933" s="1">
        <f xml:space="preserve"> IF(Historical_Sales[[#This Row],[Sessions - Total]]=0,0,Historical_Sales[[#This Row],[Units Ordered]]/Historical_Sales[[#This Row],[Sessions - Total]])</f>
        <v>0.44444444444444442</v>
      </c>
    </row>
    <row r="934" spans="1:8" x14ac:dyDescent="0.3">
      <c r="A934" s="2">
        <v>45921</v>
      </c>
      <c r="B934" t="s">
        <v>78</v>
      </c>
      <c r="C934">
        <v>4</v>
      </c>
      <c r="D934">
        <v>7</v>
      </c>
      <c r="E934">
        <v>1</v>
      </c>
      <c r="F934">
        <v>30.23</v>
      </c>
      <c r="G934">
        <v>1</v>
      </c>
      <c r="H934" s="1">
        <f xml:space="preserve"> IF(Historical_Sales[[#This Row],[Sessions - Total]]=0,0,Historical_Sales[[#This Row],[Units Ordered]]/Historical_Sales[[#This Row],[Sessions - Total]])</f>
        <v>0.25</v>
      </c>
    </row>
    <row r="935" spans="1:8" x14ac:dyDescent="0.3">
      <c r="A935" s="2">
        <v>45921</v>
      </c>
      <c r="B935" t="s">
        <v>80</v>
      </c>
      <c r="C935">
        <v>7</v>
      </c>
      <c r="D935">
        <v>9</v>
      </c>
      <c r="E935">
        <v>5</v>
      </c>
      <c r="F935">
        <v>189.67</v>
      </c>
      <c r="G935">
        <v>3</v>
      </c>
      <c r="H935" s="1">
        <f xml:space="preserve"> IF(Historical_Sales[[#This Row],[Sessions - Total]]=0,0,Historical_Sales[[#This Row],[Units Ordered]]/Historical_Sales[[#This Row],[Sessions - Total]])</f>
        <v>0.7142857142857143</v>
      </c>
    </row>
    <row r="936" spans="1:8" x14ac:dyDescent="0.3">
      <c r="A936" s="2">
        <v>45921</v>
      </c>
      <c r="B936" t="s">
        <v>82</v>
      </c>
      <c r="C936">
        <v>10</v>
      </c>
      <c r="D936">
        <v>12</v>
      </c>
      <c r="E936">
        <v>3</v>
      </c>
      <c r="F936">
        <v>110.84</v>
      </c>
      <c r="G936">
        <v>3</v>
      </c>
      <c r="H936" s="1">
        <f xml:space="preserve"> IF(Historical_Sales[[#This Row],[Sessions - Total]]=0,0,Historical_Sales[[#This Row],[Units Ordered]]/Historical_Sales[[#This Row],[Sessions - Total]])</f>
        <v>0.3</v>
      </c>
    </row>
    <row r="937" spans="1:8" x14ac:dyDescent="0.3">
      <c r="A937" s="2">
        <v>45921</v>
      </c>
      <c r="B937" t="s">
        <v>84</v>
      </c>
      <c r="C937">
        <v>42</v>
      </c>
      <c r="D937">
        <v>59</v>
      </c>
      <c r="E937">
        <v>12</v>
      </c>
      <c r="F937">
        <v>392.8</v>
      </c>
      <c r="G937">
        <v>12</v>
      </c>
      <c r="H937" s="1">
        <f xml:space="preserve"> IF(Historical_Sales[[#This Row],[Sessions - Total]]=0,0,Historical_Sales[[#This Row],[Units Ordered]]/Historical_Sales[[#This Row],[Sessions - Total]])</f>
        <v>0.2857142857142857</v>
      </c>
    </row>
    <row r="938" spans="1:8" x14ac:dyDescent="0.3">
      <c r="A938" s="2">
        <v>45921</v>
      </c>
      <c r="B938" t="s">
        <v>88</v>
      </c>
      <c r="C938">
        <v>52</v>
      </c>
      <c r="D938">
        <v>72</v>
      </c>
      <c r="E938">
        <v>32</v>
      </c>
      <c r="F938">
        <v>938.3</v>
      </c>
      <c r="G938">
        <v>11</v>
      </c>
      <c r="H938" s="1">
        <f xml:space="preserve"> IF(Historical_Sales[[#This Row],[Sessions - Total]]=0,0,Historical_Sales[[#This Row],[Units Ordered]]/Historical_Sales[[#This Row],[Sessions - Total]])</f>
        <v>0.61538461538461542</v>
      </c>
    </row>
    <row r="939" spans="1:8" x14ac:dyDescent="0.3">
      <c r="A939" s="2">
        <v>45921</v>
      </c>
      <c r="B939" t="s">
        <v>90</v>
      </c>
      <c r="C939">
        <v>9</v>
      </c>
      <c r="D939">
        <v>10</v>
      </c>
      <c r="E939">
        <v>1</v>
      </c>
      <c r="F939">
        <v>29.89</v>
      </c>
      <c r="G939">
        <v>1</v>
      </c>
      <c r="H939" s="1">
        <f xml:space="preserve"> IF(Historical_Sales[[#This Row],[Sessions - Total]]=0,0,Historical_Sales[[#This Row],[Units Ordered]]/Historical_Sales[[#This Row],[Sessions - Total]])</f>
        <v>0.1111111111111111</v>
      </c>
    </row>
    <row r="940" spans="1:8" x14ac:dyDescent="0.3">
      <c r="A940" s="2">
        <v>45921</v>
      </c>
      <c r="B940" t="s">
        <v>92</v>
      </c>
      <c r="C940">
        <v>7</v>
      </c>
      <c r="D940">
        <v>8</v>
      </c>
      <c r="E940">
        <v>7</v>
      </c>
      <c r="F940">
        <v>178.42</v>
      </c>
      <c r="G940">
        <v>3</v>
      </c>
      <c r="H940" s="1">
        <f xml:space="preserve"> IF(Historical_Sales[[#This Row],[Sessions - Total]]=0,0,Historical_Sales[[#This Row],[Units Ordered]]/Historical_Sales[[#This Row],[Sessions - Total]])</f>
        <v>1</v>
      </c>
    </row>
    <row r="941" spans="1:8" x14ac:dyDescent="0.3">
      <c r="A941" s="2">
        <v>45921</v>
      </c>
      <c r="B941" t="s">
        <v>96</v>
      </c>
      <c r="C941">
        <v>17</v>
      </c>
      <c r="D941">
        <v>22</v>
      </c>
      <c r="E941">
        <v>6</v>
      </c>
      <c r="F941">
        <v>436.38</v>
      </c>
      <c r="G941">
        <v>3</v>
      </c>
      <c r="H941" s="1">
        <f xml:space="preserve"> IF(Historical_Sales[[#This Row],[Sessions - Total]]=0,0,Historical_Sales[[#This Row],[Units Ordered]]/Historical_Sales[[#This Row],[Sessions - Total]])</f>
        <v>0.35294117647058826</v>
      </c>
    </row>
    <row r="942" spans="1:8" x14ac:dyDescent="0.3">
      <c r="A942" s="2">
        <v>45921</v>
      </c>
      <c r="B942" t="s">
        <v>98</v>
      </c>
      <c r="C942">
        <v>28</v>
      </c>
      <c r="D942">
        <v>34</v>
      </c>
      <c r="E942">
        <v>6</v>
      </c>
      <c r="F942">
        <v>88.14</v>
      </c>
      <c r="G942">
        <v>5</v>
      </c>
      <c r="H942" s="1">
        <f xml:space="preserve"> IF(Historical_Sales[[#This Row],[Sessions - Total]]=0,0,Historical_Sales[[#This Row],[Units Ordered]]/Historical_Sales[[#This Row],[Sessions - Total]])</f>
        <v>0.21428571428571427</v>
      </c>
    </row>
    <row r="943" spans="1:8" x14ac:dyDescent="0.3">
      <c r="A943" s="2">
        <v>45921</v>
      </c>
      <c r="B943" t="s">
        <v>102</v>
      </c>
      <c r="C943">
        <v>21</v>
      </c>
      <c r="D943">
        <v>26</v>
      </c>
      <c r="E943">
        <v>1</v>
      </c>
      <c r="F943">
        <v>36.04</v>
      </c>
      <c r="G943">
        <v>1</v>
      </c>
      <c r="H943" s="1">
        <f xml:space="preserve"> IF(Historical_Sales[[#This Row],[Sessions - Total]]=0,0,Historical_Sales[[#This Row],[Units Ordered]]/Historical_Sales[[#This Row],[Sessions - Total]])</f>
        <v>4.7619047619047616E-2</v>
      </c>
    </row>
    <row r="944" spans="1:8" x14ac:dyDescent="0.3">
      <c r="A944" s="2">
        <v>45921</v>
      </c>
      <c r="B944" t="s">
        <v>106</v>
      </c>
      <c r="C944">
        <v>2</v>
      </c>
      <c r="D944">
        <v>2</v>
      </c>
      <c r="E944">
        <v>1</v>
      </c>
      <c r="F944">
        <v>91.66</v>
      </c>
      <c r="G944">
        <v>1</v>
      </c>
      <c r="H944" s="1">
        <f xml:space="preserve"> IF(Historical_Sales[[#This Row],[Sessions - Total]]=0,0,Historical_Sales[[#This Row],[Units Ordered]]/Historical_Sales[[#This Row],[Sessions - Total]])</f>
        <v>0.5</v>
      </c>
    </row>
    <row r="945" spans="1:8" x14ac:dyDescent="0.3">
      <c r="A945" s="2">
        <v>45921</v>
      </c>
      <c r="B945" t="s">
        <v>108</v>
      </c>
      <c r="C945">
        <v>4</v>
      </c>
      <c r="D945">
        <v>4</v>
      </c>
      <c r="E945">
        <v>2</v>
      </c>
      <c r="F945">
        <v>187.05</v>
      </c>
      <c r="G945">
        <v>1</v>
      </c>
      <c r="H945" s="1">
        <f xml:space="preserve"> IF(Historical_Sales[[#This Row],[Sessions - Total]]=0,0,Historical_Sales[[#This Row],[Units Ordered]]/Historical_Sales[[#This Row],[Sessions - Total]])</f>
        <v>0.5</v>
      </c>
    </row>
    <row r="946" spans="1:8" x14ac:dyDescent="0.3">
      <c r="A946" s="2">
        <v>45921</v>
      </c>
      <c r="B946" t="s">
        <v>110</v>
      </c>
      <c r="C946">
        <v>36</v>
      </c>
      <c r="D946">
        <v>46</v>
      </c>
      <c r="E946">
        <v>4</v>
      </c>
      <c r="F946">
        <v>137.63</v>
      </c>
      <c r="G946">
        <v>4</v>
      </c>
      <c r="H946" s="1">
        <f xml:space="preserve"> IF(Historical_Sales[[#This Row],[Sessions - Total]]=0,0,Historical_Sales[[#This Row],[Units Ordered]]/Historical_Sales[[#This Row],[Sessions - Total]])</f>
        <v>0.1111111111111111</v>
      </c>
    </row>
    <row r="947" spans="1:8" x14ac:dyDescent="0.3">
      <c r="A947" s="2">
        <v>45921</v>
      </c>
      <c r="B947" t="s">
        <v>112</v>
      </c>
      <c r="C947">
        <v>30</v>
      </c>
      <c r="D947">
        <v>40</v>
      </c>
      <c r="E947">
        <v>10</v>
      </c>
      <c r="F947">
        <v>301.45999999999998</v>
      </c>
      <c r="G947">
        <v>5</v>
      </c>
      <c r="H947" s="1">
        <f xml:space="preserve"> IF(Historical_Sales[[#This Row],[Sessions - Total]]=0,0,Historical_Sales[[#This Row],[Units Ordered]]/Historical_Sales[[#This Row],[Sessions - Total]])</f>
        <v>0.33333333333333331</v>
      </c>
    </row>
    <row r="948" spans="1:8" x14ac:dyDescent="0.3">
      <c r="A948" s="2">
        <v>45922</v>
      </c>
      <c r="B948" t="s">
        <v>11</v>
      </c>
      <c r="C948">
        <v>21</v>
      </c>
      <c r="D948">
        <v>29</v>
      </c>
      <c r="E948">
        <v>5</v>
      </c>
      <c r="F948">
        <v>195.43</v>
      </c>
      <c r="G948">
        <v>4</v>
      </c>
      <c r="H948" s="1">
        <f xml:space="preserve"> IF(Historical_Sales[[#This Row],[Sessions - Total]]=0,0,Historical_Sales[[#This Row],[Units Ordered]]/Historical_Sales[[#This Row],[Sessions - Total]])</f>
        <v>0.23809523809523808</v>
      </c>
    </row>
    <row r="949" spans="1:8" x14ac:dyDescent="0.3">
      <c r="A949" s="2">
        <v>45922</v>
      </c>
      <c r="B949" t="s">
        <v>15</v>
      </c>
      <c r="C949">
        <v>22</v>
      </c>
      <c r="D949">
        <v>27</v>
      </c>
      <c r="E949">
        <v>3</v>
      </c>
      <c r="F949">
        <v>105.78</v>
      </c>
      <c r="G949">
        <v>3</v>
      </c>
      <c r="H949" s="1">
        <f xml:space="preserve"> IF(Historical_Sales[[#This Row],[Sessions - Total]]=0,0,Historical_Sales[[#This Row],[Units Ordered]]/Historical_Sales[[#This Row],[Sessions - Total]])</f>
        <v>0.13636363636363635</v>
      </c>
    </row>
    <row r="950" spans="1:8" x14ac:dyDescent="0.3">
      <c r="A950" s="2">
        <v>45922</v>
      </c>
      <c r="B950" t="s">
        <v>17</v>
      </c>
      <c r="C950">
        <v>9</v>
      </c>
      <c r="D950">
        <v>11</v>
      </c>
      <c r="E950">
        <v>1</v>
      </c>
      <c r="F950">
        <v>33.01</v>
      </c>
      <c r="G950">
        <v>1</v>
      </c>
      <c r="H950" s="1">
        <f xml:space="preserve"> IF(Historical_Sales[[#This Row],[Sessions - Total]]=0,0,Historical_Sales[[#This Row],[Units Ordered]]/Historical_Sales[[#This Row],[Sessions - Total]])</f>
        <v>0.1111111111111111</v>
      </c>
    </row>
    <row r="951" spans="1:8" x14ac:dyDescent="0.3">
      <c r="A951" s="2">
        <v>45922</v>
      </c>
      <c r="B951" t="s">
        <v>19</v>
      </c>
      <c r="C951">
        <v>7</v>
      </c>
      <c r="D951">
        <v>11</v>
      </c>
      <c r="E951">
        <v>2</v>
      </c>
      <c r="F951">
        <v>65.36</v>
      </c>
      <c r="G951">
        <v>1</v>
      </c>
      <c r="H951" s="1">
        <f xml:space="preserve"> IF(Historical_Sales[[#This Row],[Sessions - Total]]=0,0,Historical_Sales[[#This Row],[Units Ordered]]/Historical_Sales[[#This Row],[Sessions - Total]])</f>
        <v>0.2857142857142857</v>
      </c>
    </row>
    <row r="952" spans="1:8" x14ac:dyDescent="0.3">
      <c r="A952" s="2">
        <v>45922</v>
      </c>
      <c r="B952" t="s">
        <v>21</v>
      </c>
      <c r="C952">
        <v>9</v>
      </c>
      <c r="D952">
        <v>13</v>
      </c>
      <c r="E952">
        <v>1</v>
      </c>
      <c r="F952">
        <v>20.38</v>
      </c>
      <c r="G952">
        <v>1</v>
      </c>
      <c r="H952" s="1">
        <f xml:space="preserve"> IF(Historical_Sales[[#This Row],[Sessions - Total]]=0,0,Historical_Sales[[#This Row],[Units Ordered]]/Historical_Sales[[#This Row],[Sessions - Total]])</f>
        <v>0.1111111111111111</v>
      </c>
    </row>
    <row r="953" spans="1:8" x14ac:dyDescent="0.3">
      <c r="A953" s="2">
        <v>45922</v>
      </c>
      <c r="B953" t="s">
        <v>26</v>
      </c>
      <c r="C953">
        <v>22</v>
      </c>
      <c r="D953">
        <v>33</v>
      </c>
      <c r="E953">
        <v>5</v>
      </c>
      <c r="F953">
        <v>188.35</v>
      </c>
      <c r="G953">
        <v>5</v>
      </c>
      <c r="H953" s="1">
        <f xml:space="preserve"> IF(Historical_Sales[[#This Row],[Sessions - Total]]=0,0,Historical_Sales[[#This Row],[Units Ordered]]/Historical_Sales[[#This Row],[Sessions - Total]])</f>
        <v>0.22727272727272727</v>
      </c>
    </row>
    <row r="954" spans="1:8" x14ac:dyDescent="0.3">
      <c r="A954" s="2">
        <v>45922</v>
      </c>
      <c r="B954" t="s">
        <v>26</v>
      </c>
      <c r="C954">
        <v>1</v>
      </c>
      <c r="D954">
        <v>1</v>
      </c>
      <c r="E954">
        <v>1</v>
      </c>
      <c r="F954">
        <v>53.22</v>
      </c>
      <c r="G954">
        <v>1</v>
      </c>
      <c r="H954" s="1">
        <f xml:space="preserve"> IF(Historical_Sales[[#This Row],[Sessions - Total]]=0,0,Historical_Sales[[#This Row],[Units Ordered]]/Historical_Sales[[#This Row],[Sessions - Total]])</f>
        <v>1</v>
      </c>
    </row>
    <row r="955" spans="1:8" x14ac:dyDescent="0.3">
      <c r="A955" s="2">
        <v>45922</v>
      </c>
      <c r="B955" t="s">
        <v>28</v>
      </c>
      <c r="C955">
        <v>13</v>
      </c>
      <c r="D955">
        <v>13</v>
      </c>
      <c r="E955">
        <v>1</v>
      </c>
      <c r="F955">
        <v>33.85</v>
      </c>
      <c r="G955">
        <v>1</v>
      </c>
      <c r="H955" s="1">
        <f xml:space="preserve"> IF(Historical_Sales[[#This Row],[Sessions - Total]]=0,0,Historical_Sales[[#This Row],[Units Ordered]]/Historical_Sales[[#This Row],[Sessions - Total]])</f>
        <v>7.6923076923076927E-2</v>
      </c>
    </row>
    <row r="956" spans="1:8" x14ac:dyDescent="0.3">
      <c r="A956" s="2">
        <v>45922</v>
      </c>
      <c r="B956" t="s">
        <v>32</v>
      </c>
      <c r="C956">
        <v>11</v>
      </c>
      <c r="D956">
        <v>18</v>
      </c>
      <c r="E956">
        <v>2</v>
      </c>
      <c r="F956">
        <v>40.61</v>
      </c>
      <c r="G956">
        <v>2</v>
      </c>
      <c r="H956" s="1">
        <f xml:space="preserve"> IF(Historical_Sales[[#This Row],[Sessions - Total]]=0,0,Historical_Sales[[#This Row],[Units Ordered]]/Historical_Sales[[#This Row],[Sessions - Total]])</f>
        <v>0.18181818181818182</v>
      </c>
    </row>
    <row r="957" spans="1:8" x14ac:dyDescent="0.3">
      <c r="A957" s="2">
        <v>45922</v>
      </c>
      <c r="B957" t="s">
        <v>34</v>
      </c>
      <c r="C957">
        <v>21</v>
      </c>
      <c r="D957">
        <v>30</v>
      </c>
      <c r="E957">
        <v>7</v>
      </c>
      <c r="F957">
        <v>138.09</v>
      </c>
      <c r="G957">
        <v>2</v>
      </c>
      <c r="H957" s="1">
        <f xml:space="preserve"> IF(Historical_Sales[[#This Row],[Sessions - Total]]=0,0,Historical_Sales[[#This Row],[Units Ordered]]/Historical_Sales[[#This Row],[Sessions - Total]])</f>
        <v>0.33333333333333331</v>
      </c>
    </row>
    <row r="958" spans="1:8" x14ac:dyDescent="0.3">
      <c r="A958" s="2">
        <v>45922</v>
      </c>
      <c r="B958" t="s">
        <v>38</v>
      </c>
      <c r="C958">
        <v>14</v>
      </c>
      <c r="D958">
        <v>19</v>
      </c>
      <c r="E958">
        <v>2</v>
      </c>
      <c r="F958">
        <v>43.44</v>
      </c>
      <c r="G958">
        <v>2</v>
      </c>
      <c r="H958" s="1">
        <f xml:space="preserve"> IF(Historical_Sales[[#This Row],[Sessions - Total]]=0,0,Historical_Sales[[#This Row],[Units Ordered]]/Historical_Sales[[#This Row],[Sessions - Total]])</f>
        <v>0.14285714285714285</v>
      </c>
    </row>
    <row r="959" spans="1:8" x14ac:dyDescent="0.3">
      <c r="A959" s="2">
        <v>45922</v>
      </c>
      <c r="B959" t="s">
        <v>40</v>
      </c>
      <c r="C959">
        <v>33</v>
      </c>
      <c r="D959">
        <v>54</v>
      </c>
      <c r="E959">
        <v>23</v>
      </c>
      <c r="F959">
        <v>660.54</v>
      </c>
      <c r="G959">
        <v>13</v>
      </c>
      <c r="H959" s="1">
        <f xml:space="preserve"> IF(Historical_Sales[[#This Row],[Sessions - Total]]=0,0,Historical_Sales[[#This Row],[Units Ordered]]/Historical_Sales[[#This Row],[Sessions - Total]])</f>
        <v>0.69696969696969702</v>
      </c>
    </row>
    <row r="960" spans="1:8" x14ac:dyDescent="0.3">
      <c r="A960" s="2">
        <v>45922</v>
      </c>
      <c r="B960" t="s">
        <v>42</v>
      </c>
      <c r="C960">
        <v>148</v>
      </c>
      <c r="D960">
        <v>191</v>
      </c>
      <c r="E960">
        <v>35</v>
      </c>
      <c r="F960">
        <v>807.28</v>
      </c>
      <c r="G960">
        <v>34</v>
      </c>
      <c r="H960" s="1">
        <f xml:space="preserve"> IF(Historical_Sales[[#This Row],[Sessions - Total]]=0,0,Historical_Sales[[#This Row],[Units Ordered]]/Historical_Sales[[#This Row],[Sessions - Total]])</f>
        <v>0.23648648648648649</v>
      </c>
    </row>
    <row r="961" spans="1:8" x14ac:dyDescent="0.3">
      <c r="A961" s="2">
        <v>45922</v>
      </c>
      <c r="B961" t="s">
        <v>44</v>
      </c>
      <c r="C961">
        <v>20</v>
      </c>
      <c r="D961">
        <v>24</v>
      </c>
      <c r="E961">
        <v>5</v>
      </c>
      <c r="F961">
        <v>100.51</v>
      </c>
      <c r="G961">
        <v>4</v>
      </c>
      <c r="H961" s="1">
        <f xml:space="preserve"> IF(Historical_Sales[[#This Row],[Sessions - Total]]=0,0,Historical_Sales[[#This Row],[Units Ordered]]/Historical_Sales[[#This Row],[Sessions - Total]])</f>
        <v>0.25</v>
      </c>
    </row>
    <row r="962" spans="1:8" x14ac:dyDescent="0.3">
      <c r="A962" s="2">
        <v>45922</v>
      </c>
      <c r="B962" t="s">
        <v>46</v>
      </c>
      <c r="C962">
        <v>14</v>
      </c>
      <c r="D962">
        <v>14</v>
      </c>
      <c r="E962">
        <v>4</v>
      </c>
      <c r="F962">
        <v>131.43</v>
      </c>
      <c r="G962">
        <v>3</v>
      </c>
      <c r="H962" s="1">
        <f xml:space="preserve"> IF(Historical_Sales[[#This Row],[Sessions - Total]]=0,0,Historical_Sales[[#This Row],[Units Ordered]]/Historical_Sales[[#This Row],[Sessions - Total]])</f>
        <v>0.2857142857142857</v>
      </c>
    </row>
    <row r="963" spans="1:8" x14ac:dyDescent="0.3">
      <c r="A963" s="2">
        <v>45922</v>
      </c>
      <c r="B963" t="s">
        <v>48</v>
      </c>
      <c r="C963">
        <v>35</v>
      </c>
      <c r="D963">
        <v>67</v>
      </c>
      <c r="E963">
        <v>7</v>
      </c>
      <c r="F963">
        <v>216.5</v>
      </c>
      <c r="G963">
        <v>4</v>
      </c>
      <c r="H963" s="1">
        <f xml:space="preserve"> IF(Historical_Sales[[#This Row],[Sessions - Total]]=0,0,Historical_Sales[[#This Row],[Units Ordered]]/Historical_Sales[[#This Row],[Sessions - Total]])</f>
        <v>0.2</v>
      </c>
    </row>
    <row r="964" spans="1:8" x14ac:dyDescent="0.3">
      <c r="A964" s="2">
        <v>45922</v>
      </c>
      <c r="B964" t="s">
        <v>50</v>
      </c>
      <c r="C964">
        <v>86</v>
      </c>
      <c r="D964">
        <v>124</v>
      </c>
      <c r="E964">
        <v>21</v>
      </c>
      <c r="F964">
        <v>891.28</v>
      </c>
      <c r="G964">
        <v>21</v>
      </c>
      <c r="H964" s="1">
        <f xml:space="preserve"> IF(Historical_Sales[[#This Row],[Sessions - Total]]=0,0,Historical_Sales[[#This Row],[Units Ordered]]/Historical_Sales[[#This Row],[Sessions - Total]])</f>
        <v>0.2441860465116279</v>
      </c>
    </row>
    <row r="965" spans="1:8" x14ac:dyDescent="0.3">
      <c r="A965" s="2">
        <v>45922</v>
      </c>
      <c r="B965" t="s">
        <v>52</v>
      </c>
      <c r="C965">
        <v>196</v>
      </c>
      <c r="D965">
        <v>262</v>
      </c>
      <c r="E965">
        <v>21</v>
      </c>
      <c r="F965">
        <v>264.42</v>
      </c>
      <c r="G965">
        <v>19</v>
      </c>
      <c r="H965" s="1">
        <f xml:space="preserve"> IF(Historical_Sales[[#This Row],[Sessions - Total]]=0,0,Historical_Sales[[#This Row],[Units Ordered]]/Historical_Sales[[#This Row],[Sessions - Total]])</f>
        <v>0.10714285714285714</v>
      </c>
    </row>
    <row r="966" spans="1:8" x14ac:dyDescent="0.3">
      <c r="A966" s="2">
        <v>45922</v>
      </c>
      <c r="B966" t="s">
        <v>54</v>
      </c>
      <c r="C966">
        <v>40</v>
      </c>
      <c r="D966">
        <v>52</v>
      </c>
      <c r="E966">
        <v>3</v>
      </c>
      <c r="F966">
        <v>73.86</v>
      </c>
      <c r="G966">
        <v>3</v>
      </c>
      <c r="H966" s="1">
        <f xml:space="preserve"> IF(Historical_Sales[[#This Row],[Sessions - Total]]=0,0,Historical_Sales[[#This Row],[Units Ordered]]/Historical_Sales[[#This Row],[Sessions - Total]])</f>
        <v>7.4999999999999997E-2</v>
      </c>
    </row>
    <row r="967" spans="1:8" x14ac:dyDescent="0.3">
      <c r="A967" s="2">
        <v>45922</v>
      </c>
      <c r="B967" t="s">
        <v>56</v>
      </c>
      <c r="C967">
        <v>30</v>
      </c>
      <c r="D967">
        <v>40</v>
      </c>
      <c r="E967">
        <v>4</v>
      </c>
      <c r="F967">
        <v>86.35</v>
      </c>
      <c r="G967">
        <v>4</v>
      </c>
      <c r="H967" s="1">
        <f xml:space="preserve"> IF(Historical_Sales[[#This Row],[Sessions - Total]]=0,0,Historical_Sales[[#This Row],[Units Ordered]]/Historical_Sales[[#This Row],[Sessions - Total]])</f>
        <v>0.13333333333333333</v>
      </c>
    </row>
    <row r="968" spans="1:8" x14ac:dyDescent="0.3">
      <c r="A968" s="2">
        <v>45922</v>
      </c>
      <c r="B968" t="s">
        <v>58</v>
      </c>
      <c r="C968">
        <v>38</v>
      </c>
      <c r="D968">
        <v>48</v>
      </c>
      <c r="E968">
        <v>6</v>
      </c>
      <c r="F968">
        <v>76.64</v>
      </c>
      <c r="G968">
        <v>6</v>
      </c>
      <c r="H968" s="1">
        <f xml:space="preserve"> IF(Historical_Sales[[#This Row],[Sessions - Total]]=0,0,Historical_Sales[[#This Row],[Units Ordered]]/Historical_Sales[[#This Row],[Sessions - Total]])</f>
        <v>0.15789473684210525</v>
      </c>
    </row>
    <row r="969" spans="1:8" x14ac:dyDescent="0.3">
      <c r="A969" s="2">
        <v>45922</v>
      </c>
      <c r="B969" t="s">
        <v>60</v>
      </c>
      <c r="C969">
        <v>54</v>
      </c>
      <c r="D969">
        <v>63</v>
      </c>
      <c r="E969">
        <v>7</v>
      </c>
      <c r="F969">
        <v>151.66999999999999</v>
      </c>
      <c r="G969">
        <v>7</v>
      </c>
      <c r="H969" s="1">
        <f xml:space="preserve"> IF(Historical_Sales[[#This Row],[Sessions - Total]]=0,0,Historical_Sales[[#This Row],[Units Ordered]]/Historical_Sales[[#This Row],[Sessions - Total]])</f>
        <v>0.12962962962962962</v>
      </c>
    </row>
    <row r="970" spans="1:8" x14ac:dyDescent="0.3">
      <c r="A970" s="2">
        <v>45922</v>
      </c>
      <c r="B970" t="s">
        <v>62</v>
      </c>
      <c r="C970">
        <v>48</v>
      </c>
      <c r="D970">
        <v>69</v>
      </c>
      <c r="E970">
        <v>20</v>
      </c>
      <c r="F970">
        <v>766.38</v>
      </c>
      <c r="G970">
        <v>15</v>
      </c>
      <c r="H970" s="1">
        <f xml:space="preserve"> IF(Historical_Sales[[#This Row],[Sessions - Total]]=0,0,Historical_Sales[[#This Row],[Units Ordered]]/Historical_Sales[[#This Row],[Sessions - Total]])</f>
        <v>0.41666666666666669</v>
      </c>
    </row>
    <row r="971" spans="1:8" x14ac:dyDescent="0.3">
      <c r="A971" s="2">
        <v>45922</v>
      </c>
      <c r="B971" t="s">
        <v>64</v>
      </c>
      <c r="C971">
        <v>28</v>
      </c>
      <c r="D971">
        <v>35</v>
      </c>
      <c r="E971">
        <v>19</v>
      </c>
      <c r="F971">
        <v>588.04</v>
      </c>
      <c r="G971">
        <v>14</v>
      </c>
      <c r="H971" s="1">
        <f xml:space="preserve"> IF(Historical_Sales[[#This Row],[Sessions - Total]]=0,0,Historical_Sales[[#This Row],[Units Ordered]]/Historical_Sales[[#This Row],[Sessions - Total]])</f>
        <v>0.6785714285714286</v>
      </c>
    </row>
    <row r="972" spans="1:8" x14ac:dyDescent="0.3">
      <c r="A972" s="2">
        <v>45922</v>
      </c>
      <c r="B972" t="s">
        <v>68</v>
      </c>
      <c r="C972">
        <v>54</v>
      </c>
      <c r="D972">
        <v>68</v>
      </c>
      <c r="E972">
        <v>38</v>
      </c>
      <c r="F972">
        <v>1017.16</v>
      </c>
      <c r="G972">
        <v>28</v>
      </c>
      <c r="H972" s="1">
        <f xml:space="preserve"> IF(Historical_Sales[[#This Row],[Sessions - Total]]=0,0,Historical_Sales[[#This Row],[Units Ordered]]/Historical_Sales[[#This Row],[Sessions - Total]])</f>
        <v>0.70370370370370372</v>
      </c>
    </row>
    <row r="973" spans="1:8" x14ac:dyDescent="0.3">
      <c r="A973" s="2">
        <v>45922</v>
      </c>
      <c r="B973" t="s">
        <v>70</v>
      </c>
      <c r="C973">
        <v>50</v>
      </c>
      <c r="D973">
        <v>60</v>
      </c>
      <c r="E973">
        <v>19</v>
      </c>
      <c r="F973">
        <v>438.86</v>
      </c>
      <c r="G973">
        <v>17</v>
      </c>
      <c r="H973" s="1">
        <f xml:space="preserve"> IF(Historical_Sales[[#This Row],[Sessions - Total]]=0,0,Historical_Sales[[#This Row],[Units Ordered]]/Historical_Sales[[#This Row],[Sessions - Total]])</f>
        <v>0.38</v>
      </c>
    </row>
    <row r="974" spans="1:8" x14ac:dyDescent="0.3">
      <c r="A974" s="2">
        <v>45922</v>
      </c>
      <c r="B974" t="s">
        <v>72</v>
      </c>
      <c r="C974">
        <v>31</v>
      </c>
      <c r="D974">
        <v>49</v>
      </c>
      <c r="E974">
        <v>4</v>
      </c>
      <c r="F974">
        <v>149.29</v>
      </c>
      <c r="G974">
        <v>3</v>
      </c>
      <c r="H974" s="1">
        <f xml:space="preserve"> IF(Historical_Sales[[#This Row],[Sessions - Total]]=0,0,Historical_Sales[[#This Row],[Units Ordered]]/Historical_Sales[[#This Row],[Sessions - Total]])</f>
        <v>0.12903225806451613</v>
      </c>
    </row>
    <row r="975" spans="1:8" x14ac:dyDescent="0.3">
      <c r="A975" s="2">
        <v>45922</v>
      </c>
      <c r="B975" t="s">
        <v>74</v>
      </c>
      <c r="C975">
        <v>24</v>
      </c>
      <c r="D975">
        <v>32</v>
      </c>
      <c r="E975">
        <v>5</v>
      </c>
      <c r="F975">
        <v>147.19999999999999</v>
      </c>
      <c r="G975">
        <v>4</v>
      </c>
      <c r="H975" s="1">
        <f xml:space="preserve"> IF(Historical_Sales[[#This Row],[Sessions - Total]]=0,0,Historical_Sales[[#This Row],[Units Ordered]]/Historical_Sales[[#This Row],[Sessions - Total]])</f>
        <v>0.20833333333333334</v>
      </c>
    </row>
    <row r="976" spans="1:8" x14ac:dyDescent="0.3">
      <c r="A976" s="2">
        <v>45922</v>
      </c>
      <c r="B976" t="s">
        <v>76</v>
      </c>
      <c r="C976">
        <v>19</v>
      </c>
      <c r="D976">
        <v>29</v>
      </c>
      <c r="E976">
        <v>5</v>
      </c>
      <c r="F976">
        <v>153.47</v>
      </c>
      <c r="G976">
        <v>4</v>
      </c>
      <c r="H976" s="1">
        <f xml:space="preserve"> IF(Historical_Sales[[#This Row],[Sessions - Total]]=0,0,Historical_Sales[[#This Row],[Units Ordered]]/Historical_Sales[[#This Row],[Sessions - Total]])</f>
        <v>0.26315789473684209</v>
      </c>
    </row>
    <row r="977" spans="1:8" x14ac:dyDescent="0.3">
      <c r="A977" s="2">
        <v>45922</v>
      </c>
      <c r="B977" t="s">
        <v>78</v>
      </c>
      <c r="C977">
        <v>16</v>
      </c>
      <c r="D977">
        <v>32</v>
      </c>
      <c r="E977">
        <v>37</v>
      </c>
      <c r="F977">
        <v>1000.92</v>
      </c>
      <c r="G977">
        <v>3</v>
      </c>
      <c r="H977" s="1">
        <f xml:space="preserve"> IF(Historical_Sales[[#This Row],[Sessions - Total]]=0,0,Historical_Sales[[#This Row],[Units Ordered]]/Historical_Sales[[#This Row],[Sessions - Total]])</f>
        <v>2.3125</v>
      </c>
    </row>
    <row r="978" spans="1:8" x14ac:dyDescent="0.3">
      <c r="A978" s="2">
        <v>45922</v>
      </c>
      <c r="B978" t="s">
        <v>80</v>
      </c>
      <c r="C978">
        <v>13</v>
      </c>
      <c r="D978">
        <v>22</v>
      </c>
      <c r="E978">
        <v>8</v>
      </c>
      <c r="F978">
        <v>282.86</v>
      </c>
      <c r="G978">
        <v>5</v>
      </c>
      <c r="H978" s="1">
        <f xml:space="preserve"> IF(Historical_Sales[[#This Row],[Sessions - Total]]=0,0,Historical_Sales[[#This Row],[Units Ordered]]/Historical_Sales[[#This Row],[Sessions - Total]])</f>
        <v>0.61538461538461542</v>
      </c>
    </row>
    <row r="979" spans="1:8" x14ac:dyDescent="0.3">
      <c r="A979" s="2">
        <v>45922</v>
      </c>
      <c r="B979" t="s">
        <v>82</v>
      </c>
      <c r="C979">
        <v>19</v>
      </c>
      <c r="D979">
        <v>28</v>
      </c>
      <c r="E979">
        <v>6</v>
      </c>
      <c r="F979">
        <v>196.52</v>
      </c>
      <c r="G979">
        <v>3</v>
      </c>
      <c r="H979" s="1">
        <f xml:space="preserve"> IF(Historical_Sales[[#This Row],[Sessions - Total]]=0,0,Historical_Sales[[#This Row],[Units Ordered]]/Historical_Sales[[#This Row],[Sessions - Total]])</f>
        <v>0.31578947368421051</v>
      </c>
    </row>
    <row r="980" spans="1:8" x14ac:dyDescent="0.3">
      <c r="A980" s="2">
        <v>45922</v>
      </c>
      <c r="B980" t="s">
        <v>84</v>
      </c>
      <c r="C980">
        <v>88</v>
      </c>
      <c r="D980">
        <v>112</v>
      </c>
      <c r="E980">
        <v>17</v>
      </c>
      <c r="F980">
        <v>532.23</v>
      </c>
      <c r="G980">
        <v>16</v>
      </c>
      <c r="H980" s="1">
        <f xml:space="preserve"> IF(Historical_Sales[[#This Row],[Sessions - Total]]=0,0,Historical_Sales[[#This Row],[Units Ordered]]/Historical_Sales[[#This Row],[Sessions - Total]])</f>
        <v>0.19318181818181818</v>
      </c>
    </row>
    <row r="981" spans="1:8" x14ac:dyDescent="0.3">
      <c r="A981" s="2">
        <v>45922</v>
      </c>
      <c r="B981" t="s">
        <v>84</v>
      </c>
      <c r="C981">
        <v>1</v>
      </c>
      <c r="D981">
        <v>1</v>
      </c>
      <c r="E981">
        <v>1</v>
      </c>
      <c r="F981">
        <v>47.37</v>
      </c>
      <c r="G981">
        <v>1</v>
      </c>
      <c r="H981" s="1">
        <f xml:space="preserve"> IF(Historical_Sales[[#This Row],[Sessions - Total]]=0,0,Historical_Sales[[#This Row],[Units Ordered]]/Historical_Sales[[#This Row],[Sessions - Total]])</f>
        <v>1</v>
      </c>
    </row>
    <row r="982" spans="1:8" x14ac:dyDescent="0.3">
      <c r="A982" s="2">
        <v>45922</v>
      </c>
      <c r="B982" t="s">
        <v>86</v>
      </c>
      <c r="C982">
        <v>5</v>
      </c>
      <c r="D982">
        <v>5</v>
      </c>
      <c r="E982">
        <v>1</v>
      </c>
      <c r="F982">
        <v>29.55</v>
      </c>
      <c r="G982">
        <v>1</v>
      </c>
      <c r="H982" s="1">
        <f xml:space="preserve"> IF(Historical_Sales[[#This Row],[Sessions - Total]]=0,0,Historical_Sales[[#This Row],[Units Ordered]]/Historical_Sales[[#This Row],[Sessions - Total]])</f>
        <v>0.2</v>
      </c>
    </row>
    <row r="983" spans="1:8" x14ac:dyDescent="0.3">
      <c r="A983" s="2">
        <v>45922</v>
      </c>
      <c r="B983" t="s">
        <v>88</v>
      </c>
      <c r="C983">
        <v>53</v>
      </c>
      <c r="D983">
        <v>61</v>
      </c>
      <c r="E983">
        <v>18</v>
      </c>
      <c r="F983">
        <v>550.03</v>
      </c>
      <c r="G983">
        <v>8</v>
      </c>
      <c r="H983" s="1">
        <f xml:space="preserve"> IF(Historical_Sales[[#This Row],[Sessions - Total]]=0,0,Historical_Sales[[#This Row],[Units Ordered]]/Historical_Sales[[#This Row],[Sessions - Total]])</f>
        <v>0.33962264150943394</v>
      </c>
    </row>
    <row r="984" spans="1:8" x14ac:dyDescent="0.3">
      <c r="A984" s="2">
        <v>45922</v>
      </c>
      <c r="B984" t="s">
        <v>90</v>
      </c>
      <c r="C984">
        <v>13</v>
      </c>
      <c r="D984">
        <v>15</v>
      </c>
      <c r="E984">
        <v>2</v>
      </c>
      <c r="F984">
        <v>41.82</v>
      </c>
      <c r="G984">
        <v>1</v>
      </c>
      <c r="H984" s="1">
        <f xml:space="preserve"> IF(Historical_Sales[[#This Row],[Sessions - Total]]=0,0,Historical_Sales[[#This Row],[Units Ordered]]/Historical_Sales[[#This Row],[Sessions - Total]])</f>
        <v>0.15384615384615385</v>
      </c>
    </row>
    <row r="985" spans="1:8" x14ac:dyDescent="0.3">
      <c r="A985" s="2">
        <v>45922</v>
      </c>
      <c r="B985" t="s">
        <v>92</v>
      </c>
      <c r="C985">
        <v>24</v>
      </c>
      <c r="D985">
        <v>29</v>
      </c>
      <c r="E985">
        <v>11</v>
      </c>
      <c r="F985">
        <v>293.47000000000003</v>
      </c>
      <c r="G985">
        <v>7</v>
      </c>
      <c r="H985" s="1">
        <f xml:space="preserve"> IF(Historical_Sales[[#This Row],[Sessions - Total]]=0,0,Historical_Sales[[#This Row],[Units Ordered]]/Historical_Sales[[#This Row],[Sessions - Total]])</f>
        <v>0.45833333333333331</v>
      </c>
    </row>
    <row r="986" spans="1:8" x14ac:dyDescent="0.3">
      <c r="A986" s="2">
        <v>45922</v>
      </c>
      <c r="B986" t="s">
        <v>94</v>
      </c>
      <c r="C986">
        <v>25</v>
      </c>
      <c r="D986">
        <v>33</v>
      </c>
      <c r="E986">
        <v>26</v>
      </c>
      <c r="F986">
        <v>2090.21</v>
      </c>
      <c r="G986">
        <v>15</v>
      </c>
      <c r="H986" s="1">
        <f xml:space="preserve"> IF(Historical_Sales[[#This Row],[Sessions - Total]]=0,0,Historical_Sales[[#This Row],[Units Ordered]]/Historical_Sales[[#This Row],[Sessions - Total]])</f>
        <v>1.04</v>
      </c>
    </row>
    <row r="987" spans="1:8" x14ac:dyDescent="0.3">
      <c r="A987" s="2">
        <v>45922</v>
      </c>
      <c r="B987" t="s">
        <v>96</v>
      </c>
      <c r="C987">
        <v>24</v>
      </c>
      <c r="D987">
        <v>32</v>
      </c>
      <c r="E987">
        <v>37</v>
      </c>
      <c r="F987">
        <v>2797.76</v>
      </c>
      <c r="G987">
        <v>13</v>
      </c>
      <c r="H987" s="1">
        <f xml:space="preserve"> IF(Historical_Sales[[#This Row],[Sessions - Total]]=0,0,Historical_Sales[[#This Row],[Units Ordered]]/Historical_Sales[[#This Row],[Sessions - Total]])</f>
        <v>1.5416666666666667</v>
      </c>
    </row>
    <row r="988" spans="1:8" x14ac:dyDescent="0.3">
      <c r="A988" s="2">
        <v>45922</v>
      </c>
      <c r="B988" t="s">
        <v>98</v>
      </c>
      <c r="C988">
        <v>21</v>
      </c>
      <c r="D988">
        <v>26</v>
      </c>
      <c r="E988">
        <v>3</v>
      </c>
      <c r="F988">
        <v>50.97</v>
      </c>
      <c r="G988">
        <v>3</v>
      </c>
      <c r="H988" s="1">
        <f xml:space="preserve"> IF(Historical_Sales[[#This Row],[Sessions - Total]]=0,0,Historical_Sales[[#This Row],[Units Ordered]]/Historical_Sales[[#This Row],[Sessions - Total]])</f>
        <v>0.14285714285714285</v>
      </c>
    </row>
    <row r="989" spans="1:8" x14ac:dyDescent="0.3">
      <c r="A989" s="2">
        <v>45922</v>
      </c>
      <c r="B989" t="s">
        <v>100</v>
      </c>
      <c r="C989">
        <v>11</v>
      </c>
      <c r="D989">
        <v>12</v>
      </c>
      <c r="E989">
        <v>4</v>
      </c>
      <c r="F989">
        <v>51.71</v>
      </c>
      <c r="G989">
        <v>3</v>
      </c>
      <c r="H989" s="1">
        <f xml:space="preserve"> IF(Historical_Sales[[#This Row],[Sessions - Total]]=0,0,Historical_Sales[[#This Row],[Units Ordered]]/Historical_Sales[[#This Row],[Sessions - Total]])</f>
        <v>0.36363636363636365</v>
      </c>
    </row>
    <row r="990" spans="1:8" x14ac:dyDescent="0.3">
      <c r="A990" s="2">
        <v>45922</v>
      </c>
      <c r="B990" t="s">
        <v>102</v>
      </c>
      <c r="C990">
        <v>8</v>
      </c>
      <c r="D990">
        <v>9</v>
      </c>
      <c r="E990">
        <v>4</v>
      </c>
      <c r="F990">
        <v>136.26</v>
      </c>
      <c r="G990">
        <v>2</v>
      </c>
      <c r="H990" s="1">
        <f xml:space="preserve"> IF(Historical_Sales[[#This Row],[Sessions - Total]]=0,0,Historical_Sales[[#This Row],[Units Ordered]]/Historical_Sales[[#This Row],[Sessions - Total]])</f>
        <v>0.5</v>
      </c>
    </row>
    <row r="991" spans="1:8" x14ac:dyDescent="0.3">
      <c r="A991" s="2">
        <v>45922</v>
      </c>
      <c r="B991" t="s">
        <v>104</v>
      </c>
      <c r="C991">
        <v>12</v>
      </c>
      <c r="D991">
        <v>18</v>
      </c>
      <c r="E991">
        <v>4</v>
      </c>
      <c r="F991">
        <v>111.53</v>
      </c>
      <c r="G991">
        <v>2</v>
      </c>
      <c r="H991" s="1">
        <f xml:space="preserve"> IF(Historical_Sales[[#This Row],[Sessions - Total]]=0,0,Historical_Sales[[#This Row],[Units Ordered]]/Historical_Sales[[#This Row],[Sessions - Total]])</f>
        <v>0.33333333333333331</v>
      </c>
    </row>
    <row r="992" spans="1:8" x14ac:dyDescent="0.3">
      <c r="A992" s="2">
        <v>45922</v>
      </c>
      <c r="B992" t="s">
        <v>106</v>
      </c>
      <c r="C992">
        <v>7</v>
      </c>
      <c r="D992">
        <v>7</v>
      </c>
      <c r="E992">
        <v>1</v>
      </c>
      <c r="F992">
        <v>81.94</v>
      </c>
      <c r="G992">
        <v>1</v>
      </c>
      <c r="H992" s="1">
        <f xml:space="preserve"> IF(Historical_Sales[[#This Row],[Sessions - Total]]=0,0,Historical_Sales[[#This Row],[Units Ordered]]/Historical_Sales[[#This Row],[Sessions - Total]])</f>
        <v>0.14285714285714285</v>
      </c>
    </row>
    <row r="993" spans="1:8" x14ac:dyDescent="0.3">
      <c r="A993" s="2">
        <v>45922</v>
      </c>
      <c r="B993" t="s">
        <v>108</v>
      </c>
      <c r="C993">
        <v>13</v>
      </c>
      <c r="D993">
        <v>14</v>
      </c>
      <c r="E993">
        <v>2</v>
      </c>
      <c r="F993">
        <v>179.44</v>
      </c>
      <c r="G993">
        <v>2</v>
      </c>
      <c r="H993" s="1">
        <f xml:space="preserve"> IF(Historical_Sales[[#This Row],[Sessions - Total]]=0,0,Historical_Sales[[#This Row],[Units Ordered]]/Historical_Sales[[#This Row],[Sessions - Total]])</f>
        <v>0.15384615384615385</v>
      </c>
    </row>
    <row r="994" spans="1:8" x14ac:dyDescent="0.3">
      <c r="A994" s="2">
        <v>45922</v>
      </c>
      <c r="B994" t="s">
        <v>110</v>
      </c>
      <c r="C994">
        <v>31</v>
      </c>
      <c r="D994">
        <v>42</v>
      </c>
      <c r="E994">
        <v>1</v>
      </c>
      <c r="F994">
        <v>35.880000000000003</v>
      </c>
      <c r="G994">
        <v>1</v>
      </c>
      <c r="H994" s="1">
        <f xml:space="preserve"> IF(Historical_Sales[[#This Row],[Sessions - Total]]=0,0,Historical_Sales[[#This Row],[Units Ordered]]/Historical_Sales[[#This Row],[Sessions - Total]])</f>
        <v>3.2258064516129031E-2</v>
      </c>
    </row>
    <row r="995" spans="1:8" x14ac:dyDescent="0.3">
      <c r="A995" s="2">
        <v>45922</v>
      </c>
      <c r="B995" t="s">
        <v>112</v>
      </c>
      <c r="C995">
        <v>15</v>
      </c>
      <c r="D995">
        <v>18</v>
      </c>
      <c r="E995">
        <v>2</v>
      </c>
      <c r="F995">
        <v>63.02</v>
      </c>
      <c r="G995">
        <v>2</v>
      </c>
      <c r="H995" s="1">
        <f xml:space="preserve"> IF(Historical_Sales[[#This Row],[Sessions - Total]]=0,0,Historical_Sales[[#This Row],[Units Ordered]]/Historical_Sales[[#This Row],[Sessions - Total]])</f>
        <v>0.13333333333333333</v>
      </c>
    </row>
    <row r="996" spans="1:8" x14ac:dyDescent="0.3">
      <c r="A996" s="2">
        <v>45923</v>
      </c>
      <c r="B996" t="s">
        <v>11</v>
      </c>
      <c r="C996">
        <v>14</v>
      </c>
      <c r="D996">
        <v>21</v>
      </c>
      <c r="E996">
        <v>5</v>
      </c>
      <c r="F996">
        <v>198.98</v>
      </c>
      <c r="G996">
        <v>3</v>
      </c>
      <c r="H996" s="1">
        <f xml:space="preserve"> IF(Historical_Sales[[#This Row],[Sessions - Total]]=0,0,Historical_Sales[[#This Row],[Units Ordered]]/Historical_Sales[[#This Row],[Sessions - Total]])</f>
        <v>0.35714285714285715</v>
      </c>
    </row>
    <row r="997" spans="1:8" x14ac:dyDescent="0.3">
      <c r="A997" s="2">
        <v>45923</v>
      </c>
      <c r="B997" t="s">
        <v>15</v>
      </c>
      <c r="C997">
        <v>16</v>
      </c>
      <c r="D997">
        <v>18</v>
      </c>
      <c r="E997">
        <v>2</v>
      </c>
      <c r="F997">
        <v>82.92</v>
      </c>
      <c r="G997">
        <v>2</v>
      </c>
      <c r="H997" s="1">
        <f xml:space="preserve"> IF(Historical_Sales[[#This Row],[Sessions - Total]]=0,0,Historical_Sales[[#This Row],[Units Ordered]]/Historical_Sales[[#This Row],[Sessions - Total]])</f>
        <v>0.125</v>
      </c>
    </row>
    <row r="998" spans="1:8" x14ac:dyDescent="0.3">
      <c r="A998" s="2">
        <v>45923</v>
      </c>
      <c r="B998" t="s">
        <v>19</v>
      </c>
      <c r="C998">
        <v>8</v>
      </c>
      <c r="D998">
        <v>11</v>
      </c>
      <c r="E998">
        <v>11</v>
      </c>
      <c r="F998">
        <v>322.76</v>
      </c>
      <c r="G998">
        <v>3</v>
      </c>
      <c r="H998" s="1">
        <f xml:space="preserve"> IF(Historical_Sales[[#This Row],[Sessions - Total]]=0,0,Historical_Sales[[#This Row],[Units Ordered]]/Historical_Sales[[#This Row],[Sessions - Total]])</f>
        <v>1.375</v>
      </c>
    </row>
    <row r="999" spans="1:8" x14ac:dyDescent="0.3">
      <c r="A999" s="2">
        <v>45923</v>
      </c>
      <c r="B999" t="s">
        <v>26</v>
      </c>
      <c r="C999">
        <v>28</v>
      </c>
      <c r="D999">
        <v>41</v>
      </c>
      <c r="E999">
        <v>6</v>
      </c>
      <c r="F999">
        <v>230.65</v>
      </c>
      <c r="G999">
        <v>6</v>
      </c>
      <c r="H999" s="1">
        <f xml:space="preserve"> IF(Historical_Sales[[#This Row],[Sessions - Total]]=0,0,Historical_Sales[[#This Row],[Units Ordered]]/Historical_Sales[[#This Row],[Sessions - Total]])</f>
        <v>0.21428571428571427</v>
      </c>
    </row>
    <row r="1000" spans="1:8" x14ac:dyDescent="0.3">
      <c r="A1000" s="2">
        <v>45923</v>
      </c>
      <c r="B1000" t="s">
        <v>28</v>
      </c>
      <c r="C1000">
        <v>6</v>
      </c>
      <c r="D1000">
        <v>9</v>
      </c>
      <c r="E1000">
        <v>1</v>
      </c>
      <c r="F1000">
        <v>31.05</v>
      </c>
      <c r="G1000">
        <v>1</v>
      </c>
      <c r="H1000" s="1">
        <f xml:space="preserve"> IF(Historical_Sales[[#This Row],[Sessions - Total]]=0,0,Historical_Sales[[#This Row],[Units Ordered]]/Historical_Sales[[#This Row],[Sessions - Total]])</f>
        <v>0.16666666666666666</v>
      </c>
    </row>
    <row r="1001" spans="1:8" x14ac:dyDescent="0.3">
      <c r="A1001" s="2">
        <v>45923</v>
      </c>
      <c r="B1001" t="s">
        <v>30</v>
      </c>
      <c r="C1001">
        <v>10</v>
      </c>
      <c r="D1001">
        <v>11</v>
      </c>
      <c r="E1001">
        <v>3</v>
      </c>
      <c r="F1001">
        <v>49.34</v>
      </c>
      <c r="G1001">
        <v>3</v>
      </c>
      <c r="H1001" s="1">
        <f xml:space="preserve"> IF(Historical_Sales[[#This Row],[Sessions - Total]]=0,0,Historical_Sales[[#This Row],[Units Ordered]]/Historical_Sales[[#This Row],[Sessions - Total]])</f>
        <v>0.3</v>
      </c>
    </row>
    <row r="1002" spans="1:8" x14ac:dyDescent="0.3">
      <c r="A1002" s="2">
        <v>45923</v>
      </c>
      <c r="B1002" t="s">
        <v>32</v>
      </c>
      <c r="C1002">
        <v>17</v>
      </c>
      <c r="D1002">
        <v>21</v>
      </c>
      <c r="E1002">
        <v>1</v>
      </c>
      <c r="F1002">
        <v>24.83</v>
      </c>
      <c r="G1002">
        <v>1</v>
      </c>
      <c r="H1002" s="1">
        <f xml:space="preserve"> IF(Historical_Sales[[#This Row],[Sessions - Total]]=0,0,Historical_Sales[[#This Row],[Units Ordered]]/Historical_Sales[[#This Row],[Sessions - Total]])</f>
        <v>5.8823529411764705E-2</v>
      </c>
    </row>
    <row r="1003" spans="1:8" x14ac:dyDescent="0.3">
      <c r="A1003" s="2">
        <v>45923</v>
      </c>
      <c r="B1003" t="s">
        <v>34</v>
      </c>
      <c r="C1003">
        <v>14</v>
      </c>
      <c r="D1003">
        <v>15</v>
      </c>
      <c r="E1003">
        <v>1</v>
      </c>
      <c r="F1003">
        <v>20.149999999999999</v>
      </c>
      <c r="G1003">
        <v>1</v>
      </c>
      <c r="H1003" s="1">
        <f xml:space="preserve"> IF(Historical_Sales[[#This Row],[Sessions - Total]]=0,0,Historical_Sales[[#This Row],[Units Ordered]]/Historical_Sales[[#This Row],[Sessions - Total]])</f>
        <v>7.1428571428571425E-2</v>
      </c>
    </row>
    <row r="1004" spans="1:8" x14ac:dyDescent="0.3">
      <c r="A1004" s="2">
        <v>45923</v>
      </c>
      <c r="B1004" t="s">
        <v>36</v>
      </c>
      <c r="C1004">
        <v>24</v>
      </c>
      <c r="D1004">
        <v>33</v>
      </c>
      <c r="E1004">
        <v>2</v>
      </c>
      <c r="F1004">
        <v>51.13</v>
      </c>
      <c r="G1004">
        <v>2</v>
      </c>
      <c r="H1004" s="1">
        <f xml:space="preserve"> IF(Historical_Sales[[#This Row],[Sessions - Total]]=0,0,Historical_Sales[[#This Row],[Units Ordered]]/Historical_Sales[[#This Row],[Sessions - Total]])</f>
        <v>8.3333333333333329E-2</v>
      </c>
    </row>
    <row r="1005" spans="1:8" x14ac:dyDescent="0.3">
      <c r="A1005" s="2">
        <v>45923</v>
      </c>
      <c r="B1005" t="s">
        <v>38</v>
      </c>
      <c r="C1005">
        <v>20</v>
      </c>
      <c r="D1005">
        <v>25</v>
      </c>
      <c r="E1005">
        <v>3</v>
      </c>
      <c r="F1005">
        <v>67.55</v>
      </c>
      <c r="G1005">
        <v>3</v>
      </c>
      <c r="H1005" s="1">
        <f xml:space="preserve"> IF(Historical_Sales[[#This Row],[Sessions - Total]]=0,0,Historical_Sales[[#This Row],[Units Ordered]]/Historical_Sales[[#This Row],[Sessions - Total]])</f>
        <v>0.15</v>
      </c>
    </row>
    <row r="1006" spans="1:8" x14ac:dyDescent="0.3">
      <c r="A1006" s="2">
        <v>45923</v>
      </c>
      <c r="B1006" t="s">
        <v>40</v>
      </c>
      <c r="C1006">
        <v>28</v>
      </c>
      <c r="D1006">
        <v>47</v>
      </c>
      <c r="E1006">
        <v>21</v>
      </c>
      <c r="F1006">
        <v>606.58000000000004</v>
      </c>
      <c r="G1006">
        <v>11</v>
      </c>
      <c r="H1006" s="1">
        <f xml:space="preserve"> IF(Historical_Sales[[#This Row],[Sessions - Total]]=0,0,Historical_Sales[[#This Row],[Units Ordered]]/Historical_Sales[[#This Row],[Sessions - Total]])</f>
        <v>0.75</v>
      </c>
    </row>
    <row r="1007" spans="1:8" x14ac:dyDescent="0.3">
      <c r="A1007" s="2">
        <v>45923</v>
      </c>
      <c r="B1007" t="s">
        <v>42</v>
      </c>
      <c r="C1007">
        <v>98</v>
      </c>
      <c r="D1007">
        <v>123</v>
      </c>
      <c r="E1007">
        <v>24</v>
      </c>
      <c r="F1007">
        <v>572.17999999999995</v>
      </c>
      <c r="G1007">
        <v>23</v>
      </c>
      <c r="H1007" s="1">
        <f xml:space="preserve"> IF(Historical_Sales[[#This Row],[Sessions - Total]]=0,0,Historical_Sales[[#This Row],[Units Ordered]]/Historical_Sales[[#This Row],[Sessions - Total]])</f>
        <v>0.24489795918367346</v>
      </c>
    </row>
    <row r="1008" spans="1:8" x14ac:dyDescent="0.3">
      <c r="A1008" s="2">
        <v>45923</v>
      </c>
      <c r="B1008" t="s">
        <v>44</v>
      </c>
      <c r="C1008">
        <v>31</v>
      </c>
      <c r="D1008">
        <v>50</v>
      </c>
      <c r="E1008">
        <v>8</v>
      </c>
      <c r="F1008">
        <v>176.13</v>
      </c>
      <c r="G1008">
        <v>8</v>
      </c>
      <c r="H1008" s="1">
        <f xml:space="preserve"> IF(Historical_Sales[[#This Row],[Sessions - Total]]=0,0,Historical_Sales[[#This Row],[Units Ordered]]/Historical_Sales[[#This Row],[Sessions - Total]])</f>
        <v>0.25806451612903225</v>
      </c>
    </row>
    <row r="1009" spans="1:8" x14ac:dyDescent="0.3">
      <c r="A1009" s="2">
        <v>45923</v>
      </c>
      <c r="B1009" t="s">
        <v>46</v>
      </c>
      <c r="C1009">
        <v>19</v>
      </c>
      <c r="D1009">
        <v>24</v>
      </c>
      <c r="E1009">
        <v>2</v>
      </c>
      <c r="F1009">
        <v>67.989999999999995</v>
      </c>
      <c r="G1009">
        <v>2</v>
      </c>
      <c r="H1009" s="1">
        <f xml:space="preserve"> IF(Historical_Sales[[#This Row],[Sessions - Total]]=0,0,Historical_Sales[[#This Row],[Units Ordered]]/Historical_Sales[[#This Row],[Sessions - Total]])</f>
        <v>0.10526315789473684</v>
      </c>
    </row>
    <row r="1010" spans="1:8" x14ac:dyDescent="0.3">
      <c r="A1010" s="2">
        <v>45923</v>
      </c>
      <c r="B1010" t="s">
        <v>48</v>
      </c>
      <c r="C1010">
        <v>28</v>
      </c>
      <c r="D1010">
        <v>38</v>
      </c>
      <c r="E1010">
        <v>5</v>
      </c>
      <c r="F1010">
        <v>135.44999999999999</v>
      </c>
      <c r="G1010">
        <v>3</v>
      </c>
      <c r="H1010" s="1">
        <f xml:space="preserve"> IF(Historical_Sales[[#This Row],[Sessions - Total]]=0,0,Historical_Sales[[#This Row],[Units Ordered]]/Historical_Sales[[#This Row],[Sessions - Total]])</f>
        <v>0.17857142857142858</v>
      </c>
    </row>
    <row r="1011" spans="1:8" x14ac:dyDescent="0.3">
      <c r="A1011" s="2">
        <v>45923</v>
      </c>
      <c r="B1011" t="s">
        <v>50</v>
      </c>
      <c r="C1011">
        <v>73</v>
      </c>
      <c r="D1011">
        <v>98</v>
      </c>
      <c r="E1011">
        <v>16</v>
      </c>
      <c r="F1011">
        <v>672.17</v>
      </c>
      <c r="G1011">
        <v>15</v>
      </c>
      <c r="H1011" s="1">
        <f xml:space="preserve"> IF(Historical_Sales[[#This Row],[Sessions - Total]]=0,0,Historical_Sales[[#This Row],[Units Ordered]]/Historical_Sales[[#This Row],[Sessions - Total]])</f>
        <v>0.21917808219178081</v>
      </c>
    </row>
    <row r="1012" spans="1:8" x14ac:dyDescent="0.3">
      <c r="A1012" s="2">
        <v>45923</v>
      </c>
      <c r="B1012" t="s">
        <v>52</v>
      </c>
      <c r="C1012">
        <v>143</v>
      </c>
      <c r="D1012">
        <v>183</v>
      </c>
      <c r="E1012">
        <v>13</v>
      </c>
      <c r="F1012">
        <v>174.07</v>
      </c>
      <c r="G1012">
        <v>13</v>
      </c>
      <c r="H1012" s="1">
        <f xml:space="preserve"> IF(Historical_Sales[[#This Row],[Sessions - Total]]=0,0,Historical_Sales[[#This Row],[Units Ordered]]/Historical_Sales[[#This Row],[Sessions - Total]])</f>
        <v>9.0909090909090912E-2</v>
      </c>
    </row>
    <row r="1013" spans="1:8" x14ac:dyDescent="0.3">
      <c r="A1013" s="2">
        <v>45923</v>
      </c>
      <c r="B1013" t="s">
        <v>54</v>
      </c>
      <c r="C1013">
        <v>36</v>
      </c>
      <c r="D1013">
        <v>56</v>
      </c>
      <c r="E1013">
        <v>2</v>
      </c>
      <c r="F1013">
        <v>56.88</v>
      </c>
      <c r="G1013">
        <v>2</v>
      </c>
      <c r="H1013" s="1">
        <f xml:space="preserve"> IF(Historical_Sales[[#This Row],[Sessions - Total]]=0,0,Historical_Sales[[#This Row],[Units Ordered]]/Historical_Sales[[#This Row],[Sessions - Total]])</f>
        <v>5.5555555555555552E-2</v>
      </c>
    </row>
    <row r="1014" spans="1:8" x14ac:dyDescent="0.3">
      <c r="A1014" s="2">
        <v>45923</v>
      </c>
      <c r="B1014" t="s">
        <v>56</v>
      </c>
      <c r="C1014">
        <v>38</v>
      </c>
      <c r="D1014">
        <v>49</v>
      </c>
      <c r="E1014">
        <v>13</v>
      </c>
      <c r="F1014">
        <v>269.17</v>
      </c>
      <c r="G1014">
        <v>11</v>
      </c>
      <c r="H1014" s="1">
        <f xml:space="preserve"> IF(Historical_Sales[[#This Row],[Sessions - Total]]=0,0,Historical_Sales[[#This Row],[Units Ordered]]/Historical_Sales[[#This Row],[Sessions - Total]])</f>
        <v>0.34210526315789475</v>
      </c>
    </row>
    <row r="1015" spans="1:8" x14ac:dyDescent="0.3">
      <c r="A1015" s="2">
        <v>45923</v>
      </c>
      <c r="B1015" t="s">
        <v>58</v>
      </c>
      <c r="C1015">
        <v>20</v>
      </c>
      <c r="D1015">
        <v>24</v>
      </c>
      <c r="E1015">
        <v>3</v>
      </c>
      <c r="F1015">
        <v>41.51</v>
      </c>
      <c r="G1015">
        <v>3</v>
      </c>
      <c r="H1015" s="1">
        <f xml:space="preserve"> IF(Historical_Sales[[#This Row],[Sessions - Total]]=0,0,Historical_Sales[[#This Row],[Units Ordered]]/Historical_Sales[[#This Row],[Sessions - Total]])</f>
        <v>0.15</v>
      </c>
    </row>
    <row r="1016" spans="1:8" x14ac:dyDescent="0.3">
      <c r="A1016" s="2">
        <v>45923</v>
      </c>
      <c r="B1016" t="s">
        <v>60</v>
      </c>
      <c r="C1016">
        <v>68</v>
      </c>
      <c r="D1016">
        <v>83</v>
      </c>
      <c r="E1016">
        <v>3</v>
      </c>
      <c r="F1016">
        <v>71.59</v>
      </c>
      <c r="G1016">
        <v>3</v>
      </c>
      <c r="H1016" s="1">
        <f xml:space="preserve"> IF(Historical_Sales[[#This Row],[Sessions - Total]]=0,0,Historical_Sales[[#This Row],[Units Ordered]]/Historical_Sales[[#This Row],[Sessions - Total]])</f>
        <v>4.4117647058823532E-2</v>
      </c>
    </row>
    <row r="1017" spans="1:8" x14ac:dyDescent="0.3">
      <c r="A1017" s="2">
        <v>45923</v>
      </c>
      <c r="B1017" t="s">
        <v>62</v>
      </c>
      <c r="C1017">
        <v>54</v>
      </c>
      <c r="D1017">
        <v>79</v>
      </c>
      <c r="E1017">
        <v>15</v>
      </c>
      <c r="F1017">
        <v>583.64</v>
      </c>
      <c r="G1017">
        <v>11</v>
      </c>
      <c r="H1017" s="1">
        <f xml:space="preserve"> IF(Historical_Sales[[#This Row],[Sessions - Total]]=0,0,Historical_Sales[[#This Row],[Units Ordered]]/Historical_Sales[[#This Row],[Sessions - Total]])</f>
        <v>0.27777777777777779</v>
      </c>
    </row>
    <row r="1018" spans="1:8" x14ac:dyDescent="0.3">
      <c r="A1018" s="2">
        <v>45923</v>
      </c>
      <c r="B1018" t="s">
        <v>64</v>
      </c>
      <c r="C1018">
        <v>33</v>
      </c>
      <c r="D1018">
        <v>59</v>
      </c>
      <c r="E1018">
        <v>21</v>
      </c>
      <c r="F1018">
        <v>678.67</v>
      </c>
      <c r="G1018">
        <v>10</v>
      </c>
      <c r="H1018" s="1">
        <f xml:space="preserve"> IF(Historical_Sales[[#This Row],[Sessions - Total]]=0,0,Historical_Sales[[#This Row],[Units Ordered]]/Historical_Sales[[#This Row],[Sessions - Total]])</f>
        <v>0.63636363636363635</v>
      </c>
    </row>
    <row r="1019" spans="1:8" x14ac:dyDescent="0.3">
      <c r="A1019" s="2">
        <v>45923</v>
      </c>
      <c r="B1019" t="s">
        <v>66</v>
      </c>
      <c r="C1019">
        <v>33</v>
      </c>
      <c r="D1019">
        <v>47</v>
      </c>
      <c r="E1019">
        <v>19</v>
      </c>
      <c r="F1019">
        <v>571.41</v>
      </c>
      <c r="G1019">
        <v>10</v>
      </c>
      <c r="H1019" s="1">
        <f xml:space="preserve"> IF(Historical_Sales[[#This Row],[Sessions - Total]]=0,0,Historical_Sales[[#This Row],[Units Ordered]]/Historical_Sales[[#This Row],[Sessions - Total]])</f>
        <v>0.5757575757575758</v>
      </c>
    </row>
    <row r="1020" spans="1:8" x14ac:dyDescent="0.3">
      <c r="A1020" s="2">
        <v>45923</v>
      </c>
      <c r="B1020" t="s">
        <v>68</v>
      </c>
      <c r="C1020">
        <v>43</v>
      </c>
      <c r="D1020">
        <v>64</v>
      </c>
      <c r="E1020">
        <v>55</v>
      </c>
      <c r="F1020">
        <v>1423.6</v>
      </c>
      <c r="G1020">
        <v>29</v>
      </c>
      <c r="H1020" s="1">
        <f xml:space="preserve"> IF(Historical_Sales[[#This Row],[Sessions - Total]]=0,0,Historical_Sales[[#This Row],[Units Ordered]]/Historical_Sales[[#This Row],[Sessions - Total]])</f>
        <v>1.2790697674418605</v>
      </c>
    </row>
    <row r="1021" spans="1:8" x14ac:dyDescent="0.3">
      <c r="A1021" s="2">
        <v>45923</v>
      </c>
      <c r="B1021" t="s">
        <v>70</v>
      </c>
      <c r="C1021">
        <v>52</v>
      </c>
      <c r="D1021">
        <v>65</v>
      </c>
      <c r="E1021">
        <v>17</v>
      </c>
      <c r="F1021">
        <v>401.07</v>
      </c>
      <c r="G1021">
        <v>14</v>
      </c>
      <c r="H1021" s="1">
        <f xml:space="preserve"> IF(Historical_Sales[[#This Row],[Sessions - Total]]=0,0,Historical_Sales[[#This Row],[Units Ordered]]/Historical_Sales[[#This Row],[Sessions - Total]])</f>
        <v>0.32692307692307693</v>
      </c>
    </row>
    <row r="1022" spans="1:8" x14ac:dyDescent="0.3">
      <c r="A1022" s="2">
        <v>45923</v>
      </c>
      <c r="B1022" t="s">
        <v>72</v>
      </c>
      <c r="C1022">
        <v>37</v>
      </c>
      <c r="D1022">
        <v>44</v>
      </c>
      <c r="E1022">
        <v>6</v>
      </c>
      <c r="F1022">
        <v>221.54</v>
      </c>
      <c r="G1022">
        <v>5</v>
      </c>
      <c r="H1022" s="1">
        <f xml:space="preserve"> IF(Historical_Sales[[#This Row],[Sessions - Total]]=0,0,Historical_Sales[[#This Row],[Units Ordered]]/Historical_Sales[[#This Row],[Sessions - Total]])</f>
        <v>0.16216216216216217</v>
      </c>
    </row>
    <row r="1023" spans="1:8" x14ac:dyDescent="0.3">
      <c r="A1023" s="2">
        <v>45923</v>
      </c>
      <c r="B1023" t="s">
        <v>74</v>
      </c>
      <c r="C1023">
        <v>19</v>
      </c>
      <c r="D1023">
        <v>30</v>
      </c>
      <c r="E1023">
        <v>5</v>
      </c>
      <c r="F1023">
        <v>161.31</v>
      </c>
      <c r="G1023">
        <v>2</v>
      </c>
      <c r="H1023" s="1">
        <f xml:space="preserve"> IF(Historical_Sales[[#This Row],[Sessions - Total]]=0,0,Historical_Sales[[#This Row],[Units Ordered]]/Historical_Sales[[#This Row],[Sessions - Total]])</f>
        <v>0.26315789473684209</v>
      </c>
    </row>
    <row r="1024" spans="1:8" x14ac:dyDescent="0.3">
      <c r="A1024" s="2">
        <v>45923</v>
      </c>
      <c r="B1024" t="s">
        <v>76</v>
      </c>
      <c r="C1024">
        <v>14</v>
      </c>
      <c r="D1024">
        <v>15</v>
      </c>
      <c r="E1024">
        <v>4</v>
      </c>
      <c r="F1024">
        <v>125.1</v>
      </c>
      <c r="G1024">
        <v>4</v>
      </c>
      <c r="H1024" s="1">
        <f xml:space="preserve"> IF(Historical_Sales[[#This Row],[Sessions - Total]]=0,0,Historical_Sales[[#This Row],[Units Ordered]]/Historical_Sales[[#This Row],[Sessions - Total]])</f>
        <v>0.2857142857142857</v>
      </c>
    </row>
    <row r="1025" spans="1:8" x14ac:dyDescent="0.3">
      <c r="A1025" s="2">
        <v>45923</v>
      </c>
      <c r="B1025" t="s">
        <v>80</v>
      </c>
      <c r="C1025">
        <v>20</v>
      </c>
      <c r="D1025">
        <v>27</v>
      </c>
      <c r="E1025">
        <v>34</v>
      </c>
      <c r="F1025">
        <v>1167.68</v>
      </c>
      <c r="G1025">
        <v>10</v>
      </c>
      <c r="H1025" s="1">
        <f xml:space="preserve"> IF(Historical_Sales[[#This Row],[Sessions - Total]]=0,0,Historical_Sales[[#This Row],[Units Ordered]]/Historical_Sales[[#This Row],[Sessions - Total]])</f>
        <v>1.7</v>
      </c>
    </row>
    <row r="1026" spans="1:8" x14ac:dyDescent="0.3">
      <c r="A1026" s="2">
        <v>45923</v>
      </c>
      <c r="B1026" t="s">
        <v>82</v>
      </c>
      <c r="C1026">
        <v>15</v>
      </c>
      <c r="D1026">
        <v>16</v>
      </c>
      <c r="E1026">
        <v>10</v>
      </c>
      <c r="F1026">
        <v>335.68</v>
      </c>
      <c r="G1026">
        <v>4</v>
      </c>
      <c r="H1026" s="1">
        <f xml:space="preserve"> IF(Historical_Sales[[#This Row],[Sessions - Total]]=0,0,Historical_Sales[[#This Row],[Units Ordered]]/Historical_Sales[[#This Row],[Sessions - Total]])</f>
        <v>0.66666666666666663</v>
      </c>
    </row>
    <row r="1027" spans="1:8" x14ac:dyDescent="0.3">
      <c r="A1027" s="2">
        <v>45923</v>
      </c>
      <c r="B1027" t="s">
        <v>84</v>
      </c>
      <c r="C1027">
        <v>100</v>
      </c>
      <c r="D1027">
        <v>145</v>
      </c>
      <c r="E1027">
        <v>22</v>
      </c>
      <c r="F1027">
        <v>714.48</v>
      </c>
      <c r="G1027">
        <v>18</v>
      </c>
      <c r="H1027" s="1">
        <f xml:space="preserve"> IF(Historical_Sales[[#This Row],[Sessions - Total]]=0,0,Historical_Sales[[#This Row],[Units Ordered]]/Historical_Sales[[#This Row],[Sessions - Total]])</f>
        <v>0.22</v>
      </c>
    </row>
    <row r="1028" spans="1:8" x14ac:dyDescent="0.3">
      <c r="A1028" s="2">
        <v>45923</v>
      </c>
      <c r="B1028" t="s">
        <v>86</v>
      </c>
      <c r="C1028">
        <v>6</v>
      </c>
      <c r="D1028">
        <v>6</v>
      </c>
      <c r="E1028">
        <v>2</v>
      </c>
      <c r="F1028">
        <v>65.5</v>
      </c>
      <c r="G1028">
        <v>1</v>
      </c>
      <c r="H1028" s="1">
        <f xml:space="preserve"> IF(Historical_Sales[[#This Row],[Sessions - Total]]=0,0,Historical_Sales[[#This Row],[Units Ordered]]/Historical_Sales[[#This Row],[Sessions - Total]])</f>
        <v>0.33333333333333331</v>
      </c>
    </row>
    <row r="1029" spans="1:8" x14ac:dyDescent="0.3">
      <c r="A1029" s="2">
        <v>45923</v>
      </c>
      <c r="B1029" t="s">
        <v>88</v>
      </c>
      <c r="C1029">
        <v>51</v>
      </c>
      <c r="D1029">
        <v>74</v>
      </c>
      <c r="E1029">
        <v>33</v>
      </c>
      <c r="F1029">
        <v>1029.0899999999999</v>
      </c>
      <c r="G1029">
        <v>15</v>
      </c>
      <c r="H1029" s="1">
        <f xml:space="preserve"> IF(Historical_Sales[[#This Row],[Sessions - Total]]=0,0,Historical_Sales[[#This Row],[Units Ordered]]/Historical_Sales[[#This Row],[Sessions - Total]])</f>
        <v>0.6470588235294118</v>
      </c>
    </row>
    <row r="1030" spans="1:8" x14ac:dyDescent="0.3">
      <c r="A1030" s="2">
        <v>45923</v>
      </c>
      <c r="B1030" t="s">
        <v>90</v>
      </c>
      <c r="C1030">
        <v>12</v>
      </c>
      <c r="D1030">
        <v>14</v>
      </c>
      <c r="E1030">
        <v>6</v>
      </c>
      <c r="F1030">
        <v>151.47999999999999</v>
      </c>
      <c r="G1030">
        <v>2</v>
      </c>
      <c r="H1030" s="1">
        <f xml:space="preserve"> IF(Historical_Sales[[#This Row],[Sessions - Total]]=0,0,Historical_Sales[[#This Row],[Units Ordered]]/Historical_Sales[[#This Row],[Sessions - Total]])</f>
        <v>0.5</v>
      </c>
    </row>
    <row r="1031" spans="1:8" x14ac:dyDescent="0.3">
      <c r="A1031" s="2">
        <v>45923</v>
      </c>
      <c r="B1031" t="s">
        <v>92</v>
      </c>
      <c r="C1031">
        <v>13</v>
      </c>
      <c r="D1031">
        <v>18</v>
      </c>
      <c r="E1031">
        <v>10</v>
      </c>
      <c r="F1031">
        <v>267.73</v>
      </c>
      <c r="G1031">
        <v>8</v>
      </c>
      <c r="H1031" s="1">
        <f xml:space="preserve"> IF(Historical_Sales[[#This Row],[Sessions - Total]]=0,0,Historical_Sales[[#This Row],[Units Ordered]]/Historical_Sales[[#This Row],[Sessions - Total]])</f>
        <v>0.76923076923076927</v>
      </c>
    </row>
    <row r="1032" spans="1:8" x14ac:dyDescent="0.3">
      <c r="A1032" s="2">
        <v>45923</v>
      </c>
      <c r="B1032" t="s">
        <v>94</v>
      </c>
      <c r="C1032">
        <v>30</v>
      </c>
      <c r="D1032">
        <v>35</v>
      </c>
      <c r="E1032">
        <v>6</v>
      </c>
      <c r="F1032">
        <v>446.06</v>
      </c>
      <c r="G1032">
        <v>5</v>
      </c>
      <c r="H1032" s="1">
        <f xml:space="preserve"> IF(Historical_Sales[[#This Row],[Sessions - Total]]=0,0,Historical_Sales[[#This Row],[Units Ordered]]/Historical_Sales[[#This Row],[Sessions - Total]])</f>
        <v>0.2</v>
      </c>
    </row>
    <row r="1033" spans="1:8" x14ac:dyDescent="0.3">
      <c r="A1033" s="2">
        <v>45923</v>
      </c>
      <c r="B1033" t="s">
        <v>96</v>
      </c>
      <c r="C1033">
        <v>34</v>
      </c>
      <c r="D1033">
        <v>43</v>
      </c>
      <c r="E1033">
        <v>23</v>
      </c>
      <c r="F1033">
        <v>1666.04</v>
      </c>
      <c r="G1033">
        <v>12</v>
      </c>
      <c r="H1033" s="1">
        <f xml:space="preserve"> IF(Historical_Sales[[#This Row],[Sessions - Total]]=0,0,Historical_Sales[[#This Row],[Units Ordered]]/Historical_Sales[[#This Row],[Sessions - Total]])</f>
        <v>0.67647058823529416</v>
      </c>
    </row>
    <row r="1034" spans="1:8" x14ac:dyDescent="0.3">
      <c r="A1034" s="2">
        <v>45923</v>
      </c>
      <c r="B1034" t="s">
        <v>100</v>
      </c>
      <c r="C1034">
        <v>16</v>
      </c>
      <c r="D1034">
        <v>17</v>
      </c>
      <c r="E1034">
        <v>2</v>
      </c>
      <c r="F1034">
        <v>25.98</v>
      </c>
      <c r="G1034">
        <v>2</v>
      </c>
      <c r="H1034" s="1">
        <f xml:space="preserve"> IF(Historical_Sales[[#This Row],[Sessions - Total]]=0,0,Historical_Sales[[#This Row],[Units Ordered]]/Historical_Sales[[#This Row],[Sessions - Total]])</f>
        <v>0.125</v>
      </c>
    </row>
    <row r="1035" spans="1:8" x14ac:dyDescent="0.3">
      <c r="A1035" s="2">
        <v>45923</v>
      </c>
      <c r="B1035" t="s">
        <v>102</v>
      </c>
      <c r="C1035">
        <v>18</v>
      </c>
      <c r="D1035">
        <v>21</v>
      </c>
      <c r="E1035">
        <v>4</v>
      </c>
      <c r="F1035">
        <v>133.61000000000001</v>
      </c>
      <c r="G1035">
        <v>3</v>
      </c>
      <c r="H1035" s="1">
        <f xml:space="preserve"> IF(Historical_Sales[[#This Row],[Sessions - Total]]=0,0,Historical_Sales[[#This Row],[Units Ordered]]/Historical_Sales[[#This Row],[Sessions - Total]])</f>
        <v>0.22222222222222221</v>
      </c>
    </row>
    <row r="1036" spans="1:8" x14ac:dyDescent="0.3">
      <c r="A1036" s="2">
        <v>45923</v>
      </c>
      <c r="B1036" t="s">
        <v>104</v>
      </c>
      <c r="C1036">
        <v>5</v>
      </c>
      <c r="D1036">
        <v>6</v>
      </c>
      <c r="E1036">
        <v>1</v>
      </c>
      <c r="F1036">
        <v>26.38</v>
      </c>
      <c r="G1036">
        <v>1</v>
      </c>
      <c r="H1036" s="1">
        <f xml:space="preserve"> IF(Historical_Sales[[#This Row],[Sessions - Total]]=0,0,Historical_Sales[[#This Row],[Units Ordered]]/Historical_Sales[[#This Row],[Sessions - Total]])</f>
        <v>0.2</v>
      </c>
    </row>
    <row r="1037" spans="1:8" x14ac:dyDescent="0.3">
      <c r="A1037" s="2">
        <v>45923</v>
      </c>
      <c r="B1037" t="s">
        <v>106</v>
      </c>
      <c r="C1037">
        <v>7</v>
      </c>
      <c r="D1037">
        <v>7</v>
      </c>
      <c r="E1037">
        <v>3</v>
      </c>
      <c r="F1037">
        <v>276.79000000000002</v>
      </c>
      <c r="G1037">
        <v>2</v>
      </c>
      <c r="H1037" s="1">
        <f xml:space="preserve"> IF(Historical_Sales[[#This Row],[Sessions - Total]]=0,0,Historical_Sales[[#This Row],[Units Ordered]]/Historical_Sales[[#This Row],[Sessions - Total]])</f>
        <v>0.42857142857142855</v>
      </c>
    </row>
    <row r="1038" spans="1:8" x14ac:dyDescent="0.3">
      <c r="A1038" s="2">
        <v>45923</v>
      </c>
      <c r="B1038" t="s">
        <v>108</v>
      </c>
      <c r="C1038">
        <v>20</v>
      </c>
      <c r="D1038">
        <v>26</v>
      </c>
      <c r="E1038">
        <v>10</v>
      </c>
      <c r="F1038">
        <v>906.06</v>
      </c>
      <c r="G1038">
        <v>8</v>
      </c>
      <c r="H1038" s="1">
        <f xml:space="preserve"> IF(Historical_Sales[[#This Row],[Sessions - Total]]=0,0,Historical_Sales[[#This Row],[Units Ordered]]/Historical_Sales[[#This Row],[Sessions - Total]])</f>
        <v>0.5</v>
      </c>
    </row>
    <row r="1039" spans="1:8" x14ac:dyDescent="0.3">
      <c r="A1039" s="2">
        <v>45923</v>
      </c>
      <c r="B1039" t="s">
        <v>110</v>
      </c>
      <c r="C1039">
        <v>11</v>
      </c>
      <c r="D1039">
        <v>22</v>
      </c>
      <c r="E1039">
        <v>1</v>
      </c>
      <c r="F1039">
        <v>38.630000000000003</v>
      </c>
      <c r="G1039">
        <v>1</v>
      </c>
      <c r="H1039" s="1">
        <f xml:space="preserve"> IF(Historical_Sales[[#This Row],[Sessions - Total]]=0,0,Historical_Sales[[#This Row],[Units Ordered]]/Historical_Sales[[#This Row],[Sessions - Total]])</f>
        <v>9.0909090909090912E-2</v>
      </c>
    </row>
    <row r="1040" spans="1:8" x14ac:dyDescent="0.3">
      <c r="A1040" s="2">
        <v>45923</v>
      </c>
      <c r="B1040" t="s">
        <v>112</v>
      </c>
      <c r="C1040">
        <v>16</v>
      </c>
      <c r="D1040">
        <v>21</v>
      </c>
      <c r="E1040">
        <v>7</v>
      </c>
      <c r="F1040">
        <v>223.67</v>
      </c>
      <c r="G1040">
        <v>6</v>
      </c>
      <c r="H1040" s="1">
        <f xml:space="preserve"> IF(Historical_Sales[[#This Row],[Sessions - Total]]=0,0,Historical_Sales[[#This Row],[Units Ordered]]/Historical_Sales[[#This Row],[Sessions - Total]])</f>
        <v>0.4375</v>
      </c>
    </row>
    <row r="1041" spans="1:8" x14ac:dyDescent="0.3">
      <c r="A1041" s="2">
        <v>45924</v>
      </c>
      <c r="B1041" t="s">
        <v>11</v>
      </c>
      <c r="C1041">
        <v>22</v>
      </c>
      <c r="D1041">
        <v>30</v>
      </c>
      <c r="E1041">
        <v>11</v>
      </c>
      <c r="F1041">
        <v>466.58</v>
      </c>
      <c r="G1041">
        <v>7</v>
      </c>
      <c r="H1041" s="1">
        <f xml:space="preserve"> IF(Historical_Sales[[#This Row],[Sessions - Total]]=0,0,Historical_Sales[[#This Row],[Units Ordered]]/Historical_Sales[[#This Row],[Sessions - Total]])</f>
        <v>0.5</v>
      </c>
    </row>
    <row r="1042" spans="1:8" x14ac:dyDescent="0.3">
      <c r="A1042" s="2">
        <v>45924</v>
      </c>
      <c r="B1042" t="s">
        <v>15</v>
      </c>
      <c r="C1042">
        <v>17</v>
      </c>
      <c r="D1042">
        <v>23</v>
      </c>
      <c r="E1042">
        <v>7</v>
      </c>
      <c r="F1042">
        <v>251.49</v>
      </c>
      <c r="G1042">
        <v>6</v>
      </c>
      <c r="H1042" s="1">
        <f xml:space="preserve"> IF(Historical_Sales[[#This Row],[Sessions - Total]]=0,0,Historical_Sales[[#This Row],[Units Ordered]]/Historical_Sales[[#This Row],[Sessions - Total]])</f>
        <v>0.41176470588235292</v>
      </c>
    </row>
    <row r="1043" spans="1:8" x14ac:dyDescent="0.3">
      <c r="A1043" s="2">
        <v>45924</v>
      </c>
      <c r="B1043" t="s">
        <v>17</v>
      </c>
      <c r="C1043">
        <v>13</v>
      </c>
      <c r="D1043">
        <v>20</v>
      </c>
      <c r="E1043">
        <v>10</v>
      </c>
      <c r="F1043">
        <v>373.63</v>
      </c>
      <c r="G1043">
        <v>2</v>
      </c>
      <c r="H1043" s="1">
        <f xml:space="preserve"> IF(Historical_Sales[[#This Row],[Sessions - Total]]=0,0,Historical_Sales[[#This Row],[Units Ordered]]/Historical_Sales[[#This Row],[Sessions - Total]])</f>
        <v>0.76923076923076927</v>
      </c>
    </row>
    <row r="1044" spans="1:8" x14ac:dyDescent="0.3">
      <c r="A1044" s="2">
        <v>45924</v>
      </c>
      <c r="B1044" t="s">
        <v>19</v>
      </c>
      <c r="C1044">
        <v>11</v>
      </c>
      <c r="D1044">
        <v>11</v>
      </c>
      <c r="E1044">
        <v>3</v>
      </c>
      <c r="F1044">
        <v>100.2</v>
      </c>
      <c r="G1044">
        <v>1</v>
      </c>
      <c r="H1044" s="1">
        <f xml:space="preserve"> IF(Historical_Sales[[#This Row],[Sessions - Total]]=0,0,Historical_Sales[[#This Row],[Units Ordered]]/Historical_Sales[[#This Row],[Sessions - Total]])</f>
        <v>0.27272727272727271</v>
      </c>
    </row>
    <row r="1045" spans="1:8" x14ac:dyDescent="0.3">
      <c r="A1045" s="2">
        <v>45924</v>
      </c>
      <c r="B1045" t="s">
        <v>21</v>
      </c>
      <c r="C1045">
        <v>4</v>
      </c>
      <c r="D1045">
        <v>5</v>
      </c>
      <c r="E1045">
        <v>1</v>
      </c>
      <c r="F1045">
        <v>20.5</v>
      </c>
      <c r="G1045">
        <v>1</v>
      </c>
      <c r="H1045" s="1">
        <f xml:space="preserve"> IF(Historical_Sales[[#This Row],[Sessions - Total]]=0,0,Historical_Sales[[#This Row],[Units Ordered]]/Historical_Sales[[#This Row],[Sessions - Total]])</f>
        <v>0.25</v>
      </c>
    </row>
    <row r="1046" spans="1:8" x14ac:dyDescent="0.3">
      <c r="A1046" s="2">
        <v>45924</v>
      </c>
      <c r="B1046" t="s">
        <v>26</v>
      </c>
      <c r="C1046">
        <v>31</v>
      </c>
      <c r="D1046">
        <v>35</v>
      </c>
      <c r="E1046">
        <v>2</v>
      </c>
      <c r="F1046">
        <v>80.06</v>
      </c>
      <c r="G1046">
        <v>2</v>
      </c>
      <c r="H1046" s="1">
        <f xml:space="preserve"> IF(Historical_Sales[[#This Row],[Sessions - Total]]=0,0,Historical_Sales[[#This Row],[Units Ordered]]/Historical_Sales[[#This Row],[Sessions - Total]])</f>
        <v>6.4516129032258063E-2</v>
      </c>
    </row>
    <row r="1047" spans="1:8" x14ac:dyDescent="0.3">
      <c r="A1047" s="2">
        <v>45924</v>
      </c>
      <c r="B1047" t="s">
        <v>30</v>
      </c>
      <c r="C1047">
        <v>12</v>
      </c>
      <c r="D1047">
        <v>14</v>
      </c>
      <c r="E1047">
        <v>1</v>
      </c>
      <c r="F1047">
        <v>16.579999999999998</v>
      </c>
      <c r="G1047">
        <v>1</v>
      </c>
      <c r="H1047" s="1">
        <f xml:space="preserve"> IF(Historical_Sales[[#This Row],[Sessions - Total]]=0,0,Historical_Sales[[#This Row],[Units Ordered]]/Historical_Sales[[#This Row],[Sessions - Total]])</f>
        <v>8.3333333333333329E-2</v>
      </c>
    </row>
    <row r="1048" spans="1:8" x14ac:dyDescent="0.3">
      <c r="A1048" s="2">
        <v>45924</v>
      </c>
      <c r="B1048" t="s">
        <v>34</v>
      </c>
      <c r="C1048">
        <v>32</v>
      </c>
      <c r="D1048">
        <v>41</v>
      </c>
      <c r="E1048">
        <v>6</v>
      </c>
      <c r="F1048">
        <v>109.3</v>
      </c>
      <c r="G1048">
        <v>6</v>
      </c>
      <c r="H1048" s="1">
        <f xml:space="preserve"> IF(Historical_Sales[[#This Row],[Sessions - Total]]=0,0,Historical_Sales[[#This Row],[Units Ordered]]/Historical_Sales[[#This Row],[Sessions - Total]])</f>
        <v>0.1875</v>
      </c>
    </row>
    <row r="1049" spans="1:8" x14ac:dyDescent="0.3">
      <c r="A1049" s="2">
        <v>45924</v>
      </c>
      <c r="B1049" t="s">
        <v>36</v>
      </c>
      <c r="C1049">
        <v>18</v>
      </c>
      <c r="D1049">
        <v>20</v>
      </c>
      <c r="E1049">
        <v>1</v>
      </c>
      <c r="F1049">
        <v>21.4</v>
      </c>
      <c r="G1049">
        <v>1</v>
      </c>
      <c r="H1049" s="1">
        <f xml:space="preserve"> IF(Historical_Sales[[#This Row],[Sessions - Total]]=0,0,Historical_Sales[[#This Row],[Units Ordered]]/Historical_Sales[[#This Row],[Sessions - Total]])</f>
        <v>5.5555555555555552E-2</v>
      </c>
    </row>
    <row r="1050" spans="1:8" x14ac:dyDescent="0.3">
      <c r="A1050" s="2">
        <v>45924</v>
      </c>
      <c r="B1050" t="s">
        <v>38</v>
      </c>
      <c r="C1050">
        <v>41</v>
      </c>
      <c r="D1050">
        <v>55</v>
      </c>
      <c r="E1050">
        <v>9</v>
      </c>
      <c r="F1050">
        <v>218.37</v>
      </c>
      <c r="G1050">
        <v>7</v>
      </c>
      <c r="H1050" s="1">
        <f xml:space="preserve"> IF(Historical_Sales[[#This Row],[Sessions - Total]]=0,0,Historical_Sales[[#This Row],[Units Ordered]]/Historical_Sales[[#This Row],[Sessions - Total]])</f>
        <v>0.21951219512195122</v>
      </c>
    </row>
    <row r="1051" spans="1:8" x14ac:dyDescent="0.3">
      <c r="A1051" s="2">
        <v>45924</v>
      </c>
      <c r="B1051" t="s">
        <v>40</v>
      </c>
      <c r="C1051">
        <v>40</v>
      </c>
      <c r="D1051">
        <v>60</v>
      </c>
      <c r="E1051">
        <v>8</v>
      </c>
      <c r="F1051">
        <v>231.86</v>
      </c>
      <c r="G1051">
        <v>5</v>
      </c>
      <c r="H1051" s="1">
        <f xml:space="preserve"> IF(Historical_Sales[[#This Row],[Sessions - Total]]=0,0,Historical_Sales[[#This Row],[Units Ordered]]/Historical_Sales[[#This Row],[Sessions - Total]])</f>
        <v>0.2</v>
      </c>
    </row>
    <row r="1052" spans="1:8" x14ac:dyDescent="0.3">
      <c r="A1052" s="2">
        <v>45924</v>
      </c>
      <c r="B1052" t="s">
        <v>42</v>
      </c>
      <c r="C1052">
        <v>91</v>
      </c>
      <c r="D1052">
        <v>121</v>
      </c>
      <c r="E1052">
        <v>14</v>
      </c>
      <c r="F1052">
        <v>339.21</v>
      </c>
      <c r="G1052">
        <v>13</v>
      </c>
      <c r="H1052" s="1">
        <f xml:space="preserve"> IF(Historical_Sales[[#This Row],[Sessions - Total]]=0,0,Historical_Sales[[#This Row],[Units Ordered]]/Historical_Sales[[#This Row],[Sessions - Total]])</f>
        <v>0.15384615384615385</v>
      </c>
    </row>
    <row r="1053" spans="1:8" x14ac:dyDescent="0.3">
      <c r="A1053" s="2">
        <v>45924</v>
      </c>
      <c r="B1053" t="s">
        <v>44</v>
      </c>
      <c r="C1053">
        <v>32</v>
      </c>
      <c r="D1053">
        <v>47</v>
      </c>
      <c r="E1053">
        <v>9</v>
      </c>
      <c r="F1053">
        <v>201.92</v>
      </c>
      <c r="G1053">
        <v>8</v>
      </c>
      <c r="H1053" s="1">
        <f xml:space="preserve"> IF(Historical_Sales[[#This Row],[Sessions - Total]]=0,0,Historical_Sales[[#This Row],[Units Ordered]]/Historical_Sales[[#This Row],[Sessions - Total]])</f>
        <v>0.28125</v>
      </c>
    </row>
    <row r="1054" spans="1:8" x14ac:dyDescent="0.3">
      <c r="A1054" s="2">
        <v>45924</v>
      </c>
      <c r="B1054" t="s">
        <v>46</v>
      </c>
      <c r="C1054">
        <v>27</v>
      </c>
      <c r="D1054">
        <v>33</v>
      </c>
      <c r="E1054">
        <v>3</v>
      </c>
      <c r="F1054">
        <v>107.79</v>
      </c>
      <c r="G1054">
        <v>3</v>
      </c>
      <c r="H1054" s="1">
        <f xml:space="preserve"> IF(Historical_Sales[[#This Row],[Sessions - Total]]=0,0,Historical_Sales[[#This Row],[Units Ordered]]/Historical_Sales[[#This Row],[Sessions - Total]])</f>
        <v>0.1111111111111111</v>
      </c>
    </row>
    <row r="1055" spans="1:8" x14ac:dyDescent="0.3">
      <c r="A1055" s="2">
        <v>45924</v>
      </c>
      <c r="B1055" t="s">
        <v>48</v>
      </c>
      <c r="C1055">
        <v>33</v>
      </c>
      <c r="D1055">
        <v>44</v>
      </c>
      <c r="E1055">
        <v>11</v>
      </c>
      <c r="F1055">
        <v>301.91000000000003</v>
      </c>
      <c r="G1055">
        <v>8</v>
      </c>
      <c r="H1055" s="1">
        <f xml:space="preserve"> IF(Historical_Sales[[#This Row],[Sessions - Total]]=0,0,Historical_Sales[[#This Row],[Units Ordered]]/Historical_Sales[[#This Row],[Sessions - Total]])</f>
        <v>0.33333333333333331</v>
      </c>
    </row>
    <row r="1056" spans="1:8" x14ac:dyDescent="0.3">
      <c r="A1056" s="2">
        <v>45924</v>
      </c>
      <c r="B1056" t="s">
        <v>50</v>
      </c>
      <c r="C1056">
        <v>71</v>
      </c>
      <c r="D1056">
        <v>181</v>
      </c>
      <c r="E1056">
        <v>8</v>
      </c>
      <c r="F1056">
        <v>325.24</v>
      </c>
      <c r="G1056">
        <v>8</v>
      </c>
      <c r="H1056" s="1">
        <f xml:space="preserve"> IF(Historical_Sales[[#This Row],[Sessions - Total]]=0,0,Historical_Sales[[#This Row],[Units Ordered]]/Historical_Sales[[#This Row],[Sessions - Total]])</f>
        <v>0.11267605633802817</v>
      </c>
    </row>
    <row r="1057" spans="1:8" x14ac:dyDescent="0.3">
      <c r="A1057" s="2">
        <v>45924</v>
      </c>
      <c r="B1057" t="s">
        <v>52</v>
      </c>
      <c r="C1057">
        <v>184</v>
      </c>
      <c r="D1057">
        <v>240</v>
      </c>
      <c r="E1057">
        <v>50</v>
      </c>
      <c r="F1057">
        <v>635.6</v>
      </c>
      <c r="G1057">
        <v>26</v>
      </c>
      <c r="H1057" s="1">
        <f xml:space="preserve"> IF(Historical_Sales[[#This Row],[Sessions - Total]]=0,0,Historical_Sales[[#This Row],[Units Ordered]]/Historical_Sales[[#This Row],[Sessions - Total]])</f>
        <v>0.27173913043478259</v>
      </c>
    </row>
    <row r="1058" spans="1:8" x14ac:dyDescent="0.3">
      <c r="A1058" s="2">
        <v>45924</v>
      </c>
      <c r="B1058" t="s">
        <v>54</v>
      </c>
      <c r="C1058">
        <v>31</v>
      </c>
      <c r="D1058">
        <v>40</v>
      </c>
      <c r="E1058">
        <v>7</v>
      </c>
      <c r="F1058">
        <v>155.06</v>
      </c>
      <c r="G1058">
        <v>7</v>
      </c>
      <c r="H1058" s="1">
        <f xml:space="preserve"> IF(Historical_Sales[[#This Row],[Sessions - Total]]=0,0,Historical_Sales[[#This Row],[Units Ordered]]/Historical_Sales[[#This Row],[Sessions - Total]])</f>
        <v>0.22580645161290322</v>
      </c>
    </row>
    <row r="1059" spans="1:8" x14ac:dyDescent="0.3">
      <c r="A1059" s="2">
        <v>45924</v>
      </c>
      <c r="B1059" t="s">
        <v>56</v>
      </c>
      <c r="C1059">
        <v>31</v>
      </c>
      <c r="D1059">
        <v>59</v>
      </c>
      <c r="E1059">
        <v>9</v>
      </c>
      <c r="F1059">
        <v>217.83</v>
      </c>
      <c r="G1059">
        <v>8</v>
      </c>
      <c r="H1059" s="1">
        <f xml:space="preserve"> IF(Historical_Sales[[#This Row],[Sessions - Total]]=0,0,Historical_Sales[[#This Row],[Units Ordered]]/Historical_Sales[[#This Row],[Sessions - Total]])</f>
        <v>0.29032258064516131</v>
      </c>
    </row>
    <row r="1060" spans="1:8" x14ac:dyDescent="0.3">
      <c r="A1060" s="2">
        <v>45924</v>
      </c>
      <c r="B1060" t="s">
        <v>58</v>
      </c>
      <c r="C1060">
        <v>33</v>
      </c>
      <c r="D1060">
        <v>38</v>
      </c>
      <c r="E1060">
        <v>7</v>
      </c>
      <c r="F1060">
        <v>77.78</v>
      </c>
      <c r="G1060">
        <v>7</v>
      </c>
      <c r="H1060" s="1">
        <f xml:space="preserve"> IF(Historical_Sales[[#This Row],[Sessions - Total]]=0,0,Historical_Sales[[#This Row],[Units Ordered]]/Historical_Sales[[#This Row],[Sessions - Total]])</f>
        <v>0.21212121212121213</v>
      </c>
    </row>
    <row r="1061" spans="1:8" x14ac:dyDescent="0.3">
      <c r="A1061" s="2">
        <v>45924</v>
      </c>
      <c r="B1061" t="s">
        <v>60</v>
      </c>
      <c r="C1061">
        <v>58</v>
      </c>
      <c r="D1061">
        <v>79</v>
      </c>
      <c r="E1061">
        <v>7</v>
      </c>
      <c r="F1061">
        <v>159.38</v>
      </c>
      <c r="G1061">
        <v>6</v>
      </c>
      <c r="H1061" s="1">
        <f xml:space="preserve"> IF(Historical_Sales[[#This Row],[Sessions - Total]]=0,0,Historical_Sales[[#This Row],[Units Ordered]]/Historical_Sales[[#This Row],[Sessions - Total]])</f>
        <v>0.1206896551724138</v>
      </c>
    </row>
    <row r="1062" spans="1:8" x14ac:dyDescent="0.3">
      <c r="A1062" s="2">
        <v>45924</v>
      </c>
      <c r="B1062" t="s">
        <v>62</v>
      </c>
      <c r="C1062">
        <v>65</v>
      </c>
      <c r="D1062">
        <v>90</v>
      </c>
      <c r="E1062">
        <v>16</v>
      </c>
      <c r="F1062">
        <v>633.36</v>
      </c>
      <c r="G1062">
        <v>10</v>
      </c>
      <c r="H1062" s="1">
        <f xml:space="preserve"> IF(Historical_Sales[[#This Row],[Sessions - Total]]=0,0,Historical_Sales[[#This Row],[Units Ordered]]/Historical_Sales[[#This Row],[Sessions - Total]])</f>
        <v>0.24615384615384617</v>
      </c>
    </row>
    <row r="1063" spans="1:8" x14ac:dyDescent="0.3">
      <c r="A1063" s="2">
        <v>45924</v>
      </c>
      <c r="B1063" t="s">
        <v>64</v>
      </c>
      <c r="C1063">
        <v>36</v>
      </c>
      <c r="D1063">
        <v>52</v>
      </c>
      <c r="E1063">
        <v>38</v>
      </c>
      <c r="F1063">
        <v>1233.73</v>
      </c>
      <c r="G1063">
        <v>17</v>
      </c>
      <c r="H1063" s="1">
        <f xml:space="preserve"> IF(Historical_Sales[[#This Row],[Sessions - Total]]=0,0,Historical_Sales[[#This Row],[Units Ordered]]/Historical_Sales[[#This Row],[Sessions - Total]])</f>
        <v>1.0555555555555556</v>
      </c>
    </row>
    <row r="1064" spans="1:8" x14ac:dyDescent="0.3">
      <c r="A1064" s="2">
        <v>45924</v>
      </c>
      <c r="B1064" t="s">
        <v>66</v>
      </c>
      <c r="C1064">
        <v>35</v>
      </c>
      <c r="D1064">
        <v>53</v>
      </c>
      <c r="E1064">
        <v>16</v>
      </c>
      <c r="F1064">
        <v>519.42999999999995</v>
      </c>
      <c r="G1064">
        <v>11</v>
      </c>
      <c r="H1064" s="1">
        <f xml:space="preserve"> IF(Historical_Sales[[#This Row],[Sessions - Total]]=0,0,Historical_Sales[[#This Row],[Units Ordered]]/Historical_Sales[[#This Row],[Sessions - Total]])</f>
        <v>0.45714285714285713</v>
      </c>
    </row>
    <row r="1065" spans="1:8" x14ac:dyDescent="0.3">
      <c r="A1065" s="2">
        <v>45924</v>
      </c>
      <c r="B1065" t="s">
        <v>68</v>
      </c>
      <c r="C1065">
        <v>39</v>
      </c>
      <c r="D1065">
        <v>50</v>
      </c>
      <c r="E1065">
        <v>33</v>
      </c>
      <c r="F1065">
        <v>911.3</v>
      </c>
      <c r="G1065">
        <v>19</v>
      </c>
      <c r="H1065" s="1">
        <f xml:space="preserve"> IF(Historical_Sales[[#This Row],[Sessions - Total]]=0,0,Historical_Sales[[#This Row],[Units Ordered]]/Historical_Sales[[#This Row],[Sessions - Total]])</f>
        <v>0.84615384615384615</v>
      </c>
    </row>
    <row r="1066" spans="1:8" x14ac:dyDescent="0.3">
      <c r="A1066" s="2">
        <v>45924</v>
      </c>
      <c r="B1066" t="s">
        <v>70</v>
      </c>
      <c r="C1066">
        <v>42</v>
      </c>
      <c r="D1066">
        <v>52</v>
      </c>
      <c r="E1066">
        <v>22</v>
      </c>
      <c r="F1066">
        <v>527.53</v>
      </c>
      <c r="G1066">
        <v>10</v>
      </c>
      <c r="H1066" s="1">
        <f xml:space="preserve"> IF(Historical_Sales[[#This Row],[Sessions - Total]]=0,0,Historical_Sales[[#This Row],[Units Ordered]]/Historical_Sales[[#This Row],[Sessions - Total]])</f>
        <v>0.52380952380952384</v>
      </c>
    </row>
    <row r="1067" spans="1:8" x14ac:dyDescent="0.3">
      <c r="A1067" s="2">
        <v>45924</v>
      </c>
      <c r="B1067" t="s">
        <v>72</v>
      </c>
      <c r="C1067">
        <v>36</v>
      </c>
      <c r="D1067">
        <v>53</v>
      </c>
      <c r="E1067">
        <v>7</v>
      </c>
      <c r="F1067">
        <v>257.93</v>
      </c>
      <c r="G1067">
        <v>5</v>
      </c>
      <c r="H1067" s="1">
        <f xml:space="preserve"> IF(Historical_Sales[[#This Row],[Sessions - Total]]=0,0,Historical_Sales[[#This Row],[Units Ordered]]/Historical_Sales[[#This Row],[Sessions - Total]])</f>
        <v>0.19444444444444445</v>
      </c>
    </row>
    <row r="1068" spans="1:8" x14ac:dyDescent="0.3">
      <c r="A1068" s="2">
        <v>45924</v>
      </c>
      <c r="B1068" t="s">
        <v>74</v>
      </c>
      <c r="C1068">
        <v>15</v>
      </c>
      <c r="D1068">
        <v>24</v>
      </c>
      <c r="E1068">
        <v>4</v>
      </c>
      <c r="F1068">
        <v>118.55</v>
      </c>
      <c r="G1068">
        <v>3</v>
      </c>
      <c r="H1068" s="1">
        <f xml:space="preserve"> IF(Historical_Sales[[#This Row],[Sessions - Total]]=0,0,Historical_Sales[[#This Row],[Units Ordered]]/Historical_Sales[[#This Row],[Sessions - Total]])</f>
        <v>0.26666666666666666</v>
      </c>
    </row>
    <row r="1069" spans="1:8" x14ac:dyDescent="0.3">
      <c r="A1069" s="2">
        <v>45924</v>
      </c>
      <c r="B1069" t="s">
        <v>76</v>
      </c>
      <c r="C1069">
        <v>18</v>
      </c>
      <c r="D1069">
        <v>23</v>
      </c>
      <c r="E1069">
        <v>5</v>
      </c>
      <c r="F1069">
        <v>139.78</v>
      </c>
      <c r="G1069">
        <v>2</v>
      </c>
      <c r="H1069" s="1">
        <f xml:space="preserve"> IF(Historical_Sales[[#This Row],[Sessions - Total]]=0,0,Historical_Sales[[#This Row],[Units Ordered]]/Historical_Sales[[#This Row],[Sessions - Total]])</f>
        <v>0.27777777777777779</v>
      </c>
    </row>
    <row r="1070" spans="1:8" x14ac:dyDescent="0.3">
      <c r="A1070" s="2">
        <v>45924</v>
      </c>
      <c r="B1070" t="s">
        <v>78</v>
      </c>
      <c r="C1070">
        <v>17</v>
      </c>
      <c r="D1070">
        <v>23</v>
      </c>
      <c r="E1070">
        <v>3</v>
      </c>
      <c r="F1070">
        <v>83.63</v>
      </c>
      <c r="G1070">
        <v>3</v>
      </c>
      <c r="H1070" s="1">
        <f xml:space="preserve"> IF(Historical_Sales[[#This Row],[Sessions - Total]]=0,0,Historical_Sales[[#This Row],[Units Ordered]]/Historical_Sales[[#This Row],[Sessions - Total]])</f>
        <v>0.17647058823529413</v>
      </c>
    </row>
    <row r="1071" spans="1:8" x14ac:dyDescent="0.3">
      <c r="A1071" s="2">
        <v>45924</v>
      </c>
      <c r="B1071" t="s">
        <v>80</v>
      </c>
      <c r="C1071">
        <v>22</v>
      </c>
      <c r="D1071">
        <v>35</v>
      </c>
      <c r="E1071">
        <v>10</v>
      </c>
      <c r="F1071">
        <v>368.6</v>
      </c>
      <c r="G1071">
        <v>7</v>
      </c>
      <c r="H1071" s="1">
        <f xml:space="preserve"> IF(Historical_Sales[[#This Row],[Sessions - Total]]=0,0,Historical_Sales[[#This Row],[Units Ordered]]/Historical_Sales[[#This Row],[Sessions - Total]])</f>
        <v>0.45454545454545453</v>
      </c>
    </row>
    <row r="1072" spans="1:8" x14ac:dyDescent="0.3">
      <c r="A1072" s="2">
        <v>45924</v>
      </c>
      <c r="B1072" t="s">
        <v>82</v>
      </c>
      <c r="C1072">
        <v>13</v>
      </c>
      <c r="D1072">
        <v>18</v>
      </c>
      <c r="E1072">
        <v>3</v>
      </c>
      <c r="F1072">
        <v>92.84</v>
      </c>
      <c r="G1072">
        <v>3</v>
      </c>
      <c r="H1072" s="1">
        <f xml:space="preserve"> IF(Historical_Sales[[#This Row],[Sessions - Total]]=0,0,Historical_Sales[[#This Row],[Units Ordered]]/Historical_Sales[[#This Row],[Sessions - Total]])</f>
        <v>0.23076923076923078</v>
      </c>
    </row>
    <row r="1073" spans="1:8" x14ac:dyDescent="0.3">
      <c r="A1073" s="2">
        <v>45924</v>
      </c>
      <c r="B1073" t="s">
        <v>84</v>
      </c>
      <c r="C1073">
        <v>76</v>
      </c>
      <c r="D1073">
        <v>111</v>
      </c>
      <c r="E1073">
        <v>22</v>
      </c>
      <c r="F1073">
        <v>730.44</v>
      </c>
      <c r="G1073">
        <v>20</v>
      </c>
      <c r="H1073" s="1">
        <f xml:space="preserve"> IF(Historical_Sales[[#This Row],[Sessions - Total]]=0,0,Historical_Sales[[#This Row],[Units Ordered]]/Historical_Sales[[#This Row],[Sessions - Total]])</f>
        <v>0.28947368421052633</v>
      </c>
    </row>
    <row r="1074" spans="1:8" x14ac:dyDescent="0.3">
      <c r="A1074" s="2">
        <v>45924</v>
      </c>
      <c r="B1074" t="s">
        <v>88</v>
      </c>
      <c r="C1074">
        <v>44</v>
      </c>
      <c r="D1074">
        <v>59</v>
      </c>
      <c r="E1074">
        <v>14</v>
      </c>
      <c r="F1074">
        <v>438.05</v>
      </c>
      <c r="G1074">
        <v>8</v>
      </c>
      <c r="H1074" s="1">
        <f xml:space="preserve"> IF(Historical_Sales[[#This Row],[Sessions - Total]]=0,0,Historical_Sales[[#This Row],[Units Ordered]]/Historical_Sales[[#This Row],[Sessions - Total]])</f>
        <v>0.31818181818181818</v>
      </c>
    </row>
    <row r="1075" spans="1:8" x14ac:dyDescent="0.3">
      <c r="A1075" s="2">
        <v>45924</v>
      </c>
      <c r="B1075" t="s">
        <v>90</v>
      </c>
      <c r="C1075">
        <v>4</v>
      </c>
      <c r="D1075">
        <v>4</v>
      </c>
      <c r="E1075">
        <v>2</v>
      </c>
      <c r="F1075">
        <v>56.55</v>
      </c>
      <c r="G1075">
        <v>1</v>
      </c>
      <c r="H1075" s="1">
        <f xml:space="preserve"> IF(Historical_Sales[[#This Row],[Sessions - Total]]=0,0,Historical_Sales[[#This Row],[Units Ordered]]/Historical_Sales[[#This Row],[Sessions - Total]])</f>
        <v>0.5</v>
      </c>
    </row>
    <row r="1076" spans="1:8" x14ac:dyDescent="0.3">
      <c r="A1076" s="2">
        <v>45924</v>
      </c>
      <c r="B1076" t="s">
        <v>92</v>
      </c>
      <c r="C1076">
        <v>23</v>
      </c>
      <c r="D1076">
        <v>26</v>
      </c>
      <c r="E1076">
        <v>7</v>
      </c>
      <c r="F1076">
        <v>172.56</v>
      </c>
      <c r="G1076">
        <v>4</v>
      </c>
      <c r="H1076" s="1">
        <f xml:space="preserve"> IF(Historical_Sales[[#This Row],[Sessions - Total]]=0,0,Historical_Sales[[#This Row],[Units Ordered]]/Historical_Sales[[#This Row],[Sessions - Total]])</f>
        <v>0.30434782608695654</v>
      </c>
    </row>
    <row r="1077" spans="1:8" x14ac:dyDescent="0.3">
      <c r="A1077" s="2">
        <v>45924</v>
      </c>
      <c r="B1077" t="s">
        <v>94</v>
      </c>
      <c r="C1077">
        <v>30</v>
      </c>
      <c r="D1077">
        <v>37</v>
      </c>
      <c r="E1077">
        <v>24</v>
      </c>
      <c r="F1077">
        <v>1830.02</v>
      </c>
      <c r="G1077">
        <v>13</v>
      </c>
      <c r="H1077" s="1">
        <f xml:space="preserve"> IF(Historical_Sales[[#This Row],[Sessions - Total]]=0,0,Historical_Sales[[#This Row],[Units Ordered]]/Historical_Sales[[#This Row],[Sessions - Total]])</f>
        <v>0.8</v>
      </c>
    </row>
    <row r="1078" spans="1:8" x14ac:dyDescent="0.3">
      <c r="A1078" s="2">
        <v>45924</v>
      </c>
      <c r="B1078" t="s">
        <v>96</v>
      </c>
      <c r="C1078">
        <v>34</v>
      </c>
      <c r="D1078">
        <v>46</v>
      </c>
      <c r="E1078">
        <v>37</v>
      </c>
      <c r="F1078">
        <v>2534.5300000000002</v>
      </c>
      <c r="G1078">
        <v>11</v>
      </c>
      <c r="H1078" s="1">
        <f xml:space="preserve"> IF(Historical_Sales[[#This Row],[Sessions - Total]]=0,0,Historical_Sales[[#This Row],[Units Ordered]]/Historical_Sales[[#This Row],[Sessions - Total]])</f>
        <v>1.088235294117647</v>
      </c>
    </row>
    <row r="1079" spans="1:8" x14ac:dyDescent="0.3">
      <c r="A1079" s="2">
        <v>45924</v>
      </c>
      <c r="B1079" t="s">
        <v>98</v>
      </c>
      <c r="C1079">
        <v>14</v>
      </c>
      <c r="D1079">
        <v>14</v>
      </c>
      <c r="E1079">
        <v>8</v>
      </c>
      <c r="F1079">
        <v>105.59</v>
      </c>
      <c r="G1079">
        <v>2</v>
      </c>
      <c r="H1079" s="1">
        <f xml:space="preserve"> IF(Historical_Sales[[#This Row],[Sessions - Total]]=0,0,Historical_Sales[[#This Row],[Units Ordered]]/Historical_Sales[[#This Row],[Sessions - Total]])</f>
        <v>0.5714285714285714</v>
      </c>
    </row>
    <row r="1080" spans="1:8" x14ac:dyDescent="0.3">
      <c r="A1080" s="2">
        <v>45924</v>
      </c>
      <c r="B1080" t="s">
        <v>102</v>
      </c>
      <c r="C1080">
        <v>12</v>
      </c>
      <c r="D1080">
        <v>14</v>
      </c>
      <c r="E1080">
        <v>2</v>
      </c>
      <c r="F1080">
        <v>77.819999999999993</v>
      </c>
      <c r="G1080">
        <v>2</v>
      </c>
      <c r="H1080" s="1">
        <f xml:space="preserve"> IF(Historical_Sales[[#This Row],[Sessions - Total]]=0,0,Historical_Sales[[#This Row],[Units Ordered]]/Historical_Sales[[#This Row],[Sessions - Total]])</f>
        <v>0.16666666666666666</v>
      </c>
    </row>
    <row r="1081" spans="1:8" x14ac:dyDescent="0.3">
      <c r="A1081" s="2">
        <v>45924</v>
      </c>
      <c r="B1081" t="s">
        <v>104</v>
      </c>
      <c r="C1081">
        <v>12</v>
      </c>
      <c r="D1081">
        <v>15</v>
      </c>
      <c r="E1081">
        <v>2</v>
      </c>
      <c r="F1081">
        <v>63.33</v>
      </c>
      <c r="G1081">
        <v>1</v>
      </c>
      <c r="H1081" s="1">
        <f xml:space="preserve"> IF(Historical_Sales[[#This Row],[Sessions - Total]]=0,0,Historical_Sales[[#This Row],[Units Ordered]]/Historical_Sales[[#This Row],[Sessions - Total]])</f>
        <v>0.16666666666666666</v>
      </c>
    </row>
    <row r="1082" spans="1:8" x14ac:dyDescent="0.3">
      <c r="A1082" s="2">
        <v>45924</v>
      </c>
      <c r="B1082" t="s">
        <v>106</v>
      </c>
      <c r="C1082">
        <v>11</v>
      </c>
      <c r="D1082">
        <v>15</v>
      </c>
      <c r="E1082">
        <v>6</v>
      </c>
      <c r="F1082">
        <v>435.27</v>
      </c>
      <c r="G1082">
        <v>5</v>
      </c>
      <c r="H1082" s="1">
        <f xml:space="preserve"> IF(Historical_Sales[[#This Row],[Sessions - Total]]=0,0,Historical_Sales[[#This Row],[Units Ordered]]/Historical_Sales[[#This Row],[Sessions - Total]])</f>
        <v>0.54545454545454541</v>
      </c>
    </row>
    <row r="1083" spans="1:8" x14ac:dyDescent="0.3">
      <c r="A1083" s="2">
        <v>45924</v>
      </c>
      <c r="B1083" t="s">
        <v>108</v>
      </c>
      <c r="C1083">
        <v>19</v>
      </c>
      <c r="D1083">
        <v>30</v>
      </c>
      <c r="E1083">
        <v>11</v>
      </c>
      <c r="F1083">
        <v>902.63</v>
      </c>
      <c r="G1083">
        <v>3</v>
      </c>
      <c r="H1083" s="1">
        <f xml:space="preserve"> IF(Historical_Sales[[#This Row],[Sessions - Total]]=0,0,Historical_Sales[[#This Row],[Units Ordered]]/Historical_Sales[[#This Row],[Sessions - Total]])</f>
        <v>0.57894736842105265</v>
      </c>
    </row>
    <row r="1084" spans="1:8" x14ac:dyDescent="0.3">
      <c r="A1084" s="2">
        <v>45924</v>
      </c>
      <c r="B1084" t="s">
        <v>110</v>
      </c>
      <c r="C1084">
        <v>16</v>
      </c>
      <c r="D1084">
        <v>24</v>
      </c>
      <c r="E1084">
        <v>4</v>
      </c>
      <c r="F1084">
        <v>128.72</v>
      </c>
      <c r="G1084">
        <v>2</v>
      </c>
      <c r="H1084" s="1">
        <f xml:space="preserve"> IF(Historical_Sales[[#This Row],[Sessions - Total]]=0,0,Historical_Sales[[#This Row],[Units Ordered]]/Historical_Sales[[#This Row],[Sessions - Total]])</f>
        <v>0.25</v>
      </c>
    </row>
    <row r="1085" spans="1:8" x14ac:dyDescent="0.3">
      <c r="A1085" s="2">
        <v>45924</v>
      </c>
      <c r="B1085" t="s">
        <v>112</v>
      </c>
      <c r="C1085">
        <v>16</v>
      </c>
      <c r="D1085">
        <v>26</v>
      </c>
      <c r="E1085">
        <v>5</v>
      </c>
      <c r="F1085">
        <v>145.77000000000001</v>
      </c>
      <c r="G1085">
        <v>4</v>
      </c>
      <c r="H1085" s="1">
        <f xml:space="preserve"> IF(Historical_Sales[[#This Row],[Sessions - Total]]=0,0,Historical_Sales[[#This Row],[Units Ordered]]/Historical_Sales[[#This Row],[Sessions - Total]])</f>
        <v>0.3125</v>
      </c>
    </row>
    <row r="1086" spans="1:8" x14ac:dyDescent="0.3">
      <c r="A1086" s="2">
        <v>45925</v>
      </c>
      <c r="B1086" t="s">
        <v>11</v>
      </c>
      <c r="C1086">
        <v>21</v>
      </c>
      <c r="D1086">
        <v>26</v>
      </c>
      <c r="E1086">
        <v>10</v>
      </c>
      <c r="F1086">
        <v>426.54</v>
      </c>
      <c r="G1086">
        <v>9</v>
      </c>
      <c r="H1086" s="1">
        <f xml:space="preserve"> IF(Historical_Sales[[#This Row],[Sessions - Total]]=0,0,Historical_Sales[[#This Row],[Units Ordered]]/Historical_Sales[[#This Row],[Sessions - Total]])</f>
        <v>0.47619047619047616</v>
      </c>
    </row>
    <row r="1087" spans="1:8" x14ac:dyDescent="0.3">
      <c r="A1087" s="2">
        <v>45925</v>
      </c>
      <c r="B1087" t="s">
        <v>15</v>
      </c>
      <c r="C1087">
        <v>14</v>
      </c>
      <c r="D1087">
        <v>20</v>
      </c>
      <c r="E1087">
        <v>7</v>
      </c>
      <c r="F1087">
        <v>275.74</v>
      </c>
      <c r="G1087">
        <v>3</v>
      </c>
      <c r="H1087" s="1">
        <f xml:space="preserve"> IF(Historical_Sales[[#This Row],[Sessions - Total]]=0,0,Historical_Sales[[#This Row],[Units Ordered]]/Historical_Sales[[#This Row],[Sessions - Total]])</f>
        <v>0.5</v>
      </c>
    </row>
    <row r="1088" spans="1:8" x14ac:dyDescent="0.3">
      <c r="A1088" s="2">
        <v>45925</v>
      </c>
      <c r="B1088" t="s">
        <v>17</v>
      </c>
      <c r="C1088">
        <v>12</v>
      </c>
      <c r="D1088">
        <v>16</v>
      </c>
      <c r="E1088">
        <v>1</v>
      </c>
      <c r="F1088">
        <v>36.14</v>
      </c>
      <c r="G1088">
        <v>1</v>
      </c>
      <c r="H1088" s="1">
        <f xml:space="preserve"> IF(Historical_Sales[[#This Row],[Sessions - Total]]=0,0,Historical_Sales[[#This Row],[Units Ordered]]/Historical_Sales[[#This Row],[Sessions - Total]])</f>
        <v>8.3333333333333329E-2</v>
      </c>
    </row>
    <row r="1089" spans="1:8" x14ac:dyDescent="0.3">
      <c r="A1089" s="2">
        <v>45925</v>
      </c>
      <c r="B1089" t="s">
        <v>19</v>
      </c>
      <c r="C1089">
        <v>4</v>
      </c>
      <c r="D1089">
        <v>7</v>
      </c>
      <c r="E1089">
        <v>5</v>
      </c>
      <c r="F1089">
        <v>147.61000000000001</v>
      </c>
      <c r="G1089">
        <v>2</v>
      </c>
      <c r="H1089" s="1">
        <f xml:space="preserve"> IF(Historical_Sales[[#This Row],[Sessions - Total]]=0,0,Historical_Sales[[#This Row],[Units Ordered]]/Historical_Sales[[#This Row],[Sessions - Total]])</f>
        <v>1.25</v>
      </c>
    </row>
    <row r="1090" spans="1:8" x14ac:dyDescent="0.3">
      <c r="A1090" s="2">
        <v>45925</v>
      </c>
      <c r="B1090" t="s">
        <v>21</v>
      </c>
      <c r="C1090">
        <v>6</v>
      </c>
      <c r="D1090">
        <v>10</v>
      </c>
      <c r="E1090">
        <v>1</v>
      </c>
      <c r="F1090">
        <v>21.08</v>
      </c>
      <c r="G1090">
        <v>1</v>
      </c>
      <c r="H1090" s="1">
        <f xml:space="preserve"> IF(Historical_Sales[[#This Row],[Sessions - Total]]=0,0,Historical_Sales[[#This Row],[Units Ordered]]/Historical_Sales[[#This Row],[Sessions - Total]])</f>
        <v>0.16666666666666666</v>
      </c>
    </row>
    <row r="1091" spans="1:8" x14ac:dyDescent="0.3">
      <c r="A1091" s="2">
        <v>45925</v>
      </c>
      <c r="B1091" t="s">
        <v>26</v>
      </c>
      <c r="C1091">
        <v>35</v>
      </c>
      <c r="D1091">
        <v>39</v>
      </c>
      <c r="E1091">
        <v>2</v>
      </c>
      <c r="F1091">
        <v>89.02</v>
      </c>
      <c r="G1091">
        <v>2</v>
      </c>
      <c r="H1091" s="1">
        <f xml:space="preserve"> IF(Historical_Sales[[#This Row],[Sessions - Total]]=0,0,Historical_Sales[[#This Row],[Units Ordered]]/Historical_Sales[[#This Row],[Sessions - Total]])</f>
        <v>5.7142857142857141E-2</v>
      </c>
    </row>
    <row r="1092" spans="1:8" x14ac:dyDescent="0.3">
      <c r="A1092" s="2">
        <v>45925</v>
      </c>
      <c r="B1092" t="s">
        <v>28</v>
      </c>
      <c r="C1092">
        <v>7</v>
      </c>
      <c r="D1092">
        <v>10</v>
      </c>
      <c r="E1092">
        <v>3</v>
      </c>
      <c r="F1092">
        <v>97.07</v>
      </c>
      <c r="G1092">
        <v>3</v>
      </c>
      <c r="H1092" s="1">
        <f xml:space="preserve"> IF(Historical_Sales[[#This Row],[Sessions - Total]]=0,0,Historical_Sales[[#This Row],[Units Ordered]]/Historical_Sales[[#This Row],[Sessions - Total]])</f>
        <v>0.42857142857142855</v>
      </c>
    </row>
    <row r="1093" spans="1:8" x14ac:dyDescent="0.3">
      <c r="A1093" s="2">
        <v>45925</v>
      </c>
      <c r="B1093" t="s">
        <v>30</v>
      </c>
      <c r="C1093">
        <v>10</v>
      </c>
      <c r="D1093">
        <v>14</v>
      </c>
      <c r="E1093">
        <v>1</v>
      </c>
      <c r="F1093">
        <v>14.18</v>
      </c>
      <c r="G1093">
        <v>1</v>
      </c>
      <c r="H1093" s="1">
        <f xml:space="preserve"> IF(Historical_Sales[[#This Row],[Sessions - Total]]=0,0,Historical_Sales[[#This Row],[Units Ordered]]/Historical_Sales[[#This Row],[Sessions - Total]])</f>
        <v>0.1</v>
      </c>
    </row>
    <row r="1094" spans="1:8" x14ac:dyDescent="0.3">
      <c r="A1094" s="2">
        <v>45925</v>
      </c>
      <c r="B1094" t="s">
        <v>32</v>
      </c>
      <c r="C1094">
        <v>14</v>
      </c>
      <c r="D1094">
        <v>15</v>
      </c>
      <c r="E1094">
        <v>1</v>
      </c>
      <c r="F1094">
        <v>18.98</v>
      </c>
      <c r="G1094">
        <v>1</v>
      </c>
      <c r="H1094" s="1">
        <f xml:space="preserve"> IF(Historical_Sales[[#This Row],[Sessions - Total]]=0,0,Historical_Sales[[#This Row],[Units Ordered]]/Historical_Sales[[#This Row],[Sessions - Total]])</f>
        <v>7.1428571428571425E-2</v>
      </c>
    </row>
    <row r="1095" spans="1:8" x14ac:dyDescent="0.3">
      <c r="A1095" s="2">
        <v>45925</v>
      </c>
      <c r="B1095" t="s">
        <v>34</v>
      </c>
      <c r="C1095">
        <v>17</v>
      </c>
      <c r="D1095">
        <v>23</v>
      </c>
      <c r="E1095">
        <v>1</v>
      </c>
      <c r="F1095">
        <v>22.17</v>
      </c>
      <c r="G1095">
        <v>1</v>
      </c>
      <c r="H1095" s="1">
        <f xml:space="preserve"> IF(Historical_Sales[[#This Row],[Sessions - Total]]=0,0,Historical_Sales[[#This Row],[Units Ordered]]/Historical_Sales[[#This Row],[Sessions - Total]])</f>
        <v>5.8823529411764705E-2</v>
      </c>
    </row>
    <row r="1096" spans="1:8" x14ac:dyDescent="0.3">
      <c r="A1096" s="2">
        <v>45925</v>
      </c>
      <c r="B1096" t="s">
        <v>36</v>
      </c>
      <c r="C1096">
        <v>22</v>
      </c>
      <c r="D1096">
        <v>35</v>
      </c>
      <c r="E1096">
        <v>1</v>
      </c>
      <c r="F1096">
        <v>23.43</v>
      </c>
      <c r="G1096">
        <v>1</v>
      </c>
      <c r="H1096" s="1">
        <f xml:space="preserve"> IF(Historical_Sales[[#This Row],[Sessions - Total]]=0,0,Historical_Sales[[#This Row],[Units Ordered]]/Historical_Sales[[#This Row],[Sessions - Total]])</f>
        <v>4.5454545454545456E-2</v>
      </c>
    </row>
    <row r="1097" spans="1:8" x14ac:dyDescent="0.3">
      <c r="A1097" s="2">
        <v>45925</v>
      </c>
      <c r="B1097" t="s">
        <v>38</v>
      </c>
      <c r="C1097">
        <v>23</v>
      </c>
      <c r="D1097">
        <v>37</v>
      </c>
      <c r="E1097">
        <v>1</v>
      </c>
      <c r="F1097">
        <v>27.99</v>
      </c>
      <c r="G1097">
        <v>1</v>
      </c>
      <c r="H1097" s="1">
        <f xml:space="preserve"> IF(Historical_Sales[[#This Row],[Sessions - Total]]=0,0,Historical_Sales[[#This Row],[Units Ordered]]/Historical_Sales[[#This Row],[Sessions - Total]])</f>
        <v>4.3478260869565216E-2</v>
      </c>
    </row>
    <row r="1098" spans="1:8" x14ac:dyDescent="0.3">
      <c r="A1098" s="2">
        <v>45925</v>
      </c>
      <c r="B1098" t="s">
        <v>40</v>
      </c>
      <c r="C1098">
        <v>49</v>
      </c>
      <c r="D1098">
        <v>64</v>
      </c>
      <c r="E1098">
        <v>15</v>
      </c>
      <c r="F1098">
        <v>445.83</v>
      </c>
      <c r="G1098">
        <v>14</v>
      </c>
      <c r="H1098" s="1">
        <f xml:space="preserve"> IF(Historical_Sales[[#This Row],[Sessions - Total]]=0,0,Historical_Sales[[#This Row],[Units Ordered]]/Historical_Sales[[#This Row],[Sessions - Total]])</f>
        <v>0.30612244897959184</v>
      </c>
    </row>
    <row r="1099" spans="1:8" x14ac:dyDescent="0.3">
      <c r="A1099" s="2">
        <v>45925</v>
      </c>
      <c r="B1099" t="s">
        <v>40</v>
      </c>
      <c r="C1099">
        <v>6</v>
      </c>
      <c r="D1099">
        <v>8</v>
      </c>
      <c r="E1099">
        <v>3</v>
      </c>
      <c r="F1099">
        <v>105.06</v>
      </c>
      <c r="G1099">
        <v>2</v>
      </c>
      <c r="H1099" s="1">
        <f xml:space="preserve"> IF(Historical_Sales[[#This Row],[Sessions - Total]]=0,0,Historical_Sales[[#This Row],[Units Ordered]]/Historical_Sales[[#This Row],[Sessions - Total]])</f>
        <v>0.5</v>
      </c>
    </row>
    <row r="1100" spans="1:8" x14ac:dyDescent="0.3">
      <c r="A1100" s="2">
        <v>45925</v>
      </c>
      <c r="B1100" t="s">
        <v>42</v>
      </c>
      <c r="C1100">
        <v>134</v>
      </c>
      <c r="D1100">
        <v>160</v>
      </c>
      <c r="E1100">
        <v>26</v>
      </c>
      <c r="F1100">
        <v>623.48</v>
      </c>
      <c r="G1100">
        <v>24</v>
      </c>
      <c r="H1100" s="1">
        <f xml:space="preserve"> IF(Historical_Sales[[#This Row],[Sessions - Total]]=0,0,Historical_Sales[[#This Row],[Units Ordered]]/Historical_Sales[[#This Row],[Sessions - Total]])</f>
        <v>0.19402985074626866</v>
      </c>
    </row>
    <row r="1101" spans="1:8" x14ac:dyDescent="0.3">
      <c r="A1101" s="2">
        <v>45925</v>
      </c>
      <c r="B1101" t="s">
        <v>44</v>
      </c>
      <c r="C1101">
        <v>21</v>
      </c>
      <c r="D1101">
        <v>24</v>
      </c>
      <c r="E1101">
        <v>6</v>
      </c>
      <c r="F1101">
        <v>145.51</v>
      </c>
      <c r="G1101">
        <v>6</v>
      </c>
      <c r="H1101" s="1">
        <f xml:space="preserve"> IF(Historical_Sales[[#This Row],[Sessions - Total]]=0,0,Historical_Sales[[#This Row],[Units Ordered]]/Historical_Sales[[#This Row],[Sessions - Total]])</f>
        <v>0.2857142857142857</v>
      </c>
    </row>
    <row r="1102" spans="1:8" x14ac:dyDescent="0.3">
      <c r="A1102" s="2">
        <v>45925</v>
      </c>
      <c r="B1102" t="s">
        <v>46</v>
      </c>
      <c r="C1102">
        <v>26</v>
      </c>
      <c r="D1102">
        <v>34</v>
      </c>
      <c r="E1102">
        <v>7</v>
      </c>
      <c r="F1102">
        <v>224.4</v>
      </c>
      <c r="G1102">
        <v>5</v>
      </c>
      <c r="H1102" s="1">
        <f xml:space="preserve"> IF(Historical_Sales[[#This Row],[Sessions - Total]]=0,0,Historical_Sales[[#This Row],[Units Ordered]]/Historical_Sales[[#This Row],[Sessions - Total]])</f>
        <v>0.26923076923076922</v>
      </c>
    </row>
    <row r="1103" spans="1:8" x14ac:dyDescent="0.3">
      <c r="A1103" s="2">
        <v>45925</v>
      </c>
      <c r="B1103" t="s">
        <v>48</v>
      </c>
      <c r="C1103">
        <v>31</v>
      </c>
      <c r="D1103">
        <v>51</v>
      </c>
      <c r="E1103">
        <v>7</v>
      </c>
      <c r="F1103">
        <v>201.48</v>
      </c>
      <c r="G1103">
        <v>5</v>
      </c>
      <c r="H1103" s="1">
        <f xml:space="preserve"> IF(Historical_Sales[[#This Row],[Sessions - Total]]=0,0,Historical_Sales[[#This Row],[Units Ordered]]/Historical_Sales[[#This Row],[Sessions - Total]])</f>
        <v>0.22580645161290322</v>
      </c>
    </row>
    <row r="1104" spans="1:8" x14ac:dyDescent="0.3">
      <c r="A1104" s="2">
        <v>45925</v>
      </c>
      <c r="B1104" t="s">
        <v>50</v>
      </c>
      <c r="C1104">
        <v>600</v>
      </c>
      <c r="D1104">
        <v>715</v>
      </c>
      <c r="E1104">
        <v>11</v>
      </c>
      <c r="F1104">
        <v>465.36</v>
      </c>
      <c r="G1104">
        <v>11</v>
      </c>
      <c r="H1104" s="1">
        <f xml:space="preserve"> IF(Historical_Sales[[#This Row],[Sessions - Total]]=0,0,Historical_Sales[[#This Row],[Units Ordered]]/Historical_Sales[[#This Row],[Sessions - Total]])</f>
        <v>1.8333333333333333E-2</v>
      </c>
    </row>
    <row r="1105" spans="1:8" x14ac:dyDescent="0.3">
      <c r="A1105" s="2">
        <v>45925</v>
      </c>
      <c r="B1105" t="s">
        <v>52</v>
      </c>
      <c r="C1105">
        <v>112</v>
      </c>
      <c r="D1105">
        <v>164</v>
      </c>
      <c r="E1105">
        <v>24</v>
      </c>
      <c r="F1105">
        <v>339.18</v>
      </c>
      <c r="G1105">
        <v>23</v>
      </c>
      <c r="H1105" s="1">
        <f xml:space="preserve"> IF(Historical_Sales[[#This Row],[Sessions - Total]]=0,0,Historical_Sales[[#This Row],[Units Ordered]]/Historical_Sales[[#This Row],[Sessions - Total]])</f>
        <v>0.21428571428571427</v>
      </c>
    </row>
    <row r="1106" spans="1:8" x14ac:dyDescent="0.3">
      <c r="A1106" s="2">
        <v>45925</v>
      </c>
      <c r="B1106" t="s">
        <v>54</v>
      </c>
      <c r="C1106">
        <v>33</v>
      </c>
      <c r="D1106">
        <v>39</v>
      </c>
      <c r="E1106">
        <v>1</v>
      </c>
      <c r="F1106">
        <v>23.23</v>
      </c>
      <c r="G1106">
        <v>1</v>
      </c>
      <c r="H1106" s="1">
        <f xml:space="preserve"> IF(Historical_Sales[[#This Row],[Sessions - Total]]=0,0,Historical_Sales[[#This Row],[Units Ordered]]/Historical_Sales[[#This Row],[Sessions - Total]])</f>
        <v>3.0303030303030304E-2</v>
      </c>
    </row>
    <row r="1107" spans="1:8" x14ac:dyDescent="0.3">
      <c r="A1107" s="2">
        <v>45925</v>
      </c>
      <c r="B1107" t="s">
        <v>56</v>
      </c>
      <c r="C1107">
        <v>26</v>
      </c>
      <c r="D1107">
        <v>39</v>
      </c>
      <c r="E1107">
        <v>4</v>
      </c>
      <c r="F1107">
        <v>84.7</v>
      </c>
      <c r="G1107">
        <v>3</v>
      </c>
      <c r="H1107" s="1">
        <f xml:space="preserve"> IF(Historical_Sales[[#This Row],[Sessions - Total]]=0,0,Historical_Sales[[#This Row],[Units Ordered]]/Historical_Sales[[#This Row],[Sessions - Total]])</f>
        <v>0.15384615384615385</v>
      </c>
    </row>
    <row r="1108" spans="1:8" x14ac:dyDescent="0.3">
      <c r="A1108" s="2">
        <v>45925</v>
      </c>
      <c r="B1108" t="s">
        <v>58</v>
      </c>
      <c r="C1108">
        <v>25</v>
      </c>
      <c r="D1108">
        <v>26</v>
      </c>
      <c r="E1108">
        <v>3</v>
      </c>
      <c r="F1108">
        <v>34.31</v>
      </c>
      <c r="G1108">
        <v>3</v>
      </c>
      <c r="H1108" s="1">
        <f xml:space="preserve"> IF(Historical_Sales[[#This Row],[Sessions - Total]]=0,0,Historical_Sales[[#This Row],[Units Ordered]]/Historical_Sales[[#This Row],[Sessions - Total]])</f>
        <v>0.12</v>
      </c>
    </row>
    <row r="1109" spans="1:8" x14ac:dyDescent="0.3">
      <c r="A1109" s="2">
        <v>45925</v>
      </c>
      <c r="B1109" t="s">
        <v>60</v>
      </c>
      <c r="C1109">
        <v>73</v>
      </c>
      <c r="D1109">
        <v>93</v>
      </c>
      <c r="E1109">
        <v>5</v>
      </c>
      <c r="F1109">
        <v>104.96</v>
      </c>
      <c r="G1109">
        <v>5</v>
      </c>
      <c r="H1109" s="1">
        <f xml:space="preserve"> IF(Historical_Sales[[#This Row],[Sessions - Total]]=0,0,Historical_Sales[[#This Row],[Units Ordered]]/Historical_Sales[[#This Row],[Sessions - Total]])</f>
        <v>6.8493150684931503E-2</v>
      </c>
    </row>
    <row r="1110" spans="1:8" x14ac:dyDescent="0.3">
      <c r="A1110" s="2">
        <v>45925</v>
      </c>
      <c r="B1110" t="s">
        <v>62</v>
      </c>
      <c r="C1110">
        <v>63</v>
      </c>
      <c r="D1110">
        <v>82</v>
      </c>
      <c r="E1110">
        <v>13</v>
      </c>
      <c r="F1110">
        <v>509.24</v>
      </c>
      <c r="G1110">
        <v>10</v>
      </c>
      <c r="H1110" s="1">
        <f xml:space="preserve"> IF(Historical_Sales[[#This Row],[Sessions - Total]]=0,0,Historical_Sales[[#This Row],[Units Ordered]]/Historical_Sales[[#This Row],[Sessions - Total]])</f>
        <v>0.20634920634920634</v>
      </c>
    </row>
    <row r="1111" spans="1:8" x14ac:dyDescent="0.3">
      <c r="A1111" s="2">
        <v>45925</v>
      </c>
      <c r="B1111" t="s">
        <v>64</v>
      </c>
      <c r="C1111">
        <v>26</v>
      </c>
      <c r="D1111">
        <v>38</v>
      </c>
      <c r="E1111">
        <v>33</v>
      </c>
      <c r="F1111">
        <v>1067.54</v>
      </c>
      <c r="G1111">
        <v>14</v>
      </c>
      <c r="H1111" s="1">
        <f xml:space="preserve"> IF(Historical_Sales[[#This Row],[Sessions - Total]]=0,0,Historical_Sales[[#This Row],[Units Ordered]]/Historical_Sales[[#This Row],[Sessions - Total]])</f>
        <v>1.2692307692307692</v>
      </c>
    </row>
    <row r="1112" spans="1:8" x14ac:dyDescent="0.3">
      <c r="A1112" s="2">
        <v>45925</v>
      </c>
      <c r="B1112" t="s">
        <v>66</v>
      </c>
      <c r="C1112">
        <v>34</v>
      </c>
      <c r="D1112">
        <v>44</v>
      </c>
      <c r="E1112">
        <v>29</v>
      </c>
      <c r="F1112">
        <v>934.23</v>
      </c>
      <c r="G1112">
        <v>10</v>
      </c>
      <c r="H1112" s="1">
        <f xml:space="preserve"> IF(Historical_Sales[[#This Row],[Sessions - Total]]=0,0,Historical_Sales[[#This Row],[Units Ordered]]/Historical_Sales[[#This Row],[Sessions - Total]])</f>
        <v>0.8529411764705882</v>
      </c>
    </row>
    <row r="1113" spans="1:8" x14ac:dyDescent="0.3">
      <c r="A1113" s="2">
        <v>45925</v>
      </c>
      <c r="B1113" t="s">
        <v>68</v>
      </c>
      <c r="C1113">
        <v>57</v>
      </c>
      <c r="D1113">
        <v>82</v>
      </c>
      <c r="E1113">
        <v>24</v>
      </c>
      <c r="F1113">
        <v>655.09</v>
      </c>
      <c r="G1113">
        <v>17</v>
      </c>
      <c r="H1113" s="1">
        <f xml:space="preserve"> IF(Historical_Sales[[#This Row],[Sessions - Total]]=0,0,Historical_Sales[[#This Row],[Units Ordered]]/Historical_Sales[[#This Row],[Sessions - Total]])</f>
        <v>0.42105263157894735</v>
      </c>
    </row>
    <row r="1114" spans="1:8" x14ac:dyDescent="0.3">
      <c r="A1114" s="2">
        <v>45925</v>
      </c>
      <c r="B1114" t="s">
        <v>70</v>
      </c>
      <c r="C1114">
        <v>63</v>
      </c>
      <c r="D1114">
        <v>85</v>
      </c>
      <c r="E1114">
        <v>17</v>
      </c>
      <c r="F1114">
        <v>403.23</v>
      </c>
      <c r="G1114">
        <v>11</v>
      </c>
      <c r="H1114" s="1">
        <f xml:space="preserve"> IF(Historical_Sales[[#This Row],[Sessions - Total]]=0,0,Historical_Sales[[#This Row],[Units Ordered]]/Historical_Sales[[#This Row],[Sessions - Total]])</f>
        <v>0.26984126984126983</v>
      </c>
    </row>
    <row r="1115" spans="1:8" x14ac:dyDescent="0.3">
      <c r="A1115" s="2">
        <v>45925</v>
      </c>
      <c r="B1115" t="s">
        <v>72</v>
      </c>
      <c r="C1115">
        <v>36</v>
      </c>
      <c r="D1115">
        <v>53</v>
      </c>
      <c r="E1115">
        <v>5</v>
      </c>
      <c r="F1115">
        <v>195.92</v>
      </c>
      <c r="G1115">
        <v>4</v>
      </c>
      <c r="H1115" s="1">
        <f xml:space="preserve"> IF(Historical_Sales[[#This Row],[Sessions - Total]]=0,0,Historical_Sales[[#This Row],[Units Ordered]]/Historical_Sales[[#This Row],[Sessions - Total]])</f>
        <v>0.1388888888888889</v>
      </c>
    </row>
    <row r="1116" spans="1:8" x14ac:dyDescent="0.3">
      <c r="A1116" s="2">
        <v>45925</v>
      </c>
      <c r="B1116" t="s">
        <v>74</v>
      </c>
      <c r="C1116">
        <v>13</v>
      </c>
      <c r="D1116">
        <v>19</v>
      </c>
      <c r="E1116">
        <v>3</v>
      </c>
      <c r="F1116">
        <v>92.29</v>
      </c>
      <c r="G1116">
        <v>3</v>
      </c>
      <c r="H1116" s="1">
        <f xml:space="preserve"> IF(Historical_Sales[[#This Row],[Sessions - Total]]=0,0,Historical_Sales[[#This Row],[Units Ordered]]/Historical_Sales[[#This Row],[Sessions - Total]])</f>
        <v>0.23076923076923078</v>
      </c>
    </row>
    <row r="1117" spans="1:8" x14ac:dyDescent="0.3">
      <c r="A1117" s="2">
        <v>45925</v>
      </c>
      <c r="B1117" t="s">
        <v>76</v>
      </c>
      <c r="C1117">
        <v>21</v>
      </c>
      <c r="D1117">
        <v>28</v>
      </c>
      <c r="E1117">
        <v>6</v>
      </c>
      <c r="F1117">
        <v>183.63</v>
      </c>
      <c r="G1117">
        <v>6</v>
      </c>
      <c r="H1117" s="1">
        <f xml:space="preserve"> IF(Historical_Sales[[#This Row],[Sessions - Total]]=0,0,Historical_Sales[[#This Row],[Units Ordered]]/Historical_Sales[[#This Row],[Sessions - Total]])</f>
        <v>0.2857142857142857</v>
      </c>
    </row>
    <row r="1118" spans="1:8" x14ac:dyDescent="0.3">
      <c r="A1118" s="2">
        <v>45925</v>
      </c>
      <c r="B1118" t="s">
        <v>78</v>
      </c>
      <c r="C1118">
        <v>20</v>
      </c>
      <c r="D1118">
        <v>21</v>
      </c>
      <c r="E1118">
        <v>9</v>
      </c>
      <c r="F1118">
        <v>248.66</v>
      </c>
      <c r="G1118">
        <v>5</v>
      </c>
      <c r="H1118" s="1">
        <f xml:space="preserve"> IF(Historical_Sales[[#This Row],[Sessions - Total]]=0,0,Historical_Sales[[#This Row],[Units Ordered]]/Historical_Sales[[#This Row],[Sessions - Total]])</f>
        <v>0.45</v>
      </c>
    </row>
    <row r="1119" spans="1:8" x14ac:dyDescent="0.3">
      <c r="A1119" s="2">
        <v>45925</v>
      </c>
      <c r="B1119" t="s">
        <v>80</v>
      </c>
      <c r="C1119">
        <v>20</v>
      </c>
      <c r="D1119">
        <v>25</v>
      </c>
      <c r="E1119">
        <v>8</v>
      </c>
      <c r="F1119">
        <v>270.2</v>
      </c>
      <c r="G1119">
        <v>4</v>
      </c>
      <c r="H1119" s="1">
        <f xml:space="preserve"> IF(Historical_Sales[[#This Row],[Sessions - Total]]=0,0,Historical_Sales[[#This Row],[Units Ordered]]/Historical_Sales[[#This Row],[Sessions - Total]])</f>
        <v>0.4</v>
      </c>
    </row>
    <row r="1120" spans="1:8" x14ac:dyDescent="0.3">
      <c r="A1120" s="2">
        <v>45925</v>
      </c>
      <c r="B1120" t="s">
        <v>82</v>
      </c>
      <c r="C1120">
        <v>13</v>
      </c>
      <c r="D1120">
        <v>16</v>
      </c>
      <c r="E1120">
        <v>3</v>
      </c>
      <c r="F1120">
        <v>103.71</v>
      </c>
      <c r="G1120">
        <v>3</v>
      </c>
      <c r="H1120" s="1">
        <f xml:space="preserve"> IF(Historical_Sales[[#This Row],[Sessions - Total]]=0,0,Historical_Sales[[#This Row],[Units Ordered]]/Historical_Sales[[#This Row],[Sessions - Total]])</f>
        <v>0.23076923076923078</v>
      </c>
    </row>
    <row r="1121" spans="1:8" x14ac:dyDescent="0.3">
      <c r="A1121" s="2">
        <v>45925</v>
      </c>
      <c r="B1121" t="s">
        <v>84</v>
      </c>
      <c r="C1121">
        <v>102</v>
      </c>
      <c r="D1121">
        <v>142</v>
      </c>
      <c r="E1121">
        <v>26</v>
      </c>
      <c r="F1121">
        <v>828.82</v>
      </c>
      <c r="G1121">
        <v>25</v>
      </c>
      <c r="H1121" s="1">
        <f xml:space="preserve"> IF(Historical_Sales[[#This Row],[Sessions - Total]]=0,0,Historical_Sales[[#This Row],[Units Ordered]]/Historical_Sales[[#This Row],[Sessions - Total]])</f>
        <v>0.25490196078431371</v>
      </c>
    </row>
    <row r="1122" spans="1:8" x14ac:dyDescent="0.3">
      <c r="A1122" s="2">
        <v>45925</v>
      </c>
      <c r="B1122" t="s">
        <v>88</v>
      </c>
      <c r="C1122">
        <v>74</v>
      </c>
      <c r="D1122">
        <v>99</v>
      </c>
      <c r="E1122">
        <v>14</v>
      </c>
      <c r="F1122">
        <v>439.44</v>
      </c>
      <c r="G1122">
        <v>9</v>
      </c>
      <c r="H1122" s="1">
        <f xml:space="preserve"> IF(Historical_Sales[[#This Row],[Sessions - Total]]=0,0,Historical_Sales[[#This Row],[Units Ordered]]/Historical_Sales[[#This Row],[Sessions - Total]])</f>
        <v>0.1891891891891892</v>
      </c>
    </row>
    <row r="1123" spans="1:8" x14ac:dyDescent="0.3">
      <c r="A1123" s="2">
        <v>45925</v>
      </c>
      <c r="B1123" t="s">
        <v>92</v>
      </c>
      <c r="C1123">
        <v>15</v>
      </c>
      <c r="D1123">
        <v>24</v>
      </c>
      <c r="E1123">
        <v>3</v>
      </c>
      <c r="F1123">
        <v>83.07</v>
      </c>
      <c r="G1123">
        <v>3</v>
      </c>
      <c r="H1123" s="1">
        <f xml:space="preserve"> IF(Historical_Sales[[#This Row],[Sessions - Total]]=0,0,Historical_Sales[[#This Row],[Units Ordered]]/Historical_Sales[[#This Row],[Sessions - Total]])</f>
        <v>0.2</v>
      </c>
    </row>
    <row r="1124" spans="1:8" x14ac:dyDescent="0.3">
      <c r="A1124" s="2">
        <v>45925</v>
      </c>
      <c r="B1124" t="s">
        <v>94</v>
      </c>
      <c r="C1124">
        <v>38</v>
      </c>
      <c r="D1124">
        <v>45</v>
      </c>
      <c r="E1124">
        <v>52</v>
      </c>
      <c r="F1124">
        <v>4053.5</v>
      </c>
      <c r="G1124">
        <v>19</v>
      </c>
      <c r="H1124" s="1">
        <f xml:space="preserve"> IF(Historical_Sales[[#This Row],[Sessions - Total]]=0,0,Historical_Sales[[#This Row],[Units Ordered]]/Historical_Sales[[#This Row],[Sessions - Total]])</f>
        <v>1.368421052631579</v>
      </c>
    </row>
    <row r="1125" spans="1:8" x14ac:dyDescent="0.3">
      <c r="A1125" s="2">
        <v>45925</v>
      </c>
      <c r="B1125" t="s">
        <v>96</v>
      </c>
      <c r="C1125">
        <v>41</v>
      </c>
      <c r="D1125">
        <v>56</v>
      </c>
      <c r="E1125">
        <v>23</v>
      </c>
      <c r="F1125">
        <v>1592.23</v>
      </c>
      <c r="G1125">
        <v>16</v>
      </c>
      <c r="H1125" s="1">
        <f xml:space="preserve"> IF(Historical_Sales[[#This Row],[Sessions - Total]]=0,0,Historical_Sales[[#This Row],[Units Ordered]]/Historical_Sales[[#This Row],[Sessions - Total]])</f>
        <v>0.56097560975609762</v>
      </c>
    </row>
    <row r="1126" spans="1:8" x14ac:dyDescent="0.3">
      <c r="A1126" s="2">
        <v>45925</v>
      </c>
      <c r="B1126" t="s">
        <v>98</v>
      </c>
      <c r="C1126">
        <v>8</v>
      </c>
      <c r="D1126">
        <v>8</v>
      </c>
      <c r="E1126">
        <v>3</v>
      </c>
      <c r="F1126">
        <v>46.02</v>
      </c>
      <c r="G1126">
        <v>1</v>
      </c>
      <c r="H1126" s="1">
        <f xml:space="preserve"> IF(Historical_Sales[[#This Row],[Sessions - Total]]=0,0,Historical_Sales[[#This Row],[Units Ordered]]/Historical_Sales[[#This Row],[Sessions - Total]])</f>
        <v>0.375</v>
      </c>
    </row>
    <row r="1127" spans="1:8" x14ac:dyDescent="0.3">
      <c r="A1127" s="2">
        <v>45925</v>
      </c>
      <c r="B1127" t="s">
        <v>100</v>
      </c>
      <c r="C1127">
        <v>13</v>
      </c>
      <c r="D1127">
        <v>20</v>
      </c>
      <c r="E1127">
        <v>3</v>
      </c>
      <c r="F1127">
        <v>37.020000000000003</v>
      </c>
      <c r="G1127">
        <v>3</v>
      </c>
      <c r="H1127" s="1">
        <f xml:space="preserve"> IF(Historical_Sales[[#This Row],[Sessions - Total]]=0,0,Historical_Sales[[#This Row],[Units Ordered]]/Historical_Sales[[#This Row],[Sessions - Total]])</f>
        <v>0.23076923076923078</v>
      </c>
    </row>
    <row r="1128" spans="1:8" x14ac:dyDescent="0.3">
      <c r="A1128" s="2">
        <v>45925</v>
      </c>
      <c r="B1128" t="s">
        <v>102</v>
      </c>
      <c r="C1128">
        <v>19</v>
      </c>
      <c r="D1128">
        <v>23</v>
      </c>
      <c r="E1128">
        <v>8</v>
      </c>
      <c r="F1128">
        <v>263.44</v>
      </c>
      <c r="G1128">
        <v>4</v>
      </c>
      <c r="H1128" s="1">
        <f xml:space="preserve"> IF(Historical_Sales[[#This Row],[Sessions - Total]]=0,0,Historical_Sales[[#This Row],[Units Ordered]]/Historical_Sales[[#This Row],[Sessions - Total]])</f>
        <v>0.42105263157894735</v>
      </c>
    </row>
    <row r="1129" spans="1:8" x14ac:dyDescent="0.3">
      <c r="A1129" s="2">
        <v>45925</v>
      </c>
      <c r="B1129" t="s">
        <v>104</v>
      </c>
      <c r="C1129">
        <v>18</v>
      </c>
      <c r="D1129">
        <v>21</v>
      </c>
      <c r="E1129">
        <v>1</v>
      </c>
      <c r="F1129">
        <v>25.91</v>
      </c>
      <c r="G1129">
        <v>1</v>
      </c>
      <c r="H1129" s="1">
        <f xml:space="preserve"> IF(Historical_Sales[[#This Row],[Sessions - Total]]=0,0,Historical_Sales[[#This Row],[Units Ordered]]/Historical_Sales[[#This Row],[Sessions - Total]])</f>
        <v>5.5555555555555552E-2</v>
      </c>
    </row>
    <row r="1130" spans="1:8" x14ac:dyDescent="0.3">
      <c r="A1130" s="2">
        <v>45925</v>
      </c>
      <c r="B1130" t="s">
        <v>106</v>
      </c>
      <c r="C1130">
        <v>10</v>
      </c>
      <c r="D1130">
        <v>12</v>
      </c>
      <c r="E1130">
        <v>3</v>
      </c>
      <c r="F1130">
        <v>252.78</v>
      </c>
      <c r="G1130">
        <v>2</v>
      </c>
      <c r="H1130" s="1">
        <f xml:space="preserve"> IF(Historical_Sales[[#This Row],[Sessions - Total]]=0,0,Historical_Sales[[#This Row],[Units Ordered]]/Historical_Sales[[#This Row],[Sessions - Total]])</f>
        <v>0.3</v>
      </c>
    </row>
    <row r="1131" spans="1:8" x14ac:dyDescent="0.3">
      <c r="A1131" s="2">
        <v>45925</v>
      </c>
      <c r="B1131" t="s">
        <v>108</v>
      </c>
      <c r="C1131">
        <v>10</v>
      </c>
      <c r="D1131">
        <v>12</v>
      </c>
      <c r="E1131">
        <v>12</v>
      </c>
      <c r="F1131">
        <v>1082.0999999999999</v>
      </c>
      <c r="G1131">
        <v>4</v>
      </c>
      <c r="H1131" s="1">
        <f xml:space="preserve"> IF(Historical_Sales[[#This Row],[Sessions - Total]]=0,0,Historical_Sales[[#This Row],[Units Ordered]]/Historical_Sales[[#This Row],[Sessions - Total]])</f>
        <v>1.2</v>
      </c>
    </row>
    <row r="1132" spans="1:8" x14ac:dyDescent="0.3">
      <c r="A1132" s="2">
        <v>45925</v>
      </c>
      <c r="B1132" t="s">
        <v>110</v>
      </c>
      <c r="C1132">
        <v>32</v>
      </c>
      <c r="D1132">
        <v>47</v>
      </c>
      <c r="E1132">
        <v>1</v>
      </c>
      <c r="F1132">
        <v>37.1</v>
      </c>
      <c r="G1132">
        <v>1</v>
      </c>
      <c r="H1132" s="1">
        <f xml:space="preserve"> IF(Historical_Sales[[#This Row],[Sessions - Total]]=0,0,Historical_Sales[[#This Row],[Units Ordered]]/Historical_Sales[[#This Row],[Sessions - Total]])</f>
        <v>3.125E-2</v>
      </c>
    </row>
    <row r="1133" spans="1:8" x14ac:dyDescent="0.3">
      <c r="A1133" s="2">
        <v>45925</v>
      </c>
      <c r="B1133" t="s">
        <v>112</v>
      </c>
      <c r="C1133">
        <v>22</v>
      </c>
      <c r="D1133">
        <v>30</v>
      </c>
      <c r="E1133">
        <v>6</v>
      </c>
      <c r="F1133">
        <v>175.02</v>
      </c>
      <c r="G1133">
        <v>6</v>
      </c>
      <c r="H1133" s="1">
        <f xml:space="preserve"> IF(Historical_Sales[[#This Row],[Sessions - Total]]=0,0,Historical_Sales[[#This Row],[Units Ordered]]/Historical_Sales[[#This Row],[Sessions - Total]])</f>
        <v>0.27272727272727271</v>
      </c>
    </row>
    <row r="1134" spans="1:8" x14ac:dyDescent="0.3">
      <c r="A1134" s="2">
        <v>45926</v>
      </c>
      <c r="B1134" t="s">
        <v>11</v>
      </c>
      <c r="C1134">
        <v>14</v>
      </c>
      <c r="D1134">
        <v>21</v>
      </c>
      <c r="E1134">
        <v>9</v>
      </c>
      <c r="F1134">
        <v>367.71</v>
      </c>
      <c r="G1134">
        <v>7</v>
      </c>
      <c r="H1134" s="1">
        <f xml:space="preserve"> IF(Historical_Sales[[#This Row],[Sessions - Total]]=0,0,Historical_Sales[[#This Row],[Units Ordered]]/Historical_Sales[[#This Row],[Sessions - Total]])</f>
        <v>0.6428571428571429</v>
      </c>
    </row>
    <row r="1135" spans="1:8" x14ac:dyDescent="0.3">
      <c r="A1135" s="2">
        <v>45926</v>
      </c>
      <c r="B1135" t="s">
        <v>15</v>
      </c>
      <c r="C1135">
        <v>19</v>
      </c>
      <c r="D1135">
        <v>32</v>
      </c>
      <c r="E1135">
        <v>5</v>
      </c>
      <c r="F1135">
        <v>176.26</v>
      </c>
      <c r="G1135">
        <v>5</v>
      </c>
      <c r="H1135" s="1">
        <f xml:space="preserve"> IF(Historical_Sales[[#This Row],[Sessions - Total]]=0,0,Historical_Sales[[#This Row],[Units Ordered]]/Historical_Sales[[#This Row],[Sessions - Total]])</f>
        <v>0.26315789473684209</v>
      </c>
    </row>
    <row r="1136" spans="1:8" x14ac:dyDescent="0.3">
      <c r="A1136" s="2">
        <v>45926</v>
      </c>
      <c r="B1136" t="s">
        <v>17</v>
      </c>
      <c r="C1136">
        <v>10</v>
      </c>
      <c r="D1136">
        <v>12</v>
      </c>
      <c r="E1136">
        <v>1</v>
      </c>
      <c r="F1136">
        <v>38.119999999999997</v>
      </c>
      <c r="G1136">
        <v>1</v>
      </c>
      <c r="H1136" s="1">
        <f xml:space="preserve"> IF(Historical_Sales[[#This Row],[Sessions - Total]]=0,0,Historical_Sales[[#This Row],[Units Ordered]]/Historical_Sales[[#This Row],[Sessions - Total]])</f>
        <v>0.1</v>
      </c>
    </row>
    <row r="1137" spans="1:8" x14ac:dyDescent="0.3">
      <c r="A1137" s="2">
        <v>45926</v>
      </c>
      <c r="B1137" t="s">
        <v>26</v>
      </c>
      <c r="C1137">
        <v>20</v>
      </c>
      <c r="D1137">
        <v>29</v>
      </c>
      <c r="E1137">
        <v>4</v>
      </c>
      <c r="F1137">
        <v>141.46</v>
      </c>
      <c r="G1137">
        <v>4</v>
      </c>
      <c r="H1137" s="1">
        <f xml:space="preserve"> IF(Historical_Sales[[#This Row],[Sessions - Total]]=0,0,Historical_Sales[[#This Row],[Units Ordered]]/Historical_Sales[[#This Row],[Sessions - Total]])</f>
        <v>0.2</v>
      </c>
    </row>
    <row r="1138" spans="1:8" x14ac:dyDescent="0.3">
      <c r="A1138" s="2">
        <v>45926</v>
      </c>
      <c r="B1138" t="s">
        <v>30</v>
      </c>
      <c r="C1138">
        <v>3</v>
      </c>
      <c r="D1138">
        <v>3</v>
      </c>
      <c r="E1138">
        <v>1</v>
      </c>
      <c r="F1138">
        <v>14.14</v>
      </c>
      <c r="G1138">
        <v>1</v>
      </c>
      <c r="H1138" s="1">
        <f xml:space="preserve"> IF(Historical_Sales[[#This Row],[Sessions - Total]]=0,0,Historical_Sales[[#This Row],[Units Ordered]]/Historical_Sales[[#This Row],[Sessions - Total]])</f>
        <v>0.33333333333333331</v>
      </c>
    </row>
    <row r="1139" spans="1:8" x14ac:dyDescent="0.3">
      <c r="A1139" s="2">
        <v>45926</v>
      </c>
      <c r="B1139" t="s">
        <v>32</v>
      </c>
      <c r="C1139">
        <v>24</v>
      </c>
      <c r="D1139">
        <v>32</v>
      </c>
      <c r="E1139">
        <v>2</v>
      </c>
      <c r="F1139">
        <v>50</v>
      </c>
      <c r="G1139">
        <v>2</v>
      </c>
      <c r="H1139" s="1">
        <f xml:space="preserve"> IF(Historical_Sales[[#This Row],[Sessions - Total]]=0,0,Historical_Sales[[#This Row],[Units Ordered]]/Historical_Sales[[#This Row],[Sessions - Total]])</f>
        <v>8.3333333333333329E-2</v>
      </c>
    </row>
    <row r="1140" spans="1:8" x14ac:dyDescent="0.3">
      <c r="A1140" s="2">
        <v>45926</v>
      </c>
      <c r="B1140" t="s">
        <v>34</v>
      </c>
      <c r="C1140">
        <v>21</v>
      </c>
      <c r="D1140">
        <v>23</v>
      </c>
      <c r="E1140">
        <v>4</v>
      </c>
      <c r="F1140">
        <v>64.75</v>
      </c>
      <c r="G1140">
        <v>4</v>
      </c>
      <c r="H1140" s="1">
        <f xml:space="preserve"> IF(Historical_Sales[[#This Row],[Sessions - Total]]=0,0,Historical_Sales[[#This Row],[Units Ordered]]/Historical_Sales[[#This Row],[Sessions - Total]])</f>
        <v>0.19047619047619047</v>
      </c>
    </row>
    <row r="1141" spans="1:8" x14ac:dyDescent="0.3">
      <c r="A1141" s="2">
        <v>45926</v>
      </c>
      <c r="B1141" t="s">
        <v>36</v>
      </c>
      <c r="C1141">
        <v>20</v>
      </c>
      <c r="D1141">
        <v>27</v>
      </c>
      <c r="E1141">
        <v>1</v>
      </c>
      <c r="F1141">
        <v>26.14</v>
      </c>
      <c r="G1141">
        <v>1</v>
      </c>
      <c r="H1141" s="1">
        <f xml:space="preserve"> IF(Historical_Sales[[#This Row],[Sessions - Total]]=0,0,Historical_Sales[[#This Row],[Units Ordered]]/Historical_Sales[[#This Row],[Sessions - Total]])</f>
        <v>0.05</v>
      </c>
    </row>
    <row r="1142" spans="1:8" x14ac:dyDescent="0.3">
      <c r="A1142" s="2">
        <v>45926</v>
      </c>
      <c r="B1142" t="s">
        <v>38</v>
      </c>
      <c r="C1142">
        <v>28</v>
      </c>
      <c r="D1142">
        <v>33</v>
      </c>
      <c r="E1142">
        <v>3</v>
      </c>
      <c r="F1142">
        <v>79.12</v>
      </c>
      <c r="G1142">
        <v>3</v>
      </c>
      <c r="H1142" s="1">
        <f xml:space="preserve"> IF(Historical_Sales[[#This Row],[Sessions - Total]]=0,0,Historical_Sales[[#This Row],[Units Ordered]]/Historical_Sales[[#This Row],[Sessions - Total]])</f>
        <v>0.10714285714285714</v>
      </c>
    </row>
    <row r="1143" spans="1:8" x14ac:dyDescent="0.3">
      <c r="A1143" s="2">
        <v>45926</v>
      </c>
      <c r="B1143" t="s">
        <v>40</v>
      </c>
      <c r="C1143">
        <v>35</v>
      </c>
      <c r="D1143">
        <v>50</v>
      </c>
      <c r="E1143">
        <v>6</v>
      </c>
      <c r="F1143">
        <v>191.96</v>
      </c>
      <c r="G1143">
        <v>4</v>
      </c>
      <c r="H1143" s="1">
        <f xml:space="preserve"> IF(Historical_Sales[[#This Row],[Sessions - Total]]=0,0,Historical_Sales[[#This Row],[Units Ordered]]/Historical_Sales[[#This Row],[Sessions - Total]])</f>
        <v>0.17142857142857143</v>
      </c>
    </row>
    <row r="1144" spans="1:8" x14ac:dyDescent="0.3">
      <c r="A1144" s="2">
        <v>45926</v>
      </c>
      <c r="B1144" t="s">
        <v>42</v>
      </c>
      <c r="C1144">
        <v>111</v>
      </c>
      <c r="D1144">
        <v>149</v>
      </c>
      <c r="E1144">
        <v>20</v>
      </c>
      <c r="F1144">
        <v>489.87</v>
      </c>
      <c r="G1144">
        <v>20</v>
      </c>
      <c r="H1144" s="1">
        <f xml:space="preserve"> IF(Historical_Sales[[#This Row],[Sessions - Total]]=0,0,Historical_Sales[[#This Row],[Units Ordered]]/Historical_Sales[[#This Row],[Sessions - Total]])</f>
        <v>0.18018018018018017</v>
      </c>
    </row>
    <row r="1145" spans="1:8" x14ac:dyDescent="0.3">
      <c r="A1145" s="2">
        <v>45926</v>
      </c>
      <c r="B1145" t="s">
        <v>44</v>
      </c>
      <c r="C1145">
        <v>18</v>
      </c>
      <c r="D1145">
        <v>25</v>
      </c>
      <c r="E1145">
        <v>3</v>
      </c>
      <c r="F1145">
        <v>77.900000000000006</v>
      </c>
      <c r="G1145">
        <v>3</v>
      </c>
      <c r="H1145" s="1">
        <f xml:space="preserve"> IF(Historical_Sales[[#This Row],[Sessions - Total]]=0,0,Historical_Sales[[#This Row],[Units Ordered]]/Historical_Sales[[#This Row],[Sessions - Total]])</f>
        <v>0.16666666666666666</v>
      </c>
    </row>
    <row r="1146" spans="1:8" x14ac:dyDescent="0.3">
      <c r="A1146" s="2">
        <v>45926</v>
      </c>
      <c r="B1146" t="s">
        <v>46</v>
      </c>
      <c r="C1146">
        <v>31</v>
      </c>
      <c r="D1146">
        <v>36</v>
      </c>
      <c r="E1146">
        <v>5</v>
      </c>
      <c r="F1146">
        <v>111.79</v>
      </c>
      <c r="G1146">
        <v>4</v>
      </c>
      <c r="H1146" s="1">
        <f xml:space="preserve"> IF(Historical_Sales[[#This Row],[Sessions - Total]]=0,0,Historical_Sales[[#This Row],[Units Ordered]]/Historical_Sales[[#This Row],[Sessions - Total]])</f>
        <v>0.16129032258064516</v>
      </c>
    </row>
    <row r="1147" spans="1:8" x14ac:dyDescent="0.3">
      <c r="A1147" s="2">
        <v>45926</v>
      </c>
      <c r="B1147" t="s">
        <v>48</v>
      </c>
      <c r="C1147">
        <v>30</v>
      </c>
      <c r="D1147">
        <v>45</v>
      </c>
      <c r="E1147">
        <v>21</v>
      </c>
      <c r="F1147">
        <v>595.39</v>
      </c>
      <c r="G1147">
        <v>12</v>
      </c>
      <c r="H1147" s="1">
        <f xml:space="preserve"> IF(Historical_Sales[[#This Row],[Sessions - Total]]=0,0,Historical_Sales[[#This Row],[Units Ordered]]/Historical_Sales[[#This Row],[Sessions - Total]])</f>
        <v>0.7</v>
      </c>
    </row>
    <row r="1148" spans="1:8" x14ac:dyDescent="0.3">
      <c r="A1148" s="2">
        <v>45926</v>
      </c>
      <c r="B1148" t="s">
        <v>50</v>
      </c>
      <c r="C1148">
        <v>243</v>
      </c>
      <c r="D1148">
        <v>302</v>
      </c>
      <c r="E1148">
        <v>15</v>
      </c>
      <c r="F1148">
        <v>625.64</v>
      </c>
      <c r="G1148">
        <v>15</v>
      </c>
      <c r="H1148" s="1">
        <f xml:space="preserve"> IF(Historical_Sales[[#This Row],[Sessions - Total]]=0,0,Historical_Sales[[#This Row],[Units Ordered]]/Historical_Sales[[#This Row],[Sessions - Total]])</f>
        <v>6.1728395061728392E-2</v>
      </c>
    </row>
    <row r="1149" spans="1:8" x14ac:dyDescent="0.3">
      <c r="A1149" s="2">
        <v>45926</v>
      </c>
      <c r="B1149" t="s">
        <v>50</v>
      </c>
      <c r="C1149">
        <v>3</v>
      </c>
      <c r="D1149">
        <v>9</v>
      </c>
      <c r="E1149">
        <v>2</v>
      </c>
      <c r="F1149">
        <v>102.45</v>
      </c>
      <c r="G1149">
        <v>1</v>
      </c>
      <c r="H1149" s="1">
        <f xml:space="preserve"> IF(Historical_Sales[[#This Row],[Sessions - Total]]=0,0,Historical_Sales[[#This Row],[Units Ordered]]/Historical_Sales[[#This Row],[Sessions - Total]])</f>
        <v>0.66666666666666663</v>
      </c>
    </row>
    <row r="1150" spans="1:8" x14ac:dyDescent="0.3">
      <c r="A1150" s="2">
        <v>45926</v>
      </c>
      <c r="B1150" t="s">
        <v>52</v>
      </c>
      <c r="C1150">
        <v>120</v>
      </c>
      <c r="D1150">
        <v>168</v>
      </c>
      <c r="E1150">
        <v>27</v>
      </c>
      <c r="F1150">
        <v>365.45</v>
      </c>
      <c r="G1150">
        <v>18</v>
      </c>
      <c r="H1150" s="1">
        <f xml:space="preserve"> IF(Historical_Sales[[#This Row],[Sessions - Total]]=0,0,Historical_Sales[[#This Row],[Units Ordered]]/Historical_Sales[[#This Row],[Sessions - Total]])</f>
        <v>0.22500000000000001</v>
      </c>
    </row>
    <row r="1151" spans="1:8" x14ac:dyDescent="0.3">
      <c r="A1151" s="2">
        <v>45926</v>
      </c>
      <c r="B1151" t="s">
        <v>52</v>
      </c>
      <c r="C1151">
        <v>3</v>
      </c>
      <c r="D1151">
        <v>6</v>
      </c>
      <c r="E1151">
        <v>3</v>
      </c>
      <c r="F1151">
        <v>61.39</v>
      </c>
      <c r="G1151">
        <v>2</v>
      </c>
      <c r="H1151" s="1">
        <f xml:space="preserve"> IF(Historical_Sales[[#This Row],[Sessions - Total]]=0,0,Historical_Sales[[#This Row],[Units Ordered]]/Historical_Sales[[#This Row],[Sessions - Total]])</f>
        <v>1</v>
      </c>
    </row>
    <row r="1152" spans="1:8" x14ac:dyDescent="0.3">
      <c r="A1152" s="2">
        <v>45926</v>
      </c>
      <c r="B1152" t="s">
        <v>54</v>
      </c>
      <c r="C1152">
        <v>26</v>
      </c>
      <c r="D1152">
        <v>29</v>
      </c>
      <c r="E1152">
        <v>1</v>
      </c>
      <c r="F1152">
        <v>27.04</v>
      </c>
      <c r="G1152">
        <v>1</v>
      </c>
      <c r="H1152" s="1">
        <f xml:space="preserve"> IF(Historical_Sales[[#This Row],[Sessions - Total]]=0,0,Historical_Sales[[#This Row],[Units Ordered]]/Historical_Sales[[#This Row],[Sessions - Total]])</f>
        <v>3.8461538461538464E-2</v>
      </c>
    </row>
    <row r="1153" spans="1:8" x14ac:dyDescent="0.3">
      <c r="A1153" s="2">
        <v>45926</v>
      </c>
      <c r="B1153" t="s">
        <v>56</v>
      </c>
      <c r="C1153">
        <v>25</v>
      </c>
      <c r="D1153">
        <v>31</v>
      </c>
      <c r="E1153">
        <v>4</v>
      </c>
      <c r="F1153">
        <v>102.11</v>
      </c>
      <c r="G1153">
        <v>3</v>
      </c>
      <c r="H1153" s="1">
        <f xml:space="preserve"> IF(Historical_Sales[[#This Row],[Sessions - Total]]=0,0,Historical_Sales[[#This Row],[Units Ordered]]/Historical_Sales[[#This Row],[Sessions - Total]])</f>
        <v>0.16</v>
      </c>
    </row>
    <row r="1154" spans="1:8" x14ac:dyDescent="0.3">
      <c r="A1154" s="2">
        <v>45926</v>
      </c>
      <c r="B1154" t="s">
        <v>58</v>
      </c>
      <c r="C1154">
        <v>20</v>
      </c>
      <c r="D1154">
        <v>21</v>
      </c>
      <c r="E1154">
        <v>4</v>
      </c>
      <c r="F1154">
        <v>50.14</v>
      </c>
      <c r="G1154">
        <v>4</v>
      </c>
      <c r="H1154" s="1">
        <f xml:space="preserve"> IF(Historical_Sales[[#This Row],[Sessions - Total]]=0,0,Historical_Sales[[#This Row],[Units Ordered]]/Historical_Sales[[#This Row],[Sessions - Total]])</f>
        <v>0.2</v>
      </c>
    </row>
    <row r="1155" spans="1:8" x14ac:dyDescent="0.3">
      <c r="A1155" s="2">
        <v>45926</v>
      </c>
      <c r="B1155" t="s">
        <v>60</v>
      </c>
      <c r="C1155">
        <v>53</v>
      </c>
      <c r="D1155">
        <v>72</v>
      </c>
      <c r="E1155">
        <v>2</v>
      </c>
      <c r="F1155">
        <v>52.59</v>
      </c>
      <c r="G1155">
        <v>2</v>
      </c>
      <c r="H1155" s="1">
        <f xml:space="preserve"> IF(Historical_Sales[[#This Row],[Sessions - Total]]=0,0,Historical_Sales[[#This Row],[Units Ordered]]/Historical_Sales[[#This Row],[Sessions - Total]])</f>
        <v>3.7735849056603772E-2</v>
      </c>
    </row>
    <row r="1156" spans="1:8" x14ac:dyDescent="0.3">
      <c r="A1156" s="2">
        <v>45926</v>
      </c>
      <c r="B1156" t="s">
        <v>62</v>
      </c>
      <c r="C1156">
        <v>65</v>
      </c>
      <c r="D1156">
        <v>85</v>
      </c>
      <c r="E1156">
        <v>16</v>
      </c>
      <c r="F1156">
        <v>600.15</v>
      </c>
      <c r="G1156">
        <v>10</v>
      </c>
      <c r="H1156" s="1">
        <f xml:space="preserve"> IF(Historical_Sales[[#This Row],[Sessions - Total]]=0,0,Historical_Sales[[#This Row],[Units Ordered]]/Historical_Sales[[#This Row],[Sessions - Total]])</f>
        <v>0.24615384615384617</v>
      </c>
    </row>
    <row r="1157" spans="1:8" x14ac:dyDescent="0.3">
      <c r="A1157" s="2">
        <v>45926</v>
      </c>
      <c r="B1157" t="s">
        <v>64</v>
      </c>
      <c r="C1157">
        <v>28</v>
      </c>
      <c r="D1157">
        <v>37</v>
      </c>
      <c r="E1157">
        <v>12</v>
      </c>
      <c r="F1157">
        <v>408.25</v>
      </c>
      <c r="G1157">
        <v>10</v>
      </c>
      <c r="H1157" s="1">
        <f xml:space="preserve"> IF(Historical_Sales[[#This Row],[Sessions - Total]]=0,0,Historical_Sales[[#This Row],[Units Ordered]]/Historical_Sales[[#This Row],[Sessions - Total]])</f>
        <v>0.42857142857142855</v>
      </c>
    </row>
    <row r="1158" spans="1:8" x14ac:dyDescent="0.3">
      <c r="A1158" s="2">
        <v>45926</v>
      </c>
      <c r="B1158" t="s">
        <v>66</v>
      </c>
      <c r="C1158">
        <v>16</v>
      </c>
      <c r="D1158">
        <v>20</v>
      </c>
      <c r="E1158">
        <v>6</v>
      </c>
      <c r="F1158">
        <v>195.51</v>
      </c>
      <c r="G1158">
        <v>5</v>
      </c>
      <c r="H1158" s="1">
        <f xml:space="preserve"> IF(Historical_Sales[[#This Row],[Sessions - Total]]=0,0,Historical_Sales[[#This Row],[Units Ordered]]/Historical_Sales[[#This Row],[Sessions - Total]])</f>
        <v>0.375</v>
      </c>
    </row>
    <row r="1159" spans="1:8" x14ac:dyDescent="0.3">
      <c r="A1159" s="2">
        <v>45926</v>
      </c>
      <c r="B1159" t="s">
        <v>68</v>
      </c>
      <c r="C1159">
        <v>33</v>
      </c>
      <c r="D1159">
        <v>48</v>
      </c>
      <c r="E1159">
        <v>31</v>
      </c>
      <c r="F1159">
        <v>856.69</v>
      </c>
      <c r="G1159">
        <v>20</v>
      </c>
      <c r="H1159" s="1">
        <f xml:space="preserve"> IF(Historical_Sales[[#This Row],[Sessions - Total]]=0,0,Historical_Sales[[#This Row],[Units Ordered]]/Historical_Sales[[#This Row],[Sessions - Total]])</f>
        <v>0.93939393939393945</v>
      </c>
    </row>
    <row r="1160" spans="1:8" x14ac:dyDescent="0.3">
      <c r="A1160" s="2">
        <v>45926</v>
      </c>
      <c r="B1160" t="s">
        <v>70</v>
      </c>
      <c r="C1160">
        <v>38</v>
      </c>
      <c r="D1160">
        <v>44</v>
      </c>
      <c r="E1160">
        <v>17</v>
      </c>
      <c r="F1160">
        <v>411.11</v>
      </c>
      <c r="G1160">
        <v>10</v>
      </c>
      <c r="H1160" s="1">
        <f xml:space="preserve"> IF(Historical_Sales[[#This Row],[Sessions - Total]]=0,0,Historical_Sales[[#This Row],[Units Ordered]]/Historical_Sales[[#This Row],[Sessions - Total]])</f>
        <v>0.44736842105263158</v>
      </c>
    </row>
    <row r="1161" spans="1:8" x14ac:dyDescent="0.3">
      <c r="A1161" s="2">
        <v>45926</v>
      </c>
      <c r="B1161" t="s">
        <v>72</v>
      </c>
      <c r="C1161">
        <v>29</v>
      </c>
      <c r="D1161">
        <v>49</v>
      </c>
      <c r="E1161">
        <v>4</v>
      </c>
      <c r="F1161">
        <v>142.04</v>
      </c>
      <c r="G1161">
        <v>3</v>
      </c>
      <c r="H1161" s="1">
        <f xml:space="preserve"> IF(Historical_Sales[[#This Row],[Sessions - Total]]=0,0,Historical_Sales[[#This Row],[Units Ordered]]/Historical_Sales[[#This Row],[Sessions - Total]])</f>
        <v>0.13793103448275862</v>
      </c>
    </row>
    <row r="1162" spans="1:8" x14ac:dyDescent="0.3">
      <c r="A1162" s="2">
        <v>45926</v>
      </c>
      <c r="B1162" t="s">
        <v>74</v>
      </c>
      <c r="C1162">
        <v>9</v>
      </c>
      <c r="D1162">
        <v>10</v>
      </c>
      <c r="E1162">
        <v>2</v>
      </c>
      <c r="F1162">
        <v>69.91</v>
      </c>
      <c r="G1162">
        <v>2</v>
      </c>
      <c r="H1162" s="1">
        <f xml:space="preserve"> IF(Historical_Sales[[#This Row],[Sessions - Total]]=0,0,Historical_Sales[[#This Row],[Units Ordered]]/Historical_Sales[[#This Row],[Sessions - Total]])</f>
        <v>0.22222222222222221</v>
      </c>
    </row>
    <row r="1163" spans="1:8" x14ac:dyDescent="0.3">
      <c r="A1163" s="2">
        <v>45926</v>
      </c>
      <c r="B1163" t="s">
        <v>76</v>
      </c>
      <c r="C1163">
        <v>19</v>
      </c>
      <c r="D1163">
        <v>19</v>
      </c>
      <c r="E1163">
        <v>5</v>
      </c>
      <c r="F1163">
        <v>139.57</v>
      </c>
      <c r="G1163">
        <v>4</v>
      </c>
      <c r="H1163" s="1">
        <f xml:space="preserve"> IF(Historical_Sales[[#This Row],[Sessions - Total]]=0,0,Historical_Sales[[#This Row],[Units Ordered]]/Historical_Sales[[#This Row],[Sessions - Total]])</f>
        <v>0.26315789473684209</v>
      </c>
    </row>
    <row r="1164" spans="1:8" x14ac:dyDescent="0.3">
      <c r="A1164" s="2">
        <v>45926</v>
      </c>
      <c r="B1164" t="s">
        <v>78</v>
      </c>
      <c r="C1164">
        <v>10</v>
      </c>
      <c r="D1164">
        <v>12</v>
      </c>
      <c r="E1164">
        <v>2</v>
      </c>
      <c r="F1164">
        <v>51.78</v>
      </c>
      <c r="G1164">
        <v>2</v>
      </c>
      <c r="H1164" s="1">
        <f xml:space="preserve"> IF(Historical_Sales[[#This Row],[Sessions - Total]]=0,0,Historical_Sales[[#This Row],[Units Ordered]]/Historical_Sales[[#This Row],[Sessions - Total]])</f>
        <v>0.2</v>
      </c>
    </row>
    <row r="1165" spans="1:8" x14ac:dyDescent="0.3">
      <c r="A1165" s="2">
        <v>45926</v>
      </c>
      <c r="B1165" t="s">
        <v>80</v>
      </c>
      <c r="C1165">
        <v>18</v>
      </c>
      <c r="D1165">
        <v>24</v>
      </c>
      <c r="E1165">
        <v>6</v>
      </c>
      <c r="F1165">
        <v>212.9</v>
      </c>
      <c r="G1165">
        <v>4</v>
      </c>
      <c r="H1165" s="1">
        <f xml:space="preserve"> IF(Historical_Sales[[#This Row],[Sessions - Total]]=0,0,Historical_Sales[[#This Row],[Units Ordered]]/Historical_Sales[[#This Row],[Sessions - Total]])</f>
        <v>0.33333333333333331</v>
      </c>
    </row>
    <row r="1166" spans="1:8" x14ac:dyDescent="0.3">
      <c r="A1166" s="2">
        <v>45926</v>
      </c>
      <c r="B1166" t="s">
        <v>82</v>
      </c>
      <c r="C1166">
        <v>17</v>
      </c>
      <c r="D1166">
        <v>23</v>
      </c>
      <c r="E1166">
        <v>11</v>
      </c>
      <c r="F1166">
        <v>355.28</v>
      </c>
      <c r="G1166">
        <v>5</v>
      </c>
      <c r="H1166" s="1">
        <f xml:space="preserve"> IF(Historical_Sales[[#This Row],[Sessions - Total]]=0,0,Historical_Sales[[#This Row],[Units Ordered]]/Historical_Sales[[#This Row],[Sessions - Total]])</f>
        <v>0.6470588235294118</v>
      </c>
    </row>
    <row r="1167" spans="1:8" x14ac:dyDescent="0.3">
      <c r="A1167" s="2">
        <v>45926</v>
      </c>
      <c r="B1167" t="s">
        <v>84</v>
      </c>
      <c r="C1167">
        <v>55</v>
      </c>
      <c r="D1167">
        <v>73</v>
      </c>
      <c r="E1167">
        <v>19</v>
      </c>
      <c r="F1167">
        <v>651.53</v>
      </c>
      <c r="G1167">
        <v>18</v>
      </c>
      <c r="H1167" s="1">
        <f xml:space="preserve"> IF(Historical_Sales[[#This Row],[Sessions - Total]]=0,0,Historical_Sales[[#This Row],[Units Ordered]]/Historical_Sales[[#This Row],[Sessions - Total]])</f>
        <v>0.34545454545454546</v>
      </c>
    </row>
    <row r="1168" spans="1:8" x14ac:dyDescent="0.3">
      <c r="A1168" s="2">
        <v>45926</v>
      </c>
      <c r="B1168" t="s">
        <v>86</v>
      </c>
      <c r="C1168">
        <v>8</v>
      </c>
      <c r="D1168">
        <v>11</v>
      </c>
      <c r="E1168">
        <v>2</v>
      </c>
      <c r="F1168">
        <v>69.650000000000006</v>
      </c>
      <c r="G1168">
        <v>2</v>
      </c>
      <c r="H1168" s="1">
        <f xml:space="preserve"> IF(Historical_Sales[[#This Row],[Sessions - Total]]=0,0,Historical_Sales[[#This Row],[Units Ordered]]/Historical_Sales[[#This Row],[Sessions - Total]])</f>
        <v>0.25</v>
      </c>
    </row>
    <row r="1169" spans="1:8" x14ac:dyDescent="0.3">
      <c r="A1169" s="2">
        <v>45926</v>
      </c>
      <c r="B1169" t="s">
        <v>88</v>
      </c>
      <c r="C1169">
        <v>52</v>
      </c>
      <c r="D1169">
        <v>64</v>
      </c>
      <c r="E1169">
        <v>18</v>
      </c>
      <c r="F1169">
        <v>555.1</v>
      </c>
      <c r="G1169">
        <v>6</v>
      </c>
      <c r="H1169" s="1">
        <f xml:space="preserve"> IF(Historical_Sales[[#This Row],[Sessions - Total]]=0,0,Historical_Sales[[#This Row],[Units Ordered]]/Historical_Sales[[#This Row],[Sessions - Total]])</f>
        <v>0.34615384615384615</v>
      </c>
    </row>
    <row r="1170" spans="1:8" x14ac:dyDescent="0.3">
      <c r="A1170" s="2">
        <v>45926</v>
      </c>
      <c r="B1170" t="s">
        <v>92</v>
      </c>
      <c r="C1170">
        <v>11</v>
      </c>
      <c r="D1170">
        <v>15</v>
      </c>
      <c r="E1170">
        <v>8</v>
      </c>
      <c r="F1170">
        <v>218.38</v>
      </c>
      <c r="G1170">
        <v>4</v>
      </c>
      <c r="H1170" s="1">
        <f xml:space="preserve"> IF(Historical_Sales[[#This Row],[Sessions - Total]]=0,0,Historical_Sales[[#This Row],[Units Ordered]]/Historical_Sales[[#This Row],[Sessions - Total]])</f>
        <v>0.72727272727272729</v>
      </c>
    </row>
    <row r="1171" spans="1:8" x14ac:dyDescent="0.3">
      <c r="A1171" s="2">
        <v>45926</v>
      </c>
      <c r="B1171" t="s">
        <v>94</v>
      </c>
      <c r="C1171">
        <v>23</v>
      </c>
      <c r="D1171">
        <v>31</v>
      </c>
      <c r="E1171">
        <v>33</v>
      </c>
      <c r="F1171">
        <v>2500.0700000000002</v>
      </c>
      <c r="G1171">
        <v>12</v>
      </c>
      <c r="H1171" s="1">
        <f xml:space="preserve"> IF(Historical_Sales[[#This Row],[Sessions - Total]]=0,0,Historical_Sales[[#This Row],[Units Ordered]]/Historical_Sales[[#This Row],[Sessions - Total]])</f>
        <v>1.4347826086956521</v>
      </c>
    </row>
    <row r="1172" spans="1:8" x14ac:dyDescent="0.3">
      <c r="A1172" s="2">
        <v>45926</v>
      </c>
      <c r="B1172" t="s">
        <v>96</v>
      </c>
      <c r="C1172">
        <v>16</v>
      </c>
      <c r="D1172">
        <v>22</v>
      </c>
      <c r="E1172">
        <v>4</v>
      </c>
      <c r="F1172">
        <v>286.51</v>
      </c>
      <c r="G1172">
        <v>2</v>
      </c>
      <c r="H1172" s="1">
        <f xml:space="preserve"> IF(Historical_Sales[[#This Row],[Sessions - Total]]=0,0,Historical_Sales[[#This Row],[Units Ordered]]/Historical_Sales[[#This Row],[Sessions - Total]])</f>
        <v>0.25</v>
      </c>
    </row>
    <row r="1173" spans="1:8" x14ac:dyDescent="0.3">
      <c r="A1173" s="2">
        <v>45926</v>
      </c>
      <c r="B1173" t="s">
        <v>98</v>
      </c>
      <c r="C1173">
        <v>18</v>
      </c>
      <c r="D1173">
        <v>19</v>
      </c>
      <c r="E1173">
        <v>1</v>
      </c>
      <c r="F1173">
        <v>14.41</v>
      </c>
      <c r="G1173">
        <v>1</v>
      </c>
      <c r="H1173" s="1">
        <f xml:space="preserve"> IF(Historical_Sales[[#This Row],[Sessions - Total]]=0,0,Historical_Sales[[#This Row],[Units Ordered]]/Historical_Sales[[#This Row],[Sessions - Total]])</f>
        <v>5.5555555555555552E-2</v>
      </c>
    </row>
    <row r="1174" spans="1:8" x14ac:dyDescent="0.3">
      <c r="A1174" s="2">
        <v>45926</v>
      </c>
      <c r="B1174" t="s">
        <v>100</v>
      </c>
      <c r="C1174">
        <v>10</v>
      </c>
      <c r="D1174">
        <v>10</v>
      </c>
      <c r="E1174">
        <v>2</v>
      </c>
      <c r="F1174">
        <v>26.18</v>
      </c>
      <c r="G1174">
        <v>2</v>
      </c>
      <c r="H1174" s="1">
        <f xml:space="preserve"> IF(Historical_Sales[[#This Row],[Sessions - Total]]=0,0,Historical_Sales[[#This Row],[Units Ordered]]/Historical_Sales[[#This Row],[Sessions - Total]])</f>
        <v>0.2</v>
      </c>
    </row>
    <row r="1175" spans="1:8" x14ac:dyDescent="0.3">
      <c r="A1175" s="2">
        <v>45926</v>
      </c>
      <c r="B1175" t="s">
        <v>102</v>
      </c>
      <c r="C1175">
        <v>13</v>
      </c>
      <c r="D1175">
        <v>16</v>
      </c>
      <c r="E1175">
        <v>8</v>
      </c>
      <c r="F1175">
        <v>271.42</v>
      </c>
      <c r="G1175">
        <v>5</v>
      </c>
      <c r="H1175" s="1">
        <f xml:space="preserve"> IF(Historical_Sales[[#This Row],[Sessions - Total]]=0,0,Historical_Sales[[#This Row],[Units Ordered]]/Historical_Sales[[#This Row],[Sessions - Total]])</f>
        <v>0.61538461538461542</v>
      </c>
    </row>
    <row r="1176" spans="1:8" x14ac:dyDescent="0.3">
      <c r="A1176" s="2">
        <v>45926</v>
      </c>
      <c r="B1176" t="s">
        <v>104</v>
      </c>
      <c r="C1176">
        <v>5</v>
      </c>
      <c r="D1176">
        <v>6</v>
      </c>
      <c r="E1176">
        <v>2</v>
      </c>
      <c r="F1176">
        <v>60.18</v>
      </c>
      <c r="G1176">
        <v>2</v>
      </c>
      <c r="H1176" s="1">
        <f xml:space="preserve"> IF(Historical_Sales[[#This Row],[Sessions - Total]]=0,0,Historical_Sales[[#This Row],[Units Ordered]]/Historical_Sales[[#This Row],[Sessions - Total]])</f>
        <v>0.4</v>
      </c>
    </row>
    <row r="1177" spans="1:8" x14ac:dyDescent="0.3">
      <c r="A1177" s="2">
        <v>45926</v>
      </c>
      <c r="B1177" t="s">
        <v>106</v>
      </c>
      <c r="C1177">
        <v>5</v>
      </c>
      <c r="D1177">
        <v>7</v>
      </c>
      <c r="E1177">
        <v>17</v>
      </c>
      <c r="F1177">
        <v>1284.6300000000001</v>
      </c>
      <c r="G1177">
        <v>3</v>
      </c>
      <c r="H1177" s="1">
        <f xml:space="preserve"> IF(Historical_Sales[[#This Row],[Sessions - Total]]=0,0,Historical_Sales[[#This Row],[Units Ordered]]/Historical_Sales[[#This Row],[Sessions - Total]])</f>
        <v>3.4</v>
      </c>
    </row>
    <row r="1178" spans="1:8" x14ac:dyDescent="0.3">
      <c r="A1178" s="2">
        <v>45926</v>
      </c>
      <c r="B1178" t="s">
        <v>112</v>
      </c>
      <c r="C1178">
        <v>14</v>
      </c>
      <c r="D1178">
        <v>22</v>
      </c>
      <c r="E1178">
        <v>1</v>
      </c>
      <c r="F1178">
        <v>31.87</v>
      </c>
      <c r="G1178">
        <v>1</v>
      </c>
      <c r="H1178" s="1">
        <f xml:space="preserve"> IF(Historical_Sales[[#This Row],[Sessions - Total]]=0,0,Historical_Sales[[#This Row],[Units Ordered]]/Historical_Sales[[#This Row],[Sessions - Total]])</f>
        <v>7.1428571428571425E-2</v>
      </c>
    </row>
    <row r="1179" spans="1:8" x14ac:dyDescent="0.3">
      <c r="A1179" s="2">
        <v>45927</v>
      </c>
      <c r="B1179" t="s">
        <v>11</v>
      </c>
      <c r="C1179">
        <v>15</v>
      </c>
      <c r="D1179">
        <v>19</v>
      </c>
      <c r="E1179">
        <v>4</v>
      </c>
      <c r="F1179">
        <v>182.2</v>
      </c>
      <c r="G1179">
        <v>4</v>
      </c>
      <c r="H1179" s="1">
        <f xml:space="preserve"> IF(Historical_Sales[[#This Row],[Sessions - Total]]=0,0,Historical_Sales[[#This Row],[Units Ordered]]/Historical_Sales[[#This Row],[Sessions - Total]])</f>
        <v>0.26666666666666666</v>
      </c>
    </row>
    <row r="1180" spans="1:8" x14ac:dyDescent="0.3">
      <c r="A1180" s="2">
        <v>45927</v>
      </c>
      <c r="B1180" t="s">
        <v>15</v>
      </c>
      <c r="C1180">
        <v>19</v>
      </c>
      <c r="D1180">
        <v>24</v>
      </c>
      <c r="E1180">
        <v>1</v>
      </c>
      <c r="F1180">
        <v>41.71</v>
      </c>
      <c r="G1180">
        <v>1</v>
      </c>
      <c r="H1180" s="1">
        <f xml:space="preserve"> IF(Historical_Sales[[#This Row],[Sessions - Total]]=0,0,Historical_Sales[[#This Row],[Units Ordered]]/Historical_Sales[[#This Row],[Sessions - Total]])</f>
        <v>5.2631578947368418E-2</v>
      </c>
    </row>
    <row r="1181" spans="1:8" x14ac:dyDescent="0.3">
      <c r="A1181" s="2">
        <v>45927</v>
      </c>
      <c r="B1181" t="s">
        <v>17</v>
      </c>
      <c r="C1181">
        <v>1</v>
      </c>
      <c r="D1181">
        <v>1</v>
      </c>
      <c r="E1181">
        <v>1</v>
      </c>
      <c r="F1181">
        <v>66.25</v>
      </c>
      <c r="G1181">
        <v>1</v>
      </c>
      <c r="H1181" s="1">
        <f xml:space="preserve"> IF(Historical_Sales[[#This Row],[Sessions - Total]]=0,0,Historical_Sales[[#This Row],[Units Ordered]]/Historical_Sales[[#This Row],[Sessions - Total]])</f>
        <v>1</v>
      </c>
    </row>
    <row r="1182" spans="1:8" x14ac:dyDescent="0.3">
      <c r="A1182" s="2">
        <v>45927</v>
      </c>
      <c r="B1182" t="s">
        <v>21</v>
      </c>
      <c r="C1182">
        <v>3</v>
      </c>
      <c r="D1182">
        <v>5</v>
      </c>
      <c r="E1182">
        <v>1</v>
      </c>
      <c r="F1182">
        <v>23.32</v>
      </c>
      <c r="G1182">
        <v>1</v>
      </c>
      <c r="H1182" s="1">
        <f xml:space="preserve"> IF(Historical_Sales[[#This Row],[Sessions - Total]]=0,0,Historical_Sales[[#This Row],[Units Ordered]]/Historical_Sales[[#This Row],[Sessions - Total]])</f>
        <v>0.33333333333333331</v>
      </c>
    </row>
    <row r="1183" spans="1:8" x14ac:dyDescent="0.3">
      <c r="A1183" s="2">
        <v>45927</v>
      </c>
      <c r="B1183" t="s">
        <v>26</v>
      </c>
      <c r="C1183">
        <v>23</v>
      </c>
      <c r="D1183">
        <v>36</v>
      </c>
      <c r="E1183">
        <v>2</v>
      </c>
      <c r="F1183">
        <v>78.7</v>
      </c>
      <c r="G1183">
        <v>2</v>
      </c>
      <c r="H1183" s="1">
        <f xml:space="preserve"> IF(Historical_Sales[[#This Row],[Sessions - Total]]=0,0,Historical_Sales[[#This Row],[Units Ordered]]/Historical_Sales[[#This Row],[Sessions - Total]])</f>
        <v>8.6956521739130432E-2</v>
      </c>
    </row>
    <row r="1184" spans="1:8" x14ac:dyDescent="0.3">
      <c r="A1184" s="2">
        <v>45927</v>
      </c>
      <c r="B1184" t="s">
        <v>30</v>
      </c>
      <c r="C1184">
        <v>7</v>
      </c>
      <c r="D1184">
        <v>9</v>
      </c>
      <c r="E1184">
        <v>1</v>
      </c>
      <c r="F1184">
        <v>18.649999999999999</v>
      </c>
      <c r="G1184">
        <v>1</v>
      </c>
      <c r="H1184" s="1">
        <f xml:space="preserve"> IF(Historical_Sales[[#This Row],[Sessions - Total]]=0,0,Historical_Sales[[#This Row],[Units Ordered]]/Historical_Sales[[#This Row],[Sessions - Total]])</f>
        <v>0.14285714285714285</v>
      </c>
    </row>
    <row r="1185" spans="1:8" x14ac:dyDescent="0.3">
      <c r="A1185" s="2">
        <v>45927</v>
      </c>
      <c r="B1185" t="s">
        <v>36</v>
      </c>
      <c r="C1185">
        <v>20</v>
      </c>
      <c r="D1185">
        <v>22</v>
      </c>
      <c r="E1185">
        <v>3</v>
      </c>
      <c r="F1185">
        <v>63.54</v>
      </c>
      <c r="G1185">
        <v>3</v>
      </c>
      <c r="H1185" s="1">
        <f xml:space="preserve"> IF(Historical_Sales[[#This Row],[Sessions - Total]]=0,0,Historical_Sales[[#This Row],[Units Ordered]]/Historical_Sales[[#This Row],[Sessions - Total]])</f>
        <v>0.15</v>
      </c>
    </row>
    <row r="1186" spans="1:8" x14ac:dyDescent="0.3">
      <c r="A1186" s="2">
        <v>45927</v>
      </c>
      <c r="B1186" t="s">
        <v>38</v>
      </c>
      <c r="C1186">
        <v>42</v>
      </c>
      <c r="D1186">
        <v>54</v>
      </c>
      <c r="E1186">
        <v>3</v>
      </c>
      <c r="F1186">
        <v>70.36</v>
      </c>
      <c r="G1186">
        <v>3</v>
      </c>
      <c r="H1186" s="1">
        <f xml:space="preserve"> IF(Historical_Sales[[#This Row],[Sessions - Total]]=0,0,Historical_Sales[[#This Row],[Units Ordered]]/Historical_Sales[[#This Row],[Sessions - Total]])</f>
        <v>7.1428571428571425E-2</v>
      </c>
    </row>
    <row r="1187" spans="1:8" x14ac:dyDescent="0.3">
      <c r="A1187" s="2">
        <v>45927</v>
      </c>
      <c r="B1187" t="s">
        <v>40</v>
      </c>
      <c r="C1187">
        <v>29</v>
      </c>
      <c r="D1187">
        <v>40</v>
      </c>
      <c r="E1187">
        <v>12</v>
      </c>
      <c r="F1187">
        <v>367.28</v>
      </c>
      <c r="G1187">
        <v>9</v>
      </c>
      <c r="H1187" s="1">
        <f xml:space="preserve"> IF(Historical_Sales[[#This Row],[Sessions - Total]]=0,0,Historical_Sales[[#This Row],[Units Ordered]]/Historical_Sales[[#This Row],[Sessions - Total]])</f>
        <v>0.41379310344827586</v>
      </c>
    </row>
    <row r="1188" spans="1:8" x14ac:dyDescent="0.3">
      <c r="A1188" s="2">
        <v>45927</v>
      </c>
      <c r="B1188" t="s">
        <v>42</v>
      </c>
      <c r="C1188">
        <v>76</v>
      </c>
      <c r="D1188">
        <v>92</v>
      </c>
      <c r="E1188">
        <v>15</v>
      </c>
      <c r="F1188">
        <v>378.73</v>
      </c>
      <c r="G1188">
        <v>14</v>
      </c>
      <c r="H1188" s="1">
        <f xml:space="preserve"> IF(Historical_Sales[[#This Row],[Sessions - Total]]=0,0,Historical_Sales[[#This Row],[Units Ordered]]/Historical_Sales[[#This Row],[Sessions - Total]])</f>
        <v>0.19736842105263158</v>
      </c>
    </row>
    <row r="1189" spans="1:8" x14ac:dyDescent="0.3">
      <c r="A1189" s="2">
        <v>45927</v>
      </c>
      <c r="B1189" t="s">
        <v>44</v>
      </c>
      <c r="C1189">
        <v>24</v>
      </c>
      <c r="D1189">
        <v>37</v>
      </c>
      <c r="E1189">
        <v>4</v>
      </c>
      <c r="F1189">
        <v>99.04</v>
      </c>
      <c r="G1189">
        <v>4</v>
      </c>
      <c r="H1189" s="1">
        <f xml:space="preserve"> IF(Historical_Sales[[#This Row],[Sessions - Total]]=0,0,Historical_Sales[[#This Row],[Units Ordered]]/Historical_Sales[[#This Row],[Sessions - Total]])</f>
        <v>0.16666666666666666</v>
      </c>
    </row>
    <row r="1190" spans="1:8" x14ac:dyDescent="0.3">
      <c r="A1190" s="2">
        <v>45927</v>
      </c>
      <c r="B1190" t="s">
        <v>46</v>
      </c>
      <c r="C1190">
        <v>17</v>
      </c>
      <c r="D1190">
        <v>21</v>
      </c>
      <c r="E1190">
        <v>5</v>
      </c>
      <c r="F1190">
        <v>148.68</v>
      </c>
      <c r="G1190">
        <v>5</v>
      </c>
      <c r="H1190" s="1">
        <f xml:space="preserve"> IF(Historical_Sales[[#This Row],[Sessions - Total]]=0,0,Historical_Sales[[#This Row],[Units Ordered]]/Historical_Sales[[#This Row],[Sessions - Total]])</f>
        <v>0.29411764705882354</v>
      </c>
    </row>
    <row r="1191" spans="1:8" x14ac:dyDescent="0.3">
      <c r="A1191" s="2">
        <v>45927</v>
      </c>
      <c r="B1191" t="s">
        <v>48</v>
      </c>
      <c r="C1191">
        <v>30</v>
      </c>
      <c r="D1191">
        <v>44</v>
      </c>
      <c r="E1191">
        <v>10</v>
      </c>
      <c r="F1191">
        <v>294.58999999999997</v>
      </c>
      <c r="G1191">
        <v>6</v>
      </c>
      <c r="H1191" s="1">
        <f xml:space="preserve"> IF(Historical_Sales[[#This Row],[Sessions - Total]]=0,0,Historical_Sales[[#This Row],[Units Ordered]]/Historical_Sales[[#This Row],[Sessions - Total]])</f>
        <v>0.33333333333333331</v>
      </c>
    </row>
    <row r="1192" spans="1:8" x14ac:dyDescent="0.3">
      <c r="A1192" s="2">
        <v>45927</v>
      </c>
      <c r="B1192" t="s">
        <v>50</v>
      </c>
      <c r="C1192">
        <v>80</v>
      </c>
      <c r="D1192">
        <v>115</v>
      </c>
      <c r="E1192">
        <v>9</v>
      </c>
      <c r="F1192">
        <v>376.36</v>
      </c>
      <c r="G1192">
        <v>9</v>
      </c>
      <c r="H1192" s="1">
        <f xml:space="preserve"> IF(Historical_Sales[[#This Row],[Sessions - Total]]=0,0,Historical_Sales[[#This Row],[Units Ordered]]/Historical_Sales[[#This Row],[Sessions - Total]])</f>
        <v>0.1125</v>
      </c>
    </row>
    <row r="1193" spans="1:8" x14ac:dyDescent="0.3">
      <c r="A1193" s="2">
        <v>45927</v>
      </c>
      <c r="B1193" t="s">
        <v>52</v>
      </c>
      <c r="C1193">
        <v>117</v>
      </c>
      <c r="D1193">
        <v>153</v>
      </c>
      <c r="E1193">
        <v>11</v>
      </c>
      <c r="F1193">
        <v>157</v>
      </c>
      <c r="G1193">
        <v>10</v>
      </c>
      <c r="H1193" s="1">
        <f xml:space="preserve"> IF(Historical_Sales[[#This Row],[Sessions - Total]]=0,0,Historical_Sales[[#This Row],[Units Ordered]]/Historical_Sales[[#This Row],[Sessions - Total]])</f>
        <v>9.4017094017094016E-2</v>
      </c>
    </row>
    <row r="1194" spans="1:8" x14ac:dyDescent="0.3">
      <c r="A1194" s="2">
        <v>45927</v>
      </c>
      <c r="B1194" t="s">
        <v>52</v>
      </c>
      <c r="C1194">
        <v>5</v>
      </c>
      <c r="D1194">
        <v>5</v>
      </c>
      <c r="E1194">
        <v>2</v>
      </c>
      <c r="F1194">
        <v>33.94</v>
      </c>
      <c r="G1194">
        <v>2</v>
      </c>
      <c r="H1194" s="1">
        <f xml:space="preserve"> IF(Historical_Sales[[#This Row],[Sessions - Total]]=0,0,Historical_Sales[[#This Row],[Units Ordered]]/Historical_Sales[[#This Row],[Sessions - Total]])</f>
        <v>0.4</v>
      </c>
    </row>
    <row r="1195" spans="1:8" x14ac:dyDescent="0.3">
      <c r="A1195" s="2">
        <v>45927</v>
      </c>
      <c r="B1195" t="s">
        <v>54</v>
      </c>
      <c r="C1195">
        <v>41</v>
      </c>
      <c r="D1195">
        <v>52</v>
      </c>
      <c r="E1195">
        <v>8</v>
      </c>
      <c r="F1195">
        <v>197.18</v>
      </c>
      <c r="G1195">
        <v>5</v>
      </c>
      <c r="H1195" s="1">
        <f xml:space="preserve"> IF(Historical_Sales[[#This Row],[Sessions - Total]]=0,0,Historical_Sales[[#This Row],[Units Ordered]]/Historical_Sales[[#This Row],[Sessions - Total]])</f>
        <v>0.1951219512195122</v>
      </c>
    </row>
    <row r="1196" spans="1:8" x14ac:dyDescent="0.3">
      <c r="A1196" s="2">
        <v>45927</v>
      </c>
      <c r="B1196" t="s">
        <v>56</v>
      </c>
      <c r="C1196">
        <v>28</v>
      </c>
      <c r="D1196">
        <v>32</v>
      </c>
      <c r="E1196">
        <v>1</v>
      </c>
      <c r="F1196">
        <v>25.04</v>
      </c>
      <c r="G1196">
        <v>1</v>
      </c>
      <c r="H1196" s="1">
        <f xml:space="preserve"> IF(Historical_Sales[[#This Row],[Sessions - Total]]=0,0,Historical_Sales[[#This Row],[Units Ordered]]/Historical_Sales[[#This Row],[Sessions - Total]])</f>
        <v>3.5714285714285712E-2</v>
      </c>
    </row>
    <row r="1197" spans="1:8" x14ac:dyDescent="0.3">
      <c r="A1197" s="2">
        <v>45927</v>
      </c>
      <c r="B1197" t="s">
        <v>58</v>
      </c>
      <c r="C1197">
        <v>24</v>
      </c>
      <c r="D1197">
        <v>31</v>
      </c>
      <c r="E1197">
        <v>8</v>
      </c>
      <c r="F1197">
        <v>96.08</v>
      </c>
      <c r="G1197">
        <v>8</v>
      </c>
      <c r="H1197" s="1">
        <f xml:space="preserve"> IF(Historical_Sales[[#This Row],[Sessions - Total]]=0,0,Historical_Sales[[#This Row],[Units Ordered]]/Historical_Sales[[#This Row],[Sessions - Total]])</f>
        <v>0.33333333333333331</v>
      </c>
    </row>
    <row r="1198" spans="1:8" x14ac:dyDescent="0.3">
      <c r="A1198" s="2">
        <v>45927</v>
      </c>
      <c r="B1198" t="s">
        <v>60</v>
      </c>
      <c r="C1198">
        <v>61</v>
      </c>
      <c r="D1198">
        <v>78</v>
      </c>
      <c r="E1198">
        <v>3</v>
      </c>
      <c r="F1198">
        <v>79.41</v>
      </c>
      <c r="G1198">
        <v>3</v>
      </c>
      <c r="H1198" s="1">
        <f xml:space="preserve"> IF(Historical_Sales[[#This Row],[Sessions - Total]]=0,0,Historical_Sales[[#This Row],[Units Ordered]]/Historical_Sales[[#This Row],[Sessions - Total]])</f>
        <v>4.9180327868852458E-2</v>
      </c>
    </row>
    <row r="1199" spans="1:8" x14ac:dyDescent="0.3">
      <c r="A1199" s="2">
        <v>45927</v>
      </c>
      <c r="B1199" t="s">
        <v>60</v>
      </c>
      <c r="C1199">
        <v>3</v>
      </c>
      <c r="D1199">
        <v>3</v>
      </c>
      <c r="E1199">
        <v>1</v>
      </c>
      <c r="F1199">
        <v>27.45</v>
      </c>
      <c r="G1199">
        <v>1</v>
      </c>
      <c r="H1199" s="1">
        <f xml:space="preserve"> IF(Historical_Sales[[#This Row],[Sessions - Total]]=0,0,Historical_Sales[[#This Row],[Units Ordered]]/Historical_Sales[[#This Row],[Sessions - Total]])</f>
        <v>0.33333333333333331</v>
      </c>
    </row>
    <row r="1200" spans="1:8" x14ac:dyDescent="0.3">
      <c r="A1200" s="2">
        <v>45927</v>
      </c>
      <c r="B1200" t="s">
        <v>62</v>
      </c>
      <c r="C1200">
        <v>43</v>
      </c>
      <c r="D1200">
        <v>55</v>
      </c>
      <c r="E1200">
        <v>13</v>
      </c>
      <c r="F1200">
        <v>499.52</v>
      </c>
      <c r="G1200">
        <v>13</v>
      </c>
      <c r="H1200" s="1">
        <f xml:space="preserve"> IF(Historical_Sales[[#This Row],[Sessions - Total]]=0,0,Historical_Sales[[#This Row],[Units Ordered]]/Historical_Sales[[#This Row],[Sessions - Total]])</f>
        <v>0.30232558139534882</v>
      </c>
    </row>
    <row r="1201" spans="1:8" x14ac:dyDescent="0.3">
      <c r="A1201" s="2">
        <v>45927</v>
      </c>
      <c r="B1201" t="s">
        <v>64</v>
      </c>
      <c r="C1201">
        <v>20</v>
      </c>
      <c r="D1201">
        <v>29</v>
      </c>
      <c r="E1201">
        <v>9</v>
      </c>
      <c r="F1201">
        <v>292.02</v>
      </c>
      <c r="G1201">
        <v>4</v>
      </c>
      <c r="H1201" s="1">
        <f xml:space="preserve"> IF(Historical_Sales[[#This Row],[Sessions - Total]]=0,0,Historical_Sales[[#This Row],[Units Ordered]]/Historical_Sales[[#This Row],[Sessions - Total]])</f>
        <v>0.45</v>
      </c>
    </row>
    <row r="1202" spans="1:8" x14ac:dyDescent="0.3">
      <c r="A1202" s="2">
        <v>45927</v>
      </c>
      <c r="B1202" t="s">
        <v>66</v>
      </c>
      <c r="C1202">
        <v>17</v>
      </c>
      <c r="D1202">
        <v>26</v>
      </c>
      <c r="E1202">
        <v>9</v>
      </c>
      <c r="F1202">
        <v>286.97000000000003</v>
      </c>
      <c r="G1202">
        <v>5</v>
      </c>
      <c r="H1202" s="1">
        <f xml:space="preserve"> IF(Historical_Sales[[#This Row],[Sessions - Total]]=0,0,Historical_Sales[[#This Row],[Units Ordered]]/Historical_Sales[[#This Row],[Sessions - Total]])</f>
        <v>0.52941176470588236</v>
      </c>
    </row>
    <row r="1203" spans="1:8" x14ac:dyDescent="0.3">
      <c r="A1203" s="2">
        <v>45927</v>
      </c>
      <c r="B1203" t="s">
        <v>68</v>
      </c>
      <c r="C1203">
        <v>25</v>
      </c>
      <c r="D1203">
        <v>40</v>
      </c>
      <c r="E1203">
        <v>12</v>
      </c>
      <c r="F1203">
        <v>330.7</v>
      </c>
      <c r="G1203">
        <v>5</v>
      </c>
      <c r="H1203" s="1">
        <f xml:space="preserve"> IF(Historical_Sales[[#This Row],[Sessions - Total]]=0,0,Historical_Sales[[#This Row],[Units Ordered]]/Historical_Sales[[#This Row],[Sessions - Total]])</f>
        <v>0.48</v>
      </c>
    </row>
    <row r="1204" spans="1:8" x14ac:dyDescent="0.3">
      <c r="A1204" s="2">
        <v>45927</v>
      </c>
      <c r="B1204" t="s">
        <v>70</v>
      </c>
      <c r="C1204">
        <v>25</v>
      </c>
      <c r="D1204">
        <v>36</v>
      </c>
      <c r="E1204">
        <v>14</v>
      </c>
      <c r="F1204">
        <v>332.96</v>
      </c>
      <c r="G1204">
        <v>9</v>
      </c>
      <c r="H1204" s="1">
        <f xml:space="preserve"> IF(Historical_Sales[[#This Row],[Sessions - Total]]=0,0,Historical_Sales[[#This Row],[Units Ordered]]/Historical_Sales[[#This Row],[Sessions - Total]])</f>
        <v>0.56000000000000005</v>
      </c>
    </row>
    <row r="1205" spans="1:8" x14ac:dyDescent="0.3">
      <c r="A1205" s="2">
        <v>45927</v>
      </c>
      <c r="B1205" t="s">
        <v>72</v>
      </c>
      <c r="C1205">
        <v>15</v>
      </c>
      <c r="D1205">
        <v>21</v>
      </c>
      <c r="E1205">
        <v>4</v>
      </c>
      <c r="F1205">
        <v>132.12</v>
      </c>
      <c r="G1205">
        <v>4</v>
      </c>
      <c r="H1205" s="1">
        <f xml:space="preserve"> IF(Historical_Sales[[#This Row],[Sessions - Total]]=0,0,Historical_Sales[[#This Row],[Units Ordered]]/Historical_Sales[[#This Row],[Sessions - Total]])</f>
        <v>0.26666666666666666</v>
      </c>
    </row>
    <row r="1206" spans="1:8" x14ac:dyDescent="0.3">
      <c r="A1206" s="2">
        <v>45927</v>
      </c>
      <c r="B1206" t="s">
        <v>74</v>
      </c>
      <c r="C1206">
        <v>9</v>
      </c>
      <c r="D1206">
        <v>12</v>
      </c>
      <c r="E1206">
        <v>5</v>
      </c>
      <c r="F1206">
        <v>154.72</v>
      </c>
      <c r="G1206">
        <v>2</v>
      </c>
      <c r="H1206" s="1">
        <f xml:space="preserve"> IF(Historical_Sales[[#This Row],[Sessions - Total]]=0,0,Historical_Sales[[#This Row],[Units Ordered]]/Historical_Sales[[#This Row],[Sessions - Total]])</f>
        <v>0.55555555555555558</v>
      </c>
    </row>
    <row r="1207" spans="1:8" x14ac:dyDescent="0.3">
      <c r="A1207" s="2">
        <v>45927</v>
      </c>
      <c r="B1207" t="s">
        <v>76</v>
      </c>
      <c r="C1207">
        <v>13</v>
      </c>
      <c r="D1207">
        <v>18</v>
      </c>
      <c r="E1207">
        <v>8</v>
      </c>
      <c r="F1207">
        <v>233.35</v>
      </c>
      <c r="G1207">
        <v>4</v>
      </c>
      <c r="H1207" s="1">
        <f xml:space="preserve"> IF(Historical_Sales[[#This Row],[Sessions - Total]]=0,0,Historical_Sales[[#This Row],[Units Ordered]]/Historical_Sales[[#This Row],[Sessions - Total]])</f>
        <v>0.61538461538461542</v>
      </c>
    </row>
    <row r="1208" spans="1:8" x14ac:dyDescent="0.3">
      <c r="A1208" s="2">
        <v>45927</v>
      </c>
      <c r="B1208" t="s">
        <v>78</v>
      </c>
      <c r="C1208">
        <v>17</v>
      </c>
      <c r="D1208">
        <v>22</v>
      </c>
      <c r="E1208">
        <v>2</v>
      </c>
      <c r="F1208">
        <v>61.49</v>
      </c>
      <c r="G1208">
        <v>2</v>
      </c>
      <c r="H1208" s="1">
        <f xml:space="preserve"> IF(Historical_Sales[[#This Row],[Sessions - Total]]=0,0,Historical_Sales[[#This Row],[Units Ordered]]/Historical_Sales[[#This Row],[Sessions - Total]])</f>
        <v>0.11764705882352941</v>
      </c>
    </row>
    <row r="1209" spans="1:8" x14ac:dyDescent="0.3">
      <c r="A1209" s="2">
        <v>45927</v>
      </c>
      <c r="B1209" t="s">
        <v>80</v>
      </c>
      <c r="C1209">
        <v>9</v>
      </c>
      <c r="D1209">
        <v>14</v>
      </c>
      <c r="E1209">
        <v>1</v>
      </c>
      <c r="F1209">
        <v>35.44</v>
      </c>
      <c r="G1209">
        <v>1</v>
      </c>
      <c r="H1209" s="1">
        <f xml:space="preserve"> IF(Historical_Sales[[#This Row],[Sessions - Total]]=0,0,Historical_Sales[[#This Row],[Units Ordered]]/Historical_Sales[[#This Row],[Sessions - Total]])</f>
        <v>0.1111111111111111</v>
      </c>
    </row>
    <row r="1210" spans="1:8" x14ac:dyDescent="0.3">
      <c r="A1210" s="2">
        <v>45927</v>
      </c>
      <c r="B1210" t="s">
        <v>82</v>
      </c>
      <c r="C1210">
        <v>6</v>
      </c>
      <c r="D1210">
        <v>7</v>
      </c>
      <c r="E1210">
        <v>5</v>
      </c>
      <c r="F1210">
        <v>156.47</v>
      </c>
      <c r="G1210">
        <v>3</v>
      </c>
      <c r="H1210" s="1">
        <f xml:space="preserve"> IF(Historical_Sales[[#This Row],[Sessions - Total]]=0,0,Historical_Sales[[#This Row],[Units Ordered]]/Historical_Sales[[#This Row],[Sessions - Total]])</f>
        <v>0.83333333333333337</v>
      </c>
    </row>
    <row r="1211" spans="1:8" x14ac:dyDescent="0.3">
      <c r="A1211" s="2">
        <v>45927</v>
      </c>
      <c r="B1211" t="s">
        <v>84</v>
      </c>
      <c r="C1211">
        <v>39</v>
      </c>
      <c r="D1211">
        <v>70</v>
      </c>
      <c r="E1211">
        <v>8</v>
      </c>
      <c r="F1211">
        <v>274.51</v>
      </c>
      <c r="G1211">
        <v>8</v>
      </c>
      <c r="H1211" s="1">
        <f xml:space="preserve"> IF(Historical_Sales[[#This Row],[Sessions - Total]]=0,0,Historical_Sales[[#This Row],[Units Ordered]]/Historical_Sales[[#This Row],[Sessions - Total]])</f>
        <v>0.20512820512820512</v>
      </c>
    </row>
    <row r="1212" spans="1:8" x14ac:dyDescent="0.3">
      <c r="A1212" s="2">
        <v>45927</v>
      </c>
      <c r="B1212" t="s">
        <v>86</v>
      </c>
      <c r="C1212">
        <v>6</v>
      </c>
      <c r="D1212">
        <v>8</v>
      </c>
      <c r="E1212">
        <v>1</v>
      </c>
      <c r="F1212">
        <v>36.369999999999997</v>
      </c>
      <c r="G1212">
        <v>1</v>
      </c>
      <c r="H1212" s="1">
        <f xml:space="preserve"> IF(Historical_Sales[[#This Row],[Sessions - Total]]=0,0,Historical_Sales[[#This Row],[Units Ordered]]/Historical_Sales[[#This Row],[Sessions - Total]])</f>
        <v>0.16666666666666666</v>
      </c>
    </row>
    <row r="1213" spans="1:8" x14ac:dyDescent="0.3">
      <c r="A1213" s="2">
        <v>45927</v>
      </c>
      <c r="B1213" t="s">
        <v>88</v>
      </c>
      <c r="C1213">
        <v>51</v>
      </c>
      <c r="D1213">
        <v>63</v>
      </c>
      <c r="E1213">
        <v>4</v>
      </c>
      <c r="F1213">
        <v>147.38999999999999</v>
      </c>
      <c r="G1213">
        <v>4</v>
      </c>
      <c r="H1213" s="1">
        <f xml:space="preserve"> IF(Historical_Sales[[#This Row],[Sessions - Total]]=0,0,Historical_Sales[[#This Row],[Units Ordered]]/Historical_Sales[[#This Row],[Sessions - Total]])</f>
        <v>7.8431372549019607E-2</v>
      </c>
    </row>
    <row r="1214" spans="1:8" x14ac:dyDescent="0.3">
      <c r="A1214" s="2">
        <v>45927</v>
      </c>
      <c r="B1214" t="s">
        <v>90</v>
      </c>
      <c r="C1214">
        <v>8</v>
      </c>
      <c r="D1214">
        <v>9</v>
      </c>
      <c r="E1214">
        <v>3</v>
      </c>
      <c r="F1214">
        <v>70.83</v>
      </c>
      <c r="G1214">
        <v>1</v>
      </c>
      <c r="H1214" s="1">
        <f xml:space="preserve"> IF(Historical_Sales[[#This Row],[Sessions - Total]]=0,0,Historical_Sales[[#This Row],[Units Ordered]]/Historical_Sales[[#This Row],[Sessions - Total]])</f>
        <v>0.375</v>
      </c>
    </row>
    <row r="1215" spans="1:8" x14ac:dyDescent="0.3">
      <c r="A1215" s="2">
        <v>45927</v>
      </c>
      <c r="B1215" t="s">
        <v>92</v>
      </c>
      <c r="C1215">
        <v>16</v>
      </c>
      <c r="D1215">
        <v>19</v>
      </c>
      <c r="E1215">
        <v>6</v>
      </c>
      <c r="F1215">
        <v>161.86000000000001</v>
      </c>
      <c r="G1215">
        <v>5</v>
      </c>
      <c r="H1215" s="1">
        <f xml:space="preserve"> IF(Historical_Sales[[#This Row],[Sessions - Total]]=0,0,Historical_Sales[[#This Row],[Units Ordered]]/Historical_Sales[[#This Row],[Sessions - Total]])</f>
        <v>0.375</v>
      </c>
    </row>
    <row r="1216" spans="1:8" x14ac:dyDescent="0.3">
      <c r="A1216" s="2">
        <v>45927</v>
      </c>
      <c r="B1216" t="s">
        <v>94</v>
      </c>
      <c r="C1216">
        <v>21</v>
      </c>
      <c r="D1216">
        <v>27</v>
      </c>
      <c r="E1216">
        <v>11</v>
      </c>
      <c r="F1216">
        <v>883.82</v>
      </c>
      <c r="G1216">
        <v>6</v>
      </c>
      <c r="H1216" s="1">
        <f xml:space="preserve"> IF(Historical_Sales[[#This Row],[Sessions - Total]]=0,0,Historical_Sales[[#This Row],[Units Ordered]]/Historical_Sales[[#This Row],[Sessions - Total]])</f>
        <v>0.52380952380952384</v>
      </c>
    </row>
    <row r="1217" spans="1:8" x14ac:dyDescent="0.3">
      <c r="A1217" s="2">
        <v>45927</v>
      </c>
      <c r="B1217" t="s">
        <v>96</v>
      </c>
      <c r="C1217">
        <v>18</v>
      </c>
      <c r="D1217">
        <v>26</v>
      </c>
      <c r="E1217">
        <v>17</v>
      </c>
      <c r="F1217">
        <v>1153.32</v>
      </c>
      <c r="G1217">
        <v>8</v>
      </c>
      <c r="H1217" s="1">
        <f xml:space="preserve"> IF(Historical_Sales[[#This Row],[Sessions - Total]]=0,0,Historical_Sales[[#This Row],[Units Ordered]]/Historical_Sales[[#This Row],[Sessions - Total]])</f>
        <v>0.94444444444444442</v>
      </c>
    </row>
    <row r="1218" spans="1:8" x14ac:dyDescent="0.3">
      <c r="A1218" s="2">
        <v>45927</v>
      </c>
      <c r="B1218" t="s">
        <v>98</v>
      </c>
      <c r="C1218">
        <v>17</v>
      </c>
      <c r="D1218">
        <v>19</v>
      </c>
      <c r="E1218">
        <v>1</v>
      </c>
      <c r="F1218">
        <v>11.56</v>
      </c>
      <c r="G1218">
        <v>1</v>
      </c>
      <c r="H1218" s="1">
        <f xml:space="preserve"> IF(Historical_Sales[[#This Row],[Sessions - Total]]=0,0,Historical_Sales[[#This Row],[Units Ordered]]/Historical_Sales[[#This Row],[Sessions - Total]])</f>
        <v>5.8823529411764705E-2</v>
      </c>
    </row>
    <row r="1219" spans="1:8" x14ac:dyDescent="0.3">
      <c r="A1219" s="2">
        <v>45927</v>
      </c>
      <c r="B1219" t="s">
        <v>100</v>
      </c>
      <c r="C1219">
        <v>8</v>
      </c>
      <c r="D1219">
        <v>9</v>
      </c>
      <c r="E1219">
        <v>1</v>
      </c>
      <c r="F1219">
        <v>12.3</v>
      </c>
      <c r="G1219">
        <v>1</v>
      </c>
      <c r="H1219" s="1">
        <f xml:space="preserve"> IF(Historical_Sales[[#This Row],[Sessions - Total]]=0,0,Historical_Sales[[#This Row],[Units Ordered]]/Historical_Sales[[#This Row],[Sessions - Total]])</f>
        <v>0.125</v>
      </c>
    </row>
    <row r="1220" spans="1:8" x14ac:dyDescent="0.3">
      <c r="A1220" s="2">
        <v>45927</v>
      </c>
      <c r="B1220" t="s">
        <v>102</v>
      </c>
      <c r="C1220">
        <v>15</v>
      </c>
      <c r="D1220">
        <v>16</v>
      </c>
      <c r="E1220">
        <v>1</v>
      </c>
      <c r="F1220">
        <v>34.36</v>
      </c>
      <c r="G1220">
        <v>1</v>
      </c>
      <c r="H1220" s="1">
        <f xml:space="preserve"> IF(Historical_Sales[[#This Row],[Sessions - Total]]=0,0,Historical_Sales[[#This Row],[Units Ordered]]/Historical_Sales[[#This Row],[Sessions - Total]])</f>
        <v>6.6666666666666666E-2</v>
      </c>
    </row>
    <row r="1221" spans="1:8" x14ac:dyDescent="0.3">
      <c r="A1221" s="2">
        <v>45927</v>
      </c>
      <c r="B1221" t="s">
        <v>104</v>
      </c>
      <c r="C1221">
        <v>11</v>
      </c>
      <c r="D1221">
        <v>14</v>
      </c>
      <c r="E1221">
        <v>1</v>
      </c>
      <c r="F1221">
        <v>32.75</v>
      </c>
      <c r="G1221">
        <v>1</v>
      </c>
      <c r="H1221" s="1">
        <f xml:space="preserve"> IF(Historical_Sales[[#This Row],[Sessions - Total]]=0,0,Historical_Sales[[#This Row],[Units Ordered]]/Historical_Sales[[#This Row],[Sessions - Total]])</f>
        <v>9.0909090909090912E-2</v>
      </c>
    </row>
    <row r="1222" spans="1:8" x14ac:dyDescent="0.3">
      <c r="A1222" s="2">
        <v>45927</v>
      </c>
      <c r="B1222" t="s">
        <v>106</v>
      </c>
      <c r="C1222">
        <v>7</v>
      </c>
      <c r="D1222">
        <v>9</v>
      </c>
      <c r="E1222">
        <v>4</v>
      </c>
      <c r="F1222">
        <v>325.29000000000002</v>
      </c>
      <c r="G1222">
        <v>3</v>
      </c>
      <c r="H1222" s="1">
        <f xml:space="preserve"> IF(Historical_Sales[[#This Row],[Sessions - Total]]=0,0,Historical_Sales[[#This Row],[Units Ordered]]/Historical_Sales[[#This Row],[Sessions - Total]])</f>
        <v>0.5714285714285714</v>
      </c>
    </row>
    <row r="1223" spans="1:8" x14ac:dyDescent="0.3">
      <c r="A1223" s="2">
        <v>45927</v>
      </c>
      <c r="B1223" t="s">
        <v>108</v>
      </c>
      <c r="C1223">
        <v>11</v>
      </c>
      <c r="D1223">
        <v>12</v>
      </c>
      <c r="E1223">
        <v>5</v>
      </c>
      <c r="F1223">
        <v>470.6</v>
      </c>
      <c r="G1223">
        <v>4</v>
      </c>
      <c r="H1223" s="1">
        <f xml:space="preserve"> IF(Historical_Sales[[#This Row],[Sessions - Total]]=0,0,Historical_Sales[[#This Row],[Units Ordered]]/Historical_Sales[[#This Row],[Sessions - Total]])</f>
        <v>0.45454545454545453</v>
      </c>
    </row>
    <row r="1224" spans="1:8" x14ac:dyDescent="0.3">
      <c r="A1224" s="2">
        <v>45927</v>
      </c>
      <c r="B1224" t="s">
        <v>110</v>
      </c>
      <c r="C1224">
        <v>31</v>
      </c>
      <c r="D1224">
        <v>47</v>
      </c>
      <c r="E1224">
        <v>4</v>
      </c>
      <c r="F1224">
        <v>138.66</v>
      </c>
      <c r="G1224">
        <v>2</v>
      </c>
      <c r="H1224" s="1">
        <f xml:space="preserve"> IF(Historical_Sales[[#This Row],[Sessions - Total]]=0,0,Historical_Sales[[#This Row],[Units Ordered]]/Historical_Sales[[#This Row],[Sessions - Total]])</f>
        <v>0.12903225806451613</v>
      </c>
    </row>
    <row r="1225" spans="1:8" x14ac:dyDescent="0.3">
      <c r="A1225" s="2">
        <v>45927</v>
      </c>
      <c r="B1225" t="s">
        <v>112</v>
      </c>
      <c r="C1225">
        <v>22</v>
      </c>
      <c r="D1225">
        <v>27</v>
      </c>
      <c r="E1225">
        <v>6</v>
      </c>
      <c r="F1225">
        <v>185.07</v>
      </c>
      <c r="G1225">
        <v>4</v>
      </c>
      <c r="H1225" s="1">
        <f xml:space="preserve"> IF(Historical_Sales[[#This Row],[Sessions - Total]]=0,0,Historical_Sales[[#This Row],[Units Ordered]]/Historical_Sales[[#This Row],[Sessions - Total]])</f>
        <v>0.27272727272727271</v>
      </c>
    </row>
    <row r="1226" spans="1:8" x14ac:dyDescent="0.3">
      <c r="A1226" s="2">
        <v>45928</v>
      </c>
      <c r="B1226" t="s">
        <v>11</v>
      </c>
      <c r="C1226">
        <v>8</v>
      </c>
      <c r="D1226">
        <v>10</v>
      </c>
      <c r="E1226">
        <v>3</v>
      </c>
      <c r="F1226">
        <v>137.35</v>
      </c>
      <c r="G1226">
        <v>3</v>
      </c>
      <c r="H1226" s="1">
        <f xml:space="preserve"> IF(Historical_Sales[[#This Row],[Sessions - Total]]=0,0,Historical_Sales[[#This Row],[Units Ordered]]/Historical_Sales[[#This Row],[Sessions - Total]])</f>
        <v>0.375</v>
      </c>
    </row>
    <row r="1227" spans="1:8" x14ac:dyDescent="0.3">
      <c r="A1227" s="2">
        <v>45928</v>
      </c>
      <c r="B1227" t="s">
        <v>15</v>
      </c>
      <c r="C1227">
        <v>23</v>
      </c>
      <c r="D1227">
        <v>28</v>
      </c>
      <c r="E1227">
        <v>5</v>
      </c>
      <c r="F1227">
        <v>194.47</v>
      </c>
      <c r="G1227">
        <v>5</v>
      </c>
      <c r="H1227" s="1">
        <f xml:space="preserve"> IF(Historical_Sales[[#This Row],[Sessions - Total]]=0,0,Historical_Sales[[#This Row],[Units Ordered]]/Historical_Sales[[#This Row],[Sessions - Total]])</f>
        <v>0.21739130434782608</v>
      </c>
    </row>
    <row r="1228" spans="1:8" x14ac:dyDescent="0.3">
      <c r="A1228" s="2">
        <v>45928</v>
      </c>
      <c r="B1228" t="s">
        <v>17</v>
      </c>
      <c r="C1228">
        <v>10</v>
      </c>
      <c r="D1228">
        <v>11</v>
      </c>
      <c r="E1228">
        <v>2</v>
      </c>
      <c r="F1228">
        <v>71.400000000000006</v>
      </c>
      <c r="G1228">
        <v>2</v>
      </c>
      <c r="H1228" s="1">
        <f xml:space="preserve"> IF(Historical_Sales[[#This Row],[Sessions - Total]]=0,0,Historical_Sales[[#This Row],[Units Ordered]]/Historical_Sales[[#This Row],[Sessions - Total]])</f>
        <v>0.2</v>
      </c>
    </row>
    <row r="1229" spans="1:8" x14ac:dyDescent="0.3">
      <c r="A1229" s="2">
        <v>45928</v>
      </c>
      <c r="B1229" t="s">
        <v>19</v>
      </c>
      <c r="C1229">
        <v>3</v>
      </c>
      <c r="D1229">
        <v>3</v>
      </c>
      <c r="E1229">
        <v>2</v>
      </c>
      <c r="F1229">
        <v>63.63</v>
      </c>
      <c r="G1229">
        <v>1</v>
      </c>
      <c r="H1229" s="1">
        <f xml:space="preserve"> IF(Historical_Sales[[#This Row],[Sessions - Total]]=0,0,Historical_Sales[[#This Row],[Units Ordered]]/Historical_Sales[[#This Row],[Sessions - Total]])</f>
        <v>0.66666666666666663</v>
      </c>
    </row>
    <row r="1230" spans="1:8" x14ac:dyDescent="0.3">
      <c r="A1230" s="2">
        <v>45928</v>
      </c>
      <c r="B1230" t="s">
        <v>24</v>
      </c>
      <c r="C1230">
        <v>8</v>
      </c>
      <c r="D1230">
        <v>11</v>
      </c>
      <c r="E1230">
        <v>7</v>
      </c>
      <c r="F1230">
        <v>107.98</v>
      </c>
      <c r="G1230">
        <v>1</v>
      </c>
      <c r="H1230" s="1">
        <f xml:space="preserve"> IF(Historical_Sales[[#This Row],[Sessions - Total]]=0,0,Historical_Sales[[#This Row],[Units Ordered]]/Historical_Sales[[#This Row],[Sessions - Total]])</f>
        <v>0.875</v>
      </c>
    </row>
    <row r="1231" spans="1:8" x14ac:dyDescent="0.3">
      <c r="A1231" s="2">
        <v>45928</v>
      </c>
      <c r="B1231" t="s">
        <v>30</v>
      </c>
      <c r="C1231">
        <v>11</v>
      </c>
      <c r="D1231">
        <v>11</v>
      </c>
      <c r="E1231">
        <v>1</v>
      </c>
      <c r="F1231">
        <v>18.41</v>
      </c>
      <c r="G1231">
        <v>1</v>
      </c>
      <c r="H1231" s="1">
        <f xml:space="preserve"> IF(Historical_Sales[[#This Row],[Sessions - Total]]=0,0,Historical_Sales[[#This Row],[Units Ordered]]/Historical_Sales[[#This Row],[Sessions - Total]])</f>
        <v>9.0909090909090912E-2</v>
      </c>
    </row>
    <row r="1232" spans="1:8" x14ac:dyDescent="0.3">
      <c r="A1232" s="2">
        <v>45928</v>
      </c>
      <c r="B1232" t="s">
        <v>32</v>
      </c>
      <c r="C1232">
        <v>18</v>
      </c>
      <c r="D1232">
        <v>20</v>
      </c>
      <c r="E1232">
        <v>2</v>
      </c>
      <c r="F1232">
        <v>41.76</v>
      </c>
      <c r="G1232">
        <v>2</v>
      </c>
      <c r="H1232" s="1">
        <f xml:space="preserve"> IF(Historical_Sales[[#This Row],[Sessions - Total]]=0,0,Historical_Sales[[#This Row],[Units Ordered]]/Historical_Sales[[#This Row],[Sessions - Total]])</f>
        <v>0.1111111111111111</v>
      </c>
    </row>
    <row r="1233" spans="1:8" x14ac:dyDescent="0.3">
      <c r="A1233" s="2">
        <v>45928</v>
      </c>
      <c r="B1233" t="s">
        <v>34</v>
      </c>
      <c r="C1233">
        <v>21</v>
      </c>
      <c r="D1233">
        <v>39</v>
      </c>
      <c r="E1233">
        <v>1</v>
      </c>
      <c r="F1233">
        <v>15.82</v>
      </c>
      <c r="G1233">
        <v>1</v>
      </c>
      <c r="H1233" s="1">
        <f xml:space="preserve"> IF(Historical_Sales[[#This Row],[Sessions - Total]]=0,0,Historical_Sales[[#This Row],[Units Ordered]]/Historical_Sales[[#This Row],[Sessions - Total]])</f>
        <v>4.7619047619047616E-2</v>
      </c>
    </row>
    <row r="1234" spans="1:8" x14ac:dyDescent="0.3">
      <c r="A1234" s="2">
        <v>45928</v>
      </c>
      <c r="B1234" t="s">
        <v>36</v>
      </c>
      <c r="C1234">
        <v>19</v>
      </c>
      <c r="D1234">
        <v>25</v>
      </c>
      <c r="E1234">
        <v>4</v>
      </c>
      <c r="F1234">
        <v>78.510000000000005</v>
      </c>
      <c r="G1234">
        <v>4</v>
      </c>
      <c r="H1234" s="1">
        <f xml:space="preserve"> IF(Historical_Sales[[#This Row],[Sessions - Total]]=0,0,Historical_Sales[[#This Row],[Units Ordered]]/Historical_Sales[[#This Row],[Sessions - Total]])</f>
        <v>0.21052631578947367</v>
      </c>
    </row>
    <row r="1235" spans="1:8" x14ac:dyDescent="0.3">
      <c r="A1235" s="2">
        <v>45928</v>
      </c>
      <c r="B1235" t="s">
        <v>38</v>
      </c>
      <c r="C1235">
        <v>44</v>
      </c>
      <c r="D1235">
        <v>57</v>
      </c>
      <c r="E1235">
        <v>7</v>
      </c>
      <c r="F1235">
        <v>168.1</v>
      </c>
      <c r="G1235">
        <v>7</v>
      </c>
      <c r="H1235" s="1">
        <f xml:space="preserve"> IF(Historical_Sales[[#This Row],[Sessions - Total]]=0,0,Historical_Sales[[#This Row],[Units Ordered]]/Historical_Sales[[#This Row],[Sessions - Total]])</f>
        <v>0.15909090909090909</v>
      </c>
    </row>
    <row r="1236" spans="1:8" x14ac:dyDescent="0.3">
      <c r="A1236" s="2">
        <v>45928</v>
      </c>
      <c r="B1236" t="s">
        <v>40</v>
      </c>
      <c r="C1236">
        <v>27</v>
      </c>
      <c r="D1236">
        <v>45</v>
      </c>
      <c r="E1236">
        <v>8</v>
      </c>
      <c r="F1236">
        <v>235.29</v>
      </c>
      <c r="G1236">
        <v>5</v>
      </c>
      <c r="H1236" s="1">
        <f xml:space="preserve"> IF(Historical_Sales[[#This Row],[Sessions - Total]]=0,0,Historical_Sales[[#This Row],[Units Ordered]]/Historical_Sales[[#This Row],[Sessions - Total]])</f>
        <v>0.29629629629629628</v>
      </c>
    </row>
    <row r="1237" spans="1:8" x14ac:dyDescent="0.3">
      <c r="A1237" s="2">
        <v>45928</v>
      </c>
      <c r="B1237" t="s">
        <v>42</v>
      </c>
      <c r="C1237">
        <v>68</v>
      </c>
      <c r="D1237">
        <v>89</v>
      </c>
      <c r="E1237">
        <v>22</v>
      </c>
      <c r="F1237">
        <v>539.02</v>
      </c>
      <c r="G1237">
        <v>18</v>
      </c>
      <c r="H1237" s="1">
        <f xml:space="preserve"> IF(Historical_Sales[[#This Row],[Sessions - Total]]=0,0,Historical_Sales[[#This Row],[Units Ordered]]/Historical_Sales[[#This Row],[Sessions - Total]])</f>
        <v>0.3235294117647059</v>
      </c>
    </row>
    <row r="1238" spans="1:8" x14ac:dyDescent="0.3">
      <c r="A1238" s="2">
        <v>45928</v>
      </c>
      <c r="B1238" t="s">
        <v>44</v>
      </c>
      <c r="C1238">
        <v>15</v>
      </c>
      <c r="D1238">
        <v>19</v>
      </c>
      <c r="E1238">
        <v>4</v>
      </c>
      <c r="F1238">
        <v>82.21</v>
      </c>
      <c r="G1238">
        <v>4</v>
      </c>
      <c r="H1238" s="1">
        <f xml:space="preserve"> IF(Historical_Sales[[#This Row],[Sessions - Total]]=0,0,Historical_Sales[[#This Row],[Units Ordered]]/Historical_Sales[[#This Row],[Sessions - Total]])</f>
        <v>0.26666666666666666</v>
      </c>
    </row>
    <row r="1239" spans="1:8" x14ac:dyDescent="0.3">
      <c r="A1239" s="2">
        <v>45928</v>
      </c>
      <c r="B1239" t="s">
        <v>46</v>
      </c>
      <c r="C1239">
        <v>12</v>
      </c>
      <c r="D1239">
        <v>16</v>
      </c>
      <c r="E1239">
        <v>2</v>
      </c>
      <c r="F1239">
        <v>59.57</v>
      </c>
      <c r="G1239">
        <v>2</v>
      </c>
      <c r="H1239" s="1">
        <f xml:space="preserve"> IF(Historical_Sales[[#This Row],[Sessions - Total]]=0,0,Historical_Sales[[#This Row],[Units Ordered]]/Historical_Sales[[#This Row],[Sessions - Total]])</f>
        <v>0.16666666666666666</v>
      </c>
    </row>
    <row r="1240" spans="1:8" x14ac:dyDescent="0.3">
      <c r="A1240" s="2">
        <v>45928</v>
      </c>
      <c r="B1240" t="s">
        <v>48</v>
      </c>
      <c r="C1240">
        <v>26</v>
      </c>
      <c r="D1240">
        <v>41</v>
      </c>
      <c r="E1240">
        <v>7</v>
      </c>
      <c r="F1240">
        <v>208.14</v>
      </c>
      <c r="G1240">
        <v>5</v>
      </c>
      <c r="H1240" s="1">
        <f xml:space="preserve"> IF(Historical_Sales[[#This Row],[Sessions - Total]]=0,0,Historical_Sales[[#This Row],[Units Ordered]]/Historical_Sales[[#This Row],[Sessions - Total]])</f>
        <v>0.26923076923076922</v>
      </c>
    </row>
    <row r="1241" spans="1:8" x14ac:dyDescent="0.3">
      <c r="A1241" s="2">
        <v>45928</v>
      </c>
      <c r="B1241" t="s">
        <v>50</v>
      </c>
      <c r="C1241">
        <v>81</v>
      </c>
      <c r="D1241">
        <v>111</v>
      </c>
      <c r="E1241">
        <v>11</v>
      </c>
      <c r="F1241">
        <v>460.54</v>
      </c>
      <c r="G1241">
        <v>11</v>
      </c>
      <c r="H1241" s="1">
        <f xml:space="preserve"> IF(Historical_Sales[[#This Row],[Sessions - Total]]=0,0,Historical_Sales[[#This Row],[Units Ordered]]/Historical_Sales[[#This Row],[Sessions - Total]])</f>
        <v>0.13580246913580246</v>
      </c>
    </row>
    <row r="1242" spans="1:8" x14ac:dyDescent="0.3">
      <c r="A1242" s="2">
        <v>45928</v>
      </c>
      <c r="B1242" t="s">
        <v>50</v>
      </c>
      <c r="C1242">
        <v>7</v>
      </c>
      <c r="D1242">
        <v>15</v>
      </c>
      <c r="E1242">
        <v>1</v>
      </c>
      <c r="F1242">
        <v>56.51</v>
      </c>
      <c r="G1242">
        <v>1</v>
      </c>
      <c r="H1242" s="1">
        <f xml:space="preserve"> IF(Historical_Sales[[#This Row],[Sessions - Total]]=0,0,Historical_Sales[[#This Row],[Units Ordered]]/Historical_Sales[[#This Row],[Sessions - Total]])</f>
        <v>0.14285714285714285</v>
      </c>
    </row>
    <row r="1243" spans="1:8" x14ac:dyDescent="0.3">
      <c r="A1243" s="2">
        <v>45928</v>
      </c>
      <c r="B1243" t="s">
        <v>52</v>
      </c>
      <c r="C1243">
        <v>101</v>
      </c>
      <c r="D1243">
        <v>142</v>
      </c>
      <c r="E1243">
        <v>11</v>
      </c>
      <c r="F1243">
        <v>148.32</v>
      </c>
      <c r="G1243">
        <v>11</v>
      </c>
      <c r="H1243" s="1">
        <f xml:space="preserve"> IF(Historical_Sales[[#This Row],[Sessions - Total]]=0,0,Historical_Sales[[#This Row],[Units Ordered]]/Historical_Sales[[#This Row],[Sessions - Total]])</f>
        <v>0.10891089108910891</v>
      </c>
    </row>
    <row r="1244" spans="1:8" x14ac:dyDescent="0.3">
      <c r="A1244" s="2">
        <v>45928</v>
      </c>
      <c r="B1244" t="s">
        <v>54</v>
      </c>
      <c r="C1244">
        <v>39</v>
      </c>
      <c r="D1244">
        <v>47</v>
      </c>
      <c r="E1244">
        <v>3</v>
      </c>
      <c r="F1244">
        <v>69.099999999999994</v>
      </c>
      <c r="G1244">
        <v>3</v>
      </c>
      <c r="H1244" s="1">
        <f xml:space="preserve"> IF(Historical_Sales[[#This Row],[Sessions - Total]]=0,0,Historical_Sales[[#This Row],[Units Ordered]]/Historical_Sales[[#This Row],[Sessions - Total]])</f>
        <v>7.6923076923076927E-2</v>
      </c>
    </row>
    <row r="1245" spans="1:8" x14ac:dyDescent="0.3">
      <c r="A1245" s="2">
        <v>45928</v>
      </c>
      <c r="B1245" t="s">
        <v>56</v>
      </c>
      <c r="C1245">
        <v>13</v>
      </c>
      <c r="D1245">
        <v>17</v>
      </c>
      <c r="E1245">
        <v>2</v>
      </c>
      <c r="F1245">
        <v>40.71</v>
      </c>
      <c r="G1245">
        <v>2</v>
      </c>
      <c r="H1245" s="1">
        <f xml:space="preserve"> IF(Historical_Sales[[#This Row],[Sessions - Total]]=0,0,Historical_Sales[[#This Row],[Units Ordered]]/Historical_Sales[[#This Row],[Sessions - Total]])</f>
        <v>0.15384615384615385</v>
      </c>
    </row>
    <row r="1246" spans="1:8" x14ac:dyDescent="0.3">
      <c r="A1246" s="2">
        <v>45928</v>
      </c>
      <c r="B1246" t="s">
        <v>58</v>
      </c>
      <c r="C1246">
        <v>18</v>
      </c>
      <c r="D1246">
        <v>24</v>
      </c>
      <c r="E1246">
        <v>10</v>
      </c>
      <c r="F1246">
        <v>119.85</v>
      </c>
      <c r="G1246">
        <v>10</v>
      </c>
      <c r="H1246" s="1">
        <f xml:space="preserve"> IF(Historical_Sales[[#This Row],[Sessions - Total]]=0,0,Historical_Sales[[#This Row],[Units Ordered]]/Historical_Sales[[#This Row],[Sessions - Total]])</f>
        <v>0.55555555555555558</v>
      </c>
    </row>
    <row r="1247" spans="1:8" x14ac:dyDescent="0.3">
      <c r="A1247" s="2">
        <v>45928</v>
      </c>
      <c r="B1247" t="s">
        <v>60</v>
      </c>
      <c r="C1247">
        <v>43</v>
      </c>
      <c r="D1247">
        <v>63</v>
      </c>
      <c r="E1247">
        <v>3</v>
      </c>
      <c r="F1247">
        <v>64.069999999999993</v>
      </c>
      <c r="G1247">
        <v>3</v>
      </c>
      <c r="H1247" s="1">
        <f xml:space="preserve"> IF(Historical_Sales[[#This Row],[Sessions - Total]]=0,0,Historical_Sales[[#This Row],[Units Ordered]]/Historical_Sales[[#This Row],[Sessions - Total]])</f>
        <v>6.9767441860465115E-2</v>
      </c>
    </row>
    <row r="1248" spans="1:8" x14ac:dyDescent="0.3">
      <c r="A1248" s="2">
        <v>45928</v>
      </c>
      <c r="B1248" t="s">
        <v>60</v>
      </c>
      <c r="C1248">
        <v>1</v>
      </c>
      <c r="D1248">
        <v>1</v>
      </c>
      <c r="E1248">
        <v>1</v>
      </c>
      <c r="F1248">
        <v>27.05</v>
      </c>
      <c r="G1248">
        <v>1</v>
      </c>
      <c r="H1248" s="1">
        <f xml:space="preserve"> IF(Historical_Sales[[#This Row],[Sessions - Total]]=0,0,Historical_Sales[[#This Row],[Units Ordered]]/Historical_Sales[[#This Row],[Sessions - Total]])</f>
        <v>1</v>
      </c>
    </row>
    <row r="1249" spans="1:8" x14ac:dyDescent="0.3">
      <c r="A1249" s="2">
        <v>45928</v>
      </c>
      <c r="B1249" t="s">
        <v>62</v>
      </c>
      <c r="C1249">
        <v>41</v>
      </c>
      <c r="D1249">
        <v>60</v>
      </c>
      <c r="E1249">
        <v>19</v>
      </c>
      <c r="F1249">
        <v>714.75</v>
      </c>
      <c r="G1249">
        <v>15</v>
      </c>
      <c r="H1249" s="1">
        <f xml:space="preserve"> IF(Historical_Sales[[#This Row],[Sessions - Total]]=0,0,Historical_Sales[[#This Row],[Units Ordered]]/Historical_Sales[[#This Row],[Sessions - Total]])</f>
        <v>0.46341463414634149</v>
      </c>
    </row>
    <row r="1250" spans="1:8" x14ac:dyDescent="0.3">
      <c r="A1250" s="2">
        <v>45928</v>
      </c>
      <c r="B1250" t="s">
        <v>64</v>
      </c>
      <c r="C1250">
        <v>19</v>
      </c>
      <c r="D1250">
        <v>24</v>
      </c>
      <c r="E1250">
        <v>13</v>
      </c>
      <c r="F1250">
        <v>443.04</v>
      </c>
      <c r="G1250">
        <v>7</v>
      </c>
      <c r="H1250" s="1">
        <f xml:space="preserve"> IF(Historical_Sales[[#This Row],[Sessions - Total]]=0,0,Historical_Sales[[#This Row],[Units Ordered]]/Historical_Sales[[#This Row],[Sessions - Total]])</f>
        <v>0.68421052631578949</v>
      </c>
    </row>
    <row r="1251" spans="1:8" x14ac:dyDescent="0.3">
      <c r="A1251" s="2">
        <v>45928</v>
      </c>
      <c r="B1251" t="s">
        <v>68</v>
      </c>
      <c r="C1251">
        <v>36</v>
      </c>
      <c r="D1251">
        <v>43</v>
      </c>
      <c r="E1251">
        <v>11</v>
      </c>
      <c r="F1251">
        <v>296.61</v>
      </c>
      <c r="G1251">
        <v>10</v>
      </c>
      <c r="H1251" s="1">
        <f xml:space="preserve"> IF(Historical_Sales[[#This Row],[Sessions - Total]]=0,0,Historical_Sales[[#This Row],[Units Ordered]]/Historical_Sales[[#This Row],[Sessions - Total]])</f>
        <v>0.30555555555555558</v>
      </c>
    </row>
    <row r="1252" spans="1:8" x14ac:dyDescent="0.3">
      <c r="A1252" s="2">
        <v>45928</v>
      </c>
      <c r="B1252" t="s">
        <v>70</v>
      </c>
      <c r="C1252">
        <v>35</v>
      </c>
      <c r="D1252">
        <v>47</v>
      </c>
      <c r="E1252">
        <v>5</v>
      </c>
      <c r="F1252">
        <v>109.57</v>
      </c>
      <c r="G1252">
        <v>4</v>
      </c>
      <c r="H1252" s="1">
        <f xml:space="preserve"> IF(Historical_Sales[[#This Row],[Sessions - Total]]=0,0,Historical_Sales[[#This Row],[Units Ordered]]/Historical_Sales[[#This Row],[Sessions - Total]])</f>
        <v>0.14285714285714285</v>
      </c>
    </row>
    <row r="1253" spans="1:8" x14ac:dyDescent="0.3">
      <c r="A1253" s="2">
        <v>45928</v>
      </c>
      <c r="B1253" t="s">
        <v>72</v>
      </c>
      <c r="C1253">
        <v>32</v>
      </c>
      <c r="D1253">
        <v>45</v>
      </c>
      <c r="E1253">
        <v>15</v>
      </c>
      <c r="F1253">
        <v>570.9</v>
      </c>
      <c r="G1253">
        <v>6</v>
      </c>
      <c r="H1253" s="1">
        <f xml:space="preserve"> IF(Historical_Sales[[#This Row],[Sessions - Total]]=0,0,Historical_Sales[[#This Row],[Units Ordered]]/Historical_Sales[[#This Row],[Sessions - Total]])</f>
        <v>0.46875</v>
      </c>
    </row>
    <row r="1254" spans="1:8" x14ac:dyDescent="0.3">
      <c r="A1254" s="2">
        <v>45928</v>
      </c>
      <c r="B1254" t="s">
        <v>74</v>
      </c>
      <c r="C1254">
        <v>15</v>
      </c>
      <c r="D1254">
        <v>26</v>
      </c>
      <c r="E1254">
        <v>5</v>
      </c>
      <c r="F1254">
        <v>169.5</v>
      </c>
      <c r="G1254">
        <v>4</v>
      </c>
      <c r="H1254" s="1">
        <f xml:space="preserve"> IF(Historical_Sales[[#This Row],[Sessions - Total]]=0,0,Historical_Sales[[#This Row],[Units Ordered]]/Historical_Sales[[#This Row],[Sessions - Total]])</f>
        <v>0.33333333333333331</v>
      </c>
    </row>
    <row r="1255" spans="1:8" x14ac:dyDescent="0.3">
      <c r="A1255" s="2">
        <v>45928</v>
      </c>
      <c r="B1255" t="s">
        <v>76</v>
      </c>
      <c r="C1255">
        <v>12</v>
      </c>
      <c r="D1255">
        <v>21</v>
      </c>
      <c r="E1255">
        <v>3</v>
      </c>
      <c r="F1255">
        <v>97.88</v>
      </c>
      <c r="G1255">
        <v>2</v>
      </c>
      <c r="H1255" s="1">
        <f xml:space="preserve"> IF(Historical_Sales[[#This Row],[Sessions - Total]]=0,0,Historical_Sales[[#This Row],[Units Ordered]]/Historical_Sales[[#This Row],[Sessions - Total]])</f>
        <v>0.25</v>
      </c>
    </row>
    <row r="1256" spans="1:8" x14ac:dyDescent="0.3">
      <c r="A1256" s="2">
        <v>45928</v>
      </c>
      <c r="B1256" t="s">
        <v>78</v>
      </c>
      <c r="C1256">
        <v>13</v>
      </c>
      <c r="D1256">
        <v>15</v>
      </c>
      <c r="E1256">
        <v>2</v>
      </c>
      <c r="F1256">
        <v>54.05</v>
      </c>
      <c r="G1256">
        <v>2</v>
      </c>
      <c r="H1256" s="1">
        <f xml:space="preserve"> IF(Historical_Sales[[#This Row],[Sessions - Total]]=0,0,Historical_Sales[[#This Row],[Units Ordered]]/Historical_Sales[[#This Row],[Sessions - Total]])</f>
        <v>0.15384615384615385</v>
      </c>
    </row>
    <row r="1257" spans="1:8" x14ac:dyDescent="0.3">
      <c r="A1257" s="2">
        <v>45928</v>
      </c>
      <c r="B1257" t="s">
        <v>80</v>
      </c>
      <c r="C1257">
        <v>14</v>
      </c>
      <c r="D1257">
        <v>15</v>
      </c>
      <c r="E1257">
        <v>1</v>
      </c>
      <c r="F1257">
        <v>41.26</v>
      </c>
      <c r="G1257">
        <v>1</v>
      </c>
      <c r="H1257" s="1">
        <f xml:space="preserve"> IF(Historical_Sales[[#This Row],[Sessions - Total]]=0,0,Historical_Sales[[#This Row],[Units Ordered]]/Historical_Sales[[#This Row],[Sessions - Total]])</f>
        <v>7.1428571428571425E-2</v>
      </c>
    </row>
    <row r="1258" spans="1:8" x14ac:dyDescent="0.3">
      <c r="A1258" s="2">
        <v>45928</v>
      </c>
      <c r="B1258" t="s">
        <v>82</v>
      </c>
      <c r="C1258">
        <v>14</v>
      </c>
      <c r="D1258">
        <v>17</v>
      </c>
      <c r="E1258">
        <v>5</v>
      </c>
      <c r="F1258">
        <v>161.37</v>
      </c>
      <c r="G1258">
        <v>4</v>
      </c>
      <c r="H1258" s="1">
        <f xml:space="preserve"> IF(Historical_Sales[[#This Row],[Sessions - Total]]=0,0,Historical_Sales[[#This Row],[Units Ordered]]/Historical_Sales[[#This Row],[Sessions - Total]])</f>
        <v>0.35714285714285715</v>
      </c>
    </row>
    <row r="1259" spans="1:8" x14ac:dyDescent="0.3">
      <c r="A1259" s="2">
        <v>45928</v>
      </c>
      <c r="B1259" t="s">
        <v>84</v>
      </c>
      <c r="C1259">
        <v>65</v>
      </c>
      <c r="D1259">
        <v>103</v>
      </c>
      <c r="E1259">
        <v>11</v>
      </c>
      <c r="F1259">
        <v>374.98</v>
      </c>
      <c r="G1259">
        <v>11</v>
      </c>
      <c r="H1259" s="1">
        <f xml:space="preserve"> IF(Historical_Sales[[#This Row],[Sessions - Total]]=0,0,Historical_Sales[[#This Row],[Units Ordered]]/Historical_Sales[[#This Row],[Sessions - Total]])</f>
        <v>0.16923076923076924</v>
      </c>
    </row>
    <row r="1260" spans="1:8" x14ac:dyDescent="0.3">
      <c r="A1260" s="2">
        <v>45928</v>
      </c>
      <c r="B1260" t="s">
        <v>88</v>
      </c>
      <c r="C1260">
        <v>49</v>
      </c>
      <c r="D1260">
        <v>63</v>
      </c>
      <c r="E1260">
        <v>9</v>
      </c>
      <c r="F1260">
        <v>305.41000000000003</v>
      </c>
      <c r="G1260">
        <v>5</v>
      </c>
      <c r="H1260" s="1">
        <f xml:space="preserve"> IF(Historical_Sales[[#This Row],[Sessions - Total]]=0,0,Historical_Sales[[#This Row],[Units Ordered]]/Historical_Sales[[#This Row],[Sessions - Total]])</f>
        <v>0.18367346938775511</v>
      </c>
    </row>
    <row r="1261" spans="1:8" x14ac:dyDescent="0.3">
      <c r="A1261" s="2">
        <v>45928</v>
      </c>
      <c r="B1261" t="s">
        <v>90</v>
      </c>
      <c r="C1261">
        <v>9</v>
      </c>
      <c r="D1261">
        <v>10</v>
      </c>
      <c r="E1261">
        <v>2</v>
      </c>
      <c r="F1261">
        <v>61.36</v>
      </c>
      <c r="G1261">
        <v>2</v>
      </c>
      <c r="H1261" s="1">
        <f xml:space="preserve"> IF(Historical_Sales[[#This Row],[Sessions - Total]]=0,0,Historical_Sales[[#This Row],[Units Ordered]]/Historical_Sales[[#This Row],[Sessions - Total]])</f>
        <v>0.22222222222222221</v>
      </c>
    </row>
    <row r="1262" spans="1:8" x14ac:dyDescent="0.3">
      <c r="A1262" s="2">
        <v>45928</v>
      </c>
      <c r="B1262" t="s">
        <v>92</v>
      </c>
      <c r="C1262">
        <v>21</v>
      </c>
      <c r="D1262">
        <v>28</v>
      </c>
      <c r="E1262">
        <v>5</v>
      </c>
      <c r="F1262">
        <v>129.31</v>
      </c>
      <c r="G1262">
        <v>5</v>
      </c>
      <c r="H1262" s="1">
        <f xml:space="preserve"> IF(Historical_Sales[[#This Row],[Sessions - Total]]=0,0,Historical_Sales[[#This Row],[Units Ordered]]/Historical_Sales[[#This Row],[Sessions - Total]])</f>
        <v>0.23809523809523808</v>
      </c>
    </row>
    <row r="1263" spans="1:8" x14ac:dyDescent="0.3">
      <c r="A1263" s="2">
        <v>45928</v>
      </c>
      <c r="B1263" t="s">
        <v>94</v>
      </c>
      <c r="C1263">
        <v>14</v>
      </c>
      <c r="D1263">
        <v>19</v>
      </c>
      <c r="E1263">
        <v>13</v>
      </c>
      <c r="F1263">
        <v>988.15</v>
      </c>
      <c r="G1263">
        <v>7</v>
      </c>
      <c r="H1263" s="1">
        <f xml:space="preserve"> IF(Historical_Sales[[#This Row],[Sessions - Total]]=0,0,Historical_Sales[[#This Row],[Units Ordered]]/Historical_Sales[[#This Row],[Sessions - Total]])</f>
        <v>0.9285714285714286</v>
      </c>
    </row>
    <row r="1264" spans="1:8" x14ac:dyDescent="0.3">
      <c r="A1264" s="2">
        <v>45928</v>
      </c>
      <c r="B1264" t="s">
        <v>96</v>
      </c>
      <c r="C1264">
        <v>20</v>
      </c>
      <c r="D1264">
        <v>27</v>
      </c>
      <c r="E1264">
        <v>7</v>
      </c>
      <c r="F1264">
        <v>471.13</v>
      </c>
      <c r="G1264">
        <v>3</v>
      </c>
      <c r="H1264" s="1">
        <f xml:space="preserve"> IF(Historical_Sales[[#This Row],[Sessions - Total]]=0,0,Historical_Sales[[#This Row],[Units Ordered]]/Historical_Sales[[#This Row],[Sessions - Total]])</f>
        <v>0.35</v>
      </c>
    </row>
    <row r="1265" spans="1:8" x14ac:dyDescent="0.3">
      <c r="A1265" s="2">
        <v>45928</v>
      </c>
      <c r="B1265" t="s">
        <v>98</v>
      </c>
      <c r="C1265">
        <v>14</v>
      </c>
      <c r="D1265">
        <v>16</v>
      </c>
      <c r="E1265">
        <v>5</v>
      </c>
      <c r="F1265">
        <v>63.9</v>
      </c>
      <c r="G1265">
        <v>4</v>
      </c>
      <c r="H1265" s="1">
        <f xml:space="preserve"> IF(Historical_Sales[[#This Row],[Sessions - Total]]=0,0,Historical_Sales[[#This Row],[Units Ordered]]/Historical_Sales[[#This Row],[Sessions - Total]])</f>
        <v>0.35714285714285715</v>
      </c>
    </row>
    <row r="1266" spans="1:8" x14ac:dyDescent="0.3">
      <c r="A1266" s="2">
        <v>45928</v>
      </c>
      <c r="B1266" t="s">
        <v>100</v>
      </c>
      <c r="C1266">
        <v>11</v>
      </c>
      <c r="D1266">
        <v>14</v>
      </c>
      <c r="E1266">
        <v>1</v>
      </c>
      <c r="F1266">
        <v>12.26</v>
      </c>
      <c r="G1266">
        <v>1</v>
      </c>
      <c r="H1266" s="1">
        <f xml:space="preserve"> IF(Historical_Sales[[#This Row],[Sessions - Total]]=0,0,Historical_Sales[[#This Row],[Units Ordered]]/Historical_Sales[[#This Row],[Sessions - Total]])</f>
        <v>9.0909090909090912E-2</v>
      </c>
    </row>
    <row r="1267" spans="1:8" x14ac:dyDescent="0.3">
      <c r="A1267" s="2">
        <v>45928</v>
      </c>
      <c r="B1267" t="s">
        <v>102</v>
      </c>
      <c r="C1267">
        <v>12</v>
      </c>
      <c r="D1267">
        <v>15</v>
      </c>
      <c r="E1267">
        <v>1</v>
      </c>
      <c r="F1267">
        <v>38.14</v>
      </c>
      <c r="G1267">
        <v>1</v>
      </c>
      <c r="H1267" s="1">
        <f xml:space="preserve"> IF(Historical_Sales[[#This Row],[Sessions - Total]]=0,0,Historical_Sales[[#This Row],[Units Ordered]]/Historical_Sales[[#This Row],[Sessions - Total]])</f>
        <v>8.3333333333333329E-2</v>
      </c>
    </row>
    <row r="1268" spans="1:8" x14ac:dyDescent="0.3">
      <c r="A1268" s="2">
        <v>45928</v>
      </c>
      <c r="B1268" t="s">
        <v>104</v>
      </c>
      <c r="C1268">
        <v>8</v>
      </c>
      <c r="D1268">
        <v>9</v>
      </c>
      <c r="E1268">
        <v>1</v>
      </c>
      <c r="F1268">
        <v>28.71</v>
      </c>
      <c r="G1268">
        <v>1</v>
      </c>
      <c r="H1268" s="1">
        <f xml:space="preserve"> IF(Historical_Sales[[#This Row],[Sessions - Total]]=0,0,Historical_Sales[[#This Row],[Units Ordered]]/Historical_Sales[[#This Row],[Sessions - Total]])</f>
        <v>0.125</v>
      </c>
    </row>
    <row r="1269" spans="1:8" x14ac:dyDescent="0.3">
      <c r="A1269" s="2">
        <v>45928</v>
      </c>
      <c r="B1269" t="s">
        <v>106</v>
      </c>
      <c r="C1269">
        <v>11</v>
      </c>
      <c r="D1269">
        <v>11</v>
      </c>
      <c r="E1269">
        <v>1</v>
      </c>
      <c r="F1269">
        <v>91.4</v>
      </c>
      <c r="G1269">
        <v>1</v>
      </c>
      <c r="H1269" s="1">
        <f xml:space="preserve"> IF(Historical_Sales[[#This Row],[Sessions - Total]]=0,0,Historical_Sales[[#This Row],[Units Ordered]]/Historical_Sales[[#This Row],[Sessions - Total]])</f>
        <v>9.0909090909090912E-2</v>
      </c>
    </row>
    <row r="1270" spans="1:8" x14ac:dyDescent="0.3">
      <c r="A1270" s="2">
        <v>45928</v>
      </c>
      <c r="B1270" t="s">
        <v>108</v>
      </c>
      <c r="C1270">
        <v>10</v>
      </c>
      <c r="D1270">
        <v>14</v>
      </c>
      <c r="E1270">
        <v>4</v>
      </c>
      <c r="F1270">
        <v>383.45</v>
      </c>
      <c r="G1270">
        <v>2</v>
      </c>
      <c r="H1270" s="1">
        <f xml:space="preserve"> IF(Historical_Sales[[#This Row],[Sessions - Total]]=0,0,Historical_Sales[[#This Row],[Units Ordered]]/Historical_Sales[[#This Row],[Sessions - Total]])</f>
        <v>0.4</v>
      </c>
    </row>
    <row r="1271" spans="1:8" x14ac:dyDescent="0.3">
      <c r="A1271" s="2">
        <v>45928</v>
      </c>
      <c r="B1271" t="s">
        <v>110</v>
      </c>
      <c r="C1271">
        <v>36</v>
      </c>
      <c r="D1271">
        <v>50</v>
      </c>
      <c r="E1271">
        <v>8</v>
      </c>
      <c r="F1271">
        <v>273.07</v>
      </c>
      <c r="G1271">
        <v>6</v>
      </c>
      <c r="H1271" s="1">
        <f xml:space="preserve"> IF(Historical_Sales[[#This Row],[Sessions - Total]]=0,0,Historical_Sales[[#This Row],[Units Ordered]]/Historical_Sales[[#This Row],[Sessions - Total]])</f>
        <v>0.22222222222222221</v>
      </c>
    </row>
    <row r="1272" spans="1:8" x14ac:dyDescent="0.3">
      <c r="A1272" s="2">
        <v>45928</v>
      </c>
      <c r="B1272" t="s">
        <v>112</v>
      </c>
      <c r="C1272">
        <v>26</v>
      </c>
      <c r="D1272">
        <v>32</v>
      </c>
      <c r="E1272">
        <v>4</v>
      </c>
      <c r="F1272">
        <v>117.82</v>
      </c>
      <c r="G1272">
        <v>3</v>
      </c>
      <c r="H1272" s="1">
        <f xml:space="preserve"> IF(Historical_Sales[[#This Row],[Sessions - Total]]=0,0,Historical_Sales[[#This Row],[Units Ordered]]/Historical_Sales[[#This Row],[Sessions - Total]])</f>
        <v>0.15384615384615385</v>
      </c>
    </row>
    <row r="1273" spans="1:8" x14ac:dyDescent="0.3">
      <c r="A1273" s="2">
        <v>45929</v>
      </c>
      <c r="B1273" t="s">
        <v>11</v>
      </c>
      <c r="C1273">
        <v>28</v>
      </c>
      <c r="D1273">
        <v>41</v>
      </c>
      <c r="E1273">
        <v>11</v>
      </c>
      <c r="F1273">
        <v>464.71</v>
      </c>
      <c r="G1273">
        <v>10</v>
      </c>
      <c r="H1273" s="1">
        <f xml:space="preserve"> IF(Historical_Sales[[#This Row],[Sessions - Total]]=0,0,Historical_Sales[[#This Row],[Units Ordered]]/Historical_Sales[[#This Row],[Sessions - Total]])</f>
        <v>0.39285714285714285</v>
      </c>
    </row>
    <row r="1274" spans="1:8" x14ac:dyDescent="0.3">
      <c r="A1274" s="2">
        <v>45929</v>
      </c>
      <c r="B1274" t="s">
        <v>15</v>
      </c>
      <c r="C1274">
        <v>8</v>
      </c>
      <c r="D1274">
        <v>15</v>
      </c>
      <c r="E1274">
        <v>3</v>
      </c>
      <c r="F1274">
        <v>128.55000000000001</v>
      </c>
      <c r="G1274">
        <v>1</v>
      </c>
      <c r="H1274" s="1">
        <f xml:space="preserve"> IF(Historical_Sales[[#This Row],[Sessions - Total]]=0,0,Historical_Sales[[#This Row],[Units Ordered]]/Historical_Sales[[#This Row],[Sessions - Total]])</f>
        <v>0.375</v>
      </c>
    </row>
    <row r="1275" spans="1:8" x14ac:dyDescent="0.3">
      <c r="A1275" s="2">
        <v>45929</v>
      </c>
      <c r="B1275" t="s">
        <v>17</v>
      </c>
      <c r="C1275">
        <v>13</v>
      </c>
      <c r="D1275">
        <v>19</v>
      </c>
      <c r="E1275">
        <v>5</v>
      </c>
      <c r="F1275">
        <v>201.1</v>
      </c>
      <c r="G1275">
        <v>4</v>
      </c>
      <c r="H1275" s="1">
        <f xml:space="preserve"> IF(Historical_Sales[[#This Row],[Sessions - Total]]=0,0,Historical_Sales[[#This Row],[Units Ordered]]/Historical_Sales[[#This Row],[Sessions - Total]])</f>
        <v>0.38461538461538464</v>
      </c>
    </row>
    <row r="1276" spans="1:8" x14ac:dyDescent="0.3">
      <c r="A1276" s="2">
        <v>45929</v>
      </c>
      <c r="B1276" t="s">
        <v>19</v>
      </c>
      <c r="C1276">
        <v>12</v>
      </c>
      <c r="D1276">
        <v>14</v>
      </c>
      <c r="E1276">
        <v>1</v>
      </c>
      <c r="F1276">
        <v>35.71</v>
      </c>
      <c r="G1276">
        <v>1</v>
      </c>
      <c r="H1276" s="1">
        <f xml:space="preserve"> IF(Historical_Sales[[#This Row],[Sessions - Total]]=0,0,Historical_Sales[[#This Row],[Units Ordered]]/Historical_Sales[[#This Row],[Sessions - Total]])</f>
        <v>8.3333333333333329E-2</v>
      </c>
    </row>
    <row r="1277" spans="1:8" x14ac:dyDescent="0.3">
      <c r="A1277" s="2">
        <v>45929</v>
      </c>
      <c r="B1277" t="s">
        <v>26</v>
      </c>
      <c r="C1277">
        <v>39</v>
      </c>
      <c r="D1277">
        <v>61</v>
      </c>
      <c r="E1277">
        <v>3</v>
      </c>
      <c r="F1277">
        <v>117.49</v>
      </c>
      <c r="G1277">
        <v>3</v>
      </c>
      <c r="H1277" s="1">
        <f xml:space="preserve"> IF(Historical_Sales[[#This Row],[Sessions - Total]]=0,0,Historical_Sales[[#This Row],[Units Ordered]]/Historical_Sales[[#This Row],[Sessions - Total]])</f>
        <v>7.6923076923076927E-2</v>
      </c>
    </row>
    <row r="1278" spans="1:8" x14ac:dyDescent="0.3">
      <c r="A1278" s="2">
        <v>45929</v>
      </c>
      <c r="B1278" t="s">
        <v>34</v>
      </c>
      <c r="C1278">
        <v>28</v>
      </c>
      <c r="D1278">
        <v>36</v>
      </c>
      <c r="E1278">
        <v>4</v>
      </c>
      <c r="F1278">
        <v>69.239999999999995</v>
      </c>
      <c r="G1278">
        <v>4</v>
      </c>
      <c r="H1278" s="1">
        <f xml:space="preserve"> IF(Historical_Sales[[#This Row],[Sessions - Total]]=0,0,Historical_Sales[[#This Row],[Units Ordered]]/Historical_Sales[[#This Row],[Sessions - Total]])</f>
        <v>0.14285714285714285</v>
      </c>
    </row>
    <row r="1279" spans="1:8" x14ac:dyDescent="0.3">
      <c r="A1279" s="2">
        <v>45929</v>
      </c>
      <c r="B1279" t="s">
        <v>36</v>
      </c>
      <c r="C1279">
        <v>24</v>
      </c>
      <c r="D1279">
        <v>31</v>
      </c>
      <c r="E1279">
        <v>4</v>
      </c>
      <c r="F1279">
        <v>85.96</v>
      </c>
      <c r="G1279">
        <v>3</v>
      </c>
      <c r="H1279" s="1">
        <f xml:space="preserve"> IF(Historical_Sales[[#This Row],[Sessions - Total]]=0,0,Historical_Sales[[#This Row],[Units Ordered]]/Historical_Sales[[#This Row],[Sessions - Total]])</f>
        <v>0.16666666666666666</v>
      </c>
    </row>
    <row r="1280" spans="1:8" x14ac:dyDescent="0.3">
      <c r="A1280" s="2">
        <v>45929</v>
      </c>
      <c r="B1280" t="s">
        <v>38</v>
      </c>
      <c r="C1280">
        <v>38</v>
      </c>
      <c r="D1280">
        <v>47</v>
      </c>
      <c r="E1280">
        <v>3</v>
      </c>
      <c r="F1280">
        <v>76.84</v>
      </c>
      <c r="G1280">
        <v>3</v>
      </c>
      <c r="H1280" s="1">
        <f xml:space="preserve"> IF(Historical_Sales[[#This Row],[Sessions - Total]]=0,0,Historical_Sales[[#This Row],[Units Ordered]]/Historical_Sales[[#This Row],[Sessions - Total]])</f>
        <v>7.8947368421052627E-2</v>
      </c>
    </row>
    <row r="1281" spans="1:8" x14ac:dyDescent="0.3">
      <c r="A1281" s="2">
        <v>45929</v>
      </c>
      <c r="B1281" t="s">
        <v>40</v>
      </c>
      <c r="C1281">
        <v>36</v>
      </c>
      <c r="D1281">
        <v>48</v>
      </c>
      <c r="E1281">
        <v>8</v>
      </c>
      <c r="F1281">
        <v>245.88</v>
      </c>
      <c r="G1281">
        <v>6</v>
      </c>
      <c r="H1281" s="1">
        <f xml:space="preserve"> IF(Historical_Sales[[#This Row],[Sessions - Total]]=0,0,Historical_Sales[[#This Row],[Units Ordered]]/Historical_Sales[[#This Row],[Sessions - Total]])</f>
        <v>0.22222222222222221</v>
      </c>
    </row>
    <row r="1282" spans="1:8" x14ac:dyDescent="0.3">
      <c r="A1282" s="2">
        <v>45929</v>
      </c>
      <c r="B1282" t="s">
        <v>40</v>
      </c>
      <c r="C1282">
        <v>3</v>
      </c>
      <c r="D1282">
        <v>3</v>
      </c>
      <c r="E1282">
        <v>1</v>
      </c>
      <c r="F1282">
        <v>30.46</v>
      </c>
      <c r="G1282">
        <v>1</v>
      </c>
      <c r="H1282" s="1">
        <f xml:space="preserve"> IF(Historical_Sales[[#This Row],[Sessions - Total]]=0,0,Historical_Sales[[#This Row],[Units Ordered]]/Historical_Sales[[#This Row],[Sessions - Total]])</f>
        <v>0.33333333333333331</v>
      </c>
    </row>
    <row r="1283" spans="1:8" x14ac:dyDescent="0.3">
      <c r="A1283" s="2">
        <v>45929</v>
      </c>
      <c r="B1283" t="s">
        <v>42</v>
      </c>
      <c r="C1283">
        <v>112</v>
      </c>
      <c r="D1283">
        <v>140</v>
      </c>
      <c r="E1283">
        <v>24</v>
      </c>
      <c r="F1283">
        <v>596.52</v>
      </c>
      <c r="G1283">
        <v>24</v>
      </c>
      <c r="H1283" s="1">
        <f xml:space="preserve"> IF(Historical_Sales[[#This Row],[Sessions - Total]]=0,0,Historical_Sales[[#This Row],[Units Ordered]]/Historical_Sales[[#This Row],[Sessions - Total]])</f>
        <v>0.21428571428571427</v>
      </c>
    </row>
    <row r="1284" spans="1:8" x14ac:dyDescent="0.3">
      <c r="A1284" s="2">
        <v>45929</v>
      </c>
      <c r="B1284" t="s">
        <v>44</v>
      </c>
      <c r="C1284">
        <v>41</v>
      </c>
      <c r="D1284">
        <v>52</v>
      </c>
      <c r="E1284">
        <v>6</v>
      </c>
      <c r="F1284">
        <v>128.18</v>
      </c>
      <c r="G1284">
        <v>6</v>
      </c>
      <c r="H1284" s="1">
        <f xml:space="preserve"> IF(Historical_Sales[[#This Row],[Sessions - Total]]=0,0,Historical_Sales[[#This Row],[Units Ordered]]/Historical_Sales[[#This Row],[Sessions - Total]])</f>
        <v>0.14634146341463414</v>
      </c>
    </row>
    <row r="1285" spans="1:8" x14ac:dyDescent="0.3">
      <c r="A1285" s="2">
        <v>45929</v>
      </c>
      <c r="B1285" t="s">
        <v>46</v>
      </c>
      <c r="C1285">
        <v>37</v>
      </c>
      <c r="D1285">
        <v>44</v>
      </c>
      <c r="E1285">
        <v>11</v>
      </c>
      <c r="F1285">
        <v>333.89</v>
      </c>
      <c r="G1285">
        <v>9</v>
      </c>
      <c r="H1285" s="1">
        <f xml:space="preserve"> IF(Historical_Sales[[#This Row],[Sessions - Total]]=0,0,Historical_Sales[[#This Row],[Units Ordered]]/Historical_Sales[[#This Row],[Sessions - Total]])</f>
        <v>0.29729729729729731</v>
      </c>
    </row>
    <row r="1286" spans="1:8" x14ac:dyDescent="0.3">
      <c r="A1286" s="2">
        <v>45929</v>
      </c>
      <c r="B1286" t="s">
        <v>48</v>
      </c>
      <c r="C1286">
        <v>34</v>
      </c>
      <c r="D1286">
        <v>47</v>
      </c>
      <c r="E1286">
        <v>9</v>
      </c>
      <c r="F1286">
        <v>266.99</v>
      </c>
      <c r="G1286">
        <v>8</v>
      </c>
      <c r="H1286" s="1">
        <f xml:space="preserve"> IF(Historical_Sales[[#This Row],[Sessions - Total]]=0,0,Historical_Sales[[#This Row],[Units Ordered]]/Historical_Sales[[#This Row],[Sessions - Total]])</f>
        <v>0.26470588235294118</v>
      </c>
    </row>
    <row r="1287" spans="1:8" x14ac:dyDescent="0.3">
      <c r="A1287" s="2">
        <v>45929</v>
      </c>
      <c r="B1287" t="s">
        <v>50</v>
      </c>
      <c r="C1287">
        <v>85</v>
      </c>
      <c r="D1287">
        <v>117</v>
      </c>
      <c r="E1287">
        <v>24</v>
      </c>
      <c r="F1287">
        <v>1032.6600000000001</v>
      </c>
      <c r="G1287">
        <v>21</v>
      </c>
      <c r="H1287" s="1">
        <f xml:space="preserve"> IF(Historical_Sales[[#This Row],[Sessions - Total]]=0,0,Historical_Sales[[#This Row],[Units Ordered]]/Historical_Sales[[#This Row],[Sessions - Total]])</f>
        <v>0.28235294117647058</v>
      </c>
    </row>
    <row r="1288" spans="1:8" x14ac:dyDescent="0.3">
      <c r="A1288" s="2">
        <v>45929</v>
      </c>
      <c r="B1288" t="s">
        <v>52</v>
      </c>
      <c r="C1288">
        <v>120</v>
      </c>
      <c r="D1288">
        <v>161</v>
      </c>
      <c r="E1288">
        <v>13</v>
      </c>
      <c r="F1288">
        <v>181.33</v>
      </c>
      <c r="G1288">
        <v>13</v>
      </c>
      <c r="H1288" s="1">
        <f xml:space="preserve"> IF(Historical_Sales[[#This Row],[Sessions - Total]]=0,0,Historical_Sales[[#This Row],[Units Ordered]]/Historical_Sales[[#This Row],[Sessions - Total]])</f>
        <v>0.10833333333333334</v>
      </c>
    </row>
    <row r="1289" spans="1:8" x14ac:dyDescent="0.3">
      <c r="A1289" s="2">
        <v>45929</v>
      </c>
      <c r="B1289" t="s">
        <v>54</v>
      </c>
      <c r="C1289">
        <v>49</v>
      </c>
      <c r="D1289">
        <v>65</v>
      </c>
      <c r="E1289">
        <v>8</v>
      </c>
      <c r="F1289">
        <v>193.89</v>
      </c>
      <c r="G1289">
        <v>7</v>
      </c>
      <c r="H1289" s="1">
        <f xml:space="preserve"> IF(Historical_Sales[[#This Row],[Sessions - Total]]=0,0,Historical_Sales[[#This Row],[Units Ordered]]/Historical_Sales[[#This Row],[Sessions - Total]])</f>
        <v>0.16326530612244897</v>
      </c>
    </row>
    <row r="1290" spans="1:8" x14ac:dyDescent="0.3">
      <c r="A1290" s="2">
        <v>45929</v>
      </c>
      <c r="B1290" t="s">
        <v>56</v>
      </c>
      <c r="C1290">
        <v>37</v>
      </c>
      <c r="D1290">
        <v>59</v>
      </c>
      <c r="E1290">
        <v>6</v>
      </c>
      <c r="F1290">
        <v>152.19</v>
      </c>
      <c r="G1290">
        <v>6</v>
      </c>
      <c r="H1290" s="1">
        <f xml:space="preserve"> IF(Historical_Sales[[#This Row],[Sessions - Total]]=0,0,Historical_Sales[[#This Row],[Units Ordered]]/Historical_Sales[[#This Row],[Sessions - Total]])</f>
        <v>0.16216216216216217</v>
      </c>
    </row>
    <row r="1291" spans="1:8" x14ac:dyDescent="0.3">
      <c r="A1291" s="2">
        <v>45929</v>
      </c>
      <c r="B1291" t="s">
        <v>58</v>
      </c>
      <c r="C1291">
        <v>47</v>
      </c>
      <c r="D1291">
        <v>62</v>
      </c>
      <c r="E1291">
        <v>10</v>
      </c>
      <c r="F1291">
        <v>114.05</v>
      </c>
      <c r="G1291">
        <v>9</v>
      </c>
      <c r="H1291" s="1">
        <f xml:space="preserve"> IF(Historical_Sales[[#This Row],[Sessions - Total]]=0,0,Historical_Sales[[#This Row],[Units Ordered]]/Historical_Sales[[#This Row],[Sessions - Total]])</f>
        <v>0.21276595744680851</v>
      </c>
    </row>
    <row r="1292" spans="1:8" x14ac:dyDescent="0.3">
      <c r="A1292" s="2">
        <v>45929</v>
      </c>
      <c r="B1292" t="s">
        <v>60</v>
      </c>
      <c r="C1292">
        <v>50</v>
      </c>
      <c r="D1292">
        <v>65</v>
      </c>
      <c r="E1292">
        <v>10</v>
      </c>
      <c r="F1292">
        <v>229.08</v>
      </c>
      <c r="G1292">
        <v>9</v>
      </c>
      <c r="H1292" s="1">
        <f xml:space="preserve"> IF(Historical_Sales[[#This Row],[Sessions - Total]]=0,0,Historical_Sales[[#This Row],[Units Ordered]]/Historical_Sales[[#This Row],[Sessions - Total]])</f>
        <v>0.2</v>
      </c>
    </row>
    <row r="1293" spans="1:8" x14ac:dyDescent="0.3">
      <c r="A1293" s="2">
        <v>45929</v>
      </c>
      <c r="B1293" t="s">
        <v>62</v>
      </c>
      <c r="C1293">
        <v>85</v>
      </c>
      <c r="D1293">
        <v>118</v>
      </c>
      <c r="E1293">
        <v>55</v>
      </c>
      <c r="F1293">
        <v>2087.92</v>
      </c>
      <c r="G1293">
        <v>32</v>
      </c>
      <c r="H1293" s="1">
        <f xml:space="preserve"> IF(Historical_Sales[[#This Row],[Sessions - Total]]=0,0,Historical_Sales[[#This Row],[Units Ordered]]/Historical_Sales[[#This Row],[Sessions - Total]])</f>
        <v>0.6470588235294118</v>
      </c>
    </row>
    <row r="1294" spans="1:8" x14ac:dyDescent="0.3">
      <c r="A1294" s="2">
        <v>45929</v>
      </c>
      <c r="B1294" t="s">
        <v>64</v>
      </c>
      <c r="C1294">
        <v>25</v>
      </c>
      <c r="D1294">
        <v>28</v>
      </c>
      <c r="E1294">
        <v>14</v>
      </c>
      <c r="F1294">
        <v>471.04</v>
      </c>
      <c r="G1294">
        <v>10</v>
      </c>
      <c r="H1294" s="1">
        <f xml:space="preserve"> IF(Historical_Sales[[#This Row],[Sessions - Total]]=0,0,Historical_Sales[[#This Row],[Units Ordered]]/Historical_Sales[[#This Row],[Sessions - Total]])</f>
        <v>0.56000000000000005</v>
      </c>
    </row>
    <row r="1295" spans="1:8" x14ac:dyDescent="0.3">
      <c r="A1295" s="2">
        <v>45929</v>
      </c>
      <c r="B1295" t="s">
        <v>66</v>
      </c>
      <c r="C1295">
        <v>26</v>
      </c>
      <c r="D1295">
        <v>32</v>
      </c>
      <c r="E1295">
        <v>18</v>
      </c>
      <c r="F1295">
        <v>567.76</v>
      </c>
      <c r="G1295">
        <v>15</v>
      </c>
      <c r="H1295" s="1">
        <f xml:space="preserve"> IF(Historical_Sales[[#This Row],[Sessions - Total]]=0,0,Historical_Sales[[#This Row],[Units Ordered]]/Historical_Sales[[#This Row],[Sessions - Total]])</f>
        <v>0.69230769230769229</v>
      </c>
    </row>
    <row r="1296" spans="1:8" x14ac:dyDescent="0.3">
      <c r="A1296" s="2">
        <v>45929</v>
      </c>
      <c r="B1296" t="s">
        <v>68</v>
      </c>
      <c r="C1296">
        <v>47</v>
      </c>
      <c r="D1296">
        <v>63</v>
      </c>
      <c r="E1296">
        <v>27</v>
      </c>
      <c r="F1296">
        <v>733.66</v>
      </c>
      <c r="G1296">
        <v>20</v>
      </c>
      <c r="H1296" s="1">
        <f xml:space="preserve"> IF(Historical_Sales[[#This Row],[Sessions - Total]]=0,0,Historical_Sales[[#This Row],[Units Ordered]]/Historical_Sales[[#This Row],[Sessions - Total]])</f>
        <v>0.57446808510638303</v>
      </c>
    </row>
    <row r="1297" spans="1:8" x14ac:dyDescent="0.3">
      <c r="A1297" s="2">
        <v>45929</v>
      </c>
      <c r="B1297" t="s">
        <v>70</v>
      </c>
      <c r="C1297">
        <v>43</v>
      </c>
      <c r="D1297">
        <v>56</v>
      </c>
      <c r="E1297">
        <v>16</v>
      </c>
      <c r="F1297">
        <v>394.43</v>
      </c>
      <c r="G1297">
        <v>12</v>
      </c>
      <c r="H1297" s="1">
        <f xml:space="preserve"> IF(Historical_Sales[[#This Row],[Sessions - Total]]=0,0,Historical_Sales[[#This Row],[Units Ordered]]/Historical_Sales[[#This Row],[Sessions - Total]])</f>
        <v>0.37209302325581395</v>
      </c>
    </row>
    <row r="1298" spans="1:8" x14ac:dyDescent="0.3">
      <c r="A1298" s="2">
        <v>45929</v>
      </c>
      <c r="B1298" t="s">
        <v>72</v>
      </c>
      <c r="C1298">
        <v>20</v>
      </c>
      <c r="D1298">
        <v>26</v>
      </c>
      <c r="E1298">
        <v>3</v>
      </c>
      <c r="F1298">
        <v>105.7</v>
      </c>
      <c r="G1298">
        <v>2</v>
      </c>
      <c r="H1298" s="1">
        <f xml:space="preserve"> IF(Historical_Sales[[#This Row],[Sessions - Total]]=0,0,Historical_Sales[[#This Row],[Units Ordered]]/Historical_Sales[[#This Row],[Sessions - Total]])</f>
        <v>0.15</v>
      </c>
    </row>
    <row r="1299" spans="1:8" x14ac:dyDescent="0.3">
      <c r="A1299" s="2">
        <v>45929</v>
      </c>
      <c r="B1299" t="s">
        <v>74</v>
      </c>
      <c r="C1299">
        <v>17</v>
      </c>
      <c r="D1299">
        <v>24</v>
      </c>
      <c r="E1299">
        <v>2</v>
      </c>
      <c r="F1299">
        <v>69.06</v>
      </c>
      <c r="G1299">
        <v>2</v>
      </c>
      <c r="H1299" s="1">
        <f xml:space="preserve"> IF(Historical_Sales[[#This Row],[Sessions - Total]]=0,0,Historical_Sales[[#This Row],[Units Ordered]]/Historical_Sales[[#This Row],[Sessions - Total]])</f>
        <v>0.11764705882352941</v>
      </c>
    </row>
    <row r="1300" spans="1:8" x14ac:dyDescent="0.3">
      <c r="A1300" s="2">
        <v>45929</v>
      </c>
      <c r="B1300" t="s">
        <v>76</v>
      </c>
      <c r="C1300">
        <v>13</v>
      </c>
      <c r="D1300">
        <v>22</v>
      </c>
      <c r="E1300">
        <v>12</v>
      </c>
      <c r="F1300">
        <v>352.39</v>
      </c>
      <c r="G1300">
        <v>8</v>
      </c>
      <c r="H1300" s="1">
        <f xml:space="preserve"> IF(Historical_Sales[[#This Row],[Sessions - Total]]=0,0,Historical_Sales[[#This Row],[Units Ordered]]/Historical_Sales[[#This Row],[Sessions - Total]])</f>
        <v>0.92307692307692313</v>
      </c>
    </row>
    <row r="1301" spans="1:8" x14ac:dyDescent="0.3">
      <c r="A1301" s="2">
        <v>45929</v>
      </c>
      <c r="B1301" t="s">
        <v>78</v>
      </c>
      <c r="C1301">
        <v>16</v>
      </c>
      <c r="D1301">
        <v>20</v>
      </c>
      <c r="E1301">
        <v>7</v>
      </c>
      <c r="F1301">
        <v>190.83</v>
      </c>
      <c r="G1301">
        <v>4</v>
      </c>
      <c r="H1301" s="1">
        <f xml:space="preserve"> IF(Historical_Sales[[#This Row],[Sessions - Total]]=0,0,Historical_Sales[[#This Row],[Units Ordered]]/Historical_Sales[[#This Row],[Sessions - Total]])</f>
        <v>0.4375</v>
      </c>
    </row>
    <row r="1302" spans="1:8" x14ac:dyDescent="0.3">
      <c r="A1302" s="2">
        <v>45929</v>
      </c>
      <c r="B1302" t="s">
        <v>80</v>
      </c>
      <c r="C1302">
        <v>38</v>
      </c>
      <c r="D1302">
        <v>48</v>
      </c>
      <c r="E1302">
        <v>32</v>
      </c>
      <c r="F1302">
        <v>1131.52</v>
      </c>
      <c r="G1302">
        <v>15</v>
      </c>
      <c r="H1302" s="1">
        <f xml:space="preserve"> IF(Historical_Sales[[#This Row],[Sessions - Total]]=0,0,Historical_Sales[[#This Row],[Units Ordered]]/Historical_Sales[[#This Row],[Sessions - Total]])</f>
        <v>0.84210526315789469</v>
      </c>
    </row>
    <row r="1303" spans="1:8" x14ac:dyDescent="0.3">
      <c r="A1303" s="2">
        <v>45929</v>
      </c>
      <c r="B1303" t="s">
        <v>82</v>
      </c>
      <c r="C1303">
        <v>15</v>
      </c>
      <c r="D1303">
        <v>19</v>
      </c>
      <c r="E1303">
        <v>4</v>
      </c>
      <c r="F1303">
        <v>123.33</v>
      </c>
      <c r="G1303">
        <v>2</v>
      </c>
      <c r="H1303" s="1">
        <f xml:space="preserve"> IF(Historical_Sales[[#This Row],[Sessions - Total]]=0,0,Historical_Sales[[#This Row],[Units Ordered]]/Historical_Sales[[#This Row],[Sessions - Total]])</f>
        <v>0.26666666666666666</v>
      </c>
    </row>
    <row r="1304" spans="1:8" x14ac:dyDescent="0.3">
      <c r="A1304" s="2">
        <v>45929</v>
      </c>
      <c r="B1304" t="s">
        <v>84</v>
      </c>
      <c r="C1304">
        <v>87</v>
      </c>
      <c r="D1304">
        <v>121</v>
      </c>
      <c r="E1304">
        <v>28</v>
      </c>
      <c r="F1304">
        <v>940</v>
      </c>
      <c r="G1304">
        <v>28</v>
      </c>
      <c r="H1304" s="1">
        <f xml:space="preserve"> IF(Historical_Sales[[#This Row],[Sessions - Total]]=0,0,Historical_Sales[[#This Row],[Units Ordered]]/Historical_Sales[[#This Row],[Sessions - Total]])</f>
        <v>0.32183908045977011</v>
      </c>
    </row>
    <row r="1305" spans="1:8" x14ac:dyDescent="0.3">
      <c r="A1305" s="2">
        <v>45929</v>
      </c>
      <c r="B1305" t="s">
        <v>86</v>
      </c>
      <c r="C1305">
        <v>7</v>
      </c>
      <c r="D1305">
        <v>12</v>
      </c>
      <c r="E1305">
        <v>2</v>
      </c>
      <c r="F1305">
        <v>56.8</v>
      </c>
      <c r="G1305">
        <v>2</v>
      </c>
      <c r="H1305" s="1">
        <f xml:space="preserve"> IF(Historical_Sales[[#This Row],[Sessions - Total]]=0,0,Historical_Sales[[#This Row],[Units Ordered]]/Historical_Sales[[#This Row],[Sessions - Total]])</f>
        <v>0.2857142857142857</v>
      </c>
    </row>
    <row r="1306" spans="1:8" x14ac:dyDescent="0.3">
      <c r="A1306" s="2">
        <v>45929</v>
      </c>
      <c r="B1306" t="s">
        <v>88</v>
      </c>
      <c r="C1306">
        <v>68</v>
      </c>
      <c r="D1306">
        <v>96</v>
      </c>
      <c r="E1306">
        <v>35</v>
      </c>
      <c r="F1306">
        <v>1187.07</v>
      </c>
      <c r="G1306">
        <v>15</v>
      </c>
      <c r="H1306" s="1">
        <f xml:space="preserve"> IF(Historical_Sales[[#This Row],[Sessions - Total]]=0,0,Historical_Sales[[#This Row],[Units Ordered]]/Historical_Sales[[#This Row],[Sessions - Total]])</f>
        <v>0.51470588235294112</v>
      </c>
    </row>
    <row r="1307" spans="1:8" x14ac:dyDescent="0.3">
      <c r="A1307" s="2">
        <v>45929</v>
      </c>
      <c r="B1307" t="s">
        <v>90</v>
      </c>
      <c r="C1307">
        <v>20</v>
      </c>
      <c r="D1307">
        <v>23</v>
      </c>
      <c r="E1307">
        <v>11</v>
      </c>
      <c r="F1307">
        <v>303.52999999999997</v>
      </c>
      <c r="G1307">
        <v>3</v>
      </c>
      <c r="H1307" s="1">
        <f xml:space="preserve"> IF(Historical_Sales[[#This Row],[Sessions - Total]]=0,0,Historical_Sales[[#This Row],[Units Ordered]]/Historical_Sales[[#This Row],[Sessions - Total]])</f>
        <v>0.55000000000000004</v>
      </c>
    </row>
    <row r="1308" spans="1:8" x14ac:dyDescent="0.3">
      <c r="A1308" s="2">
        <v>45929</v>
      </c>
      <c r="B1308" t="s">
        <v>92</v>
      </c>
      <c r="C1308">
        <v>19</v>
      </c>
      <c r="D1308">
        <v>22</v>
      </c>
      <c r="E1308">
        <v>4</v>
      </c>
      <c r="F1308">
        <v>115.62</v>
      </c>
      <c r="G1308">
        <v>4</v>
      </c>
      <c r="H1308" s="1">
        <f xml:space="preserve"> IF(Historical_Sales[[#This Row],[Sessions - Total]]=0,0,Historical_Sales[[#This Row],[Units Ordered]]/Historical_Sales[[#This Row],[Sessions - Total]])</f>
        <v>0.21052631578947367</v>
      </c>
    </row>
    <row r="1309" spans="1:8" x14ac:dyDescent="0.3">
      <c r="A1309" s="2">
        <v>45929</v>
      </c>
      <c r="B1309" t="s">
        <v>94</v>
      </c>
      <c r="C1309">
        <v>28</v>
      </c>
      <c r="D1309">
        <v>37</v>
      </c>
      <c r="E1309">
        <v>33</v>
      </c>
      <c r="F1309">
        <v>2475.71</v>
      </c>
      <c r="G1309">
        <v>5</v>
      </c>
      <c r="H1309" s="1">
        <f xml:space="preserve"> IF(Historical_Sales[[#This Row],[Sessions - Total]]=0,0,Historical_Sales[[#This Row],[Units Ordered]]/Historical_Sales[[#This Row],[Sessions - Total]])</f>
        <v>1.1785714285714286</v>
      </c>
    </row>
    <row r="1310" spans="1:8" x14ac:dyDescent="0.3">
      <c r="A1310" s="2">
        <v>45929</v>
      </c>
      <c r="B1310" t="s">
        <v>96</v>
      </c>
      <c r="C1310">
        <v>35</v>
      </c>
      <c r="D1310">
        <v>47</v>
      </c>
      <c r="E1310">
        <v>17</v>
      </c>
      <c r="F1310">
        <v>1205.17</v>
      </c>
      <c r="G1310">
        <v>12</v>
      </c>
      <c r="H1310" s="1">
        <f xml:space="preserve"> IF(Historical_Sales[[#This Row],[Sessions - Total]]=0,0,Historical_Sales[[#This Row],[Units Ordered]]/Historical_Sales[[#This Row],[Sessions - Total]])</f>
        <v>0.48571428571428571</v>
      </c>
    </row>
    <row r="1311" spans="1:8" x14ac:dyDescent="0.3">
      <c r="A1311" s="2">
        <v>45929</v>
      </c>
      <c r="B1311" t="s">
        <v>98</v>
      </c>
      <c r="C1311">
        <v>21</v>
      </c>
      <c r="D1311">
        <v>21</v>
      </c>
      <c r="E1311">
        <v>2</v>
      </c>
      <c r="F1311">
        <v>28.77</v>
      </c>
      <c r="G1311">
        <v>1</v>
      </c>
      <c r="H1311" s="1">
        <f xml:space="preserve"> IF(Historical_Sales[[#This Row],[Sessions - Total]]=0,0,Historical_Sales[[#This Row],[Units Ordered]]/Historical_Sales[[#This Row],[Sessions - Total]])</f>
        <v>9.5238095238095233E-2</v>
      </c>
    </row>
    <row r="1312" spans="1:8" x14ac:dyDescent="0.3">
      <c r="A1312" s="2">
        <v>45929</v>
      </c>
      <c r="B1312" t="s">
        <v>102</v>
      </c>
      <c r="C1312">
        <v>15</v>
      </c>
      <c r="D1312">
        <v>17</v>
      </c>
      <c r="E1312">
        <v>3</v>
      </c>
      <c r="F1312">
        <v>107.95</v>
      </c>
      <c r="G1312">
        <v>3</v>
      </c>
      <c r="H1312" s="1">
        <f xml:space="preserve"> IF(Historical_Sales[[#This Row],[Sessions - Total]]=0,0,Historical_Sales[[#This Row],[Units Ordered]]/Historical_Sales[[#This Row],[Sessions - Total]])</f>
        <v>0.2</v>
      </c>
    </row>
    <row r="1313" spans="1:8" x14ac:dyDescent="0.3">
      <c r="A1313" s="2">
        <v>45929</v>
      </c>
      <c r="B1313" t="s">
        <v>104</v>
      </c>
      <c r="C1313">
        <v>10</v>
      </c>
      <c r="D1313">
        <v>12</v>
      </c>
      <c r="E1313">
        <v>3</v>
      </c>
      <c r="F1313">
        <v>93.41</v>
      </c>
      <c r="G1313">
        <v>2</v>
      </c>
      <c r="H1313" s="1">
        <f xml:space="preserve"> IF(Historical_Sales[[#This Row],[Sessions - Total]]=0,0,Historical_Sales[[#This Row],[Units Ordered]]/Historical_Sales[[#This Row],[Sessions - Total]])</f>
        <v>0.3</v>
      </c>
    </row>
    <row r="1314" spans="1:8" x14ac:dyDescent="0.3">
      <c r="A1314" s="2">
        <v>45929</v>
      </c>
      <c r="B1314" t="s">
        <v>106</v>
      </c>
      <c r="C1314">
        <v>11</v>
      </c>
      <c r="D1314">
        <v>13</v>
      </c>
      <c r="E1314">
        <v>2</v>
      </c>
      <c r="F1314">
        <v>146.91999999999999</v>
      </c>
      <c r="G1314">
        <v>1</v>
      </c>
      <c r="H1314" s="1">
        <f xml:space="preserve"> IF(Historical_Sales[[#This Row],[Sessions - Total]]=0,0,Historical_Sales[[#This Row],[Units Ordered]]/Historical_Sales[[#This Row],[Sessions - Total]])</f>
        <v>0.18181818181818182</v>
      </c>
    </row>
    <row r="1315" spans="1:8" x14ac:dyDescent="0.3">
      <c r="A1315" s="2">
        <v>45929</v>
      </c>
      <c r="B1315" t="s">
        <v>108</v>
      </c>
      <c r="C1315">
        <v>14</v>
      </c>
      <c r="D1315">
        <v>15</v>
      </c>
      <c r="E1315">
        <v>2</v>
      </c>
      <c r="F1315">
        <v>194.65</v>
      </c>
      <c r="G1315">
        <v>1</v>
      </c>
      <c r="H1315" s="1">
        <f xml:space="preserve"> IF(Historical_Sales[[#This Row],[Sessions - Total]]=0,0,Historical_Sales[[#This Row],[Units Ordered]]/Historical_Sales[[#This Row],[Sessions - Total]])</f>
        <v>0.14285714285714285</v>
      </c>
    </row>
    <row r="1316" spans="1:8" x14ac:dyDescent="0.3">
      <c r="A1316" s="2">
        <v>45929</v>
      </c>
      <c r="B1316" t="s">
        <v>110</v>
      </c>
      <c r="C1316">
        <v>45</v>
      </c>
      <c r="D1316">
        <v>71</v>
      </c>
      <c r="E1316">
        <v>7</v>
      </c>
      <c r="F1316">
        <v>254.15</v>
      </c>
      <c r="G1316">
        <v>7</v>
      </c>
      <c r="H1316" s="1">
        <f xml:space="preserve"> IF(Historical_Sales[[#This Row],[Sessions - Total]]=0,0,Historical_Sales[[#This Row],[Units Ordered]]/Historical_Sales[[#This Row],[Sessions - Total]])</f>
        <v>0.15555555555555556</v>
      </c>
    </row>
    <row r="1317" spans="1:8" x14ac:dyDescent="0.3">
      <c r="A1317" s="2">
        <v>45929</v>
      </c>
      <c r="B1317" t="s">
        <v>112</v>
      </c>
      <c r="C1317">
        <v>33</v>
      </c>
      <c r="D1317">
        <v>46</v>
      </c>
      <c r="E1317">
        <v>13</v>
      </c>
      <c r="F1317">
        <v>417.33</v>
      </c>
      <c r="G1317">
        <v>5</v>
      </c>
      <c r="H1317" s="1">
        <f xml:space="preserve"> IF(Historical_Sales[[#This Row],[Sessions - Total]]=0,0,Historical_Sales[[#This Row],[Units Ordered]]/Historical_Sales[[#This Row],[Sessions - Total]])</f>
        <v>0.39393939393939392</v>
      </c>
    </row>
    <row r="1318" spans="1:8" x14ac:dyDescent="0.3">
      <c r="A1318" s="2">
        <v>45930</v>
      </c>
      <c r="B1318" t="s">
        <v>11</v>
      </c>
      <c r="C1318">
        <v>28</v>
      </c>
      <c r="D1318">
        <v>36</v>
      </c>
      <c r="E1318">
        <v>7</v>
      </c>
      <c r="F1318">
        <v>271.31</v>
      </c>
      <c r="G1318">
        <v>7</v>
      </c>
      <c r="H1318" s="1">
        <f xml:space="preserve"> IF(Historical_Sales[[#This Row],[Sessions - Total]]=0,0,Historical_Sales[[#This Row],[Units Ordered]]/Historical_Sales[[#This Row],[Sessions - Total]])</f>
        <v>0.25</v>
      </c>
    </row>
    <row r="1319" spans="1:8" x14ac:dyDescent="0.3">
      <c r="A1319" s="2">
        <v>45930</v>
      </c>
      <c r="B1319" t="s">
        <v>15</v>
      </c>
      <c r="C1319">
        <v>22</v>
      </c>
      <c r="D1319">
        <v>37</v>
      </c>
      <c r="E1319">
        <v>6</v>
      </c>
      <c r="F1319">
        <v>208.08</v>
      </c>
      <c r="G1319">
        <v>4</v>
      </c>
      <c r="H1319" s="1">
        <f xml:space="preserve"> IF(Historical_Sales[[#This Row],[Sessions - Total]]=0,0,Historical_Sales[[#This Row],[Units Ordered]]/Historical_Sales[[#This Row],[Sessions - Total]])</f>
        <v>0.27272727272727271</v>
      </c>
    </row>
    <row r="1320" spans="1:8" x14ac:dyDescent="0.3">
      <c r="A1320" s="2">
        <v>45930</v>
      </c>
      <c r="B1320" t="s">
        <v>19</v>
      </c>
      <c r="C1320">
        <v>8</v>
      </c>
      <c r="D1320">
        <v>10</v>
      </c>
      <c r="E1320">
        <v>1</v>
      </c>
      <c r="F1320">
        <v>32.92</v>
      </c>
      <c r="G1320">
        <v>1</v>
      </c>
      <c r="H1320" s="1">
        <f xml:space="preserve"> IF(Historical_Sales[[#This Row],[Sessions - Total]]=0,0,Historical_Sales[[#This Row],[Units Ordered]]/Historical_Sales[[#This Row],[Sessions - Total]])</f>
        <v>0.125</v>
      </c>
    </row>
    <row r="1321" spans="1:8" x14ac:dyDescent="0.3">
      <c r="A1321" s="2">
        <v>45930</v>
      </c>
      <c r="B1321" t="s">
        <v>24</v>
      </c>
      <c r="C1321">
        <v>7</v>
      </c>
      <c r="D1321">
        <v>7</v>
      </c>
      <c r="E1321">
        <v>1</v>
      </c>
      <c r="F1321">
        <v>18.059999999999999</v>
      </c>
      <c r="G1321">
        <v>1</v>
      </c>
      <c r="H1321" s="1">
        <f xml:space="preserve"> IF(Historical_Sales[[#This Row],[Sessions - Total]]=0,0,Historical_Sales[[#This Row],[Units Ordered]]/Historical_Sales[[#This Row],[Sessions - Total]])</f>
        <v>0.14285714285714285</v>
      </c>
    </row>
    <row r="1322" spans="1:8" x14ac:dyDescent="0.3">
      <c r="A1322" s="2">
        <v>45930</v>
      </c>
      <c r="B1322" t="s">
        <v>26</v>
      </c>
      <c r="C1322">
        <v>19</v>
      </c>
      <c r="D1322">
        <v>24</v>
      </c>
      <c r="E1322">
        <v>4</v>
      </c>
      <c r="F1322">
        <v>135.56</v>
      </c>
      <c r="G1322">
        <v>4</v>
      </c>
      <c r="H1322" s="1">
        <f xml:space="preserve"> IF(Historical_Sales[[#This Row],[Sessions - Total]]=0,0,Historical_Sales[[#This Row],[Units Ordered]]/Historical_Sales[[#This Row],[Sessions - Total]])</f>
        <v>0.21052631578947367</v>
      </c>
    </row>
    <row r="1323" spans="1:8" x14ac:dyDescent="0.3">
      <c r="A1323" s="2">
        <v>45930</v>
      </c>
      <c r="B1323" t="s">
        <v>26</v>
      </c>
      <c r="C1323">
        <v>0</v>
      </c>
      <c r="D1323">
        <v>0</v>
      </c>
      <c r="E1323">
        <v>1</v>
      </c>
      <c r="F1323">
        <v>45.3</v>
      </c>
      <c r="G1323">
        <v>1</v>
      </c>
      <c r="H1323" s="1">
        <f xml:space="preserve"> IF(Historical_Sales[[#This Row],[Sessions - Total]]=0,0,Historical_Sales[[#This Row],[Units Ordered]]/Historical_Sales[[#This Row],[Sessions - Total]])</f>
        <v>0</v>
      </c>
    </row>
    <row r="1324" spans="1:8" x14ac:dyDescent="0.3">
      <c r="A1324" s="2">
        <v>45930</v>
      </c>
      <c r="B1324" t="s">
        <v>32</v>
      </c>
      <c r="C1324">
        <v>17</v>
      </c>
      <c r="D1324">
        <v>22</v>
      </c>
      <c r="E1324">
        <v>3</v>
      </c>
      <c r="F1324">
        <v>76.14</v>
      </c>
      <c r="G1324">
        <v>3</v>
      </c>
      <c r="H1324" s="1">
        <f xml:space="preserve"> IF(Historical_Sales[[#This Row],[Sessions - Total]]=0,0,Historical_Sales[[#This Row],[Units Ordered]]/Historical_Sales[[#This Row],[Sessions - Total]])</f>
        <v>0.17647058823529413</v>
      </c>
    </row>
    <row r="1325" spans="1:8" x14ac:dyDescent="0.3">
      <c r="A1325" s="2">
        <v>45930</v>
      </c>
      <c r="B1325" t="s">
        <v>34</v>
      </c>
      <c r="C1325">
        <v>31</v>
      </c>
      <c r="D1325">
        <v>43</v>
      </c>
      <c r="E1325">
        <v>6</v>
      </c>
      <c r="F1325">
        <v>107.33</v>
      </c>
      <c r="G1325">
        <v>6</v>
      </c>
      <c r="H1325" s="1">
        <f xml:space="preserve"> IF(Historical_Sales[[#This Row],[Sessions - Total]]=0,0,Historical_Sales[[#This Row],[Units Ordered]]/Historical_Sales[[#This Row],[Sessions - Total]])</f>
        <v>0.19354838709677419</v>
      </c>
    </row>
    <row r="1326" spans="1:8" x14ac:dyDescent="0.3">
      <c r="A1326" s="2">
        <v>45930</v>
      </c>
      <c r="B1326" t="s">
        <v>34</v>
      </c>
      <c r="C1326">
        <v>1</v>
      </c>
      <c r="D1326">
        <v>1</v>
      </c>
      <c r="E1326">
        <v>1</v>
      </c>
      <c r="F1326">
        <v>24.8</v>
      </c>
      <c r="G1326">
        <v>1</v>
      </c>
      <c r="H1326" s="1">
        <f xml:space="preserve"> IF(Historical_Sales[[#This Row],[Sessions - Total]]=0,0,Historical_Sales[[#This Row],[Units Ordered]]/Historical_Sales[[#This Row],[Sessions - Total]])</f>
        <v>1</v>
      </c>
    </row>
    <row r="1327" spans="1:8" x14ac:dyDescent="0.3">
      <c r="A1327" s="2">
        <v>45930</v>
      </c>
      <c r="B1327" t="s">
        <v>36</v>
      </c>
      <c r="C1327">
        <v>15</v>
      </c>
      <c r="D1327">
        <v>17</v>
      </c>
      <c r="E1327">
        <v>1</v>
      </c>
      <c r="F1327">
        <v>22.51</v>
      </c>
      <c r="G1327">
        <v>1</v>
      </c>
      <c r="H1327" s="1">
        <f xml:space="preserve"> IF(Historical_Sales[[#This Row],[Sessions - Total]]=0,0,Historical_Sales[[#This Row],[Units Ordered]]/Historical_Sales[[#This Row],[Sessions - Total]])</f>
        <v>6.6666666666666666E-2</v>
      </c>
    </row>
    <row r="1328" spans="1:8" x14ac:dyDescent="0.3">
      <c r="A1328" s="2">
        <v>45930</v>
      </c>
      <c r="B1328" t="s">
        <v>38</v>
      </c>
      <c r="C1328">
        <v>40</v>
      </c>
      <c r="D1328">
        <v>52</v>
      </c>
      <c r="E1328">
        <v>8</v>
      </c>
      <c r="F1328">
        <v>189.2</v>
      </c>
      <c r="G1328">
        <v>7</v>
      </c>
      <c r="H1328" s="1">
        <f xml:space="preserve"> IF(Historical_Sales[[#This Row],[Sessions - Total]]=0,0,Historical_Sales[[#This Row],[Units Ordered]]/Historical_Sales[[#This Row],[Sessions - Total]])</f>
        <v>0.2</v>
      </c>
    </row>
    <row r="1329" spans="1:8" x14ac:dyDescent="0.3">
      <c r="A1329" s="2">
        <v>45930</v>
      </c>
      <c r="B1329" t="s">
        <v>40</v>
      </c>
      <c r="C1329">
        <v>25</v>
      </c>
      <c r="D1329">
        <v>34</v>
      </c>
      <c r="E1329">
        <v>11</v>
      </c>
      <c r="F1329">
        <v>341.48</v>
      </c>
      <c r="G1329">
        <v>9</v>
      </c>
      <c r="H1329" s="1">
        <f xml:space="preserve"> IF(Historical_Sales[[#This Row],[Sessions - Total]]=0,0,Historical_Sales[[#This Row],[Units Ordered]]/Historical_Sales[[#This Row],[Sessions - Total]])</f>
        <v>0.44</v>
      </c>
    </row>
    <row r="1330" spans="1:8" x14ac:dyDescent="0.3">
      <c r="A1330" s="2">
        <v>45930</v>
      </c>
      <c r="B1330" t="s">
        <v>42</v>
      </c>
      <c r="C1330">
        <v>82</v>
      </c>
      <c r="D1330">
        <v>110</v>
      </c>
      <c r="E1330">
        <v>20</v>
      </c>
      <c r="F1330">
        <v>503.33</v>
      </c>
      <c r="G1330">
        <v>19</v>
      </c>
      <c r="H1330" s="1">
        <f xml:space="preserve"> IF(Historical_Sales[[#This Row],[Sessions - Total]]=0,0,Historical_Sales[[#This Row],[Units Ordered]]/Historical_Sales[[#This Row],[Sessions - Total]])</f>
        <v>0.24390243902439024</v>
      </c>
    </row>
    <row r="1331" spans="1:8" x14ac:dyDescent="0.3">
      <c r="A1331" s="2">
        <v>45930</v>
      </c>
      <c r="B1331" t="s">
        <v>44</v>
      </c>
      <c r="C1331">
        <v>33</v>
      </c>
      <c r="D1331">
        <v>43</v>
      </c>
      <c r="E1331">
        <v>10</v>
      </c>
      <c r="F1331">
        <v>238.94</v>
      </c>
      <c r="G1331">
        <v>9</v>
      </c>
      <c r="H1331" s="1">
        <f xml:space="preserve"> IF(Historical_Sales[[#This Row],[Sessions - Total]]=0,0,Historical_Sales[[#This Row],[Units Ordered]]/Historical_Sales[[#This Row],[Sessions - Total]])</f>
        <v>0.30303030303030304</v>
      </c>
    </row>
    <row r="1332" spans="1:8" x14ac:dyDescent="0.3">
      <c r="A1332" s="2">
        <v>45930</v>
      </c>
      <c r="B1332" t="s">
        <v>46</v>
      </c>
      <c r="C1332">
        <v>13</v>
      </c>
      <c r="D1332">
        <v>21</v>
      </c>
      <c r="E1332">
        <v>4</v>
      </c>
      <c r="F1332">
        <v>116.4</v>
      </c>
      <c r="G1332">
        <v>2</v>
      </c>
      <c r="H1332" s="1">
        <f xml:space="preserve"> IF(Historical_Sales[[#This Row],[Sessions - Total]]=0,0,Historical_Sales[[#This Row],[Units Ordered]]/Historical_Sales[[#This Row],[Sessions - Total]])</f>
        <v>0.30769230769230771</v>
      </c>
    </row>
    <row r="1333" spans="1:8" x14ac:dyDescent="0.3">
      <c r="A1333" s="2">
        <v>45930</v>
      </c>
      <c r="B1333" t="s">
        <v>48</v>
      </c>
      <c r="C1333">
        <v>30</v>
      </c>
      <c r="D1333">
        <v>38</v>
      </c>
      <c r="E1333">
        <v>15</v>
      </c>
      <c r="F1333">
        <v>428.21</v>
      </c>
      <c r="G1333">
        <v>9</v>
      </c>
      <c r="H1333" s="1">
        <f xml:space="preserve"> IF(Historical_Sales[[#This Row],[Sessions - Total]]=0,0,Historical_Sales[[#This Row],[Units Ordered]]/Historical_Sales[[#This Row],[Sessions - Total]])</f>
        <v>0.5</v>
      </c>
    </row>
    <row r="1334" spans="1:8" x14ac:dyDescent="0.3">
      <c r="A1334" s="2">
        <v>45930</v>
      </c>
      <c r="B1334" t="s">
        <v>50</v>
      </c>
      <c r="C1334">
        <v>92</v>
      </c>
      <c r="D1334">
        <v>144</v>
      </c>
      <c r="E1334">
        <v>23</v>
      </c>
      <c r="F1334">
        <v>982.91</v>
      </c>
      <c r="G1334">
        <v>23</v>
      </c>
      <c r="H1334" s="1">
        <f xml:space="preserve"> IF(Historical_Sales[[#This Row],[Sessions - Total]]=0,0,Historical_Sales[[#This Row],[Units Ordered]]/Historical_Sales[[#This Row],[Sessions - Total]])</f>
        <v>0.25</v>
      </c>
    </row>
    <row r="1335" spans="1:8" x14ac:dyDescent="0.3">
      <c r="A1335" s="2">
        <v>45930</v>
      </c>
      <c r="B1335" t="s">
        <v>50</v>
      </c>
      <c r="C1335">
        <v>6</v>
      </c>
      <c r="D1335">
        <v>11</v>
      </c>
      <c r="E1335">
        <v>4</v>
      </c>
      <c r="F1335">
        <v>171.19</v>
      </c>
      <c r="G1335">
        <v>4</v>
      </c>
      <c r="H1335" s="1">
        <f xml:space="preserve"> IF(Historical_Sales[[#This Row],[Sessions - Total]]=0,0,Historical_Sales[[#This Row],[Units Ordered]]/Historical_Sales[[#This Row],[Sessions - Total]])</f>
        <v>0.66666666666666663</v>
      </c>
    </row>
    <row r="1336" spans="1:8" x14ac:dyDescent="0.3">
      <c r="A1336" s="2">
        <v>45930</v>
      </c>
      <c r="B1336" t="s">
        <v>52</v>
      </c>
      <c r="C1336">
        <v>163</v>
      </c>
      <c r="D1336">
        <v>209</v>
      </c>
      <c r="E1336">
        <v>17</v>
      </c>
      <c r="F1336">
        <v>234.44</v>
      </c>
      <c r="G1336">
        <v>17</v>
      </c>
      <c r="H1336" s="1">
        <f xml:space="preserve"> IF(Historical_Sales[[#This Row],[Sessions - Total]]=0,0,Historical_Sales[[#This Row],[Units Ordered]]/Historical_Sales[[#This Row],[Sessions - Total]])</f>
        <v>0.10429447852760736</v>
      </c>
    </row>
    <row r="1337" spans="1:8" x14ac:dyDescent="0.3">
      <c r="A1337" s="2">
        <v>45930</v>
      </c>
      <c r="B1337" t="s">
        <v>54</v>
      </c>
      <c r="C1337">
        <v>50</v>
      </c>
      <c r="D1337">
        <v>66</v>
      </c>
      <c r="E1337">
        <v>10</v>
      </c>
      <c r="F1337">
        <v>240.01</v>
      </c>
      <c r="G1337">
        <v>8</v>
      </c>
      <c r="H1337" s="1">
        <f xml:space="preserve"> IF(Historical_Sales[[#This Row],[Sessions - Total]]=0,0,Historical_Sales[[#This Row],[Units Ordered]]/Historical_Sales[[#This Row],[Sessions - Total]])</f>
        <v>0.2</v>
      </c>
    </row>
    <row r="1338" spans="1:8" x14ac:dyDescent="0.3">
      <c r="A1338" s="2">
        <v>45930</v>
      </c>
      <c r="B1338" t="s">
        <v>56</v>
      </c>
      <c r="C1338">
        <v>31</v>
      </c>
      <c r="D1338">
        <v>50</v>
      </c>
      <c r="E1338">
        <v>11</v>
      </c>
      <c r="F1338">
        <v>254.96</v>
      </c>
      <c r="G1338">
        <v>7</v>
      </c>
      <c r="H1338" s="1">
        <f xml:space="preserve"> IF(Historical_Sales[[#This Row],[Sessions - Total]]=0,0,Historical_Sales[[#This Row],[Units Ordered]]/Historical_Sales[[#This Row],[Sessions - Total]])</f>
        <v>0.35483870967741937</v>
      </c>
    </row>
    <row r="1339" spans="1:8" x14ac:dyDescent="0.3">
      <c r="A1339" s="2">
        <v>45930</v>
      </c>
      <c r="B1339" t="s">
        <v>58</v>
      </c>
      <c r="C1339">
        <v>30</v>
      </c>
      <c r="D1339">
        <v>37</v>
      </c>
      <c r="E1339">
        <v>4</v>
      </c>
      <c r="F1339">
        <v>47.49</v>
      </c>
      <c r="G1339">
        <v>4</v>
      </c>
      <c r="H1339" s="1">
        <f xml:space="preserve"> IF(Historical_Sales[[#This Row],[Sessions - Total]]=0,0,Historical_Sales[[#This Row],[Units Ordered]]/Historical_Sales[[#This Row],[Sessions - Total]])</f>
        <v>0.13333333333333333</v>
      </c>
    </row>
    <row r="1340" spans="1:8" x14ac:dyDescent="0.3">
      <c r="A1340" s="2">
        <v>45930</v>
      </c>
      <c r="B1340" t="s">
        <v>60</v>
      </c>
      <c r="C1340">
        <v>55</v>
      </c>
      <c r="D1340">
        <v>63</v>
      </c>
      <c r="E1340">
        <v>4</v>
      </c>
      <c r="F1340">
        <v>86.97</v>
      </c>
      <c r="G1340">
        <v>4</v>
      </c>
      <c r="H1340" s="1">
        <f xml:space="preserve"> IF(Historical_Sales[[#This Row],[Sessions - Total]]=0,0,Historical_Sales[[#This Row],[Units Ordered]]/Historical_Sales[[#This Row],[Sessions - Total]])</f>
        <v>7.2727272727272724E-2</v>
      </c>
    </row>
    <row r="1341" spans="1:8" x14ac:dyDescent="0.3">
      <c r="A1341" s="2">
        <v>45930</v>
      </c>
      <c r="B1341" t="s">
        <v>62</v>
      </c>
      <c r="C1341">
        <v>70</v>
      </c>
      <c r="D1341">
        <v>104</v>
      </c>
      <c r="E1341">
        <v>53</v>
      </c>
      <c r="F1341">
        <v>1851.4</v>
      </c>
      <c r="G1341">
        <v>31</v>
      </c>
      <c r="H1341" s="1">
        <f xml:space="preserve"> IF(Historical_Sales[[#This Row],[Sessions - Total]]=0,0,Historical_Sales[[#This Row],[Units Ordered]]/Historical_Sales[[#This Row],[Sessions - Total]])</f>
        <v>0.75714285714285712</v>
      </c>
    </row>
    <row r="1342" spans="1:8" x14ac:dyDescent="0.3">
      <c r="A1342" s="2">
        <v>45930</v>
      </c>
      <c r="B1342" t="s">
        <v>64</v>
      </c>
      <c r="C1342">
        <v>32</v>
      </c>
      <c r="D1342">
        <v>40</v>
      </c>
      <c r="E1342">
        <v>15</v>
      </c>
      <c r="F1342">
        <v>487.45</v>
      </c>
      <c r="G1342">
        <v>7</v>
      </c>
      <c r="H1342" s="1">
        <f xml:space="preserve"> IF(Historical_Sales[[#This Row],[Sessions - Total]]=0,0,Historical_Sales[[#This Row],[Units Ordered]]/Historical_Sales[[#This Row],[Sessions - Total]])</f>
        <v>0.46875</v>
      </c>
    </row>
    <row r="1343" spans="1:8" x14ac:dyDescent="0.3">
      <c r="A1343" s="2">
        <v>45930</v>
      </c>
      <c r="B1343" t="s">
        <v>66</v>
      </c>
      <c r="C1343">
        <v>19</v>
      </c>
      <c r="D1343">
        <v>29</v>
      </c>
      <c r="E1343">
        <v>23</v>
      </c>
      <c r="F1343">
        <v>735.49</v>
      </c>
      <c r="G1343">
        <v>12</v>
      </c>
      <c r="H1343" s="1">
        <f xml:space="preserve"> IF(Historical_Sales[[#This Row],[Sessions - Total]]=0,0,Historical_Sales[[#This Row],[Units Ordered]]/Historical_Sales[[#This Row],[Sessions - Total]])</f>
        <v>1.2105263157894737</v>
      </c>
    </row>
    <row r="1344" spans="1:8" x14ac:dyDescent="0.3">
      <c r="A1344" s="2">
        <v>45930</v>
      </c>
      <c r="B1344" t="s">
        <v>68</v>
      </c>
      <c r="C1344">
        <v>74</v>
      </c>
      <c r="D1344">
        <v>100</v>
      </c>
      <c r="E1344">
        <v>25</v>
      </c>
      <c r="F1344">
        <v>687.55</v>
      </c>
      <c r="G1344">
        <v>19</v>
      </c>
      <c r="H1344" s="1">
        <f xml:space="preserve"> IF(Historical_Sales[[#This Row],[Sessions - Total]]=0,0,Historical_Sales[[#This Row],[Units Ordered]]/Historical_Sales[[#This Row],[Sessions - Total]])</f>
        <v>0.33783783783783783</v>
      </c>
    </row>
    <row r="1345" spans="1:8" x14ac:dyDescent="0.3">
      <c r="A1345" s="2">
        <v>45930</v>
      </c>
      <c r="B1345" t="s">
        <v>70</v>
      </c>
      <c r="C1345">
        <v>38</v>
      </c>
      <c r="D1345">
        <v>52</v>
      </c>
      <c r="E1345">
        <v>15</v>
      </c>
      <c r="F1345">
        <v>349.82</v>
      </c>
      <c r="G1345">
        <v>9</v>
      </c>
      <c r="H1345" s="1">
        <f xml:space="preserve"> IF(Historical_Sales[[#This Row],[Sessions - Total]]=0,0,Historical_Sales[[#This Row],[Units Ordered]]/Historical_Sales[[#This Row],[Sessions - Total]])</f>
        <v>0.39473684210526316</v>
      </c>
    </row>
    <row r="1346" spans="1:8" x14ac:dyDescent="0.3">
      <c r="A1346" s="2">
        <v>45930</v>
      </c>
      <c r="B1346" t="s">
        <v>72</v>
      </c>
      <c r="C1346">
        <v>19</v>
      </c>
      <c r="D1346">
        <v>30</v>
      </c>
      <c r="E1346">
        <v>9</v>
      </c>
      <c r="F1346">
        <v>354.85</v>
      </c>
      <c r="G1346">
        <v>7</v>
      </c>
      <c r="H1346" s="1">
        <f xml:space="preserve"> IF(Historical_Sales[[#This Row],[Sessions - Total]]=0,0,Historical_Sales[[#This Row],[Units Ordered]]/Historical_Sales[[#This Row],[Sessions - Total]])</f>
        <v>0.47368421052631576</v>
      </c>
    </row>
    <row r="1347" spans="1:8" x14ac:dyDescent="0.3">
      <c r="A1347" s="2">
        <v>45930</v>
      </c>
      <c r="B1347" t="s">
        <v>74</v>
      </c>
      <c r="C1347">
        <v>19</v>
      </c>
      <c r="D1347">
        <v>23</v>
      </c>
      <c r="E1347">
        <v>5</v>
      </c>
      <c r="F1347">
        <v>145.59</v>
      </c>
      <c r="G1347">
        <v>1</v>
      </c>
      <c r="H1347" s="1">
        <f xml:space="preserve"> IF(Historical_Sales[[#This Row],[Sessions - Total]]=0,0,Historical_Sales[[#This Row],[Units Ordered]]/Historical_Sales[[#This Row],[Sessions - Total]])</f>
        <v>0.26315789473684209</v>
      </c>
    </row>
    <row r="1348" spans="1:8" x14ac:dyDescent="0.3">
      <c r="A1348" s="2">
        <v>45930</v>
      </c>
      <c r="B1348" t="s">
        <v>76</v>
      </c>
      <c r="C1348">
        <v>19</v>
      </c>
      <c r="D1348">
        <v>25</v>
      </c>
      <c r="E1348">
        <v>9</v>
      </c>
      <c r="F1348">
        <v>268.13</v>
      </c>
      <c r="G1348">
        <v>5</v>
      </c>
      <c r="H1348" s="1">
        <f xml:space="preserve"> IF(Historical_Sales[[#This Row],[Sessions - Total]]=0,0,Historical_Sales[[#This Row],[Units Ordered]]/Historical_Sales[[#This Row],[Sessions - Total]])</f>
        <v>0.47368421052631576</v>
      </c>
    </row>
    <row r="1349" spans="1:8" x14ac:dyDescent="0.3">
      <c r="A1349" s="2">
        <v>45930</v>
      </c>
      <c r="B1349" t="s">
        <v>78</v>
      </c>
      <c r="C1349">
        <v>22</v>
      </c>
      <c r="D1349">
        <v>22</v>
      </c>
      <c r="E1349">
        <v>8</v>
      </c>
      <c r="F1349">
        <v>227</v>
      </c>
      <c r="G1349">
        <v>6</v>
      </c>
      <c r="H1349" s="1">
        <f xml:space="preserve"> IF(Historical_Sales[[#This Row],[Sessions - Total]]=0,0,Historical_Sales[[#This Row],[Units Ordered]]/Historical_Sales[[#This Row],[Sessions - Total]])</f>
        <v>0.36363636363636365</v>
      </c>
    </row>
    <row r="1350" spans="1:8" x14ac:dyDescent="0.3">
      <c r="A1350" s="2">
        <v>45930</v>
      </c>
      <c r="B1350" t="s">
        <v>80</v>
      </c>
      <c r="C1350">
        <v>21</v>
      </c>
      <c r="D1350">
        <v>28</v>
      </c>
      <c r="E1350">
        <v>13</v>
      </c>
      <c r="F1350">
        <v>440.83</v>
      </c>
      <c r="G1350">
        <v>7</v>
      </c>
      <c r="H1350" s="1">
        <f xml:space="preserve"> IF(Historical_Sales[[#This Row],[Sessions - Total]]=0,0,Historical_Sales[[#This Row],[Units Ordered]]/Historical_Sales[[#This Row],[Sessions - Total]])</f>
        <v>0.61904761904761907</v>
      </c>
    </row>
    <row r="1351" spans="1:8" x14ac:dyDescent="0.3">
      <c r="A1351" s="2">
        <v>45930</v>
      </c>
      <c r="B1351" t="s">
        <v>82</v>
      </c>
      <c r="C1351">
        <v>16</v>
      </c>
      <c r="D1351">
        <v>20</v>
      </c>
      <c r="E1351">
        <v>20</v>
      </c>
      <c r="F1351">
        <v>685.37</v>
      </c>
      <c r="G1351">
        <v>7</v>
      </c>
      <c r="H1351" s="1">
        <f xml:space="preserve"> IF(Historical_Sales[[#This Row],[Sessions - Total]]=0,0,Historical_Sales[[#This Row],[Units Ordered]]/Historical_Sales[[#This Row],[Sessions - Total]])</f>
        <v>1.25</v>
      </c>
    </row>
    <row r="1352" spans="1:8" x14ac:dyDescent="0.3">
      <c r="A1352" s="2">
        <v>45930</v>
      </c>
      <c r="B1352" t="s">
        <v>84</v>
      </c>
      <c r="C1352">
        <v>100</v>
      </c>
      <c r="D1352">
        <v>151</v>
      </c>
      <c r="E1352">
        <v>34</v>
      </c>
      <c r="F1352">
        <v>1131.02</v>
      </c>
      <c r="G1352">
        <v>32</v>
      </c>
      <c r="H1352" s="1">
        <f xml:space="preserve"> IF(Historical_Sales[[#This Row],[Sessions - Total]]=0,0,Historical_Sales[[#This Row],[Units Ordered]]/Historical_Sales[[#This Row],[Sessions - Total]])</f>
        <v>0.34</v>
      </c>
    </row>
    <row r="1353" spans="1:8" x14ac:dyDescent="0.3">
      <c r="A1353" s="2">
        <v>45930</v>
      </c>
      <c r="B1353" t="s">
        <v>86</v>
      </c>
      <c r="C1353">
        <v>5</v>
      </c>
      <c r="D1353">
        <v>7</v>
      </c>
      <c r="E1353">
        <v>5</v>
      </c>
      <c r="F1353">
        <v>165.64</v>
      </c>
      <c r="G1353">
        <v>4</v>
      </c>
      <c r="H1353" s="1">
        <f xml:space="preserve"> IF(Historical_Sales[[#This Row],[Sessions - Total]]=0,0,Historical_Sales[[#This Row],[Units Ordered]]/Historical_Sales[[#This Row],[Sessions - Total]])</f>
        <v>1</v>
      </c>
    </row>
    <row r="1354" spans="1:8" x14ac:dyDescent="0.3">
      <c r="A1354" s="2">
        <v>45930</v>
      </c>
      <c r="B1354" t="s">
        <v>88</v>
      </c>
      <c r="C1354">
        <v>54</v>
      </c>
      <c r="D1354">
        <v>73</v>
      </c>
      <c r="E1354">
        <v>23</v>
      </c>
      <c r="F1354">
        <v>741.97</v>
      </c>
      <c r="G1354">
        <v>10</v>
      </c>
      <c r="H1354" s="1">
        <f xml:space="preserve"> IF(Historical_Sales[[#This Row],[Sessions - Total]]=0,0,Historical_Sales[[#This Row],[Units Ordered]]/Historical_Sales[[#This Row],[Sessions - Total]])</f>
        <v>0.42592592592592593</v>
      </c>
    </row>
    <row r="1355" spans="1:8" x14ac:dyDescent="0.3">
      <c r="A1355" s="2">
        <v>45930</v>
      </c>
      <c r="B1355" t="s">
        <v>92</v>
      </c>
      <c r="C1355">
        <v>14</v>
      </c>
      <c r="D1355">
        <v>14</v>
      </c>
      <c r="E1355">
        <v>4</v>
      </c>
      <c r="F1355">
        <v>99.19</v>
      </c>
      <c r="G1355">
        <v>3</v>
      </c>
      <c r="H1355" s="1">
        <f xml:space="preserve"> IF(Historical_Sales[[#This Row],[Sessions - Total]]=0,0,Historical_Sales[[#This Row],[Units Ordered]]/Historical_Sales[[#This Row],[Sessions - Total]])</f>
        <v>0.2857142857142857</v>
      </c>
    </row>
    <row r="1356" spans="1:8" x14ac:dyDescent="0.3">
      <c r="A1356" s="2">
        <v>45930</v>
      </c>
      <c r="B1356" t="s">
        <v>94</v>
      </c>
      <c r="C1356">
        <v>26</v>
      </c>
      <c r="D1356">
        <v>35</v>
      </c>
      <c r="E1356">
        <v>18</v>
      </c>
      <c r="F1356">
        <v>1384.43</v>
      </c>
      <c r="G1356">
        <v>12</v>
      </c>
      <c r="H1356" s="1">
        <f xml:space="preserve"> IF(Historical_Sales[[#This Row],[Sessions - Total]]=0,0,Historical_Sales[[#This Row],[Units Ordered]]/Historical_Sales[[#This Row],[Sessions - Total]])</f>
        <v>0.69230769230769229</v>
      </c>
    </row>
    <row r="1357" spans="1:8" x14ac:dyDescent="0.3">
      <c r="A1357" s="2">
        <v>45930</v>
      </c>
      <c r="B1357" t="s">
        <v>96</v>
      </c>
      <c r="C1357">
        <v>18</v>
      </c>
      <c r="D1357">
        <v>27</v>
      </c>
      <c r="E1357">
        <v>21</v>
      </c>
      <c r="F1357">
        <v>1506.21</v>
      </c>
      <c r="G1357">
        <v>10</v>
      </c>
      <c r="H1357" s="1">
        <f xml:space="preserve"> IF(Historical_Sales[[#This Row],[Sessions - Total]]=0,0,Historical_Sales[[#This Row],[Units Ordered]]/Historical_Sales[[#This Row],[Sessions - Total]])</f>
        <v>1.1666666666666667</v>
      </c>
    </row>
    <row r="1358" spans="1:8" x14ac:dyDescent="0.3">
      <c r="A1358" s="2">
        <v>45930</v>
      </c>
      <c r="B1358" t="s">
        <v>98</v>
      </c>
      <c r="C1358">
        <v>16</v>
      </c>
      <c r="D1358">
        <v>19</v>
      </c>
      <c r="E1358">
        <v>3</v>
      </c>
      <c r="F1358">
        <v>40.380000000000003</v>
      </c>
      <c r="G1358">
        <v>3</v>
      </c>
      <c r="H1358" s="1">
        <f xml:space="preserve"> IF(Historical_Sales[[#This Row],[Sessions - Total]]=0,0,Historical_Sales[[#This Row],[Units Ordered]]/Historical_Sales[[#This Row],[Sessions - Total]])</f>
        <v>0.1875</v>
      </c>
    </row>
    <row r="1359" spans="1:8" x14ac:dyDescent="0.3">
      <c r="A1359" s="2">
        <v>45930</v>
      </c>
      <c r="B1359" t="s">
        <v>100</v>
      </c>
      <c r="C1359">
        <v>13</v>
      </c>
      <c r="D1359">
        <v>17</v>
      </c>
      <c r="E1359">
        <v>2</v>
      </c>
      <c r="F1359">
        <v>26.27</v>
      </c>
      <c r="G1359">
        <v>2</v>
      </c>
      <c r="H1359" s="1">
        <f xml:space="preserve"> IF(Historical_Sales[[#This Row],[Sessions - Total]]=0,0,Historical_Sales[[#This Row],[Units Ordered]]/Historical_Sales[[#This Row],[Sessions - Total]])</f>
        <v>0.15384615384615385</v>
      </c>
    </row>
    <row r="1360" spans="1:8" x14ac:dyDescent="0.3">
      <c r="A1360" s="2"/>
      <c r="B1360" t="s">
        <v>102</v>
      </c>
      <c r="C1360">
        <v>10</v>
      </c>
      <c r="D1360">
        <v>11</v>
      </c>
      <c r="E1360">
        <v>1</v>
      </c>
      <c r="F1360">
        <v>37.44</v>
      </c>
      <c r="G1360">
        <v>1</v>
      </c>
      <c r="H1360" s="1">
        <f xml:space="preserve"> IF(Historical_Sales[[#This Row],[Sessions - Total]]=0,0,Historical_Sales[[#This Row],[Units Ordered]]/Historical_Sales[[#This Row],[Sessions - Total]])</f>
        <v>0.1</v>
      </c>
    </row>
    <row r="1361" spans="1:8" x14ac:dyDescent="0.3">
      <c r="A1361" s="2"/>
      <c r="B1361" t="s">
        <v>106</v>
      </c>
      <c r="C1361">
        <v>6</v>
      </c>
      <c r="D1361">
        <v>11</v>
      </c>
      <c r="E1361">
        <v>6</v>
      </c>
      <c r="F1361">
        <v>470.16</v>
      </c>
      <c r="G1361">
        <v>4</v>
      </c>
      <c r="H1361" s="1">
        <f xml:space="preserve"> IF(Historical_Sales[[#This Row],[Sessions - Total]]=0,0,Historical_Sales[[#This Row],[Units Ordered]]/Historical_Sales[[#This Row],[Sessions - Total]])</f>
        <v>1</v>
      </c>
    </row>
    <row r="1362" spans="1:8" x14ac:dyDescent="0.3">
      <c r="A1362" s="2"/>
      <c r="B1362" t="s">
        <v>112</v>
      </c>
      <c r="C1362">
        <v>28</v>
      </c>
      <c r="D1362">
        <v>44</v>
      </c>
      <c r="E1362">
        <v>3</v>
      </c>
      <c r="F1362">
        <v>107.47</v>
      </c>
      <c r="G1362">
        <v>3</v>
      </c>
      <c r="H1362" s="1">
        <f xml:space="preserve"> IF(Historical_Sales[[#This Row],[Sessions - Total]]=0,0,Historical_Sales[[#This Row],[Units Ordered]]/Historical_Sales[[#This Row],[Sessions - Total]])</f>
        <v>0.10714285714285714</v>
      </c>
    </row>
    <row r="1363" spans="1:8" x14ac:dyDescent="0.3">
      <c r="A1363" s="2">
        <v>45667</v>
      </c>
      <c r="B1363" t="s">
        <v>11</v>
      </c>
      <c r="C1363">
        <v>17</v>
      </c>
      <c r="D1363">
        <v>19</v>
      </c>
      <c r="E1363">
        <v>6</v>
      </c>
      <c r="F1363">
        <v>228.85</v>
      </c>
      <c r="G1363">
        <v>6</v>
      </c>
      <c r="H1363" s="1">
        <f xml:space="preserve"> IF(Historical_Sales[[#This Row],[Sessions - Total]]=0,0,Historical_Sales[[#This Row],[Units Ordered]]/Historical_Sales[[#This Row],[Sessions - Total]])</f>
        <v>0.35294117647058826</v>
      </c>
    </row>
    <row r="1364" spans="1:8" x14ac:dyDescent="0.3">
      <c r="A1364" s="2">
        <v>45931</v>
      </c>
      <c r="B1364" t="s">
        <v>15</v>
      </c>
      <c r="C1364">
        <v>23</v>
      </c>
      <c r="D1364">
        <v>32</v>
      </c>
      <c r="E1364">
        <v>5</v>
      </c>
      <c r="F1364">
        <v>197.57</v>
      </c>
      <c r="G1364">
        <v>4</v>
      </c>
      <c r="H1364" s="1">
        <f xml:space="preserve"> IF(Historical_Sales[[#This Row],[Sessions - Total]]=0,0,Historical_Sales[[#This Row],[Units Ordered]]/Historical_Sales[[#This Row],[Sessions - Total]])</f>
        <v>0.21739130434782608</v>
      </c>
    </row>
    <row r="1365" spans="1:8" x14ac:dyDescent="0.3">
      <c r="A1365" s="2">
        <v>45931</v>
      </c>
      <c r="B1365" t="s">
        <v>24</v>
      </c>
      <c r="C1365">
        <v>6</v>
      </c>
      <c r="D1365">
        <v>9</v>
      </c>
      <c r="E1365">
        <v>2</v>
      </c>
      <c r="F1365">
        <v>37.78</v>
      </c>
      <c r="G1365">
        <v>2</v>
      </c>
      <c r="H1365" s="1">
        <f xml:space="preserve"> IF(Historical_Sales[[#This Row],[Sessions - Total]]=0,0,Historical_Sales[[#This Row],[Units Ordered]]/Historical_Sales[[#This Row],[Sessions - Total]])</f>
        <v>0.33333333333333331</v>
      </c>
    </row>
    <row r="1366" spans="1:8" x14ac:dyDescent="0.3">
      <c r="A1366" s="2">
        <v>45931</v>
      </c>
      <c r="B1366" t="s">
        <v>26</v>
      </c>
      <c r="C1366">
        <v>15</v>
      </c>
      <c r="D1366">
        <v>22</v>
      </c>
      <c r="E1366">
        <v>5</v>
      </c>
      <c r="F1366">
        <v>172.98</v>
      </c>
      <c r="G1366">
        <v>4</v>
      </c>
      <c r="H1366" s="1">
        <f xml:space="preserve"> IF(Historical_Sales[[#This Row],[Sessions - Total]]=0,0,Historical_Sales[[#This Row],[Units Ordered]]/Historical_Sales[[#This Row],[Sessions - Total]])</f>
        <v>0.33333333333333331</v>
      </c>
    </row>
    <row r="1367" spans="1:8" x14ac:dyDescent="0.3">
      <c r="A1367" s="2">
        <v>45931</v>
      </c>
      <c r="B1367" t="s">
        <v>28</v>
      </c>
      <c r="C1367">
        <v>5</v>
      </c>
      <c r="D1367">
        <v>7</v>
      </c>
      <c r="E1367">
        <v>1</v>
      </c>
      <c r="F1367">
        <v>34.5</v>
      </c>
      <c r="G1367">
        <v>1</v>
      </c>
      <c r="H1367" s="1">
        <f xml:space="preserve"> IF(Historical_Sales[[#This Row],[Sessions - Total]]=0,0,Historical_Sales[[#This Row],[Units Ordered]]/Historical_Sales[[#This Row],[Sessions - Total]])</f>
        <v>0.2</v>
      </c>
    </row>
    <row r="1368" spans="1:8" x14ac:dyDescent="0.3">
      <c r="A1368" s="2">
        <v>45931</v>
      </c>
      <c r="B1368" t="s">
        <v>32</v>
      </c>
      <c r="C1368">
        <v>17</v>
      </c>
      <c r="D1368">
        <v>33</v>
      </c>
      <c r="E1368">
        <v>3</v>
      </c>
      <c r="F1368">
        <v>74.06</v>
      </c>
      <c r="G1368">
        <v>3</v>
      </c>
      <c r="H1368" s="1">
        <f xml:space="preserve"> IF(Historical_Sales[[#This Row],[Sessions - Total]]=0,0,Historical_Sales[[#This Row],[Units Ordered]]/Historical_Sales[[#This Row],[Sessions - Total]])</f>
        <v>0.17647058823529413</v>
      </c>
    </row>
    <row r="1369" spans="1:8" x14ac:dyDescent="0.3">
      <c r="A1369" s="2">
        <v>45931</v>
      </c>
      <c r="B1369" t="s">
        <v>34</v>
      </c>
      <c r="C1369">
        <v>19</v>
      </c>
      <c r="D1369">
        <v>22</v>
      </c>
      <c r="E1369">
        <v>3</v>
      </c>
      <c r="F1369">
        <v>60.39</v>
      </c>
      <c r="G1369">
        <v>3</v>
      </c>
      <c r="H1369" s="1">
        <f xml:space="preserve"> IF(Historical_Sales[[#This Row],[Sessions - Total]]=0,0,Historical_Sales[[#This Row],[Units Ordered]]/Historical_Sales[[#This Row],[Sessions - Total]])</f>
        <v>0.15789473684210525</v>
      </c>
    </row>
    <row r="1370" spans="1:8" x14ac:dyDescent="0.3">
      <c r="A1370" s="2">
        <v>45931</v>
      </c>
      <c r="B1370" t="s">
        <v>34</v>
      </c>
      <c r="C1370">
        <v>3</v>
      </c>
      <c r="D1370">
        <v>5</v>
      </c>
      <c r="E1370">
        <v>2</v>
      </c>
      <c r="F1370">
        <v>50.38</v>
      </c>
      <c r="G1370">
        <v>1</v>
      </c>
      <c r="H1370" s="1">
        <f xml:space="preserve"> IF(Historical_Sales[[#This Row],[Sessions - Total]]=0,0,Historical_Sales[[#This Row],[Units Ordered]]/Historical_Sales[[#This Row],[Sessions - Total]])</f>
        <v>0.66666666666666663</v>
      </c>
    </row>
    <row r="1371" spans="1:8" x14ac:dyDescent="0.3">
      <c r="A1371" s="2">
        <v>45931</v>
      </c>
      <c r="B1371" t="s">
        <v>36</v>
      </c>
      <c r="C1371">
        <v>17</v>
      </c>
      <c r="D1371">
        <v>28</v>
      </c>
      <c r="E1371">
        <v>4</v>
      </c>
      <c r="F1371">
        <v>94.79</v>
      </c>
      <c r="G1371">
        <v>4</v>
      </c>
      <c r="H1371" s="1">
        <f xml:space="preserve"> IF(Historical_Sales[[#This Row],[Sessions - Total]]=0,0,Historical_Sales[[#This Row],[Units Ordered]]/Historical_Sales[[#This Row],[Sessions - Total]])</f>
        <v>0.23529411764705882</v>
      </c>
    </row>
    <row r="1372" spans="1:8" x14ac:dyDescent="0.3">
      <c r="A1372" s="2">
        <v>45931</v>
      </c>
      <c r="B1372" t="s">
        <v>38</v>
      </c>
      <c r="C1372">
        <v>30</v>
      </c>
      <c r="D1372">
        <v>34</v>
      </c>
      <c r="E1372">
        <v>7</v>
      </c>
      <c r="F1372">
        <v>176.17</v>
      </c>
      <c r="G1372">
        <v>7</v>
      </c>
      <c r="H1372" s="1">
        <f xml:space="preserve"> IF(Historical_Sales[[#This Row],[Sessions - Total]]=0,0,Historical_Sales[[#This Row],[Units Ordered]]/Historical_Sales[[#This Row],[Sessions - Total]])</f>
        <v>0.23333333333333334</v>
      </c>
    </row>
    <row r="1373" spans="1:8" x14ac:dyDescent="0.3">
      <c r="A1373" s="2">
        <v>45931</v>
      </c>
      <c r="B1373" t="s">
        <v>40</v>
      </c>
      <c r="C1373">
        <v>38</v>
      </c>
      <c r="D1373">
        <v>50</v>
      </c>
      <c r="E1373">
        <v>7</v>
      </c>
      <c r="F1373">
        <v>207.56</v>
      </c>
      <c r="G1373">
        <v>6</v>
      </c>
      <c r="H1373" s="1">
        <f xml:space="preserve"> IF(Historical_Sales[[#This Row],[Sessions - Total]]=0,0,Historical_Sales[[#This Row],[Units Ordered]]/Historical_Sales[[#This Row],[Sessions - Total]])</f>
        <v>0.18421052631578946</v>
      </c>
    </row>
    <row r="1374" spans="1:8" x14ac:dyDescent="0.3">
      <c r="A1374" s="2">
        <v>45931</v>
      </c>
      <c r="B1374" t="s">
        <v>42</v>
      </c>
      <c r="C1374">
        <v>118</v>
      </c>
      <c r="D1374">
        <v>173</v>
      </c>
      <c r="E1374">
        <v>32</v>
      </c>
      <c r="F1374">
        <v>800.08</v>
      </c>
      <c r="G1374">
        <v>31</v>
      </c>
      <c r="H1374" s="1">
        <f xml:space="preserve"> IF(Historical_Sales[[#This Row],[Sessions - Total]]=0,0,Historical_Sales[[#This Row],[Units Ordered]]/Historical_Sales[[#This Row],[Sessions - Total]])</f>
        <v>0.2711864406779661</v>
      </c>
    </row>
    <row r="1375" spans="1:8" x14ac:dyDescent="0.3">
      <c r="A1375" s="2">
        <v>45931</v>
      </c>
      <c r="B1375" t="s">
        <v>44</v>
      </c>
      <c r="C1375">
        <v>43</v>
      </c>
      <c r="D1375">
        <v>67</v>
      </c>
      <c r="E1375">
        <v>13</v>
      </c>
      <c r="F1375">
        <v>289.95</v>
      </c>
      <c r="G1375">
        <v>13</v>
      </c>
      <c r="H1375" s="1">
        <f xml:space="preserve"> IF(Historical_Sales[[#This Row],[Sessions - Total]]=0,0,Historical_Sales[[#This Row],[Units Ordered]]/Historical_Sales[[#This Row],[Sessions - Total]])</f>
        <v>0.30232558139534882</v>
      </c>
    </row>
    <row r="1376" spans="1:8" x14ac:dyDescent="0.3">
      <c r="A1376" s="2">
        <v>45931</v>
      </c>
      <c r="B1376" t="s">
        <v>46</v>
      </c>
      <c r="C1376">
        <v>36</v>
      </c>
      <c r="D1376">
        <v>43</v>
      </c>
      <c r="E1376">
        <v>8</v>
      </c>
      <c r="F1376">
        <v>249.83</v>
      </c>
      <c r="G1376">
        <v>6</v>
      </c>
      <c r="H1376" s="1">
        <f xml:space="preserve"> IF(Historical_Sales[[#This Row],[Sessions - Total]]=0,0,Historical_Sales[[#This Row],[Units Ordered]]/Historical_Sales[[#This Row],[Sessions - Total]])</f>
        <v>0.22222222222222221</v>
      </c>
    </row>
    <row r="1377" spans="1:8" x14ac:dyDescent="0.3">
      <c r="A1377" s="2">
        <v>45931</v>
      </c>
      <c r="B1377" t="s">
        <v>48</v>
      </c>
      <c r="C1377">
        <v>42</v>
      </c>
      <c r="D1377">
        <v>51</v>
      </c>
      <c r="E1377">
        <v>12</v>
      </c>
      <c r="F1377">
        <v>334.64</v>
      </c>
      <c r="G1377">
        <v>9</v>
      </c>
      <c r="H1377" s="1">
        <f xml:space="preserve"> IF(Historical_Sales[[#This Row],[Sessions - Total]]=0,0,Historical_Sales[[#This Row],[Units Ordered]]/Historical_Sales[[#This Row],[Sessions - Total]])</f>
        <v>0.2857142857142857</v>
      </c>
    </row>
    <row r="1378" spans="1:8" x14ac:dyDescent="0.3">
      <c r="A1378" s="2">
        <v>45931</v>
      </c>
      <c r="B1378" t="s">
        <v>50</v>
      </c>
      <c r="C1378">
        <v>80</v>
      </c>
      <c r="D1378">
        <v>111</v>
      </c>
      <c r="E1378">
        <v>10</v>
      </c>
      <c r="F1378">
        <v>408.94</v>
      </c>
      <c r="G1378">
        <v>10</v>
      </c>
      <c r="H1378" s="1">
        <f xml:space="preserve"> IF(Historical_Sales[[#This Row],[Sessions - Total]]=0,0,Historical_Sales[[#This Row],[Units Ordered]]/Historical_Sales[[#This Row],[Sessions - Total]])</f>
        <v>0.125</v>
      </c>
    </row>
    <row r="1379" spans="1:8" x14ac:dyDescent="0.3">
      <c r="A1379" s="2">
        <v>45931</v>
      </c>
      <c r="B1379" t="s">
        <v>50</v>
      </c>
      <c r="C1379">
        <v>3</v>
      </c>
      <c r="D1379">
        <v>6</v>
      </c>
      <c r="E1379">
        <v>1</v>
      </c>
      <c r="F1379">
        <v>48.99</v>
      </c>
      <c r="G1379">
        <v>1</v>
      </c>
      <c r="H1379" s="1">
        <f xml:space="preserve"> IF(Historical_Sales[[#This Row],[Sessions - Total]]=0,0,Historical_Sales[[#This Row],[Units Ordered]]/Historical_Sales[[#This Row],[Sessions - Total]])</f>
        <v>0.33333333333333331</v>
      </c>
    </row>
    <row r="1380" spans="1:8" x14ac:dyDescent="0.3">
      <c r="A1380" s="2">
        <v>45931</v>
      </c>
      <c r="B1380" t="s">
        <v>52</v>
      </c>
      <c r="C1380">
        <v>111</v>
      </c>
      <c r="D1380">
        <v>146</v>
      </c>
      <c r="E1380">
        <v>17</v>
      </c>
      <c r="F1380">
        <v>229.39</v>
      </c>
      <c r="G1380">
        <v>16</v>
      </c>
      <c r="H1380" s="1">
        <f xml:space="preserve"> IF(Historical_Sales[[#This Row],[Sessions - Total]]=0,0,Historical_Sales[[#This Row],[Units Ordered]]/Historical_Sales[[#This Row],[Sessions - Total]])</f>
        <v>0.15315315315315314</v>
      </c>
    </row>
    <row r="1381" spans="1:8" x14ac:dyDescent="0.3">
      <c r="A1381" s="2">
        <v>45931</v>
      </c>
      <c r="B1381" t="s">
        <v>52</v>
      </c>
      <c r="C1381">
        <v>5</v>
      </c>
      <c r="D1381">
        <v>5</v>
      </c>
      <c r="E1381">
        <v>1</v>
      </c>
      <c r="F1381">
        <v>20.66</v>
      </c>
      <c r="G1381">
        <v>1</v>
      </c>
      <c r="H1381" s="1">
        <f xml:space="preserve"> IF(Historical_Sales[[#This Row],[Sessions - Total]]=0,0,Historical_Sales[[#This Row],[Units Ordered]]/Historical_Sales[[#This Row],[Sessions - Total]])</f>
        <v>0.2</v>
      </c>
    </row>
    <row r="1382" spans="1:8" x14ac:dyDescent="0.3">
      <c r="A1382" s="2">
        <v>45931</v>
      </c>
      <c r="B1382" t="s">
        <v>54</v>
      </c>
      <c r="C1382">
        <v>46</v>
      </c>
      <c r="D1382">
        <v>70</v>
      </c>
      <c r="E1382">
        <v>12</v>
      </c>
      <c r="F1382">
        <v>277.20999999999998</v>
      </c>
      <c r="G1382">
        <v>12</v>
      </c>
      <c r="H1382" s="1">
        <f xml:space="preserve"> IF(Historical_Sales[[#This Row],[Sessions - Total]]=0,0,Historical_Sales[[#This Row],[Units Ordered]]/Historical_Sales[[#This Row],[Sessions - Total]])</f>
        <v>0.2608695652173913</v>
      </c>
    </row>
    <row r="1383" spans="1:8" x14ac:dyDescent="0.3">
      <c r="A1383" s="2">
        <v>45931</v>
      </c>
      <c r="B1383" t="s">
        <v>56</v>
      </c>
      <c r="C1383">
        <v>24</v>
      </c>
      <c r="D1383">
        <v>27</v>
      </c>
      <c r="E1383">
        <v>6</v>
      </c>
      <c r="F1383">
        <v>145.02000000000001</v>
      </c>
      <c r="G1383">
        <v>6</v>
      </c>
      <c r="H1383" s="1">
        <f xml:space="preserve"> IF(Historical_Sales[[#This Row],[Sessions - Total]]=0,0,Historical_Sales[[#This Row],[Units Ordered]]/Historical_Sales[[#This Row],[Sessions - Total]])</f>
        <v>0.25</v>
      </c>
    </row>
    <row r="1384" spans="1:8" x14ac:dyDescent="0.3">
      <c r="A1384" s="2">
        <v>45931</v>
      </c>
      <c r="B1384" t="s">
        <v>58</v>
      </c>
      <c r="C1384">
        <v>36</v>
      </c>
      <c r="D1384">
        <v>55</v>
      </c>
      <c r="E1384">
        <v>15</v>
      </c>
      <c r="F1384">
        <v>170.65</v>
      </c>
      <c r="G1384">
        <v>14</v>
      </c>
      <c r="H1384" s="1">
        <f xml:space="preserve"> IF(Historical_Sales[[#This Row],[Sessions - Total]]=0,0,Historical_Sales[[#This Row],[Units Ordered]]/Historical_Sales[[#This Row],[Sessions - Total]])</f>
        <v>0.41666666666666669</v>
      </c>
    </row>
    <row r="1385" spans="1:8" x14ac:dyDescent="0.3">
      <c r="A1385" s="2">
        <v>45931</v>
      </c>
      <c r="B1385" t="s">
        <v>58</v>
      </c>
      <c r="C1385">
        <v>1</v>
      </c>
      <c r="D1385">
        <v>2</v>
      </c>
      <c r="E1385">
        <v>2</v>
      </c>
      <c r="F1385">
        <v>44.87</v>
      </c>
      <c r="G1385">
        <v>2</v>
      </c>
      <c r="H1385" s="1">
        <f xml:space="preserve"> IF(Historical_Sales[[#This Row],[Sessions - Total]]=0,0,Historical_Sales[[#This Row],[Units Ordered]]/Historical_Sales[[#This Row],[Sessions - Total]])</f>
        <v>2</v>
      </c>
    </row>
    <row r="1386" spans="1:8" x14ac:dyDescent="0.3">
      <c r="A1386" s="2">
        <v>45931</v>
      </c>
      <c r="B1386" t="s">
        <v>60</v>
      </c>
      <c r="C1386">
        <v>34</v>
      </c>
      <c r="D1386">
        <v>43</v>
      </c>
      <c r="E1386">
        <v>3</v>
      </c>
      <c r="F1386">
        <v>56.75</v>
      </c>
      <c r="G1386">
        <v>3</v>
      </c>
      <c r="H1386" s="1">
        <f xml:space="preserve"> IF(Historical_Sales[[#This Row],[Sessions - Total]]=0,0,Historical_Sales[[#This Row],[Units Ordered]]/Historical_Sales[[#This Row],[Sessions - Total]])</f>
        <v>8.8235294117647065E-2</v>
      </c>
    </row>
    <row r="1387" spans="1:8" x14ac:dyDescent="0.3">
      <c r="A1387" s="2">
        <v>45931</v>
      </c>
      <c r="B1387" t="s">
        <v>60</v>
      </c>
      <c r="C1387">
        <v>1</v>
      </c>
      <c r="D1387">
        <v>1</v>
      </c>
      <c r="E1387">
        <v>1</v>
      </c>
      <c r="F1387">
        <v>34.479999999999997</v>
      </c>
      <c r="G1387">
        <v>1</v>
      </c>
      <c r="H1387" s="1">
        <f xml:space="preserve"> IF(Historical_Sales[[#This Row],[Sessions - Total]]=0,0,Historical_Sales[[#This Row],[Units Ordered]]/Historical_Sales[[#This Row],[Sessions - Total]])</f>
        <v>1</v>
      </c>
    </row>
    <row r="1388" spans="1:8" x14ac:dyDescent="0.3">
      <c r="A1388" s="2">
        <v>45931</v>
      </c>
      <c r="B1388" t="s">
        <v>62</v>
      </c>
      <c r="C1388">
        <v>85</v>
      </c>
      <c r="D1388">
        <v>139</v>
      </c>
      <c r="E1388">
        <v>47</v>
      </c>
      <c r="F1388">
        <v>1653.16</v>
      </c>
      <c r="G1388">
        <v>29</v>
      </c>
      <c r="H1388" s="1">
        <f xml:space="preserve"> IF(Historical_Sales[[#This Row],[Sessions - Total]]=0,0,Historical_Sales[[#This Row],[Units Ordered]]/Historical_Sales[[#This Row],[Sessions - Total]])</f>
        <v>0.55294117647058827</v>
      </c>
    </row>
    <row r="1389" spans="1:8" x14ac:dyDescent="0.3">
      <c r="A1389" s="2">
        <v>45931</v>
      </c>
      <c r="B1389" t="s">
        <v>64</v>
      </c>
      <c r="C1389">
        <v>24</v>
      </c>
      <c r="D1389">
        <v>35</v>
      </c>
      <c r="E1389">
        <v>15</v>
      </c>
      <c r="F1389">
        <v>495.64</v>
      </c>
      <c r="G1389">
        <v>9</v>
      </c>
      <c r="H1389" s="1">
        <f xml:space="preserve"> IF(Historical_Sales[[#This Row],[Sessions - Total]]=0,0,Historical_Sales[[#This Row],[Units Ordered]]/Historical_Sales[[#This Row],[Sessions - Total]])</f>
        <v>0.625</v>
      </c>
    </row>
    <row r="1390" spans="1:8" x14ac:dyDescent="0.3">
      <c r="A1390" s="2">
        <v>45931</v>
      </c>
      <c r="B1390" t="s">
        <v>66</v>
      </c>
      <c r="C1390">
        <v>23</v>
      </c>
      <c r="D1390">
        <v>32</v>
      </c>
      <c r="E1390">
        <v>19</v>
      </c>
      <c r="F1390">
        <v>596.66999999999996</v>
      </c>
      <c r="G1390">
        <v>8</v>
      </c>
      <c r="H1390" s="1">
        <f xml:space="preserve"> IF(Historical_Sales[[#This Row],[Sessions - Total]]=0,0,Historical_Sales[[#This Row],[Units Ordered]]/Historical_Sales[[#This Row],[Sessions - Total]])</f>
        <v>0.82608695652173914</v>
      </c>
    </row>
    <row r="1391" spans="1:8" x14ac:dyDescent="0.3">
      <c r="A1391" s="2">
        <v>45931</v>
      </c>
      <c r="B1391" t="s">
        <v>68</v>
      </c>
      <c r="C1391">
        <v>58</v>
      </c>
      <c r="D1391">
        <v>77</v>
      </c>
      <c r="E1391">
        <v>63</v>
      </c>
      <c r="F1391">
        <v>1737.22</v>
      </c>
      <c r="G1391">
        <v>31</v>
      </c>
      <c r="H1391" s="1">
        <f xml:space="preserve"> IF(Historical_Sales[[#This Row],[Sessions - Total]]=0,0,Historical_Sales[[#This Row],[Units Ordered]]/Historical_Sales[[#This Row],[Sessions - Total]])</f>
        <v>1.0862068965517242</v>
      </c>
    </row>
    <row r="1392" spans="1:8" x14ac:dyDescent="0.3">
      <c r="A1392" s="2">
        <v>45931</v>
      </c>
      <c r="B1392" t="s">
        <v>70</v>
      </c>
      <c r="C1392">
        <v>45</v>
      </c>
      <c r="D1392">
        <v>57</v>
      </c>
      <c r="E1392">
        <v>19</v>
      </c>
      <c r="F1392">
        <v>446.46</v>
      </c>
      <c r="G1392">
        <v>12</v>
      </c>
      <c r="H1392" s="1">
        <f xml:space="preserve"> IF(Historical_Sales[[#This Row],[Sessions - Total]]=0,0,Historical_Sales[[#This Row],[Units Ordered]]/Historical_Sales[[#This Row],[Sessions - Total]])</f>
        <v>0.42222222222222222</v>
      </c>
    </row>
    <row r="1393" spans="1:8" x14ac:dyDescent="0.3">
      <c r="A1393" s="2">
        <v>45931</v>
      </c>
      <c r="B1393" t="s">
        <v>72</v>
      </c>
      <c r="C1393">
        <v>36</v>
      </c>
      <c r="D1393">
        <v>46</v>
      </c>
      <c r="E1393">
        <v>10</v>
      </c>
      <c r="F1393">
        <v>378.59</v>
      </c>
      <c r="G1393">
        <v>7</v>
      </c>
      <c r="H1393" s="1">
        <f xml:space="preserve"> IF(Historical_Sales[[#This Row],[Sessions - Total]]=0,0,Historical_Sales[[#This Row],[Units Ordered]]/Historical_Sales[[#This Row],[Sessions - Total]])</f>
        <v>0.27777777777777779</v>
      </c>
    </row>
    <row r="1394" spans="1:8" x14ac:dyDescent="0.3">
      <c r="A1394" s="2">
        <v>45931</v>
      </c>
      <c r="B1394" t="s">
        <v>74</v>
      </c>
      <c r="C1394">
        <v>13</v>
      </c>
      <c r="D1394">
        <v>18</v>
      </c>
      <c r="E1394">
        <v>4</v>
      </c>
      <c r="F1394">
        <v>125.18</v>
      </c>
      <c r="G1394">
        <v>4</v>
      </c>
      <c r="H1394" s="1">
        <f xml:space="preserve"> IF(Historical_Sales[[#This Row],[Sessions - Total]]=0,0,Historical_Sales[[#This Row],[Units Ordered]]/Historical_Sales[[#This Row],[Sessions - Total]])</f>
        <v>0.30769230769230771</v>
      </c>
    </row>
    <row r="1395" spans="1:8" x14ac:dyDescent="0.3">
      <c r="A1395" s="2">
        <v>45931</v>
      </c>
      <c r="B1395" t="s">
        <v>76</v>
      </c>
      <c r="C1395">
        <v>13</v>
      </c>
      <c r="D1395">
        <v>17</v>
      </c>
      <c r="E1395">
        <v>10</v>
      </c>
      <c r="F1395">
        <v>280.89</v>
      </c>
      <c r="G1395">
        <v>8</v>
      </c>
      <c r="H1395" s="1">
        <f xml:space="preserve"> IF(Historical_Sales[[#This Row],[Sessions - Total]]=0,0,Historical_Sales[[#This Row],[Units Ordered]]/Historical_Sales[[#This Row],[Sessions - Total]])</f>
        <v>0.76923076923076927</v>
      </c>
    </row>
    <row r="1396" spans="1:8" x14ac:dyDescent="0.3">
      <c r="A1396" s="2">
        <v>45931</v>
      </c>
      <c r="B1396" t="s">
        <v>78</v>
      </c>
      <c r="C1396">
        <v>13</v>
      </c>
      <c r="D1396">
        <v>16</v>
      </c>
      <c r="E1396">
        <v>1</v>
      </c>
      <c r="F1396">
        <v>31.52</v>
      </c>
      <c r="G1396">
        <v>1</v>
      </c>
      <c r="H1396" s="1">
        <f xml:space="preserve"> IF(Historical_Sales[[#This Row],[Sessions - Total]]=0,0,Historical_Sales[[#This Row],[Units Ordered]]/Historical_Sales[[#This Row],[Sessions - Total]])</f>
        <v>7.6923076923076927E-2</v>
      </c>
    </row>
    <row r="1397" spans="1:8" x14ac:dyDescent="0.3">
      <c r="A1397" s="2">
        <v>45931</v>
      </c>
      <c r="B1397" t="s">
        <v>80</v>
      </c>
      <c r="C1397">
        <v>20</v>
      </c>
      <c r="D1397">
        <v>27</v>
      </c>
      <c r="E1397">
        <v>11</v>
      </c>
      <c r="F1397">
        <v>374.56</v>
      </c>
      <c r="G1397">
        <v>3</v>
      </c>
      <c r="H1397" s="1">
        <f xml:space="preserve"> IF(Historical_Sales[[#This Row],[Sessions - Total]]=0,0,Historical_Sales[[#This Row],[Units Ordered]]/Historical_Sales[[#This Row],[Sessions - Total]])</f>
        <v>0.55000000000000004</v>
      </c>
    </row>
    <row r="1398" spans="1:8" x14ac:dyDescent="0.3">
      <c r="A1398" s="2">
        <v>45931</v>
      </c>
      <c r="B1398" t="s">
        <v>82</v>
      </c>
      <c r="C1398">
        <v>9</v>
      </c>
      <c r="D1398">
        <v>17</v>
      </c>
      <c r="E1398">
        <v>4</v>
      </c>
      <c r="F1398">
        <v>149.4</v>
      </c>
      <c r="G1398">
        <v>3</v>
      </c>
      <c r="H1398" s="1">
        <f xml:space="preserve"> IF(Historical_Sales[[#This Row],[Sessions - Total]]=0,0,Historical_Sales[[#This Row],[Units Ordered]]/Historical_Sales[[#This Row],[Sessions - Total]])</f>
        <v>0.44444444444444442</v>
      </c>
    </row>
    <row r="1399" spans="1:8" x14ac:dyDescent="0.3">
      <c r="A1399" s="2">
        <v>45931</v>
      </c>
      <c r="B1399" t="s">
        <v>84</v>
      </c>
      <c r="C1399">
        <v>66</v>
      </c>
      <c r="D1399">
        <v>96</v>
      </c>
      <c r="E1399">
        <v>17</v>
      </c>
      <c r="F1399">
        <v>572.16</v>
      </c>
      <c r="G1399">
        <v>17</v>
      </c>
      <c r="H1399" s="1">
        <f xml:space="preserve"> IF(Historical_Sales[[#This Row],[Sessions - Total]]=0,0,Historical_Sales[[#This Row],[Units Ordered]]/Historical_Sales[[#This Row],[Sessions - Total]])</f>
        <v>0.25757575757575757</v>
      </c>
    </row>
    <row r="1400" spans="1:8" x14ac:dyDescent="0.3">
      <c r="A1400" s="2">
        <v>45931</v>
      </c>
      <c r="B1400" t="s">
        <v>86</v>
      </c>
      <c r="C1400">
        <v>7</v>
      </c>
      <c r="D1400">
        <v>8</v>
      </c>
      <c r="E1400">
        <v>6</v>
      </c>
      <c r="F1400">
        <v>188.97</v>
      </c>
      <c r="G1400">
        <v>6</v>
      </c>
      <c r="H1400" s="1">
        <f xml:space="preserve"> IF(Historical_Sales[[#This Row],[Sessions - Total]]=0,0,Historical_Sales[[#This Row],[Units Ordered]]/Historical_Sales[[#This Row],[Sessions - Total]])</f>
        <v>0.8571428571428571</v>
      </c>
    </row>
    <row r="1401" spans="1:8" x14ac:dyDescent="0.3">
      <c r="A1401" s="2">
        <v>45931</v>
      </c>
      <c r="B1401" t="s">
        <v>88</v>
      </c>
      <c r="C1401">
        <v>80</v>
      </c>
      <c r="D1401">
        <v>112</v>
      </c>
      <c r="E1401">
        <v>26</v>
      </c>
      <c r="F1401">
        <v>847.9</v>
      </c>
      <c r="G1401">
        <v>12</v>
      </c>
      <c r="H1401" s="1">
        <f xml:space="preserve"> IF(Historical_Sales[[#This Row],[Sessions - Total]]=0,0,Historical_Sales[[#This Row],[Units Ordered]]/Historical_Sales[[#This Row],[Sessions - Total]])</f>
        <v>0.32500000000000001</v>
      </c>
    </row>
    <row r="1402" spans="1:8" x14ac:dyDescent="0.3">
      <c r="A1402" s="2">
        <v>45931</v>
      </c>
      <c r="B1402" t="s">
        <v>90</v>
      </c>
      <c r="C1402">
        <v>14</v>
      </c>
      <c r="D1402">
        <v>18</v>
      </c>
      <c r="E1402">
        <v>1</v>
      </c>
      <c r="F1402">
        <v>24.33</v>
      </c>
      <c r="G1402">
        <v>1</v>
      </c>
      <c r="H1402" s="1">
        <f xml:space="preserve"> IF(Historical_Sales[[#This Row],[Sessions - Total]]=0,0,Historical_Sales[[#This Row],[Units Ordered]]/Historical_Sales[[#This Row],[Sessions - Total]])</f>
        <v>7.1428571428571425E-2</v>
      </c>
    </row>
    <row r="1403" spans="1:8" x14ac:dyDescent="0.3">
      <c r="A1403" s="2">
        <v>45931</v>
      </c>
      <c r="B1403" t="s">
        <v>92</v>
      </c>
      <c r="C1403">
        <v>24</v>
      </c>
      <c r="D1403">
        <v>29</v>
      </c>
      <c r="E1403">
        <v>6</v>
      </c>
      <c r="F1403">
        <v>169.56</v>
      </c>
      <c r="G1403">
        <v>5</v>
      </c>
      <c r="H1403" s="1">
        <f xml:space="preserve"> IF(Historical_Sales[[#This Row],[Sessions - Total]]=0,0,Historical_Sales[[#This Row],[Units Ordered]]/Historical_Sales[[#This Row],[Sessions - Total]])</f>
        <v>0.25</v>
      </c>
    </row>
    <row r="1404" spans="1:8" x14ac:dyDescent="0.3">
      <c r="A1404" s="2">
        <v>45931</v>
      </c>
      <c r="B1404" t="s">
        <v>94</v>
      </c>
      <c r="C1404">
        <v>24</v>
      </c>
      <c r="D1404">
        <v>28</v>
      </c>
      <c r="E1404">
        <v>12</v>
      </c>
      <c r="F1404">
        <v>964.4</v>
      </c>
      <c r="G1404">
        <v>6</v>
      </c>
      <c r="H1404" s="1">
        <f xml:space="preserve"> IF(Historical_Sales[[#This Row],[Sessions - Total]]=0,0,Historical_Sales[[#This Row],[Units Ordered]]/Historical_Sales[[#This Row],[Sessions - Total]])</f>
        <v>0.5</v>
      </c>
    </row>
    <row r="1405" spans="1:8" x14ac:dyDescent="0.3">
      <c r="A1405" s="2">
        <v>45931</v>
      </c>
      <c r="B1405" t="s">
        <v>96</v>
      </c>
      <c r="C1405">
        <v>31</v>
      </c>
      <c r="D1405">
        <v>44</v>
      </c>
      <c r="E1405">
        <v>16</v>
      </c>
      <c r="F1405">
        <v>1161.03</v>
      </c>
      <c r="G1405">
        <v>10</v>
      </c>
      <c r="H1405" s="1">
        <f xml:space="preserve"> IF(Historical_Sales[[#This Row],[Sessions - Total]]=0,0,Historical_Sales[[#This Row],[Units Ordered]]/Historical_Sales[[#This Row],[Sessions - Total]])</f>
        <v>0.5161290322580645</v>
      </c>
    </row>
    <row r="1406" spans="1:8" x14ac:dyDescent="0.3">
      <c r="A1406" s="2">
        <v>45931</v>
      </c>
      <c r="B1406" t="s">
        <v>98</v>
      </c>
      <c r="C1406">
        <v>26</v>
      </c>
      <c r="D1406">
        <v>29</v>
      </c>
      <c r="E1406">
        <v>5</v>
      </c>
      <c r="F1406">
        <v>64.41</v>
      </c>
      <c r="G1406">
        <v>5</v>
      </c>
      <c r="H1406" s="1">
        <f xml:space="preserve"> IF(Historical_Sales[[#This Row],[Sessions - Total]]=0,0,Historical_Sales[[#This Row],[Units Ordered]]/Historical_Sales[[#This Row],[Sessions - Total]])</f>
        <v>0.19230769230769232</v>
      </c>
    </row>
    <row r="1407" spans="1:8" x14ac:dyDescent="0.3">
      <c r="A1407" s="2">
        <v>45931</v>
      </c>
      <c r="B1407" t="s">
        <v>100</v>
      </c>
      <c r="C1407">
        <v>18</v>
      </c>
      <c r="D1407">
        <v>21</v>
      </c>
      <c r="E1407">
        <v>4</v>
      </c>
      <c r="F1407">
        <v>42.29</v>
      </c>
      <c r="G1407">
        <v>4</v>
      </c>
      <c r="H1407" s="1">
        <f xml:space="preserve"> IF(Historical_Sales[[#This Row],[Sessions - Total]]=0,0,Historical_Sales[[#This Row],[Units Ordered]]/Historical_Sales[[#This Row],[Sessions - Total]])</f>
        <v>0.22222222222222221</v>
      </c>
    </row>
    <row r="1408" spans="1:8" x14ac:dyDescent="0.3">
      <c r="A1408" s="2">
        <v>45931</v>
      </c>
      <c r="B1408" t="s">
        <v>102</v>
      </c>
      <c r="C1408">
        <v>13</v>
      </c>
      <c r="D1408">
        <v>15</v>
      </c>
      <c r="E1408">
        <v>7</v>
      </c>
      <c r="F1408">
        <v>225.22</v>
      </c>
      <c r="G1408">
        <v>5</v>
      </c>
      <c r="H1408" s="1">
        <f xml:space="preserve"> IF(Historical_Sales[[#This Row],[Sessions - Total]]=0,0,Historical_Sales[[#This Row],[Units Ordered]]/Historical_Sales[[#This Row],[Sessions - Total]])</f>
        <v>0.53846153846153844</v>
      </c>
    </row>
    <row r="1409" spans="1:8" x14ac:dyDescent="0.3">
      <c r="A1409" s="2">
        <v>45931</v>
      </c>
      <c r="B1409" t="s">
        <v>102</v>
      </c>
      <c r="C1409">
        <v>1</v>
      </c>
      <c r="D1409">
        <v>1</v>
      </c>
      <c r="E1409">
        <v>1</v>
      </c>
      <c r="F1409">
        <v>49.62</v>
      </c>
      <c r="G1409">
        <v>1</v>
      </c>
      <c r="H1409" s="1">
        <f xml:space="preserve"> IF(Historical_Sales[[#This Row],[Sessions - Total]]=0,0,Historical_Sales[[#This Row],[Units Ordered]]/Historical_Sales[[#This Row],[Sessions - Total]])</f>
        <v>1</v>
      </c>
    </row>
    <row r="1410" spans="1:8" x14ac:dyDescent="0.3">
      <c r="A1410" s="2">
        <v>45931</v>
      </c>
      <c r="B1410" t="s">
        <v>106</v>
      </c>
      <c r="C1410">
        <v>8</v>
      </c>
      <c r="D1410">
        <v>10</v>
      </c>
      <c r="E1410">
        <v>3</v>
      </c>
      <c r="F1410">
        <v>235.12</v>
      </c>
      <c r="G1410">
        <v>2</v>
      </c>
      <c r="H1410" s="1">
        <f xml:space="preserve"> IF(Historical_Sales[[#This Row],[Sessions - Total]]=0,0,Historical_Sales[[#This Row],[Units Ordered]]/Historical_Sales[[#This Row],[Sessions - Total]])</f>
        <v>0.375</v>
      </c>
    </row>
    <row r="1411" spans="1:8" x14ac:dyDescent="0.3">
      <c r="A1411" s="2">
        <v>45931</v>
      </c>
      <c r="B1411" t="s">
        <v>108</v>
      </c>
      <c r="C1411">
        <v>21</v>
      </c>
      <c r="D1411">
        <v>26</v>
      </c>
      <c r="E1411">
        <v>1</v>
      </c>
      <c r="F1411">
        <v>91.18</v>
      </c>
      <c r="G1411">
        <v>1</v>
      </c>
      <c r="H1411" s="1">
        <f xml:space="preserve"> IF(Historical_Sales[[#This Row],[Sessions - Total]]=0,0,Historical_Sales[[#This Row],[Units Ordered]]/Historical_Sales[[#This Row],[Sessions - Total]])</f>
        <v>4.7619047619047616E-2</v>
      </c>
    </row>
    <row r="1412" spans="1:8" x14ac:dyDescent="0.3">
      <c r="A1412" s="2">
        <v>45931</v>
      </c>
      <c r="B1412" t="s">
        <v>110</v>
      </c>
      <c r="C1412">
        <v>28</v>
      </c>
      <c r="D1412">
        <v>46</v>
      </c>
      <c r="E1412">
        <v>4</v>
      </c>
      <c r="F1412">
        <v>142.51</v>
      </c>
      <c r="G1412">
        <v>3</v>
      </c>
      <c r="H1412" s="1">
        <f xml:space="preserve"> IF(Historical_Sales[[#This Row],[Sessions - Total]]=0,0,Historical_Sales[[#This Row],[Units Ordered]]/Historical_Sales[[#This Row],[Sessions - Total]])</f>
        <v>0.14285714285714285</v>
      </c>
    </row>
    <row r="1413" spans="1:8" x14ac:dyDescent="0.3">
      <c r="A1413" s="2">
        <v>45931</v>
      </c>
      <c r="B1413" t="s">
        <v>112</v>
      </c>
      <c r="C1413">
        <v>29</v>
      </c>
      <c r="D1413">
        <v>40</v>
      </c>
      <c r="E1413">
        <v>6</v>
      </c>
      <c r="F1413">
        <v>181.37</v>
      </c>
      <c r="G1413">
        <v>4</v>
      </c>
      <c r="H1413" s="1">
        <f xml:space="preserve"> IF(Historical_Sales[[#This Row],[Sessions - Total]]=0,0,Historical_Sales[[#This Row],[Units Ordered]]/Historical_Sales[[#This Row],[Sessions - Total]])</f>
        <v>0.20689655172413793</v>
      </c>
    </row>
    <row r="1414" spans="1:8" x14ac:dyDescent="0.3">
      <c r="A1414" s="2">
        <v>45932</v>
      </c>
      <c r="B1414" t="s">
        <v>11</v>
      </c>
      <c r="C1414">
        <v>26</v>
      </c>
      <c r="D1414">
        <v>38</v>
      </c>
      <c r="E1414">
        <v>13</v>
      </c>
      <c r="F1414">
        <v>546.6</v>
      </c>
      <c r="G1414">
        <v>4</v>
      </c>
      <c r="H1414" s="1">
        <f xml:space="preserve"> IF(Historical_Sales[[#This Row],[Sessions - Total]]=0,0,Historical_Sales[[#This Row],[Units Ordered]]/Historical_Sales[[#This Row],[Sessions - Total]])</f>
        <v>0.5</v>
      </c>
    </row>
    <row r="1415" spans="1:8" x14ac:dyDescent="0.3">
      <c r="A1415" s="2">
        <v>45932</v>
      </c>
      <c r="B1415" t="s">
        <v>17</v>
      </c>
      <c r="C1415">
        <v>7</v>
      </c>
      <c r="D1415">
        <v>9</v>
      </c>
      <c r="E1415">
        <v>2</v>
      </c>
      <c r="F1415">
        <v>85.44</v>
      </c>
      <c r="G1415">
        <v>2</v>
      </c>
      <c r="H1415" s="1">
        <f xml:space="preserve"> IF(Historical_Sales[[#This Row],[Sessions - Total]]=0,0,Historical_Sales[[#This Row],[Units Ordered]]/Historical_Sales[[#This Row],[Sessions - Total]])</f>
        <v>0.2857142857142857</v>
      </c>
    </row>
    <row r="1416" spans="1:8" x14ac:dyDescent="0.3">
      <c r="A1416" s="2">
        <v>45932</v>
      </c>
      <c r="B1416" t="s">
        <v>26</v>
      </c>
      <c r="C1416">
        <v>2</v>
      </c>
      <c r="D1416">
        <v>2</v>
      </c>
      <c r="E1416">
        <v>1</v>
      </c>
      <c r="F1416">
        <v>39.93</v>
      </c>
      <c r="G1416">
        <v>1</v>
      </c>
      <c r="H1416" s="1">
        <f xml:space="preserve"> IF(Historical_Sales[[#This Row],[Sessions - Total]]=0,0,Historical_Sales[[#This Row],[Units Ordered]]/Historical_Sales[[#This Row],[Sessions - Total]])</f>
        <v>0.5</v>
      </c>
    </row>
    <row r="1417" spans="1:8" x14ac:dyDescent="0.3">
      <c r="A1417" s="2">
        <v>45932</v>
      </c>
      <c r="B1417" t="s">
        <v>30</v>
      </c>
      <c r="C1417">
        <v>7</v>
      </c>
      <c r="D1417">
        <v>11</v>
      </c>
      <c r="E1417">
        <v>1</v>
      </c>
      <c r="F1417">
        <v>14.62</v>
      </c>
      <c r="G1417">
        <v>1</v>
      </c>
      <c r="H1417" s="1">
        <f xml:space="preserve"> IF(Historical_Sales[[#This Row],[Sessions - Total]]=0,0,Historical_Sales[[#This Row],[Units Ordered]]/Historical_Sales[[#This Row],[Sessions - Total]])</f>
        <v>0.14285714285714285</v>
      </c>
    </row>
    <row r="1418" spans="1:8" x14ac:dyDescent="0.3">
      <c r="A1418" s="2">
        <v>45932</v>
      </c>
      <c r="B1418" t="s">
        <v>32</v>
      </c>
      <c r="C1418">
        <v>12</v>
      </c>
      <c r="D1418">
        <v>21</v>
      </c>
      <c r="E1418">
        <v>4</v>
      </c>
      <c r="F1418">
        <v>89.35</v>
      </c>
      <c r="G1418">
        <v>4</v>
      </c>
      <c r="H1418" s="1">
        <f xml:space="preserve"> IF(Historical_Sales[[#This Row],[Sessions - Total]]=0,0,Historical_Sales[[#This Row],[Units Ordered]]/Historical_Sales[[#This Row],[Sessions - Total]])</f>
        <v>0.33333333333333331</v>
      </c>
    </row>
    <row r="1419" spans="1:8" x14ac:dyDescent="0.3">
      <c r="A1419" s="2">
        <v>45932</v>
      </c>
      <c r="B1419" t="s">
        <v>34</v>
      </c>
      <c r="C1419">
        <v>15</v>
      </c>
      <c r="D1419">
        <v>17</v>
      </c>
      <c r="E1419">
        <v>2</v>
      </c>
      <c r="F1419">
        <v>34.1</v>
      </c>
      <c r="G1419">
        <v>2</v>
      </c>
      <c r="H1419" s="1">
        <f xml:space="preserve"> IF(Historical_Sales[[#This Row],[Sessions - Total]]=0,0,Historical_Sales[[#This Row],[Units Ordered]]/Historical_Sales[[#This Row],[Sessions - Total]])</f>
        <v>0.13333333333333333</v>
      </c>
    </row>
    <row r="1420" spans="1:8" x14ac:dyDescent="0.3">
      <c r="A1420" s="2">
        <v>45932</v>
      </c>
      <c r="B1420" t="s">
        <v>36</v>
      </c>
      <c r="C1420">
        <v>16</v>
      </c>
      <c r="D1420">
        <v>25</v>
      </c>
      <c r="E1420">
        <v>1</v>
      </c>
      <c r="F1420">
        <v>25.56</v>
      </c>
      <c r="G1420">
        <v>1</v>
      </c>
      <c r="H1420" s="1">
        <f xml:space="preserve"> IF(Historical_Sales[[#This Row],[Sessions - Total]]=0,0,Historical_Sales[[#This Row],[Units Ordered]]/Historical_Sales[[#This Row],[Sessions - Total]])</f>
        <v>6.25E-2</v>
      </c>
    </row>
    <row r="1421" spans="1:8" x14ac:dyDescent="0.3">
      <c r="A1421" s="2">
        <v>45932</v>
      </c>
      <c r="B1421" t="s">
        <v>36</v>
      </c>
      <c r="C1421">
        <v>0</v>
      </c>
      <c r="D1421">
        <v>0</v>
      </c>
      <c r="E1421">
        <v>1</v>
      </c>
      <c r="F1421">
        <v>44.93</v>
      </c>
      <c r="G1421">
        <v>1</v>
      </c>
      <c r="H1421" s="1">
        <f xml:space="preserve"> IF(Historical_Sales[[#This Row],[Sessions - Total]]=0,0,Historical_Sales[[#This Row],[Units Ordered]]/Historical_Sales[[#This Row],[Sessions - Total]])</f>
        <v>0</v>
      </c>
    </row>
    <row r="1422" spans="1:8" x14ac:dyDescent="0.3">
      <c r="A1422" s="2">
        <v>45932</v>
      </c>
      <c r="B1422" t="s">
        <v>38</v>
      </c>
      <c r="C1422">
        <v>51</v>
      </c>
      <c r="D1422">
        <v>64</v>
      </c>
      <c r="E1422">
        <v>8</v>
      </c>
      <c r="F1422">
        <v>201.34</v>
      </c>
      <c r="G1422">
        <v>8</v>
      </c>
      <c r="H1422" s="1">
        <f xml:space="preserve"> IF(Historical_Sales[[#This Row],[Sessions - Total]]=0,0,Historical_Sales[[#This Row],[Units Ordered]]/Historical_Sales[[#This Row],[Sessions - Total]])</f>
        <v>0.15686274509803921</v>
      </c>
    </row>
    <row r="1423" spans="1:8" x14ac:dyDescent="0.3">
      <c r="A1423" s="2">
        <v>45932</v>
      </c>
      <c r="B1423" t="s">
        <v>40</v>
      </c>
      <c r="C1423">
        <v>25</v>
      </c>
      <c r="D1423">
        <v>34</v>
      </c>
      <c r="E1423">
        <v>13</v>
      </c>
      <c r="F1423">
        <v>402.99</v>
      </c>
      <c r="G1423">
        <v>11</v>
      </c>
      <c r="H1423" s="1">
        <f xml:space="preserve"> IF(Historical_Sales[[#This Row],[Sessions - Total]]=0,0,Historical_Sales[[#This Row],[Units Ordered]]/Historical_Sales[[#This Row],[Sessions - Total]])</f>
        <v>0.52</v>
      </c>
    </row>
    <row r="1424" spans="1:8" x14ac:dyDescent="0.3">
      <c r="A1424" s="2">
        <v>45932</v>
      </c>
      <c r="B1424" t="s">
        <v>42</v>
      </c>
      <c r="C1424">
        <v>119</v>
      </c>
      <c r="D1424">
        <v>151</v>
      </c>
      <c r="E1424">
        <v>29</v>
      </c>
      <c r="F1424">
        <v>722.28</v>
      </c>
      <c r="G1424">
        <v>26</v>
      </c>
      <c r="H1424" s="1">
        <f xml:space="preserve"> IF(Historical_Sales[[#This Row],[Sessions - Total]]=0,0,Historical_Sales[[#This Row],[Units Ordered]]/Historical_Sales[[#This Row],[Sessions - Total]])</f>
        <v>0.24369747899159663</v>
      </c>
    </row>
    <row r="1425" spans="1:8" x14ac:dyDescent="0.3">
      <c r="A1425" s="2">
        <v>45932</v>
      </c>
      <c r="B1425" t="s">
        <v>44</v>
      </c>
      <c r="C1425">
        <v>27</v>
      </c>
      <c r="D1425">
        <v>36</v>
      </c>
      <c r="E1425">
        <v>4</v>
      </c>
      <c r="F1425">
        <v>87.02</v>
      </c>
      <c r="G1425">
        <v>4</v>
      </c>
      <c r="H1425" s="1">
        <f xml:space="preserve"> IF(Historical_Sales[[#This Row],[Sessions - Total]]=0,0,Historical_Sales[[#This Row],[Units Ordered]]/Historical_Sales[[#This Row],[Sessions - Total]])</f>
        <v>0.14814814814814814</v>
      </c>
    </row>
    <row r="1426" spans="1:8" x14ac:dyDescent="0.3">
      <c r="A1426" s="2">
        <v>45932</v>
      </c>
      <c r="B1426" t="s">
        <v>46</v>
      </c>
      <c r="C1426">
        <v>11</v>
      </c>
      <c r="D1426">
        <v>12</v>
      </c>
      <c r="E1426">
        <v>2</v>
      </c>
      <c r="F1426">
        <v>55.31</v>
      </c>
      <c r="G1426">
        <v>1</v>
      </c>
      <c r="H1426" s="1">
        <f xml:space="preserve"> IF(Historical_Sales[[#This Row],[Sessions - Total]]=0,0,Historical_Sales[[#This Row],[Units Ordered]]/Historical_Sales[[#This Row],[Sessions - Total]])</f>
        <v>0.18181818181818182</v>
      </c>
    </row>
    <row r="1427" spans="1:8" x14ac:dyDescent="0.3">
      <c r="A1427" s="2">
        <v>45932</v>
      </c>
      <c r="B1427" t="s">
        <v>48</v>
      </c>
      <c r="C1427">
        <v>38</v>
      </c>
      <c r="D1427">
        <v>61</v>
      </c>
      <c r="E1427">
        <v>10</v>
      </c>
      <c r="F1427">
        <v>296.27</v>
      </c>
      <c r="G1427">
        <v>9</v>
      </c>
      <c r="H1427" s="1">
        <f xml:space="preserve"> IF(Historical_Sales[[#This Row],[Sessions - Total]]=0,0,Historical_Sales[[#This Row],[Units Ordered]]/Historical_Sales[[#This Row],[Sessions - Total]])</f>
        <v>0.26315789473684209</v>
      </c>
    </row>
    <row r="1428" spans="1:8" x14ac:dyDescent="0.3">
      <c r="A1428" s="2">
        <v>45932</v>
      </c>
      <c r="B1428" t="s">
        <v>50</v>
      </c>
      <c r="C1428">
        <v>73</v>
      </c>
      <c r="D1428">
        <v>101</v>
      </c>
      <c r="E1428">
        <v>21</v>
      </c>
      <c r="F1428">
        <v>891.25</v>
      </c>
      <c r="G1428">
        <v>19</v>
      </c>
      <c r="H1428" s="1">
        <f xml:space="preserve"> IF(Historical_Sales[[#This Row],[Sessions - Total]]=0,0,Historical_Sales[[#This Row],[Units Ordered]]/Historical_Sales[[#This Row],[Sessions - Total]])</f>
        <v>0.28767123287671231</v>
      </c>
    </row>
    <row r="1429" spans="1:8" x14ac:dyDescent="0.3">
      <c r="A1429" s="2">
        <v>45932</v>
      </c>
      <c r="B1429" t="s">
        <v>50</v>
      </c>
      <c r="C1429">
        <v>3</v>
      </c>
      <c r="D1429">
        <v>3</v>
      </c>
      <c r="E1429">
        <v>1</v>
      </c>
      <c r="F1429">
        <v>48.31</v>
      </c>
      <c r="G1429">
        <v>1</v>
      </c>
      <c r="H1429" s="1">
        <f xml:space="preserve"> IF(Historical_Sales[[#This Row],[Sessions - Total]]=0,0,Historical_Sales[[#This Row],[Units Ordered]]/Historical_Sales[[#This Row],[Sessions - Total]])</f>
        <v>0.33333333333333331</v>
      </c>
    </row>
    <row r="1430" spans="1:8" x14ac:dyDescent="0.3">
      <c r="A1430" s="2">
        <v>45932</v>
      </c>
      <c r="B1430" t="s">
        <v>52</v>
      </c>
      <c r="C1430">
        <v>139</v>
      </c>
      <c r="D1430">
        <v>180</v>
      </c>
      <c r="E1430">
        <v>15</v>
      </c>
      <c r="F1430">
        <v>203.72</v>
      </c>
      <c r="G1430">
        <v>15</v>
      </c>
      <c r="H1430" s="1">
        <f xml:space="preserve"> IF(Historical_Sales[[#This Row],[Sessions - Total]]=0,0,Historical_Sales[[#This Row],[Units Ordered]]/Historical_Sales[[#This Row],[Sessions - Total]])</f>
        <v>0.1079136690647482</v>
      </c>
    </row>
    <row r="1431" spans="1:8" x14ac:dyDescent="0.3">
      <c r="A1431" s="2">
        <v>45932</v>
      </c>
      <c r="B1431" t="s">
        <v>54</v>
      </c>
      <c r="C1431">
        <v>43</v>
      </c>
      <c r="D1431">
        <v>57</v>
      </c>
      <c r="E1431">
        <v>6</v>
      </c>
      <c r="F1431">
        <v>149.1</v>
      </c>
      <c r="G1431">
        <v>6</v>
      </c>
      <c r="H1431" s="1">
        <f xml:space="preserve"> IF(Historical_Sales[[#This Row],[Sessions - Total]]=0,0,Historical_Sales[[#This Row],[Units Ordered]]/Historical_Sales[[#This Row],[Sessions - Total]])</f>
        <v>0.13953488372093023</v>
      </c>
    </row>
    <row r="1432" spans="1:8" x14ac:dyDescent="0.3">
      <c r="A1432" s="2">
        <v>45932</v>
      </c>
      <c r="B1432" t="s">
        <v>56</v>
      </c>
      <c r="C1432">
        <v>21</v>
      </c>
      <c r="D1432">
        <v>26</v>
      </c>
      <c r="E1432">
        <v>6</v>
      </c>
      <c r="F1432">
        <v>131.38</v>
      </c>
      <c r="G1432">
        <v>6</v>
      </c>
      <c r="H1432" s="1">
        <f xml:space="preserve"> IF(Historical_Sales[[#This Row],[Sessions - Total]]=0,0,Historical_Sales[[#This Row],[Units Ordered]]/Historical_Sales[[#This Row],[Sessions - Total]])</f>
        <v>0.2857142857142857</v>
      </c>
    </row>
    <row r="1433" spans="1:8" x14ac:dyDescent="0.3">
      <c r="A1433" s="2">
        <v>45932</v>
      </c>
      <c r="B1433" t="s">
        <v>58</v>
      </c>
      <c r="C1433">
        <v>24</v>
      </c>
      <c r="D1433">
        <v>31</v>
      </c>
      <c r="E1433">
        <v>11</v>
      </c>
      <c r="F1433">
        <v>131.16999999999999</v>
      </c>
      <c r="G1433">
        <v>11</v>
      </c>
      <c r="H1433" s="1">
        <f xml:space="preserve"> IF(Historical_Sales[[#This Row],[Sessions - Total]]=0,0,Historical_Sales[[#This Row],[Units Ordered]]/Historical_Sales[[#This Row],[Sessions - Total]])</f>
        <v>0.45833333333333331</v>
      </c>
    </row>
    <row r="1434" spans="1:8" x14ac:dyDescent="0.3">
      <c r="A1434" s="2">
        <v>45932</v>
      </c>
      <c r="B1434" t="s">
        <v>60</v>
      </c>
      <c r="C1434">
        <v>41</v>
      </c>
      <c r="D1434">
        <v>52</v>
      </c>
      <c r="E1434">
        <v>5</v>
      </c>
      <c r="F1434">
        <v>109.46</v>
      </c>
      <c r="G1434">
        <v>5</v>
      </c>
      <c r="H1434" s="1">
        <f xml:space="preserve"> IF(Historical_Sales[[#This Row],[Sessions - Total]]=0,0,Historical_Sales[[#This Row],[Units Ordered]]/Historical_Sales[[#This Row],[Sessions - Total]])</f>
        <v>0.12195121951219512</v>
      </c>
    </row>
    <row r="1435" spans="1:8" x14ac:dyDescent="0.3">
      <c r="A1435" s="2">
        <v>45932</v>
      </c>
      <c r="B1435" t="s">
        <v>60</v>
      </c>
      <c r="C1435">
        <v>1</v>
      </c>
      <c r="D1435">
        <v>1</v>
      </c>
      <c r="E1435">
        <v>1</v>
      </c>
      <c r="F1435">
        <v>26.23</v>
      </c>
      <c r="G1435">
        <v>1</v>
      </c>
      <c r="H1435" s="1">
        <f xml:space="preserve"> IF(Historical_Sales[[#This Row],[Sessions - Total]]=0,0,Historical_Sales[[#This Row],[Units Ordered]]/Historical_Sales[[#This Row],[Sessions - Total]])</f>
        <v>1</v>
      </c>
    </row>
    <row r="1436" spans="1:8" x14ac:dyDescent="0.3">
      <c r="A1436" s="2">
        <v>45932</v>
      </c>
      <c r="B1436" t="s">
        <v>62</v>
      </c>
      <c r="C1436">
        <v>100</v>
      </c>
      <c r="D1436">
        <v>150</v>
      </c>
      <c r="E1436">
        <v>67</v>
      </c>
      <c r="F1436">
        <v>2325.48</v>
      </c>
      <c r="G1436">
        <v>36</v>
      </c>
      <c r="H1436" s="1">
        <f xml:space="preserve"> IF(Historical_Sales[[#This Row],[Sessions - Total]]=0,0,Historical_Sales[[#This Row],[Units Ordered]]/Historical_Sales[[#This Row],[Sessions - Total]])</f>
        <v>0.67</v>
      </c>
    </row>
    <row r="1437" spans="1:8" x14ac:dyDescent="0.3">
      <c r="A1437" s="2">
        <v>45932</v>
      </c>
      <c r="B1437" t="s">
        <v>64</v>
      </c>
      <c r="C1437">
        <v>39</v>
      </c>
      <c r="D1437">
        <v>54</v>
      </c>
      <c r="E1437">
        <v>20</v>
      </c>
      <c r="F1437">
        <v>666.92</v>
      </c>
      <c r="G1437">
        <v>12</v>
      </c>
      <c r="H1437" s="1">
        <f xml:space="preserve"> IF(Historical_Sales[[#This Row],[Sessions - Total]]=0,0,Historical_Sales[[#This Row],[Units Ordered]]/Historical_Sales[[#This Row],[Sessions - Total]])</f>
        <v>0.51282051282051277</v>
      </c>
    </row>
    <row r="1438" spans="1:8" x14ac:dyDescent="0.3">
      <c r="A1438" s="2">
        <v>45932</v>
      </c>
      <c r="B1438" t="s">
        <v>66</v>
      </c>
      <c r="C1438">
        <v>22</v>
      </c>
      <c r="D1438">
        <v>26</v>
      </c>
      <c r="E1438">
        <v>7</v>
      </c>
      <c r="F1438">
        <v>220.96</v>
      </c>
      <c r="G1438">
        <v>5</v>
      </c>
      <c r="H1438" s="1">
        <f xml:space="preserve"> IF(Historical_Sales[[#This Row],[Sessions - Total]]=0,0,Historical_Sales[[#This Row],[Units Ordered]]/Historical_Sales[[#This Row],[Sessions - Total]])</f>
        <v>0.31818181818181818</v>
      </c>
    </row>
    <row r="1439" spans="1:8" x14ac:dyDescent="0.3">
      <c r="A1439" s="2">
        <v>45932</v>
      </c>
      <c r="B1439" t="s">
        <v>68</v>
      </c>
      <c r="C1439">
        <v>60</v>
      </c>
      <c r="D1439">
        <v>77</v>
      </c>
      <c r="E1439">
        <v>32</v>
      </c>
      <c r="F1439">
        <v>884.61</v>
      </c>
      <c r="G1439">
        <v>20</v>
      </c>
      <c r="H1439" s="1">
        <f xml:space="preserve"> IF(Historical_Sales[[#This Row],[Sessions - Total]]=0,0,Historical_Sales[[#This Row],[Units Ordered]]/Historical_Sales[[#This Row],[Sessions - Total]])</f>
        <v>0.53333333333333333</v>
      </c>
    </row>
    <row r="1440" spans="1:8" x14ac:dyDescent="0.3">
      <c r="A1440" s="2">
        <v>45932</v>
      </c>
      <c r="B1440" t="s">
        <v>70</v>
      </c>
      <c r="C1440">
        <v>43</v>
      </c>
      <c r="D1440">
        <v>52</v>
      </c>
      <c r="E1440">
        <v>9</v>
      </c>
      <c r="F1440">
        <v>220.03</v>
      </c>
      <c r="G1440">
        <v>7</v>
      </c>
      <c r="H1440" s="1">
        <f xml:space="preserve"> IF(Historical_Sales[[#This Row],[Sessions - Total]]=0,0,Historical_Sales[[#This Row],[Units Ordered]]/Historical_Sales[[#This Row],[Sessions - Total]])</f>
        <v>0.20930232558139536</v>
      </c>
    </row>
    <row r="1441" spans="1:8" x14ac:dyDescent="0.3">
      <c r="A1441" s="2">
        <v>45932</v>
      </c>
      <c r="B1441" t="s">
        <v>72</v>
      </c>
      <c r="C1441">
        <v>24</v>
      </c>
      <c r="D1441">
        <v>32</v>
      </c>
      <c r="E1441">
        <v>11</v>
      </c>
      <c r="F1441">
        <v>408.05</v>
      </c>
      <c r="G1441">
        <v>8</v>
      </c>
      <c r="H1441" s="1">
        <f xml:space="preserve"> IF(Historical_Sales[[#This Row],[Sessions - Total]]=0,0,Historical_Sales[[#This Row],[Units Ordered]]/Historical_Sales[[#This Row],[Sessions - Total]])</f>
        <v>0.45833333333333331</v>
      </c>
    </row>
    <row r="1442" spans="1:8" x14ac:dyDescent="0.3">
      <c r="A1442" s="2">
        <v>45932</v>
      </c>
      <c r="B1442" t="s">
        <v>74</v>
      </c>
      <c r="C1442">
        <v>17</v>
      </c>
      <c r="D1442">
        <v>17</v>
      </c>
      <c r="E1442">
        <v>2</v>
      </c>
      <c r="F1442">
        <v>55.86</v>
      </c>
      <c r="G1442">
        <v>2</v>
      </c>
      <c r="H1442" s="1">
        <f xml:space="preserve"> IF(Historical_Sales[[#This Row],[Sessions - Total]]=0,0,Historical_Sales[[#This Row],[Units Ordered]]/Historical_Sales[[#This Row],[Sessions - Total]])</f>
        <v>0.11764705882352941</v>
      </c>
    </row>
    <row r="1443" spans="1:8" x14ac:dyDescent="0.3">
      <c r="A1443" s="2">
        <v>45932</v>
      </c>
      <c r="B1443" t="s">
        <v>76</v>
      </c>
      <c r="C1443">
        <v>13</v>
      </c>
      <c r="D1443">
        <v>18</v>
      </c>
      <c r="E1443">
        <v>16</v>
      </c>
      <c r="F1443">
        <v>482.98</v>
      </c>
      <c r="G1443">
        <v>7</v>
      </c>
      <c r="H1443" s="1">
        <f xml:space="preserve"> IF(Historical_Sales[[#This Row],[Sessions - Total]]=0,0,Historical_Sales[[#This Row],[Units Ordered]]/Historical_Sales[[#This Row],[Sessions - Total]])</f>
        <v>1.2307692307692308</v>
      </c>
    </row>
    <row r="1444" spans="1:8" x14ac:dyDescent="0.3">
      <c r="A1444" s="2">
        <v>45932</v>
      </c>
      <c r="B1444" t="s">
        <v>78</v>
      </c>
      <c r="C1444">
        <v>19</v>
      </c>
      <c r="D1444">
        <v>23</v>
      </c>
      <c r="E1444">
        <v>6</v>
      </c>
      <c r="F1444">
        <v>169.15</v>
      </c>
      <c r="G1444">
        <v>3</v>
      </c>
      <c r="H1444" s="1">
        <f xml:space="preserve"> IF(Historical_Sales[[#This Row],[Sessions - Total]]=0,0,Historical_Sales[[#This Row],[Units Ordered]]/Historical_Sales[[#This Row],[Sessions - Total]])</f>
        <v>0.31578947368421051</v>
      </c>
    </row>
    <row r="1445" spans="1:8" x14ac:dyDescent="0.3">
      <c r="A1445" s="2">
        <v>45932</v>
      </c>
      <c r="B1445" t="s">
        <v>80</v>
      </c>
      <c r="C1445">
        <v>11</v>
      </c>
      <c r="D1445">
        <v>13</v>
      </c>
      <c r="E1445">
        <v>3</v>
      </c>
      <c r="F1445">
        <v>93.07</v>
      </c>
      <c r="G1445">
        <v>3</v>
      </c>
      <c r="H1445" s="1">
        <f xml:space="preserve"> IF(Historical_Sales[[#This Row],[Sessions - Total]]=0,0,Historical_Sales[[#This Row],[Units Ordered]]/Historical_Sales[[#This Row],[Sessions - Total]])</f>
        <v>0.27272727272727271</v>
      </c>
    </row>
    <row r="1446" spans="1:8" x14ac:dyDescent="0.3">
      <c r="A1446" s="2">
        <v>45932</v>
      </c>
      <c r="B1446" t="s">
        <v>82</v>
      </c>
      <c r="C1446">
        <v>12</v>
      </c>
      <c r="D1446">
        <v>17</v>
      </c>
      <c r="E1446">
        <v>4</v>
      </c>
      <c r="F1446">
        <v>131.88</v>
      </c>
      <c r="G1446">
        <v>4</v>
      </c>
      <c r="H1446" s="1">
        <f xml:space="preserve"> IF(Historical_Sales[[#This Row],[Sessions - Total]]=0,0,Historical_Sales[[#This Row],[Units Ordered]]/Historical_Sales[[#This Row],[Sessions - Total]])</f>
        <v>0.33333333333333331</v>
      </c>
    </row>
    <row r="1447" spans="1:8" x14ac:dyDescent="0.3">
      <c r="A1447" s="2">
        <v>45932</v>
      </c>
      <c r="B1447" t="s">
        <v>84</v>
      </c>
      <c r="C1447">
        <v>93</v>
      </c>
      <c r="D1447">
        <v>124</v>
      </c>
      <c r="E1447">
        <v>27</v>
      </c>
      <c r="F1447">
        <v>898.62</v>
      </c>
      <c r="G1447">
        <v>25</v>
      </c>
      <c r="H1447" s="1">
        <f xml:space="preserve"> IF(Historical_Sales[[#This Row],[Sessions - Total]]=0,0,Historical_Sales[[#This Row],[Units Ordered]]/Historical_Sales[[#This Row],[Sessions - Total]])</f>
        <v>0.29032258064516131</v>
      </c>
    </row>
    <row r="1448" spans="1:8" x14ac:dyDescent="0.3">
      <c r="A1448" s="2">
        <v>45932</v>
      </c>
      <c r="B1448" t="s">
        <v>86</v>
      </c>
      <c r="C1448">
        <v>5</v>
      </c>
      <c r="D1448">
        <v>7</v>
      </c>
      <c r="E1448">
        <v>2</v>
      </c>
      <c r="F1448">
        <v>70.239999999999995</v>
      </c>
      <c r="G1448">
        <v>2</v>
      </c>
      <c r="H1448" s="1">
        <f xml:space="preserve"> IF(Historical_Sales[[#This Row],[Sessions - Total]]=0,0,Historical_Sales[[#This Row],[Units Ordered]]/Historical_Sales[[#This Row],[Sessions - Total]])</f>
        <v>0.4</v>
      </c>
    </row>
    <row r="1449" spans="1:8" x14ac:dyDescent="0.3">
      <c r="A1449" s="2">
        <v>45932</v>
      </c>
      <c r="B1449" t="s">
        <v>88</v>
      </c>
      <c r="C1449">
        <v>93</v>
      </c>
      <c r="D1449">
        <v>138</v>
      </c>
      <c r="E1449">
        <v>32</v>
      </c>
      <c r="F1449">
        <v>1008.63</v>
      </c>
      <c r="G1449">
        <v>10</v>
      </c>
      <c r="H1449" s="1">
        <f xml:space="preserve"> IF(Historical_Sales[[#This Row],[Sessions - Total]]=0,0,Historical_Sales[[#This Row],[Units Ordered]]/Historical_Sales[[#This Row],[Sessions - Total]])</f>
        <v>0.34408602150537637</v>
      </c>
    </row>
    <row r="1450" spans="1:8" x14ac:dyDescent="0.3">
      <c r="A1450" s="2">
        <v>45932</v>
      </c>
      <c r="B1450" t="s">
        <v>90</v>
      </c>
      <c r="C1450">
        <v>12</v>
      </c>
      <c r="D1450">
        <v>22</v>
      </c>
      <c r="E1450">
        <v>2</v>
      </c>
      <c r="F1450">
        <v>61.62</v>
      </c>
      <c r="G1450">
        <v>2</v>
      </c>
      <c r="H1450" s="1">
        <f xml:space="preserve"> IF(Historical_Sales[[#This Row],[Sessions - Total]]=0,0,Historical_Sales[[#This Row],[Units Ordered]]/Historical_Sales[[#This Row],[Sessions - Total]])</f>
        <v>0.16666666666666666</v>
      </c>
    </row>
    <row r="1451" spans="1:8" x14ac:dyDescent="0.3">
      <c r="A1451" s="2">
        <v>45932</v>
      </c>
      <c r="B1451" t="s">
        <v>90</v>
      </c>
      <c r="C1451">
        <v>0</v>
      </c>
      <c r="D1451">
        <v>0</v>
      </c>
      <c r="E1451">
        <v>1</v>
      </c>
      <c r="F1451">
        <v>38.340000000000003</v>
      </c>
      <c r="G1451">
        <v>1</v>
      </c>
      <c r="H1451" s="1">
        <f xml:space="preserve"> IF(Historical_Sales[[#This Row],[Sessions - Total]]=0,0,Historical_Sales[[#This Row],[Units Ordered]]/Historical_Sales[[#This Row],[Sessions - Total]])</f>
        <v>0</v>
      </c>
    </row>
    <row r="1452" spans="1:8" x14ac:dyDescent="0.3">
      <c r="A1452" s="2">
        <v>45932</v>
      </c>
      <c r="B1452" t="s">
        <v>92</v>
      </c>
      <c r="C1452">
        <v>22</v>
      </c>
      <c r="D1452">
        <v>28</v>
      </c>
      <c r="E1452">
        <v>8</v>
      </c>
      <c r="F1452">
        <v>205.79</v>
      </c>
      <c r="G1452">
        <v>4</v>
      </c>
      <c r="H1452" s="1">
        <f xml:space="preserve"> IF(Historical_Sales[[#This Row],[Sessions - Total]]=0,0,Historical_Sales[[#This Row],[Units Ordered]]/Historical_Sales[[#This Row],[Sessions - Total]])</f>
        <v>0.36363636363636365</v>
      </c>
    </row>
    <row r="1453" spans="1:8" x14ac:dyDescent="0.3">
      <c r="A1453" s="2">
        <v>45932</v>
      </c>
      <c r="B1453" t="s">
        <v>94</v>
      </c>
      <c r="C1453">
        <v>30</v>
      </c>
      <c r="D1453">
        <v>36</v>
      </c>
      <c r="E1453">
        <v>28</v>
      </c>
      <c r="F1453">
        <v>2079.62</v>
      </c>
      <c r="G1453">
        <v>12</v>
      </c>
      <c r="H1453" s="1">
        <f xml:space="preserve"> IF(Historical_Sales[[#This Row],[Sessions - Total]]=0,0,Historical_Sales[[#This Row],[Units Ordered]]/Historical_Sales[[#This Row],[Sessions - Total]])</f>
        <v>0.93333333333333335</v>
      </c>
    </row>
    <row r="1454" spans="1:8" x14ac:dyDescent="0.3">
      <c r="A1454" s="2">
        <v>45932</v>
      </c>
      <c r="B1454" t="s">
        <v>96</v>
      </c>
      <c r="C1454">
        <v>34</v>
      </c>
      <c r="D1454">
        <v>39</v>
      </c>
      <c r="E1454">
        <v>29</v>
      </c>
      <c r="F1454">
        <v>2088.48</v>
      </c>
      <c r="G1454">
        <v>9</v>
      </c>
      <c r="H1454" s="1">
        <f xml:space="preserve"> IF(Historical_Sales[[#This Row],[Sessions - Total]]=0,0,Historical_Sales[[#This Row],[Units Ordered]]/Historical_Sales[[#This Row],[Sessions - Total]])</f>
        <v>0.8529411764705882</v>
      </c>
    </row>
    <row r="1455" spans="1:8" x14ac:dyDescent="0.3">
      <c r="A1455" s="2">
        <v>45932</v>
      </c>
      <c r="B1455" t="s">
        <v>100</v>
      </c>
      <c r="C1455">
        <v>9</v>
      </c>
      <c r="D1455">
        <v>11</v>
      </c>
      <c r="E1455">
        <v>2</v>
      </c>
      <c r="F1455">
        <v>21.9</v>
      </c>
      <c r="G1455">
        <v>2</v>
      </c>
      <c r="H1455" s="1">
        <f xml:space="preserve"> IF(Historical_Sales[[#This Row],[Sessions - Total]]=0,0,Historical_Sales[[#This Row],[Units Ordered]]/Historical_Sales[[#This Row],[Sessions - Total]])</f>
        <v>0.22222222222222221</v>
      </c>
    </row>
    <row r="1456" spans="1:8" x14ac:dyDescent="0.3">
      <c r="A1456" s="2">
        <v>45932</v>
      </c>
      <c r="B1456" t="s">
        <v>102</v>
      </c>
      <c r="C1456">
        <v>17</v>
      </c>
      <c r="D1456">
        <v>21</v>
      </c>
      <c r="E1456">
        <v>1</v>
      </c>
      <c r="F1456">
        <v>32.67</v>
      </c>
      <c r="G1456">
        <v>1</v>
      </c>
      <c r="H1456" s="1">
        <f xml:space="preserve"> IF(Historical_Sales[[#This Row],[Sessions - Total]]=0,0,Historical_Sales[[#This Row],[Units Ordered]]/Historical_Sales[[#This Row],[Sessions - Total]])</f>
        <v>5.8823529411764705E-2</v>
      </c>
    </row>
    <row r="1457" spans="1:8" x14ac:dyDescent="0.3">
      <c r="A1457" s="2">
        <v>45932</v>
      </c>
      <c r="B1457" t="s">
        <v>104</v>
      </c>
      <c r="C1457">
        <v>11</v>
      </c>
      <c r="D1457">
        <v>13</v>
      </c>
      <c r="E1457">
        <v>4</v>
      </c>
      <c r="F1457">
        <v>120.21</v>
      </c>
      <c r="G1457">
        <v>2</v>
      </c>
      <c r="H1457" s="1">
        <f xml:space="preserve"> IF(Historical_Sales[[#This Row],[Sessions - Total]]=0,0,Historical_Sales[[#This Row],[Units Ordered]]/Historical_Sales[[#This Row],[Sessions - Total]])</f>
        <v>0.36363636363636365</v>
      </c>
    </row>
    <row r="1458" spans="1:8" x14ac:dyDescent="0.3">
      <c r="A1458" s="2">
        <v>45932</v>
      </c>
      <c r="B1458" t="s">
        <v>106</v>
      </c>
      <c r="C1458">
        <v>6</v>
      </c>
      <c r="D1458">
        <v>6</v>
      </c>
      <c r="E1458">
        <v>2</v>
      </c>
      <c r="F1458">
        <v>142.21</v>
      </c>
      <c r="G1458">
        <v>2</v>
      </c>
      <c r="H1458" s="1">
        <f xml:space="preserve"> IF(Historical_Sales[[#This Row],[Sessions - Total]]=0,0,Historical_Sales[[#This Row],[Units Ordered]]/Historical_Sales[[#This Row],[Sessions - Total]])</f>
        <v>0.33333333333333331</v>
      </c>
    </row>
    <row r="1459" spans="1:8" x14ac:dyDescent="0.3">
      <c r="A1459" s="2">
        <v>45932</v>
      </c>
      <c r="B1459" t="s">
        <v>108</v>
      </c>
      <c r="C1459">
        <v>21</v>
      </c>
      <c r="D1459">
        <v>29</v>
      </c>
      <c r="E1459">
        <v>2</v>
      </c>
      <c r="F1459">
        <v>204.85</v>
      </c>
      <c r="G1459">
        <v>1</v>
      </c>
      <c r="H1459" s="1">
        <f xml:space="preserve"> IF(Historical_Sales[[#This Row],[Sessions - Total]]=0,0,Historical_Sales[[#This Row],[Units Ordered]]/Historical_Sales[[#This Row],[Sessions - Total]])</f>
        <v>9.5238095238095233E-2</v>
      </c>
    </row>
    <row r="1460" spans="1:8" x14ac:dyDescent="0.3">
      <c r="A1460" s="2">
        <v>45932</v>
      </c>
      <c r="B1460" t="s">
        <v>110</v>
      </c>
      <c r="C1460">
        <v>24</v>
      </c>
      <c r="D1460">
        <v>27</v>
      </c>
      <c r="E1460">
        <v>7</v>
      </c>
      <c r="F1460">
        <v>228.77</v>
      </c>
      <c r="G1460">
        <v>3</v>
      </c>
      <c r="H1460" s="1">
        <f xml:space="preserve"> IF(Historical_Sales[[#This Row],[Sessions - Total]]=0,0,Historical_Sales[[#This Row],[Units Ordered]]/Historical_Sales[[#This Row],[Sessions - Total]])</f>
        <v>0.29166666666666669</v>
      </c>
    </row>
    <row r="1461" spans="1:8" x14ac:dyDescent="0.3">
      <c r="A1461" s="2">
        <v>45932</v>
      </c>
      <c r="B1461" t="s">
        <v>112</v>
      </c>
      <c r="C1461">
        <v>18</v>
      </c>
      <c r="D1461">
        <v>25</v>
      </c>
      <c r="E1461">
        <v>2</v>
      </c>
      <c r="F1461">
        <v>62.64</v>
      </c>
      <c r="G1461">
        <v>1</v>
      </c>
      <c r="H1461" s="1">
        <f xml:space="preserve"> IF(Historical_Sales[[#This Row],[Sessions - Total]]=0,0,Historical_Sales[[#This Row],[Units Ordered]]/Historical_Sales[[#This Row],[Sessions - Total]])</f>
        <v>0.1111111111111111</v>
      </c>
    </row>
    <row r="1462" spans="1:8" x14ac:dyDescent="0.3">
      <c r="A1462" s="2">
        <v>45933</v>
      </c>
      <c r="B1462" t="s">
        <v>11</v>
      </c>
      <c r="C1462">
        <v>20</v>
      </c>
      <c r="D1462">
        <v>29</v>
      </c>
      <c r="E1462">
        <v>3</v>
      </c>
      <c r="F1462">
        <v>144.34</v>
      </c>
      <c r="G1462">
        <v>3</v>
      </c>
      <c r="H1462" s="1">
        <f xml:space="preserve"> IF(Historical_Sales[[#This Row],[Sessions - Total]]=0,0,Historical_Sales[[#This Row],[Units Ordered]]/Historical_Sales[[#This Row],[Sessions - Total]])</f>
        <v>0.15</v>
      </c>
    </row>
    <row r="1463" spans="1:8" x14ac:dyDescent="0.3">
      <c r="A1463" s="2">
        <v>45933</v>
      </c>
      <c r="B1463" t="s">
        <v>15</v>
      </c>
      <c r="C1463">
        <v>21</v>
      </c>
      <c r="D1463">
        <v>29</v>
      </c>
      <c r="E1463">
        <v>4</v>
      </c>
      <c r="F1463">
        <v>162.07</v>
      </c>
      <c r="G1463">
        <v>3</v>
      </c>
      <c r="H1463" s="1">
        <f xml:space="preserve"> IF(Historical_Sales[[#This Row],[Sessions - Total]]=0,0,Historical_Sales[[#This Row],[Units Ordered]]/Historical_Sales[[#This Row],[Sessions - Total]])</f>
        <v>0.19047619047619047</v>
      </c>
    </row>
    <row r="1464" spans="1:8" x14ac:dyDescent="0.3">
      <c r="A1464" s="2">
        <v>45933</v>
      </c>
      <c r="B1464" t="s">
        <v>19</v>
      </c>
      <c r="C1464">
        <v>6</v>
      </c>
      <c r="D1464">
        <v>8</v>
      </c>
      <c r="E1464">
        <v>5</v>
      </c>
      <c r="F1464">
        <v>146.33000000000001</v>
      </c>
      <c r="G1464">
        <v>1</v>
      </c>
      <c r="H1464" s="1">
        <f xml:space="preserve"> IF(Historical_Sales[[#This Row],[Sessions - Total]]=0,0,Historical_Sales[[#This Row],[Units Ordered]]/Historical_Sales[[#This Row],[Sessions - Total]])</f>
        <v>0.83333333333333337</v>
      </c>
    </row>
    <row r="1465" spans="1:8" x14ac:dyDescent="0.3">
      <c r="A1465" s="2">
        <v>45933</v>
      </c>
      <c r="B1465" t="s">
        <v>30</v>
      </c>
      <c r="C1465">
        <v>5</v>
      </c>
      <c r="D1465">
        <v>6</v>
      </c>
      <c r="E1465">
        <v>1</v>
      </c>
      <c r="F1465">
        <v>16.63</v>
      </c>
      <c r="G1465">
        <v>1</v>
      </c>
      <c r="H1465" s="1">
        <f xml:space="preserve"> IF(Historical_Sales[[#This Row],[Sessions - Total]]=0,0,Historical_Sales[[#This Row],[Units Ordered]]/Historical_Sales[[#This Row],[Sessions - Total]])</f>
        <v>0.2</v>
      </c>
    </row>
    <row r="1466" spans="1:8" x14ac:dyDescent="0.3">
      <c r="A1466" s="2">
        <v>45933</v>
      </c>
      <c r="B1466" t="s">
        <v>32</v>
      </c>
      <c r="C1466">
        <v>7</v>
      </c>
      <c r="D1466">
        <v>12</v>
      </c>
      <c r="E1466">
        <v>1</v>
      </c>
      <c r="F1466">
        <v>24.37</v>
      </c>
      <c r="G1466">
        <v>1</v>
      </c>
      <c r="H1466" s="1">
        <f xml:space="preserve"> IF(Historical_Sales[[#This Row],[Sessions - Total]]=0,0,Historical_Sales[[#This Row],[Units Ordered]]/Historical_Sales[[#This Row],[Sessions - Total]])</f>
        <v>0.14285714285714285</v>
      </c>
    </row>
    <row r="1467" spans="1:8" x14ac:dyDescent="0.3">
      <c r="A1467" s="2">
        <v>45933</v>
      </c>
      <c r="B1467" t="s">
        <v>34</v>
      </c>
      <c r="C1467">
        <v>25</v>
      </c>
      <c r="D1467">
        <v>38</v>
      </c>
      <c r="E1467">
        <v>6</v>
      </c>
      <c r="F1467">
        <v>104.55</v>
      </c>
      <c r="G1467">
        <v>6</v>
      </c>
      <c r="H1467" s="1">
        <f xml:space="preserve"> IF(Historical_Sales[[#This Row],[Sessions - Total]]=0,0,Historical_Sales[[#This Row],[Units Ordered]]/Historical_Sales[[#This Row],[Sessions - Total]])</f>
        <v>0.24</v>
      </c>
    </row>
    <row r="1468" spans="1:8" x14ac:dyDescent="0.3">
      <c r="A1468" s="2">
        <v>45933</v>
      </c>
      <c r="B1468" t="s">
        <v>36</v>
      </c>
      <c r="C1468">
        <v>19</v>
      </c>
      <c r="D1468">
        <v>26</v>
      </c>
      <c r="E1468">
        <v>2</v>
      </c>
      <c r="F1468">
        <v>51.56</v>
      </c>
      <c r="G1468">
        <v>2</v>
      </c>
      <c r="H1468" s="1">
        <f xml:space="preserve"> IF(Historical_Sales[[#This Row],[Sessions - Total]]=0,0,Historical_Sales[[#This Row],[Units Ordered]]/Historical_Sales[[#This Row],[Sessions - Total]])</f>
        <v>0.10526315789473684</v>
      </c>
    </row>
    <row r="1469" spans="1:8" x14ac:dyDescent="0.3">
      <c r="A1469" s="2">
        <v>45933</v>
      </c>
      <c r="B1469" t="s">
        <v>38</v>
      </c>
      <c r="C1469">
        <v>35</v>
      </c>
      <c r="D1469">
        <v>46</v>
      </c>
      <c r="E1469">
        <v>3</v>
      </c>
      <c r="F1469">
        <v>76.91</v>
      </c>
      <c r="G1469">
        <v>3</v>
      </c>
      <c r="H1469" s="1">
        <f xml:space="preserve"> IF(Historical_Sales[[#This Row],[Sessions - Total]]=0,0,Historical_Sales[[#This Row],[Units Ordered]]/Historical_Sales[[#This Row],[Sessions - Total]])</f>
        <v>8.5714285714285715E-2</v>
      </c>
    </row>
    <row r="1470" spans="1:8" x14ac:dyDescent="0.3">
      <c r="A1470" s="2">
        <v>45933</v>
      </c>
      <c r="B1470" t="s">
        <v>40</v>
      </c>
      <c r="C1470">
        <v>20</v>
      </c>
      <c r="D1470">
        <v>34</v>
      </c>
      <c r="E1470">
        <v>26</v>
      </c>
      <c r="F1470">
        <v>797.12</v>
      </c>
      <c r="G1470">
        <v>7</v>
      </c>
      <c r="H1470" s="1">
        <f xml:space="preserve"> IF(Historical_Sales[[#This Row],[Sessions - Total]]=0,0,Historical_Sales[[#This Row],[Units Ordered]]/Historical_Sales[[#This Row],[Sessions - Total]])</f>
        <v>1.3</v>
      </c>
    </row>
    <row r="1471" spans="1:8" x14ac:dyDescent="0.3">
      <c r="A1471" s="2">
        <v>45933</v>
      </c>
      <c r="B1471" t="s">
        <v>42</v>
      </c>
      <c r="C1471">
        <v>81</v>
      </c>
      <c r="D1471">
        <v>119</v>
      </c>
      <c r="E1471">
        <v>19</v>
      </c>
      <c r="F1471">
        <v>478.51</v>
      </c>
      <c r="G1471">
        <v>17</v>
      </c>
      <c r="H1471" s="1">
        <f xml:space="preserve"> IF(Historical_Sales[[#This Row],[Sessions - Total]]=0,0,Historical_Sales[[#This Row],[Units Ordered]]/Historical_Sales[[#This Row],[Sessions - Total]])</f>
        <v>0.23456790123456789</v>
      </c>
    </row>
    <row r="1472" spans="1:8" x14ac:dyDescent="0.3">
      <c r="A1472" s="2">
        <v>45933</v>
      </c>
      <c r="B1472" t="s">
        <v>44</v>
      </c>
      <c r="C1472">
        <v>29</v>
      </c>
      <c r="D1472">
        <v>37</v>
      </c>
      <c r="E1472">
        <v>4</v>
      </c>
      <c r="F1472">
        <v>95.65</v>
      </c>
      <c r="G1472">
        <v>4</v>
      </c>
      <c r="H1472" s="1">
        <f xml:space="preserve"> IF(Historical_Sales[[#This Row],[Sessions - Total]]=0,0,Historical_Sales[[#This Row],[Units Ordered]]/Historical_Sales[[#This Row],[Sessions - Total]])</f>
        <v>0.13793103448275862</v>
      </c>
    </row>
    <row r="1473" spans="1:8" x14ac:dyDescent="0.3">
      <c r="A1473" s="2">
        <v>45933</v>
      </c>
      <c r="B1473" t="s">
        <v>46</v>
      </c>
      <c r="C1473">
        <v>29</v>
      </c>
      <c r="D1473">
        <v>37</v>
      </c>
      <c r="E1473">
        <v>11</v>
      </c>
      <c r="F1473">
        <v>331.12</v>
      </c>
      <c r="G1473">
        <v>7</v>
      </c>
      <c r="H1473" s="1">
        <f xml:space="preserve"> IF(Historical_Sales[[#This Row],[Sessions - Total]]=0,0,Historical_Sales[[#This Row],[Units Ordered]]/Historical_Sales[[#This Row],[Sessions - Total]])</f>
        <v>0.37931034482758619</v>
      </c>
    </row>
    <row r="1474" spans="1:8" x14ac:dyDescent="0.3">
      <c r="A1474" s="2">
        <v>45933</v>
      </c>
      <c r="B1474" t="s">
        <v>48</v>
      </c>
      <c r="C1474">
        <v>30</v>
      </c>
      <c r="D1474">
        <v>38</v>
      </c>
      <c r="E1474">
        <v>4</v>
      </c>
      <c r="F1474">
        <v>106.01</v>
      </c>
      <c r="G1474">
        <v>3</v>
      </c>
      <c r="H1474" s="1">
        <f xml:space="preserve"> IF(Historical_Sales[[#This Row],[Sessions - Total]]=0,0,Historical_Sales[[#This Row],[Units Ordered]]/Historical_Sales[[#This Row],[Sessions - Total]])</f>
        <v>0.13333333333333333</v>
      </c>
    </row>
    <row r="1475" spans="1:8" x14ac:dyDescent="0.3">
      <c r="A1475" s="2">
        <v>45933</v>
      </c>
      <c r="B1475" t="s">
        <v>50</v>
      </c>
      <c r="C1475">
        <v>97</v>
      </c>
      <c r="D1475">
        <v>146</v>
      </c>
      <c r="E1475">
        <v>13</v>
      </c>
      <c r="F1475">
        <v>562.78</v>
      </c>
      <c r="G1475">
        <v>13</v>
      </c>
      <c r="H1475" s="1">
        <f xml:space="preserve"> IF(Historical_Sales[[#This Row],[Sessions - Total]]=0,0,Historical_Sales[[#This Row],[Units Ordered]]/Historical_Sales[[#This Row],[Sessions - Total]])</f>
        <v>0.13402061855670103</v>
      </c>
    </row>
    <row r="1476" spans="1:8" x14ac:dyDescent="0.3">
      <c r="A1476" s="2">
        <v>45933</v>
      </c>
      <c r="B1476" t="s">
        <v>50</v>
      </c>
      <c r="C1476">
        <v>7</v>
      </c>
      <c r="D1476">
        <v>16</v>
      </c>
      <c r="E1476">
        <v>2</v>
      </c>
      <c r="F1476">
        <v>81.67</v>
      </c>
      <c r="G1476">
        <v>2</v>
      </c>
      <c r="H1476" s="1">
        <f xml:space="preserve"> IF(Historical_Sales[[#This Row],[Sessions - Total]]=0,0,Historical_Sales[[#This Row],[Units Ordered]]/Historical_Sales[[#This Row],[Sessions - Total]])</f>
        <v>0.2857142857142857</v>
      </c>
    </row>
    <row r="1477" spans="1:8" x14ac:dyDescent="0.3">
      <c r="A1477" s="2">
        <v>45933</v>
      </c>
      <c r="B1477" t="s">
        <v>52</v>
      </c>
      <c r="C1477">
        <v>99</v>
      </c>
      <c r="D1477">
        <v>138</v>
      </c>
      <c r="E1477">
        <v>24</v>
      </c>
      <c r="F1477">
        <v>322.47000000000003</v>
      </c>
      <c r="G1477">
        <v>19</v>
      </c>
      <c r="H1477" s="1">
        <f xml:space="preserve"> IF(Historical_Sales[[#This Row],[Sessions - Total]]=0,0,Historical_Sales[[#This Row],[Units Ordered]]/Historical_Sales[[#This Row],[Sessions - Total]])</f>
        <v>0.24242424242424243</v>
      </c>
    </row>
    <row r="1478" spans="1:8" x14ac:dyDescent="0.3">
      <c r="A1478" s="2">
        <v>45933</v>
      </c>
      <c r="B1478" t="s">
        <v>52</v>
      </c>
      <c r="C1478">
        <v>7</v>
      </c>
      <c r="D1478">
        <v>7</v>
      </c>
      <c r="E1478">
        <v>1</v>
      </c>
      <c r="F1478">
        <v>19.05</v>
      </c>
      <c r="G1478">
        <v>1</v>
      </c>
      <c r="H1478" s="1">
        <f xml:space="preserve"> IF(Historical_Sales[[#This Row],[Sessions - Total]]=0,0,Historical_Sales[[#This Row],[Units Ordered]]/Historical_Sales[[#This Row],[Sessions - Total]])</f>
        <v>0.14285714285714285</v>
      </c>
    </row>
    <row r="1479" spans="1:8" x14ac:dyDescent="0.3">
      <c r="A1479" s="2">
        <v>45933</v>
      </c>
      <c r="B1479" t="s">
        <v>54</v>
      </c>
      <c r="C1479">
        <v>49</v>
      </c>
      <c r="D1479">
        <v>61</v>
      </c>
      <c r="E1479">
        <v>6</v>
      </c>
      <c r="F1479">
        <v>135.9</v>
      </c>
      <c r="G1479">
        <v>5</v>
      </c>
      <c r="H1479" s="1">
        <f xml:space="preserve"> IF(Historical_Sales[[#This Row],[Sessions - Total]]=0,0,Historical_Sales[[#This Row],[Units Ordered]]/Historical_Sales[[#This Row],[Sessions - Total]])</f>
        <v>0.12244897959183673</v>
      </c>
    </row>
    <row r="1480" spans="1:8" x14ac:dyDescent="0.3">
      <c r="A1480" s="2">
        <v>45933</v>
      </c>
      <c r="B1480" t="s">
        <v>58</v>
      </c>
      <c r="C1480">
        <v>18</v>
      </c>
      <c r="D1480">
        <v>20</v>
      </c>
      <c r="E1480">
        <v>4</v>
      </c>
      <c r="F1480">
        <v>44.39</v>
      </c>
      <c r="G1480">
        <v>4</v>
      </c>
      <c r="H1480" s="1">
        <f xml:space="preserve"> IF(Historical_Sales[[#This Row],[Sessions - Total]]=0,0,Historical_Sales[[#This Row],[Units Ordered]]/Historical_Sales[[#This Row],[Sessions - Total]])</f>
        <v>0.22222222222222221</v>
      </c>
    </row>
    <row r="1481" spans="1:8" x14ac:dyDescent="0.3">
      <c r="A1481" s="2">
        <v>45933</v>
      </c>
      <c r="B1481" t="s">
        <v>60</v>
      </c>
      <c r="C1481">
        <v>43</v>
      </c>
      <c r="D1481">
        <v>53</v>
      </c>
      <c r="E1481">
        <v>4</v>
      </c>
      <c r="F1481">
        <v>94.25</v>
      </c>
      <c r="G1481">
        <v>4</v>
      </c>
      <c r="H1481" s="1">
        <f xml:space="preserve"> IF(Historical_Sales[[#This Row],[Sessions - Total]]=0,0,Historical_Sales[[#This Row],[Units Ordered]]/Historical_Sales[[#This Row],[Sessions - Total]])</f>
        <v>9.3023255813953487E-2</v>
      </c>
    </row>
    <row r="1482" spans="1:8" x14ac:dyDescent="0.3">
      <c r="A1482" s="2">
        <v>45933</v>
      </c>
      <c r="B1482" t="s">
        <v>62</v>
      </c>
      <c r="C1482">
        <v>85</v>
      </c>
      <c r="D1482">
        <v>116</v>
      </c>
      <c r="E1482">
        <v>69</v>
      </c>
      <c r="F1482">
        <v>2392.06</v>
      </c>
      <c r="G1482">
        <v>44</v>
      </c>
      <c r="H1482" s="1">
        <f xml:space="preserve"> IF(Historical_Sales[[#This Row],[Sessions - Total]]=0,0,Historical_Sales[[#This Row],[Units Ordered]]/Historical_Sales[[#This Row],[Sessions - Total]])</f>
        <v>0.81176470588235294</v>
      </c>
    </row>
    <row r="1483" spans="1:8" x14ac:dyDescent="0.3">
      <c r="A1483" s="2">
        <v>45933</v>
      </c>
      <c r="B1483" t="s">
        <v>64</v>
      </c>
      <c r="C1483">
        <v>32</v>
      </c>
      <c r="D1483">
        <v>36</v>
      </c>
      <c r="E1483">
        <v>23</v>
      </c>
      <c r="F1483">
        <v>752.57</v>
      </c>
      <c r="G1483">
        <v>14</v>
      </c>
      <c r="H1483" s="1">
        <f xml:space="preserve"> IF(Historical_Sales[[#This Row],[Sessions - Total]]=0,0,Historical_Sales[[#This Row],[Units Ordered]]/Historical_Sales[[#This Row],[Sessions - Total]])</f>
        <v>0.71875</v>
      </c>
    </row>
    <row r="1484" spans="1:8" x14ac:dyDescent="0.3">
      <c r="A1484" s="2">
        <v>45933</v>
      </c>
      <c r="B1484" t="s">
        <v>66</v>
      </c>
      <c r="C1484">
        <v>24</v>
      </c>
      <c r="D1484">
        <v>32</v>
      </c>
      <c r="E1484">
        <v>10</v>
      </c>
      <c r="F1484">
        <v>302.10000000000002</v>
      </c>
      <c r="G1484">
        <v>5</v>
      </c>
      <c r="H1484" s="1">
        <f xml:space="preserve"> IF(Historical_Sales[[#This Row],[Sessions - Total]]=0,0,Historical_Sales[[#This Row],[Units Ordered]]/Historical_Sales[[#This Row],[Sessions - Total]])</f>
        <v>0.41666666666666669</v>
      </c>
    </row>
    <row r="1485" spans="1:8" x14ac:dyDescent="0.3">
      <c r="A1485" s="2">
        <v>45933</v>
      </c>
      <c r="B1485" t="s">
        <v>68</v>
      </c>
      <c r="C1485">
        <v>29</v>
      </c>
      <c r="D1485">
        <v>42</v>
      </c>
      <c r="E1485">
        <v>20</v>
      </c>
      <c r="F1485">
        <v>536.84</v>
      </c>
      <c r="G1485">
        <v>15</v>
      </c>
      <c r="H1485" s="1">
        <f xml:space="preserve"> IF(Historical_Sales[[#This Row],[Sessions - Total]]=0,0,Historical_Sales[[#This Row],[Units Ordered]]/Historical_Sales[[#This Row],[Sessions - Total]])</f>
        <v>0.68965517241379315</v>
      </c>
    </row>
    <row r="1486" spans="1:8" x14ac:dyDescent="0.3">
      <c r="A1486" s="2">
        <v>45933</v>
      </c>
      <c r="B1486" t="s">
        <v>70</v>
      </c>
      <c r="C1486">
        <v>40</v>
      </c>
      <c r="D1486">
        <v>44</v>
      </c>
      <c r="E1486">
        <v>9</v>
      </c>
      <c r="F1486">
        <v>222.71</v>
      </c>
      <c r="G1486">
        <v>8</v>
      </c>
      <c r="H1486" s="1">
        <f xml:space="preserve"> IF(Historical_Sales[[#This Row],[Sessions - Total]]=0,0,Historical_Sales[[#This Row],[Units Ordered]]/Historical_Sales[[#This Row],[Sessions - Total]])</f>
        <v>0.22500000000000001</v>
      </c>
    </row>
    <row r="1487" spans="1:8" x14ac:dyDescent="0.3">
      <c r="A1487" s="2">
        <v>45933</v>
      </c>
      <c r="B1487" t="s">
        <v>72</v>
      </c>
      <c r="C1487">
        <v>13</v>
      </c>
      <c r="D1487">
        <v>18</v>
      </c>
      <c r="E1487">
        <v>4</v>
      </c>
      <c r="F1487">
        <v>132.41</v>
      </c>
      <c r="G1487">
        <v>4</v>
      </c>
      <c r="H1487" s="1">
        <f xml:space="preserve"> IF(Historical_Sales[[#This Row],[Sessions - Total]]=0,0,Historical_Sales[[#This Row],[Units Ordered]]/Historical_Sales[[#This Row],[Sessions - Total]])</f>
        <v>0.30769230769230771</v>
      </c>
    </row>
    <row r="1488" spans="1:8" x14ac:dyDescent="0.3">
      <c r="A1488" s="2">
        <v>45933</v>
      </c>
      <c r="B1488" t="s">
        <v>74</v>
      </c>
      <c r="C1488">
        <v>18</v>
      </c>
      <c r="D1488">
        <v>27</v>
      </c>
      <c r="E1488">
        <v>3</v>
      </c>
      <c r="F1488">
        <v>105.19</v>
      </c>
      <c r="G1488">
        <v>2</v>
      </c>
      <c r="H1488" s="1">
        <f xml:space="preserve"> IF(Historical_Sales[[#This Row],[Sessions - Total]]=0,0,Historical_Sales[[#This Row],[Units Ordered]]/Historical_Sales[[#This Row],[Sessions - Total]])</f>
        <v>0.16666666666666666</v>
      </c>
    </row>
    <row r="1489" spans="1:8" x14ac:dyDescent="0.3">
      <c r="A1489" s="2">
        <v>45933</v>
      </c>
      <c r="B1489" t="s">
        <v>80</v>
      </c>
      <c r="C1489">
        <v>16</v>
      </c>
      <c r="D1489">
        <v>19</v>
      </c>
      <c r="E1489">
        <v>11</v>
      </c>
      <c r="F1489">
        <v>371.15</v>
      </c>
      <c r="G1489">
        <v>8</v>
      </c>
      <c r="H1489" s="1">
        <f xml:space="preserve"> IF(Historical_Sales[[#This Row],[Sessions - Total]]=0,0,Historical_Sales[[#This Row],[Units Ordered]]/Historical_Sales[[#This Row],[Sessions - Total]])</f>
        <v>0.6875</v>
      </c>
    </row>
    <row r="1490" spans="1:8" x14ac:dyDescent="0.3">
      <c r="A1490" s="2">
        <v>45933</v>
      </c>
      <c r="B1490" t="s">
        <v>82</v>
      </c>
      <c r="C1490">
        <v>5</v>
      </c>
      <c r="D1490">
        <v>11</v>
      </c>
      <c r="E1490">
        <v>4</v>
      </c>
      <c r="F1490">
        <v>126.68</v>
      </c>
      <c r="G1490">
        <v>3</v>
      </c>
      <c r="H1490" s="1">
        <f xml:space="preserve"> IF(Historical_Sales[[#This Row],[Sessions - Total]]=0,0,Historical_Sales[[#This Row],[Units Ordered]]/Historical_Sales[[#This Row],[Sessions - Total]])</f>
        <v>0.8</v>
      </c>
    </row>
    <row r="1491" spans="1:8" x14ac:dyDescent="0.3">
      <c r="A1491" s="2">
        <v>45933</v>
      </c>
      <c r="B1491" t="s">
        <v>84</v>
      </c>
      <c r="C1491">
        <v>69</v>
      </c>
      <c r="D1491">
        <v>94</v>
      </c>
      <c r="E1491">
        <v>17</v>
      </c>
      <c r="F1491">
        <v>582.46</v>
      </c>
      <c r="G1491">
        <v>17</v>
      </c>
      <c r="H1491" s="1">
        <f xml:space="preserve"> IF(Historical_Sales[[#This Row],[Sessions - Total]]=0,0,Historical_Sales[[#This Row],[Units Ordered]]/Historical_Sales[[#This Row],[Sessions - Total]])</f>
        <v>0.24637681159420291</v>
      </c>
    </row>
    <row r="1492" spans="1:8" x14ac:dyDescent="0.3">
      <c r="A1492" s="2">
        <v>45933</v>
      </c>
      <c r="B1492" t="s">
        <v>84</v>
      </c>
      <c r="C1492">
        <v>1</v>
      </c>
      <c r="D1492">
        <v>1</v>
      </c>
      <c r="E1492">
        <v>1</v>
      </c>
      <c r="F1492">
        <v>41.79</v>
      </c>
      <c r="G1492">
        <v>1</v>
      </c>
      <c r="H1492" s="1">
        <f xml:space="preserve"> IF(Historical_Sales[[#This Row],[Sessions - Total]]=0,0,Historical_Sales[[#This Row],[Units Ordered]]/Historical_Sales[[#This Row],[Sessions - Total]])</f>
        <v>1</v>
      </c>
    </row>
    <row r="1493" spans="1:8" x14ac:dyDescent="0.3">
      <c r="A1493" s="2">
        <v>45933</v>
      </c>
      <c r="B1493" t="s">
        <v>88</v>
      </c>
      <c r="C1493">
        <v>69</v>
      </c>
      <c r="D1493">
        <v>86</v>
      </c>
      <c r="E1493">
        <v>18</v>
      </c>
      <c r="F1493">
        <v>617.04999999999995</v>
      </c>
      <c r="G1493">
        <v>8</v>
      </c>
      <c r="H1493" s="1">
        <f xml:space="preserve"> IF(Historical_Sales[[#This Row],[Sessions - Total]]=0,0,Historical_Sales[[#This Row],[Units Ordered]]/Historical_Sales[[#This Row],[Sessions - Total]])</f>
        <v>0.2608695652173913</v>
      </c>
    </row>
    <row r="1494" spans="1:8" x14ac:dyDescent="0.3">
      <c r="A1494" s="2">
        <v>45933</v>
      </c>
      <c r="B1494" t="s">
        <v>90</v>
      </c>
      <c r="C1494">
        <v>7</v>
      </c>
      <c r="D1494">
        <v>8</v>
      </c>
      <c r="E1494">
        <v>3</v>
      </c>
      <c r="F1494">
        <v>86.66</v>
      </c>
      <c r="G1494">
        <v>3</v>
      </c>
      <c r="H1494" s="1">
        <f xml:space="preserve"> IF(Historical_Sales[[#This Row],[Sessions - Total]]=0,0,Historical_Sales[[#This Row],[Units Ordered]]/Historical_Sales[[#This Row],[Sessions - Total]])</f>
        <v>0.42857142857142855</v>
      </c>
    </row>
    <row r="1495" spans="1:8" x14ac:dyDescent="0.3">
      <c r="A1495" s="2">
        <v>45933</v>
      </c>
      <c r="B1495" t="s">
        <v>92</v>
      </c>
      <c r="C1495">
        <v>28</v>
      </c>
      <c r="D1495">
        <v>38</v>
      </c>
      <c r="E1495">
        <v>22</v>
      </c>
      <c r="F1495">
        <v>586.1</v>
      </c>
      <c r="G1495">
        <v>11</v>
      </c>
      <c r="H1495" s="1">
        <f xml:space="preserve"> IF(Historical_Sales[[#This Row],[Sessions - Total]]=0,0,Historical_Sales[[#This Row],[Units Ordered]]/Historical_Sales[[#This Row],[Sessions - Total]])</f>
        <v>0.7857142857142857</v>
      </c>
    </row>
    <row r="1496" spans="1:8" x14ac:dyDescent="0.3">
      <c r="A1496" s="2">
        <v>45933</v>
      </c>
      <c r="B1496" t="s">
        <v>94</v>
      </c>
      <c r="C1496">
        <v>16</v>
      </c>
      <c r="D1496">
        <v>18</v>
      </c>
      <c r="E1496">
        <v>19</v>
      </c>
      <c r="F1496">
        <v>1456.37</v>
      </c>
      <c r="G1496">
        <v>9</v>
      </c>
      <c r="H1496" s="1">
        <f xml:space="preserve"> IF(Historical_Sales[[#This Row],[Sessions - Total]]=0,0,Historical_Sales[[#This Row],[Units Ordered]]/Historical_Sales[[#This Row],[Sessions - Total]])</f>
        <v>1.1875</v>
      </c>
    </row>
    <row r="1497" spans="1:8" x14ac:dyDescent="0.3">
      <c r="A1497" s="2">
        <v>45933</v>
      </c>
      <c r="B1497" t="s">
        <v>96</v>
      </c>
      <c r="C1497">
        <v>15</v>
      </c>
      <c r="D1497">
        <v>18</v>
      </c>
      <c r="E1497">
        <v>22</v>
      </c>
      <c r="F1497">
        <v>1615.28</v>
      </c>
      <c r="G1497">
        <v>6</v>
      </c>
      <c r="H1497" s="1">
        <f xml:space="preserve"> IF(Historical_Sales[[#This Row],[Sessions - Total]]=0,0,Historical_Sales[[#This Row],[Units Ordered]]/Historical_Sales[[#This Row],[Sessions - Total]])</f>
        <v>1.4666666666666666</v>
      </c>
    </row>
    <row r="1498" spans="1:8" x14ac:dyDescent="0.3">
      <c r="A1498" s="2">
        <v>45933</v>
      </c>
      <c r="B1498" t="s">
        <v>100</v>
      </c>
      <c r="C1498">
        <v>10</v>
      </c>
      <c r="D1498">
        <v>12</v>
      </c>
      <c r="E1498">
        <v>1</v>
      </c>
      <c r="F1498">
        <v>13.36</v>
      </c>
      <c r="G1498">
        <v>1</v>
      </c>
      <c r="H1498" s="1">
        <f xml:space="preserve"> IF(Historical_Sales[[#This Row],[Sessions - Total]]=0,0,Historical_Sales[[#This Row],[Units Ordered]]/Historical_Sales[[#This Row],[Sessions - Total]])</f>
        <v>0.1</v>
      </c>
    </row>
    <row r="1499" spans="1:8" x14ac:dyDescent="0.3">
      <c r="A1499" s="2">
        <v>45933</v>
      </c>
      <c r="B1499" t="s">
        <v>102</v>
      </c>
      <c r="C1499">
        <v>15</v>
      </c>
      <c r="D1499">
        <v>22</v>
      </c>
      <c r="E1499">
        <v>6</v>
      </c>
      <c r="F1499">
        <v>191.59</v>
      </c>
      <c r="G1499">
        <v>2</v>
      </c>
      <c r="H1499" s="1">
        <f xml:space="preserve"> IF(Historical_Sales[[#This Row],[Sessions - Total]]=0,0,Historical_Sales[[#This Row],[Units Ordered]]/Historical_Sales[[#This Row],[Sessions - Total]])</f>
        <v>0.4</v>
      </c>
    </row>
    <row r="1500" spans="1:8" x14ac:dyDescent="0.3">
      <c r="A1500" s="2">
        <v>45933</v>
      </c>
      <c r="B1500" t="s">
        <v>102</v>
      </c>
      <c r="C1500">
        <v>0</v>
      </c>
      <c r="D1500">
        <v>0</v>
      </c>
      <c r="E1500">
        <v>1</v>
      </c>
      <c r="F1500">
        <v>51.79</v>
      </c>
      <c r="G1500">
        <v>1</v>
      </c>
      <c r="H1500" s="1">
        <f xml:space="preserve"> IF(Historical_Sales[[#This Row],[Sessions - Total]]=0,0,Historical_Sales[[#This Row],[Units Ordered]]/Historical_Sales[[#This Row],[Sessions - Total]])</f>
        <v>0</v>
      </c>
    </row>
    <row r="1501" spans="1:8" x14ac:dyDescent="0.3">
      <c r="A1501" s="2">
        <v>45933</v>
      </c>
      <c r="B1501" t="s">
        <v>104</v>
      </c>
      <c r="C1501">
        <v>11</v>
      </c>
      <c r="D1501">
        <v>13</v>
      </c>
      <c r="E1501">
        <v>3</v>
      </c>
      <c r="F1501">
        <v>100.88</v>
      </c>
      <c r="G1501">
        <v>2</v>
      </c>
      <c r="H1501" s="1">
        <f xml:space="preserve"> IF(Historical_Sales[[#This Row],[Sessions - Total]]=0,0,Historical_Sales[[#This Row],[Units Ordered]]/Historical_Sales[[#This Row],[Sessions - Total]])</f>
        <v>0.27272727272727271</v>
      </c>
    </row>
    <row r="1502" spans="1:8" x14ac:dyDescent="0.3">
      <c r="A1502" s="2">
        <v>45933</v>
      </c>
      <c r="B1502" t="s">
        <v>106</v>
      </c>
      <c r="C1502">
        <v>6</v>
      </c>
      <c r="D1502">
        <v>7</v>
      </c>
      <c r="E1502">
        <v>6</v>
      </c>
      <c r="F1502">
        <v>463.56</v>
      </c>
      <c r="G1502">
        <v>3</v>
      </c>
      <c r="H1502" s="1">
        <f xml:space="preserve"> IF(Historical_Sales[[#This Row],[Sessions - Total]]=0,0,Historical_Sales[[#This Row],[Units Ordered]]/Historical_Sales[[#This Row],[Sessions - Total]])</f>
        <v>1</v>
      </c>
    </row>
    <row r="1503" spans="1:8" x14ac:dyDescent="0.3">
      <c r="A1503" s="2">
        <v>45933</v>
      </c>
      <c r="B1503" t="s">
        <v>108</v>
      </c>
      <c r="C1503">
        <v>11</v>
      </c>
      <c r="D1503">
        <v>16</v>
      </c>
      <c r="E1503">
        <v>5</v>
      </c>
      <c r="F1503">
        <v>471.03</v>
      </c>
      <c r="G1503">
        <v>3</v>
      </c>
      <c r="H1503" s="1">
        <f xml:space="preserve"> IF(Historical_Sales[[#This Row],[Sessions - Total]]=0,0,Historical_Sales[[#This Row],[Units Ordered]]/Historical_Sales[[#This Row],[Sessions - Total]])</f>
        <v>0.45454545454545453</v>
      </c>
    </row>
    <row r="1504" spans="1:8" x14ac:dyDescent="0.3">
      <c r="A1504" s="2">
        <v>45933</v>
      </c>
      <c r="B1504" t="s">
        <v>110</v>
      </c>
      <c r="C1504">
        <v>27</v>
      </c>
      <c r="D1504">
        <v>37</v>
      </c>
      <c r="E1504">
        <v>2</v>
      </c>
      <c r="F1504">
        <v>78.180000000000007</v>
      </c>
      <c r="G1504">
        <v>2</v>
      </c>
      <c r="H1504" s="1">
        <f xml:space="preserve"> IF(Historical_Sales[[#This Row],[Sessions - Total]]=0,0,Historical_Sales[[#This Row],[Units Ordered]]/Historical_Sales[[#This Row],[Sessions - Total]])</f>
        <v>7.407407407407407E-2</v>
      </c>
    </row>
    <row r="1505" spans="1:8" x14ac:dyDescent="0.3">
      <c r="A1505" s="2">
        <v>45933</v>
      </c>
      <c r="B1505" t="s">
        <v>112</v>
      </c>
      <c r="C1505">
        <v>12</v>
      </c>
      <c r="D1505">
        <v>21</v>
      </c>
      <c r="E1505">
        <v>6</v>
      </c>
      <c r="F1505">
        <v>195</v>
      </c>
      <c r="G1505">
        <v>3</v>
      </c>
      <c r="H1505" s="1">
        <f xml:space="preserve"> IF(Historical_Sales[[#This Row],[Sessions - Total]]=0,0,Historical_Sales[[#This Row],[Units Ordered]]/Historical_Sales[[#This Row],[Sessions - Total]])</f>
        <v>0.5</v>
      </c>
    </row>
    <row r="1506" spans="1:8" x14ac:dyDescent="0.3">
      <c r="A1506" s="2">
        <v>45934</v>
      </c>
      <c r="B1506" t="s">
        <v>11</v>
      </c>
      <c r="C1506">
        <v>17</v>
      </c>
      <c r="D1506">
        <v>20</v>
      </c>
      <c r="E1506">
        <v>14</v>
      </c>
      <c r="F1506">
        <v>574.96</v>
      </c>
      <c r="G1506">
        <v>6</v>
      </c>
      <c r="H1506" s="1">
        <f xml:space="preserve"> IF(Historical_Sales[[#This Row],[Sessions - Total]]=0,0,Historical_Sales[[#This Row],[Units Ordered]]/Historical_Sales[[#This Row],[Sessions - Total]])</f>
        <v>0.82352941176470584</v>
      </c>
    </row>
    <row r="1507" spans="1:8" x14ac:dyDescent="0.3">
      <c r="A1507" s="2">
        <v>45934</v>
      </c>
      <c r="B1507" t="s">
        <v>15</v>
      </c>
      <c r="C1507">
        <v>23</v>
      </c>
      <c r="D1507">
        <v>36</v>
      </c>
      <c r="E1507">
        <v>7</v>
      </c>
      <c r="F1507">
        <v>245.33</v>
      </c>
      <c r="G1507">
        <v>3</v>
      </c>
      <c r="H1507" s="1">
        <f xml:space="preserve"> IF(Historical_Sales[[#This Row],[Sessions - Total]]=0,0,Historical_Sales[[#This Row],[Units Ordered]]/Historical_Sales[[#This Row],[Sessions - Total]])</f>
        <v>0.30434782608695654</v>
      </c>
    </row>
    <row r="1508" spans="1:8" x14ac:dyDescent="0.3">
      <c r="A1508" s="2">
        <v>45934</v>
      </c>
      <c r="B1508" t="s">
        <v>17</v>
      </c>
      <c r="C1508">
        <v>14</v>
      </c>
      <c r="D1508">
        <v>23</v>
      </c>
      <c r="E1508">
        <v>2</v>
      </c>
      <c r="F1508">
        <v>89.95</v>
      </c>
      <c r="G1508">
        <v>2</v>
      </c>
      <c r="H1508" s="1">
        <f xml:space="preserve"> IF(Historical_Sales[[#This Row],[Sessions - Total]]=0,0,Historical_Sales[[#This Row],[Units Ordered]]/Historical_Sales[[#This Row],[Sessions - Total]])</f>
        <v>0.14285714285714285</v>
      </c>
    </row>
    <row r="1509" spans="1:8" x14ac:dyDescent="0.3">
      <c r="A1509" s="2">
        <v>45934</v>
      </c>
      <c r="B1509" t="s">
        <v>19</v>
      </c>
      <c r="C1509">
        <v>10</v>
      </c>
      <c r="D1509">
        <v>12</v>
      </c>
      <c r="E1509">
        <v>2</v>
      </c>
      <c r="F1509">
        <v>62.59</v>
      </c>
      <c r="G1509">
        <v>1</v>
      </c>
      <c r="H1509" s="1">
        <f xml:space="preserve"> IF(Historical_Sales[[#This Row],[Sessions - Total]]=0,0,Historical_Sales[[#This Row],[Units Ordered]]/Historical_Sales[[#This Row],[Sessions - Total]])</f>
        <v>0.2</v>
      </c>
    </row>
    <row r="1510" spans="1:8" x14ac:dyDescent="0.3">
      <c r="A1510" s="2">
        <v>45934</v>
      </c>
      <c r="B1510" t="s">
        <v>21</v>
      </c>
      <c r="C1510">
        <v>4</v>
      </c>
      <c r="D1510">
        <v>5</v>
      </c>
      <c r="E1510">
        <v>1</v>
      </c>
      <c r="F1510">
        <v>22.38</v>
      </c>
      <c r="G1510">
        <v>1</v>
      </c>
      <c r="H1510" s="1">
        <f xml:space="preserve"> IF(Historical_Sales[[#This Row],[Sessions - Total]]=0,0,Historical_Sales[[#This Row],[Units Ordered]]/Historical_Sales[[#This Row],[Sessions - Total]])</f>
        <v>0.25</v>
      </c>
    </row>
    <row r="1511" spans="1:8" x14ac:dyDescent="0.3">
      <c r="A1511" s="2">
        <v>45934</v>
      </c>
      <c r="B1511" t="s">
        <v>34</v>
      </c>
      <c r="C1511">
        <v>18</v>
      </c>
      <c r="D1511">
        <v>24</v>
      </c>
      <c r="E1511">
        <v>3</v>
      </c>
      <c r="F1511">
        <v>49.38</v>
      </c>
      <c r="G1511">
        <v>3</v>
      </c>
      <c r="H1511" s="1">
        <f xml:space="preserve"> IF(Historical_Sales[[#This Row],[Sessions - Total]]=0,0,Historical_Sales[[#This Row],[Units Ordered]]/Historical_Sales[[#This Row],[Sessions - Total]])</f>
        <v>0.16666666666666666</v>
      </c>
    </row>
    <row r="1512" spans="1:8" x14ac:dyDescent="0.3">
      <c r="A1512" s="2">
        <v>45934</v>
      </c>
      <c r="B1512" t="s">
        <v>36</v>
      </c>
      <c r="C1512">
        <v>15</v>
      </c>
      <c r="D1512">
        <v>15</v>
      </c>
      <c r="E1512">
        <v>1</v>
      </c>
      <c r="F1512">
        <v>23.96</v>
      </c>
      <c r="G1512">
        <v>1</v>
      </c>
      <c r="H1512" s="1">
        <f xml:space="preserve"> IF(Historical_Sales[[#This Row],[Sessions - Total]]=0,0,Historical_Sales[[#This Row],[Units Ordered]]/Historical_Sales[[#This Row],[Sessions - Total]])</f>
        <v>6.6666666666666666E-2</v>
      </c>
    </row>
    <row r="1513" spans="1:8" x14ac:dyDescent="0.3">
      <c r="A1513" s="2">
        <v>45934</v>
      </c>
      <c r="B1513" t="s">
        <v>38</v>
      </c>
      <c r="C1513">
        <v>34</v>
      </c>
      <c r="D1513">
        <v>43</v>
      </c>
      <c r="E1513">
        <v>11</v>
      </c>
      <c r="F1513">
        <v>270.73</v>
      </c>
      <c r="G1513">
        <v>2</v>
      </c>
      <c r="H1513" s="1">
        <f xml:space="preserve"> IF(Historical_Sales[[#This Row],[Sessions - Total]]=0,0,Historical_Sales[[#This Row],[Units Ordered]]/Historical_Sales[[#This Row],[Sessions - Total]])</f>
        <v>0.3235294117647059</v>
      </c>
    </row>
    <row r="1514" spans="1:8" x14ac:dyDescent="0.3">
      <c r="A1514" s="2">
        <v>45934</v>
      </c>
      <c r="B1514" t="s">
        <v>40</v>
      </c>
      <c r="C1514">
        <v>21</v>
      </c>
      <c r="D1514">
        <v>37</v>
      </c>
      <c r="E1514">
        <v>7</v>
      </c>
      <c r="F1514">
        <v>205.15</v>
      </c>
      <c r="G1514">
        <v>6</v>
      </c>
      <c r="H1514" s="1">
        <f xml:space="preserve"> IF(Historical_Sales[[#This Row],[Sessions - Total]]=0,0,Historical_Sales[[#This Row],[Units Ordered]]/Historical_Sales[[#This Row],[Sessions - Total]])</f>
        <v>0.33333333333333331</v>
      </c>
    </row>
    <row r="1515" spans="1:8" x14ac:dyDescent="0.3">
      <c r="A1515" s="2">
        <v>45934</v>
      </c>
      <c r="B1515" t="s">
        <v>42</v>
      </c>
      <c r="C1515">
        <v>60</v>
      </c>
      <c r="D1515">
        <v>81</v>
      </c>
      <c r="E1515">
        <v>12</v>
      </c>
      <c r="F1515">
        <v>307.58</v>
      </c>
      <c r="G1515">
        <v>12</v>
      </c>
      <c r="H1515" s="1">
        <f xml:space="preserve"> IF(Historical_Sales[[#This Row],[Sessions - Total]]=0,0,Historical_Sales[[#This Row],[Units Ordered]]/Historical_Sales[[#This Row],[Sessions - Total]])</f>
        <v>0.2</v>
      </c>
    </row>
    <row r="1516" spans="1:8" x14ac:dyDescent="0.3">
      <c r="A1516" s="2">
        <v>45934</v>
      </c>
      <c r="B1516" t="s">
        <v>44</v>
      </c>
      <c r="C1516">
        <v>29</v>
      </c>
      <c r="D1516">
        <v>33</v>
      </c>
      <c r="E1516">
        <v>19</v>
      </c>
      <c r="F1516">
        <v>417.73</v>
      </c>
      <c r="G1516">
        <v>9</v>
      </c>
      <c r="H1516" s="1">
        <f xml:space="preserve"> IF(Historical_Sales[[#This Row],[Sessions - Total]]=0,0,Historical_Sales[[#This Row],[Units Ordered]]/Historical_Sales[[#This Row],[Sessions - Total]])</f>
        <v>0.65517241379310343</v>
      </c>
    </row>
    <row r="1517" spans="1:8" x14ac:dyDescent="0.3">
      <c r="A1517" s="2">
        <v>45934</v>
      </c>
      <c r="B1517" t="s">
        <v>44</v>
      </c>
      <c r="C1517">
        <v>3</v>
      </c>
      <c r="D1517">
        <v>3</v>
      </c>
      <c r="E1517">
        <v>1</v>
      </c>
      <c r="F1517">
        <v>26.52</v>
      </c>
      <c r="G1517">
        <v>1</v>
      </c>
      <c r="H1517" s="1">
        <f xml:space="preserve"> IF(Historical_Sales[[#This Row],[Sessions - Total]]=0,0,Historical_Sales[[#This Row],[Units Ordered]]/Historical_Sales[[#This Row],[Sessions - Total]])</f>
        <v>0.33333333333333331</v>
      </c>
    </row>
    <row r="1518" spans="1:8" x14ac:dyDescent="0.3">
      <c r="A1518" s="2">
        <v>45934</v>
      </c>
      <c r="B1518" t="s">
        <v>46</v>
      </c>
      <c r="C1518">
        <v>38</v>
      </c>
      <c r="D1518">
        <v>44</v>
      </c>
      <c r="E1518">
        <v>7</v>
      </c>
      <c r="F1518">
        <v>195.62</v>
      </c>
      <c r="G1518">
        <v>5</v>
      </c>
      <c r="H1518" s="1">
        <f xml:space="preserve"> IF(Historical_Sales[[#This Row],[Sessions - Total]]=0,0,Historical_Sales[[#This Row],[Units Ordered]]/Historical_Sales[[#This Row],[Sessions - Total]])</f>
        <v>0.18421052631578946</v>
      </c>
    </row>
    <row r="1519" spans="1:8" x14ac:dyDescent="0.3">
      <c r="A1519" s="2">
        <v>45934</v>
      </c>
      <c r="B1519" t="s">
        <v>48</v>
      </c>
      <c r="C1519">
        <v>23</v>
      </c>
      <c r="D1519">
        <v>34</v>
      </c>
      <c r="E1519">
        <v>9</v>
      </c>
      <c r="F1519">
        <v>220.14</v>
      </c>
      <c r="G1519">
        <v>7</v>
      </c>
      <c r="H1519" s="1">
        <f xml:space="preserve"> IF(Historical_Sales[[#This Row],[Sessions - Total]]=0,0,Historical_Sales[[#This Row],[Units Ordered]]/Historical_Sales[[#This Row],[Sessions - Total]])</f>
        <v>0.39130434782608697</v>
      </c>
    </row>
    <row r="1520" spans="1:8" x14ac:dyDescent="0.3">
      <c r="A1520" s="2">
        <v>45934</v>
      </c>
      <c r="B1520" t="s">
        <v>50</v>
      </c>
      <c r="C1520">
        <v>73</v>
      </c>
      <c r="D1520">
        <v>96</v>
      </c>
      <c r="E1520">
        <v>15</v>
      </c>
      <c r="F1520">
        <v>654.29</v>
      </c>
      <c r="G1520">
        <v>14</v>
      </c>
      <c r="H1520" s="1">
        <f xml:space="preserve"> IF(Historical_Sales[[#This Row],[Sessions - Total]]=0,0,Historical_Sales[[#This Row],[Units Ordered]]/Historical_Sales[[#This Row],[Sessions - Total]])</f>
        <v>0.20547945205479451</v>
      </c>
    </row>
    <row r="1521" spans="1:8" x14ac:dyDescent="0.3">
      <c r="A1521" s="2">
        <v>45934</v>
      </c>
      <c r="B1521" t="s">
        <v>50</v>
      </c>
      <c r="C1521">
        <v>5</v>
      </c>
      <c r="D1521">
        <v>6</v>
      </c>
      <c r="E1521">
        <v>1</v>
      </c>
      <c r="F1521">
        <v>54.14</v>
      </c>
      <c r="G1521">
        <v>1</v>
      </c>
      <c r="H1521" s="1">
        <f xml:space="preserve"> IF(Historical_Sales[[#This Row],[Sessions - Total]]=0,0,Historical_Sales[[#This Row],[Units Ordered]]/Historical_Sales[[#This Row],[Sessions - Total]])</f>
        <v>0.2</v>
      </c>
    </row>
    <row r="1522" spans="1:8" x14ac:dyDescent="0.3">
      <c r="A1522" s="2">
        <v>45934</v>
      </c>
      <c r="B1522" t="s">
        <v>52</v>
      </c>
      <c r="C1522">
        <v>92</v>
      </c>
      <c r="D1522">
        <v>122</v>
      </c>
      <c r="E1522">
        <v>15</v>
      </c>
      <c r="F1522">
        <v>202.6</v>
      </c>
      <c r="G1522">
        <v>6</v>
      </c>
      <c r="H1522" s="1">
        <f xml:space="preserve"> IF(Historical_Sales[[#This Row],[Sessions - Total]]=0,0,Historical_Sales[[#This Row],[Units Ordered]]/Historical_Sales[[#This Row],[Sessions - Total]])</f>
        <v>0.16304347826086957</v>
      </c>
    </row>
    <row r="1523" spans="1:8" x14ac:dyDescent="0.3">
      <c r="A1523" s="2">
        <v>45934</v>
      </c>
      <c r="B1523" t="s">
        <v>54</v>
      </c>
      <c r="C1523">
        <v>48</v>
      </c>
      <c r="D1523">
        <v>55</v>
      </c>
      <c r="E1523">
        <v>1</v>
      </c>
      <c r="F1523">
        <v>23.22</v>
      </c>
      <c r="G1523">
        <v>1</v>
      </c>
      <c r="H1523" s="1">
        <f xml:space="preserve"> IF(Historical_Sales[[#This Row],[Sessions - Total]]=0,0,Historical_Sales[[#This Row],[Units Ordered]]/Historical_Sales[[#This Row],[Sessions - Total]])</f>
        <v>2.0833333333333332E-2</v>
      </c>
    </row>
    <row r="1524" spans="1:8" x14ac:dyDescent="0.3">
      <c r="A1524" s="2">
        <v>45934</v>
      </c>
      <c r="B1524" t="s">
        <v>56</v>
      </c>
      <c r="C1524">
        <v>18</v>
      </c>
      <c r="D1524">
        <v>26</v>
      </c>
      <c r="E1524">
        <v>7</v>
      </c>
      <c r="F1524">
        <v>164.96</v>
      </c>
      <c r="G1524">
        <v>7</v>
      </c>
      <c r="H1524" s="1">
        <f xml:space="preserve"> IF(Historical_Sales[[#This Row],[Sessions - Total]]=0,0,Historical_Sales[[#This Row],[Units Ordered]]/Historical_Sales[[#This Row],[Sessions - Total]])</f>
        <v>0.3888888888888889</v>
      </c>
    </row>
    <row r="1525" spans="1:8" x14ac:dyDescent="0.3">
      <c r="A1525" s="2">
        <v>45934</v>
      </c>
      <c r="B1525" t="s">
        <v>58</v>
      </c>
      <c r="C1525">
        <v>21</v>
      </c>
      <c r="D1525">
        <v>28</v>
      </c>
      <c r="E1525">
        <v>5</v>
      </c>
      <c r="F1525">
        <v>57.79</v>
      </c>
      <c r="G1525">
        <v>5</v>
      </c>
      <c r="H1525" s="1">
        <f xml:space="preserve"> IF(Historical_Sales[[#This Row],[Sessions - Total]]=0,0,Historical_Sales[[#This Row],[Units Ordered]]/Historical_Sales[[#This Row],[Sessions - Total]])</f>
        <v>0.23809523809523808</v>
      </c>
    </row>
    <row r="1526" spans="1:8" x14ac:dyDescent="0.3">
      <c r="A1526" s="2">
        <v>45934</v>
      </c>
      <c r="B1526" t="s">
        <v>60</v>
      </c>
      <c r="C1526">
        <v>47</v>
      </c>
      <c r="D1526">
        <v>55</v>
      </c>
      <c r="E1526">
        <v>2</v>
      </c>
      <c r="F1526">
        <v>50.25</v>
      </c>
      <c r="G1526">
        <v>2</v>
      </c>
      <c r="H1526" s="1">
        <f xml:space="preserve"> IF(Historical_Sales[[#This Row],[Sessions - Total]]=0,0,Historical_Sales[[#This Row],[Units Ordered]]/Historical_Sales[[#This Row],[Sessions - Total]])</f>
        <v>4.2553191489361701E-2</v>
      </c>
    </row>
    <row r="1527" spans="1:8" x14ac:dyDescent="0.3">
      <c r="A1527" s="2">
        <v>45934</v>
      </c>
      <c r="B1527" t="s">
        <v>62</v>
      </c>
      <c r="C1527">
        <v>98</v>
      </c>
      <c r="D1527">
        <v>154</v>
      </c>
      <c r="E1527">
        <v>48</v>
      </c>
      <c r="F1527">
        <v>1673.39</v>
      </c>
      <c r="G1527">
        <v>33</v>
      </c>
      <c r="H1527" s="1">
        <f xml:space="preserve"> IF(Historical_Sales[[#This Row],[Sessions - Total]]=0,0,Historical_Sales[[#This Row],[Units Ordered]]/Historical_Sales[[#This Row],[Sessions - Total]])</f>
        <v>0.48979591836734693</v>
      </c>
    </row>
    <row r="1528" spans="1:8" x14ac:dyDescent="0.3">
      <c r="A1528" s="2">
        <v>45934</v>
      </c>
      <c r="B1528" t="s">
        <v>64</v>
      </c>
      <c r="C1528">
        <v>20</v>
      </c>
      <c r="D1528">
        <v>38</v>
      </c>
      <c r="E1528">
        <v>13</v>
      </c>
      <c r="F1528">
        <v>432.74</v>
      </c>
      <c r="G1528">
        <v>8</v>
      </c>
      <c r="H1528" s="1">
        <f xml:space="preserve"> IF(Historical_Sales[[#This Row],[Sessions - Total]]=0,0,Historical_Sales[[#This Row],[Units Ordered]]/Historical_Sales[[#This Row],[Sessions - Total]])</f>
        <v>0.65</v>
      </c>
    </row>
    <row r="1529" spans="1:8" x14ac:dyDescent="0.3">
      <c r="A1529" s="2">
        <v>45934</v>
      </c>
      <c r="B1529" t="s">
        <v>66</v>
      </c>
      <c r="C1529">
        <v>17</v>
      </c>
      <c r="D1529">
        <v>20</v>
      </c>
      <c r="E1529">
        <v>14</v>
      </c>
      <c r="F1529">
        <v>428.4</v>
      </c>
      <c r="G1529">
        <v>12</v>
      </c>
      <c r="H1529" s="1">
        <f xml:space="preserve"> IF(Historical_Sales[[#This Row],[Sessions - Total]]=0,0,Historical_Sales[[#This Row],[Units Ordered]]/Historical_Sales[[#This Row],[Sessions - Total]])</f>
        <v>0.82352941176470584</v>
      </c>
    </row>
    <row r="1530" spans="1:8" x14ac:dyDescent="0.3">
      <c r="A1530" s="2">
        <v>45934</v>
      </c>
      <c r="B1530" t="s">
        <v>68</v>
      </c>
      <c r="C1530">
        <v>37</v>
      </c>
      <c r="D1530">
        <v>46</v>
      </c>
      <c r="E1530">
        <v>15</v>
      </c>
      <c r="F1530">
        <v>401.66</v>
      </c>
      <c r="G1530">
        <v>11</v>
      </c>
      <c r="H1530" s="1">
        <f xml:space="preserve"> IF(Historical_Sales[[#This Row],[Sessions - Total]]=0,0,Historical_Sales[[#This Row],[Units Ordered]]/Historical_Sales[[#This Row],[Sessions - Total]])</f>
        <v>0.40540540540540543</v>
      </c>
    </row>
    <row r="1531" spans="1:8" x14ac:dyDescent="0.3">
      <c r="A1531" s="2">
        <v>45934</v>
      </c>
      <c r="B1531" t="s">
        <v>70</v>
      </c>
      <c r="C1531">
        <v>31</v>
      </c>
      <c r="D1531">
        <v>43</v>
      </c>
      <c r="E1531">
        <v>7</v>
      </c>
      <c r="F1531">
        <v>165.1</v>
      </c>
      <c r="G1531">
        <v>6</v>
      </c>
      <c r="H1531" s="1">
        <f xml:space="preserve"> IF(Historical_Sales[[#This Row],[Sessions - Total]]=0,0,Historical_Sales[[#This Row],[Units Ordered]]/Historical_Sales[[#This Row],[Sessions - Total]])</f>
        <v>0.22580645161290322</v>
      </c>
    </row>
    <row r="1532" spans="1:8" x14ac:dyDescent="0.3">
      <c r="A1532" s="2">
        <v>45934</v>
      </c>
      <c r="B1532" t="s">
        <v>72</v>
      </c>
      <c r="C1532">
        <v>15</v>
      </c>
      <c r="D1532">
        <v>18</v>
      </c>
      <c r="E1532">
        <v>5</v>
      </c>
      <c r="F1532">
        <v>204.15</v>
      </c>
      <c r="G1532">
        <v>3</v>
      </c>
      <c r="H1532" s="1">
        <f xml:space="preserve"> IF(Historical_Sales[[#This Row],[Sessions - Total]]=0,0,Historical_Sales[[#This Row],[Units Ordered]]/Historical_Sales[[#This Row],[Sessions - Total]])</f>
        <v>0.33333333333333331</v>
      </c>
    </row>
    <row r="1533" spans="1:8" x14ac:dyDescent="0.3">
      <c r="A1533" s="2">
        <v>45934</v>
      </c>
      <c r="B1533" t="s">
        <v>74</v>
      </c>
      <c r="C1533">
        <v>7</v>
      </c>
      <c r="D1533">
        <v>8</v>
      </c>
      <c r="E1533">
        <v>3</v>
      </c>
      <c r="F1533">
        <v>109.31</v>
      </c>
      <c r="G1533">
        <v>3</v>
      </c>
      <c r="H1533" s="1">
        <f xml:space="preserve"> IF(Historical_Sales[[#This Row],[Sessions - Total]]=0,0,Historical_Sales[[#This Row],[Units Ordered]]/Historical_Sales[[#This Row],[Sessions - Total]])</f>
        <v>0.42857142857142855</v>
      </c>
    </row>
    <row r="1534" spans="1:8" x14ac:dyDescent="0.3">
      <c r="A1534" s="2">
        <v>45934</v>
      </c>
      <c r="B1534" t="s">
        <v>76</v>
      </c>
      <c r="C1534">
        <v>5</v>
      </c>
      <c r="D1534">
        <v>5</v>
      </c>
      <c r="E1534">
        <v>3</v>
      </c>
      <c r="F1534">
        <v>86.01</v>
      </c>
      <c r="G1534">
        <v>3</v>
      </c>
      <c r="H1534" s="1">
        <f xml:space="preserve"> IF(Historical_Sales[[#This Row],[Sessions - Total]]=0,0,Historical_Sales[[#This Row],[Units Ordered]]/Historical_Sales[[#This Row],[Sessions - Total]])</f>
        <v>0.6</v>
      </c>
    </row>
    <row r="1535" spans="1:8" x14ac:dyDescent="0.3">
      <c r="A1535" s="2">
        <v>45934</v>
      </c>
      <c r="B1535" t="s">
        <v>78</v>
      </c>
      <c r="C1535">
        <v>6</v>
      </c>
      <c r="D1535">
        <v>7</v>
      </c>
      <c r="E1535">
        <v>1</v>
      </c>
      <c r="F1535">
        <v>23.32</v>
      </c>
      <c r="G1535">
        <v>1</v>
      </c>
      <c r="H1535" s="1">
        <f xml:space="preserve"> IF(Historical_Sales[[#This Row],[Sessions - Total]]=0,0,Historical_Sales[[#This Row],[Units Ordered]]/Historical_Sales[[#This Row],[Sessions - Total]])</f>
        <v>0.16666666666666666</v>
      </c>
    </row>
    <row r="1536" spans="1:8" x14ac:dyDescent="0.3">
      <c r="A1536" s="2">
        <v>45934</v>
      </c>
      <c r="B1536" t="s">
        <v>80</v>
      </c>
      <c r="C1536">
        <v>16</v>
      </c>
      <c r="D1536">
        <v>20</v>
      </c>
      <c r="E1536">
        <v>8</v>
      </c>
      <c r="F1536">
        <v>268.13</v>
      </c>
      <c r="G1536">
        <v>4</v>
      </c>
      <c r="H1536" s="1">
        <f xml:space="preserve"> IF(Historical_Sales[[#This Row],[Sessions - Total]]=0,0,Historical_Sales[[#This Row],[Units Ordered]]/Historical_Sales[[#This Row],[Sessions - Total]])</f>
        <v>0.5</v>
      </c>
    </row>
    <row r="1537" spans="1:8" x14ac:dyDescent="0.3">
      <c r="A1537" s="2">
        <v>45934</v>
      </c>
      <c r="B1537" t="s">
        <v>82</v>
      </c>
      <c r="C1537">
        <v>11</v>
      </c>
      <c r="D1537">
        <v>17</v>
      </c>
      <c r="E1537">
        <v>1</v>
      </c>
      <c r="F1537">
        <v>30.4</v>
      </c>
      <c r="G1537">
        <v>1</v>
      </c>
      <c r="H1537" s="1">
        <f xml:space="preserve"> IF(Historical_Sales[[#This Row],[Sessions - Total]]=0,0,Historical_Sales[[#This Row],[Units Ordered]]/Historical_Sales[[#This Row],[Sessions - Total]])</f>
        <v>9.0909090909090912E-2</v>
      </c>
    </row>
    <row r="1538" spans="1:8" x14ac:dyDescent="0.3">
      <c r="A1538" s="2">
        <v>45934</v>
      </c>
      <c r="B1538" t="s">
        <v>84</v>
      </c>
      <c r="C1538">
        <v>45</v>
      </c>
      <c r="D1538">
        <v>79</v>
      </c>
      <c r="E1538">
        <v>13</v>
      </c>
      <c r="F1538">
        <v>456.54</v>
      </c>
      <c r="G1538">
        <v>12</v>
      </c>
      <c r="H1538" s="1">
        <f xml:space="preserve"> IF(Historical_Sales[[#This Row],[Sessions - Total]]=0,0,Historical_Sales[[#This Row],[Units Ordered]]/Historical_Sales[[#This Row],[Sessions - Total]])</f>
        <v>0.28888888888888886</v>
      </c>
    </row>
    <row r="1539" spans="1:8" x14ac:dyDescent="0.3">
      <c r="A1539" s="2">
        <v>45934</v>
      </c>
      <c r="B1539" t="s">
        <v>86</v>
      </c>
      <c r="C1539">
        <v>10</v>
      </c>
      <c r="D1539">
        <v>12</v>
      </c>
      <c r="E1539">
        <v>2</v>
      </c>
      <c r="F1539">
        <v>63.83</v>
      </c>
      <c r="G1539">
        <v>1</v>
      </c>
      <c r="H1539" s="1">
        <f xml:space="preserve"> IF(Historical_Sales[[#This Row],[Sessions - Total]]=0,0,Historical_Sales[[#This Row],[Units Ordered]]/Historical_Sales[[#This Row],[Sessions - Total]])</f>
        <v>0.2</v>
      </c>
    </row>
    <row r="1540" spans="1:8" x14ac:dyDescent="0.3">
      <c r="A1540" s="2">
        <v>45934</v>
      </c>
      <c r="B1540" t="s">
        <v>88</v>
      </c>
      <c r="C1540">
        <v>57</v>
      </c>
      <c r="D1540">
        <v>77</v>
      </c>
      <c r="E1540">
        <v>9</v>
      </c>
      <c r="F1540">
        <v>317.64999999999998</v>
      </c>
      <c r="G1540">
        <v>7</v>
      </c>
      <c r="H1540" s="1">
        <f xml:space="preserve"> IF(Historical_Sales[[#This Row],[Sessions - Total]]=0,0,Historical_Sales[[#This Row],[Units Ordered]]/Historical_Sales[[#This Row],[Sessions - Total]])</f>
        <v>0.15789473684210525</v>
      </c>
    </row>
    <row r="1541" spans="1:8" x14ac:dyDescent="0.3">
      <c r="A1541" s="2">
        <v>45934</v>
      </c>
      <c r="B1541" t="s">
        <v>92</v>
      </c>
      <c r="C1541">
        <v>17</v>
      </c>
      <c r="D1541">
        <v>27</v>
      </c>
      <c r="E1541">
        <v>7</v>
      </c>
      <c r="F1541">
        <v>192.92</v>
      </c>
      <c r="G1541">
        <v>4</v>
      </c>
      <c r="H1541" s="1">
        <f xml:space="preserve"> IF(Historical_Sales[[#This Row],[Sessions - Total]]=0,0,Historical_Sales[[#This Row],[Units Ordered]]/Historical_Sales[[#This Row],[Sessions - Total]])</f>
        <v>0.41176470588235292</v>
      </c>
    </row>
    <row r="1542" spans="1:8" x14ac:dyDescent="0.3">
      <c r="A1542" s="2">
        <v>45934</v>
      </c>
      <c r="B1542" t="s">
        <v>94</v>
      </c>
      <c r="C1542">
        <v>13</v>
      </c>
      <c r="D1542">
        <v>17</v>
      </c>
      <c r="E1542">
        <v>5</v>
      </c>
      <c r="F1542">
        <v>382.5</v>
      </c>
      <c r="G1542">
        <v>4</v>
      </c>
      <c r="H1542" s="1">
        <f xml:space="preserve"> IF(Historical_Sales[[#This Row],[Sessions - Total]]=0,0,Historical_Sales[[#This Row],[Units Ordered]]/Historical_Sales[[#This Row],[Sessions - Total]])</f>
        <v>0.38461538461538464</v>
      </c>
    </row>
    <row r="1543" spans="1:8" x14ac:dyDescent="0.3">
      <c r="A1543" s="2">
        <v>45934</v>
      </c>
      <c r="B1543" t="s">
        <v>96</v>
      </c>
      <c r="C1543">
        <v>11</v>
      </c>
      <c r="D1543">
        <v>17</v>
      </c>
      <c r="E1543">
        <v>7</v>
      </c>
      <c r="F1543">
        <v>515.38</v>
      </c>
      <c r="G1543">
        <v>5</v>
      </c>
      <c r="H1543" s="1">
        <f xml:space="preserve"> IF(Historical_Sales[[#This Row],[Sessions - Total]]=0,0,Historical_Sales[[#This Row],[Units Ordered]]/Historical_Sales[[#This Row],[Sessions - Total]])</f>
        <v>0.63636363636363635</v>
      </c>
    </row>
    <row r="1544" spans="1:8" x14ac:dyDescent="0.3">
      <c r="A1544" s="2">
        <v>45934</v>
      </c>
      <c r="B1544" t="s">
        <v>100</v>
      </c>
      <c r="C1544">
        <v>10</v>
      </c>
      <c r="D1544">
        <v>12</v>
      </c>
      <c r="E1544">
        <v>1</v>
      </c>
      <c r="F1544">
        <v>12.22</v>
      </c>
      <c r="G1544">
        <v>1</v>
      </c>
      <c r="H1544" s="1">
        <f xml:space="preserve"> IF(Historical_Sales[[#This Row],[Sessions - Total]]=0,0,Historical_Sales[[#This Row],[Units Ordered]]/Historical_Sales[[#This Row],[Sessions - Total]])</f>
        <v>0.1</v>
      </c>
    </row>
    <row r="1545" spans="1:8" x14ac:dyDescent="0.3">
      <c r="A1545" s="2">
        <v>45934</v>
      </c>
      <c r="B1545" t="s">
        <v>104</v>
      </c>
      <c r="C1545">
        <v>4</v>
      </c>
      <c r="D1545">
        <v>4</v>
      </c>
      <c r="E1545">
        <v>1</v>
      </c>
      <c r="F1545">
        <v>26.5</v>
      </c>
      <c r="G1545">
        <v>1</v>
      </c>
      <c r="H1545" s="1">
        <f xml:space="preserve"> IF(Historical_Sales[[#This Row],[Sessions - Total]]=0,0,Historical_Sales[[#This Row],[Units Ordered]]/Historical_Sales[[#This Row],[Sessions - Total]])</f>
        <v>0.25</v>
      </c>
    </row>
    <row r="1546" spans="1:8" x14ac:dyDescent="0.3">
      <c r="A1546" s="2">
        <v>45934</v>
      </c>
      <c r="B1546" t="s">
        <v>106</v>
      </c>
      <c r="C1546">
        <v>10</v>
      </c>
      <c r="D1546">
        <v>15</v>
      </c>
      <c r="E1546">
        <v>5</v>
      </c>
      <c r="F1546">
        <v>358.46</v>
      </c>
      <c r="G1546">
        <v>3</v>
      </c>
      <c r="H1546" s="1">
        <f xml:space="preserve"> IF(Historical_Sales[[#This Row],[Sessions - Total]]=0,0,Historical_Sales[[#This Row],[Units Ordered]]/Historical_Sales[[#This Row],[Sessions - Total]])</f>
        <v>0.5</v>
      </c>
    </row>
    <row r="1547" spans="1:8" x14ac:dyDescent="0.3">
      <c r="A1547" s="2">
        <v>45934</v>
      </c>
      <c r="B1547" t="s">
        <v>108</v>
      </c>
      <c r="C1547">
        <v>15</v>
      </c>
      <c r="D1547">
        <v>18</v>
      </c>
      <c r="E1547">
        <v>4</v>
      </c>
      <c r="F1547">
        <v>400.26</v>
      </c>
      <c r="G1547">
        <v>4</v>
      </c>
      <c r="H1547" s="1">
        <f xml:space="preserve"> IF(Historical_Sales[[#This Row],[Sessions - Total]]=0,0,Historical_Sales[[#This Row],[Units Ordered]]/Historical_Sales[[#This Row],[Sessions - Total]])</f>
        <v>0.26666666666666666</v>
      </c>
    </row>
    <row r="1548" spans="1:8" x14ac:dyDescent="0.3">
      <c r="A1548" s="2">
        <v>45934</v>
      </c>
      <c r="B1548" t="s">
        <v>110</v>
      </c>
      <c r="C1548">
        <v>32</v>
      </c>
      <c r="D1548">
        <v>48</v>
      </c>
      <c r="E1548">
        <v>4</v>
      </c>
      <c r="F1548">
        <v>148.49</v>
      </c>
      <c r="G1548">
        <v>4</v>
      </c>
      <c r="H1548" s="1">
        <f xml:space="preserve"> IF(Historical_Sales[[#This Row],[Sessions - Total]]=0,0,Historical_Sales[[#This Row],[Units Ordered]]/Historical_Sales[[#This Row],[Sessions - Total]])</f>
        <v>0.125</v>
      </c>
    </row>
    <row r="1549" spans="1:8" x14ac:dyDescent="0.3">
      <c r="A1549" s="2">
        <v>45934</v>
      </c>
      <c r="B1549" t="s">
        <v>112</v>
      </c>
      <c r="C1549">
        <v>20</v>
      </c>
      <c r="D1549">
        <v>26</v>
      </c>
      <c r="E1549">
        <v>3</v>
      </c>
      <c r="F1549">
        <v>81.569999999999993</v>
      </c>
      <c r="G1549">
        <v>3</v>
      </c>
      <c r="H1549" s="1">
        <f xml:space="preserve"> IF(Historical_Sales[[#This Row],[Sessions - Total]]=0,0,Historical_Sales[[#This Row],[Units Ordered]]/Historical_Sales[[#This Row],[Sessions - Total]])</f>
        <v>0.15</v>
      </c>
    </row>
    <row r="1550" spans="1:8" x14ac:dyDescent="0.3">
      <c r="A1550" s="2">
        <v>45935</v>
      </c>
      <c r="B1550" t="s">
        <v>11</v>
      </c>
      <c r="C1550">
        <v>21</v>
      </c>
      <c r="D1550">
        <v>22</v>
      </c>
      <c r="E1550">
        <v>4</v>
      </c>
      <c r="F1550">
        <v>145.6</v>
      </c>
      <c r="G1550">
        <v>4</v>
      </c>
      <c r="H1550" s="1">
        <f xml:space="preserve"> IF(Historical_Sales[[#This Row],[Sessions - Total]]=0,0,Historical_Sales[[#This Row],[Units Ordered]]/Historical_Sales[[#This Row],[Sessions - Total]])</f>
        <v>0.19047619047619047</v>
      </c>
    </row>
    <row r="1551" spans="1:8" x14ac:dyDescent="0.3">
      <c r="A1551" s="2">
        <v>45935</v>
      </c>
      <c r="B1551" t="s">
        <v>15</v>
      </c>
      <c r="C1551">
        <v>23</v>
      </c>
      <c r="D1551">
        <v>34</v>
      </c>
      <c r="E1551">
        <v>12</v>
      </c>
      <c r="F1551">
        <v>468.24</v>
      </c>
      <c r="G1551">
        <v>9</v>
      </c>
      <c r="H1551" s="1">
        <f xml:space="preserve"> IF(Historical_Sales[[#This Row],[Sessions - Total]]=0,0,Historical_Sales[[#This Row],[Units Ordered]]/Historical_Sales[[#This Row],[Sessions - Total]])</f>
        <v>0.52173913043478259</v>
      </c>
    </row>
    <row r="1552" spans="1:8" x14ac:dyDescent="0.3">
      <c r="A1552" s="2">
        <v>45935</v>
      </c>
      <c r="B1552" t="s">
        <v>17</v>
      </c>
      <c r="C1552">
        <v>14</v>
      </c>
      <c r="D1552">
        <v>16</v>
      </c>
      <c r="E1552">
        <v>3</v>
      </c>
      <c r="F1552">
        <v>98.94</v>
      </c>
      <c r="G1552">
        <v>3</v>
      </c>
      <c r="H1552" s="1">
        <f xml:space="preserve"> IF(Historical_Sales[[#This Row],[Sessions - Total]]=0,0,Historical_Sales[[#This Row],[Units Ordered]]/Historical_Sales[[#This Row],[Sessions - Total]])</f>
        <v>0.21428571428571427</v>
      </c>
    </row>
    <row r="1553" spans="1:8" x14ac:dyDescent="0.3">
      <c r="A1553" s="2">
        <v>45935</v>
      </c>
      <c r="B1553" t="s">
        <v>19</v>
      </c>
      <c r="C1553">
        <v>13</v>
      </c>
      <c r="D1553">
        <v>18</v>
      </c>
      <c r="E1553">
        <v>4</v>
      </c>
      <c r="F1553">
        <v>116.38</v>
      </c>
      <c r="G1553">
        <v>2</v>
      </c>
      <c r="H1553" s="1">
        <f xml:space="preserve"> IF(Historical_Sales[[#This Row],[Sessions - Total]]=0,0,Historical_Sales[[#This Row],[Units Ordered]]/Historical_Sales[[#This Row],[Sessions - Total]])</f>
        <v>0.30769230769230771</v>
      </c>
    </row>
    <row r="1554" spans="1:8" x14ac:dyDescent="0.3">
      <c r="A1554" s="2">
        <v>45935</v>
      </c>
      <c r="B1554" t="s">
        <v>21</v>
      </c>
      <c r="C1554">
        <v>11</v>
      </c>
      <c r="D1554">
        <v>19</v>
      </c>
      <c r="E1554">
        <v>2</v>
      </c>
      <c r="F1554">
        <v>48.59</v>
      </c>
      <c r="G1554">
        <v>2</v>
      </c>
      <c r="H1554" s="1">
        <f xml:space="preserve"> IF(Historical_Sales[[#This Row],[Sessions - Total]]=0,0,Historical_Sales[[#This Row],[Units Ordered]]/Historical_Sales[[#This Row],[Sessions - Total]])</f>
        <v>0.18181818181818182</v>
      </c>
    </row>
    <row r="1555" spans="1:8" x14ac:dyDescent="0.3">
      <c r="A1555" s="2">
        <v>45935</v>
      </c>
      <c r="B1555" t="s">
        <v>24</v>
      </c>
      <c r="C1555">
        <v>2</v>
      </c>
      <c r="D1555">
        <v>3</v>
      </c>
      <c r="E1555">
        <v>1</v>
      </c>
      <c r="F1555">
        <v>15.71</v>
      </c>
      <c r="G1555">
        <v>1</v>
      </c>
      <c r="H1555" s="1">
        <f xml:space="preserve"> IF(Historical_Sales[[#This Row],[Sessions - Total]]=0,0,Historical_Sales[[#This Row],[Units Ordered]]/Historical_Sales[[#This Row],[Sessions - Total]])</f>
        <v>0.5</v>
      </c>
    </row>
    <row r="1556" spans="1:8" x14ac:dyDescent="0.3">
      <c r="A1556" s="2">
        <v>45935</v>
      </c>
      <c r="B1556" t="s">
        <v>26</v>
      </c>
      <c r="C1556">
        <v>26</v>
      </c>
      <c r="D1556">
        <v>36</v>
      </c>
      <c r="E1556">
        <v>2</v>
      </c>
      <c r="F1556">
        <v>79.709999999999994</v>
      </c>
      <c r="G1556">
        <v>2</v>
      </c>
      <c r="H1556" s="1">
        <f xml:space="preserve"> IF(Historical_Sales[[#This Row],[Sessions - Total]]=0,0,Historical_Sales[[#This Row],[Units Ordered]]/Historical_Sales[[#This Row],[Sessions - Total]])</f>
        <v>7.6923076923076927E-2</v>
      </c>
    </row>
    <row r="1557" spans="1:8" x14ac:dyDescent="0.3">
      <c r="A1557" s="2">
        <v>45935</v>
      </c>
      <c r="B1557" t="s">
        <v>30</v>
      </c>
      <c r="C1557">
        <v>6</v>
      </c>
      <c r="D1557">
        <v>7</v>
      </c>
      <c r="E1557">
        <v>2</v>
      </c>
      <c r="F1557">
        <v>16.18</v>
      </c>
      <c r="G1557">
        <v>2</v>
      </c>
      <c r="H1557" s="1">
        <f xml:space="preserve"> IF(Historical_Sales[[#This Row],[Sessions - Total]]=0,0,Historical_Sales[[#This Row],[Units Ordered]]/Historical_Sales[[#This Row],[Sessions - Total]])</f>
        <v>0.33333333333333331</v>
      </c>
    </row>
    <row r="1558" spans="1:8" x14ac:dyDescent="0.3">
      <c r="A1558" s="2">
        <v>45935</v>
      </c>
      <c r="B1558" t="s">
        <v>32</v>
      </c>
      <c r="C1558">
        <v>13</v>
      </c>
      <c r="D1558">
        <v>13</v>
      </c>
      <c r="E1558">
        <v>2</v>
      </c>
      <c r="F1558">
        <v>43.92</v>
      </c>
      <c r="G1558">
        <v>2</v>
      </c>
      <c r="H1558" s="1">
        <f xml:space="preserve"> IF(Historical_Sales[[#This Row],[Sessions - Total]]=0,0,Historical_Sales[[#This Row],[Units Ordered]]/Historical_Sales[[#This Row],[Sessions - Total]])</f>
        <v>0.15384615384615385</v>
      </c>
    </row>
    <row r="1559" spans="1:8" x14ac:dyDescent="0.3">
      <c r="A1559" s="2">
        <v>45935</v>
      </c>
      <c r="B1559" t="s">
        <v>36</v>
      </c>
      <c r="C1559">
        <v>15</v>
      </c>
      <c r="D1559">
        <v>19</v>
      </c>
      <c r="E1559">
        <v>1</v>
      </c>
      <c r="F1559">
        <v>20.66</v>
      </c>
      <c r="G1559">
        <v>1</v>
      </c>
      <c r="H1559" s="1">
        <f xml:space="preserve"> IF(Historical_Sales[[#This Row],[Sessions - Total]]=0,0,Historical_Sales[[#This Row],[Units Ordered]]/Historical_Sales[[#This Row],[Sessions - Total]])</f>
        <v>6.6666666666666666E-2</v>
      </c>
    </row>
    <row r="1560" spans="1:8" x14ac:dyDescent="0.3">
      <c r="A1560" s="2">
        <v>45935</v>
      </c>
      <c r="B1560" t="s">
        <v>38</v>
      </c>
      <c r="C1560">
        <v>56</v>
      </c>
      <c r="D1560">
        <v>79</v>
      </c>
      <c r="E1560">
        <v>9</v>
      </c>
      <c r="F1560">
        <v>223.31</v>
      </c>
      <c r="G1560">
        <v>7</v>
      </c>
      <c r="H1560" s="1">
        <f xml:space="preserve"> IF(Historical_Sales[[#This Row],[Sessions - Total]]=0,0,Historical_Sales[[#This Row],[Units Ordered]]/Historical_Sales[[#This Row],[Sessions - Total]])</f>
        <v>0.16071428571428573</v>
      </c>
    </row>
    <row r="1561" spans="1:8" x14ac:dyDescent="0.3">
      <c r="A1561" s="2">
        <v>45935</v>
      </c>
      <c r="B1561" t="s">
        <v>40</v>
      </c>
      <c r="C1561">
        <v>22</v>
      </c>
      <c r="D1561">
        <v>40</v>
      </c>
      <c r="E1561">
        <v>15</v>
      </c>
      <c r="F1561">
        <v>455.38</v>
      </c>
      <c r="G1561">
        <v>10</v>
      </c>
      <c r="H1561" s="1">
        <f xml:space="preserve"> IF(Historical_Sales[[#This Row],[Sessions - Total]]=0,0,Historical_Sales[[#This Row],[Units Ordered]]/Historical_Sales[[#This Row],[Sessions - Total]])</f>
        <v>0.68181818181818177</v>
      </c>
    </row>
    <row r="1562" spans="1:8" x14ac:dyDescent="0.3">
      <c r="A1562" s="2">
        <v>45935</v>
      </c>
      <c r="B1562" t="s">
        <v>40</v>
      </c>
      <c r="C1562">
        <v>5</v>
      </c>
      <c r="D1562">
        <v>5</v>
      </c>
      <c r="E1562">
        <v>1</v>
      </c>
      <c r="F1562">
        <v>31.16</v>
      </c>
      <c r="G1562">
        <v>1</v>
      </c>
      <c r="H1562" s="1">
        <f xml:space="preserve"> IF(Historical_Sales[[#This Row],[Sessions - Total]]=0,0,Historical_Sales[[#This Row],[Units Ordered]]/Historical_Sales[[#This Row],[Sessions - Total]])</f>
        <v>0.2</v>
      </c>
    </row>
    <row r="1563" spans="1:8" x14ac:dyDescent="0.3">
      <c r="A1563" s="2">
        <v>45935</v>
      </c>
      <c r="B1563" t="s">
        <v>42</v>
      </c>
      <c r="C1563">
        <v>93</v>
      </c>
      <c r="D1563">
        <v>123</v>
      </c>
      <c r="E1563">
        <v>23</v>
      </c>
      <c r="F1563">
        <v>579.64</v>
      </c>
      <c r="G1563">
        <v>20</v>
      </c>
      <c r="H1563" s="1">
        <f xml:space="preserve"> IF(Historical_Sales[[#This Row],[Sessions - Total]]=0,0,Historical_Sales[[#This Row],[Units Ordered]]/Historical_Sales[[#This Row],[Sessions - Total]])</f>
        <v>0.24731182795698925</v>
      </c>
    </row>
    <row r="1564" spans="1:8" x14ac:dyDescent="0.3">
      <c r="A1564" s="2">
        <v>45935</v>
      </c>
      <c r="B1564" t="s">
        <v>44</v>
      </c>
      <c r="C1564">
        <v>25</v>
      </c>
      <c r="D1564">
        <v>32</v>
      </c>
      <c r="E1564">
        <v>1</v>
      </c>
      <c r="F1564">
        <v>23.69</v>
      </c>
      <c r="G1564">
        <v>1</v>
      </c>
      <c r="H1564" s="1">
        <f xml:space="preserve"> IF(Historical_Sales[[#This Row],[Sessions - Total]]=0,0,Historical_Sales[[#This Row],[Units Ordered]]/Historical_Sales[[#This Row],[Sessions - Total]])</f>
        <v>0.04</v>
      </c>
    </row>
    <row r="1565" spans="1:8" x14ac:dyDescent="0.3">
      <c r="A1565" s="2">
        <v>45935</v>
      </c>
      <c r="B1565" t="s">
        <v>46</v>
      </c>
      <c r="C1565">
        <v>18</v>
      </c>
      <c r="D1565">
        <v>26</v>
      </c>
      <c r="E1565">
        <v>6</v>
      </c>
      <c r="F1565">
        <v>185.58</v>
      </c>
      <c r="G1565">
        <v>5</v>
      </c>
      <c r="H1565" s="1">
        <f xml:space="preserve"> IF(Historical_Sales[[#This Row],[Sessions - Total]]=0,0,Historical_Sales[[#This Row],[Units Ordered]]/Historical_Sales[[#This Row],[Sessions - Total]])</f>
        <v>0.33333333333333331</v>
      </c>
    </row>
    <row r="1566" spans="1:8" x14ac:dyDescent="0.3">
      <c r="A1566" s="2">
        <v>45935</v>
      </c>
      <c r="B1566" t="s">
        <v>48</v>
      </c>
      <c r="C1566">
        <v>31</v>
      </c>
      <c r="D1566">
        <v>49</v>
      </c>
      <c r="E1566">
        <v>8</v>
      </c>
      <c r="F1566">
        <v>226.9</v>
      </c>
      <c r="G1566">
        <v>7</v>
      </c>
      <c r="H1566" s="1">
        <f xml:space="preserve"> IF(Historical_Sales[[#This Row],[Sessions - Total]]=0,0,Historical_Sales[[#This Row],[Units Ordered]]/Historical_Sales[[#This Row],[Sessions - Total]])</f>
        <v>0.25806451612903225</v>
      </c>
    </row>
    <row r="1567" spans="1:8" x14ac:dyDescent="0.3">
      <c r="A1567" s="2">
        <v>45935</v>
      </c>
      <c r="B1567" t="s">
        <v>50</v>
      </c>
      <c r="C1567">
        <v>49</v>
      </c>
      <c r="D1567">
        <v>72</v>
      </c>
      <c r="E1567">
        <v>17</v>
      </c>
      <c r="F1567">
        <v>706.28</v>
      </c>
      <c r="G1567">
        <v>13</v>
      </c>
      <c r="H1567" s="1">
        <f xml:space="preserve"> IF(Historical_Sales[[#This Row],[Sessions - Total]]=0,0,Historical_Sales[[#This Row],[Units Ordered]]/Historical_Sales[[#This Row],[Sessions - Total]])</f>
        <v>0.34693877551020408</v>
      </c>
    </row>
    <row r="1568" spans="1:8" x14ac:dyDescent="0.3">
      <c r="A1568" s="2">
        <v>45935</v>
      </c>
      <c r="B1568" t="s">
        <v>50</v>
      </c>
      <c r="C1568">
        <v>13</v>
      </c>
      <c r="D1568">
        <v>14</v>
      </c>
      <c r="E1568">
        <v>1</v>
      </c>
      <c r="F1568">
        <v>55.34</v>
      </c>
      <c r="G1568">
        <v>1</v>
      </c>
      <c r="H1568" s="1">
        <f xml:space="preserve"> IF(Historical_Sales[[#This Row],[Sessions - Total]]=0,0,Historical_Sales[[#This Row],[Units Ordered]]/Historical_Sales[[#This Row],[Sessions - Total]])</f>
        <v>7.6923076923076927E-2</v>
      </c>
    </row>
    <row r="1569" spans="1:8" x14ac:dyDescent="0.3">
      <c r="A1569" s="2">
        <v>45935</v>
      </c>
      <c r="B1569" t="s">
        <v>52</v>
      </c>
      <c r="C1569">
        <v>150</v>
      </c>
      <c r="D1569">
        <v>196</v>
      </c>
      <c r="E1569">
        <v>20</v>
      </c>
      <c r="F1569">
        <v>271.86</v>
      </c>
      <c r="G1569">
        <v>18</v>
      </c>
      <c r="H1569" s="1">
        <f xml:space="preserve"> IF(Historical_Sales[[#This Row],[Sessions - Total]]=0,0,Historical_Sales[[#This Row],[Units Ordered]]/Historical_Sales[[#This Row],[Sessions - Total]])</f>
        <v>0.13333333333333333</v>
      </c>
    </row>
    <row r="1570" spans="1:8" x14ac:dyDescent="0.3">
      <c r="A1570" s="2">
        <v>45935</v>
      </c>
      <c r="B1570" t="s">
        <v>54</v>
      </c>
      <c r="C1570">
        <v>62</v>
      </c>
      <c r="D1570">
        <v>78</v>
      </c>
      <c r="E1570">
        <v>9</v>
      </c>
      <c r="F1570">
        <v>224.61</v>
      </c>
      <c r="G1570">
        <v>7</v>
      </c>
      <c r="H1570" s="1">
        <f xml:space="preserve"> IF(Historical_Sales[[#This Row],[Sessions - Total]]=0,0,Historical_Sales[[#This Row],[Units Ordered]]/Historical_Sales[[#This Row],[Sessions - Total]])</f>
        <v>0.14516129032258066</v>
      </c>
    </row>
    <row r="1571" spans="1:8" x14ac:dyDescent="0.3">
      <c r="A1571" s="2">
        <v>45935</v>
      </c>
      <c r="B1571" t="s">
        <v>58</v>
      </c>
      <c r="C1571">
        <v>25</v>
      </c>
      <c r="D1571">
        <v>35</v>
      </c>
      <c r="E1571">
        <v>6</v>
      </c>
      <c r="F1571">
        <v>65.11</v>
      </c>
      <c r="G1571">
        <v>6</v>
      </c>
      <c r="H1571" s="1">
        <f xml:space="preserve"> IF(Historical_Sales[[#This Row],[Sessions - Total]]=0,0,Historical_Sales[[#This Row],[Units Ordered]]/Historical_Sales[[#This Row],[Sessions - Total]])</f>
        <v>0.24</v>
      </c>
    </row>
    <row r="1572" spans="1:8" x14ac:dyDescent="0.3">
      <c r="A1572" s="2">
        <v>45935</v>
      </c>
      <c r="B1572" t="s">
        <v>60</v>
      </c>
      <c r="C1572">
        <v>46</v>
      </c>
      <c r="D1572">
        <v>58</v>
      </c>
      <c r="E1572">
        <v>4</v>
      </c>
      <c r="F1572">
        <v>95.54</v>
      </c>
      <c r="G1572">
        <v>4</v>
      </c>
      <c r="H1572" s="1">
        <f xml:space="preserve"> IF(Historical_Sales[[#This Row],[Sessions - Total]]=0,0,Historical_Sales[[#This Row],[Units Ordered]]/Historical_Sales[[#This Row],[Sessions - Total]])</f>
        <v>8.6956521739130432E-2</v>
      </c>
    </row>
    <row r="1573" spans="1:8" x14ac:dyDescent="0.3">
      <c r="A1573" s="2">
        <v>45935</v>
      </c>
      <c r="B1573" t="s">
        <v>62</v>
      </c>
      <c r="C1573">
        <v>111</v>
      </c>
      <c r="D1573">
        <v>143</v>
      </c>
      <c r="E1573">
        <v>60</v>
      </c>
      <c r="F1573">
        <v>2109.0300000000002</v>
      </c>
      <c r="G1573">
        <v>51</v>
      </c>
      <c r="H1573" s="1">
        <f xml:space="preserve"> IF(Historical_Sales[[#This Row],[Sessions - Total]]=0,0,Historical_Sales[[#This Row],[Units Ordered]]/Historical_Sales[[#This Row],[Sessions - Total]])</f>
        <v>0.54054054054054057</v>
      </c>
    </row>
    <row r="1574" spans="1:8" x14ac:dyDescent="0.3">
      <c r="A1574" s="2">
        <v>45935</v>
      </c>
      <c r="B1574" t="s">
        <v>64</v>
      </c>
      <c r="C1574">
        <v>38</v>
      </c>
      <c r="D1574">
        <v>52</v>
      </c>
      <c r="E1574">
        <v>36</v>
      </c>
      <c r="F1574">
        <v>1199.9000000000001</v>
      </c>
      <c r="G1574">
        <v>9</v>
      </c>
      <c r="H1574" s="1">
        <f xml:space="preserve"> IF(Historical_Sales[[#This Row],[Sessions - Total]]=0,0,Historical_Sales[[#This Row],[Units Ordered]]/Historical_Sales[[#This Row],[Sessions - Total]])</f>
        <v>0.94736842105263153</v>
      </c>
    </row>
    <row r="1575" spans="1:8" x14ac:dyDescent="0.3">
      <c r="A1575" s="2">
        <v>45935</v>
      </c>
      <c r="B1575" t="s">
        <v>66</v>
      </c>
      <c r="C1575">
        <v>22</v>
      </c>
      <c r="D1575">
        <v>31</v>
      </c>
      <c r="E1575">
        <v>11</v>
      </c>
      <c r="F1575">
        <v>343.8</v>
      </c>
      <c r="G1575">
        <v>8</v>
      </c>
      <c r="H1575" s="1">
        <f xml:space="preserve"> IF(Historical_Sales[[#This Row],[Sessions - Total]]=0,0,Historical_Sales[[#This Row],[Units Ordered]]/Historical_Sales[[#This Row],[Sessions - Total]])</f>
        <v>0.5</v>
      </c>
    </row>
    <row r="1576" spans="1:8" x14ac:dyDescent="0.3">
      <c r="A1576" s="2">
        <v>45935</v>
      </c>
      <c r="B1576" t="s">
        <v>68</v>
      </c>
      <c r="C1576">
        <v>38</v>
      </c>
      <c r="D1576">
        <v>46</v>
      </c>
      <c r="E1576">
        <v>10</v>
      </c>
      <c r="F1576">
        <v>262.2</v>
      </c>
      <c r="G1576">
        <v>10</v>
      </c>
      <c r="H1576" s="1">
        <f xml:space="preserve"> IF(Historical_Sales[[#This Row],[Sessions - Total]]=0,0,Historical_Sales[[#This Row],[Units Ordered]]/Historical_Sales[[#This Row],[Sessions - Total]])</f>
        <v>0.26315789473684209</v>
      </c>
    </row>
    <row r="1577" spans="1:8" x14ac:dyDescent="0.3">
      <c r="A1577" s="2">
        <v>45935</v>
      </c>
      <c r="B1577" t="s">
        <v>70</v>
      </c>
      <c r="C1577">
        <v>35</v>
      </c>
      <c r="D1577">
        <v>51</v>
      </c>
      <c r="E1577">
        <v>16</v>
      </c>
      <c r="F1577">
        <v>382.36</v>
      </c>
      <c r="G1577">
        <v>10</v>
      </c>
      <c r="H1577" s="1">
        <f xml:space="preserve"> IF(Historical_Sales[[#This Row],[Sessions - Total]]=0,0,Historical_Sales[[#This Row],[Units Ordered]]/Historical_Sales[[#This Row],[Sessions - Total]])</f>
        <v>0.45714285714285713</v>
      </c>
    </row>
    <row r="1578" spans="1:8" x14ac:dyDescent="0.3">
      <c r="A1578" s="2">
        <v>45935</v>
      </c>
      <c r="B1578" t="s">
        <v>72</v>
      </c>
      <c r="C1578">
        <v>30</v>
      </c>
      <c r="D1578">
        <v>42</v>
      </c>
      <c r="E1578">
        <v>9</v>
      </c>
      <c r="F1578">
        <v>349.26</v>
      </c>
      <c r="G1578">
        <v>3</v>
      </c>
      <c r="H1578" s="1">
        <f xml:space="preserve"> IF(Historical_Sales[[#This Row],[Sessions - Total]]=0,0,Historical_Sales[[#This Row],[Units Ordered]]/Historical_Sales[[#This Row],[Sessions - Total]])</f>
        <v>0.3</v>
      </c>
    </row>
    <row r="1579" spans="1:8" x14ac:dyDescent="0.3">
      <c r="A1579" s="2">
        <v>45935</v>
      </c>
      <c r="B1579" t="s">
        <v>74</v>
      </c>
      <c r="C1579">
        <v>12</v>
      </c>
      <c r="D1579">
        <v>17</v>
      </c>
      <c r="E1579">
        <v>2</v>
      </c>
      <c r="F1579">
        <v>58.02</v>
      </c>
      <c r="G1579">
        <v>2</v>
      </c>
      <c r="H1579" s="1">
        <f xml:space="preserve"> IF(Historical_Sales[[#This Row],[Sessions - Total]]=0,0,Historical_Sales[[#This Row],[Units Ordered]]/Historical_Sales[[#This Row],[Sessions - Total]])</f>
        <v>0.16666666666666666</v>
      </c>
    </row>
    <row r="1580" spans="1:8" x14ac:dyDescent="0.3">
      <c r="A1580" s="2">
        <v>45935</v>
      </c>
      <c r="B1580" t="s">
        <v>76</v>
      </c>
      <c r="C1580">
        <v>16</v>
      </c>
      <c r="D1580">
        <v>24</v>
      </c>
      <c r="E1580">
        <v>5</v>
      </c>
      <c r="F1580">
        <v>137.22999999999999</v>
      </c>
      <c r="G1580">
        <v>5</v>
      </c>
      <c r="H1580" s="1">
        <f xml:space="preserve"> IF(Historical_Sales[[#This Row],[Sessions - Total]]=0,0,Historical_Sales[[#This Row],[Units Ordered]]/Historical_Sales[[#This Row],[Sessions - Total]])</f>
        <v>0.3125</v>
      </c>
    </row>
    <row r="1581" spans="1:8" x14ac:dyDescent="0.3">
      <c r="A1581" s="2">
        <v>45935</v>
      </c>
      <c r="B1581" t="s">
        <v>80</v>
      </c>
      <c r="C1581">
        <v>23</v>
      </c>
      <c r="D1581">
        <v>28</v>
      </c>
      <c r="E1581">
        <v>14</v>
      </c>
      <c r="F1581">
        <v>498.16</v>
      </c>
      <c r="G1581">
        <v>10</v>
      </c>
      <c r="H1581" s="1">
        <f xml:space="preserve"> IF(Historical_Sales[[#This Row],[Sessions - Total]]=0,0,Historical_Sales[[#This Row],[Units Ordered]]/Historical_Sales[[#This Row],[Sessions - Total]])</f>
        <v>0.60869565217391308</v>
      </c>
    </row>
    <row r="1582" spans="1:8" x14ac:dyDescent="0.3">
      <c r="A1582" s="2">
        <v>45935</v>
      </c>
      <c r="B1582" t="s">
        <v>82</v>
      </c>
      <c r="C1582">
        <v>13</v>
      </c>
      <c r="D1582">
        <v>17</v>
      </c>
      <c r="E1582">
        <v>6</v>
      </c>
      <c r="F1582">
        <v>205.99</v>
      </c>
      <c r="G1582">
        <v>5</v>
      </c>
      <c r="H1582" s="1">
        <f xml:space="preserve"> IF(Historical_Sales[[#This Row],[Sessions - Total]]=0,0,Historical_Sales[[#This Row],[Units Ordered]]/Historical_Sales[[#This Row],[Sessions - Total]])</f>
        <v>0.46153846153846156</v>
      </c>
    </row>
    <row r="1583" spans="1:8" x14ac:dyDescent="0.3">
      <c r="A1583" s="2">
        <v>45935</v>
      </c>
      <c r="B1583" t="s">
        <v>84</v>
      </c>
      <c r="C1583">
        <v>58</v>
      </c>
      <c r="D1583">
        <v>89</v>
      </c>
      <c r="E1583">
        <v>17</v>
      </c>
      <c r="F1583">
        <v>590.04</v>
      </c>
      <c r="G1583">
        <v>17</v>
      </c>
      <c r="H1583" s="1">
        <f xml:space="preserve"> IF(Historical_Sales[[#This Row],[Sessions - Total]]=0,0,Historical_Sales[[#This Row],[Units Ordered]]/Historical_Sales[[#This Row],[Sessions - Total]])</f>
        <v>0.29310344827586204</v>
      </c>
    </row>
    <row r="1584" spans="1:8" x14ac:dyDescent="0.3">
      <c r="A1584" s="2">
        <v>45935</v>
      </c>
      <c r="B1584" t="s">
        <v>84</v>
      </c>
      <c r="C1584">
        <v>3</v>
      </c>
      <c r="D1584">
        <v>3</v>
      </c>
      <c r="E1584">
        <v>1</v>
      </c>
      <c r="F1584">
        <v>43.09</v>
      </c>
      <c r="G1584">
        <v>1</v>
      </c>
      <c r="H1584" s="1">
        <f xml:space="preserve"> IF(Historical_Sales[[#This Row],[Sessions - Total]]=0,0,Historical_Sales[[#This Row],[Units Ordered]]/Historical_Sales[[#This Row],[Sessions - Total]])</f>
        <v>0.33333333333333331</v>
      </c>
    </row>
    <row r="1585" spans="1:8" x14ac:dyDescent="0.3">
      <c r="A1585" s="2">
        <v>45935</v>
      </c>
      <c r="B1585" t="s">
        <v>86</v>
      </c>
      <c r="C1585">
        <v>4</v>
      </c>
      <c r="D1585">
        <v>6</v>
      </c>
      <c r="E1585">
        <v>8</v>
      </c>
      <c r="F1585">
        <v>247.77</v>
      </c>
      <c r="G1585">
        <v>1</v>
      </c>
      <c r="H1585" s="1">
        <f xml:space="preserve"> IF(Historical_Sales[[#This Row],[Sessions - Total]]=0,0,Historical_Sales[[#This Row],[Units Ordered]]/Historical_Sales[[#This Row],[Sessions - Total]])</f>
        <v>2</v>
      </c>
    </row>
    <row r="1586" spans="1:8" x14ac:dyDescent="0.3">
      <c r="A1586" s="2">
        <v>45935</v>
      </c>
      <c r="B1586" t="s">
        <v>88</v>
      </c>
      <c r="C1586">
        <v>51</v>
      </c>
      <c r="D1586">
        <v>76</v>
      </c>
      <c r="E1586">
        <v>23</v>
      </c>
      <c r="F1586">
        <v>759.57</v>
      </c>
      <c r="G1586">
        <v>11</v>
      </c>
      <c r="H1586" s="1">
        <f xml:space="preserve"> IF(Historical_Sales[[#This Row],[Sessions - Total]]=0,0,Historical_Sales[[#This Row],[Units Ordered]]/Historical_Sales[[#This Row],[Sessions - Total]])</f>
        <v>0.45098039215686275</v>
      </c>
    </row>
    <row r="1587" spans="1:8" x14ac:dyDescent="0.3">
      <c r="A1587" s="2">
        <v>45935</v>
      </c>
      <c r="B1587" t="s">
        <v>90</v>
      </c>
      <c r="C1587">
        <v>9</v>
      </c>
      <c r="D1587">
        <v>16</v>
      </c>
      <c r="E1587">
        <v>5</v>
      </c>
      <c r="F1587">
        <v>132.38</v>
      </c>
      <c r="G1587">
        <v>2</v>
      </c>
      <c r="H1587" s="1">
        <f xml:space="preserve"> IF(Historical_Sales[[#This Row],[Sessions - Total]]=0,0,Historical_Sales[[#This Row],[Units Ordered]]/Historical_Sales[[#This Row],[Sessions - Total]])</f>
        <v>0.55555555555555558</v>
      </c>
    </row>
    <row r="1588" spans="1:8" x14ac:dyDescent="0.3">
      <c r="A1588" s="2">
        <v>45935</v>
      </c>
      <c r="B1588" t="s">
        <v>92</v>
      </c>
      <c r="C1588">
        <v>18</v>
      </c>
      <c r="D1588">
        <v>29</v>
      </c>
      <c r="E1588">
        <v>7</v>
      </c>
      <c r="F1588">
        <v>197.38</v>
      </c>
      <c r="G1588">
        <v>6</v>
      </c>
      <c r="H1588" s="1">
        <f xml:space="preserve"> IF(Historical_Sales[[#This Row],[Sessions - Total]]=0,0,Historical_Sales[[#This Row],[Units Ordered]]/Historical_Sales[[#This Row],[Sessions - Total]])</f>
        <v>0.3888888888888889</v>
      </c>
    </row>
    <row r="1589" spans="1:8" x14ac:dyDescent="0.3">
      <c r="A1589" s="2">
        <v>45935</v>
      </c>
      <c r="B1589" t="s">
        <v>94</v>
      </c>
      <c r="C1589">
        <v>19</v>
      </c>
      <c r="D1589">
        <v>26</v>
      </c>
      <c r="E1589">
        <v>9</v>
      </c>
      <c r="F1589">
        <v>674.87</v>
      </c>
      <c r="G1589">
        <v>5</v>
      </c>
      <c r="H1589" s="1">
        <f xml:space="preserve"> IF(Historical_Sales[[#This Row],[Sessions - Total]]=0,0,Historical_Sales[[#This Row],[Units Ordered]]/Historical_Sales[[#This Row],[Sessions - Total]])</f>
        <v>0.47368421052631576</v>
      </c>
    </row>
    <row r="1590" spans="1:8" x14ac:dyDescent="0.3">
      <c r="A1590" s="2">
        <v>45935</v>
      </c>
      <c r="B1590" t="s">
        <v>96</v>
      </c>
      <c r="C1590">
        <v>14</v>
      </c>
      <c r="D1590">
        <v>17</v>
      </c>
      <c r="E1590">
        <v>11</v>
      </c>
      <c r="F1590">
        <v>777.78</v>
      </c>
      <c r="G1590">
        <v>6</v>
      </c>
      <c r="H1590" s="1">
        <f xml:space="preserve"> IF(Historical_Sales[[#This Row],[Sessions - Total]]=0,0,Historical_Sales[[#This Row],[Units Ordered]]/Historical_Sales[[#This Row],[Sessions - Total]])</f>
        <v>0.7857142857142857</v>
      </c>
    </row>
    <row r="1591" spans="1:8" x14ac:dyDescent="0.3">
      <c r="A1591" s="2">
        <v>45935</v>
      </c>
      <c r="B1591" t="s">
        <v>98</v>
      </c>
      <c r="C1591">
        <v>18</v>
      </c>
      <c r="D1591">
        <v>19</v>
      </c>
      <c r="E1591">
        <v>1</v>
      </c>
      <c r="F1591">
        <v>13.76</v>
      </c>
      <c r="G1591">
        <v>1</v>
      </c>
      <c r="H1591" s="1">
        <f xml:space="preserve"> IF(Historical_Sales[[#This Row],[Sessions - Total]]=0,0,Historical_Sales[[#This Row],[Units Ordered]]/Historical_Sales[[#This Row],[Sessions - Total]])</f>
        <v>5.5555555555555552E-2</v>
      </c>
    </row>
    <row r="1592" spans="1:8" x14ac:dyDescent="0.3">
      <c r="A1592" s="2">
        <v>45935</v>
      </c>
      <c r="B1592" t="s">
        <v>100</v>
      </c>
      <c r="C1592">
        <v>9</v>
      </c>
      <c r="D1592">
        <v>11</v>
      </c>
      <c r="E1592">
        <v>3</v>
      </c>
      <c r="F1592">
        <v>36.909999999999997</v>
      </c>
      <c r="G1592">
        <v>3</v>
      </c>
      <c r="H1592" s="1">
        <f xml:space="preserve"> IF(Historical_Sales[[#This Row],[Sessions - Total]]=0,0,Historical_Sales[[#This Row],[Units Ordered]]/Historical_Sales[[#This Row],[Sessions - Total]])</f>
        <v>0.33333333333333331</v>
      </c>
    </row>
    <row r="1593" spans="1:8" x14ac:dyDescent="0.3">
      <c r="A1593" s="2">
        <v>45935</v>
      </c>
      <c r="B1593" t="s">
        <v>104</v>
      </c>
      <c r="C1593">
        <v>6</v>
      </c>
      <c r="D1593">
        <v>6</v>
      </c>
      <c r="E1593">
        <v>4</v>
      </c>
      <c r="F1593">
        <v>123.2</v>
      </c>
      <c r="G1593">
        <v>1</v>
      </c>
      <c r="H1593" s="1">
        <f xml:space="preserve"> IF(Historical_Sales[[#This Row],[Sessions - Total]]=0,0,Historical_Sales[[#This Row],[Units Ordered]]/Historical_Sales[[#This Row],[Sessions - Total]])</f>
        <v>0.66666666666666663</v>
      </c>
    </row>
    <row r="1594" spans="1:8" x14ac:dyDescent="0.3">
      <c r="A1594" s="2">
        <v>45935</v>
      </c>
      <c r="B1594" t="s">
        <v>108</v>
      </c>
      <c r="C1594">
        <v>8</v>
      </c>
      <c r="D1594">
        <v>13</v>
      </c>
      <c r="E1594">
        <v>4</v>
      </c>
      <c r="F1594">
        <v>375.56</v>
      </c>
      <c r="G1594">
        <v>3</v>
      </c>
      <c r="H1594" s="1">
        <f xml:space="preserve"> IF(Historical_Sales[[#This Row],[Sessions - Total]]=0,0,Historical_Sales[[#This Row],[Units Ordered]]/Historical_Sales[[#This Row],[Sessions - Total]])</f>
        <v>0.5</v>
      </c>
    </row>
    <row r="1595" spans="1:8" x14ac:dyDescent="0.3">
      <c r="A1595" s="2">
        <v>45935</v>
      </c>
      <c r="B1595" t="s">
        <v>110</v>
      </c>
      <c r="C1595">
        <v>15</v>
      </c>
      <c r="D1595">
        <v>19</v>
      </c>
      <c r="E1595">
        <v>4</v>
      </c>
      <c r="F1595">
        <v>136.47999999999999</v>
      </c>
      <c r="G1595">
        <v>3</v>
      </c>
      <c r="H1595" s="1">
        <f xml:space="preserve"> IF(Historical_Sales[[#This Row],[Sessions - Total]]=0,0,Historical_Sales[[#This Row],[Units Ordered]]/Historical_Sales[[#This Row],[Sessions - Total]])</f>
        <v>0.26666666666666666</v>
      </c>
    </row>
    <row r="1596" spans="1:8" x14ac:dyDescent="0.3">
      <c r="A1596" s="2">
        <v>45935</v>
      </c>
      <c r="B1596" t="s">
        <v>112</v>
      </c>
      <c r="C1596">
        <v>23</v>
      </c>
      <c r="D1596">
        <v>33</v>
      </c>
      <c r="E1596">
        <v>2</v>
      </c>
      <c r="F1596">
        <v>68.31</v>
      </c>
      <c r="G1596">
        <v>2</v>
      </c>
      <c r="H1596" s="1">
        <f xml:space="preserve"> IF(Historical_Sales[[#This Row],[Sessions - Total]]=0,0,Historical_Sales[[#This Row],[Units Ordered]]/Historical_Sales[[#This Row],[Sessions - Total]])</f>
        <v>8.6956521739130432E-2</v>
      </c>
    </row>
    <row r="1597" spans="1:8" x14ac:dyDescent="0.3">
      <c r="A1597" s="2">
        <v>45936</v>
      </c>
      <c r="B1597" t="s">
        <v>11</v>
      </c>
      <c r="C1597">
        <v>19</v>
      </c>
      <c r="D1597">
        <v>25</v>
      </c>
      <c r="E1597">
        <v>8</v>
      </c>
      <c r="F1597">
        <v>335.14</v>
      </c>
      <c r="G1597">
        <v>6</v>
      </c>
      <c r="H1597" s="1">
        <f xml:space="preserve"> IF(Historical_Sales[[#This Row],[Sessions - Total]]=0,0,Historical_Sales[[#This Row],[Units Ordered]]/Historical_Sales[[#This Row],[Sessions - Total]])</f>
        <v>0.42105263157894735</v>
      </c>
    </row>
    <row r="1598" spans="1:8" x14ac:dyDescent="0.3">
      <c r="A1598" s="2">
        <v>45936</v>
      </c>
      <c r="B1598" t="s">
        <v>15</v>
      </c>
      <c r="C1598">
        <v>20</v>
      </c>
      <c r="D1598">
        <v>31</v>
      </c>
      <c r="E1598">
        <v>7</v>
      </c>
      <c r="F1598">
        <v>277.66000000000003</v>
      </c>
      <c r="G1598">
        <v>4</v>
      </c>
      <c r="H1598" s="1">
        <f xml:space="preserve"> IF(Historical_Sales[[#This Row],[Sessions - Total]]=0,0,Historical_Sales[[#This Row],[Units Ordered]]/Historical_Sales[[#This Row],[Sessions - Total]])</f>
        <v>0.35</v>
      </c>
    </row>
    <row r="1599" spans="1:8" x14ac:dyDescent="0.3">
      <c r="A1599" s="2">
        <v>45936</v>
      </c>
      <c r="B1599" t="s">
        <v>17</v>
      </c>
      <c r="C1599">
        <v>16</v>
      </c>
      <c r="D1599">
        <v>28</v>
      </c>
      <c r="E1599">
        <v>3</v>
      </c>
      <c r="F1599">
        <v>121.95</v>
      </c>
      <c r="G1599">
        <v>2</v>
      </c>
      <c r="H1599" s="1">
        <f xml:space="preserve"> IF(Historical_Sales[[#This Row],[Sessions - Total]]=0,0,Historical_Sales[[#This Row],[Units Ordered]]/Historical_Sales[[#This Row],[Sessions - Total]])</f>
        <v>0.1875</v>
      </c>
    </row>
    <row r="1600" spans="1:8" x14ac:dyDescent="0.3">
      <c r="A1600" s="2">
        <v>45936</v>
      </c>
      <c r="B1600" t="s">
        <v>24</v>
      </c>
      <c r="C1600">
        <v>8</v>
      </c>
      <c r="D1600">
        <v>10</v>
      </c>
      <c r="E1600">
        <v>1</v>
      </c>
      <c r="F1600">
        <v>16.07</v>
      </c>
      <c r="G1600">
        <v>1</v>
      </c>
      <c r="H1600" s="1">
        <f xml:space="preserve"> IF(Historical_Sales[[#This Row],[Sessions - Total]]=0,0,Historical_Sales[[#This Row],[Units Ordered]]/Historical_Sales[[#This Row],[Sessions - Total]])</f>
        <v>0.125</v>
      </c>
    </row>
    <row r="1601" spans="1:8" x14ac:dyDescent="0.3">
      <c r="A1601" s="2">
        <v>45936</v>
      </c>
      <c r="B1601" t="s">
        <v>26</v>
      </c>
      <c r="C1601">
        <v>30</v>
      </c>
      <c r="D1601">
        <v>38</v>
      </c>
      <c r="E1601">
        <v>2</v>
      </c>
      <c r="F1601">
        <v>90.35</v>
      </c>
      <c r="G1601">
        <v>2</v>
      </c>
      <c r="H1601" s="1">
        <f xml:space="preserve"> IF(Historical_Sales[[#This Row],[Sessions - Total]]=0,0,Historical_Sales[[#This Row],[Units Ordered]]/Historical_Sales[[#This Row],[Sessions - Total]])</f>
        <v>6.6666666666666666E-2</v>
      </c>
    </row>
    <row r="1602" spans="1:8" x14ac:dyDescent="0.3">
      <c r="A1602" s="2">
        <v>45936</v>
      </c>
      <c r="B1602" t="s">
        <v>28</v>
      </c>
      <c r="C1602">
        <v>7</v>
      </c>
      <c r="D1602">
        <v>17</v>
      </c>
      <c r="E1602">
        <v>3</v>
      </c>
      <c r="F1602">
        <v>81.5</v>
      </c>
      <c r="G1602">
        <v>2</v>
      </c>
      <c r="H1602" s="1">
        <f xml:space="preserve"> IF(Historical_Sales[[#This Row],[Sessions - Total]]=0,0,Historical_Sales[[#This Row],[Units Ordered]]/Historical_Sales[[#This Row],[Sessions - Total]])</f>
        <v>0.42857142857142855</v>
      </c>
    </row>
    <row r="1603" spans="1:8" x14ac:dyDescent="0.3">
      <c r="A1603" s="2">
        <v>45936</v>
      </c>
      <c r="B1603" t="s">
        <v>32</v>
      </c>
      <c r="C1603">
        <v>16</v>
      </c>
      <c r="D1603">
        <v>17</v>
      </c>
      <c r="E1603">
        <v>4</v>
      </c>
      <c r="F1603">
        <v>78.28</v>
      </c>
      <c r="G1603">
        <v>4</v>
      </c>
      <c r="H1603" s="1">
        <f xml:space="preserve"> IF(Historical_Sales[[#This Row],[Sessions - Total]]=0,0,Historical_Sales[[#This Row],[Units Ordered]]/Historical_Sales[[#This Row],[Sessions - Total]])</f>
        <v>0.25</v>
      </c>
    </row>
    <row r="1604" spans="1:8" x14ac:dyDescent="0.3">
      <c r="A1604" s="2">
        <v>45936</v>
      </c>
      <c r="B1604" t="s">
        <v>34</v>
      </c>
      <c r="C1604">
        <v>18</v>
      </c>
      <c r="D1604">
        <v>26</v>
      </c>
      <c r="E1604">
        <v>3</v>
      </c>
      <c r="F1604">
        <v>52.17</v>
      </c>
      <c r="G1604">
        <v>3</v>
      </c>
      <c r="H1604" s="1">
        <f xml:space="preserve"> IF(Historical_Sales[[#This Row],[Sessions - Total]]=0,0,Historical_Sales[[#This Row],[Units Ordered]]/Historical_Sales[[#This Row],[Sessions - Total]])</f>
        <v>0.16666666666666666</v>
      </c>
    </row>
    <row r="1605" spans="1:8" x14ac:dyDescent="0.3">
      <c r="A1605" s="2">
        <v>45936</v>
      </c>
      <c r="B1605" t="s">
        <v>36</v>
      </c>
      <c r="C1605">
        <v>27</v>
      </c>
      <c r="D1605">
        <v>34</v>
      </c>
      <c r="E1605">
        <v>5</v>
      </c>
      <c r="F1605">
        <v>102.81</v>
      </c>
      <c r="G1605">
        <v>5</v>
      </c>
      <c r="H1605" s="1">
        <f xml:space="preserve"> IF(Historical_Sales[[#This Row],[Sessions - Total]]=0,0,Historical_Sales[[#This Row],[Units Ordered]]/Historical_Sales[[#This Row],[Sessions - Total]])</f>
        <v>0.18518518518518517</v>
      </c>
    </row>
    <row r="1606" spans="1:8" x14ac:dyDescent="0.3">
      <c r="A1606" s="2">
        <v>45936</v>
      </c>
      <c r="B1606" t="s">
        <v>38</v>
      </c>
      <c r="C1606">
        <v>53</v>
      </c>
      <c r="D1606">
        <v>73</v>
      </c>
      <c r="E1606">
        <v>4</v>
      </c>
      <c r="F1606">
        <v>98.38</v>
      </c>
      <c r="G1606">
        <v>3</v>
      </c>
      <c r="H1606" s="1">
        <f xml:space="preserve"> IF(Historical_Sales[[#This Row],[Sessions - Total]]=0,0,Historical_Sales[[#This Row],[Units Ordered]]/Historical_Sales[[#This Row],[Sessions - Total]])</f>
        <v>7.5471698113207544E-2</v>
      </c>
    </row>
    <row r="1607" spans="1:8" x14ac:dyDescent="0.3">
      <c r="A1607" s="2">
        <v>45936</v>
      </c>
      <c r="B1607" t="s">
        <v>40</v>
      </c>
      <c r="C1607">
        <v>39</v>
      </c>
      <c r="D1607">
        <v>50</v>
      </c>
      <c r="E1607">
        <v>12</v>
      </c>
      <c r="F1607">
        <v>367.24</v>
      </c>
      <c r="G1607">
        <v>12</v>
      </c>
      <c r="H1607" s="1">
        <f xml:space="preserve"> IF(Historical_Sales[[#This Row],[Sessions - Total]]=0,0,Historical_Sales[[#This Row],[Units Ordered]]/Historical_Sales[[#This Row],[Sessions - Total]])</f>
        <v>0.30769230769230771</v>
      </c>
    </row>
    <row r="1608" spans="1:8" x14ac:dyDescent="0.3">
      <c r="A1608" s="2">
        <v>45936</v>
      </c>
      <c r="B1608" t="s">
        <v>40</v>
      </c>
      <c r="C1608">
        <v>3</v>
      </c>
      <c r="D1608">
        <v>3</v>
      </c>
      <c r="E1608">
        <v>2</v>
      </c>
      <c r="F1608">
        <v>69.069999999999993</v>
      </c>
      <c r="G1608">
        <v>1</v>
      </c>
      <c r="H1608" s="1">
        <f xml:space="preserve"> IF(Historical_Sales[[#This Row],[Sessions - Total]]=0,0,Historical_Sales[[#This Row],[Units Ordered]]/Historical_Sales[[#This Row],[Sessions - Total]])</f>
        <v>0.66666666666666663</v>
      </c>
    </row>
    <row r="1609" spans="1:8" x14ac:dyDescent="0.3">
      <c r="A1609" s="2">
        <v>45936</v>
      </c>
      <c r="B1609" t="s">
        <v>42</v>
      </c>
      <c r="C1609">
        <v>93</v>
      </c>
      <c r="D1609">
        <v>133</v>
      </c>
      <c r="E1609">
        <v>12</v>
      </c>
      <c r="F1609">
        <v>297.27</v>
      </c>
      <c r="G1609">
        <v>12</v>
      </c>
      <c r="H1609" s="1">
        <f xml:space="preserve"> IF(Historical_Sales[[#This Row],[Sessions - Total]]=0,0,Historical_Sales[[#This Row],[Units Ordered]]/Historical_Sales[[#This Row],[Sessions - Total]])</f>
        <v>0.12903225806451613</v>
      </c>
    </row>
    <row r="1610" spans="1:8" x14ac:dyDescent="0.3">
      <c r="A1610" s="2">
        <v>45936</v>
      </c>
      <c r="B1610" t="s">
        <v>44</v>
      </c>
      <c r="C1610">
        <v>24</v>
      </c>
      <c r="D1610">
        <v>29</v>
      </c>
      <c r="E1610">
        <v>4</v>
      </c>
      <c r="F1610">
        <v>82.29</v>
      </c>
      <c r="G1610">
        <v>4</v>
      </c>
      <c r="H1610" s="1">
        <f xml:space="preserve"> IF(Historical_Sales[[#This Row],[Sessions - Total]]=0,0,Historical_Sales[[#This Row],[Units Ordered]]/Historical_Sales[[#This Row],[Sessions - Total]])</f>
        <v>0.16666666666666666</v>
      </c>
    </row>
    <row r="1611" spans="1:8" x14ac:dyDescent="0.3">
      <c r="A1611" s="2">
        <v>45936</v>
      </c>
      <c r="B1611" t="s">
        <v>46</v>
      </c>
      <c r="C1611">
        <v>17</v>
      </c>
      <c r="D1611">
        <v>21</v>
      </c>
      <c r="E1611">
        <v>6</v>
      </c>
      <c r="F1611">
        <v>188.37</v>
      </c>
      <c r="G1611">
        <v>6</v>
      </c>
      <c r="H1611" s="1">
        <f xml:space="preserve"> IF(Historical_Sales[[#This Row],[Sessions - Total]]=0,0,Historical_Sales[[#This Row],[Units Ordered]]/Historical_Sales[[#This Row],[Sessions - Total]])</f>
        <v>0.35294117647058826</v>
      </c>
    </row>
    <row r="1612" spans="1:8" x14ac:dyDescent="0.3">
      <c r="A1612" s="2">
        <v>45936</v>
      </c>
      <c r="B1612" t="s">
        <v>48</v>
      </c>
      <c r="C1612">
        <v>34</v>
      </c>
      <c r="D1612">
        <v>48</v>
      </c>
      <c r="E1612">
        <v>8</v>
      </c>
      <c r="F1612">
        <v>226.44</v>
      </c>
      <c r="G1612">
        <v>6</v>
      </c>
      <c r="H1612" s="1">
        <f xml:space="preserve"> IF(Historical_Sales[[#This Row],[Sessions - Total]]=0,0,Historical_Sales[[#This Row],[Units Ordered]]/Historical_Sales[[#This Row],[Sessions - Total]])</f>
        <v>0.23529411764705882</v>
      </c>
    </row>
    <row r="1613" spans="1:8" x14ac:dyDescent="0.3">
      <c r="A1613" s="2">
        <v>45936</v>
      </c>
      <c r="B1613" t="s">
        <v>50</v>
      </c>
      <c r="C1613">
        <v>70</v>
      </c>
      <c r="D1613">
        <v>100</v>
      </c>
      <c r="E1613">
        <v>15</v>
      </c>
      <c r="F1613">
        <v>622.67999999999995</v>
      </c>
      <c r="G1613">
        <v>15</v>
      </c>
      <c r="H1613" s="1">
        <f xml:space="preserve"> IF(Historical_Sales[[#This Row],[Sessions - Total]]=0,0,Historical_Sales[[#This Row],[Units Ordered]]/Historical_Sales[[#This Row],[Sessions - Total]])</f>
        <v>0.21428571428571427</v>
      </c>
    </row>
    <row r="1614" spans="1:8" x14ac:dyDescent="0.3">
      <c r="A1614" s="2">
        <v>45936</v>
      </c>
      <c r="B1614" t="s">
        <v>50</v>
      </c>
      <c r="C1614">
        <v>9</v>
      </c>
      <c r="D1614">
        <v>9</v>
      </c>
      <c r="E1614">
        <v>2</v>
      </c>
      <c r="F1614">
        <v>94.97</v>
      </c>
      <c r="G1614">
        <v>2</v>
      </c>
      <c r="H1614" s="1">
        <f xml:space="preserve"> IF(Historical_Sales[[#This Row],[Sessions - Total]]=0,0,Historical_Sales[[#This Row],[Units Ordered]]/Historical_Sales[[#This Row],[Sessions - Total]])</f>
        <v>0.22222222222222221</v>
      </c>
    </row>
    <row r="1615" spans="1:8" x14ac:dyDescent="0.3">
      <c r="A1615" s="2">
        <v>45936</v>
      </c>
      <c r="B1615" t="s">
        <v>52</v>
      </c>
      <c r="C1615">
        <v>128</v>
      </c>
      <c r="D1615">
        <v>166</v>
      </c>
      <c r="E1615">
        <v>14</v>
      </c>
      <c r="F1615">
        <v>195.11</v>
      </c>
      <c r="G1615">
        <v>11</v>
      </c>
      <c r="H1615" s="1">
        <f xml:space="preserve"> IF(Historical_Sales[[#This Row],[Sessions - Total]]=0,0,Historical_Sales[[#This Row],[Units Ordered]]/Historical_Sales[[#This Row],[Sessions - Total]])</f>
        <v>0.109375</v>
      </c>
    </row>
    <row r="1616" spans="1:8" x14ac:dyDescent="0.3">
      <c r="A1616" s="2">
        <v>45936</v>
      </c>
      <c r="B1616" t="s">
        <v>52</v>
      </c>
      <c r="C1616">
        <v>4</v>
      </c>
      <c r="D1616">
        <v>4</v>
      </c>
      <c r="E1616">
        <v>1</v>
      </c>
      <c r="F1616">
        <v>15.71</v>
      </c>
      <c r="G1616">
        <v>1</v>
      </c>
      <c r="H1616" s="1">
        <f xml:space="preserve"> IF(Historical_Sales[[#This Row],[Sessions - Total]]=0,0,Historical_Sales[[#This Row],[Units Ordered]]/Historical_Sales[[#This Row],[Sessions - Total]])</f>
        <v>0.25</v>
      </c>
    </row>
    <row r="1617" spans="1:8" x14ac:dyDescent="0.3">
      <c r="A1617" s="2">
        <v>45936</v>
      </c>
      <c r="B1617" t="s">
        <v>54</v>
      </c>
      <c r="C1617">
        <v>54</v>
      </c>
      <c r="D1617">
        <v>67</v>
      </c>
      <c r="E1617">
        <v>6</v>
      </c>
      <c r="F1617">
        <v>127.54</v>
      </c>
      <c r="G1617">
        <v>4</v>
      </c>
      <c r="H1617" s="1">
        <f xml:space="preserve"> IF(Historical_Sales[[#This Row],[Sessions - Total]]=0,0,Historical_Sales[[#This Row],[Units Ordered]]/Historical_Sales[[#This Row],[Sessions - Total]])</f>
        <v>0.1111111111111111</v>
      </c>
    </row>
    <row r="1618" spans="1:8" x14ac:dyDescent="0.3">
      <c r="A1618" s="2">
        <v>45936</v>
      </c>
      <c r="B1618" t="s">
        <v>56</v>
      </c>
      <c r="C1618">
        <v>28</v>
      </c>
      <c r="D1618">
        <v>40</v>
      </c>
      <c r="E1618">
        <v>7</v>
      </c>
      <c r="F1618">
        <v>158.91</v>
      </c>
      <c r="G1618">
        <v>7</v>
      </c>
      <c r="H1618" s="1">
        <f xml:space="preserve"> IF(Historical_Sales[[#This Row],[Sessions - Total]]=0,0,Historical_Sales[[#This Row],[Units Ordered]]/Historical_Sales[[#This Row],[Sessions - Total]])</f>
        <v>0.25</v>
      </c>
    </row>
    <row r="1619" spans="1:8" x14ac:dyDescent="0.3">
      <c r="A1619" s="2">
        <v>45936</v>
      </c>
      <c r="B1619" t="s">
        <v>58</v>
      </c>
      <c r="C1619">
        <v>28</v>
      </c>
      <c r="D1619">
        <v>37</v>
      </c>
      <c r="E1619">
        <v>7</v>
      </c>
      <c r="F1619">
        <v>83.4</v>
      </c>
      <c r="G1619">
        <v>7</v>
      </c>
      <c r="H1619" s="1">
        <f xml:space="preserve"> IF(Historical_Sales[[#This Row],[Sessions - Total]]=0,0,Historical_Sales[[#This Row],[Units Ordered]]/Historical_Sales[[#This Row],[Sessions - Total]])</f>
        <v>0.25</v>
      </c>
    </row>
    <row r="1620" spans="1:8" x14ac:dyDescent="0.3">
      <c r="A1620" s="2">
        <v>45936</v>
      </c>
      <c r="B1620" t="s">
        <v>60</v>
      </c>
      <c r="C1620">
        <v>46</v>
      </c>
      <c r="D1620">
        <v>62</v>
      </c>
      <c r="E1620">
        <v>4</v>
      </c>
      <c r="F1620">
        <v>85.39</v>
      </c>
      <c r="G1620">
        <v>4</v>
      </c>
      <c r="H1620" s="1">
        <f xml:space="preserve"> IF(Historical_Sales[[#This Row],[Sessions - Total]]=0,0,Historical_Sales[[#This Row],[Units Ordered]]/Historical_Sales[[#This Row],[Sessions - Total]])</f>
        <v>8.6956521739130432E-2</v>
      </c>
    </row>
    <row r="1621" spans="1:8" x14ac:dyDescent="0.3">
      <c r="A1621" s="2">
        <v>45936</v>
      </c>
      <c r="B1621" t="s">
        <v>62</v>
      </c>
      <c r="C1621">
        <v>96</v>
      </c>
      <c r="D1621">
        <v>159</v>
      </c>
      <c r="E1621">
        <v>60</v>
      </c>
      <c r="F1621">
        <v>2117.34</v>
      </c>
      <c r="G1621">
        <v>42</v>
      </c>
      <c r="H1621" s="1">
        <f xml:space="preserve"> IF(Historical_Sales[[#This Row],[Sessions - Total]]=0,0,Historical_Sales[[#This Row],[Units Ordered]]/Historical_Sales[[#This Row],[Sessions - Total]])</f>
        <v>0.625</v>
      </c>
    </row>
    <row r="1622" spans="1:8" x14ac:dyDescent="0.3">
      <c r="A1622" s="2">
        <v>45936</v>
      </c>
      <c r="B1622" t="s">
        <v>64</v>
      </c>
      <c r="C1622">
        <v>27</v>
      </c>
      <c r="D1622">
        <v>38</v>
      </c>
      <c r="E1622">
        <v>19</v>
      </c>
      <c r="F1622">
        <v>619.04999999999995</v>
      </c>
      <c r="G1622">
        <v>13</v>
      </c>
      <c r="H1622" s="1">
        <f xml:space="preserve"> IF(Historical_Sales[[#This Row],[Sessions - Total]]=0,0,Historical_Sales[[#This Row],[Units Ordered]]/Historical_Sales[[#This Row],[Sessions - Total]])</f>
        <v>0.70370370370370372</v>
      </c>
    </row>
    <row r="1623" spans="1:8" x14ac:dyDescent="0.3">
      <c r="A1623" s="2">
        <v>45936</v>
      </c>
      <c r="B1623" t="s">
        <v>66</v>
      </c>
      <c r="C1623">
        <v>35</v>
      </c>
      <c r="D1623">
        <v>43</v>
      </c>
      <c r="E1623">
        <v>5</v>
      </c>
      <c r="F1623">
        <v>173.87</v>
      </c>
      <c r="G1623">
        <v>4</v>
      </c>
      <c r="H1623" s="1">
        <f xml:space="preserve"> IF(Historical_Sales[[#This Row],[Sessions - Total]]=0,0,Historical_Sales[[#This Row],[Units Ordered]]/Historical_Sales[[#This Row],[Sessions - Total]])</f>
        <v>0.14285714285714285</v>
      </c>
    </row>
    <row r="1624" spans="1:8" x14ac:dyDescent="0.3">
      <c r="A1624" s="2">
        <v>45936</v>
      </c>
      <c r="B1624" t="s">
        <v>68</v>
      </c>
      <c r="C1624">
        <v>55</v>
      </c>
      <c r="D1624">
        <v>72</v>
      </c>
      <c r="E1624">
        <v>50</v>
      </c>
      <c r="F1624">
        <v>1382.68</v>
      </c>
      <c r="G1624">
        <v>35</v>
      </c>
      <c r="H1624" s="1">
        <f xml:space="preserve"> IF(Historical_Sales[[#This Row],[Sessions - Total]]=0,0,Historical_Sales[[#This Row],[Units Ordered]]/Historical_Sales[[#This Row],[Sessions - Total]])</f>
        <v>0.90909090909090906</v>
      </c>
    </row>
    <row r="1625" spans="1:8" x14ac:dyDescent="0.3">
      <c r="A1625" s="2">
        <v>45936</v>
      </c>
      <c r="B1625" t="s">
        <v>70</v>
      </c>
      <c r="C1625">
        <v>56</v>
      </c>
      <c r="D1625">
        <v>74</v>
      </c>
      <c r="E1625">
        <v>21</v>
      </c>
      <c r="F1625">
        <v>502.2</v>
      </c>
      <c r="G1625">
        <v>18</v>
      </c>
      <c r="H1625" s="1">
        <f xml:space="preserve"> IF(Historical_Sales[[#This Row],[Sessions - Total]]=0,0,Historical_Sales[[#This Row],[Units Ordered]]/Historical_Sales[[#This Row],[Sessions - Total]])</f>
        <v>0.375</v>
      </c>
    </row>
    <row r="1626" spans="1:8" x14ac:dyDescent="0.3">
      <c r="A1626" s="2">
        <v>45936</v>
      </c>
      <c r="B1626" t="s">
        <v>72</v>
      </c>
      <c r="C1626">
        <v>19</v>
      </c>
      <c r="D1626">
        <v>22</v>
      </c>
      <c r="E1626">
        <v>7</v>
      </c>
      <c r="F1626">
        <v>252.97</v>
      </c>
      <c r="G1626">
        <v>6</v>
      </c>
      <c r="H1626" s="1">
        <f xml:space="preserve"> IF(Historical_Sales[[#This Row],[Sessions - Total]]=0,0,Historical_Sales[[#This Row],[Units Ordered]]/Historical_Sales[[#This Row],[Sessions - Total]])</f>
        <v>0.36842105263157893</v>
      </c>
    </row>
    <row r="1627" spans="1:8" x14ac:dyDescent="0.3">
      <c r="A1627" s="2">
        <v>45936</v>
      </c>
      <c r="B1627" t="s">
        <v>74</v>
      </c>
      <c r="C1627">
        <v>26</v>
      </c>
      <c r="D1627">
        <v>31</v>
      </c>
      <c r="E1627">
        <v>10</v>
      </c>
      <c r="F1627">
        <v>313.7</v>
      </c>
      <c r="G1627">
        <v>6</v>
      </c>
      <c r="H1627" s="1">
        <f xml:space="preserve"> IF(Historical_Sales[[#This Row],[Sessions - Total]]=0,0,Historical_Sales[[#This Row],[Units Ordered]]/Historical_Sales[[#This Row],[Sessions - Total]])</f>
        <v>0.38461538461538464</v>
      </c>
    </row>
    <row r="1628" spans="1:8" x14ac:dyDescent="0.3">
      <c r="A1628" s="2">
        <v>45936</v>
      </c>
      <c r="B1628" t="s">
        <v>76</v>
      </c>
      <c r="C1628">
        <v>22</v>
      </c>
      <c r="D1628">
        <v>35</v>
      </c>
      <c r="E1628">
        <v>21</v>
      </c>
      <c r="F1628">
        <v>605.34</v>
      </c>
      <c r="G1628">
        <v>9</v>
      </c>
      <c r="H1628" s="1">
        <f xml:space="preserve"> IF(Historical_Sales[[#This Row],[Sessions - Total]]=0,0,Historical_Sales[[#This Row],[Units Ordered]]/Historical_Sales[[#This Row],[Sessions - Total]])</f>
        <v>0.95454545454545459</v>
      </c>
    </row>
    <row r="1629" spans="1:8" x14ac:dyDescent="0.3">
      <c r="A1629" s="2">
        <v>45936</v>
      </c>
      <c r="B1629" t="s">
        <v>78</v>
      </c>
      <c r="C1629">
        <v>16</v>
      </c>
      <c r="D1629">
        <v>22</v>
      </c>
      <c r="E1629">
        <v>2</v>
      </c>
      <c r="F1629">
        <v>58.07</v>
      </c>
      <c r="G1629">
        <v>2</v>
      </c>
      <c r="H1629" s="1">
        <f xml:space="preserve"> IF(Historical_Sales[[#This Row],[Sessions - Total]]=0,0,Historical_Sales[[#This Row],[Units Ordered]]/Historical_Sales[[#This Row],[Sessions - Total]])</f>
        <v>0.125</v>
      </c>
    </row>
    <row r="1630" spans="1:8" x14ac:dyDescent="0.3">
      <c r="A1630" s="2">
        <v>45936</v>
      </c>
      <c r="B1630" t="s">
        <v>80</v>
      </c>
      <c r="C1630">
        <v>22</v>
      </c>
      <c r="D1630">
        <v>33</v>
      </c>
      <c r="E1630">
        <v>20</v>
      </c>
      <c r="F1630">
        <v>683.07</v>
      </c>
      <c r="G1630">
        <v>8</v>
      </c>
      <c r="H1630" s="1">
        <f xml:space="preserve"> IF(Historical_Sales[[#This Row],[Sessions - Total]]=0,0,Historical_Sales[[#This Row],[Units Ordered]]/Historical_Sales[[#This Row],[Sessions - Total]])</f>
        <v>0.90909090909090906</v>
      </c>
    </row>
    <row r="1631" spans="1:8" x14ac:dyDescent="0.3">
      <c r="A1631" s="2">
        <v>45936</v>
      </c>
      <c r="B1631" t="s">
        <v>82</v>
      </c>
      <c r="C1631">
        <v>15</v>
      </c>
      <c r="D1631">
        <v>21</v>
      </c>
      <c r="E1631">
        <v>1</v>
      </c>
      <c r="F1631">
        <v>40.090000000000003</v>
      </c>
      <c r="G1631">
        <v>1</v>
      </c>
      <c r="H1631" s="1">
        <f xml:space="preserve"> IF(Historical_Sales[[#This Row],[Sessions - Total]]=0,0,Historical_Sales[[#This Row],[Units Ordered]]/Historical_Sales[[#This Row],[Sessions - Total]])</f>
        <v>6.6666666666666666E-2</v>
      </c>
    </row>
    <row r="1632" spans="1:8" x14ac:dyDescent="0.3">
      <c r="A1632" s="2">
        <v>45936</v>
      </c>
      <c r="B1632" t="s">
        <v>84</v>
      </c>
      <c r="C1632">
        <v>75</v>
      </c>
      <c r="D1632">
        <v>91</v>
      </c>
      <c r="E1632">
        <v>23</v>
      </c>
      <c r="F1632">
        <v>795.29</v>
      </c>
      <c r="G1632">
        <v>22</v>
      </c>
      <c r="H1632" s="1">
        <f xml:space="preserve"> IF(Historical_Sales[[#This Row],[Sessions - Total]]=0,0,Historical_Sales[[#This Row],[Units Ordered]]/Historical_Sales[[#This Row],[Sessions - Total]])</f>
        <v>0.30666666666666664</v>
      </c>
    </row>
    <row r="1633" spans="1:8" x14ac:dyDescent="0.3">
      <c r="A1633" s="2">
        <v>45936</v>
      </c>
      <c r="B1633" t="s">
        <v>86</v>
      </c>
      <c r="C1633">
        <v>6</v>
      </c>
      <c r="D1633">
        <v>10</v>
      </c>
      <c r="E1633">
        <v>6</v>
      </c>
      <c r="F1633">
        <v>181.6</v>
      </c>
      <c r="G1633">
        <v>2</v>
      </c>
      <c r="H1633" s="1">
        <f xml:space="preserve"> IF(Historical_Sales[[#This Row],[Sessions - Total]]=0,0,Historical_Sales[[#This Row],[Units Ordered]]/Historical_Sales[[#This Row],[Sessions - Total]])</f>
        <v>1</v>
      </c>
    </row>
    <row r="1634" spans="1:8" x14ac:dyDescent="0.3">
      <c r="A1634" s="2">
        <v>45936</v>
      </c>
      <c r="B1634" t="s">
        <v>88</v>
      </c>
      <c r="C1634">
        <v>72</v>
      </c>
      <c r="D1634">
        <v>95</v>
      </c>
      <c r="E1634">
        <v>10</v>
      </c>
      <c r="F1634">
        <v>353.78</v>
      </c>
      <c r="G1634">
        <v>8</v>
      </c>
      <c r="H1634" s="1">
        <f xml:space="preserve"> IF(Historical_Sales[[#This Row],[Sessions - Total]]=0,0,Historical_Sales[[#This Row],[Units Ordered]]/Historical_Sales[[#This Row],[Sessions - Total]])</f>
        <v>0.1388888888888889</v>
      </c>
    </row>
    <row r="1635" spans="1:8" x14ac:dyDescent="0.3">
      <c r="A1635" s="2">
        <v>45936</v>
      </c>
      <c r="B1635" t="s">
        <v>90</v>
      </c>
      <c r="C1635">
        <v>16</v>
      </c>
      <c r="D1635">
        <v>19</v>
      </c>
      <c r="E1635">
        <v>5</v>
      </c>
      <c r="F1635">
        <v>129.69</v>
      </c>
      <c r="G1635">
        <v>3</v>
      </c>
      <c r="H1635" s="1">
        <f xml:space="preserve"> IF(Historical_Sales[[#This Row],[Sessions - Total]]=0,0,Historical_Sales[[#This Row],[Units Ordered]]/Historical_Sales[[#This Row],[Sessions - Total]])</f>
        <v>0.3125</v>
      </c>
    </row>
    <row r="1636" spans="1:8" x14ac:dyDescent="0.3">
      <c r="A1636" s="2">
        <v>45936</v>
      </c>
      <c r="B1636" t="s">
        <v>92</v>
      </c>
      <c r="C1636">
        <v>39</v>
      </c>
      <c r="D1636">
        <v>57</v>
      </c>
      <c r="E1636">
        <v>13</v>
      </c>
      <c r="F1636">
        <v>337.36</v>
      </c>
      <c r="G1636">
        <v>10</v>
      </c>
      <c r="H1636" s="1">
        <f xml:space="preserve"> IF(Historical_Sales[[#This Row],[Sessions - Total]]=0,0,Historical_Sales[[#This Row],[Units Ordered]]/Historical_Sales[[#This Row],[Sessions - Total]])</f>
        <v>0.33333333333333331</v>
      </c>
    </row>
    <row r="1637" spans="1:8" x14ac:dyDescent="0.3">
      <c r="A1637" s="2">
        <v>45936</v>
      </c>
      <c r="B1637" t="s">
        <v>94</v>
      </c>
      <c r="C1637">
        <v>27</v>
      </c>
      <c r="D1637">
        <v>40</v>
      </c>
      <c r="E1637">
        <v>10</v>
      </c>
      <c r="F1637">
        <v>776.13</v>
      </c>
      <c r="G1637">
        <v>8</v>
      </c>
      <c r="H1637" s="1">
        <f xml:space="preserve"> IF(Historical_Sales[[#This Row],[Sessions - Total]]=0,0,Historical_Sales[[#This Row],[Units Ordered]]/Historical_Sales[[#This Row],[Sessions - Total]])</f>
        <v>0.37037037037037035</v>
      </c>
    </row>
    <row r="1638" spans="1:8" x14ac:dyDescent="0.3">
      <c r="A1638" s="2">
        <v>45936</v>
      </c>
      <c r="B1638" t="s">
        <v>96</v>
      </c>
      <c r="C1638">
        <v>25</v>
      </c>
      <c r="D1638">
        <v>31</v>
      </c>
      <c r="E1638">
        <v>20</v>
      </c>
      <c r="F1638">
        <v>1413.8</v>
      </c>
      <c r="G1638">
        <v>14</v>
      </c>
      <c r="H1638" s="1">
        <f xml:space="preserve"> IF(Historical_Sales[[#This Row],[Sessions - Total]]=0,0,Historical_Sales[[#This Row],[Units Ordered]]/Historical_Sales[[#This Row],[Sessions - Total]])</f>
        <v>0.8</v>
      </c>
    </row>
    <row r="1639" spans="1:8" x14ac:dyDescent="0.3">
      <c r="A1639" s="2">
        <v>45936</v>
      </c>
      <c r="B1639" t="s">
        <v>98</v>
      </c>
      <c r="C1639">
        <v>14</v>
      </c>
      <c r="D1639">
        <v>18</v>
      </c>
      <c r="E1639">
        <v>1</v>
      </c>
      <c r="F1639">
        <v>14.67</v>
      </c>
      <c r="G1639">
        <v>1</v>
      </c>
      <c r="H1639" s="1">
        <f xml:space="preserve"> IF(Historical_Sales[[#This Row],[Sessions - Total]]=0,0,Historical_Sales[[#This Row],[Units Ordered]]/Historical_Sales[[#This Row],[Sessions - Total]])</f>
        <v>7.1428571428571425E-2</v>
      </c>
    </row>
    <row r="1640" spans="1:8" x14ac:dyDescent="0.3">
      <c r="A1640" s="2">
        <v>45936</v>
      </c>
      <c r="B1640" t="s">
        <v>102</v>
      </c>
      <c r="C1640">
        <v>16</v>
      </c>
      <c r="D1640">
        <v>26</v>
      </c>
      <c r="E1640">
        <v>1</v>
      </c>
      <c r="F1640">
        <v>37.1</v>
      </c>
      <c r="G1640">
        <v>1</v>
      </c>
      <c r="H1640" s="1">
        <f xml:space="preserve"> IF(Historical_Sales[[#This Row],[Sessions - Total]]=0,0,Historical_Sales[[#This Row],[Units Ordered]]/Historical_Sales[[#This Row],[Sessions - Total]])</f>
        <v>6.25E-2</v>
      </c>
    </row>
    <row r="1641" spans="1:8" x14ac:dyDescent="0.3">
      <c r="A1641" s="2">
        <v>45936</v>
      </c>
      <c r="B1641" t="s">
        <v>104</v>
      </c>
      <c r="C1641">
        <v>11</v>
      </c>
      <c r="D1641">
        <v>11</v>
      </c>
      <c r="E1641">
        <v>3</v>
      </c>
      <c r="F1641">
        <v>75.849999999999994</v>
      </c>
      <c r="G1641">
        <v>1</v>
      </c>
      <c r="H1641" s="1">
        <f xml:space="preserve"> IF(Historical_Sales[[#This Row],[Sessions - Total]]=0,0,Historical_Sales[[#This Row],[Units Ordered]]/Historical_Sales[[#This Row],[Sessions - Total]])</f>
        <v>0.27272727272727271</v>
      </c>
    </row>
    <row r="1642" spans="1:8" x14ac:dyDescent="0.3">
      <c r="A1642" s="2">
        <v>45936</v>
      </c>
      <c r="B1642" t="s">
        <v>106</v>
      </c>
      <c r="C1642">
        <v>12</v>
      </c>
      <c r="D1642">
        <v>17</v>
      </c>
      <c r="E1642">
        <v>10</v>
      </c>
      <c r="F1642">
        <v>744.88</v>
      </c>
      <c r="G1642">
        <v>4</v>
      </c>
      <c r="H1642" s="1">
        <f xml:space="preserve"> IF(Historical_Sales[[#This Row],[Sessions - Total]]=0,0,Historical_Sales[[#This Row],[Units Ordered]]/Historical_Sales[[#This Row],[Sessions - Total]])</f>
        <v>0.83333333333333337</v>
      </c>
    </row>
    <row r="1643" spans="1:8" x14ac:dyDescent="0.3">
      <c r="A1643" s="2">
        <v>45936</v>
      </c>
      <c r="B1643" t="s">
        <v>108</v>
      </c>
      <c r="C1643">
        <v>22</v>
      </c>
      <c r="D1643">
        <v>26</v>
      </c>
      <c r="E1643">
        <v>7</v>
      </c>
      <c r="F1643">
        <v>619.78</v>
      </c>
      <c r="G1643">
        <v>5</v>
      </c>
      <c r="H1643" s="1">
        <f xml:space="preserve"> IF(Historical_Sales[[#This Row],[Sessions - Total]]=0,0,Historical_Sales[[#This Row],[Units Ordered]]/Historical_Sales[[#This Row],[Sessions - Total]])</f>
        <v>0.31818181818181818</v>
      </c>
    </row>
    <row r="1644" spans="1:8" x14ac:dyDescent="0.3">
      <c r="A1644" s="2">
        <v>45936</v>
      </c>
      <c r="B1644" t="s">
        <v>110</v>
      </c>
      <c r="C1644">
        <v>22</v>
      </c>
      <c r="D1644">
        <v>28</v>
      </c>
      <c r="E1644">
        <v>3</v>
      </c>
      <c r="F1644">
        <v>104.1</v>
      </c>
      <c r="G1644">
        <v>2</v>
      </c>
      <c r="H1644" s="1">
        <f xml:space="preserve"> IF(Historical_Sales[[#This Row],[Sessions - Total]]=0,0,Historical_Sales[[#This Row],[Units Ordered]]/Historical_Sales[[#This Row],[Sessions - Total]])</f>
        <v>0.13636363636363635</v>
      </c>
    </row>
    <row r="1645" spans="1:8" x14ac:dyDescent="0.3">
      <c r="A1645" s="2">
        <v>45937</v>
      </c>
      <c r="B1645" t="s">
        <v>11</v>
      </c>
      <c r="C1645">
        <v>38</v>
      </c>
      <c r="D1645">
        <v>45</v>
      </c>
      <c r="E1645">
        <v>5</v>
      </c>
      <c r="F1645">
        <v>228.7</v>
      </c>
      <c r="G1645">
        <v>5</v>
      </c>
      <c r="H1645" s="1">
        <f xml:space="preserve"> IF(Historical_Sales[[#This Row],[Sessions - Total]]=0,0,Historical_Sales[[#This Row],[Units Ordered]]/Historical_Sales[[#This Row],[Sessions - Total]])</f>
        <v>0.13157894736842105</v>
      </c>
    </row>
    <row r="1646" spans="1:8" x14ac:dyDescent="0.3">
      <c r="A1646" s="2">
        <v>45937</v>
      </c>
      <c r="B1646" t="s">
        <v>15</v>
      </c>
      <c r="C1646">
        <v>29</v>
      </c>
      <c r="D1646">
        <v>42</v>
      </c>
      <c r="E1646">
        <v>6</v>
      </c>
      <c r="F1646">
        <v>225.82</v>
      </c>
      <c r="G1646">
        <v>6</v>
      </c>
      <c r="H1646" s="1">
        <f xml:space="preserve"> IF(Historical_Sales[[#This Row],[Sessions - Total]]=0,0,Historical_Sales[[#This Row],[Units Ordered]]/Historical_Sales[[#This Row],[Sessions - Total]])</f>
        <v>0.20689655172413793</v>
      </c>
    </row>
    <row r="1647" spans="1:8" x14ac:dyDescent="0.3">
      <c r="A1647" s="2">
        <v>45937</v>
      </c>
      <c r="B1647" t="s">
        <v>17</v>
      </c>
      <c r="C1647">
        <v>8</v>
      </c>
      <c r="D1647">
        <v>11</v>
      </c>
      <c r="E1647">
        <v>3</v>
      </c>
      <c r="F1647">
        <v>123.36</v>
      </c>
      <c r="G1647">
        <v>2</v>
      </c>
      <c r="H1647" s="1">
        <f xml:space="preserve"> IF(Historical_Sales[[#This Row],[Sessions - Total]]=0,0,Historical_Sales[[#This Row],[Units Ordered]]/Historical_Sales[[#This Row],[Sessions - Total]])</f>
        <v>0.375</v>
      </c>
    </row>
    <row r="1648" spans="1:8" x14ac:dyDescent="0.3">
      <c r="A1648" s="2">
        <v>45937</v>
      </c>
      <c r="B1648" t="s">
        <v>19</v>
      </c>
      <c r="C1648">
        <v>9</v>
      </c>
      <c r="D1648">
        <v>11</v>
      </c>
      <c r="E1648">
        <v>1</v>
      </c>
      <c r="F1648">
        <v>35.32</v>
      </c>
      <c r="G1648">
        <v>1</v>
      </c>
      <c r="H1648" s="1">
        <f xml:space="preserve"> IF(Historical_Sales[[#This Row],[Sessions - Total]]=0,0,Historical_Sales[[#This Row],[Units Ordered]]/Historical_Sales[[#This Row],[Sessions - Total]])</f>
        <v>0.1111111111111111</v>
      </c>
    </row>
    <row r="1649" spans="1:8" x14ac:dyDescent="0.3">
      <c r="A1649" s="2">
        <v>45937</v>
      </c>
      <c r="B1649" t="s">
        <v>21</v>
      </c>
      <c r="C1649">
        <v>6</v>
      </c>
      <c r="D1649">
        <v>8</v>
      </c>
      <c r="E1649">
        <v>1</v>
      </c>
      <c r="F1649">
        <v>21.63</v>
      </c>
      <c r="G1649">
        <v>1</v>
      </c>
      <c r="H1649" s="1">
        <f xml:space="preserve"> IF(Historical_Sales[[#This Row],[Sessions - Total]]=0,0,Historical_Sales[[#This Row],[Units Ordered]]/Historical_Sales[[#This Row],[Sessions - Total]])</f>
        <v>0.16666666666666666</v>
      </c>
    </row>
    <row r="1650" spans="1:8" x14ac:dyDescent="0.3">
      <c r="A1650" s="2">
        <v>45937</v>
      </c>
      <c r="B1650" t="s">
        <v>26</v>
      </c>
      <c r="C1650">
        <v>15</v>
      </c>
      <c r="D1650">
        <v>20</v>
      </c>
      <c r="E1650">
        <v>3</v>
      </c>
      <c r="F1650">
        <v>67.010000000000005</v>
      </c>
      <c r="G1650">
        <v>3</v>
      </c>
      <c r="H1650" s="1">
        <f xml:space="preserve"> IF(Historical_Sales[[#This Row],[Sessions - Total]]=0,0,Historical_Sales[[#This Row],[Units Ordered]]/Historical_Sales[[#This Row],[Sessions - Total]])</f>
        <v>0.2</v>
      </c>
    </row>
    <row r="1651" spans="1:8" x14ac:dyDescent="0.3">
      <c r="A1651" s="2">
        <v>45937</v>
      </c>
      <c r="B1651" t="s">
        <v>30</v>
      </c>
      <c r="C1651">
        <v>6</v>
      </c>
      <c r="D1651">
        <v>8</v>
      </c>
      <c r="E1651">
        <v>1</v>
      </c>
      <c r="F1651">
        <v>14.63</v>
      </c>
      <c r="G1651">
        <v>1</v>
      </c>
      <c r="H1651" s="1">
        <f xml:space="preserve"> IF(Historical_Sales[[#This Row],[Sessions - Total]]=0,0,Historical_Sales[[#This Row],[Units Ordered]]/Historical_Sales[[#This Row],[Sessions - Total]])</f>
        <v>0.16666666666666666</v>
      </c>
    </row>
    <row r="1652" spans="1:8" x14ac:dyDescent="0.3">
      <c r="A1652" s="2">
        <v>45937</v>
      </c>
      <c r="B1652" t="s">
        <v>32</v>
      </c>
      <c r="C1652">
        <v>22</v>
      </c>
      <c r="D1652">
        <v>34</v>
      </c>
      <c r="E1652">
        <v>5</v>
      </c>
      <c r="F1652">
        <v>106.12</v>
      </c>
      <c r="G1652">
        <v>5</v>
      </c>
      <c r="H1652" s="1">
        <f xml:space="preserve"> IF(Historical_Sales[[#This Row],[Sessions - Total]]=0,0,Historical_Sales[[#This Row],[Units Ordered]]/Historical_Sales[[#This Row],[Sessions - Total]])</f>
        <v>0.22727272727272727</v>
      </c>
    </row>
    <row r="1653" spans="1:8" x14ac:dyDescent="0.3">
      <c r="A1653" s="2">
        <v>45937</v>
      </c>
      <c r="B1653" t="s">
        <v>34</v>
      </c>
      <c r="C1653">
        <v>21</v>
      </c>
      <c r="D1653">
        <v>28</v>
      </c>
      <c r="E1653">
        <v>2</v>
      </c>
      <c r="F1653">
        <v>40.61</v>
      </c>
      <c r="G1653">
        <v>2</v>
      </c>
      <c r="H1653" s="1">
        <f xml:space="preserve"> IF(Historical_Sales[[#This Row],[Sessions - Total]]=0,0,Historical_Sales[[#This Row],[Units Ordered]]/Historical_Sales[[#This Row],[Sessions - Total]])</f>
        <v>9.5238095238095233E-2</v>
      </c>
    </row>
    <row r="1654" spans="1:8" x14ac:dyDescent="0.3">
      <c r="A1654" s="2">
        <v>45937</v>
      </c>
      <c r="B1654" t="s">
        <v>36</v>
      </c>
      <c r="C1654">
        <v>23</v>
      </c>
      <c r="D1654">
        <v>28</v>
      </c>
      <c r="E1654">
        <v>4</v>
      </c>
      <c r="F1654">
        <v>79.45</v>
      </c>
      <c r="G1654">
        <v>4</v>
      </c>
      <c r="H1654" s="1">
        <f xml:space="preserve"> IF(Historical_Sales[[#This Row],[Sessions - Total]]=0,0,Historical_Sales[[#This Row],[Units Ordered]]/Historical_Sales[[#This Row],[Sessions - Total]])</f>
        <v>0.17391304347826086</v>
      </c>
    </row>
    <row r="1655" spans="1:8" x14ac:dyDescent="0.3">
      <c r="A1655" s="2">
        <v>45937</v>
      </c>
      <c r="B1655" t="s">
        <v>38</v>
      </c>
      <c r="C1655">
        <v>89</v>
      </c>
      <c r="D1655">
        <v>124</v>
      </c>
      <c r="E1655">
        <v>10</v>
      </c>
      <c r="F1655">
        <v>245.16</v>
      </c>
      <c r="G1655">
        <v>10</v>
      </c>
      <c r="H1655" s="1">
        <f xml:space="preserve"> IF(Historical_Sales[[#This Row],[Sessions - Total]]=0,0,Historical_Sales[[#This Row],[Units Ordered]]/Historical_Sales[[#This Row],[Sessions - Total]])</f>
        <v>0.11235955056179775</v>
      </c>
    </row>
    <row r="1656" spans="1:8" x14ac:dyDescent="0.3">
      <c r="A1656" s="2">
        <v>45937</v>
      </c>
      <c r="B1656" t="s">
        <v>40</v>
      </c>
      <c r="C1656">
        <v>50</v>
      </c>
      <c r="D1656">
        <v>65</v>
      </c>
      <c r="E1656">
        <v>9</v>
      </c>
      <c r="F1656">
        <v>277.88</v>
      </c>
      <c r="G1656">
        <v>8</v>
      </c>
      <c r="H1656" s="1">
        <f xml:space="preserve"> IF(Historical_Sales[[#This Row],[Sessions - Total]]=0,0,Historical_Sales[[#This Row],[Units Ordered]]/Historical_Sales[[#This Row],[Sessions - Total]])</f>
        <v>0.18</v>
      </c>
    </row>
    <row r="1657" spans="1:8" x14ac:dyDescent="0.3">
      <c r="A1657" s="2">
        <v>45937</v>
      </c>
      <c r="B1657" t="s">
        <v>40</v>
      </c>
      <c r="C1657">
        <v>4</v>
      </c>
      <c r="D1657">
        <v>5</v>
      </c>
      <c r="E1657">
        <v>1</v>
      </c>
      <c r="F1657">
        <v>28.56</v>
      </c>
      <c r="G1657">
        <v>1</v>
      </c>
      <c r="H1657" s="1">
        <f xml:space="preserve"> IF(Historical_Sales[[#This Row],[Sessions - Total]]=0,0,Historical_Sales[[#This Row],[Units Ordered]]/Historical_Sales[[#This Row],[Sessions - Total]])</f>
        <v>0.25</v>
      </c>
    </row>
    <row r="1658" spans="1:8" x14ac:dyDescent="0.3">
      <c r="A1658" s="2">
        <v>45937</v>
      </c>
      <c r="B1658" t="s">
        <v>42</v>
      </c>
      <c r="C1658">
        <v>105</v>
      </c>
      <c r="D1658">
        <v>123</v>
      </c>
      <c r="E1658">
        <v>37</v>
      </c>
      <c r="F1658">
        <v>926.07</v>
      </c>
      <c r="G1658">
        <v>31</v>
      </c>
      <c r="H1658" s="1">
        <f xml:space="preserve"> IF(Historical_Sales[[#This Row],[Sessions - Total]]=0,0,Historical_Sales[[#This Row],[Units Ordered]]/Historical_Sales[[#This Row],[Sessions - Total]])</f>
        <v>0.35238095238095241</v>
      </c>
    </row>
    <row r="1659" spans="1:8" x14ac:dyDescent="0.3">
      <c r="A1659" s="2">
        <v>45937</v>
      </c>
      <c r="B1659" t="s">
        <v>44</v>
      </c>
      <c r="C1659">
        <v>41</v>
      </c>
      <c r="D1659">
        <v>52</v>
      </c>
      <c r="E1659">
        <v>5</v>
      </c>
      <c r="F1659">
        <v>109.12</v>
      </c>
      <c r="G1659">
        <v>5</v>
      </c>
      <c r="H1659" s="1">
        <f xml:space="preserve"> IF(Historical_Sales[[#This Row],[Sessions - Total]]=0,0,Historical_Sales[[#This Row],[Units Ordered]]/Historical_Sales[[#This Row],[Sessions - Total]])</f>
        <v>0.12195121951219512</v>
      </c>
    </row>
    <row r="1660" spans="1:8" x14ac:dyDescent="0.3">
      <c r="A1660" s="2">
        <v>45937</v>
      </c>
      <c r="B1660" t="s">
        <v>46</v>
      </c>
      <c r="C1660">
        <v>47</v>
      </c>
      <c r="D1660">
        <v>70</v>
      </c>
      <c r="E1660">
        <v>6</v>
      </c>
      <c r="F1660">
        <v>174.5</v>
      </c>
      <c r="G1660">
        <v>5</v>
      </c>
      <c r="H1660" s="1">
        <f xml:space="preserve"> IF(Historical_Sales[[#This Row],[Sessions - Total]]=0,0,Historical_Sales[[#This Row],[Units Ordered]]/Historical_Sales[[#This Row],[Sessions - Total]])</f>
        <v>0.1276595744680851</v>
      </c>
    </row>
    <row r="1661" spans="1:8" x14ac:dyDescent="0.3">
      <c r="A1661" s="2">
        <v>45937</v>
      </c>
      <c r="B1661" t="s">
        <v>48</v>
      </c>
      <c r="C1661">
        <v>38</v>
      </c>
      <c r="D1661">
        <v>60</v>
      </c>
      <c r="E1661">
        <v>17</v>
      </c>
      <c r="F1661">
        <v>490.85</v>
      </c>
      <c r="G1661">
        <v>10</v>
      </c>
      <c r="H1661" s="1">
        <f xml:space="preserve"> IF(Historical_Sales[[#This Row],[Sessions - Total]]=0,0,Historical_Sales[[#This Row],[Units Ordered]]/Historical_Sales[[#This Row],[Sessions - Total]])</f>
        <v>0.44736842105263158</v>
      </c>
    </row>
    <row r="1662" spans="1:8" x14ac:dyDescent="0.3">
      <c r="A1662" s="2">
        <v>45937</v>
      </c>
      <c r="B1662" t="s">
        <v>50</v>
      </c>
      <c r="C1662">
        <v>130</v>
      </c>
      <c r="D1662">
        <v>188</v>
      </c>
      <c r="E1662">
        <v>27</v>
      </c>
      <c r="F1662">
        <v>1141.1199999999999</v>
      </c>
      <c r="G1662">
        <v>26</v>
      </c>
      <c r="H1662" s="1">
        <f xml:space="preserve"> IF(Historical_Sales[[#This Row],[Sessions - Total]]=0,0,Historical_Sales[[#This Row],[Units Ordered]]/Historical_Sales[[#This Row],[Sessions - Total]])</f>
        <v>0.2076923076923077</v>
      </c>
    </row>
    <row r="1663" spans="1:8" x14ac:dyDescent="0.3">
      <c r="A1663" s="2">
        <v>45937</v>
      </c>
      <c r="B1663" t="s">
        <v>50</v>
      </c>
      <c r="C1663">
        <v>5</v>
      </c>
      <c r="D1663">
        <v>6</v>
      </c>
      <c r="E1663">
        <v>2</v>
      </c>
      <c r="F1663">
        <v>87.12</v>
      </c>
      <c r="G1663">
        <v>1</v>
      </c>
      <c r="H1663" s="1">
        <f xml:space="preserve"> IF(Historical_Sales[[#This Row],[Sessions - Total]]=0,0,Historical_Sales[[#This Row],[Units Ordered]]/Historical_Sales[[#This Row],[Sessions - Total]])</f>
        <v>0.4</v>
      </c>
    </row>
    <row r="1664" spans="1:8" x14ac:dyDescent="0.3">
      <c r="A1664" s="2">
        <v>45937</v>
      </c>
      <c r="B1664" t="s">
        <v>52</v>
      </c>
      <c r="C1664">
        <v>170</v>
      </c>
      <c r="D1664">
        <v>217</v>
      </c>
      <c r="E1664">
        <v>20</v>
      </c>
      <c r="F1664">
        <v>274.49</v>
      </c>
      <c r="G1664">
        <v>20</v>
      </c>
      <c r="H1664" s="1">
        <f xml:space="preserve"> IF(Historical_Sales[[#This Row],[Sessions - Total]]=0,0,Historical_Sales[[#This Row],[Units Ordered]]/Historical_Sales[[#This Row],[Sessions - Total]])</f>
        <v>0.11764705882352941</v>
      </c>
    </row>
    <row r="1665" spans="1:8" x14ac:dyDescent="0.3">
      <c r="A1665" s="2">
        <v>45937</v>
      </c>
      <c r="B1665" t="s">
        <v>54</v>
      </c>
      <c r="C1665">
        <v>35</v>
      </c>
      <c r="D1665">
        <v>44</v>
      </c>
      <c r="E1665">
        <v>6</v>
      </c>
      <c r="F1665">
        <v>143.91</v>
      </c>
      <c r="G1665">
        <v>5</v>
      </c>
      <c r="H1665" s="1">
        <f xml:space="preserve"> IF(Historical_Sales[[#This Row],[Sessions - Total]]=0,0,Historical_Sales[[#This Row],[Units Ordered]]/Historical_Sales[[#This Row],[Sessions - Total]])</f>
        <v>0.17142857142857143</v>
      </c>
    </row>
    <row r="1666" spans="1:8" x14ac:dyDescent="0.3">
      <c r="A1666" s="2">
        <v>45937</v>
      </c>
      <c r="B1666" t="s">
        <v>56</v>
      </c>
      <c r="C1666">
        <v>33</v>
      </c>
      <c r="D1666">
        <v>46</v>
      </c>
      <c r="E1666">
        <v>18</v>
      </c>
      <c r="F1666">
        <v>421.64</v>
      </c>
      <c r="G1666">
        <v>18</v>
      </c>
      <c r="H1666" s="1">
        <f xml:space="preserve"> IF(Historical_Sales[[#This Row],[Sessions - Total]]=0,0,Historical_Sales[[#This Row],[Units Ordered]]/Historical_Sales[[#This Row],[Sessions - Total]])</f>
        <v>0.54545454545454541</v>
      </c>
    </row>
    <row r="1667" spans="1:8" x14ac:dyDescent="0.3">
      <c r="A1667" s="2">
        <v>45937</v>
      </c>
      <c r="B1667" t="s">
        <v>58</v>
      </c>
      <c r="C1667">
        <v>32</v>
      </c>
      <c r="D1667">
        <v>35</v>
      </c>
      <c r="E1667">
        <v>3</v>
      </c>
      <c r="F1667">
        <v>37.450000000000003</v>
      </c>
      <c r="G1667">
        <v>3</v>
      </c>
      <c r="H1667" s="1">
        <f xml:space="preserve"> IF(Historical_Sales[[#This Row],[Sessions - Total]]=0,0,Historical_Sales[[#This Row],[Units Ordered]]/Historical_Sales[[#This Row],[Sessions - Total]])</f>
        <v>9.375E-2</v>
      </c>
    </row>
    <row r="1668" spans="1:8" x14ac:dyDescent="0.3">
      <c r="A1668" s="2">
        <v>45937</v>
      </c>
      <c r="B1668" t="s">
        <v>60</v>
      </c>
      <c r="C1668">
        <v>36</v>
      </c>
      <c r="D1668">
        <v>46</v>
      </c>
      <c r="E1668">
        <v>15</v>
      </c>
      <c r="F1668">
        <v>308.02999999999997</v>
      </c>
      <c r="G1668">
        <v>5</v>
      </c>
      <c r="H1668" s="1">
        <f xml:space="preserve"> IF(Historical_Sales[[#This Row],[Sessions - Total]]=0,0,Historical_Sales[[#This Row],[Units Ordered]]/Historical_Sales[[#This Row],[Sessions - Total]])</f>
        <v>0.41666666666666669</v>
      </c>
    </row>
    <row r="1669" spans="1:8" x14ac:dyDescent="0.3">
      <c r="A1669" s="2">
        <v>45937</v>
      </c>
      <c r="B1669" t="s">
        <v>60</v>
      </c>
      <c r="C1669">
        <v>4</v>
      </c>
      <c r="D1669">
        <v>4</v>
      </c>
      <c r="E1669">
        <v>1</v>
      </c>
      <c r="F1669">
        <v>35.869999999999997</v>
      </c>
      <c r="G1669">
        <v>1</v>
      </c>
      <c r="H1669" s="1">
        <f xml:space="preserve"> IF(Historical_Sales[[#This Row],[Sessions - Total]]=0,0,Historical_Sales[[#This Row],[Units Ordered]]/Historical_Sales[[#This Row],[Sessions - Total]])</f>
        <v>0.25</v>
      </c>
    </row>
    <row r="1670" spans="1:8" x14ac:dyDescent="0.3">
      <c r="A1670" s="2">
        <v>45937</v>
      </c>
      <c r="B1670" t="s">
        <v>62</v>
      </c>
      <c r="C1670">
        <v>152</v>
      </c>
      <c r="D1670">
        <v>216</v>
      </c>
      <c r="E1670">
        <v>64</v>
      </c>
      <c r="F1670">
        <v>2266.44</v>
      </c>
      <c r="G1670">
        <v>44</v>
      </c>
      <c r="H1670" s="1">
        <f xml:space="preserve"> IF(Historical_Sales[[#This Row],[Sessions - Total]]=0,0,Historical_Sales[[#This Row],[Units Ordered]]/Historical_Sales[[#This Row],[Sessions - Total]])</f>
        <v>0.42105263157894735</v>
      </c>
    </row>
    <row r="1671" spans="1:8" x14ac:dyDescent="0.3">
      <c r="A1671" s="2">
        <v>45937</v>
      </c>
      <c r="B1671" t="s">
        <v>64</v>
      </c>
      <c r="C1671">
        <v>41</v>
      </c>
      <c r="D1671">
        <v>57</v>
      </c>
      <c r="E1671">
        <v>108</v>
      </c>
      <c r="F1671">
        <v>1498.63</v>
      </c>
      <c r="G1671">
        <v>12</v>
      </c>
      <c r="H1671" s="1">
        <f xml:space="preserve"> IF(Historical_Sales[[#This Row],[Sessions - Total]]=0,0,Historical_Sales[[#This Row],[Units Ordered]]/Historical_Sales[[#This Row],[Sessions - Total]])</f>
        <v>2.6341463414634148</v>
      </c>
    </row>
    <row r="1672" spans="1:8" x14ac:dyDescent="0.3">
      <c r="A1672" s="2">
        <v>45937</v>
      </c>
      <c r="B1672" t="s">
        <v>66</v>
      </c>
      <c r="C1672">
        <v>28</v>
      </c>
      <c r="D1672">
        <v>42</v>
      </c>
      <c r="E1672">
        <v>23</v>
      </c>
      <c r="F1672">
        <v>727.51</v>
      </c>
      <c r="G1672">
        <v>16</v>
      </c>
      <c r="H1672" s="1">
        <f xml:space="preserve"> IF(Historical_Sales[[#This Row],[Sessions - Total]]=0,0,Historical_Sales[[#This Row],[Units Ordered]]/Historical_Sales[[#This Row],[Sessions - Total]])</f>
        <v>0.8214285714285714</v>
      </c>
    </row>
    <row r="1673" spans="1:8" x14ac:dyDescent="0.3">
      <c r="A1673" s="2">
        <v>45937</v>
      </c>
      <c r="B1673" t="s">
        <v>68</v>
      </c>
      <c r="C1673">
        <v>60</v>
      </c>
      <c r="D1673">
        <v>76</v>
      </c>
      <c r="E1673">
        <v>57</v>
      </c>
      <c r="F1673">
        <v>1562.1</v>
      </c>
      <c r="G1673">
        <v>36</v>
      </c>
      <c r="H1673" s="1">
        <f xml:space="preserve"> IF(Historical_Sales[[#This Row],[Sessions - Total]]=0,0,Historical_Sales[[#This Row],[Units Ordered]]/Historical_Sales[[#This Row],[Sessions - Total]])</f>
        <v>0.95</v>
      </c>
    </row>
    <row r="1674" spans="1:8" x14ac:dyDescent="0.3">
      <c r="A1674" s="2">
        <v>45937</v>
      </c>
      <c r="B1674" t="s">
        <v>70</v>
      </c>
      <c r="C1674">
        <v>55</v>
      </c>
      <c r="D1674">
        <v>70</v>
      </c>
      <c r="E1674">
        <v>25</v>
      </c>
      <c r="F1674">
        <v>604.84</v>
      </c>
      <c r="G1674">
        <v>16</v>
      </c>
      <c r="H1674" s="1">
        <f xml:space="preserve"> IF(Historical_Sales[[#This Row],[Sessions - Total]]=0,0,Historical_Sales[[#This Row],[Units Ordered]]/Historical_Sales[[#This Row],[Sessions - Total]])</f>
        <v>0.45454545454545453</v>
      </c>
    </row>
    <row r="1675" spans="1:8" x14ac:dyDescent="0.3">
      <c r="A1675" s="2">
        <v>45937</v>
      </c>
      <c r="B1675" t="s">
        <v>72</v>
      </c>
      <c r="C1675">
        <v>27</v>
      </c>
      <c r="D1675">
        <v>37</v>
      </c>
      <c r="E1675">
        <v>7</v>
      </c>
      <c r="F1675">
        <v>241.97</v>
      </c>
      <c r="G1675">
        <v>7</v>
      </c>
      <c r="H1675" s="1">
        <f xml:space="preserve"> IF(Historical_Sales[[#This Row],[Sessions - Total]]=0,0,Historical_Sales[[#This Row],[Units Ordered]]/Historical_Sales[[#This Row],[Sessions - Total]])</f>
        <v>0.25925925925925924</v>
      </c>
    </row>
    <row r="1676" spans="1:8" x14ac:dyDescent="0.3">
      <c r="A1676" s="2">
        <v>45937</v>
      </c>
      <c r="B1676" t="s">
        <v>74</v>
      </c>
      <c r="C1676">
        <v>20</v>
      </c>
      <c r="D1676">
        <v>33</v>
      </c>
      <c r="E1676">
        <v>9</v>
      </c>
      <c r="F1676">
        <v>300.68</v>
      </c>
      <c r="G1676">
        <v>4</v>
      </c>
      <c r="H1676" s="1">
        <f xml:space="preserve"> IF(Historical_Sales[[#This Row],[Sessions - Total]]=0,0,Historical_Sales[[#This Row],[Units Ordered]]/Historical_Sales[[#This Row],[Sessions - Total]])</f>
        <v>0.45</v>
      </c>
    </row>
    <row r="1677" spans="1:8" x14ac:dyDescent="0.3">
      <c r="A1677" s="2">
        <v>45937</v>
      </c>
      <c r="B1677" t="s">
        <v>76</v>
      </c>
      <c r="C1677">
        <v>16</v>
      </c>
      <c r="D1677">
        <v>27</v>
      </c>
      <c r="E1677">
        <v>9</v>
      </c>
      <c r="F1677">
        <v>270.18</v>
      </c>
      <c r="G1677">
        <v>6</v>
      </c>
      <c r="H1677" s="1">
        <f xml:space="preserve"> IF(Historical_Sales[[#This Row],[Sessions - Total]]=0,0,Historical_Sales[[#This Row],[Units Ordered]]/Historical_Sales[[#This Row],[Sessions - Total]])</f>
        <v>0.5625</v>
      </c>
    </row>
    <row r="1678" spans="1:8" x14ac:dyDescent="0.3">
      <c r="A1678" s="2">
        <v>45937</v>
      </c>
      <c r="B1678" t="s">
        <v>78</v>
      </c>
      <c r="C1678">
        <v>16</v>
      </c>
      <c r="D1678">
        <v>17</v>
      </c>
      <c r="E1678">
        <v>7</v>
      </c>
      <c r="F1678">
        <v>192.12</v>
      </c>
      <c r="G1678">
        <v>4</v>
      </c>
      <c r="H1678" s="1">
        <f xml:space="preserve"> IF(Historical_Sales[[#This Row],[Sessions - Total]]=0,0,Historical_Sales[[#This Row],[Units Ordered]]/Historical_Sales[[#This Row],[Sessions - Total]])</f>
        <v>0.4375</v>
      </c>
    </row>
    <row r="1679" spans="1:8" x14ac:dyDescent="0.3">
      <c r="A1679" s="2">
        <v>45937</v>
      </c>
      <c r="B1679" t="s">
        <v>80</v>
      </c>
      <c r="C1679">
        <v>35</v>
      </c>
      <c r="D1679">
        <v>41</v>
      </c>
      <c r="E1679">
        <v>22</v>
      </c>
      <c r="F1679">
        <v>772.46</v>
      </c>
      <c r="G1679">
        <v>16</v>
      </c>
      <c r="H1679" s="1">
        <f xml:space="preserve"> IF(Historical_Sales[[#This Row],[Sessions - Total]]=0,0,Historical_Sales[[#This Row],[Units Ordered]]/Historical_Sales[[#This Row],[Sessions - Total]])</f>
        <v>0.62857142857142856</v>
      </c>
    </row>
    <row r="1680" spans="1:8" x14ac:dyDescent="0.3">
      <c r="A1680" s="2">
        <v>45937</v>
      </c>
      <c r="B1680" t="s">
        <v>84</v>
      </c>
      <c r="C1680">
        <v>83</v>
      </c>
      <c r="D1680">
        <v>107</v>
      </c>
      <c r="E1680">
        <v>27</v>
      </c>
      <c r="F1680">
        <v>913.56</v>
      </c>
      <c r="G1680">
        <v>26</v>
      </c>
      <c r="H1680" s="1">
        <f xml:space="preserve"> IF(Historical_Sales[[#This Row],[Sessions - Total]]=0,0,Historical_Sales[[#This Row],[Units Ordered]]/Historical_Sales[[#This Row],[Sessions - Total]])</f>
        <v>0.3253012048192771</v>
      </c>
    </row>
    <row r="1681" spans="1:8" x14ac:dyDescent="0.3">
      <c r="A1681" s="2">
        <v>45937</v>
      </c>
      <c r="B1681" t="s">
        <v>88</v>
      </c>
      <c r="C1681">
        <v>68</v>
      </c>
      <c r="D1681">
        <v>95</v>
      </c>
      <c r="E1681">
        <v>44</v>
      </c>
      <c r="F1681">
        <v>1417.77</v>
      </c>
      <c r="G1681">
        <v>16</v>
      </c>
      <c r="H1681" s="1">
        <f xml:space="preserve"> IF(Historical_Sales[[#This Row],[Sessions - Total]]=0,0,Historical_Sales[[#This Row],[Units Ordered]]/Historical_Sales[[#This Row],[Sessions - Total]])</f>
        <v>0.6470588235294118</v>
      </c>
    </row>
    <row r="1682" spans="1:8" x14ac:dyDescent="0.3">
      <c r="A1682" s="2">
        <v>45937</v>
      </c>
      <c r="B1682" t="s">
        <v>90</v>
      </c>
      <c r="C1682">
        <v>10</v>
      </c>
      <c r="D1682">
        <v>19</v>
      </c>
      <c r="E1682">
        <v>4</v>
      </c>
      <c r="F1682">
        <v>107.99</v>
      </c>
      <c r="G1682">
        <v>3</v>
      </c>
      <c r="H1682" s="1">
        <f xml:space="preserve"> IF(Historical_Sales[[#This Row],[Sessions - Total]]=0,0,Historical_Sales[[#This Row],[Units Ordered]]/Historical_Sales[[#This Row],[Sessions - Total]])</f>
        <v>0.4</v>
      </c>
    </row>
    <row r="1683" spans="1:8" x14ac:dyDescent="0.3">
      <c r="A1683" s="2">
        <v>45937</v>
      </c>
      <c r="B1683" t="s">
        <v>92</v>
      </c>
      <c r="C1683">
        <v>18</v>
      </c>
      <c r="D1683">
        <v>25</v>
      </c>
      <c r="E1683">
        <v>9</v>
      </c>
      <c r="F1683">
        <v>225.88</v>
      </c>
      <c r="G1683">
        <v>7</v>
      </c>
      <c r="H1683" s="1">
        <f xml:space="preserve"> IF(Historical_Sales[[#This Row],[Sessions - Total]]=0,0,Historical_Sales[[#This Row],[Units Ordered]]/Historical_Sales[[#This Row],[Sessions - Total]])</f>
        <v>0.5</v>
      </c>
    </row>
    <row r="1684" spans="1:8" x14ac:dyDescent="0.3">
      <c r="A1684" s="2">
        <v>45937</v>
      </c>
      <c r="B1684" t="s">
        <v>94</v>
      </c>
      <c r="C1684">
        <v>23</v>
      </c>
      <c r="D1684">
        <v>30</v>
      </c>
      <c r="E1684">
        <v>18</v>
      </c>
      <c r="F1684">
        <v>1413.63</v>
      </c>
      <c r="G1684">
        <v>10</v>
      </c>
      <c r="H1684" s="1">
        <f xml:space="preserve"> IF(Historical_Sales[[#This Row],[Sessions - Total]]=0,0,Historical_Sales[[#This Row],[Units Ordered]]/Historical_Sales[[#This Row],[Sessions - Total]])</f>
        <v>0.78260869565217395</v>
      </c>
    </row>
    <row r="1685" spans="1:8" x14ac:dyDescent="0.3">
      <c r="A1685" s="2">
        <v>45937</v>
      </c>
      <c r="B1685" t="s">
        <v>96</v>
      </c>
      <c r="C1685">
        <v>21</v>
      </c>
      <c r="D1685">
        <v>27</v>
      </c>
      <c r="E1685">
        <v>11</v>
      </c>
      <c r="F1685">
        <v>772.98</v>
      </c>
      <c r="G1685">
        <v>5</v>
      </c>
      <c r="H1685" s="1">
        <f xml:space="preserve"> IF(Historical_Sales[[#This Row],[Sessions - Total]]=0,0,Historical_Sales[[#This Row],[Units Ordered]]/Historical_Sales[[#This Row],[Sessions - Total]])</f>
        <v>0.52380952380952384</v>
      </c>
    </row>
    <row r="1686" spans="1:8" x14ac:dyDescent="0.3">
      <c r="A1686" s="2">
        <v>45937</v>
      </c>
      <c r="B1686" t="s">
        <v>100</v>
      </c>
      <c r="C1686">
        <v>19</v>
      </c>
      <c r="D1686">
        <v>24</v>
      </c>
      <c r="E1686">
        <v>1</v>
      </c>
      <c r="F1686">
        <v>13.54</v>
      </c>
      <c r="G1686">
        <v>1</v>
      </c>
      <c r="H1686" s="1">
        <f xml:space="preserve"> IF(Historical_Sales[[#This Row],[Sessions - Total]]=0,0,Historical_Sales[[#This Row],[Units Ordered]]/Historical_Sales[[#This Row],[Sessions - Total]])</f>
        <v>5.2631578947368418E-2</v>
      </c>
    </row>
    <row r="1687" spans="1:8" x14ac:dyDescent="0.3">
      <c r="A1687" s="2">
        <v>45937</v>
      </c>
      <c r="B1687" t="s">
        <v>102</v>
      </c>
      <c r="C1687">
        <v>10</v>
      </c>
      <c r="D1687">
        <v>11</v>
      </c>
      <c r="E1687">
        <v>4</v>
      </c>
      <c r="F1687">
        <v>122.57</v>
      </c>
      <c r="G1687">
        <v>3</v>
      </c>
      <c r="H1687" s="1">
        <f xml:space="preserve"> IF(Historical_Sales[[#This Row],[Sessions - Total]]=0,0,Historical_Sales[[#This Row],[Units Ordered]]/Historical_Sales[[#This Row],[Sessions - Total]])</f>
        <v>0.4</v>
      </c>
    </row>
    <row r="1688" spans="1:8" x14ac:dyDescent="0.3">
      <c r="A1688" s="2">
        <v>45937</v>
      </c>
      <c r="B1688" t="s">
        <v>104</v>
      </c>
      <c r="C1688">
        <v>10</v>
      </c>
      <c r="D1688">
        <v>11</v>
      </c>
      <c r="E1688">
        <v>1</v>
      </c>
      <c r="F1688">
        <v>32.36</v>
      </c>
      <c r="G1688">
        <v>1</v>
      </c>
      <c r="H1688" s="1">
        <f xml:space="preserve"> IF(Historical_Sales[[#This Row],[Sessions - Total]]=0,0,Historical_Sales[[#This Row],[Units Ordered]]/Historical_Sales[[#This Row],[Sessions - Total]])</f>
        <v>0.1</v>
      </c>
    </row>
    <row r="1689" spans="1:8" x14ac:dyDescent="0.3">
      <c r="A1689" s="2">
        <v>45937</v>
      </c>
      <c r="B1689" t="s">
        <v>106</v>
      </c>
      <c r="C1689">
        <v>15</v>
      </c>
      <c r="D1689">
        <v>17</v>
      </c>
      <c r="E1689">
        <v>6</v>
      </c>
      <c r="F1689">
        <v>418.56</v>
      </c>
      <c r="G1689">
        <v>3</v>
      </c>
      <c r="H1689" s="1">
        <f xml:space="preserve"> IF(Historical_Sales[[#This Row],[Sessions - Total]]=0,0,Historical_Sales[[#This Row],[Units Ordered]]/Historical_Sales[[#This Row],[Sessions - Total]])</f>
        <v>0.4</v>
      </c>
    </row>
    <row r="1690" spans="1:8" x14ac:dyDescent="0.3">
      <c r="A1690" s="2">
        <v>45937</v>
      </c>
      <c r="B1690" t="s">
        <v>108</v>
      </c>
      <c r="C1690">
        <v>21</v>
      </c>
      <c r="D1690">
        <v>27</v>
      </c>
      <c r="E1690">
        <v>5</v>
      </c>
      <c r="F1690">
        <v>445.77</v>
      </c>
      <c r="G1690">
        <v>5</v>
      </c>
      <c r="H1690" s="1">
        <f xml:space="preserve"> IF(Historical_Sales[[#This Row],[Sessions - Total]]=0,0,Historical_Sales[[#This Row],[Units Ordered]]/Historical_Sales[[#This Row],[Sessions - Total]])</f>
        <v>0.23809523809523808</v>
      </c>
    </row>
    <row r="1691" spans="1:8" x14ac:dyDescent="0.3">
      <c r="A1691" s="2">
        <v>45937</v>
      </c>
      <c r="B1691" t="s">
        <v>110</v>
      </c>
      <c r="C1691">
        <v>20</v>
      </c>
      <c r="D1691">
        <v>23</v>
      </c>
      <c r="E1691">
        <v>17</v>
      </c>
      <c r="F1691">
        <v>582.21</v>
      </c>
      <c r="G1691">
        <v>4</v>
      </c>
      <c r="H1691" s="1">
        <f xml:space="preserve"> IF(Historical_Sales[[#This Row],[Sessions - Total]]=0,0,Historical_Sales[[#This Row],[Units Ordered]]/Historical_Sales[[#This Row],[Sessions - Total]])</f>
        <v>0.85</v>
      </c>
    </row>
    <row r="1692" spans="1:8" x14ac:dyDescent="0.3">
      <c r="A1692" s="2">
        <v>45937</v>
      </c>
      <c r="B1692" t="s">
        <v>112</v>
      </c>
      <c r="C1692">
        <v>50</v>
      </c>
      <c r="D1692">
        <v>67</v>
      </c>
      <c r="E1692">
        <v>15</v>
      </c>
      <c r="F1692">
        <v>296.19</v>
      </c>
      <c r="G1692">
        <v>7</v>
      </c>
      <c r="H1692" s="1">
        <f xml:space="preserve"> IF(Historical_Sales[[#This Row],[Sessions - Total]]=0,0,Historical_Sales[[#This Row],[Units Ordered]]/Historical_Sales[[#This Row],[Sessions - Total]])</f>
        <v>0.3</v>
      </c>
    </row>
    <row r="1693" spans="1:8" x14ac:dyDescent="0.3">
      <c r="A1693" s="2">
        <v>45938</v>
      </c>
      <c r="B1693" t="s">
        <v>11</v>
      </c>
      <c r="C1693">
        <v>25</v>
      </c>
      <c r="D1693">
        <v>28</v>
      </c>
      <c r="E1693">
        <v>5</v>
      </c>
      <c r="F1693">
        <v>221.01</v>
      </c>
      <c r="G1693">
        <v>5</v>
      </c>
      <c r="H1693" s="1">
        <f xml:space="preserve"> IF(Historical_Sales[[#This Row],[Sessions - Total]]=0,0,Historical_Sales[[#This Row],[Units Ordered]]/Historical_Sales[[#This Row],[Sessions - Total]])</f>
        <v>0.2</v>
      </c>
    </row>
    <row r="1694" spans="1:8" x14ac:dyDescent="0.3">
      <c r="A1694" s="2">
        <v>45938</v>
      </c>
      <c r="B1694" t="s">
        <v>15</v>
      </c>
      <c r="C1694">
        <v>57</v>
      </c>
      <c r="D1694">
        <v>68</v>
      </c>
      <c r="E1694">
        <v>8</v>
      </c>
      <c r="F1694">
        <v>177.23</v>
      </c>
      <c r="G1694">
        <v>6</v>
      </c>
      <c r="H1694" s="1">
        <f xml:space="preserve"> IF(Historical_Sales[[#This Row],[Sessions - Total]]=0,0,Historical_Sales[[#This Row],[Units Ordered]]/Historical_Sales[[#This Row],[Sessions - Total]])</f>
        <v>0.14035087719298245</v>
      </c>
    </row>
    <row r="1695" spans="1:8" x14ac:dyDescent="0.3">
      <c r="A1695" s="2">
        <v>45938</v>
      </c>
      <c r="B1695" t="s">
        <v>17</v>
      </c>
      <c r="C1695">
        <v>16</v>
      </c>
      <c r="D1695">
        <v>19</v>
      </c>
      <c r="E1695">
        <v>3</v>
      </c>
      <c r="F1695">
        <v>110.71</v>
      </c>
      <c r="G1695">
        <v>3</v>
      </c>
      <c r="H1695" s="1">
        <f xml:space="preserve"> IF(Historical_Sales[[#This Row],[Sessions - Total]]=0,0,Historical_Sales[[#This Row],[Units Ordered]]/Historical_Sales[[#This Row],[Sessions - Total]])</f>
        <v>0.1875</v>
      </c>
    </row>
    <row r="1696" spans="1:8" x14ac:dyDescent="0.3">
      <c r="A1696" s="2">
        <v>45938</v>
      </c>
      <c r="B1696" t="s">
        <v>19</v>
      </c>
      <c r="C1696">
        <v>5</v>
      </c>
      <c r="D1696">
        <v>8</v>
      </c>
      <c r="E1696">
        <v>3</v>
      </c>
      <c r="F1696">
        <v>107.55</v>
      </c>
      <c r="G1696">
        <v>2</v>
      </c>
      <c r="H1696" s="1">
        <f xml:space="preserve"> IF(Historical_Sales[[#This Row],[Sessions - Total]]=0,0,Historical_Sales[[#This Row],[Units Ordered]]/Historical_Sales[[#This Row],[Sessions - Total]])</f>
        <v>0.6</v>
      </c>
    </row>
    <row r="1697" spans="1:8" x14ac:dyDescent="0.3">
      <c r="A1697" s="2">
        <v>45938</v>
      </c>
      <c r="B1697" t="s">
        <v>21</v>
      </c>
      <c r="C1697">
        <v>7</v>
      </c>
      <c r="D1697">
        <v>16</v>
      </c>
      <c r="E1697">
        <v>1</v>
      </c>
      <c r="F1697">
        <v>19.510000000000002</v>
      </c>
      <c r="G1697">
        <v>1</v>
      </c>
      <c r="H1697" s="1">
        <f xml:space="preserve"> IF(Historical_Sales[[#This Row],[Sessions - Total]]=0,0,Historical_Sales[[#This Row],[Units Ordered]]/Historical_Sales[[#This Row],[Sessions - Total]])</f>
        <v>0.14285714285714285</v>
      </c>
    </row>
    <row r="1698" spans="1:8" x14ac:dyDescent="0.3">
      <c r="A1698" s="2">
        <v>45938</v>
      </c>
      <c r="B1698" t="s">
        <v>28</v>
      </c>
      <c r="C1698">
        <v>6</v>
      </c>
      <c r="D1698">
        <v>11</v>
      </c>
      <c r="E1698">
        <v>1</v>
      </c>
      <c r="F1698">
        <v>36.1</v>
      </c>
      <c r="G1698">
        <v>1</v>
      </c>
      <c r="H1698" s="1">
        <f xml:space="preserve"> IF(Historical_Sales[[#This Row],[Sessions - Total]]=0,0,Historical_Sales[[#This Row],[Units Ordered]]/Historical_Sales[[#This Row],[Sessions - Total]])</f>
        <v>0.16666666666666666</v>
      </c>
    </row>
    <row r="1699" spans="1:8" x14ac:dyDescent="0.3">
      <c r="A1699" s="2">
        <v>45938</v>
      </c>
      <c r="B1699" t="s">
        <v>30</v>
      </c>
      <c r="C1699">
        <v>17</v>
      </c>
      <c r="D1699">
        <v>26</v>
      </c>
      <c r="E1699">
        <v>1</v>
      </c>
      <c r="F1699">
        <v>19.5</v>
      </c>
      <c r="G1699">
        <v>1</v>
      </c>
      <c r="H1699" s="1">
        <f xml:space="preserve"> IF(Historical_Sales[[#This Row],[Sessions - Total]]=0,0,Historical_Sales[[#This Row],[Units Ordered]]/Historical_Sales[[#This Row],[Sessions - Total]])</f>
        <v>5.8823529411764705E-2</v>
      </c>
    </row>
    <row r="1700" spans="1:8" x14ac:dyDescent="0.3">
      <c r="A1700" s="2">
        <v>45938</v>
      </c>
      <c r="B1700" t="s">
        <v>32</v>
      </c>
      <c r="C1700">
        <v>19</v>
      </c>
      <c r="D1700">
        <v>22</v>
      </c>
      <c r="E1700">
        <v>5</v>
      </c>
      <c r="F1700">
        <v>116.5</v>
      </c>
      <c r="G1700">
        <v>5</v>
      </c>
      <c r="H1700" s="1">
        <f xml:space="preserve"> IF(Historical_Sales[[#This Row],[Sessions - Total]]=0,0,Historical_Sales[[#This Row],[Units Ordered]]/Historical_Sales[[#This Row],[Sessions - Total]])</f>
        <v>0.26315789473684209</v>
      </c>
    </row>
    <row r="1701" spans="1:8" x14ac:dyDescent="0.3">
      <c r="A1701" s="2">
        <v>45938</v>
      </c>
      <c r="B1701" t="s">
        <v>34</v>
      </c>
      <c r="C1701">
        <v>20</v>
      </c>
      <c r="D1701">
        <v>29</v>
      </c>
      <c r="E1701">
        <v>2</v>
      </c>
      <c r="F1701">
        <v>46.53</v>
      </c>
      <c r="G1701">
        <v>2</v>
      </c>
      <c r="H1701" s="1">
        <f xml:space="preserve"> IF(Historical_Sales[[#This Row],[Sessions - Total]]=0,0,Historical_Sales[[#This Row],[Units Ordered]]/Historical_Sales[[#This Row],[Sessions - Total]])</f>
        <v>0.1</v>
      </c>
    </row>
    <row r="1702" spans="1:8" x14ac:dyDescent="0.3">
      <c r="A1702" s="2">
        <v>45938</v>
      </c>
      <c r="B1702" t="s">
        <v>36</v>
      </c>
      <c r="C1702">
        <v>18</v>
      </c>
      <c r="D1702">
        <v>22</v>
      </c>
      <c r="E1702">
        <v>5</v>
      </c>
      <c r="F1702">
        <v>109.76</v>
      </c>
      <c r="G1702">
        <v>4</v>
      </c>
      <c r="H1702" s="1">
        <f xml:space="preserve"> IF(Historical_Sales[[#This Row],[Sessions - Total]]=0,0,Historical_Sales[[#This Row],[Units Ordered]]/Historical_Sales[[#This Row],[Sessions - Total]])</f>
        <v>0.27777777777777779</v>
      </c>
    </row>
    <row r="1703" spans="1:8" x14ac:dyDescent="0.3">
      <c r="A1703" s="2">
        <v>45938</v>
      </c>
      <c r="B1703" t="s">
        <v>38</v>
      </c>
      <c r="C1703">
        <v>54</v>
      </c>
      <c r="D1703">
        <v>69</v>
      </c>
      <c r="E1703">
        <v>8</v>
      </c>
      <c r="F1703">
        <v>189.57</v>
      </c>
      <c r="G1703">
        <v>8</v>
      </c>
      <c r="H1703" s="1">
        <f xml:space="preserve"> IF(Historical_Sales[[#This Row],[Sessions - Total]]=0,0,Historical_Sales[[#This Row],[Units Ordered]]/Historical_Sales[[#This Row],[Sessions - Total]])</f>
        <v>0.14814814814814814</v>
      </c>
    </row>
    <row r="1704" spans="1:8" x14ac:dyDescent="0.3">
      <c r="A1704" s="2">
        <v>45938</v>
      </c>
      <c r="B1704" t="s">
        <v>40</v>
      </c>
      <c r="C1704">
        <v>30</v>
      </c>
      <c r="D1704">
        <v>42</v>
      </c>
      <c r="E1704">
        <v>15</v>
      </c>
      <c r="F1704">
        <v>462.6</v>
      </c>
      <c r="G1704">
        <v>11</v>
      </c>
      <c r="H1704" s="1">
        <f xml:space="preserve"> IF(Historical_Sales[[#This Row],[Sessions - Total]]=0,0,Historical_Sales[[#This Row],[Units Ordered]]/Historical_Sales[[#This Row],[Sessions - Total]])</f>
        <v>0.5</v>
      </c>
    </row>
    <row r="1705" spans="1:8" x14ac:dyDescent="0.3">
      <c r="A1705" s="2">
        <v>45938</v>
      </c>
      <c r="B1705" t="s">
        <v>42</v>
      </c>
      <c r="C1705">
        <v>134</v>
      </c>
      <c r="D1705">
        <v>182</v>
      </c>
      <c r="E1705">
        <v>35</v>
      </c>
      <c r="F1705">
        <v>862.96</v>
      </c>
      <c r="G1705">
        <v>27</v>
      </c>
      <c r="H1705" s="1">
        <f xml:space="preserve"> IF(Historical_Sales[[#This Row],[Sessions - Total]]=0,0,Historical_Sales[[#This Row],[Units Ordered]]/Historical_Sales[[#This Row],[Sessions - Total]])</f>
        <v>0.26119402985074625</v>
      </c>
    </row>
    <row r="1706" spans="1:8" x14ac:dyDescent="0.3">
      <c r="A1706" s="2">
        <v>45938</v>
      </c>
      <c r="B1706" t="s">
        <v>44</v>
      </c>
      <c r="C1706">
        <v>38</v>
      </c>
      <c r="D1706">
        <v>50</v>
      </c>
      <c r="E1706">
        <v>6</v>
      </c>
      <c r="F1706">
        <v>142.76</v>
      </c>
      <c r="G1706">
        <v>6</v>
      </c>
      <c r="H1706" s="1">
        <f xml:space="preserve"> IF(Historical_Sales[[#This Row],[Sessions - Total]]=0,0,Historical_Sales[[#This Row],[Units Ordered]]/Historical_Sales[[#This Row],[Sessions - Total]])</f>
        <v>0.15789473684210525</v>
      </c>
    </row>
    <row r="1707" spans="1:8" x14ac:dyDescent="0.3">
      <c r="A1707" s="2">
        <v>45938</v>
      </c>
      <c r="B1707" t="s">
        <v>46</v>
      </c>
      <c r="C1707">
        <v>45</v>
      </c>
      <c r="D1707">
        <v>58</v>
      </c>
      <c r="E1707">
        <v>5</v>
      </c>
      <c r="F1707">
        <v>156.66999999999999</v>
      </c>
      <c r="G1707">
        <v>4</v>
      </c>
      <c r="H1707" s="1">
        <f xml:space="preserve"> IF(Historical_Sales[[#This Row],[Sessions - Total]]=0,0,Historical_Sales[[#This Row],[Units Ordered]]/Historical_Sales[[#This Row],[Sessions - Total]])</f>
        <v>0.1111111111111111</v>
      </c>
    </row>
    <row r="1708" spans="1:8" x14ac:dyDescent="0.3">
      <c r="A1708" s="2">
        <v>45938</v>
      </c>
      <c r="B1708" t="s">
        <v>48</v>
      </c>
      <c r="C1708">
        <v>38</v>
      </c>
      <c r="D1708">
        <v>46</v>
      </c>
      <c r="E1708">
        <v>10</v>
      </c>
      <c r="F1708">
        <v>275.05</v>
      </c>
      <c r="G1708">
        <v>4</v>
      </c>
      <c r="H1708" s="1">
        <f xml:space="preserve"> IF(Historical_Sales[[#This Row],[Sessions - Total]]=0,0,Historical_Sales[[#This Row],[Units Ordered]]/Historical_Sales[[#This Row],[Sessions - Total]])</f>
        <v>0.26315789473684209</v>
      </c>
    </row>
    <row r="1709" spans="1:8" x14ac:dyDescent="0.3">
      <c r="A1709" s="2">
        <v>45938</v>
      </c>
      <c r="B1709" t="s">
        <v>50</v>
      </c>
      <c r="C1709">
        <v>133</v>
      </c>
      <c r="D1709">
        <v>198</v>
      </c>
      <c r="E1709">
        <v>25</v>
      </c>
      <c r="F1709">
        <v>1067.29</v>
      </c>
      <c r="G1709">
        <v>23</v>
      </c>
      <c r="H1709" s="1">
        <f xml:space="preserve"> IF(Historical_Sales[[#This Row],[Sessions - Total]]=0,0,Historical_Sales[[#This Row],[Units Ordered]]/Historical_Sales[[#This Row],[Sessions - Total]])</f>
        <v>0.18796992481203006</v>
      </c>
    </row>
    <row r="1710" spans="1:8" x14ac:dyDescent="0.3">
      <c r="A1710" s="2">
        <v>45938</v>
      </c>
      <c r="B1710" t="s">
        <v>50</v>
      </c>
      <c r="C1710">
        <v>4</v>
      </c>
      <c r="D1710">
        <v>5</v>
      </c>
      <c r="E1710">
        <v>1</v>
      </c>
      <c r="F1710">
        <v>45.2</v>
      </c>
      <c r="G1710">
        <v>1</v>
      </c>
      <c r="H1710" s="1">
        <f xml:space="preserve"> IF(Historical_Sales[[#This Row],[Sessions - Total]]=0,0,Historical_Sales[[#This Row],[Units Ordered]]/Historical_Sales[[#This Row],[Sessions - Total]])</f>
        <v>0.25</v>
      </c>
    </row>
    <row r="1711" spans="1:8" x14ac:dyDescent="0.3">
      <c r="A1711" s="2">
        <v>45938</v>
      </c>
      <c r="B1711" t="s">
        <v>52</v>
      </c>
      <c r="C1711">
        <v>195</v>
      </c>
      <c r="D1711">
        <v>277</v>
      </c>
      <c r="E1711">
        <v>26</v>
      </c>
      <c r="F1711">
        <v>352.5</v>
      </c>
      <c r="G1711">
        <v>23</v>
      </c>
      <c r="H1711" s="1">
        <f xml:space="preserve"> IF(Historical_Sales[[#This Row],[Sessions - Total]]=0,0,Historical_Sales[[#This Row],[Units Ordered]]/Historical_Sales[[#This Row],[Sessions - Total]])</f>
        <v>0.13333333333333333</v>
      </c>
    </row>
    <row r="1712" spans="1:8" x14ac:dyDescent="0.3">
      <c r="A1712" s="2">
        <v>45938</v>
      </c>
      <c r="B1712" t="s">
        <v>54</v>
      </c>
      <c r="C1712">
        <v>50</v>
      </c>
      <c r="D1712">
        <v>61</v>
      </c>
      <c r="E1712">
        <v>4</v>
      </c>
      <c r="F1712">
        <v>95.88</v>
      </c>
      <c r="G1712">
        <v>4</v>
      </c>
      <c r="H1712" s="1">
        <f xml:space="preserve"> IF(Historical_Sales[[#This Row],[Sessions - Total]]=0,0,Historical_Sales[[#This Row],[Units Ordered]]/Historical_Sales[[#This Row],[Sessions - Total]])</f>
        <v>0.08</v>
      </c>
    </row>
    <row r="1713" spans="1:8" x14ac:dyDescent="0.3">
      <c r="A1713" s="2">
        <v>45938</v>
      </c>
      <c r="B1713" t="s">
        <v>56</v>
      </c>
      <c r="C1713">
        <v>29</v>
      </c>
      <c r="D1713">
        <v>36</v>
      </c>
      <c r="E1713">
        <v>3</v>
      </c>
      <c r="F1713">
        <v>67.8</v>
      </c>
      <c r="G1713">
        <v>2</v>
      </c>
      <c r="H1713" s="1">
        <f xml:space="preserve"> IF(Historical_Sales[[#This Row],[Sessions - Total]]=0,0,Historical_Sales[[#This Row],[Units Ordered]]/Historical_Sales[[#This Row],[Sessions - Total]])</f>
        <v>0.10344827586206896</v>
      </c>
    </row>
    <row r="1714" spans="1:8" x14ac:dyDescent="0.3">
      <c r="A1714" s="2">
        <v>45938</v>
      </c>
      <c r="B1714" t="s">
        <v>58</v>
      </c>
      <c r="C1714">
        <v>40</v>
      </c>
      <c r="D1714">
        <v>53</v>
      </c>
      <c r="E1714">
        <v>5</v>
      </c>
      <c r="F1714">
        <v>61.06</v>
      </c>
      <c r="G1714">
        <v>5</v>
      </c>
      <c r="H1714" s="1">
        <f xml:space="preserve"> IF(Historical_Sales[[#This Row],[Sessions - Total]]=0,0,Historical_Sales[[#This Row],[Units Ordered]]/Historical_Sales[[#This Row],[Sessions - Total]])</f>
        <v>0.125</v>
      </c>
    </row>
    <row r="1715" spans="1:8" x14ac:dyDescent="0.3">
      <c r="A1715" s="2">
        <v>45938</v>
      </c>
      <c r="B1715" t="s">
        <v>60</v>
      </c>
      <c r="C1715">
        <v>35</v>
      </c>
      <c r="D1715">
        <v>43</v>
      </c>
      <c r="E1715">
        <v>8</v>
      </c>
      <c r="F1715">
        <v>169.07</v>
      </c>
      <c r="G1715">
        <v>8</v>
      </c>
      <c r="H1715" s="1">
        <f xml:space="preserve"> IF(Historical_Sales[[#This Row],[Sessions - Total]]=0,0,Historical_Sales[[#This Row],[Units Ordered]]/Historical_Sales[[#This Row],[Sessions - Total]])</f>
        <v>0.22857142857142856</v>
      </c>
    </row>
    <row r="1716" spans="1:8" x14ac:dyDescent="0.3">
      <c r="A1716" s="2">
        <v>45938</v>
      </c>
      <c r="B1716" t="s">
        <v>62</v>
      </c>
      <c r="C1716">
        <v>103</v>
      </c>
      <c r="D1716">
        <v>162</v>
      </c>
      <c r="E1716">
        <v>53</v>
      </c>
      <c r="F1716">
        <v>1877.04</v>
      </c>
      <c r="G1716">
        <v>28</v>
      </c>
      <c r="H1716" s="1">
        <f xml:space="preserve"> IF(Historical_Sales[[#This Row],[Sessions - Total]]=0,0,Historical_Sales[[#This Row],[Units Ordered]]/Historical_Sales[[#This Row],[Sessions - Total]])</f>
        <v>0.5145631067961165</v>
      </c>
    </row>
    <row r="1717" spans="1:8" x14ac:dyDescent="0.3">
      <c r="A1717" s="2">
        <v>45938</v>
      </c>
      <c r="B1717" t="s">
        <v>64</v>
      </c>
      <c r="C1717">
        <v>32</v>
      </c>
      <c r="D1717">
        <v>46</v>
      </c>
      <c r="E1717">
        <v>22</v>
      </c>
      <c r="F1717">
        <v>731.84</v>
      </c>
      <c r="G1717">
        <v>15</v>
      </c>
      <c r="H1717" s="1">
        <f xml:space="preserve"> IF(Historical_Sales[[#This Row],[Sessions - Total]]=0,0,Historical_Sales[[#This Row],[Units Ordered]]/Historical_Sales[[#This Row],[Sessions - Total]])</f>
        <v>0.6875</v>
      </c>
    </row>
    <row r="1718" spans="1:8" x14ac:dyDescent="0.3">
      <c r="A1718" s="2">
        <v>45938</v>
      </c>
      <c r="B1718" t="s">
        <v>66</v>
      </c>
      <c r="C1718">
        <v>31</v>
      </c>
      <c r="D1718">
        <v>41</v>
      </c>
      <c r="E1718">
        <v>18</v>
      </c>
      <c r="F1718">
        <v>582.25</v>
      </c>
      <c r="G1718">
        <v>12</v>
      </c>
      <c r="H1718" s="1">
        <f xml:space="preserve"> IF(Historical_Sales[[#This Row],[Sessions - Total]]=0,0,Historical_Sales[[#This Row],[Units Ordered]]/Historical_Sales[[#This Row],[Sessions - Total]])</f>
        <v>0.58064516129032262</v>
      </c>
    </row>
    <row r="1719" spans="1:8" x14ac:dyDescent="0.3">
      <c r="A1719" s="2">
        <v>45938</v>
      </c>
      <c r="B1719" t="s">
        <v>68</v>
      </c>
      <c r="C1719">
        <v>53</v>
      </c>
      <c r="D1719">
        <v>70</v>
      </c>
      <c r="E1719">
        <v>28</v>
      </c>
      <c r="F1719">
        <v>757.2</v>
      </c>
      <c r="G1719">
        <v>22</v>
      </c>
      <c r="H1719" s="1">
        <f xml:space="preserve"> IF(Historical_Sales[[#This Row],[Sessions - Total]]=0,0,Historical_Sales[[#This Row],[Units Ordered]]/Historical_Sales[[#This Row],[Sessions - Total]])</f>
        <v>0.52830188679245282</v>
      </c>
    </row>
    <row r="1720" spans="1:8" x14ac:dyDescent="0.3">
      <c r="A1720" s="2">
        <v>45938</v>
      </c>
      <c r="B1720" t="s">
        <v>70</v>
      </c>
      <c r="C1720">
        <v>48</v>
      </c>
      <c r="D1720">
        <v>62</v>
      </c>
      <c r="E1720">
        <v>17</v>
      </c>
      <c r="F1720">
        <v>412.57</v>
      </c>
      <c r="G1720">
        <v>12</v>
      </c>
      <c r="H1720" s="1">
        <f xml:space="preserve"> IF(Historical_Sales[[#This Row],[Sessions - Total]]=0,0,Historical_Sales[[#This Row],[Units Ordered]]/Historical_Sales[[#This Row],[Sessions - Total]])</f>
        <v>0.35416666666666669</v>
      </c>
    </row>
    <row r="1721" spans="1:8" x14ac:dyDescent="0.3">
      <c r="A1721" s="2">
        <v>45938</v>
      </c>
      <c r="B1721" t="s">
        <v>72</v>
      </c>
      <c r="C1721">
        <v>22</v>
      </c>
      <c r="D1721">
        <v>30</v>
      </c>
      <c r="E1721">
        <v>7</v>
      </c>
      <c r="F1721">
        <v>267.81</v>
      </c>
      <c r="G1721">
        <v>3</v>
      </c>
      <c r="H1721" s="1">
        <f xml:space="preserve"> IF(Historical_Sales[[#This Row],[Sessions - Total]]=0,0,Historical_Sales[[#This Row],[Units Ordered]]/Historical_Sales[[#This Row],[Sessions - Total]])</f>
        <v>0.31818181818181818</v>
      </c>
    </row>
    <row r="1722" spans="1:8" x14ac:dyDescent="0.3">
      <c r="A1722" s="2">
        <v>45938</v>
      </c>
      <c r="B1722" t="s">
        <v>74</v>
      </c>
      <c r="C1722">
        <v>14</v>
      </c>
      <c r="D1722">
        <v>20</v>
      </c>
      <c r="E1722">
        <v>5</v>
      </c>
      <c r="F1722">
        <v>148.33000000000001</v>
      </c>
      <c r="G1722">
        <v>3</v>
      </c>
      <c r="H1722" s="1">
        <f xml:space="preserve"> IF(Historical_Sales[[#This Row],[Sessions - Total]]=0,0,Historical_Sales[[#This Row],[Units Ordered]]/Historical_Sales[[#This Row],[Sessions - Total]])</f>
        <v>0.35714285714285715</v>
      </c>
    </row>
    <row r="1723" spans="1:8" x14ac:dyDescent="0.3">
      <c r="A1723" s="2">
        <v>45938</v>
      </c>
      <c r="B1723" t="s">
        <v>76</v>
      </c>
      <c r="C1723">
        <v>10</v>
      </c>
      <c r="D1723">
        <v>16</v>
      </c>
      <c r="E1723">
        <v>12</v>
      </c>
      <c r="F1723">
        <v>355.09</v>
      </c>
      <c r="G1723">
        <v>7</v>
      </c>
      <c r="H1723" s="1">
        <f xml:space="preserve"> IF(Historical_Sales[[#This Row],[Sessions - Total]]=0,0,Historical_Sales[[#This Row],[Units Ordered]]/Historical_Sales[[#This Row],[Sessions - Total]])</f>
        <v>1.2</v>
      </c>
    </row>
    <row r="1724" spans="1:8" x14ac:dyDescent="0.3">
      <c r="A1724" s="2">
        <v>45938</v>
      </c>
      <c r="B1724" t="s">
        <v>78</v>
      </c>
      <c r="C1724">
        <v>10</v>
      </c>
      <c r="D1724">
        <v>21</v>
      </c>
      <c r="E1724">
        <v>3</v>
      </c>
      <c r="F1724">
        <v>92.75</v>
      </c>
      <c r="G1724">
        <v>2</v>
      </c>
      <c r="H1724" s="1">
        <f xml:space="preserve"> IF(Historical_Sales[[#This Row],[Sessions - Total]]=0,0,Historical_Sales[[#This Row],[Units Ordered]]/Historical_Sales[[#This Row],[Sessions - Total]])</f>
        <v>0.3</v>
      </c>
    </row>
    <row r="1725" spans="1:8" x14ac:dyDescent="0.3">
      <c r="A1725" s="2">
        <v>45938</v>
      </c>
      <c r="B1725" t="s">
        <v>80</v>
      </c>
      <c r="C1725">
        <v>30</v>
      </c>
      <c r="D1725">
        <v>38</v>
      </c>
      <c r="E1725">
        <v>17</v>
      </c>
      <c r="F1725">
        <v>578.03</v>
      </c>
      <c r="G1725">
        <v>8</v>
      </c>
      <c r="H1725" s="1">
        <f xml:space="preserve"> IF(Historical_Sales[[#This Row],[Sessions - Total]]=0,0,Historical_Sales[[#This Row],[Units Ordered]]/Historical_Sales[[#This Row],[Sessions - Total]])</f>
        <v>0.56666666666666665</v>
      </c>
    </row>
    <row r="1726" spans="1:8" x14ac:dyDescent="0.3">
      <c r="A1726" s="2">
        <v>45938</v>
      </c>
      <c r="B1726" t="s">
        <v>82</v>
      </c>
      <c r="C1726">
        <v>12</v>
      </c>
      <c r="D1726">
        <v>14</v>
      </c>
      <c r="E1726">
        <v>2</v>
      </c>
      <c r="F1726">
        <v>75.95</v>
      </c>
      <c r="G1726">
        <v>1</v>
      </c>
      <c r="H1726" s="1">
        <f xml:space="preserve"> IF(Historical_Sales[[#This Row],[Sessions - Total]]=0,0,Historical_Sales[[#This Row],[Units Ordered]]/Historical_Sales[[#This Row],[Sessions - Total]])</f>
        <v>0.16666666666666666</v>
      </c>
    </row>
    <row r="1727" spans="1:8" x14ac:dyDescent="0.3">
      <c r="A1727" s="2">
        <v>45938</v>
      </c>
      <c r="B1727" t="s">
        <v>84</v>
      </c>
      <c r="C1727">
        <v>90</v>
      </c>
      <c r="D1727">
        <v>153</v>
      </c>
      <c r="E1727">
        <v>30</v>
      </c>
      <c r="F1727">
        <v>1019.03</v>
      </c>
      <c r="G1727">
        <v>27</v>
      </c>
      <c r="H1727" s="1">
        <f xml:space="preserve"> IF(Historical_Sales[[#This Row],[Sessions - Total]]=0,0,Historical_Sales[[#This Row],[Units Ordered]]/Historical_Sales[[#This Row],[Sessions - Total]])</f>
        <v>0.33333333333333331</v>
      </c>
    </row>
    <row r="1728" spans="1:8" x14ac:dyDescent="0.3">
      <c r="A1728" s="2">
        <v>45938</v>
      </c>
      <c r="B1728" t="s">
        <v>86</v>
      </c>
      <c r="C1728">
        <v>7</v>
      </c>
      <c r="D1728">
        <v>9</v>
      </c>
      <c r="E1728">
        <v>1</v>
      </c>
      <c r="F1728">
        <v>32.81</v>
      </c>
      <c r="G1728">
        <v>1</v>
      </c>
      <c r="H1728" s="1">
        <f xml:space="preserve"> IF(Historical_Sales[[#This Row],[Sessions - Total]]=0,0,Historical_Sales[[#This Row],[Units Ordered]]/Historical_Sales[[#This Row],[Sessions - Total]])</f>
        <v>0.14285714285714285</v>
      </c>
    </row>
    <row r="1729" spans="1:8" x14ac:dyDescent="0.3">
      <c r="A1729" s="2">
        <v>45938</v>
      </c>
      <c r="B1729" t="s">
        <v>88</v>
      </c>
      <c r="C1729">
        <v>64</v>
      </c>
      <c r="D1729">
        <v>91</v>
      </c>
      <c r="E1729">
        <v>25</v>
      </c>
      <c r="F1729">
        <v>844.32</v>
      </c>
      <c r="G1729">
        <v>13</v>
      </c>
      <c r="H1729" s="1">
        <f xml:space="preserve"> IF(Historical_Sales[[#This Row],[Sessions - Total]]=0,0,Historical_Sales[[#This Row],[Units Ordered]]/Historical_Sales[[#This Row],[Sessions - Total]])</f>
        <v>0.390625</v>
      </c>
    </row>
    <row r="1730" spans="1:8" x14ac:dyDescent="0.3">
      <c r="A1730" s="2">
        <v>45938</v>
      </c>
      <c r="B1730" t="s">
        <v>90</v>
      </c>
      <c r="C1730">
        <v>19</v>
      </c>
      <c r="D1730">
        <v>19</v>
      </c>
      <c r="E1730">
        <v>11</v>
      </c>
      <c r="F1730">
        <v>304.27</v>
      </c>
      <c r="G1730">
        <v>5</v>
      </c>
      <c r="H1730" s="1">
        <f xml:space="preserve"> IF(Historical_Sales[[#This Row],[Sessions - Total]]=0,0,Historical_Sales[[#This Row],[Units Ordered]]/Historical_Sales[[#This Row],[Sessions - Total]])</f>
        <v>0.57894736842105265</v>
      </c>
    </row>
    <row r="1731" spans="1:8" x14ac:dyDescent="0.3">
      <c r="A1731" s="2">
        <v>45938</v>
      </c>
      <c r="B1731" t="s">
        <v>92</v>
      </c>
      <c r="C1731">
        <v>19</v>
      </c>
      <c r="D1731">
        <v>31</v>
      </c>
      <c r="E1731">
        <v>9</v>
      </c>
      <c r="F1731">
        <v>230.99</v>
      </c>
      <c r="G1731">
        <v>7</v>
      </c>
      <c r="H1731" s="1">
        <f xml:space="preserve"> IF(Historical_Sales[[#This Row],[Sessions - Total]]=0,0,Historical_Sales[[#This Row],[Units Ordered]]/Historical_Sales[[#This Row],[Sessions - Total]])</f>
        <v>0.47368421052631576</v>
      </c>
    </row>
    <row r="1732" spans="1:8" x14ac:dyDescent="0.3">
      <c r="A1732" s="2">
        <v>45938</v>
      </c>
      <c r="B1732" t="s">
        <v>94</v>
      </c>
      <c r="C1732">
        <v>26</v>
      </c>
      <c r="D1732">
        <v>41</v>
      </c>
      <c r="E1732">
        <v>11</v>
      </c>
      <c r="F1732">
        <v>818.99</v>
      </c>
      <c r="G1732">
        <v>6</v>
      </c>
      <c r="H1732" s="1">
        <f xml:space="preserve"> IF(Historical_Sales[[#This Row],[Sessions - Total]]=0,0,Historical_Sales[[#This Row],[Units Ordered]]/Historical_Sales[[#This Row],[Sessions - Total]])</f>
        <v>0.42307692307692307</v>
      </c>
    </row>
    <row r="1733" spans="1:8" x14ac:dyDescent="0.3">
      <c r="A1733" s="2">
        <v>45938</v>
      </c>
      <c r="B1733" t="s">
        <v>96</v>
      </c>
      <c r="C1733">
        <v>34</v>
      </c>
      <c r="D1733">
        <v>41</v>
      </c>
      <c r="E1733">
        <v>29</v>
      </c>
      <c r="F1733">
        <v>2006.74</v>
      </c>
      <c r="G1733">
        <v>15</v>
      </c>
      <c r="H1733" s="1">
        <f xml:space="preserve"> IF(Historical_Sales[[#This Row],[Sessions - Total]]=0,0,Historical_Sales[[#This Row],[Units Ordered]]/Historical_Sales[[#This Row],[Sessions - Total]])</f>
        <v>0.8529411764705882</v>
      </c>
    </row>
    <row r="1734" spans="1:8" x14ac:dyDescent="0.3">
      <c r="A1734" s="2">
        <v>45938</v>
      </c>
      <c r="B1734" t="s">
        <v>98</v>
      </c>
      <c r="C1734">
        <v>25</v>
      </c>
      <c r="D1734">
        <v>33</v>
      </c>
      <c r="E1734">
        <v>1</v>
      </c>
      <c r="F1734">
        <v>15.42</v>
      </c>
      <c r="G1734">
        <v>1</v>
      </c>
      <c r="H1734" s="1">
        <f xml:space="preserve"> IF(Historical_Sales[[#This Row],[Sessions - Total]]=0,0,Historical_Sales[[#This Row],[Units Ordered]]/Historical_Sales[[#This Row],[Sessions - Total]])</f>
        <v>0.04</v>
      </c>
    </row>
    <row r="1735" spans="1:8" x14ac:dyDescent="0.3">
      <c r="A1735" s="2">
        <v>45938</v>
      </c>
      <c r="B1735" t="s">
        <v>100</v>
      </c>
      <c r="C1735">
        <v>16</v>
      </c>
      <c r="D1735">
        <v>21</v>
      </c>
      <c r="E1735">
        <v>2</v>
      </c>
      <c r="F1735">
        <v>25.9</v>
      </c>
      <c r="G1735">
        <v>2</v>
      </c>
      <c r="H1735" s="1">
        <f xml:space="preserve"> IF(Historical_Sales[[#This Row],[Sessions - Total]]=0,0,Historical_Sales[[#This Row],[Units Ordered]]/Historical_Sales[[#This Row],[Sessions - Total]])</f>
        <v>0.125</v>
      </c>
    </row>
    <row r="1736" spans="1:8" x14ac:dyDescent="0.3">
      <c r="A1736" s="2">
        <v>45938</v>
      </c>
      <c r="B1736" t="s">
        <v>102</v>
      </c>
      <c r="C1736">
        <v>10</v>
      </c>
      <c r="D1736">
        <v>15</v>
      </c>
      <c r="E1736">
        <v>32</v>
      </c>
      <c r="F1736">
        <v>1095.0999999999999</v>
      </c>
      <c r="G1736">
        <v>5</v>
      </c>
      <c r="H1736" s="1">
        <f xml:space="preserve"> IF(Historical_Sales[[#This Row],[Sessions - Total]]=0,0,Historical_Sales[[#This Row],[Units Ordered]]/Historical_Sales[[#This Row],[Sessions - Total]])</f>
        <v>3.2</v>
      </c>
    </row>
    <row r="1737" spans="1:8" x14ac:dyDescent="0.3">
      <c r="A1737" s="2">
        <v>45938</v>
      </c>
      <c r="B1737" t="s">
        <v>104</v>
      </c>
      <c r="C1737">
        <v>8</v>
      </c>
      <c r="D1737">
        <v>8</v>
      </c>
      <c r="E1737">
        <v>6</v>
      </c>
      <c r="F1737">
        <v>172.25</v>
      </c>
      <c r="G1737">
        <v>2</v>
      </c>
      <c r="H1737" s="1">
        <f xml:space="preserve"> IF(Historical_Sales[[#This Row],[Sessions - Total]]=0,0,Historical_Sales[[#This Row],[Units Ordered]]/Historical_Sales[[#This Row],[Sessions - Total]])</f>
        <v>0.75</v>
      </c>
    </row>
    <row r="1738" spans="1:8" x14ac:dyDescent="0.3">
      <c r="A1738" s="2">
        <v>45938</v>
      </c>
      <c r="B1738" t="s">
        <v>106</v>
      </c>
      <c r="C1738">
        <v>10</v>
      </c>
      <c r="D1738">
        <v>12</v>
      </c>
      <c r="E1738">
        <v>10</v>
      </c>
      <c r="F1738">
        <v>737.72</v>
      </c>
      <c r="G1738">
        <v>2</v>
      </c>
      <c r="H1738" s="1">
        <f xml:space="preserve"> IF(Historical_Sales[[#This Row],[Sessions - Total]]=0,0,Historical_Sales[[#This Row],[Units Ordered]]/Historical_Sales[[#This Row],[Sessions - Total]])</f>
        <v>1</v>
      </c>
    </row>
    <row r="1739" spans="1:8" x14ac:dyDescent="0.3">
      <c r="A1739" s="2">
        <v>45938</v>
      </c>
      <c r="B1739" t="s">
        <v>108</v>
      </c>
      <c r="C1739">
        <v>12</v>
      </c>
      <c r="D1739">
        <v>15</v>
      </c>
      <c r="E1739">
        <v>1</v>
      </c>
      <c r="F1739">
        <v>106.03</v>
      </c>
      <c r="G1739">
        <v>1</v>
      </c>
      <c r="H1739" s="1">
        <f xml:space="preserve"> IF(Historical_Sales[[#This Row],[Sessions - Total]]=0,0,Historical_Sales[[#This Row],[Units Ordered]]/Historical_Sales[[#This Row],[Sessions - Total]])</f>
        <v>8.3333333333333329E-2</v>
      </c>
    </row>
    <row r="1740" spans="1:8" x14ac:dyDescent="0.3">
      <c r="A1740" s="2">
        <v>45938</v>
      </c>
      <c r="B1740" t="s">
        <v>110</v>
      </c>
      <c r="C1740">
        <v>22</v>
      </c>
      <c r="D1740">
        <v>27</v>
      </c>
      <c r="E1740">
        <v>2</v>
      </c>
      <c r="F1740">
        <v>64.13</v>
      </c>
      <c r="G1740">
        <v>2</v>
      </c>
      <c r="H1740" s="1">
        <f xml:space="preserve"> IF(Historical_Sales[[#This Row],[Sessions - Total]]=0,0,Historical_Sales[[#This Row],[Units Ordered]]/Historical_Sales[[#This Row],[Sessions - Total]])</f>
        <v>9.0909090909090912E-2</v>
      </c>
    </row>
    <row r="1741" spans="1:8" x14ac:dyDescent="0.3">
      <c r="A1741" s="2">
        <v>45938</v>
      </c>
      <c r="B1741" t="s">
        <v>112</v>
      </c>
      <c r="C1741">
        <v>50</v>
      </c>
      <c r="D1741">
        <v>61</v>
      </c>
      <c r="E1741">
        <v>4</v>
      </c>
      <c r="F1741">
        <v>122.31</v>
      </c>
      <c r="G1741">
        <v>4</v>
      </c>
      <c r="H1741" s="1">
        <f xml:space="preserve"> IF(Historical_Sales[[#This Row],[Sessions - Total]]=0,0,Historical_Sales[[#This Row],[Units Ordered]]/Historical_Sales[[#This Row],[Sessions - Total]])</f>
        <v>0.08</v>
      </c>
    </row>
    <row r="1742" spans="1:8" x14ac:dyDescent="0.3">
      <c r="A1742" s="2">
        <v>45939</v>
      </c>
      <c r="B1742" t="s">
        <v>11</v>
      </c>
      <c r="C1742">
        <v>12</v>
      </c>
      <c r="D1742">
        <v>22</v>
      </c>
      <c r="E1742">
        <v>17</v>
      </c>
      <c r="F1742">
        <v>722.56</v>
      </c>
      <c r="G1742">
        <v>9</v>
      </c>
      <c r="H1742" s="1">
        <f xml:space="preserve"> IF(Historical_Sales[[#This Row],[Sessions - Total]]=0,0,Historical_Sales[[#This Row],[Units Ordered]]/Historical_Sales[[#This Row],[Sessions - Total]])</f>
        <v>1.4166666666666667</v>
      </c>
    </row>
    <row r="1743" spans="1:8" x14ac:dyDescent="0.3">
      <c r="A1743" s="2">
        <v>45939</v>
      </c>
      <c r="B1743" t="s">
        <v>15</v>
      </c>
      <c r="C1743">
        <v>29</v>
      </c>
      <c r="D1743">
        <v>35</v>
      </c>
      <c r="E1743">
        <v>3</v>
      </c>
      <c r="F1743">
        <v>101.1</v>
      </c>
      <c r="G1743">
        <v>3</v>
      </c>
      <c r="H1743" s="1">
        <f xml:space="preserve"> IF(Historical_Sales[[#This Row],[Sessions - Total]]=0,0,Historical_Sales[[#This Row],[Units Ordered]]/Historical_Sales[[#This Row],[Sessions - Total]])</f>
        <v>0.10344827586206896</v>
      </c>
    </row>
    <row r="1744" spans="1:8" x14ac:dyDescent="0.3">
      <c r="A1744" s="2">
        <v>45939</v>
      </c>
      <c r="B1744" t="s">
        <v>17</v>
      </c>
      <c r="C1744">
        <v>11</v>
      </c>
      <c r="D1744">
        <v>16</v>
      </c>
      <c r="E1744">
        <v>1</v>
      </c>
      <c r="F1744">
        <v>37.979999999999997</v>
      </c>
      <c r="G1744">
        <v>1</v>
      </c>
      <c r="H1744" s="1">
        <f xml:space="preserve"> IF(Historical_Sales[[#This Row],[Sessions - Total]]=0,0,Historical_Sales[[#This Row],[Units Ordered]]/Historical_Sales[[#This Row],[Sessions - Total]])</f>
        <v>9.0909090909090912E-2</v>
      </c>
    </row>
    <row r="1745" spans="1:8" x14ac:dyDescent="0.3">
      <c r="A1745" s="2">
        <v>45939</v>
      </c>
      <c r="B1745" t="s">
        <v>19</v>
      </c>
      <c r="C1745">
        <v>7</v>
      </c>
      <c r="D1745">
        <v>8</v>
      </c>
      <c r="E1745">
        <v>4</v>
      </c>
      <c r="F1745">
        <v>130.6</v>
      </c>
      <c r="G1745">
        <v>1</v>
      </c>
      <c r="H1745" s="1">
        <f xml:space="preserve"> IF(Historical_Sales[[#This Row],[Sessions - Total]]=0,0,Historical_Sales[[#This Row],[Units Ordered]]/Historical_Sales[[#This Row],[Sessions - Total]])</f>
        <v>0.5714285714285714</v>
      </c>
    </row>
    <row r="1746" spans="1:8" x14ac:dyDescent="0.3">
      <c r="A1746" s="2">
        <v>45939</v>
      </c>
      <c r="B1746" t="s">
        <v>26</v>
      </c>
      <c r="C1746">
        <v>13</v>
      </c>
      <c r="D1746">
        <v>13</v>
      </c>
      <c r="E1746">
        <v>3</v>
      </c>
      <c r="F1746">
        <v>117.57</v>
      </c>
      <c r="G1746">
        <v>3</v>
      </c>
      <c r="H1746" s="1">
        <f xml:space="preserve"> IF(Historical_Sales[[#This Row],[Sessions - Total]]=0,0,Historical_Sales[[#This Row],[Units Ordered]]/Historical_Sales[[#This Row],[Sessions - Total]])</f>
        <v>0.23076923076923078</v>
      </c>
    </row>
    <row r="1747" spans="1:8" x14ac:dyDescent="0.3">
      <c r="A1747" s="2">
        <v>45939</v>
      </c>
      <c r="B1747" t="s">
        <v>30</v>
      </c>
      <c r="C1747">
        <v>9</v>
      </c>
      <c r="D1747">
        <v>10</v>
      </c>
      <c r="E1747">
        <v>1</v>
      </c>
      <c r="F1747">
        <v>16.32</v>
      </c>
      <c r="G1747">
        <v>1</v>
      </c>
      <c r="H1747" s="1">
        <f xml:space="preserve"> IF(Historical_Sales[[#This Row],[Sessions - Total]]=0,0,Historical_Sales[[#This Row],[Units Ordered]]/Historical_Sales[[#This Row],[Sessions - Total]])</f>
        <v>0.1111111111111111</v>
      </c>
    </row>
    <row r="1748" spans="1:8" x14ac:dyDescent="0.3">
      <c r="A1748" s="2">
        <v>45939</v>
      </c>
      <c r="B1748" t="s">
        <v>32</v>
      </c>
      <c r="C1748">
        <v>19</v>
      </c>
      <c r="D1748">
        <v>21</v>
      </c>
      <c r="E1748">
        <v>3</v>
      </c>
      <c r="F1748">
        <v>73.569999999999993</v>
      </c>
      <c r="G1748">
        <v>3</v>
      </c>
      <c r="H1748" s="1">
        <f xml:space="preserve"> IF(Historical_Sales[[#This Row],[Sessions - Total]]=0,0,Historical_Sales[[#This Row],[Units Ordered]]/Historical_Sales[[#This Row],[Sessions - Total]])</f>
        <v>0.15789473684210525</v>
      </c>
    </row>
    <row r="1749" spans="1:8" x14ac:dyDescent="0.3">
      <c r="A1749" s="2">
        <v>45939</v>
      </c>
      <c r="B1749" t="s">
        <v>34</v>
      </c>
      <c r="C1749">
        <v>22</v>
      </c>
      <c r="D1749">
        <v>26</v>
      </c>
      <c r="E1749">
        <v>2</v>
      </c>
      <c r="F1749">
        <v>44.21</v>
      </c>
      <c r="G1749">
        <v>2</v>
      </c>
      <c r="H1749" s="1">
        <f xml:space="preserve"> IF(Historical_Sales[[#This Row],[Sessions - Total]]=0,0,Historical_Sales[[#This Row],[Units Ordered]]/Historical_Sales[[#This Row],[Sessions - Total]])</f>
        <v>9.0909090909090912E-2</v>
      </c>
    </row>
    <row r="1750" spans="1:8" x14ac:dyDescent="0.3">
      <c r="A1750" s="2">
        <v>45939</v>
      </c>
      <c r="B1750" t="s">
        <v>36</v>
      </c>
      <c r="C1750">
        <v>23</v>
      </c>
      <c r="D1750">
        <v>28</v>
      </c>
      <c r="E1750">
        <v>8</v>
      </c>
      <c r="F1750">
        <v>170.72</v>
      </c>
      <c r="G1750">
        <v>6</v>
      </c>
      <c r="H1750" s="1">
        <f xml:space="preserve"> IF(Historical_Sales[[#This Row],[Sessions - Total]]=0,0,Historical_Sales[[#This Row],[Units Ordered]]/Historical_Sales[[#This Row],[Sessions - Total]])</f>
        <v>0.34782608695652173</v>
      </c>
    </row>
    <row r="1751" spans="1:8" x14ac:dyDescent="0.3">
      <c r="A1751" s="2">
        <v>45939</v>
      </c>
      <c r="B1751" t="s">
        <v>38</v>
      </c>
      <c r="C1751">
        <v>63</v>
      </c>
      <c r="D1751">
        <v>71</v>
      </c>
      <c r="E1751">
        <v>4</v>
      </c>
      <c r="F1751">
        <v>108.7</v>
      </c>
      <c r="G1751">
        <v>4</v>
      </c>
      <c r="H1751" s="1">
        <f xml:space="preserve"> IF(Historical_Sales[[#This Row],[Sessions - Total]]=0,0,Historical_Sales[[#This Row],[Units Ordered]]/Historical_Sales[[#This Row],[Sessions - Total]])</f>
        <v>6.3492063492063489E-2</v>
      </c>
    </row>
    <row r="1752" spans="1:8" x14ac:dyDescent="0.3">
      <c r="A1752" s="2">
        <v>45939</v>
      </c>
      <c r="B1752" t="s">
        <v>40</v>
      </c>
      <c r="C1752">
        <v>27</v>
      </c>
      <c r="D1752">
        <v>40</v>
      </c>
      <c r="E1752">
        <v>7</v>
      </c>
      <c r="F1752">
        <v>210.26</v>
      </c>
      <c r="G1752">
        <v>6</v>
      </c>
      <c r="H1752" s="1">
        <f xml:space="preserve"> IF(Historical_Sales[[#This Row],[Sessions - Total]]=0,0,Historical_Sales[[#This Row],[Units Ordered]]/Historical_Sales[[#This Row],[Sessions - Total]])</f>
        <v>0.25925925925925924</v>
      </c>
    </row>
    <row r="1753" spans="1:8" x14ac:dyDescent="0.3">
      <c r="A1753" s="2">
        <v>45939</v>
      </c>
      <c r="B1753" t="s">
        <v>42</v>
      </c>
      <c r="C1753">
        <v>80</v>
      </c>
      <c r="D1753">
        <v>98</v>
      </c>
      <c r="E1753">
        <v>25</v>
      </c>
      <c r="F1753">
        <v>620.64</v>
      </c>
      <c r="G1753">
        <v>17</v>
      </c>
      <c r="H1753" s="1">
        <f xml:space="preserve"> IF(Historical_Sales[[#This Row],[Sessions - Total]]=0,0,Historical_Sales[[#This Row],[Units Ordered]]/Historical_Sales[[#This Row],[Sessions - Total]])</f>
        <v>0.3125</v>
      </c>
    </row>
    <row r="1754" spans="1:8" x14ac:dyDescent="0.3">
      <c r="A1754" s="2">
        <v>45939</v>
      </c>
      <c r="B1754" t="s">
        <v>44</v>
      </c>
      <c r="C1754">
        <v>18</v>
      </c>
      <c r="D1754">
        <v>33</v>
      </c>
      <c r="E1754">
        <v>5</v>
      </c>
      <c r="F1754">
        <v>114.89</v>
      </c>
      <c r="G1754">
        <v>3</v>
      </c>
      <c r="H1754" s="1">
        <f xml:space="preserve"> IF(Historical_Sales[[#This Row],[Sessions - Total]]=0,0,Historical_Sales[[#This Row],[Units Ordered]]/Historical_Sales[[#This Row],[Sessions - Total]])</f>
        <v>0.27777777777777779</v>
      </c>
    </row>
    <row r="1755" spans="1:8" x14ac:dyDescent="0.3">
      <c r="A1755" s="2">
        <v>45939</v>
      </c>
      <c r="B1755" t="s">
        <v>46</v>
      </c>
      <c r="C1755">
        <v>33</v>
      </c>
      <c r="D1755">
        <v>52</v>
      </c>
      <c r="E1755">
        <v>9</v>
      </c>
      <c r="F1755">
        <v>275.67</v>
      </c>
      <c r="G1755">
        <v>4</v>
      </c>
      <c r="H1755" s="1">
        <f xml:space="preserve"> IF(Historical_Sales[[#This Row],[Sessions - Total]]=0,0,Historical_Sales[[#This Row],[Units Ordered]]/Historical_Sales[[#This Row],[Sessions - Total]])</f>
        <v>0.27272727272727271</v>
      </c>
    </row>
    <row r="1756" spans="1:8" x14ac:dyDescent="0.3">
      <c r="A1756" s="2">
        <v>45939</v>
      </c>
      <c r="B1756" t="s">
        <v>48</v>
      </c>
      <c r="C1756">
        <v>43</v>
      </c>
      <c r="D1756">
        <v>51</v>
      </c>
      <c r="E1756">
        <v>26</v>
      </c>
      <c r="F1756">
        <v>746.33</v>
      </c>
      <c r="G1756">
        <v>14</v>
      </c>
      <c r="H1756" s="1">
        <f xml:space="preserve"> IF(Historical_Sales[[#This Row],[Sessions - Total]]=0,0,Historical_Sales[[#This Row],[Units Ordered]]/Historical_Sales[[#This Row],[Sessions - Total]])</f>
        <v>0.60465116279069764</v>
      </c>
    </row>
    <row r="1757" spans="1:8" x14ac:dyDescent="0.3">
      <c r="A1757" s="2">
        <v>45939</v>
      </c>
      <c r="B1757" t="s">
        <v>50</v>
      </c>
      <c r="C1757">
        <v>86</v>
      </c>
      <c r="D1757">
        <v>132</v>
      </c>
      <c r="E1757">
        <v>16</v>
      </c>
      <c r="F1757">
        <v>686.56</v>
      </c>
      <c r="G1757">
        <v>13</v>
      </c>
      <c r="H1757" s="1">
        <f xml:space="preserve"> IF(Historical_Sales[[#This Row],[Sessions - Total]]=0,0,Historical_Sales[[#This Row],[Units Ordered]]/Historical_Sales[[#This Row],[Sessions - Total]])</f>
        <v>0.18604651162790697</v>
      </c>
    </row>
    <row r="1758" spans="1:8" x14ac:dyDescent="0.3">
      <c r="A1758" s="2">
        <v>45939</v>
      </c>
      <c r="B1758" t="s">
        <v>52</v>
      </c>
      <c r="C1758">
        <v>191</v>
      </c>
      <c r="D1758">
        <v>250</v>
      </c>
      <c r="E1758">
        <v>30</v>
      </c>
      <c r="F1758">
        <v>403.37</v>
      </c>
      <c r="G1758">
        <v>18</v>
      </c>
      <c r="H1758" s="1">
        <f xml:space="preserve"> IF(Historical_Sales[[#This Row],[Sessions - Total]]=0,0,Historical_Sales[[#This Row],[Units Ordered]]/Historical_Sales[[#This Row],[Sessions - Total]])</f>
        <v>0.15706806282722513</v>
      </c>
    </row>
    <row r="1759" spans="1:8" x14ac:dyDescent="0.3">
      <c r="A1759" s="2">
        <v>45939</v>
      </c>
      <c r="B1759" t="s">
        <v>52</v>
      </c>
      <c r="C1759">
        <v>10</v>
      </c>
      <c r="D1759">
        <v>13</v>
      </c>
      <c r="E1759">
        <v>1</v>
      </c>
      <c r="F1759">
        <v>20.67</v>
      </c>
      <c r="G1759">
        <v>1</v>
      </c>
      <c r="H1759" s="1">
        <f xml:space="preserve"> IF(Historical_Sales[[#This Row],[Sessions - Total]]=0,0,Historical_Sales[[#This Row],[Units Ordered]]/Historical_Sales[[#This Row],[Sessions - Total]])</f>
        <v>0.1</v>
      </c>
    </row>
    <row r="1760" spans="1:8" x14ac:dyDescent="0.3">
      <c r="A1760" s="2">
        <v>45939</v>
      </c>
      <c r="B1760" t="s">
        <v>54</v>
      </c>
      <c r="C1760">
        <v>49</v>
      </c>
      <c r="D1760">
        <v>62</v>
      </c>
      <c r="E1760">
        <v>9</v>
      </c>
      <c r="F1760">
        <v>202.95</v>
      </c>
      <c r="G1760">
        <v>7</v>
      </c>
      <c r="H1760" s="1">
        <f xml:space="preserve"> IF(Historical_Sales[[#This Row],[Sessions - Total]]=0,0,Historical_Sales[[#This Row],[Units Ordered]]/Historical_Sales[[#This Row],[Sessions - Total]])</f>
        <v>0.18367346938775511</v>
      </c>
    </row>
    <row r="1761" spans="1:8" x14ac:dyDescent="0.3">
      <c r="A1761" s="2">
        <v>45939</v>
      </c>
      <c r="B1761" t="s">
        <v>56</v>
      </c>
      <c r="C1761">
        <v>25</v>
      </c>
      <c r="D1761">
        <v>42</v>
      </c>
      <c r="E1761">
        <v>2</v>
      </c>
      <c r="F1761">
        <v>45.68</v>
      </c>
      <c r="G1761">
        <v>2</v>
      </c>
      <c r="H1761" s="1">
        <f xml:space="preserve"> IF(Historical_Sales[[#This Row],[Sessions - Total]]=0,0,Historical_Sales[[#This Row],[Units Ordered]]/Historical_Sales[[#This Row],[Sessions - Total]])</f>
        <v>0.08</v>
      </c>
    </row>
    <row r="1762" spans="1:8" x14ac:dyDescent="0.3">
      <c r="A1762" s="2">
        <v>45939</v>
      </c>
      <c r="B1762" t="s">
        <v>58</v>
      </c>
      <c r="C1762">
        <v>21</v>
      </c>
      <c r="D1762">
        <v>29</v>
      </c>
      <c r="E1762">
        <v>5</v>
      </c>
      <c r="F1762">
        <v>59.61</v>
      </c>
      <c r="G1762">
        <v>5</v>
      </c>
      <c r="H1762" s="1">
        <f xml:space="preserve"> IF(Historical_Sales[[#This Row],[Sessions - Total]]=0,0,Historical_Sales[[#This Row],[Units Ordered]]/Historical_Sales[[#This Row],[Sessions - Total]])</f>
        <v>0.23809523809523808</v>
      </c>
    </row>
    <row r="1763" spans="1:8" x14ac:dyDescent="0.3">
      <c r="A1763" s="2">
        <v>45939</v>
      </c>
      <c r="B1763" t="s">
        <v>60</v>
      </c>
      <c r="C1763">
        <v>36</v>
      </c>
      <c r="D1763">
        <v>42</v>
      </c>
      <c r="E1763">
        <v>3</v>
      </c>
      <c r="F1763">
        <v>76.150000000000006</v>
      </c>
      <c r="G1763">
        <v>3</v>
      </c>
      <c r="H1763" s="1">
        <f xml:space="preserve"> IF(Historical_Sales[[#This Row],[Sessions - Total]]=0,0,Historical_Sales[[#This Row],[Units Ordered]]/Historical_Sales[[#This Row],[Sessions - Total]])</f>
        <v>8.3333333333333329E-2</v>
      </c>
    </row>
    <row r="1764" spans="1:8" x14ac:dyDescent="0.3">
      <c r="A1764" s="2">
        <v>45939</v>
      </c>
      <c r="B1764" t="s">
        <v>62</v>
      </c>
      <c r="C1764">
        <v>87</v>
      </c>
      <c r="D1764">
        <v>119</v>
      </c>
      <c r="E1764">
        <v>47</v>
      </c>
      <c r="F1764">
        <v>1677.88</v>
      </c>
      <c r="G1764">
        <v>28</v>
      </c>
      <c r="H1764" s="1">
        <f xml:space="preserve"> IF(Historical_Sales[[#This Row],[Sessions - Total]]=0,0,Historical_Sales[[#This Row],[Units Ordered]]/Historical_Sales[[#This Row],[Sessions - Total]])</f>
        <v>0.54022988505747127</v>
      </c>
    </row>
    <row r="1765" spans="1:8" x14ac:dyDescent="0.3">
      <c r="A1765" s="2">
        <v>45939</v>
      </c>
      <c r="B1765" t="s">
        <v>64</v>
      </c>
      <c r="C1765">
        <v>15</v>
      </c>
      <c r="D1765">
        <v>22</v>
      </c>
      <c r="E1765">
        <v>7</v>
      </c>
      <c r="F1765">
        <v>235.27</v>
      </c>
      <c r="G1765">
        <v>6</v>
      </c>
      <c r="H1765" s="1">
        <f xml:space="preserve"> IF(Historical_Sales[[#This Row],[Sessions - Total]]=0,0,Historical_Sales[[#This Row],[Units Ordered]]/Historical_Sales[[#This Row],[Sessions - Total]])</f>
        <v>0.46666666666666667</v>
      </c>
    </row>
    <row r="1766" spans="1:8" x14ac:dyDescent="0.3">
      <c r="A1766" s="2">
        <v>45939</v>
      </c>
      <c r="B1766" t="s">
        <v>66</v>
      </c>
      <c r="C1766">
        <v>25</v>
      </c>
      <c r="D1766">
        <v>36</v>
      </c>
      <c r="E1766">
        <v>16</v>
      </c>
      <c r="F1766">
        <v>493.45</v>
      </c>
      <c r="G1766">
        <v>8</v>
      </c>
      <c r="H1766" s="1">
        <f xml:space="preserve"> IF(Historical_Sales[[#This Row],[Sessions - Total]]=0,0,Historical_Sales[[#This Row],[Units Ordered]]/Historical_Sales[[#This Row],[Sessions - Total]])</f>
        <v>0.64</v>
      </c>
    </row>
    <row r="1767" spans="1:8" x14ac:dyDescent="0.3">
      <c r="A1767" s="2">
        <v>45939</v>
      </c>
      <c r="B1767" t="s">
        <v>68</v>
      </c>
      <c r="C1767">
        <v>61</v>
      </c>
      <c r="D1767">
        <v>78</v>
      </c>
      <c r="E1767">
        <v>27</v>
      </c>
      <c r="F1767">
        <v>745.83</v>
      </c>
      <c r="G1767">
        <v>19</v>
      </c>
      <c r="H1767" s="1">
        <f xml:space="preserve"> IF(Historical_Sales[[#This Row],[Sessions - Total]]=0,0,Historical_Sales[[#This Row],[Units Ordered]]/Historical_Sales[[#This Row],[Sessions - Total]])</f>
        <v>0.44262295081967212</v>
      </c>
    </row>
    <row r="1768" spans="1:8" x14ac:dyDescent="0.3">
      <c r="A1768" s="2">
        <v>45939</v>
      </c>
      <c r="B1768" t="s">
        <v>70</v>
      </c>
      <c r="C1768">
        <v>56</v>
      </c>
      <c r="D1768">
        <v>71</v>
      </c>
      <c r="E1768">
        <v>11</v>
      </c>
      <c r="F1768">
        <v>257.63</v>
      </c>
      <c r="G1768">
        <v>11</v>
      </c>
      <c r="H1768" s="1">
        <f xml:space="preserve"> IF(Historical_Sales[[#This Row],[Sessions - Total]]=0,0,Historical_Sales[[#This Row],[Units Ordered]]/Historical_Sales[[#This Row],[Sessions - Total]])</f>
        <v>0.19642857142857142</v>
      </c>
    </row>
    <row r="1769" spans="1:8" x14ac:dyDescent="0.3">
      <c r="A1769" s="2">
        <v>45939</v>
      </c>
      <c r="B1769" t="s">
        <v>72</v>
      </c>
      <c r="C1769">
        <v>25</v>
      </c>
      <c r="D1769">
        <v>31</v>
      </c>
      <c r="E1769">
        <v>15</v>
      </c>
      <c r="F1769">
        <v>538.15</v>
      </c>
      <c r="G1769">
        <v>8</v>
      </c>
      <c r="H1769" s="1">
        <f xml:space="preserve"> IF(Historical_Sales[[#This Row],[Sessions - Total]]=0,0,Historical_Sales[[#This Row],[Units Ordered]]/Historical_Sales[[#This Row],[Sessions - Total]])</f>
        <v>0.6</v>
      </c>
    </row>
    <row r="1770" spans="1:8" x14ac:dyDescent="0.3">
      <c r="A1770" s="2">
        <v>45939</v>
      </c>
      <c r="B1770" t="s">
        <v>74</v>
      </c>
      <c r="C1770">
        <v>12</v>
      </c>
      <c r="D1770">
        <v>12</v>
      </c>
      <c r="E1770">
        <v>1</v>
      </c>
      <c r="F1770">
        <v>29.29</v>
      </c>
      <c r="G1770">
        <v>1</v>
      </c>
      <c r="H1770" s="1">
        <f xml:space="preserve"> IF(Historical_Sales[[#This Row],[Sessions - Total]]=0,0,Historical_Sales[[#This Row],[Units Ordered]]/Historical_Sales[[#This Row],[Sessions - Total]])</f>
        <v>8.3333333333333329E-2</v>
      </c>
    </row>
    <row r="1771" spans="1:8" x14ac:dyDescent="0.3">
      <c r="A1771" s="2">
        <v>45939</v>
      </c>
      <c r="B1771" t="s">
        <v>76</v>
      </c>
      <c r="C1771">
        <v>8</v>
      </c>
      <c r="D1771">
        <v>12</v>
      </c>
      <c r="E1771">
        <v>1</v>
      </c>
      <c r="F1771">
        <v>30.65</v>
      </c>
      <c r="G1771">
        <v>1</v>
      </c>
      <c r="H1771" s="1">
        <f xml:space="preserve"> IF(Historical_Sales[[#This Row],[Sessions - Total]]=0,0,Historical_Sales[[#This Row],[Units Ordered]]/Historical_Sales[[#This Row],[Sessions - Total]])</f>
        <v>0.125</v>
      </c>
    </row>
    <row r="1772" spans="1:8" x14ac:dyDescent="0.3">
      <c r="A1772" s="2">
        <v>45939</v>
      </c>
      <c r="B1772" t="s">
        <v>78</v>
      </c>
      <c r="C1772">
        <v>7</v>
      </c>
      <c r="D1772">
        <v>10</v>
      </c>
      <c r="E1772">
        <v>5</v>
      </c>
      <c r="F1772">
        <v>143.78</v>
      </c>
      <c r="G1772">
        <v>4</v>
      </c>
      <c r="H1772" s="1">
        <f xml:space="preserve"> IF(Historical_Sales[[#This Row],[Sessions - Total]]=0,0,Historical_Sales[[#This Row],[Units Ordered]]/Historical_Sales[[#This Row],[Sessions - Total]])</f>
        <v>0.7142857142857143</v>
      </c>
    </row>
    <row r="1773" spans="1:8" x14ac:dyDescent="0.3">
      <c r="A1773" s="2">
        <v>45939</v>
      </c>
      <c r="B1773" t="s">
        <v>80</v>
      </c>
      <c r="C1773">
        <v>9</v>
      </c>
      <c r="D1773">
        <v>11</v>
      </c>
      <c r="E1773">
        <v>10</v>
      </c>
      <c r="F1773">
        <v>356.54</v>
      </c>
      <c r="G1773">
        <v>6</v>
      </c>
      <c r="H1773" s="1">
        <f xml:space="preserve"> IF(Historical_Sales[[#This Row],[Sessions - Total]]=0,0,Historical_Sales[[#This Row],[Units Ordered]]/Historical_Sales[[#This Row],[Sessions - Total]])</f>
        <v>1.1111111111111112</v>
      </c>
    </row>
    <row r="1774" spans="1:8" x14ac:dyDescent="0.3">
      <c r="A1774" s="2">
        <v>45939</v>
      </c>
      <c r="B1774" t="s">
        <v>84</v>
      </c>
      <c r="C1774">
        <v>71</v>
      </c>
      <c r="D1774">
        <v>87</v>
      </c>
      <c r="E1774">
        <v>15</v>
      </c>
      <c r="F1774">
        <v>506.67</v>
      </c>
      <c r="G1774">
        <v>15</v>
      </c>
      <c r="H1774" s="1">
        <f xml:space="preserve"> IF(Historical_Sales[[#This Row],[Sessions - Total]]=0,0,Historical_Sales[[#This Row],[Units Ordered]]/Historical_Sales[[#This Row],[Sessions - Total]])</f>
        <v>0.21126760563380281</v>
      </c>
    </row>
    <row r="1775" spans="1:8" x14ac:dyDescent="0.3">
      <c r="A1775" s="2">
        <v>45939</v>
      </c>
      <c r="B1775" t="s">
        <v>86</v>
      </c>
      <c r="C1775">
        <v>4</v>
      </c>
      <c r="D1775">
        <v>4</v>
      </c>
      <c r="E1775">
        <v>5</v>
      </c>
      <c r="F1775">
        <v>147.37</v>
      </c>
      <c r="G1775">
        <v>2</v>
      </c>
      <c r="H1775" s="1">
        <f xml:space="preserve"> IF(Historical_Sales[[#This Row],[Sessions - Total]]=0,0,Historical_Sales[[#This Row],[Units Ordered]]/Historical_Sales[[#This Row],[Sessions - Total]])</f>
        <v>1.25</v>
      </c>
    </row>
    <row r="1776" spans="1:8" x14ac:dyDescent="0.3">
      <c r="A1776" s="2">
        <v>45939</v>
      </c>
      <c r="B1776" t="s">
        <v>88</v>
      </c>
      <c r="C1776">
        <v>85</v>
      </c>
      <c r="D1776">
        <v>108</v>
      </c>
      <c r="E1776">
        <v>30</v>
      </c>
      <c r="F1776">
        <v>1012.76</v>
      </c>
      <c r="G1776">
        <v>14</v>
      </c>
      <c r="H1776" s="1">
        <f xml:space="preserve"> IF(Historical_Sales[[#This Row],[Sessions - Total]]=0,0,Historical_Sales[[#This Row],[Units Ordered]]/Historical_Sales[[#This Row],[Sessions - Total]])</f>
        <v>0.35294117647058826</v>
      </c>
    </row>
    <row r="1777" spans="1:8" x14ac:dyDescent="0.3">
      <c r="A1777" s="2">
        <v>45939</v>
      </c>
      <c r="B1777" t="s">
        <v>92</v>
      </c>
      <c r="C1777">
        <v>24</v>
      </c>
      <c r="D1777">
        <v>33</v>
      </c>
      <c r="E1777">
        <v>11</v>
      </c>
      <c r="F1777">
        <v>304.38</v>
      </c>
      <c r="G1777">
        <v>8</v>
      </c>
      <c r="H1777" s="1">
        <f xml:space="preserve"> IF(Historical_Sales[[#This Row],[Sessions - Total]]=0,0,Historical_Sales[[#This Row],[Units Ordered]]/Historical_Sales[[#This Row],[Sessions - Total]])</f>
        <v>0.45833333333333331</v>
      </c>
    </row>
    <row r="1778" spans="1:8" x14ac:dyDescent="0.3">
      <c r="A1778" s="2">
        <v>45939</v>
      </c>
      <c r="B1778" t="s">
        <v>94</v>
      </c>
      <c r="C1778">
        <v>28</v>
      </c>
      <c r="D1778">
        <v>31</v>
      </c>
      <c r="E1778">
        <v>18</v>
      </c>
      <c r="F1778">
        <v>1388.78</v>
      </c>
      <c r="G1778">
        <v>7</v>
      </c>
      <c r="H1778" s="1">
        <f xml:space="preserve"> IF(Historical_Sales[[#This Row],[Sessions - Total]]=0,0,Historical_Sales[[#This Row],[Units Ordered]]/Historical_Sales[[#This Row],[Sessions - Total]])</f>
        <v>0.6428571428571429</v>
      </c>
    </row>
    <row r="1779" spans="1:8" x14ac:dyDescent="0.3">
      <c r="A1779" s="2">
        <v>45939</v>
      </c>
      <c r="B1779" t="s">
        <v>96</v>
      </c>
      <c r="C1779">
        <v>29</v>
      </c>
      <c r="D1779">
        <v>38</v>
      </c>
      <c r="E1779">
        <v>18</v>
      </c>
      <c r="F1779">
        <v>1274.3699999999999</v>
      </c>
      <c r="G1779">
        <v>9</v>
      </c>
      <c r="H1779" s="1">
        <f xml:space="preserve"> IF(Historical_Sales[[#This Row],[Sessions - Total]]=0,0,Historical_Sales[[#This Row],[Units Ordered]]/Historical_Sales[[#This Row],[Sessions - Total]])</f>
        <v>0.62068965517241381</v>
      </c>
    </row>
    <row r="1780" spans="1:8" x14ac:dyDescent="0.3">
      <c r="A1780" s="2">
        <v>45939</v>
      </c>
      <c r="B1780" t="s">
        <v>102</v>
      </c>
      <c r="C1780">
        <v>23</v>
      </c>
      <c r="D1780">
        <v>28</v>
      </c>
      <c r="E1780">
        <v>5</v>
      </c>
      <c r="F1780">
        <v>184.47</v>
      </c>
      <c r="G1780">
        <v>4</v>
      </c>
      <c r="H1780" s="1">
        <f xml:space="preserve"> IF(Historical_Sales[[#This Row],[Sessions - Total]]=0,0,Historical_Sales[[#This Row],[Units Ordered]]/Historical_Sales[[#This Row],[Sessions - Total]])</f>
        <v>0.21739130434782608</v>
      </c>
    </row>
    <row r="1781" spans="1:8" x14ac:dyDescent="0.3">
      <c r="A1781" s="2">
        <v>45939</v>
      </c>
      <c r="B1781" t="s">
        <v>106</v>
      </c>
      <c r="C1781">
        <v>21</v>
      </c>
      <c r="D1781">
        <v>35</v>
      </c>
      <c r="E1781">
        <v>6</v>
      </c>
      <c r="F1781">
        <v>447.34</v>
      </c>
      <c r="G1781">
        <v>5</v>
      </c>
      <c r="H1781" s="1">
        <f xml:space="preserve"> IF(Historical_Sales[[#This Row],[Sessions - Total]]=0,0,Historical_Sales[[#This Row],[Units Ordered]]/Historical_Sales[[#This Row],[Sessions - Total]])</f>
        <v>0.2857142857142857</v>
      </c>
    </row>
    <row r="1782" spans="1:8" x14ac:dyDescent="0.3">
      <c r="A1782" s="2">
        <v>45939</v>
      </c>
      <c r="B1782" t="s">
        <v>108</v>
      </c>
      <c r="C1782">
        <v>9</v>
      </c>
      <c r="D1782">
        <v>12</v>
      </c>
      <c r="E1782">
        <v>7</v>
      </c>
      <c r="F1782">
        <v>576.77</v>
      </c>
      <c r="G1782">
        <v>3</v>
      </c>
      <c r="H1782" s="1">
        <f xml:space="preserve"> IF(Historical_Sales[[#This Row],[Sessions - Total]]=0,0,Historical_Sales[[#This Row],[Units Ordered]]/Historical_Sales[[#This Row],[Sessions - Total]])</f>
        <v>0.77777777777777779</v>
      </c>
    </row>
    <row r="1783" spans="1:8" x14ac:dyDescent="0.3">
      <c r="A1783" s="2">
        <v>45939</v>
      </c>
      <c r="B1783" t="s">
        <v>110</v>
      </c>
      <c r="C1783">
        <v>17</v>
      </c>
      <c r="D1783">
        <v>21</v>
      </c>
      <c r="E1783">
        <v>1</v>
      </c>
      <c r="F1783">
        <v>32.44</v>
      </c>
      <c r="G1783">
        <v>1</v>
      </c>
      <c r="H1783" s="1">
        <f xml:space="preserve"> IF(Historical_Sales[[#This Row],[Sessions - Total]]=0,0,Historical_Sales[[#This Row],[Units Ordered]]/Historical_Sales[[#This Row],[Sessions - Total]])</f>
        <v>5.8823529411764705E-2</v>
      </c>
    </row>
    <row r="1784" spans="1:8" x14ac:dyDescent="0.3">
      <c r="A1784" s="2">
        <v>45939</v>
      </c>
      <c r="B1784" t="s">
        <v>112</v>
      </c>
      <c r="C1784">
        <v>33</v>
      </c>
      <c r="D1784">
        <v>40</v>
      </c>
      <c r="E1784">
        <v>4</v>
      </c>
      <c r="F1784">
        <v>126.09</v>
      </c>
      <c r="G1784">
        <v>4</v>
      </c>
      <c r="H1784" s="1">
        <f xml:space="preserve"> IF(Historical_Sales[[#This Row],[Sessions - Total]]=0,0,Historical_Sales[[#This Row],[Units Ordered]]/Historical_Sales[[#This Row],[Sessions - Total]])</f>
        <v>0.12121212121212122</v>
      </c>
    </row>
    <row r="1785" spans="1:8" x14ac:dyDescent="0.3">
      <c r="A1785" s="2">
        <v>45940</v>
      </c>
      <c r="B1785" t="s">
        <v>11</v>
      </c>
      <c r="C1785">
        <v>12</v>
      </c>
      <c r="D1785">
        <v>15</v>
      </c>
      <c r="E1785">
        <v>4</v>
      </c>
      <c r="F1785">
        <v>187.11</v>
      </c>
      <c r="G1785">
        <v>4</v>
      </c>
      <c r="H1785" s="1">
        <f xml:space="preserve"> IF(Historical_Sales[[#This Row],[Sessions - Total]]=0,0,Historical_Sales[[#This Row],[Units Ordered]]/Historical_Sales[[#This Row],[Sessions - Total]])</f>
        <v>0.33333333333333331</v>
      </c>
    </row>
    <row r="1786" spans="1:8" x14ac:dyDescent="0.3">
      <c r="A1786" s="2">
        <v>45940</v>
      </c>
      <c r="B1786" t="s">
        <v>15</v>
      </c>
      <c r="C1786">
        <v>13</v>
      </c>
      <c r="D1786">
        <v>21</v>
      </c>
      <c r="E1786">
        <v>6</v>
      </c>
      <c r="F1786">
        <v>209.69</v>
      </c>
      <c r="G1786">
        <v>4</v>
      </c>
      <c r="H1786" s="1">
        <f xml:space="preserve"> IF(Historical_Sales[[#This Row],[Sessions - Total]]=0,0,Historical_Sales[[#This Row],[Units Ordered]]/Historical_Sales[[#This Row],[Sessions - Total]])</f>
        <v>0.46153846153846156</v>
      </c>
    </row>
    <row r="1787" spans="1:8" x14ac:dyDescent="0.3">
      <c r="A1787" s="2">
        <v>45940</v>
      </c>
      <c r="B1787" t="s">
        <v>17</v>
      </c>
      <c r="C1787">
        <v>12</v>
      </c>
      <c r="D1787">
        <v>14</v>
      </c>
      <c r="E1787">
        <v>4</v>
      </c>
      <c r="F1787">
        <v>135.05000000000001</v>
      </c>
      <c r="G1787">
        <v>4</v>
      </c>
      <c r="H1787" s="1">
        <f xml:space="preserve"> IF(Historical_Sales[[#This Row],[Sessions - Total]]=0,0,Historical_Sales[[#This Row],[Units Ordered]]/Historical_Sales[[#This Row],[Sessions - Total]])</f>
        <v>0.33333333333333331</v>
      </c>
    </row>
    <row r="1788" spans="1:8" x14ac:dyDescent="0.3">
      <c r="A1788" s="2">
        <v>45940</v>
      </c>
      <c r="B1788" t="s">
        <v>19</v>
      </c>
      <c r="C1788">
        <v>6</v>
      </c>
      <c r="D1788">
        <v>8</v>
      </c>
      <c r="E1788">
        <v>2</v>
      </c>
      <c r="F1788">
        <v>63.69</v>
      </c>
      <c r="G1788">
        <v>1</v>
      </c>
      <c r="H1788" s="1">
        <f xml:space="preserve"> IF(Historical_Sales[[#This Row],[Sessions - Total]]=0,0,Historical_Sales[[#This Row],[Units Ordered]]/Historical_Sales[[#This Row],[Sessions - Total]])</f>
        <v>0.33333333333333331</v>
      </c>
    </row>
    <row r="1789" spans="1:8" x14ac:dyDescent="0.3">
      <c r="A1789" s="2">
        <v>45940</v>
      </c>
      <c r="B1789" t="s">
        <v>26</v>
      </c>
      <c r="C1789">
        <v>14</v>
      </c>
      <c r="D1789">
        <v>17</v>
      </c>
      <c r="E1789">
        <v>3</v>
      </c>
      <c r="F1789">
        <v>131.25</v>
      </c>
      <c r="G1789">
        <v>1</v>
      </c>
      <c r="H1789" s="1">
        <f xml:space="preserve"> IF(Historical_Sales[[#This Row],[Sessions - Total]]=0,0,Historical_Sales[[#This Row],[Units Ordered]]/Historical_Sales[[#This Row],[Sessions - Total]])</f>
        <v>0.21428571428571427</v>
      </c>
    </row>
    <row r="1790" spans="1:8" x14ac:dyDescent="0.3">
      <c r="A1790" s="2">
        <v>45940</v>
      </c>
      <c r="B1790" t="s">
        <v>30</v>
      </c>
      <c r="C1790">
        <v>1</v>
      </c>
      <c r="D1790">
        <v>1</v>
      </c>
      <c r="E1790">
        <v>2</v>
      </c>
      <c r="F1790">
        <v>29.69</v>
      </c>
      <c r="G1790">
        <v>2</v>
      </c>
      <c r="H1790" s="1">
        <f xml:space="preserve"> IF(Historical_Sales[[#This Row],[Sessions - Total]]=0,0,Historical_Sales[[#This Row],[Units Ordered]]/Historical_Sales[[#This Row],[Sessions - Total]])</f>
        <v>2</v>
      </c>
    </row>
    <row r="1791" spans="1:8" x14ac:dyDescent="0.3">
      <c r="A1791" s="2">
        <v>45940</v>
      </c>
      <c r="B1791" t="s">
        <v>32</v>
      </c>
      <c r="C1791">
        <v>15</v>
      </c>
      <c r="D1791">
        <v>24</v>
      </c>
      <c r="E1791">
        <v>2</v>
      </c>
      <c r="F1791">
        <v>51.48</v>
      </c>
      <c r="G1791">
        <v>2</v>
      </c>
      <c r="H1791" s="1">
        <f xml:space="preserve"> IF(Historical_Sales[[#This Row],[Sessions - Total]]=0,0,Historical_Sales[[#This Row],[Units Ordered]]/Historical_Sales[[#This Row],[Sessions - Total]])</f>
        <v>0.13333333333333333</v>
      </c>
    </row>
    <row r="1792" spans="1:8" x14ac:dyDescent="0.3">
      <c r="A1792" s="2">
        <v>45940</v>
      </c>
      <c r="B1792" t="s">
        <v>34</v>
      </c>
      <c r="C1792">
        <v>11</v>
      </c>
      <c r="D1792">
        <v>13</v>
      </c>
      <c r="E1792">
        <v>5</v>
      </c>
      <c r="F1792">
        <v>89.22</v>
      </c>
      <c r="G1792">
        <v>3</v>
      </c>
      <c r="H1792" s="1">
        <f xml:space="preserve"> IF(Historical_Sales[[#This Row],[Sessions - Total]]=0,0,Historical_Sales[[#This Row],[Units Ordered]]/Historical_Sales[[#This Row],[Sessions - Total]])</f>
        <v>0.45454545454545453</v>
      </c>
    </row>
    <row r="1793" spans="1:8" x14ac:dyDescent="0.3">
      <c r="A1793" s="2">
        <v>45940</v>
      </c>
      <c r="B1793" t="s">
        <v>36</v>
      </c>
      <c r="C1793">
        <v>18</v>
      </c>
      <c r="D1793">
        <v>25</v>
      </c>
      <c r="E1793">
        <v>2</v>
      </c>
      <c r="F1793">
        <v>47.13</v>
      </c>
      <c r="G1793">
        <v>2</v>
      </c>
      <c r="H1793" s="1">
        <f xml:space="preserve"> IF(Historical_Sales[[#This Row],[Sessions - Total]]=0,0,Historical_Sales[[#This Row],[Units Ordered]]/Historical_Sales[[#This Row],[Sessions - Total]])</f>
        <v>0.1111111111111111</v>
      </c>
    </row>
    <row r="1794" spans="1:8" x14ac:dyDescent="0.3">
      <c r="A1794" s="2">
        <v>45940</v>
      </c>
      <c r="B1794" t="s">
        <v>38</v>
      </c>
      <c r="C1794">
        <v>27</v>
      </c>
      <c r="D1794">
        <v>34</v>
      </c>
      <c r="E1794">
        <v>4</v>
      </c>
      <c r="F1794">
        <v>96.97</v>
      </c>
      <c r="G1794">
        <v>3</v>
      </c>
      <c r="H1794" s="1">
        <f xml:space="preserve"> IF(Historical_Sales[[#This Row],[Sessions - Total]]=0,0,Historical_Sales[[#This Row],[Units Ordered]]/Historical_Sales[[#This Row],[Sessions - Total]])</f>
        <v>0.14814814814814814</v>
      </c>
    </row>
    <row r="1795" spans="1:8" x14ac:dyDescent="0.3">
      <c r="A1795" s="2">
        <v>45940</v>
      </c>
      <c r="B1795" t="s">
        <v>40</v>
      </c>
      <c r="C1795">
        <v>19</v>
      </c>
      <c r="D1795">
        <v>27</v>
      </c>
      <c r="E1795">
        <v>8</v>
      </c>
      <c r="F1795">
        <v>237.45</v>
      </c>
      <c r="G1795">
        <v>6</v>
      </c>
      <c r="H1795" s="1">
        <f xml:space="preserve"> IF(Historical_Sales[[#This Row],[Sessions - Total]]=0,0,Historical_Sales[[#This Row],[Units Ordered]]/Historical_Sales[[#This Row],[Sessions - Total]])</f>
        <v>0.42105263157894735</v>
      </c>
    </row>
    <row r="1796" spans="1:8" x14ac:dyDescent="0.3">
      <c r="A1796" s="2">
        <v>45940</v>
      </c>
      <c r="B1796" t="s">
        <v>40</v>
      </c>
      <c r="C1796">
        <v>2</v>
      </c>
      <c r="D1796">
        <v>2</v>
      </c>
      <c r="E1796">
        <v>1</v>
      </c>
      <c r="F1796">
        <v>28.99</v>
      </c>
      <c r="G1796">
        <v>1</v>
      </c>
      <c r="H1796" s="1">
        <f xml:space="preserve"> IF(Historical_Sales[[#This Row],[Sessions - Total]]=0,0,Historical_Sales[[#This Row],[Units Ordered]]/Historical_Sales[[#This Row],[Sessions - Total]])</f>
        <v>0.5</v>
      </c>
    </row>
    <row r="1797" spans="1:8" x14ac:dyDescent="0.3">
      <c r="A1797" s="2">
        <v>45940</v>
      </c>
      <c r="B1797" t="s">
        <v>42</v>
      </c>
      <c r="C1797">
        <v>108</v>
      </c>
      <c r="D1797">
        <v>152</v>
      </c>
      <c r="E1797">
        <v>21</v>
      </c>
      <c r="F1797">
        <v>526.29</v>
      </c>
      <c r="G1797">
        <v>20</v>
      </c>
      <c r="H1797" s="1">
        <f xml:space="preserve"> IF(Historical_Sales[[#This Row],[Sessions - Total]]=0,0,Historical_Sales[[#This Row],[Units Ordered]]/Historical_Sales[[#This Row],[Sessions - Total]])</f>
        <v>0.19444444444444445</v>
      </c>
    </row>
    <row r="1798" spans="1:8" x14ac:dyDescent="0.3">
      <c r="A1798" s="2">
        <v>45940</v>
      </c>
      <c r="B1798" t="s">
        <v>44</v>
      </c>
      <c r="C1798">
        <v>26</v>
      </c>
      <c r="D1798">
        <v>37</v>
      </c>
      <c r="E1798">
        <v>10</v>
      </c>
      <c r="F1798">
        <v>222.58</v>
      </c>
      <c r="G1798">
        <v>6</v>
      </c>
      <c r="H1798" s="1">
        <f xml:space="preserve"> IF(Historical_Sales[[#This Row],[Sessions - Total]]=0,0,Historical_Sales[[#This Row],[Units Ordered]]/Historical_Sales[[#This Row],[Sessions - Total]])</f>
        <v>0.38461538461538464</v>
      </c>
    </row>
    <row r="1799" spans="1:8" x14ac:dyDescent="0.3">
      <c r="A1799" s="2">
        <v>45940</v>
      </c>
      <c r="B1799" t="s">
        <v>46</v>
      </c>
      <c r="C1799">
        <v>23</v>
      </c>
      <c r="D1799">
        <v>26</v>
      </c>
      <c r="E1799">
        <v>5</v>
      </c>
      <c r="F1799">
        <v>154.91</v>
      </c>
      <c r="G1799">
        <v>5</v>
      </c>
      <c r="H1799" s="1">
        <f xml:space="preserve"> IF(Historical_Sales[[#This Row],[Sessions - Total]]=0,0,Historical_Sales[[#This Row],[Units Ordered]]/Historical_Sales[[#This Row],[Sessions - Total]])</f>
        <v>0.21739130434782608</v>
      </c>
    </row>
    <row r="1800" spans="1:8" x14ac:dyDescent="0.3">
      <c r="A1800" s="2">
        <v>45940</v>
      </c>
      <c r="B1800" t="s">
        <v>46</v>
      </c>
      <c r="C1800">
        <v>0</v>
      </c>
      <c r="D1800">
        <v>0</v>
      </c>
      <c r="E1800">
        <v>1</v>
      </c>
      <c r="F1800">
        <v>31.42</v>
      </c>
      <c r="G1800">
        <v>1</v>
      </c>
      <c r="H1800" s="1">
        <f xml:space="preserve"> IF(Historical_Sales[[#This Row],[Sessions - Total]]=0,0,Historical_Sales[[#This Row],[Units Ordered]]/Historical_Sales[[#This Row],[Sessions - Total]])</f>
        <v>0</v>
      </c>
    </row>
    <row r="1801" spans="1:8" x14ac:dyDescent="0.3">
      <c r="A1801" s="2">
        <v>45940</v>
      </c>
      <c r="B1801" t="s">
        <v>48</v>
      </c>
      <c r="C1801">
        <v>13</v>
      </c>
      <c r="D1801">
        <v>23</v>
      </c>
      <c r="E1801">
        <v>3</v>
      </c>
      <c r="F1801">
        <v>84.79</v>
      </c>
      <c r="G1801">
        <v>2</v>
      </c>
      <c r="H1801" s="1">
        <f xml:space="preserve"> IF(Historical_Sales[[#This Row],[Sessions - Total]]=0,0,Historical_Sales[[#This Row],[Units Ordered]]/Historical_Sales[[#This Row],[Sessions - Total]])</f>
        <v>0.23076923076923078</v>
      </c>
    </row>
    <row r="1802" spans="1:8" x14ac:dyDescent="0.3">
      <c r="A1802" s="2">
        <v>45940</v>
      </c>
      <c r="B1802" t="s">
        <v>50</v>
      </c>
      <c r="C1802">
        <v>82</v>
      </c>
      <c r="D1802">
        <v>124</v>
      </c>
      <c r="E1802">
        <v>11</v>
      </c>
      <c r="F1802">
        <v>458.13</v>
      </c>
      <c r="G1802">
        <v>11</v>
      </c>
      <c r="H1802" s="1">
        <f xml:space="preserve"> IF(Historical_Sales[[#This Row],[Sessions - Total]]=0,0,Historical_Sales[[#This Row],[Units Ordered]]/Historical_Sales[[#This Row],[Sessions - Total]])</f>
        <v>0.13414634146341464</v>
      </c>
    </row>
    <row r="1803" spans="1:8" x14ac:dyDescent="0.3">
      <c r="A1803" s="2">
        <v>45940</v>
      </c>
      <c r="B1803" t="s">
        <v>52</v>
      </c>
      <c r="C1803">
        <v>59</v>
      </c>
      <c r="D1803">
        <v>72</v>
      </c>
      <c r="E1803">
        <v>14</v>
      </c>
      <c r="F1803">
        <v>184.58</v>
      </c>
      <c r="G1803">
        <v>13</v>
      </c>
      <c r="H1803" s="1">
        <f xml:space="preserve"> IF(Historical_Sales[[#This Row],[Sessions - Total]]=0,0,Historical_Sales[[#This Row],[Units Ordered]]/Historical_Sales[[#This Row],[Sessions - Total]])</f>
        <v>0.23728813559322035</v>
      </c>
    </row>
    <row r="1804" spans="1:8" x14ac:dyDescent="0.3">
      <c r="A1804" s="2">
        <v>45940</v>
      </c>
      <c r="B1804" t="s">
        <v>52</v>
      </c>
      <c r="C1804">
        <v>4</v>
      </c>
      <c r="D1804">
        <v>5</v>
      </c>
      <c r="E1804">
        <v>2</v>
      </c>
      <c r="F1804">
        <v>36.020000000000003</v>
      </c>
      <c r="G1804">
        <v>2</v>
      </c>
      <c r="H1804" s="1">
        <f xml:space="preserve"> IF(Historical_Sales[[#This Row],[Sessions - Total]]=0,0,Historical_Sales[[#This Row],[Units Ordered]]/Historical_Sales[[#This Row],[Sessions - Total]])</f>
        <v>0.5</v>
      </c>
    </row>
    <row r="1805" spans="1:8" x14ac:dyDescent="0.3">
      <c r="A1805" s="2">
        <v>45940</v>
      </c>
      <c r="B1805" t="s">
        <v>54</v>
      </c>
      <c r="C1805">
        <v>23</v>
      </c>
      <c r="D1805">
        <v>32</v>
      </c>
      <c r="E1805">
        <v>4</v>
      </c>
      <c r="F1805">
        <v>91.6</v>
      </c>
      <c r="G1805">
        <v>3</v>
      </c>
      <c r="H1805" s="1">
        <f xml:space="preserve"> IF(Historical_Sales[[#This Row],[Sessions - Total]]=0,0,Historical_Sales[[#This Row],[Units Ordered]]/Historical_Sales[[#This Row],[Sessions - Total]])</f>
        <v>0.17391304347826086</v>
      </c>
    </row>
    <row r="1806" spans="1:8" x14ac:dyDescent="0.3">
      <c r="A1806" s="2">
        <v>45940</v>
      </c>
      <c r="B1806" t="s">
        <v>56</v>
      </c>
      <c r="C1806">
        <v>28</v>
      </c>
      <c r="D1806">
        <v>41</v>
      </c>
      <c r="E1806">
        <v>2</v>
      </c>
      <c r="F1806">
        <v>52.81</v>
      </c>
      <c r="G1806">
        <v>2</v>
      </c>
      <c r="H1806" s="1">
        <f xml:space="preserve"> IF(Historical_Sales[[#This Row],[Sessions - Total]]=0,0,Historical_Sales[[#This Row],[Units Ordered]]/Historical_Sales[[#This Row],[Sessions - Total]])</f>
        <v>7.1428571428571425E-2</v>
      </c>
    </row>
    <row r="1807" spans="1:8" x14ac:dyDescent="0.3">
      <c r="A1807" s="2">
        <v>45940</v>
      </c>
      <c r="B1807" t="s">
        <v>58</v>
      </c>
      <c r="C1807">
        <v>18</v>
      </c>
      <c r="D1807">
        <v>20</v>
      </c>
      <c r="E1807">
        <v>2</v>
      </c>
      <c r="F1807">
        <v>25.65</v>
      </c>
      <c r="G1807">
        <v>2</v>
      </c>
      <c r="H1807" s="1">
        <f xml:space="preserve"> IF(Historical_Sales[[#This Row],[Sessions - Total]]=0,0,Historical_Sales[[#This Row],[Units Ordered]]/Historical_Sales[[#This Row],[Sessions - Total]])</f>
        <v>0.1111111111111111</v>
      </c>
    </row>
    <row r="1808" spans="1:8" x14ac:dyDescent="0.3">
      <c r="A1808" s="2">
        <v>45940</v>
      </c>
      <c r="B1808" t="s">
        <v>60</v>
      </c>
      <c r="C1808">
        <v>16</v>
      </c>
      <c r="D1808">
        <v>17</v>
      </c>
      <c r="E1808">
        <v>3</v>
      </c>
      <c r="F1808">
        <v>66.489999999999995</v>
      </c>
      <c r="G1808">
        <v>3</v>
      </c>
      <c r="H1808" s="1">
        <f xml:space="preserve"> IF(Historical_Sales[[#This Row],[Sessions - Total]]=0,0,Historical_Sales[[#This Row],[Units Ordered]]/Historical_Sales[[#This Row],[Sessions - Total]])</f>
        <v>0.1875</v>
      </c>
    </row>
    <row r="1809" spans="1:8" x14ac:dyDescent="0.3">
      <c r="A1809" s="2">
        <v>45940</v>
      </c>
      <c r="B1809" t="s">
        <v>60</v>
      </c>
      <c r="C1809">
        <v>0</v>
      </c>
      <c r="D1809">
        <v>0</v>
      </c>
      <c r="E1809">
        <v>1</v>
      </c>
      <c r="F1809">
        <v>35.72</v>
      </c>
      <c r="G1809">
        <v>1</v>
      </c>
      <c r="H1809" s="1">
        <f xml:space="preserve"> IF(Historical_Sales[[#This Row],[Sessions - Total]]=0,0,Historical_Sales[[#This Row],[Units Ordered]]/Historical_Sales[[#This Row],[Sessions - Total]])</f>
        <v>0</v>
      </c>
    </row>
    <row r="1810" spans="1:8" x14ac:dyDescent="0.3">
      <c r="A1810" s="2">
        <v>45940</v>
      </c>
      <c r="B1810" t="s">
        <v>62</v>
      </c>
      <c r="C1810">
        <v>51</v>
      </c>
      <c r="D1810">
        <v>88</v>
      </c>
      <c r="E1810">
        <v>30</v>
      </c>
      <c r="F1810">
        <v>1078.1300000000001</v>
      </c>
      <c r="G1810">
        <v>17</v>
      </c>
      <c r="H1810" s="1">
        <f xml:space="preserve"> IF(Historical_Sales[[#This Row],[Sessions - Total]]=0,0,Historical_Sales[[#This Row],[Units Ordered]]/Historical_Sales[[#This Row],[Sessions - Total]])</f>
        <v>0.58823529411764708</v>
      </c>
    </row>
    <row r="1811" spans="1:8" x14ac:dyDescent="0.3">
      <c r="A1811" s="2">
        <v>45940</v>
      </c>
      <c r="B1811" t="s">
        <v>64</v>
      </c>
      <c r="C1811">
        <v>15</v>
      </c>
      <c r="D1811">
        <v>15</v>
      </c>
      <c r="E1811">
        <v>9</v>
      </c>
      <c r="F1811">
        <v>300.56</v>
      </c>
      <c r="G1811">
        <v>5</v>
      </c>
      <c r="H1811" s="1">
        <f xml:space="preserve"> IF(Historical_Sales[[#This Row],[Sessions - Total]]=0,0,Historical_Sales[[#This Row],[Units Ordered]]/Historical_Sales[[#This Row],[Sessions - Total]])</f>
        <v>0.6</v>
      </c>
    </row>
    <row r="1812" spans="1:8" x14ac:dyDescent="0.3">
      <c r="A1812" s="2">
        <v>45940</v>
      </c>
      <c r="B1812" t="s">
        <v>66</v>
      </c>
      <c r="C1812">
        <v>21</v>
      </c>
      <c r="D1812">
        <v>26</v>
      </c>
      <c r="E1812">
        <v>20</v>
      </c>
      <c r="F1812">
        <v>616.95000000000005</v>
      </c>
      <c r="G1812">
        <v>11</v>
      </c>
      <c r="H1812" s="1">
        <f xml:space="preserve"> IF(Historical_Sales[[#This Row],[Sessions - Total]]=0,0,Historical_Sales[[#This Row],[Units Ordered]]/Historical_Sales[[#This Row],[Sessions - Total]])</f>
        <v>0.95238095238095233</v>
      </c>
    </row>
    <row r="1813" spans="1:8" x14ac:dyDescent="0.3">
      <c r="A1813" s="2">
        <v>45940</v>
      </c>
      <c r="B1813" t="s">
        <v>68</v>
      </c>
      <c r="C1813">
        <v>24</v>
      </c>
      <c r="D1813">
        <v>32</v>
      </c>
      <c r="E1813">
        <v>23</v>
      </c>
      <c r="F1813">
        <v>625.5</v>
      </c>
      <c r="G1813">
        <v>11</v>
      </c>
      <c r="H1813" s="1">
        <f xml:space="preserve"> IF(Historical_Sales[[#This Row],[Sessions - Total]]=0,0,Historical_Sales[[#This Row],[Units Ordered]]/Historical_Sales[[#This Row],[Sessions - Total]])</f>
        <v>0.95833333333333337</v>
      </c>
    </row>
    <row r="1814" spans="1:8" x14ac:dyDescent="0.3">
      <c r="A1814" s="2">
        <v>45940</v>
      </c>
      <c r="B1814" t="s">
        <v>70</v>
      </c>
      <c r="C1814">
        <v>34</v>
      </c>
      <c r="D1814">
        <v>43</v>
      </c>
      <c r="E1814">
        <v>2</v>
      </c>
      <c r="F1814">
        <v>56.81</v>
      </c>
      <c r="G1814">
        <v>2</v>
      </c>
      <c r="H1814" s="1">
        <f xml:space="preserve"> IF(Historical_Sales[[#This Row],[Sessions - Total]]=0,0,Historical_Sales[[#This Row],[Units Ordered]]/Historical_Sales[[#This Row],[Sessions - Total]])</f>
        <v>5.8823529411764705E-2</v>
      </c>
    </row>
    <row r="1815" spans="1:8" x14ac:dyDescent="0.3">
      <c r="A1815" s="2">
        <v>45940</v>
      </c>
      <c r="B1815" t="s">
        <v>72</v>
      </c>
      <c r="C1815">
        <v>16</v>
      </c>
      <c r="D1815">
        <v>22</v>
      </c>
      <c r="E1815">
        <v>14</v>
      </c>
      <c r="F1815">
        <v>503.78</v>
      </c>
      <c r="G1815">
        <v>7</v>
      </c>
      <c r="H1815" s="1">
        <f xml:space="preserve"> IF(Historical_Sales[[#This Row],[Sessions - Total]]=0,0,Historical_Sales[[#This Row],[Units Ordered]]/Historical_Sales[[#This Row],[Sessions - Total]])</f>
        <v>0.875</v>
      </c>
    </row>
    <row r="1816" spans="1:8" x14ac:dyDescent="0.3">
      <c r="A1816" s="2">
        <v>45940</v>
      </c>
      <c r="B1816" t="s">
        <v>74</v>
      </c>
      <c r="C1816">
        <v>11</v>
      </c>
      <c r="D1816">
        <v>12</v>
      </c>
      <c r="E1816">
        <v>3</v>
      </c>
      <c r="F1816">
        <v>103.78</v>
      </c>
      <c r="G1816">
        <v>3</v>
      </c>
      <c r="H1816" s="1">
        <f xml:space="preserve"> IF(Historical_Sales[[#This Row],[Sessions - Total]]=0,0,Historical_Sales[[#This Row],[Units Ordered]]/Historical_Sales[[#This Row],[Sessions - Total]])</f>
        <v>0.27272727272727271</v>
      </c>
    </row>
    <row r="1817" spans="1:8" x14ac:dyDescent="0.3">
      <c r="A1817" s="2">
        <v>45940</v>
      </c>
      <c r="B1817" t="s">
        <v>76</v>
      </c>
      <c r="C1817">
        <v>14</v>
      </c>
      <c r="D1817">
        <v>14</v>
      </c>
      <c r="E1817">
        <v>8</v>
      </c>
      <c r="F1817">
        <v>243.06</v>
      </c>
      <c r="G1817">
        <v>4</v>
      </c>
      <c r="H1817" s="1">
        <f xml:space="preserve"> IF(Historical_Sales[[#This Row],[Sessions - Total]]=0,0,Historical_Sales[[#This Row],[Units Ordered]]/Historical_Sales[[#This Row],[Sessions - Total]])</f>
        <v>0.5714285714285714</v>
      </c>
    </row>
    <row r="1818" spans="1:8" x14ac:dyDescent="0.3">
      <c r="A1818" s="2">
        <v>45940</v>
      </c>
      <c r="B1818" t="s">
        <v>78</v>
      </c>
      <c r="C1818">
        <v>10</v>
      </c>
      <c r="D1818">
        <v>12</v>
      </c>
      <c r="E1818">
        <v>8</v>
      </c>
      <c r="F1818">
        <v>214.49</v>
      </c>
      <c r="G1818">
        <v>4</v>
      </c>
      <c r="H1818" s="1">
        <f xml:space="preserve"> IF(Historical_Sales[[#This Row],[Sessions - Total]]=0,0,Historical_Sales[[#This Row],[Units Ordered]]/Historical_Sales[[#This Row],[Sessions - Total]])</f>
        <v>0.8</v>
      </c>
    </row>
    <row r="1819" spans="1:8" x14ac:dyDescent="0.3">
      <c r="A1819" s="2">
        <v>45940</v>
      </c>
      <c r="B1819" t="s">
        <v>80</v>
      </c>
      <c r="C1819">
        <v>12</v>
      </c>
      <c r="D1819">
        <v>14</v>
      </c>
      <c r="E1819">
        <v>16</v>
      </c>
      <c r="F1819">
        <v>552.37</v>
      </c>
      <c r="G1819">
        <v>7</v>
      </c>
      <c r="H1819" s="1">
        <f xml:space="preserve"> IF(Historical_Sales[[#This Row],[Sessions - Total]]=0,0,Historical_Sales[[#This Row],[Units Ordered]]/Historical_Sales[[#This Row],[Sessions - Total]])</f>
        <v>1.3333333333333333</v>
      </c>
    </row>
    <row r="1820" spans="1:8" x14ac:dyDescent="0.3">
      <c r="A1820" s="2">
        <v>45940</v>
      </c>
      <c r="B1820" t="s">
        <v>82</v>
      </c>
      <c r="C1820">
        <v>17</v>
      </c>
      <c r="D1820">
        <v>20</v>
      </c>
      <c r="E1820">
        <v>7</v>
      </c>
      <c r="F1820">
        <v>261.33</v>
      </c>
      <c r="G1820">
        <v>3</v>
      </c>
      <c r="H1820" s="1">
        <f xml:space="preserve"> IF(Historical_Sales[[#This Row],[Sessions - Total]]=0,0,Historical_Sales[[#This Row],[Units Ordered]]/Historical_Sales[[#This Row],[Sessions - Total]])</f>
        <v>0.41176470588235292</v>
      </c>
    </row>
    <row r="1821" spans="1:8" x14ac:dyDescent="0.3">
      <c r="A1821" s="2">
        <v>45940</v>
      </c>
      <c r="B1821" t="s">
        <v>84</v>
      </c>
      <c r="C1821">
        <v>54</v>
      </c>
      <c r="D1821">
        <v>73</v>
      </c>
      <c r="E1821">
        <v>16</v>
      </c>
      <c r="F1821">
        <v>560.55999999999995</v>
      </c>
      <c r="G1821">
        <v>14</v>
      </c>
      <c r="H1821" s="1">
        <f xml:space="preserve"> IF(Historical_Sales[[#This Row],[Sessions - Total]]=0,0,Historical_Sales[[#This Row],[Units Ordered]]/Historical_Sales[[#This Row],[Sessions - Total]])</f>
        <v>0.29629629629629628</v>
      </c>
    </row>
    <row r="1822" spans="1:8" x14ac:dyDescent="0.3">
      <c r="A1822" s="2">
        <v>45940</v>
      </c>
      <c r="B1822" t="s">
        <v>84</v>
      </c>
      <c r="C1822">
        <v>1</v>
      </c>
      <c r="D1822">
        <v>1</v>
      </c>
      <c r="E1822">
        <v>1</v>
      </c>
      <c r="F1822">
        <v>50.3</v>
      </c>
      <c r="G1822">
        <v>1</v>
      </c>
      <c r="H1822" s="1">
        <f xml:space="preserve"> IF(Historical_Sales[[#This Row],[Sessions - Total]]=0,0,Historical_Sales[[#This Row],[Units Ordered]]/Historical_Sales[[#This Row],[Sessions - Total]])</f>
        <v>1</v>
      </c>
    </row>
    <row r="1823" spans="1:8" x14ac:dyDescent="0.3">
      <c r="A1823" s="2">
        <v>45940</v>
      </c>
      <c r="B1823" t="s">
        <v>88</v>
      </c>
      <c r="C1823">
        <v>53</v>
      </c>
      <c r="D1823">
        <v>71</v>
      </c>
      <c r="E1823">
        <v>7</v>
      </c>
      <c r="F1823">
        <v>256.83</v>
      </c>
      <c r="G1823">
        <v>4</v>
      </c>
      <c r="H1823" s="1">
        <f xml:space="preserve"> IF(Historical_Sales[[#This Row],[Sessions - Total]]=0,0,Historical_Sales[[#This Row],[Units Ordered]]/Historical_Sales[[#This Row],[Sessions - Total]])</f>
        <v>0.13207547169811321</v>
      </c>
    </row>
    <row r="1824" spans="1:8" x14ac:dyDescent="0.3">
      <c r="A1824" s="2">
        <v>45940</v>
      </c>
      <c r="B1824" t="s">
        <v>90</v>
      </c>
      <c r="C1824">
        <v>5</v>
      </c>
      <c r="D1824">
        <v>7</v>
      </c>
      <c r="E1824">
        <v>2</v>
      </c>
      <c r="F1824">
        <v>56.82</v>
      </c>
      <c r="G1824">
        <v>2</v>
      </c>
      <c r="H1824" s="1">
        <f xml:space="preserve"> IF(Historical_Sales[[#This Row],[Sessions - Total]]=0,0,Historical_Sales[[#This Row],[Units Ordered]]/Historical_Sales[[#This Row],[Sessions - Total]])</f>
        <v>0.4</v>
      </c>
    </row>
    <row r="1825" spans="1:8" x14ac:dyDescent="0.3">
      <c r="A1825" s="2">
        <v>45940</v>
      </c>
      <c r="B1825" t="s">
        <v>92</v>
      </c>
      <c r="C1825">
        <v>16</v>
      </c>
      <c r="D1825">
        <v>19</v>
      </c>
      <c r="E1825">
        <v>7</v>
      </c>
      <c r="F1825">
        <v>186.71</v>
      </c>
      <c r="G1825">
        <v>6</v>
      </c>
      <c r="H1825" s="1">
        <f xml:space="preserve"> IF(Historical_Sales[[#This Row],[Sessions - Total]]=0,0,Historical_Sales[[#This Row],[Units Ordered]]/Historical_Sales[[#This Row],[Sessions - Total]])</f>
        <v>0.4375</v>
      </c>
    </row>
    <row r="1826" spans="1:8" x14ac:dyDescent="0.3">
      <c r="A1826" s="2">
        <v>45940</v>
      </c>
      <c r="B1826" t="s">
        <v>94</v>
      </c>
      <c r="C1826">
        <v>13</v>
      </c>
      <c r="D1826">
        <v>17</v>
      </c>
      <c r="E1826">
        <v>2</v>
      </c>
      <c r="F1826">
        <v>181.98</v>
      </c>
      <c r="G1826">
        <v>1</v>
      </c>
      <c r="H1826" s="1">
        <f xml:space="preserve"> IF(Historical_Sales[[#This Row],[Sessions - Total]]=0,0,Historical_Sales[[#This Row],[Units Ordered]]/Historical_Sales[[#This Row],[Sessions - Total]])</f>
        <v>0.15384615384615385</v>
      </c>
    </row>
    <row r="1827" spans="1:8" x14ac:dyDescent="0.3">
      <c r="A1827" s="2">
        <v>45940</v>
      </c>
      <c r="B1827" t="s">
        <v>96</v>
      </c>
      <c r="C1827">
        <v>20</v>
      </c>
      <c r="D1827">
        <v>28</v>
      </c>
      <c r="E1827">
        <v>9</v>
      </c>
      <c r="F1827">
        <v>653.59</v>
      </c>
      <c r="G1827">
        <v>4</v>
      </c>
      <c r="H1827" s="1">
        <f xml:space="preserve"> IF(Historical_Sales[[#This Row],[Sessions - Total]]=0,0,Historical_Sales[[#This Row],[Units Ordered]]/Historical_Sales[[#This Row],[Sessions - Total]])</f>
        <v>0.45</v>
      </c>
    </row>
    <row r="1828" spans="1:8" x14ac:dyDescent="0.3">
      <c r="A1828" s="2">
        <v>45940</v>
      </c>
      <c r="B1828" t="s">
        <v>98</v>
      </c>
      <c r="C1828">
        <v>13</v>
      </c>
      <c r="D1828">
        <v>15</v>
      </c>
      <c r="E1828">
        <v>1</v>
      </c>
      <c r="F1828">
        <v>13.19</v>
      </c>
      <c r="G1828">
        <v>1</v>
      </c>
      <c r="H1828" s="1">
        <f xml:space="preserve"> IF(Historical_Sales[[#This Row],[Sessions - Total]]=0,0,Historical_Sales[[#This Row],[Units Ordered]]/Historical_Sales[[#This Row],[Sessions - Total]])</f>
        <v>7.6923076923076927E-2</v>
      </c>
    </row>
    <row r="1829" spans="1:8" x14ac:dyDescent="0.3">
      <c r="A1829" s="2">
        <v>45940</v>
      </c>
      <c r="B1829" t="s">
        <v>100</v>
      </c>
      <c r="C1829">
        <v>11</v>
      </c>
      <c r="D1829">
        <v>16</v>
      </c>
      <c r="E1829">
        <v>2</v>
      </c>
      <c r="F1829">
        <v>24.44</v>
      </c>
      <c r="G1829">
        <v>2</v>
      </c>
      <c r="H1829" s="1">
        <f xml:space="preserve"> IF(Historical_Sales[[#This Row],[Sessions - Total]]=0,0,Historical_Sales[[#This Row],[Units Ordered]]/Historical_Sales[[#This Row],[Sessions - Total]])</f>
        <v>0.18181818181818182</v>
      </c>
    </row>
    <row r="1830" spans="1:8" x14ac:dyDescent="0.3">
      <c r="A1830" s="2">
        <v>45940</v>
      </c>
      <c r="B1830" t="s">
        <v>102</v>
      </c>
      <c r="C1830">
        <v>4</v>
      </c>
      <c r="D1830">
        <v>13</v>
      </c>
      <c r="E1830">
        <v>3</v>
      </c>
      <c r="F1830">
        <v>113.52</v>
      </c>
      <c r="G1830">
        <v>3</v>
      </c>
      <c r="H1830" s="1">
        <f xml:space="preserve"> IF(Historical_Sales[[#This Row],[Sessions - Total]]=0,0,Historical_Sales[[#This Row],[Units Ordered]]/Historical_Sales[[#This Row],[Sessions - Total]])</f>
        <v>0.75</v>
      </c>
    </row>
    <row r="1831" spans="1:8" x14ac:dyDescent="0.3">
      <c r="A1831" s="2">
        <v>45940</v>
      </c>
      <c r="B1831" t="s">
        <v>106</v>
      </c>
      <c r="C1831">
        <v>5</v>
      </c>
      <c r="D1831">
        <v>7</v>
      </c>
      <c r="E1831">
        <v>5</v>
      </c>
      <c r="F1831">
        <v>379.22</v>
      </c>
      <c r="G1831">
        <v>1</v>
      </c>
      <c r="H1831" s="1">
        <f xml:space="preserve"> IF(Historical_Sales[[#This Row],[Sessions - Total]]=0,0,Historical_Sales[[#This Row],[Units Ordered]]/Historical_Sales[[#This Row],[Sessions - Total]])</f>
        <v>1</v>
      </c>
    </row>
    <row r="1832" spans="1:8" x14ac:dyDescent="0.3">
      <c r="A1832" s="2">
        <v>45940</v>
      </c>
      <c r="B1832" t="s">
        <v>108</v>
      </c>
      <c r="C1832">
        <v>7</v>
      </c>
      <c r="D1832">
        <v>8</v>
      </c>
      <c r="E1832">
        <v>2</v>
      </c>
      <c r="F1832">
        <v>197.44</v>
      </c>
      <c r="G1832">
        <v>2</v>
      </c>
      <c r="H1832" s="1">
        <f xml:space="preserve"> IF(Historical_Sales[[#This Row],[Sessions - Total]]=0,0,Historical_Sales[[#This Row],[Units Ordered]]/Historical_Sales[[#This Row],[Sessions - Total]])</f>
        <v>0.2857142857142857</v>
      </c>
    </row>
    <row r="1833" spans="1:8" x14ac:dyDescent="0.3">
      <c r="A1833" s="2">
        <v>45940</v>
      </c>
      <c r="B1833" t="s">
        <v>110</v>
      </c>
      <c r="C1833">
        <v>9</v>
      </c>
      <c r="D1833">
        <v>13</v>
      </c>
      <c r="E1833">
        <v>4</v>
      </c>
      <c r="F1833">
        <v>121.99</v>
      </c>
      <c r="G1833">
        <v>2</v>
      </c>
      <c r="H1833" s="1">
        <f xml:space="preserve"> IF(Historical_Sales[[#This Row],[Sessions - Total]]=0,0,Historical_Sales[[#This Row],[Units Ordered]]/Historical_Sales[[#This Row],[Sessions - Total]])</f>
        <v>0.44444444444444442</v>
      </c>
    </row>
    <row r="1834" spans="1:8" x14ac:dyDescent="0.3">
      <c r="A1834" s="2">
        <v>45940</v>
      </c>
      <c r="B1834" t="s">
        <v>112</v>
      </c>
      <c r="C1834">
        <v>13</v>
      </c>
      <c r="D1834">
        <v>16</v>
      </c>
      <c r="E1834">
        <v>3</v>
      </c>
      <c r="F1834">
        <v>85.83</v>
      </c>
      <c r="G1834">
        <v>3</v>
      </c>
      <c r="H1834" s="1">
        <f xml:space="preserve"> IF(Historical_Sales[[#This Row],[Sessions - Total]]=0,0,Historical_Sales[[#This Row],[Units Ordered]]/Historical_Sales[[#This Row],[Sessions - Total]])</f>
        <v>0.23076923076923078</v>
      </c>
    </row>
    <row r="1835" spans="1:8" x14ac:dyDescent="0.3">
      <c r="A1835" s="2">
        <v>45941</v>
      </c>
      <c r="B1835" t="s">
        <v>11</v>
      </c>
      <c r="C1835">
        <v>9</v>
      </c>
      <c r="D1835">
        <v>10</v>
      </c>
      <c r="E1835">
        <v>5</v>
      </c>
      <c r="F1835">
        <v>194.69</v>
      </c>
      <c r="G1835">
        <v>4</v>
      </c>
      <c r="H1835" s="1">
        <f xml:space="preserve"> IF(Historical_Sales[[#This Row],[Sessions - Total]]=0,0,Historical_Sales[[#This Row],[Units Ordered]]/Historical_Sales[[#This Row],[Sessions - Total]])</f>
        <v>0.55555555555555558</v>
      </c>
    </row>
    <row r="1836" spans="1:8" x14ac:dyDescent="0.3">
      <c r="A1836" s="2">
        <v>45941</v>
      </c>
      <c r="B1836" t="s">
        <v>15</v>
      </c>
      <c r="C1836">
        <v>15</v>
      </c>
      <c r="D1836">
        <v>22</v>
      </c>
      <c r="E1836">
        <v>2</v>
      </c>
      <c r="F1836">
        <v>66.16</v>
      </c>
      <c r="G1836">
        <v>2</v>
      </c>
      <c r="H1836" s="1">
        <f xml:space="preserve"> IF(Historical_Sales[[#This Row],[Sessions - Total]]=0,0,Historical_Sales[[#This Row],[Units Ordered]]/Historical_Sales[[#This Row],[Sessions - Total]])</f>
        <v>0.13333333333333333</v>
      </c>
    </row>
    <row r="1837" spans="1:8" x14ac:dyDescent="0.3">
      <c r="A1837" s="2">
        <v>45941</v>
      </c>
      <c r="B1837" t="s">
        <v>17</v>
      </c>
      <c r="C1837">
        <v>4</v>
      </c>
      <c r="D1837">
        <v>4</v>
      </c>
      <c r="E1837">
        <v>1</v>
      </c>
      <c r="F1837">
        <v>33.81</v>
      </c>
      <c r="G1837">
        <v>1</v>
      </c>
      <c r="H1837" s="1">
        <f xml:space="preserve"> IF(Historical_Sales[[#This Row],[Sessions - Total]]=0,0,Historical_Sales[[#This Row],[Units Ordered]]/Historical_Sales[[#This Row],[Sessions - Total]])</f>
        <v>0.25</v>
      </c>
    </row>
    <row r="1838" spans="1:8" x14ac:dyDescent="0.3">
      <c r="A1838" s="2">
        <v>45941</v>
      </c>
      <c r="B1838" t="s">
        <v>19</v>
      </c>
      <c r="C1838">
        <v>3</v>
      </c>
      <c r="D1838">
        <v>4</v>
      </c>
      <c r="E1838">
        <v>1</v>
      </c>
      <c r="F1838">
        <v>27.94</v>
      </c>
      <c r="G1838">
        <v>1</v>
      </c>
      <c r="H1838" s="1">
        <f xml:space="preserve"> IF(Historical_Sales[[#This Row],[Sessions - Total]]=0,0,Historical_Sales[[#This Row],[Units Ordered]]/Historical_Sales[[#This Row],[Sessions - Total]])</f>
        <v>0.33333333333333331</v>
      </c>
    </row>
    <row r="1839" spans="1:8" x14ac:dyDescent="0.3">
      <c r="A1839" s="2">
        <v>45941</v>
      </c>
      <c r="B1839" t="s">
        <v>26</v>
      </c>
      <c r="C1839">
        <v>12</v>
      </c>
      <c r="D1839">
        <v>12</v>
      </c>
      <c r="E1839">
        <v>1</v>
      </c>
      <c r="F1839">
        <v>41.91</v>
      </c>
      <c r="G1839">
        <v>1</v>
      </c>
      <c r="H1839" s="1">
        <f xml:space="preserve"> IF(Historical_Sales[[#This Row],[Sessions - Total]]=0,0,Historical_Sales[[#This Row],[Units Ordered]]/Historical_Sales[[#This Row],[Sessions - Total]])</f>
        <v>8.3333333333333329E-2</v>
      </c>
    </row>
    <row r="1840" spans="1:8" x14ac:dyDescent="0.3">
      <c r="A1840" s="2">
        <v>45941</v>
      </c>
      <c r="B1840" t="s">
        <v>28</v>
      </c>
      <c r="C1840">
        <v>0</v>
      </c>
      <c r="D1840">
        <v>0</v>
      </c>
      <c r="E1840">
        <v>1</v>
      </c>
      <c r="F1840">
        <v>32.42</v>
      </c>
      <c r="G1840">
        <v>1</v>
      </c>
      <c r="H1840" s="1">
        <f xml:space="preserve"> IF(Historical_Sales[[#This Row],[Sessions - Total]]=0,0,Historical_Sales[[#This Row],[Units Ordered]]/Historical_Sales[[#This Row],[Sessions - Total]])</f>
        <v>0</v>
      </c>
    </row>
    <row r="1841" spans="1:8" x14ac:dyDescent="0.3">
      <c r="A1841" s="2">
        <v>45941</v>
      </c>
      <c r="B1841" t="s">
        <v>34</v>
      </c>
      <c r="C1841">
        <v>1</v>
      </c>
      <c r="D1841">
        <v>7</v>
      </c>
      <c r="E1841">
        <v>1</v>
      </c>
      <c r="F1841">
        <v>29.6</v>
      </c>
      <c r="G1841">
        <v>1</v>
      </c>
      <c r="H1841" s="1">
        <f xml:space="preserve"> IF(Historical_Sales[[#This Row],[Sessions - Total]]=0,0,Historical_Sales[[#This Row],[Units Ordered]]/Historical_Sales[[#This Row],[Sessions - Total]])</f>
        <v>1</v>
      </c>
    </row>
    <row r="1842" spans="1:8" x14ac:dyDescent="0.3">
      <c r="A1842" s="2">
        <v>45941</v>
      </c>
      <c r="B1842" t="s">
        <v>36</v>
      </c>
      <c r="C1842">
        <v>11</v>
      </c>
      <c r="D1842">
        <v>14</v>
      </c>
      <c r="E1842">
        <v>1</v>
      </c>
      <c r="F1842">
        <v>19.489999999999998</v>
      </c>
      <c r="G1842">
        <v>1</v>
      </c>
      <c r="H1842" s="1">
        <f xml:space="preserve"> IF(Historical_Sales[[#This Row],[Sessions - Total]]=0,0,Historical_Sales[[#This Row],[Units Ordered]]/Historical_Sales[[#This Row],[Sessions - Total]])</f>
        <v>9.0909090909090912E-2</v>
      </c>
    </row>
    <row r="1843" spans="1:8" x14ac:dyDescent="0.3">
      <c r="A1843" s="2">
        <v>45941</v>
      </c>
      <c r="B1843" t="s">
        <v>38</v>
      </c>
      <c r="C1843">
        <v>30</v>
      </c>
      <c r="D1843">
        <v>43</v>
      </c>
      <c r="E1843">
        <v>5</v>
      </c>
      <c r="F1843">
        <v>115.38</v>
      </c>
      <c r="G1843">
        <v>5</v>
      </c>
      <c r="H1843" s="1">
        <f xml:space="preserve"> IF(Historical_Sales[[#This Row],[Sessions - Total]]=0,0,Historical_Sales[[#This Row],[Units Ordered]]/Historical_Sales[[#This Row],[Sessions - Total]])</f>
        <v>0.16666666666666666</v>
      </c>
    </row>
    <row r="1844" spans="1:8" x14ac:dyDescent="0.3">
      <c r="A1844" s="2">
        <v>45941</v>
      </c>
      <c r="B1844" t="s">
        <v>38</v>
      </c>
      <c r="C1844">
        <v>3</v>
      </c>
      <c r="D1844">
        <v>4</v>
      </c>
      <c r="E1844">
        <v>1</v>
      </c>
      <c r="F1844">
        <v>35.53</v>
      </c>
      <c r="G1844">
        <v>1</v>
      </c>
      <c r="H1844" s="1">
        <f xml:space="preserve"> IF(Historical_Sales[[#This Row],[Sessions - Total]]=0,0,Historical_Sales[[#This Row],[Units Ordered]]/Historical_Sales[[#This Row],[Sessions - Total]])</f>
        <v>0.33333333333333331</v>
      </c>
    </row>
    <row r="1845" spans="1:8" x14ac:dyDescent="0.3">
      <c r="A1845" s="2">
        <v>45941</v>
      </c>
      <c r="B1845" t="s">
        <v>40</v>
      </c>
      <c r="C1845">
        <v>28</v>
      </c>
      <c r="D1845">
        <v>38</v>
      </c>
      <c r="E1845">
        <v>8</v>
      </c>
      <c r="F1845">
        <v>253.26</v>
      </c>
      <c r="G1845">
        <v>8</v>
      </c>
      <c r="H1845" s="1">
        <f xml:space="preserve"> IF(Historical_Sales[[#This Row],[Sessions - Total]]=0,0,Historical_Sales[[#This Row],[Units Ordered]]/Historical_Sales[[#This Row],[Sessions - Total]])</f>
        <v>0.2857142857142857</v>
      </c>
    </row>
    <row r="1846" spans="1:8" x14ac:dyDescent="0.3">
      <c r="A1846" s="2">
        <v>45941</v>
      </c>
      <c r="B1846" t="s">
        <v>42</v>
      </c>
      <c r="C1846">
        <v>59</v>
      </c>
      <c r="D1846">
        <v>77</v>
      </c>
      <c r="E1846">
        <v>14</v>
      </c>
      <c r="F1846">
        <v>361.5</v>
      </c>
      <c r="G1846">
        <v>14</v>
      </c>
      <c r="H1846" s="1">
        <f xml:space="preserve"> IF(Historical_Sales[[#This Row],[Sessions - Total]]=0,0,Historical_Sales[[#This Row],[Units Ordered]]/Historical_Sales[[#This Row],[Sessions - Total]])</f>
        <v>0.23728813559322035</v>
      </c>
    </row>
    <row r="1847" spans="1:8" x14ac:dyDescent="0.3">
      <c r="A1847" s="2">
        <v>45941</v>
      </c>
      <c r="B1847" t="s">
        <v>44</v>
      </c>
      <c r="C1847">
        <v>19</v>
      </c>
      <c r="D1847">
        <v>24</v>
      </c>
      <c r="E1847">
        <v>3</v>
      </c>
      <c r="F1847">
        <v>70.39</v>
      </c>
      <c r="G1847">
        <v>3</v>
      </c>
      <c r="H1847" s="1">
        <f xml:space="preserve"> IF(Historical_Sales[[#This Row],[Sessions - Total]]=0,0,Historical_Sales[[#This Row],[Units Ordered]]/Historical_Sales[[#This Row],[Sessions - Total]])</f>
        <v>0.15789473684210525</v>
      </c>
    </row>
    <row r="1848" spans="1:8" x14ac:dyDescent="0.3">
      <c r="A1848" s="2">
        <v>45941</v>
      </c>
      <c r="B1848" t="s">
        <v>46</v>
      </c>
      <c r="C1848">
        <v>15</v>
      </c>
      <c r="D1848">
        <v>21</v>
      </c>
      <c r="E1848">
        <v>4</v>
      </c>
      <c r="F1848">
        <v>137.74</v>
      </c>
      <c r="G1848">
        <v>2</v>
      </c>
      <c r="H1848" s="1">
        <f xml:space="preserve"> IF(Historical_Sales[[#This Row],[Sessions - Total]]=0,0,Historical_Sales[[#This Row],[Units Ordered]]/Historical_Sales[[#This Row],[Sessions - Total]])</f>
        <v>0.26666666666666666</v>
      </c>
    </row>
    <row r="1849" spans="1:8" x14ac:dyDescent="0.3">
      <c r="A1849" s="2">
        <v>45941</v>
      </c>
      <c r="B1849" t="s">
        <v>48</v>
      </c>
      <c r="C1849">
        <v>19</v>
      </c>
      <c r="D1849">
        <v>32</v>
      </c>
      <c r="E1849">
        <v>5</v>
      </c>
      <c r="F1849">
        <v>150.27000000000001</v>
      </c>
      <c r="G1849">
        <v>4</v>
      </c>
      <c r="H1849" s="1">
        <f xml:space="preserve"> IF(Historical_Sales[[#This Row],[Sessions - Total]]=0,0,Historical_Sales[[#This Row],[Units Ordered]]/Historical_Sales[[#This Row],[Sessions - Total]])</f>
        <v>0.26315789473684209</v>
      </c>
    </row>
    <row r="1850" spans="1:8" x14ac:dyDescent="0.3">
      <c r="A1850" s="2">
        <v>45941</v>
      </c>
      <c r="B1850" t="s">
        <v>50</v>
      </c>
      <c r="C1850">
        <v>48</v>
      </c>
      <c r="D1850">
        <v>60</v>
      </c>
      <c r="E1850">
        <v>11</v>
      </c>
      <c r="F1850">
        <v>459.52</v>
      </c>
      <c r="G1850">
        <v>9</v>
      </c>
      <c r="H1850" s="1">
        <f xml:space="preserve"> IF(Historical_Sales[[#This Row],[Sessions - Total]]=0,0,Historical_Sales[[#This Row],[Units Ordered]]/Historical_Sales[[#This Row],[Sessions - Total]])</f>
        <v>0.22916666666666666</v>
      </c>
    </row>
    <row r="1851" spans="1:8" x14ac:dyDescent="0.3">
      <c r="A1851" s="2">
        <v>45941</v>
      </c>
      <c r="B1851" t="s">
        <v>50</v>
      </c>
      <c r="C1851">
        <v>2</v>
      </c>
      <c r="D1851">
        <v>10</v>
      </c>
      <c r="E1851">
        <v>2</v>
      </c>
      <c r="F1851">
        <v>83.85</v>
      </c>
      <c r="G1851">
        <v>2</v>
      </c>
      <c r="H1851" s="1">
        <f xml:space="preserve"> IF(Historical_Sales[[#This Row],[Sessions - Total]]=0,0,Historical_Sales[[#This Row],[Units Ordered]]/Historical_Sales[[#This Row],[Sessions - Total]])</f>
        <v>1</v>
      </c>
    </row>
    <row r="1852" spans="1:8" x14ac:dyDescent="0.3">
      <c r="A1852" s="2">
        <v>45941</v>
      </c>
      <c r="B1852" t="s">
        <v>52</v>
      </c>
      <c r="C1852">
        <v>82</v>
      </c>
      <c r="D1852">
        <v>114</v>
      </c>
      <c r="E1852">
        <v>9</v>
      </c>
      <c r="F1852">
        <v>123.2</v>
      </c>
      <c r="G1852">
        <v>8</v>
      </c>
      <c r="H1852" s="1">
        <f xml:space="preserve"> IF(Historical_Sales[[#This Row],[Sessions - Total]]=0,0,Historical_Sales[[#This Row],[Units Ordered]]/Historical_Sales[[#This Row],[Sessions - Total]])</f>
        <v>0.10975609756097561</v>
      </c>
    </row>
    <row r="1853" spans="1:8" x14ac:dyDescent="0.3">
      <c r="A1853" s="2">
        <v>45941</v>
      </c>
      <c r="B1853" t="s">
        <v>52</v>
      </c>
      <c r="C1853">
        <v>8</v>
      </c>
      <c r="D1853">
        <v>10</v>
      </c>
      <c r="E1853">
        <v>1</v>
      </c>
      <c r="F1853">
        <v>19.559999999999999</v>
      </c>
      <c r="G1853">
        <v>1</v>
      </c>
      <c r="H1853" s="1">
        <f xml:space="preserve"> IF(Historical_Sales[[#This Row],[Sessions - Total]]=0,0,Historical_Sales[[#This Row],[Units Ordered]]/Historical_Sales[[#This Row],[Sessions - Total]])</f>
        <v>0.125</v>
      </c>
    </row>
    <row r="1854" spans="1:8" x14ac:dyDescent="0.3">
      <c r="A1854" s="2">
        <v>45941</v>
      </c>
      <c r="B1854" t="s">
        <v>54</v>
      </c>
      <c r="C1854">
        <v>22</v>
      </c>
      <c r="D1854">
        <v>31</v>
      </c>
      <c r="E1854">
        <v>2</v>
      </c>
      <c r="F1854">
        <v>39.97</v>
      </c>
      <c r="G1854">
        <v>2</v>
      </c>
      <c r="H1854" s="1">
        <f xml:space="preserve"> IF(Historical_Sales[[#This Row],[Sessions - Total]]=0,0,Historical_Sales[[#This Row],[Units Ordered]]/Historical_Sales[[#This Row],[Sessions - Total]])</f>
        <v>9.0909090909090912E-2</v>
      </c>
    </row>
    <row r="1855" spans="1:8" x14ac:dyDescent="0.3">
      <c r="A1855" s="2">
        <v>45941</v>
      </c>
      <c r="B1855" t="s">
        <v>56</v>
      </c>
      <c r="C1855">
        <v>32</v>
      </c>
      <c r="D1855">
        <v>42</v>
      </c>
      <c r="E1855">
        <v>5</v>
      </c>
      <c r="F1855">
        <v>112.59</v>
      </c>
      <c r="G1855">
        <v>4</v>
      </c>
      <c r="H1855" s="1">
        <f xml:space="preserve"> IF(Historical_Sales[[#This Row],[Sessions - Total]]=0,0,Historical_Sales[[#This Row],[Units Ordered]]/Historical_Sales[[#This Row],[Sessions - Total]])</f>
        <v>0.15625</v>
      </c>
    </row>
    <row r="1856" spans="1:8" x14ac:dyDescent="0.3">
      <c r="A1856" s="2">
        <v>45941</v>
      </c>
      <c r="B1856" t="s">
        <v>58</v>
      </c>
      <c r="C1856">
        <v>11</v>
      </c>
      <c r="D1856">
        <v>19</v>
      </c>
      <c r="E1856">
        <v>5</v>
      </c>
      <c r="F1856">
        <v>57.18</v>
      </c>
      <c r="G1856">
        <v>5</v>
      </c>
      <c r="H1856" s="1">
        <f xml:space="preserve"> IF(Historical_Sales[[#This Row],[Sessions - Total]]=0,0,Historical_Sales[[#This Row],[Units Ordered]]/Historical_Sales[[#This Row],[Sessions - Total]])</f>
        <v>0.45454545454545453</v>
      </c>
    </row>
    <row r="1857" spans="1:8" x14ac:dyDescent="0.3">
      <c r="A1857" s="2">
        <v>45941</v>
      </c>
      <c r="B1857" t="s">
        <v>60</v>
      </c>
      <c r="C1857">
        <v>20</v>
      </c>
      <c r="D1857">
        <v>28</v>
      </c>
      <c r="E1857">
        <v>2</v>
      </c>
      <c r="F1857">
        <v>49.3</v>
      </c>
      <c r="G1857">
        <v>2</v>
      </c>
      <c r="H1857" s="1">
        <f xml:space="preserve"> IF(Historical_Sales[[#This Row],[Sessions - Total]]=0,0,Historical_Sales[[#This Row],[Units Ordered]]/Historical_Sales[[#This Row],[Sessions - Total]])</f>
        <v>0.1</v>
      </c>
    </row>
    <row r="1858" spans="1:8" x14ac:dyDescent="0.3">
      <c r="A1858" s="2">
        <v>45941</v>
      </c>
      <c r="B1858" t="s">
        <v>62</v>
      </c>
      <c r="C1858">
        <v>49</v>
      </c>
      <c r="D1858">
        <v>62</v>
      </c>
      <c r="E1858">
        <v>16</v>
      </c>
      <c r="F1858">
        <v>554.5</v>
      </c>
      <c r="G1858">
        <v>14</v>
      </c>
      <c r="H1858" s="1">
        <f xml:space="preserve"> IF(Historical_Sales[[#This Row],[Sessions - Total]]=0,0,Historical_Sales[[#This Row],[Units Ordered]]/Historical_Sales[[#This Row],[Sessions - Total]])</f>
        <v>0.32653061224489793</v>
      </c>
    </row>
    <row r="1859" spans="1:8" x14ac:dyDescent="0.3">
      <c r="A1859" s="2">
        <v>45941</v>
      </c>
      <c r="B1859" t="s">
        <v>64</v>
      </c>
      <c r="C1859">
        <v>9</v>
      </c>
      <c r="D1859">
        <v>10</v>
      </c>
      <c r="E1859">
        <v>8</v>
      </c>
      <c r="F1859">
        <v>262.2</v>
      </c>
      <c r="G1859">
        <v>6</v>
      </c>
      <c r="H1859" s="1">
        <f xml:space="preserve"> IF(Historical_Sales[[#This Row],[Sessions - Total]]=0,0,Historical_Sales[[#This Row],[Units Ordered]]/Historical_Sales[[#This Row],[Sessions - Total]])</f>
        <v>0.88888888888888884</v>
      </c>
    </row>
    <row r="1860" spans="1:8" x14ac:dyDescent="0.3">
      <c r="A1860" s="2">
        <v>45941</v>
      </c>
      <c r="B1860" t="s">
        <v>66</v>
      </c>
      <c r="C1860">
        <v>17</v>
      </c>
      <c r="D1860">
        <v>20</v>
      </c>
      <c r="E1860">
        <v>8</v>
      </c>
      <c r="F1860">
        <v>267.99</v>
      </c>
      <c r="G1860">
        <v>7</v>
      </c>
      <c r="H1860" s="1">
        <f xml:space="preserve"> IF(Historical_Sales[[#This Row],[Sessions - Total]]=0,0,Historical_Sales[[#This Row],[Units Ordered]]/Historical_Sales[[#This Row],[Sessions - Total]])</f>
        <v>0.47058823529411764</v>
      </c>
    </row>
    <row r="1861" spans="1:8" x14ac:dyDescent="0.3">
      <c r="A1861" s="2">
        <v>45941</v>
      </c>
      <c r="B1861" t="s">
        <v>68</v>
      </c>
      <c r="C1861">
        <v>38</v>
      </c>
      <c r="D1861">
        <v>48</v>
      </c>
      <c r="E1861">
        <v>11</v>
      </c>
      <c r="F1861">
        <v>315.62</v>
      </c>
      <c r="G1861">
        <v>10</v>
      </c>
      <c r="H1861" s="1">
        <f xml:space="preserve"> IF(Historical_Sales[[#This Row],[Sessions - Total]]=0,0,Historical_Sales[[#This Row],[Units Ordered]]/Historical_Sales[[#This Row],[Sessions - Total]])</f>
        <v>0.28947368421052633</v>
      </c>
    </row>
    <row r="1862" spans="1:8" x14ac:dyDescent="0.3">
      <c r="A1862" s="2">
        <v>45941</v>
      </c>
      <c r="B1862" t="s">
        <v>70</v>
      </c>
      <c r="C1862">
        <v>23</v>
      </c>
      <c r="D1862">
        <v>30</v>
      </c>
      <c r="E1862">
        <v>1</v>
      </c>
      <c r="F1862">
        <v>24.09</v>
      </c>
      <c r="G1862">
        <v>1</v>
      </c>
      <c r="H1862" s="1">
        <f xml:space="preserve"> IF(Historical_Sales[[#This Row],[Sessions - Total]]=0,0,Historical_Sales[[#This Row],[Units Ordered]]/Historical_Sales[[#This Row],[Sessions - Total]])</f>
        <v>4.3478260869565216E-2</v>
      </c>
    </row>
    <row r="1863" spans="1:8" x14ac:dyDescent="0.3">
      <c r="A1863" s="2">
        <v>45941</v>
      </c>
      <c r="B1863" t="s">
        <v>72</v>
      </c>
      <c r="C1863">
        <v>14</v>
      </c>
      <c r="D1863">
        <v>21</v>
      </c>
      <c r="E1863">
        <v>6</v>
      </c>
      <c r="F1863">
        <v>208.85</v>
      </c>
      <c r="G1863">
        <v>4</v>
      </c>
      <c r="H1863" s="1">
        <f xml:space="preserve"> IF(Historical_Sales[[#This Row],[Sessions - Total]]=0,0,Historical_Sales[[#This Row],[Units Ordered]]/Historical_Sales[[#This Row],[Sessions - Total]])</f>
        <v>0.42857142857142855</v>
      </c>
    </row>
    <row r="1864" spans="1:8" x14ac:dyDescent="0.3">
      <c r="A1864" s="2">
        <v>45941</v>
      </c>
      <c r="B1864" t="s">
        <v>74</v>
      </c>
      <c r="C1864">
        <v>14</v>
      </c>
      <c r="D1864">
        <v>15</v>
      </c>
      <c r="E1864">
        <v>5</v>
      </c>
      <c r="F1864">
        <v>148.63</v>
      </c>
      <c r="G1864">
        <v>4</v>
      </c>
      <c r="H1864" s="1">
        <f xml:space="preserve"> IF(Historical_Sales[[#This Row],[Sessions - Total]]=0,0,Historical_Sales[[#This Row],[Units Ordered]]/Historical_Sales[[#This Row],[Sessions - Total]])</f>
        <v>0.35714285714285715</v>
      </c>
    </row>
    <row r="1865" spans="1:8" x14ac:dyDescent="0.3">
      <c r="A1865" s="2">
        <v>45941</v>
      </c>
      <c r="B1865" t="s">
        <v>76</v>
      </c>
      <c r="C1865">
        <v>10</v>
      </c>
      <c r="D1865">
        <v>15</v>
      </c>
      <c r="E1865">
        <v>20</v>
      </c>
      <c r="F1865">
        <v>352.73</v>
      </c>
      <c r="G1865">
        <v>1</v>
      </c>
      <c r="H1865" s="1">
        <f xml:space="preserve"> IF(Historical_Sales[[#This Row],[Sessions - Total]]=0,0,Historical_Sales[[#This Row],[Units Ordered]]/Historical_Sales[[#This Row],[Sessions - Total]])</f>
        <v>2</v>
      </c>
    </row>
    <row r="1866" spans="1:8" x14ac:dyDescent="0.3">
      <c r="A1866" s="2">
        <v>45941</v>
      </c>
      <c r="B1866" t="s">
        <v>78</v>
      </c>
      <c r="C1866">
        <v>4</v>
      </c>
      <c r="D1866">
        <v>5</v>
      </c>
      <c r="E1866">
        <v>2</v>
      </c>
      <c r="F1866">
        <v>48.21</v>
      </c>
      <c r="G1866">
        <v>2</v>
      </c>
      <c r="H1866" s="1">
        <f xml:space="preserve"> IF(Historical_Sales[[#This Row],[Sessions - Total]]=0,0,Historical_Sales[[#This Row],[Units Ordered]]/Historical_Sales[[#This Row],[Sessions - Total]])</f>
        <v>0.5</v>
      </c>
    </row>
    <row r="1867" spans="1:8" x14ac:dyDescent="0.3">
      <c r="A1867" s="2">
        <v>45941</v>
      </c>
      <c r="B1867" t="s">
        <v>80</v>
      </c>
      <c r="C1867">
        <v>10</v>
      </c>
      <c r="D1867">
        <v>15</v>
      </c>
      <c r="E1867">
        <v>8</v>
      </c>
      <c r="F1867">
        <v>277.62</v>
      </c>
      <c r="G1867">
        <v>5</v>
      </c>
      <c r="H1867" s="1">
        <f xml:space="preserve"> IF(Historical_Sales[[#This Row],[Sessions - Total]]=0,0,Historical_Sales[[#This Row],[Units Ordered]]/Historical_Sales[[#This Row],[Sessions - Total]])</f>
        <v>0.8</v>
      </c>
    </row>
    <row r="1868" spans="1:8" x14ac:dyDescent="0.3">
      <c r="A1868" s="2">
        <v>45941</v>
      </c>
      <c r="B1868" t="s">
        <v>84</v>
      </c>
      <c r="C1868">
        <v>41</v>
      </c>
      <c r="D1868">
        <v>59</v>
      </c>
      <c r="E1868">
        <v>10</v>
      </c>
      <c r="F1868">
        <v>329.22</v>
      </c>
      <c r="G1868">
        <v>9</v>
      </c>
      <c r="H1868" s="1">
        <f xml:space="preserve"> IF(Historical_Sales[[#This Row],[Sessions - Total]]=0,0,Historical_Sales[[#This Row],[Units Ordered]]/Historical_Sales[[#This Row],[Sessions - Total]])</f>
        <v>0.24390243902439024</v>
      </c>
    </row>
    <row r="1869" spans="1:8" x14ac:dyDescent="0.3">
      <c r="A1869" s="2">
        <v>45941</v>
      </c>
      <c r="B1869" t="s">
        <v>84</v>
      </c>
      <c r="C1869">
        <v>1</v>
      </c>
      <c r="D1869">
        <v>2</v>
      </c>
      <c r="E1869">
        <v>1</v>
      </c>
      <c r="F1869">
        <v>38.6</v>
      </c>
      <c r="G1869">
        <v>1</v>
      </c>
      <c r="H1869" s="1">
        <f xml:space="preserve"> IF(Historical_Sales[[#This Row],[Sessions - Total]]=0,0,Historical_Sales[[#This Row],[Units Ordered]]/Historical_Sales[[#This Row],[Sessions - Total]])</f>
        <v>1</v>
      </c>
    </row>
    <row r="1870" spans="1:8" x14ac:dyDescent="0.3">
      <c r="A1870" s="2">
        <v>45941</v>
      </c>
      <c r="B1870" t="s">
        <v>86</v>
      </c>
      <c r="C1870">
        <v>9</v>
      </c>
      <c r="D1870">
        <v>10</v>
      </c>
      <c r="E1870">
        <v>2</v>
      </c>
      <c r="F1870">
        <v>65.540000000000006</v>
      </c>
      <c r="G1870">
        <v>2</v>
      </c>
      <c r="H1870" s="1">
        <f xml:space="preserve"> IF(Historical_Sales[[#This Row],[Sessions - Total]]=0,0,Historical_Sales[[#This Row],[Units Ordered]]/Historical_Sales[[#This Row],[Sessions - Total]])</f>
        <v>0.22222222222222221</v>
      </c>
    </row>
    <row r="1871" spans="1:8" x14ac:dyDescent="0.3">
      <c r="A1871" s="2">
        <v>45941</v>
      </c>
      <c r="B1871" t="s">
        <v>88</v>
      </c>
      <c r="C1871">
        <v>61</v>
      </c>
      <c r="D1871">
        <v>79</v>
      </c>
      <c r="E1871">
        <v>7</v>
      </c>
      <c r="F1871">
        <v>248.84</v>
      </c>
      <c r="G1871">
        <v>5</v>
      </c>
      <c r="H1871" s="1">
        <f xml:space="preserve"> IF(Historical_Sales[[#This Row],[Sessions - Total]]=0,0,Historical_Sales[[#This Row],[Units Ordered]]/Historical_Sales[[#This Row],[Sessions - Total]])</f>
        <v>0.11475409836065574</v>
      </c>
    </row>
    <row r="1872" spans="1:8" x14ac:dyDescent="0.3">
      <c r="A1872" s="2">
        <v>45941</v>
      </c>
      <c r="B1872" t="s">
        <v>90</v>
      </c>
      <c r="C1872">
        <v>8</v>
      </c>
      <c r="D1872">
        <v>10</v>
      </c>
      <c r="E1872">
        <v>3</v>
      </c>
      <c r="F1872">
        <v>91.43</v>
      </c>
      <c r="G1872">
        <v>2</v>
      </c>
      <c r="H1872" s="1">
        <f xml:space="preserve"> IF(Historical_Sales[[#This Row],[Sessions - Total]]=0,0,Historical_Sales[[#This Row],[Units Ordered]]/Historical_Sales[[#This Row],[Sessions - Total]])</f>
        <v>0.375</v>
      </c>
    </row>
    <row r="1873" spans="1:8" x14ac:dyDescent="0.3">
      <c r="A1873" s="2">
        <v>45941</v>
      </c>
      <c r="B1873" t="s">
        <v>92</v>
      </c>
      <c r="C1873">
        <v>10</v>
      </c>
      <c r="D1873">
        <v>12</v>
      </c>
      <c r="E1873">
        <v>3</v>
      </c>
      <c r="F1873">
        <v>84.34</v>
      </c>
      <c r="G1873">
        <v>3</v>
      </c>
      <c r="H1873" s="1">
        <f xml:space="preserve"> IF(Historical_Sales[[#This Row],[Sessions - Total]]=0,0,Historical_Sales[[#This Row],[Units Ordered]]/Historical_Sales[[#This Row],[Sessions - Total]])</f>
        <v>0.3</v>
      </c>
    </row>
    <row r="1874" spans="1:8" x14ac:dyDescent="0.3">
      <c r="A1874" s="2">
        <v>45941</v>
      </c>
      <c r="B1874" t="s">
        <v>94</v>
      </c>
      <c r="C1874">
        <v>13</v>
      </c>
      <c r="D1874">
        <v>17</v>
      </c>
      <c r="E1874">
        <v>9</v>
      </c>
      <c r="F1874">
        <v>677.74</v>
      </c>
      <c r="G1874">
        <v>7</v>
      </c>
      <c r="H1874" s="1">
        <f xml:space="preserve"> IF(Historical_Sales[[#This Row],[Sessions - Total]]=0,0,Historical_Sales[[#This Row],[Units Ordered]]/Historical_Sales[[#This Row],[Sessions - Total]])</f>
        <v>0.69230769230769229</v>
      </c>
    </row>
    <row r="1875" spans="1:8" x14ac:dyDescent="0.3">
      <c r="A1875" s="2">
        <v>45941</v>
      </c>
      <c r="B1875" t="s">
        <v>96</v>
      </c>
      <c r="C1875">
        <v>12</v>
      </c>
      <c r="D1875">
        <v>14</v>
      </c>
      <c r="E1875">
        <v>4</v>
      </c>
      <c r="F1875">
        <v>310.83999999999997</v>
      </c>
      <c r="G1875">
        <v>3</v>
      </c>
      <c r="H1875" s="1">
        <f xml:space="preserve"> IF(Historical_Sales[[#This Row],[Sessions - Total]]=0,0,Historical_Sales[[#This Row],[Units Ordered]]/Historical_Sales[[#This Row],[Sessions - Total]])</f>
        <v>0.33333333333333331</v>
      </c>
    </row>
    <row r="1876" spans="1:8" x14ac:dyDescent="0.3">
      <c r="A1876" s="2">
        <v>45941</v>
      </c>
      <c r="B1876" t="s">
        <v>100</v>
      </c>
      <c r="C1876">
        <v>6</v>
      </c>
      <c r="D1876">
        <v>7</v>
      </c>
      <c r="E1876">
        <v>1</v>
      </c>
      <c r="F1876">
        <v>11.96</v>
      </c>
      <c r="G1876">
        <v>1</v>
      </c>
      <c r="H1876" s="1">
        <f xml:space="preserve"> IF(Historical_Sales[[#This Row],[Sessions - Total]]=0,0,Historical_Sales[[#This Row],[Units Ordered]]/Historical_Sales[[#This Row],[Sessions - Total]])</f>
        <v>0.16666666666666666</v>
      </c>
    </row>
    <row r="1877" spans="1:8" x14ac:dyDescent="0.3">
      <c r="A1877" s="2">
        <v>45941</v>
      </c>
      <c r="B1877" t="s">
        <v>102</v>
      </c>
      <c r="C1877">
        <v>10</v>
      </c>
      <c r="D1877">
        <v>13</v>
      </c>
      <c r="E1877">
        <v>2</v>
      </c>
      <c r="F1877">
        <v>67.3</v>
      </c>
      <c r="G1877">
        <v>2</v>
      </c>
      <c r="H1877" s="1">
        <f xml:space="preserve"> IF(Historical_Sales[[#This Row],[Sessions - Total]]=0,0,Historical_Sales[[#This Row],[Units Ordered]]/Historical_Sales[[#This Row],[Sessions - Total]])</f>
        <v>0.2</v>
      </c>
    </row>
    <row r="1878" spans="1:8" x14ac:dyDescent="0.3">
      <c r="A1878" s="2">
        <v>45941</v>
      </c>
      <c r="B1878" t="s">
        <v>106</v>
      </c>
      <c r="C1878">
        <v>9</v>
      </c>
      <c r="D1878">
        <v>11</v>
      </c>
      <c r="E1878">
        <v>3</v>
      </c>
      <c r="F1878">
        <v>248.97</v>
      </c>
      <c r="G1878">
        <v>3</v>
      </c>
      <c r="H1878" s="1">
        <f xml:space="preserve"> IF(Historical_Sales[[#This Row],[Sessions - Total]]=0,0,Historical_Sales[[#This Row],[Units Ordered]]/Historical_Sales[[#This Row],[Sessions - Total]])</f>
        <v>0.33333333333333331</v>
      </c>
    </row>
    <row r="1879" spans="1:8" x14ac:dyDescent="0.3">
      <c r="A1879" s="2">
        <v>45941</v>
      </c>
      <c r="B1879" t="s">
        <v>108</v>
      </c>
      <c r="C1879">
        <v>12</v>
      </c>
      <c r="D1879">
        <v>16</v>
      </c>
      <c r="E1879">
        <v>1</v>
      </c>
      <c r="F1879">
        <v>100.06</v>
      </c>
      <c r="G1879">
        <v>1</v>
      </c>
      <c r="H1879" s="1">
        <f xml:space="preserve"> IF(Historical_Sales[[#This Row],[Sessions - Total]]=0,0,Historical_Sales[[#This Row],[Units Ordered]]/Historical_Sales[[#This Row],[Sessions - Total]])</f>
        <v>8.3333333333333329E-2</v>
      </c>
    </row>
    <row r="1880" spans="1:8" x14ac:dyDescent="0.3">
      <c r="A1880" s="2">
        <v>45941</v>
      </c>
      <c r="B1880" t="s">
        <v>110</v>
      </c>
      <c r="C1880">
        <v>10</v>
      </c>
      <c r="D1880">
        <v>14</v>
      </c>
      <c r="E1880">
        <v>3</v>
      </c>
      <c r="F1880">
        <v>93.47</v>
      </c>
      <c r="G1880">
        <v>2</v>
      </c>
      <c r="H1880" s="1">
        <f xml:space="preserve"> IF(Historical_Sales[[#This Row],[Sessions - Total]]=0,0,Historical_Sales[[#This Row],[Units Ordered]]/Historical_Sales[[#This Row],[Sessions - Total]])</f>
        <v>0.3</v>
      </c>
    </row>
    <row r="1881" spans="1:8" x14ac:dyDescent="0.3">
      <c r="A1881" s="2">
        <v>45941</v>
      </c>
      <c r="B1881" t="s">
        <v>112</v>
      </c>
      <c r="C1881">
        <v>13</v>
      </c>
      <c r="D1881">
        <v>18</v>
      </c>
      <c r="E1881">
        <v>1</v>
      </c>
      <c r="F1881">
        <v>30.99</v>
      </c>
      <c r="G1881">
        <v>1</v>
      </c>
      <c r="H1881" s="1">
        <f xml:space="preserve"> IF(Historical_Sales[[#This Row],[Sessions - Total]]=0,0,Historical_Sales[[#This Row],[Units Ordered]]/Historical_Sales[[#This Row],[Sessions - Total]])</f>
        <v>7.6923076923076927E-2</v>
      </c>
    </row>
    <row r="1882" spans="1:8" x14ac:dyDescent="0.3">
      <c r="A1882" s="2">
        <v>45942</v>
      </c>
      <c r="B1882" t="s">
        <v>11</v>
      </c>
      <c r="C1882">
        <v>15</v>
      </c>
      <c r="D1882">
        <v>18</v>
      </c>
      <c r="E1882">
        <v>7</v>
      </c>
      <c r="F1882">
        <v>301</v>
      </c>
      <c r="G1882">
        <v>6</v>
      </c>
      <c r="H1882" s="1">
        <f xml:space="preserve"> IF(Historical_Sales[[#This Row],[Sessions - Total]]=0,0,Historical_Sales[[#This Row],[Units Ordered]]/Historical_Sales[[#This Row],[Sessions - Total]])</f>
        <v>0.46666666666666667</v>
      </c>
    </row>
    <row r="1883" spans="1:8" x14ac:dyDescent="0.3">
      <c r="A1883" s="2">
        <v>45942</v>
      </c>
      <c r="B1883" t="s">
        <v>15</v>
      </c>
      <c r="C1883">
        <v>34</v>
      </c>
      <c r="D1883">
        <v>50</v>
      </c>
      <c r="E1883">
        <v>3</v>
      </c>
      <c r="F1883">
        <v>101.53</v>
      </c>
      <c r="G1883">
        <v>3</v>
      </c>
      <c r="H1883" s="1">
        <f xml:space="preserve"> IF(Historical_Sales[[#This Row],[Sessions - Total]]=0,0,Historical_Sales[[#This Row],[Units Ordered]]/Historical_Sales[[#This Row],[Sessions - Total]])</f>
        <v>8.8235294117647065E-2</v>
      </c>
    </row>
    <row r="1884" spans="1:8" x14ac:dyDescent="0.3">
      <c r="A1884" s="2">
        <v>45942</v>
      </c>
      <c r="B1884" t="s">
        <v>17</v>
      </c>
      <c r="C1884">
        <v>10</v>
      </c>
      <c r="D1884">
        <v>13</v>
      </c>
      <c r="E1884">
        <v>2</v>
      </c>
      <c r="F1884">
        <v>78.27</v>
      </c>
      <c r="G1884">
        <v>2</v>
      </c>
      <c r="H1884" s="1">
        <f xml:space="preserve"> IF(Historical_Sales[[#This Row],[Sessions - Total]]=0,0,Historical_Sales[[#This Row],[Units Ordered]]/Historical_Sales[[#This Row],[Sessions - Total]])</f>
        <v>0.2</v>
      </c>
    </row>
    <row r="1885" spans="1:8" x14ac:dyDescent="0.3">
      <c r="A1885" s="2">
        <v>45942</v>
      </c>
      <c r="B1885" t="s">
        <v>19</v>
      </c>
      <c r="C1885">
        <v>5</v>
      </c>
      <c r="D1885">
        <v>5</v>
      </c>
      <c r="E1885">
        <v>3</v>
      </c>
      <c r="F1885">
        <v>96.51</v>
      </c>
      <c r="G1885">
        <v>2</v>
      </c>
      <c r="H1885" s="1">
        <f xml:space="preserve"> IF(Historical_Sales[[#This Row],[Sessions - Total]]=0,0,Historical_Sales[[#This Row],[Units Ordered]]/Historical_Sales[[#This Row],[Sessions - Total]])</f>
        <v>0.6</v>
      </c>
    </row>
    <row r="1886" spans="1:8" x14ac:dyDescent="0.3">
      <c r="A1886" s="2">
        <v>45942</v>
      </c>
      <c r="B1886" t="s">
        <v>21</v>
      </c>
      <c r="C1886">
        <v>11</v>
      </c>
      <c r="D1886">
        <v>17</v>
      </c>
      <c r="E1886">
        <v>1</v>
      </c>
      <c r="F1886">
        <v>20.440000000000001</v>
      </c>
      <c r="G1886">
        <v>1</v>
      </c>
      <c r="H1886" s="1">
        <f xml:space="preserve"> IF(Historical_Sales[[#This Row],[Sessions - Total]]=0,0,Historical_Sales[[#This Row],[Units Ordered]]/Historical_Sales[[#This Row],[Sessions - Total]])</f>
        <v>9.0909090909090912E-2</v>
      </c>
    </row>
    <row r="1887" spans="1:8" x14ac:dyDescent="0.3">
      <c r="A1887" s="2">
        <v>45942</v>
      </c>
      <c r="B1887" t="s">
        <v>24</v>
      </c>
      <c r="C1887">
        <v>4</v>
      </c>
      <c r="D1887">
        <v>5</v>
      </c>
      <c r="E1887">
        <v>2</v>
      </c>
      <c r="F1887">
        <v>28.08</v>
      </c>
      <c r="G1887">
        <v>1</v>
      </c>
      <c r="H1887" s="1">
        <f xml:space="preserve"> IF(Historical_Sales[[#This Row],[Sessions - Total]]=0,0,Historical_Sales[[#This Row],[Units Ordered]]/Historical_Sales[[#This Row],[Sessions - Total]])</f>
        <v>0.5</v>
      </c>
    </row>
    <row r="1888" spans="1:8" x14ac:dyDescent="0.3">
      <c r="A1888" s="2">
        <v>45942</v>
      </c>
      <c r="B1888" t="s">
        <v>26</v>
      </c>
      <c r="C1888">
        <v>15</v>
      </c>
      <c r="D1888">
        <v>21</v>
      </c>
      <c r="E1888">
        <v>2</v>
      </c>
      <c r="F1888">
        <v>68.27</v>
      </c>
      <c r="G1888">
        <v>2</v>
      </c>
      <c r="H1888" s="1">
        <f xml:space="preserve"> IF(Historical_Sales[[#This Row],[Sessions - Total]]=0,0,Historical_Sales[[#This Row],[Units Ordered]]/Historical_Sales[[#This Row],[Sessions - Total]])</f>
        <v>0.13333333333333333</v>
      </c>
    </row>
    <row r="1889" spans="1:8" x14ac:dyDescent="0.3">
      <c r="A1889" s="2">
        <v>45942</v>
      </c>
      <c r="B1889" t="s">
        <v>30</v>
      </c>
      <c r="C1889">
        <v>4</v>
      </c>
      <c r="D1889">
        <v>4</v>
      </c>
      <c r="E1889">
        <v>1</v>
      </c>
      <c r="F1889">
        <v>15.41</v>
      </c>
      <c r="G1889">
        <v>1</v>
      </c>
      <c r="H1889" s="1">
        <f xml:space="preserve"> IF(Historical_Sales[[#This Row],[Sessions - Total]]=0,0,Historical_Sales[[#This Row],[Units Ordered]]/Historical_Sales[[#This Row],[Sessions - Total]])</f>
        <v>0.25</v>
      </c>
    </row>
    <row r="1890" spans="1:8" x14ac:dyDescent="0.3">
      <c r="A1890" s="2">
        <v>45942</v>
      </c>
      <c r="B1890" t="s">
        <v>32</v>
      </c>
      <c r="C1890">
        <v>17</v>
      </c>
      <c r="D1890">
        <v>19</v>
      </c>
      <c r="E1890">
        <v>2</v>
      </c>
      <c r="F1890">
        <v>47.83</v>
      </c>
      <c r="G1890">
        <v>2</v>
      </c>
      <c r="H1890" s="1">
        <f xml:space="preserve"> IF(Historical_Sales[[#This Row],[Sessions - Total]]=0,0,Historical_Sales[[#This Row],[Units Ordered]]/Historical_Sales[[#This Row],[Sessions - Total]])</f>
        <v>0.11764705882352941</v>
      </c>
    </row>
    <row r="1891" spans="1:8" x14ac:dyDescent="0.3">
      <c r="A1891" s="2">
        <v>45942</v>
      </c>
      <c r="B1891" t="s">
        <v>34</v>
      </c>
      <c r="C1891">
        <v>19</v>
      </c>
      <c r="D1891">
        <v>24</v>
      </c>
      <c r="E1891">
        <v>1</v>
      </c>
      <c r="F1891">
        <v>23.19</v>
      </c>
      <c r="G1891">
        <v>1</v>
      </c>
      <c r="H1891" s="1">
        <f xml:space="preserve"> IF(Historical_Sales[[#This Row],[Sessions - Total]]=0,0,Historical_Sales[[#This Row],[Units Ordered]]/Historical_Sales[[#This Row],[Sessions - Total]])</f>
        <v>5.2631578947368418E-2</v>
      </c>
    </row>
    <row r="1892" spans="1:8" x14ac:dyDescent="0.3">
      <c r="A1892" s="2">
        <v>45942</v>
      </c>
      <c r="B1892" t="s">
        <v>36</v>
      </c>
      <c r="C1892">
        <v>23</v>
      </c>
      <c r="D1892">
        <v>26</v>
      </c>
      <c r="E1892">
        <v>5</v>
      </c>
      <c r="F1892">
        <v>101.84</v>
      </c>
      <c r="G1892">
        <v>5</v>
      </c>
      <c r="H1892" s="1">
        <f xml:space="preserve"> IF(Historical_Sales[[#This Row],[Sessions - Total]]=0,0,Historical_Sales[[#This Row],[Units Ordered]]/Historical_Sales[[#This Row],[Sessions - Total]])</f>
        <v>0.21739130434782608</v>
      </c>
    </row>
    <row r="1893" spans="1:8" x14ac:dyDescent="0.3">
      <c r="A1893" s="2">
        <v>45942</v>
      </c>
      <c r="B1893" t="s">
        <v>38</v>
      </c>
      <c r="C1893">
        <v>67</v>
      </c>
      <c r="D1893">
        <v>88</v>
      </c>
      <c r="E1893">
        <v>3</v>
      </c>
      <c r="F1893">
        <v>78.8</v>
      </c>
      <c r="G1893">
        <v>3</v>
      </c>
      <c r="H1893" s="1">
        <f xml:space="preserve"> IF(Historical_Sales[[#This Row],[Sessions - Total]]=0,0,Historical_Sales[[#This Row],[Units Ordered]]/Historical_Sales[[#This Row],[Sessions - Total]])</f>
        <v>4.4776119402985072E-2</v>
      </c>
    </row>
    <row r="1894" spans="1:8" x14ac:dyDescent="0.3">
      <c r="A1894" s="2">
        <v>45942</v>
      </c>
      <c r="B1894" t="s">
        <v>40</v>
      </c>
      <c r="C1894">
        <v>32</v>
      </c>
      <c r="D1894">
        <v>35</v>
      </c>
      <c r="E1894">
        <v>7</v>
      </c>
      <c r="F1894">
        <v>197.97</v>
      </c>
      <c r="G1894">
        <v>7</v>
      </c>
      <c r="H1894" s="1">
        <f xml:space="preserve"> IF(Historical_Sales[[#This Row],[Sessions - Total]]=0,0,Historical_Sales[[#This Row],[Units Ordered]]/Historical_Sales[[#This Row],[Sessions - Total]])</f>
        <v>0.21875</v>
      </c>
    </row>
    <row r="1895" spans="1:8" x14ac:dyDescent="0.3">
      <c r="A1895" s="2">
        <v>45942</v>
      </c>
      <c r="B1895" t="s">
        <v>42</v>
      </c>
      <c r="C1895">
        <v>93</v>
      </c>
      <c r="D1895">
        <v>115</v>
      </c>
      <c r="E1895">
        <v>16</v>
      </c>
      <c r="F1895">
        <v>406.51</v>
      </c>
      <c r="G1895">
        <v>14</v>
      </c>
      <c r="H1895" s="1">
        <f xml:space="preserve"> IF(Historical_Sales[[#This Row],[Sessions - Total]]=0,0,Historical_Sales[[#This Row],[Units Ordered]]/Historical_Sales[[#This Row],[Sessions - Total]])</f>
        <v>0.17204301075268819</v>
      </c>
    </row>
    <row r="1896" spans="1:8" x14ac:dyDescent="0.3">
      <c r="A1896" s="2">
        <v>45942</v>
      </c>
      <c r="B1896" t="s">
        <v>44</v>
      </c>
      <c r="C1896">
        <v>37</v>
      </c>
      <c r="D1896">
        <v>53</v>
      </c>
      <c r="E1896">
        <v>2</v>
      </c>
      <c r="F1896">
        <v>49.88</v>
      </c>
      <c r="G1896">
        <v>2</v>
      </c>
      <c r="H1896" s="1">
        <f xml:space="preserve"> IF(Historical_Sales[[#This Row],[Sessions - Total]]=0,0,Historical_Sales[[#This Row],[Units Ordered]]/Historical_Sales[[#This Row],[Sessions - Total]])</f>
        <v>5.4054054054054057E-2</v>
      </c>
    </row>
    <row r="1897" spans="1:8" x14ac:dyDescent="0.3">
      <c r="A1897" s="2">
        <v>45942</v>
      </c>
      <c r="B1897" t="s">
        <v>46</v>
      </c>
      <c r="C1897">
        <v>22</v>
      </c>
      <c r="D1897">
        <v>31</v>
      </c>
      <c r="E1897">
        <v>4</v>
      </c>
      <c r="F1897">
        <v>131.4</v>
      </c>
      <c r="G1897">
        <v>4</v>
      </c>
      <c r="H1897" s="1">
        <f xml:space="preserve"> IF(Historical_Sales[[#This Row],[Sessions - Total]]=0,0,Historical_Sales[[#This Row],[Units Ordered]]/Historical_Sales[[#This Row],[Sessions - Total]])</f>
        <v>0.18181818181818182</v>
      </c>
    </row>
    <row r="1898" spans="1:8" x14ac:dyDescent="0.3">
      <c r="A1898" s="2">
        <v>45942</v>
      </c>
      <c r="B1898" t="s">
        <v>48</v>
      </c>
      <c r="C1898">
        <v>31</v>
      </c>
      <c r="D1898">
        <v>36</v>
      </c>
      <c r="E1898">
        <v>7</v>
      </c>
      <c r="F1898">
        <v>189.52</v>
      </c>
      <c r="G1898">
        <v>5</v>
      </c>
      <c r="H1898" s="1">
        <f xml:space="preserve"> IF(Historical_Sales[[#This Row],[Sessions - Total]]=0,0,Historical_Sales[[#This Row],[Units Ordered]]/Historical_Sales[[#This Row],[Sessions - Total]])</f>
        <v>0.22580645161290322</v>
      </c>
    </row>
    <row r="1899" spans="1:8" x14ac:dyDescent="0.3">
      <c r="A1899" s="2">
        <v>45942</v>
      </c>
      <c r="B1899" t="s">
        <v>50</v>
      </c>
      <c r="C1899">
        <v>64</v>
      </c>
      <c r="D1899">
        <v>88</v>
      </c>
      <c r="E1899">
        <v>14</v>
      </c>
      <c r="F1899">
        <v>605.23</v>
      </c>
      <c r="G1899">
        <v>13</v>
      </c>
      <c r="H1899" s="1">
        <f xml:space="preserve"> IF(Historical_Sales[[#This Row],[Sessions - Total]]=0,0,Historical_Sales[[#This Row],[Units Ordered]]/Historical_Sales[[#This Row],[Sessions - Total]])</f>
        <v>0.21875</v>
      </c>
    </row>
    <row r="1900" spans="1:8" x14ac:dyDescent="0.3">
      <c r="A1900" s="2">
        <v>45942</v>
      </c>
      <c r="B1900" t="s">
        <v>52</v>
      </c>
      <c r="C1900">
        <v>152</v>
      </c>
      <c r="D1900">
        <v>195</v>
      </c>
      <c r="E1900">
        <v>15</v>
      </c>
      <c r="F1900">
        <v>204.7</v>
      </c>
      <c r="G1900">
        <v>14</v>
      </c>
      <c r="H1900" s="1">
        <f xml:space="preserve"> IF(Historical_Sales[[#This Row],[Sessions - Total]]=0,0,Historical_Sales[[#This Row],[Units Ordered]]/Historical_Sales[[#This Row],[Sessions - Total]])</f>
        <v>9.8684210526315791E-2</v>
      </c>
    </row>
    <row r="1901" spans="1:8" x14ac:dyDescent="0.3">
      <c r="A1901" s="2">
        <v>45942</v>
      </c>
      <c r="B1901" t="s">
        <v>54</v>
      </c>
      <c r="C1901">
        <v>49</v>
      </c>
      <c r="D1901">
        <v>62</v>
      </c>
      <c r="E1901">
        <v>4</v>
      </c>
      <c r="F1901">
        <v>101.46</v>
      </c>
      <c r="G1901">
        <v>4</v>
      </c>
      <c r="H1901" s="1">
        <f xml:space="preserve"> IF(Historical_Sales[[#This Row],[Sessions - Total]]=0,0,Historical_Sales[[#This Row],[Units Ordered]]/Historical_Sales[[#This Row],[Sessions - Total]])</f>
        <v>8.1632653061224483E-2</v>
      </c>
    </row>
    <row r="1902" spans="1:8" x14ac:dyDescent="0.3">
      <c r="A1902" s="2">
        <v>45942</v>
      </c>
      <c r="B1902" t="s">
        <v>56</v>
      </c>
      <c r="C1902">
        <v>25</v>
      </c>
      <c r="D1902">
        <v>31</v>
      </c>
      <c r="E1902">
        <v>5</v>
      </c>
      <c r="F1902">
        <v>112.91</v>
      </c>
      <c r="G1902">
        <v>5</v>
      </c>
      <c r="H1902" s="1">
        <f xml:space="preserve"> IF(Historical_Sales[[#This Row],[Sessions - Total]]=0,0,Historical_Sales[[#This Row],[Units Ordered]]/Historical_Sales[[#This Row],[Sessions - Total]])</f>
        <v>0.2</v>
      </c>
    </row>
    <row r="1903" spans="1:8" x14ac:dyDescent="0.3">
      <c r="A1903" s="2">
        <v>45942</v>
      </c>
      <c r="B1903" t="s">
        <v>58</v>
      </c>
      <c r="C1903">
        <v>25</v>
      </c>
      <c r="D1903">
        <v>29</v>
      </c>
      <c r="E1903">
        <v>3</v>
      </c>
      <c r="F1903">
        <v>33.69</v>
      </c>
      <c r="G1903">
        <v>3</v>
      </c>
      <c r="H1903" s="1">
        <f xml:space="preserve"> IF(Historical_Sales[[#This Row],[Sessions - Total]]=0,0,Historical_Sales[[#This Row],[Units Ordered]]/Historical_Sales[[#This Row],[Sessions - Total]])</f>
        <v>0.12</v>
      </c>
    </row>
    <row r="1904" spans="1:8" x14ac:dyDescent="0.3">
      <c r="A1904" s="2">
        <v>45942</v>
      </c>
      <c r="B1904" t="s">
        <v>60</v>
      </c>
      <c r="C1904">
        <v>35</v>
      </c>
      <c r="D1904">
        <v>44</v>
      </c>
      <c r="E1904">
        <v>3</v>
      </c>
      <c r="F1904">
        <v>64.95</v>
      </c>
      <c r="G1904">
        <v>3</v>
      </c>
      <c r="H1904" s="1">
        <f xml:space="preserve"> IF(Historical_Sales[[#This Row],[Sessions - Total]]=0,0,Historical_Sales[[#This Row],[Units Ordered]]/Historical_Sales[[#This Row],[Sessions - Total]])</f>
        <v>8.5714285714285715E-2</v>
      </c>
    </row>
    <row r="1905" spans="1:8" x14ac:dyDescent="0.3">
      <c r="A1905" s="2">
        <v>45942</v>
      </c>
      <c r="B1905" t="s">
        <v>62</v>
      </c>
      <c r="C1905">
        <v>66</v>
      </c>
      <c r="D1905">
        <v>107</v>
      </c>
      <c r="E1905">
        <v>26</v>
      </c>
      <c r="F1905">
        <v>937.4</v>
      </c>
      <c r="G1905">
        <v>24</v>
      </c>
      <c r="H1905" s="1">
        <f xml:space="preserve"> IF(Historical_Sales[[#This Row],[Sessions - Total]]=0,0,Historical_Sales[[#This Row],[Units Ordered]]/Historical_Sales[[#This Row],[Sessions - Total]])</f>
        <v>0.39393939393939392</v>
      </c>
    </row>
    <row r="1906" spans="1:8" x14ac:dyDescent="0.3">
      <c r="A1906" s="2">
        <v>45942</v>
      </c>
      <c r="B1906" t="s">
        <v>64</v>
      </c>
      <c r="C1906">
        <v>19</v>
      </c>
      <c r="D1906">
        <v>26</v>
      </c>
      <c r="E1906">
        <v>1</v>
      </c>
      <c r="F1906">
        <v>38.799999999999997</v>
      </c>
      <c r="G1906">
        <v>1</v>
      </c>
      <c r="H1906" s="1">
        <f xml:space="preserve"> IF(Historical_Sales[[#This Row],[Sessions - Total]]=0,0,Historical_Sales[[#This Row],[Units Ordered]]/Historical_Sales[[#This Row],[Sessions - Total]])</f>
        <v>5.2631578947368418E-2</v>
      </c>
    </row>
    <row r="1907" spans="1:8" x14ac:dyDescent="0.3">
      <c r="A1907" s="2">
        <v>45942</v>
      </c>
      <c r="B1907" t="s">
        <v>66</v>
      </c>
      <c r="C1907">
        <v>17</v>
      </c>
      <c r="D1907">
        <v>24</v>
      </c>
      <c r="E1907">
        <v>10</v>
      </c>
      <c r="F1907">
        <v>323.70999999999998</v>
      </c>
      <c r="G1907">
        <v>8</v>
      </c>
      <c r="H1907" s="1">
        <f xml:space="preserve"> IF(Historical_Sales[[#This Row],[Sessions - Total]]=0,0,Historical_Sales[[#This Row],[Units Ordered]]/Historical_Sales[[#This Row],[Sessions - Total]])</f>
        <v>0.58823529411764708</v>
      </c>
    </row>
    <row r="1908" spans="1:8" x14ac:dyDescent="0.3">
      <c r="A1908" s="2">
        <v>45942</v>
      </c>
      <c r="B1908" t="s">
        <v>68</v>
      </c>
      <c r="C1908">
        <v>39</v>
      </c>
      <c r="D1908">
        <v>50</v>
      </c>
      <c r="E1908">
        <v>16</v>
      </c>
      <c r="F1908">
        <v>442.67</v>
      </c>
      <c r="G1908">
        <v>12</v>
      </c>
      <c r="H1908" s="1">
        <f xml:space="preserve"> IF(Historical_Sales[[#This Row],[Sessions - Total]]=0,0,Historical_Sales[[#This Row],[Units Ordered]]/Historical_Sales[[#This Row],[Sessions - Total]])</f>
        <v>0.41025641025641024</v>
      </c>
    </row>
    <row r="1909" spans="1:8" x14ac:dyDescent="0.3">
      <c r="A1909" s="2">
        <v>45942</v>
      </c>
      <c r="B1909" t="s">
        <v>70</v>
      </c>
      <c r="C1909">
        <v>30</v>
      </c>
      <c r="D1909">
        <v>34</v>
      </c>
      <c r="E1909">
        <v>10</v>
      </c>
      <c r="F1909">
        <v>239.31</v>
      </c>
      <c r="G1909">
        <v>7</v>
      </c>
      <c r="H1909" s="1">
        <f xml:space="preserve"> IF(Historical_Sales[[#This Row],[Sessions - Total]]=0,0,Historical_Sales[[#This Row],[Units Ordered]]/Historical_Sales[[#This Row],[Sessions - Total]])</f>
        <v>0.33333333333333331</v>
      </c>
    </row>
    <row r="1910" spans="1:8" x14ac:dyDescent="0.3">
      <c r="A1910" s="2">
        <v>45942</v>
      </c>
      <c r="B1910" t="s">
        <v>72</v>
      </c>
      <c r="C1910">
        <v>21</v>
      </c>
      <c r="D1910">
        <v>32</v>
      </c>
      <c r="E1910">
        <v>7</v>
      </c>
      <c r="F1910">
        <v>254.17</v>
      </c>
      <c r="G1910">
        <v>5</v>
      </c>
      <c r="H1910" s="1">
        <f xml:space="preserve"> IF(Historical_Sales[[#This Row],[Sessions - Total]]=0,0,Historical_Sales[[#This Row],[Units Ordered]]/Historical_Sales[[#This Row],[Sessions - Total]])</f>
        <v>0.33333333333333331</v>
      </c>
    </row>
    <row r="1911" spans="1:8" x14ac:dyDescent="0.3">
      <c r="A1911" s="2">
        <v>45942</v>
      </c>
      <c r="B1911" t="s">
        <v>74</v>
      </c>
      <c r="C1911">
        <v>11</v>
      </c>
      <c r="D1911">
        <v>17</v>
      </c>
      <c r="E1911">
        <v>5</v>
      </c>
      <c r="F1911">
        <v>144.61000000000001</v>
      </c>
      <c r="G1911">
        <v>5</v>
      </c>
      <c r="H1911" s="1">
        <f xml:space="preserve"> IF(Historical_Sales[[#This Row],[Sessions - Total]]=0,0,Historical_Sales[[#This Row],[Units Ordered]]/Historical_Sales[[#This Row],[Sessions - Total]])</f>
        <v>0.45454545454545453</v>
      </c>
    </row>
    <row r="1912" spans="1:8" x14ac:dyDescent="0.3">
      <c r="A1912" s="2">
        <v>45942</v>
      </c>
      <c r="B1912" t="s">
        <v>76</v>
      </c>
      <c r="C1912">
        <v>16</v>
      </c>
      <c r="D1912">
        <v>18</v>
      </c>
      <c r="E1912">
        <v>7</v>
      </c>
      <c r="F1912">
        <v>200.1</v>
      </c>
      <c r="G1912">
        <v>3</v>
      </c>
      <c r="H1912" s="1">
        <f xml:space="preserve"> IF(Historical_Sales[[#This Row],[Sessions - Total]]=0,0,Historical_Sales[[#This Row],[Units Ordered]]/Historical_Sales[[#This Row],[Sessions - Total]])</f>
        <v>0.4375</v>
      </c>
    </row>
    <row r="1913" spans="1:8" x14ac:dyDescent="0.3">
      <c r="A1913" s="2">
        <v>45942</v>
      </c>
      <c r="B1913" t="s">
        <v>78</v>
      </c>
      <c r="C1913">
        <v>9</v>
      </c>
      <c r="D1913">
        <v>13</v>
      </c>
      <c r="E1913">
        <v>1</v>
      </c>
      <c r="F1913">
        <v>27.68</v>
      </c>
      <c r="G1913">
        <v>1</v>
      </c>
      <c r="H1913" s="1">
        <f xml:space="preserve"> IF(Historical_Sales[[#This Row],[Sessions - Total]]=0,0,Historical_Sales[[#This Row],[Units Ordered]]/Historical_Sales[[#This Row],[Sessions - Total]])</f>
        <v>0.1111111111111111</v>
      </c>
    </row>
    <row r="1914" spans="1:8" x14ac:dyDescent="0.3">
      <c r="A1914" s="2">
        <v>45942</v>
      </c>
      <c r="B1914" t="s">
        <v>80</v>
      </c>
      <c r="C1914">
        <v>15</v>
      </c>
      <c r="D1914">
        <v>20</v>
      </c>
      <c r="E1914">
        <v>9</v>
      </c>
      <c r="F1914">
        <v>298.17</v>
      </c>
      <c r="G1914">
        <v>4</v>
      </c>
      <c r="H1914" s="1">
        <f xml:space="preserve"> IF(Historical_Sales[[#This Row],[Sessions - Total]]=0,0,Historical_Sales[[#This Row],[Units Ordered]]/Historical_Sales[[#This Row],[Sessions - Total]])</f>
        <v>0.6</v>
      </c>
    </row>
    <row r="1915" spans="1:8" x14ac:dyDescent="0.3">
      <c r="A1915" s="2">
        <v>45942</v>
      </c>
      <c r="B1915" t="s">
        <v>82</v>
      </c>
      <c r="C1915">
        <v>14</v>
      </c>
      <c r="D1915">
        <v>19</v>
      </c>
      <c r="E1915">
        <v>6</v>
      </c>
      <c r="F1915">
        <v>197.97</v>
      </c>
      <c r="G1915">
        <v>3</v>
      </c>
      <c r="H1915" s="1">
        <f xml:space="preserve"> IF(Historical_Sales[[#This Row],[Sessions - Total]]=0,0,Historical_Sales[[#This Row],[Units Ordered]]/Historical_Sales[[#This Row],[Sessions - Total]])</f>
        <v>0.42857142857142855</v>
      </c>
    </row>
    <row r="1916" spans="1:8" x14ac:dyDescent="0.3">
      <c r="A1916" s="2">
        <v>45942</v>
      </c>
      <c r="B1916" t="s">
        <v>84</v>
      </c>
      <c r="C1916">
        <v>60</v>
      </c>
      <c r="D1916">
        <v>81</v>
      </c>
      <c r="E1916">
        <v>5</v>
      </c>
      <c r="F1916">
        <v>156.21</v>
      </c>
      <c r="G1916">
        <v>5</v>
      </c>
      <c r="H1916" s="1">
        <f xml:space="preserve"> IF(Historical_Sales[[#This Row],[Sessions - Total]]=0,0,Historical_Sales[[#This Row],[Units Ordered]]/Historical_Sales[[#This Row],[Sessions - Total]])</f>
        <v>8.3333333333333329E-2</v>
      </c>
    </row>
    <row r="1917" spans="1:8" x14ac:dyDescent="0.3">
      <c r="A1917" s="2">
        <v>45942</v>
      </c>
      <c r="B1917" t="s">
        <v>88</v>
      </c>
      <c r="C1917">
        <v>59</v>
      </c>
      <c r="D1917">
        <v>70</v>
      </c>
      <c r="E1917">
        <v>10</v>
      </c>
      <c r="F1917">
        <v>351.9</v>
      </c>
      <c r="G1917">
        <v>8</v>
      </c>
      <c r="H1917" s="1">
        <f xml:space="preserve"> IF(Historical_Sales[[#This Row],[Sessions - Total]]=0,0,Historical_Sales[[#This Row],[Units Ordered]]/Historical_Sales[[#This Row],[Sessions - Total]])</f>
        <v>0.16949152542372881</v>
      </c>
    </row>
    <row r="1918" spans="1:8" x14ac:dyDescent="0.3">
      <c r="A1918" s="2">
        <v>45942</v>
      </c>
      <c r="B1918" t="s">
        <v>90</v>
      </c>
      <c r="C1918">
        <v>5</v>
      </c>
      <c r="D1918">
        <v>5</v>
      </c>
      <c r="E1918">
        <v>1</v>
      </c>
      <c r="F1918">
        <v>26.11</v>
      </c>
      <c r="G1918">
        <v>1</v>
      </c>
      <c r="H1918" s="1">
        <f xml:space="preserve"> IF(Historical_Sales[[#This Row],[Sessions - Total]]=0,0,Historical_Sales[[#This Row],[Units Ordered]]/Historical_Sales[[#This Row],[Sessions - Total]])</f>
        <v>0.2</v>
      </c>
    </row>
    <row r="1919" spans="1:8" x14ac:dyDescent="0.3">
      <c r="A1919" s="2">
        <v>45942</v>
      </c>
      <c r="B1919" t="s">
        <v>92</v>
      </c>
      <c r="C1919">
        <v>14</v>
      </c>
      <c r="D1919">
        <v>18</v>
      </c>
      <c r="E1919">
        <v>6</v>
      </c>
      <c r="F1919">
        <v>158.72999999999999</v>
      </c>
      <c r="G1919">
        <v>5</v>
      </c>
      <c r="H1919" s="1">
        <f xml:space="preserve"> IF(Historical_Sales[[#This Row],[Sessions - Total]]=0,0,Historical_Sales[[#This Row],[Units Ordered]]/Historical_Sales[[#This Row],[Sessions - Total]])</f>
        <v>0.42857142857142855</v>
      </c>
    </row>
    <row r="1920" spans="1:8" x14ac:dyDescent="0.3">
      <c r="A1920" s="2">
        <v>45942</v>
      </c>
      <c r="B1920" t="s">
        <v>94</v>
      </c>
      <c r="C1920">
        <v>13</v>
      </c>
      <c r="D1920">
        <v>20</v>
      </c>
      <c r="E1920">
        <v>7</v>
      </c>
      <c r="F1920">
        <v>516.52</v>
      </c>
      <c r="G1920">
        <v>5</v>
      </c>
      <c r="H1920" s="1">
        <f xml:space="preserve"> IF(Historical_Sales[[#This Row],[Sessions - Total]]=0,0,Historical_Sales[[#This Row],[Units Ordered]]/Historical_Sales[[#This Row],[Sessions - Total]])</f>
        <v>0.53846153846153844</v>
      </c>
    </row>
    <row r="1921" spans="1:8" x14ac:dyDescent="0.3">
      <c r="A1921" s="2">
        <v>45942</v>
      </c>
      <c r="B1921" t="s">
        <v>96</v>
      </c>
      <c r="C1921">
        <v>16</v>
      </c>
      <c r="D1921">
        <v>19</v>
      </c>
      <c r="E1921">
        <v>20</v>
      </c>
      <c r="F1921">
        <v>1344.52</v>
      </c>
      <c r="G1921">
        <v>7</v>
      </c>
      <c r="H1921" s="1">
        <f xml:space="preserve"> IF(Historical_Sales[[#This Row],[Sessions - Total]]=0,0,Historical_Sales[[#This Row],[Units Ordered]]/Historical_Sales[[#This Row],[Sessions - Total]])</f>
        <v>1.25</v>
      </c>
    </row>
    <row r="1922" spans="1:8" x14ac:dyDescent="0.3">
      <c r="A1922" s="2">
        <v>45942</v>
      </c>
      <c r="B1922" t="s">
        <v>102</v>
      </c>
      <c r="C1922">
        <v>8</v>
      </c>
      <c r="D1922">
        <v>8</v>
      </c>
      <c r="E1922">
        <v>5</v>
      </c>
      <c r="F1922">
        <v>178.47</v>
      </c>
      <c r="G1922">
        <v>2</v>
      </c>
      <c r="H1922" s="1">
        <f xml:space="preserve"> IF(Historical_Sales[[#This Row],[Sessions - Total]]=0,0,Historical_Sales[[#This Row],[Units Ordered]]/Historical_Sales[[#This Row],[Sessions - Total]])</f>
        <v>0.625</v>
      </c>
    </row>
    <row r="1923" spans="1:8" x14ac:dyDescent="0.3">
      <c r="A1923" s="2">
        <v>45942</v>
      </c>
      <c r="B1923" t="s">
        <v>110</v>
      </c>
      <c r="C1923">
        <v>13</v>
      </c>
      <c r="D1923">
        <v>15</v>
      </c>
      <c r="E1923">
        <v>7</v>
      </c>
      <c r="F1923">
        <v>225.98</v>
      </c>
      <c r="G1923">
        <v>4</v>
      </c>
      <c r="H1923" s="1">
        <f xml:space="preserve"> IF(Historical_Sales[[#This Row],[Sessions - Total]]=0,0,Historical_Sales[[#This Row],[Units Ordered]]/Historical_Sales[[#This Row],[Sessions - Total]])</f>
        <v>0.53846153846153844</v>
      </c>
    </row>
    <row r="1924" spans="1:8" x14ac:dyDescent="0.3">
      <c r="A1924" s="2">
        <v>45942</v>
      </c>
      <c r="B1924" t="s">
        <v>112</v>
      </c>
      <c r="C1924">
        <v>20</v>
      </c>
      <c r="D1924">
        <v>24</v>
      </c>
      <c r="E1924">
        <v>2</v>
      </c>
      <c r="F1924">
        <v>55.11</v>
      </c>
      <c r="G1924">
        <v>2</v>
      </c>
      <c r="H1924" s="1">
        <f xml:space="preserve"> IF(Historical_Sales[[#This Row],[Sessions - Total]]=0,0,Historical_Sales[[#This Row],[Units Ordered]]/Historical_Sales[[#This Row],[Sessions - Total]])</f>
        <v>0.1</v>
      </c>
    </row>
    <row r="1925" spans="1:8" x14ac:dyDescent="0.3">
      <c r="A1925" s="2">
        <v>45943</v>
      </c>
      <c r="B1925" t="s">
        <v>11</v>
      </c>
      <c r="C1925">
        <v>18</v>
      </c>
      <c r="D1925">
        <v>25</v>
      </c>
      <c r="E1925">
        <v>5</v>
      </c>
      <c r="F1925">
        <v>226.78</v>
      </c>
      <c r="G1925">
        <v>4</v>
      </c>
      <c r="H1925" s="1">
        <f xml:space="preserve"> IF(Historical_Sales[[#This Row],[Sessions - Total]]=0,0,Historical_Sales[[#This Row],[Units Ordered]]/Historical_Sales[[#This Row],[Sessions - Total]])</f>
        <v>0.27777777777777779</v>
      </c>
    </row>
    <row r="1926" spans="1:8" x14ac:dyDescent="0.3">
      <c r="A1926" s="2">
        <v>45943</v>
      </c>
      <c r="B1926" t="s">
        <v>15</v>
      </c>
      <c r="C1926">
        <v>32</v>
      </c>
      <c r="D1926">
        <v>35</v>
      </c>
      <c r="E1926">
        <v>4</v>
      </c>
      <c r="F1926">
        <v>132.09</v>
      </c>
      <c r="G1926">
        <v>2</v>
      </c>
      <c r="H1926" s="1">
        <f xml:space="preserve"> IF(Historical_Sales[[#This Row],[Sessions - Total]]=0,0,Historical_Sales[[#This Row],[Units Ordered]]/Historical_Sales[[#This Row],[Sessions - Total]])</f>
        <v>0.125</v>
      </c>
    </row>
    <row r="1927" spans="1:8" x14ac:dyDescent="0.3">
      <c r="A1927" s="2">
        <v>45943</v>
      </c>
      <c r="B1927" t="s">
        <v>17</v>
      </c>
      <c r="C1927">
        <v>9</v>
      </c>
      <c r="D1927">
        <v>12</v>
      </c>
      <c r="E1927">
        <v>1</v>
      </c>
      <c r="F1927">
        <v>41.91</v>
      </c>
      <c r="G1927">
        <v>1</v>
      </c>
      <c r="H1927" s="1">
        <f xml:space="preserve"> IF(Historical_Sales[[#This Row],[Sessions - Total]]=0,0,Historical_Sales[[#This Row],[Units Ordered]]/Historical_Sales[[#This Row],[Sessions - Total]])</f>
        <v>0.1111111111111111</v>
      </c>
    </row>
    <row r="1928" spans="1:8" x14ac:dyDescent="0.3">
      <c r="A1928" s="2">
        <v>45943</v>
      </c>
      <c r="B1928" t="s">
        <v>26</v>
      </c>
      <c r="C1928">
        <v>28</v>
      </c>
      <c r="D1928">
        <v>38</v>
      </c>
      <c r="E1928">
        <v>2</v>
      </c>
      <c r="F1928">
        <v>83.37</v>
      </c>
      <c r="G1928">
        <v>2</v>
      </c>
      <c r="H1928" s="1">
        <f xml:space="preserve"> IF(Historical_Sales[[#This Row],[Sessions - Total]]=0,0,Historical_Sales[[#This Row],[Units Ordered]]/Historical_Sales[[#This Row],[Sessions - Total]])</f>
        <v>7.1428571428571425E-2</v>
      </c>
    </row>
    <row r="1929" spans="1:8" x14ac:dyDescent="0.3">
      <c r="A1929" s="2">
        <v>45943</v>
      </c>
      <c r="B1929" t="s">
        <v>34</v>
      </c>
      <c r="C1929">
        <v>12</v>
      </c>
      <c r="D1929">
        <v>16</v>
      </c>
      <c r="E1929">
        <v>1</v>
      </c>
      <c r="F1929">
        <v>17.78</v>
      </c>
      <c r="G1929">
        <v>1</v>
      </c>
      <c r="H1929" s="1">
        <f xml:space="preserve"> IF(Historical_Sales[[#This Row],[Sessions - Total]]=0,0,Historical_Sales[[#This Row],[Units Ordered]]/Historical_Sales[[#This Row],[Sessions - Total]])</f>
        <v>8.3333333333333329E-2</v>
      </c>
    </row>
    <row r="1930" spans="1:8" x14ac:dyDescent="0.3">
      <c r="A1930" s="2">
        <v>45943</v>
      </c>
      <c r="B1930" t="s">
        <v>36</v>
      </c>
      <c r="C1930">
        <v>16</v>
      </c>
      <c r="D1930">
        <v>20</v>
      </c>
      <c r="E1930">
        <v>3</v>
      </c>
      <c r="F1930">
        <v>75.3</v>
      </c>
      <c r="G1930">
        <v>3</v>
      </c>
      <c r="H1930" s="1">
        <f xml:space="preserve"> IF(Historical_Sales[[#This Row],[Sessions - Total]]=0,0,Historical_Sales[[#This Row],[Units Ordered]]/Historical_Sales[[#This Row],[Sessions - Total]])</f>
        <v>0.1875</v>
      </c>
    </row>
    <row r="1931" spans="1:8" x14ac:dyDescent="0.3">
      <c r="A1931" s="2">
        <v>45943</v>
      </c>
      <c r="B1931" t="s">
        <v>38</v>
      </c>
      <c r="C1931">
        <v>62</v>
      </c>
      <c r="D1931">
        <v>81</v>
      </c>
      <c r="E1931">
        <v>6</v>
      </c>
      <c r="F1931">
        <v>146.13</v>
      </c>
      <c r="G1931">
        <v>6</v>
      </c>
      <c r="H1931" s="1">
        <f xml:space="preserve"> IF(Historical_Sales[[#This Row],[Sessions - Total]]=0,0,Historical_Sales[[#This Row],[Units Ordered]]/Historical_Sales[[#This Row],[Sessions - Total]])</f>
        <v>9.6774193548387094E-2</v>
      </c>
    </row>
    <row r="1932" spans="1:8" x14ac:dyDescent="0.3">
      <c r="A1932" s="2">
        <v>45943</v>
      </c>
      <c r="B1932" t="s">
        <v>40</v>
      </c>
      <c r="C1932">
        <v>34</v>
      </c>
      <c r="D1932">
        <v>43</v>
      </c>
      <c r="E1932">
        <v>10</v>
      </c>
      <c r="F1932">
        <v>285.27999999999997</v>
      </c>
      <c r="G1932">
        <v>7</v>
      </c>
      <c r="H1932" s="1">
        <f xml:space="preserve"> IF(Historical_Sales[[#This Row],[Sessions - Total]]=0,0,Historical_Sales[[#This Row],[Units Ordered]]/Historical_Sales[[#This Row],[Sessions - Total]])</f>
        <v>0.29411764705882354</v>
      </c>
    </row>
    <row r="1933" spans="1:8" x14ac:dyDescent="0.3">
      <c r="A1933" s="2">
        <v>45943</v>
      </c>
      <c r="B1933" t="s">
        <v>42</v>
      </c>
      <c r="C1933">
        <v>127</v>
      </c>
      <c r="D1933">
        <v>169</v>
      </c>
      <c r="E1933">
        <v>23</v>
      </c>
      <c r="F1933">
        <v>578.49</v>
      </c>
      <c r="G1933">
        <v>21</v>
      </c>
      <c r="H1933" s="1">
        <f xml:space="preserve"> IF(Historical_Sales[[#This Row],[Sessions - Total]]=0,0,Historical_Sales[[#This Row],[Units Ordered]]/Historical_Sales[[#This Row],[Sessions - Total]])</f>
        <v>0.18110236220472442</v>
      </c>
    </row>
    <row r="1934" spans="1:8" x14ac:dyDescent="0.3">
      <c r="A1934" s="2">
        <v>45943</v>
      </c>
      <c r="B1934" t="s">
        <v>44</v>
      </c>
      <c r="C1934">
        <v>25</v>
      </c>
      <c r="D1934">
        <v>33</v>
      </c>
      <c r="E1934">
        <v>8</v>
      </c>
      <c r="F1934">
        <v>186.49</v>
      </c>
      <c r="G1934">
        <v>6</v>
      </c>
      <c r="H1934" s="1">
        <f xml:space="preserve"> IF(Historical_Sales[[#This Row],[Sessions - Total]]=0,0,Historical_Sales[[#This Row],[Units Ordered]]/Historical_Sales[[#This Row],[Sessions - Total]])</f>
        <v>0.32</v>
      </c>
    </row>
    <row r="1935" spans="1:8" x14ac:dyDescent="0.3">
      <c r="A1935" s="2">
        <v>45943</v>
      </c>
      <c r="B1935" t="s">
        <v>46</v>
      </c>
      <c r="C1935">
        <v>14</v>
      </c>
      <c r="D1935">
        <v>16</v>
      </c>
      <c r="E1935">
        <v>2</v>
      </c>
      <c r="F1935">
        <v>58.36</v>
      </c>
      <c r="G1935">
        <v>1</v>
      </c>
      <c r="H1935" s="1">
        <f xml:space="preserve"> IF(Historical_Sales[[#This Row],[Sessions - Total]]=0,0,Historical_Sales[[#This Row],[Units Ordered]]/Historical_Sales[[#This Row],[Sessions - Total]])</f>
        <v>0.14285714285714285</v>
      </c>
    </row>
    <row r="1936" spans="1:8" x14ac:dyDescent="0.3">
      <c r="A1936" s="2">
        <v>45943</v>
      </c>
      <c r="B1936" t="s">
        <v>48</v>
      </c>
      <c r="C1936">
        <v>46</v>
      </c>
      <c r="D1936">
        <v>69</v>
      </c>
      <c r="E1936">
        <v>17</v>
      </c>
      <c r="F1936">
        <v>490.65</v>
      </c>
      <c r="G1936">
        <v>12</v>
      </c>
      <c r="H1936" s="1">
        <f xml:space="preserve"> IF(Historical_Sales[[#This Row],[Sessions - Total]]=0,0,Historical_Sales[[#This Row],[Units Ordered]]/Historical_Sales[[#This Row],[Sessions - Total]])</f>
        <v>0.36956521739130432</v>
      </c>
    </row>
    <row r="1937" spans="1:8" x14ac:dyDescent="0.3">
      <c r="A1937" s="2">
        <v>45943</v>
      </c>
      <c r="B1937" t="s">
        <v>50</v>
      </c>
      <c r="C1937">
        <v>82</v>
      </c>
      <c r="D1937">
        <v>113</v>
      </c>
      <c r="E1937">
        <v>17</v>
      </c>
      <c r="F1937">
        <v>736.76</v>
      </c>
      <c r="G1937">
        <v>17</v>
      </c>
      <c r="H1937" s="1">
        <f xml:space="preserve"> IF(Historical_Sales[[#This Row],[Sessions - Total]]=0,0,Historical_Sales[[#This Row],[Units Ordered]]/Historical_Sales[[#This Row],[Sessions - Total]])</f>
        <v>0.2073170731707317</v>
      </c>
    </row>
    <row r="1938" spans="1:8" x14ac:dyDescent="0.3">
      <c r="A1938" s="2">
        <v>45943</v>
      </c>
      <c r="B1938" t="s">
        <v>52</v>
      </c>
      <c r="C1938">
        <v>145</v>
      </c>
      <c r="D1938">
        <v>189</v>
      </c>
      <c r="E1938">
        <v>13</v>
      </c>
      <c r="F1938">
        <v>178.88</v>
      </c>
      <c r="G1938">
        <v>13</v>
      </c>
      <c r="H1938" s="1">
        <f xml:space="preserve"> IF(Historical_Sales[[#This Row],[Sessions - Total]]=0,0,Historical_Sales[[#This Row],[Units Ordered]]/Historical_Sales[[#This Row],[Sessions - Total]])</f>
        <v>8.9655172413793102E-2</v>
      </c>
    </row>
    <row r="1939" spans="1:8" x14ac:dyDescent="0.3">
      <c r="A1939" s="2">
        <v>45943</v>
      </c>
      <c r="B1939" t="s">
        <v>52</v>
      </c>
      <c r="C1939">
        <v>11</v>
      </c>
      <c r="D1939">
        <v>19</v>
      </c>
      <c r="E1939">
        <v>1</v>
      </c>
      <c r="F1939">
        <v>18.940000000000001</v>
      </c>
      <c r="G1939">
        <v>1</v>
      </c>
      <c r="H1939" s="1">
        <f xml:space="preserve"> IF(Historical_Sales[[#This Row],[Sessions - Total]]=0,0,Historical_Sales[[#This Row],[Units Ordered]]/Historical_Sales[[#This Row],[Sessions - Total]])</f>
        <v>9.0909090909090912E-2</v>
      </c>
    </row>
    <row r="1940" spans="1:8" x14ac:dyDescent="0.3">
      <c r="A1940" s="2">
        <v>45943</v>
      </c>
      <c r="B1940" t="s">
        <v>54</v>
      </c>
      <c r="C1940">
        <v>38</v>
      </c>
      <c r="D1940">
        <v>55</v>
      </c>
      <c r="E1940">
        <v>5</v>
      </c>
      <c r="F1940">
        <v>113.46</v>
      </c>
      <c r="G1940">
        <v>4</v>
      </c>
      <c r="H1940" s="1">
        <f xml:space="preserve"> IF(Historical_Sales[[#This Row],[Sessions - Total]]=0,0,Historical_Sales[[#This Row],[Units Ordered]]/Historical_Sales[[#This Row],[Sessions - Total]])</f>
        <v>0.13157894736842105</v>
      </c>
    </row>
    <row r="1941" spans="1:8" x14ac:dyDescent="0.3">
      <c r="A1941" s="2">
        <v>45943</v>
      </c>
      <c r="B1941" t="s">
        <v>56</v>
      </c>
      <c r="C1941">
        <v>41</v>
      </c>
      <c r="D1941">
        <v>46</v>
      </c>
      <c r="E1941">
        <v>3</v>
      </c>
      <c r="F1941">
        <v>74.75</v>
      </c>
      <c r="G1941">
        <v>3</v>
      </c>
      <c r="H1941" s="1">
        <f xml:space="preserve"> IF(Historical_Sales[[#This Row],[Sessions - Total]]=0,0,Historical_Sales[[#This Row],[Units Ordered]]/Historical_Sales[[#This Row],[Sessions - Total]])</f>
        <v>7.3170731707317069E-2</v>
      </c>
    </row>
    <row r="1942" spans="1:8" x14ac:dyDescent="0.3">
      <c r="A1942" s="2">
        <v>45943</v>
      </c>
      <c r="B1942" t="s">
        <v>58</v>
      </c>
      <c r="C1942">
        <v>25</v>
      </c>
      <c r="D1942">
        <v>34</v>
      </c>
      <c r="E1942">
        <v>3</v>
      </c>
      <c r="F1942">
        <v>33.03</v>
      </c>
      <c r="G1942">
        <v>3</v>
      </c>
      <c r="H1942" s="1">
        <f xml:space="preserve"> IF(Historical_Sales[[#This Row],[Sessions - Total]]=0,0,Historical_Sales[[#This Row],[Units Ordered]]/Historical_Sales[[#This Row],[Sessions - Total]])</f>
        <v>0.12</v>
      </c>
    </row>
    <row r="1943" spans="1:8" x14ac:dyDescent="0.3">
      <c r="A1943" s="2">
        <v>45943</v>
      </c>
      <c r="B1943" t="s">
        <v>60</v>
      </c>
      <c r="C1943">
        <v>28</v>
      </c>
      <c r="D1943">
        <v>39</v>
      </c>
      <c r="E1943">
        <v>3</v>
      </c>
      <c r="F1943">
        <v>58.74</v>
      </c>
      <c r="G1943">
        <v>3</v>
      </c>
      <c r="H1943" s="1">
        <f xml:space="preserve"> IF(Historical_Sales[[#This Row],[Sessions - Total]]=0,0,Historical_Sales[[#This Row],[Units Ordered]]/Historical_Sales[[#This Row],[Sessions - Total]])</f>
        <v>0.10714285714285714</v>
      </c>
    </row>
    <row r="1944" spans="1:8" x14ac:dyDescent="0.3">
      <c r="A1944" s="2">
        <v>45943</v>
      </c>
      <c r="B1944" t="s">
        <v>62</v>
      </c>
      <c r="C1944">
        <v>106</v>
      </c>
      <c r="D1944">
        <v>144</v>
      </c>
      <c r="E1944">
        <v>101</v>
      </c>
      <c r="F1944">
        <v>3534.39</v>
      </c>
      <c r="G1944">
        <v>49</v>
      </c>
      <c r="H1944" s="1">
        <f xml:space="preserve"> IF(Historical_Sales[[#This Row],[Sessions - Total]]=0,0,Historical_Sales[[#This Row],[Units Ordered]]/Historical_Sales[[#This Row],[Sessions - Total]])</f>
        <v>0.95283018867924529</v>
      </c>
    </row>
    <row r="1945" spans="1:8" x14ac:dyDescent="0.3">
      <c r="A1945" s="2">
        <v>45943</v>
      </c>
      <c r="B1945" t="s">
        <v>64</v>
      </c>
      <c r="C1945">
        <v>26</v>
      </c>
      <c r="D1945">
        <v>37</v>
      </c>
      <c r="E1945">
        <v>20</v>
      </c>
      <c r="F1945">
        <v>671.85</v>
      </c>
      <c r="G1945">
        <v>11</v>
      </c>
      <c r="H1945" s="1">
        <f xml:space="preserve"> IF(Historical_Sales[[#This Row],[Sessions - Total]]=0,0,Historical_Sales[[#This Row],[Units Ordered]]/Historical_Sales[[#This Row],[Sessions - Total]])</f>
        <v>0.76923076923076927</v>
      </c>
    </row>
    <row r="1946" spans="1:8" x14ac:dyDescent="0.3">
      <c r="A1946" s="2">
        <v>45943</v>
      </c>
      <c r="B1946" t="s">
        <v>66</v>
      </c>
      <c r="C1946">
        <v>17</v>
      </c>
      <c r="D1946">
        <v>32</v>
      </c>
      <c r="E1946">
        <v>9</v>
      </c>
      <c r="F1946">
        <v>274.07</v>
      </c>
      <c r="G1946">
        <v>6</v>
      </c>
      <c r="H1946" s="1">
        <f xml:space="preserve"> IF(Historical_Sales[[#This Row],[Sessions - Total]]=0,0,Historical_Sales[[#This Row],[Units Ordered]]/Historical_Sales[[#This Row],[Sessions - Total]])</f>
        <v>0.52941176470588236</v>
      </c>
    </row>
    <row r="1947" spans="1:8" x14ac:dyDescent="0.3">
      <c r="A1947" s="2">
        <v>45943</v>
      </c>
      <c r="B1947" t="s">
        <v>68</v>
      </c>
      <c r="C1947">
        <v>54</v>
      </c>
      <c r="D1947">
        <v>76</v>
      </c>
      <c r="E1947">
        <v>29</v>
      </c>
      <c r="F1947">
        <v>786.95</v>
      </c>
      <c r="G1947">
        <v>19</v>
      </c>
      <c r="H1947" s="1">
        <f xml:space="preserve"> IF(Historical_Sales[[#This Row],[Sessions - Total]]=0,0,Historical_Sales[[#This Row],[Units Ordered]]/Historical_Sales[[#This Row],[Sessions - Total]])</f>
        <v>0.53703703703703709</v>
      </c>
    </row>
    <row r="1948" spans="1:8" x14ac:dyDescent="0.3">
      <c r="A1948" s="2">
        <v>45943</v>
      </c>
      <c r="B1948" t="s">
        <v>70</v>
      </c>
      <c r="C1948">
        <v>58</v>
      </c>
      <c r="D1948">
        <v>73</v>
      </c>
      <c r="E1948">
        <v>26</v>
      </c>
      <c r="F1948">
        <v>629.5</v>
      </c>
      <c r="G1948">
        <v>12</v>
      </c>
      <c r="H1948" s="1">
        <f xml:space="preserve"> IF(Historical_Sales[[#This Row],[Sessions - Total]]=0,0,Historical_Sales[[#This Row],[Units Ordered]]/Historical_Sales[[#This Row],[Sessions - Total]])</f>
        <v>0.44827586206896552</v>
      </c>
    </row>
    <row r="1949" spans="1:8" x14ac:dyDescent="0.3">
      <c r="A1949" s="2">
        <v>45943</v>
      </c>
      <c r="B1949" t="s">
        <v>72</v>
      </c>
      <c r="C1949">
        <v>20</v>
      </c>
      <c r="D1949">
        <v>27</v>
      </c>
      <c r="E1949">
        <v>3</v>
      </c>
      <c r="F1949">
        <v>118.33</v>
      </c>
      <c r="G1949">
        <v>3</v>
      </c>
      <c r="H1949" s="1">
        <f xml:space="preserve"> IF(Historical_Sales[[#This Row],[Sessions - Total]]=0,0,Historical_Sales[[#This Row],[Units Ordered]]/Historical_Sales[[#This Row],[Sessions - Total]])</f>
        <v>0.15</v>
      </c>
    </row>
    <row r="1950" spans="1:8" x14ac:dyDescent="0.3">
      <c r="A1950" s="2">
        <v>45943</v>
      </c>
      <c r="B1950" t="s">
        <v>74</v>
      </c>
      <c r="C1950">
        <v>10</v>
      </c>
      <c r="D1950">
        <v>13</v>
      </c>
      <c r="E1950">
        <v>7</v>
      </c>
      <c r="F1950">
        <v>224.78</v>
      </c>
      <c r="G1950">
        <v>3</v>
      </c>
      <c r="H1950" s="1">
        <f xml:space="preserve"> IF(Historical_Sales[[#This Row],[Sessions - Total]]=0,0,Historical_Sales[[#This Row],[Units Ordered]]/Historical_Sales[[#This Row],[Sessions - Total]])</f>
        <v>0.7</v>
      </c>
    </row>
    <row r="1951" spans="1:8" x14ac:dyDescent="0.3">
      <c r="A1951" s="2">
        <v>45943</v>
      </c>
      <c r="B1951" t="s">
        <v>76</v>
      </c>
      <c r="C1951">
        <v>12</v>
      </c>
      <c r="D1951">
        <v>16</v>
      </c>
      <c r="E1951">
        <v>4</v>
      </c>
      <c r="F1951">
        <v>125.75</v>
      </c>
      <c r="G1951">
        <v>4</v>
      </c>
      <c r="H1951" s="1">
        <f xml:space="preserve"> IF(Historical_Sales[[#This Row],[Sessions - Total]]=0,0,Historical_Sales[[#This Row],[Units Ordered]]/Historical_Sales[[#This Row],[Sessions - Total]])</f>
        <v>0.33333333333333331</v>
      </c>
    </row>
    <row r="1952" spans="1:8" x14ac:dyDescent="0.3">
      <c r="A1952" s="2">
        <v>45943</v>
      </c>
      <c r="B1952" t="s">
        <v>78</v>
      </c>
      <c r="C1952">
        <v>8</v>
      </c>
      <c r="D1952">
        <v>11</v>
      </c>
      <c r="E1952">
        <v>3</v>
      </c>
      <c r="F1952">
        <v>80.06</v>
      </c>
      <c r="G1952">
        <v>3</v>
      </c>
      <c r="H1952" s="1">
        <f xml:space="preserve"> IF(Historical_Sales[[#This Row],[Sessions - Total]]=0,0,Historical_Sales[[#This Row],[Units Ordered]]/Historical_Sales[[#This Row],[Sessions - Total]])</f>
        <v>0.375</v>
      </c>
    </row>
    <row r="1953" spans="1:8" x14ac:dyDescent="0.3">
      <c r="A1953" s="2">
        <v>45943</v>
      </c>
      <c r="B1953" t="s">
        <v>80</v>
      </c>
      <c r="C1953">
        <v>22</v>
      </c>
      <c r="D1953">
        <v>29</v>
      </c>
      <c r="E1953">
        <v>13</v>
      </c>
      <c r="F1953">
        <v>455.33</v>
      </c>
      <c r="G1953">
        <v>7</v>
      </c>
      <c r="H1953" s="1">
        <f xml:space="preserve"> IF(Historical_Sales[[#This Row],[Sessions - Total]]=0,0,Historical_Sales[[#This Row],[Units Ordered]]/Historical_Sales[[#This Row],[Sessions - Total]])</f>
        <v>0.59090909090909094</v>
      </c>
    </row>
    <row r="1954" spans="1:8" x14ac:dyDescent="0.3">
      <c r="A1954" s="2">
        <v>45943</v>
      </c>
      <c r="B1954" t="s">
        <v>82</v>
      </c>
      <c r="C1954">
        <v>11</v>
      </c>
      <c r="D1954">
        <v>12</v>
      </c>
      <c r="E1954">
        <v>1</v>
      </c>
      <c r="F1954">
        <v>31.15</v>
      </c>
      <c r="G1954">
        <v>1</v>
      </c>
      <c r="H1954" s="1">
        <f xml:space="preserve"> IF(Historical_Sales[[#This Row],[Sessions - Total]]=0,0,Historical_Sales[[#This Row],[Units Ordered]]/Historical_Sales[[#This Row],[Sessions - Total]])</f>
        <v>9.0909090909090912E-2</v>
      </c>
    </row>
    <row r="1955" spans="1:8" x14ac:dyDescent="0.3">
      <c r="A1955" s="2">
        <v>45943</v>
      </c>
      <c r="B1955" t="s">
        <v>84</v>
      </c>
      <c r="C1955">
        <v>99</v>
      </c>
      <c r="D1955">
        <v>139</v>
      </c>
      <c r="E1955">
        <v>22</v>
      </c>
      <c r="F1955">
        <v>773.14</v>
      </c>
      <c r="G1955">
        <v>19</v>
      </c>
      <c r="H1955" s="1">
        <f xml:space="preserve"> IF(Historical_Sales[[#This Row],[Sessions - Total]]=0,0,Historical_Sales[[#This Row],[Units Ordered]]/Historical_Sales[[#This Row],[Sessions - Total]])</f>
        <v>0.22222222222222221</v>
      </c>
    </row>
    <row r="1956" spans="1:8" x14ac:dyDescent="0.3">
      <c r="A1956" s="2">
        <v>45943</v>
      </c>
      <c r="B1956" t="s">
        <v>86</v>
      </c>
      <c r="C1956">
        <v>12</v>
      </c>
      <c r="D1956">
        <v>19</v>
      </c>
      <c r="E1956">
        <v>1</v>
      </c>
      <c r="F1956">
        <v>29.94</v>
      </c>
      <c r="G1956">
        <v>1</v>
      </c>
      <c r="H1956" s="1">
        <f xml:space="preserve"> IF(Historical_Sales[[#This Row],[Sessions - Total]]=0,0,Historical_Sales[[#This Row],[Units Ordered]]/Historical_Sales[[#This Row],[Sessions - Total]])</f>
        <v>8.3333333333333329E-2</v>
      </c>
    </row>
    <row r="1957" spans="1:8" x14ac:dyDescent="0.3">
      <c r="A1957" s="2">
        <v>45943</v>
      </c>
      <c r="B1957" t="s">
        <v>88</v>
      </c>
      <c r="C1957">
        <v>68</v>
      </c>
      <c r="D1957">
        <v>88</v>
      </c>
      <c r="E1957">
        <v>20</v>
      </c>
      <c r="F1957">
        <v>681.09</v>
      </c>
      <c r="G1957">
        <v>12</v>
      </c>
      <c r="H1957" s="1">
        <f xml:space="preserve"> IF(Historical_Sales[[#This Row],[Sessions - Total]]=0,0,Historical_Sales[[#This Row],[Units Ordered]]/Historical_Sales[[#This Row],[Sessions - Total]])</f>
        <v>0.29411764705882354</v>
      </c>
    </row>
    <row r="1958" spans="1:8" x14ac:dyDescent="0.3">
      <c r="A1958" s="2">
        <v>45943</v>
      </c>
      <c r="B1958" t="s">
        <v>90</v>
      </c>
      <c r="C1958">
        <v>9</v>
      </c>
      <c r="D1958">
        <v>10</v>
      </c>
      <c r="E1958">
        <v>2</v>
      </c>
      <c r="F1958">
        <v>51.77</v>
      </c>
      <c r="G1958">
        <v>2</v>
      </c>
      <c r="H1958" s="1">
        <f xml:space="preserve"> IF(Historical_Sales[[#This Row],[Sessions - Total]]=0,0,Historical_Sales[[#This Row],[Units Ordered]]/Historical_Sales[[#This Row],[Sessions - Total]])</f>
        <v>0.22222222222222221</v>
      </c>
    </row>
    <row r="1959" spans="1:8" x14ac:dyDescent="0.3">
      <c r="A1959" s="2">
        <v>45943</v>
      </c>
      <c r="B1959" t="s">
        <v>90</v>
      </c>
      <c r="C1959">
        <v>1</v>
      </c>
      <c r="D1959">
        <v>1</v>
      </c>
      <c r="E1959">
        <v>1</v>
      </c>
      <c r="F1959">
        <v>35.75</v>
      </c>
      <c r="G1959">
        <v>1</v>
      </c>
      <c r="H1959" s="1">
        <f xml:space="preserve"> IF(Historical_Sales[[#This Row],[Sessions - Total]]=0,0,Historical_Sales[[#This Row],[Units Ordered]]/Historical_Sales[[#This Row],[Sessions - Total]])</f>
        <v>1</v>
      </c>
    </row>
    <row r="1960" spans="1:8" x14ac:dyDescent="0.3">
      <c r="A1960" s="2">
        <v>45943</v>
      </c>
      <c r="B1960" t="s">
        <v>92</v>
      </c>
      <c r="C1960">
        <v>18</v>
      </c>
      <c r="D1960">
        <v>29</v>
      </c>
      <c r="E1960">
        <v>19</v>
      </c>
      <c r="F1960">
        <v>491.96</v>
      </c>
      <c r="G1960">
        <v>8</v>
      </c>
      <c r="H1960" s="1">
        <f xml:space="preserve"> IF(Historical_Sales[[#This Row],[Sessions - Total]]=0,0,Historical_Sales[[#This Row],[Units Ordered]]/Historical_Sales[[#This Row],[Sessions - Total]])</f>
        <v>1.0555555555555556</v>
      </c>
    </row>
    <row r="1961" spans="1:8" x14ac:dyDescent="0.3">
      <c r="A1961" s="2">
        <v>45943</v>
      </c>
      <c r="B1961" t="s">
        <v>94</v>
      </c>
      <c r="C1961">
        <v>34</v>
      </c>
      <c r="D1961">
        <v>63</v>
      </c>
      <c r="E1961">
        <v>21</v>
      </c>
      <c r="F1961">
        <v>1580</v>
      </c>
      <c r="G1961">
        <v>9</v>
      </c>
      <c r="H1961" s="1">
        <f xml:space="preserve"> IF(Historical_Sales[[#This Row],[Sessions - Total]]=0,0,Historical_Sales[[#This Row],[Units Ordered]]/Historical_Sales[[#This Row],[Sessions - Total]])</f>
        <v>0.61764705882352944</v>
      </c>
    </row>
    <row r="1962" spans="1:8" x14ac:dyDescent="0.3">
      <c r="A1962" s="2">
        <v>45943</v>
      </c>
      <c r="B1962" t="s">
        <v>96</v>
      </c>
      <c r="C1962">
        <v>21</v>
      </c>
      <c r="D1962">
        <v>26</v>
      </c>
      <c r="E1962">
        <v>10</v>
      </c>
      <c r="F1962">
        <v>730.29</v>
      </c>
      <c r="G1962">
        <v>6</v>
      </c>
      <c r="H1962" s="1">
        <f xml:space="preserve"> IF(Historical_Sales[[#This Row],[Sessions - Total]]=0,0,Historical_Sales[[#This Row],[Units Ordered]]/Historical_Sales[[#This Row],[Sessions - Total]])</f>
        <v>0.47619047619047616</v>
      </c>
    </row>
    <row r="1963" spans="1:8" x14ac:dyDescent="0.3">
      <c r="A1963" s="2">
        <v>45943</v>
      </c>
      <c r="B1963" t="s">
        <v>102</v>
      </c>
      <c r="C1963">
        <v>11</v>
      </c>
      <c r="D1963">
        <v>11</v>
      </c>
      <c r="E1963">
        <v>3</v>
      </c>
      <c r="F1963">
        <v>98.49</v>
      </c>
      <c r="G1963">
        <v>1</v>
      </c>
      <c r="H1963" s="1">
        <f xml:space="preserve"> IF(Historical_Sales[[#This Row],[Sessions - Total]]=0,0,Historical_Sales[[#This Row],[Units Ordered]]/Historical_Sales[[#This Row],[Sessions - Total]])</f>
        <v>0.27272727272727271</v>
      </c>
    </row>
    <row r="1964" spans="1:8" x14ac:dyDescent="0.3">
      <c r="A1964" s="2">
        <v>45943</v>
      </c>
      <c r="B1964" t="s">
        <v>104</v>
      </c>
      <c r="C1964">
        <v>6</v>
      </c>
      <c r="D1964">
        <v>8</v>
      </c>
      <c r="E1964">
        <v>1</v>
      </c>
      <c r="F1964">
        <v>33.119999999999997</v>
      </c>
      <c r="G1964">
        <v>1</v>
      </c>
      <c r="H1964" s="1">
        <f xml:space="preserve"> IF(Historical_Sales[[#This Row],[Sessions - Total]]=0,0,Historical_Sales[[#This Row],[Units Ordered]]/Historical_Sales[[#This Row],[Sessions - Total]])</f>
        <v>0.16666666666666666</v>
      </c>
    </row>
    <row r="1965" spans="1:8" x14ac:dyDescent="0.3">
      <c r="A1965" s="2">
        <v>45943</v>
      </c>
      <c r="B1965" t="s">
        <v>106</v>
      </c>
      <c r="C1965">
        <v>8</v>
      </c>
      <c r="D1965">
        <v>12</v>
      </c>
      <c r="E1965">
        <v>3</v>
      </c>
      <c r="F1965">
        <v>216.2</v>
      </c>
      <c r="G1965">
        <v>3</v>
      </c>
      <c r="H1965" s="1">
        <f xml:space="preserve"> IF(Historical_Sales[[#This Row],[Sessions - Total]]=0,0,Historical_Sales[[#This Row],[Units Ordered]]/Historical_Sales[[#This Row],[Sessions - Total]])</f>
        <v>0.375</v>
      </c>
    </row>
    <row r="1966" spans="1:8" x14ac:dyDescent="0.3">
      <c r="A1966" s="2">
        <v>45943</v>
      </c>
      <c r="B1966" t="s">
        <v>108</v>
      </c>
      <c r="C1966">
        <v>9</v>
      </c>
      <c r="D1966">
        <v>17</v>
      </c>
      <c r="E1966">
        <v>9</v>
      </c>
      <c r="F1966">
        <v>810.31</v>
      </c>
      <c r="G1966">
        <v>4</v>
      </c>
      <c r="H1966" s="1">
        <f xml:space="preserve"> IF(Historical_Sales[[#This Row],[Sessions - Total]]=0,0,Historical_Sales[[#This Row],[Units Ordered]]/Historical_Sales[[#This Row],[Sessions - Total]])</f>
        <v>1</v>
      </c>
    </row>
    <row r="1967" spans="1:8" x14ac:dyDescent="0.3">
      <c r="A1967" s="2">
        <v>45943</v>
      </c>
      <c r="B1967" t="s">
        <v>110</v>
      </c>
      <c r="C1967">
        <v>24</v>
      </c>
      <c r="D1967">
        <v>29</v>
      </c>
      <c r="E1967">
        <v>6</v>
      </c>
      <c r="F1967">
        <v>204.06</v>
      </c>
      <c r="G1967">
        <v>6</v>
      </c>
      <c r="H1967" s="1">
        <f xml:space="preserve"> IF(Historical_Sales[[#This Row],[Sessions - Total]]=0,0,Historical_Sales[[#This Row],[Units Ordered]]/Historical_Sales[[#This Row],[Sessions - Total]])</f>
        <v>0.25</v>
      </c>
    </row>
    <row r="1968" spans="1:8" x14ac:dyDescent="0.3">
      <c r="A1968" s="2">
        <v>45943</v>
      </c>
      <c r="B1968" t="s">
        <v>112</v>
      </c>
      <c r="C1968">
        <v>29</v>
      </c>
      <c r="D1968">
        <v>36</v>
      </c>
      <c r="E1968">
        <v>1</v>
      </c>
      <c r="F1968">
        <v>29.94</v>
      </c>
      <c r="G1968">
        <v>1</v>
      </c>
      <c r="H1968" s="1">
        <f xml:space="preserve"> IF(Historical_Sales[[#This Row],[Sessions - Total]]=0,0,Historical_Sales[[#This Row],[Units Ordered]]/Historical_Sales[[#This Row],[Sessions - Total]])</f>
        <v>3.4482758620689655E-2</v>
      </c>
    </row>
    <row r="1969" spans="1:8" x14ac:dyDescent="0.3">
      <c r="A1969" s="2">
        <v>45944</v>
      </c>
      <c r="B1969" t="s">
        <v>11</v>
      </c>
      <c r="C1969">
        <v>18</v>
      </c>
      <c r="D1969">
        <v>22</v>
      </c>
      <c r="E1969">
        <v>12</v>
      </c>
      <c r="F1969">
        <v>526.92999999999995</v>
      </c>
      <c r="G1969">
        <v>10</v>
      </c>
      <c r="H1969" s="1">
        <f xml:space="preserve"> IF(Historical_Sales[[#This Row],[Sessions - Total]]=0,0,Historical_Sales[[#This Row],[Units Ordered]]/Historical_Sales[[#This Row],[Sessions - Total]])</f>
        <v>0.66666666666666663</v>
      </c>
    </row>
    <row r="1970" spans="1:8" x14ac:dyDescent="0.3">
      <c r="A1970" s="2">
        <v>45944</v>
      </c>
      <c r="B1970" t="s">
        <v>15</v>
      </c>
      <c r="C1970">
        <v>17</v>
      </c>
      <c r="D1970">
        <v>24</v>
      </c>
      <c r="E1970">
        <v>1</v>
      </c>
      <c r="F1970">
        <v>37</v>
      </c>
      <c r="G1970">
        <v>1</v>
      </c>
      <c r="H1970" s="1">
        <f xml:space="preserve"> IF(Historical_Sales[[#This Row],[Sessions - Total]]=0,0,Historical_Sales[[#This Row],[Units Ordered]]/Historical_Sales[[#This Row],[Sessions - Total]])</f>
        <v>5.8823529411764705E-2</v>
      </c>
    </row>
    <row r="1971" spans="1:8" x14ac:dyDescent="0.3">
      <c r="A1971" s="2">
        <v>45944</v>
      </c>
      <c r="B1971" t="s">
        <v>17</v>
      </c>
      <c r="C1971">
        <v>17</v>
      </c>
      <c r="D1971">
        <v>24</v>
      </c>
      <c r="E1971">
        <v>3</v>
      </c>
      <c r="F1971">
        <v>114.02</v>
      </c>
      <c r="G1971">
        <v>3</v>
      </c>
      <c r="H1971" s="1">
        <f xml:space="preserve"> IF(Historical_Sales[[#This Row],[Sessions - Total]]=0,0,Historical_Sales[[#This Row],[Units Ordered]]/Historical_Sales[[#This Row],[Sessions - Total]])</f>
        <v>0.17647058823529413</v>
      </c>
    </row>
    <row r="1972" spans="1:8" x14ac:dyDescent="0.3">
      <c r="A1972" s="2">
        <v>45944</v>
      </c>
      <c r="B1972" t="s">
        <v>19</v>
      </c>
      <c r="C1972">
        <v>5</v>
      </c>
      <c r="D1972">
        <v>9</v>
      </c>
      <c r="E1972">
        <v>1</v>
      </c>
      <c r="F1972">
        <v>27.87</v>
      </c>
      <c r="G1972">
        <v>1</v>
      </c>
      <c r="H1972" s="1">
        <f xml:space="preserve"> IF(Historical_Sales[[#This Row],[Sessions - Total]]=0,0,Historical_Sales[[#This Row],[Units Ordered]]/Historical_Sales[[#This Row],[Sessions - Total]])</f>
        <v>0.2</v>
      </c>
    </row>
    <row r="1973" spans="1:8" x14ac:dyDescent="0.3">
      <c r="A1973" s="2">
        <v>45944</v>
      </c>
      <c r="B1973" t="s">
        <v>21</v>
      </c>
      <c r="C1973">
        <v>13</v>
      </c>
      <c r="D1973">
        <v>17</v>
      </c>
      <c r="E1973">
        <v>7</v>
      </c>
      <c r="F1973">
        <v>151.94</v>
      </c>
      <c r="G1973">
        <v>3</v>
      </c>
      <c r="H1973" s="1">
        <f xml:space="preserve"> IF(Historical_Sales[[#This Row],[Sessions - Total]]=0,0,Historical_Sales[[#This Row],[Units Ordered]]/Historical_Sales[[#This Row],[Sessions - Total]])</f>
        <v>0.53846153846153844</v>
      </c>
    </row>
    <row r="1974" spans="1:8" x14ac:dyDescent="0.3">
      <c r="A1974" s="2">
        <v>45944</v>
      </c>
      <c r="B1974" t="s">
        <v>24</v>
      </c>
      <c r="C1974">
        <v>7</v>
      </c>
      <c r="D1974">
        <v>7</v>
      </c>
      <c r="E1974">
        <v>1</v>
      </c>
      <c r="F1974">
        <v>15.52</v>
      </c>
      <c r="G1974">
        <v>1</v>
      </c>
      <c r="H1974" s="1">
        <f xml:space="preserve"> IF(Historical_Sales[[#This Row],[Sessions - Total]]=0,0,Historical_Sales[[#This Row],[Units Ordered]]/Historical_Sales[[#This Row],[Sessions - Total]])</f>
        <v>0.14285714285714285</v>
      </c>
    </row>
    <row r="1975" spans="1:8" x14ac:dyDescent="0.3">
      <c r="A1975" s="2">
        <v>45944</v>
      </c>
      <c r="B1975" t="s">
        <v>32</v>
      </c>
      <c r="C1975">
        <v>10</v>
      </c>
      <c r="D1975">
        <v>17</v>
      </c>
      <c r="E1975">
        <v>2</v>
      </c>
      <c r="F1975">
        <v>44.27</v>
      </c>
      <c r="G1975">
        <v>2</v>
      </c>
      <c r="H1975" s="1">
        <f xml:space="preserve"> IF(Historical_Sales[[#This Row],[Sessions - Total]]=0,0,Historical_Sales[[#This Row],[Units Ordered]]/Historical_Sales[[#This Row],[Sessions - Total]])</f>
        <v>0.2</v>
      </c>
    </row>
    <row r="1976" spans="1:8" x14ac:dyDescent="0.3">
      <c r="A1976" s="2">
        <v>45944</v>
      </c>
      <c r="B1976" t="s">
        <v>34</v>
      </c>
      <c r="C1976">
        <v>15</v>
      </c>
      <c r="D1976">
        <v>30</v>
      </c>
      <c r="E1976">
        <v>2</v>
      </c>
      <c r="F1976">
        <v>33.44</v>
      </c>
      <c r="G1976">
        <v>2</v>
      </c>
      <c r="H1976" s="1">
        <f xml:space="preserve"> IF(Historical_Sales[[#This Row],[Sessions - Total]]=0,0,Historical_Sales[[#This Row],[Units Ordered]]/Historical_Sales[[#This Row],[Sessions - Total]])</f>
        <v>0.13333333333333333</v>
      </c>
    </row>
    <row r="1977" spans="1:8" x14ac:dyDescent="0.3">
      <c r="A1977" s="2">
        <v>45944</v>
      </c>
      <c r="B1977" t="s">
        <v>36</v>
      </c>
      <c r="C1977">
        <v>17</v>
      </c>
      <c r="D1977">
        <v>19</v>
      </c>
      <c r="E1977">
        <v>6</v>
      </c>
      <c r="F1977">
        <v>130.76</v>
      </c>
      <c r="G1977">
        <v>6</v>
      </c>
      <c r="H1977" s="1">
        <f xml:space="preserve"> IF(Historical_Sales[[#This Row],[Sessions - Total]]=0,0,Historical_Sales[[#This Row],[Units Ordered]]/Historical_Sales[[#This Row],[Sessions - Total]])</f>
        <v>0.35294117647058826</v>
      </c>
    </row>
    <row r="1978" spans="1:8" x14ac:dyDescent="0.3">
      <c r="A1978" s="2">
        <v>45944</v>
      </c>
      <c r="B1978" t="s">
        <v>38</v>
      </c>
      <c r="C1978">
        <v>55</v>
      </c>
      <c r="D1978">
        <v>75</v>
      </c>
      <c r="E1978">
        <v>5</v>
      </c>
      <c r="F1978">
        <v>114.91</v>
      </c>
      <c r="G1978">
        <v>5</v>
      </c>
      <c r="H1978" s="1">
        <f xml:space="preserve"> IF(Historical_Sales[[#This Row],[Sessions - Total]]=0,0,Historical_Sales[[#This Row],[Units Ordered]]/Historical_Sales[[#This Row],[Sessions - Total]])</f>
        <v>9.0909090909090912E-2</v>
      </c>
    </row>
    <row r="1979" spans="1:8" x14ac:dyDescent="0.3">
      <c r="A1979" s="2">
        <v>45944</v>
      </c>
      <c r="B1979" t="s">
        <v>40</v>
      </c>
      <c r="C1979">
        <v>35</v>
      </c>
      <c r="D1979">
        <v>51</v>
      </c>
      <c r="E1979">
        <v>15</v>
      </c>
      <c r="F1979">
        <v>449.5</v>
      </c>
      <c r="G1979">
        <v>10</v>
      </c>
      <c r="H1979" s="1">
        <f xml:space="preserve"> IF(Historical_Sales[[#This Row],[Sessions - Total]]=0,0,Historical_Sales[[#This Row],[Units Ordered]]/Historical_Sales[[#This Row],[Sessions - Total]])</f>
        <v>0.42857142857142855</v>
      </c>
    </row>
    <row r="1980" spans="1:8" x14ac:dyDescent="0.3">
      <c r="A1980" s="2">
        <v>45944</v>
      </c>
      <c r="B1980" t="s">
        <v>42</v>
      </c>
      <c r="C1980">
        <v>92</v>
      </c>
      <c r="D1980">
        <v>123</v>
      </c>
      <c r="E1980">
        <v>22</v>
      </c>
      <c r="F1980">
        <v>538.80999999999995</v>
      </c>
      <c r="G1980">
        <v>21</v>
      </c>
      <c r="H1980" s="1">
        <f xml:space="preserve"> IF(Historical_Sales[[#This Row],[Sessions - Total]]=0,0,Historical_Sales[[#This Row],[Units Ordered]]/Historical_Sales[[#This Row],[Sessions - Total]])</f>
        <v>0.2391304347826087</v>
      </c>
    </row>
    <row r="1981" spans="1:8" x14ac:dyDescent="0.3">
      <c r="A1981" s="2">
        <v>45944</v>
      </c>
      <c r="B1981" t="s">
        <v>44</v>
      </c>
      <c r="C1981">
        <v>34</v>
      </c>
      <c r="D1981">
        <v>46</v>
      </c>
      <c r="E1981">
        <v>3</v>
      </c>
      <c r="F1981">
        <v>72.5</v>
      </c>
      <c r="G1981">
        <v>3</v>
      </c>
      <c r="H1981" s="1">
        <f xml:space="preserve"> IF(Historical_Sales[[#This Row],[Sessions - Total]]=0,0,Historical_Sales[[#This Row],[Units Ordered]]/Historical_Sales[[#This Row],[Sessions - Total]])</f>
        <v>8.8235294117647065E-2</v>
      </c>
    </row>
    <row r="1982" spans="1:8" x14ac:dyDescent="0.3">
      <c r="A1982" s="2">
        <v>45944</v>
      </c>
      <c r="B1982" t="s">
        <v>46</v>
      </c>
      <c r="C1982">
        <v>24</v>
      </c>
      <c r="D1982">
        <v>36</v>
      </c>
      <c r="E1982">
        <v>3</v>
      </c>
      <c r="F1982">
        <v>90.67</v>
      </c>
      <c r="G1982">
        <v>2</v>
      </c>
      <c r="H1982" s="1">
        <f xml:space="preserve"> IF(Historical_Sales[[#This Row],[Sessions - Total]]=0,0,Historical_Sales[[#This Row],[Units Ordered]]/Historical_Sales[[#This Row],[Sessions - Total]])</f>
        <v>0.125</v>
      </c>
    </row>
    <row r="1983" spans="1:8" x14ac:dyDescent="0.3">
      <c r="A1983" s="2">
        <v>45944</v>
      </c>
      <c r="B1983" t="s">
        <v>48</v>
      </c>
      <c r="C1983">
        <v>34</v>
      </c>
      <c r="D1983">
        <v>46</v>
      </c>
      <c r="E1983">
        <v>8</v>
      </c>
      <c r="F1983">
        <v>227.95</v>
      </c>
      <c r="G1983">
        <v>5</v>
      </c>
      <c r="H1983" s="1">
        <f xml:space="preserve"> IF(Historical_Sales[[#This Row],[Sessions - Total]]=0,0,Historical_Sales[[#This Row],[Units Ordered]]/Historical_Sales[[#This Row],[Sessions - Total]])</f>
        <v>0.23529411764705882</v>
      </c>
    </row>
    <row r="1984" spans="1:8" x14ac:dyDescent="0.3">
      <c r="A1984" s="2">
        <v>45944</v>
      </c>
      <c r="B1984" t="s">
        <v>50</v>
      </c>
      <c r="C1984">
        <v>120</v>
      </c>
      <c r="D1984">
        <v>168</v>
      </c>
      <c r="E1984">
        <v>20</v>
      </c>
      <c r="F1984">
        <v>844.22</v>
      </c>
      <c r="G1984">
        <v>19</v>
      </c>
      <c r="H1984" s="1">
        <f xml:space="preserve"> IF(Historical_Sales[[#This Row],[Sessions - Total]]=0,0,Historical_Sales[[#This Row],[Units Ordered]]/Historical_Sales[[#This Row],[Sessions - Total]])</f>
        <v>0.16666666666666666</v>
      </c>
    </row>
    <row r="1985" spans="1:8" x14ac:dyDescent="0.3">
      <c r="A1985" s="2">
        <v>45944</v>
      </c>
      <c r="B1985" t="s">
        <v>50</v>
      </c>
      <c r="C1985">
        <v>9</v>
      </c>
      <c r="D1985">
        <v>20</v>
      </c>
      <c r="E1985">
        <v>1</v>
      </c>
      <c r="F1985">
        <v>53.98</v>
      </c>
      <c r="G1985">
        <v>1</v>
      </c>
      <c r="H1985" s="1">
        <f xml:space="preserve"> IF(Historical_Sales[[#This Row],[Sessions - Total]]=0,0,Historical_Sales[[#This Row],[Units Ordered]]/Historical_Sales[[#This Row],[Sessions - Total]])</f>
        <v>0.1111111111111111</v>
      </c>
    </row>
    <row r="1986" spans="1:8" x14ac:dyDescent="0.3">
      <c r="A1986" s="2">
        <v>45944</v>
      </c>
      <c r="B1986" t="s">
        <v>52</v>
      </c>
      <c r="C1986">
        <v>158</v>
      </c>
      <c r="D1986">
        <v>219</v>
      </c>
      <c r="E1986">
        <v>18</v>
      </c>
      <c r="F1986">
        <v>251.13</v>
      </c>
      <c r="G1986">
        <v>17</v>
      </c>
      <c r="H1986" s="1">
        <f xml:space="preserve"> IF(Historical_Sales[[#This Row],[Sessions - Total]]=0,0,Historical_Sales[[#This Row],[Units Ordered]]/Historical_Sales[[#This Row],[Sessions - Total]])</f>
        <v>0.11392405063291139</v>
      </c>
    </row>
    <row r="1987" spans="1:8" x14ac:dyDescent="0.3">
      <c r="A1987" s="2">
        <v>45944</v>
      </c>
      <c r="B1987" t="s">
        <v>52</v>
      </c>
      <c r="C1987">
        <v>5</v>
      </c>
      <c r="D1987">
        <v>7</v>
      </c>
      <c r="E1987">
        <v>5</v>
      </c>
      <c r="F1987">
        <v>90.88</v>
      </c>
      <c r="G1987">
        <v>2</v>
      </c>
      <c r="H1987" s="1">
        <f xml:space="preserve"> IF(Historical_Sales[[#This Row],[Sessions - Total]]=0,0,Historical_Sales[[#This Row],[Units Ordered]]/Historical_Sales[[#This Row],[Sessions - Total]])</f>
        <v>1</v>
      </c>
    </row>
    <row r="1988" spans="1:8" x14ac:dyDescent="0.3">
      <c r="A1988" s="2">
        <v>45944</v>
      </c>
      <c r="B1988" t="s">
        <v>54</v>
      </c>
      <c r="C1988">
        <v>51</v>
      </c>
      <c r="D1988">
        <v>70</v>
      </c>
      <c r="E1988">
        <v>12</v>
      </c>
      <c r="F1988">
        <v>280.64999999999998</v>
      </c>
      <c r="G1988">
        <v>11</v>
      </c>
      <c r="H1988" s="1">
        <f xml:space="preserve"> IF(Historical_Sales[[#This Row],[Sessions - Total]]=0,0,Historical_Sales[[#This Row],[Units Ordered]]/Historical_Sales[[#This Row],[Sessions - Total]])</f>
        <v>0.23529411764705882</v>
      </c>
    </row>
    <row r="1989" spans="1:8" x14ac:dyDescent="0.3">
      <c r="A1989" s="2">
        <v>45944</v>
      </c>
      <c r="B1989" t="s">
        <v>56</v>
      </c>
      <c r="C1989">
        <v>31</v>
      </c>
      <c r="D1989">
        <v>44</v>
      </c>
      <c r="E1989">
        <v>7</v>
      </c>
      <c r="F1989">
        <v>160.68</v>
      </c>
      <c r="G1989">
        <v>5</v>
      </c>
      <c r="H1989" s="1">
        <f xml:space="preserve"> IF(Historical_Sales[[#This Row],[Sessions - Total]]=0,0,Historical_Sales[[#This Row],[Units Ordered]]/Historical_Sales[[#This Row],[Sessions - Total]])</f>
        <v>0.22580645161290322</v>
      </c>
    </row>
    <row r="1990" spans="1:8" x14ac:dyDescent="0.3">
      <c r="A1990" s="2">
        <v>45944</v>
      </c>
      <c r="B1990" t="s">
        <v>58</v>
      </c>
      <c r="C1990">
        <v>28</v>
      </c>
      <c r="D1990">
        <v>36</v>
      </c>
      <c r="E1990">
        <v>1</v>
      </c>
      <c r="F1990">
        <v>12.51</v>
      </c>
      <c r="G1990">
        <v>1</v>
      </c>
      <c r="H1990" s="1">
        <f xml:space="preserve"> IF(Historical_Sales[[#This Row],[Sessions - Total]]=0,0,Historical_Sales[[#This Row],[Units Ordered]]/Historical_Sales[[#This Row],[Sessions - Total]])</f>
        <v>3.5714285714285712E-2</v>
      </c>
    </row>
    <row r="1991" spans="1:8" x14ac:dyDescent="0.3">
      <c r="A1991" s="2">
        <v>45944</v>
      </c>
      <c r="B1991" t="s">
        <v>60</v>
      </c>
      <c r="C1991">
        <v>36</v>
      </c>
      <c r="D1991">
        <v>42</v>
      </c>
      <c r="E1991">
        <v>5</v>
      </c>
      <c r="F1991">
        <v>101.73</v>
      </c>
      <c r="G1991">
        <v>5</v>
      </c>
      <c r="H1991" s="1">
        <f xml:space="preserve"> IF(Historical_Sales[[#This Row],[Sessions - Total]]=0,0,Historical_Sales[[#This Row],[Units Ordered]]/Historical_Sales[[#This Row],[Sessions - Total]])</f>
        <v>0.1388888888888889</v>
      </c>
    </row>
    <row r="1992" spans="1:8" x14ac:dyDescent="0.3">
      <c r="A1992" s="2">
        <v>45944</v>
      </c>
      <c r="B1992" t="s">
        <v>62</v>
      </c>
      <c r="C1992">
        <v>107</v>
      </c>
      <c r="D1992">
        <v>152</v>
      </c>
      <c r="E1992">
        <v>53</v>
      </c>
      <c r="F1992">
        <v>1933.38</v>
      </c>
      <c r="G1992">
        <v>37</v>
      </c>
      <c r="H1992" s="1">
        <f xml:space="preserve"> IF(Historical_Sales[[#This Row],[Sessions - Total]]=0,0,Historical_Sales[[#This Row],[Units Ordered]]/Historical_Sales[[#This Row],[Sessions - Total]])</f>
        <v>0.49532710280373832</v>
      </c>
    </row>
    <row r="1993" spans="1:8" x14ac:dyDescent="0.3">
      <c r="A1993" s="2">
        <v>45944</v>
      </c>
      <c r="B1993" t="s">
        <v>64</v>
      </c>
      <c r="C1993">
        <v>30</v>
      </c>
      <c r="D1993">
        <v>48</v>
      </c>
      <c r="E1993">
        <v>23</v>
      </c>
      <c r="F1993">
        <v>748.6</v>
      </c>
      <c r="G1993">
        <v>10</v>
      </c>
      <c r="H1993" s="1">
        <f xml:space="preserve"> IF(Historical_Sales[[#This Row],[Sessions - Total]]=0,0,Historical_Sales[[#This Row],[Units Ordered]]/Historical_Sales[[#This Row],[Sessions - Total]])</f>
        <v>0.76666666666666672</v>
      </c>
    </row>
    <row r="1994" spans="1:8" x14ac:dyDescent="0.3">
      <c r="A1994" s="2">
        <v>45944</v>
      </c>
      <c r="B1994" t="s">
        <v>66</v>
      </c>
      <c r="C1994">
        <v>21</v>
      </c>
      <c r="D1994">
        <v>27</v>
      </c>
      <c r="E1994">
        <v>13</v>
      </c>
      <c r="F1994">
        <v>422.58</v>
      </c>
      <c r="G1994">
        <v>10</v>
      </c>
      <c r="H1994" s="1">
        <f xml:space="preserve"> IF(Historical_Sales[[#This Row],[Sessions - Total]]=0,0,Historical_Sales[[#This Row],[Units Ordered]]/Historical_Sales[[#This Row],[Sessions - Total]])</f>
        <v>0.61904761904761907</v>
      </c>
    </row>
    <row r="1995" spans="1:8" x14ac:dyDescent="0.3">
      <c r="A1995" s="2">
        <v>45944</v>
      </c>
      <c r="B1995" t="s">
        <v>68</v>
      </c>
      <c r="C1995">
        <v>62</v>
      </c>
      <c r="D1995">
        <v>74</v>
      </c>
      <c r="E1995">
        <v>36</v>
      </c>
      <c r="F1995">
        <v>975.57</v>
      </c>
      <c r="G1995">
        <v>24</v>
      </c>
      <c r="H1995" s="1">
        <f xml:space="preserve"> IF(Historical_Sales[[#This Row],[Sessions - Total]]=0,0,Historical_Sales[[#This Row],[Units Ordered]]/Historical_Sales[[#This Row],[Sessions - Total]])</f>
        <v>0.58064516129032262</v>
      </c>
    </row>
    <row r="1996" spans="1:8" x14ac:dyDescent="0.3">
      <c r="A1996" s="2">
        <v>45944</v>
      </c>
      <c r="B1996" t="s">
        <v>70</v>
      </c>
      <c r="C1996">
        <v>46</v>
      </c>
      <c r="D1996">
        <v>59</v>
      </c>
      <c r="E1996">
        <v>21</v>
      </c>
      <c r="F1996">
        <v>501.25</v>
      </c>
      <c r="G1996">
        <v>15</v>
      </c>
      <c r="H1996" s="1">
        <f xml:space="preserve"> IF(Historical_Sales[[#This Row],[Sessions - Total]]=0,0,Historical_Sales[[#This Row],[Units Ordered]]/Historical_Sales[[#This Row],[Sessions - Total]])</f>
        <v>0.45652173913043476</v>
      </c>
    </row>
    <row r="1997" spans="1:8" x14ac:dyDescent="0.3">
      <c r="A1997" s="2">
        <v>45944</v>
      </c>
      <c r="B1997" t="s">
        <v>72</v>
      </c>
      <c r="C1997">
        <v>20</v>
      </c>
      <c r="D1997">
        <v>28</v>
      </c>
      <c r="E1997">
        <v>9</v>
      </c>
      <c r="F1997">
        <v>335.08</v>
      </c>
      <c r="G1997">
        <v>5</v>
      </c>
      <c r="H1997" s="1">
        <f xml:space="preserve"> IF(Historical_Sales[[#This Row],[Sessions - Total]]=0,0,Historical_Sales[[#This Row],[Units Ordered]]/Historical_Sales[[#This Row],[Sessions - Total]])</f>
        <v>0.45</v>
      </c>
    </row>
    <row r="1998" spans="1:8" x14ac:dyDescent="0.3">
      <c r="A1998" s="2">
        <v>45944</v>
      </c>
      <c r="B1998" t="s">
        <v>74</v>
      </c>
      <c r="C1998">
        <v>18</v>
      </c>
      <c r="D1998">
        <v>28</v>
      </c>
      <c r="E1998">
        <v>9</v>
      </c>
      <c r="F1998">
        <v>272.27</v>
      </c>
      <c r="G1998">
        <v>6</v>
      </c>
      <c r="H1998" s="1">
        <f xml:space="preserve"> IF(Historical_Sales[[#This Row],[Sessions - Total]]=0,0,Historical_Sales[[#This Row],[Units Ordered]]/Historical_Sales[[#This Row],[Sessions - Total]])</f>
        <v>0.5</v>
      </c>
    </row>
    <row r="1999" spans="1:8" x14ac:dyDescent="0.3">
      <c r="A1999" s="2">
        <v>45944</v>
      </c>
      <c r="B1999" t="s">
        <v>76</v>
      </c>
      <c r="C1999">
        <v>10</v>
      </c>
      <c r="D1999">
        <v>12</v>
      </c>
      <c r="E1999">
        <v>6</v>
      </c>
      <c r="F1999">
        <v>167.13</v>
      </c>
      <c r="G1999">
        <v>5</v>
      </c>
      <c r="H1999" s="1">
        <f xml:space="preserve"> IF(Historical_Sales[[#This Row],[Sessions - Total]]=0,0,Historical_Sales[[#This Row],[Units Ordered]]/Historical_Sales[[#This Row],[Sessions - Total]])</f>
        <v>0.6</v>
      </c>
    </row>
    <row r="2000" spans="1:8" x14ac:dyDescent="0.3">
      <c r="A2000" s="2">
        <v>45944</v>
      </c>
      <c r="B2000" t="s">
        <v>78</v>
      </c>
      <c r="C2000">
        <v>8</v>
      </c>
      <c r="D2000">
        <v>8</v>
      </c>
      <c r="E2000">
        <v>4</v>
      </c>
      <c r="F2000">
        <v>96.73</v>
      </c>
      <c r="G2000">
        <v>3</v>
      </c>
      <c r="H2000" s="1">
        <f xml:space="preserve"> IF(Historical_Sales[[#This Row],[Sessions - Total]]=0,0,Historical_Sales[[#This Row],[Units Ordered]]/Historical_Sales[[#This Row],[Sessions - Total]])</f>
        <v>0.5</v>
      </c>
    </row>
    <row r="2001" spans="1:8" x14ac:dyDescent="0.3">
      <c r="A2001" s="2">
        <v>45944</v>
      </c>
      <c r="B2001" t="s">
        <v>80</v>
      </c>
      <c r="C2001">
        <v>20</v>
      </c>
      <c r="D2001">
        <v>20</v>
      </c>
      <c r="E2001">
        <v>6</v>
      </c>
      <c r="F2001">
        <v>223.83</v>
      </c>
      <c r="G2001">
        <v>5</v>
      </c>
      <c r="H2001" s="1">
        <f xml:space="preserve"> IF(Historical_Sales[[#This Row],[Sessions - Total]]=0,0,Historical_Sales[[#This Row],[Units Ordered]]/Historical_Sales[[#This Row],[Sessions - Total]])</f>
        <v>0.3</v>
      </c>
    </row>
    <row r="2002" spans="1:8" x14ac:dyDescent="0.3">
      <c r="A2002" s="2">
        <v>45944</v>
      </c>
      <c r="B2002" t="s">
        <v>82</v>
      </c>
      <c r="C2002">
        <v>11</v>
      </c>
      <c r="D2002">
        <v>18</v>
      </c>
      <c r="E2002">
        <v>4</v>
      </c>
      <c r="F2002">
        <v>152.68</v>
      </c>
      <c r="G2002">
        <v>4</v>
      </c>
      <c r="H2002" s="1">
        <f xml:space="preserve"> IF(Historical_Sales[[#This Row],[Sessions - Total]]=0,0,Historical_Sales[[#This Row],[Units Ordered]]/Historical_Sales[[#This Row],[Sessions - Total]])</f>
        <v>0.36363636363636365</v>
      </c>
    </row>
    <row r="2003" spans="1:8" x14ac:dyDescent="0.3">
      <c r="A2003" s="2">
        <v>45944</v>
      </c>
      <c r="B2003" t="s">
        <v>84</v>
      </c>
      <c r="C2003">
        <v>72</v>
      </c>
      <c r="D2003">
        <v>97</v>
      </c>
      <c r="E2003">
        <v>19</v>
      </c>
      <c r="F2003">
        <v>671.67</v>
      </c>
      <c r="G2003">
        <v>19</v>
      </c>
      <c r="H2003" s="1">
        <f xml:space="preserve"> IF(Historical_Sales[[#This Row],[Sessions - Total]]=0,0,Historical_Sales[[#This Row],[Units Ordered]]/Historical_Sales[[#This Row],[Sessions - Total]])</f>
        <v>0.2638888888888889</v>
      </c>
    </row>
    <row r="2004" spans="1:8" x14ac:dyDescent="0.3">
      <c r="A2004" s="2">
        <v>45944</v>
      </c>
      <c r="B2004" t="s">
        <v>86</v>
      </c>
      <c r="C2004">
        <v>6</v>
      </c>
      <c r="D2004">
        <v>6</v>
      </c>
      <c r="E2004">
        <v>2</v>
      </c>
      <c r="F2004">
        <v>59.28</v>
      </c>
      <c r="G2004">
        <v>2</v>
      </c>
      <c r="H2004" s="1">
        <f xml:space="preserve"> IF(Historical_Sales[[#This Row],[Sessions - Total]]=0,0,Historical_Sales[[#This Row],[Units Ordered]]/Historical_Sales[[#This Row],[Sessions - Total]])</f>
        <v>0.33333333333333331</v>
      </c>
    </row>
    <row r="2005" spans="1:8" x14ac:dyDescent="0.3">
      <c r="A2005" s="2">
        <v>45944</v>
      </c>
      <c r="B2005" t="s">
        <v>88</v>
      </c>
      <c r="C2005">
        <v>76</v>
      </c>
      <c r="D2005">
        <v>98</v>
      </c>
      <c r="E2005">
        <v>10</v>
      </c>
      <c r="F2005">
        <v>356.07</v>
      </c>
      <c r="G2005">
        <v>8</v>
      </c>
      <c r="H2005" s="1">
        <f xml:space="preserve"> IF(Historical_Sales[[#This Row],[Sessions - Total]]=0,0,Historical_Sales[[#This Row],[Units Ordered]]/Historical_Sales[[#This Row],[Sessions - Total]])</f>
        <v>0.13157894736842105</v>
      </c>
    </row>
    <row r="2006" spans="1:8" x14ac:dyDescent="0.3">
      <c r="A2006" s="2">
        <v>45944</v>
      </c>
      <c r="B2006" t="s">
        <v>90</v>
      </c>
      <c r="C2006">
        <v>17</v>
      </c>
      <c r="D2006">
        <v>19</v>
      </c>
      <c r="E2006">
        <v>1</v>
      </c>
      <c r="F2006">
        <v>32.700000000000003</v>
      </c>
      <c r="G2006">
        <v>1</v>
      </c>
      <c r="H2006" s="1">
        <f xml:space="preserve"> IF(Historical_Sales[[#This Row],[Sessions - Total]]=0,0,Historical_Sales[[#This Row],[Units Ordered]]/Historical_Sales[[#This Row],[Sessions - Total]])</f>
        <v>5.8823529411764705E-2</v>
      </c>
    </row>
    <row r="2007" spans="1:8" x14ac:dyDescent="0.3">
      <c r="A2007" s="2">
        <v>45944</v>
      </c>
      <c r="B2007" t="s">
        <v>90</v>
      </c>
      <c r="C2007">
        <v>1</v>
      </c>
      <c r="D2007">
        <v>2</v>
      </c>
      <c r="E2007">
        <v>1</v>
      </c>
      <c r="F2007">
        <v>45.12</v>
      </c>
      <c r="G2007">
        <v>1</v>
      </c>
      <c r="H2007" s="1">
        <f xml:space="preserve"> IF(Historical_Sales[[#This Row],[Sessions - Total]]=0,0,Historical_Sales[[#This Row],[Units Ordered]]/Historical_Sales[[#This Row],[Sessions - Total]])</f>
        <v>1</v>
      </c>
    </row>
    <row r="2008" spans="1:8" x14ac:dyDescent="0.3">
      <c r="A2008" s="2">
        <v>45944</v>
      </c>
      <c r="B2008" t="s">
        <v>92</v>
      </c>
      <c r="C2008">
        <v>14</v>
      </c>
      <c r="D2008">
        <v>16</v>
      </c>
      <c r="E2008">
        <v>5</v>
      </c>
      <c r="F2008">
        <v>142.97</v>
      </c>
      <c r="G2008">
        <v>4</v>
      </c>
      <c r="H2008" s="1">
        <f xml:space="preserve"> IF(Historical_Sales[[#This Row],[Sessions - Total]]=0,0,Historical_Sales[[#This Row],[Units Ordered]]/Historical_Sales[[#This Row],[Sessions - Total]])</f>
        <v>0.35714285714285715</v>
      </c>
    </row>
    <row r="2009" spans="1:8" x14ac:dyDescent="0.3">
      <c r="A2009" s="2">
        <v>45944</v>
      </c>
      <c r="B2009" t="s">
        <v>94</v>
      </c>
      <c r="C2009">
        <v>25</v>
      </c>
      <c r="D2009">
        <v>41</v>
      </c>
      <c r="E2009">
        <v>36</v>
      </c>
      <c r="F2009">
        <v>2712.2</v>
      </c>
      <c r="G2009">
        <v>12</v>
      </c>
      <c r="H2009" s="1">
        <f xml:space="preserve"> IF(Historical_Sales[[#This Row],[Sessions - Total]]=0,0,Historical_Sales[[#This Row],[Units Ordered]]/Historical_Sales[[#This Row],[Sessions - Total]])</f>
        <v>1.44</v>
      </c>
    </row>
    <row r="2010" spans="1:8" x14ac:dyDescent="0.3">
      <c r="A2010" s="2">
        <v>45944</v>
      </c>
      <c r="B2010" t="s">
        <v>96</v>
      </c>
      <c r="C2010">
        <v>36</v>
      </c>
      <c r="D2010">
        <v>50</v>
      </c>
      <c r="E2010">
        <v>23</v>
      </c>
      <c r="F2010">
        <v>1638.07</v>
      </c>
      <c r="G2010">
        <v>12</v>
      </c>
      <c r="H2010" s="1">
        <f xml:space="preserve"> IF(Historical_Sales[[#This Row],[Sessions - Total]]=0,0,Historical_Sales[[#This Row],[Units Ordered]]/Historical_Sales[[#This Row],[Sessions - Total]])</f>
        <v>0.63888888888888884</v>
      </c>
    </row>
    <row r="2011" spans="1:8" x14ac:dyDescent="0.3">
      <c r="A2011" s="2">
        <v>45944</v>
      </c>
      <c r="B2011" t="s">
        <v>98</v>
      </c>
      <c r="C2011">
        <v>19</v>
      </c>
      <c r="D2011">
        <v>20</v>
      </c>
      <c r="E2011">
        <v>2</v>
      </c>
      <c r="F2011">
        <v>28.83</v>
      </c>
      <c r="G2011">
        <v>2</v>
      </c>
      <c r="H2011" s="1">
        <f xml:space="preserve"> IF(Historical_Sales[[#This Row],[Sessions - Total]]=0,0,Historical_Sales[[#This Row],[Units Ordered]]/Historical_Sales[[#This Row],[Sessions - Total]])</f>
        <v>0.10526315789473684</v>
      </c>
    </row>
    <row r="2012" spans="1:8" x14ac:dyDescent="0.3">
      <c r="A2012" s="2">
        <v>45944</v>
      </c>
      <c r="B2012" t="s">
        <v>102</v>
      </c>
      <c r="C2012">
        <v>21</v>
      </c>
      <c r="D2012">
        <v>23</v>
      </c>
      <c r="E2012">
        <v>21</v>
      </c>
      <c r="F2012">
        <v>705.43</v>
      </c>
      <c r="G2012">
        <v>2</v>
      </c>
      <c r="H2012" s="1">
        <f xml:space="preserve"> IF(Historical_Sales[[#This Row],[Sessions - Total]]=0,0,Historical_Sales[[#This Row],[Units Ordered]]/Historical_Sales[[#This Row],[Sessions - Total]])</f>
        <v>1</v>
      </c>
    </row>
    <row r="2013" spans="1:8" x14ac:dyDescent="0.3">
      <c r="A2013" s="2">
        <v>45944</v>
      </c>
      <c r="B2013" t="s">
        <v>106</v>
      </c>
      <c r="C2013">
        <v>14</v>
      </c>
      <c r="D2013">
        <v>18</v>
      </c>
      <c r="E2013">
        <v>2</v>
      </c>
      <c r="F2013">
        <v>164.85</v>
      </c>
      <c r="G2013">
        <v>2</v>
      </c>
      <c r="H2013" s="1">
        <f xml:space="preserve"> IF(Historical_Sales[[#This Row],[Sessions - Total]]=0,0,Historical_Sales[[#This Row],[Units Ordered]]/Historical_Sales[[#This Row],[Sessions - Total]])</f>
        <v>0.14285714285714285</v>
      </c>
    </row>
    <row r="2014" spans="1:8" x14ac:dyDescent="0.3">
      <c r="A2014" s="2">
        <v>45944</v>
      </c>
      <c r="B2014" t="s">
        <v>108</v>
      </c>
      <c r="C2014">
        <v>9</v>
      </c>
      <c r="D2014">
        <v>14</v>
      </c>
      <c r="E2014">
        <v>7</v>
      </c>
      <c r="F2014">
        <v>652.88</v>
      </c>
      <c r="G2014">
        <v>4</v>
      </c>
      <c r="H2014" s="1">
        <f xml:space="preserve"> IF(Historical_Sales[[#This Row],[Sessions - Total]]=0,0,Historical_Sales[[#This Row],[Units Ordered]]/Historical_Sales[[#This Row],[Sessions - Total]])</f>
        <v>0.77777777777777779</v>
      </c>
    </row>
    <row r="2015" spans="1:8" x14ac:dyDescent="0.3">
      <c r="A2015" s="2">
        <v>45944</v>
      </c>
      <c r="B2015" t="s">
        <v>110</v>
      </c>
      <c r="C2015">
        <v>24</v>
      </c>
      <c r="D2015">
        <v>27</v>
      </c>
      <c r="E2015">
        <v>9</v>
      </c>
      <c r="F2015">
        <v>314.57</v>
      </c>
      <c r="G2015">
        <v>7</v>
      </c>
      <c r="H2015" s="1">
        <f xml:space="preserve"> IF(Historical_Sales[[#This Row],[Sessions - Total]]=0,0,Historical_Sales[[#This Row],[Units Ordered]]/Historical_Sales[[#This Row],[Sessions - Total]])</f>
        <v>0.375</v>
      </c>
    </row>
    <row r="2016" spans="1:8" x14ac:dyDescent="0.3">
      <c r="A2016" s="2">
        <v>45944</v>
      </c>
      <c r="B2016" t="s">
        <v>112</v>
      </c>
      <c r="C2016">
        <v>19</v>
      </c>
      <c r="D2016">
        <v>20</v>
      </c>
      <c r="E2016">
        <v>10</v>
      </c>
      <c r="F2016">
        <v>305.45</v>
      </c>
      <c r="G2016">
        <v>5</v>
      </c>
      <c r="H2016" s="1">
        <f xml:space="preserve"> IF(Historical_Sales[[#This Row],[Sessions - Total]]=0,0,Historical_Sales[[#This Row],[Units Ordered]]/Historical_Sales[[#This Row],[Sessions - Total]])</f>
        <v>0.52631578947368418</v>
      </c>
    </row>
    <row r="2017" spans="1:8" x14ac:dyDescent="0.3">
      <c r="A2017" s="2">
        <v>45945</v>
      </c>
      <c r="B2017" t="s">
        <v>11</v>
      </c>
      <c r="C2017">
        <v>24</v>
      </c>
      <c r="D2017">
        <v>29</v>
      </c>
      <c r="E2017">
        <v>6</v>
      </c>
      <c r="F2017">
        <v>179.63</v>
      </c>
      <c r="G2017">
        <v>4</v>
      </c>
      <c r="H2017" s="1">
        <f xml:space="preserve"> IF(Historical_Sales[[#This Row],[Sessions - Total]]=0,0,Historical_Sales[[#This Row],[Units Ordered]]/Historical_Sales[[#This Row],[Sessions - Total]])</f>
        <v>0.25</v>
      </c>
    </row>
    <row r="2018" spans="1:8" x14ac:dyDescent="0.3">
      <c r="A2018" s="2">
        <v>45945</v>
      </c>
      <c r="B2018" t="s">
        <v>15</v>
      </c>
      <c r="C2018">
        <v>18</v>
      </c>
      <c r="D2018">
        <v>25</v>
      </c>
      <c r="E2018">
        <v>5</v>
      </c>
      <c r="F2018">
        <v>203.77</v>
      </c>
      <c r="G2018">
        <v>5</v>
      </c>
      <c r="H2018" s="1">
        <f xml:space="preserve"> IF(Historical_Sales[[#This Row],[Sessions - Total]]=0,0,Historical_Sales[[#This Row],[Units Ordered]]/Historical_Sales[[#This Row],[Sessions - Total]])</f>
        <v>0.27777777777777779</v>
      </c>
    </row>
    <row r="2019" spans="1:8" x14ac:dyDescent="0.3">
      <c r="A2019" s="2">
        <v>45945</v>
      </c>
      <c r="B2019" t="s">
        <v>17</v>
      </c>
      <c r="C2019">
        <v>9</v>
      </c>
      <c r="D2019">
        <v>9</v>
      </c>
      <c r="E2019">
        <v>1</v>
      </c>
      <c r="F2019">
        <v>35.96</v>
      </c>
      <c r="G2019">
        <v>1</v>
      </c>
      <c r="H2019" s="1">
        <f xml:space="preserve"> IF(Historical_Sales[[#This Row],[Sessions - Total]]=0,0,Historical_Sales[[#This Row],[Units Ordered]]/Historical_Sales[[#This Row],[Sessions - Total]])</f>
        <v>0.1111111111111111</v>
      </c>
    </row>
    <row r="2020" spans="1:8" x14ac:dyDescent="0.3">
      <c r="A2020" s="2">
        <v>45945</v>
      </c>
      <c r="B2020" t="s">
        <v>19</v>
      </c>
      <c r="C2020">
        <v>4</v>
      </c>
      <c r="D2020">
        <v>4</v>
      </c>
      <c r="E2020">
        <v>7</v>
      </c>
      <c r="F2020">
        <v>211.12</v>
      </c>
      <c r="G2020">
        <v>3</v>
      </c>
      <c r="H2020" s="1">
        <f xml:space="preserve"> IF(Historical_Sales[[#This Row],[Sessions - Total]]=0,0,Historical_Sales[[#This Row],[Units Ordered]]/Historical_Sales[[#This Row],[Sessions - Total]])</f>
        <v>1.75</v>
      </c>
    </row>
    <row r="2021" spans="1:8" x14ac:dyDescent="0.3">
      <c r="A2021" s="2">
        <v>45945</v>
      </c>
      <c r="B2021" t="s">
        <v>26</v>
      </c>
      <c r="C2021">
        <v>24</v>
      </c>
      <c r="D2021">
        <v>29</v>
      </c>
      <c r="E2021">
        <v>2</v>
      </c>
      <c r="F2021">
        <v>78.5</v>
      </c>
      <c r="G2021">
        <v>2</v>
      </c>
      <c r="H2021" s="1">
        <f xml:space="preserve"> IF(Historical_Sales[[#This Row],[Sessions - Total]]=0,0,Historical_Sales[[#This Row],[Units Ordered]]/Historical_Sales[[#This Row],[Sessions - Total]])</f>
        <v>8.3333333333333329E-2</v>
      </c>
    </row>
    <row r="2022" spans="1:8" x14ac:dyDescent="0.3">
      <c r="A2022" s="2">
        <v>45945</v>
      </c>
      <c r="B2022" t="s">
        <v>30</v>
      </c>
      <c r="C2022">
        <v>9</v>
      </c>
      <c r="D2022">
        <v>12</v>
      </c>
      <c r="E2022">
        <v>1</v>
      </c>
      <c r="F2022">
        <v>18.47</v>
      </c>
      <c r="G2022">
        <v>1</v>
      </c>
      <c r="H2022" s="1">
        <f xml:space="preserve"> IF(Historical_Sales[[#This Row],[Sessions - Total]]=0,0,Historical_Sales[[#This Row],[Units Ordered]]/Historical_Sales[[#This Row],[Sessions - Total]])</f>
        <v>0.1111111111111111</v>
      </c>
    </row>
    <row r="2023" spans="1:8" x14ac:dyDescent="0.3">
      <c r="A2023" s="2">
        <v>45945</v>
      </c>
      <c r="B2023" t="s">
        <v>32</v>
      </c>
      <c r="C2023">
        <v>12</v>
      </c>
      <c r="D2023">
        <v>13</v>
      </c>
      <c r="E2023">
        <v>2</v>
      </c>
      <c r="F2023">
        <v>40.54</v>
      </c>
      <c r="G2023">
        <v>2</v>
      </c>
      <c r="H2023" s="1">
        <f xml:space="preserve"> IF(Historical_Sales[[#This Row],[Sessions - Total]]=0,0,Historical_Sales[[#This Row],[Units Ordered]]/Historical_Sales[[#This Row],[Sessions - Total]])</f>
        <v>0.16666666666666666</v>
      </c>
    </row>
    <row r="2024" spans="1:8" x14ac:dyDescent="0.3">
      <c r="A2024" s="2">
        <v>45945</v>
      </c>
      <c r="B2024" t="s">
        <v>36</v>
      </c>
      <c r="C2024">
        <v>16</v>
      </c>
      <c r="D2024">
        <v>21</v>
      </c>
      <c r="E2024">
        <v>2</v>
      </c>
      <c r="F2024">
        <v>40.950000000000003</v>
      </c>
      <c r="G2024">
        <v>1</v>
      </c>
      <c r="H2024" s="1">
        <f xml:space="preserve"> IF(Historical_Sales[[#This Row],[Sessions - Total]]=0,0,Historical_Sales[[#This Row],[Units Ordered]]/Historical_Sales[[#This Row],[Sessions - Total]])</f>
        <v>0.125</v>
      </c>
    </row>
    <row r="2025" spans="1:8" x14ac:dyDescent="0.3">
      <c r="A2025" s="2">
        <v>45945</v>
      </c>
      <c r="B2025" t="s">
        <v>38</v>
      </c>
      <c r="C2025">
        <v>41</v>
      </c>
      <c r="D2025">
        <v>51</v>
      </c>
      <c r="E2025">
        <v>1</v>
      </c>
      <c r="F2025">
        <v>27.85</v>
      </c>
      <c r="G2025">
        <v>1</v>
      </c>
      <c r="H2025" s="1">
        <f xml:space="preserve"> IF(Historical_Sales[[#This Row],[Sessions - Total]]=0,0,Historical_Sales[[#This Row],[Units Ordered]]/Historical_Sales[[#This Row],[Sessions - Total]])</f>
        <v>2.4390243902439025E-2</v>
      </c>
    </row>
    <row r="2026" spans="1:8" x14ac:dyDescent="0.3">
      <c r="A2026" s="2">
        <v>45945</v>
      </c>
      <c r="B2026" t="s">
        <v>40</v>
      </c>
      <c r="C2026">
        <v>40</v>
      </c>
      <c r="D2026">
        <v>57</v>
      </c>
      <c r="E2026">
        <v>10</v>
      </c>
      <c r="F2026">
        <v>303.23</v>
      </c>
      <c r="G2026">
        <v>6</v>
      </c>
      <c r="H2026" s="1">
        <f xml:space="preserve"> IF(Historical_Sales[[#This Row],[Sessions - Total]]=0,0,Historical_Sales[[#This Row],[Units Ordered]]/Historical_Sales[[#This Row],[Sessions - Total]])</f>
        <v>0.25</v>
      </c>
    </row>
    <row r="2027" spans="1:8" x14ac:dyDescent="0.3">
      <c r="A2027" s="2">
        <v>45945</v>
      </c>
      <c r="B2027" t="s">
        <v>42</v>
      </c>
      <c r="C2027">
        <v>148</v>
      </c>
      <c r="D2027">
        <v>191</v>
      </c>
      <c r="E2027">
        <v>30</v>
      </c>
      <c r="F2027">
        <v>754.22</v>
      </c>
      <c r="G2027">
        <v>29</v>
      </c>
      <c r="H2027" s="1">
        <f xml:space="preserve"> IF(Historical_Sales[[#This Row],[Sessions - Total]]=0,0,Historical_Sales[[#This Row],[Units Ordered]]/Historical_Sales[[#This Row],[Sessions - Total]])</f>
        <v>0.20270270270270271</v>
      </c>
    </row>
    <row r="2028" spans="1:8" x14ac:dyDescent="0.3">
      <c r="A2028" s="2">
        <v>45945</v>
      </c>
      <c r="B2028" t="s">
        <v>44</v>
      </c>
      <c r="C2028">
        <v>26</v>
      </c>
      <c r="D2028">
        <v>34</v>
      </c>
      <c r="E2028">
        <v>4</v>
      </c>
      <c r="F2028">
        <v>101.68</v>
      </c>
      <c r="G2028">
        <v>4</v>
      </c>
      <c r="H2028" s="1">
        <f xml:space="preserve"> IF(Historical_Sales[[#This Row],[Sessions - Total]]=0,0,Historical_Sales[[#This Row],[Units Ordered]]/Historical_Sales[[#This Row],[Sessions - Total]])</f>
        <v>0.15384615384615385</v>
      </c>
    </row>
    <row r="2029" spans="1:8" x14ac:dyDescent="0.3">
      <c r="A2029" s="2">
        <v>45945</v>
      </c>
      <c r="B2029" t="s">
        <v>46</v>
      </c>
      <c r="C2029">
        <v>39</v>
      </c>
      <c r="D2029">
        <v>49</v>
      </c>
      <c r="E2029">
        <v>13</v>
      </c>
      <c r="F2029">
        <v>403.46</v>
      </c>
      <c r="G2029">
        <v>10</v>
      </c>
      <c r="H2029" s="1">
        <f xml:space="preserve"> IF(Historical_Sales[[#This Row],[Sessions - Total]]=0,0,Historical_Sales[[#This Row],[Units Ordered]]/Historical_Sales[[#This Row],[Sessions - Total]])</f>
        <v>0.33333333333333331</v>
      </c>
    </row>
    <row r="2030" spans="1:8" x14ac:dyDescent="0.3">
      <c r="A2030" s="2">
        <v>45945</v>
      </c>
      <c r="B2030" t="s">
        <v>48</v>
      </c>
      <c r="C2030">
        <v>38</v>
      </c>
      <c r="D2030">
        <v>63</v>
      </c>
      <c r="E2030">
        <v>7</v>
      </c>
      <c r="F2030">
        <v>210.14</v>
      </c>
      <c r="G2030">
        <v>5</v>
      </c>
      <c r="H2030" s="1">
        <f xml:space="preserve"> IF(Historical_Sales[[#This Row],[Sessions - Total]]=0,0,Historical_Sales[[#This Row],[Units Ordered]]/Historical_Sales[[#This Row],[Sessions - Total]])</f>
        <v>0.18421052631578946</v>
      </c>
    </row>
    <row r="2031" spans="1:8" x14ac:dyDescent="0.3">
      <c r="A2031" s="2">
        <v>45945</v>
      </c>
      <c r="B2031" t="s">
        <v>50</v>
      </c>
      <c r="C2031">
        <v>101</v>
      </c>
      <c r="D2031">
        <v>160</v>
      </c>
      <c r="E2031">
        <v>19</v>
      </c>
      <c r="F2031">
        <v>806.81</v>
      </c>
      <c r="G2031">
        <v>18</v>
      </c>
      <c r="H2031" s="1">
        <f xml:space="preserve"> IF(Historical_Sales[[#This Row],[Sessions - Total]]=0,0,Historical_Sales[[#This Row],[Units Ordered]]/Historical_Sales[[#This Row],[Sessions - Total]])</f>
        <v>0.18811881188118812</v>
      </c>
    </row>
    <row r="2032" spans="1:8" x14ac:dyDescent="0.3">
      <c r="A2032" s="2">
        <v>45945</v>
      </c>
      <c r="B2032" t="s">
        <v>50</v>
      </c>
      <c r="C2032">
        <v>7</v>
      </c>
      <c r="D2032">
        <v>9</v>
      </c>
      <c r="E2032">
        <v>1</v>
      </c>
      <c r="F2032">
        <v>44.02</v>
      </c>
      <c r="G2032">
        <v>1</v>
      </c>
      <c r="H2032" s="1">
        <f xml:space="preserve"> IF(Historical_Sales[[#This Row],[Sessions - Total]]=0,0,Historical_Sales[[#This Row],[Units Ordered]]/Historical_Sales[[#This Row],[Sessions - Total]])</f>
        <v>0.14285714285714285</v>
      </c>
    </row>
    <row r="2033" spans="1:8" x14ac:dyDescent="0.3">
      <c r="A2033" s="2">
        <v>45945</v>
      </c>
      <c r="B2033" t="s">
        <v>52</v>
      </c>
      <c r="C2033">
        <v>140</v>
      </c>
      <c r="D2033">
        <v>212</v>
      </c>
      <c r="E2033">
        <v>16</v>
      </c>
      <c r="F2033">
        <v>225.49</v>
      </c>
      <c r="G2033">
        <v>15</v>
      </c>
      <c r="H2033" s="1">
        <f xml:space="preserve"> IF(Historical_Sales[[#This Row],[Sessions - Total]]=0,0,Historical_Sales[[#This Row],[Units Ordered]]/Historical_Sales[[#This Row],[Sessions - Total]])</f>
        <v>0.11428571428571428</v>
      </c>
    </row>
    <row r="2034" spans="1:8" x14ac:dyDescent="0.3">
      <c r="A2034" s="2">
        <v>45945</v>
      </c>
      <c r="B2034" t="s">
        <v>52</v>
      </c>
      <c r="C2034">
        <v>5</v>
      </c>
      <c r="D2034">
        <v>5</v>
      </c>
      <c r="E2034">
        <v>1</v>
      </c>
      <c r="F2034">
        <v>19.57</v>
      </c>
      <c r="G2034">
        <v>1</v>
      </c>
      <c r="H2034" s="1">
        <f xml:space="preserve"> IF(Historical_Sales[[#This Row],[Sessions - Total]]=0,0,Historical_Sales[[#This Row],[Units Ordered]]/Historical_Sales[[#This Row],[Sessions - Total]])</f>
        <v>0.2</v>
      </c>
    </row>
    <row r="2035" spans="1:8" x14ac:dyDescent="0.3">
      <c r="A2035" s="2">
        <v>45945</v>
      </c>
      <c r="B2035" t="s">
        <v>54</v>
      </c>
      <c r="C2035">
        <v>46</v>
      </c>
      <c r="D2035">
        <v>69</v>
      </c>
      <c r="E2035">
        <v>16</v>
      </c>
      <c r="F2035">
        <v>350.43</v>
      </c>
      <c r="G2035">
        <v>10</v>
      </c>
      <c r="H2035" s="1">
        <f xml:space="preserve"> IF(Historical_Sales[[#This Row],[Sessions - Total]]=0,0,Historical_Sales[[#This Row],[Units Ordered]]/Historical_Sales[[#This Row],[Sessions - Total]])</f>
        <v>0.34782608695652173</v>
      </c>
    </row>
    <row r="2036" spans="1:8" x14ac:dyDescent="0.3">
      <c r="A2036" s="2">
        <v>45945</v>
      </c>
      <c r="B2036" t="s">
        <v>56</v>
      </c>
      <c r="C2036">
        <v>46</v>
      </c>
      <c r="D2036">
        <v>51</v>
      </c>
      <c r="E2036">
        <v>14</v>
      </c>
      <c r="F2036">
        <v>338.26</v>
      </c>
      <c r="G2036">
        <v>14</v>
      </c>
      <c r="H2036" s="1">
        <f xml:space="preserve"> IF(Historical_Sales[[#This Row],[Sessions - Total]]=0,0,Historical_Sales[[#This Row],[Units Ordered]]/Historical_Sales[[#This Row],[Sessions - Total]])</f>
        <v>0.30434782608695654</v>
      </c>
    </row>
    <row r="2037" spans="1:8" x14ac:dyDescent="0.3">
      <c r="A2037" s="2">
        <v>45945</v>
      </c>
      <c r="B2037" t="s">
        <v>58</v>
      </c>
      <c r="C2037">
        <v>24</v>
      </c>
      <c r="D2037">
        <v>35</v>
      </c>
      <c r="E2037">
        <v>8</v>
      </c>
      <c r="F2037">
        <v>95.87</v>
      </c>
      <c r="G2037">
        <v>7</v>
      </c>
      <c r="H2037" s="1">
        <f xml:space="preserve"> IF(Historical_Sales[[#This Row],[Sessions - Total]]=0,0,Historical_Sales[[#This Row],[Units Ordered]]/Historical_Sales[[#This Row],[Sessions - Total]])</f>
        <v>0.33333333333333331</v>
      </c>
    </row>
    <row r="2038" spans="1:8" x14ac:dyDescent="0.3">
      <c r="A2038" s="2">
        <v>45945</v>
      </c>
      <c r="B2038" t="s">
        <v>60</v>
      </c>
      <c r="C2038">
        <v>40</v>
      </c>
      <c r="D2038">
        <v>48</v>
      </c>
      <c r="E2038">
        <v>5</v>
      </c>
      <c r="F2038">
        <v>114.1</v>
      </c>
      <c r="G2038">
        <v>5</v>
      </c>
      <c r="H2038" s="1">
        <f xml:space="preserve"> IF(Historical_Sales[[#This Row],[Sessions - Total]]=0,0,Historical_Sales[[#This Row],[Units Ordered]]/Historical_Sales[[#This Row],[Sessions - Total]])</f>
        <v>0.125</v>
      </c>
    </row>
    <row r="2039" spans="1:8" x14ac:dyDescent="0.3">
      <c r="A2039" s="2">
        <v>45945</v>
      </c>
      <c r="B2039" t="s">
        <v>62</v>
      </c>
      <c r="C2039">
        <v>105</v>
      </c>
      <c r="D2039">
        <v>150</v>
      </c>
      <c r="E2039">
        <v>77</v>
      </c>
      <c r="F2039">
        <v>2786.91</v>
      </c>
      <c r="G2039">
        <v>47</v>
      </c>
      <c r="H2039" s="1">
        <f xml:space="preserve"> IF(Historical_Sales[[#This Row],[Sessions - Total]]=0,0,Historical_Sales[[#This Row],[Units Ordered]]/Historical_Sales[[#This Row],[Sessions - Total]])</f>
        <v>0.73333333333333328</v>
      </c>
    </row>
    <row r="2040" spans="1:8" x14ac:dyDescent="0.3">
      <c r="A2040" s="2">
        <v>45945</v>
      </c>
      <c r="B2040" t="s">
        <v>64</v>
      </c>
      <c r="C2040">
        <v>29</v>
      </c>
      <c r="D2040">
        <v>35</v>
      </c>
      <c r="E2040">
        <v>16</v>
      </c>
      <c r="F2040">
        <v>531.70000000000005</v>
      </c>
      <c r="G2040">
        <v>8</v>
      </c>
      <c r="H2040" s="1">
        <f xml:space="preserve"> IF(Historical_Sales[[#This Row],[Sessions - Total]]=0,0,Historical_Sales[[#This Row],[Units Ordered]]/Historical_Sales[[#This Row],[Sessions - Total]])</f>
        <v>0.55172413793103448</v>
      </c>
    </row>
    <row r="2041" spans="1:8" x14ac:dyDescent="0.3">
      <c r="A2041" s="2">
        <v>45945</v>
      </c>
      <c r="B2041" t="s">
        <v>66</v>
      </c>
      <c r="C2041">
        <v>28</v>
      </c>
      <c r="D2041">
        <v>48</v>
      </c>
      <c r="E2041">
        <v>9</v>
      </c>
      <c r="F2041">
        <v>289.62</v>
      </c>
      <c r="G2041">
        <v>8</v>
      </c>
      <c r="H2041" s="1">
        <f xml:space="preserve"> IF(Historical_Sales[[#This Row],[Sessions - Total]]=0,0,Historical_Sales[[#This Row],[Units Ordered]]/Historical_Sales[[#This Row],[Sessions - Total]])</f>
        <v>0.32142857142857145</v>
      </c>
    </row>
    <row r="2042" spans="1:8" x14ac:dyDescent="0.3">
      <c r="A2042" s="2">
        <v>45945</v>
      </c>
      <c r="B2042" t="s">
        <v>68</v>
      </c>
      <c r="C2042">
        <v>64</v>
      </c>
      <c r="D2042">
        <v>78</v>
      </c>
      <c r="E2042">
        <v>54</v>
      </c>
      <c r="F2042">
        <v>1474.51</v>
      </c>
      <c r="G2042">
        <v>23</v>
      </c>
      <c r="H2042" s="1">
        <f xml:space="preserve"> IF(Historical_Sales[[#This Row],[Sessions - Total]]=0,0,Historical_Sales[[#This Row],[Units Ordered]]/Historical_Sales[[#This Row],[Sessions - Total]])</f>
        <v>0.84375</v>
      </c>
    </row>
    <row r="2043" spans="1:8" x14ac:dyDescent="0.3">
      <c r="A2043" s="2">
        <v>45945</v>
      </c>
      <c r="B2043" t="s">
        <v>70</v>
      </c>
      <c r="C2043">
        <v>44</v>
      </c>
      <c r="D2043">
        <v>58</v>
      </c>
      <c r="E2043">
        <v>11</v>
      </c>
      <c r="F2043">
        <v>261.10000000000002</v>
      </c>
      <c r="G2043">
        <v>5</v>
      </c>
      <c r="H2043" s="1">
        <f xml:space="preserve"> IF(Historical_Sales[[#This Row],[Sessions - Total]]=0,0,Historical_Sales[[#This Row],[Units Ordered]]/Historical_Sales[[#This Row],[Sessions - Total]])</f>
        <v>0.25</v>
      </c>
    </row>
    <row r="2044" spans="1:8" x14ac:dyDescent="0.3">
      <c r="A2044" s="2">
        <v>45945</v>
      </c>
      <c r="B2044" t="s">
        <v>72</v>
      </c>
      <c r="C2044">
        <v>25</v>
      </c>
      <c r="D2044">
        <v>33</v>
      </c>
      <c r="E2044">
        <v>7</v>
      </c>
      <c r="F2044">
        <v>240.66</v>
      </c>
      <c r="G2044">
        <v>5</v>
      </c>
      <c r="H2044" s="1">
        <f xml:space="preserve"> IF(Historical_Sales[[#This Row],[Sessions - Total]]=0,0,Historical_Sales[[#This Row],[Units Ordered]]/Historical_Sales[[#This Row],[Sessions - Total]])</f>
        <v>0.28000000000000003</v>
      </c>
    </row>
    <row r="2045" spans="1:8" x14ac:dyDescent="0.3">
      <c r="A2045" s="2">
        <v>45945</v>
      </c>
      <c r="B2045" t="s">
        <v>74</v>
      </c>
      <c r="C2045">
        <v>17</v>
      </c>
      <c r="D2045">
        <v>19</v>
      </c>
      <c r="E2045">
        <v>1</v>
      </c>
      <c r="F2045">
        <v>35.299999999999997</v>
      </c>
      <c r="G2045">
        <v>1</v>
      </c>
      <c r="H2045" s="1">
        <f xml:space="preserve"> IF(Historical_Sales[[#This Row],[Sessions - Total]]=0,0,Historical_Sales[[#This Row],[Units Ordered]]/Historical_Sales[[#This Row],[Sessions - Total]])</f>
        <v>5.8823529411764705E-2</v>
      </c>
    </row>
    <row r="2046" spans="1:8" x14ac:dyDescent="0.3">
      <c r="A2046" s="2">
        <v>45945</v>
      </c>
      <c r="B2046" t="s">
        <v>76</v>
      </c>
      <c r="C2046">
        <v>17</v>
      </c>
      <c r="D2046">
        <v>20</v>
      </c>
      <c r="E2046">
        <v>4</v>
      </c>
      <c r="F2046">
        <v>104.73</v>
      </c>
      <c r="G2046">
        <v>3</v>
      </c>
      <c r="H2046" s="1">
        <f xml:space="preserve"> IF(Historical_Sales[[#This Row],[Sessions - Total]]=0,0,Historical_Sales[[#This Row],[Units Ordered]]/Historical_Sales[[#This Row],[Sessions - Total]])</f>
        <v>0.23529411764705882</v>
      </c>
    </row>
    <row r="2047" spans="1:8" x14ac:dyDescent="0.3">
      <c r="A2047" s="2">
        <v>45945</v>
      </c>
      <c r="B2047" t="s">
        <v>78</v>
      </c>
      <c r="C2047">
        <v>17</v>
      </c>
      <c r="D2047">
        <v>20</v>
      </c>
      <c r="E2047">
        <v>2</v>
      </c>
      <c r="F2047">
        <v>49.3</v>
      </c>
      <c r="G2047">
        <v>2</v>
      </c>
      <c r="H2047" s="1">
        <f xml:space="preserve"> IF(Historical_Sales[[#This Row],[Sessions - Total]]=0,0,Historical_Sales[[#This Row],[Units Ordered]]/Historical_Sales[[#This Row],[Sessions - Total]])</f>
        <v>0.11764705882352941</v>
      </c>
    </row>
    <row r="2048" spans="1:8" x14ac:dyDescent="0.3">
      <c r="A2048" s="2">
        <v>45945</v>
      </c>
      <c r="B2048" t="s">
        <v>80</v>
      </c>
      <c r="C2048">
        <v>24</v>
      </c>
      <c r="D2048">
        <v>31</v>
      </c>
      <c r="E2048">
        <v>13</v>
      </c>
      <c r="F2048">
        <v>444.21</v>
      </c>
      <c r="G2048">
        <v>8</v>
      </c>
      <c r="H2048" s="1">
        <f xml:space="preserve"> IF(Historical_Sales[[#This Row],[Sessions - Total]]=0,0,Historical_Sales[[#This Row],[Units Ordered]]/Historical_Sales[[#This Row],[Sessions - Total]])</f>
        <v>0.54166666666666663</v>
      </c>
    </row>
    <row r="2049" spans="1:8" x14ac:dyDescent="0.3">
      <c r="A2049" s="2">
        <v>45945</v>
      </c>
      <c r="B2049" t="s">
        <v>82</v>
      </c>
      <c r="C2049">
        <v>14</v>
      </c>
      <c r="D2049">
        <v>18</v>
      </c>
      <c r="E2049">
        <v>2</v>
      </c>
      <c r="F2049">
        <v>68.06</v>
      </c>
      <c r="G2049">
        <v>2</v>
      </c>
      <c r="H2049" s="1">
        <f xml:space="preserve"> IF(Historical_Sales[[#This Row],[Sessions - Total]]=0,0,Historical_Sales[[#This Row],[Units Ordered]]/Historical_Sales[[#This Row],[Sessions - Total]])</f>
        <v>0.14285714285714285</v>
      </c>
    </row>
    <row r="2050" spans="1:8" x14ac:dyDescent="0.3">
      <c r="A2050" s="2">
        <v>45945</v>
      </c>
      <c r="B2050" t="s">
        <v>84</v>
      </c>
      <c r="C2050">
        <v>101</v>
      </c>
      <c r="D2050">
        <v>134</v>
      </c>
      <c r="E2050">
        <v>24</v>
      </c>
      <c r="F2050">
        <v>821</v>
      </c>
      <c r="G2050">
        <v>22</v>
      </c>
      <c r="H2050" s="1">
        <f xml:space="preserve"> IF(Historical_Sales[[#This Row],[Sessions - Total]]=0,0,Historical_Sales[[#This Row],[Units Ordered]]/Historical_Sales[[#This Row],[Sessions - Total]])</f>
        <v>0.23762376237623761</v>
      </c>
    </row>
    <row r="2051" spans="1:8" x14ac:dyDescent="0.3">
      <c r="A2051" s="2">
        <v>45945</v>
      </c>
      <c r="B2051" t="s">
        <v>88</v>
      </c>
      <c r="C2051">
        <v>70</v>
      </c>
      <c r="D2051">
        <v>99</v>
      </c>
      <c r="E2051">
        <v>15</v>
      </c>
      <c r="F2051">
        <v>517.11</v>
      </c>
      <c r="G2051">
        <v>13</v>
      </c>
      <c r="H2051" s="1">
        <f xml:space="preserve"> IF(Historical_Sales[[#This Row],[Sessions - Total]]=0,0,Historical_Sales[[#This Row],[Units Ordered]]/Historical_Sales[[#This Row],[Sessions - Total]])</f>
        <v>0.21428571428571427</v>
      </c>
    </row>
    <row r="2052" spans="1:8" x14ac:dyDescent="0.3">
      <c r="A2052" s="2">
        <v>45945</v>
      </c>
      <c r="B2052" t="s">
        <v>90</v>
      </c>
      <c r="C2052">
        <v>5</v>
      </c>
      <c r="D2052">
        <v>5</v>
      </c>
      <c r="E2052">
        <v>2</v>
      </c>
      <c r="F2052">
        <v>59.04</v>
      </c>
      <c r="G2052">
        <v>2</v>
      </c>
      <c r="H2052" s="1">
        <f xml:space="preserve"> IF(Historical_Sales[[#This Row],[Sessions - Total]]=0,0,Historical_Sales[[#This Row],[Units Ordered]]/Historical_Sales[[#This Row],[Sessions - Total]])</f>
        <v>0.4</v>
      </c>
    </row>
    <row r="2053" spans="1:8" x14ac:dyDescent="0.3">
      <c r="A2053" s="2">
        <v>45945</v>
      </c>
      <c r="B2053" t="s">
        <v>92</v>
      </c>
      <c r="C2053">
        <v>16</v>
      </c>
      <c r="D2053">
        <v>17</v>
      </c>
      <c r="E2053">
        <v>3</v>
      </c>
      <c r="F2053">
        <v>92</v>
      </c>
      <c r="G2053">
        <v>3</v>
      </c>
      <c r="H2053" s="1">
        <f xml:space="preserve"> IF(Historical_Sales[[#This Row],[Sessions - Total]]=0,0,Historical_Sales[[#This Row],[Units Ordered]]/Historical_Sales[[#This Row],[Sessions - Total]])</f>
        <v>0.1875</v>
      </c>
    </row>
    <row r="2054" spans="1:8" x14ac:dyDescent="0.3">
      <c r="A2054" s="2">
        <v>45945</v>
      </c>
      <c r="B2054" t="s">
        <v>94</v>
      </c>
      <c r="C2054">
        <v>25</v>
      </c>
      <c r="D2054">
        <v>36</v>
      </c>
      <c r="E2054">
        <v>10</v>
      </c>
      <c r="F2054">
        <v>766.29</v>
      </c>
      <c r="G2054">
        <v>5</v>
      </c>
      <c r="H2054" s="1">
        <f xml:space="preserve"> IF(Historical_Sales[[#This Row],[Sessions - Total]]=0,0,Historical_Sales[[#This Row],[Units Ordered]]/Historical_Sales[[#This Row],[Sessions - Total]])</f>
        <v>0.4</v>
      </c>
    </row>
    <row r="2055" spans="1:8" x14ac:dyDescent="0.3">
      <c r="A2055" s="2">
        <v>45945</v>
      </c>
      <c r="B2055" t="s">
        <v>96</v>
      </c>
      <c r="C2055">
        <v>26</v>
      </c>
      <c r="D2055">
        <v>35</v>
      </c>
      <c r="E2055">
        <v>14</v>
      </c>
      <c r="F2055">
        <v>988.44</v>
      </c>
      <c r="G2055">
        <v>11</v>
      </c>
      <c r="H2055" s="1">
        <f xml:space="preserve"> IF(Historical_Sales[[#This Row],[Sessions - Total]]=0,0,Historical_Sales[[#This Row],[Units Ordered]]/Historical_Sales[[#This Row],[Sessions - Total]])</f>
        <v>0.53846153846153844</v>
      </c>
    </row>
    <row r="2056" spans="1:8" x14ac:dyDescent="0.3">
      <c r="A2056" s="2">
        <v>45945</v>
      </c>
      <c r="B2056" t="s">
        <v>98</v>
      </c>
      <c r="C2056">
        <v>14</v>
      </c>
      <c r="D2056">
        <v>16</v>
      </c>
      <c r="E2056">
        <v>3</v>
      </c>
      <c r="F2056">
        <v>35.19</v>
      </c>
      <c r="G2056">
        <v>3</v>
      </c>
      <c r="H2056" s="1">
        <f xml:space="preserve"> IF(Historical_Sales[[#This Row],[Sessions - Total]]=0,0,Historical_Sales[[#This Row],[Units Ordered]]/Historical_Sales[[#This Row],[Sessions - Total]])</f>
        <v>0.21428571428571427</v>
      </c>
    </row>
    <row r="2057" spans="1:8" x14ac:dyDescent="0.3">
      <c r="A2057" s="2">
        <v>45945</v>
      </c>
      <c r="B2057" t="s">
        <v>100</v>
      </c>
      <c r="C2057">
        <v>15</v>
      </c>
      <c r="D2057">
        <v>17</v>
      </c>
      <c r="E2057">
        <v>1</v>
      </c>
      <c r="F2057">
        <v>13.55</v>
      </c>
      <c r="G2057">
        <v>1</v>
      </c>
      <c r="H2057" s="1">
        <f xml:space="preserve"> IF(Historical_Sales[[#This Row],[Sessions - Total]]=0,0,Historical_Sales[[#This Row],[Units Ordered]]/Historical_Sales[[#This Row],[Sessions - Total]])</f>
        <v>6.6666666666666666E-2</v>
      </c>
    </row>
    <row r="2058" spans="1:8" x14ac:dyDescent="0.3">
      <c r="A2058" s="2">
        <v>45945</v>
      </c>
      <c r="B2058" t="s">
        <v>102</v>
      </c>
      <c r="C2058">
        <v>18</v>
      </c>
      <c r="D2058">
        <v>29</v>
      </c>
      <c r="E2058">
        <v>2</v>
      </c>
      <c r="F2058">
        <v>73.41</v>
      </c>
      <c r="G2058">
        <v>2</v>
      </c>
      <c r="H2058" s="1">
        <f xml:space="preserve"> IF(Historical_Sales[[#This Row],[Sessions - Total]]=0,0,Historical_Sales[[#This Row],[Units Ordered]]/Historical_Sales[[#This Row],[Sessions - Total]])</f>
        <v>0.1111111111111111</v>
      </c>
    </row>
    <row r="2059" spans="1:8" x14ac:dyDescent="0.3">
      <c r="A2059" s="2">
        <v>45945</v>
      </c>
      <c r="B2059" t="s">
        <v>104</v>
      </c>
      <c r="C2059">
        <v>11</v>
      </c>
      <c r="D2059">
        <v>12</v>
      </c>
      <c r="E2059">
        <v>1</v>
      </c>
      <c r="F2059">
        <v>28.3</v>
      </c>
      <c r="G2059">
        <v>1</v>
      </c>
      <c r="H2059" s="1">
        <f xml:space="preserve"> IF(Historical_Sales[[#This Row],[Sessions - Total]]=0,0,Historical_Sales[[#This Row],[Units Ordered]]/Historical_Sales[[#This Row],[Sessions - Total]])</f>
        <v>9.0909090909090912E-2</v>
      </c>
    </row>
    <row r="2060" spans="1:8" x14ac:dyDescent="0.3">
      <c r="A2060" s="2">
        <v>45945</v>
      </c>
      <c r="B2060" t="s">
        <v>106</v>
      </c>
      <c r="C2060">
        <v>6</v>
      </c>
      <c r="D2060">
        <v>7</v>
      </c>
      <c r="E2060">
        <v>3</v>
      </c>
      <c r="F2060">
        <v>219.71</v>
      </c>
      <c r="G2060">
        <v>2</v>
      </c>
      <c r="H2060" s="1">
        <f xml:space="preserve"> IF(Historical_Sales[[#This Row],[Sessions - Total]]=0,0,Historical_Sales[[#This Row],[Units Ordered]]/Historical_Sales[[#This Row],[Sessions - Total]])</f>
        <v>0.5</v>
      </c>
    </row>
    <row r="2061" spans="1:8" x14ac:dyDescent="0.3">
      <c r="A2061" s="2">
        <v>45945</v>
      </c>
      <c r="B2061" t="s">
        <v>108</v>
      </c>
      <c r="C2061">
        <v>9</v>
      </c>
      <c r="D2061">
        <v>15</v>
      </c>
      <c r="E2061">
        <v>1</v>
      </c>
      <c r="F2061">
        <v>86.16</v>
      </c>
      <c r="G2061">
        <v>1</v>
      </c>
      <c r="H2061" s="1">
        <f xml:space="preserve"> IF(Historical_Sales[[#This Row],[Sessions - Total]]=0,0,Historical_Sales[[#This Row],[Units Ordered]]/Historical_Sales[[#This Row],[Sessions - Total]])</f>
        <v>0.1111111111111111</v>
      </c>
    </row>
    <row r="2062" spans="1:8" x14ac:dyDescent="0.3">
      <c r="A2062" s="2">
        <v>45945</v>
      </c>
      <c r="B2062" t="s">
        <v>110</v>
      </c>
      <c r="C2062">
        <v>24</v>
      </c>
      <c r="D2062">
        <v>36</v>
      </c>
      <c r="E2062">
        <v>2</v>
      </c>
      <c r="F2062">
        <v>76.28</v>
      </c>
      <c r="G2062">
        <v>2</v>
      </c>
      <c r="H2062" s="1">
        <f xml:space="preserve"> IF(Historical_Sales[[#This Row],[Sessions - Total]]=0,0,Historical_Sales[[#This Row],[Units Ordered]]/Historical_Sales[[#This Row],[Sessions - Total]])</f>
        <v>8.3333333333333329E-2</v>
      </c>
    </row>
    <row r="2063" spans="1:8" x14ac:dyDescent="0.3">
      <c r="A2063" s="2">
        <v>45945</v>
      </c>
      <c r="B2063" t="s">
        <v>112</v>
      </c>
      <c r="C2063">
        <v>27</v>
      </c>
      <c r="D2063">
        <v>42</v>
      </c>
      <c r="E2063">
        <v>4</v>
      </c>
      <c r="F2063">
        <v>134.22</v>
      </c>
      <c r="G2063">
        <v>4</v>
      </c>
      <c r="H2063" s="1">
        <f xml:space="preserve"> IF(Historical_Sales[[#This Row],[Sessions - Total]]=0,0,Historical_Sales[[#This Row],[Units Ordered]]/Historical_Sales[[#This Row],[Sessions - Total]])</f>
        <v>0.14814814814814814</v>
      </c>
    </row>
    <row r="2064" spans="1:8" x14ac:dyDescent="0.3">
      <c r="A2064" s="2">
        <v>45946</v>
      </c>
      <c r="B2064" t="s">
        <v>11</v>
      </c>
      <c r="C2064">
        <v>21</v>
      </c>
      <c r="D2064">
        <v>25</v>
      </c>
      <c r="E2064">
        <v>5</v>
      </c>
      <c r="F2064">
        <v>224.47</v>
      </c>
      <c r="G2064">
        <v>4</v>
      </c>
      <c r="H2064" s="1">
        <f xml:space="preserve"> IF(Historical_Sales[[#This Row],[Sessions - Total]]=0,0,Historical_Sales[[#This Row],[Units Ordered]]/Historical_Sales[[#This Row],[Sessions - Total]])</f>
        <v>0.23809523809523808</v>
      </c>
    </row>
    <row r="2065" spans="1:8" x14ac:dyDescent="0.3">
      <c r="A2065" s="2">
        <v>45946</v>
      </c>
      <c r="B2065" t="s">
        <v>15</v>
      </c>
      <c r="C2065">
        <v>23</v>
      </c>
      <c r="D2065">
        <v>27</v>
      </c>
      <c r="E2065">
        <v>6</v>
      </c>
      <c r="F2065">
        <v>229.06</v>
      </c>
      <c r="G2065">
        <v>4</v>
      </c>
      <c r="H2065" s="1">
        <f xml:space="preserve"> IF(Historical_Sales[[#This Row],[Sessions - Total]]=0,0,Historical_Sales[[#This Row],[Units Ordered]]/Historical_Sales[[#This Row],[Sessions - Total]])</f>
        <v>0.2608695652173913</v>
      </c>
    </row>
    <row r="2066" spans="1:8" x14ac:dyDescent="0.3">
      <c r="A2066" s="2">
        <v>45946</v>
      </c>
      <c r="B2066" t="s">
        <v>19</v>
      </c>
      <c r="C2066">
        <v>4</v>
      </c>
      <c r="D2066">
        <v>4</v>
      </c>
      <c r="E2066">
        <v>2</v>
      </c>
      <c r="F2066">
        <v>60.61</v>
      </c>
      <c r="G2066">
        <v>2</v>
      </c>
      <c r="H2066" s="1">
        <f xml:space="preserve"> IF(Historical_Sales[[#This Row],[Sessions - Total]]=0,0,Historical_Sales[[#This Row],[Units Ordered]]/Historical_Sales[[#This Row],[Sessions - Total]])</f>
        <v>0.5</v>
      </c>
    </row>
    <row r="2067" spans="1:8" x14ac:dyDescent="0.3">
      <c r="A2067" s="2">
        <v>45946</v>
      </c>
      <c r="B2067" t="s">
        <v>24</v>
      </c>
      <c r="C2067">
        <v>10</v>
      </c>
      <c r="D2067">
        <v>11</v>
      </c>
      <c r="E2067">
        <v>1</v>
      </c>
      <c r="F2067">
        <v>18.23</v>
      </c>
      <c r="G2067">
        <v>1</v>
      </c>
      <c r="H2067" s="1">
        <f xml:space="preserve"> IF(Historical_Sales[[#This Row],[Sessions - Total]]=0,0,Historical_Sales[[#This Row],[Units Ordered]]/Historical_Sales[[#This Row],[Sessions - Total]])</f>
        <v>0.1</v>
      </c>
    </row>
    <row r="2068" spans="1:8" x14ac:dyDescent="0.3">
      <c r="A2068" s="2">
        <v>45946</v>
      </c>
      <c r="B2068" t="s">
        <v>26</v>
      </c>
      <c r="C2068">
        <v>21</v>
      </c>
      <c r="D2068">
        <v>25</v>
      </c>
      <c r="E2068">
        <v>1</v>
      </c>
      <c r="F2068">
        <v>41.33</v>
      </c>
      <c r="G2068">
        <v>1</v>
      </c>
      <c r="H2068" s="1">
        <f xml:space="preserve"> IF(Historical_Sales[[#This Row],[Sessions - Total]]=0,0,Historical_Sales[[#This Row],[Units Ordered]]/Historical_Sales[[#This Row],[Sessions - Total]])</f>
        <v>4.7619047619047616E-2</v>
      </c>
    </row>
    <row r="2069" spans="1:8" x14ac:dyDescent="0.3">
      <c r="A2069" s="2">
        <v>45946</v>
      </c>
      <c r="B2069" t="s">
        <v>30</v>
      </c>
      <c r="C2069">
        <v>5</v>
      </c>
      <c r="D2069">
        <v>8</v>
      </c>
      <c r="E2069">
        <v>2</v>
      </c>
      <c r="F2069">
        <v>30.37</v>
      </c>
      <c r="G2069">
        <v>2</v>
      </c>
      <c r="H2069" s="1">
        <f xml:space="preserve"> IF(Historical_Sales[[#This Row],[Sessions - Total]]=0,0,Historical_Sales[[#This Row],[Units Ordered]]/Historical_Sales[[#This Row],[Sessions - Total]])</f>
        <v>0.4</v>
      </c>
    </row>
    <row r="2070" spans="1:8" x14ac:dyDescent="0.3">
      <c r="A2070" s="2">
        <v>45946</v>
      </c>
      <c r="B2070" t="s">
        <v>32</v>
      </c>
      <c r="C2070">
        <v>10</v>
      </c>
      <c r="D2070">
        <v>11</v>
      </c>
      <c r="E2070">
        <v>1</v>
      </c>
      <c r="F2070">
        <v>26.1</v>
      </c>
      <c r="G2070">
        <v>1</v>
      </c>
      <c r="H2070" s="1">
        <f xml:space="preserve"> IF(Historical_Sales[[#This Row],[Sessions - Total]]=0,0,Historical_Sales[[#This Row],[Units Ordered]]/Historical_Sales[[#This Row],[Sessions - Total]])</f>
        <v>0.1</v>
      </c>
    </row>
    <row r="2071" spans="1:8" x14ac:dyDescent="0.3">
      <c r="A2071" s="2">
        <v>45946</v>
      </c>
      <c r="B2071" t="s">
        <v>34</v>
      </c>
      <c r="C2071">
        <v>16</v>
      </c>
      <c r="D2071">
        <v>22</v>
      </c>
      <c r="E2071">
        <v>1</v>
      </c>
      <c r="F2071">
        <v>20.28</v>
      </c>
      <c r="G2071">
        <v>1</v>
      </c>
      <c r="H2071" s="1">
        <f xml:space="preserve"> IF(Historical_Sales[[#This Row],[Sessions - Total]]=0,0,Historical_Sales[[#This Row],[Units Ordered]]/Historical_Sales[[#This Row],[Sessions - Total]])</f>
        <v>6.25E-2</v>
      </c>
    </row>
    <row r="2072" spans="1:8" x14ac:dyDescent="0.3">
      <c r="A2072" s="2">
        <v>45946</v>
      </c>
      <c r="B2072" t="s">
        <v>36</v>
      </c>
      <c r="C2072">
        <v>21</v>
      </c>
      <c r="D2072">
        <v>24</v>
      </c>
      <c r="E2072">
        <v>3</v>
      </c>
      <c r="F2072">
        <v>63.83</v>
      </c>
      <c r="G2072">
        <v>3</v>
      </c>
      <c r="H2072" s="1">
        <f xml:space="preserve"> IF(Historical_Sales[[#This Row],[Sessions - Total]]=0,0,Historical_Sales[[#This Row],[Units Ordered]]/Historical_Sales[[#This Row],[Sessions - Total]])</f>
        <v>0.14285714285714285</v>
      </c>
    </row>
    <row r="2073" spans="1:8" x14ac:dyDescent="0.3">
      <c r="A2073" s="2">
        <v>45946</v>
      </c>
      <c r="B2073" t="s">
        <v>38</v>
      </c>
      <c r="C2073">
        <v>40</v>
      </c>
      <c r="D2073">
        <v>49</v>
      </c>
      <c r="E2073">
        <v>2</v>
      </c>
      <c r="F2073">
        <v>49.53</v>
      </c>
      <c r="G2073">
        <v>2</v>
      </c>
      <c r="H2073" s="1">
        <f xml:space="preserve"> IF(Historical_Sales[[#This Row],[Sessions - Total]]=0,0,Historical_Sales[[#This Row],[Units Ordered]]/Historical_Sales[[#This Row],[Sessions - Total]])</f>
        <v>0.05</v>
      </c>
    </row>
    <row r="2074" spans="1:8" x14ac:dyDescent="0.3">
      <c r="A2074" s="2">
        <v>45946</v>
      </c>
      <c r="B2074" t="s">
        <v>40</v>
      </c>
      <c r="C2074">
        <v>43</v>
      </c>
      <c r="D2074">
        <v>69</v>
      </c>
      <c r="E2074">
        <v>14</v>
      </c>
      <c r="F2074">
        <v>408.51</v>
      </c>
      <c r="G2074">
        <v>11</v>
      </c>
      <c r="H2074" s="1">
        <f xml:space="preserve"> IF(Historical_Sales[[#This Row],[Sessions - Total]]=0,0,Historical_Sales[[#This Row],[Units Ordered]]/Historical_Sales[[#This Row],[Sessions - Total]])</f>
        <v>0.32558139534883723</v>
      </c>
    </row>
    <row r="2075" spans="1:8" x14ac:dyDescent="0.3">
      <c r="A2075" s="2">
        <v>45946</v>
      </c>
      <c r="B2075" t="s">
        <v>42</v>
      </c>
      <c r="C2075">
        <v>134</v>
      </c>
      <c r="D2075">
        <v>176</v>
      </c>
      <c r="E2075">
        <v>24</v>
      </c>
      <c r="F2075">
        <v>597.34</v>
      </c>
      <c r="G2075">
        <v>24</v>
      </c>
      <c r="H2075" s="1">
        <f xml:space="preserve"> IF(Historical_Sales[[#This Row],[Sessions - Total]]=0,0,Historical_Sales[[#This Row],[Units Ordered]]/Historical_Sales[[#This Row],[Sessions - Total]])</f>
        <v>0.17910447761194029</v>
      </c>
    </row>
    <row r="2076" spans="1:8" x14ac:dyDescent="0.3">
      <c r="A2076" s="2">
        <v>45946</v>
      </c>
      <c r="B2076" t="s">
        <v>44</v>
      </c>
      <c r="C2076">
        <v>34</v>
      </c>
      <c r="D2076">
        <v>45</v>
      </c>
      <c r="E2076">
        <v>8</v>
      </c>
      <c r="F2076">
        <v>188.64</v>
      </c>
      <c r="G2076">
        <v>8</v>
      </c>
      <c r="H2076" s="1">
        <f xml:space="preserve"> IF(Historical_Sales[[#This Row],[Sessions - Total]]=0,0,Historical_Sales[[#This Row],[Units Ordered]]/Historical_Sales[[#This Row],[Sessions - Total]])</f>
        <v>0.23529411764705882</v>
      </c>
    </row>
    <row r="2077" spans="1:8" x14ac:dyDescent="0.3">
      <c r="A2077" s="2">
        <v>45946</v>
      </c>
      <c r="B2077" t="s">
        <v>46</v>
      </c>
      <c r="C2077">
        <v>53</v>
      </c>
      <c r="D2077">
        <v>74</v>
      </c>
      <c r="E2077">
        <v>7</v>
      </c>
      <c r="F2077">
        <v>221.47</v>
      </c>
      <c r="G2077">
        <v>7</v>
      </c>
      <c r="H2077" s="1">
        <f xml:space="preserve"> IF(Historical_Sales[[#This Row],[Sessions - Total]]=0,0,Historical_Sales[[#This Row],[Units Ordered]]/Historical_Sales[[#This Row],[Sessions - Total]])</f>
        <v>0.13207547169811321</v>
      </c>
    </row>
    <row r="2078" spans="1:8" x14ac:dyDescent="0.3">
      <c r="A2078" s="2">
        <v>45946</v>
      </c>
      <c r="B2078" t="s">
        <v>48</v>
      </c>
      <c r="C2078">
        <v>21</v>
      </c>
      <c r="D2078">
        <v>29</v>
      </c>
      <c r="E2078">
        <v>7</v>
      </c>
      <c r="F2078">
        <v>186.96</v>
      </c>
      <c r="G2078">
        <v>5</v>
      </c>
      <c r="H2078" s="1">
        <f xml:space="preserve"> IF(Historical_Sales[[#This Row],[Sessions - Total]]=0,0,Historical_Sales[[#This Row],[Units Ordered]]/Historical_Sales[[#This Row],[Sessions - Total]])</f>
        <v>0.33333333333333331</v>
      </c>
    </row>
    <row r="2079" spans="1:8" x14ac:dyDescent="0.3">
      <c r="A2079" s="2">
        <v>45946</v>
      </c>
      <c r="B2079" t="s">
        <v>50</v>
      </c>
      <c r="C2079">
        <v>117</v>
      </c>
      <c r="D2079">
        <v>158</v>
      </c>
      <c r="E2079">
        <v>16</v>
      </c>
      <c r="F2079">
        <v>675.32</v>
      </c>
      <c r="G2079">
        <v>15</v>
      </c>
      <c r="H2079" s="1">
        <f xml:space="preserve"> IF(Historical_Sales[[#This Row],[Sessions - Total]]=0,0,Historical_Sales[[#This Row],[Units Ordered]]/Historical_Sales[[#This Row],[Sessions - Total]])</f>
        <v>0.13675213675213677</v>
      </c>
    </row>
    <row r="2080" spans="1:8" x14ac:dyDescent="0.3">
      <c r="A2080" s="2">
        <v>45946</v>
      </c>
      <c r="B2080" t="s">
        <v>50</v>
      </c>
      <c r="C2080">
        <v>6</v>
      </c>
      <c r="D2080">
        <v>9</v>
      </c>
      <c r="E2080">
        <v>1</v>
      </c>
      <c r="F2080">
        <v>49.4</v>
      </c>
      <c r="G2080">
        <v>1</v>
      </c>
      <c r="H2080" s="1">
        <f xml:space="preserve"> IF(Historical_Sales[[#This Row],[Sessions - Total]]=0,0,Historical_Sales[[#This Row],[Units Ordered]]/Historical_Sales[[#This Row],[Sessions - Total]])</f>
        <v>0.16666666666666666</v>
      </c>
    </row>
    <row r="2081" spans="1:8" x14ac:dyDescent="0.3">
      <c r="A2081" s="2">
        <v>45946</v>
      </c>
      <c r="B2081" t="s">
        <v>52</v>
      </c>
      <c r="C2081">
        <v>165</v>
      </c>
      <c r="D2081">
        <v>218</v>
      </c>
      <c r="E2081">
        <v>29</v>
      </c>
      <c r="F2081">
        <v>394.88</v>
      </c>
      <c r="G2081">
        <v>29</v>
      </c>
      <c r="H2081" s="1">
        <f xml:space="preserve"> IF(Historical_Sales[[#This Row],[Sessions - Total]]=0,0,Historical_Sales[[#This Row],[Units Ordered]]/Historical_Sales[[#This Row],[Sessions - Total]])</f>
        <v>0.17575757575757575</v>
      </c>
    </row>
    <row r="2082" spans="1:8" x14ac:dyDescent="0.3">
      <c r="A2082" s="2">
        <v>45946</v>
      </c>
      <c r="B2082" t="s">
        <v>52</v>
      </c>
      <c r="C2082">
        <v>9</v>
      </c>
      <c r="D2082">
        <v>11</v>
      </c>
      <c r="E2082">
        <v>4</v>
      </c>
      <c r="F2082">
        <v>63.46</v>
      </c>
      <c r="G2082">
        <v>4</v>
      </c>
      <c r="H2082" s="1">
        <f xml:space="preserve"> IF(Historical_Sales[[#This Row],[Sessions - Total]]=0,0,Historical_Sales[[#This Row],[Units Ordered]]/Historical_Sales[[#This Row],[Sessions - Total]])</f>
        <v>0.44444444444444442</v>
      </c>
    </row>
    <row r="2083" spans="1:8" x14ac:dyDescent="0.3">
      <c r="A2083" s="2">
        <v>45946</v>
      </c>
      <c r="B2083" t="s">
        <v>54</v>
      </c>
      <c r="C2083">
        <v>37</v>
      </c>
      <c r="D2083">
        <v>47</v>
      </c>
      <c r="E2083">
        <v>4</v>
      </c>
      <c r="F2083">
        <v>95.72</v>
      </c>
      <c r="G2083">
        <v>4</v>
      </c>
      <c r="H2083" s="1">
        <f xml:space="preserve"> IF(Historical_Sales[[#This Row],[Sessions - Total]]=0,0,Historical_Sales[[#This Row],[Units Ordered]]/Historical_Sales[[#This Row],[Sessions - Total]])</f>
        <v>0.10810810810810811</v>
      </c>
    </row>
    <row r="2084" spans="1:8" x14ac:dyDescent="0.3">
      <c r="A2084" s="2">
        <v>45946</v>
      </c>
      <c r="B2084" t="s">
        <v>56</v>
      </c>
      <c r="C2084">
        <v>43</v>
      </c>
      <c r="D2084">
        <v>62</v>
      </c>
      <c r="E2084">
        <v>13</v>
      </c>
      <c r="F2084">
        <v>298.99</v>
      </c>
      <c r="G2084">
        <v>13</v>
      </c>
      <c r="H2084" s="1">
        <f xml:space="preserve"> IF(Historical_Sales[[#This Row],[Sessions - Total]]=0,0,Historical_Sales[[#This Row],[Units Ordered]]/Historical_Sales[[#This Row],[Sessions - Total]])</f>
        <v>0.30232558139534882</v>
      </c>
    </row>
    <row r="2085" spans="1:8" x14ac:dyDescent="0.3">
      <c r="A2085" s="2">
        <v>45946</v>
      </c>
      <c r="B2085" t="s">
        <v>58</v>
      </c>
      <c r="C2085">
        <v>28</v>
      </c>
      <c r="D2085">
        <v>44</v>
      </c>
      <c r="E2085">
        <v>9</v>
      </c>
      <c r="F2085">
        <v>109.04</v>
      </c>
      <c r="G2085">
        <v>9</v>
      </c>
      <c r="H2085" s="1">
        <f xml:space="preserve"> IF(Historical_Sales[[#This Row],[Sessions - Total]]=0,0,Historical_Sales[[#This Row],[Units Ordered]]/Historical_Sales[[#This Row],[Sessions - Total]])</f>
        <v>0.32142857142857145</v>
      </c>
    </row>
    <row r="2086" spans="1:8" x14ac:dyDescent="0.3">
      <c r="A2086" s="2">
        <v>45946</v>
      </c>
      <c r="B2086" t="s">
        <v>60</v>
      </c>
      <c r="C2086">
        <v>46</v>
      </c>
      <c r="D2086">
        <v>53</v>
      </c>
      <c r="E2086">
        <v>9</v>
      </c>
      <c r="F2086">
        <v>193.67</v>
      </c>
      <c r="G2086">
        <v>9</v>
      </c>
      <c r="H2086" s="1">
        <f xml:space="preserve"> IF(Historical_Sales[[#This Row],[Sessions - Total]]=0,0,Historical_Sales[[#This Row],[Units Ordered]]/Historical_Sales[[#This Row],[Sessions - Total]])</f>
        <v>0.19565217391304349</v>
      </c>
    </row>
    <row r="2087" spans="1:8" x14ac:dyDescent="0.3">
      <c r="A2087" s="2">
        <v>45946</v>
      </c>
      <c r="B2087" t="s">
        <v>62</v>
      </c>
      <c r="C2087">
        <v>132</v>
      </c>
      <c r="D2087">
        <v>192</v>
      </c>
      <c r="E2087">
        <v>93</v>
      </c>
      <c r="F2087">
        <v>3213.39</v>
      </c>
      <c r="G2087">
        <v>55</v>
      </c>
      <c r="H2087" s="1">
        <f xml:space="preserve"> IF(Historical_Sales[[#This Row],[Sessions - Total]]=0,0,Historical_Sales[[#This Row],[Units Ordered]]/Historical_Sales[[#This Row],[Sessions - Total]])</f>
        <v>0.70454545454545459</v>
      </c>
    </row>
    <row r="2088" spans="1:8" x14ac:dyDescent="0.3">
      <c r="A2088" s="2">
        <v>45946</v>
      </c>
      <c r="B2088" t="s">
        <v>64</v>
      </c>
      <c r="C2088">
        <v>42</v>
      </c>
      <c r="D2088">
        <v>52</v>
      </c>
      <c r="E2088">
        <v>36</v>
      </c>
      <c r="F2088">
        <v>1172.75</v>
      </c>
      <c r="G2088">
        <v>20</v>
      </c>
      <c r="H2088" s="1">
        <f xml:space="preserve"> IF(Historical_Sales[[#This Row],[Sessions - Total]]=0,0,Historical_Sales[[#This Row],[Units Ordered]]/Historical_Sales[[#This Row],[Sessions - Total]])</f>
        <v>0.8571428571428571</v>
      </c>
    </row>
    <row r="2089" spans="1:8" x14ac:dyDescent="0.3">
      <c r="A2089" s="2">
        <v>45946</v>
      </c>
      <c r="B2089" t="s">
        <v>66</v>
      </c>
      <c r="C2089">
        <v>20</v>
      </c>
      <c r="D2089">
        <v>27</v>
      </c>
      <c r="E2089">
        <v>6</v>
      </c>
      <c r="F2089">
        <v>198.13</v>
      </c>
      <c r="G2089">
        <v>5</v>
      </c>
      <c r="H2089" s="1">
        <f xml:space="preserve"> IF(Historical_Sales[[#This Row],[Sessions - Total]]=0,0,Historical_Sales[[#This Row],[Units Ordered]]/Historical_Sales[[#This Row],[Sessions - Total]])</f>
        <v>0.3</v>
      </c>
    </row>
    <row r="2090" spans="1:8" x14ac:dyDescent="0.3">
      <c r="A2090" s="2">
        <v>45946</v>
      </c>
      <c r="B2090" t="s">
        <v>68</v>
      </c>
      <c r="C2090">
        <v>66</v>
      </c>
      <c r="D2090">
        <v>89</v>
      </c>
      <c r="E2090">
        <v>34</v>
      </c>
      <c r="F2090">
        <v>922.18</v>
      </c>
      <c r="G2090">
        <v>24</v>
      </c>
      <c r="H2090" s="1">
        <f xml:space="preserve"> IF(Historical_Sales[[#This Row],[Sessions - Total]]=0,0,Historical_Sales[[#This Row],[Units Ordered]]/Historical_Sales[[#This Row],[Sessions - Total]])</f>
        <v>0.51515151515151514</v>
      </c>
    </row>
    <row r="2091" spans="1:8" x14ac:dyDescent="0.3">
      <c r="A2091" s="2">
        <v>45946</v>
      </c>
      <c r="B2091" t="s">
        <v>70</v>
      </c>
      <c r="C2091">
        <v>63</v>
      </c>
      <c r="D2091">
        <v>94</v>
      </c>
      <c r="E2091">
        <v>25</v>
      </c>
      <c r="F2091">
        <v>601.47</v>
      </c>
      <c r="G2091">
        <v>19</v>
      </c>
      <c r="H2091" s="1">
        <f xml:space="preserve"> IF(Historical_Sales[[#This Row],[Sessions - Total]]=0,0,Historical_Sales[[#This Row],[Units Ordered]]/Historical_Sales[[#This Row],[Sessions - Total]])</f>
        <v>0.3968253968253968</v>
      </c>
    </row>
    <row r="2092" spans="1:8" x14ac:dyDescent="0.3">
      <c r="A2092" s="2">
        <v>45946</v>
      </c>
      <c r="B2092" t="s">
        <v>72</v>
      </c>
      <c r="C2092">
        <v>18</v>
      </c>
      <c r="D2092">
        <v>25</v>
      </c>
      <c r="E2092">
        <v>11</v>
      </c>
      <c r="F2092">
        <v>391.93</v>
      </c>
      <c r="G2092">
        <v>4</v>
      </c>
      <c r="H2092" s="1">
        <f xml:space="preserve"> IF(Historical_Sales[[#This Row],[Sessions - Total]]=0,0,Historical_Sales[[#This Row],[Units Ordered]]/Historical_Sales[[#This Row],[Sessions - Total]])</f>
        <v>0.61111111111111116</v>
      </c>
    </row>
    <row r="2093" spans="1:8" x14ac:dyDescent="0.3">
      <c r="A2093" s="2">
        <v>45946</v>
      </c>
      <c r="B2093" t="s">
        <v>74</v>
      </c>
      <c r="C2093">
        <v>12</v>
      </c>
      <c r="D2093">
        <v>13</v>
      </c>
      <c r="E2093">
        <v>3</v>
      </c>
      <c r="F2093">
        <v>102.15</v>
      </c>
      <c r="G2093">
        <v>2</v>
      </c>
      <c r="H2093" s="1">
        <f xml:space="preserve"> IF(Historical_Sales[[#This Row],[Sessions - Total]]=0,0,Historical_Sales[[#This Row],[Units Ordered]]/Historical_Sales[[#This Row],[Sessions - Total]])</f>
        <v>0.25</v>
      </c>
    </row>
    <row r="2094" spans="1:8" x14ac:dyDescent="0.3">
      <c r="A2094" s="2">
        <v>45946</v>
      </c>
      <c r="B2094" t="s">
        <v>76</v>
      </c>
      <c r="C2094">
        <v>13</v>
      </c>
      <c r="D2094">
        <v>15</v>
      </c>
      <c r="E2094">
        <v>1</v>
      </c>
      <c r="F2094">
        <v>33.99</v>
      </c>
      <c r="G2094">
        <v>1</v>
      </c>
      <c r="H2094" s="1">
        <f xml:space="preserve"> IF(Historical_Sales[[#This Row],[Sessions - Total]]=0,0,Historical_Sales[[#This Row],[Units Ordered]]/Historical_Sales[[#This Row],[Sessions - Total]])</f>
        <v>7.6923076923076927E-2</v>
      </c>
    </row>
    <row r="2095" spans="1:8" x14ac:dyDescent="0.3">
      <c r="A2095" s="2">
        <v>45946</v>
      </c>
      <c r="B2095" t="s">
        <v>78</v>
      </c>
      <c r="C2095">
        <v>8</v>
      </c>
      <c r="D2095">
        <v>8</v>
      </c>
      <c r="E2095">
        <v>1</v>
      </c>
      <c r="F2095">
        <v>32.130000000000003</v>
      </c>
      <c r="G2095">
        <v>1</v>
      </c>
      <c r="H2095" s="1">
        <f xml:space="preserve"> IF(Historical_Sales[[#This Row],[Sessions - Total]]=0,0,Historical_Sales[[#This Row],[Units Ordered]]/Historical_Sales[[#This Row],[Sessions - Total]])</f>
        <v>0.125</v>
      </c>
    </row>
    <row r="2096" spans="1:8" x14ac:dyDescent="0.3">
      <c r="A2096" s="2">
        <v>45946</v>
      </c>
      <c r="B2096" t="s">
        <v>80</v>
      </c>
      <c r="C2096">
        <v>17</v>
      </c>
      <c r="D2096">
        <v>18</v>
      </c>
      <c r="E2096">
        <v>8</v>
      </c>
      <c r="F2096">
        <v>275.23</v>
      </c>
      <c r="G2096">
        <v>7</v>
      </c>
      <c r="H2096" s="1">
        <f xml:space="preserve"> IF(Historical_Sales[[#This Row],[Sessions - Total]]=0,0,Historical_Sales[[#This Row],[Units Ordered]]/Historical_Sales[[#This Row],[Sessions - Total]])</f>
        <v>0.47058823529411764</v>
      </c>
    </row>
    <row r="2097" spans="1:8" x14ac:dyDescent="0.3">
      <c r="A2097" s="2">
        <v>45946</v>
      </c>
      <c r="B2097" t="s">
        <v>82</v>
      </c>
      <c r="C2097">
        <v>7</v>
      </c>
      <c r="D2097">
        <v>11</v>
      </c>
      <c r="E2097">
        <v>1</v>
      </c>
      <c r="F2097">
        <v>31.05</v>
      </c>
      <c r="G2097">
        <v>1</v>
      </c>
      <c r="H2097" s="1">
        <f xml:space="preserve"> IF(Historical_Sales[[#This Row],[Sessions - Total]]=0,0,Historical_Sales[[#This Row],[Units Ordered]]/Historical_Sales[[#This Row],[Sessions - Total]])</f>
        <v>0.14285714285714285</v>
      </c>
    </row>
    <row r="2098" spans="1:8" x14ac:dyDescent="0.3">
      <c r="A2098" s="2">
        <v>45946</v>
      </c>
      <c r="B2098" t="s">
        <v>84</v>
      </c>
      <c r="C2098">
        <v>77</v>
      </c>
      <c r="D2098">
        <v>113</v>
      </c>
      <c r="E2098">
        <v>30</v>
      </c>
      <c r="F2098">
        <v>1029.73</v>
      </c>
      <c r="G2098">
        <v>30</v>
      </c>
      <c r="H2098" s="1">
        <f xml:space="preserve"> IF(Historical_Sales[[#This Row],[Sessions - Total]]=0,0,Historical_Sales[[#This Row],[Units Ordered]]/Historical_Sales[[#This Row],[Sessions - Total]])</f>
        <v>0.38961038961038963</v>
      </c>
    </row>
    <row r="2099" spans="1:8" x14ac:dyDescent="0.3">
      <c r="A2099" s="2">
        <v>45946</v>
      </c>
      <c r="B2099" t="s">
        <v>86</v>
      </c>
      <c r="C2099">
        <v>5</v>
      </c>
      <c r="D2099">
        <v>6</v>
      </c>
      <c r="E2099">
        <v>3</v>
      </c>
      <c r="F2099">
        <v>101.75</v>
      </c>
      <c r="G2099">
        <v>2</v>
      </c>
      <c r="H2099" s="1">
        <f xml:space="preserve"> IF(Historical_Sales[[#This Row],[Sessions - Total]]=0,0,Historical_Sales[[#This Row],[Units Ordered]]/Historical_Sales[[#This Row],[Sessions - Total]])</f>
        <v>0.6</v>
      </c>
    </row>
    <row r="2100" spans="1:8" x14ac:dyDescent="0.3">
      <c r="A2100" s="2">
        <v>45946</v>
      </c>
      <c r="B2100" t="s">
        <v>88</v>
      </c>
      <c r="C2100">
        <v>79</v>
      </c>
      <c r="D2100">
        <v>106</v>
      </c>
      <c r="E2100">
        <v>48</v>
      </c>
      <c r="F2100">
        <v>1384.03</v>
      </c>
      <c r="G2100">
        <v>18</v>
      </c>
      <c r="H2100" s="1">
        <f xml:space="preserve"> IF(Historical_Sales[[#This Row],[Sessions - Total]]=0,0,Historical_Sales[[#This Row],[Units Ordered]]/Historical_Sales[[#This Row],[Sessions - Total]])</f>
        <v>0.60759493670886078</v>
      </c>
    </row>
    <row r="2101" spans="1:8" x14ac:dyDescent="0.3">
      <c r="A2101" s="2">
        <v>45946</v>
      </c>
      <c r="B2101" t="s">
        <v>90</v>
      </c>
      <c r="C2101">
        <v>17</v>
      </c>
      <c r="D2101">
        <v>18</v>
      </c>
      <c r="E2101">
        <v>2</v>
      </c>
      <c r="F2101">
        <v>61.58</v>
      </c>
      <c r="G2101">
        <v>2</v>
      </c>
      <c r="H2101" s="1">
        <f xml:space="preserve"> IF(Historical_Sales[[#This Row],[Sessions - Total]]=0,0,Historical_Sales[[#This Row],[Units Ordered]]/Historical_Sales[[#This Row],[Sessions - Total]])</f>
        <v>0.11764705882352941</v>
      </c>
    </row>
    <row r="2102" spans="1:8" x14ac:dyDescent="0.3">
      <c r="A2102" s="2">
        <v>45946</v>
      </c>
      <c r="B2102" t="s">
        <v>92</v>
      </c>
      <c r="C2102">
        <v>18</v>
      </c>
      <c r="D2102">
        <v>20</v>
      </c>
      <c r="E2102">
        <v>21</v>
      </c>
      <c r="F2102">
        <v>562.9</v>
      </c>
      <c r="G2102">
        <v>9</v>
      </c>
      <c r="H2102" s="1">
        <f xml:space="preserve"> IF(Historical_Sales[[#This Row],[Sessions - Total]]=0,0,Historical_Sales[[#This Row],[Units Ordered]]/Historical_Sales[[#This Row],[Sessions - Total]])</f>
        <v>1.1666666666666667</v>
      </c>
    </row>
    <row r="2103" spans="1:8" x14ac:dyDescent="0.3">
      <c r="A2103" s="2">
        <v>45946</v>
      </c>
      <c r="B2103" t="s">
        <v>94</v>
      </c>
      <c r="C2103">
        <v>20</v>
      </c>
      <c r="D2103">
        <v>25</v>
      </c>
      <c r="E2103">
        <v>20</v>
      </c>
      <c r="F2103">
        <v>1526.74</v>
      </c>
      <c r="G2103">
        <v>6</v>
      </c>
      <c r="H2103" s="1">
        <f xml:space="preserve"> IF(Historical_Sales[[#This Row],[Sessions - Total]]=0,0,Historical_Sales[[#This Row],[Units Ordered]]/Historical_Sales[[#This Row],[Sessions - Total]])</f>
        <v>1</v>
      </c>
    </row>
    <row r="2104" spans="1:8" x14ac:dyDescent="0.3">
      <c r="A2104" s="2">
        <v>45946</v>
      </c>
      <c r="B2104" t="s">
        <v>96</v>
      </c>
      <c r="C2104">
        <v>35</v>
      </c>
      <c r="D2104">
        <v>44</v>
      </c>
      <c r="E2104">
        <v>37</v>
      </c>
      <c r="F2104">
        <v>2582.92</v>
      </c>
      <c r="G2104">
        <v>12</v>
      </c>
      <c r="H2104" s="1">
        <f xml:space="preserve"> IF(Historical_Sales[[#This Row],[Sessions - Total]]=0,0,Historical_Sales[[#This Row],[Units Ordered]]/Historical_Sales[[#This Row],[Sessions - Total]])</f>
        <v>1.0571428571428572</v>
      </c>
    </row>
    <row r="2105" spans="1:8" x14ac:dyDescent="0.3">
      <c r="A2105" s="2">
        <v>45946</v>
      </c>
      <c r="B2105" t="s">
        <v>98</v>
      </c>
      <c r="C2105">
        <v>17</v>
      </c>
      <c r="D2105">
        <v>19</v>
      </c>
      <c r="E2105">
        <v>1</v>
      </c>
      <c r="F2105">
        <v>12.84</v>
      </c>
      <c r="G2105">
        <v>1</v>
      </c>
      <c r="H2105" s="1">
        <f xml:space="preserve"> IF(Historical_Sales[[#This Row],[Sessions - Total]]=0,0,Historical_Sales[[#This Row],[Units Ordered]]/Historical_Sales[[#This Row],[Sessions - Total]])</f>
        <v>5.8823529411764705E-2</v>
      </c>
    </row>
    <row r="2106" spans="1:8" x14ac:dyDescent="0.3">
      <c r="A2106" s="2">
        <v>45946</v>
      </c>
      <c r="B2106" t="s">
        <v>100</v>
      </c>
      <c r="C2106">
        <v>15</v>
      </c>
      <c r="D2106">
        <v>18</v>
      </c>
      <c r="E2106">
        <v>2</v>
      </c>
      <c r="F2106">
        <v>21.24</v>
      </c>
      <c r="G2106">
        <v>2</v>
      </c>
      <c r="H2106" s="1">
        <f xml:space="preserve"> IF(Historical_Sales[[#This Row],[Sessions - Total]]=0,0,Historical_Sales[[#This Row],[Units Ordered]]/Historical_Sales[[#This Row],[Sessions - Total]])</f>
        <v>0.13333333333333333</v>
      </c>
    </row>
    <row r="2107" spans="1:8" x14ac:dyDescent="0.3">
      <c r="A2107" s="2">
        <v>45946</v>
      </c>
      <c r="B2107" t="s">
        <v>102</v>
      </c>
      <c r="C2107">
        <v>12</v>
      </c>
      <c r="D2107">
        <v>14</v>
      </c>
      <c r="E2107">
        <v>2</v>
      </c>
      <c r="F2107">
        <v>75.989999999999995</v>
      </c>
      <c r="G2107">
        <v>2</v>
      </c>
      <c r="H2107" s="1">
        <f xml:space="preserve"> IF(Historical_Sales[[#This Row],[Sessions - Total]]=0,0,Historical_Sales[[#This Row],[Units Ordered]]/Historical_Sales[[#This Row],[Sessions - Total]])</f>
        <v>0.16666666666666666</v>
      </c>
    </row>
    <row r="2108" spans="1:8" x14ac:dyDescent="0.3">
      <c r="A2108" s="2">
        <v>45946</v>
      </c>
      <c r="B2108" t="s">
        <v>104</v>
      </c>
      <c r="C2108">
        <v>14</v>
      </c>
      <c r="D2108">
        <v>17</v>
      </c>
      <c r="E2108">
        <v>3</v>
      </c>
      <c r="F2108">
        <v>97.91</v>
      </c>
      <c r="G2108">
        <v>1</v>
      </c>
      <c r="H2108" s="1">
        <f xml:space="preserve"> IF(Historical_Sales[[#This Row],[Sessions - Total]]=0,0,Historical_Sales[[#This Row],[Units Ordered]]/Historical_Sales[[#This Row],[Sessions - Total]])</f>
        <v>0.21428571428571427</v>
      </c>
    </row>
    <row r="2109" spans="1:8" x14ac:dyDescent="0.3">
      <c r="A2109" s="2">
        <v>45946</v>
      </c>
      <c r="B2109" t="s">
        <v>106</v>
      </c>
      <c r="C2109">
        <v>11</v>
      </c>
      <c r="D2109">
        <v>15</v>
      </c>
      <c r="E2109">
        <v>14</v>
      </c>
      <c r="F2109">
        <v>1087.98</v>
      </c>
      <c r="G2109">
        <v>2</v>
      </c>
      <c r="H2109" s="1">
        <f xml:space="preserve"> IF(Historical_Sales[[#This Row],[Sessions - Total]]=0,0,Historical_Sales[[#This Row],[Units Ordered]]/Historical_Sales[[#This Row],[Sessions - Total]])</f>
        <v>1.2727272727272727</v>
      </c>
    </row>
    <row r="2110" spans="1:8" x14ac:dyDescent="0.3">
      <c r="A2110" s="2">
        <v>45946</v>
      </c>
      <c r="B2110" t="s">
        <v>108</v>
      </c>
      <c r="C2110">
        <v>4</v>
      </c>
      <c r="D2110">
        <v>4</v>
      </c>
      <c r="E2110">
        <v>2</v>
      </c>
      <c r="F2110">
        <v>158.38</v>
      </c>
      <c r="G2110">
        <v>2</v>
      </c>
      <c r="H2110" s="1">
        <f xml:space="preserve"> IF(Historical_Sales[[#This Row],[Sessions - Total]]=0,0,Historical_Sales[[#This Row],[Units Ordered]]/Historical_Sales[[#This Row],[Sessions - Total]])</f>
        <v>0.5</v>
      </c>
    </row>
    <row r="2111" spans="1:8" x14ac:dyDescent="0.3">
      <c r="A2111" s="2">
        <v>45946</v>
      </c>
      <c r="B2111" t="s">
        <v>110</v>
      </c>
      <c r="C2111">
        <v>33</v>
      </c>
      <c r="D2111">
        <v>41</v>
      </c>
      <c r="E2111">
        <v>2</v>
      </c>
      <c r="F2111">
        <v>77.510000000000005</v>
      </c>
      <c r="G2111">
        <v>2</v>
      </c>
      <c r="H2111" s="1">
        <f xml:space="preserve"> IF(Historical_Sales[[#This Row],[Sessions - Total]]=0,0,Historical_Sales[[#This Row],[Units Ordered]]/Historical_Sales[[#This Row],[Sessions - Total]])</f>
        <v>6.0606060606060608E-2</v>
      </c>
    </row>
    <row r="2112" spans="1:8" x14ac:dyDescent="0.3">
      <c r="A2112" s="2">
        <v>45946</v>
      </c>
      <c r="B2112" t="s">
        <v>112</v>
      </c>
      <c r="C2112">
        <v>19</v>
      </c>
      <c r="D2112">
        <v>25</v>
      </c>
      <c r="E2112">
        <v>2</v>
      </c>
      <c r="F2112">
        <v>59.02</v>
      </c>
      <c r="G2112">
        <v>2</v>
      </c>
      <c r="H2112" s="1">
        <f xml:space="preserve"> IF(Historical_Sales[[#This Row],[Sessions - Total]]=0,0,Historical_Sales[[#This Row],[Units Ordered]]/Historical_Sales[[#This Row],[Sessions - Total]])</f>
        <v>0.10526315789473684</v>
      </c>
    </row>
    <row r="2113" spans="1:8" x14ac:dyDescent="0.3">
      <c r="A2113" s="2">
        <v>45947</v>
      </c>
      <c r="B2113" t="s">
        <v>11</v>
      </c>
      <c r="C2113">
        <v>27</v>
      </c>
      <c r="D2113">
        <v>41</v>
      </c>
      <c r="E2113">
        <v>10</v>
      </c>
      <c r="F2113">
        <v>434.24</v>
      </c>
      <c r="G2113">
        <v>10</v>
      </c>
      <c r="H2113" s="1">
        <f xml:space="preserve"> IF(Historical_Sales[[#This Row],[Sessions - Total]]=0,0,Historical_Sales[[#This Row],[Units Ordered]]/Historical_Sales[[#This Row],[Sessions - Total]])</f>
        <v>0.37037037037037035</v>
      </c>
    </row>
    <row r="2114" spans="1:8" x14ac:dyDescent="0.3">
      <c r="A2114" s="2">
        <v>45947</v>
      </c>
      <c r="B2114" t="s">
        <v>15</v>
      </c>
      <c r="C2114">
        <v>23</v>
      </c>
      <c r="D2114">
        <v>31</v>
      </c>
      <c r="E2114">
        <v>6</v>
      </c>
      <c r="F2114">
        <v>207.59</v>
      </c>
      <c r="G2114">
        <v>2</v>
      </c>
      <c r="H2114" s="1">
        <f xml:space="preserve"> IF(Historical_Sales[[#This Row],[Sessions - Total]]=0,0,Historical_Sales[[#This Row],[Units Ordered]]/Historical_Sales[[#This Row],[Sessions - Total]])</f>
        <v>0.2608695652173913</v>
      </c>
    </row>
    <row r="2115" spans="1:8" x14ac:dyDescent="0.3">
      <c r="A2115" s="2">
        <v>45947</v>
      </c>
      <c r="B2115" t="s">
        <v>17</v>
      </c>
      <c r="C2115">
        <v>8</v>
      </c>
      <c r="D2115">
        <v>11</v>
      </c>
      <c r="E2115">
        <v>6</v>
      </c>
      <c r="F2115">
        <v>241.14</v>
      </c>
      <c r="G2115">
        <v>2</v>
      </c>
      <c r="H2115" s="1">
        <f xml:space="preserve"> IF(Historical_Sales[[#This Row],[Sessions - Total]]=0,0,Historical_Sales[[#This Row],[Units Ordered]]/Historical_Sales[[#This Row],[Sessions - Total]])</f>
        <v>0.75</v>
      </c>
    </row>
    <row r="2116" spans="1:8" x14ac:dyDescent="0.3">
      <c r="A2116" s="2">
        <v>45947</v>
      </c>
      <c r="B2116" t="s">
        <v>19</v>
      </c>
      <c r="C2116">
        <v>5</v>
      </c>
      <c r="D2116">
        <v>6</v>
      </c>
      <c r="E2116">
        <v>1</v>
      </c>
      <c r="F2116">
        <v>28.5</v>
      </c>
      <c r="G2116">
        <v>1</v>
      </c>
      <c r="H2116" s="1">
        <f xml:space="preserve"> IF(Historical_Sales[[#This Row],[Sessions - Total]]=0,0,Historical_Sales[[#This Row],[Units Ordered]]/Historical_Sales[[#This Row],[Sessions - Total]])</f>
        <v>0.2</v>
      </c>
    </row>
    <row r="2117" spans="1:8" x14ac:dyDescent="0.3">
      <c r="A2117" s="2">
        <v>45947</v>
      </c>
      <c r="B2117" t="s">
        <v>26</v>
      </c>
      <c r="C2117">
        <v>14</v>
      </c>
      <c r="D2117">
        <v>19</v>
      </c>
      <c r="E2117">
        <v>3</v>
      </c>
      <c r="F2117">
        <v>126.68</v>
      </c>
      <c r="G2117">
        <v>1</v>
      </c>
      <c r="H2117" s="1">
        <f xml:space="preserve"> IF(Historical_Sales[[#This Row],[Sessions - Total]]=0,0,Historical_Sales[[#This Row],[Units Ordered]]/Historical_Sales[[#This Row],[Sessions - Total]])</f>
        <v>0.21428571428571427</v>
      </c>
    </row>
    <row r="2118" spans="1:8" x14ac:dyDescent="0.3">
      <c r="A2118" s="2">
        <v>45947</v>
      </c>
      <c r="B2118" t="s">
        <v>30</v>
      </c>
      <c r="C2118">
        <v>7</v>
      </c>
      <c r="D2118">
        <v>9</v>
      </c>
      <c r="E2118">
        <v>1</v>
      </c>
      <c r="F2118">
        <v>14.06</v>
      </c>
      <c r="G2118">
        <v>1</v>
      </c>
      <c r="H2118" s="1">
        <f xml:space="preserve"> IF(Historical_Sales[[#This Row],[Sessions - Total]]=0,0,Historical_Sales[[#This Row],[Units Ordered]]/Historical_Sales[[#This Row],[Sessions - Total]])</f>
        <v>0.14285714285714285</v>
      </c>
    </row>
    <row r="2119" spans="1:8" x14ac:dyDescent="0.3">
      <c r="A2119" s="2">
        <v>45947</v>
      </c>
      <c r="B2119" t="s">
        <v>36</v>
      </c>
      <c r="C2119">
        <v>36</v>
      </c>
      <c r="D2119">
        <v>38</v>
      </c>
      <c r="E2119">
        <v>2</v>
      </c>
      <c r="F2119">
        <v>48.79</v>
      </c>
      <c r="G2119">
        <v>2</v>
      </c>
      <c r="H2119" s="1">
        <f xml:space="preserve"> IF(Historical_Sales[[#This Row],[Sessions - Total]]=0,0,Historical_Sales[[#This Row],[Units Ordered]]/Historical_Sales[[#This Row],[Sessions - Total]])</f>
        <v>5.5555555555555552E-2</v>
      </c>
    </row>
    <row r="2120" spans="1:8" x14ac:dyDescent="0.3">
      <c r="A2120" s="2">
        <v>45947</v>
      </c>
      <c r="B2120" t="s">
        <v>38</v>
      </c>
      <c r="C2120">
        <v>39</v>
      </c>
      <c r="D2120">
        <v>50</v>
      </c>
      <c r="E2120">
        <v>2</v>
      </c>
      <c r="F2120">
        <v>45.63</v>
      </c>
      <c r="G2120">
        <v>2</v>
      </c>
      <c r="H2120" s="1">
        <f xml:space="preserve"> IF(Historical_Sales[[#This Row],[Sessions - Total]]=0,0,Historical_Sales[[#This Row],[Units Ordered]]/Historical_Sales[[#This Row],[Sessions - Total]])</f>
        <v>5.128205128205128E-2</v>
      </c>
    </row>
    <row r="2121" spans="1:8" x14ac:dyDescent="0.3">
      <c r="A2121" s="2">
        <v>45947</v>
      </c>
      <c r="B2121" t="s">
        <v>40</v>
      </c>
      <c r="C2121">
        <v>37</v>
      </c>
      <c r="D2121">
        <v>59</v>
      </c>
      <c r="E2121">
        <v>4</v>
      </c>
      <c r="F2121">
        <v>105.85</v>
      </c>
      <c r="G2121">
        <v>4</v>
      </c>
      <c r="H2121" s="1">
        <f xml:space="preserve"> IF(Historical_Sales[[#This Row],[Sessions - Total]]=0,0,Historical_Sales[[#This Row],[Units Ordered]]/Historical_Sales[[#This Row],[Sessions - Total]])</f>
        <v>0.10810810810810811</v>
      </c>
    </row>
    <row r="2122" spans="1:8" x14ac:dyDescent="0.3">
      <c r="A2122" s="2">
        <v>45947</v>
      </c>
      <c r="B2122" t="s">
        <v>42</v>
      </c>
      <c r="C2122">
        <v>84</v>
      </c>
      <c r="D2122">
        <v>107</v>
      </c>
      <c r="E2122">
        <v>11</v>
      </c>
      <c r="F2122">
        <v>283.52</v>
      </c>
      <c r="G2122">
        <v>11</v>
      </c>
      <c r="H2122" s="1">
        <f xml:space="preserve"> IF(Historical_Sales[[#This Row],[Sessions - Total]]=0,0,Historical_Sales[[#This Row],[Units Ordered]]/Historical_Sales[[#This Row],[Sessions - Total]])</f>
        <v>0.13095238095238096</v>
      </c>
    </row>
    <row r="2123" spans="1:8" x14ac:dyDescent="0.3">
      <c r="A2123" s="2">
        <v>45947</v>
      </c>
      <c r="B2123" t="s">
        <v>46</v>
      </c>
      <c r="C2123">
        <v>41</v>
      </c>
      <c r="D2123">
        <v>55</v>
      </c>
      <c r="E2123">
        <v>5</v>
      </c>
      <c r="F2123">
        <v>154.34</v>
      </c>
      <c r="G2123">
        <v>4</v>
      </c>
      <c r="H2123" s="1">
        <f xml:space="preserve"> IF(Historical_Sales[[#This Row],[Sessions - Total]]=0,0,Historical_Sales[[#This Row],[Units Ordered]]/Historical_Sales[[#This Row],[Sessions - Total]])</f>
        <v>0.12195121951219512</v>
      </c>
    </row>
    <row r="2124" spans="1:8" x14ac:dyDescent="0.3">
      <c r="A2124" s="2">
        <v>45947</v>
      </c>
      <c r="B2124" t="s">
        <v>48</v>
      </c>
      <c r="C2124">
        <v>24</v>
      </c>
      <c r="D2124">
        <v>39</v>
      </c>
      <c r="E2124">
        <v>4</v>
      </c>
      <c r="F2124">
        <v>126.88</v>
      </c>
      <c r="G2124">
        <v>3</v>
      </c>
      <c r="H2124" s="1">
        <f xml:space="preserve"> IF(Historical_Sales[[#This Row],[Sessions - Total]]=0,0,Historical_Sales[[#This Row],[Units Ordered]]/Historical_Sales[[#This Row],[Sessions - Total]])</f>
        <v>0.16666666666666666</v>
      </c>
    </row>
    <row r="2125" spans="1:8" x14ac:dyDescent="0.3">
      <c r="A2125" s="2">
        <v>45947</v>
      </c>
      <c r="B2125" t="s">
        <v>50</v>
      </c>
      <c r="C2125">
        <v>71</v>
      </c>
      <c r="D2125">
        <v>100</v>
      </c>
      <c r="E2125">
        <v>9</v>
      </c>
      <c r="F2125">
        <v>382.42</v>
      </c>
      <c r="G2125">
        <v>9</v>
      </c>
      <c r="H2125" s="1">
        <f xml:space="preserve"> IF(Historical_Sales[[#This Row],[Sessions - Total]]=0,0,Historical_Sales[[#This Row],[Units Ordered]]/Historical_Sales[[#This Row],[Sessions - Total]])</f>
        <v>0.12676056338028169</v>
      </c>
    </row>
    <row r="2126" spans="1:8" x14ac:dyDescent="0.3">
      <c r="A2126" s="2">
        <v>45947</v>
      </c>
      <c r="B2126" t="s">
        <v>50</v>
      </c>
      <c r="C2126">
        <v>6</v>
      </c>
      <c r="D2126">
        <v>8</v>
      </c>
      <c r="E2126">
        <v>1</v>
      </c>
      <c r="F2126">
        <v>56.7</v>
      </c>
      <c r="G2126">
        <v>1</v>
      </c>
      <c r="H2126" s="1">
        <f xml:space="preserve"> IF(Historical_Sales[[#This Row],[Sessions - Total]]=0,0,Historical_Sales[[#This Row],[Units Ordered]]/Historical_Sales[[#This Row],[Sessions - Total]])</f>
        <v>0.16666666666666666</v>
      </c>
    </row>
    <row r="2127" spans="1:8" x14ac:dyDescent="0.3">
      <c r="A2127" s="2">
        <v>45947</v>
      </c>
      <c r="B2127" t="s">
        <v>52</v>
      </c>
      <c r="C2127">
        <v>114</v>
      </c>
      <c r="D2127">
        <v>152</v>
      </c>
      <c r="E2127">
        <v>23</v>
      </c>
      <c r="F2127">
        <v>311.42</v>
      </c>
      <c r="G2127">
        <v>21</v>
      </c>
      <c r="H2127" s="1">
        <f xml:space="preserve"> IF(Historical_Sales[[#This Row],[Sessions - Total]]=0,0,Historical_Sales[[#This Row],[Units Ordered]]/Historical_Sales[[#This Row],[Sessions - Total]])</f>
        <v>0.20175438596491227</v>
      </c>
    </row>
    <row r="2128" spans="1:8" x14ac:dyDescent="0.3">
      <c r="A2128" s="2">
        <v>45947</v>
      </c>
      <c r="B2128" t="s">
        <v>54</v>
      </c>
      <c r="C2128">
        <v>29</v>
      </c>
      <c r="D2128">
        <v>45</v>
      </c>
      <c r="E2128">
        <v>3</v>
      </c>
      <c r="F2128">
        <v>73.430000000000007</v>
      </c>
      <c r="G2128">
        <v>3</v>
      </c>
      <c r="H2128" s="1">
        <f xml:space="preserve"> IF(Historical_Sales[[#This Row],[Sessions - Total]]=0,0,Historical_Sales[[#This Row],[Units Ordered]]/Historical_Sales[[#This Row],[Sessions - Total]])</f>
        <v>0.10344827586206896</v>
      </c>
    </row>
    <row r="2129" spans="1:8" x14ac:dyDescent="0.3">
      <c r="A2129" s="2">
        <v>45947</v>
      </c>
      <c r="B2129" t="s">
        <v>56</v>
      </c>
      <c r="C2129">
        <v>20</v>
      </c>
      <c r="D2129">
        <v>26</v>
      </c>
      <c r="E2129">
        <v>5</v>
      </c>
      <c r="F2129">
        <v>122.16</v>
      </c>
      <c r="G2129">
        <v>2</v>
      </c>
      <c r="H2129" s="1">
        <f xml:space="preserve"> IF(Historical_Sales[[#This Row],[Sessions - Total]]=0,0,Historical_Sales[[#This Row],[Units Ordered]]/Historical_Sales[[#This Row],[Sessions - Total]])</f>
        <v>0.25</v>
      </c>
    </row>
    <row r="2130" spans="1:8" x14ac:dyDescent="0.3">
      <c r="A2130" s="2">
        <v>45947</v>
      </c>
      <c r="B2130" t="s">
        <v>58</v>
      </c>
      <c r="C2130">
        <v>18</v>
      </c>
      <c r="D2130">
        <v>23</v>
      </c>
      <c r="E2130">
        <v>6</v>
      </c>
      <c r="F2130">
        <v>68.569999999999993</v>
      </c>
      <c r="G2130">
        <v>6</v>
      </c>
      <c r="H2130" s="1">
        <f xml:space="preserve"> IF(Historical_Sales[[#This Row],[Sessions - Total]]=0,0,Historical_Sales[[#This Row],[Units Ordered]]/Historical_Sales[[#This Row],[Sessions - Total]])</f>
        <v>0.33333333333333331</v>
      </c>
    </row>
    <row r="2131" spans="1:8" x14ac:dyDescent="0.3">
      <c r="A2131" s="2">
        <v>45947</v>
      </c>
      <c r="B2131" t="s">
        <v>60</v>
      </c>
      <c r="C2131">
        <v>36</v>
      </c>
      <c r="D2131">
        <v>44</v>
      </c>
      <c r="E2131">
        <v>4</v>
      </c>
      <c r="F2131">
        <v>84.43</v>
      </c>
      <c r="G2131">
        <v>4</v>
      </c>
      <c r="H2131" s="1">
        <f xml:space="preserve"> IF(Historical_Sales[[#This Row],[Sessions - Total]]=0,0,Historical_Sales[[#This Row],[Units Ordered]]/Historical_Sales[[#This Row],[Sessions - Total]])</f>
        <v>0.1111111111111111</v>
      </c>
    </row>
    <row r="2132" spans="1:8" x14ac:dyDescent="0.3">
      <c r="A2132" s="2">
        <v>45947</v>
      </c>
      <c r="B2132" t="s">
        <v>62</v>
      </c>
      <c r="C2132">
        <v>69</v>
      </c>
      <c r="D2132">
        <v>101</v>
      </c>
      <c r="E2132">
        <v>45</v>
      </c>
      <c r="F2132">
        <v>1634.86</v>
      </c>
      <c r="G2132">
        <v>24</v>
      </c>
      <c r="H2132" s="1">
        <f xml:space="preserve"> IF(Historical_Sales[[#This Row],[Sessions - Total]]=0,0,Historical_Sales[[#This Row],[Units Ordered]]/Historical_Sales[[#This Row],[Sessions - Total]])</f>
        <v>0.65217391304347827</v>
      </c>
    </row>
    <row r="2133" spans="1:8" x14ac:dyDescent="0.3">
      <c r="A2133" s="2">
        <v>45947</v>
      </c>
      <c r="B2133" t="s">
        <v>64</v>
      </c>
      <c r="C2133">
        <v>17</v>
      </c>
      <c r="D2133">
        <v>26</v>
      </c>
      <c r="E2133">
        <v>14</v>
      </c>
      <c r="F2133">
        <v>445.62</v>
      </c>
      <c r="G2133">
        <v>11</v>
      </c>
      <c r="H2133" s="1">
        <f xml:space="preserve"> IF(Historical_Sales[[#This Row],[Sessions - Total]]=0,0,Historical_Sales[[#This Row],[Units Ordered]]/Historical_Sales[[#This Row],[Sessions - Total]])</f>
        <v>0.82352941176470584</v>
      </c>
    </row>
    <row r="2134" spans="1:8" x14ac:dyDescent="0.3">
      <c r="A2134" s="2">
        <v>45947</v>
      </c>
      <c r="B2134" t="s">
        <v>66</v>
      </c>
      <c r="C2134">
        <v>13</v>
      </c>
      <c r="D2134">
        <v>19</v>
      </c>
      <c r="E2134">
        <v>6</v>
      </c>
      <c r="F2134">
        <v>188.66</v>
      </c>
      <c r="G2134">
        <v>4</v>
      </c>
      <c r="H2134" s="1">
        <f xml:space="preserve"> IF(Historical_Sales[[#This Row],[Sessions - Total]]=0,0,Historical_Sales[[#This Row],[Units Ordered]]/Historical_Sales[[#This Row],[Sessions - Total]])</f>
        <v>0.46153846153846156</v>
      </c>
    </row>
    <row r="2135" spans="1:8" x14ac:dyDescent="0.3">
      <c r="A2135" s="2">
        <v>45947</v>
      </c>
      <c r="B2135" t="s">
        <v>68</v>
      </c>
      <c r="C2135">
        <v>38</v>
      </c>
      <c r="D2135">
        <v>53</v>
      </c>
      <c r="E2135">
        <v>34</v>
      </c>
      <c r="F2135">
        <v>930.49</v>
      </c>
      <c r="G2135">
        <v>18</v>
      </c>
      <c r="H2135" s="1">
        <f xml:space="preserve"> IF(Historical_Sales[[#This Row],[Sessions - Total]]=0,0,Historical_Sales[[#This Row],[Units Ordered]]/Historical_Sales[[#This Row],[Sessions - Total]])</f>
        <v>0.89473684210526316</v>
      </c>
    </row>
    <row r="2136" spans="1:8" x14ac:dyDescent="0.3">
      <c r="A2136" s="2">
        <v>45947</v>
      </c>
      <c r="B2136" t="s">
        <v>70</v>
      </c>
      <c r="C2136">
        <v>32</v>
      </c>
      <c r="D2136">
        <v>40</v>
      </c>
      <c r="E2136">
        <v>23</v>
      </c>
      <c r="F2136">
        <v>550.30999999999995</v>
      </c>
      <c r="G2136">
        <v>12</v>
      </c>
      <c r="H2136" s="1">
        <f xml:space="preserve"> IF(Historical_Sales[[#This Row],[Sessions - Total]]=0,0,Historical_Sales[[#This Row],[Units Ordered]]/Historical_Sales[[#This Row],[Sessions - Total]])</f>
        <v>0.71875</v>
      </c>
    </row>
    <row r="2137" spans="1:8" x14ac:dyDescent="0.3">
      <c r="A2137" s="2">
        <v>45947</v>
      </c>
      <c r="B2137" t="s">
        <v>72</v>
      </c>
      <c r="C2137">
        <v>14</v>
      </c>
      <c r="D2137">
        <v>18</v>
      </c>
      <c r="E2137">
        <v>2</v>
      </c>
      <c r="F2137">
        <v>77.510000000000005</v>
      </c>
      <c r="G2137">
        <v>2</v>
      </c>
      <c r="H2137" s="1">
        <f xml:space="preserve"> IF(Historical_Sales[[#This Row],[Sessions - Total]]=0,0,Historical_Sales[[#This Row],[Units Ordered]]/Historical_Sales[[#This Row],[Sessions - Total]])</f>
        <v>0.14285714285714285</v>
      </c>
    </row>
    <row r="2138" spans="1:8" x14ac:dyDescent="0.3">
      <c r="A2138" s="2">
        <v>45947</v>
      </c>
      <c r="B2138" t="s">
        <v>74</v>
      </c>
      <c r="C2138">
        <v>9</v>
      </c>
      <c r="D2138">
        <v>16</v>
      </c>
      <c r="E2138">
        <v>2</v>
      </c>
      <c r="F2138">
        <v>66.14</v>
      </c>
      <c r="G2138">
        <v>2</v>
      </c>
      <c r="H2138" s="1">
        <f xml:space="preserve"> IF(Historical_Sales[[#This Row],[Sessions - Total]]=0,0,Historical_Sales[[#This Row],[Units Ordered]]/Historical_Sales[[#This Row],[Sessions - Total]])</f>
        <v>0.22222222222222221</v>
      </c>
    </row>
    <row r="2139" spans="1:8" x14ac:dyDescent="0.3">
      <c r="A2139" s="2">
        <v>45947</v>
      </c>
      <c r="B2139" t="s">
        <v>76</v>
      </c>
      <c r="C2139">
        <v>12</v>
      </c>
      <c r="D2139">
        <v>16</v>
      </c>
      <c r="E2139">
        <v>8</v>
      </c>
      <c r="F2139">
        <v>238.27</v>
      </c>
      <c r="G2139">
        <v>7</v>
      </c>
      <c r="H2139" s="1">
        <f xml:space="preserve"> IF(Historical_Sales[[#This Row],[Sessions - Total]]=0,0,Historical_Sales[[#This Row],[Units Ordered]]/Historical_Sales[[#This Row],[Sessions - Total]])</f>
        <v>0.66666666666666663</v>
      </c>
    </row>
    <row r="2140" spans="1:8" x14ac:dyDescent="0.3">
      <c r="A2140" s="2">
        <v>45947</v>
      </c>
      <c r="B2140" t="s">
        <v>78</v>
      </c>
      <c r="C2140">
        <v>9</v>
      </c>
      <c r="D2140">
        <v>10</v>
      </c>
      <c r="E2140">
        <v>1</v>
      </c>
      <c r="F2140">
        <v>27.27</v>
      </c>
      <c r="G2140">
        <v>1</v>
      </c>
      <c r="H2140" s="1">
        <f xml:space="preserve"> IF(Historical_Sales[[#This Row],[Sessions - Total]]=0,0,Historical_Sales[[#This Row],[Units Ordered]]/Historical_Sales[[#This Row],[Sessions - Total]])</f>
        <v>0.1111111111111111</v>
      </c>
    </row>
    <row r="2141" spans="1:8" x14ac:dyDescent="0.3">
      <c r="A2141" s="2">
        <v>45947</v>
      </c>
      <c r="B2141" t="s">
        <v>80</v>
      </c>
      <c r="C2141">
        <v>16</v>
      </c>
      <c r="D2141">
        <v>20</v>
      </c>
      <c r="E2141">
        <v>6</v>
      </c>
      <c r="F2141">
        <v>209.52</v>
      </c>
      <c r="G2141">
        <v>4</v>
      </c>
      <c r="H2141" s="1">
        <f xml:space="preserve"> IF(Historical_Sales[[#This Row],[Sessions - Total]]=0,0,Historical_Sales[[#This Row],[Units Ordered]]/Historical_Sales[[#This Row],[Sessions - Total]])</f>
        <v>0.375</v>
      </c>
    </row>
    <row r="2142" spans="1:8" x14ac:dyDescent="0.3">
      <c r="A2142" s="2">
        <v>45947</v>
      </c>
      <c r="B2142" t="s">
        <v>84</v>
      </c>
      <c r="C2142">
        <v>64</v>
      </c>
      <c r="D2142">
        <v>99</v>
      </c>
      <c r="E2142">
        <v>22</v>
      </c>
      <c r="F2142">
        <v>769.55</v>
      </c>
      <c r="G2142">
        <v>20</v>
      </c>
      <c r="H2142" s="1">
        <f xml:space="preserve"> IF(Historical_Sales[[#This Row],[Sessions - Total]]=0,0,Historical_Sales[[#This Row],[Units Ordered]]/Historical_Sales[[#This Row],[Sessions - Total]])</f>
        <v>0.34375</v>
      </c>
    </row>
    <row r="2143" spans="1:8" x14ac:dyDescent="0.3">
      <c r="A2143" s="2">
        <v>45947</v>
      </c>
      <c r="B2143" t="s">
        <v>88</v>
      </c>
      <c r="C2143">
        <v>83</v>
      </c>
      <c r="D2143">
        <v>106</v>
      </c>
      <c r="E2143">
        <v>20</v>
      </c>
      <c r="F2143">
        <v>642.15</v>
      </c>
      <c r="G2143">
        <v>8</v>
      </c>
      <c r="H2143" s="1">
        <f xml:space="preserve"> IF(Historical_Sales[[#This Row],[Sessions - Total]]=0,0,Historical_Sales[[#This Row],[Units Ordered]]/Historical_Sales[[#This Row],[Sessions - Total]])</f>
        <v>0.24096385542168675</v>
      </c>
    </row>
    <row r="2144" spans="1:8" x14ac:dyDescent="0.3">
      <c r="A2144" s="2">
        <v>45947</v>
      </c>
      <c r="B2144" t="s">
        <v>92</v>
      </c>
      <c r="C2144">
        <v>18</v>
      </c>
      <c r="D2144">
        <v>23</v>
      </c>
      <c r="E2144">
        <v>18</v>
      </c>
      <c r="F2144">
        <v>487.71</v>
      </c>
      <c r="G2144">
        <v>9</v>
      </c>
      <c r="H2144" s="1">
        <f xml:space="preserve"> IF(Historical_Sales[[#This Row],[Sessions - Total]]=0,0,Historical_Sales[[#This Row],[Units Ordered]]/Historical_Sales[[#This Row],[Sessions - Total]])</f>
        <v>1</v>
      </c>
    </row>
    <row r="2145" spans="1:8" x14ac:dyDescent="0.3">
      <c r="A2145" s="2">
        <v>45947</v>
      </c>
      <c r="B2145" t="s">
        <v>94</v>
      </c>
      <c r="C2145">
        <v>20</v>
      </c>
      <c r="D2145">
        <v>26</v>
      </c>
      <c r="E2145">
        <v>10</v>
      </c>
      <c r="F2145">
        <v>773.41</v>
      </c>
      <c r="G2145">
        <v>5</v>
      </c>
      <c r="H2145" s="1">
        <f xml:space="preserve"> IF(Historical_Sales[[#This Row],[Sessions - Total]]=0,0,Historical_Sales[[#This Row],[Units Ordered]]/Historical_Sales[[#This Row],[Sessions - Total]])</f>
        <v>0.5</v>
      </c>
    </row>
    <row r="2146" spans="1:8" x14ac:dyDescent="0.3">
      <c r="A2146" s="2">
        <v>45947</v>
      </c>
      <c r="B2146" t="s">
        <v>96</v>
      </c>
      <c r="C2146">
        <v>18</v>
      </c>
      <c r="D2146">
        <v>20</v>
      </c>
      <c r="E2146">
        <v>1</v>
      </c>
      <c r="F2146">
        <v>70.099999999999994</v>
      </c>
      <c r="G2146">
        <v>1</v>
      </c>
      <c r="H2146" s="1">
        <f xml:space="preserve"> IF(Historical_Sales[[#This Row],[Sessions - Total]]=0,0,Historical_Sales[[#This Row],[Units Ordered]]/Historical_Sales[[#This Row],[Sessions - Total]])</f>
        <v>5.5555555555555552E-2</v>
      </c>
    </row>
    <row r="2147" spans="1:8" x14ac:dyDescent="0.3">
      <c r="A2147" s="2">
        <v>45947</v>
      </c>
      <c r="B2147" t="s">
        <v>98</v>
      </c>
      <c r="C2147">
        <v>13</v>
      </c>
      <c r="D2147">
        <v>18</v>
      </c>
      <c r="E2147">
        <v>2</v>
      </c>
      <c r="F2147">
        <v>24.24</v>
      </c>
      <c r="G2147">
        <v>2</v>
      </c>
      <c r="H2147" s="1">
        <f xml:space="preserve"> IF(Historical_Sales[[#This Row],[Sessions - Total]]=0,0,Historical_Sales[[#This Row],[Units Ordered]]/Historical_Sales[[#This Row],[Sessions - Total]])</f>
        <v>0.15384615384615385</v>
      </c>
    </row>
    <row r="2148" spans="1:8" x14ac:dyDescent="0.3">
      <c r="A2148" s="2">
        <v>45947</v>
      </c>
      <c r="B2148" t="s">
        <v>100</v>
      </c>
      <c r="C2148">
        <v>11</v>
      </c>
      <c r="D2148">
        <v>16</v>
      </c>
      <c r="E2148">
        <v>2</v>
      </c>
      <c r="F2148">
        <v>22.3</v>
      </c>
      <c r="G2148">
        <v>2</v>
      </c>
      <c r="H2148" s="1">
        <f xml:space="preserve"> IF(Historical_Sales[[#This Row],[Sessions - Total]]=0,0,Historical_Sales[[#This Row],[Units Ordered]]/Historical_Sales[[#This Row],[Sessions - Total]])</f>
        <v>0.18181818181818182</v>
      </c>
    </row>
    <row r="2149" spans="1:8" x14ac:dyDescent="0.3">
      <c r="A2149" s="2">
        <v>45947</v>
      </c>
      <c r="B2149" t="s">
        <v>106</v>
      </c>
      <c r="C2149">
        <v>4</v>
      </c>
      <c r="D2149">
        <v>5</v>
      </c>
      <c r="E2149">
        <v>2</v>
      </c>
      <c r="F2149">
        <v>133.99</v>
      </c>
      <c r="G2149">
        <v>2</v>
      </c>
      <c r="H2149" s="1">
        <f xml:space="preserve"> IF(Historical_Sales[[#This Row],[Sessions - Total]]=0,0,Historical_Sales[[#This Row],[Units Ordered]]/Historical_Sales[[#This Row],[Sessions - Total]])</f>
        <v>0.5</v>
      </c>
    </row>
    <row r="2150" spans="1:8" x14ac:dyDescent="0.3">
      <c r="A2150" s="2">
        <v>45947</v>
      </c>
      <c r="B2150" t="s">
        <v>108</v>
      </c>
      <c r="C2150">
        <v>5</v>
      </c>
      <c r="D2150">
        <v>7</v>
      </c>
      <c r="E2150">
        <v>1</v>
      </c>
      <c r="F2150">
        <v>95.12</v>
      </c>
      <c r="G2150">
        <v>1</v>
      </c>
      <c r="H2150" s="1">
        <f xml:space="preserve"> IF(Historical_Sales[[#This Row],[Sessions - Total]]=0,0,Historical_Sales[[#This Row],[Units Ordered]]/Historical_Sales[[#This Row],[Sessions - Total]])</f>
        <v>0.2</v>
      </c>
    </row>
    <row r="2151" spans="1:8" x14ac:dyDescent="0.3">
      <c r="A2151" s="2">
        <v>45947</v>
      </c>
      <c r="B2151" t="s">
        <v>110</v>
      </c>
      <c r="C2151">
        <v>26</v>
      </c>
      <c r="D2151">
        <v>37</v>
      </c>
      <c r="E2151">
        <v>7</v>
      </c>
      <c r="F2151">
        <v>225.52</v>
      </c>
      <c r="G2151">
        <v>5</v>
      </c>
      <c r="H2151" s="1">
        <f xml:space="preserve"> IF(Historical_Sales[[#This Row],[Sessions - Total]]=0,0,Historical_Sales[[#This Row],[Units Ordered]]/Historical_Sales[[#This Row],[Sessions - Total]])</f>
        <v>0.26923076923076922</v>
      </c>
    </row>
    <row r="2152" spans="1:8" x14ac:dyDescent="0.3">
      <c r="A2152" s="2">
        <v>45947</v>
      </c>
      <c r="B2152" t="s">
        <v>112</v>
      </c>
      <c r="C2152">
        <v>13</v>
      </c>
      <c r="D2152">
        <v>17</v>
      </c>
      <c r="E2152">
        <v>2</v>
      </c>
      <c r="F2152">
        <v>71.92</v>
      </c>
      <c r="G2152">
        <v>2</v>
      </c>
      <c r="H2152" s="1">
        <f xml:space="preserve"> IF(Historical_Sales[[#This Row],[Sessions - Total]]=0,0,Historical_Sales[[#This Row],[Units Ordered]]/Historical_Sales[[#This Row],[Sessions - Total]])</f>
        <v>0.15384615384615385</v>
      </c>
    </row>
    <row r="2153" spans="1:8" x14ac:dyDescent="0.3">
      <c r="A2153" s="2">
        <v>45948</v>
      </c>
      <c r="B2153" t="s">
        <v>11</v>
      </c>
      <c r="C2153">
        <v>15</v>
      </c>
      <c r="D2153">
        <v>22</v>
      </c>
      <c r="E2153">
        <v>1</v>
      </c>
      <c r="F2153">
        <v>49.63</v>
      </c>
      <c r="G2153">
        <v>1</v>
      </c>
      <c r="H2153" s="1">
        <f xml:space="preserve"> IF(Historical_Sales[[#This Row],[Sessions - Total]]=0,0,Historical_Sales[[#This Row],[Units Ordered]]/Historical_Sales[[#This Row],[Sessions - Total]])</f>
        <v>6.6666666666666666E-2</v>
      </c>
    </row>
    <row r="2154" spans="1:8" x14ac:dyDescent="0.3">
      <c r="A2154" s="2">
        <v>45948</v>
      </c>
      <c r="B2154" t="s">
        <v>19</v>
      </c>
      <c r="C2154">
        <v>2</v>
      </c>
      <c r="D2154">
        <v>2</v>
      </c>
      <c r="E2154">
        <v>2</v>
      </c>
      <c r="F2154">
        <v>54.95</v>
      </c>
      <c r="G2154">
        <v>1</v>
      </c>
      <c r="H2154" s="1">
        <f xml:space="preserve"> IF(Historical_Sales[[#This Row],[Sessions - Total]]=0,0,Historical_Sales[[#This Row],[Units Ordered]]/Historical_Sales[[#This Row],[Sessions - Total]])</f>
        <v>1</v>
      </c>
    </row>
    <row r="2155" spans="1:8" x14ac:dyDescent="0.3">
      <c r="A2155" s="2">
        <v>45948</v>
      </c>
      <c r="B2155" t="s">
        <v>30</v>
      </c>
      <c r="C2155">
        <v>8</v>
      </c>
      <c r="D2155">
        <v>8</v>
      </c>
      <c r="E2155">
        <v>1</v>
      </c>
      <c r="F2155">
        <v>15.68</v>
      </c>
      <c r="G2155">
        <v>1</v>
      </c>
      <c r="H2155" s="1">
        <f xml:space="preserve"> IF(Historical_Sales[[#This Row],[Sessions - Total]]=0,0,Historical_Sales[[#This Row],[Units Ordered]]/Historical_Sales[[#This Row],[Sessions - Total]])</f>
        <v>0.125</v>
      </c>
    </row>
    <row r="2156" spans="1:8" x14ac:dyDescent="0.3">
      <c r="A2156" s="2">
        <v>45948</v>
      </c>
      <c r="B2156" t="s">
        <v>34</v>
      </c>
      <c r="C2156">
        <v>19</v>
      </c>
      <c r="D2156">
        <v>22</v>
      </c>
      <c r="E2156">
        <v>2</v>
      </c>
      <c r="F2156">
        <v>41.99</v>
      </c>
      <c r="G2156">
        <v>2</v>
      </c>
      <c r="H2156" s="1">
        <f xml:space="preserve"> IF(Historical_Sales[[#This Row],[Sessions - Total]]=0,0,Historical_Sales[[#This Row],[Units Ordered]]/Historical_Sales[[#This Row],[Sessions - Total]])</f>
        <v>0.10526315789473684</v>
      </c>
    </row>
    <row r="2157" spans="1:8" x14ac:dyDescent="0.3">
      <c r="A2157" s="2">
        <v>45948</v>
      </c>
      <c r="B2157" t="s">
        <v>36</v>
      </c>
      <c r="C2157">
        <v>16</v>
      </c>
      <c r="D2157">
        <v>19</v>
      </c>
      <c r="E2157">
        <v>1</v>
      </c>
      <c r="F2157">
        <v>19.21</v>
      </c>
      <c r="G2157">
        <v>1</v>
      </c>
      <c r="H2157" s="1">
        <f xml:space="preserve"> IF(Historical_Sales[[#This Row],[Sessions - Total]]=0,0,Historical_Sales[[#This Row],[Units Ordered]]/Historical_Sales[[#This Row],[Sessions - Total]])</f>
        <v>6.25E-2</v>
      </c>
    </row>
    <row r="2158" spans="1:8" x14ac:dyDescent="0.3">
      <c r="A2158" s="2">
        <v>45948</v>
      </c>
      <c r="B2158" t="s">
        <v>38</v>
      </c>
      <c r="C2158">
        <v>29</v>
      </c>
      <c r="D2158">
        <v>48</v>
      </c>
      <c r="E2158">
        <v>2</v>
      </c>
      <c r="F2158">
        <v>48.6</v>
      </c>
      <c r="G2158">
        <v>2</v>
      </c>
      <c r="H2158" s="1">
        <f xml:space="preserve"> IF(Historical_Sales[[#This Row],[Sessions - Total]]=0,0,Historical_Sales[[#This Row],[Units Ordered]]/Historical_Sales[[#This Row],[Sessions - Total]])</f>
        <v>6.8965517241379309E-2</v>
      </c>
    </row>
    <row r="2159" spans="1:8" x14ac:dyDescent="0.3">
      <c r="A2159" s="2">
        <v>45948</v>
      </c>
      <c r="B2159" t="s">
        <v>40</v>
      </c>
      <c r="C2159">
        <v>30</v>
      </c>
      <c r="D2159">
        <v>44</v>
      </c>
      <c r="E2159">
        <v>10</v>
      </c>
      <c r="F2159">
        <v>312.51</v>
      </c>
      <c r="G2159">
        <v>8</v>
      </c>
      <c r="H2159" s="1">
        <f xml:space="preserve"> IF(Historical_Sales[[#This Row],[Sessions - Total]]=0,0,Historical_Sales[[#This Row],[Units Ordered]]/Historical_Sales[[#This Row],[Sessions - Total]])</f>
        <v>0.33333333333333331</v>
      </c>
    </row>
    <row r="2160" spans="1:8" x14ac:dyDescent="0.3">
      <c r="A2160" s="2">
        <v>45948</v>
      </c>
      <c r="B2160" t="s">
        <v>42</v>
      </c>
      <c r="C2160">
        <v>76</v>
      </c>
      <c r="D2160">
        <v>99</v>
      </c>
      <c r="E2160">
        <v>12</v>
      </c>
      <c r="F2160">
        <v>302.66000000000003</v>
      </c>
      <c r="G2160">
        <v>12</v>
      </c>
      <c r="H2160" s="1">
        <f xml:space="preserve"> IF(Historical_Sales[[#This Row],[Sessions - Total]]=0,0,Historical_Sales[[#This Row],[Units Ordered]]/Historical_Sales[[#This Row],[Sessions - Total]])</f>
        <v>0.15789473684210525</v>
      </c>
    </row>
    <row r="2161" spans="1:8" x14ac:dyDescent="0.3">
      <c r="A2161" s="2">
        <v>45948</v>
      </c>
      <c r="B2161" t="s">
        <v>44</v>
      </c>
      <c r="C2161">
        <v>11</v>
      </c>
      <c r="D2161">
        <v>13</v>
      </c>
      <c r="E2161">
        <v>1</v>
      </c>
      <c r="F2161">
        <v>20.16</v>
      </c>
      <c r="G2161">
        <v>1</v>
      </c>
      <c r="H2161" s="1">
        <f xml:space="preserve"> IF(Historical_Sales[[#This Row],[Sessions - Total]]=0,0,Historical_Sales[[#This Row],[Units Ordered]]/Historical_Sales[[#This Row],[Sessions - Total]])</f>
        <v>9.0909090909090912E-2</v>
      </c>
    </row>
    <row r="2162" spans="1:8" x14ac:dyDescent="0.3">
      <c r="A2162" s="2">
        <v>45948</v>
      </c>
      <c r="B2162" t="s">
        <v>46</v>
      </c>
      <c r="C2162">
        <v>38</v>
      </c>
      <c r="D2162">
        <v>41</v>
      </c>
      <c r="E2162">
        <v>2</v>
      </c>
      <c r="F2162">
        <v>71.819999999999993</v>
      </c>
      <c r="G2162">
        <v>2</v>
      </c>
      <c r="H2162" s="1">
        <f xml:space="preserve"> IF(Historical_Sales[[#This Row],[Sessions - Total]]=0,0,Historical_Sales[[#This Row],[Units Ordered]]/Historical_Sales[[#This Row],[Sessions - Total]])</f>
        <v>5.2631578947368418E-2</v>
      </c>
    </row>
    <row r="2163" spans="1:8" x14ac:dyDescent="0.3">
      <c r="A2163" s="2">
        <v>45948</v>
      </c>
      <c r="B2163" t="s">
        <v>48</v>
      </c>
      <c r="C2163">
        <v>20</v>
      </c>
      <c r="D2163">
        <v>23</v>
      </c>
      <c r="E2163">
        <v>3</v>
      </c>
      <c r="F2163">
        <v>89.59</v>
      </c>
      <c r="G2163">
        <v>1</v>
      </c>
      <c r="H2163" s="1">
        <f xml:space="preserve"> IF(Historical_Sales[[#This Row],[Sessions - Total]]=0,0,Historical_Sales[[#This Row],[Units Ordered]]/Historical_Sales[[#This Row],[Sessions - Total]])</f>
        <v>0.15</v>
      </c>
    </row>
    <row r="2164" spans="1:8" x14ac:dyDescent="0.3">
      <c r="A2164" s="2">
        <v>45948</v>
      </c>
      <c r="B2164" t="s">
        <v>50</v>
      </c>
      <c r="C2164">
        <v>77</v>
      </c>
      <c r="D2164">
        <v>112</v>
      </c>
      <c r="E2164">
        <v>9</v>
      </c>
      <c r="F2164">
        <v>362.84</v>
      </c>
      <c r="G2164">
        <v>9</v>
      </c>
      <c r="H2164" s="1">
        <f xml:space="preserve"> IF(Historical_Sales[[#This Row],[Sessions - Total]]=0,0,Historical_Sales[[#This Row],[Units Ordered]]/Historical_Sales[[#This Row],[Sessions - Total]])</f>
        <v>0.11688311688311688</v>
      </c>
    </row>
    <row r="2165" spans="1:8" x14ac:dyDescent="0.3">
      <c r="A2165" s="2">
        <v>45948</v>
      </c>
      <c r="B2165" t="s">
        <v>52</v>
      </c>
      <c r="C2165">
        <v>111</v>
      </c>
      <c r="D2165">
        <v>152</v>
      </c>
      <c r="E2165">
        <v>13</v>
      </c>
      <c r="F2165">
        <v>174.02</v>
      </c>
      <c r="G2165">
        <v>12</v>
      </c>
      <c r="H2165" s="1">
        <f xml:space="preserve"> IF(Historical_Sales[[#This Row],[Sessions - Total]]=0,0,Historical_Sales[[#This Row],[Units Ordered]]/Historical_Sales[[#This Row],[Sessions - Total]])</f>
        <v>0.11711711711711711</v>
      </c>
    </row>
    <row r="2166" spans="1:8" x14ac:dyDescent="0.3">
      <c r="A2166" s="2">
        <v>45948</v>
      </c>
      <c r="B2166" t="s">
        <v>54</v>
      </c>
      <c r="C2166">
        <v>41</v>
      </c>
      <c r="D2166">
        <v>59</v>
      </c>
      <c r="E2166">
        <v>7</v>
      </c>
      <c r="F2166">
        <v>154.47</v>
      </c>
      <c r="G2166">
        <v>5</v>
      </c>
      <c r="H2166" s="1">
        <f xml:space="preserve"> IF(Historical_Sales[[#This Row],[Sessions - Total]]=0,0,Historical_Sales[[#This Row],[Units Ordered]]/Historical_Sales[[#This Row],[Sessions - Total]])</f>
        <v>0.17073170731707318</v>
      </c>
    </row>
    <row r="2167" spans="1:8" x14ac:dyDescent="0.3">
      <c r="A2167" s="2">
        <v>45948</v>
      </c>
      <c r="B2167" t="s">
        <v>56</v>
      </c>
      <c r="C2167">
        <v>26</v>
      </c>
      <c r="D2167">
        <v>32</v>
      </c>
      <c r="E2167">
        <v>4</v>
      </c>
      <c r="F2167">
        <v>100.1</v>
      </c>
      <c r="G2167">
        <v>4</v>
      </c>
      <c r="H2167" s="1">
        <f xml:space="preserve"> IF(Historical_Sales[[#This Row],[Sessions - Total]]=0,0,Historical_Sales[[#This Row],[Units Ordered]]/Historical_Sales[[#This Row],[Sessions - Total]])</f>
        <v>0.15384615384615385</v>
      </c>
    </row>
    <row r="2168" spans="1:8" x14ac:dyDescent="0.3">
      <c r="A2168" s="2">
        <v>45948</v>
      </c>
      <c r="B2168" t="s">
        <v>58</v>
      </c>
      <c r="C2168">
        <v>23</v>
      </c>
      <c r="D2168">
        <v>36</v>
      </c>
      <c r="E2168">
        <v>10</v>
      </c>
      <c r="F2168">
        <v>114.8</v>
      </c>
      <c r="G2168">
        <v>10</v>
      </c>
      <c r="H2168" s="1">
        <f xml:space="preserve"> IF(Historical_Sales[[#This Row],[Sessions - Total]]=0,0,Historical_Sales[[#This Row],[Units Ordered]]/Historical_Sales[[#This Row],[Sessions - Total]])</f>
        <v>0.43478260869565216</v>
      </c>
    </row>
    <row r="2169" spans="1:8" x14ac:dyDescent="0.3">
      <c r="A2169" s="2">
        <v>45948</v>
      </c>
      <c r="B2169" t="s">
        <v>60</v>
      </c>
      <c r="C2169">
        <v>61</v>
      </c>
      <c r="D2169">
        <v>85</v>
      </c>
      <c r="E2169">
        <v>5</v>
      </c>
      <c r="F2169">
        <v>104.32</v>
      </c>
      <c r="G2169">
        <v>5</v>
      </c>
      <c r="H2169" s="1">
        <f xml:space="preserve"> IF(Historical_Sales[[#This Row],[Sessions - Total]]=0,0,Historical_Sales[[#This Row],[Units Ordered]]/Historical_Sales[[#This Row],[Sessions - Total]])</f>
        <v>8.1967213114754092E-2</v>
      </c>
    </row>
    <row r="2170" spans="1:8" x14ac:dyDescent="0.3">
      <c r="A2170" s="2">
        <v>45948</v>
      </c>
      <c r="B2170" t="s">
        <v>62</v>
      </c>
      <c r="C2170">
        <v>65</v>
      </c>
      <c r="D2170">
        <v>96</v>
      </c>
      <c r="E2170">
        <v>39</v>
      </c>
      <c r="F2170">
        <v>1424.23</v>
      </c>
      <c r="G2170">
        <v>28</v>
      </c>
      <c r="H2170" s="1">
        <f xml:space="preserve"> IF(Historical_Sales[[#This Row],[Sessions - Total]]=0,0,Historical_Sales[[#This Row],[Units Ordered]]/Historical_Sales[[#This Row],[Sessions - Total]])</f>
        <v>0.6</v>
      </c>
    </row>
    <row r="2171" spans="1:8" x14ac:dyDescent="0.3">
      <c r="A2171" s="2">
        <v>45948</v>
      </c>
      <c r="B2171" t="s">
        <v>64</v>
      </c>
      <c r="C2171">
        <v>10</v>
      </c>
      <c r="D2171">
        <v>13</v>
      </c>
      <c r="E2171">
        <v>3</v>
      </c>
      <c r="F2171">
        <v>88.18</v>
      </c>
      <c r="G2171">
        <v>3</v>
      </c>
      <c r="H2171" s="1">
        <f xml:space="preserve"> IF(Historical_Sales[[#This Row],[Sessions - Total]]=0,0,Historical_Sales[[#This Row],[Units Ordered]]/Historical_Sales[[#This Row],[Sessions - Total]])</f>
        <v>0.3</v>
      </c>
    </row>
    <row r="2172" spans="1:8" x14ac:dyDescent="0.3">
      <c r="A2172" s="2">
        <v>45948</v>
      </c>
      <c r="B2172" t="s">
        <v>66</v>
      </c>
      <c r="C2172">
        <v>11</v>
      </c>
      <c r="D2172">
        <v>14</v>
      </c>
      <c r="E2172">
        <v>12</v>
      </c>
      <c r="F2172">
        <v>368.2</v>
      </c>
      <c r="G2172">
        <v>7</v>
      </c>
      <c r="H2172" s="1">
        <f xml:space="preserve"> IF(Historical_Sales[[#This Row],[Sessions - Total]]=0,0,Historical_Sales[[#This Row],[Units Ordered]]/Historical_Sales[[#This Row],[Sessions - Total]])</f>
        <v>1.0909090909090908</v>
      </c>
    </row>
    <row r="2173" spans="1:8" x14ac:dyDescent="0.3">
      <c r="A2173" s="2">
        <v>45948</v>
      </c>
      <c r="B2173" t="s">
        <v>68</v>
      </c>
      <c r="C2173">
        <v>26</v>
      </c>
      <c r="D2173">
        <v>33</v>
      </c>
      <c r="E2173">
        <v>15</v>
      </c>
      <c r="F2173">
        <v>404.45</v>
      </c>
      <c r="G2173">
        <v>11</v>
      </c>
      <c r="H2173" s="1">
        <f xml:space="preserve"> IF(Historical_Sales[[#This Row],[Sessions - Total]]=0,0,Historical_Sales[[#This Row],[Units Ordered]]/Historical_Sales[[#This Row],[Sessions - Total]])</f>
        <v>0.57692307692307687</v>
      </c>
    </row>
    <row r="2174" spans="1:8" x14ac:dyDescent="0.3">
      <c r="A2174" s="2">
        <v>45948</v>
      </c>
      <c r="B2174" t="s">
        <v>70</v>
      </c>
      <c r="C2174">
        <v>39</v>
      </c>
      <c r="D2174">
        <v>52</v>
      </c>
      <c r="E2174">
        <v>8</v>
      </c>
      <c r="F2174">
        <v>186.48</v>
      </c>
      <c r="G2174">
        <v>8</v>
      </c>
      <c r="H2174" s="1">
        <f xml:space="preserve"> IF(Historical_Sales[[#This Row],[Sessions - Total]]=0,0,Historical_Sales[[#This Row],[Units Ordered]]/Historical_Sales[[#This Row],[Sessions - Total]])</f>
        <v>0.20512820512820512</v>
      </c>
    </row>
    <row r="2175" spans="1:8" x14ac:dyDescent="0.3">
      <c r="A2175" s="2">
        <v>45948</v>
      </c>
      <c r="B2175" t="s">
        <v>72</v>
      </c>
      <c r="C2175">
        <v>10</v>
      </c>
      <c r="D2175">
        <v>12</v>
      </c>
      <c r="E2175">
        <v>1</v>
      </c>
      <c r="F2175">
        <v>35.29</v>
      </c>
      <c r="G2175">
        <v>1</v>
      </c>
      <c r="H2175" s="1">
        <f xml:space="preserve"> IF(Historical_Sales[[#This Row],[Sessions - Total]]=0,0,Historical_Sales[[#This Row],[Units Ordered]]/Historical_Sales[[#This Row],[Sessions - Total]])</f>
        <v>0.1</v>
      </c>
    </row>
    <row r="2176" spans="1:8" x14ac:dyDescent="0.3">
      <c r="A2176" s="2">
        <v>45948</v>
      </c>
      <c r="B2176" t="s">
        <v>74</v>
      </c>
      <c r="C2176">
        <v>9</v>
      </c>
      <c r="D2176">
        <v>12</v>
      </c>
      <c r="E2176">
        <v>2</v>
      </c>
      <c r="F2176">
        <v>69.290000000000006</v>
      </c>
      <c r="G2176">
        <v>2</v>
      </c>
      <c r="H2176" s="1">
        <f xml:space="preserve"> IF(Historical_Sales[[#This Row],[Sessions - Total]]=0,0,Historical_Sales[[#This Row],[Units Ordered]]/Historical_Sales[[#This Row],[Sessions - Total]])</f>
        <v>0.22222222222222221</v>
      </c>
    </row>
    <row r="2177" spans="1:8" x14ac:dyDescent="0.3">
      <c r="A2177" s="2">
        <v>45948</v>
      </c>
      <c r="B2177" t="s">
        <v>78</v>
      </c>
      <c r="C2177">
        <v>2</v>
      </c>
      <c r="D2177">
        <v>4</v>
      </c>
      <c r="E2177">
        <v>1</v>
      </c>
      <c r="F2177">
        <v>28.22</v>
      </c>
      <c r="G2177">
        <v>1</v>
      </c>
      <c r="H2177" s="1">
        <f xml:space="preserve"> IF(Historical_Sales[[#This Row],[Sessions - Total]]=0,0,Historical_Sales[[#This Row],[Units Ordered]]/Historical_Sales[[#This Row],[Sessions - Total]])</f>
        <v>0.5</v>
      </c>
    </row>
    <row r="2178" spans="1:8" x14ac:dyDescent="0.3">
      <c r="A2178" s="2">
        <v>45948</v>
      </c>
      <c r="B2178" t="s">
        <v>80</v>
      </c>
      <c r="C2178">
        <v>10</v>
      </c>
      <c r="D2178">
        <v>14</v>
      </c>
      <c r="E2178">
        <v>7</v>
      </c>
      <c r="F2178">
        <v>239.24</v>
      </c>
      <c r="G2178">
        <v>4</v>
      </c>
      <c r="H2178" s="1">
        <f xml:space="preserve"> IF(Historical_Sales[[#This Row],[Sessions - Total]]=0,0,Historical_Sales[[#This Row],[Units Ordered]]/Historical_Sales[[#This Row],[Sessions - Total]])</f>
        <v>0.7</v>
      </c>
    </row>
    <row r="2179" spans="1:8" x14ac:dyDescent="0.3">
      <c r="A2179" s="2">
        <v>45948</v>
      </c>
      <c r="B2179" t="s">
        <v>82</v>
      </c>
      <c r="C2179">
        <v>2</v>
      </c>
      <c r="D2179">
        <v>3</v>
      </c>
      <c r="E2179">
        <v>6</v>
      </c>
      <c r="F2179">
        <v>216.43</v>
      </c>
      <c r="G2179">
        <v>2</v>
      </c>
      <c r="H2179" s="1">
        <f xml:space="preserve"> IF(Historical_Sales[[#This Row],[Sessions - Total]]=0,0,Historical_Sales[[#This Row],[Units Ordered]]/Historical_Sales[[#This Row],[Sessions - Total]])</f>
        <v>3</v>
      </c>
    </row>
    <row r="2180" spans="1:8" x14ac:dyDescent="0.3">
      <c r="A2180" s="2">
        <v>45948</v>
      </c>
      <c r="B2180" t="s">
        <v>84</v>
      </c>
      <c r="C2180">
        <v>57</v>
      </c>
      <c r="D2180">
        <v>87</v>
      </c>
      <c r="E2180">
        <v>11</v>
      </c>
      <c r="F2180">
        <v>379.01</v>
      </c>
      <c r="G2180">
        <v>11</v>
      </c>
      <c r="H2180" s="1">
        <f xml:space="preserve"> IF(Historical_Sales[[#This Row],[Sessions - Total]]=0,0,Historical_Sales[[#This Row],[Units Ordered]]/Historical_Sales[[#This Row],[Sessions - Total]])</f>
        <v>0.19298245614035087</v>
      </c>
    </row>
    <row r="2181" spans="1:8" x14ac:dyDescent="0.3">
      <c r="A2181" s="2">
        <v>45948</v>
      </c>
      <c r="B2181" t="s">
        <v>88</v>
      </c>
      <c r="C2181">
        <v>45</v>
      </c>
      <c r="D2181">
        <v>65</v>
      </c>
      <c r="E2181">
        <v>6</v>
      </c>
      <c r="F2181">
        <v>219.43</v>
      </c>
      <c r="G2181">
        <v>4</v>
      </c>
      <c r="H2181" s="1">
        <f xml:space="preserve"> IF(Historical_Sales[[#This Row],[Sessions - Total]]=0,0,Historical_Sales[[#This Row],[Units Ordered]]/Historical_Sales[[#This Row],[Sessions - Total]])</f>
        <v>0.13333333333333333</v>
      </c>
    </row>
    <row r="2182" spans="1:8" x14ac:dyDescent="0.3">
      <c r="A2182" s="2">
        <v>45948</v>
      </c>
      <c r="B2182" t="s">
        <v>92</v>
      </c>
      <c r="C2182">
        <v>11</v>
      </c>
      <c r="D2182">
        <v>12</v>
      </c>
      <c r="E2182">
        <v>3</v>
      </c>
      <c r="F2182">
        <v>79.19</v>
      </c>
      <c r="G2182">
        <v>3</v>
      </c>
      <c r="H2182" s="1">
        <f xml:space="preserve"> IF(Historical_Sales[[#This Row],[Sessions - Total]]=0,0,Historical_Sales[[#This Row],[Units Ordered]]/Historical_Sales[[#This Row],[Sessions - Total]])</f>
        <v>0.27272727272727271</v>
      </c>
    </row>
    <row r="2183" spans="1:8" x14ac:dyDescent="0.3">
      <c r="A2183" s="2">
        <v>45948</v>
      </c>
      <c r="B2183" t="s">
        <v>94</v>
      </c>
      <c r="C2183">
        <v>13</v>
      </c>
      <c r="D2183">
        <v>13</v>
      </c>
      <c r="E2183">
        <v>6</v>
      </c>
      <c r="F2183">
        <v>450.39</v>
      </c>
      <c r="G2183">
        <v>5</v>
      </c>
      <c r="H2183" s="1">
        <f xml:space="preserve"> IF(Historical_Sales[[#This Row],[Sessions - Total]]=0,0,Historical_Sales[[#This Row],[Units Ordered]]/Historical_Sales[[#This Row],[Sessions - Total]])</f>
        <v>0.46153846153846156</v>
      </c>
    </row>
    <row r="2184" spans="1:8" x14ac:dyDescent="0.3">
      <c r="A2184" s="2">
        <v>45948</v>
      </c>
      <c r="B2184" t="s">
        <v>96</v>
      </c>
      <c r="C2184">
        <v>13</v>
      </c>
      <c r="D2184">
        <v>16</v>
      </c>
      <c r="E2184">
        <v>1</v>
      </c>
      <c r="F2184">
        <v>81.900000000000006</v>
      </c>
      <c r="G2184">
        <v>1</v>
      </c>
      <c r="H2184" s="1">
        <f xml:space="preserve"> IF(Historical_Sales[[#This Row],[Sessions - Total]]=0,0,Historical_Sales[[#This Row],[Units Ordered]]/Historical_Sales[[#This Row],[Sessions - Total]])</f>
        <v>7.6923076923076927E-2</v>
      </c>
    </row>
    <row r="2185" spans="1:8" x14ac:dyDescent="0.3">
      <c r="A2185" s="2">
        <v>45948</v>
      </c>
      <c r="B2185" t="s">
        <v>98</v>
      </c>
      <c r="C2185">
        <v>10</v>
      </c>
      <c r="D2185">
        <v>10</v>
      </c>
      <c r="E2185">
        <v>2</v>
      </c>
      <c r="F2185">
        <v>30.26</v>
      </c>
      <c r="G2185">
        <v>2</v>
      </c>
      <c r="H2185" s="1">
        <f xml:space="preserve"> IF(Historical_Sales[[#This Row],[Sessions - Total]]=0,0,Historical_Sales[[#This Row],[Units Ordered]]/Historical_Sales[[#This Row],[Sessions - Total]])</f>
        <v>0.2</v>
      </c>
    </row>
    <row r="2186" spans="1:8" x14ac:dyDescent="0.3">
      <c r="A2186" s="2">
        <v>45948</v>
      </c>
      <c r="B2186" t="s">
        <v>100</v>
      </c>
      <c r="C2186">
        <v>13</v>
      </c>
      <c r="D2186">
        <v>16</v>
      </c>
      <c r="E2186">
        <v>1</v>
      </c>
      <c r="F2186">
        <v>14.22</v>
      </c>
      <c r="G2186">
        <v>1</v>
      </c>
      <c r="H2186" s="1">
        <f xml:space="preserve"> IF(Historical_Sales[[#This Row],[Sessions - Total]]=0,0,Historical_Sales[[#This Row],[Units Ordered]]/Historical_Sales[[#This Row],[Sessions - Total]])</f>
        <v>7.6923076923076927E-2</v>
      </c>
    </row>
    <row r="2187" spans="1:8" x14ac:dyDescent="0.3">
      <c r="A2187" s="2">
        <v>45948</v>
      </c>
      <c r="B2187" t="s">
        <v>104</v>
      </c>
      <c r="C2187">
        <v>6</v>
      </c>
      <c r="D2187">
        <v>6</v>
      </c>
      <c r="E2187">
        <v>1</v>
      </c>
      <c r="F2187">
        <v>35.270000000000003</v>
      </c>
      <c r="G2187">
        <v>1</v>
      </c>
      <c r="H2187" s="1">
        <f xml:space="preserve"> IF(Historical_Sales[[#This Row],[Sessions - Total]]=0,0,Historical_Sales[[#This Row],[Units Ordered]]/Historical_Sales[[#This Row],[Sessions - Total]])</f>
        <v>0.16666666666666666</v>
      </c>
    </row>
    <row r="2188" spans="1:8" x14ac:dyDescent="0.3">
      <c r="A2188" s="2">
        <v>45948</v>
      </c>
      <c r="B2188" t="s">
        <v>106</v>
      </c>
      <c r="C2188">
        <v>2</v>
      </c>
      <c r="D2188">
        <v>2</v>
      </c>
      <c r="E2188">
        <v>1</v>
      </c>
      <c r="F2188">
        <v>74.14</v>
      </c>
      <c r="G2188">
        <v>1</v>
      </c>
      <c r="H2188" s="1">
        <f xml:space="preserve"> IF(Historical_Sales[[#This Row],[Sessions - Total]]=0,0,Historical_Sales[[#This Row],[Units Ordered]]/Historical_Sales[[#This Row],[Sessions - Total]])</f>
        <v>0.5</v>
      </c>
    </row>
    <row r="2189" spans="1:8" x14ac:dyDescent="0.3">
      <c r="A2189" s="2">
        <v>45948</v>
      </c>
      <c r="B2189" t="s">
        <v>110</v>
      </c>
      <c r="C2189">
        <v>33</v>
      </c>
      <c r="D2189">
        <v>46</v>
      </c>
      <c r="E2189">
        <v>2</v>
      </c>
      <c r="F2189">
        <v>63.17</v>
      </c>
      <c r="G2189">
        <v>2</v>
      </c>
      <c r="H2189" s="1">
        <f xml:space="preserve"> IF(Historical_Sales[[#This Row],[Sessions - Total]]=0,0,Historical_Sales[[#This Row],[Units Ordered]]/Historical_Sales[[#This Row],[Sessions - Total]])</f>
        <v>6.0606060606060608E-2</v>
      </c>
    </row>
    <row r="2190" spans="1:8" x14ac:dyDescent="0.3">
      <c r="A2190" s="2">
        <v>45948</v>
      </c>
      <c r="B2190" t="s">
        <v>112</v>
      </c>
      <c r="C2190">
        <v>18</v>
      </c>
      <c r="D2190">
        <v>20</v>
      </c>
      <c r="E2190">
        <v>3</v>
      </c>
      <c r="F2190">
        <v>89.36</v>
      </c>
      <c r="G2190">
        <v>2</v>
      </c>
      <c r="H2190" s="1">
        <f xml:space="preserve"> IF(Historical_Sales[[#This Row],[Sessions - Total]]=0,0,Historical_Sales[[#This Row],[Units Ordered]]/Historical_Sales[[#This Row],[Sessions - Total]])</f>
        <v>0.16666666666666666</v>
      </c>
    </row>
    <row r="2191" spans="1:8" x14ac:dyDescent="0.3">
      <c r="A2191" s="2">
        <v>45949</v>
      </c>
      <c r="B2191" t="s">
        <v>11</v>
      </c>
      <c r="C2191">
        <v>14</v>
      </c>
      <c r="D2191">
        <v>17</v>
      </c>
      <c r="E2191">
        <v>3</v>
      </c>
      <c r="F2191">
        <v>115.3</v>
      </c>
      <c r="G2191">
        <v>3</v>
      </c>
      <c r="H2191" s="1">
        <f xml:space="preserve"> IF(Historical_Sales[[#This Row],[Sessions - Total]]=0,0,Historical_Sales[[#This Row],[Units Ordered]]/Historical_Sales[[#This Row],[Sessions - Total]])</f>
        <v>0.21428571428571427</v>
      </c>
    </row>
    <row r="2192" spans="1:8" x14ac:dyDescent="0.3">
      <c r="A2192" s="2">
        <v>45949</v>
      </c>
      <c r="B2192" t="s">
        <v>15</v>
      </c>
      <c r="C2192">
        <v>14</v>
      </c>
      <c r="D2192">
        <v>16</v>
      </c>
      <c r="E2192">
        <v>1</v>
      </c>
      <c r="F2192">
        <v>33.909999999999997</v>
      </c>
      <c r="G2192">
        <v>1</v>
      </c>
      <c r="H2192" s="1">
        <f xml:space="preserve"> IF(Historical_Sales[[#This Row],[Sessions - Total]]=0,0,Historical_Sales[[#This Row],[Units Ordered]]/Historical_Sales[[#This Row],[Sessions - Total]])</f>
        <v>7.1428571428571425E-2</v>
      </c>
    </row>
    <row r="2193" spans="1:8" x14ac:dyDescent="0.3">
      <c r="A2193" s="2">
        <v>45949</v>
      </c>
      <c r="B2193" t="s">
        <v>17</v>
      </c>
      <c r="C2193">
        <v>9</v>
      </c>
      <c r="D2193">
        <v>10</v>
      </c>
      <c r="E2193">
        <v>2</v>
      </c>
      <c r="F2193">
        <v>68.77</v>
      </c>
      <c r="G2193">
        <v>2</v>
      </c>
      <c r="H2193" s="1">
        <f xml:space="preserve"> IF(Historical_Sales[[#This Row],[Sessions - Total]]=0,0,Historical_Sales[[#This Row],[Units Ordered]]/Historical_Sales[[#This Row],[Sessions - Total]])</f>
        <v>0.22222222222222221</v>
      </c>
    </row>
    <row r="2194" spans="1:8" x14ac:dyDescent="0.3">
      <c r="A2194" s="2">
        <v>45949</v>
      </c>
      <c r="B2194" t="s">
        <v>19</v>
      </c>
      <c r="C2194">
        <v>10</v>
      </c>
      <c r="D2194">
        <v>12</v>
      </c>
      <c r="E2194">
        <v>2</v>
      </c>
      <c r="F2194">
        <v>66.400000000000006</v>
      </c>
      <c r="G2194">
        <v>1</v>
      </c>
      <c r="H2194" s="1">
        <f xml:space="preserve"> IF(Historical_Sales[[#This Row],[Sessions - Total]]=0,0,Historical_Sales[[#This Row],[Units Ordered]]/Historical_Sales[[#This Row],[Sessions - Total]])</f>
        <v>0.2</v>
      </c>
    </row>
    <row r="2195" spans="1:8" x14ac:dyDescent="0.3">
      <c r="A2195" s="2">
        <v>45949</v>
      </c>
      <c r="B2195" t="s">
        <v>28</v>
      </c>
      <c r="C2195">
        <v>5</v>
      </c>
      <c r="D2195">
        <v>11</v>
      </c>
      <c r="E2195">
        <v>3</v>
      </c>
      <c r="F2195">
        <v>99.64</v>
      </c>
      <c r="G2195">
        <v>2</v>
      </c>
      <c r="H2195" s="1">
        <f xml:space="preserve"> IF(Historical_Sales[[#This Row],[Sessions - Total]]=0,0,Historical_Sales[[#This Row],[Units Ordered]]/Historical_Sales[[#This Row],[Sessions - Total]])</f>
        <v>0.6</v>
      </c>
    </row>
    <row r="2196" spans="1:8" x14ac:dyDescent="0.3">
      <c r="A2196" s="2">
        <v>45949</v>
      </c>
      <c r="B2196" t="s">
        <v>30</v>
      </c>
      <c r="C2196">
        <v>10</v>
      </c>
      <c r="D2196">
        <v>12</v>
      </c>
      <c r="E2196">
        <v>1</v>
      </c>
      <c r="F2196">
        <v>16.43</v>
      </c>
      <c r="G2196">
        <v>1</v>
      </c>
      <c r="H2196" s="1">
        <f xml:space="preserve"> IF(Historical_Sales[[#This Row],[Sessions - Total]]=0,0,Historical_Sales[[#This Row],[Units Ordered]]/Historical_Sales[[#This Row],[Sessions - Total]])</f>
        <v>0.1</v>
      </c>
    </row>
    <row r="2197" spans="1:8" x14ac:dyDescent="0.3">
      <c r="A2197" s="2">
        <v>45949</v>
      </c>
      <c r="B2197" t="s">
        <v>32</v>
      </c>
      <c r="C2197">
        <v>14</v>
      </c>
      <c r="D2197">
        <v>14</v>
      </c>
      <c r="E2197">
        <v>2</v>
      </c>
      <c r="F2197">
        <v>47.4</v>
      </c>
      <c r="G2197">
        <v>2</v>
      </c>
      <c r="H2197" s="1">
        <f xml:space="preserve"> IF(Historical_Sales[[#This Row],[Sessions - Total]]=0,0,Historical_Sales[[#This Row],[Units Ordered]]/Historical_Sales[[#This Row],[Sessions - Total]])</f>
        <v>0.14285714285714285</v>
      </c>
    </row>
    <row r="2198" spans="1:8" x14ac:dyDescent="0.3">
      <c r="A2198" s="2">
        <v>45949</v>
      </c>
      <c r="B2198" t="s">
        <v>34</v>
      </c>
      <c r="C2198">
        <v>36</v>
      </c>
      <c r="D2198">
        <v>44</v>
      </c>
      <c r="E2198">
        <v>1</v>
      </c>
      <c r="F2198">
        <v>21.06</v>
      </c>
      <c r="G2198">
        <v>1</v>
      </c>
      <c r="H2198" s="1">
        <f xml:space="preserve"> IF(Historical_Sales[[#This Row],[Sessions - Total]]=0,0,Historical_Sales[[#This Row],[Units Ordered]]/Historical_Sales[[#This Row],[Sessions - Total]])</f>
        <v>2.7777777777777776E-2</v>
      </c>
    </row>
    <row r="2199" spans="1:8" x14ac:dyDescent="0.3">
      <c r="A2199" s="2">
        <v>45949</v>
      </c>
      <c r="B2199" t="s">
        <v>36</v>
      </c>
      <c r="C2199">
        <v>20</v>
      </c>
      <c r="D2199">
        <v>31</v>
      </c>
      <c r="E2199">
        <v>1</v>
      </c>
      <c r="F2199">
        <v>21.94</v>
      </c>
      <c r="G2199">
        <v>1</v>
      </c>
      <c r="H2199" s="1">
        <f xml:space="preserve"> IF(Historical_Sales[[#This Row],[Sessions - Total]]=0,0,Historical_Sales[[#This Row],[Units Ordered]]/Historical_Sales[[#This Row],[Sessions - Total]])</f>
        <v>0.05</v>
      </c>
    </row>
    <row r="2200" spans="1:8" x14ac:dyDescent="0.3">
      <c r="A2200" s="2">
        <v>45949</v>
      </c>
      <c r="B2200" t="s">
        <v>38</v>
      </c>
      <c r="C2200">
        <v>32</v>
      </c>
      <c r="D2200">
        <v>40</v>
      </c>
      <c r="E2200">
        <v>7</v>
      </c>
      <c r="F2200">
        <v>169.31</v>
      </c>
      <c r="G2200">
        <v>7</v>
      </c>
      <c r="H2200" s="1">
        <f xml:space="preserve"> IF(Historical_Sales[[#This Row],[Sessions - Total]]=0,0,Historical_Sales[[#This Row],[Units Ordered]]/Historical_Sales[[#This Row],[Sessions - Total]])</f>
        <v>0.21875</v>
      </c>
    </row>
    <row r="2201" spans="1:8" x14ac:dyDescent="0.3">
      <c r="A2201" s="2">
        <v>45949</v>
      </c>
      <c r="B2201" t="s">
        <v>40</v>
      </c>
      <c r="C2201">
        <v>38</v>
      </c>
      <c r="D2201">
        <v>56</v>
      </c>
      <c r="E2201">
        <v>11</v>
      </c>
      <c r="F2201">
        <v>332.55</v>
      </c>
      <c r="G2201">
        <v>8</v>
      </c>
      <c r="H2201" s="1">
        <f xml:space="preserve"> IF(Historical_Sales[[#This Row],[Sessions - Total]]=0,0,Historical_Sales[[#This Row],[Units Ordered]]/Historical_Sales[[#This Row],[Sessions - Total]])</f>
        <v>0.28947368421052633</v>
      </c>
    </row>
    <row r="2202" spans="1:8" x14ac:dyDescent="0.3">
      <c r="A2202" s="2">
        <v>45949</v>
      </c>
      <c r="B2202" t="s">
        <v>42</v>
      </c>
      <c r="C2202">
        <v>135</v>
      </c>
      <c r="D2202">
        <v>174</v>
      </c>
      <c r="E2202">
        <v>20</v>
      </c>
      <c r="F2202">
        <v>489.96</v>
      </c>
      <c r="G2202">
        <v>17</v>
      </c>
      <c r="H2202" s="1">
        <f xml:space="preserve"> IF(Historical_Sales[[#This Row],[Sessions - Total]]=0,0,Historical_Sales[[#This Row],[Units Ordered]]/Historical_Sales[[#This Row],[Sessions - Total]])</f>
        <v>0.14814814814814814</v>
      </c>
    </row>
    <row r="2203" spans="1:8" x14ac:dyDescent="0.3">
      <c r="A2203" s="2">
        <v>45949</v>
      </c>
      <c r="B2203" t="s">
        <v>44</v>
      </c>
      <c r="C2203">
        <v>34</v>
      </c>
      <c r="D2203">
        <v>49</v>
      </c>
      <c r="E2203">
        <v>4</v>
      </c>
      <c r="F2203">
        <v>89.72</v>
      </c>
      <c r="G2203">
        <v>4</v>
      </c>
      <c r="H2203" s="1">
        <f xml:space="preserve"> IF(Historical_Sales[[#This Row],[Sessions - Total]]=0,0,Historical_Sales[[#This Row],[Units Ordered]]/Historical_Sales[[#This Row],[Sessions - Total]])</f>
        <v>0.11764705882352941</v>
      </c>
    </row>
    <row r="2204" spans="1:8" x14ac:dyDescent="0.3">
      <c r="A2204" s="2">
        <v>45949</v>
      </c>
      <c r="B2204" t="s">
        <v>46</v>
      </c>
      <c r="C2204">
        <v>11</v>
      </c>
      <c r="D2204">
        <v>13</v>
      </c>
      <c r="E2204">
        <v>4</v>
      </c>
      <c r="F2204">
        <v>135.47</v>
      </c>
      <c r="G2204">
        <v>3</v>
      </c>
      <c r="H2204" s="1">
        <f xml:space="preserve"> IF(Historical_Sales[[#This Row],[Sessions - Total]]=0,0,Historical_Sales[[#This Row],[Units Ordered]]/Historical_Sales[[#This Row],[Sessions - Total]])</f>
        <v>0.36363636363636365</v>
      </c>
    </row>
    <row r="2205" spans="1:8" x14ac:dyDescent="0.3">
      <c r="A2205" s="2">
        <v>45949</v>
      </c>
      <c r="B2205" t="s">
        <v>48</v>
      </c>
      <c r="C2205">
        <v>20</v>
      </c>
      <c r="D2205">
        <v>28</v>
      </c>
      <c r="E2205">
        <v>5</v>
      </c>
      <c r="F2205">
        <v>135.31</v>
      </c>
      <c r="G2205">
        <v>4</v>
      </c>
      <c r="H2205" s="1">
        <f xml:space="preserve"> IF(Historical_Sales[[#This Row],[Sessions - Total]]=0,0,Historical_Sales[[#This Row],[Units Ordered]]/Historical_Sales[[#This Row],[Sessions - Total]])</f>
        <v>0.25</v>
      </c>
    </row>
    <row r="2206" spans="1:8" x14ac:dyDescent="0.3">
      <c r="A2206" s="2">
        <v>45949</v>
      </c>
      <c r="B2206" t="s">
        <v>50</v>
      </c>
      <c r="C2206">
        <v>58</v>
      </c>
      <c r="D2206">
        <v>91</v>
      </c>
      <c r="E2206">
        <v>10</v>
      </c>
      <c r="F2206">
        <v>413.39</v>
      </c>
      <c r="G2206">
        <v>10</v>
      </c>
      <c r="H2206" s="1">
        <f xml:space="preserve"> IF(Historical_Sales[[#This Row],[Sessions - Total]]=0,0,Historical_Sales[[#This Row],[Units Ordered]]/Historical_Sales[[#This Row],[Sessions - Total]])</f>
        <v>0.17241379310344829</v>
      </c>
    </row>
    <row r="2207" spans="1:8" x14ac:dyDescent="0.3">
      <c r="A2207" s="2">
        <v>45949</v>
      </c>
      <c r="B2207" t="s">
        <v>50</v>
      </c>
      <c r="C2207">
        <v>14</v>
      </c>
      <c r="D2207">
        <v>19</v>
      </c>
      <c r="E2207">
        <v>1</v>
      </c>
      <c r="F2207">
        <v>56.99</v>
      </c>
      <c r="G2207">
        <v>1</v>
      </c>
      <c r="H2207" s="1">
        <f xml:space="preserve"> IF(Historical_Sales[[#This Row],[Sessions - Total]]=0,0,Historical_Sales[[#This Row],[Units Ordered]]/Historical_Sales[[#This Row],[Sessions - Total]])</f>
        <v>7.1428571428571425E-2</v>
      </c>
    </row>
    <row r="2208" spans="1:8" x14ac:dyDescent="0.3">
      <c r="A2208" s="2">
        <v>45949</v>
      </c>
      <c r="B2208" t="s">
        <v>52</v>
      </c>
      <c r="C2208">
        <v>117</v>
      </c>
      <c r="D2208">
        <v>156</v>
      </c>
      <c r="E2208">
        <v>19</v>
      </c>
      <c r="F2208">
        <v>265.41000000000003</v>
      </c>
      <c r="G2208">
        <v>18</v>
      </c>
      <c r="H2208" s="1">
        <f xml:space="preserve"> IF(Historical_Sales[[#This Row],[Sessions - Total]]=0,0,Historical_Sales[[#This Row],[Units Ordered]]/Historical_Sales[[#This Row],[Sessions - Total]])</f>
        <v>0.1623931623931624</v>
      </c>
    </row>
    <row r="2209" spans="1:8" x14ac:dyDescent="0.3">
      <c r="A2209" s="2">
        <v>45949</v>
      </c>
      <c r="B2209" t="s">
        <v>52</v>
      </c>
      <c r="C2209">
        <v>6</v>
      </c>
      <c r="D2209">
        <v>10</v>
      </c>
      <c r="E2209">
        <v>1</v>
      </c>
      <c r="F2209">
        <v>16.63</v>
      </c>
      <c r="G2209">
        <v>1</v>
      </c>
      <c r="H2209" s="1">
        <f xml:space="preserve"> IF(Historical_Sales[[#This Row],[Sessions - Total]]=0,0,Historical_Sales[[#This Row],[Units Ordered]]/Historical_Sales[[#This Row],[Sessions - Total]])</f>
        <v>0.16666666666666666</v>
      </c>
    </row>
    <row r="2210" spans="1:8" x14ac:dyDescent="0.3">
      <c r="A2210" s="2">
        <v>45949</v>
      </c>
      <c r="B2210" t="s">
        <v>54</v>
      </c>
      <c r="C2210">
        <v>51</v>
      </c>
      <c r="D2210">
        <v>70</v>
      </c>
      <c r="E2210">
        <v>8</v>
      </c>
      <c r="F2210">
        <v>187.38</v>
      </c>
      <c r="G2210">
        <v>6</v>
      </c>
      <c r="H2210" s="1">
        <f xml:space="preserve"> IF(Historical_Sales[[#This Row],[Sessions - Total]]=0,0,Historical_Sales[[#This Row],[Units Ordered]]/Historical_Sales[[#This Row],[Sessions - Total]])</f>
        <v>0.15686274509803921</v>
      </c>
    </row>
    <row r="2211" spans="1:8" x14ac:dyDescent="0.3">
      <c r="A2211" s="2">
        <v>45949</v>
      </c>
      <c r="B2211" t="s">
        <v>56</v>
      </c>
      <c r="C2211">
        <v>39</v>
      </c>
      <c r="D2211">
        <v>54</v>
      </c>
      <c r="E2211">
        <v>4</v>
      </c>
      <c r="F2211">
        <v>95.48</v>
      </c>
      <c r="G2211">
        <v>4</v>
      </c>
      <c r="H2211" s="1">
        <f xml:space="preserve"> IF(Historical_Sales[[#This Row],[Sessions - Total]]=0,0,Historical_Sales[[#This Row],[Units Ordered]]/Historical_Sales[[#This Row],[Sessions - Total]])</f>
        <v>0.10256410256410256</v>
      </c>
    </row>
    <row r="2212" spans="1:8" x14ac:dyDescent="0.3">
      <c r="A2212" s="2">
        <v>45949</v>
      </c>
      <c r="B2212" t="s">
        <v>58</v>
      </c>
      <c r="C2212">
        <v>37</v>
      </c>
      <c r="D2212">
        <v>43</v>
      </c>
      <c r="E2212">
        <v>3</v>
      </c>
      <c r="F2212">
        <v>37.22</v>
      </c>
      <c r="G2212">
        <v>3</v>
      </c>
      <c r="H2212" s="1">
        <f xml:space="preserve"> IF(Historical_Sales[[#This Row],[Sessions - Total]]=0,0,Historical_Sales[[#This Row],[Units Ordered]]/Historical_Sales[[#This Row],[Sessions - Total]])</f>
        <v>8.1081081081081086E-2</v>
      </c>
    </row>
    <row r="2213" spans="1:8" x14ac:dyDescent="0.3">
      <c r="A2213" s="2">
        <v>45949</v>
      </c>
      <c r="B2213" t="s">
        <v>60</v>
      </c>
      <c r="C2213">
        <v>53</v>
      </c>
      <c r="D2213">
        <v>62</v>
      </c>
      <c r="E2213">
        <v>7</v>
      </c>
      <c r="F2213">
        <v>157.76</v>
      </c>
      <c r="G2213">
        <v>7</v>
      </c>
      <c r="H2213" s="1">
        <f xml:space="preserve"> IF(Historical_Sales[[#This Row],[Sessions - Total]]=0,0,Historical_Sales[[#This Row],[Units Ordered]]/Historical_Sales[[#This Row],[Sessions - Total]])</f>
        <v>0.13207547169811321</v>
      </c>
    </row>
    <row r="2214" spans="1:8" x14ac:dyDescent="0.3">
      <c r="A2214" s="2">
        <v>45949</v>
      </c>
      <c r="B2214" t="s">
        <v>62</v>
      </c>
      <c r="C2214">
        <v>104</v>
      </c>
      <c r="D2214">
        <v>135</v>
      </c>
      <c r="E2214">
        <v>40</v>
      </c>
      <c r="F2214">
        <v>1452.84</v>
      </c>
      <c r="G2214">
        <v>31</v>
      </c>
      <c r="H2214" s="1">
        <f xml:space="preserve"> IF(Historical_Sales[[#This Row],[Sessions - Total]]=0,0,Historical_Sales[[#This Row],[Units Ordered]]/Historical_Sales[[#This Row],[Sessions - Total]])</f>
        <v>0.38461538461538464</v>
      </c>
    </row>
    <row r="2215" spans="1:8" x14ac:dyDescent="0.3">
      <c r="A2215" s="2">
        <v>45949</v>
      </c>
      <c r="B2215" t="s">
        <v>64</v>
      </c>
      <c r="C2215">
        <v>22</v>
      </c>
      <c r="D2215">
        <v>32</v>
      </c>
      <c r="E2215">
        <v>4</v>
      </c>
      <c r="F2215">
        <v>143.24</v>
      </c>
      <c r="G2215">
        <v>4</v>
      </c>
      <c r="H2215" s="1">
        <f xml:space="preserve"> IF(Historical_Sales[[#This Row],[Sessions - Total]]=0,0,Historical_Sales[[#This Row],[Units Ordered]]/Historical_Sales[[#This Row],[Sessions - Total]])</f>
        <v>0.18181818181818182</v>
      </c>
    </row>
    <row r="2216" spans="1:8" x14ac:dyDescent="0.3">
      <c r="A2216" s="2">
        <v>45949</v>
      </c>
      <c r="B2216" t="s">
        <v>66</v>
      </c>
      <c r="C2216">
        <v>20</v>
      </c>
      <c r="D2216">
        <v>26</v>
      </c>
      <c r="E2216">
        <v>9</v>
      </c>
      <c r="F2216">
        <v>281.08999999999997</v>
      </c>
      <c r="G2216">
        <v>6</v>
      </c>
      <c r="H2216" s="1">
        <f xml:space="preserve"> IF(Historical_Sales[[#This Row],[Sessions - Total]]=0,0,Historical_Sales[[#This Row],[Units Ordered]]/Historical_Sales[[#This Row],[Sessions - Total]])</f>
        <v>0.45</v>
      </c>
    </row>
    <row r="2217" spans="1:8" x14ac:dyDescent="0.3">
      <c r="A2217" s="2">
        <v>45949</v>
      </c>
      <c r="B2217" t="s">
        <v>68</v>
      </c>
      <c r="C2217">
        <v>43</v>
      </c>
      <c r="D2217">
        <v>53</v>
      </c>
      <c r="E2217">
        <v>40</v>
      </c>
      <c r="F2217">
        <v>1100.32</v>
      </c>
      <c r="G2217">
        <v>18</v>
      </c>
      <c r="H2217" s="1">
        <f xml:space="preserve"> IF(Historical_Sales[[#This Row],[Sessions - Total]]=0,0,Historical_Sales[[#This Row],[Units Ordered]]/Historical_Sales[[#This Row],[Sessions - Total]])</f>
        <v>0.93023255813953487</v>
      </c>
    </row>
    <row r="2218" spans="1:8" x14ac:dyDescent="0.3">
      <c r="A2218" s="2">
        <v>45949</v>
      </c>
      <c r="B2218" t="s">
        <v>70</v>
      </c>
      <c r="C2218">
        <v>31</v>
      </c>
      <c r="D2218">
        <v>38</v>
      </c>
      <c r="E2218">
        <v>11</v>
      </c>
      <c r="F2218">
        <v>257.51</v>
      </c>
      <c r="G2218">
        <v>6</v>
      </c>
      <c r="H2218" s="1">
        <f xml:space="preserve"> IF(Historical_Sales[[#This Row],[Sessions - Total]]=0,0,Historical_Sales[[#This Row],[Units Ordered]]/Historical_Sales[[#This Row],[Sessions - Total]])</f>
        <v>0.35483870967741937</v>
      </c>
    </row>
    <row r="2219" spans="1:8" x14ac:dyDescent="0.3">
      <c r="A2219" s="2">
        <v>45949</v>
      </c>
      <c r="B2219" t="s">
        <v>72</v>
      </c>
      <c r="C2219">
        <v>26</v>
      </c>
      <c r="D2219">
        <v>30</v>
      </c>
      <c r="E2219">
        <v>3</v>
      </c>
      <c r="F2219">
        <v>118.84</v>
      </c>
      <c r="G2219">
        <v>2</v>
      </c>
      <c r="H2219" s="1">
        <f xml:space="preserve"> IF(Historical_Sales[[#This Row],[Sessions - Total]]=0,0,Historical_Sales[[#This Row],[Units Ordered]]/Historical_Sales[[#This Row],[Sessions - Total]])</f>
        <v>0.11538461538461539</v>
      </c>
    </row>
    <row r="2220" spans="1:8" x14ac:dyDescent="0.3">
      <c r="A2220" s="2">
        <v>45949</v>
      </c>
      <c r="B2220" t="s">
        <v>74</v>
      </c>
      <c r="C2220">
        <v>19</v>
      </c>
      <c r="D2220">
        <v>26</v>
      </c>
      <c r="E2220">
        <v>1</v>
      </c>
      <c r="F2220">
        <v>36.049999999999997</v>
      </c>
      <c r="G2220">
        <v>1</v>
      </c>
      <c r="H2220" s="1">
        <f xml:space="preserve"> IF(Historical_Sales[[#This Row],[Sessions - Total]]=0,0,Historical_Sales[[#This Row],[Units Ordered]]/Historical_Sales[[#This Row],[Sessions - Total]])</f>
        <v>5.2631578947368418E-2</v>
      </c>
    </row>
    <row r="2221" spans="1:8" x14ac:dyDescent="0.3">
      <c r="A2221" s="2">
        <v>45949</v>
      </c>
      <c r="B2221" t="s">
        <v>76</v>
      </c>
      <c r="C2221">
        <v>16</v>
      </c>
      <c r="D2221">
        <v>20</v>
      </c>
      <c r="E2221">
        <v>1</v>
      </c>
      <c r="F2221">
        <v>27.63</v>
      </c>
      <c r="G2221">
        <v>1</v>
      </c>
      <c r="H2221" s="1">
        <f xml:space="preserve"> IF(Historical_Sales[[#This Row],[Sessions - Total]]=0,0,Historical_Sales[[#This Row],[Units Ordered]]/Historical_Sales[[#This Row],[Sessions - Total]])</f>
        <v>6.25E-2</v>
      </c>
    </row>
    <row r="2222" spans="1:8" x14ac:dyDescent="0.3">
      <c r="A2222" s="2">
        <v>45949</v>
      </c>
      <c r="B2222" t="s">
        <v>78</v>
      </c>
      <c r="C2222">
        <v>11</v>
      </c>
      <c r="D2222">
        <v>16</v>
      </c>
      <c r="E2222">
        <v>1</v>
      </c>
      <c r="F2222">
        <v>26.84</v>
      </c>
      <c r="G2222">
        <v>1</v>
      </c>
      <c r="H2222" s="1">
        <f xml:space="preserve"> IF(Historical_Sales[[#This Row],[Sessions - Total]]=0,0,Historical_Sales[[#This Row],[Units Ordered]]/Historical_Sales[[#This Row],[Sessions - Total]])</f>
        <v>9.0909090909090912E-2</v>
      </c>
    </row>
    <row r="2223" spans="1:8" x14ac:dyDescent="0.3">
      <c r="A2223" s="2">
        <v>45949</v>
      </c>
      <c r="B2223" t="s">
        <v>80</v>
      </c>
      <c r="C2223">
        <v>16</v>
      </c>
      <c r="D2223">
        <v>17</v>
      </c>
      <c r="E2223">
        <v>3</v>
      </c>
      <c r="F2223">
        <v>108.28</v>
      </c>
      <c r="G2223">
        <v>3</v>
      </c>
      <c r="H2223" s="1">
        <f xml:space="preserve"> IF(Historical_Sales[[#This Row],[Sessions - Total]]=0,0,Historical_Sales[[#This Row],[Units Ordered]]/Historical_Sales[[#This Row],[Sessions - Total]])</f>
        <v>0.1875</v>
      </c>
    </row>
    <row r="2224" spans="1:8" x14ac:dyDescent="0.3">
      <c r="A2224" s="2">
        <v>45949</v>
      </c>
      <c r="B2224" t="s">
        <v>84</v>
      </c>
      <c r="C2224">
        <v>84</v>
      </c>
      <c r="D2224">
        <v>109</v>
      </c>
      <c r="E2224">
        <v>13</v>
      </c>
      <c r="F2224">
        <v>434.82</v>
      </c>
      <c r="G2224">
        <v>13</v>
      </c>
      <c r="H2224" s="1">
        <f xml:space="preserve"> IF(Historical_Sales[[#This Row],[Sessions - Total]]=0,0,Historical_Sales[[#This Row],[Units Ordered]]/Historical_Sales[[#This Row],[Sessions - Total]])</f>
        <v>0.15476190476190477</v>
      </c>
    </row>
    <row r="2225" spans="1:8" x14ac:dyDescent="0.3">
      <c r="A2225" s="2">
        <v>45949</v>
      </c>
      <c r="B2225" t="s">
        <v>86</v>
      </c>
      <c r="C2225">
        <v>10</v>
      </c>
      <c r="D2225">
        <v>10</v>
      </c>
      <c r="E2225">
        <v>1</v>
      </c>
      <c r="F2225">
        <v>36.22</v>
      </c>
      <c r="G2225">
        <v>1</v>
      </c>
      <c r="H2225" s="1">
        <f xml:space="preserve"> IF(Historical_Sales[[#This Row],[Sessions - Total]]=0,0,Historical_Sales[[#This Row],[Units Ordered]]/Historical_Sales[[#This Row],[Sessions - Total]])</f>
        <v>0.1</v>
      </c>
    </row>
    <row r="2226" spans="1:8" x14ac:dyDescent="0.3">
      <c r="A2226" s="2">
        <v>45949</v>
      </c>
      <c r="B2226" t="s">
        <v>88</v>
      </c>
      <c r="C2226">
        <v>84</v>
      </c>
      <c r="D2226">
        <v>113</v>
      </c>
      <c r="E2226">
        <v>9</v>
      </c>
      <c r="F2226">
        <v>314.14</v>
      </c>
      <c r="G2226">
        <v>8</v>
      </c>
      <c r="H2226" s="1">
        <f xml:space="preserve"> IF(Historical_Sales[[#This Row],[Sessions - Total]]=0,0,Historical_Sales[[#This Row],[Units Ordered]]/Historical_Sales[[#This Row],[Sessions - Total]])</f>
        <v>0.10714285714285714</v>
      </c>
    </row>
    <row r="2227" spans="1:8" x14ac:dyDescent="0.3">
      <c r="A2227" s="2">
        <v>45949</v>
      </c>
      <c r="B2227" t="s">
        <v>90</v>
      </c>
      <c r="C2227">
        <v>9</v>
      </c>
      <c r="D2227">
        <v>9</v>
      </c>
      <c r="E2227">
        <v>2</v>
      </c>
      <c r="F2227">
        <v>52.22</v>
      </c>
      <c r="G2227">
        <v>2</v>
      </c>
      <c r="H2227" s="1">
        <f xml:space="preserve"> IF(Historical_Sales[[#This Row],[Sessions - Total]]=0,0,Historical_Sales[[#This Row],[Units Ordered]]/Historical_Sales[[#This Row],[Sessions - Total]])</f>
        <v>0.22222222222222221</v>
      </c>
    </row>
    <row r="2228" spans="1:8" x14ac:dyDescent="0.3">
      <c r="A2228" s="2">
        <v>45949</v>
      </c>
      <c r="B2228" t="s">
        <v>92</v>
      </c>
      <c r="C2228">
        <v>17</v>
      </c>
      <c r="D2228">
        <v>21</v>
      </c>
      <c r="E2228">
        <v>4</v>
      </c>
      <c r="F2228">
        <v>109.92</v>
      </c>
      <c r="G2228">
        <v>4</v>
      </c>
      <c r="H2228" s="1">
        <f xml:space="preserve"> IF(Historical_Sales[[#This Row],[Sessions - Total]]=0,0,Historical_Sales[[#This Row],[Units Ordered]]/Historical_Sales[[#This Row],[Sessions - Total]])</f>
        <v>0.23529411764705882</v>
      </c>
    </row>
    <row r="2229" spans="1:8" x14ac:dyDescent="0.3">
      <c r="A2229" s="2">
        <v>45949</v>
      </c>
      <c r="B2229" t="s">
        <v>94</v>
      </c>
      <c r="C2229">
        <v>19</v>
      </c>
      <c r="D2229">
        <v>20</v>
      </c>
      <c r="E2229">
        <v>3</v>
      </c>
      <c r="F2229">
        <v>272.85000000000002</v>
      </c>
      <c r="G2229">
        <v>3</v>
      </c>
      <c r="H2229" s="1">
        <f xml:space="preserve"> IF(Historical_Sales[[#This Row],[Sessions - Total]]=0,0,Historical_Sales[[#This Row],[Units Ordered]]/Historical_Sales[[#This Row],[Sessions - Total]])</f>
        <v>0.15789473684210525</v>
      </c>
    </row>
    <row r="2230" spans="1:8" x14ac:dyDescent="0.3">
      <c r="A2230" s="2">
        <v>45949</v>
      </c>
      <c r="B2230" t="s">
        <v>96</v>
      </c>
      <c r="C2230">
        <v>15</v>
      </c>
      <c r="D2230">
        <v>19</v>
      </c>
      <c r="E2230">
        <v>12</v>
      </c>
      <c r="F2230">
        <v>873.42</v>
      </c>
      <c r="G2230">
        <v>9</v>
      </c>
      <c r="H2230" s="1">
        <f xml:space="preserve"> IF(Historical_Sales[[#This Row],[Sessions - Total]]=0,0,Historical_Sales[[#This Row],[Units Ordered]]/Historical_Sales[[#This Row],[Sessions - Total]])</f>
        <v>0.8</v>
      </c>
    </row>
    <row r="2231" spans="1:8" x14ac:dyDescent="0.3">
      <c r="A2231" s="2">
        <v>45949</v>
      </c>
      <c r="B2231" t="s">
        <v>100</v>
      </c>
      <c r="C2231">
        <v>11</v>
      </c>
      <c r="D2231">
        <v>12</v>
      </c>
      <c r="E2231">
        <v>2</v>
      </c>
      <c r="F2231">
        <v>21.64</v>
      </c>
      <c r="G2231">
        <v>2</v>
      </c>
      <c r="H2231" s="1">
        <f xml:space="preserve"> IF(Historical_Sales[[#This Row],[Sessions - Total]]=0,0,Historical_Sales[[#This Row],[Units Ordered]]/Historical_Sales[[#This Row],[Sessions - Total]])</f>
        <v>0.18181818181818182</v>
      </c>
    </row>
    <row r="2232" spans="1:8" x14ac:dyDescent="0.3">
      <c r="A2232" s="2">
        <v>45949</v>
      </c>
      <c r="B2232" t="s">
        <v>102</v>
      </c>
      <c r="C2232">
        <v>11</v>
      </c>
      <c r="D2232">
        <v>21</v>
      </c>
      <c r="E2232">
        <v>3</v>
      </c>
      <c r="F2232">
        <v>89.72</v>
      </c>
      <c r="G2232">
        <v>3</v>
      </c>
      <c r="H2232" s="1">
        <f xml:space="preserve"> IF(Historical_Sales[[#This Row],[Sessions - Total]]=0,0,Historical_Sales[[#This Row],[Units Ordered]]/Historical_Sales[[#This Row],[Sessions - Total]])</f>
        <v>0.27272727272727271</v>
      </c>
    </row>
    <row r="2233" spans="1:8" x14ac:dyDescent="0.3">
      <c r="A2233" s="2">
        <v>45949</v>
      </c>
      <c r="B2233" t="s">
        <v>106</v>
      </c>
      <c r="C2233">
        <v>10</v>
      </c>
      <c r="D2233">
        <v>14</v>
      </c>
      <c r="E2233">
        <v>3</v>
      </c>
      <c r="F2233">
        <v>254.79</v>
      </c>
      <c r="G2233">
        <v>2</v>
      </c>
      <c r="H2233" s="1">
        <f xml:space="preserve"> IF(Historical_Sales[[#This Row],[Sessions - Total]]=0,0,Historical_Sales[[#This Row],[Units Ordered]]/Historical_Sales[[#This Row],[Sessions - Total]])</f>
        <v>0.3</v>
      </c>
    </row>
    <row r="2234" spans="1:8" x14ac:dyDescent="0.3">
      <c r="A2234" s="2">
        <v>45949</v>
      </c>
      <c r="B2234" t="s">
        <v>108</v>
      </c>
      <c r="C2234">
        <v>4</v>
      </c>
      <c r="D2234">
        <v>4</v>
      </c>
      <c r="E2234">
        <v>5</v>
      </c>
      <c r="F2234">
        <v>475.73</v>
      </c>
      <c r="G2234">
        <v>4</v>
      </c>
      <c r="H2234" s="1">
        <f xml:space="preserve"> IF(Historical_Sales[[#This Row],[Sessions - Total]]=0,0,Historical_Sales[[#This Row],[Units Ordered]]/Historical_Sales[[#This Row],[Sessions - Total]])</f>
        <v>1.25</v>
      </c>
    </row>
    <row r="2235" spans="1:8" x14ac:dyDescent="0.3">
      <c r="A2235" s="2">
        <v>45949</v>
      </c>
      <c r="B2235" t="s">
        <v>110</v>
      </c>
      <c r="C2235">
        <v>42</v>
      </c>
      <c r="D2235">
        <v>61</v>
      </c>
      <c r="E2235">
        <v>3</v>
      </c>
      <c r="F2235">
        <v>112.13</v>
      </c>
      <c r="G2235">
        <v>3</v>
      </c>
      <c r="H2235" s="1">
        <f xml:space="preserve"> IF(Historical_Sales[[#This Row],[Sessions - Total]]=0,0,Historical_Sales[[#This Row],[Units Ordered]]/Historical_Sales[[#This Row],[Sessions - Total]])</f>
        <v>7.1428571428571425E-2</v>
      </c>
    </row>
    <row r="2236" spans="1:8" x14ac:dyDescent="0.3">
      <c r="A2236" s="2">
        <v>45949</v>
      </c>
      <c r="B2236" t="s">
        <v>112</v>
      </c>
      <c r="C2236">
        <v>18</v>
      </c>
      <c r="D2236">
        <v>21</v>
      </c>
      <c r="E2236">
        <v>4</v>
      </c>
      <c r="F2236">
        <v>115.81</v>
      </c>
      <c r="G2236">
        <v>4</v>
      </c>
      <c r="H2236" s="1">
        <f xml:space="preserve"> IF(Historical_Sales[[#This Row],[Sessions - Total]]=0,0,Historical_Sales[[#This Row],[Units Ordered]]/Historical_Sales[[#This Row],[Sessions - Total]])</f>
        <v>0.22222222222222221</v>
      </c>
    </row>
    <row r="2237" spans="1:8" x14ac:dyDescent="0.3">
      <c r="A2237" s="2">
        <v>45950</v>
      </c>
      <c r="B2237" t="s">
        <v>11</v>
      </c>
      <c r="C2237">
        <v>13</v>
      </c>
      <c r="D2237">
        <v>15</v>
      </c>
      <c r="E2237">
        <v>7</v>
      </c>
      <c r="F2237">
        <v>313.10000000000002</v>
      </c>
      <c r="G2237">
        <v>6</v>
      </c>
      <c r="H2237" s="1">
        <f xml:space="preserve"> IF(Historical_Sales[[#This Row],[Sessions - Total]]=0,0,Historical_Sales[[#This Row],[Units Ordered]]/Historical_Sales[[#This Row],[Sessions - Total]])</f>
        <v>0.53846153846153844</v>
      </c>
    </row>
    <row r="2238" spans="1:8" x14ac:dyDescent="0.3">
      <c r="A2238" s="2">
        <v>45950</v>
      </c>
      <c r="B2238" t="s">
        <v>15</v>
      </c>
      <c r="C2238">
        <v>12</v>
      </c>
      <c r="D2238">
        <v>15</v>
      </c>
      <c r="E2238">
        <v>2</v>
      </c>
      <c r="F2238">
        <v>81.91</v>
      </c>
      <c r="G2238">
        <v>2</v>
      </c>
      <c r="H2238" s="1">
        <f xml:space="preserve"> IF(Historical_Sales[[#This Row],[Sessions - Total]]=0,0,Historical_Sales[[#This Row],[Units Ordered]]/Historical_Sales[[#This Row],[Sessions - Total]])</f>
        <v>0.16666666666666666</v>
      </c>
    </row>
    <row r="2239" spans="1:8" x14ac:dyDescent="0.3">
      <c r="A2239" s="2">
        <v>45950</v>
      </c>
      <c r="B2239" t="s">
        <v>17</v>
      </c>
      <c r="C2239">
        <v>6</v>
      </c>
      <c r="D2239">
        <v>8</v>
      </c>
      <c r="E2239">
        <v>2</v>
      </c>
      <c r="F2239">
        <v>77.209999999999994</v>
      </c>
      <c r="G2239">
        <v>2</v>
      </c>
      <c r="H2239" s="1">
        <f xml:space="preserve"> IF(Historical_Sales[[#This Row],[Sessions - Total]]=0,0,Historical_Sales[[#This Row],[Units Ordered]]/Historical_Sales[[#This Row],[Sessions - Total]])</f>
        <v>0.33333333333333331</v>
      </c>
    </row>
    <row r="2240" spans="1:8" x14ac:dyDescent="0.3">
      <c r="A2240" s="2">
        <v>45950</v>
      </c>
      <c r="B2240" t="s">
        <v>19</v>
      </c>
      <c r="C2240">
        <v>3</v>
      </c>
      <c r="D2240">
        <v>5</v>
      </c>
      <c r="E2240">
        <v>1</v>
      </c>
      <c r="F2240">
        <v>37.409999999999997</v>
      </c>
      <c r="G2240">
        <v>1</v>
      </c>
      <c r="H2240" s="1">
        <f xml:space="preserve"> IF(Historical_Sales[[#This Row],[Sessions - Total]]=0,0,Historical_Sales[[#This Row],[Units Ordered]]/Historical_Sales[[#This Row],[Sessions - Total]])</f>
        <v>0.33333333333333331</v>
      </c>
    </row>
    <row r="2241" spans="1:8" x14ac:dyDescent="0.3">
      <c r="A2241" s="2">
        <v>45950</v>
      </c>
      <c r="B2241" t="s">
        <v>24</v>
      </c>
      <c r="C2241">
        <v>6</v>
      </c>
      <c r="D2241">
        <v>6</v>
      </c>
      <c r="E2241">
        <v>1</v>
      </c>
      <c r="F2241">
        <v>19</v>
      </c>
      <c r="G2241">
        <v>1</v>
      </c>
      <c r="H2241" s="1">
        <f xml:space="preserve"> IF(Historical_Sales[[#This Row],[Sessions - Total]]=0,0,Historical_Sales[[#This Row],[Units Ordered]]/Historical_Sales[[#This Row],[Sessions - Total]])</f>
        <v>0.16666666666666666</v>
      </c>
    </row>
    <row r="2242" spans="1:8" x14ac:dyDescent="0.3">
      <c r="A2242" s="2">
        <v>45950</v>
      </c>
      <c r="B2242" t="s">
        <v>26</v>
      </c>
      <c r="C2242">
        <v>9</v>
      </c>
      <c r="D2242">
        <v>11</v>
      </c>
      <c r="E2242">
        <v>1</v>
      </c>
      <c r="F2242">
        <v>36</v>
      </c>
      <c r="G2242">
        <v>1</v>
      </c>
      <c r="H2242" s="1">
        <f xml:space="preserve"> IF(Historical_Sales[[#This Row],[Sessions - Total]]=0,0,Historical_Sales[[#This Row],[Units Ordered]]/Historical_Sales[[#This Row],[Sessions - Total]])</f>
        <v>0.1111111111111111</v>
      </c>
    </row>
    <row r="2243" spans="1:8" x14ac:dyDescent="0.3">
      <c r="A2243" s="2">
        <v>45950</v>
      </c>
      <c r="B2243" t="s">
        <v>30</v>
      </c>
      <c r="C2243">
        <v>1</v>
      </c>
      <c r="D2243">
        <v>1</v>
      </c>
      <c r="E2243">
        <v>1</v>
      </c>
      <c r="F2243">
        <v>19.71</v>
      </c>
      <c r="G2243">
        <v>1</v>
      </c>
      <c r="H2243" s="1">
        <f xml:space="preserve"> IF(Historical_Sales[[#This Row],[Sessions - Total]]=0,0,Historical_Sales[[#This Row],[Units Ordered]]/Historical_Sales[[#This Row],[Sessions - Total]])</f>
        <v>1</v>
      </c>
    </row>
    <row r="2244" spans="1:8" x14ac:dyDescent="0.3">
      <c r="A2244" s="2">
        <v>45950</v>
      </c>
      <c r="B2244" t="s">
        <v>34</v>
      </c>
      <c r="C2244">
        <v>8</v>
      </c>
      <c r="D2244">
        <v>11</v>
      </c>
      <c r="E2244">
        <v>1</v>
      </c>
      <c r="F2244">
        <v>20.05</v>
      </c>
      <c r="G2244">
        <v>1</v>
      </c>
      <c r="H2244" s="1">
        <f xml:space="preserve"> IF(Historical_Sales[[#This Row],[Sessions - Total]]=0,0,Historical_Sales[[#This Row],[Units Ordered]]/Historical_Sales[[#This Row],[Sessions - Total]])</f>
        <v>0.125</v>
      </c>
    </row>
    <row r="2245" spans="1:8" x14ac:dyDescent="0.3">
      <c r="A2245" s="2">
        <v>45950</v>
      </c>
      <c r="B2245" t="s">
        <v>36</v>
      </c>
      <c r="C2245">
        <v>12</v>
      </c>
      <c r="D2245">
        <v>16</v>
      </c>
      <c r="E2245">
        <v>2</v>
      </c>
      <c r="F2245">
        <v>38.89</v>
      </c>
      <c r="G2245">
        <v>2</v>
      </c>
      <c r="H2245" s="1">
        <f xml:space="preserve"> IF(Historical_Sales[[#This Row],[Sessions - Total]]=0,0,Historical_Sales[[#This Row],[Units Ordered]]/Historical_Sales[[#This Row],[Sessions - Total]])</f>
        <v>0.16666666666666666</v>
      </c>
    </row>
    <row r="2246" spans="1:8" x14ac:dyDescent="0.3">
      <c r="A2246" s="2">
        <v>45950</v>
      </c>
      <c r="B2246" t="s">
        <v>40</v>
      </c>
      <c r="C2246">
        <v>30</v>
      </c>
      <c r="D2246">
        <v>37</v>
      </c>
      <c r="E2246">
        <v>16</v>
      </c>
      <c r="F2246">
        <v>478.09</v>
      </c>
      <c r="G2246">
        <v>10</v>
      </c>
      <c r="H2246" s="1">
        <f xml:space="preserve"> IF(Historical_Sales[[#This Row],[Sessions - Total]]=0,0,Historical_Sales[[#This Row],[Units Ordered]]/Historical_Sales[[#This Row],[Sessions - Total]])</f>
        <v>0.53333333333333333</v>
      </c>
    </row>
    <row r="2247" spans="1:8" x14ac:dyDescent="0.3">
      <c r="A2247" s="2">
        <v>45950</v>
      </c>
      <c r="B2247" t="s">
        <v>40</v>
      </c>
      <c r="C2247">
        <v>0</v>
      </c>
      <c r="D2247">
        <v>0</v>
      </c>
      <c r="E2247">
        <v>1</v>
      </c>
      <c r="F2247">
        <v>30.13</v>
      </c>
      <c r="G2247">
        <v>1</v>
      </c>
      <c r="H2247" s="1">
        <f xml:space="preserve"> IF(Historical_Sales[[#This Row],[Sessions - Total]]=0,0,Historical_Sales[[#This Row],[Units Ordered]]/Historical_Sales[[#This Row],[Sessions - Total]])</f>
        <v>0</v>
      </c>
    </row>
    <row r="2248" spans="1:8" x14ac:dyDescent="0.3">
      <c r="A2248" s="2">
        <v>45950</v>
      </c>
      <c r="B2248" t="s">
        <v>42</v>
      </c>
      <c r="C2248">
        <v>73</v>
      </c>
      <c r="D2248">
        <v>97</v>
      </c>
      <c r="E2248">
        <v>15</v>
      </c>
      <c r="F2248">
        <v>380.15</v>
      </c>
      <c r="G2248">
        <v>15</v>
      </c>
      <c r="H2248" s="1">
        <f xml:space="preserve"> IF(Historical_Sales[[#This Row],[Sessions - Total]]=0,0,Historical_Sales[[#This Row],[Units Ordered]]/Historical_Sales[[#This Row],[Sessions - Total]])</f>
        <v>0.20547945205479451</v>
      </c>
    </row>
    <row r="2249" spans="1:8" x14ac:dyDescent="0.3">
      <c r="A2249" s="2">
        <v>45950</v>
      </c>
      <c r="B2249" t="s">
        <v>44</v>
      </c>
      <c r="C2249">
        <v>20</v>
      </c>
      <c r="D2249">
        <v>27</v>
      </c>
      <c r="E2249">
        <v>1</v>
      </c>
      <c r="F2249">
        <v>23.81</v>
      </c>
      <c r="G2249">
        <v>1</v>
      </c>
      <c r="H2249" s="1">
        <f xml:space="preserve"> IF(Historical_Sales[[#This Row],[Sessions - Total]]=0,0,Historical_Sales[[#This Row],[Units Ordered]]/Historical_Sales[[#This Row],[Sessions - Total]])</f>
        <v>0.05</v>
      </c>
    </row>
    <row r="2250" spans="1:8" x14ac:dyDescent="0.3">
      <c r="A2250" s="2">
        <v>45950</v>
      </c>
      <c r="B2250" t="s">
        <v>46</v>
      </c>
      <c r="C2250">
        <v>6</v>
      </c>
      <c r="D2250">
        <v>7</v>
      </c>
      <c r="E2250">
        <v>5</v>
      </c>
      <c r="F2250">
        <v>147.63999999999999</v>
      </c>
      <c r="G2250">
        <v>2</v>
      </c>
      <c r="H2250" s="1">
        <f xml:space="preserve"> IF(Historical_Sales[[#This Row],[Sessions - Total]]=0,0,Historical_Sales[[#This Row],[Units Ordered]]/Historical_Sales[[#This Row],[Sessions - Total]])</f>
        <v>0.83333333333333337</v>
      </c>
    </row>
    <row r="2251" spans="1:8" x14ac:dyDescent="0.3">
      <c r="A2251" s="2">
        <v>45950</v>
      </c>
      <c r="B2251" t="s">
        <v>48</v>
      </c>
      <c r="C2251">
        <v>19</v>
      </c>
      <c r="D2251">
        <v>32</v>
      </c>
      <c r="E2251">
        <v>5</v>
      </c>
      <c r="F2251">
        <v>128.4</v>
      </c>
      <c r="G2251">
        <v>4</v>
      </c>
      <c r="H2251" s="1">
        <f xml:space="preserve"> IF(Historical_Sales[[#This Row],[Sessions - Total]]=0,0,Historical_Sales[[#This Row],[Units Ordered]]/Historical_Sales[[#This Row],[Sessions - Total]])</f>
        <v>0.26315789473684209</v>
      </c>
    </row>
    <row r="2252" spans="1:8" x14ac:dyDescent="0.3">
      <c r="A2252" s="2">
        <v>45950</v>
      </c>
      <c r="B2252" t="s">
        <v>50</v>
      </c>
      <c r="C2252">
        <v>38</v>
      </c>
      <c r="D2252">
        <v>60</v>
      </c>
      <c r="E2252">
        <v>8</v>
      </c>
      <c r="F2252">
        <v>344.97</v>
      </c>
      <c r="G2252">
        <v>8</v>
      </c>
      <c r="H2252" s="1">
        <f xml:space="preserve"> IF(Historical_Sales[[#This Row],[Sessions - Total]]=0,0,Historical_Sales[[#This Row],[Units Ordered]]/Historical_Sales[[#This Row],[Sessions - Total]])</f>
        <v>0.21052631578947367</v>
      </c>
    </row>
    <row r="2253" spans="1:8" x14ac:dyDescent="0.3">
      <c r="A2253" s="2">
        <v>45950</v>
      </c>
      <c r="B2253" t="s">
        <v>52</v>
      </c>
      <c r="C2253">
        <v>69</v>
      </c>
      <c r="D2253">
        <v>97</v>
      </c>
      <c r="E2253">
        <v>7</v>
      </c>
      <c r="F2253">
        <v>99.86</v>
      </c>
      <c r="G2253">
        <v>7</v>
      </c>
      <c r="H2253" s="1">
        <f xml:space="preserve"> IF(Historical_Sales[[#This Row],[Sessions - Total]]=0,0,Historical_Sales[[#This Row],[Units Ordered]]/Historical_Sales[[#This Row],[Sessions - Total]])</f>
        <v>0.10144927536231885</v>
      </c>
    </row>
    <row r="2254" spans="1:8" x14ac:dyDescent="0.3">
      <c r="A2254" s="2">
        <v>45950</v>
      </c>
      <c r="B2254" t="s">
        <v>52</v>
      </c>
      <c r="C2254">
        <v>3</v>
      </c>
      <c r="D2254">
        <v>5</v>
      </c>
      <c r="E2254">
        <v>1</v>
      </c>
      <c r="F2254">
        <v>15.4</v>
      </c>
      <c r="G2254">
        <v>1</v>
      </c>
      <c r="H2254" s="1">
        <f xml:space="preserve"> IF(Historical_Sales[[#This Row],[Sessions - Total]]=0,0,Historical_Sales[[#This Row],[Units Ordered]]/Historical_Sales[[#This Row],[Sessions - Total]])</f>
        <v>0.33333333333333331</v>
      </c>
    </row>
    <row r="2255" spans="1:8" x14ac:dyDescent="0.3">
      <c r="A2255" s="2">
        <v>45950</v>
      </c>
      <c r="B2255" t="s">
        <v>54</v>
      </c>
      <c r="C2255">
        <v>34</v>
      </c>
      <c r="D2255">
        <v>48</v>
      </c>
      <c r="E2255">
        <v>7</v>
      </c>
      <c r="F2255">
        <v>158.03</v>
      </c>
      <c r="G2255">
        <v>7</v>
      </c>
      <c r="H2255" s="1">
        <f xml:space="preserve"> IF(Historical_Sales[[#This Row],[Sessions - Total]]=0,0,Historical_Sales[[#This Row],[Units Ordered]]/Historical_Sales[[#This Row],[Sessions - Total]])</f>
        <v>0.20588235294117646</v>
      </c>
    </row>
    <row r="2256" spans="1:8" x14ac:dyDescent="0.3">
      <c r="A2256" s="2">
        <v>45950</v>
      </c>
      <c r="B2256" t="s">
        <v>56</v>
      </c>
      <c r="C2256">
        <v>19</v>
      </c>
      <c r="D2256">
        <v>29</v>
      </c>
      <c r="E2256">
        <v>10</v>
      </c>
      <c r="F2256">
        <v>231.26</v>
      </c>
      <c r="G2256">
        <v>10</v>
      </c>
      <c r="H2256" s="1">
        <f xml:space="preserve"> IF(Historical_Sales[[#This Row],[Sessions - Total]]=0,0,Historical_Sales[[#This Row],[Units Ordered]]/Historical_Sales[[#This Row],[Sessions - Total]])</f>
        <v>0.52631578947368418</v>
      </c>
    </row>
    <row r="2257" spans="1:8" x14ac:dyDescent="0.3">
      <c r="A2257" s="2">
        <v>45950</v>
      </c>
      <c r="B2257" t="s">
        <v>58</v>
      </c>
      <c r="C2257">
        <v>25</v>
      </c>
      <c r="D2257">
        <v>29</v>
      </c>
      <c r="E2257">
        <v>3</v>
      </c>
      <c r="F2257">
        <v>32.96</v>
      </c>
      <c r="G2257">
        <v>3</v>
      </c>
      <c r="H2257" s="1">
        <f xml:space="preserve"> IF(Historical_Sales[[#This Row],[Sessions - Total]]=0,0,Historical_Sales[[#This Row],[Units Ordered]]/Historical_Sales[[#This Row],[Sessions - Total]])</f>
        <v>0.12</v>
      </c>
    </row>
    <row r="2258" spans="1:8" x14ac:dyDescent="0.3">
      <c r="A2258" s="2">
        <v>45950</v>
      </c>
      <c r="B2258" t="s">
        <v>60</v>
      </c>
      <c r="C2258">
        <v>28</v>
      </c>
      <c r="D2258">
        <v>41</v>
      </c>
      <c r="E2258">
        <v>2</v>
      </c>
      <c r="F2258">
        <v>51.61</v>
      </c>
      <c r="G2258">
        <v>2</v>
      </c>
      <c r="H2258" s="1">
        <f xml:space="preserve"> IF(Historical_Sales[[#This Row],[Sessions - Total]]=0,0,Historical_Sales[[#This Row],[Units Ordered]]/Historical_Sales[[#This Row],[Sessions - Total]])</f>
        <v>7.1428571428571425E-2</v>
      </c>
    </row>
    <row r="2259" spans="1:8" x14ac:dyDescent="0.3">
      <c r="A2259" s="2">
        <v>45950</v>
      </c>
      <c r="B2259" t="s">
        <v>62</v>
      </c>
      <c r="C2259">
        <v>70</v>
      </c>
      <c r="D2259">
        <v>96</v>
      </c>
      <c r="E2259">
        <v>48</v>
      </c>
      <c r="F2259">
        <v>1762.58</v>
      </c>
      <c r="G2259">
        <v>32</v>
      </c>
      <c r="H2259" s="1">
        <f xml:space="preserve"> IF(Historical_Sales[[#This Row],[Sessions - Total]]=0,0,Historical_Sales[[#This Row],[Units Ordered]]/Historical_Sales[[#This Row],[Sessions - Total]])</f>
        <v>0.68571428571428572</v>
      </c>
    </row>
    <row r="2260" spans="1:8" x14ac:dyDescent="0.3">
      <c r="A2260" s="2">
        <v>45950</v>
      </c>
      <c r="B2260" t="s">
        <v>64</v>
      </c>
      <c r="C2260">
        <v>14</v>
      </c>
      <c r="D2260">
        <v>17</v>
      </c>
      <c r="E2260">
        <v>20</v>
      </c>
      <c r="F2260">
        <v>665.97</v>
      </c>
      <c r="G2260">
        <v>13</v>
      </c>
      <c r="H2260" s="1">
        <f xml:space="preserve"> IF(Historical_Sales[[#This Row],[Sessions - Total]]=0,0,Historical_Sales[[#This Row],[Units Ordered]]/Historical_Sales[[#This Row],[Sessions - Total]])</f>
        <v>1.4285714285714286</v>
      </c>
    </row>
    <row r="2261" spans="1:8" x14ac:dyDescent="0.3">
      <c r="A2261" s="2">
        <v>45950</v>
      </c>
      <c r="B2261" t="s">
        <v>66</v>
      </c>
      <c r="C2261">
        <v>9</v>
      </c>
      <c r="D2261">
        <v>16</v>
      </c>
      <c r="E2261">
        <v>8</v>
      </c>
      <c r="F2261">
        <v>245.63</v>
      </c>
      <c r="G2261">
        <v>5</v>
      </c>
      <c r="H2261" s="1">
        <f xml:space="preserve"> IF(Historical_Sales[[#This Row],[Sessions - Total]]=0,0,Historical_Sales[[#This Row],[Units Ordered]]/Historical_Sales[[#This Row],[Sessions - Total]])</f>
        <v>0.88888888888888884</v>
      </c>
    </row>
    <row r="2262" spans="1:8" x14ac:dyDescent="0.3">
      <c r="A2262" s="2">
        <v>45950</v>
      </c>
      <c r="B2262" t="s">
        <v>68</v>
      </c>
      <c r="C2262">
        <v>31</v>
      </c>
      <c r="D2262">
        <v>35</v>
      </c>
      <c r="E2262">
        <v>55</v>
      </c>
      <c r="F2262">
        <v>1498.44</v>
      </c>
      <c r="G2262">
        <v>22</v>
      </c>
      <c r="H2262" s="1">
        <f xml:space="preserve"> IF(Historical_Sales[[#This Row],[Sessions - Total]]=0,0,Historical_Sales[[#This Row],[Units Ordered]]/Historical_Sales[[#This Row],[Sessions - Total]])</f>
        <v>1.7741935483870968</v>
      </c>
    </row>
    <row r="2263" spans="1:8" x14ac:dyDescent="0.3">
      <c r="A2263" s="2">
        <v>45950</v>
      </c>
      <c r="B2263" t="s">
        <v>70</v>
      </c>
      <c r="C2263">
        <v>32</v>
      </c>
      <c r="D2263">
        <v>42</v>
      </c>
      <c r="E2263">
        <v>11</v>
      </c>
      <c r="F2263">
        <v>253.81</v>
      </c>
      <c r="G2263">
        <v>6</v>
      </c>
      <c r="H2263" s="1">
        <f xml:space="preserve"> IF(Historical_Sales[[#This Row],[Sessions - Total]]=0,0,Historical_Sales[[#This Row],[Units Ordered]]/Historical_Sales[[#This Row],[Sessions - Total]])</f>
        <v>0.34375</v>
      </c>
    </row>
    <row r="2264" spans="1:8" x14ac:dyDescent="0.3">
      <c r="A2264" s="2">
        <v>45950</v>
      </c>
      <c r="B2264" t="s">
        <v>72</v>
      </c>
      <c r="C2264">
        <v>13</v>
      </c>
      <c r="D2264">
        <v>14</v>
      </c>
      <c r="E2264">
        <v>10</v>
      </c>
      <c r="F2264">
        <v>365.88</v>
      </c>
      <c r="G2264">
        <v>6</v>
      </c>
      <c r="H2264" s="1">
        <f xml:space="preserve"> IF(Historical_Sales[[#This Row],[Sessions - Total]]=0,0,Historical_Sales[[#This Row],[Units Ordered]]/Historical_Sales[[#This Row],[Sessions - Total]])</f>
        <v>0.76923076923076927</v>
      </c>
    </row>
    <row r="2265" spans="1:8" x14ac:dyDescent="0.3">
      <c r="A2265" s="2">
        <v>45950</v>
      </c>
      <c r="B2265" t="s">
        <v>74</v>
      </c>
      <c r="C2265">
        <v>8</v>
      </c>
      <c r="D2265">
        <v>9</v>
      </c>
      <c r="E2265">
        <v>1</v>
      </c>
      <c r="F2265">
        <v>36.25</v>
      </c>
      <c r="G2265">
        <v>1</v>
      </c>
      <c r="H2265" s="1">
        <f xml:space="preserve"> IF(Historical_Sales[[#This Row],[Sessions - Total]]=0,0,Historical_Sales[[#This Row],[Units Ordered]]/Historical_Sales[[#This Row],[Sessions - Total]])</f>
        <v>0.125</v>
      </c>
    </row>
    <row r="2266" spans="1:8" x14ac:dyDescent="0.3">
      <c r="A2266" s="2">
        <v>45950</v>
      </c>
      <c r="B2266" t="s">
        <v>76</v>
      </c>
      <c r="C2266">
        <v>8</v>
      </c>
      <c r="D2266">
        <v>9</v>
      </c>
      <c r="E2266">
        <v>4</v>
      </c>
      <c r="F2266">
        <v>104.03</v>
      </c>
      <c r="G2266">
        <v>3</v>
      </c>
      <c r="H2266" s="1">
        <f xml:space="preserve"> IF(Historical_Sales[[#This Row],[Sessions - Total]]=0,0,Historical_Sales[[#This Row],[Units Ordered]]/Historical_Sales[[#This Row],[Sessions - Total]])</f>
        <v>0.5</v>
      </c>
    </row>
    <row r="2267" spans="1:8" x14ac:dyDescent="0.3">
      <c r="A2267" s="2">
        <v>45950</v>
      </c>
      <c r="B2267" t="s">
        <v>78</v>
      </c>
      <c r="C2267">
        <v>7</v>
      </c>
      <c r="D2267">
        <v>7</v>
      </c>
      <c r="E2267">
        <v>4</v>
      </c>
      <c r="F2267">
        <v>118.86</v>
      </c>
      <c r="G2267">
        <v>4</v>
      </c>
      <c r="H2267" s="1">
        <f xml:space="preserve"> IF(Historical_Sales[[#This Row],[Sessions - Total]]=0,0,Historical_Sales[[#This Row],[Units Ordered]]/Historical_Sales[[#This Row],[Sessions - Total]])</f>
        <v>0.5714285714285714</v>
      </c>
    </row>
    <row r="2268" spans="1:8" x14ac:dyDescent="0.3">
      <c r="A2268" s="2">
        <v>45950</v>
      </c>
      <c r="B2268" t="s">
        <v>80</v>
      </c>
      <c r="C2268">
        <v>14</v>
      </c>
      <c r="D2268">
        <v>21</v>
      </c>
      <c r="E2268">
        <v>11</v>
      </c>
      <c r="F2268">
        <v>374.35</v>
      </c>
      <c r="G2268">
        <v>9</v>
      </c>
      <c r="H2268" s="1">
        <f xml:space="preserve"> IF(Historical_Sales[[#This Row],[Sessions - Total]]=0,0,Historical_Sales[[#This Row],[Units Ordered]]/Historical_Sales[[#This Row],[Sessions - Total]])</f>
        <v>0.7857142857142857</v>
      </c>
    </row>
    <row r="2269" spans="1:8" x14ac:dyDescent="0.3">
      <c r="A2269" s="2">
        <v>45950</v>
      </c>
      <c r="B2269" t="s">
        <v>82</v>
      </c>
      <c r="C2269">
        <v>1</v>
      </c>
      <c r="D2269">
        <v>1</v>
      </c>
      <c r="E2269">
        <v>2</v>
      </c>
      <c r="F2269">
        <v>77.37</v>
      </c>
      <c r="G2269">
        <v>2</v>
      </c>
      <c r="H2269" s="1">
        <f xml:space="preserve"> IF(Historical_Sales[[#This Row],[Sessions - Total]]=0,0,Historical_Sales[[#This Row],[Units Ordered]]/Historical_Sales[[#This Row],[Sessions - Total]])</f>
        <v>2</v>
      </c>
    </row>
    <row r="2270" spans="1:8" x14ac:dyDescent="0.3">
      <c r="A2270" s="2">
        <v>45950</v>
      </c>
      <c r="B2270" t="s">
        <v>84</v>
      </c>
      <c r="C2270">
        <v>46</v>
      </c>
      <c r="D2270">
        <v>58</v>
      </c>
      <c r="E2270">
        <v>24</v>
      </c>
      <c r="F2270">
        <v>820.15</v>
      </c>
      <c r="G2270">
        <v>24</v>
      </c>
      <c r="H2270" s="1">
        <f xml:space="preserve"> IF(Historical_Sales[[#This Row],[Sessions - Total]]=0,0,Historical_Sales[[#This Row],[Units Ordered]]/Historical_Sales[[#This Row],[Sessions - Total]])</f>
        <v>0.52173913043478259</v>
      </c>
    </row>
    <row r="2271" spans="1:8" x14ac:dyDescent="0.3">
      <c r="A2271" s="2">
        <v>45950</v>
      </c>
      <c r="B2271" t="s">
        <v>86</v>
      </c>
      <c r="C2271">
        <v>7</v>
      </c>
      <c r="D2271">
        <v>8</v>
      </c>
      <c r="E2271">
        <v>2</v>
      </c>
      <c r="F2271">
        <v>66.06</v>
      </c>
      <c r="G2271">
        <v>1</v>
      </c>
      <c r="H2271" s="1">
        <f xml:space="preserve"> IF(Historical_Sales[[#This Row],[Sessions - Total]]=0,0,Historical_Sales[[#This Row],[Units Ordered]]/Historical_Sales[[#This Row],[Sessions - Total]])</f>
        <v>0.2857142857142857</v>
      </c>
    </row>
    <row r="2272" spans="1:8" x14ac:dyDescent="0.3">
      <c r="A2272" s="2">
        <v>45950</v>
      </c>
      <c r="B2272" t="s">
        <v>88</v>
      </c>
      <c r="C2272">
        <v>39</v>
      </c>
      <c r="D2272">
        <v>50</v>
      </c>
      <c r="E2272">
        <v>22</v>
      </c>
      <c r="F2272">
        <v>743.52</v>
      </c>
      <c r="G2272">
        <v>15</v>
      </c>
      <c r="H2272" s="1">
        <f xml:space="preserve"> IF(Historical_Sales[[#This Row],[Sessions - Total]]=0,0,Historical_Sales[[#This Row],[Units Ordered]]/Historical_Sales[[#This Row],[Sessions - Total]])</f>
        <v>0.5641025641025641</v>
      </c>
    </row>
    <row r="2273" spans="1:8" x14ac:dyDescent="0.3">
      <c r="A2273" s="2">
        <v>45950</v>
      </c>
      <c r="B2273" t="s">
        <v>90</v>
      </c>
      <c r="C2273">
        <v>8</v>
      </c>
      <c r="D2273">
        <v>9</v>
      </c>
      <c r="E2273">
        <v>1</v>
      </c>
      <c r="F2273">
        <v>25.81</v>
      </c>
      <c r="G2273">
        <v>1</v>
      </c>
      <c r="H2273" s="1">
        <f xml:space="preserve"> IF(Historical_Sales[[#This Row],[Sessions - Total]]=0,0,Historical_Sales[[#This Row],[Units Ordered]]/Historical_Sales[[#This Row],[Sessions - Total]])</f>
        <v>0.125</v>
      </c>
    </row>
    <row r="2274" spans="1:8" x14ac:dyDescent="0.3">
      <c r="A2274" s="2">
        <v>45950</v>
      </c>
      <c r="B2274" t="s">
        <v>92</v>
      </c>
      <c r="C2274">
        <v>9</v>
      </c>
      <c r="D2274">
        <v>10</v>
      </c>
      <c r="E2274">
        <v>17</v>
      </c>
      <c r="F2274">
        <v>447.44</v>
      </c>
      <c r="G2274">
        <v>8</v>
      </c>
      <c r="H2274" s="1">
        <f xml:space="preserve"> IF(Historical_Sales[[#This Row],[Sessions - Total]]=0,0,Historical_Sales[[#This Row],[Units Ordered]]/Historical_Sales[[#This Row],[Sessions - Total]])</f>
        <v>1.8888888888888888</v>
      </c>
    </row>
    <row r="2275" spans="1:8" x14ac:dyDescent="0.3">
      <c r="A2275" s="2">
        <v>45950</v>
      </c>
      <c r="B2275" t="s">
        <v>94</v>
      </c>
      <c r="C2275">
        <v>14</v>
      </c>
      <c r="D2275">
        <v>19</v>
      </c>
      <c r="E2275">
        <v>5</v>
      </c>
      <c r="F2275">
        <v>369.7</v>
      </c>
      <c r="G2275">
        <v>5</v>
      </c>
      <c r="H2275" s="1">
        <f xml:space="preserve"> IF(Historical_Sales[[#This Row],[Sessions - Total]]=0,0,Historical_Sales[[#This Row],[Units Ordered]]/Historical_Sales[[#This Row],[Sessions - Total]])</f>
        <v>0.35714285714285715</v>
      </c>
    </row>
    <row r="2276" spans="1:8" x14ac:dyDescent="0.3">
      <c r="A2276" s="2">
        <v>45950</v>
      </c>
      <c r="B2276" t="s">
        <v>96</v>
      </c>
      <c r="C2276">
        <v>16</v>
      </c>
      <c r="D2276">
        <v>20</v>
      </c>
      <c r="E2276">
        <v>35</v>
      </c>
      <c r="F2276">
        <v>2430.31</v>
      </c>
      <c r="G2276">
        <v>9</v>
      </c>
      <c r="H2276" s="1">
        <f xml:space="preserve"> IF(Historical_Sales[[#This Row],[Sessions - Total]]=0,0,Historical_Sales[[#This Row],[Units Ordered]]/Historical_Sales[[#This Row],[Sessions - Total]])</f>
        <v>2.1875</v>
      </c>
    </row>
    <row r="2277" spans="1:8" x14ac:dyDescent="0.3">
      <c r="A2277" s="2">
        <v>45950</v>
      </c>
      <c r="B2277" t="s">
        <v>100</v>
      </c>
      <c r="C2277">
        <v>11</v>
      </c>
      <c r="D2277">
        <v>11</v>
      </c>
      <c r="E2277">
        <v>1</v>
      </c>
      <c r="F2277">
        <v>14.07</v>
      </c>
      <c r="G2277">
        <v>1</v>
      </c>
      <c r="H2277" s="1">
        <f xml:space="preserve"> IF(Historical_Sales[[#This Row],[Sessions - Total]]=0,0,Historical_Sales[[#This Row],[Units Ordered]]/Historical_Sales[[#This Row],[Sessions - Total]])</f>
        <v>9.0909090909090912E-2</v>
      </c>
    </row>
    <row r="2278" spans="1:8" x14ac:dyDescent="0.3">
      <c r="A2278" s="2">
        <v>45950</v>
      </c>
      <c r="B2278" t="s">
        <v>102</v>
      </c>
      <c r="C2278">
        <v>12</v>
      </c>
      <c r="D2278">
        <v>15</v>
      </c>
      <c r="E2278">
        <v>1</v>
      </c>
      <c r="F2278">
        <v>33.72</v>
      </c>
      <c r="G2278">
        <v>1</v>
      </c>
      <c r="H2278" s="1">
        <f xml:space="preserve"> IF(Historical_Sales[[#This Row],[Sessions - Total]]=0,0,Historical_Sales[[#This Row],[Units Ordered]]/Historical_Sales[[#This Row],[Sessions - Total]])</f>
        <v>8.3333333333333329E-2</v>
      </c>
    </row>
    <row r="2279" spans="1:8" x14ac:dyDescent="0.3">
      <c r="A2279" s="2">
        <v>45950</v>
      </c>
      <c r="B2279" t="s">
        <v>104</v>
      </c>
      <c r="C2279">
        <v>7</v>
      </c>
      <c r="D2279">
        <v>8</v>
      </c>
      <c r="E2279">
        <v>1</v>
      </c>
      <c r="F2279">
        <v>29.79</v>
      </c>
      <c r="G2279">
        <v>1</v>
      </c>
      <c r="H2279" s="1">
        <f xml:space="preserve"> IF(Historical_Sales[[#This Row],[Sessions - Total]]=0,0,Historical_Sales[[#This Row],[Units Ordered]]/Historical_Sales[[#This Row],[Sessions - Total]])</f>
        <v>0.14285714285714285</v>
      </c>
    </row>
    <row r="2280" spans="1:8" x14ac:dyDescent="0.3">
      <c r="A2280" s="2">
        <v>45950</v>
      </c>
      <c r="B2280" t="s">
        <v>106</v>
      </c>
      <c r="C2280">
        <v>8</v>
      </c>
      <c r="D2280">
        <v>12</v>
      </c>
      <c r="E2280">
        <v>3</v>
      </c>
      <c r="F2280">
        <v>213.54</v>
      </c>
      <c r="G2280">
        <v>3</v>
      </c>
      <c r="H2280" s="1">
        <f xml:space="preserve"> IF(Historical_Sales[[#This Row],[Sessions - Total]]=0,0,Historical_Sales[[#This Row],[Units Ordered]]/Historical_Sales[[#This Row],[Sessions - Total]])</f>
        <v>0.375</v>
      </c>
    </row>
    <row r="2281" spans="1:8" x14ac:dyDescent="0.3">
      <c r="A2281" s="2">
        <v>45950</v>
      </c>
      <c r="B2281" t="s">
        <v>108</v>
      </c>
      <c r="C2281">
        <v>4</v>
      </c>
      <c r="D2281">
        <v>9</v>
      </c>
      <c r="E2281">
        <v>3</v>
      </c>
      <c r="F2281">
        <v>236.5</v>
      </c>
      <c r="G2281">
        <v>2</v>
      </c>
      <c r="H2281" s="1">
        <f xml:space="preserve"> IF(Historical_Sales[[#This Row],[Sessions - Total]]=0,0,Historical_Sales[[#This Row],[Units Ordered]]/Historical_Sales[[#This Row],[Sessions - Total]])</f>
        <v>0.75</v>
      </c>
    </row>
    <row r="2282" spans="1:8" x14ac:dyDescent="0.3">
      <c r="A2282" s="2">
        <v>45950</v>
      </c>
      <c r="B2282" t="s">
        <v>110</v>
      </c>
      <c r="C2282">
        <v>38</v>
      </c>
      <c r="D2282">
        <v>54</v>
      </c>
      <c r="E2282">
        <v>12</v>
      </c>
      <c r="F2282">
        <v>423.39</v>
      </c>
      <c r="G2282">
        <v>11</v>
      </c>
      <c r="H2282" s="1">
        <f xml:space="preserve"> IF(Historical_Sales[[#This Row],[Sessions - Total]]=0,0,Historical_Sales[[#This Row],[Units Ordered]]/Historical_Sales[[#This Row],[Sessions - Total]])</f>
        <v>0.31578947368421051</v>
      </c>
    </row>
    <row r="2283" spans="1:8" x14ac:dyDescent="0.3">
      <c r="A2283" s="2">
        <v>45950</v>
      </c>
      <c r="B2283" t="s">
        <v>112</v>
      </c>
      <c r="C2283">
        <v>15</v>
      </c>
      <c r="D2283">
        <v>27</v>
      </c>
      <c r="E2283">
        <v>2</v>
      </c>
      <c r="F2283">
        <v>67.010000000000005</v>
      </c>
      <c r="G2283">
        <v>2</v>
      </c>
      <c r="H2283" s="1">
        <f xml:space="preserve"> IF(Historical_Sales[[#This Row],[Sessions - Total]]=0,0,Historical_Sales[[#This Row],[Units Ordered]]/Historical_Sales[[#This Row],[Sessions - Total]])</f>
        <v>0.13333333333333333</v>
      </c>
    </row>
    <row r="2284" spans="1:8" x14ac:dyDescent="0.3">
      <c r="A2284" s="2">
        <v>45951</v>
      </c>
      <c r="B2284" t="s">
        <v>11</v>
      </c>
      <c r="C2284">
        <v>22</v>
      </c>
      <c r="D2284">
        <v>26</v>
      </c>
      <c r="E2284">
        <v>5</v>
      </c>
      <c r="F2284">
        <v>228.05</v>
      </c>
      <c r="G2284">
        <v>5</v>
      </c>
      <c r="H2284" s="1">
        <f xml:space="preserve"> IF(Historical_Sales[[#This Row],[Sessions - Total]]=0,0,Historical_Sales[[#This Row],[Units Ordered]]/Historical_Sales[[#This Row],[Sessions - Total]])</f>
        <v>0.22727272727272727</v>
      </c>
    </row>
    <row r="2285" spans="1:8" x14ac:dyDescent="0.3">
      <c r="A2285" s="2">
        <v>45951</v>
      </c>
      <c r="B2285" t="s">
        <v>15</v>
      </c>
      <c r="C2285">
        <v>15</v>
      </c>
      <c r="D2285">
        <v>20</v>
      </c>
      <c r="E2285">
        <v>7</v>
      </c>
      <c r="F2285">
        <v>258.19</v>
      </c>
      <c r="G2285">
        <v>5</v>
      </c>
      <c r="H2285" s="1">
        <f xml:space="preserve"> IF(Historical_Sales[[#This Row],[Sessions - Total]]=0,0,Historical_Sales[[#This Row],[Units Ordered]]/Historical_Sales[[#This Row],[Sessions - Total]])</f>
        <v>0.46666666666666667</v>
      </c>
    </row>
    <row r="2286" spans="1:8" x14ac:dyDescent="0.3">
      <c r="A2286" s="2">
        <v>45951</v>
      </c>
      <c r="B2286" t="s">
        <v>17</v>
      </c>
      <c r="C2286">
        <v>6</v>
      </c>
      <c r="D2286">
        <v>10</v>
      </c>
      <c r="E2286">
        <v>3</v>
      </c>
      <c r="F2286">
        <v>94.85</v>
      </c>
      <c r="G2286">
        <v>2</v>
      </c>
      <c r="H2286" s="1">
        <f xml:space="preserve"> IF(Historical_Sales[[#This Row],[Sessions - Total]]=0,0,Historical_Sales[[#This Row],[Units Ordered]]/Historical_Sales[[#This Row],[Sessions - Total]])</f>
        <v>0.5</v>
      </c>
    </row>
    <row r="2287" spans="1:8" x14ac:dyDescent="0.3">
      <c r="A2287" s="2">
        <v>45951</v>
      </c>
      <c r="B2287" t="s">
        <v>19</v>
      </c>
      <c r="C2287">
        <v>14</v>
      </c>
      <c r="D2287">
        <v>18</v>
      </c>
      <c r="E2287">
        <v>6</v>
      </c>
      <c r="F2287">
        <v>190.1</v>
      </c>
      <c r="G2287">
        <v>5</v>
      </c>
      <c r="H2287" s="1">
        <f xml:space="preserve"> IF(Historical_Sales[[#This Row],[Sessions - Total]]=0,0,Historical_Sales[[#This Row],[Units Ordered]]/Historical_Sales[[#This Row],[Sessions - Total]])</f>
        <v>0.42857142857142855</v>
      </c>
    </row>
    <row r="2288" spans="1:8" x14ac:dyDescent="0.3">
      <c r="A2288" s="2">
        <v>45951</v>
      </c>
      <c r="B2288" t="s">
        <v>21</v>
      </c>
      <c r="C2288">
        <v>6</v>
      </c>
      <c r="D2288">
        <v>11</v>
      </c>
      <c r="E2288">
        <v>1</v>
      </c>
      <c r="F2288">
        <v>22.21</v>
      </c>
      <c r="G2288">
        <v>1</v>
      </c>
      <c r="H2288" s="1">
        <f xml:space="preserve"> IF(Historical_Sales[[#This Row],[Sessions - Total]]=0,0,Historical_Sales[[#This Row],[Units Ordered]]/Historical_Sales[[#This Row],[Sessions - Total]])</f>
        <v>0.16666666666666666</v>
      </c>
    </row>
    <row r="2289" spans="1:8" x14ac:dyDescent="0.3">
      <c r="A2289" s="2">
        <v>45951</v>
      </c>
      <c r="B2289" t="s">
        <v>24</v>
      </c>
      <c r="C2289">
        <v>6</v>
      </c>
      <c r="D2289">
        <v>6</v>
      </c>
      <c r="E2289">
        <v>1</v>
      </c>
      <c r="F2289">
        <v>14.04</v>
      </c>
      <c r="G2289">
        <v>1</v>
      </c>
      <c r="H2289" s="1">
        <f xml:space="preserve"> IF(Historical_Sales[[#This Row],[Sessions - Total]]=0,0,Historical_Sales[[#This Row],[Units Ordered]]/Historical_Sales[[#This Row],[Sessions - Total]])</f>
        <v>0.16666666666666666</v>
      </c>
    </row>
    <row r="2290" spans="1:8" x14ac:dyDescent="0.3">
      <c r="A2290" s="2">
        <v>45951</v>
      </c>
      <c r="B2290" t="s">
        <v>26</v>
      </c>
      <c r="C2290">
        <v>19</v>
      </c>
      <c r="D2290">
        <v>31</v>
      </c>
      <c r="E2290">
        <v>7</v>
      </c>
      <c r="F2290">
        <v>257.02</v>
      </c>
      <c r="G2290">
        <v>7</v>
      </c>
      <c r="H2290" s="1">
        <f xml:space="preserve"> IF(Historical_Sales[[#This Row],[Sessions - Total]]=0,0,Historical_Sales[[#This Row],[Units Ordered]]/Historical_Sales[[#This Row],[Sessions - Total]])</f>
        <v>0.36842105263157893</v>
      </c>
    </row>
    <row r="2291" spans="1:8" x14ac:dyDescent="0.3">
      <c r="A2291" s="2">
        <v>45951</v>
      </c>
      <c r="B2291" t="s">
        <v>32</v>
      </c>
      <c r="C2291">
        <v>21</v>
      </c>
      <c r="D2291">
        <v>29</v>
      </c>
      <c r="E2291">
        <v>3</v>
      </c>
      <c r="F2291">
        <v>75.900000000000006</v>
      </c>
      <c r="G2291">
        <v>3</v>
      </c>
      <c r="H2291" s="1">
        <f xml:space="preserve"> IF(Historical_Sales[[#This Row],[Sessions - Total]]=0,0,Historical_Sales[[#This Row],[Units Ordered]]/Historical_Sales[[#This Row],[Sessions - Total]])</f>
        <v>0.14285714285714285</v>
      </c>
    </row>
    <row r="2292" spans="1:8" x14ac:dyDescent="0.3">
      <c r="A2292" s="2">
        <v>45951</v>
      </c>
      <c r="B2292" t="s">
        <v>34</v>
      </c>
      <c r="C2292">
        <v>24</v>
      </c>
      <c r="D2292">
        <v>36</v>
      </c>
      <c r="E2292">
        <v>2</v>
      </c>
      <c r="F2292">
        <v>44.83</v>
      </c>
      <c r="G2292">
        <v>2</v>
      </c>
      <c r="H2292" s="1">
        <f xml:space="preserve"> IF(Historical_Sales[[#This Row],[Sessions - Total]]=0,0,Historical_Sales[[#This Row],[Units Ordered]]/Historical_Sales[[#This Row],[Sessions - Total]])</f>
        <v>8.3333333333333329E-2</v>
      </c>
    </row>
    <row r="2293" spans="1:8" x14ac:dyDescent="0.3">
      <c r="A2293" s="2">
        <v>45951</v>
      </c>
      <c r="B2293" t="s">
        <v>36</v>
      </c>
      <c r="C2293">
        <v>20</v>
      </c>
      <c r="D2293">
        <v>21</v>
      </c>
      <c r="E2293">
        <v>4</v>
      </c>
      <c r="F2293">
        <v>80.86</v>
      </c>
      <c r="G2293">
        <v>4</v>
      </c>
      <c r="H2293" s="1">
        <f xml:space="preserve"> IF(Historical_Sales[[#This Row],[Sessions - Total]]=0,0,Historical_Sales[[#This Row],[Units Ordered]]/Historical_Sales[[#This Row],[Sessions - Total]])</f>
        <v>0.2</v>
      </c>
    </row>
    <row r="2294" spans="1:8" x14ac:dyDescent="0.3">
      <c r="A2294" s="2">
        <v>45951</v>
      </c>
      <c r="B2294" t="s">
        <v>38</v>
      </c>
      <c r="C2294">
        <v>39</v>
      </c>
      <c r="D2294">
        <v>62</v>
      </c>
      <c r="E2294">
        <v>7</v>
      </c>
      <c r="F2294">
        <v>164.64</v>
      </c>
      <c r="G2294">
        <v>6</v>
      </c>
      <c r="H2294" s="1">
        <f xml:space="preserve"> IF(Historical_Sales[[#This Row],[Sessions - Total]]=0,0,Historical_Sales[[#This Row],[Units Ordered]]/Historical_Sales[[#This Row],[Sessions - Total]])</f>
        <v>0.17948717948717949</v>
      </c>
    </row>
    <row r="2295" spans="1:8" x14ac:dyDescent="0.3">
      <c r="A2295" s="2">
        <v>45951</v>
      </c>
      <c r="B2295" t="s">
        <v>40</v>
      </c>
      <c r="C2295">
        <v>60</v>
      </c>
      <c r="D2295">
        <v>91</v>
      </c>
      <c r="E2295">
        <v>22</v>
      </c>
      <c r="F2295">
        <v>650.02</v>
      </c>
      <c r="G2295">
        <v>16</v>
      </c>
      <c r="H2295" s="1">
        <f xml:space="preserve"> IF(Historical_Sales[[#This Row],[Sessions - Total]]=0,0,Historical_Sales[[#This Row],[Units Ordered]]/Historical_Sales[[#This Row],[Sessions - Total]])</f>
        <v>0.36666666666666664</v>
      </c>
    </row>
    <row r="2296" spans="1:8" x14ac:dyDescent="0.3">
      <c r="A2296" s="2">
        <v>45951</v>
      </c>
      <c r="B2296" t="s">
        <v>42</v>
      </c>
      <c r="C2296">
        <v>133</v>
      </c>
      <c r="D2296">
        <v>178</v>
      </c>
      <c r="E2296">
        <v>19</v>
      </c>
      <c r="F2296">
        <v>463.27</v>
      </c>
      <c r="G2296">
        <v>19</v>
      </c>
      <c r="H2296" s="1">
        <f xml:space="preserve"> IF(Historical_Sales[[#This Row],[Sessions - Total]]=0,0,Historical_Sales[[#This Row],[Units Ordered]]/Historical_Sales[[#This Row],[Sessions - Total]])</f>
        <v>0.14285714285714285</v>
      </c>
    </row>
    <row r="2297" spans="1:8" x14ac:dyDescent="0.3">
      <c r="A2297" s="2">
        <v>45951</v>
      </c>
      <c r="B2297" t="s">
        <v>44</v>
      </c>
      <c r="C2297">
        <v>21</v>
      </c>
      <c r="D2297">
        <v>26</v>
      </c>
      <c r="E2297">
        <v>4</v>
      </c>
      <c r="F2297">
        <v>92.55</v>
      </c>
      <c r="G2297">
        <v>4</v>
      </c>
      <c r="H2297" s="1">
        <f xml:space="preserve"> IF(Historical_Sales[[#This Row],[Sessions - Total]]=0,0,Historical_Sales[[#This Row],[Units Ordered]]/Historical_Sales[[#This Row],[Sessions - Total]])</f>
        <v>0.19047619047619047</v>
      </c>
    </row>
    <row r="2298" spans="1:8" x14ac:dyDescent="0.3">
      <c r="A2298" s="2">
        <v>45951</v>
      </c>
      <c r="B2298" t="s">
        <v>44</v>
      </c>
      <c r="C2298">
        <v>1</v>
      </c>
      <c r="D2298">
        <v>1</v>
      </c>
      <c r="E2298">
        <v>1</v>
      </c>
      <c r="F2298">
        <v>22.7</v>
      </c>
      <c r="G2298">
        <v>1</v>
      </c>
      <c r="H2298" s="1">
        <f xml:space="preserve"> IF(Historical_Sales[[#This Row],[Sessions - Total]]=0,0,Historical_Sales[[#This Row],[Units Ordered]]/Historical_Sales[[#This Row],[Sessions - Total]])</f>
        <v>1</v>
      </c>
    </row>
    <row r="2299" spans="1:8" x14ac:dyDescent="0.3">
      <c r="A2299" s="2">
        <v>45951</v>
      </c>
      <c r="B2299" t="s">
        <v>48</v>
      </c>
      <c r="C2299">
        <v>29</v>
      </c>
      <c r="D2299">
        <v>39</v>
      </c>
      <c r="E2299">
        <v>7</v>
      </c>
      <c r="F2299">
        <v>203.69</v>
      </c>
      <c r="G2299">
        <v>5</v>
      </c>
      <c r="H2299" s="1">
        <f xml:space="preserve"> IF(Historical_Sales[[#This Row],[Sessions - Total]]=0,0,Historical_Sales[[#This Row],[Units Ordered]]/Historical_Sales[[#This Row],[Sessions - Total]])</f>
        <v>0.2413793103448276</v>
      </c>
    </row>
    <row r="2300" spans="1:8" x14ac:dyDescent="0.3">
      <c r="A2300" s="2">
        <v>45951</v>
      </c>
      <c r="B2300" t="s">
        <v>50</v>
      </c>
      <c r="C2300">
        <v>72</v>
      </c>
      <c r="D2300">
        <v>99</v>
      </c>
      <c r="E2300">
        <v>16</v>
      </c>
      <c r="F2300">
        <v>689.34</v>
      </c>
      <c r="G2300">
        <v>14</v>
      </c>
      <c r="H2300" s="1">
        <f xml:space="preserve"> IF(Historical_Sales[[#This Row],[Sessions - Total]]=0,0,Historical_Sales[[#This Row],[Units Ordered]]/Historical_Sales[[#This Row],[Sessions - Total]])</f>
        <v>0.22222222222222221</v>
      </c>
    </row>
    <row r="2301" spans="1:8" x14ac:dyDescent="0.3">
      <c r="A2301" s="2">
        <v>45951</v>
      </c>
      <c r="B2301" t="s">
        <v>52</v>
      </c>
      <c r="C2301">
        <v>111</v>
      </c>
      <c r="D2301">
        <v>148</v>
      </c>
      <c r="E2301">
        <v>15</v>
      </c>
      <c r="F2301">
        <v>206.74</v>
      </c>
      <c r="G2301">
        <v>14</v>
      </c>
      <c r="H2301" s="1">
        <f xml:space="preserve"> IF(Historical_Sales[[#This Row],[Sessions - Total]]=0,0,Historical_Sales[[#This Row],[Units Ordered]]/Historical_Sales[[#This Row],[Sessions - Total]])</f>
        <v>0.13513513513513514</v>
      </c>
    </row>
    <row r="2302" spans="1:8" x14ac:dyDescent="0.3">
      <c r="A2302" s="2">
        <v>45951</v>
      </c>
      <c r="B2302" t="s">
        <v>54</v>
      </c>
      <c r="C2302">
        <v>48</v>
      </c>
      <c r="D2302">
        <v>65</v>
      </c>
      <c r="E2302">
        <v>14</v>
      </c>
      <c r="F2302">
        <v>310.27</v>
      </c>
      <c r="G2302">
        <v>11</v>
      </c>
      <c r="H2302" s="1">
        <f xml:space="preserve"> IF(Historical_Sales[[#This Row],[Sessions - Total]]=0,0,Historical_Sales[[#This Row],[Units Ordered]]/Historical_Sales[[#This Row],[Sessions - Total]])</f>
        <v>0.29166666666666669</v>
      </c>
    </row>
    <row r="2303" spans="1:8" x14ac:dyDescent="0.3">
      <c r="A2303" s="2">
        <v>45951</v>
      </c>
      <c r="B2303" t="s">
        <v>56</v>
      </c>
      <c r="C2303">
        <v>32</v>
      </c>
      <c r="D2303">
        <v>43</v>
      </c>
      <c r="E2303">
        <v>5</v>
      </c>
      <c r="F2303">
        <v>112.41</v>
      </c>
      <c r="G2303">
        <v>5</v>
      </c>
      <c r="H2303" s="1">
        <f xml:space="preserve"> IF(Historical_Sales[[#This Row],[Sessions - Total]]=0,0,Historical_Sales[[#This Row],[Units Ordered]]/Historical_Sales[[#This Row],[Sessions - Total]])</f>
        <v>0.15625</v>
      </c>
    </row>
    <row r="2304" spans="1:8" x14ac:dyDescent="0.3">
      <c r="A2304" s="2">
        <v>45951</v>
      </c>
      <c r="B2304" t="s">
        <v>58</v>
      </c>
      <c r="C2304">
        <v>23</v>
      </c>
      <c r="D2304">
        <v>35</v>
      </c>
      <c r="E2304">
        <v>8</v>
      </c>
      <c r="F2304">
        <v>89.44</v>
      </c>
      <c r="G2304">
        <v>7</v>
      </c>
      <c r="H2304" s="1">
        <f xml:space="preserve"> IF(Historical_Sales[[#This Row],[Sessions - Total]]=0,0,Historical_Sales[[#This Row],[Units Ordered]]/Historical_Sales[[#This Row],[Sessions - Total]])</f>
        <v>0.34782608695652173</v>
      </c>
    </row>
    <row r="2305" spans="1:8" x14ac:dyDescent="0.3">
      <c r="A2305" s="2">
        <v>45951</v>
      </c>
      <c r="B2305" t="s">
        <v>60</v>
      </c>
      <c r="C2305">
        <v>35</v>
      </c>
      <c r="D2305">
        <v>57</v>
      </c>
      <c r="E2305">
        <v>5</v>
      </c>
      <c r="F2305">
        <v>119.74</v>
      </c>
      <c r="G2305">
        <v>5</v>
      </c>
      <c r="H2305" s="1">
        <f xml:space="preserve"> IF(Historical_Sales[[#This Row],[Sessions - Total]]=0,0,Historical_Sales[[#This Row],[Units Ordered]]/Historical_Sales[[#This Row],[Sessions - Total]])</f>
        <v>0.14285714285714285</v>
      </c>
    </row>
    <row r="2306" spans="1:8" x14ac:dyDescent="0.3">
      <c r="A2306" s="2">
        <v>45951</v>
      </c>
      <c r="B2306" t="s">
        <v>62</v>
      </c>
      <c r="C2306">
        <v>91</v>
      </c>
      <c r="D2306">
        <v>130</v>
      </c>
      <c r="E2306">
        <v>50</v>
      </c>
      <c r="F2306">
        <v>1769.93</v>
      </c>
      <c r="G2306">
        <v>32</v>
      </c>
      <c r="H2306" s="1">
        <f xml:space="preserve"> IF(Historical_Sales[[#This Row],[Sessions - Total]]=0,0,Historical_Sales[[#This Row],[Units Ordered]]/Historical_Sales[[#This Row],[Sessions - Total]])</f>
        <v>0.5494505494505495</v>
      </c>
    </row>
    <row r="2307" spans="1:8" x14ac:dyDescent="0.3">
      <c r="A2307" s="2">
        <v>45951</v>
      </c>
      <c r="B2307" t="s">
        <v>64</v>
      </c>
      <c r="C2307">
        <v>26</v>
      </c>
      <c r="D2307">
        <v>31</v>
      </c>
      <c r="E2307">
        <v>21</v>
      </c>
      <c r="F2307">
        <v>685.4</v>
      </c>
      <c r="G2307">
        <v>11</v>
      </c>
      <c r="H2307" s="1">
        <f xml:space="preserve"> IF(Historical_Sales[[#This Row],[Sessions - Total]]=0,0,Historical_Sales[[#This Row],[Units Ordered]]/Historical_Sales[[#This Row],[Sessions - Total]])</f>
        <v>0.80769230769230771</v>
      </c>
    </row>
    <row r="2308" spans="1:8" x14ac:dyDescent="0.3">
      <c r="A2308" s="2">
        <v>45951</v>
      </c>
      <c r="B2308" t="s">
        <v>66</v>
      </c>
      <c r="C2308">
        <v>24</v>
      </c>
      <c r="D2308">
        <v>32</v>
      </c>
      <c r="E2308">
        <v>32</v>
      </c>
      <c r="F2308">
        <v>1020.03</v>
      </c>
      <c r="G2308">
        <v>15</v>
      </c>
      <c r="H2308" s="1">
        <f xml:space="preserve"> IF(Historical_Sales[[#This Row],[Sessions - Total]]=0,0,Historical_Sales[[#This Row],[Units Ordered]]/Historical_Sales[[#This Row],[Sessions - Total]])</f>
        <v>1.3333333333333333</v>
      </c>
    </row>
    <row r="2309" spans="1:8" x14ac:dyDescent="0.3">
      <c r="A2309" s="2">
        <v>45951</v>
      </c>
      <c r="B2309" t="s">
        <v>68</v>
      </c>
      <c r="C2309">
        <v>43</v>
      </c>
      <c r="D2309">
        <v>52</v>
      </c>
      <c r="E2309">
        <v>25</v>
      </c>
      <c r="F2309">
        <v>677.79</v>
      </c>
      <c r="G2309">
        <v>20</v>
      </c>
      <c r="H2309" s="1">
        <f xml:space="preserve"> IF(Historical_Sales[[#This Row],[Sessions - Total]]=0,0,Historical_Sales[[#This Row],[Units Ordered]]/Historical_Sales[[#This Row],[Sessions - Total]])</f>
        <v>0.58139534883720934</v>
      </c>
    </row>
    <row r="2310" spans="1:8" x14ac:dyDescent="0.3">
      <c r="A2310" s="2">
        <v>45951</v>
      </c>
      <c r="B2310" t="s">
        <v>70</v>
      </c>
      <c r="C2310">
        <v>35</v>
      </c>
      <c r="D2310">
        <v>46</v>
      </c>
      <c r="E2310">
        <v>13</v>
      </c>
      <c r="F2310">
        <v>312.69</v>
      </c>
      <c r="G2310">
        <v>11</v>
      </c>
      <c r="H2310" s="1">
        <f xml:space="preserve"> IF(Historical_Sales[[#This Row],[Sessions - Total]]=0,0,Historical_Sales[[#This Row],[Units Ordered]]/Historical_Sales[[#This Row],[Sessions - Total]])</f>
        <v>0.37142857142857144</v>
      </c>
    </row>
    <row r="2311" spans="1:8" x14ac:dyDescent="0.3">
      <c r="A2311" s="2">
        <v>45951</v>
      </c>
      <c r="B2311" t="s">
        <v>72</v>
      </c>
      <c r="C2311">
        <v>20</v>
      </c>
      <c r="D2311">
        <v>26</v>
      </c>
      <c r="E2311">
        <v>1</v>
      </c>
      <c r="F2311">
        <v>37.89</v>
      </c>
      <c r="G2311">
        <v>1</v>
      </c>
      <c r="H2311" s="1">
        <f xml:space="preserve"> IF(Historical_Sales[[#This Row],[Sessions - Total]]=0,0,Historical_Sales[[#This Row],[Units Ordered]]/Historical_Sales[[#This Row],[Sessions - Total]])</f>
        <v>0.05</v>
      </c>
    </row>
    <row r="2312" spans="1:8" x14ac:dyDescent="0.3">
      <c r="A2312" s="2">
        <v>45951</v>
      </c>
      <c r="B2312" t="s">
        <v>74</v>
      </c>
      <c r="C2312">
        <v>17</v>
      </c>
      <c r="D2312">
        <v>24</v>
      </c>
      <c r="E2312">
        <v>1</v>
      </c>
      <c r="F2312">
        <v>36.22</v>
      </c>
      <c r="G2312">
        <v>1</v>
      </c>
      <c r="H2312" s="1">
        <f xml:space="preserve"> IF(Historical_Sales[[#This Row],[Sessions - Total]]=0,0,Historical_Sales[[#This Row],[Units Ordered]]/Historical_Sales[[#This Row],[Sessions - Total]])</f>
        <v>5.8823529411764705E-2</v>
      </c>
    </row>
    <row r="2313" spans="1:8" x14ac:dyDescent="0.3">
      <c r="A2313" s="2">
        <v>45951</v>
      </c>
      <c r="B2313" t="s">
        <v>76</v>
      </c>
      <c r="C2313">
        <v>11</v>
      </c>
      <c r="D2313">
        <v>14</v>
      </c>
      <c r="E2313">
        <v>3</v>
      </c>
      <c r="F2313">
        <v>76.739999999999995</v>
      </c>
      <c r="G2313">
        <v>2</v>
      </c>
      <c r="H2313" s="1">
        <f xml:space="preserve"> IF(Historical_Sales[[#This Row],[Sessions - Total]]=0,0,Historical_Sales[[#This Row],[Units Ordered]]/Historical_Sales[[#This Row],[Sessions - Total]])</f>
        <v>0.27272727272727271</v>
      </c>
    </row>
    <row r="2314" spans="1:8" x14ac:dyDescent="0.3">
      <c r="A2314" s="2">
        <v>45951</v>
      </c>
      <c r="B2314" t="s">
        <v>78</v>
      </c>
      <c r="C2314">
        <v>9</v>
      </c>
      <c r="D2314">
        <v>11</v>
      </c>
      <c r="E2314">
        <v>1</v>
      </c>
      <c r="F2314">
        <v>23.32</v>
      </c>
      <c r="G2314">
        <v>1</v>
      </c>
      <c r="H2314" s="1">
        <f xml:space="preserve"> IF(Historical_Sales[[#This Row],[Sessions - Total]]=0,0,Historical_Sales[[#This Row],[Units Ordered]]/Historical_Sales[[#This Row],[Sessions - Total]])</f>
        <v>0.1111111111111111</v>
      </c>
    </row>
    <row r="2315" spans="1:8" x14ac:dyDescent="0.3">
      <c r="A2315" s="2">
        <v>45951</v>
      </c>
      <c r="B2315" t="s">
        <v>80</v>
      </c>
      <c r="C2315">
        <v>16</v>
      </c>
      <c r="D2315">
        <v>17</v>
      </c>
      <c r="E2315">
        <v>2</v>
      </c>
      <c r="F2315">
        <v>66.5</v>
      </c>
      <c r="G2315">
        <v>2</v>
      </c>
      <c r="H2315" s="1">
        <f xml:space="preserve"> IF(Historical_Sales[[#This Row],[Sessions - Total]]=0,0,Historical_Sales[[#This Row],[Units Ordered]]/Historical_Sales[[#This Row],[Sessions - Total]])</f>
        <v>0.125</v>
      </c>
    </row>
    <row r="2316" spans="1:8" x14ac:dyDescent="0.3">
      <c r="A2316" s="2">
        <v>45951</v>
      </c>
      <c r="B2316" t="s">
        <v>82</v>
      </c>
      <c r="C2316">
        <v>12</v>
      </c>
      <c r="D2316">
        <v>22</v>
      </c>
      <c r="E2316">
        <v>8</v>
      </c>
      <c r="F2316">
        <v>262.74</v>
      </c>
      <c r="G2316">
        <v>2</v>
      </c>
      <c r="H2316" s="1">
        <f xml:space="preserve"> IF(Historical_Sales[[#This Row],[Sessions - Total]]=0,0,Historical_Sales[[#This Row],[Units Ordered]]/Historical_Sales[[#This Row],[Sessions - Total]])</f>
        <v>0.66666666666666663</v>
      </c>
    </row>
    <row r="2317" spans="1:8" x14ac:dyDescent="0.3">
      <c r="A2317" s="2">
        <v>45951</v>
      </c>
      <c r="B2317" t="s">
        <v>84</v>
      </c>
      <c r="C2317">
        <v>78</v>
      </c>
      <c r="D2317">
        <v>109</v>
      </c>
      <c r="E2317">
        <v>27</v>
      </c>
      <c r="F2317">
        <v>933.73</v>
      </c>
      <c r="G2317">
        <v>27</v>
      </c>
      <c r="H2317" s="1">
        <f xml:space="preserve"> IF(Historical_Sales[[#This Row],[Sessions - Total]]=0,0,Historical_Sales[[#This Row],[Units Ordered]]/Historical_Sales[[#This Row],[Sessions - Total]])</f>
        <v>0.34615384615384615</v>
      </c>
    </row>
    <row r="2318" spans="1:8" x14ac:dyDescent="0.3">
      <c r="A2318" s="2">
        <v>45951</v>
      </c>
      <c r="B2318" t="s">
        <v>88</v>
      </c>
      <c r="C2318">
        <v>70</v>
      </c>
      <c r="D2318">
        <v>99</v>
      </c>
      <c r="E2318">
        <v>12</v>
      </c>
      <c r="F2318">
        <v>421.12</v>
      </c>
      <c r="G2318">
        <v>9</v>
      </c>
      <c r="H2318" s="1">
        <f xml:space="preserve"> IF(Historical_Sales[[#This Row],[Sessions - Total]]=0,0,Historical_Sales[[#This Row],[Units Ordered]]/Historical_Sales[[#This Row],[Sessions - Total]])</f>
        <v>0.17142857142857143</v>
      </c>
    </row>
    <row r="2319" spans="1:8" x14ac:dyDescent="0.3">
      <c r="A2319" s="2">
        <v>45951</v>
      </c>
      <c r="B2319" t="s">
        <v>90</v>
      </c>
      <c r="C2319">
        <v>10</v>
      </c>
      <c r="D2319">
        <v>13</v>
      </c>
      <c r="E2319">
        <v>1</v>
      </c>
      <c r="F2319">
        <v>27.76</v>
      </c>
      <c r="G2319">
        <v>1</v>
      </c>
      <c r="H2319" s="1">
        <f xml:space="preserve"> IF(Historical_Sales[[#This Row],[Sessions - Total]]=0,0,Historical_Sales[[#This Row],[Units Ordered]]/Historical_Sales[[#This Row],[Sessions - Total]])</f>
        <v>0.1</v>
      </c>
    </row>
    <row r="2320" spans="1:8" x14ac:dyDescent="0.3">
      <c r="A2320" s="2">
        <v>45951</v>
      </c>
      <c r="B2320" t="s">
        <v>92</v>
      </c>
      <c r="C2320">
        <v>16</v>
      </c>
      <c r="D2320">
        <v>25</v>
      </c>
      <c r="E2320">
        <v>4</v>
      </c>
      <c r="F2320">
        <v>95.71</v>
      </c>
      <c r="G2320">
        <v>4</v>
      </c>
      <c r="H2320" s="1">
        <f xml:space="preserve"> IF(Historical_Sales[[#This Row],[Sessions - Total]]=0,0,Historical_Sales[[#This Row],[Units Ordered]]/Historical_Sales[[#This Row],[Sessions - Total]])</f>
        <v>0.25</v>
      </c>
    </row>
    <row r="2321" spans="1:8" x14ac:dyDescent="0.3">
      <c r="A2321" s="2">
        <v>45951</v>
      </c>
      <c r="B2321" t="s">
        <v>94</v>
      </c>
      <c r="C2321">
        <v>20</v>
      </c>
      <c r="D2321">
        <v>24</v>
      </c>
      <c r="E2321">
        <v>12</v>
      </c>
      <c r="F2321">
        <v>951.27</v>
      </c>
      <c r="G2321">
        <v>5</v>
      </c>
      <c r="H2321" s="1">
        <f xml:space="preserve"> IF(Historical_Sales[[#This Row],[Sessions - Total]]=0,0,Historical_Sales[[#This Row],[Units Ordered]]/Historical_Sales[[#This Row],[Sessions - Total]])</f>
        <v>0.6</v>
      </c>
    </row>
    <row r="2322" spans="1:8" x14ac:dyDescent="0.3">
      <c r="A2322" s="2">
        <v>45951</v>
      </c>
      <c r="B2322" t="s">
        <v>96</v>
      </c>
      <c r="C2322">
        <v>21</v>
      </c>
      <c r="D2322">
        <v>24</v>
      </c>
      <c r="E2322">
        <v>10</v>
      </c>
      <c r="F2322">
        <v>746.13</v>
      </c>
      <c r="G2322">
        <v>6</v>
      </c>
      <c r="H2322" s="1">
        <f xml:space="preserve"> IF(Historical_Sales[[#This Row],[Sessions - Total]]=0,0,Historical_Sales[[#This Row],[Units Ordered]]/Historical_Sales[[#This Row],[Sessions - Total]])</f>
        <v>0.47619047619047616</v>
      </c>
    </row>
    <row r="2323" spans="1:8" x14ac:dyDescent="0.3">
      <c r="A2323" s="2">
        <v>45951</v>
      </c>
      <c r="B2323" t="s">
        <v>98</v>
      </c>
      <c r="C2323">
        <v>21</v>
      </c>
      <c r="D2323">
        <v>32</v>
      </c>
      <c r="E2323">
        <v>6</v>
      </c>
      <c r="F2323">
        <v>86.88</v>
      </c>
      <c r="G2323">
        <v>6</v>
      </c>
      <c r="H2323" s="1">
        <f xml:space="preserve"> IF(Historical_Sales[[#This Row],[Sessions - Total]]=0,0,Historical_Sales[[#This Row],[Units Ordered]]/Historical_Sales[[#This Row],[Sessions - Total]])</f>
        <v>0.2857142857142857</v>
      </c>
    </row>
    <row r="2324" spans="1:8" x14ac:dyDescent="0.3">
      <c r="A2324" s="2">
        <v>45951</v>
      </c>
      <c r="B2324" t="s">
        <v>100</v>
      </c>
      <c r="C2324">
        <v>18</v>
      </c>
      <c r="D2324">
        <v>23</v>
      </c>
      <c r="E2324">
        <v>7</v>
      </c>
      <c r="F2324">
        <v>77.94</v>
      </c>
      <c r="G2324">
        <v>6</v>
      </c>
      <c r="H2324" s="1">
        <f xml:space="preserve"> IF(Historical_Sales[[#This Row],[Sessions - Total]]=0,0,Historical_Sales[[#This Row],[Units Ordered]]/Historical_Sales[[#This Row],[Sessions - Total]])</f>
        <v>0.3888888888888889</v>
      </c>
    </row>
    <row r="2325" spans="1:8" x14ac:dyDescent="0.3">
      <c r="A2325" s="2">
        <v>45951</v>
      </c>
      <c r="B2325" t="s">
        <v>102</v>
      </c>
      <c r="C2325">
        <v>13</v>
      </c>
      <c r="D2325">
        <v>16</v>
      </c>
      <c r="E2325">
        <v>5</v>
      </c>
      <c r="F2325">
        <v>157.01</v>
      </c>
      <c r="G2325">
        <v>3</v>
      </c>
      <c r="H2325" s="1">
        <f xml:space="preserve"> IF(Historical_Sales[[#This Row],[Sessions - Total]]=0,0,Historical_Sales[[#This Row],[Units Ordered]]/Historical_Sales[[#This Row],[Sessions - Total]])</f>
        <v>0.38461538461538464</v>
      </c>
    </row>
    <row r="2326" spans="1:8" x14ac:dyDescent="0.3">
      <c r="A2326" s="2">
        <v>45951</v>
      </c>
      <c r="B2326" t="s">
        <v>104</v>
      </c>
      <c r="C2326">
        <v>10</v>
      </c>
      <c r="D2326">
        <v>13</v>
      </c>
      <c r="E2326">
        <v>1</v>
      </c>
      <c r="F2326">
        <v>31.06</v>
      </c>
      <c r="G2326">
        <v>1</v>
      </c>
      <c r="H2326" s="1">
        <f xml:space="preserve"> IF(Historical_Sales[[#This Row],[Sessions - Total]]=0,0,Historical_Sales[[#This Row],[Units Ordered]]/Historical_Sales[[#This Row],[Sessions - Total]])</f>
        <v>0.1</v>
      </c>
    </row>
    <row r="2327" spans="1:8" x14ac:dyDescent="0.3">
      <c r="A2327" s="2">
        <v>45951</v>
      </c>
      <c r="B2327" t="s">
        <v>106</v>
      </c>
      <c r="C2327">
        <v>11</v>
      </c>
      <c r="D2327">
        <v>23</v>
      </c>
      <c r="E2327">
        <v>1</v>
      </c>
      <c r="F2327">
        <v>72.150000000000006</v>
      </c>
      <c r="G2327">
        <v>1</v>
      </c>
      <c r="H2327" s="1">
        <f xml:space="preserve"> IF(Historical_Sales[[#This Row],[Sessions - Total]]=0,0,Historical_Sales[[#This Row],[Units Ordered]]/Historical_Sales[[#This Row],[Sessions - Total]])</f>
        <v>9.0909090909090912E-2</v>
      </c>
    </row>
    <row r="2328" spans="1:8" x14ac:dyDescent="0.3">
      <c r="A2328" s="2"/>
      <c r="B2328" t="s">
        <v>108</v>
      </c>
      <c r="C2328">
        <v>9</v>
      </c>
      <c r="D2328">
        <v>13</v>
      </c>
      <c r="E2328">
        <v>3</v>
      </c>
      <c r="F2328">
        <v>230.14</v>
      </c>
      <c r="G2328">
        <v>3</v>
      </c>
      <c r="H2328" s="1">
        <f xml:space="preserve"> IF(Historical_Sales[[#This Row],[Sessions - Total]]=0,0,Historical_Sales[[#This Row],[Units Ordered]]/Historical_Sales[[#This Row],[Sessions - Total]])</f>
        <v>0.33333333333333331</v>
      </c>
    </row>
    <row r="2329" spans="1:8" x14ac:dyDescent="0.3">
      <c r="A2329" s="2"/>
      <c r="B2329" t="s">
        <v>110</v>
      </c>
      <c r="C2329">
        <v>55</v>
      </c>
      <c r="D2329">
        <v>81</v>
      </c>
      <c r="E2329">
        <v>3</v>
      </c>
      <c r="F2329">
        <v>116.81</v>
      </c>
      <c r="G2329">
        <v>2</v>
      </c>
      <c r="H2329" s="1">
        <f xml:space="preserve"> IF(Historical_Sales[[#This Row],[Sessions - Total]]=0,0,Historical_Sales[[#This Row],[Units Ordered]]/Historical_Sales[[#This Row],[Sessions - Total]])</f>
        <v>5.4545454545454543E-2</v>
      </c>
    </row>
    <row r="2330" spans="1:8" x14ac:dyDescent="0.3">
      <c r="A2330" s="2"/>
      <c r="B2330" t="s">
        <v>112</v>
      </c>
      <c r="C2330">
        <v>21</v>
      </c>
      <c r="D2330">
        <v>27</v>
      </c>
      <c r="E2330">
        <v>1</v>
      </c>
      <c r="F2330">
        <v>28.07</v>
      </c>
      <c r="G2330">
        <v>1</v>
      </c>
      <c r="H2330" s="1">
        <f xml:space="preserve"> IF(Historical_Sales[[#This Row],[Sessions - Total]]=0,0,Historical_Sales[[#This Row],[Units Ordered]]/Historical_Sales[[#This Row],[Sessions - Total]])</f>
        <v>4.7619047619047616E-2</v>
      </c>
    </row>
    <row r="2331" spans="1:8" x14ac:dyDescent="0.3">
      <c r="A2331" s="2"/>
      <c r="B2331" t="s">
        <v>11</v>
      </c>
      <c r="C2331">
        <v>25</v>
      </c>
      <c r="D2331">
        <v>30</v>
      </c>
      <c r="E2331">
        <v>8</v>
      </c>
      <c r="F2331">
        <v>354.6</v>
      </c>
      <c r="G2331">
        <v>7</v>
      </c>
      <c r="H2331" s="1">
        <f xml:space="preserve"> IF(Historical_Sales[[#This Row],[Sessions - Total]]=0,0,Historical_Sales[[#This Row],[Units Ordered]]/Historical_Sales[[#This Row],[Sessions - Total]])</f>
        <v>0.32</v>
      </c>
    </row>
    <row r="2332" spans="1:8" x14ac:dyDescent="0.3">
      <c r="A2332" s="2"/>
      <c r="B2332" t="s">
        <v>15</v>
      </c>
      <c r="C2332">
        <v>18</v>
      </c>
      <c r="D2332">
        <v>21</v>
      </c>
      <c r="E2332">
        <v>4</v>
      </c>
      <c r="F2332">
        <v>149.16</v>
      </c>
      <c r="G2332">
        <v>3</v>
      </c>
      <c r="H2332" s="1">
        <f xml:space="preserve"> IF(Historical_Sales[[#This Row],[Sessions - Total]]=0,0,Historical_Sales[[#This Row],[Units Ordered]]/Historical_Sales[[#This Row],[Sessions - Total]])</f>
        <v>0.22222222222222221</v>
      </c>
    </row>
    <row r="2333" spans="1:8" x14ac:dyDescent="0.3">
      <c r="A2333" s="2">
        <v>45952</v>
      </c>
      <c r="B2333" t="s">
        <v>17</v>
      </c>
      <c r="C2333">
        <v>8</v>
      </c>
      <c r="D2333">
        <v>11</v>
      </c>
      <c r="E2333">
        <v>1</v>
      </c>
      <c r="F2333">
        <v>33.22</v>
      </c>
      <c r="G2333">
        <v>1</v>
      </c>
      <c r="H2333" s="1">
        <f xml:space="preserve"> IF(Historical_Sales[[#This Row],[Sessions - Total]]=0,0,Historical_Sales[[#This Row],[Units Ordered]]/Historical_Sales[[#This Row],[Sessions - Total]])</f>
        <v>0.125</v>
      </c>
    </row>
    <row r="2334" spans="1:8" x14ac:dyDescent="0.3">
      <c r="A2334" s="2">
        <v>45952</v>
      </c>
      <c r="B2334" t="s">
        <v>19</v>
      </c>
      <c r="C2334">
        <v>11</v>
      </c>
      <c r="D2334">
        <v>17</v>
      </c>
      <c r="E2334">
        <v>3</v>
      </c>
      <c r="F2334">
        <v>97.49</v>
      </c>
      <c r="G2334">
        <v>2</v>
      </c>
      <c r="H2334" s="1">
        <f xml:space="preserve"> IF(Historical_Sales[[#This Row],[Sessions - Total]]=0,0,Historical_Sales[[#This Row],[Units Ordered]]/Historical_Sales[[#This Row],[Sessions - Total]])</f>
        <v>0.27272727272727271</v>
      </c>
    </row>
    <row r="2335" spans="1:8" x14ac:dyDescent="0.3">
      <c r="A2335" s="2">
        <v>45952</v>
      </c>
      <c r="B2335" t="s">
        <v>21</v>
      </c>
      <c r="C2335">
        <v>9</v>
      </c>
      <c r="D2335">
        <v>15</v>
      </c>
      <c r="E2335">
        <v>2</v>
      </c>
      <c r="F2335">
        <v>41.26</v>
      </c>
      <c r="G2335">
        <v>2</v>
      </c>
      <c r="H2335" s="1">
        <f xml:space="preserve"> IF(Historical_Sales[[#This Row],[Sessions - Total]]=0,0,Historical_Sales[[#This Row],[Units Ordered]]/Historical_Sales[[#This Row],[Sessions - Total]])</f>
        <v>0.22222222222222221</v>
      </c>
    </row>
    <row r="2336" spans="1:8" x14ac:dyDescent="0.3">
      <c r="A2336" s="2">
        <v>45952</v>
      </c>
      <c r="B2336" t="s">
        <v>24</v>
      </c>
      <c r="C2336">
        <v>11</v>
      </c>
      <c r="D2336">
        <v>12</v>
      </c>
      <c r="E2336">
        <v>1</v>
      </c>
      <c r="F2336">
        <v>16.309999999999999</v>
      </c>
      <c r="G2336">
        <v>1</v>
      </c>
      <c r="H2336" s="1">
        <f xml:space="preserve"> IF(Historical_Sales[[#This Row],[Sessions - Total]]=0,0,Historical_Sales[[#This Row],[Units Ordered]]/Historical_Sales[[#This Row],[Sessions - Total]])</f>
        <v>9.0909090909090912E-2</v>
      </c>
    </row>
    <row r="2337" spans="1:8" x14ac:dyDescent="0.3">
      <c r="A2337" s="2">
        <v>45952</v>
      </c>
      <c r="B2337" t="s">
        <v>26</v>
      </c>
      <c r="C2337">
        <v>24</v>
      </c>
      <c r="D2337">
        <v>34</v>
      </c>
      <c r="E2337">
        <v>4</v>
      </c>
      <c r="F2337">
        <v>143.6</v>
      </c>
      <c r="G2337">
        <v>4</v>
      </c>
      <c r="H2337" s="1">
        <f xml:space="preserve"> IF(Historical_Sales[[#This Row],[Sessions - Total]]=0,0,Historical_Sales[[#This Row],[Units Ordered]]/Historical_Sales[[#This Row],[Sessions - Total]])</f>
        <v>0.16666666666666666</v>
      </c>
    </row>
    <row r="2338" spans="1:8" x14ac:dyDescent="0.3">
      <c r="A2338" s="2">
        <v>45952</v>
      </c>
      <c r="B2338" t="s">
        <v>28</v>
      </c>
      <c r="C2338">
        <v>5</v>
      </c>
      <c r="D2338">
        <v>8</v>
      </c>
      <c r="E2338">
        <v>1</v>
      </c>
      <c r="F2338">
        <v>30.36</v>
      </c>
      <c r="G2338">
        <v>1</v>
      </c>
      <c r="H2338" s="1">
        <f xml:space="preserve"> IF(Historical_Sales[[#This Row],[Sessions - Total]]=0,0,Historical_Sales[[#This Row],[Units Ordered]]/Historical_Sales[[#This Row],[Sessions - Total]])</f>
        <v>0.2</v>
      </c>
    </row>
    <row r="2339" spans="1:8" x14ac:dyDescent="0.3">
      <c r="A2339" s="2">
        <v>45952</v>
      </c>
      <c r="B2339" t="s">
        <v>30</v>
      </c>
      <c r="C2339">
        <v>2</v>
      </c>
      <c r="D2339">
        <v>3</v>
      </c>
      <c r="E2339">
        <v>1</v>
      </c>
      <c r="F2339">
        <v>18.239999999999998</v>
      </c>
      <c r="G2339">
        <v>1</v>
      </c>
      <c r="H2339" s="1">
        <f xml:space="preserve"> IF(Historical_Sales[[#This Row],[Sessions - Total]]=0,0,Historical_Sales[[#This Row],[Units Ordered]]/Historical_Sales[[#This Row],[Sessions - Total]])</f>
        <v>0.5</v>
      </c>
    </row>
    <row r="2340" spans="1:8" x14ac:dyDescent="0.3">
      <c r="A2340" s="2">
        <v>45952</v>
      </c>
      <c r="B2340" t="s">
        <v>32</v>
      </c>
      <c r="C2340">
        <v>24</v>
      </c>
      <c r="D2340">
        <v>38</v>
      </c>
      <c r="E2340">
        <v>7</v>
      </c>
      <c r="F2340">
        <v>149.99</v>
      </c>
      <c r="G2340">
        <v>7</v>
      </c>
      <c r="H2340" s="1">
        <f xml:space="preserve"> IF(Historical_Sales[[#This Row],[Sessions - Total]]=0,0,Historical_Sales[[#This Row],[Units Ordered]]/Historical_Sales[[#This Row],[Sessions - Total]])</f>
        <v>0.29166666666666669</v>
      </c>
    </row>
    <row r="2341" spans="1:8" x14ac:dyDescent="0.3">
      <c r="A2341" s="2">
        <v>45952</v>
      </c>
      <c r="B2341" t="s">
        <v>34</v>
      </c>
      <c r="C2341">
        <v>23</v>
      </c>
      <c r="D2341">
        <v>42</v>
      </c>
      <c r="E2341">
        <v>5</v>
      </c>
      <c r="F2341">
        <v>92.11</v>
      </c>
      <c r="G2341">
        <v>5</v>
      </c>
      <c r="H2341" s="1">
        <f xml:space="preserve"> IF(Historical_Sales[[#This Row],[Sessions - Total]]=0,0,Historical_Sales[[#This Row],[Units Ordered]]/Historical_Sales[[#This Row],[Sessions - Total]])</f>
        <v>0.21739130434782608</v>
      </c>
    </row>
    <row r="2342" spans="1:8" x14ac:dyDescent="0.3">
      <c r="A2342" s="2">
        <v>45952</v>
      </c>
      <c r="B2342" t="s">
        <v>36</v>
      </c>
      <c r="C2342">
        <v>30</v>
      </c>
      <c r="D2342">
        <v>42</v>
      </c>
      <c r="E2342">
        <v>3</v>
      </c>
      <c r="F2342">
        <v>72.27</v>
      </c>
      <c r="G2342">
        <v>3</v>
      </c>
      <c r="H2342" s="1">
        <f xml:space="preserve"> IF(Historical_Sales[[#This Row],[Sessions - Total]]=0,0,Historical_Sales[[#This Row],[Units Ordered]]/Historical_Sales[[#This Row],[Sessions - Total]])</f>
        <v>0.1</v>
      </c>
    </row>
    <row r="2343" spans="1:8" x14ac:dyDescent="0.3">
      <c r="A2343" s="2">
        <v>45952</v>
      </c>
      <c r="B2343" t="s">
        <v>36</v>
      </c>
      <c r="C2343">
        <v>2</v>
      </c>
      <c r="D2343">
        <v>3</v>
      </c>
      <c r="E2343">
        <v>1</v>
      </c>
      <c r="F2343">
        <v>44.87</v>
      </c>
      <c r="G2343">
        <v>1</v>
      </c>
      <c r="H2343" s="1">
        <f xml:space="preserve"> IF(Historical_Sales[[#This Row],[Sessions - Total]]=0,0,Historical_Sales[[#This Row],[Units Ordered]]/Historical_Sales[[#This Row],[Sessions - Total]])</f>
        <v>0.5</v>
      </c>
    </row>
    <row r="2344" spans="1:8" x14ac:dyDescent="0.3">
      <c r="A2344" s="2">
        <v>45952</v>
      </c>
      <c r="B2344" t="s">
        <v>38</v>
      </c>
      <c r="C2344">
        <v>38</v>
      </c>
      <c r="D2344">
        <v>51</v>
      </c>
      <c r="E2344">
        <v>3</v>
      </c>
      <c r="F2344">
        <v>82.78</v>
      </c>
      <c r="G2344">
        <v>3</v>
      </c>
      <c r="H2344" s="1">
        <f xml:space="preserve"> IF(Historical_Sales[[#This Row],[Sessions - Total]]=0,0,Historical_Sales[[#This Row],[Units Ordered]]/Historical_Sales[[#This Row],[Sessions - Total]])</f>
        <v>7.8947368421052627E-2</v>
      </c>
    </row>
    <row r="2345" spans="1:8" x14ac:dyDescent="0.3">
      <c r="A2345" s="2">
        <v>45952</v>
      </c>
      <c r="B2345" t="s">
        <v>40</v>
      </c>
      <c r="C2345">
        <v>43</v>
      </c>
      <c r="D2345">
        <v>66</v>
      </c>
      <c r="E2345">
        <v>16</v>
      </c>
      <c r="F2345">
        <v>475.75</v>
      </c>
      <c r="G2345">
        <v>15</v>
      </c>
      <c r="H2345" s="1">
        <f xml:space="preserve"> IF(Historical_Sales[[#This Row],[Sessions - Total]]=0,0,Historical_Sales[[#This Row],[Units Ordered]]/Historical_Sales[[#This Row],[Sessions - Total]])</f>
        <v>0.37209302325581395</v>
      </c>
    </row>
    <row r="2346" spans="1:8" x14ac:dyDescent="0.3">
      <c r="A2346" s="2">
        <v>45952</v>
      </c>
      <c r="B2346" t="s">
        <v>40</v>
      </c>
      <c r="C2346">
        <v>7</v>
      </c>
      <c r="D2346">
        <v>8</v>
      </c>
      <c r="E2346">
        <v>2</v>
      </c>
      <c r="F2346">
        <v>74.16</v>
      </c>
      <c r="G2346">
        <v>2</v>
      </c>
      <c r="H2346" s="1">
        <f xml:space="preserve"> IF(Historical_Sales[[#This Row],[Sessions - Total]]=0,0,Historical_Sales[[#This Row],[Units Ordered]]/Historical_Sales[[#This Row],[Sessions - Total]])</f>
        <v>0.2857142857142857</v>
      </c>
    </row>
    <row r="2347" spans="1:8" x14ac:dyDescent="0.3">
      <c r="A2347" s="2">
        <v>45952</v>
      </c>
      <c r="B2347" t="s">
        <v>42</v>
      </c>
      <c r="C2347">
        <v>164</v>
      </c>
      <c r="D2347">
        <v>230</v>
      </c>
      <c r="E2347">
        <v>30</v>
      </c>
      <c r="F2347">
        <v>755.47</v>
      </c>
      <c r="G2347">
        <v>28</v>
      </c>
      <c r="H2347" s="1">
        <f xml:space="preserve"> IF(Historical_Sales[[#This Row],[Sessions - Total]]=0,0,Historical_Sales[[#This Row],[Units Ordered]]/Historical_Sales[[#This Row],[Sessions - Total]])</f>
        <v>0.18292682926829268</v>
      </c>
    </row>
    <row r="2348" spans="1:8" x14ac:dyDescent="0.3">
      <c r="A2348" s="2">
        <v>45952</v>
      </c>
      <c r="B2348" t="s">
        <v>44</v>
      </c>
      <c r="C2348">
        <v>26</v>
      </c>
      <c r="D2348">
        <v>39</v>
      </c>
      <c r="E2348">
        <v>5</v>
      </c>
      <c r="F2348">
        <v>120.21</v>
      </c>
      <c r="G2348">
        <v>5</v>
      </c>
      <c r="H2348" s="1">
        <f xml:space="preserve"> IF(Historical_Sales[[#This Row],[Sessions - Total]]=0,0,Historical_Sales[[#This Row],[Units Ordered]]/Historical_Sales[[#This Row],[Sessions - Total]])</f>
        <v>0.19230769230769232</v>
      </c>
    </row>
    <row r="2349" spans="1:8" x14ac:dyDescent="0.3">
      <c r="A2349" s="2">
        <v>45952</v>
      </c>
      <c r="B2349" t="s">
        <v>46</v>
      </c>
      <c r="C2349">
        <v>14</v>
      </c>
      <c r="D2349">
        <v>15</v>
      </c>
      <c r="E2349">
        <v>3</v>
      </c>
      <c r="F2349">
        <v>107.08</v>
      </c>
      <c r="G2349">
        <v>2</v>
      </c>
      <c r="H2349" s="1">
        <f xml:space="preserve"> IF(Historical_Sales[[#This Row],[Sessions - Total]]=0,0,Historical_Sales[[#This Row],[Units Ordered]]/Historical_Sales[[#This Row],[Sessions - Total]])</f>
        <v>0.21428571428571427</v>
      </c>
    </row>
    <row r="2350" spans="1:8" x14ac:dyDescent="0.3">
      <c r="A2350" s="2">
        <v>45952</v>
      </c>
      <c r="B2350" t="s">
        <v>48</v>
      </c>
      <c r="C2350">
        <v>31</v>
      </c>
      <c r="D2350">
        <v>45</v>
      </c>
      <c r="E2350">
        <v>8</v>
      </c>
      <c r="F2350">
        <v>224.29</v>
      </c>
      <c r="G2350">
        <v>6</v>
      </c>
      <c r="H2350" s="1">
        <f xml:space="preserve"> IF(Historical_Sales[[#This Row],[Sessions - Total]]=0,0,Historical_Sales[[#This Row],[Units Ordered]]/Historical_Sales[[#This Row],[Sessions - Total]])</f>
        <v>0.25806451612903225</v>
      </c>
    </row>
    <row r="2351" spans="1:8" x14ac:dyDescent="0.3">
      <c r="A2351" s="2">
        <v>45952</v>
      </c>
      <c r="B2351" t="s">
        <v>50</v>
      </c>
      <c r="C2351">
        <v>85</v>
      </c>
      <c r="D2351">
        <v>134</v>
      </c>
      <c r="E2351">
        <v>15</v>
      </c>
      <c r="F2351">
        <v>618.63</v>
      </c>
      <c r="G2351">
        <v>14</v>
      </c>
      <c r="H2351" s="1">
        <f xml:space="preserve"> IF(Historical_Sales[[#This Row],[Sessions - Total]]=0,0,Historical_Sales[[#This Row],[Units Ordered]]/Historical_Sales[[#This Row],[Sessions - Total]])</f>
        <v>0.17647058823529413</v>
      </c>
    </row>
    <row r="2352" spans="1:8" x14ac:dyDescent="0.3">
      <c r="A2352" s="2">
        <v>45952</v>
      </c>
      <c r="B2352" t="s">
        <v>50</v>
      </c>
      <c r="C2352">
        <v>11</v>
      </c>
      <c r="D2352">
        <v>17</v>
      </c>
      <c r="E2352">
        <v>3</v>
      </c>
      <c r="F2352">
        <v>140.97</v>
      </c>
      <c r="G2352">
        <v>3</v>
      </c>
      <c r="H2352" s="1">
        <f xml:space="preserve"> IF(Historical_Sales[[#This Row],[Sessions - Total]]=0,0,Historical_Sales[[#This Row],[Units Ordered]]/Historical_Sales[[#This Row],[Sessions - Total]])</f>
        <v>0.27272727272727271</v>
      </c>
    </row>
    <row r="2353" spans="1:8" x14ac:dyDescent="0.3">
      <c r="A2353" s="2">
        <v>45952</v>
      </c>
      <c r="B2353" t="s">
        <v>52</v>
      </c>
      <c r="C2353">
        <v>131</v>
      </c>
      <c r="D2353">
        <v>178</v>
      </c>
      <c r="E2353">
        <v>20</v>
      </c>
      <c r="F2353">
        <v>270.89999999999998</v>
      </c>
      <c r="G2353">
        <v>19</v>
      </c>
      <c r="H2353" s="1">
        <f xml:space="preserve"> IF(Historical_Sales[[#This Row],[Sessions - Total]]=0,0,Historical_Sales[[#This Row],[Units Ordered]]/Historical_Sales[[#This Row],[Sessions - Total]])</f>
        <v>0.15267175572519084</v>
      </c>
    </row>
    <row r="2354" spans="1:8" x14ac:dyDescent="0.3">
      <c r="A2354" s="2">
        <v>45952</v>
      </c>
      <c r="B2354" t="s">
        <v>52</v>
      </c>
      <c r="C2354">
        <v>5</v>
      </c>
      <c r="D2354">
        <v>6</v>
      </c>
      <c r="E2354">
        <v>1</v>
      </c>
      <c r="F2354">
        <v>20.329999999999998</v>
      </c>
      <c r="G2354">
        <v>1</v>
      </c>
      <c r="H2354" s="1">
        <f xml:space="preserve"> IF(Historical_Sales[[#This Row],[Sessions - Total]]=0,0,Historical_Sales[[#This Row],[Units Ordered]]/Historical_Sales[[#This Row],[Sessions - Total]])</f>
        <v>0.2</v>
      </c>
    </row>
    <row r="2355" spans="1:8" x14ac:dyDescent="0.3">
      <c r="A2355" s="2">
        <v>45952</v>
      </c>
      <c r="B2355" t="s">
        <v>54</v>
      </c>
      <c r="C2355">
        <v>71</v>
      </c>
      <c r="D2355">
        <v>103</v>
      </c>
      <c r="E2355">
        <v>8</v>
      </c>
      <c r="F2355">
        <v>193.2</v>
      </c>
      <c r="G2355">
        <v>8</v>
      </c>
      <c r="H2355" s="1">
        <f xml:space="preserve"> IF(Historical_Sales[[#This Row],[Sessions - Total]]=0,0,Historical_Sales[[#This Row],[Units Ordered]]/Historical_Sales[[#This Row],[Sessions - Total]])</f>
        <v>0.11267605633802817</v>
      </c>
    </row>
    <row r="2356" spans="1:8" x14ac:dyDescent="0.3">
      <c r="A2356" s="2">
        <v>45952</v>
      </c>
      <c r="B2356" t="s">
        <v>56</v>
      </c>
      <c r="C2356">
        <v>30</v>
      </c>
      <c r="D2356">
        <v>35</v>
      </c>
      <c r="E2356">
        <v>8</v>
      </c>
      <c r="F2356">
        <v>188.55</v>
      </c>
      <c r="G2356">
        <v>8</v>
      </c>
      <c r="H2356" s="1">
        <f xml:space="preserve"> IF(Historical_Sales[[#This Row],[Sessions - Total]]=0,0,Historical_Sales[[#This Row],[Units Ordered]]/Historical_Sales[[#This Row],[Sessions - Total]])</f>
        <v>0.26666666666666666</v>
      </c>
    </row>
    <row r="2357" spans="1:8" x14ac:dyDescent="0.3">
      <c r="A2357" s="2">
        <v>45952</v>
      </c>
      <c r="B2357" t="s">
        <v>58</v>
      </c>
      <c r="C2357">
        <v>25</v>
      </c>
      <c r="D2357">
        <v>31</v>
      </c>
      <c r="E2357">
        <v>3</v>
      </c>
      <c r="F2357">
        <v>38.47</v>
      </c>
      <c r="G2357">
        <v>3</v>
      </c>
      <c r="H2357" s="1">
        <f xml:space="preserve"> IF(Historical_Sales[[#This Row],[Sessions - Total]]=0,0,Historical_Sales[[#This Row],[Units Ordered]]/Historical_Sales[[#This Row],[Sessions - Total]])</f>
        <v>0.12</v>
      </c>
    </row>
    <row r="2358" spans="1:8" x14ac:dyDescent="0.3">
      <c r="A2358" s="2">
        <v>45952</v>
      </c>
      <c r="B2358" t="s">
        <v>60</v>
      </c>
      <c r="C2358">
        <v>38</v>
      </c>
      <c r="D2358">
        <v>59</v>
      </c>
      <c r="E2358">
        <v>3</v>
      </c>
      <c r="F2358">
        <v>63.95</v>
      </c>
      <c r="G2358">
        <v>3</v>
      </c>
      <c r="H2358" s="1">
        <f xml:space="preserve"> IF(Historical_Sales[[#This Row],[Sessions - Total]]=0,0,Historical_Sales[[#This Row],[Units Ordered]]/Historical_Sales[[#This Row],[Sessions - Total]])</f>
        <v>7.8947368421052627E-2</v>
      </c>
    </row>
    <row r="2359" spans="1:8" x14ac:dyDescent="0.3">
      <c r="A2359" s="2">
        <v>45952</v>
      </c>
      <c r="B2359" t="s">
        <v>62</v>
      </c>
      <c r="C2359">
        <v>114</v>
      </c>
      <c r="D2359">
        <v>157</v>
      </c>
      <c r="E2359">
        <v>90</v>
      </c>
      <c r="F2359">
        <v>3271.23</v>
      </c>
      <c r="G2359">
        <v>42</v>
      </c>
      <c r="H2359" s="1">
        <f xml:space="preserve"> IF(Historical_Sales[[#This Row],[Sessions - Total]]=0,0,Historical_Sales[[#This Row],[Units Ordered]]/Historical_Sales[[#This Row],[Sessions - Total]])</f>
        <v>0.78947368421052633</v>
      </c>
    </row>
    <row r="2360" spans="1:8" x14ac:dyDescent="0.3">
      <c r="A2360" s="2">
        <v>45952</v>
      </c>
      <c r="B2360" t="s">
        <v>64</v>
      </c>
      <c r="C2360">
        <v>28</v>
      </c>
      <c r="D2360">
        <v>36</v>
      </c>
      <c r="E2360">
        <v>13</v>
      </c>
      <c r="F2360">
        <v>418.01</v>
      </c>
      <c r="G2360">
        <v>12</v>
      </c>
      <c r="H2360" s="1">
        <f xml:space="preserve"> IF(Historical_Sales[[#This Row],[Sessions - Total]]=0,0,Historical_Sales[[#This Row],[Units Ordered]]/Historical_Sales[[#This Row],[Sessions - Total]])</f>
        <v>0.4642857142857143</v>
      </c>
    </row>
    <row r="2361" spans="1:8" x14ac:dyDescent="0.3">
      <c r="A2361" s="2">
        <v>45952</v>
      </c>
      <c r="B2361" t="s">
        <v>66</v>
      </c>
      <c r="C2361">
        <v>20</v>
      </c>
      <c r="D2361">
        <v>21</v>
      </c>
      <c r="E2361">
        <v>10</v>
      </c>
      <c r="F2361">
        <v>319.69</v>
      </c>
      <c r="G2361">
        <v>8</v>
      </c>
      <c r="H2361" s="1">
        <f xml:space="preserve"> IF(Historical_Sales[[#This Row],[Sessions - Total]]=0,0,Historical_Sales[[#This Row],[Units Ordered]]/Historical_Sales[[#This Row],[Sessions - Total]])</f>
        <v>0.5</v>
      </c>
    </row>
    <row r="2362" spans="1:8" x14ac:dyDescent="0.3">
      <c r="A2362" s="2">
        <v>45952</v>
      </c>
      <c r="B2362" t="s">
        <v>68</v>
      </c>
      <c r="C2362">
        <v>46</v>
      </c>
      <c r="D2362">
        <v>65</v>
      </c>
      <c r="E2362">
        <v>32</v>
      </c>
      <c r="F2362">
        <v>870.34</v>
      </c>
      <c r="G2362">
        <v>18</v>
      </c>
      <c r="H2362" s="1">
        <f xml:space="preserve"> IF(Historical_Sales[[#This Row],[Sessions - Total]]=0,0,Historical_Sales[[#This Row],[Units Ordered]]/Historical_Sales[[#This Row],[Sessions - Total]])</f>
        <v>0.69565217391304346</v>
      </c>
    </row>
    <row r="2363" spans="1:8" x14ac:dyDescent="0.3">
      <c r="A2363" s="2">
        <v>45952</v>
      </c>
      <c r="B2363" t="s">
        <v>70</v>
      </c>
      <c r="C2363">
        <v>43</v>
      </c>
      <c r="D2363">
        <v>64</v>
      </c>
      <c r="E2363">
        <v>11</v>
      </c>
      <c r="F2363">
        <v>253.58</v>
      </c>
      <c r="G2363">
        <v>9</v>
      </c>
      <c r="H2363" s="1">
        <f xml:space="preserve"> IF(Historical_Sales[[#This Row],[Sessions - Total]]=0,0,Historical_Sales[[#This Row],[Units Ordered]]/Historical_Sales[[#This Row],[Sessions - Total]])</f>
        <v>0.2558139534883721</v>
      </c>
    </row>
    <row r="2364" spans="1:8" x14ac:dyDescent="0.3">
      <c r="A2364" s="2">
        <v>45952</v>
      </c>
      <c r="B2364" t="s">
        <v>72</v>
      </c>
      <c r="C2364">
        <v>32</v>
      </c>
      <c r="D2364">
        <v>55</v>
      </c>
      <c r="E2364">
        <v>2</v>
      </c>
      <c r="F2364">
        <v>81.5</v>
      </c>
      <c r="G2364">
        <v>2</v>
      </c>
      <c r="H2364" s="1">
        <f xml:space="preserve"> IF(Historical_Sales[[#This Row],[Sessions - Total]]=0,0,Historical_Sales[[#This Row],[Units Ordered]]/Historical_Sales[[#This Row],[Sessions - Total]])</f>
        <v>6.25E-2</v>
      </c>
    </row>
    <row r="2365" spans="1:8" x14ac:dyDescent="0.3">
      <c r="A2365" s="2">
        <v>45952</v>
      </c>
      <c r="B2365" t="s">
        <v>74</v>
      </c>
      <c r="C2365">
        <v>11</v>
      </c>
      <c r="D2365">
        <v>14</v>
      </c>
      <c r="E2365">
        <v>4</v>
      </c>
      <c r="F2365">
        <v>137.26</v>
      </c>
      <c r="G2365">
        <v>3</v>
      </c>
      <c r="H2365" s="1">
        <f xml:space="preserve"> IF(Historical_Sales[[#This Row],[Sessions - Total]]=0,0,Historical_Sales[[#This Row],[Units Ordered]]/Historical_Sales[[#This Row],[Sessions - Total]])</f>
        <v>0.36363636363636365</v>
      </c>
    </row>
    <row r="2366" spans="1:8" x14ac:dyDescent="0.3">
      <c r="A2366" s="2">
        <v>45952</v>
      </c>
      <c r="B2366" t="s">
        <v>76</v>
      </c>
      <c r="C2366">
        <v>16</v>
      </c>
      <c r="D2366">
        <v>24</v>
      </c>
      <c r="E2366">
        <v>9</v>
      </c>
      <c r="F2366">
        <v>271.27999999999997</v>
      </c>
      <c r="G2366">
        <v>6</v>
      </c>
      <c r="H2366" s="1">
        <f xml:space="preserve"> IF(Historical_Sales[[#This Row],[Sessions - Total]]=0,0,Historical_Sales[[#This Row],[Units Ordered]]/Historical_Sales[[#This Row],[Sessions - Total]])</f>
        <v>0.5625</v>
      </c>
    </row>
    <row r="2367" spans="1:8" x14ac:dyDescent="0.3">
      <c r="A2367" s="2">
        <v>45952</v>
      </c>
      <c r="B2367" t="s">
        <v>78</v>
      </c>
      <c r="C2367">
        <v>12</v>
      </c>
      <c r="D2367">
        <v>22</v>
      </c>
      <c r="E2367">
        <v>5</v>
      </c>
      <c r="F2367">
        <v>120.98</v>
      </c>
      <c r="G2367">
        <v>4</v>
      </c>
      <c r="H2367" s="1">
        <f xml:space="preserve"> IF(Historical_Sales[[#This Row],[Sessions - Total]]=0,0,Historical_Sales[[#This Row],[Units Ordered]]/Historical_Sales[[#This Row],[Sessions - Total]])</f>
        <v>0.41666666666666669</v>
      </c>
    </row>
    <row r="2368" spans="1:8" x14ac:dyDescent="0.3">
      <c r="A2368" s="2">
        <v>45952</v>
      </c>
      <c r="B2368" t="s">
        <v>80</v>
      </c>
      <c r="H2368" s="1">
        <f xml:space="preserve"> IF(Historical_Sales[[#This Row],[Sessions - Total]]=0,0,Historical_Sales[[#This Row],[Units Ordered]]/Historical_Sales[[#This Row],[Sessions - Total]])</f>
        <v>0</v>
      </c>
    </row>
    <row r="2369" spans="1:8" x14ac:dyDescent="0.3">
      <c r="A2369" s="2">
        <v>45952</v>
      </c>
      <c r="B2369" t="s">
        <v>82</v>
      </c>
      <c r="C2369">
        <v>7</v>
      </c>
      <c r="D2369">
        <v>8</v>
      </c>
      <c r="E2369">
        <v>4</v>
      </c>
      <c r="F2369">
        <v>141.02000000000001</v>
      </c>
      <c r="G2369">
        <v>4</v>
      </c>
      <c r="H2369" s="1">
        <f xml:space="preserve"> IF(Historical_Sales[[#This Row],[Sessions - Total]]=0,0,Historical_Sales[[#This Row],[Units Ordered]]/Historical_Sales[[#This Row],[Sessions - Total]])</f>
        <v>0.5714285714285714</v>
      </c>
    </row>
    <row r="2370" spans="1:8" x14ac:dyDescent="0.3">
      <c r="A2370" s="2">
        <v>45952</v>
      </c>
      <c r="B2370" t="s">
        <v>84</v>
      </c>
      <c r="C2370">
        <v>114</v>
      </c>
      <c r="D2370">
        <v>167</v>
      </c>
      <c r="E2370">
        <v>26</v>
      </c>
      <c r="F2370">
        <v>905.16</v>
      </c>
      <c r="G2370">
        <v>26</v>
      </c>
      <c r="H2370" s="1">
        <f xml:space="preserve"> IF(Historical_Sales[[#This Row],[Sessions - Total]]=0,0,Historical_Sales[[#This Row],[Units Ordered]]/Historical_Sales[[#This Row],[Sessions - Total]])</f>
        <v>0.22807017543859648</v>
      </c>
    </row>
    <row r="2371" spans="1:8" x14ac:dyDescent="0.3">
      <c r="A2371" s="2">
        <v>45952</v>
      </c>
      <c r="B2371" t="s">
        <v>86</v>
      </c>
      <c r="C2371">
        <v>3</v>
      </c>
      <c r="D2371">
        <v>4</v>
      </c>
      <c r="E2371">
        <v>1</v>
      </c>
      <c r="F2371">
        <v>30.09</v>
      </c>
      <c r="G2371">
        <v>1</v>
      </c>
      <c r="H2371" s="1">
        <f xml:space="preserve"> IF(Historical_Sales[[#This Row],[Sessions - Total]]=0,0,Historical_Sales[[#This Row],[Units Ordered]]/Historical_Sales[[#This Row],[Sessions - Total]])</f>
        <v>0.33333333333333331</v>
      </c>
    </row>
    <row r="2372" spans="1:8" x14ac:dyDescent="0.3">
      <c r="A2372" s="2">
        <v>45952</v>
      </c>
      <c r="B2372" t="s">
        <v>88</v>
      </c>
      <c r="C2372">
        <v>58</v>
      </c>
      <c r="D2372">
        <v>69</v>
      </c>
      <c r="E2372">
        <v>16</v>
      </c>
      <c r="F2372">
        <v>553.04999999999995</v>
      </c>
      <c r="G2372">
        <v>11</v>
      </c>
      <c r="H2372" s="1">
        <f xml:space="preserve"> IF(Historical_Sales[[#This Row],[Sessions - Total]]=0,0,Historical_Sales[[#This Row],[Units Ordered]]/Historical_Sales[[#This Row],[Sessions - Total]])</f>
        <v>0.27586206896551724</v>
      </c>
    </row>
    <row r="2373" spans="1:8" x14ac:dyDescent="0.3">
      <c r="A2373" s="2">
        <v>45952</v>
      </c>
      <c r="B2373" t="s">
        <v>92</v>
      </c>
      <c r="C2373">
        <v>24</v>
      </c>
      <c r="D2373">
        <v>35</v>
      </c>
      <c r="E2373">
        <v>7</v>
      </c>
      <c r="F2373">
        <v>190.52</v>
      </c>
      <c r="G2373">
        <v>6</v>
      </c>
      <c r="H2373" s="1">
        <f xml:space="preserve"> IF(Historical_Sales[[#This Row],[Sessions - Total]]=0,0,Historical_Sales[[#This Row],[Units Ordered]]/Historical_Sales[[#This Row],[Sessions - Total]])</f>
        <v>0.29166666666666669</v>
      </c>
    </row>
    <row r="2374" spans="1:8" x14ac:dyDescent="0.3">
      <c r="A2374" s="2">
        <v>45952</v>
      </c>
      <c r="B2374" t="s">
        <v>94</v>
      </c>
      <c r="C2374">
        <v>19</v>
      </c>
      <c r="D2374">
        <v>30</v>
      </c>
      <c r="E2374">
        <v>33</v>
      </c>
      <c r="F2374">
        <v>2485.98</v>
      </c>
      <c r="G2374">
        <v>7</v>
      </c>
      <c r="H2374" s="1">
        <f xml:space="preserve"> IF(Historical_Sales[[#This Row],[Sessions - Total]]=0,0,Historical_Sales[[#This Row],[Units Ordered]]/Historical_Sales[[#This Row],[Sessions - Total]])</f>
        <v>1.736842105263158</v>
      </c>
    </row>
    <row r="2375" spans="1:8" x14ac:dyDescent="0.3">
      <c r="A2375" s="2">
        <v>45952</v>
      </c>
      <c r="B2375" t="s">
        <v>96</v>
      </c>
      <c r="C2375">
        <v>29</v>
      </c>
      <c r="D2375">
        <v>36</v>
      </c>
      <c r="E2375">
        <v>21</v>
      </c>
      <c r="F2375">
        <v>1491.42</v>
      </c>
      <c r="G2375">
        <v>12</v>
      </c>
      <c r="H2375" s="1">
        <f xml:space="preserve"> IF(Historical_Sales[[#This Row],[Sessions - Total]]=0,0,Historical_Sales[[#This Row],[Units Ordered]]/Historical_Sales[[#This Row],[Sessions - Total]])</f>
        <v>0.72413793103448276</v>
      </c>
    </row>
    <row r="2376" spans="1:8" x14ac:dyDescent="0.3">
      <c r="A2376" s="2">
        <v>45952</v>
      </c>
      <c r="B2376" t="s">
        <v>98</v>
      </c>
      <c r="C2376">
        <v>27</v>
      </c>
      <c r="D2376">
        <v>30</v>
      </c>
      <c r="E2376">
        <v>5</v>
      </c>
      <c r="F2376">
        <v>61.4</v>
      </c>
      <c r="G2376">
        <v>5</v>
      </c>
      <c r="H2376" s="1">
        <f xml:space="preserve"> IF(Historical_Sales[[#This Row],[Sessions - Total]]=0,0,Historical_Sales[[#This Row],[Units Ordered]]/Historical_Sales[[#This Row],[Sessions - Total]])</f>
        <v>0.18518518518518517</v>
      </c>
    </row>
    <row r="2377" spans="1:8" x14ac:dyDescent="0.3">
      <c r="A2377" s="2">
        <v>45952</v>
      </c>
      <c r="B2377" t="s">
        <v>100</v>
      </c>
      <c r="C2377">
        <v>15</v>
      </c>
      <c r="D2377">
        <v>19</v>
      </c>
      <c r="E2377">
        <v>2</v>
      </c>
      <c r="F2377">
        <v>21.04</v>
      </c>
      <c r="G2377">
        <v>2</v>
      </c>
      <c r="H2377" s="1">
        <f xml:space="preserve"> IF(Historical_Sales[[#This Row],[Sessions - Total]]=0,0,Historical_Sales[[#This Row],[Units Ordered]]/Historical_Sales[[#This Row],[Sessions - Total]])</f>
        <v>0.13333333333333333</v>
      </c>
    </row>
    <row r="2378" spans="1:8" x14ac:dyDescent="0.3">
      <c r="A2378" s="2">
        <v>45952</v>
      </c>
      <c r="B2378" t="s">
        <v>102</v>
      </c>
      <c r="C2378">
        <v>17</v>
      </c>
      <c r="D2378">
        <v>22</v>
      </c>
      <c r="E2378">
        <v>3</v>
      </c>
      <c r="F2378">
        <v>118.68</v>
      </c>
      <c r="G2378">
        <v>2</v>
      </c>
      <c r="H2378" s="1">
        <f xml:space="preserve"> IF(Historical_Sales[[#This Row],[Sessions - Total]]=0,0,Historical_Sales[[#This Row],[Units Ordered]]/Historical_Sales[[#This Row],[Sessions - Total]])</f>
        <v>0.17647058823529413</v>
      </c>
    </row>
    <row r="2379" spans="1:8" x14ac:dyDescent="0.3">
      <c r="A2379" s="2">
        <v>45952</v>
      </c>
      <c r="B2379" t="s">
        <v>104</v>
      </c>
      <c r="C2379">
        <v>6</v>
      </c>
      <c r="D2379">
        <v>8</v>
      </c>
      <c r="E2379">
        <v>1</v>
      </c>
      <c r="F2379">
        <v>33.89</v>
      </c>
      <c r="G2379">
        <v>1</v>
      </c>
      <c r="H2379" s="1">
        <f xml:space="preserve"> IF(Historical_Sales[[#This Row],[Sessions - Total]]=0,0,Historical_Sales[[#This Row],[Units Ordered]]/Historical_Sales[[#This Row],[Sessions - Total]])</f>
        <v>0.16666666666666666</v>
      </c>
    </row>
    <row r="2380" spans="1:8" x14ac:dyDescent="0.3">
      <c r="A2380" s="2">
        <v>45952</v>
      </c>
      <c r="B2380" t="s">
        <v>106</v>
      </c>
      <c r="C2380">
        <v>13</v>
      </c>
      <c r="D2380">
        <v>14</v>
      </c>
      <c r="E2380">
        <v>5</v>
      </c>
      <c r="F2380">
        <v>353.13</v>
      </c>
      <c r="G2380">
        <v>3</v>
      </c>
      <c r="H2380" s="1">
        <f xml:space="preserve"> IF(Historical_Sales[[#This Row],[Sessions - Total]]=0,0,Historical_Sales[[#This Row],[Units Ordered]]/Historical_Sales[[#This Row],[Sessions - Total]])</f>
        <v>0.38461538461538464</v>
      </c>
    </row>
    <row r="2381" spans="1:8" x14ac:dyDescent="0.3">
      <c r="A2381" s="2">
        <v>45952</v>
      </c>
      <c r="B2381" t="s">
        <v>108</v>
      </c>
      <c r="C2381">
        <v>4</v>
      </c>
      <c r="D2381">
        <v>4</v>
      </c>
      <c r="E2381">
        <v>1</v>
      </c>
      <c r="F2381">
        <v>105.4</v>
      </c>
      <c r="G2381">
        <v>1</v>
      </c>
      <c r="H2381" s="1">
        <f xml:space="preserve"> IF(Historical_Sales[[#This Row],[Sessions - Total]]=0,0,Historical_Sales[[#This Row],[Units Ordered]]/Historical_Sales[[#This Row],[Sessions - Total]])</f>
        <v>0.25</v>
      </c>
    </row>
    <row r="2382" spans="1:8" x14ac:dyDescent="0.3">
      <c r="A2382" s="2">
        <v>45952</v>
      </c>
      <c r="B2382" t="s">
        <v>110</v>
      </c>
      <c r="C2382">
        <v>48</v>
      </c>
      <c r="D2382">
        <v>74</v>
      </c>
      <c r="E2382">
        <v>7</v>
      </c>
      <c r="F2382">
        <v>238.89</v>
      </c>
      <c r="G2382">
        <v>6</v>
      </c>
      <c r="H2382" s="1">
        <f xml:space="preserve"> IF(Historical_Sales[[#This Row],[Sessions - Total]]=0,0,Historical_Sales[[#This Row],[Units Ordered]]/Historical_Sales[[#This Row],[Sessions - Total]])</f>
        <v>0.14583333333333334</v>
      </c>
    </row>
    <row r="2383" spans="1:8" x14ac:dyDescent="0.3">
      <c r="A2383" s="2">
        <v>45952</v>
      </c>
      <c r="B2383" t="s">
        <v>112</v>
      </c>
      <c r="C2383">
        <v>25</v>
      </c>
      <c r="D2383">
        <v>30</v>
      </c>
      <c r="E2383">
        <v>6</v>
      </c>
      <c r="F2383">
        <v>189.13</v>
      </c>
      <c r="G2383">
        <v>3</v>
      </c>
      <c r="H2383" s="1">
        <f xml:space="preserve"> IF(Historical_Sales[[#This Row],[Sessions - Total]]=0,0,Historical_Sales[[#This Row],[Units Ordered]]/Historical_Sales[[#This Row],[Sessions - Total]])</f>
        <v>0.24</v>
      </c>
    </row>
    <row r="2384" spans="1:8" x14ac:dyDescent="0.3">
      <c r="A2384" s="2">
        <v>45953</v>
      </c>
      <c r="B2384" t="s">
        <v>11</v>
      </c>
      <c r="C2384">
        <v>25</v>
      </c>
      <c r="D2384">
        <v>29</v>
      </c>
      <c r="E2384">
        <v>12</v>
      </c>
      <c r="F2384">
        <v>491.37</v>
      </c>
      <c r="G2384">
        <v>9</v>
      </c>
      <c r="H2384" s="1">
        <f xml:space="preserve"> IF(Historical_Sales[[#This Row],[Sessions - Total]]=0,0,Historical_Sales[[#This Row],[Units Ordered]]/Historical_Sales[[#This Row],[Sessions - Total]])</f>
        <v>0.48</v>
      </c>
    </row>
    <row r="2385" spans="1:8" x14ac:dyDescent="0.3">
      <c r="A2385" s="2">
        <v>45953</v>
      </c>
      <c r="B2385" t="s">
        <v>15</v>
      </c>
      <c r="C2385">
        <v>16</v>
      </c>
      <c r="D2385">
        <v>22</v>
      </c>
      <c r="E2385">
        <v>1</v>
      </c>
      <c r="F2385">
        <v>35.479999999999997</v>
      </c>
      <c r="G2385">
        <v>1</v>
      </c>
      <c r="H2385" s="1">
        <f xml:space="preserve"> IF(Historical_Sales[[#This Row],[Sessions - Total]]=0,0,Historical_Sales[[#This Row],[Units Ordered]]/Historical_Sales[[#This Row],[Sessions - Total]])</f>
        <v>6.25E-2</v>
      </c>
    </row>
    <row r="2386" spans="1:8" x14ac:dyDescent="0.3">
      <c r="A2386" s="2">
        <v>45953</v>
      </c>
      <c r="B2386" t="s">
        <v>17</v>
      </c>
      <c r="C2386">
        <v>10</v>
      </c>
      <c r="D2386">
        <v>10</v>
      </c>
      <c r="E2386">
        <v>3</v>
      </c>
      <c r="F2386">
        <v>110.6</v>
      </c>
      <c r="G2386">
        <v>2</v>
      </c>
      <c r="H2386" s="1">
        <f xml:space="preserve"> IF(Historical_Sales[[#This Row],[Sessions - Total]]=0,0,Historical_Sales[[#This Row],[Units Ordered]]/Historical_Sales[[#This Row],[Sessions - Total]])</f>
        <v>0.3</v>
      </c>
    </row>
    <row r="2387" spans="1:8" x14ac:dyDescent="0.3">
      <c r="A2387" s="2">
        <v>45953</v>
      </c>
      <c r="B2387" t="s">
        <v>19</v>
      </c>
      <c r="C2387">
        <v>6</v>
      </c>
      <c r="D2387">
        <v>6</v>
      </c>
      <c r="E2387">
        <v>1</v>
      </c>
      <c r="F2387">
        <v>37.479999999999997</v>
      </c>
      <c r="G2387">
        <v>1</v>
      </c>
      <c r="H2387" s="1">
        <f xml:space="preserve"> IF(Historical_Sales[[#This Row],[Sessions - Total]]=0,0,Historical_Sales[[#This Row],[Units Ordered]]/Historical_Sales[[#This Row],[Sessions - Total]])</f>
        <v>0.16666666666666666</v>
      </c>
    </row>
    <row r="2388" spans="1:8" x14ac:dyDescent="0.3">
      <c r="A2388" s="2">
        <v>45953</v>
      </c>
      <c r="B2388" t="s">
        <v>26</v>
      </c>
      <c r="C2388">
        <v>12</v>
      </c>
      <c r="D2388">
        <v>12</v>
      </c>
      <c r="E2388">
        <v>2</v>
      </c>
      <c r="F2388">
        <v>83.65</v>
      </c>
      <c r="G2388">
        <v>2</v>
      </c>
      <c r="H2388" s="1">
        <f xml:space="preserve"> IF(Historical_Sales[[#This Row],[Sessions - Total]]=0,0,Historical_Sales[[#This Row],[Units Ordered]]/Historical_Sales[[#This Row],[Sessions - Total]])</f>
        <v>0.16666666666666666</v>
      </c>
    </row>
    <row r="2389" spans="1:8" x14ac:dyDescent="0.3">
      <c r="A2389" s="2">
        <v>45953</v>
      </c>
      <c r="B2389" t="s">
        <v>28</v>
      </c>
      <c r="C2389">
        <v>3</v>
      </c>
      <c r="D2389">
        <v>4</v>
      </c>
      <c r="E2389">
        <v>1</v>
      </c>
      <c r="F2389">
        <v>0</v>
      </c>
      <c r="G2389">
        <v>1</v>
      </c>
      <c r="H2389" s="1">
        <f xml:space="preserve"> IF(Historical_Sales[[#This Row],[Sessions - Total]]=0,0,Historical_Sales[[#This Row],[Units Ordered]]/Historical_Sales[[#This Row],[Sessions - Total]])</f>
        <v>0.33333333333333331</v>
      </c>
    </row>
    <row r="2390" spans="1:8" x14ac:dyDescent="0.3">
      <c r="A2390" s="2">
        <v>45953</v>
      </c>
      <c r="B2390" t="s">
        <v>32</v>
      </c>
      <c r="C2390">
        <v>13</v>
      </c>
      <c r="D2390">
        <v>18</v>
      </c>
      <c r="E2390">
        <v>3</v>
      </c>
      <c r="F2390">
        <v>62.78</v>
      </c>
      <c r="G2390">
        <v>3</v>
      </c>
      <c r="H2390" s="1">
        <f xml:space="preserve"> IF(Historical_Sales[[#This Row],[Sessions - Total]]=0,0,Historical_Sales[[#This Row],[Units Ordered]]/Historical_Sales[[#This Row],[Sessions - Total]])</f>
        <v>0.23076923076923078</v>
      </c>
    </row>
    <row r="2391" spans="1:8" x14ac:dyDescent="0.3">
      <c r="A2391" s="2">
        <v>45953</v>
      </c>
      <c r="B2391" t="s">
        <v>36</v>
      </c>
      <c r="C2391">
        <v>20</v>
      </c>
      <c r="D2391">
        <v>28</v>
      </c>
      <c r="E2391">
        <v>5</v>
      </c>
      <c r="F2391">
        <v>104.14</v>
      </c>
      <c r="G2391">
        <v>5</v>
      </c>
      <c r="H2391" s="1">
        <f xml:space="preserve"> IF(Historical_Sales[[#This Row],[Sessions - Total]]=0,0,Historical_Sales[[#This Row],[Units Ordered]]/Historical_Sales[[#This Row],[Sessions - Total]])</f>
        <v>0.25</v>
      </c>
    </row>
    <row r="2392" spans="1:8" x14ac:dyDescent="0.3">
      <c r="A2392" s="2">
        <v>45953</v>
      </c>
      <c r="B2392" t="s">
        <v>38</v>
      </c>
      <c r="C2392">
        <v>42</v>
      </c>
      <c r="D2392">
        <v>56</v>
      </c>
      <c r="E2392">
        <v>2</v>
      </c>
      <c r="F2392">
        <v>55.94</v>
      </c>
      <c r="G2392">
        <v>2</v>
      </c>
      <c r="H2392" s="1">
        <f xml:space="preserve"> IF(Historical_Sales[[#This Row],[Sessions - Total]]=0,0,Historical_Sales[[#This Row],[Units Ordered]]/Historical_Sales[[#This Row],[Sessions - Total]])</f>
        <v>4.7619047619047616E-2</v>
      </c>
    </row>
    <row r="2393" spans="1:8" x14ac:dyDescent="0.3">
      <c r="A2393" s="2">
        <v>45953</v>
      </c>
      <c r="B2393" t="s">
        <v>40</v>
      </c>
      <c r="C2393">
        <v>35</v>
      </c>
      <c r="D2393">
        <v>58</v>
      </c>
      <c r="E2393">
        <v>9</v>
      </c>
      <c r="F2393">
        <v>270.52999999999997</v>
      </c>
      <c r="G2393">
        <v>5</v>
      </c>
      <c r="H2393" s="1">
        <f xml:space="preserve"> IF(Historical_Sales[[#This Row],[Sessions - Total]]=0,0,Historical_Sales[[#This Row],[Units Ordered]]/Historical_Sales[[#This Row],[Sessions - Total]])</f>
        <v>0.25714285714285712</v>
      </c>
    </row>
    <row r="2394" spans="1:8" x14ac:dyDescent="0.3">
      <c r="A2394" s="2">
        <v>45953</v>
      </c>
      <c r="B2394" t="s">
        <v>42</v>
      </c>
      <c r="C2394">
        <v>107</v>
      </c>
      <c r="D2394">
        <v>148</v>
      </c>
      <c r="E2394">
        <v>28</v>
      </c>
      <c r="F2394">
        <v>689.89</v>
      </c>
      <c r="G2394">
        <v>25</v>
      </c>
      <c r="H2394" s="1">
        <f xml:space="preserve"> IF(Historical_Sales[[#This Row],[Sessions - Total]]=0,0,Historical_Sales[[#This Row],[Units Ordered]]/Historical_Sales[[#This Row],[Sessions - Total]])</f>
        <v>0.26168224299065418</v>
      </c>
    </row>
    <row r="2395" spans="1:8" x14ac:dyDescent="0.3">
      <c r="A2395" s="2">
        <v>45953</v>
      </c>
      <c r="B2395" t="s">
        <v>44</v>
      </c>
      <c r="C2395">
        <v>29</v>
      </c>
      <c r="D2395">
        <v>37</v>
      </c>
      <c r="E2395">
        <v>3</v>
      </c>
      <c r="F2395">
        <v>75.53</v>
      </c>
      <c r="G2395">
        <v>2</v>
      </c>
      <c r="H2395" s="1">
        <f xml:space="preserve"> IF(Historical_Sales[[#This Row],[Sessions - Total]]=0,0,Historical_Sales[[#This Row],[Units Ordered]]/Historical_Sales[[#This Row],[Sessions - Total]])</f>
        <v>0.10344827586206896</v>
      </c>
    </row>
    <row r="2396" spans="1:8" x14ac:dyDescent="0.3">
      <c r="A2396" s="2">
        <v>45953</v>
      </c>
      <c r="B2396" t="s">
        <v>46</v>
      </c>
      <c r="C2396">
        <v>38</v>
      </c>
      <c r="D2396">
        <v>49</v>
      </c>
      <c r="E2396">
        <v>5</v>
      </c>
      <c r="F2396">
        <v>166.47</v>
      </c>
      <c r="G2396">
        <v>4</v>
      </c>
      <c r="H2396" s="1">
        <f xml:space="preserve"> IF(Historical_Sales[[#This Row],[Sessions - Total]]=0,0,Historical_Sales[[#This Row],[Units Ordered]]/Historical_Sales[[#This Row],[Sessions - Total]])</f>
        <v>0.13157894736842105</v>
      </c>
    </row>
    <row r="2397" spans="1:8" x14ac:dyDescent="0.3">
      <c r="A2397" s="2">
        <v>45953</v>
      </c>
      <c r="B2397" t="s">
        <v>48</v>
      </c>
      <c r="C2397">
        <v>22</v>
      </c>
      <c r="D2397">
        <v>34</v>
      </c>
      <c r="E2397">
        <v>5</v>
      </c>
      <c r="F2397">
        <v>136.37</v>
      </c>
      <c r="G2397">
        <v>4</v>
      </c>
      <c r="H2397" s="1">
        <f xml:space="preserve"> IF(Historical_Sales[[#This Row],[Sessions - Total]]=0,0,Historical_Sales[[#This Row],[Units Ordered]]/Historical_Sales[[#This Row],[Sessions - Total]])</f>
        <v>0.22727272727272727</v>
      </c>
    </row>
    <row r="2398" spans="1:8" x14ac:dyDescent="0.3">
      <c r="A2398" s="2">
        <v>45953</v>
      </c>
      <c r="B2398" t="s">
        <v>50</v>
      </c>
      <c r="C2398">
        <v>78</v>
      </c>
      <c r="D2398">
        <v>124</v>
      </c>
      <c r="E2398">
        <v>19</v>
      </c>
      <c r="F2398">
        <v>788.89</v>
      </c>
      <c r="G2398">
        <v>18</v>
      </c>
      <c r="H2398" s="1">
        <f xml:space="preserve"> IF(Historical_Sales[[#This Row],[Sessions - Total]]=0,0,Historical_Sales[[#This Row],[Units Ordered]]/Historical_Sales[[#This Row],[Sessions - Total]])</f>
        <v>0.24358974358974358</v>
      </c>
    </row>
    <row r="2399" spans="1:8" x14ac:dyDescent="0.3">
      <c r="A2399" s="2">
        <v>45953</v>
      </c>
      <c r="B2399" t="s">
        <v>52</v>
      </c>
      <c r="C2399">
        <v>128</v>
      </c>
      <c r="D2399">
        <v>184</v>
      </c>
      <c r="E2399">
        <v>29</v>
      </c>
      <c r="F2399">
        <v>393.15</v>
      </c>
      <c r="G2399">
        <v>23</v>
      </c>
      <c r="H2399" s="1">
        <f xml:space="preserve"> IF(Historical_Sales[[#This Row],[Sessions - Total]]=0,0,Historical_Sales[[#This Row],[Units Ordered]]/Historical_Sales[[#This Row],[Sessions - Total]])</f>
        <v>0.2265625</v>
      </c>
    </row>
    <row r="2400" spans="1:8" x14ac:dyDescent="0.3">
      <c r="A2400" s="2">
        <v>45953</v>
      </c>
      <c r="B2400" t="s">
        <v>54</v>
      </c>
      <c r="C2400">
        <v>35</v>
      </c>
      <c r="D2400">
        <v>43</v>
      </c>
      <c r="E2400">
        <v>3</v>
      </c>
      <c r="F2400">
        <v>79.81</v>
      </c>
      <c r="G2400">
        <v>3</v>
      </c>
      <c r="H2400" s="1">
        <f xml:space="preserve"> IF(Historical_Sales[[#This Row],[Sessions - Total]]=0,0,Historical_Sales[[#This Row],[Units Ordered]]/Historical_Sales[[#This Row],[Sessions - Total]])</f>
        <v>8.5714285714285715E-2</v>
      </c>
    </row>
    <row r="2401" spans="1:8" x14ac:dyDescent="0.3">
      <c r="A2401" s="2">
        <v>45953</v>
      </c>
      <c r="B2401" t="s">
        <v>56</v>
      </c>
      <c r="C2401">
        <v>49</v>
      </c>
      <c r="D2401">
        <v>68</v>
      </c>
      <c r="E2401">
        <v>15</v>
      </c>
      <c r="F2401">
        <v>367.96</v>
      </c>
      <c r="G2401">
        <v>14</v>
      </c>
      <c r="H2401" s="1">
        <f xml:space="preserve"> IF(Historical_Sales[[#This Row],[Sessions - Total]]=0,0,Historical_Sales[[#This Row],[Units Ordered]]/Historical_Sales[[#This Row],[Sessions - Total]])</f>
        <v>0.30612244897959184</v>
      </c>
    </row>
    <row r="2402" spans="1:8" x14ac:dyDescent="0.3">
      <c r="A2402" s="2">
        <v>45953</v>
      </c>
      <c r="B2402" t="s">
        <v>58</v>
      </c>
      <c r="C2402">
        <v>28</v>
      </c>
      <c r="D2402">
        <v>41</v>
      </c>
      <c r="E2402">
        <v>6</v>
      </c>
      <c r="F2402">
        <v>64.239999999999995</v>
      </c>
      <c r="G2402">
        <v>5</v>
      </c>
      <c r="H2402" s="1">
        <f xml:space="preserve"> IF(Historical_Sales[[#This Row],[Sessions - Total]]=0,0,Historical_Sales[[#This Row],[Units Ordered]]/Historical_Sales[[#This Row],[Sessions - Total]])</f>
        <v>0.21428571428571427</v>
      </c>
    </row>
    <row r="2403" spans="1:8" x14ac:dyDescent="0.3">
      <c r="A2403" s="2">
        <v>45953</v>
      </c>
      <c r="B2403" t="s">
        <v>60</v>
      </c>
      <c r="C2403">
        <v>24</v>
      </c>
      <c r="D2403">
        <v>30</v>
      </c>
      <c r="E2403">
        <v>4</v>
      </c>
      <c r="F2403">
        <v>82.31</v>
      </c>
      <c r="G2403">
        <v>4</v>
      </c>
      <c r="H2403" s="1">
        <f xml:space="preserve"> IF(Historical_Sales[[#This Row],[Sessions - Total]]=0,0,Historical_Sales[[#This Row],[Units Ordered]]/Historical_Sales[[#This Row],[Sessions - Total]])</f>
        <v>0.16666666666666666</v>
      </c>
    </row>
    <row r="2404" spans="1:8" x14ac:dyDescent="0.3">
      <c r="A2404" s="2">
        <v>45953</v>
      </c>
      <c r="B2404" t="s">
        <v>62</v>
      </c>
      <c r="C2404">
        <v>112</v>
      </c>
      <c r="D2404">
        <v>175</v>
      </c>
      <c r="E2404">
        <v>40</v>
      </c>
      <c r="F2404">
        <v>1475.64</v>
      </c>
      <c r="G2404">
        <v>30</v>
      </c>
      <c r="H2404" s="1">
        <f xml:space="preserve"> IF(Historical_Sales[[#This Row],[Sessions - Total]]=0,0,Historical_Sales[[#This Row],[Units Ordered]]/Historical_Sales[[#This Row],[Sessions - Total]])</f>
        <v>0.35714285714285715</v>
      </c>
    </row>
    <row r="2405" spans="1:8" x14ac:dyDescent="0.3">
      <c r="A2405" s="2">
        <v>45953</v>
      </c>
      <c r="B2405" t="s">
        <v>64</v>
      </c>
      <c r="C2405">
        <v>27</v>
      </c>
      <c r="D2405">
        <v>48</v>
      </c>
      <c r="E2405">
        <v>18</v>
      </c>
      <c r="F2405">
        <v>579.95000000000005</v>
      </c>
      <c r="G2405">
        <v>11</v>
      </c>
      <c r="H2405" s="1">
        <f xml:space="preserve"> IF(Historical_Sales[[#This Row],[Sessions - Total]]=0,0,Historical_Sales[[#This Row],[Units Ordered]]/Historical_Sales[[#This Row],[Sessions - Total]])</f>
        <v>0.66666666666666663</v>
      </c>
    </row>
    <row r="2406" spans="1:8" x14ac:dyDescent="0.3">
      <c r="A2406" s="2">
        <v>45953</v>
      </c>
      <c r="B2406" t="s">
        <v>66</v>
      </c>
      <c r="C2406">
        <v>21</v>
      </c>
      <c r="D2406">
        <v>28</v>
      </c>
      <c r="E2406">
        <v>8</v>
      </c>
      <c r="F2406">
        <v>255.75</v>
      </c>
      <c r="G2406">
        <v>7</v>
      </c>
      <c r="H2406" s="1">
        <f xml:space="preserve"> IF(Historical_Sales[[#This Row],[Sessions - Total]]=0,0,Historical_Sales[[#This Row],[Units Ordered]]/Historical_Sales[[#This Row],[Sessions - Total]])</f>
        <v>0.38095238095238093</v>
      </c>
    </row>
    <row r="2407" spans="1:8" x14ac:dyDescent="0.3">
      <c r="A2407" s="2">
        <v>45953</v>
      </c>
      <c r="B2407" t="s">
        <v>68</v>
      </c>
      <c r="C2407">
        <v>51</v>
      </c>
      <c r="D2407">
        <v>73</v>
      </c>
      <c r="E2407">
        <v>28</v>
      </c>
      <c r="F2407">
        <v>762.44</v>
      </c>
      <c r="G2407">
        <v>19</v>
      </c>
      <c r="H2407" s="1">
        <f xml:space="preserve"> IF(Historical_Sales[[#This Row],[Sessions - Total]]=0,0,Historical_Sales[[#This Row],[Units Ordered]]/Historical_Sales[[#This Row],[Sessions - Total]])</f>
        <v>0.5490196078431373</v>
      </c>
    </row>
    <row r="2408" spans="1:8" x14ac:dyDescent="0.3">
      <c r="A2408" s="2">
        <v>45953</v>
      </c>
      <c r="B2408" t="s">
        <v>70</v>
      </c>
      <c r="C2408">
        <v>54</v>
      </c>
      <c r="D2408">
        <v>72</v>
      </c>
      <c r="E2408">
        <v>25</v>
      </c>
      <c r="F2408">
        <v>601.21</v>
      </c>
      <c r="G2408">
        <v>14</v>
      </c>
      <c r="H2408" s="1">
        <f xml:space="preserve"> IF(Historical_Sales[[#This Row],[Sessions - Total]]=0,0,Historical_Sales[[#This Row],[Units Ordered]]/Historical_Sales[[#This Row],[Sessions - Total]])</f>
        <v>0.46296296296296297</v>
      </c>
    </row>
    <row r="2409" spans="1:8" x14ac:dyDescent="0.3">
      <c r="A2409" s="2">
        <v>45953</v>
      </c>
      <c r="B2409" t="s">
        <v>72</v>
      </c>
      <c r="C2409">
        <v>15</v>
      </c>
      <c r="D2409">
        <v>22</v>
      </c>
      <c r="E2409">
        <v>3</v>
      </c>
      <c r="F2409">
        <v>124.54</v>
      </c>
      <c r="G2409">
        <v>3</v>
      </c>
      <c r="H2409" s="1">
        <f xml:space="preserve"> IF(Historical_Sales[[#This Row],[Sessions - Total]]=0,0,Historical_Sales[[#This Row],[Units Ordered]]/Historical_Sales[[#This Row],[Sessions - Total]])</f>
        <v>0.2</v>
      </c>
    </row>
    <row r="2410" spans="1:8" x14ac:dyDescent="0.3">
      <c r="A2410" s="2">
        <v>45953</v>
      </c>
      <c r="B2410" t="s">
        <v>74</v>
      </c>
      <c r="C2410">
        <v>6</v>
      </c>
      <c r="D2410">
        <v>9</v>
      </c>
      <c r="E2410">
        <v>1</v>
      </c>
      <c r="F2410">
        <v>30.63</v>
      </c>
      <c r="G2410">
        <v>1</v>
      </c>
      <c r="H2410" s="1">
        <f xml:space="preserve"> IF(Historical_Sales[[#This Row],[Sessions - Total]]=0,0,Historical_Sales[[#This Row],[Units Ordered]]/Historical_Sales[[#This Row],[Sessions - Total]])</f>
        <v>0.16666666666666666</v>
      </c>
    </row>
    <row r="2411" spans="1:8" x14ac:dyDescent="0.3">
      <c r="A2411" s="2">
        <v>45953</v>
      </c>
      <c r="B2411" t="s">
        <v>76</v>
      </c>
      <c r="C2411">
        <v>12</v>
      </c>
      <c r="D2411">
        <v>17</v>
      </c>
      <c r="E2411">
        <v>7</v>
      </c>
      <c r="F2411">
        <v>219.12</v>
      </c>
      <c r="G2411">
        <v>5</v>
      </c>
      <c r="H2411" s="1">
        <f xml:space="preserve"> IF(Historical_Sales[[#This Row],[Sessions - Total]]=0,0,Historical_Sales[[#This Row],[Units Ordered]]/Historical_Sales[[#This Row],[Sessions - Total]])</f>
        <v>0.58333333333333337</v>
      </c>
    </row>
    <row r="2412" spans="1:8" x14ac:dyDescent="0.3">
      <c r="A2412" s="2">
        <v>45953</v>
      </c>
      <c r="B2412" t="s">
        <v>78</v>
      </c>
      <c r="C2412">
        <v>12</v>
      </c>
      <c r="D2412">
        <v>19</v>
      </c>
      <c r="E2412">
        <v>1</v>
      </c>
      <c r="F2412">
        <v>27.9</v>
      </c>
      <c r="G2412">
        <v>1</v>
      </c>
      <c r="H2412" s="1">
        <f xml:space="preserve"> IF(Historical_Sales[[#This Row],[Sessions - Total]]=0,0,Historical_Sales[[#This Row],[Units Ordered]]/Historical_Sales[[#This Row],[Sessions - Total]])</f>
        <v>8.3333333333333329E-2</v>
      </c>
    </row>
    <row r="2413" spans="1:8" x14ac:dyDescent="0.3">
      <c r="A2413" s="2">
        <v>45953</v>
      </c>
      <c r="B2413" t="s">
        <v>80</v>
      </c>
      <c r="C2413">
        <v>12</v>
      </c>
      <c r="D2413">
        <v>17</v>
      </c>
      <c r="E2413">
        <v>9</v>
      </c>
      <c r="F2413">
        <v>297.92</v>
      </c>
      <c r="G2413">
        <v>3</v>
      </c>
      <c r="H2413" s="1">
        <f xml:space="preserve"> IF(Historical_Sales[[#This Row],[Sessions - Total]]=0,0,Historical_Sales[[#This Row],[Units Ordered]]/Historical_Sales[[#This Row],[Sessions - Total]])</f>
        <v>0.75</v>
      </c>
    </row>
    <row r="2414" spans="1:8" x14ac:dyDescent="0.3">
      <c r="A2414" s="2">
        <v>45953</v>
      </c>
      <c r="B2414" t="s">
        <v>82</v>
      </c>
      <c r="C2414">
        <v>8</v>
      </c>
      <c r="D2414">
        <v>10</v>
      </c>
      <c r="E2414">
        <v>1</v>
      </c>
      <c r="F2414">
        <v>33.53</v>
      </c>
      <c r="G2414">
        <v>1</v>
      </c>
      <c r="H2414" s="1">
        <f xml:space="preserve"> IF(Historical_Sales[[#This Row],[Sessions - Total]]=0,0,Historical_Sales[[#This Row],[Units Ordered]]/Historical_Sales[[#This Row],[Sessions - Total]])</f>
        <v>0.125</v>
      </c>
    </row>
    <row r="2415" spans="1:8" x14ac:dyDescent="0.3">
      <c r="A2415" s="2">
        <v>45953</v>
      </c>
      <c r="B2415" t="s">
        <v>84</v>
      </c>
      <c r="C2415">
        <v>102</v>
      </c>
      <c r="D2415">
        <v>155</v>
      </c>
      <c r="E2415">
        <v>18</v>
      </c>
      <c r="F2415">
        <v>623.08000000000004</v>
      </c>
      <c r="G2415">
        <v>18</v>
      </c>
      <c r="H2415" s="1">
        <f xml:space="preserve"> IF(Historical_Sales[[#This Row],[Sessions - Total]]=0,0,Historical_Sales[[#This Row],[Units Ordered]]/Historical_Sales[[#This Row],[Sessions - Total]])</f>
        <v>0.17647058823529413</v>
      </c>
    </row>
    <row r="2416" spans="1:8" x14ac:dyDescent="0.3">
      <c r="A2416" s="2">
        <v>45953</v>
      </c>
      <c r="B2416" t="s">
        <v>86</v>
      </c>
      <c r="C2416">
        <v>4</v>
      </c>
      <c r="D2416">
        <v>4</v>
      </c>
      <c r="E2416">
        <v>1</v>
      </c>
      <c r="F2416">
        <v>36.840000000000003</v>
      </c>
      <c r="G2416">
        <v>1</v>
      </c>
      <c r="H2416" s="1">
        <f xml:space="preserve"> IF(Historical_Sales[[#This Row],[Sessions - Total]]=0,0,Historical_Sales[[#This Row],[Units Ordered]]/Historical_Sales[[#This Row],[Sessions - Total]])</f>
        <v>0.25</v>
      </c>
    </row>
    <row r="2417" spans="1:8" x14ac:dyDescent="0.3">
      <c r="A2417" s="2">
        <v>45953</v>
      </c>
      <c r="B2417" t="s">
        <v>88</v>
      </c>
      <c r="C2417">
        <v>53</v>
      </c>
      <c r="D2417">
        <v>70</v>
      </c>
      <c r="E2417">
        <v>14</v>
      </c>
      <c r="F2417">
        <v>477.39</v>
      </c>
      <c r="G2417">
        <v>9</v>
      </c>
      <c r="H2417" s="1">
        <f xml:space="preserve"> IF(Historical_Sales[[#This Row],[Sessions - Total]]=0,0,Historical_Sales[[#This Row],[Units Ordered]]/Historical_Sales[[#This Row],[Sessions - Total]])</f>
        <v>0.26415094339622641</v>
      </c>
    </row>
    <row r="2418" spans="1:8" x14ac:dyDescent="0.3">
      <c r="A2418" s="2">
        <v>45953</v>
      </c>
      <c r="B2418" t="s">
        <v>92</v>
      </c>
      <c r="C2418">
        <v>26</v>
      </c>
      <c r="D2418">
        <v>31</v>
      </c>
      <c r="E2418">
        <v>20</v>
      </c>
      <c r="F2418">
        <v>527.02</v>
      </c>
      <c r="G2418">
        <v>11</v>
      </c>
      <c r="H2418" s="1">
        <f xml:space="preserve"> IF(Historical_Sales[[#This Row],[Sessions - Total]]=0,0,Historical_Sales[[#This Row],[Units Ordered]]/Historical_Sales[[#This Row],[Sessions - Total]])</f>
        <v>0.76923076923076927</v>
      </c>
    </row>
    <row r="2419" spans="1:8" x14ac:dyDescent="0.3">
      <c r="A2419" s="2">
        <v>45953</v>
      </c>
      <c r="B2419" t="s">
        <v>94</v>
      </c>
      <c r="C2419">
        <v>13</v>
      </c>
      <c r="D2419">
        <v>20</v>
      </c>
      <c r="E2419">
        <v>14</v>
      </c>
      <c r="F2419">
        <v>1042.8699999999999</v>
      </c>
      <c r="G2419">
        <v>5</v>
      </c>
      <c r="H2419" s="1">
        <f xml:space="preserve"> IF(Historical_Sales[[#This Row],[Sessions - Total]]=0,0,Historical_Sales[[#This Row],[Units Ordered]]/Historical_Sales[[#This Row],[Sessions - Total]])</f>
        <v>1.0769230769230769</v>
      </c>
    </row>
    <row r="2420" spans="1:8" x14ac:dyDescent="0.3">
      <c r="A2420" s="2">
        <v>45953</v>
      </c>
      <c r="B2420" t="s">
        <v>96</v>
      </c>
      <c r="C2420">
        <v>23</v>
      </c>
      <c r="D2420">
        <v>27</v>
      </c>
      <c r="E2420">
        <v>13</v>
      </c>
      <c r="F2420">
        <v>915.28</v>
      </c>
      <c r="G2420">
        <v>6</v>
      </c>
      <c r="H2420" s="1">
        <f xml:space="preserve"> IF(Historical_Sales[[#This Row],[Sessions - Total]]=0,0,Historical_Sales[[#This Row],[Units Ordered]]/Historical_Sales[[#This Row],[Sessions - Total]])</f>
        <v>0.56521739130434778</v>
      </c>
    </row>
    <row r="2421" spans="1:8" x14ac:dyDescent="0.3">
      <c r="A2421" s="2">
        <v>45953</v>
      </c>
      <c r="B2421" t="s">
        <v>100</v>
      </c>
      <c r="C2421">
        <v>21</v>
      </c>
      <c r="D2421">
        <v>23</v>
      </c>
      <c r="E2421">
        <v>2</v>
      </c>
      <c r="F2421">
        <v>27.87</v>
      </c>
      <c r="G2421">
        <v>2</v>
      </c>
      <c r="H2421" s="1">
        <f xml:space="preserve"> IF(Historical_Sales[[#This Row],[Sessions - Total]]=0,0,Historical_Sales[[#This Row],[Units Ordered]]/Historical_Sales[[#This Row],[Sessions - Total]])</f>
        <v>9.5238095238095233E-2</v>
      </c>
    </row>
    <row r="2422" spans="1:8" x14ac:dyDescent="0.3">
      <c r="A2422" s="2">
        <v>45953</v>
      </c>
      <c r="B2422" t="s">
        <v>104</v>
      </c>
      <c r="C2422">
        <v>11</v>
      </c>
      <c r="D2422">
        <v>12</v>
      </c>
      <c r="E2422">
        <v>3</v>
      </c>
      <c r="F2422">
        <v>94.43</v>
      </c>
      <c r="G2422">
        <v>2</v>
      </c>
      <c r="H2422" s="1">
        <f xml:space="preserve"> IF(Historical_Sales[[#This Row],[Sessions - Total]]=0,0,Historical_Sales[[#This Row],[Units Ordered]]/Historical_Sales[[#This Row],[Sessions - Total]])</f>
        <v>0.27272727272727271</v>
      </c>
    </row>
    <row r="2423" spans="1:8" x14ac:dyDescent="0.3">
      <c r="A2423" s="2">
        <v>45953</v>
      </c>
      <c r="B2423" t="s">
        <v>106</v>
      </c>
      <c r="C2423">
        <v>7</v>
      </c>
      <c r="D2423">
        <v>7</v>
      </c>
      <c r="E2423">
        <v>11</v>
      </c>
      <c r="F2423">
        <v>827.46</v>
      </c>
      <c r="G2423">
        <v>2</v>
      </c>
      <c r="H2423" s="1">
        <f xml:space="preserve"> IF(Historical_Sales[[#This Row],[Sessions - Total]]=0,0,Historical_Sales[[#This Row],[Units Ordered]]/Historical_Sales[[#This Row],[Sessions - Total]])</f>
        <v>1.5714285714285714</v>
      </c>
    </row>
    <row r="2424" spans="1:8" x14ac:dyDescent="0.3">
      <c r="A2424" s="2">
        <v>45953</v>
      </c>
      <c r="B2424" t="s">
        <v>108</v>
      </c>
      <c r="C2424">
        <v>9</v>
      </c>
      <c r="D2424">
        <v>10</v>
      </c>
      <c r="E2424">
        <v>1</v>
      </c>
      <c r="F2424">
        <v>80.260000000000005</v>
      </c>
      <c r="G2424">
        <v>1</v>
      </c>
      <c r="H2424" s="1">
        <f xml:space="preserve"> IF(Historical_Sales[[#This Row],[Sessions - Total]]=0,0,Historical_Sales[[#This Row],[Units Ordered]]/Historical_Sales[[#This Row],[Sessions - Total]])</f>
        <v>0.1111111111111111</v>
      </c>
    </row>
    <row r="2425" spans="1:8" x14ac:dyDescent="0.3">
      <c r="A2425" s="2">
        <v>45953</v>
      </c>
      <c r="B2425" t="s">
        <v>110</v>
      </c>
      <c r="C2425">
        <v>43</v>
      </c>
      <c r="D2425">
        <v>73</v>
      </c>
      <c r="E2425">
        <v>9</v>
      </c>
      <c r="F2425">
        <v>299.83</v>
      </c>
      <c r="G2425">
        <v>6</v>
      </c>
      <c r="H2425" s="1">
        <f xml:space="preserve"> IF(Historical_Sales[[#This Row],[Sessions - Total]]=0,0,Historical_Sales[[#This Row],[Units Ordered]]/Historical_Sales[[#This Row],[Sessions - Total]])</f>
        <v>0.20930232558139536</v>
      </c>
    </row>
    <row r="2426" spans="1:8" x14ac:dyDescent="0.3">
      <c r="A2426" s="2">
        <v>45953</v>
      </c>
      <c r="B2426" t="s">
        <v>112</v>
      </c>
      <c r="C2426">
        <v>27</v>
      </c>
      <c r="D2426">
        <v>42</v>
      </c>
      <c r="E2426">
        <v>11</v>
      </c>
      <c r="F2426">
        <v>343.29</v>
      </c>
      <c r="G2426">
        <v>9</v>
      </c>
      <c r="H2426" s="1">
        <f xml:space="preserve"> IF(Historical_Sales[[#This Row],[Sessions - Total]]=0,0,Historical_Sales[[#This Row],[Units Ordered]]/Historical_Sales[[#This Row],[Sessions - Total]])</f>
        <v>0.40740740740740738</v>
      </c>
    </row>
    <row r="2427" spans="1:8" x14ac:dyDescent="0.3">
      <c r="A2427" s="2">
        <v>45954</v>
      </c>
      <c r="B2427" t="s">
        <v>11</v>
      </c>
      <c r="C2427">
        <v>21</v>
      </c>
      <c r="D2427">
        <v>22</v>
      </c>
      <c r="E2427">
        <v>6</v>
      </c>
      <c r="F2427">
        <v>248.5</v>
      </c>
      <c r="G2427">
        <v>5</v>
      </c>
      <c r="H2427" s="1">
        <f xml:space="preserve"> IF(Historical_Sales[[#This Row],[Sessions - Total]]=0,0,Historical_Sales[[#This Row],[Units Ordered]]/Historical_Sales[[#This Row],[Sessions - Total]])</f>
        <v>0.2857142857142857</v>
      </c>
    </row>
    <row r="2428" spans="1:8" x14ac:dyDescent="0.3">
      <c r="A2428" s="2">
        <v>45954</v>
      </c>
      <c r="B2428" t="s">
        <v>15</v>
      </c>
      <c r="C2428">
        <v>19</v>
      </c>
      <c r="D2428">
        <v>23</v>
      </c>
      <c r="E2428">
        <v>2</v>
      </c>
      <c r="F2428">
        <v>87.64</v>
      </c>
      <c r="G2428">
        <v>2</v>
      </c>
      <c r="H2428" s="1">
        <f xml:space="preserve"> IF(Historical_Sales[[#This Row],[Sessions - Total]]=0,0,Historical_Sales[[#This Row],[Units Ordered]]/Historical_Sales[[#This Row],[Sessions - Total]])</f>
        <v>0.10526315789473684</v>
      </c>
    </row>
    <row r="2429" spans="1:8" x14ac:dyDescent="0.3">
      <c r="A2429" s="2">
        <v>45954</v>
      </c>
      <c r="B2429" t="s">
        <v>17</v>
      </c>
      <c r="C2429">
        <v>4</v>
      </c>
      <c r="D2429">
        <v>4</v>
      </c>
      <c r="E2429">
        <v>1</v>
      </c>
      <c r="F2429">
        <v>40.909999999999997</v>
      </c>
      <c r="G2429">
        <v>1</v>
      </c>
      <c r="H2429" s="1">
        <f xml:space="preserve"> IF(Historical_Sales[[#This Row],[Sessions - Total]]=0,0,Historical_Sales[[#This Row],[Units Ordered]]/Historical_Sales[[#This Row],[Sessions - Total]])</f>
        <v>0.25</v>
      </c>
    </row>
    <row r="2430" spans="1:8" x14ac:dyDescent="0.3">
      <c r="A2430" s="2">
        <v>45954</v>
      </c>
      <c r="B2430" t="s">
        <v>19</v>
      </c>
      <c r="C2430">
        <v>3</v>
      </c>
      <c r="D2430">
        <v>3</v>
      </c>
      <c r="E2430">
        <v>2</v>
      </c>
      <c r="F2430">
        <v>66.44</v>
      </c>
      <c r="G2430">
        <v>1</v>
      </c>
      <c r="H2430" s="1">
        <f xml:space="preserve"> IF(Historical_Sales[[#This Row],[Sessions - Total]]=0,0,Historical_Sales[[#This Row],[Units Ordered]]/Historical_Sales[[#This Row],[Sessions - Total]])</f>
        <v>0.66666666666666663</v>
      </c>
    </row>
    <row r="2431" spans="1:8" x14ac:dyDescent="0.3">
      <c r="A2431" s="2">
        <v>45954</v>
      </c>
      <c r="B2431" t="s">
        <v>21</v>
      </c>
      <c r="C2431">
        <v>5</v>
      </c>
      <c r="D2431">
        <v>10</v>
      </c>
      <c r="E2431">
        <v>1</v>
      </c>
      <c r="F2431">
        <v>19.760000000000002</v>
      </c>
      <c r="G2431">
        <v>1</v>
      </c>
      <c r="H2431" s="1">
        <f xml:space="preserve"> IF(Historical_Sales[[#This Row],[Sessions - Total]]=0,0,Historical_Sales[[#This Row],[Units Ordered]]/Historical_Sales[[#This Row],[Sessions - Total]])</f>
        <v>0.2</v>
      </c>
    </row>
    <row r="2432" spans="1:8" x14ac:dyDescent="0.3">
      <c r="A2432" s="2">
        <v>45954</v>
      </c>
      <c r="B2432" t="s">
        <v>24</v>
      </c>
      <c r="C2432">
        <v>8</v>
      </c>
      <c r="D2432">
        <v>10</v>
      </c>
      <c r="E2432">
        <v>5</v>
      </c>
      <c r="F2432">
        <v>74.47</v>
      </c>
      <c r="G2432">
        <v>5</v>
      </c>
      <c r="H2432" s="1">
        <f xml:space="preserve"> IF(Historical_Sales[[#This Row],[Sessions - Total]]=0,0,Historical_Sales[[#This Row],[Units Ordered]]/Historical_Sales[[#This Row],[Sessions - Total]])</f>
        <v>0.625</v>
      </c>
    </row>
    <row r="2433" spans="1:8" x14ac:dyDescent="0.3">
      <c r="A2433" s="2">
        <v>45954</v>
      </c>
      <c r="B2433" t="s">
        <v>26</v>
      </c>
      <c r="C2433">
        <v>9</v>
      </c>
      <c r="D2433">
        <v>14</v>
      </c>
      <c r="E2433">
        <v>1</v>
      </c>
      <c r="F2433">
        <v>37.65</v>
      </c>
      <c r="G2433">
        <v>1</v>
      </c>
      <c r="H2433" s="1">
        <f xml:space="preserve"> IF(Historical_Sales[[#This Row],[Sessions - Total]]=0,0,Historical_Sales[[#This Row],[Units Ordered]]/Historical_Sales[[#This Row],[Sessions - Total]])</f>
        <v>0.1111111111111111</v>
      </c>
    </row>
    <row r="2434" spans="1:8" x14ac:dyDescent="0.3">
      <c r="A2434" s="2">
        <v>45954</v>
      </c>
      <c r="B2434" t="s">
        <v>32</v>
      </c>
      <c r="C2434">
        <v>9</v>
      </c>
      <c r="D2434">
        <v>12</v>
      </c>
      <c r="E2434">
        <v>3</v>
      </c>
      <c r="F2434">
        <v>72.39</v>
      </c>
      <c r="G2434">
        <v>3</v>
      </c>
      <c r="H2434" s="1">
        <f xml:space="preserve"> IF(Historical_Sales[[#This Row],[Sessions - Total]]=0,0,Historical_Sales[[#This Row],[Units Ordered]]/Historical_Sales[[#This Row],[Sessions - Total]])</f>
        <v>0.33333333333333331</v>
      </c>
    </row>
    <row r="2435" spans="1:8" x14ac:dyDescent="0.3">
      <c r="A2435" s="2">
        <v>45954</v>
      </c>
      <c r="B2435" t="s">
        <v>36</v>
      </c>
      <c r="C2435">
        <v>23</v>
      </c>
      <c r="D2435">
        <v>31</v>
      </c>
      <c r="E2435">
        <v>4</v>
      </c>
      <c r="F2435">
        <v>89.83</v>
      </c>
      <c r="G2435">
        <v>4</v>
      </c>
      <c r="H2435" s="1">
        <f xml:space="preserve"> IF(Historical_Sales[[#This Row],[Sessions - Total]]=0,0,Historical_Sales[[#This Row],[Units Ordered]]/Historical_Sales[[#This Row],[Sessions - Total]])</f>
        <v>0.17391304347826086</v>
      </c>
    </row>
    <row r="2436" spans="1:8" x14ac:dyDescent="0.3">
      <c r="A2436" s="2">
        <v>45954</v>
      </c>
      <c r="B2436" t="s">
        <v>38</v>
      </c>
      <c r="C2436">
        <v>25</v>
      </c>
      <c r="D2436">
        <v>29</v>
      </c>
      <c r="E2436">
        <v>2</v>
      </c>
      <c r="F2436">
        <v>52</v>
      </c>
      <c r="G2436">
        <v>2</v>
      </c>
      <c r="H2436" s="1">
        <f xml:space="preserve"> IF(Historical_Sales[[#This Row],[Sessions - Total]]=0,0,Historical_Sales[[#This Row],[Units Ordered]]/Historical_Sales[[#This Row],[Sessions - Total]])</f>
        <v>0.08</v>
      </c>
    </row>
    <row r="2437" spans="1:8" x14ac:dyDescent="0.3">
      <c r="A2437" s="2">
        <v>45954</v>
      </c>
      <c r="B2437" t="s">
        <v>40</v>
      </c>
      <c r="C2437">
        <v>36</v>
      </c>
      <c r="D2437">
        <v>55</v>
      </c>
      <c r="E2437">
        <v>16</v>
      </c>
      <c r="F2437">
        <v>466.84</v>
      </c>
      <c r="G2437">
        <v>14</v>
      </c>
      <c r="H2437" s="1">
        <f xml:space="preserve"> IF(Historical_Sales[[#This Row],[Sessions - Total]]=0,0,Historical_Sales[[#This Row],[Units Ordered]]/Historical_Sales[[#This Row],[Sessions - Total]])</f>
        <v>0.44444444444444442</v>
      </c>
    </row>
    <row r="2438" spans="1:8" x14ac:dyDescent="0.3">
      <c r="A2438" s="2">
        <v>45954</v>
      </c>
      <c r="B2438" t="s">
        <v>42</v>
      </c>
      <c r="C2438">
        <v>104</v>
      </c>
      <c r="D2438">
        <v>147</v>
      </c>
      <c r="E2438">
        <v>19</v>
      </c>
      <c r="F2438">
        <v>487.01</v>
      </c>
      <c r="G2438">
        <v>19</v>
      </c>
      <c r="H2438" s="1">
        <f xml:space="preserve"> IF(Historical_Sales[[#This Row],[Sessions - Total]]=0,0,Historical_Sales[[#This Row],[Units Ordered]]/Historical_Sales[[#This Row],[Sessions - Total]])</f>
        <v>0.18269230769230768</v>
      </c>
    </row>
    <row r="2439" spans="1:8" x14ac:dyDescent="0.3">
      <c r="A2439" s="2">
        <v>45954</v>
      </c>
      <c r="B2439" t="s">
        <v>44</v>
      </c>
      <c r="C2439">
        <v>17</v>
      </c>
      <c r="D2439">
        <v>22</v>
      </c>
      <c r="E2439">
        <v>1</v>
      </c>
      <c r="F2439">
        <v>21.39</v>
      </c>
      <c r="G2439">
        <v>1</v>
      </c>
      <c r="H2439" s="1">
        <f xml:space="preserve"> IF(Historical_Sales[[#This Row],[Sessions - Total]]=0,0,Historical_Sales[[#This Row],[Units Ordered]]/Historical_Sales[[#This Row],[Sessions - Total]])</f>
        <v>5.8823529411764705E-2</v>
      </c>
    </row>
    <row r="2440" spans="1:8" x14ac:dyDescent="0.3">
      <c r="A2440" s="2">
        <v>45954</v>
      </c>
      <c r="B2440" t="s">
        <v>46</v>
      </c>
      <c r="C2440">
        <v>47</v>
      </c>
      <c r="D2440">
        <v>59</v>
      </c>
      <c r="E2440">
        <v>6</v>
      </c>
      <c r="F2440">
        <v>178.04</v>
      </c>
      <c r="G2440">
        <v>5</v>
      </c>
      <c r="H2440" s="1">
        <f xml:space="preserve"> IF(Historical_Sales[[#This Row],[Sessions - Total]]=0,0,Historical_Sales[[#This Row],[Units Ordered]]/Historical_Sales[[#This Row],[Sessions - Total]])</f>
        <v>0.1276595744680851</v>
      </c>
    </row>
    <row r="2441" spans="1:8" x14ac:dyDescent="0.3">
      <c r="A2441" s="2">
        <v>45954</v>
      </c>
      <c r="B2441" t="s">
        <v>48</v>
      </c>
      <c r="C2441">
        <v>19</v>
      </c>
      <c r="D2441">
        <v>23</v>
      </c>
      <c r="E2441">
        <v>9</v>
      </c>
      <c r="F2441">
        <v>261.08999999999997</v>
      </c>
      <c r="G2441">
        <v>4</v>
      </c>
      <c r="H2441" s="1">
        <f xml:space="preserve"> IF(Historical_Sales[[#This Row],[Sessions - Total]]=0,0,Historical_Sales[[#This Row],[Units Ordered]]/Historical_Sales[[#This Row],[Sessions - Total]])</f>
        <v>0.47368421052631576</v>
      </c>
    </row>
    <row r="2442" spans="1:8" x14ac:dyDescent="0.3">
      <c r="A2442" s="2">
        <v>45954</v>
      </c>
      <c r="B2442" t="s">
        <v>50</v>
      </c>
      <c r="C2442">
        <v>68</v>
      </c>
      <c r="D2442">
        <v>94</v>
      </c>
      <c r="E2442">
        <v>15</v>
      </c>
      <c r="F2442">
        <v>617.85</v>
      </c>
      <c r="G2442">
        <v>14</v>
      </c>
      <c r="H2442" s="1">
        <f xml:space="preserve"> IF(Historical_Sales[[#This Row],[Sessions - Total]]=0,0,Historical_Sales[[#This Row],[Units Ordered]]/Historical_Sales[[#This Row],[Sessions - Total]])</f>
        <v>0.22058823529411764</v>
      </c>
    </row>
    <row r="2443" spans="1:8" x14ac:dyDescent="0.3">
      <c r="A2443" s="2">
        <v>45954</v>
      </c>
      <c r="B2443" t="s">
        <v>52</v>
      </c>
      <c r="C2443">
        <v>52</v>
      </c>
      <c r="D2443">
        <v>84</v>
      </c>
      <c r="E2443">
        <v>13</v>
      </c>
      <c r="F2443">
        <v>180.91</v>
      </c>
      <c r="G2443">
        <v>12</v>
      </c>
      <c r="H2443" s="1">
        <f xml:space="preserve"> IF(Historical_Sales[[#This Row],[Sessions - Total]]=0,0,Historical_Sales[[#This Row],[Units Ordered]]/Historical_Sales[[#This Row],[Sessions - Total]])</f>
        <v>0.25</v>
      </c>
    </row>
    <row r="2444" spans="1:8" x14ac:dyDescent="0.3">
      <c r="A2444" s="2">
        <v>45954</v>
      </c>
      <c r="B2444" t="s">
        <v>54</v>
      </c>
      <c r="C2444">
        <v>28</v>
      </c>
      <c r="D2444">
        <v>37</v>
      </c>
      <c r="E2444">
        <v>5</v>
      </c>
      <c r="F2444">
        <v>118.69</v>
      </c>
      <c r="G2444">
        <v>5</v>
      </c>
      <c r="H2444" s="1">
        <f xml:space="preserve"> IF(Historical_Sales[[#This Row],[Sessions - Total]]=0,0,Historical_Sales[[#This Row],[Units Ordered]]/Historical_Sales[[#This Row],[Sessions - Total]])</f>
        <v>0.17857142857142858</v>
      </c>
    </row>
    <row r="2445" spans="1:8" x14ac:dyDescent="0.3">
      <c r="A2445" s="2">
        <v>45954</v>
      </c>
      <c r="B2445" t="s">
        <v>56</v>
      </c>
      <c r="C2445">
        <v>27</v>
      </c>
      <c r="D2445">
        <v>35</v>
      </c>
      <c r="E2445">
        <v>4</v>
      </c>
      <c r="F2445">
        <v>102.57</v>
      </c>
      <c r="G2445">
        <v>4</v>
      </c>
      <c r="H2445" s="1">
        <f xml:space="preserve"> IF(Historical_Sales[[#This Row],[Sessions - Total]]=0,0,Historical_Sales[[#This Row],[Units Ordered]]/Historical_Sales[[#This Row],[Sessions - Total]])</f>
        <v>0.14814814814814814</v>
      </c>
    </row>
    <row r="2446" spans="1:8" x14ac:dyDescent="0.3">
      <c r="A2446" s="2">
        <v>45954</v>
      </c>
      <c r="B2446" t="s">
        <v>58</v>
      </c>
      <c r="C2446">
        <v>17</v>
      </c>
      <c r="D2446">
        <v>17</v>
      </c>
      <c r="E2446">
        <v>6</v>
      </c>
      <c r="F2446">
        <v>67.55</v>
      </c>
      <c r="G2446">
        <v>5</v>
      </c>
      <c r="H2446" s="1">
        <f xml:space="preserve"> IF(Historical_Sales[[#This Row],[Sessions - Total]]=0,0,Historical_Sales[[#This Row],[Units Ordered]]/Historical_Sales[[#This Row],[Sessions - Total]])</f>
        <v>0.35294117647058826</v>
      </c>
    </row>
    <row r="2447" spans="1:8" x14ac:dyDescent="0.3">
      <c r="A2447" s="2">
        <v>45954</v>
      </c>
      <c r="B2447" t="s">
        <v>60</v>
      </c>
      <c r="C2447">
        <v>29</v>
      </c>
      <c r="D2447">
        <v>42</v>
      </c>
      <c r="E2447">
        <v>5</v>
      </c>
      <c r="F2447">
        <v>103.1</v>
      </c>
      <c r="G2447">
        <v>5</v>
      </c>
      <c r="H2447" s="1">
        <f xml:space="preserve"> IF(Historical_Sales[[#This Row],[Sessions - Total]]=0,0,Historical_Sales[[#This Row],[Units Ordered]]/Historical_Sales[[#This Row],[Sessions - Total]])</f>
        <v>0.17241379310344829</v>
      </c>
    </row>
    <row r="2448" spans="1:8" x14ac:dyDescent="0.3">
      <c r="A2448" s="2">
        <v>45954</v>
      </c>
      <c r="B2448" t="s">
        <v>62</v>
      </c>
      <c r="C2448">
        <v>92</v>
      </c>
      <c r="D2448">
        <v>133</v>
      </c>
      <c r="E2448">
        <v>32</v>
      </c>
      <c r="F2448">
        <v>1151.43</v>
      </c>
      <c r="G2448">
        <v>22</v>
      </c>
      <c r="H2448" s="1">
        <f xml:space="preserve"> IF(Historical_Sales[[#This Row],[Sessions - Total]]=0,0,Historical_Sales[[#This Row],[Units Ordered]]/Historical_Sales[[#This Row],[Sessions - Total]])</f>
        <v>0.34782608695652173</v>
      </c>
    </row>
    <row r="2449" spans="1:8" x14ac:dyDescent="0.3">
      <c r="A2449" s="2">
        <v>45954</v>
      </c>
      <c r="B2449" t="s">
        <v>64</v>
      </c>
      <c r="C2449">
        <v>14</v>
      </c>
      <c r="D2449">
        <v>21</v>
      </c>
      <c r="E2449">
        <v>4</v>
      </c>
      <c r="F2449">
        <v>145.37</v>
      </c>
      <c r="G2449">
        <v>4</v>
      </c>
      <c r="H2449" s="1">
        <f xml:space="preserve"> IF(Historical_Sales[[#This Row],[Sessions - Total]]=0,0,Historical_Sales[[#This Row],[Units Ordered]]/Historical_Sales[[#This Row],[Sessions - Total]])</f>
        <v>0.2857142857142857</v>
      </c>
    </row>
    <row r="2450" spans="1:8" x14ac:dyDescent="0.3">
      <c r="A2450" s="2">
        <v>45954</v>
      </c>
      <c r="B2450" t="s">
        <v>66</v>
      </c>
      <c r="C2450">
        <v>12</v>
      </c>
      <c r="D2450">
        <v>13</v>
      </c>
      <c r="E2450">
        <v>2</v>
      </c>
      <c r="F2450">
        <v>65.099999999999994</v>
      </c>
      <c r="G2450">
        <v>2</v>
      </c>
      <c r="H2450" s="1">
        <f xml:space="preserve"> IF(Historical_Sales[[#This Row],[Sessions - Total]]=0,0,Historical_Sales[[#This Row],[Units Ordered]]/Historical_Sales[[#This Row],[Sessions - Total]])</f>
        <v>0.16666666666666666</v>
      </c>
    </row>
    <row r="2451" spans="1:8" x14ac:dyDescent="0.3">
      <c r="A2451" s="2">
        <v>45954</v>
      </c>
      <c r="B2451" t="s">
        <v>68</v>
      </c>
      <c r="C2451">
        <v>33</v>
      </c>
      <c r="D2451">
        <v>42</v>
      </c>
      <c r="E2451">
        <v>19</v>
      </c>
      <c r="F2451">
        <v>531.78</v>
      </c>
      <c r="G2451">
        <v>12</v>
      </c>
      <c r="H2451" s="1">
        <f xml:space="preserve"> IF(Historical_Sales[[#This Row],[Sessions - Total]]=0,0,Historical_Sales[[#This Row],[Units Ordered]]/Historical_Sales[[#This Row],[Sessions - Total]])</f>
        <v>0.5757575757575758</v>
      </c>
    </row>
    <row r="2452" spans="1:8" x14ac:dyDescent="0.3">
      <c r="A2452" s="2">
        <v>45954</v>
      </c>
      <c r="B2452" t="s">
        <v>70</v>
      </c>
      <c r="C2452">
        <v>30</v>
      </c>
      <c r="D2452">
        <v>39</v>
      </c>
      <c r="E2452">
        <v>16</v>
      </c>
      <c r="F2452">
        <v>389.59</v>
      </c>
      <c r="G2452">
        <v>11</v>
      </c>
      <c r="H2452" s="1">
        <f xml:space="preserve"> IF(Historical_Sales[[#This Row],[Sessions - Total]]=0,0,Historical_Sales[[#This Row],[Units Ordered]]/Historical_Sales[[#This Row],[Sessions - Total]])</f>
        <v>0.53333333333333333</v>
      </c>
    </row>
    <row r="2453" spans="1:8" x14ac:dyDescent="0.3">
      <c r="A2453" s="2">
        <v>45954</v>
      </c>
      <c r="B2453" t="s">
        <v>72</v>
      </c>
      <c r="C2453">
        <v>19</v>
      </c>
      <c r="D2453">
        <v>28</v>
      </c>
      <c r="E2453">
        <v>3</v>
      </c>
      <c r="F2453">
        <v>112.55</v>
      </c>
      <c r="G2453">
        <v>3</v>
      </c>
      <c r="H2453" s="1">
        <f xml:space="preserve"> IF(Historical_Sales[[#This Row],[Sessions - Total]]=0,0,Historical_Sales[[#This Row],[Units Ordered]]/Historical_Sales[[#This Row],[Sessions - Total]])</f>
        <v>0.15789473684210525</v>
      </c>
    </row>
    <row r="2454" spans="1:8" x14ac:dyDescent="0.3">
      <c r="A2454" s="2">
        <v>45954</v>
      </c>
      <c r="B2454" t="s">
        <v>74</v>
      </c>
      <c r="C2454">
        <v>14</v>
      </c>
      <c r="D2454">
        <v>22</v>
      </c>
      <c r="E2454">
        <v>7</v>
      </c>
      <c r="F2454">
        <v>218.1</v>
      </c>
      <c r="G2454">
        <v>3</v>
      </c>
      <c r="H2454" s="1">
        <f xml:space="preserve"> IF(Historical_Sales[[#This Row],[Sessions - Total]]=0,0,Historical_Sales[[#This Row],[Units Ordered]]/Historical_Sales[[#This Row],[Sessions - Total]])</f>
        <v>0.5</v>
      </c>
    </row>
    <row r="2455" spans="1:8" x14ac:dyDescent="0.3">
      <c r="A2455" s="2">
        <v>45954</v>
      </c>
      <c r="B2455" t="s">
        <v>76</v>
      </c>
      <c r="C2455">
        <v>11</v>
      </c>
      <c r="D2455">
        <v>14</v>
      </c>
      <c r="E2455">
        <v>7</v>
      </c>
      <c r="F2455">
        <v>199.66</v>
      </c>
      <c r="G2455">
        <v>3</v>
      </c>
      <c r="H2455" s="1">
        <f xml:space="preserve"> IF(Historical_Sales[[#This Row],[Sessions - Total]]=0,0,Historical_Sales[[#This Row],[Units Ordered]]/Historical_Sales[[#This Row],[Sessions - Total]])</f>
        <v>0.63636363636363635</v>
      </c>
    </row>
    <row r="2456" spans="1:8" x14ac:dyDescent="0.3">
      <c r="A2456" s="2">
        <v>45954</v>
      </c>
      <c r="B2456" t="s">
        <v>78</v>
      </c>
      <c r="C2456">
        <v>10</v>
      </c>
      <c r="D2456">
        <v>14</v>
      </c>
      <c r="E2456">
        <v>1</v>
      </c>
      <c r="F2456">
        <v>27.1</v>
      </c>
      <c r="G2456">
        <v>1</v>
      </c>
      <c r="H2456" s="1">
        <f xml:space="preserve"> IF(Historical_Sales[[#This Row],[Sessions - Total]]=0,0,Historical_Sales[[#This Row],[Units Ordered]]/Historical_Sales[[#This Row],[Sessions - Total]])</f>
        <v>0.1</v>
      </c>
    </row>
    <row r="2457" spans="1:8" x14ac:dyDescent="0.3">
      <c r="A2457" s="2">
        <v>45954</v>
      </c>
      <c r="B2457" t="s">
        <v>80</v>
      </c>
      <c r="C2457">
        <v>18</v>
      </c>
      <c r="D2457">
        <v>21</v>
      </c>
      <c r="E2457">
        <v>9</v>
      </c>
      <c r="F2457">
        <v>311.02999999999997</v>
      </c>
      <c r="G2457">
        <v>4</v>
      </c>
      <c r="H2457" s="1">
        <f xml:space="preserve"> IF(Historical_Sales[[#This Row],[Sessions - Total]]=0,0,Historical_Sales[[#This Row],[Units Ordered]]/Historical_Sales[[#This Row],[Sessions - Total]])</f>
        <v>0.5</v>
      </c>
    </row>
    <row r="2458" spans="1:8" x14ac:dyDescent="0.3">
      <c r="A2458" s="2">
        <v>45954</v>
      </c>
      <c r="B2458" t="s">
        <v>82</v>
      </c>
      <c r="C2458">
        <v>7</v>
      </c>
      <c r="D2458">
        <v>9</v>
      </c>
      <c r="E2458">
        <v>1</v>
      </c>
      <c r="F2458">
        <v>30.6</v>
      </c>
      <c r="G2458">
        <v>1</v>
      </c>
      <c r="H2458" s="1">
        <f xml:space="preserve"> IF(Historical_Sales[[#This Row],[Sessions - Total]]=0,0,Historical_Sales[[#This Row],[Units Ordered]]/Historical_Sales[[#This Row],[Sessions - Total]])</f>
        <v>0.14285714285714285</v>
      </c>
    </row>
    <row r="2459" spans="1:8" x14ac:dyDescent="0.3">
      <c r="A2459" s="2">
        <v>45954</v>
      </c>
      <c r="B2459" t="s">
        <v>84</v>
      </c>
      <c r="C2459">
        <v>49</v>
      </c>
      <c r="D2459">
        <v>87</v>
      </c>
      <c r="E2459">
        <v>13</v>
      </c>
      <c r="F2459">
        <v>442.32</v>
      </c>
      <c r="G2459">
        <v>13</v>
      </c>
      <c r="H2459" s="1">
        <f xml:space="preserve"> IF(Historical_Sales[[#This Row],[Sessions - Total]]=0,0,Historical_Sales[[#This Row],[Units Ordered]]/Historical_Sales[[#This Row],[Sessions - Total]])</f>
        <v>0.26530612244897961</v>
      </c>
    </row>
    <row r="2460" spans="1:8" x14ac:dyDescent="0.3">
      <c r="A2460" s="2">
        <v>45954</v>
      </c>
      <c r="B2460" t="s">
        <v>86</v>
      </c>
      <c r="C2460">
        <v>8</v>
      </c>
      <c r="D2460">
        <v>8</v>
      </c>
      <c r="E2460">
        <v>1</v>
      </c>
      <c r="F2460">
        <v>37.76</v>
      </c>
      <c r="G2460">
        <v>1</v>
      </c>
      <c r="H2460" s="1">
        <f xml:space="preserve"> IF(Historical_Sales[[#This Row],[Sessions - Total]]=0,0,Historical_Sales[[#This Row],[Units Ordered]]/Historical_Sales[[#This Row],[Sessions - Total]])</f>
        <v>0.125</v>
      </c>
    </row>
    <row r="2461" spans="1:8" x14ac:dyDescent="0.3">
      <c r="A2461" s="2">
        <v>45954</v>
      </c>
      <c r="B2461" t="s">
        <v>88</v>
      </c>
      <c r="C2461">
        <v>65</v>
      </c>
      <c r="D2461">
        <v>80</v>
      </c>
      <c r="E2461">
        <v>20</v>
      </c>
      <c r="F2461">
        <v>690.56</v>
      </c>
      <c r="G2461">
        <v>12</v>
      </c>
      <c r="H2461" s="1">
        <f xml:space="preserve"> IF(Historical_Sales[[#This Row],[Sessions - Total]]=0,0,Historical_Sales[[#This Row],[Units Ordered]]/Historical_Sales[[#This Row],[Sessions - Total]])</f>
        <v>0.30769230769230771</v>
      </c>
    </row>
    <row r="2462" spans="1:8" x14ac:dyDescent="0.3">
      <c r="A2462" s="2">
        <v>45954</v>
      </c>
      <c r="B2462" t="s">
        <v>90</v>
      </c>
      <c r="C2462">
        <v>7</v>
      </c>
      <c r="D2462">
        <v>8</v>
      </c>
      <c r="E2462">
        <v>2</v>
      </c>
      <c r="F2462">
        <v>50.79</v>
      </c>
      <c r="G2462">
        <v>2</v>
      </c>
      <c r="H2462" s="1">
        <f xml:space="preserve"> IF(Historical_Sales[[#This Row],[Sessions - Total]]=0,0,Historical_Sales[[#This Row],[Units Ordered]]/Historical_Sales[[#This Row],[Sessions - Total]])</f>
        <v>0.2857142857142857</v>
      </c>
    </row>
    <row r="2463" spans="1:8" x14ac:dyDescent="0.3">
      <c r="A2463" s="2">
        <v>45954</v>
      </c>
      <c r="B2463" t="s">
        <v>92</v>
      </c>
      <c r="C2463">
        <v>20</v>
      </c>
      <c r="D2463">
        <v>26</v>
      </c>
      <c r="E2463">
        <v>5</v>
      </c>
      <c r="F2463">
        <v>123.39</v>
      </c>
      <c r="G2463">
        <v>3</v>
      </c>
      <c r="H2463" s="1">
        <f xml:space="preserve"> IF(Historical_Sales[[#This Row],[Sessions - Total]]=0,0,Historical_Sales[[#This Row],[Units Ordered]]/Historical_Sales[[#This Row],[Sessions - Total]])</f>
        <v>0.25</v>
      </c>
    </row>
    <row r="2464" spans="1:8" x14ac:dyDescent="0.3">
      <c r="A2464" s="2">
        <v>45954</v>
      </c>
      <c r="B2464" t="s">
        <v>94</v>
      </c>
      <c r="C2464">
        <v>11</v>
      </c>
      <c r="D2464">
        <v>13</v>
      </c>
      <c r="E2464">
        <v>17</v>
      </c>
      <c r="F2464">
        <v>1343.18</v>
      </c>
      <c r="G2464">
        <v>9</v>
      </c>
      <c r="H2464" s="1">
        <f xml:space="preserve"> IF(Historical_Sales[[#This Row],[Sessions - Total]]=0,0,Historical_Sales[[#This Row],[Units Ordered]]/Historical_Sales[[#This Row],[Sessions - Total]])</f>
        <v>1.5454545454545454</v>
      </c>
    </row>
    <row r="2465" spans="1:8" x14ac:dyDescent="0.3">
      <c r="A2465" s="2">
        <v>45954</v>
      </c>
      <c r="B2465" t="s">
        <v>96</v>
      </c>
      <c r="C2465">
        <v>11</v>
      </c>
      <c r="D2465">
        <v>15</v>
      </c>
      <c r="E2465">
        <v>1</v>
      </c>
      <c r="F2465">
        <v>74.55</v>
      </c>
      <c r="G2465">
        <v>1</v>
      </c>
      <c r="H2465" s="1">
        <f xml:space="preserve"> IF(Historical_Sales[[#This Row],[Sessions - Total]]=0,0,Historical_Sales[[#This Row],[Units Ordered]]/Historical_Sales[[#This Row],[Sessions - Total]])</f>
        <v>9.0909090909090912E-2</v>
      </c>
    </row>
    <row r="2466" spans="1:8" x14ac:dyDescent="0.3">
      <c r="A2466" s="2">
        <v>45954</v>
      </c>
      <c r="B2466" t="s">
        <v>98</v>
      </c>
      <c r="C2466">
        <v>15</v>
      </c>
      <c r="D2466">
        <v>23</v>
      </c>
      <c r="E2466">
        <v>3</v>
      </c>
      <c r="F2466">
        <v>45.18</v>
      </c>
      <c r="G2466">
        <v>3</v>
      </c>
      <c r="H2466" s="1">
        <f xml:space="preserve"> IF(Historical_Sales[[#This Row],[Sessions - Total]]=0,0,Historical_Sales[[#This Row],[Units Ordered]]/Historical_Sales[[#This Row],[Sessions - Total]])</f>
        <v>0.2</v>
      </c>
    </row>
    <row r="2467" spans="1:8" x14ac:dyDescent="0.3">
      <c r="A2467" s="2">
        <v>45954</v>
      </c>
      <c r="B2467" t="s">
        <v>100</v>
      </c>
      <c r="C2467">
        <v>12</v>
      </c>
      <c r="D2467">
        <v>15</v>
      </c>
      <c r="E2467">
        <v>3</v>
      </c>
      <c r="F2467">
        <v>35.06</v>
      </c>
      <c r="G2467">
        <v>3</v>
      </c>
      <c r="H2467" s="1">
        <f xml:space="preserve"> IF(Historical_Sales[[#This Row],[Sessions - Total]]=0,0,Historical_Sales[[#This Row],[Units Ordered]]/Historical_Sales[[#This Row],[Sessions - Total]])</f>
        <v>0.25</v>
      </c>
    </row>
    <row r="2468" spans="1:8" x14ac:dyDescent="0.3">
      <c r="A2468" s="2">
        <v>45954</v>
      </c>
      <c r="B2468" t="s">
        <v>102</v>
      </c>
      <c r="C2468">
        <v>5</v>
      </c>
      <c r="D2468">
        <v>7</v>
      </c>
      <c r="E2468">
        <v>5</v>
      </c>
      <c r="F2468">
        <v>151.13</v>
      </c>
      <c r="G2468">
        <v>4</v>
      </c>
      <c r="H2468" s="1">
        <f xml:space="preserve"> IF(Historical_Sales[[#This Row],[Sessions - Total]]=0,0,Historical_Sales[[#This Row],[Units Ordered]]/Historical_Sales[[#This Row],[Sessions - Total]])</f>
        <v>1</v>
      </c>
    </row>
    <row r="2469" spans="1:8" x14ac:dyDescent="0.3">
      <c r="A2469" s="2">
        <v>45954</v>
      </c>
      <c r="B2469" t="s">
        <v>104</v>
      </c>
      <c r="C2469">
        <v>3</v>
      </c>
      <c r="D2469">
        <v>3</v>
      </c>
      <c r="E2469">
        <v>2</v>
      </c>
      <c r="F2469">
        <v>51.06</v>
      </c>
      <c r="G2469">
        <v>2</v>
      </c>
      <c r="H2469" s="1">
        <f xml:space="preserve"> IF(Historical_Sales[[#This Row],[Sessions - Total]]=0,0,Historical_Sales[[#This Row],[Units Ordered]]/Historical_Sales[[#This Row],[Sessions - Total]])</f>
        <v>0.66666666666666663</v>
      </c>
    </row>
    <row r="2470" spans="1:8" x14ac:dyDescent="0.3">
      <c r="A2470" s="2">
        <v>45954</v>
      </c>
      <c r="B2470" t="s">
        <v>106</v>
      </c>
      <c r="C2470">
        <v>8</v>
      </c>
      <c r="D2470">
        <v>10</v>
      </c>
      <c r="E2470">
        <v>3</v>
      </c>
      <c r="F2470">
        <v>196.6</v>
      </c>
      <c r="G2470">
        <v>2</v>
      </c>
      <c r="H2470" s="1">
        <f xml:space="preserve"> IF(Historical_Sales[[#This Row],[Sessions - Total]]=0,0,Historical_Sales[[#This Row],[Units Ordered]]/Historical_Sales[[#This Row],[Sessions - Total]])</f>
        <v>0.375</v>
      </c>
    </row>
    <row r="2471" spans="1:8" x14ac:dyDescent="0.3">
      <c r="A2471" s="2">
        <v>45954</v>
      </c>
      <c r="B2471" t="s">
        <v>108</v>
      </c>
      <c r="C2471">
        <v>4</v>
      </c>
      <c r="D2471">
        <v>10</v>
      </c>
      <c r="E2471">
        <v>6</v>
      </c>
      <c r="F2471">
        <v>531.15</v>
      </c>
      <c r="G2471">
        <v>2</v>
      </c>
      <c r="H2471" s="1">
        <f xml:space="preserve"> IF(Historical_Sales[[#This Row],[Sessions - Total]]=0,0,Historical_Sales[[#This Row],[Units Ordered]]/Historical_Sales[[#This Row],[Sessions - Total]])</f>
        <v>1.5</v>
      </c>
    </row>
    <row r="2472" spans="1:8" x14ac:dyDescent="0.3">
      <c r="A2472" s="2">
        <v>45954</v>
      </c>
      <c r="B2472" t="s">
        <v>110</v>
      </c>
      <c r="C2472">
        <v>24</v>
      </c>
      <c r="D2472">
        <v>29</v>
      </c>
      <c r="E2472">
        <v>3</v>
      </c>
      <c r="F2472">
        <v>89.85</v>
      </c>
      <c r="G2472">
        <v>3</v>
      </c>
      <c r="H2472" s="1">
        <f xml:space="preserve"> IF(Historical_Sales[[#This Row],[Sessions - Total]]=0,0,Historical_Sales[[#This Row],[Units Ordered]]/Historical_Sales[[#This Row],[Sessions - Total]])</f>
        <v>0.125</v>
      </c>
    </row>
    <row r="2473" spans="1:8" x14ac:dyDescent="0.3">
      <c r="A2473" s="2">
        <v>45954</v>
      </c>
      <c r="B2473" t="s">
        <v>112</v>
      </c>
      <c r="C2473">
        <v>18</v>
      </c>
      <c r="D2473">
        <v>30</v>
      </c>
      <c r="E2473">
        <v>3</v>
      </c>
      <c r="F2473">
        <v>101.45</v>
      </c>
      <c r="G2473">
        <v>2</v>
      </c>
      <c r="H2473" s="1">
        <f xml:space="preserve"> IF(Historical_Sales[[#This Row],[Sessions - Total]]=0,0,Historical_Sales[[#This Row],[Units Ordered]]/Historical_Sales[[#This Row],[Sessions - Total]])</f>
        <v>0.16666666666666666</v>
      </c>
    </row>
    <row r="2474" spans="1:8" x14ac:dyDescent="0.3">
      <c r="A2474" s="2">
        <v>45955</v>
      </c>
      <c r="B2474" t="s">
        <v>11</v>
      </c>
      <c r="C2474">
        <v>11</v>
      </c>
      <c r="D2474">
        <v>13</v>
      </c>
      <c r="E2474">
        <v>8</v>
      </c>
      <c r="F2474">
        <v>326.08999999999997</v>
      </c>
      <c r="G2474">
        <v>6</v>
      </c>
      <c r="H2474" s="1">
        <f xml:space="preserve"> IF(Historical_Sales[[#This Row],[Sessions - Total]]=0,0,Historical_Sales[[#This Row],[Units Ordered]]/Historical_Sales[[#This Row],[Sessions - Total]])</f>
        <v>0.72727272727272729</v>
      </c>
    </row>
    <row r="2475" spans="1:8" x14ac:dyDescent="0.3">
      <c r="A2475" s="2">
        <v>45955</v>
      </c>
      <c r="B2475" t="s">
        <v>15</v>
      </c>
      <c r="C2475">
        <v>12</v>
      </c>
      <c r="D2475">
        <v>15</v>
      </c>
      <c r="E2475">
        <v>1</v>
      </c>
      <c r="F2475">
        <v>33.340000000000003</v>
      </c>
      <c r="G2475">
        <v>1</v>
      </c>
      <c r="H2475" s="1">
        <f xml:space="preserve"> IF(Historical_Sales[[#This Row],[Sessions - Total]]=0,0,Historical_Sales[[#This Row],[Units Ordered]]/Historical_Sales[[#This Row],[Sessions - Total]])</f>
        <v>8.3333333333333329E-2</v>
      </c>
    </row>
    <row r="2476" spans="1:8" x14ac:dyDescent="0.3">
      <c r="A2476" s="2">
        <v>45955</v>
      </c>
      <c r="B2476" t="s">
        <v>17</v>
      </c>
      <c r="C2476">
        <v>6</v>
      </c>
      <c r="D2476">
        <v>7</v>
      </c>
      <c r="E2476">
        <v>1</v>
      </c>
      <c r="F2476">
        <v>44.01</v>
      </c>
      <c r="G2476">
        <v>1</v>
      </c>
      <c r="H2476" s="1">
        <f xml:space="preserve"> IF(Historical_Sales[[#This Row],[Sessions - Total]]=0,0,Historical_Sales[[#This Row],[Units Ordered]]/Historical_Sales[[#This Row],[Sessions - Total]])</f>
        <v>0.16666666666666666</v>
      </c>
    </row>
    <row r="2477" spans="1:8" x14ac:dyDescent="0.3">
      <c r="A2477" s="2">
        <v>45955</v>
      </c>
      <c r="B2477" t="s">
        <v>19</v>
      </c>
      <c r="C2477">
        <v>6</v>
      </c>
      <c r="D2477">
        <v>6</v>
      </c>
      <c r="E2477">
        <v>2</v>
      </c>
      <c r="F2477">
        <v>76.260000000000005</v>
      </c>
      <c r="G2477">
        <v>1</v>
      </c>
      <c r="H2477" s="1">
        <f xml:space="preserve"> IF(Historical_Sales[[#This Row],[Sessions - Total]]=0,0,Historical_Sales[[#This Row],[Units Ordered]]/Historical_Sales[[#This Row],[Sessions - Total]])</f>
        <v>0.33333333333333331</v>
      </c>
    </row>
    <row r="2478" spans="1:8" x14ac:dyDescent="0.3">
      <c r="A2478" s="2">
        <v>45955</v>
      </c>
      <c r="B2478" t="s">
        <v>21</v>
      </c>
      <c r="C2478">
        <v>17</v>
      </c>
      <c r="D2478">
        <v>24</v>
      </c>
      <c r="E2478">
        <v>2</v>
      </c>
      <c r="F2478">
        <v>53.3</v>
      </c>
      <c r="G2478">
        <v>2</v>
      </c>
      <c r="H2478" s="1">
        <f xml:space="preserve"> IF(Historical_Sales[[#This Row],[Sessions - Total]]=0,0,Historical_Sales[[#This Row],[Units Ordered]]/Historical_Sales[[#This Row],[Sessions - Total]])</f>
        <v>0.11764705882352941</v>
      </c>
    </row>
    <row r="2479" spans="1:8" x14ac:dyDescent="0.3">
      <c r="A2479" s="2">
        <v>45955</v>
      </c>
      <c r="B2479" t="s">
        <v>26</v>
      </c>
      <c r="C2479">
        <v>8</v>
      </c>
      <c r="D2479">
        <v>13</v>
      </c>
      <c r="E2479">
        <v>2</v>
      </c>
      <c r="F2479">
        <v>64.14</v>
      </c>
      <c r="G2479">
        <v>2</v>
      </c>
      <c r="H2479" s="1">
        <f xml:space="preserve"> IF(Historical_Sales[[#This Row],[Sessions - Total]]=0,0,Historical_Sales[[#This Row],[Units Ordered]]/Historical_Sales[[#This Row],[Sessions - Total]])</f>
        <v>0.25</v>
      </c>
    </row>
    <row r="2480" spans="1:8" x14ac:dyDescent="0.3">
      <c r="A2480" s="2">
        <v>45955</v>
      </c>
      <c r="B2480" t="s">
        <v>30</v>
      </c>
      <c r="C2480">
        <v>5</v>
      </c>
      <c r="D2480">
        <v>7</v>
      </c>
      <c r="E2480">
        <v>1</v>
      </c>
      <c r="F2480">
        <v>16.98</v>
      </c>
      <c r="G2480">
        <v>1</v>
      </c>
      <c r="H2480" s="1">
        <f xml:space="preserve"> IF(Historical_Sales[[#This Row],[Sessions - Total]]=0,0,Historical_Sales[[#This Row],[Units Ordered]]/Historical_Sales[[#This Row],[Sessions - Total]])</f>
        <v>0.2</v>
      </c>
    </row>
    <row r="2481" spans="1:8" x14ac:dyDescent="0.3">
      <c r="A2481" s="2">
        <v>45955</v>
      </c>
      <c r="B2481" t="s">
        <v>34</v>
      </c>
      <c r="C2481">
        <v>11</v>
      </c>
      <c r="D2481">
        <v>18</v>
      </c>
      <c r="E2481">
        <v>1</v>
      </c>
      <c r="F2481">
        <v>18.68</v>
      </c>
      <c r="G2481">
        <v>1</v>
      </c>
      <c r="H2481" s="1">
        <f xml:space="preserve"> IF(Historical_Sales[[#This Row],[Sessions - Total]]=0,0,Historical_Sales[[#This Row],[Units Ordered]]/Historical_Sales[[#This Row],[Sessions - Total]])</f>
        <v>9.0909090909090912E-2</v>
      </c>
    </row>
    <row r="2482" spans="1:8" x14ac:dyDescent="0.3">
      <c r="A2482" s="2">
        <v>45955</v>
      </c>
      <c r="B2482" t="s">
        <v>38</v>
      </c>
      <c r="C2482">
        <v>30</v>
      </c>
      <c r="D2482">
        <v>36</v>
      </c>
      <c r="E2482">
        <v>4</v>
      </c>
      <c r="F2482">
        <v>94.84</v>
      </c>
      <c r="G2482">
        <v>4</v>
      </c>
      <c r="H2482" s="1">
        <f xml:space="preserve"> IF(Historical_Sales[[#This Row],[Sessions - Total]]=0,0,Historical_Sales[[#This Row],[Units Ordered]]/Historical_Sales[[#This Row],[Sessions - Total]])</f>
        <v>0.13333333333333333</v>
      </c>
    </row>
    <row r="2483" spans="1:8" x14ac:dyDescent="0.3">
      <c r="A2483" s="2">
        <v>45955</v>
      </c>
      <c r="B2483" t="s">
        <v>40</v>
      </c>
      <c r="C2483">
        <v>36</v>
      </c>
      <c r="D2483">
        <v>49</v>
      </c>
      <c r="E2483">
        <v>7</v>
      </c>
      <c r="F2483">
        <v>214.81</v>
      </c>
      <c r="G2483">
        <v>6</v>
      </c>
      <c r="H2483" s="1">
        <f xml:space="preserve"> IF(Historical_Sales[[#This Row],[Sessions - Total]]=0,0,Historical_Sales[[#This Row],[Units Ordered]]/Historical_Sales[[#This Row],[Sessions - Total]])</f>
        <v>0.19444444444444445</v>
      </c>
    </row>
    <row r="2484" spans="1:8" x14ac:dyDescent="0.3">
      <c r="A2484" s="2">
        <v>45955</v>
      </c>
      <c r="B2484" t="s">
        <v>42</v>
      </c>
      <c r="C2484">
        <v>81</v>
      </c>
      <c r="D2484">
        <v>100</v>
      </c>
      <c r="E2484">
        <v>13</v>
      </c>
      <c r="F2484">
        <v>327.14</v>
      </c>
      <c r="G2484">
        <v>13</v>
      </c>
      <c r="H2484" s="1">
        <f xml:space="preserve"> IF(Historical_Sales[[#This Row],[Sessions - Total]]=0,0,Historical_Sales[[#This Row],[Units Ordered]]/Historical_Sales[[#This Row],[Sessions - Total]])</f>
        <v>0.16049382716049382</v>
      </c>
    </row>
    <row r="2485" spans="1:8" x14ac:dyDescent="0.3">
      <c r="A2485" s="2">
        <v>45955</v>
      </c>
      <c r="B2485" t="s">
        <v>44</v>
      </c>
      <c r="C2485">
        <v>29</v>
      </c>
      <c r="D2485">
        <v>35</v>
      </c>
      <c r="E2485">
        <v>2</v>
      </c>
      <c r="F2485">
        <v>54.46</v>
      </c>
      <c r="G2485">
        <v>2</v>
      </c>
      <c r="H2485" s="1">
        <f xml:space="preserve"> IF(Historical_Sales[[#This Row],[Sessions - Total]]=0,0,Historical_Sales[[#This Row],[Units Ordered]]/Historical_Sales[[#This Row],[Sessions - Total]])</f>
        <v>6.8965517241379309E-2</v>
      </c>
    </row>
    <row r="2486" spans="1:8" x14ac:dyDescent="0.3">
      <c r="A2486" s="2">
        <v>45955</v>
      </c>
      <c r="B2486" t="s">
        <v>46</v>
      </c>
      <c r="C2486">
        <v>31</v>
      </c>
      <c r="D2486">
        <v>41</v>
      </c>
      <c r="E2486">
        <v>11</v>
      </c>
      <c r="F2486">
        <v>326.85000000000002</v>
      </c>
      <c r="G2486">
        <v>8</v>
      </c>
      <c r="H2486" s="1">
        <f xml:space="preserve"> IF(Historical_Sales[[#This Row],[Sessions - Total]]=0,0,Historical_Sales[[#This Row],[Units Ordered]]/Historical_Sales[[#This Row],[Sessions - Total]])</f>
        <v>0.35483870967741937</v>
      </c>
    </row>
    <row r="2487" spans="1:8" x14ac:dyDescent="0.3">
      <c r="A2487" s="2">
        <v>45955</v>
      </c>
      <c r="B2487" t="s">
        <v>48</v>
      </c>
      <c r="C2487">
        <v>20</v>
      </c>
      <c r="D2487">
        <v>23</v>
      </c>
      <c r="E2487">
        <v>3</v>
      </c>
      <c r="F2487">
        <v>88.73</v>
      </c>
      <c r="G2487">
        <v>2</v>
      </c>
      <c r="H2487" s="1">
        <f xml:space="preserve"> IF(Historical_Sales[[#This Row],[Sessions - Total]]=0,0,Historical_Sales[[#This Row],[Units Ordered]]/Historical_Sales[[#This Row],[Sessions - Total]])</f>
        <v>0.15</v>
      </c>
    </row>
    <row r="2488" spans="1:8" x14ac:dyDescent="0.3">
      <c r="A2488" s="2">
        <v>45955</v>
      </c>
      <c r="B2488" t="s">
        <v>50</v>
      </c>
      <c r="C2488">
        <v>53</v>
      </c>
      <c r="D2488">
        <v>71</v>
      </c>
      <c r="E2488">
        <v>10</v>
      </c>
      <c r="F2488">
        <v>407.97</v>
      </c>
      <c r="G2488">
        <v>10</v>
      </c>
      <c r="H2488" s="1">
        <f xml:space="preserve"> IF(Historical_Sales[[#This Row],[Sessions - Total]]=0,0,Historical_Sales[[#This Row],[Units Ordered]]/Historical_Sales[[#This Row],[Sessions - Total]])</f>
        <v>0.18867924528301888</v>
      </c>
    </row>
    <row r="2489" spans="1:8" x14ac:dyDescent="0.3">
      <c r="A2489" s="2">
        <v>45955</v>
      </c>
      <c r="B2489" t="s">
        <v>52</v>
      </c>
      <c r="C2489">
        <v>59</v>
      </c>
      <c r="D2489">
        <v>79</v>
      </c>
      <c r="E2489">
        <v>12</v>
      </c>
      <c r="F2489">
        <v>167.69</v>
      </c>
      <c r="G2489">
        <v>10</v>
      </c>
      <c r="H2489" s="1">
        <f xml:space="preserve"> IF(Historical_Sales[[#This Row],[Sessions - Total]]=0,0,Historical_Sales[[#This Row],[Units Ordered]]/Historical_Sales[[#This Row],[Sessions - Total]])</f>
        <v>0.20338983050847459</v>
      </c>
    </row>
    <row r="2490" spans="1:8" x14ac:dyDescent="0.3">
      <c r="A2490" s="2">
        <v>45955</v>
      </c>
      <c r="B2490" t="s">
        <v>52</v>
      </c>
      <c r="C2490">
        <v>7</v>
      </c>
      <c r="D2490">
        <v>12</v>
      </c>
      <c r="E2490">
        <v>4</v>
      </c>
      <c r="F2490">
        <v>64.52</v>
      </c>
      <c r="G2490">
        <v>3</v>
      </c>
      <c r="H2490" s="1">
        <f xml:space="preserve"> IF(Historical_Sales[[#This Row],[Sessions - Total]]=0,0,Historical_Sales[[#This Row],[Units Ordered]]/Historical_Sales[[#This Row],[Sessions - Total]])</f>
        <v>0.5714285714285714</v>
      </c>
    </row>
    <row r="2491" spans="1:8" x14ac:dyDescent="0.3">
      <c r="A2491" s="2">
        <v>45955</v>
      </c>
      <c r="B2491" t="s">
        <v>54</v>
      </c>
      <c r="C2491">
        <v>24</v>
      </c>
      <c r="D2491">
        <v>30</v>
      </c>
      <c r="E2491">
        <v>10</v>
      </c>
      <c r="F2491">
        <v>237.18</v>
      </c>
      <c r="G2491">
        <v>7</v>
      </c>
      <c r="H2491" s="1">
        <f xml:space="preserve"> IF(Historical_Sales[[#This Row],[Sessions - Total]]=0,0,Historical_Sales[[#This Row],[Units Ordered]]/Historical_Sales[[#This Row],[Sessions - Total]])</f>
        <v>0.41666666666666669</v>
      </c>
    </row>
    <row r="2492" spans="1:8" x14ac:dyDescent="0.3">
      <c r="A2492" s="2">
        <v>45955</v>
      </c>
      <c r="B2492" t="s">
        <v>56</v>
      </c>
      <c r="C2492">
        <v>27</v>
      </c>
      <c r="D2492">
        <v>37</v>
      </c>
      <c r="E2492">
        <v>2</v>
      </c>
      <c r="F2492">
        <v>42.08</v>
      </c>
      <c r="G2492">
        <v>2</v>
      </c>
      <c r="H2492" s="1">
        <f xml:space="preserve"> IF(Historical_Sales[[#This Row],[Sessions - Total]]=0,0,Historical_Sales[[#This Row],[Units Ordered]]/Historical_Sales[[#This Row],[Sessions - Total]])</f>
        <v>7.407407407407407E-2</v>
      </c>
    </row>
    <row r="2493" spans="1:8" x14ac:dyDescent="0.3">
      <c r="A2493" s="2">
        <v>45955</v>
      </c>
      <c r="B2493" t="s">
        <v>58</v>
      </c>
      <c r="C2493">
        <v>22</v>
      </c>
      <c r="D2493">
        <v>34</v>
      </c>
      <c r="E2493">
        <v>3</v>
      </c>
      <c r="F2493">
        <v>37.85</v>
      </c>
      <c r="G2493">
        <v>3</v>
      </c>
      <c r="H2493" s="1">
        <f xml:space="preserve"> IF(Historical_Sales[[#This Row],[Sessions - Total]]=0,0,Historical_Sales[[#This Row],[Units Ordered]]/Historical_Sales[[#This Row],[Sessions - Total]])</f>
        <v>0.13636363636363635</v>
      </c>
    </row>
    <row r="2494" spans="1:8" x14ac:dyDescent="0.3">
      <c r="A2494" s="2">
        <v>45955</v>
      </c>
      <c r="B2494" t="s">
        <v>60</v>
      </c>
      <c r="C2494">
        <v>31</v>
      </c>
      <c r="D2494">
        <v>38</v>
      </c>
      <c r="E2494">
        <v>2</v>
      </c>
      <c r="F2494">
        <v>48.79</v>
      </c>
      <c r="G2494">
        <v>2</v>
      </c>
      <c r="H2494" s="1">
        <f xml:space="preserve"> IF(Historical_Sales[[#This Row],[Sessions - Total]]=0,0,Historical_Sales[[#This Row],[Units Ordered]]/Historical_Sales[[#This Row],[Sessions - Total]])</f>
        <v>6.4516129032258063E-2</v>
      </c>
    </row>
    <row r="2495" spans="1:8" x14ac:dyDescent="0.3">
      <c r="A2495" s="2">
        <v>45955</v>
      </c>
      <c r="B2495" t="s">
        <v>62</v>
      </c>
      <c r="C2495">
        <v>87</v>
      </c>
      <c r="D2495">
        <v>118</v>
      </c>
      <c r="E2495">
        <v>51</v>
      </c>
      <c r="F2495">
        <v>1805.46</v>
      </c>
      <c r="G2495">
        <v>23</v>
      </c>
      <c r="H2495" s="1">
        <f xml:space="preserve"> IF(Historical_Sales[[#This Row],[Sessions - Total]]=0,0,Historical_Sales[[#This Row],[Units Ordered]]/Historical_Sales[[#This Row],[Sessions - Total]])</f>
        <v>0.58620689655172409</v>
      </c>
    </row>
    <row r="2496" spans="1:8" x14ac:dyDescent="0.3">
      <c r="A2496" s="2">
        <v>45955</v>
      </c>
      <c r="B2496" t="s">
        <v>64</v>
      </c>
      <c r="C2496">
        <v>15</v>
      </c>
      <c r="D2496">
        <v>18</v>
      </c>
      <c r="E2496">
        <v>2</v>
      </c>
      <c r="F2496">
        <v>64.709999999999994</v>
      </c>
      <c r="G2496">
        <v>2</v>
      </c>
      <c r="H2496" s="1">
        <f xml:space="preserve"> IF(Historical_Sales[[#This Row],[Sessions - Total]]=0,0,Historical_Sales[[#This Row],[Units Ordered]]/Historical_Sales[[#This Row],[Sessions - Total]])</f>
        <v>0.13333333333333333</v>
      </c>
    </row>
    <row r="2497" spans="1:8" x14ac:dyDescent="0.3">
      <c r="A2497" s="2">
        <v>45955</v>
      </c>
      <c r="B2497" t="s">
        <v>66</v>
      </c>
      <c r="C2497">
        <v>9</v>
      </c>
      <c r="D2497">
        <v>11</v>
      </c>
      <c r="E2497">
        <v>1</v>
      </c>
      <c r="F2497">
        <v>35.729999999999997</v>
      </c>
      <c r="G2497">
        <v>1</v>
      </c>
      <c r="H2497" s="1">
        <f xml:space="preserve"> IF(Historical_Sales[[#This Row],[Sessions - Total]]=0,0,Historical_Sales[[#This Row],[Units Ordered]]/Historical_Sales[[#This Row],[Sessions - Total]])</f>
        <v>0.1111111111111111</v>
      </c>
    </row>
    <row r="2498" spans="1:8" x14ac:dyDescent="0.3">
      <c r="A2498" s="2">
        <v>45955</v>
      </c>
      <c r="B2498" t="s">
        <v>68</v>
      </c>
      <c r="C2498">
        <v>27</v>
      </c>
      <c r="D2498">
        <v>36</v>
      </c>
      <c r="E2498">
        <v>33</v>
      </c>
      <c r="F2498">
        <v>900.28</v>
      </c>
      <c r="G2498">
        <v>9</v>
      </c>
      <c r="H2498" s="1">
        <f xml:space="preserve"> IF(Historical_Sales[[#This Row],[Sessions - Total]]=0,0,Historical_Sales[[#This Row],[Units Ordered]]/Historical_Sales[[#This Row],[Sessions - Total]])</f>
        <v>1.2222222222222223</v>
      </c>
    </row>
    <row r="2499" spans="1:8" x14ac:dyDescent="0.3">
      <c r="A2499" s="2">
        <v>45955</v>
      </c>
      <c r="B2499" t="s">
        <v>70</v>
      </c>
      <c r="C2499">
        <v>37</v>
      </c>
      <c r="D2499">
        <v>44</v>
      </c>
      <c r="E2499">
        <v>10</v>
      </c>
      <c r="F2499">
        <v>230.72</v>
      </c>
      <c r="G2499">
        <v>7</v>
      </c>
      <c r="H2499" s="1">
        <f xml:space="preserve"> IF(Historical_Sales[[#This Row],[Sessions - Total]]=0,0,Historical_Sales[[#This Row],[Units Ordered]]/Historical_Sales[[#This Row],[Sessions - Total]])</f>
        <v>0.27027027027027029</v>
      </c>
    </row>
    <row r="2500" spans="1:8" x14ac:dyDescent="0.3">
      <c r="A2500" s="2">
        <v>45955</v>
      </c>
      <c r="B2500" t="s">
        <v>72</v>
      </c>
      <c r="C2500">
        <v>11</v>
      </c>
      <c r="D2500">
        <v>12</v>
      </c>
      <c r="E2500">
        <v>3</v>
      </c>
      <c r="F2500">
        <v>111.95</v>
      </c>
      <c r="G2500">
        <v>3</v>
      </c>
      <c r="H2500" s="1">
        <f xml:space="preserve"> IF(Historical_Sales[[#This Row],[Sessions - Total]]=0,0,Historical_Sales[[#This Row],[Units Ordered]]/Historical_Sales[[#This Row],[Sessions - Total]])</f>
        <v>0.27272727272727271</v>
      </c>
    </row>
    <row r="2501" spans="1:8" x14ac:dyDescent="0.3">
      <c r="A2501" s="2">
        <v>45955</v>
      </c>
      <c r="B2501" t="s">
        <v>74</v>
      </c>
      <c r="C2501">
        <v>4</v>
      </c>
      <c r="D2501">
        <v>5</v>
      </c>
      <c r="E2501">
        <v>5</v>
      </c>
      <c r="F2501">
        <v>158.16999999999999</v>
      </c>
      <c r="G2501">
        <v>4</v>
      </c>
      <c r="H2501" s="1">
        <f xml:space="preserve"> IF(Historical_Sales[[#This Row],[Sessions - Total]]=0,0,Historical_Sales[[#This Row],[Units Ordered]]/Historical_Sales[[#This Row],[Sessions - Total]])</f>
        <v>1.25</v>
      </c>
    </row>
    <row r="2502" spans="1:8" x14ac:dyDescent="0.3">
      <c r="A2502" s="2">
        <v>45955</v>
      </c>
      <c r="B2502" t="s">
        <v>76</v>
      </c>
      <c r="C2502">
        <v>6</v>
      </c>
      <c r="D2502">
        <v>9</v>
      </c>
      <c r="E2502">
        <v>4</v>
      </c>
      <c r="F2502">
        <v>126.98</v>
      </c>
      <c r="G2502">
        <v>4</v>
      </c>
      <c r="H2502" s="1">
        <f xml:space="preserve"> IF(Historical_Sales[[#This Row],[Sessions - Total]]=0,0,Historical_Sales[[#This Row],[Units Ordered]]/Historical_Sales[[#This Row],[Sessions - Total]])</f>
        <v>0.66666666666666663</v>
      </c>
    </row>
    <row r="2503" spans="1:8" x14ac:dyDescent="0.3">
      <c r="A2503" s="2">
        <v>45955</v>
      </c>
      <c r="B2503" t="s">
        <v>78</v>
      </c>
      <c r="C2503">
        <v>6</v>
      </c>
      <c r="D2503">
        <v>6</v>
      </c>
      <c r="E2503">
        <v>4</v>
      </c>
      <c r="F2503">
        <v>94.33</v>
      </c>
      <c r="G2503">
        <v>2</v>
      </c>
      <c r="H2503" s="1">
        <f xml:space="preserve"> IF(Historical_Sales[[#This Row],[Sessions - Total]]=0,0,Historical_Sales[[#This Row],[Units Ordered]]/Historical_Sales[[#This Row],[Sessions - Total]])</f>
        <v>0.66666666666666663</v>
      </c>
    </row>
    <row r="2504" spans="1:8" x14ac:dyDescent="0.3">
      <c r="A2504" s="2">
        <v>45955</v>
      </c>
      <c r="B2504" t="s">
        <v>80</v>
      </c>
      <c r="C2504">
        <v>9</v>
      </c>
      <c r="D2504">
        <v>13</v>
      </c>
      <c r="E2504">
        <v>8</v>
      </c>
      <c r="F2504">
        <v>284.63</v>
      </c>
      <c r="G2504">
        <v>5</v>
      </c>
      <c r="H2504" s="1">
        <f xml:space="preserve"> IF(Historical_Sales[[#This Row],[Sessions - Total]]=0,0,Historical_Sales[[#This Row],[Units Ordered]]/Historical_Sales[[#This Row],[Sessions - Total]])</f>
        <v>0.88888888888888884</v>
      </c>
    </row>
    <row r="2505" spans="1:8" x14ac:dyDescent="0.3">
      <c r="A2505" s="2">
        <v>45955</v>
      </c>
      <c r="B2505" t="s">
        <v>82</v>
      </c>
      <c r="C2505">
        <v>6</v>
      </c>
      <c r="D2505">
        <v>7</v>
      </c>
      <c r="E2505">
        <v>1</v>
      </c>
      <c r="F2505">
        <v>36.31</v>
      </c>
      <c r="G2505">
        <v>1</v>
      </c>
      <c r="H2505" s="1">
        <f xml:space="preserve"> IF(Historical_Sales[[#This Row],[Sessions - Total]]=0,0,Historical_Sales[[#This Row],[Units Ordered]]/Historical_Sales[[#This Row],[Sessions - Total]])</f>
        <v>0.16666666666666666</v>
      </c>
    </row>
    <row r="2506" spans="1:8" x14ac:dyDescent="0.3">
      <c r="A2506" s="2">
        <v>45955</v>
      </c>
      <c r="B2506" t="s">
        <v>84</v>
      </c>
      <c r="C2506">
        <v>49</v>
      </c>
      <c r="D2506">
        <v>69</v>
      </c>
      <c r="E2506">
        <v>13</v>
      </c>
      <c r="F2506">
        <v>440.74</v>
      </c>
      <c r="G2506">
        <v>12</v>
      </c>
      <c r="H2506" s="1">
        <f xml:space="preserve"> IF(Historical_Sales[[#This Row],[Sessions - Total]]=0,0,Historical_Sales[[#This Row],[Units Ordered]]/Historical_Sales[[#This Row],[Sessions - Total]])</f>
        <v>0.26530612244897961</v>
      </c>
    </row>
    <row r="2507" spans="1:8" x14ac:dyDescent="0.3">
      <c r="A2507" s="2">
        <v>45955</v>
      </c>
      <c r="B2507" t="s">
        <v>86</v>
      </c>
      <c r="C2507">
        <v>4</v>
      </c>
      <c r="D2507">
        <v>8</v>
      </c>
      <c r="E2507">
        <v>2</v>
      </c>
      <c r="F2507">
        <v>69.19</v>
      </c>
      <c r="G2507">
        <v>2</v>
      </c>
      <c r="H2507" s="1">
        <f xml:space="preserve"> IF(Historical_Sales[[#This Row],[Sessions - Total]]=0,0,Historical_Sales[[#This Row],[Units Ordered]]/Historical_Sales[[#This Row],[Sessions - Total]])</f>
        <v>0.5</v>
      </c>
    </row>
    <row r="2508" spans="1:8" x14ac:dyDescent="0.3">
      <c r="A2508" s="2">
        <v>45955</v>
      </c>
      <c r="B2508" t="s">
        <v>88</v>
      </c>
      <c r="C2508">
        <v>37</v>
      </c>
      <c r="D2508">
        <v>44</v>
      </c>
      <c r="E2508">
        <v>6</v>
      </c>
      <c r="F2508">
        <v>214.33</v>
      </c>
      <c r="G2508">
        <v>4</v>
      </c>
      <c r="H2508" s="1">
        <f xml:space="preserve"> IF(Historical_Sales[[#This Row],[Sessions - Total]]=0,0,Historical_Sales[[#This Row],[Units Ordered]]/Historical_Sales[[#This Row],[Sessions - Total]])</f>
        <v>0.16216216216216217</v>
      </c>
    </row>
    <row r="2509" spans="1:8" x14ac:dyDescent="0.3">
      <c r="A2509" s="2">
        <v>45955</v>
      </c>
      <c r="B2509" t="s">
        <v>90</v>
      </c>
      <c r="C2509">
        <v>5</v>
      </c>
      <c r="D2509">
        <v>5</v>
      </c>
      <c r="E2509">
        <v>1</v>
      </c>
      <c r="F2509">
        <v>25.05</v>
      </c>
      <c r="G2509">
        <v>1</v>
      </c>
      <c r="H2509" s="1">
        <f xml:space="preserve"> IF(Historical_Sales[[#This Row],[Sessions - Total]]=0,0,Historical_Sales[[#This Row],[Units Ordered]]/Historical_Sales[[#This Row],[Sessions - Total]])</f>
        <v>0.2</v>
      </c>
    </row>
    <row r="2510" spans="1:8" x14ac:dyDescent="0.3">
      <c r="A2510" s="2">
        <v>45955</v>
      </c>
      <c r="B2510" t="s">
        <v>92</v>
      </c>
      <c r="C2510">
        <v>17</v>
      </c>
      <c r="D2510">
        <v>22</v>
      </c>
      <c r="E2510">
        <v>10</v>
      </c>
      <c r="F2510">
        <v>251.95</v>
      </c>
      <c r="G2510">
        <v>4</v>
      </c>
      <c r="H2510" s="1">
        <f xml:space="preserve"> IF(Historical_Sales[[#This Row],[Sessions - Total]]=0,0,Historical_Sales[[#This Row],[Units Ordered]]/Historical_Sales[[#This Row],[Sessions - Total]])</f>
        <v>0.58823529411764708</v>
      </c>
    </row>
    <row r="2511" spans="1:8" x14ac:dyDescent="0.3">
      <c r="A2511" s="2">
        <v>45955</v>
      </c>
      <c r="B2511" t="s">
        <v>94</v>
      </c>
      <c r="C2511">
        <v>5</v>
      </c>
      <c r="D2511">
        <v>7</v>
      </c>
      <c r="E2511">
        <v>3</v>
      </c>
      <c r="F2511">
        <v>225.94</v>
      </c>
      <c r="G2511">
        <v>2</v>
      </c>
      <c r="H2511" s="1">
        <f xml:space="preserve"> IF(Historical_Sales[[#This Row],[Sessions - Total]]=0,0,Historical_Sales[[#This Row],[Units Ordered]]/Historical_Sales[[#This Row],[Sessions - Total]])</f>
        <v>0.6</v>
      </c>
    </row>
    <row r="2512" spans="1:8" x14ac:dyDescent="0.3">
      <c r="A2512" s="2">
        <v>45955</v>
      </c>
      <c r="B2512" t="s">
        <v>96</v>
      </c>
      <c r="C2512">
        <v>14</v>
      </c>
      <c r="D2512">
        <v>15</v>
      </c>
      <c r="E2512">
        <v>5</v>
      </c>
      <c r="F2512">
        <v>363.63</v>
      </c>
      <c r="G2512">
        <v>4</v>
      </c>
      <c r="H2512" s="1">
        <f xml:space="preserve"> IF(Historical_Sales[[#This Row],[Sessions - Total]]=0,0,Historical_Sales[[#This Row],[Units Ordered]]/Historical_Sales[[#This Row],[Sessions - Total]])</f>
        <v>0.35714285714285715</v>
      </c>
    </row>
    <row r="2513" spans="1:8" x14ac:dyDescent="0.3">
      <c r="A2513" s="2">
        <v>45955</v>
      </c>
      <c r="B2513" t="s">
        <v>98</v>
      </c>
      <c r="C2513">
        <v>13</v>
      </c>
      <c r="D2513">
        <v>14</v>
      </c>
      <c r="E2513">
        <v>1</v>
      </c>
      <c r="F2513">
        <v>15</v>
      </c>
      <c r="G2513">
        <v>1</v>
      </c>
      <c r="H2513" s="1">
        <f xml:space="preserve"> IF(Historical_Sales[[#This Row],[Sessions - Total]]=0,0,Historical_Sales[[#This Row],[Units Ordered]]/Historical_Sales[[#This Row],[Sessions - Total]])</f>
        <v>7.6923076923076927E-2</v>
      </c>
    </row>
    <row r="2514" spans="1:8" x14ac:dyDescent="0.3">
      <c r="A2514" s="2">
        <v>45955</v>
      </c>
      <c r="B2514" t="s">
        <v>100</v>
      </c>
      <c r="C2514">
        <v>9</v>
      </c>
      <c r="D2514">
        <v>9</v>
      </c>
      <c r="E2514">
        <v>1</v>
      </c>
      <c r="F2514">
        <v>11.81</v>
      </c>
      <c r="G2514">
        <v>1</v>
      </c>
      <c r="H2514" s="1">
        <f xml:space="preserve"> IF(Historical_Sales[[#This Row],[Sessions - Total]]=0,0,Historical_Sales[[#This Row],[Units Ordered]]/Historical_Sales[[#This Row],[Sessions - Total]])</f>
        <v>0.1111111111111111</v>
      </c>
    </row>
    <row r="2515" spans="1:8" x14ac:dyDescent="0.3">
      <c r="A2515" s="2">
        <v>45955</v>
      </c>
      <c r="B2515" t="s">
        <v>102</v>
      </c>
      <c r="C2515">
        <v>8</v>
      </c>
      <c r="D2515">
        <v>8</v>
      </c>
      <c r="E2515">
        <v>3</v>
      </c>
      <c r="F2515">
        <v>96.23</v>
      </c>
      <c r="G2515">
        <v>2</v>
      </c>
      <c r="H2515" s="1">
        <f xml:space="preserve"> IF(Historical_Sales[[#This Row],[Sessions - Total]]=0,0,Historical_Sales[[#This Row],[Units Ordered]]/Historical_Sales[[#This Row],[Sessions - Total]])</f>
        <v>0.375</v>
      </c>
    </row>
    <row r="2516" spans="1:8" x14ac:dyDescent="0.3">
      <c r="A2516" s="2">
        <v>45955</v>
      </c>
      <c r="B2516" t="s">
        <v>104</v>
      </c>
      <c r="C2516">
        <v>4</v>
      </c>
      <c r="D2516">
        <v>4</v>
      </c>
      <c r="E2516">
        <v>4</v>
      </c>
      <c r="F2516">
        <v>104.49</v>
      </c>
      <c r="G2516">
        <v>2</v>
      </c>
      <c r="H2516" s="1">
        <f xml:space="preserve"> IF(Historical_Sales[[#This Row],[Sessions - Total]]=0,0,Historical_Sales[[#This Row],[Units Ordered]]/Historical_Sales[[#This Row],[Sessions - Total]])</f>
        <v>1</v>
      </c>
    </row>
    <row r="2517" spans="1:8" x14ac:dyDescent="0.3">
      <c r="A2517" s="2">
        <v>45955</v>
      </c>
      <c r="B2517" t="s">
        <v>106</v>
      </c>
      <c r="C2517">
        <v>10</v>
      </c>
      <c r="D2517">
        <v>16</v>
      </c>
      <c r="E2517">
        <v>6</v>
      </c>
      <c r="F2517">
        <v>492.35</v>
      </c>
      <c r="G2517">
        <v>4</v>
      </c>
      <c r="H2517" s="1">
        <f xml:space="preserve"> IF(Historical_Sales[[#This Row],[Sessions - Total]]=0,0,Historical_Sales[[#This Row],[Units Ordered]]/Historical_Sales[[#This Row],[Sessions - Total]])</f>
        <v>0.6</v>
      </c>
    </row>
    <row r="2518" spans="1:8" x14ac:dyDescent="0.3">
      <c r="A2518" s="2">
        <v>45955</v>
      </c>
      <c r="B2518" t="s">
        <v>108</v>
      </c>
      <c r="C2518">
        <v>2</v>
      </c>
      <c r="D2518">
        <v>2</v>
      </c>
      <c r="E2518">
        <v>3</v>
      </c>
      <c r="F2518">
        <v>301.66000000000003</v>
      </c>
      <c r="G2518">
        <v>2</v>
      </c>
      <c r="H2518" s="1">
        <f xml:space="preserve"> IF(Historical_Sales[[#This Row],[Sessions - Total]]=0,0,Historical_Sales[[#This Row],[Units Ordered]]/Historical_Sales[[#This Row],[Sessions - Total]])</f>
        <v>1.5</v>
      </c>
    </row>
    <row r="2519" spans="1:8" x14ac:dyDescent="0.3">
      <c r="A2519" s="2">
        <v>45955</v>
      </c>
      <c r="B2519" t="s">
        <v>110</v>
      </c>
      <c r="C2519">
        <v>21</v>
      </c>
      <c r="D2519">
        <v>29</v>
      </c>
      <c r="E2519">
        <v>3</v>
      </c>
      <c r="F2519">
        <v>110.25</v>
      </c>
      <c r="G2519">
        <v>2</v>
      </c>
      <c r="H2519" s="1">
        <f xml:space="preserve"> IF(Historical_Sales[[#This Row],[Sessions - Total]]=0,0,Historical_Sales[[#This Row],[Units Ordered]]/Historical_Sales[[#This Row],[Sessions - Total]])</f>
        <v>0.14285714285714285</v>
      </c>
    </row>
    <row r="2520" spans="1:8" x14ac:dyDescent="0.3">
      <c r="A2520" s="2">
        <v>45955</v>
      </c>
      <c r="B2520" t="s">
        <v>112</v>
      </c>
      <c r="C2520">
        <v>15</v>
      </c>
      <c r="D2520">
        <v>16</v>
      </c>
      <c r="E2520">
        <v>1</v>
      </c>
      <c r="F2520">
        <v>30.75</v>
      </c>
      <c r="G2520">
        <v>1</v>
      </c>
      <c r="H2520" s="1">
        <f xml:space="preserve"> IF(Historical_Sales[[#This Row],[Sessions - Total]]=0,0,Historical_Sales[[#This Row],[Units Ordered]]/Historical_Sales[[#This Row],[Sessions - Total]])</f>
        <v>6.6666666666666666E-2</v>
      </c>
    </row>
    <row r="2521" spans="1:8" x14ac:dyDescent="0.3">
      <c r="A2521" s="2">
        <v>45956</v>
      </c>
      <c r="B2521" t="s">
        <v>11</v>
      </c>
      <c r="C2521">
        <v>20</v>
      </c>
      <c r="D2521">
        <v>21</v>
      </c>
      <c r="E2521">
        <v>4</v>
      </c>
      <c r="F2521">
        <v>147.16999999999999</v>
      </c>
      <c r="G2521">
        <v>4</v>
      </c>
      <c r="H2521" s="1">
        <f xml:space="preserve"> IF(Historical_Sales[[#This Row],[Sessions - Total]]=0,0,Historical_Sales[[#This Row],[Units Ordered]]/Historical_Sales[[#This Row],[Sessions - Total]])</f>
        <v>0.2</v>
      </c>
    </row>
    <row r="2522" spans="1:8" x14ac:dyDescent="0.3">
      <c r="A2522" s="2">
        <v>45956</v>
      </c>
      <c r="B2522" t="s">
        <v>17</v>
      </c>
      <c r="C2522">
        <v>4</v>
      </c>
      <c r="D2522">
        <v>4</v>
      </c>
      <c r="E2522">
        <v>1</v>
      </c>
      <c r="F2522">
        <v>44.45</v>
      </c>
      <c r="G2522">
        <v>1</v>
      </c>
      <c r="H2522" s="1">
        <f xml:space="preserve"> IF(Historical_Sales[[#This Row],[Sessions - Total]]=0,0,Historical_Sales[[#This Row],[Units Ordered]]/Historical_Sales[[#This Row],[Sessions - Total]])</f>
        <v>0.25</v>
      </c>
    </row>
    <row r="2523" spans="1:8" x14ac:dyDescent="0.3">
      <c r="A2523" s="2">
        <v>45956</v>
      </c>
      <c r="B2523" t="s">
        <v>21</v>
      </c>
      <c r="C2523">
        <v>22</v>
      </c>
      <c r="D2523">
        <v>42</v>
      </c>
      <c r="E2523">
        <v>2</v>
      </c>
      <c r="F2523">
        <v>49.37</v>
      </c>
      <c r="G2523">
        <v>2</v>
      </c>
      <c r="H2523" s="1">
        <f xml:space="preserve"> IF(Historical_Sales[[#This Row],[Sessions - Total]]=0,0,Historical_Sales[[#This Row],[Units Ordered]]/Historical_Sales[[#This Row],[Sessions - Total]])</f>
        <v>9.0909090909090912E-2</v>
      </c>
    </row>
    <row r="2524" spans="1:8" x14ac:dyDescent="0.3">
      <c r="A2524" s="2">
        <v>45956</v>
      </c>
      <c r="B2524" t="s">
        <v>26</v>
      </c>
      <c r="C2524">
        <v>16</v>
      </c>
      <c r="D2524">
        <v>26</v>
      </c>
      <c r="E2524">
        <v>1</v>
      </c>
      <c r="F2524">
        <v>34.6</v>
      </c>
      <c r="G2524">
        <v>1</v>
      </c>
      <c r="H2524" s="1">
        <f xml:space="preserve"> IF(Historical_Sales[[#This Row],[Sessions - Total]]=0,0,Historical_Sales[[#This Row],[Units Ordered]]/Historical_Sales[[#This Row],[Sessions - Total]])</f>
        <v>6.25E-2</v>
      </c>
    </row>
    <row r="2525" spans="1:8" x14ac:dyDescent="0.3">
      <c r="A2525" s="2">
        <v>45956</v>
      </c>
      <c r="B2525" t="s">
        <v>30</v>
      </c>
      <c r="C2525">
        <v>3</v>
      </c>
      <c r="D2525">
        <v>3</v>
      </c>
      <c r="E2525">
        <v>1</v>
      </c>
      <c r="F2525">
        <v>14.17</v>
      </c>
      <c r="G2525">
        <v>1</v>
      </c>
      <c r="H2525" s="1">
        <f xml:space="preserve"> IF(Historical_Sales[[#This Row],[Sessions - Total]]=0,0,Historical_Sales[[#This Row],[Units Ordered]]/Historical_Sales[[#This Row],[Sessions - Total]])</f>
        <v>0.33333333333333331</v>
      </c>
    </row>
    <row r="2526" spans="1:8" x14ac:dyDescent="0.3">
      <c r="A2526" s="2">
        <v>45956</v>
      </c>
      <c r="B2526" t="s">
        <v>34</v>
      </c>
      <c r="C2526">
        <v>17</v>
      </c>
      <c r="D2526">
        <v>21</v>
      </c>
      <c r="E2526">
        <v>3</v>
      </c>
      <c r="F2526">
        <v>61.16</v>
      </c>
      <c r="G2526">
        <v>3</v>
      </c>
      <c r="H2526" s="1">
        <f xml:space="preserve"> IF(Historical_Sales[[#This Row],[Sessions - Total]]=0,0,Historical_Sales[[#This Row],[Units Ordered]]/Historical_Sales[[#This Row],[Sessions - Total]])</f>
        <v>0.17647058823529413</v>
      </c>
    </row>
    <row r="2527" spans="1:8" x14ac:dyDescent="0.3">
      <c r="A2527" s="2">
        <v>45956</v>
      </c>
      <c r="B2527" t="s">
        <v>36</v>
      </c>
      <c r="C2527">
        <v>24</v>
      </c>
      <c r="D2527">
        <v>27</v>
      </c>
      <c r="E2527">
        <v>4</v>
      </c>
      <c r="F2527">
        <v>98.27</v>
      </c>
      <c r="G2527">
        <v>4</v>
      </c>
      <c r="H2527" s="1">
        <f xml:space="preserve"> IF(Historical_Sales[[#This Row],[Sessions - Total]]=0,0,Historical_Sales[[#This Row],[Units Ordered]]/Historical_Sales[[#This Row],[Sessions - Total]])</f>
        <v>0.16666666666666666</v>
      </c>
    </row>
    <row r="2528" spans="1:8" x14ac:dyDescent="0.3">
      <c r="A2528" s="2">
        <v>45956</v>
      </c>
      <c r="B2528" t="s">
        <v>36</v>
      </c>
      <c r="C2528">
        <v>2</v>
      </c>
      <c r="D2528">
        <v>2</v>
      </c>
      <c r="E2528">
        <v>1</v>
      </c>
      <c r="F2528">
        <v>43.97</v>
      </c>
      <c r="G2528">
        <v>1</v>
      </c>
      <c r="H2528" s="1">
        <f xml:space="preserve"> IF(Historical_Sales[[#This Row],[Sessions - Total]]=0,0,Historical_Sales[[#This Row],[Units Ordered]]/Historical_Sales[[#This Row],[Sessions - Total]])</f>
        <v>0.5</v>
      </c>
    </row>
    <row r="2529" spans="1:8" x14ac:dyDescent="0.3">
      <c r="A2529" s="2">
        <v>45956</v>
      </c>
      <c r="B2529" t="s">
        <v>38</v>
      </c>
      <c r="C2529">
        <v>40</v>
      </c>
      <c r="D2529">
        <v>53</v>
      </c>
      <c r="E2529">
        <v>2</v>
      </c>
      <c r="F2529">
        <v>57.01</v>
      </c>
      <c r="G2529">
        <v>2</v>
      </c>
      <c r="H2529" s="1">
        <f xml:space="preserve"> IF(Historical_Sales[[#This Row],[Sessions - Total]]=0,0,Historical_Sales[[#This Row],[Units Ordered]]/Historical_Sales[[#This Row],[Sessions - Total]])</f>
        <v>0.05</v>
      </c>
    </row>
    <row r="2530" spans="1:8" x14ac:dyDescent="0.3">
      <c r="A2530" s="2">
        <v>45956</v>
      </c>
      <c r="B2530" t="s">
        <v>40</v>
      </c>
      <c r="C2530">
        <v>43</v>
      </c>
      <c r="D2530">
        <v>64</v>
      </c>
      <c r="E2530">
        <v>7</v>
      </c>
      <c r="F2530">
        <v>198.47</v>
      </c>
      <c r="G2530">
        <v>7</v>
      </c>
      <c r="H2530" s="1">
        <f xml:space="preserve"> IF(Historical_Sales[[#This Row],[Sessions - Total]]=0,0,Historical_Sales[[#This Row],[Units Ordered]]/Historical_Sales[[#This Row],[Sessions - Total]])</f>
        <v>0.16279069767441862</v>
      </c>
    </row>
    <row r="2531" spans="1:8" x14ac:dyDescent="0.3">
      <c r="A2531" s="2">
        <v>45956</v>
      </c>
      <c r="B2531" t="s">
        <v>42</v>
      </c>
      <c r="C2531">
        <v>150</v>
      </c>
      <c r="D2531">
        <v>198</v>
      </c>
      <c r="E2531">
        <v>37</v>
      </c>
      <c r="F2531">
        <v>920.57</v>
      </c>
      <c r="G2531">
        <v>36</v>
      </c>
      <c r="H2531" s="1">
        <f xml:space="preserve"> IF(Historical_Sales[[#This Row],[Sessions - Total]]=0,0,Historical_Sales[[#This Row],[Units Ordered]]/Historical_Sales[[#This Row],[Sessions - Total]])</f>
        <v>0.24666666666666667</v>
      </c>
    </row>
    <row r="2532" spans="1:8" x14ac:dyDescent="0.3">
      <c r="A2532" s="2">
        <v>45956</v>
      </c>
      <c r="B2532" t="s">
        <v>44</v>
      </c>
      <c r="C2532">
        <v>17</v>
      </c>
      <c r="D2532">
        <v>23</v>
      </c>
      <c r="E2532">
        <v>5</v>
      </c>
      <c r="F2532">
        <v>117.77</v>
      </c>
      <c r="G2532">
        <v>5</v>
      </c>
      <c r="H2532" s="1">
        <f xml:space="preserve"> IF(Historical_Sales[[#This Row],[Sessions - Total]]=0,0,Historical_Sales[[#This Row],[Units Ordered]]/Historical_Sales[[#This Row],[Sessions - Total]])</f>
        <v>0.29411764705882354</v>
      </c>
    </row>
    <row r="2533" spans="1:8" x14ac:dyDescent="0.3">
      <c r="A2533" s="2">
        <v>45956</v>
      </c>
      <c r="B2533" t="s">
        <v>44</v>
      </c>
      <c r="C2533">
        <v>1</v>
      </c>
      <c r="D2533">
        <v>2</v>
      </c>
      <c r="E2533">
        <v>1</v>
      </c>
      <c r="F2533">
        <v>29.85</v>
      </c>
      <c r="G2533">
        <v>1</v>
      </c>
      <c r="H2533" s="1">
        <f xml:space="preserve"> IF(Historical_Sales[[#This Row],[Sessions - Total]]=0,0,Historical_Sales[[#This Row],[Units Ordered]]/Historical_Sales[[#This Row],[Sessions - Total]])</f>
        <v>1</v>
      </c>
    </row>
    <row r="2534" spans="1:8" x14ac:dyDescent="0.3">
      <c r="A2534" s="2">
        <v>45956</v>
      </c>
      <c r="B2534" t="s">
        <v>46</v>
      </c>
      <c r="C2534">
        <v>9</v>
      </c>
      <c r="D2534">
        <v>11</v>
      </c>
      <c r="E2534">
        <v>3</v>
      </c>
      <c r="F2534">
        <v>54.3</v>
      </c>
      <c r="G2534">
        <v>2</v>
      </c>
      <c r="H2534" s="1">
        <f xml:space="preserve"> IF(Historical_Sales[[#This Row],[Sessions - Total]]=0,0,Historical_Sales[[#This Row],[Units Ordered]]/Historical_Sales[[#This Row],[Sessions - Total]])</f>
        <v>0.33333333333333331</v>
      </c>
    </row>
    <row r="2535" spans="1:8" x14ac:dyDescent="0.3">
      <c r="A2535" s="2">
        <v>45956</v>
      </c>
      <c r="B2535" t="s">
        <v>48</v>
      </c>
      <c r="C2535">
        <v>25</v>
      </c>
      <c r="D2535">
        <v>34</v>
      </c>
      <c r="E2535">
        <v>5</v>
      </c>
      <c r="F2535">
        <v>149.69</v>
      </c>
      <c r="G2535">
        <v>4</v>
      </c>
      <c r="H2535" s="1">
        <f xml:space="preserve"> IF(Historical_Sales[[#This Row],[Sessions - Total]]=0,0,Historical_Sales[[#This Row],[Units Ordered]]/Historical_Sales[[#This Row],[Sessions - Total]])</f>
        <v>0.2</v>
      </c>
    </row>
    <row r="2536" spans="1:8" x14ac:dyDescent="0.3">
      <c r="A2536" s="2">
        <v>45956</v>
      </c>
      <c r="B2536" t="s">
        <v>50</v>
      </c>
      <c r="C2536">
        <v>54</v>
      </c>
      <c r="D2536">
        <v>72</v>
      </c>
      <c r="E2536">
        <v>9</v>
      </c>
      <c r="F2536">
        <v>363.21</v>
      </c>
      <c r="G2536">
        <v>9</v>
      </c>
      <c r="H2536" s="1">
        <f xml:space="preserve"> IF(Historical_Sales[[#This Row],[Sessions - Total]]=0,0,Historical_Sales[[#This Row],[Units Ordered]]/Historical_Sales[[#This Row],[Sessions - Total]])</f>
        <v>0.16666666666666666</v>
      </c>
    </row>
    <row r="2537" spans="1:8" x14ac:dyDescent="0.3">
      <c r="A2537" s="2">
        <v>45956</v>
      </c>
      <c r="B2537" t="s">
        <v>50</v>
      </c>
      <c r="C2537">
        <v>7</v>
      </c>
      <c r="D2537">
        <v>17</v>
      </c>
      <c r="E2537">
        <v>2</v>
      </c>
      <c r="F2537">
        <v>110.03</v>
      </c>
      <c r="G2537">
        <v>2</v>
      </c>
      <c r="H2537" s="1">
        <f xml:space="preserve"> IF(Historical_Sales[[#This Row],[Sessions - Total]]=0,0,Historical_Sales[[#This Row],[Units Ordered]]/Historical_Sales[[#This Row],[Sessions - Total]])</f>
        <v>0.2857142857142857</v>
      </c>
    </row>
    <row r="2538" spans="1:8" x14ac:dyDescent="0.3">
      <c r="A2538" s="2">
        <v>45956</v>
      </c>
      <c r="B2538" t="s">
        <v>52</v>
      </c>
      <c r="C2538">
        <v>85</v>
      </c>
      <c r="D2538">
        <v>109</v>
      </c>
      <c r="E2538">
        <v>13</v>
      </c>
      <c r="F2538">
        <v>175.31</v>
      </c>
      <c r="G2538">
        <v>13</v>
      </c>
      <c r="H2538" s="1">
        <f xml:space="preserve"> IF(Historical_Sales[[#This Row],[Sessions - Total]]=0,0,Historical_Sales[[#This Row],[Units Ordered]]/Historical_Sales[[#This Row],[Sessions - Total]])</f>
        <v>0.15294117647058825</v>
      </c>
    </row>
    <row r="2539" spans="1:8" x14ac:dyDescent="0.3">
      <c r="A2539" s="2">
        <v>45956</v>
      </c>
      <c r="B2539" t="s">
        <v>52</v>
      </c>
      <c r="C2539">
        <v>3</v>
      </c>
      <c r="D2539">
        <v>4</v>
      </c>
      <c r="E2539">
        <v>1</v>
      </c>
      <c r="F2539">
        <v>16.41</v>
      </c>
      <c r="G2539">
        <v>1</v>
      </c>
      <c r="H2539" s="1">
        <f xml:space="preserve"> IF(Historical_Sales[[#This Row],[Sessions - Total]]=0,0,Historical_Sales[[#This Row],[Units Ordered]]/Historical_Sales[[#This Row],[Sessions - Total]])</f>
        <v>0.33333333333333331</v>
      </c>
    </row>
    <row r="2540" spans="1:8" x14ac:dyDescent="0.3">
      <c r="A2540" s="2">
        <v>45956</v>
      </c>
      <c r="B2540" t="s">
        <v>54</v>
      </c>
      <c r="C2540">
        <v>37</v>
      </c>
      <c r="D2540">
        <v>48</v>
      </c>
      <c r="E2540">
        <v>3</v>
      </c>
      <c r="F2540">
        <v>58.81</v>
      </c>
      <c r="G2540">
        <v>3</v>
      </c>
      <c r="H2540" s="1">
        <f xml:space="preserve"> IF(Historical_Sales[[#This Row],[Sessions - Total]]=0,0,Historical_Sales[[#This Row],[Units Ordered]]/Historical_Sales[[#This Row],[Sessions - Total]])</f>
        <v>8.1081081081081086E-2</v>
      </c>
    </row>
    <row r="2541" spans="1:8" x14ac:dyDescent="0.3">
      <c r="A2541" s="2">
        <v>45956</v>
      </c>
      <c r="B2541" t="s">
        <v>56</v>
      </c>
      <c r="C2541">
        <v>30</v>
      </c>
      <c r="D2541">
        <v>42</v>
      </c>
      <c r="E2541">
        <v>3</v>
      </c>
      <c r="F2541">
        <v>67.66</v>
      </c>
      <c r="G2541">
        <v>3</v>
      </c>
      <c r="H2541" s="1">
        <f xml:space="preserve"> IF(Historical_Sales[[#This Row],[Sessions - Total]]=0,0,Historical_Sales[[#This Row],[Units Ordered]]/Historical_Sales[[#This Row],[Sessions - Total]])</f>
        <v>0.1</v>
      </c>
    </row>
    <row r="2542" spans="1:8" x14ac:dyDescent="0.3">
      <c r="A2542" s="2">
        <v>45956</v>
      </c>
      <c r="B2542" t="s">
        <v>58</v>
      </c>
      <c r="C2542">
        <v>21</v>
      </c>
      <c r="D2542">
        <v>27</v>
      </c>
      <c r="E2542">
        <v>6</v>
      </c>
      <c r="F2542">
        <v>73.34</v>
      </c>
      <c r="G2542">
        <v>6</v>
      </c>
      <c r="H2542" s="1">
        <f xml:space="preserve"> IF(Historical_Sales[[#This Row],[Sessions - Total]]=0,0,Historical_Sales[[#This Row],[Units Ordered]]/Historical_Sales[[#This Row],[Sessions - Total]])</f>
        <v>0.2857142857142857</v>
      </c>
    </row>
    <row r="2543" spans="1:8" x14ac:dyDescent="0.3">
      <c r="A2543" s="2">
        <v>45956</v>
      </c>
      <c r="B2543" t="s">
        <v>62</v>
      </c>
      <c r="C2543">
        <v>96</v>
      </c>
      <c r="D2543">
        <v>139</v>
      </c>
      <c r="E2543">
        <v>37</v>
      </c>
      <c r="F2543">
        <v>1326.83</v>
      </c>
      <c r="G2543">
        <v>27</v>
      </c>
      <c r="H2543" s="1">
        <f xml:space="preserve"> IF(Historical_Sales[[#This Row],[Sessions - Total]]=0,0,Historical_Sales[[#This Row],[Units Ordered]]/Historical_Sales[[#This Row],[Sessions - Total]])</f>
        <v>0.38541666666666669</v>
      </c>
    </row>
    <row r="2544" spans="1:8" x14ac:dyDescent="0.3">
      <c r="A2544" s="2">
        <v>45956</v>
      </c>
      <c r="B2544" t="s">
        <v>64</v>
      </c>
      <c r="C2544">
        <v>30</v>
      </c>
      <c r="D2544">
        <v>44</v>
      </c>
      <c r="E2544">
        <v>17</v>
      </c>
      <c r="F2544">
        <v>523.32000000000005</v>
      </c>
      <c r="G2544">
        <v>11</v>
      </c>
      <c r="H2544" s="1">
        <f xml:space="preserve"> IF(Historical_Sales[[#This Row],[Sessions - Total]]=0,0,Historical_Sales[[#This Row],[Units Ordered]]/Historical_Sales[[#This Row],[Sessions - Total]])</f>
        <v>0.56666666666666665</v>
      </c>
    </row>
    <row r="2545" spans="1:8" x14ac:dyDescent="0.3">
      <c r="A2545" s="2">
        <v>45956</v>
      </c>
      <c r="B2545" t="s">
        <v>66</v>
      </c>
      <c r="C2545">
        <v>7</v>
      </c>
      <c r="D2545">
        <v>9</v>
      </c>
      <c r="E2545">
        <v>2</v>
      </c>
      <c r="F2545">
        <v>56.84</v>
      </c>
      <c r="G2545">
        <v>2</v>
      </c>
      <c r="H2545" s="1">
        <f xml:space="preserve"> IF(Historical_Sales[[#This Row],[Sessions - Total]]=0,0,Historical_Sales[[#This Row],[Units Ordered]]/Historical_Sales[[#This Row],[Sessions - Total]])</f>
        <v>0.2857142857142857</v>
      </c>
    </row>
    <row r="2546" spans="1:8" x14ac:dyDescent="0.3">
      <c r="A2546" s="2">
        <v>45956</v>
      </c>
      <c r="B2546" t="s">
        <v>68</v>
      </c>
      <c r="C2546">
        <v>53</v>
      </c>
      <c r="D2546">
        <v>76</v>
      </c>
      <c r="E2546">
        <v>9</v>
      </c>
      <c r="F2546">
        <v>260.95999999999998</v>
      </c>
      <c r="G2546">
        <v>9</v>
      </c>
      <c r="H2546" s="1">
        <f xml:space="preserve"> IF(Historical_Sales[[#This Row],[Sessions - Total]]=0,0,Historical_Sales[[#This Row],[Units Ordered]]/Historical_Sales[[#This Row],[Sessions - Total]])</f>
        <v>0.16981132075471697</v>
      </c>
    </row>
    <row r="2547" spans="1:8" x14ac:dyDescent="0.3">
      <c r="A2547" s="2">
        <v>45956</v>
      </c>
      <c r="B2547" t="s">
        <v>70</v>
      </c>
      <c r="C2547">
        <v>35</v>
      </c>
      <c r="D2547">
        <v>51</v>
      </c>
      <c r="E2547">
        <v>6</v>
      </c>
      <c r="F2547">
        <v>135.65</v>
      </c>
      <c r="G2547">
        <v>6</v>
      </c>
      <c r="H2547" s="1">
        <f xml:space="preserve"> IF(Historical_Sales[[#This Row],[Sessions - Total]]=0,0,Historical_Sales[[#This Row],[Units Ordered]]/Historical_Sales[[#This Row],[Sessions - Total]])</f>
        <v>0.17142857142857143</v>
      </c>
    </row>
    <row r="2548" spans="1:8" x14ac:dyDescent="0.3">
      <c r="A2548" s="2">
        <v>45956</v>
      </c>
      <c r="B2548" t="s">
        <v>72</v>
      </c>
      <c r="C2548">
        <v>20</v>
      </c>
      <c r="D2548">
        <v>25</v>
      </c>
      <c r="E2548">
        <v>2</v>
      </c>
      <c r="F2548">
        <v>85.04</v>
      </c>
      <c r="G2548">
        <v>2</v>
      </c>
      <c r="H2548" s="1">
        <f xml:space="preserve"> IF(Historical_Sales[[#This Row],[Sessions - Total]]=0,0,Historical_Sales[[#This Row],[Units Ordered]]/Historical_Sales[[#This Row],[Sessions - Total]])</f>
        <v>0.1</v>
      </c>
    </row>
    <row r="2549" spans="1:8" x14ac:dyDescent="0.3">
      <c r="A2549" s="2">
        <v>45956</v>
      </c>
      <c r="B2549" t="s">
        <v>74</v>
      </c>
      <c r="C2549">
        <v>11</v>
      </c>
      <c r="D2549">
        <v>13</v>
      </c>
      <c r="E2549">
        <v>3</v>
      </c>
      <c r="F2549">
        <v>92.18</v>
      </c>
      <c r="G2549">
        <v>3</v>
      </c>
      <c r="H2549" s="1">
        <f xml:space="preserve"> IF(Historical_Sales[[#This Row],[Sessions - Total]]=0,0,Historical_Sales[[#This Row],[Units Ordered]]/Historical_Sales[[#This Row],[Sessions - Total]])</f>
        <v>0.27272727272727271</v>
      </c>
    </row>
    <row r="2550" spans="1:8" x14ac:dyDescent="0.3">
      <c r="A2550" s="2">
        <v>45956</v>
      </c>
      <c r="B2550" t="s">
        <v>76</v>
      </c>
      <c r="C2550">
        <v>12</v>
      </c>
      <c r="D2550">
        <v>14</v>
      </c>
      <c r="E2550">
        <v>2</v>
      </c>
      <c r="F2550">
        <v>57.16</v>
      </c>
      <c r="G2550">
        <v>2</v>
      </c>
      <c r="H2550" s="1">
        <f xml:space="preserve"> IF(Historical_Sales[[#This Row],[Sessions - Total]]=0,0,Historical_Sales[[#This Row],[Units Ordered]]/Historical_Sales[[#This Row],[Sessions - Total]])</f>
        <v>0.16666666666666666</v>
      </c>
    </row>
    <row r="2551" spans="1:8" x14ac:dyDescent="0.3">
      <c r="A2551" s="2">
        <v>45956</v>
      </c>
      <c r="B2551" t="s">
        <v>78</v>
      </c>
      <c r="C2551">
        <v>8</v>
      </c>
      <c r="D2551">
        <v>11</v>
      </c>
      <c r="E2551">
        <v>5</v>
      </c>
      <c r="F2551">
        <v>128.1</v>
      </c>
      <c r="G2551">
        <v>4</v>
      </c>
      <c r="H2551" s="1">
        <f xml:space="preserve"> IF(Historical_Sales[[#This Row],[Sessions - Total]]=0,0,Historical_Sales[[#This Row],[Units Ordered]]/Historical_Sales[[#This Row],[Sessions - Total]])</f>
        <v>0.625</v>
      </c>
    </row>
    <row r="2552" spans="1:8" x14ac:dyDescent="0.3">
      <c r="A2552" s="2">
        <v>45956</v>
      </c>
      <c r="B2552" t="s">
        <v>80</v>
      </c>
      <c r="C2552">
        <v>20</v>
      </c>
      <c r="D2552">
        <v>24</v>
      </c>
      <c r="E2552">
        <v>4</v>
      </c>
      <c r="F2552">
        <v>146.33000000000001</v>
      </c>
      <c r="G2552">
        <v>4</v>
      </c>
      <c r="H2552" s="1">
        <f xml:space="preserve"> IF(Historical_Sales[[#This Row],[Sessions - Total]]=0,0,Historical_Sales[[#This Row],[Units Ordered]]/Historical_Sales[[#This Row],[Sessions - Total]])</f>
        <v>0.2</v>
      </c>
    </row>
    <row r="2553" spans="1:8" x14ac:dyDescent="0.3">
      <c r="A2553" s="2">
        <v>45956</v>
      </c>
      <c r="B2553" t="s">
        <v>82</v>
      </c>
      <c r="C2553">
        <v>10</v>
      </c>
      <c r="D2553">
        <v>20</v>
      </c>
      <c r="E2553">
        <v>6</v>
      </c>
      <c r="F2553">
        <v>194.56</v>
      </c>
      <c r="G2553">
        <v>3</v>
      </c>
      <c r="H2553" s="1">
        <f xml:space="preserve"> IF(Historical_Sales[[#This Row],[Sessions - Total]]=0,0,Historical_Sales[[#This Row],[Units Ordered]]/Historical_Sales[[#This Row],[Sessions - Total]])</f>
        <v>0.6</v>
      </c>
    </row>
    <row r="2554" spans="1:8" x14ac:dyDescent="0.3">
      <c r="A2554" s="2">
        <v>45956</v>
      </c>
      <c r="B2554" t="s">
        <v>84</v>
      </c>
      <c r="C2554">
        <v>60</v>
      </c>
      <c r="D2554">
        <v>79</v>
      </c>
      <c r="E2554">
        <v>14</v>
      </c>
      <c r="F2554">
        <v>474.37</v>
      </c>
      <c r="G2554">
        <v>14</v>
      </c>
      <c r="H2554" s="1">
        <f xml:space="preserve"> IF(Historical_Sales[[#This Row],[Sessions - Total]]=0,0,Historical_Sales[[#This Row],[Units Ordered]]/Historical_Sales[[#This Row],[Sessions - Total]])</f>
        <v>0.23333333333333334</v>
      </c>
    </row>
    <row r="2555" spans="1:8" x14ac:dyDescent="0.3">
      <c r="A2555" s="2">
        <v>45956</v>
      </c>
      <c r="B2555" t="s">
        <v>86</v>
      </c>
      <c r="C2555">
        <v>5</v>
      </c>
      <c r="D2555">
        <v>6</v>
      </c>
      <c r="E2555">
        <v>3</v>
      </c>
      <c r="F2555">
        <v>101.31</v>
      </c>
      <c r="G2555">
        <v>3</v>
      </c>
      <c r="H2555" s="1">
        <f xml:space="preserve"> IF(Historical_Sales[[#This Row],[Sessions - Total]]=0,0,Historical_Sales[[#This Row],[Units Ordered]]/Historical_Sales[[#This Row],[Sessions - Total]])</f>
        <v>0.6</v>
      </c>
    </row>
    <row r="2556" spans="1:8" x14ac:dyDescent="0.3">
      <c r="A2556" s="2">
        <v>45956</v>
      </c>
      <c r="B2556" t="s">
        <v>88</v>
      </c>
      <c r="C2556">
        <v>65</v>
      </c>
      <c r="D2556">
        <v>114</v>
      </c>
      <c r="E2556">
        <v>5</v>
      </c>
      <c r="F2556">
        <v>183.68</v>
      </c>
      <c r="G2556">
        <v>5</v>
      </c>
      <c r="H2556" s="1">
        <f xml:space="preserve"> IF(Historical_Sales[[#This Row],[Sessions - Total]]=0,0,Historical_Sales[[#This Row],[Units Ordered]]/Historical_Sales[[#This Row],[Sessions - Total]])</f>
        <v>7.6923076923076927E-2</v>
      </c>
    </row>
    <row r="2557" spans="1:8" x14ac:dyDescent="0.3">
      <c r="A2557" s="2">
        <v>45956</v>
      </c>
      <c r="B2557" t="s">
        <v>90</v>
      </c>
      <c r="C2557">
        <v>13</v>
      </c>
      <c r="D2557">
        <v>13</v>
      </c>
      <c r="E2557">
        <v>1</v>
      </c>
      <c r="F2557">
        <v>32.950000000000003</v>
      </c>
      <c r="G2557">
        <v>1</v>
      </c>
      <c r="H2557" s="1">
        <f xml:space="preserve"> IF(Historical_Sales[[#This Row],[Sessions - Total]]=0,0,Historical_Sales[[#This Row],[Units Ordered]]/Historical_Sales[[#This Row],[Sessions - Total]])</f>
        <v>7.6923076923076927E-2</v>
      </c>
    </row>
    <row r="2558" spans="1:8" x14ac:dyDescent="0.3">
      <c r="A2558" s="2">
        <v>45956</v>
      </c>
      <c r="B2558" t="s">
        <v>90</v>
      </c>
      <c r="C2558">
        <v>1</v>
      </c>
      <c r="D2558">
        <v>2</v>
      </c>
      <c r="E2558">
        <v>1</v>
      </c>
      <c r="F2558">
        <v>42.18</v>
      </c>
      <c r="G2558">
        <v>1</v>
      </c>
      <c r="H2558" s="1">
        <f xml:space="preserve"> IF(Historical_Sales[[#This Row],[Sessions - Total]]=0,0,Historical_Sales[[#This Row],[Units Ordered]]/Historical_Sales[[#This Row],[Sessions - Total]])</f>
        <v>1</v>
      </c>
    </row>
    <row r="2559" spans="1:8" x14ac:dyDescent="0.3">
      <c r="A2559" s="2">
        <v>45956</v>
      </c>
      <c r="B2559" t="s">
        <v>92</v>
      </c>
      <c r="C2559">
        <v>17</v>
      </c>
      <c r="D2559">
        <v>27</v>
      </c>
      <c r="E2559">
        <v>6</v>
      </c>
      <c r="F2559">
        <v>151.6</v>
      </c>
      <c r="G2559">
        <v>6</v>
      </c>
      <c r="H2559" s="1">
        <f xml:space="preserve"> IF(Historical_Sales[[#This Row],[Sessions - Total]]=0,0,Historical_Sales[[#This Row],[Units Ordered]]/Historical_Sales[[#This Row],[Sessions - Total]])</f>
        <v>0.35294117647058826</v>
      </c>
    </row>
    <row r="2560" spans="1:8" x14ac:dyDescent="0.3">
      <c r="A2560" s="2">
        <v>45956</v>
      </c>
      <c r="B2560" t="s">
        <v>94</v>
      </c>
      <c r="C2560">
        <v>10</v>
      </c>
      <c r="D2560">
        <v>13</v>
      </c>
      <c r="E2560">
        <v>3</v>
      </c>
      <c r="F2560">
        <v>208.28</v>
      </c>
      <c r="G2560">
        <v>3</v>
      </c>
      <c r="H2560" s="1">
        <f xml:space="preserve"> IF(Historical_Sales[[#This Row],[Sessions - Total]]=0,0,Historical_Sales[[#This Row],[Units Ordered]]/Historical_Sales[[#This Row],[Sessions - Total]])</f>
        <v>0.3</v>
      </c>
    </row>
    <row r="2561" spans="1:8" x14ac:dyDescent="0.3">
      <c r="A2561" s="2">
        <v>45956</v>
      </c>
      <c r="B2561" t="s">
        <v>96</v>
      </c>
      <c r="C2561">
        <v>14</v>
      </c>
      <c r="D2561">
        <v>16</v>
      </c>
      <c r="E2561">
        <v>16</v>
      </c>
      <c r="F2561">
        <v>1125.6500000000001</v>
      </c>
      <c r="G2561">
        <v>5</v>
      </c>
      <c r="H2561" s="1">
        <f xml:space="preserve"> IF(Historical_Sales[[#This Row],[Sessions - Total]]=0,0,Historical_Sales[[#This Row],[Units Ordered]]/Historical_Sales[[#This Row],[Sessions - Total]])</f>
        <v>1.1428571428571428</v>
      </c>
    </row>
    <row r="2562" spans="1:8" x14ac:dyDescent="0.3">
      <c r="A2562" s="2">
        <v>45956</v>
      </c>
      <c r="B2562" t="s">
        <v>98</v>
      </c>
      <c r="C2562">
        <v>15</v>
      </c>
      <c r="D2562">
        <v>19</v>
      </c>
      <c r="E2562">
        <v>2</v>
      </c>
      <c r="F2562">
        <v>26.08</v>
      </c>
      <c r="G2562">
        <v>2</v>
      </c>
      <c r="H2562" s="1">
        <f xml:space="preserve"> IF(Historical_Sales[[#This Row],[Sessions - Total]]=0,0,Historical_Sales[[#This Row],[Units Ordered]]/Historical_Sales[[#This Row],[Sessions - Total]])</f>
        <v>0.13333333333333333</v>
      </c>
    </row>
    <row r="2563" spans="1:8" x14ac:dyDescent="0.3">
      <c r="A2563" s="2">
        <v>45956</v>
      </c>
      <c r="B2563" t="s">
        <v>102</v>
      </c>
      <c r="C2563">
        <v>10</v>
      </c>
      <c r="D2563">
        <v>10</v>
      </c>
      <c r="E2563">
        <v>1</v>
      </c>
      <c r="F2563">
        <v>32.97</v>
      </c>
      <c r="G2563">
        <v>1</v>
      </c>
      <c r="H2563" s="1">
        <f xml:space="preserve"> IF(Historical_Sales[[#This Row],[Sessions - Total]]=0,0,Historical_Sales[[#This Row],[Units Ordered]]/Historical_Sales[[#This Row],[Sessions - Total]])</f>
        <v>0.1</v>
      </c>
    </row>
    <row r="2564" spans="1:8" x14ac:dyDescent="0.3">
      <c r="A2564" s="2">
        <v>45956</v>
      </c>
      <c r="B2564" t="s">
        <v>104</v>
      </c>
      <c r="C2564">
        <v>10</v>
      </c>
      <c r="D2564">
        <v>10</v>
      </c>
      <c r="E2564">
        <v>1</v>
      </c>
      <c r="F2564">
        <v>31.51</v>
      </c>
      <c r="G2564">
        <v>1</v>
      </c>
      <c r="H2564" s="1">
        <f xml:space="preserve"> IF(Historical_Sales[[#This Row],[Sessions - Total]]=0,0,Historical_Sales[[#This Row],[Units Ordered]]/Historical_Sales[[#This Row],[Sessions - Total]])</f>
        <v>0.1</v>
      </c>
    </row>
    <row r="2565" spans="1:8" x14ac:dyDescent="0.3">
      <c r="A2565" s="2">
        <v>45956</v>
      </c>
      <c r="B2565" t="s">
        <v>108</v>
      </c>
      <c r="C2565">
        <v>7</v>
      </c>
      <c r="D2565">
        <v>10</v>
      </c>
      <c r="E2565">
        <v>3</v>
      </c>
      <c r="F2565">
        <v>306.88</v>
      </c>
      <c r="G2565">
        <v>3</v>
      </c>
      <c r="H2565" s="1">
        <f xml:space="preserve"> IF(Historical_Sales[[#This Row],[Sessions - Total]]=0,0,Historical_Sales[[#This Row],[Units Ordered]]/Historical_Sales[[#This Row],[Sessions - Total]])</f>
        <v>0.42857142857142855</v>
      </c>
    </row>
    <row r="2566" spans="1:8" x14ac:dyDescent="0.3">
      <c r="A2566" s="2">
        <v>45956</v>
      </c>
      <c r="B2566" t="s">
        <v>110</v>
      </c>
      <c r="C2566">
        <v>32</v>
      </c>
      <c r="D2566">
        <v>38</v>
      </c>
      <c r="E2566">
        <v>4</v>
      </c>
      <c r="F2566">
        <v>134.72999999999999</v>
      </c>
      <c r="G2566">
        <v>3</v>
      </c>
      <c r="H2566" s="1">
        <f xml:space="preserve"> IF(Historical_Sales[[#This Row],[Sessions - Total]]=0,0,Historical_Sales[[#This Row],[Units Ordered]]/Historical_Sales[[#This Row],[Sessions - Total]])</f>
        <v>0.125</v>
      </c>
    </row>
    <row r="2567" spans="1:8" x14ac:dyDescent="0.3">
      <c r="A2567" s="2">
        <v>45957</v>
      </c>
      <c r="B2567" t="s">
        <v>11</v>
      </c>
      <c r="C2567">
        <v>22</v>
      </c>
      <c r="D2567">
        <v>28</v>
      </c>
      <c r="E2567">
        <v>5</v>
      </c>
      <c r="F2567">
        <v>225.36</v>
      </c>
      <c r="G2567">
        <v>4</v>
      </c>
      <c r="H2567" s="1">
        <f xml:space="preserve"> IF(Historical_Sales[[#This Row],[Sessions - Total]]=0,0,Historical_Sales[[#This Row],[Units Ordered]]/Historical_Sales[[#This Row],[Sessions - Total]])</f>
        <v>0.22727272727272727</v>
      </c>
    </row>
    <row r="2568" spans="1:8" x14ac:dyDescent="0.3">
      <c r="A2568" s="2">
        <v>45957</v>
      </c>
      <c r="B2568" t="s">
        <v>15</v>
      </c>
      <c r="C2568">
        <v>23</v>
      </c>
      <c r="D2568">
        <v>26</v>
      </c>
      <c r="E2568">
        <v>5</v>
      </c>
      <c r="F2568">
        <v>187.37</v>
      </c>
      <c r="G2568">
        <v>4</v>
      </c>
      <c r="H2568" s="1">
        <f xml:space="preserve"> IF(Historical_Sales[[#This Row],[Sessions - Total]]=0,0,Historical_Sales[[#This Row],[Units Ordered]]/Historical_Sales[[#This Row],[Sessions - Total]])</f>
        <v>0.21739130434782608</v>
      </c>
    </row>
    <row r="2569" spans="1:8" x14ac:dyDescent="0.3">
      <c r="A2569" s="2">
        <v>45957</v>
      </c>
      <c r="B2569" t="s">
        <v>17</v>
      </c>
      <c r="C2569">
        <v>3</v>
      </c>
      <c r="D2569">
        <v>4</v>
      </c>
      <c r="E2569">
        <v>2</v>
      </c>
      <c r="F2569">
        <v>73.73</v>
      </c>
      <c r="G2569">
        <v>2</v>
      </c>
      <c r="H2569" s="1">
        <f xml:space="preserve"> IF(Historical_Sales[[#This Row],[Sessions - Total]]=0,0,Historical_Sales[[#This Row],[Units Ordered]]/Historical_Sales[[#This Row],[Sessions - Total]])</f>
        <v>0.66666666666666663</v>
      </c>
    </row>
    <row r="2570" spans="1:8" x14ac:dyDescent="0.3">
      <c r="A2570" s="2">
        <v>45957</v>
      </c>
      <c r="B2570" t="s">
        <v>21</v>
      </c>
      <c r="C2570">
        <v>21</v>
      </c>
      <c r="D2570">
        <v>34</v>
      </c>
      <c r="E2570">
        <v>2</v>
      </c>
      <c r="F2570">
        <v>38.340000000000003</v>
      </c>
      <c r="G2570">
        <v>2</v>
      </c>
      <c r="H2570" s="1">
        <f xml:space="preserve"> IF(Historical_Sales[[#This Row],[Sessions - Total]]=0,0,Historical_Sales[[#This Row],[Units Ordered]]/Historical_Sales[[#This Row],[Sessions - Total]])</f>
        <v>9.5238095238095233E-2</v>
      </c>
    </row>
    <row r="2571" spans="1:8" x14ac:dyDescent="0.3">
      <c r="A2571" s="2">
        <v>45957</v>
      </c>
      <c r="B2571" t="s">
        <v>34</v>
      </c>
      <c r="C2571">
        <v>15</v>
      </c>
      <c r="D2571">
        <v>18</v>
      </c>
      <c r="E2571">
        <v>2</v>
      </c>
      <c r="F2571">
        <v>33.29</v>
      </c>
      <c r="G2571">
        <v>2</v>
      </c>
      <c r="H2571" s="1">
        <f xml:space="preserve"> IF(Historical_Sales[[#This Row],[Sessions - Total]]=0,0,Historical_Sales[[#This Row],[Units Ordered]]/Historical_Sales[[#This Row],[Sessions - Total]])</f>
        <v>0.13333333333333333</v>
      </c>
    </row>
    <row r="2572" spans="1:8" x14ac:dyDescent="0.3">
      <c r="A2572" s="2">
        <v>45957</v>
      </c>
      <c r="B2572" t="s">
        <v>36</v>
      </c>
      <c r="C2572">
        <v>29</v>
      </c>
      <c r="D2572">
        <v>40</v>
      </c>
      <c r="E2572">
        <v>3</v>
      </c>
      <c r="F2572">
        <v>67.64</v>
      </c>
      <c r="G2572">
        <v>2</v>
      </c>
      <c r="H2572" s="1">
        <f xml:space="preserve"> IF(Historical_Sales[[#This Row],[Sessions - Total]]=0,0,Historical_Sales[[#This Row],[Units Ordered]]/Historical_Sales[[#This Row],[Sessions - Total]])</f>
        <v>0.10344827586206896</v>
      </c>
    </row>
    <row r="2573" spans="1:8" x14ac:dyDescent="0.3">
      <c r="A2573" s="2">
        <v>45957</v>
      </c>
      <c r="B2573" t="s">
        <v>38</v>
      </c>
      <c r="C2573">
        <v>39</v>
      </c>
      <c r="D2573">
        <v>56</v>
      </c>
      <c r="E2573">
        <v>3</v>
      </c>
      <c r="F2573">
        <v>75.98</v>
      </c>
      <c r="G2573">
        <v>3</v>
      </c>
      <c r="H2573" s="1">
        <f xml:space="preserve"> IF(Historical_Sales[[#This Row],[Sessions - Total]]=0,0,Historical_Sales[[#This Row],[Units Ordered]]/Historical_Sales[[#This Row],[Sessions - Total]])</f>
        <v>7.6923076923076927E-2</v>
      </c>
    </row>
    <row r="2574" spans="1:8" x14ac:dyDescent="0.3">
      <c r="A2574" s="2">
        <v>45957</v>
      </c>
      <c r="B2574" t="s">
        <v>40</v>
      </c>
      <c r="C2574">
        <v>41</v>
      </c>
      <c r="D2574">
        <v>57</v>
      </c>
      <c r="E2574">
        <v>12</v>
      </c>
      <c r="F2574">
        <v>343.25</v>
      </c>
      <c r="G2574">
        <v>9</v>
      </c>
      <c r="H2574" s="1">
        <f xml:space="preserve"> IF(Historical_Sales[[#This Row],[Sessions - Total]]=0,0,Historical_Sales[[#This Row],[Units Ordered]]/Historical_Sales[[#This Row],[Sessions - Total]])</f>
        <v>0.29268292682926828</v>
      </c>
    </row>
    <row r="2575" spans="1:8" x14ac:dyDescent="0.3">
      <c r="A2575" s="2">
        <v>45957</v>
      </c>
      <c r="B2575" t="s">
        <v>42</v>
      </c>
      <c r="C2575">
        <v>156</v>
      </c>
      <c r="D2575">
        <v>215</v>
      </c>
      <c r="E2575">
        <v>30</v>
      </c>
      <c r="F2575">
        <v>746.21</v>
      </c>
      <c r="G2575">
        <v>30</v>
      </c>
      <c r="H2575" s="1">
        <f xml:space="preserve"> IF(Historical_Sales[[#This Row],[Sessions - Total]]=0,0,Historical_Sales[[#This Row],[Units Ordered]]/Historical_Sales[[#This Row],[Sessions - Total]])</f>
        <v>0.19230769230769232</v>
      </c>
    </row>
    <row r="2576" spans="1:8" x14ac:dyDescent="0.3">
      <c r="A2576" s="2">
        <v>45957</v>
      </c>
      <c r="B2576" t="s">
        <v>44</v>
      </c>
      <c r="C2576">
        <v>27</v>
      </c>
      <c r="D2576">
        <v>40</v>
      </c>
      <c r="E2576">
        <v>6</v>
      </c>
      <c r="F2576">
        <v>127.41</v>
      </c>
      <c r="G2576">
        <v>6</v>
      </c>
      <c r="H2576" s="1">
        <f xml:space="preserve"> IF(Historical_Sales[[#This Row],[Sessions - Total]]=0,0,Historical_Sales[[#This Row],[Units Ordered]]/Historical_Sales[[#This Row],[Sessions - Total]])</f>
        <v>0.22222222222222221</v>
      </c>
    </row>
    <row r="2577" spans="1:8" x14ac:dyDescent="0.3">
      <c r="A2577" s="2">
        <v>45957</v>
      </c>
      <c r="B2577" t="s">
        <v>46</v>
      </c>
      <c r="C2577">
        <v>24</v>
      </c>
      <c r="D2577">
        <v>37</v>
      </c>
      <c r="E2577">
        <v>3</v>
      </c>
      <c r="F2577">
        <v>98.13</v>
      </c>
      <c r="G2577">
        <v>3</v>
      </c>
      <c r="H2577" s="1">
        <f xml:space="preserve"> IF(Historical_Sales[[#This Row],[Sessions - Total]]=0,0,Historical_Sales[[#This Row],[Units Ordered]]/Historical_Sales[[#This Row],[Sessions - Total]])</f>
        <v>0.125</v>
      </c>
    </row>
    <row r="2578" spans="1:8" x14ac:dyDescent="0.3">
      <c r="A2578" s="2">
        <v>45957</v>
      </c>
      <c r="B2578" t="s">
        <v>48</v>
      </c>
      <c r="C2578">
        <v>25</v>
      </c>
      <c r="D2578">
        <v>37</v>
      </c>
      <c r="E2578">
        <v>8</v>
      </c>
      <c r="F2578">
        <v>225.37</v>
      </c>
      <c r="G2578">
        <v>5</v>
      </c>
      <c r="H2578" s="1">
        <f xml:space="preserve"> IF(Historical_Sales[[#This Row],[Sessions - Total]]=0,0,Historical_Sales[[#This Row],[Units Ordered]]/Historical_Sales[[#This Row],[Sessions - Total]])</f>
        <v>0.32</v>
      </c>
    </row>
    <row r="2579" spans="1:8" x14ac:dyDescent="0.3">
      <c r="A2579" s="2">
        <v>45957</v>
      </c>
      <c r="B2579" t="s">
        <v>50</v>
      </c>
      <c r="C2579">
        <v>97</v>
      </c>
      <c r="D2579">
        <v>127</v>
      </c>
      <c r="E2579">
        <v>21</v>
      </c>
      <c r="F2579">
        <v>893.84</v>
      </c>
      <c r="G2579">
        <v>18</v>
      </c>
      <c r="H2579" s="1">
        <f xml:space="preserve"> IF(Historical_Sales[[#This Row],[Sessions - Total]]=0,0,Historical_Sales[[#This Row],[Units Ordered]]/Historical_Sales[[#This Row],[Sessions - Total]])</f>
        <v>0.21649484536082475</v>
      </c>
    </row>
    <row r="2580" spans="1:8" x14ac:dyDescent="0.3">
      <c r="A2580" s="2">
        <v>45957</v>
      </c>
      <c r="B2580" t="s">
        <v>52</v>
      </c>
      <c r="C2580">
        <v>74</v>
      </c>
      <c r="D2580">
        <v>90</v>
      </c>
      <c r="E2580">
        <v>8</v>
      </c>
      <c r="F2580">
        <v>113.06</v>
      </c>
      <c r="G2580">
        <v>7</v>
      </c>
      <c r="H2580" s="1">
        <f xml:space="preserve"> IF(Historical_Sales[[#This Row],[Sessions - Total]]=0,0,Historical_Sales[[#This Row],[Units Ordered]]/Historical_Sales[[#This Row],[Sessions - Total]])</f>
        <v>0.10810810810810811</v>
      </c>
    </row>
    <row r="2581" spans="1:8" x14ac:dyDescent="0.3">
      <c r="A2581" s="2">
        <v>45957</v>
      </c>
      <c r="B2581" t="s">
        <v>52</v>
      </c>
      <c r="C2581">
        <v>4</v>
      </c>
      <c r="D2581">
        <v>4</v>
      </c>
      <c r="E2581">
        <v>1</v>
      </c>
      <c r="F2581">
        <v>17.68</v>
      </c>
      <c r="G2581">
        <v>1</v>
      </c>
      <c r="H2581" s="1">
        <f xml:space="preserve"> IF(Historical_Sales[[#This Row],[Sessions - Total]]=0,0,Historical_Sales[[#This Row],[Units Ordered]]/Historical_Sales[[#This Row],[Sessions - Total]])</f>
        <v>0.25</v>
      </c>
    </row>
    <row r="2582" spans="1:8" x14ac:dyDescent="0.3">
      <c r="A2582" s="2">
        <v>45957</v>
      </c>
      <c r="B2582" t="s">
        <v>54</v>
      </c>
      <c r="C2582">
        <v>32</v>
      </c>
      <c r="D2582">
        <v>44</v>
      </c>
      <c r="E2582">
        <v>11</v>
      </c>
      <c r="F2582">
        <v>252.11</v>
      </c>
      <c r="G2582">
        <v>6</v>
      </c>
      <c r="H2582" s="1">
        <f xml:space="preserve"> IF(Historical_Sales[[#This Row],[Sessions - Total]]=0,0,Historical_Sales[[#This Row],[Units Ordered]]/Historical_Sales[[#This Row],[Sessions - Total]])</f>
        <v>0.34375</v>
      </c>
    </row>
    <row r="2583" spans="1:8" x14ac:dyDescent="0.3">
      <c r="A2583" s="2">
        <v>45957</v>
      </c>
      <c r="B2583" t="s">
        <v>56</v>
      </c>
      <c r="C2583">
        <v>45</v>
      </c>
      <c r="D2583">
        <v>59</v>
      </c>
      <c r="E2583">
        <v>7</v>
      </c>
      <c r="F2583">
        <v>159.62</v>
      </c>
      <c r="G2583">
        <v>7</v>
      </c>
      <c r="H2583" s="1">
        <f xml:space="preserve"> IF(Historical_Sales[[#This Row],[Sessions - Total]]=0,0,Historical_Sales[[#This Row],[Units Ordered]]/Historical_Sales[[#This Row],[Sessions - Total]])</f>
        <v>0.15555555555555556</v>
      </c>
    </row>
    <row r="2584" spans="1:8" x14ac:dyDescent="0.3">
      <c r="A2584" s="2">
        <v>45957</v>
      </c>
      <c r="B2584" t="s">
        <v>58</v>
      </c>
      <c r="C2584">
        <v>29</v>
      </c>
      <c r="D2584">
        <v>36</v>
      </c>
      <c r="E2584">
        <v>6</v>
      </c>
      <c r="F2584">
        <v>63.96</v>
      </c>
      <c r="G2584">
        <v>6</v>
      </c>
      <c r="H2584" s="1">
        <f xml:space="preserve"> IF(Historical_Sales[[#This Row],[Sessions - Total]]=0,0,Historical_Sales[[#This Row],[Units Ordered]]/Historical_Sales[[#This Row],[Sessions - Total]])</f>
        <v>0.20689655172413793</v>
      </c>
    </row>
    <row r="2585" spans="1:8" x14ac:dyDescent="0.3">
      <c r="A2585" s="2">
        <v>45957</v>
      </c>
      <c r="B2585" t="s">
        <v>60</v>
      </c>
      <c r="C2585">
        <v>30</v>
      </c>
      <c r="D2585">
        <v>43</v>
      </c>
      <c r="E2585">
        <v>3</v>
      </c>
      <c r="F2585">
        <v>76.45</v>
      </c>
      <c r="G2585">
        <v>3</v>
      </c>
      <c r="H2585" s="1">
        <f xml:space="preserve"> IF(Historical_Sales[[#This Row],[Sessions - Total]]=0,0,Historical_Sales[[#This Row],[Units Ordered]]/Historical_Sales[[#This Row],[Sessions - Total]])</f>
        <v>0.1</v>
      </c>
    </row>
    <row r="2586" spans="1:8" x14ac:dyDescent="0.3">
      <c r="A2586" s="2">
        <v>45957</v>
      </c>
      <c r="B2586" t="s">
        <v>62</v>
      </c>
      <c r="C2586">
        <v>150</v>
      </c>
      <c r="D2586">
        <v>206</v>
      </c>
      <c r="E2586">
        <v>77</v>
      </c>
      <c r="F2586">
        <v>2784.74</v>
      </c>
      <c r="G2586">
        <v>58</v>
      </c>
      <c r="H2586" s="1">
        <f xml:space="preserve"> IF(Historical_Sales[[#This Row],[Sessions - Total]]=0,0,Historical_Sales[[#This Row],[Units Ordered]]/Historical_Sales[[#This Row],[Sessions - Total]])</f>
        <v>0.51333333333333331</v>
      </c>
    </row>
    <row r="2587" spans="1:8" x14ac:dyDescent="0.3">
      <c r="A2587" s="2">
        <v>45957</v>
      </c>
      <c r="B2587" t="s">
        <v>64</v>
      </c>
      <c r="C2587">
        <v>33</v>
      </c>
      <c r="D2587">
        <v>42</v>
      </c>
      <c r="E2587">
        <v>9</v>
      </c>
      <c r="F2587">
        <v>288.51</v>
      </c>
      <c r="G2587">
        <v>8</v>
      </c>
      <c r="H2587" s="1">
        <f xml:space="preserve"> IF(Historical_Sales[[#This Row],[Sessions - Total]]=0,0,Historical_Sales[[#This Row],[Units Ordered]]/Historical_Sales[[#This Row],[Sessions - Total]])</f>
        <v>0.27272727272727271</v>
      </c>
    </row>
    <row r="2588" spans="1:8" x14ac:dyDescent="0.3">
      <c r="A2588" s="2">
        <v>45957</v>
      </c>
      <c r="B2588" t="s">
        <v>68</v>
      </c>
      <c r="C2588">
        <v>53</v>
      </c>
      <c r="D2588">
        <v>69</v>
      </c>
      <c r="E2588">
        <v>37</v>
      </c>
      <c r="F2588">
        <v>1006.69</v>
      </c>
      <c r="G2588">
        <v>23</v>
      </c>
      <c r="H2588" s="1">
        <f xml:space="preserve"> IF(Historical_Sales[[#This Row],[Sessions - Total]]=0,0,Historical_Sales[[#This Row],[Units Ordered]]/Historical_Sales[[#This Row],[Sessions - Total]])</f>
        <v>0.69811320754716977</v>
      </c>
    </row>
    <row r="2589" spans="1:8" x14ac:dyDescent="0.3">
      <c r="A2589" s="2">
        <v>45957</v>
      </c>
      <c r="B2589" t="s">
        <v>70</v>
      </c>
      <c r="C2589">
        <v>46</v>
      </c>
      <c r="D2589">
        <v>58</v>
      </c>
      <c r="E2589">
        <v>17</v>
      </c>
      <c r="F2589">
        <v>401.27</v>
      </c>
      <c r="G2589">
        <v>12</v>
      </c>
      <c r="H2589" s="1">
        <f xml:space="preserve"> IF(Historical_Sales[[#This Row],[Sessions - Total]]=0,0,Historical_Sales[[#This Row],[Units Ordered]]/Historical_Sales[[#This Row],[Sessions - Total]])</f>
        <v>0.36956521739130432</v>
      </c>
    </row>
    <row r="2590" spans="1:8" x14ac:dyDescent="0.3">
      <c r="A2590" s="2">
        <v>45957</v>
      </c>
      <c r="B2590" t="s">
        <v>72</v>
      </c>
      <c r="C2590">
        <v>40</v>
      </c>
      <c r="D2590">
        <v>62</v>
      </c>
      <c r="E2590">
        <v>13</v>
      </c>
      <c r="F2590">
        <v>494.43</v>
      </c>
      <c r="G2590">
        <v>8</v>
      </c>
      <c r="H2590" s="1">
        <f xml:space="preserve"> IF(Historical_Sales[[#This Row],[Sessions - Total]]=0,0,Historical_Sales[[#This Row],[Units Ordered]]/Historical_Sales[[#This Row],[Sessions - Total]])</f>
        <v>0.32500000000000001</v>
      </c>
    </row>
    <row r="2591" spans="1:8" x14ac:dyDescent="0.3">
      <c r="A2591" s="2">
        <v>45957</v>
      </c>
      <c r="B2591" t="s">
        <v>74</v>
      </c>
      <c r="C2591">
        <v>10</v>
      </c>
      <c r="D2591">
        <v>17</v>
      </c>
      <c r="E2591">
        <v>1</v>
      </c>
      <c r="F2591">
        <v>36.58</v>
      </c>
      <c r="G2591">
        <v>1</v>
      </c>
      <c r="H2591" s="1">
        <f xml:space="preserve"> IF(Historical_Sales[[#This Row],[Sessions - Total]]=0,0,Historical_Sales[[#This Row],[Units Ordered]]/Historical_Sales[[#This Row],[Sessions - Total]])</f>
        <v>0.1</v>
      </c>
    </row>
    <row r="2592" spans="1:8" x14ac:dyDescent="0.3">
      <c r="A2592" s="2">
        <v>45957</v>
      </c>
      <c r="B2592" t="s">
        <v>76</v>
      </c>
      <c r="C2592">
        <v>15</v>
      </c>
      <c r="D2592">
        <v>18</v>
      </c>
      <c r="E2592">
        <v>1</v>
      </c>
      <c r="F2592">
        <v>26.75</v>
      </c>
      <c r="G2592">
        <v>1</v>
      </c>
      <c r="H2592" s="1">
        <f xml:space="preserve"> IF(Historical_Sales[[#This Row],[Sessions - Total]]=0,0,Historical_Sales[[#This Row],[Units Ordered]]/Historical_Sales[[#This Row],[Sessions - Total]])</f>
        <v>6.6666666666666666E-2</v>
      </c>
    </row>
    <row r="2593" spans="1:8" x14ac:dyDescent="0.3">
      <c r="A2593" s="2">
        <v>45957</v>
      </c>
      <c r="B2593" t="s">
        <v>78</v>
      </c>
      <c r="C2593">
        <v>11</v>
      </c>
      <c r="D2593">
        <v>15</v>
      </c>
      <c r="E2593">
        <v>4</v>
      </c>
      <c r="F2593">
        <v>94.14</v>
      </c>
      <c r="G2593">
        <v>2</v>
      </c>
      <c r="H2593" s="1">
        <f xml:space="preserve"> IF(Historical_Sales[[#This Row],[Sessions - Total]]=0,0,Historical_Sales[[#This Row],[Units Ordered]]/Historical_Sales[[#This Row],[Sessions - Total]])</f>
        <v>0.36363636363636365</v>
      </c>
    </row>
    <row r="2594" spans="1:8" x14ac:dyDescent="0.3">
      <c r="A2594" s="2">
        <v>45957</v>
      </c>
      <c r="B2594" t="s">
        <v>80</v>
      </c>
      <c r="C2594">
        <v>17</v>
      </c>
      <c r="D2594">
        <v>22</v>
      </c>
      <c r="E2594">
        <v>16</v>
      </c>
      <c r="F2594">
        <v>552.44000000000005</v>
      </c>
      <c r="G2594">
        <v>6</v>
      </c>
      <c r="H2594" s="1">
        <f xml:space="preserve"> IF(Historical_Sales[[#This Row],[Sessions - Total]]=0,0,Historical_Sales[[#This Row],[Units Ordered]]/Historical_Sales[[#This Row],[Sessions - Total]])</f>
        <v>0.94117647058823528</v>
      </c>
    </row>
    <row r="2595" spans="1:8" x14ac:dyDescent="0.3">
      <c r="A2595" s="2">
        <v>45957</v>
      </c>
      <c r="B2595" t="s">
        <v>82</v>
      </c>
      <c r="C2595">
        <v>26</v>
      </c>
      <c r="D2595">
        <v>32</v>
      </c>
      <c r="E2595">
        <v>5</v>
      </c>
      <c r="F2595">
        <v>165.52</v>
      </c>
      <c r="G2595">
        <v>5</v>
      </c>
      <c r="H2595" s="1">
        <f xml:space="preserve"> IF(Historical_Sales[[#This Row],[Sessions - Total]]=0,0,Historical_Sales[[#This Row],[Units Ordered]]/Historical_Sales[[#This Row],[Sessions - Total]])</f>
        <v>0.19230769230769232</v>
      </c>
    </row>
    <row r="2596" spans="1:8" x14ac:dyDescent="0.3">
      <c r="A2596" s="2">
        <v>45957</v>
      </c>
      <c r="B2596" t="s">
        <v>84</v>
      </c>
      <c r="C2596">
        <v>117</v>
      </c>
      <c r="D2596">
        <v>175</v>
      </c>
      <c r="E2596">
        <v>28</v>
      </c>
      <c r="F2596">
        <v>963.47</v>
      </c>
      <c r="G2596">
        <v>26</v>
      </c>
      <c r="H2596" s="1">
        <f xml:space="preserve"> IF(Historical_Sales[[#This Row],[Sessions - Total]]=0,0,Historical_Sales[[#This Row],[Units Ordered]]/Historical_Sales[[#This Row],[Sessions - Total]])</f>
        <v>0.23931623931623933</v>
      </c>
    </row>
    <row r="2597" spans="1:8" x14ac:dyDescent="0.3">
      <c r="A2597" s="2">
        <v>45957</v>
      </c>
      <c r="B2597" t="s">
        <v>86</v>
      </c>
      <c r="C2597">
        <v>7</v>
      </c>
      <c r="D2597">
        <v>9</v>
      </c>
      <c r="E2597">
        <v>3</v>
      </c>
      <c r="F2597">
        <v>91.31</v>
      </c>
      <c r="G2597">
        <v>3</v>
      </c>
      <c r="H2597" s="1">
        <f xml:space="preserve"> IF(Historical_Sales[[#This Row],[Sessions - Total]]=0,0,Historical_Sales[[#This Row],[Units Ordered]]/Historical_Sales[[#This Row],[Sessions - Total]])</f>
        <v>0.42857142857142855</v>
      </c>
    </row>
    <row r="2598" spans="1:8" x14ac:dyDescent="0.3">
      <c r="A2598" s="2">
        <v>45957</v>
      </c>
      <c r="B2598" t="s">
        <v>88</v>
      </c>
      <c r="C2598">
        <v>86</v>
      </c>
      <c r="D2598">
        <v>104</v>
      </c>
      <c r="E2598">
        <v>30</v>
      </c>
      <c r="F2598">
        <v>1026.57</v>
      </c>
      <c r="G2598">
        <v>14</v>
      </c>
      <c r="H2598" s="1">
        <f xml:space="preserve"> IF(Historical_Sales[[#This Row],[Sessions - Total]]=0,0,Historical_Sales[[#This Row],[Units Ordered]]/Historical_Sales[[#This Row],[Sessions - Total]])</f>
        <v>0.34883720930232559</v>
      </c>
    </row>
    <row r="2599" spans="1:8" x14ac:dyDescent="0.3">
      <c r="A2599" s="2">
        <v>45957</v>
      </c>
      <c r="B2599" t="s">
        <v>90</v>
      </c>
      <c r="C2599">
        <v>14</v>
      </c>
      <c r="D2599">
        <v>20</v>
      </c>
      <c r="E2599">
        <v>1</v>
      </c>
      <c r="F2599">
        <v>27.1</v>
      </c>
      <c r="G2599">
        <v>1</v>
      </c>
      <c r="H2599" s="1">
        <f xml:space="preserve"> IF(Historical_Sales[[#This Row],[Sessions - Total]]=0,0,Historical_Sales[[#This Row],[Units Ordered]]/Historical_Sales[[#This Row],[Sessions - Total]])</f>
        <v>7.1428571428571425E-2</v>
      </c>
    </row>
    <row r="2600" spans="1:8" x14ac:dyDescent="0.3">
      <c r="A2600" s="2">
        <v>45957</v>
      </c>
      <c r="B2600" t="s">
        <v>92</v>
      </c>
      <c r="C2600">
        <v>15</v>
      </c>
      <c r="D2600">
        <v>18</v>
      </c>
      <c r="E2600">
        <v>18</v>
      </c>
      <c r="F2600">
        <v>488.28</v>
      </c>
      <c r="G2600">
        <v>11</v>
      </c>
      <c r="H2600" s="1">
        <f xml:space="preserve"> IF(Historical_Sales[[#This Row],[Sessions - Total]]=0,0,Historical_Sales[[#This Row],[Units Ordered]]/Historical_Sales[[#This Row],[Sessions - Total]])</f>
        <v>1.2</v>
      </c>
    </row>
    <row r="2601" spans="1:8" x14ac:dyDescent="0.3">
      <c r="A2601" s="2">
        <v>45957</v>
      </c>
      <c r="B2601" t="s">
        <v>94</v>
      </c>
      <c r="C2601">
        <v>21</v>
      </c>
      <c r="D2601">
        <v>24</v>
      </c>
      <c r="E2601">
        <v>9</v>
      </c>
      <c r="F2601">
        <v>741.94</v>
      </c>
      <c r="G2601">
        <v>7</v>
      </c>
      <c r="H2601" s="1">
        <f xml:space="preserve"> IF(Historical_Sales[[#This Row],[Sessions - Total]]=0,0,Historical_Sales[[#This Row],[Units Ordered]]/Historical_Sales[[#This Row],[Sessions - Total]])</f>
        <v>0.42857142857142855</v>
      </c>
    </row>
    <row r="2602" spans="1:8" x14ac:dyDescent="0.3">
      <c r="A2602" s="2">
        <v>45957</v>
      </c>
      <c r="B2602" t="s">
        <v>96</v>
      </c>
      <c r="C2602">
        <v>32</v>
      </c>
      <c r="D2602">
        <v>46</v>
      </c>
      <c r="E2602">
        <v>19</v>
      </c>
      <c r="F2602">
        <v>1334.58</v>
      </c>
      <c r="G2602">
        <v>8</v>
      </c>
      <c r="H2602" s="1">
        <f xml:space="preserve"> IF(Historical_Sales[[#This Row],[Sessions - Total]]=0,0,Historical_Sales[[#This Row],[Units Ordered]]/Historical_Sales[[#This Row],[Sessions - Total]])</f>
        <v>0.59375</v>
      </c>
    </row>
    <row r="2603" spans="1:8" x14ac:dyDescent="0.3">
      <c r="A2603" s="2">
        <v>45957</v>
      </c>
      <c r="B2603" t="s">
        <v>98</v>
      </c>
      <c r="C2603">
        <v>18</v>
      </c>
      <c r="D2603">
        <v>20</v>
      </c>
      <c r="E2603">
        <v>4</v>
      </c>
      <c r="F2603">
        <v>56</v>
      </c>
      <c r="G2603">
        <v>4</v>
      </c>
      <c r="H2603" s="1">
        <f xml:space="preserve"> IF(Historical_Sales[[#This Row],[Sessions - Total]]=0,0,Historical_Sales[[#This Row],[Units Ordered]]/Historical_Sales[[#This Row],[Sessions - Total]])</f>
        <v>0.22222222222222221</v>
      </c>
    </row>
    <row r="2604" spans="1:8" x14ac:dyDescent="0.3">
      <c r="A2604" s="2">
        <v>45957</v>
      </c>
      <c r="B2604" t="s">
        <v>100</v>
      </c>
      <c r="C2604">
        <v>11</v>
      </c>
      <c r="D2604">
        <v>14</v>
      </c>
      <c r="E2604">
        <v>1</v>
      </c>
      <c r="F2604">
        <v>11.54</v>
      </c>
      <c r="G2604">
        <v>1</v>
      </c>
      <c r="H2604" s="1">
        <f xml:space="preserve"> IF(Historical_Sales[[#This Row],[Sessions - Total]]=0,0,Historical_Sales[[#This Row],[Units Ordered]]/Historical_Sales[[#This Row],[Sessions - Total]])</f>
        <v>9.0909090909090912E-2</v>
      </c>
    </row>
    <row r="2605" spans="1:8" x14ac:dyDescent="0.3">
      <c r="A2605" s="2">
        <v>45957</v>
      </c>
      <c r="B2605" t="s">
        <v>102</v>
      </c>
      <c r="C2605">
        <v>13</v>
      </c>
      <c r="D2605">
        <v>19</v>
      </c>
      <c r="E2605">
        <v>5</v>
      </c>
      <c r="F2605">
        <v>177.51</v>
      </c>
      <c r="G2605">
        <v>3</v>
      </c>
      <c r="H2605" s="1">
        <f xml:space="preserve"> IF(Historical_Sales[[#This Row],[Sessions - Total]]=0,0,Historical_Sales[[#This Row],[Units Ordered]]/Historical_Sales[[#This Row],[Sessions - Total]])</f>
        <v>0.38461538461538464</v>
      </c>
    </row>
    <row r="2606" spans="1:8" x14ac:dyDescent="0.3">
      <c r="A2606" s="2">
        <v>45957</v>
      </c>
      <c r="B2606" t="s">
        <v>106</v>
      </c>
      <c r="C2606">
        <v>6</v>
      </c>
      <c r="D2606">
        <v>7</v>
      </c>
      <c r="E2606">
        <v>3</v>
      </c>
      <c r="F2606">
        <v>207.32</v>
      </c>
      <c r="G2606">
        <v>2</v>
      </c>
      <c r="H2606" s="1">
        <f xml:space="preserve"> IF(Historical_Sales[[#This Row],[Sessions - Total]]=0,0,Historical_Sales[[#This Row],[Units Ordered]]/Historical_Sales[[#This Row],[Sessions - Total]])</f>
        <v>0.5</v>
      </c>
    </row>
    <row r="2607" spans="1:8" x14ac:dyDescent="0.3">
      <c r="A2607" s="2">
        <v>45957</v>
      </c>
      <c r="B2607" t="s">
        <v>108</v>
      </c>
      <c r="C2607">
        <v>10</v>
      </c>
      <c r="D2607">
        <v>16</v>
      </c>
      <c r="E2607">
        <v>3</v>
      </c>
      <c r="F2607">
        <v>270.38</v>
      </c>
      <c r="G2607">
        <v>1</v>
      </c>
      <c r="H2607" s="1">
        <f xml:space="preserve"> IF(Historical_Sales[[#This Row],[Sessions - Total]]=0,0,Historical_Sales[[#This Row],[Units Ordered]]/Historical_Sales[[#This Row],[Sessions - Total]])</f>
        <v>0.3</v>
      </c>
    </row>
    <row r="2608" spans="1:8" x14ac:dyDescent="0.3">
      <c r="A2608" s="2">
        <v>45957</v>
      </c>
      <c r="B2608" t="s">
        <v>110</v>
      </c>
      <c r="C2608">
        <v>28</v>
      </c>
      <c r="D2608">
        <v>33</v>
      </c>
      <c r="E2608">
        <v>4</v>
      </c>
      <c r="F2608">
        <v>144.08000000000001</v>
      </c>
      <c r="G2608">
        <v>3</v>
      </c>
      <c r="H2608" s="1">
        <f xml:space="preserve"> IF(Historical_Sales[[#This Row],[Sessions - Total]]=0,0,Historical_Sales[[#This Row],[Units Ordered]]/Historical_Sales[[#This Row],[Sessions - Total]])</f>
        <v>0.14285714285714285</v>
      </c>
    </row>
    <row r="2609" spans="1:8" x14ac:dyDescent="0.3">
      <c r="A2609" s="2">
        <v>45957</v>
      </c>
      <c r="B2609" t="s">
        <v>112</v>
      </c>
      <c r="C2609">
        <v>26</v>
      </c>
      <c r="D2609">
        <v>32</v>
      </c>
      <c r="E2609">
        <v>4</v>
      </c>
      <c r="F2609">
        <v>110.67</v>
      </c>
      <c r="G2609">
        <v>4</v>
      </c>
      <c r="H2609" s="1">
        <f xml:space="preserve"> IF(Historical_Sales[[#This Row],[Sessions - Total]]=0,0,Historical_Sales[[#This Row],[Units Ordered]]/Historical_Sales[[#This Row],[Sessions - Total]])</f>
        <v>0.15384615384615385</v>
      </c>
    </row>
    <row r="2610" spans="1:8" x14ac:dyDescent="0.3">
      <c r="A2610" s="2">
        <v>45958</v>
      </c>
      <c r="B2610" t="s">
        <v>11</v>
      </c>
      <c r="C2610">
        <v>26</v>
      </c>
      <c r="D2610">
        <v>42</v>
      </c>
      <c r="E2610">
        <v>9</v>
      </c>
      <c r="F2610">
        <v>371.57</v>
      </c>
      <c r="G2610">
        <v>8</v>
      </c>
      <c r="H2610" s="1">
        <f xml:space="preserve"> IF(Historical_Sales[[#This Row],[Sessions - Total]]=0,0,Historical_Sales[[#This Row],[Units Ordered]]/Historical_Sales[[#This Row],[Sessions - Total]])</f>
        <v>0.34615384615384615</v>
      </c>
    </row>
    <row r="2611" spans="1:8" x14ac:dyDescent="0.3">
      <c r="A2611" s="2">
        <v>45958</v>
      </c>
      <c r="B2611" t="s">
        <v>15</v>
      </c>
      <c r="C2611">
        <v>19</v>
      </c>
      <c r="D2611">
        <v>21</v>
      </c>
      <c r="E2611">
        <v>2</v>
      </c>
      <c r="F2611">
        <v>67.67</v>
      </c>
      <c r="G2611">
        <v>2</v>
      </c>
      <c r="H2611" s="1">
        <f xml:space="preserve"> IF(Historical_Sales[[#This Row],[Sessions - Total]]=0,0,Historical_Sales[[#This Row],[Units Ordered]]/Historical_Sales[[#This Row],[Sessions - Total]])</f>
        <v>0.10526315789473684</v>
      </c>
    </row>
    <row r="2612" spans="1:8" x14ac:dyDescent="0.3">
      <c r="A2612" s="2">
        <v>45958</v>
      </c>
      <c r="B2612" t="s">
        <v>19</v>
      </c>
      <c r="C2612">
        <v>3</v>
      </c>
      <c r="D2612">
        <v>4</v>
      </c>
      <c r="E2612">
        <v>1</v>
      </c>
      <c r="F2612">
        <v>34.35</v>
      </c>
      <c r="G2612">
        <v>1</v>
      </c>
      <c r="H2612" s="1">
        <f xml:space="preserve"> IF(Historical_Sales[[#This Row],[Sessions - Total]]=0,0,Historical_Sales[[#This Row],[Units Ordered]]/Historical_Sales[[#This Row],[Sessions - Total]])</f>
        <v>0.33333333333333331</v>
      </c>
    </row>
    <row r="2613" spans="1:8" x14ac:dyDescent="0.3">
      <c r="A2613" s="2">
        <v>45958</v>
      </c>
      <c r="B2613" t="s">
        <v>21</v>
      </c>
      <c r="C2613">
        <v>30</v>
      </c>
      <c r="D2613">
        <v>45</v>
      </c>
      <c r="E2613">
        <v>1</v>
      </c>
      <c r="F2613">
        <v>25.82</v>
      </c>
      <c r="G2613">
        <v>1</v>
      </c>
      <c r="H2613" s="1">
        <f xml:space="preserve"> IF(Historical_Sales[[#This Row],[Sessions - Total]]=0,0,Historical_Sales[[#This Row],[Units Ordered]]/Historical_Sales[[#This Row],[Sessions - Total]])</f>
        <v>3.3333333333333333E-2</v>
      </c>
    </row>
    <row r="2614" spans="1:8" x14ac:dyDescent="0.3">
      <c r="A2614" s="2">
        <v>45958</v>
      </c>
      <c r="B2614" t="s">
        <v>26</v>
      </c>
      <c r="C2614">
        <v>9</v>
      </c>
      <c r="D2614">
        <v>15</v>
      </c>
      <c r="E2614">
        <v>1</v>
      </c>
      <c r="F2614">
        <v>36.97</v>
      </c>
      <c r="G2614">
        <v>1</v>
      </c>
      <c r="H2614" s="1">
        <f xml:space="preserve"> IF(Historical_Sales[[#This Row],[Sessions - Total]]=0,0,Historical_Sales[[#This Row],[Units Ordered]]/Historical_Sales[[#This Row],[Sessions - Total]])</f>
        <v>0.1111111111111111</v>
      </c>
    </row>
    <row r="2615" spans="1:8" x14ac:dyDescent="0.3">
      <c r="A2615" s="2">
        <v>45958</v>
      </c>
      <c r="B2615" t="s">
        <v>28</v>
      </c>
      <c r="C2615">
        <v>8</v>
      </c>
      <c r="D2615">
        <v>10</v>
      </c>
      <c r="E2615">
        <v>1</v>
      </c>
      <c r="F2615">
        <v>34.630000000000003</v>
      </c>
      <c r="G2615">
        <v>1</v>
      </c>
      <c r="H2615" s="1">
        <f xml:space="preserve"> IF(Historical_Sales[[#This Row],[Sessions - Total]]=0,0,Historical_Sales[[#This Row],[Units Ordered]]/Historical_Sales[[#This Row],[Sessions - Total]])</f>
        <v>0.125</v>
      </c>
    </row>
    <row r="2616" spans="1:8" x14ac:dyDescent="0.3">
      <c r="A2616" s="2">
        <v>45958</v>
      </c>
      <c r="B2616" t="s">
        <v>32</v>
      </c>
      <c r="C2616">
        <v>13</v>
      </c>
      <c r="D2616">
        <v>16</v>
      </c>
      <c r="E2616">
        <v>2</v>
      </c>
      <c r="F2616">
        <v>39.479999999999997</v>
      </c>
      <c r="G2616">
        <v>2</v>
      </c>
      <c r="H2616" s="1">
        <f xml:space="preserve"> IF(Historical_Sales[[#This Row],[Sessions - Total]]=0,0,Historical_Sales[[#This Row],[Units Ordered]]/Historical_Sales[[#This Row],[Sessions - Total]])</f>
        <v>0.15384615384615385</v>
      </c>
    </row>
    <row r="2617" spans="1:8" x14ac:dyDescent="0.3">
      <c r="A2617" s="2">
        <v>45958</v>
      </c>
      <c r="B2617" t="s">
        <v>34</v>
      </c>
      <c r="C2617">
        <v>12</v>
      </c>
      <c r="D2617">
        <v>19</v>
      </c>
      <c r="E2617">
        <v>2</v>
      </c>
      <c r="F2617">
        <v>35.35</v>
      </c>
      <c r="G2617">
        <v>2</v>
      </c>
      <c r="H2617" s="1">
        <f xml:space="preserve"> IF(Historical_Sales[[#This Row],[Sessions - Total]]=0,0,Historical_Sales[[#This Row],[Units Ordered]]/Historical_Sales[[#This Row],[Sessions - Total]])</f>
        <v>0.16666666666666666</v>
      </c>
    </row>
    <row r="2618" spans="1:8" x14ac:dyDescent="0.3">
      <c r="A2618" s="2">
        <v>45958</v>
      </c>
      <c r="B2618" t="s">
        <v>36</v>
      </c>
      <c r="C2618">
        <v>20</v>
      </c>
      <c r="D2618">
        <v>27</v>
      </c>
      <c r="E2618">
        <v>4</v>
      </c>
      <c r="F2618">
        <v>76.67</v>
      </c>
      <c r="G2618">
        <v>4</v>
      </c>
      <c r="H2618" s="1">
        <f xml:space="preserve"> IF(Historical_Sales[[#This Row],[Sessions - Total]]=0,0,Historical_Sales[[#This Row],[Units Ordered]]/Historical_Sales[[#This Row],[Sessions - Total]])</f>
        <v>0.2</v>
      </c>
    </row>
    <row r="2619" spans="1:8" x14ac:dyDescent="0.3">
      <c r="A2619" s="2">
        <v>45958</v>
      </c>
      <c r="B2619" t="s">
        <v>38</v>
      </c>
      <c r="C2619">
        <v>39</v>
      </c>
      <c r="D2619">
        <v>57</v>
      </c>
      <c r="E2619">
        <v>6</v>
      </c>
      <c r="F2619">
        <v>155.27000000000001</v>
      </c>
      <c r="G2619">
        <v>6</v>
      </c>
      <c r="H2619" s="1">
        <f xml:space="preserve"> IF(Historical_Sales[[#This Row],[Sessions - Total]]=0,0,Historical_Sales[[#This Row],[Units Ordered]]/Historical_Sales[[#This Row],[Sessions - Total]])</f>
        <v>0.15384615384615385</v>
      </c>
    </row>
    <row r="2620" spans="1:8" x14ac:dyDescent="0.3">
      <c r="A2620" s="2">
        <v>45958</v>
      </c>
      <c r="B2620" t="s">
        <v>40</v>
      </c>
      <c r="C2620">
        <v>43</v>
      </c>
      <c r="D2620">
        <v>60</v>
      </c>
      <c r="E2620">
        <v>10</v>
      </c>
      <c r="F2620">
        <v>288.76</v>
      </c>
      <c r="G2620">
        <v>8</v>
      </c>
      <c r="H2620" s="1">
        <f xml:space="preserve"> IF(Historical_Sales[[#This Row],[Sessions - Total]]=0,0,Historical_Sales[[#This Row],[Units Ordered]]/Historical_Sales[[#This Row],[Sessions - Total]])</f>
        <v>0.23255813953488372</v>
      </c>
    </row>
    <row r="2621" spans="1:8" x14ac:dyDescent="0.3">
      <c r="A2621" s="2">
        <v>45958</v>
      </c>
      <c r="B2621" t="s">
        <v>40</v>
      </c>
      <c r="C2621">
        <v>1</v>
      </c>
      <c r="D2621">
        <v>1</v>
      </c>
      <c r="E2621">
        <v>9</v>
      </c>
      <c r="F2621">
        <v>285.99</v>
      </c>
      <c r="G2621">
        <v>1</v>
      </c>
      <c r="H2621" s="1">
        <f xml:space="preserve"> IF(Historical_Sales[[#This Row],[Sessions - Total]]=0,0,Historical_Sales[[#This Row],[Units Ordered]]/Historical_Sales[[#This Row],[Sessions - Total]])</f>
        <v>9</v>
      </c>
    </row>
    <row r="2622" spans="1:8" x14ac:dyDescent="0.3">
      <c r="A2622" s="2">
        <v>45958</v>
      </c>
      <c r="B2622" t="s">
        <v>42</v>
      </c>
      <c r="C2622">
        <v>142</v>
      </c>
      <c r="D2622">
        <v>218</v>
      </c>
      <c r="E2622">
        <v>32</v>
      </c>
      <c r="F2622">
        <v>805.43</v>
      </c>
      <c r="G2622">
        <v>28</v>
      </c>
      <c r="H2622" s="1">
        <f xml:space="preserve"> IF(Historical_Sales[[#This Row],[Sessions - Total]]=0,0,Historical_Sales[[#This Row],[Units Ordered]]/Historical_Sales[[#This Row],[Sessions - Total]])</f>
        <v>0.22535211267605634</v>
      </c>
    </row>
    <row r="2623" spans="1:8" x14ac:dyDescent="0.3">
      <c r="A2623" s="2">
        <v>45958</v>
      </c>
      <c r="B2623" t="s">
        <v>44</v>
      </c>
      <c r="C2623">
        <v>24</v>
      </c>
      <c r="D2623">
        <v>29</v>
      </c>
      <c r="E2623">
        <v>2</v>
      </c>
      <c r="F2623">
        <v>51.02</v>
      </c>
      <c r="G2623">
        <v>2</v>
      </c>
      <c r="H2623" s="1">
        <f xml:space="preserve"> IF(Historical_Sales[[#This Row],[Sessions - Total]]=0,0,Historical_Sales[[#This Row],[Units Ordered]]/Historical_Sales[[#This Row],[Sessions - Total]])</f>
        <v>8.3333333333333329E-2</v>
      </c>
    </row>
    <row r="2624" spans="1:8" x14ac:dyDescent="0.3">
      <c r="A2624" s="2">
        <v>45958</v>
      </c>
      <c r="B2624" t="s">
        <v>46</v>
      </c>
      <c r="C2624">
        <v>54</v>
      </c>
      <c r="D2624">
        <v>74</v>
      </c>
      <c r="E2624">
        <v>13</v>
      </c>
      <c r="F2624">
        <v>410.41</v>
      </c>
      <c r="G2624">
        <v>8</v>
      </c>
      <c r="H2624" s="1">
        <f xml:space="preserve"> IF(Historical_Sales[[#This Row],[Sessions - Total]]=0,0,Historical_Sales[[#This Row],[Units Ordered]]/Historical_Sales[[#This Row],[Sessions - Total]])</f>
        <v>0.24074074074074073</v>
      </c>
    </row>
    <row r="2625" spans="1:8" x14ac:dyDescent="0.3">
      <c r="A2625" s="2">
        <v>45958</v>
      </c>
      <c r="B2625" t="s">
        <v>48</v>
      </c>
      <c r="C2625">
        <v>24</v>
      </c>
      <c r="D2625">
        <v>30</v>
      </c>
      <c r="E2625">
        <v>7</v>
      </c>
      <c r="F2625">
        <v>208.48</v>
      </c>
      <c r="G2625">
        <v>4</v>
      </c>
      <c r="H2625" s="1">
        <f xml:space="preserve"> IF(Historical_Sales[[#This Row],[Sessions - Total]]=0,0,Historical_Sales[[#This Row],[Units Ordered]]/Historical_Sales[[#This Row],[Sessions - Total]])</f>
        <v>0.29166666666666669</v>
      </c>
    </row>
    <row r="2626" spans="1:8" x14ac:dyDescent="0.3">
      <c r="A2626" s="2">
        <v>45958</v>
      </c>
      <c r="B2626" t="s">
        <v>50</v>
      </c>
      <c r="C2626">
        <v>93</v>
      </c>
      <c r="D2626">
        <v>132</v>
      </c>
      <c r="E2626">
        <v>17</v>
      </c>
      <c r="F2626">
        <v>700.91</v>
      </c>
      <c r="G2626">
        <v>17</v>
      </c>
      <c r="H2626" s="1">
        <f xml:space="preserve"> IF(Historical_Sales[[#This Row],[Sessions - Total]]=0,0,Historical_Sales[[#This Row],[Units Ordered]]/Historical_Sales[[#This Row],[Sessions - Total]])</f>
        <v>0.18279569892473119</v>
      </c>
    </row>
    <row r="2627" spans="1:8" x14ac:dyDescent="0.3">
      <c r="A2627" s="2">
        <v>45958</v>
      </c>
      <c r="B2627" t="s">
        <v>52</v>
      </c>
      <c r="C2627">
        <v>92</v>
      </c>
      <c r="D2627">
        <v>119</v>
      </c>
      <c r="E2627">
        <v>15</v>
      </c>
      <c r="F2627">
        <v>211.42</v>
      </c>
      <c r="G2627">
        <v>15</v>
      </c>
      <c r="H2627" s="1">
        <f xml:space="preserve"> IF(Historical_Sales[[#This Row],[Sessions - Total]]=0,0,Historical_Sales[[#This Row],[Units Ordered]]/Historical_Sales[[#This Row],[Sessions - Total]])</f>
        <v>0.16304347826086957</v>
      </c>
    </row>
    <row r="2628" spans="1:8" x14ac:dyDescent="0.3">
      <c r="A2628" s="2">
        <v>45958</v>
      </c>
      <c r="B2628" t="s">
        <v>52</v>
      </c>
      <c r="C2628">
        <v>9</v>
      </c>
      <c r="D2628">
        <v>12</v>
      </c>
      <c r="E2628">
        <v>1</v>
      </c>
      <c r="F2628">
        <v>21.14</v>
      </c>
      <c r="G2628">
        <v>1</v>
      </c>
      <c r="H2628" s="1">
        <f xml:space="preserve"> IF(Historical_Sales[[#This Row],[Sessions - Total]]=0,0,Historical_Sales[[#This Row],[Units Ordered]]/Historical_Sales[[#This Row],[Sessions - Total]])</f>
        <v>0.1111111111111111</v>
      </c>
    </row>
    <row r="2629" spans="1:8" x14ac:dyDescent="0.3">
      <c r="A2629" s="2">
        <v>45958</v>
      </c>
      <c r="B2629" t="s">
        <v>54</v>
      </c>
      <c r="C2629">
        <v>27</v>
      </c>
      <c r="D2629">
        <v>34</v>
      </c>
      <c r="E2629">
        <v>5</v>
      </c>
      <c r="F2629">
        <v>125.67</v>
      </c>
      <c r="G2629">
        <v>5</v>
      </c>
      <c r="H2629" s="1">
        <f xml:space="preserve"> IF(Historical_Sales[[#This Row],[Sessions - Total]]=0,0,Historical_Sales[[#This Row],[Units Ordered]]/Historical_Sales[[#This Row],[Sessions - Total]])</f>
        <v>0.18518518518518517</v>
      </c>
    </row>
    <row r="2630" spans="1:8" x14ac:dyDescent="0.3">
      <c r="A2630" s="2">
        <v>45958</v>
      </c>
      <c r="B2630" t="s">
        <v>56</v>
      </c>
      <c r="C2630">
        <v>30</v>
      </c>
      <c r="D2630">
        <v>47</v>
      </c>
      <c r="E2630">
        <v>4</v>
      </c>
      <c r="F2630">
        <v>92.07</v>
      </c>
      <c r="G2630">
        <v>4</v>
      </c>
      <c r="H2630" s="1">
        <f xml:space="preserve"> IF(Historical_Sales[[#This Row],[Sessions - Total]]=0,0,Historical_Sales[[#This Row],[Units Ordered]]/Historical_Sales[[#This Row],[Sessions - Total]])</f>
        <v>0.13333333333333333</v>
      </c>
    </row>
    <row r="2631" spans="1:8" x14ac:dyDescent="0.3">
      <c r="A2631" s="2">
        <v>45958</v>
      </c>
      <c r="B2631" t="s">
        <v>58</v>
      </c>
      <c r="C2631">
        <v>25</v>
      </c>
      <c r="D2631">
        <v>39</v>
      </c>
      <c r="E2631">
        <v>3</v>
      </c>
      <c r="F2631">
        <v>33.83</v>
      </c>
      <c r="G2631">
        <v>3</v>
      </c>
      <c r="H2631" s="1">
        <f xml:space="preserve"> IF(Historical_Sales[[#This Row],[Sessions - Total]]=0,0,Historical_Sales[[#This Row],[Units Ordered]]/Historical_Sales[[#This Row],[Sessions - Total]])</f>
        <v>0.12</v>
      </c>
    </row>
    <row r="2632" spans="1:8" x14ac:dyDescent="0.3">
      <c r="A2632" s="2">
        <v>45958</v>
      </c>
      <c r="B2632" t="s">
        <v>60</v>
      </c>
      <c r="C2632">
        <v>33</v>
      </c>
      <c r="D2632">
        <v>44</v>
      </c>
      <c r="E2632">
        <v>6</v>
      </c>
      <c r="F2632">
        <v>136.34</v>
      </c>
      <c r="G2632">
        <v>6</v>
      </c>
      <c r="H2632" s="1">
        <f xml:space="preserve"> IF(Historical_Sales[[#This Row],[Sessions - Total]]=0,0,Historical_Sales[[#This Row],[Units Ordered]]/Historical_Sales[[#This Row],[Sessions - Total]])</f>
        <v>0.18181818181818182</v>
      </c>
    </row>
    <row r="2633" spans="1:8" x14ac:dyDescent="0.3">
      <c r="A2633" s="2">
        <v>45958</v>
      </c>
      <c r="B2633" t="s">
        <v>62</v>
      </c>
      <c r="C2633">
        <v>151</v>
      </c>
      <c r="D2633">
        <v>209</v>
      </c>
      <c r="E2633">
        <v>102</v>
      </c>
      <c r="F2633">
        <v>3717.55</v>
      </c>
      <c r="G2633">
        <v>64</v>
      </c>
      <c r="H2633" s="1">
        <f xml:space="preserve"> IF(Historical_Sales[[#This Row],[Sessions - Total]]=0,0,Historical_Sales[[#This Row],[Units Ordered]]/Historical_Sales[[#This Row],[Sessions - Total]])</f>
        <v>0.67549668874172186</v>
      </c>
    </row>
    <row r="2634" spans="1:8" x14ac:dyDescent="0.3">
      <c r="A2634" s="2">
        <v>45958</v>
      </c>
      <c r="B2634" t="s">
        <v>64</v>
      </c>
      <c r="C2634">
        <v>28</v>
      </c>
      <c r="D2634">
        <v>35</v>
      </c>
      <c r="E2634">
        <v>24</v>
      </c>
      <c r="F2634">
        <v>777.92</v>
      </c>
      <c r="G2634">
        <v>8</v>
      </c>
      <c r="H2634" s="1">
        <f xml:space="preserve"> IF(Historical_Sales[[#This Row],[Sessions - Total]]=0,0,Historical_Sales[[#This Row],[Units Ordered]]/Historical_Sales[[#This Row],[Sessions - Total]])</f>
        <v>0.8571428571428571</v>
      </c>
    </row>
    <row r="2635" spans="1:8" x14ac:dyDescent="0.3">
      <c r="A2635" s="2">
        <v>45958</v>
      </c>
      <c r="B2635" t="s">
        <v>68</v>
      </c>
      <c r="C2635">
        <v>38</v>
      </c>
      <c r="D2635">
        <v>48</v>
      </c>
      <c r="E2635">
        <v>28</v>
      </c>
      <c r="F2635">
        <v>759.47</v>
      </c>
      <c r="G2635">
        <v>19</v>
      </c>
      <c r="H2635" s="1">
        <f xml:space="preserve"> IF(Historical_Sales[[#This Row],[Sessions - Total]]=0,0,Historical_Sales[[#This Row],[Units Ordered]]/Historical_Sales[[#This Row],[Sessions - Total]])</f>
        <v>0.73684210526315785</v>
      </c>
    </row>
    <row r="2636" spans="1:8" x14ac:dyDescent="0.3">
      <c r="A2636" s="2">
        <v>45958</v>
      </c>
      <c r="B2636" t="s">
        <v>70</v>
      </c>
      <c r="C2636">
        <v>50</v>
      </c>
      <c r="D2636">
        <v>65</v>
      </c>
      <c r="E2636">
        <v>14</v>
      </c>
      <c r="F2636">
        <v>344.59</v>
      </c>
      <c r="G2636">
        <v>10</v>
      </c>
      <c r="H2636" s="1">
        <f xml:space="preserve"> IF(Historical_Sales[[#This Row],[Sessions - Total]]=0,0,Historical_Sales[[#This Row],[Units Ordered]]/Historical_Sales[[#This Row],[Sessions - Total]])</f>
        <v>0.28000000000000003</v>
      </c>
    </row>
    <row r="2637" spans="1:8" x14ac:dyDescent="0.3">
      <c r="A2637" s="2">
        <v>45958</v>
      </c>
      <c r="B2637" t="s">
        <v>72</v>
      </c>
      <c r="C2637">
        <v>21</v>
      </c>
      <c r="D2637">
        <v>32</v>
      </c>
      <c r="E2637">
        <v>9</v>
      </c>
      <c r="F2637">
        <v>334.11</v>
      </c>
      <c r="G2637">
        <v>7</v>
      </c>
      <c r="H2637" s="1">
        <f xml:space="preserve"> IF(Historical_Sales[[#This Row],[Sessions - Total]]=0,0,Historical_Sales[[#This Row],[Units Ordered]]/Historical_Sales[[#This Row],[Sessions - Total]])</f>
        <v>0.42857142857142855</v>
      </c>
    </row>
    <row r="2638" spans="1:8" x14ac:dyDescent="0.3">
      <c r="A2638" s="2">
        <v>45958</v>
      </c>
      <c r="B2638" t="s">
        <v>74</v>
      </c>
      <c r="C2638">
        <v>13</v>
      </c>
      <c r="D2638">
        <v>19</v>
      </c>
      <c r="E2638">
        <v>5</v>
      </c>
      <c r="F2638">
        <v>148.75</v>
      </c>
      <c r="G2638">
        <v>3</v>
      </c>
      <c r="H2638" s="1">
        <f xml:space="preserve"> IF(Historical_Sales[[#This Row],[Sessions - Total]]=0,0,Historical_Sales[[#This Row],[Units Ordered]]/Historical_Sales[[#This Row],[Sessions - Total]])</f>
        <v>0.38461538461538464</v>
      </c>
    </row>
    <row r="2639" spans="1:8" x14ac:dyDescent="0.3">
      <c r="A2639" s="2">
        <v>45958</v>
      </c>
      <c r="B2639" t="s">
        <v>76</v>
      </c>
      <c r="C2639">
        <v>20</v>
      </c>
      <c r="D2639">
        <v>23</v>
      </c>
      <c r="E2639">
        <v>3</v>
      </c>
      <c r="F2639">
        <v>102.59</v>
      </c>
      <c r="G2639">
        <v>3</v>
      </c>
      <c r="H2639" s="1">
        <f xml:space="preserve"> IF(Historical_Sales[[#This Row],[Sessions - Total]]=0,0,Historical_Sales[[#This Row],[Units Ordered]]/Historical_Sales[[#This Row],[Sessions - Total]])</f>
        <v>0.15</v>
      </c>
    </row>
    <row r="2640" spans="1:8" x14ac:dyDescent="0.3">
      <c r="A2640" s="2">
        <v>45958</v>
      </c>
      <c r="B2640" t="s">
        <v>78</v>
      </c>
      <c r="C2640">
        <v>10</v>
      </c>
      <c r="D2640">
        <v>12</v>
      </c>
      <c r="E2640">
        <v>3</v>
      </c>
      <c r="F2640">
        <v>77.98</v>
      </c>
      <c r="G2640">
        <v>2</v>
      </c>
      <c r="H2640" s="1">
        <f xml:space="preserve"> IF(Historical_Sales[[#This Row],[Sessions - Total]]=0,0,Historical_Sales[[#This Row],[Units Ordered]]/Historical_Sales[[#This Row],[Sessions - Total]])</f>
        <v>0.3</v>
      </c>
    </row>
    <row r="2641" spans="1:8" x14ac:dyDescent="0.3">
      <c r="A2641" s="2">
        <v>45958</v>
      </c>
      <c r="B2641" t="s">
        <v>80</v>
      </c>
      <c r="C2641">
        <v>17</v>
      </c>
      <c r="D2641">
        <v>20</v>
      </c>
      <c r="E2641">
        <v>5</v>
      </c>
      <c r="F2641">
        <v>189.96</v>
      </c>
      <c r="G2641">
        <v>4</v>
      </c>
      <c r="H2641" s="1">
        <f xml:space="preserve"> IF(Historical_Sales[[#This Row],[Sessions - Total]]=0,0,Historical_Sales[[#This Row],[Units Ordered]]/Historical_Sales[[#This Row],[Sessions - Total]])</f>
        <v>0.29411764705882354</v>
      </c>
    </row>
    <row r="2642" spans="1:8" x14ac:dyDescent="0.3">
      <c r="A2642" s="2">
        <v>45958</v>
      </c>
      <c r="B2642" t="s">
        <v>82</v>
      </c>
      <c r="C2642">
        <v>11</v>
      </c>
      <c r="D2642">
        <v>25</v>
      </c>
      <c r="E2642">
        <v>6</v>
      </c>
      <c r="F2642">
        <v>206.94</v>
      </c>
      <c r="G2642">
        <v>2</v>
      </c>
      <c r="H2642" s="1">
        <f xml:space="preserve"> IF(Historical_Sales[[#This Row],[Sessions - Total]]=0,0,Historical_Sales[[#This Row],[Units Ordered]]/Historical_Sales[[#This Row],[Sessions - Total]])</f>
        <v>0.54545454545454541</v>
      </c>
    </row>
    <row r="2643" spans="1:8" x14ac:dyDescent="0.3">
      <c r="A2643" s="2">
        <v>45958</v>
      </c>
      <c r="B2643" t="s">
        <v>84</v>
      </c>
      <c r="C2643">
        <v>104</v>
      </c>
      <c r="D2643">
        <v>143</v>
      </c>
      <c r="E2643">
        <v>26</v>
      </c>
      <c r="F2643">
        <v>897.33</v>
      </c>
      <c r="G2643">
        <v>25</v>
      </c>
      <c r="H2643" s="1">
        <f xml:space="preserve"> IF(Historical_Sales[[#This Row],[Sessions - Total]]=0,0,Historical_Sales[[#This Row],[Units Ordered]]/Historical_Sales[[#This Row],[Sessions - Total]])</f>
        <v>0.25</v>
      </c>
    </row>
    <row r="2644" spans="1:8" x14ac:dyDescent="0.3">
      <c r="A2644" s="2">
        <v>45958</v>
      </c>
      <c r="B2644" t="s">
        <v>84</v>
      </c>
      <c r="C2644">
        <v>1</v>
      </c>
      <c r="D2644">
        <v>1</v>
      </c>
      <c r="E2644">
        <v>4</v>
      </c>
      <c r="F2644">
        <v>176.01</v>
      </c>
      <c r="G2644">
        <v>1</v>
      </c>
      <c r="H2644" s="1">
        <f xml:space="preserve"> IF(Historical_Sales[[#This Row],[Sessions - Total]]=0,0,Historical_Sales[[#This Row],[Units Ordered]]/Historical_Sales[[#This Row],[Sessions - Total]])</f>
        <v>4</v>
      </c>
    </row>
    <row r="2645" spans="1:8" x14ac:dyDescent="0.3">
      <c r="A2645" s="2">
        <v>45958</v>
      </c>
      <c r="B2645" t="s">
        <v>86</v>
      </c>
      <c r="C2645">
        <v>11</v>
      </c>
      <c r="D2645">
        <v>16</v>
      </c>
      <c r="E2645">
        <v>8</v>
      </c>
      <c r="F2645">
        <v>261.93</v>
      </c>
      <c r="G2645">
        <v>4</v>
      </c>
      <c r="H2645" s="1">
        <f xml:space="preserve"> IF(Historical_Sales[[#This Row],[Sessions - Total]]=0,0,Historical_Sales[[#This Row],[Units Ordered]]/Historical_Sales[[#This Row],[Sessions - Total]])</f>
        <v>0.72727272727272729</v>
      </c>
    </row>
    <row r="2646" spans="1:8" x14ac:dyDescent="0.3">
      <c r="A2646" s="2">
        <v>45958</v>
      </c>
      <c r="B2646" t="s">
        <v>88</v>
      </c>
      <c r="C2646">
        <v>61</v>
      </c>
      <c r="D2646">
        <v>80</v>
      </c>
      <c r="E2646">
        <v>45</v>
      </c>
      <c r="F2646">
        <v>1436.39</v>
      </c>
      <c r="G2646">
        <v>12</v>
      </c>
      <c r="H2646" s="1">
        <f xml:space="preserve"> IF(Historical_Sales[[#This Row],[Sessions - Total]]=0,0,Historical_Sales[[#This Row],[Units Ordered]]/Historical_Sales[[#This Row],[Sessions - Total]])</f>
        <v>0.73770491803278693</v>
      </c>
    </row>
    <row r="2647" spans="1:8" x14ac:dyDescent="0.3">
      <c r="A2647" s="2">
        <v>45958</v>
      </c>
      <c r="B2647" t="s">
        <v>90</v>
      </c>
      <c r="C2647">
        <v>7</v>
      </c>
      <c r="D2647">
        <v>9</v>
      </c>
      <c r="E2647">
        <v>3</v>
      </c>
      <c r="F2647">
        <v>76.8</v>
      </c>
      <c r="G2647">
        <v>1</v>
      </c>
      <c r="H2647" s="1">
        <f xml:space="preserve"> IF(Historical_Sales[[#This Row],[Sessions - Total]]=0,0,Historical_Sales[[#This Row],[Units Ordered]]/Historical_Sales[[#This Row],[Sessions - Total]])</f>
        <v>0.42857142857142855</v>
      </c>
    </row>
    <row r="2648" spans="1:8" x14ac:dyDescent="0.3">
      <c r="A2648" s="2">
        <v>45958</v>
      </c>
      <c r="B2648" t="s">
        <v>92</v>
      </c>
      <c r="C2648">
        <v>29</v>
      </c>
      <c r="D2648">
        <v>37</v>
      </c>
      <c r="E2648">
        <v>7</v>
      </c>
      <c r="F2648">
        <v>188.81</v>
      </c>
      <c r="G2648">
        <v>7</v>
      </c>
      <c r="H2648" s="1">
        <f xml:space="preserve"> IF(Historical_Sales[[#This Row],[Sessions - Total]]=0,0,Historical_Sales[[#This Row],[Units Ordered]]/Historical_Sales[[#This Row],[Sessions - Total]])</f>
        <v>0.2413793103448276</v>
      </c>
    </row>
    <row r="2649" spans="1:8" x14ac:dyDescent="0.3">
      <c r="A2649" s="2">
        <v>45958</v>
      </c>
      <c r="B2649" t="s">
        <v>94</v>
      </c>
      <c r="C2649">
        <v>31</v>
      </c>
      <c r="D2649">
        <v>46</v>
      </c>
      <c r="E2649">
        <v>16</v>
      </c>
      <c r="F2649">
        <v>1240.23</v>
      </c>
      <c r="G2649">
        <v>8</v>
      </c>
      <c r="H2649" s="1">
        <f xml:space="preserve"> IF(Historical_Sales[[#This Row],[Sessions - Total]]=0,0,Historical_Sales[[#This Row],[Units Ordered]]/Historical_Sales[[#This Row],[Sessions - Total]])</f>
        <v>0.5161290322580645</v>
      </c>
    </row>
    <row r="2650" spans="1:8" x14ac:dyDescent="0.3">
      <c r="A2650" s="2">
        <v>45958</v>
      </c>
      <c r="B2650" t="s">
        <v>96</v>
      </c>
      <c r="C2650">
        <v>39</v>
      </c>
      <c r="D2650">
        <v>61</v>
      </c>
      <c r="E2650">
        <v>19</v>
      </c>
      <c r="F2650">
        <v>1324.81</v>
      </c>
      <c r="G2650">
        <v>10</v>
      </c>
      <c r="H2650" s="1">
        <f xml:space="preserve"> IF(Historical_Sales[[#This Row],[Sessions - Total]]=0,0,Historical_Sales[[#This Row],[Units Ordered]]/Historical_Sales[[#This Row],[Sessions - Total]])</f>
        <v>0.48717948717948717</v>
      </c>
    </row>
    <row r="2651" spans="1:8" x14ac:dyDescent="0.3">
      <c r="A2651" s="2">
        <v>45958</v>
      </c>
      <c r="B2651" t="s">
        <v>98</v>
      </c>
      <c r="C2651">
        <v>17</v>
      </c>
      <c r="D2651">
        <v>20</v>
      </c>
      <c r="E2651">
        <v>1</v>
      </c>
      <c r="F2651">
        <v>12.66</v>
      </c>
      <c r="G2651">
        <v>1</v>
      </c>
      <c r="H2651" s="1">
        <f xml:space="preserve"> IF(Historical_Sales[[#This Row],[Sessions - Total]]=0,0,Historical_Sales[[#This Row],[Units Ordered]]/Historical_Sales[[#This Row],[Sessions - Total]])</f>
        <v>5.8823529411764705E-2</v>
      </c>
    </row>
    <row r="2652" spans="1:8" x14ac:dyDescent="0.3">
      <c r="A2652" s="2">
        <v>45958</v>
      </c>
      <c r="B2652" t="s">
        <v>102</v>
      </c>
      <c r="C2652">
        <v>11</v>
      </c>
      <c r="D2652">
        <v>18</v>
      </c>
      <c r="E2652">
        <v>10</v>
      </c>
      <c r="F2652">
        <v>325.25</v>
      </c>
      <c r="G2652">
        <v>5</v>
      </c>
      <c r="H2652" s="1">
        <f xml:space="preserve"> IF(Historical_Sales[[#This Row],[Sessions - Total]]=0,0,Historical_Sales[[#This Row],[Units Ordered]]/Historical_Sales[[#This Row],[Sessions - Total]])</f>
        <v>0.90909090909090906</v>
      </c>
    </row>
    <row r="2653" spans="1:8" x14ac:dyDescent="0.3">
      <c r="A2653" s="2">
        <v>45958</v>
      </c>
      <c r="B2653" t="s">
        <v>106</v>
      </c>
      <c r="C2653">
        <v>8</v>
      </c>
      <c r="D2653">
        <v>12</v>
      </c>
      <c r="E2653">
        <v>8</v>
      </c>
      <c r="F2653">
        <v>624.75</v>
      </c>
      <c r="G2653">
        <v>4</v>
      </c>
      <c r="H2653" s="1">
        <f xml:space="preserve"> IF(Historical_Sales[[#This Row],[Sessions - Total]]=0,0,Historical_Sales[[#This Row],[Units Ordered]]/Historical_Sales[[#This Row],[Sessions - Total]])</f>
        <v>1</v>
      </c>
    </row>
    <row r="2654" spans="1:8" x14ac:dyDescent="0.3">
      <c r="A2654" s="2">
        <v>45958</v>
      </c>
      <c r="B2654" t="s">
        <v>108</v>
      </c>
      <c r="C2654">
        <v>8</v>
      </c>
      <c r="D2654">
        <v>10</v>
      </c>
      <c r="E2654">
        <v>1</v>
      </c>
      <c r="F2654">
        <v>107.33</v>
      </c>
      <c r="G2654">
        <v>1</v>
      </c>
      <c r="H2654" s="1">
        <f xml:space="preserve"> IF(Historical_Sales[[#This Row],[Sessions - Total]]=0,0,Historical_Sales[[#This Row],[Units Ordered]]/Historical_Sales[[#This Row],[Sessions - Total]])</f>
        <v>0.125</v>
      </c>
    </row>
    <row r="2655" spans="1:8" x14ac:dyDescent="0.3">
      <c r="A2655" s="2">
        <v>45958</v>
      </c>
      <c r="B2655" t="s">
        <v>110</v>
      </c>
      <c r="C2655">
        <v>29</v>
      </c>
      <c r="D2655">
        <v>41</v>
      </c>
      <c r="E2655">
        <v>4</v>
      </c>
      <c r="F2655">
        <v>122.54</v>
      </c>
      <c r="G2655">
        <v>4</v>
      </c>
      <c r="H2655" s="1">
        <f xml:space="preserve"> IF(Historical_Sales[[#This Row],[Sessions - Total]]=0,0,Historical_Sales[[#This Row],[Units Ordered]]/Historical_Sales[[#This Row],[Sessions - Total]])</f>
        <v>0.13793103448275862</v>
      </c>
    </row>
    <row r="2656" spans="1:8" x14ac:dyDescent="0.3">
      <c r="A2656" s="2">
        <v>45958</v>
      </c>
      <c r="B2656" t="s">
        <v>112</v>
      </c>
      <c r="C2656">
        <v>17</v>
      </c>
      <c r="D2656">
        <v>22</v>
      </c>
      <c r="E2656">
        <v>5</v>
      </c>
      <c r="F2656">
        <v>142.82</v>
      </c>
      <c r="G2656">
        <v>5</v>
      </c>
      <c r="H2656" s="1">
        <f xml:space="preserve"> IF(Historical_Sales[[#This Row],[Sessions - Total]]=0,0,Historical_Sales[[#This Row],[Units Ordered]]/Historical_Sales[[#This Row],[Sessions - Total]])</f>
        <v>0.29411764705882354</v>
      </c>
    </row>
    <row r="2657" spans="1:8" x14ac:dyDescent="0.3">
      <c r="A2657" s="2">
        <v>45959</v>
      </c>
      <c r="B2657" t="s">
        <v>11</v>
      </c>
      <c r="C2657">
        <v>21</v>
      </c>
      <c r="D2657">
        <v>29</v>
      </c>
      <c r="E2657">
        <v>4</v>
      </c>
      <c r="F2657">
        <v>169.44</v>
      </c>
      <c r="G2657">
        <v>2</v>
      </c>
      <c r="H2657" s="1">
        <f xml:space="preserve"> IF(Historical_Sales[[#This Row],[Sessions - Total]]=0,0,Historical_Sales[[#This Row],[Units Ordered]]/Historical_Sales[[#This Row],[Sessions - Total]])</f>
        <v>0.19047619047619047</v>
      </c>
    </row>
    <row r="2658" spans="1:8" x14ac:dyDescent="0.3">
      <c r="A2658" s="2">
        <v>45959</v>
      </c>
      <c r="B2658" t="s">
        <v>15</v>
      </c>
      <c r="C2658">
        <v>22</v>
      </c>
      <c r="D2658">
        <v>29</v>
      </c>
      <c r="E2658">
        <v>2</v>
      </c>
      <c r="F2658">
        <v>73.58</v>
      </c>
      <c r="G2658">
        <v>2</v>
      </c>
      <c r="H2658" s="1">
        <f xml:space="preserve"> IF(Historical_Sales[[#This Row],[Sessions - Total]]=0,0,Historical_Sales[[#This Row],[Units Ordered]]/Historical_Sales[[#This Row],[Sessions - Total]])</f>
        <v>9.0909090909090912E-2</v>
      </c>
    </row>
    <row r="2659" spans="1:8" x14ac:dyDescent="0.3">
      <c r="A2659" s="2">
        <v>45959</v>
      </c>
      <c r="B2659" t="s">
        <v>17</v>
      </c>
      <c r="C2659">
        <v>7</v>
      </c>
      <c r="D2659">
        <v>10</v>
      </c>
      <c r="E2659">
        <v>2</v>
      </c>
      <c r="F2659">
        <v>67.69</v>
      </c>
      <c r="G2659">
        <v>2</v>
      </c>
      <c r="H2659" s="1">
        <f xml:space="preserve"> IF(Historical_Sales[[#This Row],[Sessions - Total]]=0,0,Historical_Sales[[#This Row],[Units Ordered]]/Historical_Sales[[#This Row],[Sessions - Total]])</f>
        <v>0.2857142857142857</v>
      </c>
    </row>
    <row r="2660" spans="1:8" x14ac:dyDescent="0.3">
      <c r="A2660" s="2">
        <v>45959</v>
      </c>
      <c r="B2660" t="s">
        <v>19</v>
      </c>
      <c r="C2660">
        <v>3</v>
      </c>
      <c r="D2660">
        <v>3</v>
      </c>
      <c r="E2660">
        <v>2</v>
      </c>
      <c r="F2660">
        <v>53.63</v>
      </c>
      <c r="G2660">
        <v>1</v>
      </c>
      <c r="H2660" s="1">
        <f xml:space="preserve"> IF(Historical_Sales[[#This Row],[Sessions - Total]]=0,0,Historical_Sales[[#This Row],[Units Ordered]]/Historical_Sales[[#This Row],[Sessions - Total]])</f>
        <v>0.66666666666666663</v>
      </c>
    </row>
    <row r="2661" spans="1:8" x14ac:dyDescent="0.3">
      <c r="A2661" s="2">
        <v>45959</v>
      </c>
      <c r="B2661" t="s">
        <v>21</v>
      </c>
      <c r="C2661">
        <v>23</v>
      </c>
      <c r="D2661">
        <v>38</v>
      </c>
      <c r="E2661">
        <v>4</v>
      </c>
      <c r="F2661">
        <v>89.96</v>
      </c>
      <c r="G2661">
        <v>4</v>
      </c>
      <c r="H2661" s="1">
        <f xml:space="preserve"> IF(Historical_Sales[[#This Row],[Sessions - Total]]=0,0,Historical_Sales[[#This Row],[Units Ordered]]/Historical_Sales[[#This Row],[Sessions - Total]])</f>
        <v>0.17391304347826086</v>
      </c>
    </row>
    <row r="2662" spans="1:8" x14ac:dyDescent="0.3">
      <c r="A2662" s="2">
        <v>45959</v>
      </c>
      <c r="B2662" t="s">
        <v>26</v>
      </c>
      <c r="C2662">
        <v>15</v>
      </c>
      <c r="D2662">
        <v>23</v>
      </c>
      <c r="E2662">
        <v>4</v>
      </c>
      <c r="F2662">
        <v>142.12</v>
      </c>
      <c r="G2662">
        <v>3</v>
      </c>
      <c r="H2662" s="1">
        <f xml:space="preserve"> IF(Historical_Sales[[#This Row],[Sessions - Total]]=0,0,Historical_Sales[[#This Row],[Units Ordered]]/Historical_Sales[[#This Row],[Sessions - Total]])</f>
        <v>0.26666666666666666</v>
      </c>
    </row>
    <row r="2663" spans="1:8" x14ac:dyDescent="0.3">
      <c r="A2663" s="2">
        <v>45959</v>
      </c>
      <c r="B2663" t="s">
        <v>26</v>
      </c>
      <c r="C2663">
        <v>0</v>
      </c>
      <c r="D2663">
        <v>0</v>
      </c>
      <c r="E2663">
        <v>1</v>
      </c>
      <c r="F2663">
        <v>43.84</v>
      </c>
      <c r="G2663">
        <v>1</v>
      </c>
      <c r="H2663" s="1">
        <f xml:space="preserve"> IF(Historical_Sales[[#This Row],[Sessions - Total]]=0,0,Historical_Sales[[#This Row],[Units Ordered]]/Historical_Sales[[#This Row],[Sessions - Total]])</f>
        <v>0</v>
      </c>
    </row>
    <row r="2664" spans="1:8" x14ac:dyDescent="0.3">
      <c r="A2664" s="2">
        <v>45959</v>
      </c>
      <c r="B2664" t="s">
        <v>36</v>
      </c>
      <c r="C2664">
        <v>23</v>
      </c>
      <c r="D2664">
        <v>27</v>
      </c>
      <c r="E2664">
        <v>5</v>
      </c>
      <c r="F2664">
        <v>103.34</v>
      </c>
      <c r="G2664">
        <v>4</v>
      </c>
      <c r="H2664" s="1">
        <f xml:space="preserve"> IF(Historical_Sales[[#This Row],[Sessions - Total]]=0,0,Historical_Sales[[#This Row],[Units Ordered]]/Historical_Sales[[#This Row],[Sessions - Total]])</f>
        <v>0.21739130434782608</v>
      </c>
    </row>
    <row r="2665" spans="1:8" x14ac:dyDescent="0.3">
      <c r="A2665" s="2">
        <v>45959</v>
      </c>
      <c r="B2665" t="s">
        <v>38</v>
      </c>
      <c r="C2665">
        <v>38</v>
      </c>
      <c r="D2665">
        <v>52</v>
      </c>
      <c r="E2665">
        <v>2</v>
      </c>
      <c r="F2665">
        <v>51.97</v>
      </c>
      <c r="G2665">
        <v>2</v>
      </c>
      <c r="H2665" s="1">
        <f xml:space="preserve"> IF(Historical_Sales[[#This Row],[Sessions - Total]]=0,0,Historical_Sales[[#This Row],[Units Ordered]]/Historical_Sales[[#This Row],[Sessions - Total]])</f>
        <v>5.2631578947368418E-2</v>
      </c>
    </row>
    <row r="2666" spans="1:8" x14ac:dyDescent="0.3">
      <c r="A2666" s="2">
        <v>45959</v>
      </c>
      <c r="B2666" t="s">
        <v>40</v>
      </c>
      <c r="C2666">
        <v>51</v>
      </c>
      <c r="D2666">
        <v>76</v>
      </c>
      <c r="E2666">
        <v>13</v>
      </c>
      <c r="F2666">
        <v>398.77</v>
      </c>
      <c r="G2666">
        <v>10</v>
      </c>
      <c r="H2666" s="1">
        <f xml:space="preserve"> IF(Historical_Sales[[#This Row],[Sessions - Total]]=0,0,Historical_Sales[[#This Row],[Units Ordered]]/Historical_Sales[[#This Row],[Sessions - Total]])</f>
        <v>0.25490196078431371</v>
      </c>
    </row>
    <row r="2667" spans="1:8" x14ac:dyDescent="0.3">
      <c r="A2667" s="2">
        <v>45959</v>
      </c>
      <c r="B2667" t="s">
        <v>42</v>
      </c>
      <c r="C2667">
        <v>118</v>
      </c>
      <c r="D2667">
        <v>167</v>
      </c>
      <c r="E2667">
        <v>31</v>
      </c>
      <c r="F2667">
        <v>769.05</v>
      </c>
      <c r="G2667">
        <v>21</v>
      </c>
      <c r="H2667" s="1">
        <f xml:space="preserve"> IF(Historical_Sales[[#This Row],[Sessions - Total]]=0,0,Historical_Sales[[#This Row],[Units Ordered]]/Historical_Sales[[#This Row],[Sessions - Total]])</f>
        <v>0.26271186440677968</v>
      </c>
    </row>
    <row r="2668" spans="1:8" x14ac:dyDescent="0.3">
      <c r="A2668" s="2">
        <v>45959</v>
      </c>
      <c r="B2668" t="s">
        <v>44</v>
      </c>
      <c r="C2668">
        <v>33</v>
      </c>
      <c r="D2668">
        <v>44</v>
      </c>
      <c r="E2668">
        <v>2</v>
      </c>
      <c r="F2668">
        <v>51.88</v>
      </c>
      <c r="G2668">
        <v>2</v>
      </c>
      <c r="H2668" s="1">
        <f xml:space="preserve"> IF(Historical_Sales[[#This Row],[Sessions - Total]]=0,0,Historical_Sales[[#This Row],[Units Ordered]]/Historical_Sales[[#This Row],[Sessions - Total]])</f>
        <v>6.0606060606060608E-2</v>
      </c>
    </row>
    <row r="2669" spans="1:8" x14ac:dyDescent="0.3">
      <c r="A2669" s="2">
        <v>45959</v>
      </c>
      <c r="B2669" t="s">
        <v>46</v>
      </c>
      <c r="C2669">
        <v>10</v>
      </c>
      <c r="D2669">
        <v>22</v>
      </c>
      <c r="E2669">
        <v>4</v>
      </c>
      <c r="F2669">
        <v>131.30000000000001</v>
      </c>
      <c r="G2669">
        <v>3</v>
      </c>
      <c r="H2669" s="1">
        <f xml:space="preserve"> IF(Historical_Sales[[#This Row],[Sessions - Total]]=0,0,Historical_Sales[[#This Row],[Units Ordered]]/Historical_Sales[[#This Row],[Sessions - Total]])</f>
        <v>0.4</v>
      </c>
    </row>
    <row r="2670" spans="1:8" x14ac:dyDescent="0.3">
      <c r="A2670" s="2">
        <v>45959</v>
      </c>
      <c r="B2670" t="s">
        <v>48</v>
      </c>
      <c r="C2670">
        <v>37</v>
      </c>
      <c r="D2670">
        <v>55</v>
      </c>
      <c r="E2670">
        <v>13</v>
      </c>
      <c r="F2670">
        <v>363.68</v>
      </c>
      <c r="G2670">
        <v>9</v>
      </c>
      <c r="H2670" s="1">
        <f xml:space="preserve"> IF(Historical_Sales[[#This Row],[Sessions - Total]]=0,0,Historical_Sales[[#This Row],[Units Ordered]]/Historical_Sales[[#This Row],[Sessions - Total]])</f>
        <v>0.35135135135135137</v>
      </c>
    </row>
    <row r="2671" spans="1:8" x14ac:dyDescent="0.3">
      <c r="A2671" s="2">
        <v>45959</v>
      </c>
      <c r="B2671" t="s">
        <v>50</v>
      </c>
      <c r="C2671">
        <v>84</v>
      </c>
      <c r="D2671">
        <v>146</v>
      </c>
      <c r="E2671">
        <v>15</v>
      </c>
      <c r="F2671">
        <v>646.39</v>
      </c>
      <c r="G2671">
        <v>15</v>
      </c>
      <c r="H2671" s="1">
        <f xml:space="preserve"> IF(Historical_Sales[[#This Row],[Sessions - Total]]=0,0,Historical_Sales[[#This Row],[Units Ordered]]/Historical_Sales[[#This Row],[Sessions - Total]])</f>
        <v>0.17857142857142858</v>
      </c>
    </row>
    <row r="2672" spans="1:8" x14ac:dyDescent="0.3">
      <c r="A2672" s="2">
        <v>45959</v>
      </c>
      <c r="B2672" t="s">
        <v>50</v>
      </c>
      <c r="C2672">
        <v>6</v>
      </c>
      <c r="D2672">
        <v>8</v>
      </c>
      <c r="E2672">
        <v>2</v>
      </c>
      <c r="F2672">
        <v>102.51</v>
      </c>
      <c r="G2672">
        <v>1</v>
      </c>
      <c r="H2672" s="1">
        <f xml:space="preserve"> IF(Historical_Sales[[#This Row],[Sessions - Total]]=0,0,Historical_Sales[[#This Row],[Units Ordered]]/Historical_Sales[[#This Row],[Sessions - Total]])</f>
        <v>0.33333333333333331</v>
      </c>
    </row>
    <row r="2673" spans="1:8" x14ac:dyDescent="0.3">
      <c r="A2673" s="2">
        <v>45959</v>
      </c>
      <c r="B2673" t="s">
        <v>52</v>
      </c>
      <c r="C2673">
        <v>107</v>
      </c>
      <c r="D2673">
        <v>147</v>
      </c>
      <c r="E2673">
        <v>15</v>
      </c>
      <c r="F2673">
        <v>212.67</v>
      </c>
      <c r="G2673">
        <v>14</v>
      </c>
      <c r="H2673" s="1">
        <f xml:space="preserve"> IF(Historical_Sales[[#This Row],[Sessions - Total]]=0,0,Historical_Sales[[#This Row],[Units Ordered]]/Historical_Sales[[#This Row],[Sessions - Total]])</f>
        <v>0.14018691588785046</v>
      </c>
    </row>
    <row r="2674" spans="1:8" x14ac:dyDescent="0.3">
      <c r="A2674" s="2">
        <v>45959</v>
      </c>
      <c r="B2674" t="s">
        <v>52</v>
      </c>
      <c r="C2674">
        <v>3</v>
      </c>
      <c r="D2674">
        <v>4</v>
      </c>
      <c r="E2674">
        <v>2</v>
      </c>
      <c r="F2674">
        <v>38.58</v>
      </c>
      <c r="G2674">
        <v>2</v>
      </c>
      <c r="H2674" s="1">
        <f xml:space="preserve"> IF(Historical_Sales[[#This Row],[Sessions - Total]]=0,0,Historical_Sales[[#This Row],[Units Ordered]]/Historical_Sales[[#This Row],[Sessions - Total]])</f>
        <v>0.66666666666666663</v>
      </c>
    </row>
    <row r="2675" spans="1:8" x14ac:dyDescent="0.3">
      <c r="A2675" s="2">
        <v>45959</v>
      </c>
      <c r="B2675" t="s">
        <v>54</v>
      </c>
      <c r="C2675">
        <v>28</v>
      </c>
      <c r="D2675">
        <v>46</v>
      </c>
      <c r="E2675">
        <v>6</v>
      </c>
      <c r="F2675">
        <v>128.47</v>
      </c>
      <c r="G2675">
        <v>6</v>
      </c>
      <c r="H2675" s="1">
        <f xml:space="preserve"> IF(Historical_Sales[[#This Row],[Sessions - Total]]=0,0,Historical_Sales[[#This Row],[Units Ordered]]/Historical_Sales[[#This Row],[Sessions - Total]])</f>
        <v>0.21428571428571427</v>
      </c>
    </row>
    <row r="2676" spans="1:8" x14ac:dyDescent="0.3">
      <c r="A2676" s="2">
        <v>45959</v>
      </c>
      <c r="B2676" t="s">
        <v>56</v>
      </c>
      <c r="C2676">
        <v>35</v>
      </c>
      <c r="D2676">
        <v>61</v>
      </c>
      <c r="E2676">
        <v>4</v>
      </c>
      <c r="F2676">
        <v>83.74</v>
      </c>
      <c r="G2676">
        <v>4</v>
      </c>
      <c r="H2676" s="1">
        <f xml:space="preserve"> IF(Historical_Sales[[#This Row],[Sessions - Total]]=0,0,Historical_Sales[[#This Row],[Units Ordered]]/Historical_Sales[[#This Row],[Sessions - Total]])</f>
        <v>0.11428571428571428</v>
      </c>
    </row>
    <row r="2677" spans="1:8" x14ac:dyDescent="0.3">
      <c r="A2677" s="2">
        <v>45959</v>
      </c>
      <c r="B2677" t="s">
        <v>58</v>
      </c>
      <c r="C2677">
        <v>31</v>
      </c>
      <c r="D2677">
        <v>48</v>
      </c>
      <c r="E2677">
        <v>7</v>
      </c>
      <c r="F2677">
        <v>83.08</v>
      </c>
      <c r="G2677">
        <v>7</v>
      </c>
      <c r="H2677" s="1">
        <f xml:space="preserve"> IF(Historical_Sales[[#This Row],[Sessions - Total]]=0,0,Historical_Sales[[#This Row],[Units Ordered]]/Historical_Sales[[#This Row],[Sessions - Total]])</f>
        <v>0.22580645161290322</v>
      </c>
    </row>
    <row r="2678" spans="1:8" x14ac:dyDescent="0.3">
      <c r="A2678" s="2">
        <v>45959</v>
      </c>
      <c r="B2678" t="s">
        <v>60</v>
      </c>
      <c r="C2678">
        <v>31</v>
      </c>
      <c r="D2678">
        <v>38</v>
      </c>
      <c r="E2678">
        <v>3</v>
      </c>
      <c r="F2678">
        <v>65.61</v>
      </c>
      <c r="G2678">
        <v>3</v>
      </c>
      <c r="H2678" s="1">
        <f xml:space="preserve"> IF(Historical_Sales[[#This Row],[Sessions - Total]]=0,0,Historical_Sales[[#This Row],[Units Ordered]]/Historical_Sales[[#This Row],[Sessions - Total]])</f>
        <v>9.6774193548387094E-2</v>
      </c>
    </row>
    <row r="2679" spans="1:8" x14ac:dyDescent="0.3">
      <c r="A2679" s="2">
        <v>45959</v>
      </c>
      <c r="B2679" t="s">
        <v>62</v>
      </c>
      <c r="C2679">
        <v>125</v>
      </c>
      <c r="D2679">
        <v>187</v>
      </c>
      <c r="E2679">
        <v>91</v>
      </c>
      <c r="F2679">
        <v>3306.54</v>
      </c>
      <c r="G2679">
        <v>56</v>
      </c>
      <c r="H2679" s="1">
        <f xml:space="preserve"> IF(Historical_Sales[[#This Row],[Sessions - Total]]=0,0,Historical_Sales[[#This Row],[Units Ordered]]/Historical_Sales[[#This Row],[Sessions - Total]])</f>
        <v>0.72799999999999998</v>
      </c>
    </row>
    <row r="2680" spans="1:8" x14ac:dyDescent="0.3">
      <c r="A2680" s="2">
        <v>45959</v>
      </c>
      <c r="B2680" t="s">
        <v>64</v>
      </c>
      <c r="C2680">
        <v>19</v>
      </c>
      <c r="D2680">
        <v>26</v>
      </c>
      <c r="E2680">
        <v>6</v>
      </c>
      <c r="F2680">
        <v>187.33</v>
      </c>
      <c r="G2680">
        <v>5</v>
      </c>
      <c r="H2680" s="1">
        <f xml:space="preserve"> IF(Historical_Sales[[#This Row],[Sessions - Total]]=0,0,Historical_Sales[[#This Row],[Units Ordered]]/Historical_Sales[[#This Row],[Sessions - Total]])</f>
        <v>0.31578947368421051</v>
      </c>
    </row>
    <row r="2681" spans="1:8" x14ac:dyDescent="0.3">
      <c r="A2681" s="2">
        <v>45959</v>
      </c>
      <c r="B2681" t="s">
        <v>66</v>
      </c>
      <c r="C2681">
        <v>29</v>
      </c>
      <c r="D2681">
        <v>56</v>
      </c>
      <c r="E2681">
        <v>20</v>
      </c>
      <c r="F2681">
        <v>508.71</v>
      </c>
      <c r="G2681">
        <v>13</v>
      </c>
      <c r="H2681" s="1">
        <f xml:space="preserve"> IF(Historical_Sales[[#This Row],[Sessions - Total]]=0,0,Historical_Sales[[#This Row],[Units Ordered]]/Historical_Sales[[#This Row],[Sessions - Total]])</f>
        <v>0.68965517241379315</v>
      </c>
    </row>
    <row r="2682" spans="1:8" x14ac:dyDescent="0.3">
      <c r="A2682" s="2">
        <v>45959</v>
      </c>
      <c r="B2682" t="s">
        <v>68</v>
      </c>
      <c r="C2682">
        <v>45</v>
      </c>
      <c r="D2682">
        <v>58</v>
      </c>
      <c r="E2682">
        <v>16</v>
      </c>
      <c r="F2682">
        <v>444.55</v>
      </c>
      <c r="G2682">
        <v>15</v>
      </c>
      <c r="H2682" s="1">
        <f xml:space="preserve"> IF(Historical_Sales[[#This Row],[Sessions - Total]]=0,0,Historical_Sales[[#This Row],[Units Ordered]]/Historical_Sales[[#This Row],[Sessions - Total]])</f>
        <v>0.35555555555555557</v>
      </c>
    </row>
    <row r="2683" spans="1:8" x14ac:dyDescent="0.3">
      <c r="A2683" s="2">
        <v>45959</v>
      </c>
      <c r="B2683" t="s">
        <v>70</v>
      </c>
      <c r="C2683">
        <v>42</v>
      </c>
      <c r="D2683">
        <v>52</v>
      </c>
      <c r="E2683">
        <v>23</v>
      </c>
      <c r="F2683">
        <v>558.4</v>
      </c>
      <c r="G2683">
        <v>15</v>
      </c>
      <c r="H2683" s="1">
        <f xml:space="preserve"> IF(Historical_Sales[[#This Row],[Sessions - Total]]=0,0,Historical_Sales[[#This Row],[Units Ordered]]/Historical_Sales[[#This Row],[Sessions - Total]])</f>
        <v>0.54761904761904767</v>
      </c>
    </row>
    <row r="2684" spans="1:8" x14ac:dyDescent="0.3">
      <c r="A2684" s="2">
        <v>45959</v>
      </c>
      <c r="B2684" t="s">
        <v>72</v>
      </c>
      <c r="C2684">
        <v>13</v>
      </c>
      <c r="D2684">
        <v>24</v>
      </c>
      <c r="E2684">
        <v>2</v>
      </c>
      <c r="F2684">
        <v>85.48</v>
      </c>
      <c r="G2684">
        <v>2</v>
      </c>
      <c r="H2684" s="1">
        <f xml:space="preserve"> IF(Historical_Sales[[#This Row],[Sessions - Total]]=0,0,Historical_Sales[[#This Row],[Units Ordered]]/Historical_Sales[[#This Row],[Sessions - Total]])</f>
        <v>0.15384615384615385</v>
      </c>
    </row>
    <row r="2685" spans="1:8" x14ac:dyDescent="0.3">
      <c r="A2685" s="2">
        <v>45959</v>
      </c>
      <c r="B2685" t="s">
        <v>76</v>
      </c>
      <c r="C2685">
        <v>4</v>
      </c>
      <c r="D2685">
        <v>5</v>
      </c>
      <c r="E2685">
        <v>8</v>
      </c>
      <c r="F2685">
        <v>247.68</v>
      </c>
      <c r="G2685">
        <v>3</v>
      </c>
      <c r="H2685" s="1">
        <f xml:space="preserve"> IF(Historical_Sales[[#This Row],[Sessions - Total]]=0,0,Historical_Sales[[#This Row],[Units Ordered]]/Historical_Sales[[#This Row],[Sessions - Total]])</f>
        <v>2</v>
      </c>
    </row>
    <row r="2686" spans="1:8" x14ac:dyDescent="0.3">
      <c r="A2686" s="2">
        <v>45959</v>
      </c>
      <c r="B2686" t="s">
        <v>78</v>
      </c>
      <c r="C2686">
        <v>18</v>
      </c>
      <c r="D2686">
        <v>21</v>
      </c>
      <c r="E2686">
        <v>2</v>
      </c>
      <c r="F2686">
        <v>63.84</v>
      </c>
      <c r="G2686">
        <v>2</v>
      </c>
      <c r="H2686" s="1">
        <f xml:space="preserve"> IF(Historical_Sales[[#This Row],[Sessions - Total]]=0,0,Historical_Sales[[#This Row],[Units Ordered]]/Historical_Sales[[#This Row],[Sessions - Total]])</f>
        <v>0.1111111111111111</v>
      </c>
    </row>
    <row r="2687" spans="1:8" x14ac:dyDescent="0.3">
      <c r="A2687" s="2">
        <v>45959</v>
      </c>
      <c r="B2687" t="s">
        <v>80</v>
      </c>
      <c r="C2687">
        <v>18</v>
      </c>
      <c r="D2687">
        <v>27</v>
      </c>
      <c r="E2687">
        <v>11</v>
      </c>
      <c r="F2687">
        <v>382</v>
      </c>
      <c r="G2687">
        <v>4</v>
      </c>
      <c r="H2687" s="1">
        <f xml:space="preserve"> IF(Historical_Sales[[#This Row],[Sessions - Total]]=0,0,Historical_Sales[[#This Row],[Units Ordered]]/Historical_Sales[[#This Row],[Sessions - Total]])</f>
        <v>0.61111111111111116</v>
      </c>
    </row>
    <row r="2688" spans="1:8" x14ac:dyDescent="0.3">
      <c r="A2688" s="2">
        <v>45959</v>
      </c>
      <c r="B2688" t="s">
        <v>82</v>
      </c>
      <c r="C2688">
        <v>9</v>
      </c>
      <c r="D2688">
        <v>17</v>
      </c>
      <c r="E2688">
        <v>7</v>
      </c>
      <c r="F2688">
        <v>231.79</v>
      </c>
      <c r="G2688">
        <v>3</v>
      </c>
      <c r="H2688" s="1">
        <f xml:space="preserve"> IF(Historical_Sales[[#This Row],[Sessions - Total]]=0,0,Historical_Sales[[#This Row],[Units Ordered]]/Historical_Sales[[#This Row],[Sessions - Total]])</f>
        <v>0.77777777777777779</v>
      </c>
    </row>
    <row r="2689" spans="1:8" x14ac:dyDescent="0.3">
      <c r="A2689" s="2">
        <v>45959</v>
      </c>
      <c r="B2689" t="s">
        <v>84</v>
      </c>
      <c r="C2689">
        <v>81</v>
      </c>
      <c r="D2689">
        <v>124</v>
      </c>
      <c r="E2689">
        <v>27</v>
      </c>
      <c r="F2689">
        <v>943.58</v>
      </c>
      <c r="G2689">
        <v>27</v>
      </c>
      <c r="H2689" s="1">
        <f xml:space="preserve"> IF(Historical_Sales[[#This Row],[Sessions - Total]]=0,0,Historical_Sales[[#This Row],[Units Ordered]]/Historical_Sales[[#This Row],[Sessions - Total]])</f>
        <v>0.33333333333333331</v>
      </c>
    </row>
    <row r="2690" spans="1:8" x14ac:dyDescent="0.3">
      <c r="A2690" s="2">
        <v>45959</v>
      </c>
      <c r="B2690" t="s">
        <v>86</v>
      </c>
      <c r="C2690">
        <v>3</v>
      </c>
      <c r="D2690">
        <v>5</v>
      </c>
      <c r="E2690">
        <v>1</v>
      </c>
      <c r="F2690">
        <v>32.76</v>
      </c>
      <c r="G2690">
        <v>1</v>
      </c>
      <c r="H2690" s="1">
        <f xml:space="preserve"> IF(Historical_Sales[[#This Row],[Sessions - Total]]=0,0,Historical_Sales[[#This Row],[Units Ordered]]/Historical_Sales[[#This Row],[Sessions - Total]])</f>
        <v>0.33333333333333331</v>
      </c>
    </row>
    <row r="2691" spans="1:8" x14ac:dyDescent="0.3">
      <c r="A2691" s="2">
        <v>45959</v>
      </c>
      <c r="B2691" t="s">
        <v>88</v>
      </c>
      <c r="C2691">
        <v>74</v>
      </c>
      <c r="D2691">
        <v>100</v>
      </c>
      <c r="E2691">
        <v>10</v>
      </c>
      <c r="F2691">
        <v>333.8</v>
      </c>
      <c r="G2691">
        <v>9</v>
      </c>
      <c r="H2691" s="1">
        <f xml:space="preserve"> IF(Historical_Sales[[#This Row],[Sessions - Total]]=0,0,Historical_Sales[[#This Row],[Units Ordered]]/Historical_Sales[[#This Row],[Sessions - Total]])</f>
        <v>0.13513513513513514</v>
      </c>
    </row>
    <row r="2692" spans="1:8" x14ac:dyDescent="0.3">
      <c r="A2692" s="2">
        <v>45959</v>
      </c>
      <c r="B2692" t="s">
        <v>92</v>
      </c>
      <c r="C2692">
        <v>21</v>
      </c>
      <c r="D2692">
        <v>23</v>
      </c>
      <c r="E2692">
        <v>8</v>
      </c>
      <c r="F2692">
        <v>216.99</v>
      </c>
      <c r="G2692">
        <v>8</v>
      </c>
      <c r="H2692" s="1">
        <f xml:space="preserve"> IF(Historical_Sales[[#This Row],[Sessions - Total]]=0,0,Historical_Sales[[#This Row],[Units Ordered]]/Historical_Sales[[#This Row],[Sessions - Total]])</f>
        <v>0.38095238095238093</v>
      </c>
    </row>
    <row r="2693" spans="1:8" x14ac:dyDescent="0.3">
      <c r="A2693" s="2">
        <v>45959</v>
      </c>
      <c r="B2693" t="s">
        <v>94</v>
      </c>
      <c r="C2693">
        <v>26</v>
      </c>
      <c r="D2693">
        <v>38</v>
      </c>
      <c r="E2693">
        <v>12</v>
      </c>
      <c r="F2693">
        <v>764.97</v>
      </c>
      <c r="G2693">
        <v>10</v>
      </c>
      <c r="H2693" s="1">
        <f xml:space="preserve"> IF(Historical_Sales[[#This Row],[Sessions - Total]]=0,0,Historical_Sales[[#This Row],[Units Ordered]]/Historical_Sales[[#This Row],[Sessions - Total]])</f>
        <v>0.46153846153846156</v>
      </c>
    </row>
    <row r="2694" spans="1:8" x14ac:dyDescent="0.3">
      <c r="A2694" s="2">
        <v>45959</v>
      </c>
      <c r="B2694" t="s">
        <v>96</v>
      </c>
      <c r="C2694">
        <v>26</v>
      </c>
      <c r="D2694">
        <v>35</v>
      </c>
      <c r="E2694">
        <v>14</v>
      </c>
      <c r="F2694">
        <v>994.67</v>
      </c>
      <c r="G2694">
        <v>7</v>
      </c>
      <c r="H2694" s="1">
        <f xml:space="preserve"> IF(Historical_Sales[[#This Row],[Sessions - Total]]=0,0,Historical_Sales[[#This Row],[Units Ordered]]/Historical_Sales[[#This Row],[Sessions - Total]])</f>
        <v>0.53846153846153844</v>
      </c>
    </row>
    <row r="2695" spans="1:8" x14ac:dyDescent="0.3">
      <c r="A2695" s="2">
        <v>45959</v>
      </c>
      <c r="B2695" t="s">
        <v>98</v>
      </c>
      <c r="C2695">
        <v>23</v>
      </c>
      <c r="D2695">
        <v>29</v>
      </c>
      <c r="E2695">
        <v>3</v>
      </c>
      <c r="F2695">
        <v>44.96</v>
      </c>
      <c r="G2695">
        <v>1</v>
      </c>
      <c r="H2695" s="1">
        <f xml:space="preserve"> IF(Historical_Sales[[#This Row],[Sessions - Total]]=0,0,Historical_Sales[[#This Row],[Units Ordered]]/Historical_Sales[[#This Row],[Sessions - Total]])</f>
        <v>0.13043478260869565</v>
      </c>
    </row>
    <row r="2696" spans="1:8" x14ac:dyDescent="0.3">
      <c r="A2696" s="2">
        <v>45959</v>
      </c>
      <c r="B2696" t="s">
        <v>102</v>
      </c>
      <c r="C2696">
        <v>11</v>
      </c>
      <c r="D2696">
        <v>11</v>
      </c>
      <c r="E2696">
        <v>2</v>
      </c>
      <c r="F2696">
        <v>59.77</v>
      </c>
      <c r="G2696">
        <v>1</v>
      </c>
      <c r="H2696" s="1">
        <f xml:space="preserve"> IF(Historical_Sales[[#This Row],[Sessions - Total]]=0,0,Historical_Sales[[#This Row],[Units Ordered]]/Historical_Sales[[#This Row],[Sessions - Total]])</f>
        <v>0.18181818181818182</v>
      </c>
    </row>
    <row r="2697" spans="1:8" x14ac:dyDescent="0.3">
      <c r="A2697" s="2">
        <v>45959</v>
      </c>
      <c r="B2697" t="s">
        <v>104</v>
      </c>
      <c r="C2697">
        <v>7</v>
      </c>
      <c r="D2697">
        <v>9</v>
      </c>
      <c r="E2697">
        <v>3</v>
      </c>
      <c r="F2697">
        <v>95.16</v>
      </c>
      <c r="G2697">
        <v>1</v>
      </c>
      <c r="H2697" s="1">
        <f xml:space="preserve"> IF(Historical_Sales[[#This Row],[Sessions - Total]]=0,0,Historical_Sales[[#This Row],[Units Ordered]]/Historical_Sales[[#This Row],[Sessions - Total]])</f>
        <v>0.42857142857142855</v>
      </c>
    </row>
    <row r="2698" spans="1:8" x14ac:dyDescent="0.3">
      <c r="A2698" s="2">
        <v>45959</v>
      </c>
      <c r="B2698" t="s">
        <v>106</v>
      </c>
      <c r="C2698">
        <v>4</v>
      </c>
      <c r="D2698">
        <v>5</v>
      </c>
      <c r="E2698">
        <v>1</v>
      </c>
      <c r="F2698">
        <v>80.44</v>
      </c>
      <c r="G2698">
        <v>1</v>
      </c>
      <c r="H2698" s="1">
        <f xml:space="preserve"> IF(Historical_Sales[[#This Row],[Sessions - Total]]=0,0,Historical_Sales[[#This Row],[Units Ordered]]/Historical_Sales[[#This Row],[Sessions - Total]])</f>
        <v>0.25</v>
      </c>
    </row>
    <row r="2699" spans="1:8" x14ac:dyDescent="0.3">
      <c r="A2699" s="2">
        <v>45959</v>
      </c>
      <c r="B2699" t="s">
        <v>110</v>
      </c>
      <c r="C2699">
        <v>23</v>
      </c>
      <c r="D2699">
        <v>29</v>
      </c>
      <c r="E2699">
        <v>2</v>
      </c>
      <c r="F2699">
        <v>78.78</v>
      </c>
      <c r="G2699">
        <v>2</v>
      </c>
      <c r="H2699" s="1">
        <f xml:space="preserve"> IF(Historical_Sales[[#This Row],[Sessions - Total]]=0,0,Historical_Sales[[#This Row],[Units Ordered]]/Historical_Sales[[#This Row],[Sessions - Total]])</f>
        <v>8.6956521739130432E-2</v>
      </c>
    </row>
    <row r="2700" spans="1:8" x14ac:dyDescent="0.3">
      <c r="A2700" s="2">
        <v>45960</v>
      </c>
      <c r="B2700" t="s">
        <v>11</v>
      </c>
      <c r="C2700">
        <v>21</v>
      </c>
      <c r="D2700">
        <v>25</v>
      </c>
      <c r="E2700">
        <v>3</v>
      </c>
      <c r="F2700">
        <v>132.9</v>
      </c>
      <c r="G2700">
        <v>3</v>
      </c>
      <c r="H2700" s="1">
        <f xml:space="preserve"> IF(Historical_Sales[[#This Row],[Sessions - Total]]=0,0,Historical_Sales[[#This Row],[Units Ordered]]/Historical_Sales[[#This Row],[Sessions - Total]])</f>
        <v>0.14285714285714285</v>
      </c>
    </row>
    <row r="2701" spans="1:8" x14ac:dyDescent="0.3">
      <c r="A2701" s="2">
        <v>45960</v>
      </c>
      <c r="B2701" t="s">
        <v>17</v>
      </c>
      <c r="C2701">
        <v>11</v>
      </c>
      <c r="D2701">
        <v>11</v>
      </c>
      <c r="E2701">
        <v>1</v>
      </c>
      <c r="F2701">
        <v>42.63</v>
      </c>
      <c r="G2701">
        <v>1</v>
      </c>
      <c r="H2701" s="1">
        <f xml:space="preserve"> IF(Historical_Sales[[#This Row],[Sessions - Total]]=0,0,Historical_Sales[[#This Row],[Units Ordered]]/Historical_Sales[[#This Row],[Sessions - Total]])</f>
        <v>9.0909090909090912E-2</v>
      </c>
    </row>
    <row r="2702" spans="1:8" x14ac:dyDescent="0.3">
      <c r="A2702" s="2">
        <v>45960</v>
      </c>
      <c r="B2702" t="s">
        <v>19</v>
      </c>
      <c r="C2702">
        <v>3</v>
      </c>
      <c r="D2702">
        <v>3</v>
      </c>
      <c r="E2702">
        <v>1</v>
      </c>
      <c r="F2702">
        <v>30.02</v>
      </c>
      <c r="G2702">
        <v>1</v>
      </c>
      <c r="H2702" s="1">
        <f xml:space="preserve"> IF(Historical_Sales[[#This Row],[Sessions - Total]]=0,0,Historical_Sales[[#This Row],[Units Ordered]]/Historical_Sales[[#This Row],[Sessions - Total]])</f>
        <v>0.33333333333333331</v>
      </c>
    </row>
    <row r="2703" spans="1:8" x14ac:dyDescent="0.3">
      <c r="A2703" s="2">
        <v>45960</v>
      </c>
      <c r="B2703" t="s">
        <v>21</v>
      </c>
      <c r="C2703">
        <v>21</v>
      </c>
      <c r="D2703">
        <v>33</v>
      </c>
      <c r="E2703">
        <v>4</v>
      </c>
      <c r="F2703">
        <v>96.7</v>
      </c>
      <c r="G2703">
        <v>4</v>
      </c>
      <c r="H2703" s="1">
        <f xml:space="preserve"> IF(Historical_Sales[[#This Row],[Sessions - Total]]=0,0,Historical_Sales[[#This Row],[Units Ordered]]/Historical_Sales[[#This Row],[Sessions - Total]])</f>
        <v>0.19047619047619047</v>
      </c>
    </row>
    <row r="2704" spans="1:8" x14ac:dyDescent="0.3">
      <c r="A2704" s="2">
        <v>45960</v>
      </c>
      <c r="B2704" t="s">
        <v>26</v>
      </c>
      <c r="C2704">
        <v>13</v>
      </c>
      <c r="D2704">
        <v>22</v>
      </c>
      <c r="E2704">
        <v>1</v>
      </c>
      <c r="F2704">
        <v>40.6</v>
      </c>
      <c r="G2704">
        <v>1</v>
      </c>
      <c r="H2704" s="1">
        <f xml:space="preserve"> IF(Historical_Sales[[#This Row],[Sessions - Total]]=0,0,Historical_Sales[[#This Row],[Units Ordered]]/Historical_Sales[[#This Row],[Sessions - Total]])</f>
        <v>7.6923076923076927E-2</v>
      </c>
    </row>
    <row r="2705" spans="1:8" x14ac:dyDescent="0.3">
      <c r="A2705" s="2">
        <v>45960</v>
      </c>
      <c r="B2705" t="s">
        <v>32</v>
      </c>
      <c r="C2705">
        <v>11</v>
      </c>
      <c r="D2705">
        <v>17</v>
      </c>
      <c r="E2705">
        <v>1</v>
      </c>
      <c r="F2705">
        <v>25.24</v>
      </c>
      <c r="G2705">
        <v>1</v>
      </c>
      <c r="H2705" s="1">
        <f xml:space="preserve"> IF(Historical_Sales[[#This Row],[Sessions - Total]]=0,0,Historical_Sales[[#This Row],[Units Ordered]]/Historical_Sales[[#This Row],[Sessions - Total]])</f>
        <v>9.0909090909090912E-2</v>
      </c>
    </row>
    <row r="2706" spans="1:8" x14ac:dyDescent="0.3">
      <c r="A2706" s="2">
        <v>45960</v>
      </c>
      <c r="B2706" t="s">
        <v>36</v>
      </c>
      <c r="C2706">
        <v>22</v>
      </c>
      <c r="D2706">
        <v>30</v>
      </c>
      <c r="E2706">
        <v>3</v>
      </c>
      <c r="F2706">
        <v>68.39</v>
      </c>
      <c r="G2706">
        <v>2</v>
      </c>
      <c r="H2706" s="1">
        <f xml:space="preserve"> IF(Historical_Sales[[#This Row],[Sessions - Total]]=0,0,Historical_Sales[[#This Row],[Units Ordered]]/Historical_Sales[[#This Row],[Sessions - Total]])</f>
        <v>0.13636363636363635</v>
      </c>
    </row>
    <row r="2707" spans="1:8" x14ac:dyDescent="0.3">
      <c r="A2707" s="2">
        <v>45960</v>
      </c>
      <c r="B2707" t="s">
        <v>38</v>
      </c>
      <c r="C2707">
        <v>26</v>
      </c>
      <c r="D2707">
        <v>33</v>
      </c>
      <c r="E2707">
        <v>3</v>
      </c>
      <c r="F2707">
        <v>68.790000000000006</v>
      </c>
      <c r="G2707">
        <v>3</v>
      </c>
      <c r="H2707" s="1">
        <f xml:space="preserve"> IF(Historical_Sales[[#This Row],[Sessions - Total]]=0,0,Historical_Sales[[#This Row],[Units Ordered]]/Historical_Sales[[#This Row],[Sessions - Total]])</f>
        <v>0.11538461538461539</v>
      </c>
    </row>
    <row r="2708" spans="1:8" x14ac:dyDescent="0.3">
      <c r="A2708" s="2">
        <v>45960</v>
      </c>
      <c r="B2708" t="s">
        <v>40</v>
      </c>
      <c r="C2708">
        <v>46</v>
      </c>
      <c r="D2708">
        <v>91</v>
      </c>
      <c r="E2708">
        <v>15</v>
      </c>
      <c r="F2708">
        <v>446.86</v>
      </c>
      <c r="G2708">
        <v>10</v>
      </c>
      <c r="H2708" s="1">
        <f xml:space="preserve"> IF(Historical_Sales[[#This Row],[Sessions - Total]]=0,0,Historical_Sales[[#This Row],[Units Ordered]]/Historical_Sales[[#This Row],[Sessions - Total]])</f>
        <v>0.32608695652173914</v>
      </c>
    </row>
    <row r="2709" spans="1:8" x14ac:dyDescent="0.3">
      <c r="A2709" s="2">
        <v>45960</v>
      </c>
      <c r="B2709" t="s">
        <v>42</v>
      </c>
      <c r="C2709">
        <v>100</v>
      </c>
      <c r="D2709">
        <v>154</v>
      </c>
      <c r="E2709">
        <v>27</v>
      </c>
      <c r="F2709">
        <v>670.98</v>
      </c>
      <c r="G2709">
        <v>24</v>
      </c>
      <c r="H2709" s="1">
        <f xml:space="preserve"> IF(Historical_Sales[[#This Row],[Sessions - Total]]=0,0,Historical_Sales[[#This Row],[Units Ordered]]/Historical_Sales[[#This Row],[Sessions - Total]])</f>
        <v>0.27</v>
      </c>
    </row>
    <row r="2710" spans="1:8" x14ac:dyDescent="0.3">
      <c r="A2710" s="2">
        <v>45960</v>
      </c>
      <c r="B2710" t="s">
        <v>44</v>
      </c>
      <c r="C2710">
        <v>15</v>
      </c>
      <c r="D2710">
        <v>21</v>
      </c>
      <c r="E2710">
        <v>2</v>
      </c>
      <c r="F2710">
        <v>44.8</v>
      </c>
      <c r="G2710">
        <v>2</v>
      </c>
      <c r="H2710" s="1">
        <f xml:space="preserve"> IF(Historical_Sales[[#This Row],[Sessions - Total]]=0,0,Historical_Sales[[#This Row],[Units Ordered]]/Historical_Sales[[#This Row],[Sessions - Total]])</f>
        <v>0.13333333333333333</v>
      </c>
    </row>
    <row r="2711" spans="1:8" x14ac:dyDescent="0.3">
      <c r="A2711" s="2">
        <v>45960</v>
      </c>
      <c r="B2711" t="s">
        <v>46</v>
      </c>
      <c r="C2711">
        <v>26</v>
      </c>
      <c r="D2711">
        <v>30</v>
      </c>
      <c r="E2711">
        <v>3</v>
      </c>
      <c r="F2711">
        <v>83.25</v>
      </c>
      <c r="G2711">
        <v>3</v>
      </c>
      <c r="H2711" s="1">
        <f xml:space="preserve"> IF(Historical_Sales[[#This Row],[Sessions - Total]]=0,0,Historical_Sales[[#This Row],[Units Ordered]]/Historical_Sales[[#This Row],[Sessions - Total]])</f>
        <v>0.11538461538461539</v>
      </c>
    </row>
    <row r="2712" spans="1:8" x14ac:dyDescent="0.3">
      <c r="A2712" s="2">
        <v>45960</v>
      </c>
      <c r="B2712" t="s">
        <v>48</v>
      </c>
      <c r="C2712">
        <v>18</v>
      </c>
      <c r="D2712">
        <v>24</v>
      </c>
      <c r="E2712">
        <v>4</v>
      </c>
      <c r="F2712">
        <v>102.54</v>
      </c>
      <c r="G2712">
        <v>4</v>
      </c>
      <c r="H2712" s="1">
        <f xml:space="preserve"> IF(Historical_Sales[[#This Row],[Sessions - Total]]=0,0,Historical_Sales[[#This Row],[Units Ordered]]/Historical_Sales[[#This Row],[Sessions - Total]])</f>
        <v>0.22222222222222221</v>
      </c>
    </row>
    <row r="2713" spans="1:8" x14ac:dyDescent="0.3">
      <c r="A2713" s="2">
        <v>45960</v>
      </c>
      <c r="B2713" t="s">
        <v>50</v>
      </c>
      <c r="C2713">
        <v>78</v>
      </c>
      <c r="D2713">
        <v>122</v>
      </c>
      <c r="E2713">
        <v>8</v>
      </c>
      <c r="F2713">
        <v>331.47</v>
      </c>
      <c r="G2713">
        <v>7</v>
      </c>
      <c r="H2713" s="1">
        <f xml:space="preserve"> IF(Historical_Sales[[#This Row],[Sessions - Total]]=0,0,Historical_Sales[[#This Row],[Units Ordered]]/Historical_Sales[[#This Row],[Sessions - Total]])</f>
        <v>0.10256410256410256</v>
      </c>
    </row>
    <row r="2714" spans="1:8" x14ac:dyDescent="0.3">
      <c r="A2714" s="2">
        <v>45960</v>
      </c>
      <c r="B2714" t="s">
        <v>52</v>
      </c>
      <c r="C2714">
        <v>89</v>
      </c>
      <c r="D2714">
        <v>127</v>
      </c>
      <c r="E2714">
        <v>14</v>
      </c>
      <c r="F2714">
        <v>199.87</v>
      </c>
      <c r="G2714">
        <v>14</v>
      </c>
      <c r="H2714" s="1">
        <f xml:space="preserve"> IF(Historical_Sales[[#This Row],[Sessions - Total]]=0,0,Historical_Sales[[#This Row],[Units Ordered]]/Historical_Sales[[#This Row],[Sessions - Total]])</f>
        <v>0.15730337078651685</v>
      </c>
    </row>
    <row r="2715" spans="1:8" x14ac:dyDescent="0.3">
      <c r="A2715" s="2">
        <v>45960</v>
      </c>
      <c r="B2715" t="s">
        <v>52</v>
      </c>
      <c r="C2715">
        <v>3</v>
      </c>
      <c r="D2715">
        <v>3</v>
      </c>
      <c r="E2715">
        <v>3</v>
      </c>
      <c r="F2715">
        <v>56.77</v>
      </c>
      <c r="G2715">
        <v>2</v>
      </c>
      <c r="H2715" s="1">
        <f xml:space="preserve"> IF(Historical_Sales[[#This Row],[Sessions - Total]]=0,0,Historical_Sales[[#This Row],[Units Ordered]]/Historical_Sales[[#This Row],[Sessions - Total]])</f>
        <v>1</v>
      </c>
    </row>
    <row r="2716" spans="1:8" x14ac:dyDescent="0.3">
      <c r="A2716" s="2">
        <v>45960</v>
      </c>
      <c r="B2716" t="s">
        <v>54</v>
      </c>
      <c r="C2716">
        <v>36</v>
      </c>
      <c r="D2716">
        <v>49</v>
      </c>
      <c r="E2716">
        <v>2</v>
      </c>
      <c r="F2716">
        <v>50.01</v>
      </c>
      <c r="G2716">
        <v>2</v>
      </c>
      <c r="H2716" s="1">
        <f xml:space="preserve"> IF(Historical_Sales[[#This Row],[Sessions - Total]]=0,0,Historical_Sales[[#This Row],[Units Ordered]]/Historical_Sales[[#This Row],[Sessions - Total]])</f>
        <v>5.5555555555555552E-2</v>
      </c>
    </row>
    <row r="2717" spans="1:8" x14ac:dyDescent="0.3">
      <c r="A2717" s="2">
        <v>45960</v>
      </c>
      <c r="B2717" t="s">
        <v>56</v>
      </c>
      <c r="C2717">
        <v>29</v>
      </c>
      <c r="D2717">
        <v>43</v>
      </c>
      <c r="E2717">
        <v>5</v>
      </c>
      <c r="F2717">
        <v>109.36</v>
      </c>
      <c r="G2717">
        <v>5</v>
      </c>
      <c r="H2717" s="1">
        <f xml:space="preserve"> IF(Historical_Sales[[#This Row],[Sessions - Total]]=0,0,Historical_Sales[[#This Row],[Units Ordered]]/Historical_Sales[[#This Row],[Sessions - Total]])</f>
        <v>0.17241379310344829</v>
      </c>
    </row>
    <row r="2718" spans="1:8" x14ac:dyDescent="0.3">
      <c r="A2718" s="2">
        <v>45960</v>
      </c>
      <c r="B2718" t="s">
        <v>58</v>
      </c>
      <c r="C2718">
        <v>20</v>
      </c>
      <c r="D2718">
        <v>24</v>
      </c>
      <c r="E2718">
        <v>1</v>
      </c>
      <c r="F2718">
        <v>10.53</v>
      </c>
      <c r="G2718">
        <v>1</v>
      </c>
      <c r="H2718" s="1">
        <f xml:space="preserve"> IF(Historical_Sales[[#This Row],[Sessions - Total]]=0,0,Historical_Sales[[#This Row],[Units Ordered]]/Historical_Sales[[#This Row],[Sessions - Total]])</f>
        <v>0.05</v>
      </c>
    </row>
    <row r="2719" spans="1:8" x14ac:dyDescent="0.3">
      <c r="A2719" s="2">
        <v>45960</v>
      </c>
      <c r="B2719" t="s">
        <v>60</v>
      </c>
      <c r="C2719">
        <v>23</v>
      </c>
      <c r="D2719">
        <v>30</v>
      </c>
      <c r="E2719">
        <v>4</v>
      </c>
      <c r="F2719">
        <v>78.459999999999994</v>
      </c>
      <c r="G2719">
        <v>4</v>
      </c>
      <c r="H2719" s="1">
        <f xml:space="preserve"> IF(Historical_Sales[[#This Row],[Sessions - Total]]=0,0,Historical_Sales[[#This Row],[Units Ordered]]/Historical_Sales[[#This Row],[Sessions - Total]])</f>
        <v>0.17391304347826086</v>
      </c>
    </row>
    <row r="2720" spans="1:8" x14ac:dyDescent="0.3">
      <c r="A2720" s="2">
        <v>45960</v>
      </c>
      <c r="B2720" t="s">
        <v>62</v>
      </c>
      <c r="C2720">
        <v>101</v>
      </c>
      <c r="D2720">
        <v>150</v>
      </c>
      <c r="E2720">
        <v>33</v>
      </c>
      <c r="F2720">
        <v>1200.33</v>
      </c>
      <c r="G2720">
        <v>29</v>
      </c>
      <c r="H2720" s="1">
        <f xml:space="preserve"> IF(Historical_Sales[[#This Row],[Sessions - Total]]=0,0,Historical_Sales[[#This Row],[Units Ordered]]/Historical_Sales[[#This Row],[Sessions - Total]])</f>
        <v>0.32673267326732675</v>
      </c>
    </row>
    <row r="2721" spans="1:8" x14ac:dyDescent="0.3">
      <c r="A2721" s="2">
        <v>45960</v>
      </c>
      <c r="B2721" t="s">
        <v>64</v>
      </c>
      <c r="C2721">
        <v>26</v>
      </c>
      <c r="D2721">
        <v>36</v>
      </c>
      <c r="E2721">
        <v>15</v>
      </c>
      <c r="F2721">
        <v>499.44</v>
      </c>
      <c r="G2721">
        <v>9</v>
      </c>
      <c r="H2721" s="1">
        <f xml:space="preserve"> IF(Historical_Sales[[#This Row],[Sessions - Total]]=0,0,Historical_Sales[[#This Row],[Units Ordered]]/Historical_Sales[[#This Row],[Sessions - Total]])</f>
        <v>0.57692307692307687</v>
      </c>
    </row>
    <row r="2722" spans="1:8" x14ac:dyDescent="0.3">
      <c r="A2722" s="2">
        <v>45960</v>
      </c>
      <c r="B2722" t="s">
        <v>66</v>
      </c>
      <c r="C2722">
        <v>30</v>
      </c>
      <c r="D2722">
        <v>39</v>
      </c>
      <c r="E2722">
        <v>16</v>
      </c>
      <c r="F2722">
        <v>395.49</v>
      </c>
      <c r="G2722">
        <v>11</v>
      </c>
      <c r="H2722" s="1">
        <f xml:space="preserve"> IF(Historical_Sales[[#This Row],[Sessions - Total]]=0,0,Historical_Sales[[#This Row],[Units Ordered]]/Historical_Sales[[#This Row],[Sessions - Total]])</f>
        <v>0.53333333333333333</v>
      </c>
    </row>
    <row r="2723" spans="1:8" x14ac:dyDescent="0.3">
      <c r="A2723" s="2">
        <v>45960</v>
      </c>
      <c r="B2723" t="s">
        <v>68</v>
      </c>
      <c r="C2723">
        <v>50</v>
      </c>
      <c r="D2723">
        <v>66</v>
      </c>
      <c r="E2723">
        <v>38</v>
      </c>
      <c r="F2723">
        <v>1026.25</v>
      </c>
      <c r="G2723">
        <v>25</v>
      </c>
      <c r="H2723" s="1">
        <f xml:space="preserve"> IF(Historical_Sales[[#This Row],[Sessions - Total]]=0,0,Historical_Sales[[#This Row],[Units Ordered]]/Historical_Sales[[#This Row],[Sessions - Total]])</f>
        <v>0.76</v>
      </c>
    </row>
    <row r="2724" spans="1:8" x14ac:dyDescent="0.3">
      <c r="A2724" s="2">
        <v>45960</v>
      </c>
      <c r="B2724" t="s">
        <v>70</v>
      </c>
      <c r="C2724">
        <v>24</v>
      </c>
      <c r="D2724">
        <v>26</v>
      </c>
      <c r="E2724">
        <v>4</v>
      </c>
      <c r="F2724">
        <v>84.4</v>
      </c>
      <c r="G2724">
        <v>4</v>
      </c>
      <c r="H2724" s="1">
        <f xml:space="preserve"> IF(Historical_Sales[[#This Row],[Sessions - Total]]=0,0,Historical_Sales[[#This Row],[Units Ordered]]/Historical_Sales[[#This Row],[Sessions - Total]])</f>
        <v>0.16666666666666666</v>
      </c>
    </row>
    <row r="2725" spans="1:8" x14ac:dyDescent="0.3">
      <c r="A2725" s="2">
        <v>45960</v>
      </c>
      <c r="B2725" t="s">
        <v>72</v>
      </c>
      <c r="C2725">
        <v>21</v>
      </c>
      <c r="D2725">
        <v>27</v>
      </c>
      <c r="E2725">
        <v>2</v>
      </c>
      <c r="F2725">
        <v>80.22</v>
      </c>
      <c r="G2725">
        <v>2</v>
      </c>
      <c r="H2725" s="1">
        <f xml:space="preserve"> IF(Historical_Sales[[#This Row],[Sessions - Total]]=0,0,Historical_Sales[[#This Row],[Units Ordered]]/Historical_Sales[[#This Row],[Sessions - Total]])</f>
        <v>9.5238095238095233E-2</v>
      </c>
    </row>
    <row r="2726" spans="1:8" x14ac:dyDescent="0.3">
      <c r="A2726" s="2">
        <v>45960</v>
      </c>
      <c r="B2726" t="s">
        <v>74</v>
      </c>
      <c r="C2726">
        <v>12</v>
      </c>
      <c r="D2726">
        <v>19</v>
      </c>
      <c r="E2726">
        <v>5</v>
      </c>
      <c r="F2726">
        <v>146.05000000000001</v>
      </c>
      <c r="G2726">
        <v>3</v>
      </c>
      <c r="H2726" s="1">
        <f xml:space="preserve"> IF(Historical_Sales[[#This Row],[Sessions - Total]]=0,0,Historical_Sales[[#This Row],[Units Ordered]]/Historical_Sales[[#This Row],[Sessions - Total]])</f>
        <v>0.41666666666666669</v>
      </c>
    </row>
    <row r="2727" spans="1:8" x14ac:dyDescent="0.3">
      <c r="A2727" s="2">
        <v>45960</v>
      </c>
      <c r="B2727" t="s">
        <v>76</v>
      </c>
      <c r="C2727">
        <v>5</v>
      </c>
      <c r="D2727">
        <v>9</v>
      </c>
      <c r="E2727">
        <v>3</v>
      </c>
      <c r="F2727">
        <v>80.77</v>
      </c>
      <c r="G2727">
        <v>3</v>
      </c>
      <c r="H2727" s="1">
        <f xml:space="preserve"> IF(Historical_Sales[[#This Row],[Sessions - Total]]=0,0,Historical_Sales[[#This Row],[Units Ordered]]/Historical_Sales[[#This Row],[Sessions - Total]])</f>
        <v>0.6</v>
      </c>
    </row>
    <row r="2728" spans="1:8" x14ac:dyDescent="0.3">
      <c r="A2728" s="2">
        <v>45960</v>
      </c>
      <c r="B2728" t="s">
        <v>80</v>
      </c>
      <c r="C2728">
        <v>12</v>
      </c>
      <c r="D2728">
        <v>18</v>
      </c>
      <c r="E2728">
        <v>13</v>
      </c>
      <c r="F2728">
        <v>443.44</v>
      </c>
      <c r="G2728">
        <v>7</v>
      </c>
      <c r="H2728" s="1">
        <f xml:space="preserve"> IF(Historical_Sales[[#This Row],[Sessions - Total]]=0,0,Historical_Sales[[#This Row],[Units Ordered]]/Historical_Sales[[#This Row],[Sessions - Total]])</f>
        <v>1.0833333333333333</v>
      </c>
    </row>
    <row r="2729" spans="1:8" x14ac:dyDescent="0.3">
      <c r="A2729" s="2">
        <v>45960</v>
      </c>
      <c r="B2729" t="s">
        <v>82</v>
      </c>
      <c r="C2729">
        <v>14</v>
      </c>
      <c r="D2729">
        <v>19</v>
      </c>
      <c r="E2729">
        <v>5</v>
      </c>
      <c r="F2729">
        <v>163.32</v>
      </c>
      <c r="G2729">
        <v>1</v>
      </c>
      <c r="H2729" s="1">
        <f xml:space="preserve"> IF(Historical_Sales[[#This Row],[Sessions - Total]]=0,0,Historical_Sales[[#This Row],[Units Ordered]]/Historical_Sales[[#This Row],[Sessions - Total]])</f>
        <v>0.35714285714285715</v>
      </c>
    </row>
    <row r="2730" spans="1:8" x14ac:dyDescent="0.3">
      <c r="A2730" s="2">
        <v>45960</v>
      </c>
      <c r="B2730" t="s">
        <v>84</v>
      </c>
      <c r="C2730">
        <v>73</v>
      </c>
      <c r="D2730">
        <v>100</v>
      </c>
      <c r="E2730">
        <v>16</v>
      </c>
      <c r="F2730">
        <v>560.1</v>
      </c>
      <c r="G2730">
        <v>16</v>
      </c>
      <c r="H2730" s="1">
        <f xml:space="preserve"> IF(Historical_Sales[[#This Row],[Sessions - Total]]=0,0,Historical_Sales[[#This Row],[Units Ordered]]/Historical_Sales[[#This Row],[Sessions - Total]])</f>
        <v>0.21917808219178081</v>
      </c>
    </row>
    <row r="2731" spans="1:8" x14ac:dyDescent="0.3">
      <c r="A2731" s="2">
        <v>45960</v>
      </c>
      <c r="B2731" t="s">
        <v>86</v>
      </c>
      <c r="C2731">
        <v>11</v>
      </c>
      <c r="D2731">
        <v>15</v>
      </c>
      <c r="E2731">
        <v>1</v>
      </c>
      <c r="F2731">
        <v>27.32</v>
      </c>
      <c r="G2731">
        <v>1</v>
      </c>
      <c r="H2731" s="1">
        <f xml:space="preserve"> IF(Historical_Sales[[#This Row],[Sessions - Total]]=0,0,Historical_Sales[[#This Row],[Units Ordered]]/Historical_Sales[[#This Row],[Sessions - Total]])</f>
        <v>9.0909090909090912E-2</v>
      </c>
    </row>
    <row r="2732" spans="1:8" x14ac:dyDescent="0.3">
      <c r="A2732" s="2">
        <v>45960</v>
      </c>
      <c r="B2732" t="s">
        <v>88</v>
      </c>
      <c r="C2732">
        <v>56</v>
      </c>
      <c r="D2732">
        <v>73</v>
      </c>
      <c r="E2732">
        <v>18</v>
      </c>
      <c r="F2732">
        <v>627.02</v>
      </c>
      <c r="G2732">
        <v>10</v>
      </c>
      <c r="H2732" s="1">
        <f xml:space="preserve"> IF(Historical_Sales[[#This Row],[Sessions - Total]]=0,0,Historical_Sales[[#This Row],[Units Ordered]]/Historical_Sales[[#This Row],[Sessions - Total]])</f>
        <v>0.32142857142857145</v>
      </c>
    </row>
    <row r="2733" spans="1:8" x14ac:dyDescent="0.3">
      <c r="A2733" s="2">
        <v>45960</v>
      </c>
      <c r="B2733" t="s">
        <v>90</v>
      </c>
      <c r="C2733">
        <v>6</v>
      </c>
      <c r="D2733">
        <v>6</v>
      </c>
      <c r="E2733">
        <v>1</v>
      </c>
      <c r="F2733">
        <v>26.98</v>
      </c>
      <c r="G2733">
        <v>1</v>
      </c>
      <c r="H2733" s="1">
        <f xml:space="preserve"> IF(Historical_Sales[[#This Row],[Sessions - Total]]=0,0,Historical_Sales[[#This Row],[Units Ordered]]/Historical_Sales[[#This Row],[Sessions - Total]])</f>
        <v>0.16666666666666666</v>
      </c>
    </row>
    <row r="2734" spans="1:8" x14ac:dyDescent="0.3">
      <c r="A2734" s="2">
        <v>45960</v>
      </c>
      <c r="B2734" t="s">
        <v>90</v>
      </c>
      <c r="C2734">
        <v>2</v>
      </c>
      <c r="D2734">
        <v>2</v>
      </c>
      <c r="E2734">
        <v>1</v>
      </c>
      <c r="F2734">
        <v>43.44</v>
      </c>
      <c r="G2734">
        <v>1</v>
      </c>
      <c r="H2734" s="1">
        <f xml:space="preserve"> IF(Historical_Sales[[#This Row],[Sessions - Total]]=0,0,Historical_Sales[[#This Row],[Units Ordered]]/Historical_Sales[[#This Row],[Sessions - Total]])</f>
        <v>0.5</v>
      </c>
    </row>
    <row r="2735" spans="1:8" x14ac:dyDescent="0.3">
      <c r="A2735" s="2">
        <v>45960</v>
      </c>
      <c r="B2735" t="s">
        <v>92</v>
      </c>
      <c r="C2735">
        <v>17</v>
      </c>
      <c r="D2735">
        <v>24</v>
      </c>
      <c r="E2735">
        <v>9</v>
      </c>
      <c r="F2735">
        <v>226.46</v>
      </c>
      <c r="G2735">
        <v>6</v>
      </c>
      <c r="H2735" s="1">
        <f xml:space="preserve"> IF(Historical_Sales[[#This Row],[Sessions - Total]]=0,0,Historical_Sales[[#This Row],[Units Ordered]]/Historical_Sales[[#This Row],[Sessions - Total]])</f>
        <v>0.52941176470588236</v>
      </c>
    </row>
    <row r="2736" spans="1:8" x14ac:dyDescent="0.3">
      <c r="A2736" s="2">
        <v>45960</v>
      </c>
      <c r="B2736" t="s">
        <v>94</v>
      </c>
      <c r="C2736">
        <v>30</v>
      </c>
      <c r="D2736">
        <v>36</v>
      </c>
      <c r="E2736">
        <v>13</v>
      </c>
      <c r="F2736">
        <v>1036.1300000000001</v>
      </c>
      <c r="G2736">
        <v>7</v>
      </c>
      <c r="H2736" s="1">
        <f xml:space="preserve"> IF(Historical_Sales[[#This Row],[Sessions - Total]]=0,0,Historical_Sales[[#This Row],[Units Ordered]]/Historical_Sales[[#This Row],[Sessions - Total]])</f>
        <v>0.43333333333333335</v>
      </c>
    </row>
    <row r="2737" spans="1:8" x14ac:dyDescent="0.3">
      <c r="A2737" s="2">
        <v>45960</v>
      </c>
      <c r="B2737" t="s">
        <v>96</v>
      </c>
      <c r="C2737">
        <v>24</v>
      </c>
      <c r="D2737">
        <v>29</v>
      </c>
      <c r="E2737">
        <v>23</v>
      </c>
      <c r="F2737">
        <v>1605.86</v>
      </c>
      <c r="G2737">
        <v>13</v>
      </c>
      <c r="H2737" s="1">
        <f xml:space="preserve"> IF(Historical_Sales[[#This Row],[Sessions - Total]]=0,0,Historical_Sales[[#This Row],[Units Ordered]]/Historical_Sales[[#This Row],[Sessions - Total]])</f>
        <v>0.95833333333333337</v>
      </c>
    </row>
    <row r="2738" spans="1:8" x14ac:dyDescent="0.3">
      <c r="A2738" s="2">
        <v>45960</v>
      </c>
      <c r="B2738" t="s">
        <v>98</v>
      </c>
      <c r="C2738">
        <v>14</v>
      </c>
      <c r="D2738">
        <v>27</v>
      </c>
      <c r="E2738">
        <v>4</v>
      </c>
      <c r="F2738">
        <v>52.08</v>
      </c>
      <c r="G2738">
        <v>4</v>
      </c>
      <c r="H2738" s="1">
        <f xml:space="preserve"> IF(Historical_Sales[[#This Row],[Sessions - Total]]=0,0,Historical_Sales[[#This Row],[Units Ordered]]/Historical_Sales[[#This Row],[Sessions - Total]])</f>
        <v>0.2857142857142857</v>
      </c>
    </row>
    <row r="2739" spans="1:8" x14ac:dyDescent="0.3">
      <c r="A2739" s="2">
        <v>45960</v>
      </c>
      <c r="B2739" t="s">
        <v>100</v>
      </c>
      <c r="C2739">
        <v>13</v>
      </c>
      <c r="D2739">
        <v>17</v>
      </c>
      <c r="E2739">
        <v>4</v>
      </c>
      <c r="F2739">
        <v>47.83</v>
      </c>
      <c r="G2739">
        <v>4</v>
      </c>
      <c r="H2739" s="1">
        <f xml:space="preserve"> IF(Historical_Sales[[#This Row],[Sessions - Total]]=0,0,Historical_Sales[[#This Row],[Units Ordered]]/Historical_Sales[[#This Row],[Sessions - Total]])</f>
        <v>0.30769230769230771</v>
      </c>
    </row>
    <row r="2740" spans="1:8" x14ac:dyDescent="0.3">
      <c r="A2740" s="2">
        <v>45960</v>
      </c>
      <c r="B2740" t="s">
        <v>102</v>
      </c>
      <c r="C2740">
        <v>12</v>
      </c>
      <c r="D2740">
        <v>12</v>
      </c>
      <c r="E2740">
        <v>3</v>
      </c>
      <c r="F2740">
        <v>115.81</v>
      </c>
      <c r="G2740">
        <v>2</v>
      </c>
      <c r="H2740" s="1">
        <f xml:space="preserve"> IF(Historical_Sales[[#This Row],[Sessions - Total]]=0,0,Historical_Sales[[#This Row],[Units Ordered]]/Historical_Sales[[#This Row],[Sessions - Total]])</f>
        <v>0.25</v>
      </c>
    </row>
    <row r="2741" spans="1:8" x14ac:dyDescent="0.3">
      <c r="A2741" s="2">
        <v>45960</v>
      </c>
      <c r="B2741" t="s">
        <v>104</v>
      </c>
      <c r="C2741">
        <v>9</v>
      </c>
      <c r="D2741">
        <v>9</v>
      </c>
      <c r="E2741">
        <v>2</v>
      </c>
      <c r="F2741">
        <v>67.739999999999995</v>
      </c>
      <c r="G2741">
        <v>1</v>
      </c>
      <c r="H2741" s="1">
        <f xml:space="preserve"> IF(Historical_Sales[[#This Row],[Sessions - Total]]=0,0,Historical_Sales[[#This Row],[Units Ordered]]/Historical_Sales[[#This Row],[Sessions - Total]])</f>
        <v>0.22222222222222221</v>
      </c>
    </row>
    <row r="2742" spans="1:8" x14ac:dyDescent="0.3">
      <c r="A2742" s="2">
        <v>45960</v>
      </c>
      <c r="B2742" t="s">
        <v>108</v>
      </c>
      <c r="C2742">
        <v>7</v>
      </c>
      <c r="D2742">
        <v>9</v>
      </c>
      <c r="E2742">
        <v>2</v>
      </c>
      <c r="F2742">
        <v>165.9</v>
      </c>
      <c r="G2742">
        <v>1</v>
      </c>
      <c r="H2742" s="1">
        <f xml:space="preserve"> IF(Historical_Sales[[#This Row],[Sessions - Total]]=0,0,Historical_Sales[[#This Row],[Units Ordered]]/Historical_Sales[[#This Row],[Sessions - Total]])</f>
        <v>0.2857142857142857</v>
      </c>
    </row>
    <row r="2743" spans="1:8" x14ac:dyDescent="0.3">
      <c r="A2743" s="2">
        <v>45960</v>
      </c>
      <c r="B2743" t="s">
        <v>110</v>
      </c>
      <c r="C2743">
        <v>24</v>
      </c>
      <c r="D2743">
        <v>39</v>
      </c>
      <c r="E2743">
        <v>5</v>
      </c>
      <c r="F2743">
        <v>168.99</v>
      </c>
      <c r="G2743">
        <v>5</v>
      </c>
      <c r="H2743" s="1">
        <f xml:space="preserve"> IF(Historical_Sales[[#This Row],[Sessions - Total]]=0,0,Historical_Sales[[#This Row],[Units Ordered]]/Historical_Sales[[#This Row],[Sessions - Total]])</f>
        <v>0.20833333333333334</v>
      </c>
    </row>
    <row r="2744" spans="1:8" x14ac:dyDescent="0.3">
      <c r="A2744" s="2">
        <v>45960</v>
      </c>
      <c r="B2744" t="s">
        <v>112</v>
      </c>
      <c r="C2744">
        <v>16</v>
      </c>
      <c r="D2744">
        <v>20</v>
      </c>
      <c r="E2744">
        <v>4</v>
      </c>
      <c r="F2744">
        <v>117.56</v>
      </c>
      <c r="G2744">
        <v>3</v>
      </c>
      <c r="H2744" s="1">
        <f xml:space="preserve"> IF(Historical_Sales[[#This Row],[Sessions - Total]]=0,0,Historical_Sales[[#This Row],[Units Ordered]]/Historical_Sales[[#This Row],[Sessions - Total]])</f>
        <v>0.25</v>
      </c>
    </row>
    <row r="2745" spans="1:8" x14ac:dyDescent="0.3">
      <c r="A2745" s="2">
        <v>45961</v>
      </c>
      <c r="B2745" t="s">
        <v>11</v>
      </c>
      <c r="C2745">
        <v>18</v>
      </c>
      <c r="D2745">
        <v>25</v>
      </c>
      <c r="E2745">
        <v>6</v>
      </c>
      <c r="F2745">
        <v>238.11</v>
      </c>
      <c r="G2745">
        <v>5</v>
      </c>
      <c r="H2745" s="1">
        <f xml:space="preserve"> IF(Historical_Sales[[#This Row],[Sessions - Total]]=0,0,Historical_Sales[[#This Row],[Units Ordered]]/Historical_Sales[[#This Row],[Sessions - Total]])</f>
        <v>0.33333333333333331</v>
      </c>
    </row>
    <row r="2746" spans="1:8" x14ac:dyDescent="0.3">
      <c r="A2746" s="2">
        <v>45961</v>
      </c>
      <c r="B2746" t="s">
        <v>15</v>
      </c>
      <c r="C2746">
        <v>13</v>
      </c>
      <c r="D2746">
        <v>16</v>
      </c>
      <c r="E2746">
        <v>3</v>
      </c>
      <c r="F2746">
        <v>122.5</v>
      </c>
      <c r="G2746">
        <v>3</v>
      </c>
      <c r="H2746" s="1">
        <f xml:space="preserve"> IF(Historical_Sales[[#This Row],[Sessions - Total]]=0,0,Historical_Sales[[#This Row],[Units Ordered]]/Historical_Sales[[#This Row],[Sessions - Total]])</f>
        <v>0.23076923076923078</v>
      </c>
    </row>
    <row r="2747" spans="1:8" x14ac:dyDescent="0.3">
      <c r="A2747" s="2">
        <v>45961</v>
      </c>
      <c r="B2747" t="s">
        <v>17</v>
      </c>
      <c r="C2747">
        <v>4</v>
      </c>
      <c r="D2747">
        <v>9</v>
      </c>
      <c r="E2747">
        <v>2</v>
      </c>
      <c r="F2747">
        <v>78.61</v>
      </c>
      <c r="G2747">
        <v>2</v>
      </c>
      <c r="H2747" s="1">
        <f xml:space="preserve"> IF(Historical_Sales[[#This Row],[Sessions - Total]]=0,0,Historical_Sales[[#This Row],[Units Ordered]]/Historical_Sales[[#This Row],[Sessions - Total]])</f>
        <v>0.5</v>
      </c>
    </row>
    <row r="2748" spans="1:8" x14ac:dyDescent="0.3">
      <c r="A2748" s="2">
        <v>45961</v>
      </c>
      <c r="B2748" t="s">
        <v>26</v>
      </c>
      <c r="C2748">
        <v>18</v>
      </c>
      <c r="D2748">
        <v>32</v>
      </c>
      <c r="E2748">
        <v>1</v>
      </c>
      <c r="F2748">
        <v>44.1</v>
      </c>
      <c r="G2748">
        <v>1</v>
      </c>
      <c r="H2748" s="1">
        <f xml:space="preserve"> IF(Historical_Sales[[#This Row],[Sessions - Total]]=0,0,Historical_Sales[[#This Row],[Units Ordered]]/Historical_Sales[[#This Row],[Sessions - Total]])</f>
        <v>5.5555555555555552E-2</v>
      </c>
    </row>
    <row r="2749" spans="1:8" x14ac:dyDescent="0.3">
      <c r="A2749" s="2">
        <v>45961</v>
      </c>
      <c r="B2749" t="s">
        <v>32</v>
      </c>
      <c r="C2749">
        <v>7</v>
      </c>
      <c r="D2749">
        <v>7</v>
      </c>
      <c r="E2749">
        <v>2</v>
      </c>
      <c r="F2749">
        <v>42.19</v>
      </c>
      <c r="G2749">
        <v>2</v>
      </c>
      <c r="H2749" s="1">
        <f xml:space="preserve"> IF(Historical_Sales[[#This Row],[Sessions - Total]]=0,0,Historical_Sales[[#This Row],[Units Ordered]]/Historical_Sales[[#This Row],[Sessions - Total]])</f>
        <v>0.2857142857142857</v>
      </c>
    </row>
    <row r="2750" spans="1:8" x14ac:dyDescent="0.3">
      <c r="A2750" s="2">
        <v>45961</v>
      </c>
      <c r="B2750" t="s">
        <v>34</v>
      </c>
      <c r="C2750">
        <v>8</v>
      </c>
      <c r="D2750">
        <v>10</v>
      </c>
      <c r="E2750">
        <v>1</v>
      </c>
      <c r="F2750">
        <v>18.05</v>
      </c>
      <c r="G2750">
        <v>1</v>
      </c>
      <c r="H2750" s="1">
        <f xml:space="preserve"> IF(Historical_Sales[[#This Row],[Sessions - Total]]=0,0,Historical_Sales[[#This Row],[Units Ordered]]/Historical_Sales[[#This Row],[Sessions - Total]])</f>
        <v>0.125</v>
      </c>
    </row>
    <row r="2751" spans="1:8" x14ac:dyDescent="0.3">
      <c r="A2751" s="2">
        <v>45961</v>
      </c>
      <c r="B2751" t="s">
        <v>40</v>
      </c>
      <c r="C2751">
        <v>32</v>
      </c>
      <c r="D2751">
        <v>41</v>
      </c>
      <c r="E2751">
        <v>3</v>
      </c>
      <c r="F2751">
        <v>88.47</v>
      </c>
      <c r="G2751">
        <v>2</v>
      </c>
      <c r="H2751" s="1">
        <f xml:space="preserve"> IF(Historical_Sales[[#This Row],[Sessions - Total]]=0,0,Historical_Sales[[#This Row],[Units Ordered]]/Historical_Sales[[#This Row],[Sessions - Total]])</f>
        <v>9.375E-2</v>
      </c>
    </row>
    <row r="2752" spans="1:8" x14ac:dyDescent="0.3">
      <c r="A2752" s="2">
        <v>45961</v>
      </c>
      <c r="B2752" t="s">
        <v>40</v>
      </c>
      <c r="C2752">
        <v>1</v>
      </c>
      <c r="D2752">
        <v>1</v>
      </c>
      <c r="E2752">
        <v>1</v>
      </c>
      <c r="F2752">
        <v>31.28</v>
      </c>
      <c r="G2752">
        <v>1</v>
      </c>
      <c r="H2752" s="1">
        <f xml:space="preserve"> IF(Historical_Sales[[#This Row],[Sessions - Total]]=0,0,Historical_Sales[[#This Row],[Units Ordered]]/Historical_Sales[[#This Row],[Sessions - Total]])</f>
        <v>1</v>
      </c>
    </row>
    <row r="2753" spans="1:8" x14ac:dyDescent="0.3">
      <c r="A2753" s="2">
        <v>45961</v>
      </c>
      <c r="B2753" t="s">
        <v>42</v>
      </c>
      <c r="C2753">
        <v>66</v>
      </c>
      <c r="D2753">
        <v>92</v>
      </c>
      <c r="E2753">
        <v>7</v>
      </c>
      <c r="F2753">
        <v>180.61</v>
      </c>
      <c r="G2753">
        <v>7</v>
      </c>
      <c r="H2753" s="1">
        <f xml:space="preserve"> IF(Historical_Sales[[#This Row],[Sessions - Total]]=0,0,Historical_Sales[[#This Row],[Units Ordered]]/Historical_Sales[[#This Row],[Sessions - Total]])</f>
        <v>0.10606060606060606</v>
      </c>
    </row>
    <row r="2754" spans="1:8" x14ac:dyDescent="0.3">
      <c r="A2754" s="2">
        <v>45961</v>
      </c>
      <c r="B2754" t="s">
        <v>44</v>
      </c>
      <c r="C2754">
        <v>24</v>
      </c>
      <c r="D2754">
        <v>29</v>
      </c>
      <c r="E2754">
        <v>6</v>
      </c>
      <c r="F2754">
        <v>137.30000000000001</v>
      </c>
      <c r="G2754">
        <v>5</v>
      </c>
      <c r="H2754" s="1">
        <f xml:space="preserve"> IF(Historical_Sales[[#This Row],[Sessions - Total]]=0,0,Historical_Sales[[#This Row],[Units Ordered]]/Historical_Sales[[#This Row],[Sessions - Total]])</f>
        <v>0.25</v>
      </c>
    </row>
    <row r="2755" spans="1:8" x14ac:dyDescent="0.3">
      <c r="A2755" s="2">
        <v>45961</v>
      </c>
      <c r="B2755" t="s">
        <v>46</v>
      </c>
      <c r="C2755">
        <v>26</v>
      </c>
      <c r="D2755">
        <v>32</v>
      </c>
      <c r="E2755">
        <v>7</v>
      </c>
      <c r="F2755">
        <v>209.47</v>
      </c>
      <c r="G2755">
        <v>4</v>
      </c>
      <c r="H2755" s="1">
        <f xml:space="preserve"> IF(Historical_Sales[[#This Row],[Sessions - Total]]=0,0,Historical_Sales[[#This Row],[Units Ordered]]/Historical_Sales[[#This Row],[Sessions - Total]])</f>
        <v>0.26923076923076922</v>
      </c>
    </row>
    <row r="2756" spans="1:8" x14ac:dyDescent="0.3">
      <c r="A2756" s="2">
        <v>45961</v>
      </c>
      <c r="B2756" t="s">
        <v>50</v>
      </c>
      <c r="C2756">
        <v>43</v>
      </c>
      <c r="D2756">
        <v>59</v>
      </c>
      <c r="E2756">
        <v>12</v>
      </c>
      <c r="F2756">
        <v>513.33000000000004</v>
      </c>
      <c r="G2756">
        <v>12</v>
      </c>
      <c r="H2756" s="1">
        <f xml:space="preserve"> IF(Historical_Sales[[#This Row],[Sessions - Total]]=0,0,Historical_Sales[[#This Row],[Units Ordered]]/Historical_Sales[[#This Row],[Sessions - Total]])</f>
        <v>0.27906976744186046</v>
      </c>
    </row>
    <row r="2757" spans="1:8" x14ac:dyDescent="0.3">
      <c r="A2757" s="2">
        <v>45961</v>
      </c>
      <c r="B2757" t="s">
        <v>52</v>
      </c>
      <c r="C2757">
        <v>77</v>
      </c>
      <c r="D2757">
        <v>111</v>
      </c>
      <c r="E2757">
        <v>16</v>
      </c>
      <c r="F2757">
        <v>224.42</v>
      </c>
      <c r="G2757">
        <v>16</v>
      </c>
      <c r="H2757" s="1">
        <f xml:space="preserve"> IF(Historical_Sales[[#This Row],[Sessions - Total]]=0,0,Historical_Sales[[#This Row],[Units Ordered]]/Historical_Sales[[#This Row],[Sessions - Total]])</f>
        <v>0.20779220779220781</v>
      </c>
    </row>
    <row r="2758" spans="1:8" x14ac:dyDescent="0.3">
      <c r="A2758" s="2">
        <v>45961</v>
      </c>
      <c r="B2758" t="s">
        <v>54</v>
      </c>
      <c r="C2758">
        <v>11</v>
      </c>
      <c r="D2758">
        <v>14</v>
      </c>
      <c r="E2758">
        <v>2</v>
      </c>
      <c r="F2758">
        <v>38.92</v>
      </c>
      <c r="G2758">
        <v>2</v>
      </c>
      <c r="H2758" s="1">
        <f xml:space="preserve"> IF(Historical_Sales[[#This Row],[Sessions - Total]]=0,0,Historical_Sales[[#This Row],[Units Ordered]]/Historical_Sales[[#This Row],[Sessions - Total]])</f>
        <v>0.18181818181818182</v>
      </c>
    </row>
    <row r="2759" spans="1:8" x14ac:dyDescent="0.3">
      <c r="A2759" s="2">
        <v>45961</v>
      </c>
      <c r="B2759" t="s">
        <v>56</v>
      </c>
      <c r="C2759">
        <v>32</v>
      </c>
      <c r="D2759">
        <v>41</v>
      </c>
      <c r="E2759">
        <v>7</v>
      </c>
      <c r="F2759">
        <v>163.58000000000001</v>
      </c>
      <c r="G2759">
        <v>7</v>
      </c>
      <c r="H2759" s="1">
        <f xml:space="preserve"> IF(Historical_Sales[[#This Row],[Sessions - Total]]=0,0,Historical_Sales[[#This Row],[Units Ordered]]/Historical_Sales[[#This Row],[Sessions - Total]])</f>
        <v>0.21875</v>
      </c>
    </row>
    <row r="2760" spans="1:8" x14ac:dyDescent="0.3">
      <c r="A2760" s="2">
        <v>45961</v>
      </c>
      <c r="B2760" t="s">
        <v>58</v>
      </c>
      <c r="C2760">
        <v>17</v>
      </c>
      <c r="D2760">
        <v>25</v>
      </c>
      <c r="E2760">
        <v>3</v>
      </c>
      <c r="F2760">
        <v>35.97</v>
      </c>
      <c r="G2760">
        <v>3</v>
      </c>
      <c r="H2760" s="1">
        <f xml:space="preserve"> IF(Historical_Sales[[#This Row],[Sessions - Total]]=0,0,Historical_Sales[[#This Row],[Units Ordered]]/Historical_Sales[[#This Row],[Sessions - Total]])</f>
        <v>0.17647058823529413</v>
      </c>
    </row>
    <row r="2761" spans="1:8" x14ac:dyDescent="0.3">
      <c r="A2761" s="2">
        <v>45961</v>
      </c>
      <c r="B2761" t="s">
        <v>58</v>
      </c>
      <c r="C2761">
        <v>1</v>
      </c>
      <c r="D2761">
        <v>1</v>
      </c>
      <c r="E2761">
        <v>1</v>
      </c>
      <c r="F2761">
        <v>21.14</v>
      </c>
      <c r="G2761">
        <v>1</v>
      </c>
      <c r="H2761" s="1">
        <f xml:space="preserve"> IF(Historical_Sales[[#This Row],[Sessions - Total]]=0,0,Historical_Sales[[#This Row],[Units Ordered]]/Historical_Sales[[#This Row],[Sessions - Total]])</f>
        <v>1</v>
      </c>
    </row>
    <row r="2762" spans="1:8" x14ac:dyDescent="0.3">
      <c r="A2762" s="2">
        <v>45961</v>
      </c>
      <c r="B2762" t="s">
        <v>62</v>
      </c>
      <c r="C2762">
        <v>91</v>
      </c>
      <c r="D2762">
        <v>134</v>
      </c>
      <c r="E2762">
        <v>43</v>
      </c>
      <c r="F2762">
        <v>1569.5</v>
      </c>
      <c r="G2762">
        <v>30</v>
      </c>
      <c r="H2762" s="1">
        <f xml:space="preserve"> IF(Historical_Sales[[#This Row],[Sessions - Total]]=0,0,Historical_Sales[[#This Row],[Units Ordered]]/Historical_Sales[[#This Row],[Sessions - Total]])</f>
        <v>0.47252747252747251</v>
      </c>
    </row>
    <row r="2763" spans="1:8" x14ac:dyDescent="0.3">
      <c r="A2763" s="2">
        <v>45961</v>
      </c>
      <c r="B2763" t="s">
        <v>64</v>
      </c>
      <c r="C2763">
        <v>11</v>
      </c>
      <c r="D2763">
        <v>14</v>
      </c>
      <c r="E2763">
        <v>2</v>
      </c>
      <c r="F2763">
        <v>70.03</v>
      </c>
      <c r="G2763">
        <v>2</v>
      </c>
      <c r="H2763" s="1">
        <f xml:space="preserve"> IF(Historical_Sales[[#This Row],[Sessions - Total]]=0,0,Historical_Sales[[#This Row],[Units Ordered]]/Historical_Sales[[#This Row],[Sessions - Total]])</f>
        <v>0.18181818181818182</v>
      </c>
    </row>
    <row r="2764" spans="1:8" x14ac:dyDescent="0.3">
      <c r="A2764" s="2">
        <v>45961</v>
      </c>
      <c r="B2764" t="s">
        <v>66</v>
      </c>
      <c r="C2764">
        <v>15</v>
      </c>
      <c r="D2764">
        <v>21</v>
      </c>
      <c r="E2764">
        <v>6</v>
      </c>
      <c r="F2764">
        <v>146.28</v>
      </c>
      <c r="G2764">
        <v>5</v>
      </c>
      <c r="H2764" s="1">
        <f xml:space="preserve"> IF(Historical_Sales[[#This Row],[Sessions - Total]]=0,0,Historical_Sales[[#This Row],[Units Ordered]]/Historical_Sales[[#This Row],[Sessions - Total]])</f>
        <v>0.4</v>
      </c>
    </row>
    <row r="2765" spans="1:8" x14ac:dyDescent="0.3">
      <c r="A2765" s="2">
        <v>45961</v>
      </c>
      <c r="B2765" t="s">
        <v>68</v>
      </c>
      <c r="C2765">
        <v>32</v>
      </c>
      <c r="D2765">
        <v>38</v>
      </c>
      <c r="E2765">
        <v>27</v>
      </c>
      <c r="F2765">
        <v>747.03</v>
      </c>
      <c r="G2765">
        <v>16</v>
      </c>
      <c r="H2765" s="1">
        <f xml:space="preserve"> IF(Historical_Sales[[#This Row],[Sessions - Total]]=0,0,Historical_Sales[[#This Row],[Units Ordered]]/Historical_Sales[[#This Row],[Sessions - Total]])</f>
        <v>0.84375</v>
      </c>
    </row>
    <row r="2766" spans="1:8" x14ac:dyDescent="0.3">
      <c r="A2766" s="2">
        <v>45961</v>
      </c>
      <c r="B2766" t="s">
        <v>70</v>
      </c>
      <c r="C2766">
        <v>29</v>
      </c>
      <c r="D2766">
        <v>48</v>
      </c>
      <c r="E2766">
        <v>22</v>
      </c>
      <c r="F2766">
        <v>508.27</v>
      </c>
      <c r="G2766">
        <v>10</v>
      </c>
      <c r="H2766" s="1">
        <f xml:space="preserve"> IF(Historical_Sales[[#This Row],[Sessions - Total]]=0,0,Historical_Sales[[#This Row],[Units Ordered]]/Historical_Sales[[#This Row],[Sessions - Total]])</f>
        <v>0.75862068965517238</v>
      </c>
    </row>
    <row r="2767" spans="1:8" x14ac:dyDescent="0.3">
      <c r="A2767" s="2">
        <v>45961</v>
      </c>
      <c r="B2767" t="s">
        <v>72</v>
      </c>
      <c r="C2767">
        <v>20</v>
      </c>
      <c r="D2767">
        <v>31</v>
      </c>
      <c r="E2767">
        <v>10</v>
      </c>
      <c r="F2767">
        <v>358.39</v>
      </c>
      <c r="G2767">
        <v>3</v>
      </c>
      <c r="H2767" s="1">
        <f xml:space="preserve"> IF(Historical_Sales[[#This Row],[Sessions - Total]]=0,0,Historical_Sales[[#This Row],[Units Ordered]]/Historical_Sales[[#This Row],[Sessions - Total]])</f>
        <v>0.5</v>
      </c>
    </row>
    <row r="2768" spans="1:8" x14ac:dyDescent="0.3">
      <c r="A2768" s="2">
        <v>45961</v>
      </c>
      <c r="B2768" t="s">
        <v>76</v>
      </c>
      <c r="C2768">
        <v>5</v>
      </c>
      <c r="D2768">
        <v>8</v>
      </c>
      <c r="E2768">
        <v>2</v>
      </c>
      <c r="F2768">
        <v>64.209999999999994</v>
      </c>
      <c r="G2768">
        <v>2</v>
      </c>
      <c r="H2768" s="1">
        <f xml:space="preserve"> IF(Historical_Sales[[#This Row],[Sessions - Total]]=0,0,Historical_Sales[[#This Row],[Units Ordered]]/Historical_Sales[[#This Row],[Sessions - Total]])</f>
        <v>0.4</v>
      </c>
    </row>
    <row r="2769" spans="1:8" x14ac:dyDescent="0.3">
      <c r="A2769" s="2">
        <v>45961</v>
      </c>
      <c r="B2769" t="s">
        <v>78</v>
      </c>
      <c r="C2769">
        <v>6</v>
      </c>
      <c r="D2769">
        <v>7</v>
      </c>
      <c r="E2769">
        <v>4</v>
      </c>
      <c r="F2769">
        <v>115.52</v>
      </c>
      <c r="G2769">
        <v>1</v>
      </c>
      <c r="H2769" s="1">
        <f xml:space="preserve"> IF(Historical_Sales[[#This Row],[Sessions - Total]]=0,0,Historical_Sales[[#This Row],[Units Ordered]]/Historical_Sales[[#This Row],[Sessions - Total]])</f>
        <v>0.66666666666666663</v>
      </c>
    </row>
    <row r="2770" spans="1:8" x14ac:dyDescent="0.3">
      <c r="A2770" s="2">
        <v>45961</v>
      </c>
      <c r="B2770" t="s">
        <v>80</v>
      </c>
      <c r="C2770">
        <v>14</v>
      </c>
      <c r="D2770">
        <v>18</v>
      </c>
      <c r="E2770">
        <v>12</v>
      </c>
      <c r="F2770">
        <v>407.34</v>
      </c>
      <c r="G2770">
        <v>6</v>
      </c>
      <c r="H2770" s="1">
        <f xml:space="preserve"> IF(Historical_Sales[[#This Row],[Sessions - Total]]=0,0,Historical_Sales[[#This Row],[Units Ordered]]/Historical_Sales[[#This Row],[Sessions - Total]])</f>
        <v>0.8571428571428571</v>
      </c>
    </row>
    <row r="2771" spans="1:8" x14ac:dyDescent="0.3">
      <c r="A2771" s="2">
        <v>45961</v>
      </c>
      <c r="B2771" t="s">
        <v>82</v>
      </c>
      <c r="C2771">
        <v>4</v>
      </c>
      <c r="D2771">
        <v>6</v>
      </c>
      <c r="E2771">
        <v>1</v>
      </c>
      <c r="F2771">
        <v>35.89</v>
      </c>
      <c r="G2771">
        <v>1</v>
      </c>
      <c r="H2771" s="1">
        <f xml:space="preserve"> IF(Historical_Sales[[#This Row],[Sessions - Total]]=0,0,Historical_Sales[[#This Row],[Units Ordered]]/Historical_Sales[[#This Row],[Sessions - Total]])</f>
        <v>0.25</v>
      </c>
    </row>
    <row r="2772" spans="1:8" x14ac:dyDescent="0.3">
      <c r="A2772" s="2">
        <v>45961</v>
      </c>
      <c r="B2772" t="s">
        <v>84</v>
      </c>
      <c r="C2772">
        <v>46</v>
      </c>
      <c r="D2772">
        <v>66</v>
      </c>
      <c r="E2772">
        <v>11</v>
      </c>
      <c r="F2772">
        <v>369.38</v>
      </c>
      <c r="G2772">
        <v>10</v>
      </c>
      <c r="H2772" s="1">
        <f xml:space="preserve"> IF(Historical_Sales[[#This Row],[Sessions - Total]]=0,0,Historical_Sales[[#This Row],[Units Ordered]]/Historical_Sales[[#This Row],[Sessions - Total]])</f>
        <v>0.2391304347826087</v>
      </c>
    </row>
    <row r="2773" spans="1:8" x14ac:dyDescent="0.3">
      <c r="A2773" s="2">
        <v>45961</v>
      </c>
      <c r="B2773" t="s">
        <v>86</v>
      </c>
      <c r="C2773">
        <v>8</v>
      </c>
      <c r="D2773">
        <v>11</v>
      </c>
      <c r="E2773">
        <v>3</v>
      </c>
      <c r="F2773">
        <v>102.71</v>
      </c>
      <c r="G2773">
        <v>2</v>
      </c>
      <c r="H2773" s="1">
        <f xml:space="preserve"> IF(Historical_Sales[[#This Row],[Sessions - Total]]=0,0,Historical_Sales[[#This Row],[Units Ordered]]/Historical_Sales[[#This Row],[Sessions - Total]])</f>
        <v>0.375</v>
      </c>
    </row>
    <row r="2774" spans="1:8" x14ac:dyDescent="0.3">
      <c r="A2774" s="2">
        <v>45961</v>
      </c>
      <c r="B2774" t="s">
        <v>88</v>
      </c>
      <c r="C2774">
        <v>56</v>
      </c>
      <c r="D2774">
        <v>93</v>
      </c>
      <c r="E2774">
        <v>15</v>
      </c>
      <c r="F2774">
        <v>526.29999999999995</v>
      </c>
      <c r="G2774">
        <v>11</v>
      </c>
      <c r="H2774" s="1">
        <f xml:space="preserve"> IF(Historical_Sales[[#This Row],[Sessions - Total]]=0,0,Historical_Sales[[#This Row],[Units Ordered]]/Historical_Sales[[#This Row],[Sessions - Total]])</f>
        <v>0.26785714285714285</v>
      </c>
    </row>
    <row r="2775" spans="1:8" x14ac:dyDescent="0.3">
      <c r="A2775" s="2">
        <v>45961</v>
      </c>
      <c r="B2775" t="s">
        <v>90</v>
      </c>
      <c r="C2775">
        <v>14</v>
      </c>
      <c r="D2775">
        <v>19</v>
      </c>
      <c r="E2775">
        <v>6</v>
      </c>
      <c r="F2775">
        <v>159.47999999999999</v>
      </c>
      <c r="G2775">
        <v>5</v>
      </c>
      <c r="H2775" s="1">
        <f xml:space="preserve"> IF(Historical_Sales[[#This Row],[Sessions - Total]]=0,0,Historical_Sales[[#This Row],[Units Ordered]]/Historical_Sales[[#This Row],[Sessions - Total]])</f>
        <v>0.42857142857142855</v>
      </c>
    </row>
    <row r="2776" spans="1:8" x14ac:dyDescent="0.3">
      <c r="A2776" s="2">
        <v>45961</v>
      </c>
      <c r="B2776" t="s">
        <v>92</v>
      </c>
      <c r="C2776">
        <v>14</v>
      </c>
      <c r="D2776">
        <v>19</v>
      </c>
      <c r="E2776">
        <v>7</v>
      </c>
      <c r="F2776">
        <v>195.76</v>
      </c>
      <c r="G2776">
        <v>7</v>
      </c>
      <c r="H2776" s="1">
        <f xml:space="preserve"> IF(Historical_Sales[[#This Row],[Sessions - Total]]=0,0,Historical_Sales[[#This Row],[Units Ordered]]/Historical_Sales[[#This Row],[Sessions - Total]])</f>
        <v>0.5</v>
      </c>
    </row>
    <row r="2777" spans="1:8" x14ac:dyDescent="0.3">
      <c r="A2777" s="2">
        <v>45961</v>
      </c>
      <c r="B2777" t="s">
        <v>94</v>
      </c>
      <c r="C2777">
        <v>15</v>
      </c>
      <c r="D2777">
        <v>17</v>
      </c>
      <c r="E2777">
        <v>9</v>
      </c>
      <c r="F2777">
        <v>701.93</v>
      </c>
      <c r="G2777">
        <v>6</v>
      </c>
      <c r="H2777" s="1">
        <f xml:space="preserve"> IF(Historical_Sales[[#This Row],[Sessions - Total]]=0,0,Historical_Sales[[#This Row],[Units Ordered]]/Historical_Sales[[#This Row],[Sessions - Total]])</f>
        <v>0.6</v>
      </c>
    </row>
    <row r="2778" spans="1:8" x14ac:dyDescent="0.3">
      <c r="A2778" s="2">
        <v>45961</v>
      </c>
      <c r="B2778" t="s">
        <v>96</v>
      </c>
      <c r="C2778">
        <v>17</v>
      </c>
      <c r="D2778">
        <v>23</v>
      </c>
      <c r="E2778">
        <v>4</v>
      </c>
      <c r="F2778">
        <v>262.52999999999997</v>
      </c>
      <c r="G2778">
        <v>4</v>
      </c>
      <c r="H2778" s="1">
        <f xml:space="preserve"> IF(Historical_Sales[[#This Row],[Sessions - Total]]=0,0,Historical_Sales[[#This Row],[Units Ordered]]/Historical_Sales[[#This Row],[Sessions - Total]])</f>
        <v>0.23529411764705882</v>
      </c>
    </row>
    <row r="2779" spans="1:8" x14ac:dyDescent="0.3">
      <c r="A2779" s="2">
        <v>45961</v>
      </c>
      <c r="B2779" t="s">
        <v>98</v>
      </c>
      <c r="C2779">
        <v>15</v>
      </c>
      <c r="D2779">
        <v>18</v>
      </c>
      <c r="E2779">
        <v>1</v>
      </c>
      <c r="F2779">
        <v>13.44</v>
      </c>
      <c r="G2779">
        <v>1</v>
      </c>
      <c r="H2779" s="1">
        <f xml:space="preserve"> IF(Historical_Sales[[#This Row],[Sessions - Total]]=0,0,Historical_Sales[[#This Row],[Units Ordered]]/Historical_Sales[[#This Row],[Sessions - Total]])</f>
        <v>6.6666666666666666E-2</v>
      </c>
    </row>
    <row r="2780" spans="1:8" x14ac:dyDescent="0.3">
      <c r="A2780" s="2">
        <v>45961</v>
      </c>
      <c r="B2780" t="s">
        <v>102</v>
      </c>
      <c r="C2780">
        <v>7</v>
      </c>
      <c r="D2780">
        <v>9</v>
      </c>
      <c r="E2780">
        <v>2</v>
      </c>
      <c r="F2780">
        <v>65.23</v>
      </c>
      <c r="G2780">
        <v>2</v>
      </c>
      <c r="H2780" s="1">
        <f xml:space="preserve"> IF(Historical_Sales[[#This Row],[Sessions - Total]]=0,0,Historical_Sales[[#This Row],[Units Ordered]]/Historical_Sales[[#This Row],[Sessions - Total]])</f>
        <v>0.2857142857142857</v>
      </c>
    </row>
    <row r="2781" spans="1:8" x14ac:dyDescent="0.3">
      <c r="A2781" s="2">
        <v>45961</v>
      </c>
      <c r="B2781" t="s">
        <v>106</v>
      </c>
      <c r="C2781">
        <v>7</v>
      </c>
      <c r="D2781">
        <v>11</v>
      </c>
      <c r="E2781">
        <v>2</v>
      </c>
      <c r="F2781">
        <v>171.99</v>
      </c>
      <c r="G2781">
        <v>2</v>
      </c>
      <c r="H2781" s="1">
        <f xml:space="preserve"> IF(Historical_Sales[[#This Row],[Sessions - Total]]=0,0,Historical_Sales[[#This Row],[Units Ordered]]/Historical_Sales[[#This Row],[Sessions - Total]])</f>
        <v>0.2857142857142857</v>
      </c>
    </row>
    <row r="2782" spans="1:8" x14ac:dyDescent="0.3">
      <c r="A2782" s="2">
        <v>45961</v>
      </c>
      <c r="B2782" t="s">
        <v>110</v>
      </c>
      <c r="C2782">
        <v>12</v>
      </c>
      <c r="D2782">
        <v>15</v>
      </c>
      <c r="E2782">
        <v>2</v>
      </c>
      <c r="F2782">
        <v>58.95</v>
      </c>
      <c r="G2782">
        <v>2</v>
      </c>
      <c r="H2782" s="1">
        <f xml:space="preserve"> IF(Historical_Sales[[#This Row],[Sessions - Total]]=0,0,Historical_Sales[[#This Row],[Units Ordered]]/Historical_Sales[[#This Row],[Sessions - Total]])</f>
        <v>0.16666666666666666</v>
      </c>
    </row>
    <row r="2783" spans="1:8" x14ac:dyDescent="0.3">
      <c r="A2783" s="2">
        <v>45961</v>
      </c>
      <c r="B2783" t="s">
        <v>112</v>
      </c>
      <c r="C2783">
        <v>18</v>
      </c>
      <c r="D2783">
        <v>25</v>
      </c>
      <c r="E2783">
        <v>1</v>
      </c>
      <c r="F2783">
        <v>32.92</v>
      </c>
      <c r="G2783">
        <v>1</v>
      </c>
      <c r="H2783" s="1">
        <f xml:space="preserve"> IF(Historical_Sales[[#This Row],[Sessions - Total]]=0,0,Historical_Sales[[#This Row],[Units Ordered]]/Historical_Sales[[#This Row],[Sessions - Total]])</f>
        <v>5.5555555555555552E-2</v>
      </c>
    </row>
    <row r="2784" spans="1:8" x14ac:dyDescent="0.3">
      <c r="A2784" s="2">
        <v>45962</v>
      </c>
      <c r="B2784" t="s">
        <v>11</v>
      </c>
      <c r="C2784">
        <v>16</v>
      </c>
      <c r="D2784">
        <v>21</v>
      </c>
      <c r="E2784">
        <v>5</v>
      </c>
      <c r="F2784">
        <v>194.53</v>
      </c>
      <c r="G2784">
        <v>5</v>
      </c>
      <c r="H2784" s="1">
        <f xml:space="preserve"> IF(Historical_Sales[[#This Row],[Sessions - Total]]=0,0,Historical_Sales[[#This Row],[Units Ordered]]/Historical_Sales[[#This Row],[Sessions - Total]])</f>
        <v>0.3125</v>
      </c>
    </row>
    <row r="2785" spans="1:8" x14ac:dyDescent="0.3">
      <c r="A2785" s="2">
        <v>45962</v>
      </c>
      <c r="B2785" t="s">
        <v>15</v>
      </c>
      <c r="C2785">
        <v>13</v>
      </c>
      <c r="D2785">
        <v>14</v>
      </c>
      <c r="E2785">
        <v>3</v>
      </c>
      <c r="F2785">
        <v>118.69</v>
      </c>
      <c r="G2785">
        <v>2</v>
      </c>
      <c r="H2785" s="1">
        <f xml:space="preserve"> IF(Historical_Sales[[#This Row],[Sessions - Total]]=0,0,Historical_Sales[[#This Row],[Units Ordered]]/Historical_Sales[[#This Row],[Sessions - Total]])</f>
        <v>0.23076923076923078</v>
      </c>
    </row>
    <row r="2786" spans="1:8" x14ac:dyDescent="0.3">
      <c r="A2786" s="2">
        <v>45962</v>
      </c>
      <c r="B2786" t="s">
        <v>21</v>
      </c>
      <c r="C2786">
        <v>24</v>
      </c>
      <c r="D2786">
        <v>35</v>
      </c>
      <c r="E2786">
        <v>3</v>
      </c>
      <c r="F2786">
        <v>61.12</v>
      </c>
      <c r="G2786">
        <v>3</v>
      </c>
      <c r="H2786" s="1">
        <f xml:space="preserve"> IF(Historical_Sales[[#This Row],[Sessions - Total]]=0,0,Historical_Sales[[#This Row],[Units Ordered]]/Historical_Sales[[#This Row],[Sessions - Total]])</f>
        <v>0.125</v>
      </c>
    </row>
    <row r="2787" spans="1:8" x14ac:dyDescent="0.3">
      <c r="A2787" s="2">
        <v>45962</v>
      </c>
      <c r="B2787" t="s">
        <v>24</v>
      </c>
      <c r="C2787">
        <v>11</v>
      </c>
      <c r="D2787">
        <v>11</v>
      </c>
      <c r="E2787">
        <v>1</v>
      </c>
      <c r="F2787">
        <v>15.8</v>
      </c>
      <c r="G2787">
        <v>1</v>
      </c>
      <c r="H2787" s="1">
        <f xml:space="preserve"> IF(Historical_Sales[[#This Row],[Sessions - Total]]=0,0,Historical_Sales[[#This Row],[Units Ordered]]/Historical_Sales[[#This Row],[Sessions - Total]])</f>
        <v>9.0909090909090912E-2</v>
      </c>
    </row>
    <row r="2788" spans="1:8" x14ac:dyDescent="0.3">
      <c r="A2788" s="2">
        <v>45962</v>
      </c>
      <c r="B2788" t="s">
        <v>26</v>
      </c>
      <c r="C2788">
        <v>12</v>
      </c>
      <c r="D2788">
        <v>20</v>
      </c>
      <c r="E2788">
        <v>1</v>
      </c>
      <c r="F2788">
        <v>34.61</v>
      </c>
      <c r="G2788">
        <v>1</v>
      </c>
      <c r="H2788" s="1">
        <f xml:space="preserve"> IF(Historical_Sales[[#This Row],[Sessions - Total]]=0,0,Historical_Sales[[#This Row],[Units Ordered]]/Historical_Sales[[#This Row],[Sessions - Total]])</f>
        <v>8.3333333333333329E-2</v>
      </c>
    </row>
    <row r="2789" spans="1:8" x14ac:dyDescent="0.3">
      <c r="A2789" s="2">
        <v>45962</v>
      </c>
      <c r="B2789" t="s">
        <v>30</v>
      </c>
      <c r="C2789">
        <v>4</v>
      </c>
      <c r="D2789">
        <v>4</v>
      </c>
      <c r="E2789">
        <v>1</v>
      </c>
      <c r="F2789">
        <v>17.440000000000001</v>
      </c>
      <c r="G2789">
        <v>1</v>
      </c>
      <c r="H2789" s="1">
        <f xml:space="preserve"> IF(Historical_Sales[[#This Row],[Sessions - Total]]=0,0,Historical_Sales[[#This Row],[Units Ordered]]/Historical_Sales[[#This Row],[Sessions - Total]])</f>
        <v>0.25</v>
      </c>
    </row>
    <row r="2790" spans="1:8" x14ac:dyDescent="0.3">
      <c r="A2790" s="2">
        <v>45962</v>
      </c>
      <c r="B2790" t="s">
        <v>32</v>
      </c>
      <c r="C2790">
        <v>10</v>
      </c>
      <c r="D2790">
        <v>11</v>
      </c>
      <c r="E2790">
        <v>1</v>
      </c>
      <c r="F2790">
        <v>18.989999999999998</v>
      </c>
      <c r="G2790">
        <v>1</v>
      </c>
      <c r="H2790" s="1">
        <f xml:space="preserve"> IF(Historical_Sales[[#This Row],[Sessions - Total]]=0,0,Historical_Sales[[#This Row],[Units Ordered]]/Historical_Sales[[#This Row],[Sessions - Total]])</f>
        <v>0.1</v>
      </c>
    </row>
    <row r="2791" spans="1:8" x14ac:dyDescent="0.3">
      <c r="A2791" s="2">
        <v>45962</v>
      </c>
      <c r="B2791" t="s">
        <v>36</v>
      </c>
      <c r="C2791">
        <v>23</v>
      </c>
      <c r="D2791">
        <v>25</v>
      </c>
      <c r="E2791">
        <v>4</v>
      </c>
      <c r="F2791">
        <v>76.17</v>
      </c>
      <c r="G2791">
        <v>2</v>
      </c>
      <c r="H2791" s="1">
        <f xml:space="preserve"> IF(Historical_Sales[[#This Row],[Sessions - Total]]=0,0,Historical_Sales[[#This Row],[Units Ordered]]/Historical_Sales[[#This Row],[Sessions - Total]])</f>
        <v>0.17391304347826086</v>
      </c>
    </row>
    <row r="2792" spans="1:8" x14ac:dyDescent="0.3">
      <c r="A2792" s="2">
        <v>45962</v>
      </c>
      <c r="B2792" t="s">
        <v>38</v>
      </c>
      <c r="C2792">
        <v>29</v>
      </c>
      <c r="D2792">
        <v>35</v>
      </c>
      <c r="E2792">
        <v>3</v>
      </c>
      <c r="F2792">
        <v>63.17</v>
      </c>
      <c r="G2792">
        <v>3</v>
      </c>
      <c r="H2792" s="1">
        <f xml:space="preserve"> IF(Historical_Sales[[#This Row],[Sessions - Total]]=0,0,Historical_Sales[[#This Row],[Units Ordered]]/Historical_Sales[[#This Row],[Sessions - Total]])</f>
        <v>0.10344827586206896</v>
      </c>
    </row>
    <row r="2793" spans="1:8" x14ac:dyDescent="0.3">
      <c r="A2793" s="2">
        <v>45962</v>
      </c>
      <c r="B2793" t="s">
        <v>40</v>
      </c>
      <c r="C2793">
        <v>42</v>
      </c>
      <c r="D2793">
        <v>58</v>
      </c>
      <c r="E2793">
        <v>8</v>
      </c>
      <c r="F2793">
        <v>229.81</v>
      </c>
      <c r="G2793">
        <v>7</v>
      </c>
      <c r="H2793" s="1">
        <f xml:space="preserve"> IF(Historical_Sales[[#This Row],[Sessions - Total]]=0,0,Historical_Sales[[#This Row],[Units Ordered]]/Historical_Sales[[#This Row],[Sessions - Total]])</f>
        <v>0.19047619047619047</v>
      </c>
    </row>
    <row r="2794" spans="1:8" x14ac:dyDescent="0.3">
      <c r="A2794" s="2">
        <v>45962</v>
      </c>
      <c r="B2794" t="s">
        <v>40</v>
      </c>
      <c r="C2794">
        <v>1</v>
      </c>
      <c r="D2794">
        <v>2</v>
      </c>
      <c r="E2794">
        <v>1</v>
      </c>
      <c r="F2794">
        <v>33.75</v>
      </c>
      <c r="G2794">
        <v>1</v>
      </c>
      <c r="H2794" s="1">
        <f xml:space="preserve"> IF(Historical_Sales[[#This Row],[Sessions - Total]]=0,0,Historical_Sales[[#This Row],[Units Ordered]]/Historical_Sales[[#This Row],[Sessions - Total]])</f>
        <v>1</v>
      </c>
    </row>
    <row r="2795" spans="1:8" x14ac:dyDescent="0.3">
      <c r="A2795" s="2">
        <v>45962</v>
      </c>
      <c r="B2795" t="s">
        <v>42</v>
      </c>
      <c r="C2795">
        <v>77</v>
      </c>
      <c r="D2795">
        <v>96</v>
      </c>
      <c r="E2795">
        <v>11</v>
      </c>
      <c r="F2795">
        <v>280.93</v>
      </c>
      <c r="G2795">
        <v>9</v>
      </c>
      <c r="H2795" s="1">
        <f xml:space="preserve"> IF(Historical_Sales[[#This Row],[Sessions - Total]]=0,0,Historical_Sales[[#This Row],[Units Ordered]]/Historical_Sales[[#This Row],[Sessions - Total]])</f>
        <v>0.14285714285714285</v>
      </c>
    </row>
    <row r="2796" spans="1:8" x14ac:dyDescent="0.3">
      <c r="A2796" s="2">
        <v>45962</v>
      </c>
      <c r="B2796" t="s">
        <v>44</v>
      </c>
      <c r="C2796">
        <v>25</v>
      </c>
      <c r="D2796">
        <v>31</v>
      </c>
      <c r="E2796">
        <v>4</v>
      </c>
      <c r="F2796">
        <v>92.84</v>
      </c>
      <c r="G2796">
        <v>4</v>
      </c>
      <c r="H2796" s="1">
        <f xml:space="preserve"> IF(Historical_Sales[[#This Row],[Sessions - Total]]=0,0,Historical_Sales[[#This Row],[Units Ordered]]/Historical_Sales[[#This Row],[Sessions - Total]])</f>
        <v>0.16</v>
      </c>
    </row>
    <row r="2797" spans="1:8" x14ac:dyDescent="0.3">
      <c r="A2797" s="2">
        <v>45962</v>
      </c>
      <c r="B2797" t="s">
        <v>46</v>
      </c>
      <c r="C2797">
        <v>53</v>
      </c>
      <c r="D2797">
        <v>69</v>
      </c>
      <c r="E2797">
        <v>7</v>
      </c>
      <c r="F2797">
        <v>210.21</v>
      </c>
      <c r="G2797">
        <v>5</v>
      </c>
      <c r="H2797" s="1">
        <f xml:space="preserve"> IF(Historical_Sales[[#This Row],[Sessions - Total]]=0,0,Historical_Sales[[#This Row],[Units Ordered]]/Historical_Sales[[#This Row],[Sessions - Total]])</f>
        <v>0.13207547169811321</v>
      </c>
    </row>
    <row r="2798" spans="1:8" x14ac:dyDescent="0.3">
      <c r="A2798" s="2">
        <v>45962</v>
      </c>
      <c r="B2798" t="s">
        <v>48</v>
      </c>
      <c r="C2798">
        <v>16</v>
      </c>
      <c r="D2798">
        <v>24</v>
      </c>
      <c r="E2798">
        <v>2</v>
      </c>
      <c r="F2798">
        <v>49.11</v>
      </c>
      <c r="G2798">
        <v>2</v>
      </c>
      <c r="H2798" s="1">
        <f xml:space="preserve"> IF(Historical_Sales[[#This Row],[Sessions - Total]]=0,0,Historical_Sales[[#This Row],[Units Ordered]]/Historical_Sales[[#This Row],[Sessions - Total]])</f>
        <v>0.125</v>
      </c>
    </row>
    <row r="2799" spans="1:8" x14ac:dyDescent="0.3">
      <c r="A2799" s="2">
        <v>45962</v>
      </c>
      <c r="B2799" t="s">
        <v>50</v>
      </c>
      <c r="C2799">
        <v>80</v>
      </c>
      <c r="D2799">
        <v>109</v>
      </c>
      <c r="E2799">
        <v>17</v>
      </c>
      <c r="F2799">
        <v>723.88</v>
      </c>
      <c r="G2799">
        <v>16</v>
      </c>
      <c r="H2799" s="1">
        <f xml:space="preserve"> IF(Historical_Sales[[#This Row],[Sessions - Total]]=0,0,Historical_Sales[[#This Row],[Units Ordered]]/Historical_Sales[[#This Row],[Sessions - Total]])</f>
        <v>0.21249999999999999</v>
      </c>
    </row>
    <row r="2800" spans="1:8" x14ac:dyDescent="0.3">
      <c r="A2800" s="2">
        <v>45962</v>
      </c>
      <c r="B2800" t="s">
        <v>50</v>
      </c>
      <c r="C2800">
        <v>5</v>
      </c>
      <c r="D2800">
        <v>6</v>
      </c>
      <c r="E2800">
        <v>1</v>
      </c>
      <c r="F2800">
        <v>43.6</v>
      </c>
      <c r="G2800">
        <v>1</v>
      </c>
      <c r="H2800" s="1">
        <f xml:space="preserve"> IF(Historical_Sales[[#This Row],[Sessions - Total]]=0,0,Historical_Sales[[#This Row],[Units Ordered]]/Historical_Sales[[#This Row],[Sessions - Total]])</f>
        <v>0.2</v>
      </c>
    </row>
    <row r="2801" spans="1:8" x14ac:dyDescent="0.3">
      <c r="A2801" s="2">
        <v>45962</v>
      </c>
      <c r="B2801" t="s">
        <v>52</v>
      </c>
      <c r="C2801">
        <v>66</v>
      </c>
      <c r="D2801">
        <v>84</v>
      </c>
      <c r="E2801">
        <v>10</v>
      </c>
      <c r="F2801">
        <v>132.46</v>
      </c>
      <c r="G2801">
        <v>10</v>
      </c>
      <c r="H2801" s="1">
        <f xml:space="preserve"> IF(Historical_Sales[[#This Row],[Sessions - Total]]=0,0,Historical_Sales[[#This Row],[Units Ordered]]/Historical_Sales[[#This Row],[Sessions - Total]])</f>
        <v>0.15151515151515152</v>
      </c>
    </row>
    <row r="2802" spans="1:8" x14ac:dyDescent="0.3">
      <c r="A2802" s="2">
        <v>45962</v>
      </c>
      <c r="B2802" t="s">
        <v>52</v>
      </c>
      <c r="C2802">
        <v>1</v>
      </c>
      <c r="D2802">
        <v>1</v>
      </c>
      <c r="E2802">
        <v>2</v>
      </c>
      <c r="F2802">
        <v>40.729999999999997</v>
      </c>
      <c r="G2802">
        <v>2</v>
      </c>
      <c r="H2802" s="1">
        <f xml:space="preserve"> IF(Historical_Sales[[#This Row],[Sessions - Total]]=0,0,Historical_Sales[[#This Row],[Units Ordered]]/Historical_Sales[[#This Row],[Sessions - Total]])</f>
        <v>2</v>
      </c>
    </row>
    <row r="2803" spans="1:8" x14ac:dyDescent="0.3">
      <c r="A2803" s="2">
        <v>45962</v>
      </c>
      <c r="B2803" t="s">
        <v>54</v>
      </c>
      <c r="C2803">
        <v>32</v>
      </c>
      <c r="D2803">
        <v>45</v>
      </c>
      <c r="E2803">
        <v>3</v>
      </c>
      <c r="F2803">
        <v>73.02</v>
      </c>
      <c r="G2803">
        <v>3</v>
      </c>
      <c r="H2803" s="1">
        <f xml:space="preserve"> IF(Historical_Sales[[#This Row],[Sessions - Total]]=0,0,Historical_Sales[[#This Row],[Units Ordered]]/Historical_Sales[[#This Row],[Sessions - Total]])</f>
        <v>9.375E-2</v>
      </c>
    </row>
    <row r="2804" spans="1:8" x14ac:dyDescent="0.3">
      <c r="A2804" s="2">
        <v>45962</v>
      </c>
      <c r="B2804" t="s">
        <v>56</v>
      </c>
      <c r="C2804">
        <v>29</v>
      </c>
      <c r="D2804">
        <v>35</v>
      </c>
      <c r="E2804">
        <v>4</v>
      </c>
      <c r="F2804">
        <v>106.8</v>
      </c>
      <c r="G2804">
        <v>4</v>
      </c>
      <c r="H2804" s="1">
        <f xml:space="preserve"> IF(Historical_Sales[[#This Row],[Sessions - Total]]=0,0,Historical_Sales[[#This Row],[Units Ordered]]/Historical_Sales[[#This Row],[Sessions - Total]])</f>
        <v>0.13793103448275862</v>
      </c>
    </row>
    <row r="2805" spans="1:8" x14ac:dyDescent="0.3">
      <c r="A2805" s="2">
        <v>45962</v>
      </c>
      <c r="B2805" t="s">
        <v>58</v>
      </c>
      <c r="C2805">
        <v>40</v>
      </c>
      <c r="D2805">
        <v>47</v>
      </c>
      <c r="E2805">
        <v>7</v>
      </c>
      <c r="F2805">
        <v>79.459999999999994</v>
      </c>
      <c r="G2805">
        <v>7</v>
      </c>
      <c r="H2805" s="1">
        <f xml:space="preserve"> IF(Historical_Sales[[#This Row],[Sessions - Total]]=0,0,Historical_Sales[[#This Row],[Units Ordered]]/Historical_Sales[[#This Row],[Sessions - Total]])</f>
        <v>0.17499999999999999</v>
      </c>
    </row>
    <row r="2806" spans="1:8" x14ac:dyDescent="0.3">
      <c r="A2806" s="2">
        <v>45962</v>
      </c>
      <c r="B2806" t="s">
        <v>60</v>
      </c>
      <c r="C2806">
        <v>37</v>
      </c>
      <c r="D2806">
        <v>48</v>
      </c>
      <c r="E2806">
        <v>2</v>
      </c>
      <c r="F2806">
        <v>49.31</v>
      </c>
      <c r="G2806">
        <v>2</v>
      </c>
      <c r="H2806" s="1">
        <f xml:space="preserve"> IF(Historical_Sales[[#This Row],[Sessions - Total]]=0,0,Historical_Sales[[#This Row],[Units Ordered]]/Historical_Sales[[#This Row],[Sessions - Total]])</f>
        <v>5.4054054054054057E-2</v>
      </c>
    </row>
    <row r="2807" spans="1:8" x14ac:dyDescent="0.3">
      <c r="A2807" s="2">
        <v>45962</v>
      </c>
      <c r="B2807" t="s">
        <v>62</v>
      </c>
      <c r="C2807">
        <v>96</v>
      </c>
      <c r="D2807">
        <v>142</v>
      </c>
      <c r="E2807">
        <v>35</v>
      </c>
      <c r="F2807">
        <v>1278.95</v>
      </c>
      <c r="G2807">
        <v>27</v>
      </c>
      <c r="H2807" s="1">
        <f xml:space="preserve"> IF(Historical_Sales[[#This Row],[Sessions - Total]]=0,0,Historical_Sales[[#This Row],[Units Ordered]]/Historical_Sales[[#This Row],[Sessions - Total]])</f>
        <v>0.36458333333333331</v>
      </c>
    </row>
    <row r="2808" spans="1:8" x14ac:dyDescent="0.3">
      <c r="A2808" s="2">
        <v>45962</v>
      </c>
      <c r="B2808" t="s">
        <v>64</v>
      </c>
      <c r="C2808">
        <v>12</v>
      </c>
      <c r="D2808">
        <v>16</v>
      </c>
      <c r="E2808">
        <v>5</v>
      </c>
      <c r="F2808">
        <v>155.41999999999999</v>
      </c>
      <c r="G2808">
        <v>4</v>
      </c>
      <c r="H2808" s="1">
        <f xml:space="preserve"> IF(Historical_Sales[[#This Row],[Sessions - Total]]=0,0,Historical_Sales[[#This Row],[Units Ordered]]/Historical_Sales[[#This Row],[Sessions - Total]])</f>
        <v>0.41666666666666669</v>
      </c>
    </row>
    <row r="2809" spans="1:8" x14ac:dyDescent="0.3">
      <c r="A2809" s="2">
        <v>45962</v>
      </c>
      <c r="B2809" t="s">
        <v>64</v>
      </c>
      <c r="C2809">
        <v>1</v>
      </c>
      <c r="D2809">
        <v>1</v>
      </c>
      <c r="E2809">
        <v>11</v>
      </c>
      <c r="F2809">
        <v>462.84</v>
      </c>
      <c r="G2809">
        <v>1</v>
      </c>
      <c r="H2809" s="1">
        <f xml:space="preserve"> IF(Historical_Sales[[#This Row],[Sessions - Total]]=0,0,Historical_Sales[[#This Row],[Units Ordered]]/Historical_Sales[[#This Row],[Sessions - Total]])</f>
        <v>11</v>
      </c>
    </row>
    <row r="2810" spans="1:8" x14ac:dyDescent="0.3">
      <c r="A2810" s="2">
        <v>45962</v>
      </c>
      <c r="B2810" t="s">
        <v>66</v>
      </c>
      <c r="C2810">
        <v>19</v>
      </c>
      <c r="D2810">
        <v>26</v>
      </c>
      <c r="E2810">
        <v>8</v>
      </c>
      <c r="F2810">
        <v>190.54</v>
      </c>
      <c r="G2810">
        <v>7</v>
      </c>
      <c r="H2810" s="1">
        <f xml:space="preserve"> IF(Historical_Sales[[#This Row],[Sessions - Total]]=0,0,Historical_Sales[[#This Row],[Units Ordered]]/Historical_Sales[[#This Row],[Sessions - Total]])</f>
        <v>0.42105263157894735</v>
      </c>
    </row>
    <row r="2811" spans="1:8" x14ac:dyDescent="0.3">
      <c r="A2811" s="2">
        <v>45962</v>
      </c>
      <c r="B2811" t="s">
        <v>68</v>
      </c>
      <c r="C2811">
        <v>29</v>
      </c>
      <c r="D2811">
        <v>36</v>
      </c>
      <c r="E2811">
        <v>12</v>
      </c>
      <c r="F2811">
        <v>333.24</v>
      </c>
      <c r="G2811">
        <v>12</v>
      </c>
      <c r="H2811" s="1">
        <f xml:space="preserve"> IF(Historical_Sales[[#This Row],[Sessions - Total]]=0,0,Historical_Sales[[#This Row],[Units Ordered]]/Historical_Sales[[#This Row],[Sessions - Total]])</f>
        <v>0.41379310344827586</v>
      </c>
    </row>
    <row r="2812" spans="1:8" x14ac:dyDescent="0.3">
      <c r="A2812" s="2">
        <v>45962</v>
      </c>
      <c r="B2812" t="s">
        <v>70</v>
      </c>
      <c r="C2812">
        <v>54</v>
      </c>
      <c r="D2812">
        <v>72</v>
      </c>
      <c r="E2812">
        <v>9</v>
      </c>
      <c r="F2812">
        <v>219.62</v>
      </c>
      <c r="G2812">
        <v>8</v>
      </c>
      <c r="H2812" s="1">
        <f xml:space="preserve"> IF(Historical_Sales[[#This Row],[Sessions - Total]]=0,0,Historical_Sales[[#This Row],[Units Ordered]]/Historical_Sales[[#This Row],[Sessions - Total]])</f>
        <v>0.16666666666666666</v>
      </c>
    </row>
    <row r="2813" spans="1:8" x14ac:dyDescent="0.3">
      <c r="A2813" s="2">
        <v>45962</v>
      </c>
      <c r="B2813" t="s">
        <v>72</v>
      </c>
      <c r="C2813">
        <v>17</v>
      </c>
      <c r="D2813">
        <v>25</v>
      </c>
      <c r="E2813">
        <v>4</v>
      </c>
      <c r="F2813">
        <v>161.06</v>
      </c>
      <c r="G2813">
        <v>4</v>
      </c>
      <c r="H2813" s="1">
        <f xml:space="preserve"> IF(Historical_Sales[[#This Row],[Sessions - Total]]=0,0,Historical_Sales[[#This Row],[Units Ordered]]/Historical_Sales[[#This Row],[Sessions - Total]])</f>
        <v>0.23529411764705882</v>
      </c>
    </row>
    <row r="2814" spans="1:8" x14ac:dyDescent="0.3">
      <c r="A2814" s="2">
        <v>45962</v>
      </c>
      <c r="B2814" t="s">
        <v>74</v>
      </c>
      <c r="C2814">
        <v>8</v>
      </c>
      <c r="D2814">
        <v>10</v>
      </c>
      <c r="E2814">
        <v>1</v>
      </c>
      <c r="F2814">
        <v>31.59</v>
      </c>
      <c r="G2814">
        <v>1</v>
      </c>
      <c r="H2814" s="1">
        <f xml:space="preserve"> IF(Historical_Sales[[#This Row],[Sessions - Total]]=0,0,Historical_Sales[[#This Row],[Units Ordered]]/Historical_Sales[[#This Row],[Sessions - Total]])</f>
        <v>0.125</v>
      </c>
    </row>
    <row r="2815" spans="1:8" x14ac:dyDescent="0.3">
      <c r="A2815" s="2">
        <v>45962</v>
      </c>
      <c r="B2815" t="s">
        <v>76</v>
      </c>
      <c r="C2815">
        <v>9</v>
      </c>
      <c r="D2815">
        <v>9</v>
      </c>
      <c r="E2815">
        <v>3</v>
      </c>
      <c r="F2815">
        <v>103</v>
      </c>
      <c r="G2815">
        <v>2</v>
      </c>
      <c r="H2815" s="1">
        <f xml:space="preserve"> IF(Historical_Sales[[#This Row],[Sessions - Total]]=0,0,Historical_Sales[[#This Row],[Units Ordered]]/Historical_Sales[[#This Row],[Sessions - Total]])</f>
        <v>0.33333333333333331</v>
      </c>
    </row>
    <row r="2816" spans="1:8" x14ac:dyDescent="0.3">
      <c r="A2816" s="2">
        <v>45962</v>
      </c>
      <c r="B2816" t="s">
        <v>80</v>
      </c>
      <c r="C2816">
        <v>14</v>
      </c>
      <c r="D2816">
        <v>15</v>
      </c>
      <c r="E2816">
        <v>15</v>
      </c>
      <c r="F2816">
        <v>506.54</v>
      </c>
      <c r="G2816">
        <v>5</v>
      </c>
      <c r="H2816" s="1">
        <f xml:space="preserve"> IF(Historical_Sales[[#This Row],[Sessions - Total]]=0,0,Historical_Sales[[#This Row],[Units Ordered]]/Historical_Sales[[#This Row],[Sessions - Total]])</f>
        <v>1.0714285714285714</v>
      </c>
    </row>
    <row r="2817" spans="1:8" x14ac:dyDescent="0.3">
      <c r="A2817" s="2">
        <v>45962</v>
      </c>
      <c r="B2817" t="s">
        <v>82</v>
      </c>
      <c r="C2817">
        <v>8</v>
      </c>
      <c r="D2817">
        <v>10</v>
      </c>
      <c r="E2817">
        <v>5</v>
      </c>
      <c r="F2817">
        <v>188.01</v>
      </c>
      <c r="G2817">
        <v>4</v>
      </c>
      <c r="H2817" s="1">
        <f xml:space="preserve"> IF(Historical_Sales[[#This Row],[Sessions - Total]]=0,0,Historical_Sales[[#This Row],[Units Ordered]]/Historical_Sales[[#This Row],[Sessions - Total]])</f>
        <v>0.625</v>
      </c>
    </row>
    <row r="2818" spans="1:8" x14ac:dyDescent="0.3">
      <c r="A2818" s="2">
        <v>45962</v>
      </c>
      <c r="B2818" t="s">
        <v>84</v>
      </c>
      <c r="C2818">
        <v>58</v>
      </c>
      <c r="D2818">
        <v>77</v>
      </c>
      <c r="E2818">
        <v>11</v>
      </c>
      <c r="F2818">
        <v>365.43</v>
      </c>
      <c r="G2818">
        <v>10</v>
      </c>
      <c r="H2818" s="1">
        <f xml:space="preserve"> IF(Historical_Sales[[#This Row],[Sessions - Total]]=0,0,Historical_Sales[[#This Row],[Units Ordered]]/Historical_Sales[[#This Row],[Sessions - Total]])</f>
        <v>0.18965517241379309</v>
      </c>
    </row>
    <row r="2819" spans="1:8" x14ac:dyDescent="0.3">
      <c r="A2819" s="2">
        <v>45962</v>
      </c>
      <c r="B2819" t="s">
        <v>86</v>
      </c>
      <c r="C2819">
        <v>5</v>
      </c>
      <c r="D2819">
        <v>6</v>
      </c>
      <c r="E2819">
        <v>1</v>
      </c>
      <c r="F2819">
        <v>32.51</v>
      </c>
      <c r="G2819">
        <v>1</v>
      </c>
      <c r="H2819" s="1">
        <f xml:space="preserve"> IF(Historical_Sales[[#This Row],[Sessions - Total]]=0,0,Historical_Sales[[#This Row],[Units Ordered]]/Historical_Sales[[#This Row],[Sessions - Total]])</f>
        <v>0.2</v>
      </c>
    </row>
    <row r="2820" spans="1:8" x14ac:dyDescent="0.3">
      <c r="A2820" s="2">
        <v>45962</v>
      </c>
      <c r="B2820" t="s">
        <v>88</v>
      </c>
      <c r="C2820">
        <v>49</v>
      </c>
      <c r="D2820">
        <v>58</v>
      </c>
      <c r="E2820">
        <v>20</v>
      </c>
      <c r="F2820">
        <v>679.58</v>
      </c>
      <c r="G2820">
        <v>11</v>
      </c>
      <c r="H2820" s="1">
        <f xml:space="preserve"> IF(Historical_Sales[[#This Row],[Sessions - Total]]=0,0,Historical_Sales[[#This Row],[Units Ordered]]/Historical_Sales[[#This Row],[Sessions - Total]])</f>
        <v>0.40816326530612246</v>
      </c>
    </row>
    <row r="2821" spans="1:8" x14ac:dyDescent="0.3">
      <c r="A2821" s="2">
        <v>45962</v>
      </c>
      <c r="B2821" t="s">
        <v>88</v>
      </c>
      <c r="C2821">
        <v>1</v>
      </c>
      <c r="D2821">
        <v>1</v>
      </c>
      <c r="E2821">
        <v>2</v>
      </c>
      <c r="F2821">
        <v>88.28</v>
      </c>
      <c r="G2821">
        <v>1</v>
      </c>
      <c r="H2821" s="1">
        <f xml:space="preserve"> IF(Historical_Sales[[#This Row],[Sessions - Total]]=0,0,Historical_Sales[[#This Row],[Units Ordered]]/Historical_Sales[[#This Row],[Sessions - Total]])</f>
        <v>2</v>
      </c>
    </row>
    <row r="2822" spans="1:8" x14ac:dyDescent="0.3">
      <c r="A2822" s="2">
        <v>45962</v>
      </c>
      <c r="B2822" t="s">
        <v>92</v>
      </c>
      <c r="C2822">
        <v>22</v>
      </c>
      <c r="D2822">
        <v>24</v>
      </c>
      <c r="E2822">
        <v>7</v>
      </c>
      <c r="F2822">
        <v>181.07</v>
      </c>
      <c r="G2822">
        <v>2</v>
      </c>
      <c r="H2822" s="1">
        <f xml:space="preserve"> IF(Historical_Sales[[#This Row],[Sessions - Total]]=0,0,Historical_Sales[[#This Row],[Units Ordered]]/Historical_Sales[[#This Row],[Sessions - Total]])</f>
        <v>0.31818181818181818</v>
      </c>
    </row>
    <row r="2823" spans="1:8" x14ac:dyDescent="0.3">
      <c r="A2823" s="2">
        <v>45962</v>
      </c>
      <c r="B2823" t="s">
        <v>94</v>
      </c>
      <c r="C2823">
        <v>13</v>
      </c>
      <c r="D2823">
        <v>15</v>
      </c>
      <c r="E2823">
        <v>13</v>
      </c>
      <c r="F2823">
        <v>1028.75</v>
      </c>
      <c r="G2823">
        <v>7</v>
      </c>
      <c r="H2823" s="1">
        <f xml:space="preserve"> IF(Historical_Sales[[#This Row],[Sessions - Total]]=0,0,Historical_Sales[[#This Row],[Units Ordered]]/Historical_Sales[[#This Row],[Sessions - Total]])</f>
        <v>1</v>
      </c>
    </row>
    <row r="2824" spans="1:8" x14ac:dyDescent="0.3">
      <c r="A2824" s="2">
        <v>45962</v>
      </c>
      <c r="B2824" t="s">
        <v>96</v>
      </c>
      <c r="C2824">
        <v>15</v>
      </c>
      <c r="D2824">
        <v>17</v>
      </c>
      <c r="E2824">
        <v>5</v>
      </c>
      <c r="F2824">
        <v>390.13</v>
      </c>
      <c r="G2824">
        <v>5</v>
      </c>
      <c r="H2824" s="1">
        <f xml:space="preserve"> IF(Historical_Sales[[#This Row],[Sessions - Total]]=0,0,Historical_Sales[[#This Row],[Units Ordered]]/Historical_Sales[[#This Row],[Sessions - Total]])</f>
        <v>0.33333333333333331</v>
      </c>
    </row>
    <row r="2825" spans="1:8" x14ac:dyDescent="0.3">
      <c r="A2825" s="2">
        <v>45962</v>
      </c>
      <c r="B2825" t="s">
        <v>98</v>
      </c>
      <c r="C2825">
        <v>6</v>
      </c>
      <c r="D2825">
        <v>7</v>
      </c>
      <c r="E2825">
        <v>2</v>
      </c>
      <c r="F2825">
        <v>26.15</v>
      </c>
      <c r="G2825">
        <v>2</v>
      </c>
      <c r="H2825" s="1">
        <f xml:space="preserve"> IF(Historical_Sales[[#This Row],[Sessions - Total]]=0,0,Historical_Sales[[#This Row],[Units Ordered]]/Historical_Sales[[#This Row],[Sessions - Total]])</f>
        <v>0.33333333333333331</v>
      </c>
    </row>
    <row r="2826" spans="1:8" x14ac:dyDescent="0.3">
      <c r="A2826" s="2">
        <v>45962</v>
      </c>
      <c r="B2826" t="s">
        <v>100</v>
      </c>
      <c r="C2826">
        <v>1</v>
      </c>
      <c r="D2826">
        <v>2</v>
      </c>
      <c r="E2826">
        <v>1</v>
      </c>
      <c r="F2826">
        <v>14.86</v>
      </c>
      <c r="G2826">
        <v>1</v>
      </c>
      <c r="H2826" s="1">
        <f xml:space="preserve"> IF(Historical_Sales[[#This Row],[Sessions - Total]]=0,0,Historical_Sales[[#This Row],[Units Ordered]]/Historical_Sales[[#This Row],[Sessions - Total]])</f>
        <v>1</v>
      </c>
    </row>
    <row r="2827" spans="1:8" x14ac:dyDescent="0.3">
      <c r="A2827" s="2">
        <v>45962</v>
      </c>
      <c r="B2827" t="s">
        <v>102</v>
      </c>
      <c r="C2827">
        <v>11</v>
      </c>
      <c r="D2827">
        <v>15</v>
      </c>
      <c r="E2827">
        <v>2</v>
      </c>
      <c r="F2827">
        <v>58.57</v>
      </c>
      <c r="G2827">
        <v>1</v>
      </c>
      <c r="H2827" s="1">
        <f xml:space="preserve"> IF(Historical_Sales[[#This Row],[Sessions - Total]]=0,0,Historical_Sales[[#This Row],[Units Ordered]]/Historical_Sales[[#This Row],[Sessions - Total]])</f>
        <v>0.18181818181818182</v>
      </c>
    </row>
    <row r="2828" spans="1:8" x14ac:dyDescent="0.3">
      <c r="A2828" s="2">
        <v>45962</v>
      </c>
      <c r="B2828" t="s">
        <v>104</v>
      </c>
      <c r="C2828">
        <v>4</v>
      </c>
      <c r="D2828">
        <v>6</v>
      </c>
      <c r="E2828">
        <v>2</v>
      </c>
      <c r="F2828">
        <v>50.6</v>
      </c>
      <c r="G2828">
        <v>2</v>
      </c>
      <c r="H2828" s="1">
        <f xml:space="preserve"> IF(Historical_Sales[[#This Row],[Sessions - Total]]=0,0,Historical_Sales[[#This Row],[Units Ordered]]/Historical_Sales[[#This Row],[Sessions - Total]])</f>
        <v>0.5</v>
      </c>
    </row>
    <row r="2829" spans="1:8" x14ac:dyDescent="0.3">
      <c r="A2829" s="2">
        <v>45962</v>
      </c>
      <c r="B2829" t="s">
        <v>108</v>
      </c>
      <c r="C2829">
        <v>7</v>
      </c>
      <c r="D2829">
        <v>8</v>
      </c>
      <c r="E2829">
        <v>8</v>
      </c>
      <c r="F2829">
        <v>711.5</v>
      </c>
      <c r="G2829">
        <v>1</v>
      </c>
      <c r="H2829" s="1">
        <f xml:space="preserve"> IF(Historical_Sales[[#This Row],[Sessions - Total]]=0,0,Historical_Sales[[#This Row],[Units Ordered]]/Historical_Sales[[#This Row],[Sessions - Total]])</f>
        <v>1.1428571428571428</v>
      </c>
    </row>
    <row r="2830" spans="1:8" x14ac:dyDescent="0.3">
      <c r="A2830" s="2">
        <v>45962</v>
      </c>
      <c r="B2830" t="s">
        <v>110</v>
      </c>
      <c r="C2830">
        <v>15</v>
      </c>
      <c r="D2830">
        <v>19</v>
      </c>
      <c r="E2830">
        <v>4</v>
      </c>
      <c r="F2830">
        <v>142.06</v>
      </c>
      <c r="G2830">
        <v>3</v>
      </c>
      <c r="H2830" s="1">
        <f xml:space="preserve"> IF(Historical_Sales[[#This Row],[Sessions - Total]]=0,0,Historical_Sales[[#This Row],[Units Ordered]]/Historical_Sales[[#This Row],[Sessions - Total]])</f>
        <v>0.26666666666666666</v>
      </c>
    </row>
    <row r="2831" spans="1:8" x14ac:dyDescent="0.3">
      <c r="A2831" s="2">
        <v>45962</v>
      </c>
      <c r="B2831" t="s">
        <v>112</v>
      </c>
      <c r="C2831">
        <v>11</v>
      </c>
      <c r="D2831">
        <v>18</v>
      </c>
      <c r="E2831">
        <v>1</v>
      </c>
      <c r="F2831">
        <v>34.76</v>
      </c>
      <c r="G2831">
        <v>1</v>
      </c>
      <c r="H2831" s="1">
        <f xml:space="preserve"> IF(Historical_Sales[[#This Row],[Sessions - Total]]=0,0,Historical_Sales[[#This Row],[Units Ordered]]/Historical_Sales[[#This Row],[Sessions - Total]])</f>
        <v>9.0909090909090912E-2</v>
      </c>
    </row>
    <row r="2832" spans="1:8" x14ac:dyDescent="0.3">
      <c r="A2832" s="2">
        <v>45963</v>
      </c>
      <c r="B2832" t="s">
        <v>11</v>
      </c>
      <c r="C2832">
        <v>24</v>
      </c>
      <c r="D2832">
        <v>24</v>
      </c>
      <c r="E2832">
        <v>7</v>
      </c>
      <c r="F2832">
        <v>304.47000000000003</v>
      </c>
      <c r="G2832">
        <v>6</v>
      </c>
      <c r="H2832" s="1">
        <f xml:space="preserve"> IF(Historical_Sales[[#This Row],[Sessions - Total]]=0,0,Historical_Sales[[#This Row],[Units Ordered]]/Historical_Sales[[#This Row],[Sessions - Total]])</f>
        <v>0.29166666666666669</v>
      </c>
    </row>
    <row r="2833" spans="1:8" x14ac:dyDescent="0.3">
      <c r="A2833" s="2">
        <v>45963</v>
      </c>
      <c r="B2833" t="s">
        <v>15</v>
      </c>
      <c r="C2833">
        <v>13</v>
      </c>
      <c r="D2833">
        <v>21</v>
      </c>
      <c r="E2833">
        <v>1</v>
      </c>
      <c r="F2833">
        <v>40.450000000000003</v>
      </c>
      <c r="G2833">
        <v>1</v>
      </c>
      <c r="H2833" s="1">
        <f xml:space="preserve"> IF(Historical_Sales[[#This Row],[Sessions - Total]]=0,0,Historical_Sales[[#This Row],[Units Ordered]]/Historical_Sales[[#This Row],[Sessions - Total]])</f>
        <v>7.6923076923076927E-2</v>
      </c>
    </row>
    <row r="2834" spans="1:8" x14ac:dyDescent="0.3">
      <c r="A2834" s="2">
        <v>45963</v>
      </c>
      <c r="B2834" t="s">
        <v>17</v>
      </c>
      <c r="C2834">
        <v>10</v>
      </c>
      <c r="D2834">
        <v>11</v>
      </c>
      <c r="E2834">
        <v>1</v>
      </c>
      <c r="F2834">
        <v>34.56</v>
      </c>
      <c r="G2834">
        <v>1</v>
      </c>
      <c r="H2834" s="1">
        <f xml:space="preserve"> IF(Historical_Sales[[#This Row],[Sessions - Total]]=0,0,Historical_Sales[[#This Row],[Units Ordered]]/Historical_Sales[[#This Row],[Sessions - Total]])</f>
        <v>0.1</v>
      </c>
    </row>
    <row r="2835" spans="1:8" x14ac:dyDescent="0.3">
      <c r="A2835" s="2">
        <v>45963</v>
      </c>
      <c r="B2835" t="s">
        <v>19</v>
      </c>
      <c r="C2835">
        <v>4</v>
      </c>
      <c r="D2835">
        <v>5</v>
      </c>
      <c r="E2835">
        <v>1</v>
      </c>
      <c r="F2835">
        <v>28.62</v>
      </c>
      <c r="G2835">
        <v>1</v>
      </c>
      <c r="H2835" s="1">
        <f xml:space="preserve"> IF(Historical_Sales[[#This Row],[Sessions - Total]]=0,0,Historical_Sales[[#This Row],[Units Ordered]]/Historical_Sales[[#This Row],[Sessions - Total]])</f>
        <v>0.25</v>
      </c>
    </row>
    <row r="2836" spans="1:8" x14ac:dyDescent="0.3">
      <c r="A2836" s="2">
        <v>45963</v>
      </c>
      <c r="B2836" t="s">
        <v>21</v>
      </c>
      <c r="C2836">
        <v>41</v>
      </c>
      <c r="D2836">
        <v>75</v>
      </c>
      <c r="E2836">
        <v>5</v>
      </c>
      <c r="F2836">
        <v>105.12</v>
      </c>
      <c r="G2836">
        <v>5</v>
      </c>
      <c r="H2836" s="1">
        <f xml:space="preserve"> IF(Historical_Sales[[#This Row],[Sessions - Total]]=0,0,Historical_Sales[[#This Row],[Units Ordered]]/Historical_Sales[[#This Row],[Sessions - Total]])</f>
        <v>0.12195121951219512</v>
      </c>
    </row>
    <row r="2837" spans="1:8" x14ac:dyDescent="0.3">
      <c r="A2837" s="2">
        <v>45963</v>
      </c>
      <c r="B2837" t="s">
        <v>24</v>
      </c>
      <c r="C2837">
        <v>16</v>
      </c>
      <c r="D2837">
        <v>18</v>
      </c>
      <c r="E2837">
        <v>2</v>
      </c>
      <c r="F2837">
        <v>31.9</v>
      </c>
      <c r="G2837">
        <v>2</v>
      </c>
      <c r="H2837" s="1">
        <f xml:space="preserve"> IF(Historical_Sales[[#This Row],[Sessions - Total]]=0,0,Historical_Sales[[#This Row],[Units Ordered]]/Historical_Sales[[#This Row],[Sessions - Total]])</f>
        <v>0.125</v>
      </c>
    </row>
    <row r="2838" spans="1:8" x14ac:dyDescent="0.3">
      <c r="A2838" s="2">
        <v>45963</v>
      </c>
      <c r="B2838" t="s">
        <v>26</v>
      </c>
      <c r="C2838">
        <v>20</v>
      </c>
      <c r="D2838">
        <v>25</v>
      </c>
      <c r="E2838">
        <v>5</v>
      </c>
      <c r="F2838">
        <v>200.44</v>
      </c>
      <c r="G2838">
        <v>5</v>
      </c>
      <c r="H2838" s="1">
        <f xml:space="preserve"> IF(Historical_Sales[[#This Row],[Sessions - Total]]=0,0,Historical_Sales[[#This Row],[Units Ordered]]/Historical_Sales[[#This Row],[Sessions - Total]])</f>
        <v>0.25</v>
      </c>
    </row>
    <row r="2839" spans="1:8" x14ac:dyDescent="0.3">
      <c r="A2839" s="2">
        <v>45963</v>
      </c>
      <c r="B2839" t="s">
        <v>32</v>
      </c>
      <c r="C2839">
        <v>20</v>
      </c>
      <c r="D2839">
        <v>31</v>
      </c>
      <c r="E2839">
        <v>2</v>
      </c>
      <c r="F2839">
        <v>47.21</v>
      </c>
      <c r="G2839">
        <v>2</v>
      </c>
      <c r="H2839" s="1">
        <f xml:space="preserve"> IF(Historical_Sales[[#This Row],[Sessions - Total]]=0,0,Historical_Sales[[#This Row],[Units Ordered]]/Historical_Sales[[#This Row],[Sessions - Total]])</f>
        <v>0.1</v>
      </c>
    </row>
    <row r="2840" spans="1:8" x14ac:dyDescent="0.3">
      <c r="A2840" s="2">
        <v>45963</v>
      </c>
      <c r="B2840" t="s">
        <v>34</v>
      </c>
      <c r="C2840">
        <v>21</v>
      </c>
      <c r="D2840">
        <v>26</v>
      </c>
      <c r="E2840">
        <v>1</v>
      </c>
      <c r="F2840">
        <v>20.25</v>
      </c>
      <c r="G2840">
        <v>1</v>
      </c>
      <c r="H2840" s="1">
        <f xml:space="preserve"> IF(Historical_Sales[[#This Row],[Sessions - Total]]=0,0,Historical_Sales[[#This Row],[Units Ordered]]/Historical_Sales[[#This Row],[Sessions - Total]])</f>
        <v>4.7619047619047616E-2</v>
      </c>
    </row>
    <row r="2841" spans="1:8" x14ac:dyDescent="0.3">
      <c r="A2841" s="2">
        <v>45963</v>
      </c>
      <c r="B2841" t="s">
        <v>36</v>
      </c>
      <c r="C2841">
        <v>27</v>
      </c>
      <c r="D2841">
        <v>34</v>
      </c>
      <c r="E2841">
        <v>1</v>
      </c>
      <c r="F2841">
        <v>19.739999999999998</v>
      </c>
      <c r="G2841">
        <v>1</v>
      </c>
      <c r="H2841" s="1">
        <f xml:space="preserve"> IF(Historical_Sales[[#This Row],[Sessions - Total]]=0,0,Historical_Sales[[#This Row],[Units Ordered]]/Historical_Sales[[#This Row],[Sessions - Total]])</f>
        <v>3.7037037037037035E-2</v>
      </c>
    </row>
    <row r="2842" spans="1:8" x14ac:dyDescent="0.3">
      <c r="A2842" s="2">
        <v>45963</v>
      </c>
      <c r="B2842" t="s">
        <v>38</v>
      </c>
      <c r="C2842">
        <v>48</v>
      </c>
      <c r="D2842">
        <v>62</v>
      </c>
      <c r="E2842">
        <v>4</v>
      </c>
      <c r="F2842">
        <v>109.55</v>
      </c>
      <c r="G2842">
        <v>4</v>
      </c>
      <c r="H2842" s="1">
        <f xml:space="preserve"> IF(Historical_Sales[[#This Row],[Sessions - Total]]=0,0,Historical_Sales[[#This Row],[Units Ordered]]/Historical_Sales[[#This Row],[Sessions - Total]])</f>
        <v>8.3333333333333329E-2</v>
      </c>
    </row>
    <row r="2843" spans="1:8" x14ac:dyDescent="0.3">
      <c r="A2843" s="2">
        <v>45963</v>
      </c>
      <c r="B2843" t="s">
        <v>40</v>
      </c>
      <c r="C2843">
        <v>61</v>
      </c>
      <c r="D2843">
        <v>79</v>
      </c>
      <c r="E2843">
        <v>8</v>
      </c>
      <c r="F2843">
        <v>248.9</v>
      </c>
      <c r="G2843">
        <v>7</v>
      </c>
      <c r="H2843" s="1">
        <f xml:space="preserve"> IF(Historical_Sales[[#This Row],[Sessions - Total]]=0,0,Historical_Sales[[#This Row],[Units Ordered]]/Historical_Sales[[#This Row],[Sessions - Total]])</f>
        <v>0.13114754098360656</v>
      </c>
    </row>
    <row r="2844" spans="1:8" x14ac:dyDescent="0.3">
      <c r="A2844" s="2">
        <v>45963</v>
      </c>
      <c r="B2844" t="s">
        <v>42</v>
      </c>
      <c r="C2844">
        <v>163</v>
      </c>
      <c r="D2844">
        <v>197</v>
      </c>
      <c r="E2844">
        <v>26</v>
      </c>
      <c r="F2844">
        <v>651.78</v>
      </c>
      <c r="G2844">
        <v>22</v>
      </c>
      <c r="H2844" s="1">
        <f xml:space="preserve"> IF(Historical_Sales[[#This Row],[Sessions - Total]]=0,0,Historical_Sales[[#This Row],[Units Ordered]]/Historical_Sales[[#This Row],[Sessions - Total]])</f>
        <v>0.15950920245398773</v>
      </c>
    </row>
    <row r="2845" spans="1:8" x14ac:dyDescent="0.3">
      <c r="A2845" s="2">
        <v>45963</v>
      </c>
      <c r="B2845" t="s">
        <v>44</v>
      </c>
      <c r="C2845">
        <v>43</v>
      </c>
      <c r="D2845">
        <v>58</v>
      </c>
      <c r="E2845">
        <v>9</v>
      </c>
      <c r="F2845">
        <v>210.77</v>
      </c>
      <c r="G2845">
        <v>8</v>
      </c>
      <c r="H2845" s="1">
        <f xml:space="preserve"> IF(Historical_Sales[[#This Row],[Sessions - Total]]=0,0,Historical_Sales[[#This Row],[Units Ordered]]/Historical_Sales[[#This Row],[Sessions - Total]])</f>
        <v>0.20930232558139536</v>
      </c>
    </row>
    <row r="2846" spans="1:8" x14ac:dyDescent="0.3">
      <c r="A2846" s="2">
        <v>45963</v>
      </c>
      <c r="B2846" t="s">
        <v>46</v>
      </c>
      <c r="C2846">
        <v>11</v>
      </c>
      <c r="D2846">
        <v>12</v>
      </c>
      <c r="E2846">
        <v>2</v>
      </c>
      <c r="F2846">
        <v>66.45</v>
      </c>
      <c r="G2846">
        <v>2</v>
      </c>
      <c r="H2846" s="1">
        <f xml:space="preserve"> IF(Historical_Sales[[#This Row],[Sessions - Total]]=0,0,Historical_Sales[[#This Row],[Units Ordered]]/Historical_Sales[[#This Row],[Sessions - Total]])</f>
        <v>0.18181818181818182</v>
      </c>
    </row>
    <row r="2847" spans="1:8" x14ac:dyDescent="0.3">
      <c r="A2847" s="2">
        <v>45963</v>
      </c>
      <c r="B2847" t="s">
        <v>48</v>
      </c>
      <c r="C2847">
        <v>14</v>
      </c>
      <c r="D2847">
        <v>19</v>
      </c>
      <c r="E2847">
        <v>3</v>
      </c>
      <c r="F2847">
        <v>77.489999999999995</v>
      </c>
      <c r="G2847">
        <v>3</v>
      </c>
      <c r="H2847" s="1">
        <f xml:space="preserve"> IF(Historical_Sales[[#This Row],[Sessions - Total]]=0,0,Historical_Sales[[#This Row],[Units Ordered]]/Historical_Sales[[#This Row],[Sessions - Total]])</f>
        <v>0.21428571428571427</v>
      </c>
    </row>
    <row r="2848" spans="1:8" x14ac:dyDescent="0.3">
      <c r="A2848" s="2">
        <v>45963</v>
      </c>
      <c r="B2848" t="s">
        <v>50</v>
      </c>
      <c r="C2848">
        <v>67</v>
      </c>
      <c r="D2848">
        <v>97</v>
      </c>
      <c r="E2848">
        <v>9</v>
      </c>
      <c r="F2848">
        <v>386.82</v>
      </c>
      <c r="G2848">
        <v>9</v>
      </c>
      <c r="H2848" s="1">
        <f xml:space="preserve"> IF(Historical_Sales[[#This Row],[Sessions - Total]]=0,0,Historical_Sales[[#This Row],[Units Ordered]]/Historical_Sales[[#This Row],[Sessions - Total]])</f>
        <v>0.13432835820895522</v>
      </c>
    </row>
    <row r="2849" spans="1:8" x14ac:dyDescent="0.3">
      <c r="A2849" s="2">
        <v>45963</v>
      </c>
      <c r="B2849" t="s">
        <v>52</v>
      </c>
      <c r="C2849">
        <v>99</v>
      </c>
      <c r="D2849">
        <v>120</v>
      </c>
      <c r="E2849">
        <v>12</v>
      </c>
      <c r="F2849">
        <v>165.91</v>
      </c>
      <c r="G2849">
        <v>10</v>
      </c>
      <c r="H2849" s="1">
        <f xml:space="preserve"> IF(Historical_Sales[[#This Row],[Sessions - Total]]=0,0,Historical_Sales[[#This Row],[Units Ordered]]/Historical_Sales[[#This Row],[Sessions - Total]])</f>
        <v>0.12121212121212122</v>
      </c>
    </row>
    <row r="2850" spans="1:8" x14ac:dyDescent="0.3">
      <c r="A2850" s="2">
        <v>45963</v>
      </c>
      <c r="B2850" t="s">
        <v>52</v>
      </c>
      <c r="C2850">
        <v>1</v>
      </c>
      <c r="D2850">
        <v>3</v>
      </c>
      <c r="E2850">
        <v>1</v>
      </c>
      <c r="F2850">
        <v>15.2</v>
      </c>
      <c r="G2850">
        <v>1</v>
      </c>
      <c r="H2850" s="1">
        <f xml:space="preserve"> IF(Historical_Sales[[#This Row],[Sessions - Total]]=0,0,Historical_Sales[[#This Row],[Units Ordered]]/Historical_Sales[[#This Row],[Sessions - Total]])</f>
        <v>1</v>
      </c>
    </row>
    <row r="2851" spans="1:8" x14ac:dyDescent="0.3">
      <c r="A2851" s="2">
        <v>45963</v>
      </c>
      <c r="B2851" t="s">
        <v>54</v>
      </c>
      <c r="C2851">
        <v>47</v>
      </c>
      <c r="D2851">
        <v>69</v>
      </c>
      <c r="E2851">
        <v>7</v>
      </c>
      <c r="F2851">
        <v>158.87</v>
      </c>
      <c r="G2851">
        <v>6</v>
      </c>
      <c r="H2851" s="1">
        <f xml:space="preserve"> IF(Historical_Sales[[#This Row],[Sessions - Total]]=0,0,Historical_Sales[[#This Row],[Units Ordered]]/Historical_Sales[[#This Row],[Sessions - Total]])</f>
        <v>0.14893617021276595</v>
      </c>
    </row>
    <row r="2852" spans="1:8" x14ac:dyDescent="0.3">
      <c r="A2852" s="2">
        <v>45963</v>
      </c>
      <c r="B2852" t="s">
        <v>56</v>
      </c>
      <c r="C2852">
        <v>31</v>
      </c>
      <c r="D2852">
        <v>40</v>
      </c>
      <c r="E2852">
        <v>6</v>
      </c>
      <c r="F2852">
        <v>150.44</v>
      </c>
      <c r="G2852">
        <v>5</v>
      </c>
      <c r="H2852" s="1">
        <f xml:space="preserve"> IF(Historical_Sales[[#This Row],[Sessions - Total]]=0,0,Historical_Sales[[#This Row],[Units Ordered]]/Historical_Sales[[#This Row],[Sessions - Total]])</f>
        <v>0.19354838709677419</v>
      </c>
    </row>
    <row r="2853" spans="1:8" x14ac:dyDescent="0.3">
      <c r="A2853" s="2">
        <v>45963</v>
      </c>
      <c r="B2853" t="s">
        <v>58</v>
      </c>
      <c r="C2853">
        <v>47</v>
      </c>
      <c r="D2853">
        <v>66</v>
      </c>
      <c r="E2853">
        <v>17</v>
      </c>
      <c r="F2853">
        <v>192.46</v>
      </c>
      <c r="G2853">
        <v>16</v>
      </c>
      <c r="H2853" s="1">
        <f xml:space="preserve"> IF(Historical_Sales[[#This Row],[Sessions - Total]]=0,0,Historical_Sales[[#This Row],[Units Ordered]]/Historical_Sales[[#This Row],[Sessions - Total]])</f>
        <v>0.36170212765957449</v>
      </c>
    </row>
    <row r="2854" spans="1:8" x14ac:dyDescent="0.3">
      <c r="A2854" s="2">
        <v>45963</v>
      </c>
      <c r="B2854" t="s">
        <v>60</v>
      </c>
      <c r="C2854">
        <v>48</v>
      </c>
      <c r="D2854">
        <v>74</v>
      </c>
      <c r="E2854">
        <v>5</v>
      </c>
      <c r="F2854">
        <v>118.74</v>
      </c>
      <c r="G2854">
        <v>4</v>
      </c>
      <c r="H2854" s="1">
        <f xml:space="preserve"> IF(Historical_Sales[[#This Row],[Sessions - Total]]=0,0,Historical_Sales[[#This Row],[Units Ordered]]/Historical_Sales[[#This Row],[Sessions - Total]])</f>
        <v>0.10416666666666667</v>
      </c>
    </row>
    <row r="2855" spans="1:8" x14ac:dyDescent="0.3">
      <c r="A2855" s="2">
        <v>45963</v>
      </c>
      <c r="B2855" t="s">
        <v>62</v>
      </c>
      <c r="C2855">
        <v>153</v>
      </c>
      <c r="D2855">
        <v>224</v>
      </c>
      <c r="E2855">
        <v>36</v>
      </c>
      <c r="F2855">
        <v>1313.15</v>
      </c>
      <c r="G2855">
        <v>33</v>
      </c>
      <c r="H2855" s="1">
        <f xml:space="preserve"> IF(Historical_Sales[[#This Row],[Sessions - Total]]=0,0,Historical_Sales[[#This Row],[Units Ordered]]/Historical_Sales[[#This Row],[Sessions - Total]])</f>
        <v>0.23529411764705882</v>
      </c>
    </row>
    <row r="2856" spans="1:8" x14ac:dyDescent="0.3">
      <c r="A2856" s="2">
        <v>45963</v>
      </c>
      <c r="B2856" t="s">
        <v>64</v>
      </c>
      <c r="C2856">
        <v>27</v>
      </c>
      <c r="D2856">
        <v>30</v>
      </c>
      <c r="E2856">
        <v>18</v>
      </c>
      <c r="F2856">
        <v>606.25</v>
      </c>
      <c r="G2856">
        <v>8</v>
      </c>
      <c r="H2856" s="1">
        <f xml:space="preserve"> IF(Historical_Sales[[#This Row],[Sessions - Total]]=0,0,Historical_Sales[[#This Row],[Units Ordered]]/Historical_Sales[[#This Row],[Sessions - Total]])</f>
        <v>0.66666666666666663</v>
      </c>
    </row>
    <row r="2857" spans="1:8" x14ac:dyDescent="0.3">
      <c r="A2857" s="2">
        <v>45963</v>
      </c>
      <c r="B2857" t="s">
        <v>66</v>
      </c>
      <c r="C2857">
        <v>32</v>
      </c>
      <c r="D2857">
        <v>47</v>
      </c>
      <c r="E2857">
        <v>18</v>
      </c>
      <c r="F2857">
        <v>452</v>
      </c>
      <c r="G2857">
        <v>14</v>
      </c>
      <c r="H2857" s="1">
        <f xml:space="preserve"> IF(Historical_Sales[[#This Row],[Sessions - Total]]=0,0,Historical_Sales[[#This Row],[Units Ordered]]/Historical_Sales[[#This Row],[Sessions - Total]])</f>
        <v>0.5625</v>
      </c>
    </row>
    <row r="2858" spans="1:8" x14ac:dyDescent="0.3">
      <c r="A2858" s="2">
        <v>45963</v>
      </c>
      <c r="B2858" t="s">
        <v>68</v>
      </c>
      <c r="C2858">
        <v>44</v>
      </c>
      <c r="D2858">
        <v>59</v>
      </c>
      <c r="E2858">
        <v>19</v>
      </c>
      <c r="F2858">
        <v>527.73</v>
      </c>
      <c r="G2858">
        <v>16</v>
      </c>
      <c r="H2858" s="1">
        <f xml:space="preserve"> IF(Historical_Sales[[#This Row],[Sessions - Total]]=0,0,Historical_Sales[[#This Row],[Units Ordered]]/Historical_Sales[[#This Row],[Sessions - Total]])</f>
        <v>0.43181818181818182</v>
      </c>
    </row>
    <row r="2859" spans="1:8" x14ac:dyDescent="0.3">
      <c r="A2859" s="2">
        <v>45963</v>
      </c>
      <c r="B2859" t="s">
        <v>70</v>
      </c>
      <c r="C2859">
        <v>37</v>
      </c>
      <c r="D2859">
        <v>61</v>
      </c>
      <c r="E2859">
        <v>15</v>
      </c>
      <c r="F2859">
        <v>367.34</v>
      </c>
      <c r="G2859">
        <v>11</v>
      </c>
      <c r="H2859" s="1">
        <f xml:space="preserve"> IF(Historical_Sales[[#This Row],[Sessions - Total]]=0,0,Historical_Sales[[#This Row],[Units Ordered]]/Historical_Sales[[#This Row],[Sessions - Total]])</f>
        <v>0.40540540540540543</v>
      </c>
    </row>
    <row r="2860" spans="1:8" x14ac:dyDescent="0.3">
      <c r="A2860" s="2">
        <v>45963</v>
      </c>
      <c r="B2860" t="s">
        <v>72</v>
      </c>
      <c r="C2860">
        <v>40</v>
      </c>
      <c r="D2860">
        <v>65</v>
      </c>
      <c r="E2860">
        <v>9</v>
      </c>
      <c r="F2860">
        <v>332.68</v>
      </c>
      <c r="G2860">
        <v>8</v>
      </c>
      <c r="H2860" s="1">
        <f xml:space="preserve"> IF(Historical_Sales[[#This Row],[Sessions - Total]]=0,0,Historical_Sales[[#This Row],[Units Ordered]]/Historical_Sales[[#This Row],[Sessions - Total]])</f>
        <v>0.22500000000000001</v>
      </c>
    </row>
    <row r="2861" spans="1:8" x14ac:dyDescent="0.3">
      <c r="A2861" s="2">
        <v>45963</v>
      </c>
      <c r="B2861" t="s">
        <v>74</v>
      </c>
      <c r="C2861">
        <v>13</v>
      </c>
      <c r="D2861">
        <v>18</v>
      </c>
      <c r="E2861">
        <v>2</v>
      </c>
      <c r="F2861">
        <v>57.8</v>
      </c>
      <c r="G2861">
        <v>2</v>
      </c>
      <c r="H2861" s="1">
        <f xml:space="preserve"> IF(Historical_Sales[[#This Row],[Sessions - Total]]=0,0,Historical_Sales[[#This Row],[Units Ordered]]/Historical_Sales[[#This Row],[Sessions - Total]])</f>
        <v>0.15384615384615385</v>
      </c>
    </row>
    <row r="2862" spans="1:8" x14ac:dyDescent="0.3">
      <c r="A2862" s="2">
        <v>45963</v>
      </c>
      <c r="B2862" t="s">
        <v>76</v>
      </c>
      <c r="C2862">
        <v>11</v>
      </c>
      <c r="D2862">
        <v>15</v>
      </c>
      <c r="E2862">
        <v>9</v>
      </c>
      <c r="F2862">
        <v>261.20999999999998</v>
      </c>
      <c r="G2862">
        <v>5</v>
      </c>
      <c r="H2862" s="1">
        <f xml:space="preserve"> IF(Historical_Sales[[#This Row],[Sessions - Total]]=0,0,Historical_Sales[[#This Row],[Units Ordered]]/Historical_Sales[[#This Row],[Sessions - Total]])</f>
        <v>0.81818181818181823</v>
      </c>
    </row>
    <row r="2863" spans="1:8" x14ac:dyDescent="0.3">
      <c r="A2863" s="2">
        <v>45963</v>
      </c>
      <c r="B2863" t="s">
        <v>78</v>
      </c>
      <c r="C2863">
        <v>13</v>
      </c>
      <c r="D2863">
        <v>13</v>
      </c>
      <c r="E2863">
        <v>4</v>
      </c>
      <c r="F2863">
        <v>94.56</v>
      </c>
      <c r="G2863">
        <v>2</v>
      </c>
      <c r="H2863" s="1">
        <f xml:space="preserve"> IF(Historical_Sales[[#This Row],[Sessions - Total]]=0,0,Historical_Sales[[#This Row],[Units Ordered]]/Historical_Sales[[#This Row],[Sessions - Total]])</f>
        <v>0.30769230769230771</v>
      </c>
    </row>
    <row r="2864" spans="1:8" x14ac:dyDescent="0.3">
      <c r="A2864" s="2">
        <v>45963</v>
      </c>
      <c r="B2864" t="s">
        <v>80</v>
      </c>
      <c r="C2864">
        <v>18</v>
      </c>
      <c r="D2864">
        <v>27</v>
      </c>
      <c r="E2864">
        <v>7</v>
      </c>
      <c r="F2864">
        <v>245.99</v>
      </c>
      <c r="G2864">
        <v>2</v>
      </c>
      <c r="H2864" s="1">
        <f xml:space="preserve"> IF(Historical_Sales[[#This Row],[Sessions - Total]]=0,0,Historical_Sales[[#This Row],[Units Ordered]]/Historical_Sales[[#This Row],[Sessions - Total]])</f>
        <v>0.3888888888888889</v>
      </c>
    </row>
    <row r="2865" spans="1:8" x14ac:dyDescent="0.3">
      <c r="A2865" s="2">
        <v>45963</v>
      </c>
      <c r="B2865" t="s">
        <v>82</v>
      </c>
      <c r="C2865">
        <v>12</v>
      </c>
      <c r="D2865">
        <v>14</v>
      </c>
      <c r="E2865">
        <v>1</v>
      </c>
      <c r="F2865">
        <v>37.950000000000003</v>
      </c>
      <c r="G2865">
        <v>1</v>
      </c>
      <c r="H2865" s="1">
        <f xml:space="preserve"> IF(Historical_Sales[[#This Row],[Sessions - Total]]=0,0,Historical_Sales[[#This Row],[Units Ordered]]/Historical_Sales[[#This Row],[Sessions - Total]])</f>
        <v>8.3333333333333329E-2</v>
      </c>
    </row>
    <row r="2866" spans="1:8" x14ac:dyDescent="0.3">
      <c r="A2866" s="2">
        <v>45963</v>
      </c>
      <c r="B2866" t="s">
        <v>84</v>
      </c>
      <c r="C2866">
        <v>91</v>
      </c>
      <c r="D2866">
        <v>145</v>
      </c>
      <c r="E2866">
        <v>19</v>
      </c>
      <c r="F2866">
        <v>662.74</v>
      </c>
      <c r="G2866">
        <v>18</v>
      </c>
      <c r="H2866" s="1">
        <f xml:space="preserve"> IF(Historical_Sales[[#This Row],[Sessions - Total]]=0,0,Historical_Sales[[#This Row],[Units Ordered]]/Historical_Sales[[#This Row],[Sessions - Total]])</f>
        <v>0.2087912087912088</v>
      </c>
    </row>
    <row r="2867" spans="1:8" x14ac:dyDescent="0.3">
      <c r="A2867" s="2">
        <v>45963</v>
      </c>
      <c r="B2867" t="s">
        <v>86</v>
      </c>
      <c r="C2867">
        <v>13</v>
      </c>
      <c r="D2867">
        <v>22</v>
      </c>
      <c r="E2867">
        <v>3</v>
      </c>
      <c r="F2867">
        <v>100.09</v>
      </c>
      <c r="G2867">
        <v>3</v>
      </c>
      <c r="H2867" s="1">
        <f xml:space="preserve"> IF(Historical_Sales[[#This Row],[Sessions - Total]]=0,0,Historical_Sales[[#This Row],[Units Ordered]]/Historical_Sales[[#This Row],[Sessions - Total]])</f>
        <v>0.23076923076923078</v>
      </c>
    </row>
    <row r="2868" spans="1:8" x14ac:dyDescent="0.3">
      <c r="A2868" s="2">
        <v>45963</v>
      </c>
      <c r="B2868" t="s">
        <v>88</v>
      </c>
      <c r="C2868">
        <v>54</v>
      </c>
      <c r="D2868">
        <v>69</v>
      </c>
      <c r="E2868">
        <v>18</v>
      </c>
      <c r="F2868">
        <v>606.15</v>
      </c>
      <c r="G2868">
        <v>7</v>
      </c>
      <c r="H2868" s="1">
        <f xml:space="preserve"> IF(Historical_Sales[[#This Row],[Sessions - Total]]=0,0,Historical_Sales[[#This Row],[Units Ordered]]/Historical_Sales[[#This Row],[Sessions - Total]])</f>
        <v>0.33333333333333331</v>
      </c>
    </row>
    <row r="2869" spans="1:8" x14ac:dyDescent="0.3">
      <c r="A2869" s="2">
        <v>45963</v>
      </c>
      <c r="B2869" t="s">
        <v>90</v>
      </c>
      <c r="C2869">
        <v>14</v>
      </c>
      <c r="D2869">
        <v>19</v>
      </c>
      <c r="E2869">
        <v>7</v>
      </c>
      <c r="F2869">
        <v>175.69</v>
      </c>
      <c r="G2869">
        <v>3</v>
      </c>
      <c r="H2869" s="1">
        <f xml:space="preserve"> IF(Historical_Sales[[#This Row],[Sessions - Total]]=0,0,Historical_Sales[[#This Row],[Units Ordered]]/Historical_Sales[[#This Row],[Sessions - Total]])</f>
        <v>0.5</v>
      </c>
    </row>
    <row r="2870" spans="1:8" x14ac:dyDescent="0.3">
      <c r="A2870" s="2">
        <v>45963</v>
      </c>
      <c r="B2870" t="s">
        <v>92</v>
      </c>
      <c r="C2870">
        <v>27</v>
      </c>
      <c r="D2870">
        <v>33</v>
      </c>
      <c r="E2870">
        <v>7</v>
      </c>
      <c r="F2870">
        <v>178.75</v>
      </c>
      <c r="G2870">
        <v>7</v>
      </c>
      <c r="H2870" s="1">
        <f xml:space="preserve"> IF(Historical_Sales[[#This Row],[Sessions - Total]]=0,0,Historical_Sales[[#This Row],[Units Ordered]]/Historical_Sales[[#This Row],[Sessions - Total]])</f>
        <v>0.25925925925925924</v>
      </c>
    </row>
    <row r="2871" spans="1:8" x14ac:dyDescent="0.3">
      <c r="A2871" s="2">
        <v>45963</v>
      </c>
      <c r="B2871" t="s">
        <v>94</v>
      </c>
      <c r="C2871">
        <v>22</v>
      </c>
      <c r="D2871">
        <v>31</v>
      </c>
      <c r="E2871">
        <v>19</v>
      </c>
      <c r="F2871">
        <v>1431.15</v>
      </c>
      <c r="G2871">
        <v>6</v>
      </c>
      <c r="H2871" s="1">
        <f xml:space="preserve"> IF(Historical_Sales[[#This Row],[Sessions - Total]]=0,0,Historical_Sales[[#This Row],[Units Ordered]]/Historical_Sales[[#This Row],[Sessions - Total]])</f>
        <v>0.86363636363636365</v>
      </c>
    </row>
    <row r="2872" spans="1:8" x14ac:dyDescent="0.3">
      <c r="A2872" s="2">
        <v>45963</v>
      </c>
      <c r="B2872" t="s">
        <v>96</v>
      </c>
      <c r="C2872">
        <v>22</v>
      </c>
      <c r="D2872">
        <v>29</v>
      </c>
      <c r="E2872">
        <v>2</v>
      </c>
      <c r="F2872">
        <v>133.4</v>
      </c>
      <c r="G2872">
        <v>2</v>
      </c>
      <c r="H2872" s="1">
        <f xml:space="preserve"> IF(Historical_Sales[[#This Row],[Sessions - Total]]=0,0,Historical_Sales[[#This Row],[Units Ordered]]/Historical_Sales[[#This Row],[Sessions - Total]])</f>
        <v>9.0909090909090912E-2</v>
      </c>
    </row>
    <row r="2873" spans="1:8" x14ac:dyDescent="0.3">
      <c r="A2873" s="2">
        <v>45963</v>
      </c>
      <c r="B2873" t="s">
        <v>98</v>
      </c>
      <c r="C2873">
        <v>19</v>
      </c>
      <c r="D2873">
        <v>21</v>
      </c>
      <c r="E2873">
        <v>4</v>
      </c>
      <c r="F2873">
        <v>54.49</v>
      </c>
      <c r="G2873">
        <v>4</v>
      </c>
      <c r="H2873" s="1">
        <f xml:space="preserve"> IF(Historical_Sales[[#This Row],[Sessions - Total]]=0,0,Historical_Sales[[#This Row],[Units Ordered]]/Historical_Sales[[#This Row],[Sessions - Total]])</f>
        <v>0.21052631578947367</v>
      </c>
    </row>
    <row r="2874" spans="1:8" x14ac:dyDescent="0.3">
      <c r="A2874" s="2">
        <v>45963</v>
      </c>
      <c r="B2874" t="s">
        <v>102</v>
      </c>
      <c r="C2874">
        <v>11</v>
      </c>
      <c r="D2874">
        <v>13</v>
      </c>
      <c r="E2874">
        <v>3</v>
      </c>
      <c r="F2874">
        <v>112.68</v>
      </c>
      <c r="G2874">
        <v>3</v>
      </c>
      <c r="H2874" s="1">
        <f xml:space="preserve"> IF(Historical_Sales[[#This Row],[Sessions - Total]]=0,0,Historical_Sales[[#This Row],[Units Ordered]]/Historical_Sales[[#This Row],[Sessions - Total]])</f>
        <v>0.27272727272727271</v>
      </c>
    </row>
    <row r="2875" spans="1:8" x14ac:dyDescent="0.3">
      <c r="A2875" s="2">
        <v>45963</v>
      </c>
      <c r="B2875" t="s">
        <v>102</v>
      </c>
      <c r="C2875">
        <v>0</v>
      </c>
      <c r="D2875">
        <v>0</v>
      </c>
      <c r="E2875">
        <v>2</v>
      </c>
      <c r="F2875">
        <v>80</v>
      </c>
      <c r="G2875">
        <v>1</v>
      </c>
      <c r="H2875" s="1">
        <f xml:space="preserve"> IF(Historical_Sales[[#This Row],[Sessions - Total]]=0,0,Historical_Sales[[#This Row],[Units Ordered]]/Historical_Sales[[#This Row],[Sessions - Total]])</f>
        <v>0</v>
      </c>
    </row>
    <row r="2876" spans="1:8" x14ac:dyDescent="0.3">
      <c r="A2876" s="2">
        <v>45963</v>
      </c>
      <c r="B2876" t="s">
        <v>104</v>
      </c>
      <c r="C2876">
        <v>14</v>
      </c>
      <c r="D2876">
        <v>25</v>
      </c>
      <c r="E2876">
        <v>1</v>
      </c>
      <c r="F2876">
        <v>33.950000000000003</v>
      </c>
      <c r="G2876">
        <v>1</v>
      </c>
      <c r="H2876" s="1">
        <f xml:space="preserve"> IF(Historical_Sales[[#This Row],[Sessions - Total]]=0,0,Historical_Sales[[#This Row],[Units Ordered]]/Historical_Sales[[#This Row],[Sessions - Total]])</f>
        <v>7.1428571428571425E-2</v>
      </c>
    </row>
    <row r="2877" spans="1:8" x14ac:dyDescent="0.3">
      <c r="A2877" s="2">
        <v>45963</v>
      </c>
      <c r="B2877" t="s">
        <v>106</v>
      </c>
      <c r="C2877">
        <v>9</v>
      </c>
      <c r="D2877">
        <v>14</v>
      </c>
      <c r="E2877">
        <v>3</v>
      </c>
      <c r="F2877">
        <v>212.67</v>
      </c>
      <c r="G2877">
        <v>2</v>
      </c>
      <c r="H2877" s="1">
        <f xml:space="preserve"> IF(Historical_Sales[[#This Row],[Sessions - Total]]=0,0,Historical_Sales[[#This Row],[Units Ordered]]/Historical_Sales[[#This Row],[Sessions - Total]])</f>
        <v>0.33333333333333331</v>
      </c>
    </row>
    <row r="2878" spans="1:8" x14ac:dyDescent="0.3">
      <c r="A2878" s="2">
        <v>45963</v>
      </c>
      <c r="B2878" t="s">
        <v>108</v>
      </c>
      <c r="C2878">
        <v>15</v>
      </c>
      <c r="D2878">
        <v>24</v>
      </c>
      <c r="E2878">
        <v>3</v>
      </c>
      <c r="F2878">
        <v>292.08999999999997</v>
      </c>
      <c r="G2878">
        <v>3</v>
      </c>
      <c r="H2878" s="1">
        <f xml:space="preserve"> IF(Historical_Sales[[#This Row],[Sessions - Total]]=0,0,Historical_Sales[[#This Row],[Units Ordered]]/Historical_Sales[[#This Row],[Sessions - Total]])</f>
        <v>0.2</v>
      </c>
    </row>
    <row r="2879" spans="1:8" x14ac:dyDescent="0.3">
      <c r="A2879" s="2">
        <v>45963</v>
      </c>
      <c r="B2879" t="s">
        <v>110</v>
      </c>
      <c r="C2879">
        <v>30</v>
      </c>
      <c r="D2879">
        <v>40</v>
      </c>
      <c r="E2879">
        <v>5</v>
      </c>
      <c r="F2879">
        <v>185.01</v>
      </c>
      <c r="G2879">
        <v>5</v>
      </c>
      <c r="H2879" s="1">
        <f xml:space="preserve"> IF(Historical_Sales[[#This Row],[Sessions - Total]]=0,0,Historical_Sales[[#This Row],[Units Ordered]]/Historical_Sales[[#This Row],[Sessions - Total]])</f>
        <v>0.16666666666666666</v>
      </c>
    </row>
    <row r="2880" spans="1:8" x14ac:dyDescent="0.3">
      <c r="A2880" s="2">
        <v>45963</v>
      </c>
      <c r="B2880" t="s">
        <v>112</v>
      </c>
      <c r="C2880">
        <v>17</v>
      </c>
      <c r="D2880">
        <v>22</v>
      </c>
      <c r="E2880">
        <v>5</v>
      </c>
      <c r="F2880">
        <v>145.94999999999999</v>
      </c>
      <c r="G2880">
        <v>5</v>
      </c>
      <c r="H2880" s="1">
        <f xml:space="preserve"> IF(Historical_Sales[[#This Row],[Sessions - Total]]=0,0,Historical_Sales[[#This Row],[Units Ordered]]/Historical_Sales[[#This Row],[Sessions - Total]])</f>
        <v>0.29411764705882354</v>
      </c>
    </row>
    <row r="2881" spans="1:8" x14ac:dyDescent="0.3">
      <c r="A2881" s="2">
        <v>45964</v>
      </c>
      <c r="B2881" t="s">
        <v>11</v>
      </c>
      <c r="C2881">
        <v>31</v>
      </c>
      <c r="D2881">
        <v>42</v>
      </c>
      <c r="E2881">
        <v>5</v>
      </c>
      <c r="F2881">
        <v>217.63</v>
      </c>
      <c r="G2881">
        <v>5</v>
      </c>
      <c r="H2881" s="1">
        <f xml:space="preserve"> IF(Historical_Sales[[#This Row],[Sessions - Total]]=0,0,Historical_Sales[[#This Row],[Units Ordered]]/Historical_Sales[[#This Row],[Sessions - Total]])</f>
        <v>0.16129032258064516</v>
      </c>
    </row>
    <row r="2882" spans="1:8" x14ac:dyDescent="0.3">
      <c r="A2882" s="2">
        <v>45964</v>
      </c>
      <c r="B2882" t="s">
        <v>15</v>
      </c>
      <c r="C2882">
        <v>14</v>
      </c>
      <c r="D2882">
        <v>19</v>
      </c>
      <c r="E2882">
        <v>6</v>
      </c>
      <c r="F2882">
        <v>208.74</v>
      </c>
      <c r="G2882">
        <v>3</v>
      </c>
      <c r="H2882" s="1">
        <f xml:space="preserve"> IF(Historical_Sales[[#This Row],[Sessions - Total]]=0,0,Historical_Sales[[#This Row],[Units Ordered]]/Historical_Sales[[#This Row],[Sessions - Total]])</f>
        <v>0.42857142857142855</v>
      </c>
    </row>
    <row r="2883" spans="1:8" x14ac:dyDescent="0.3">
      <c r="A2883" s="2">
        <v>45964</v>
      </c>
      <c r="B2883" t="s">
        <v>17</v>
      </c>
      <c r="C2883">
        <v>12</v>
      </c>
      <c r="D2883">
        <v>16</v>
      </c>
      <c r="E2883">
        <v>3</v>
      </c>
      <c r="F2883">
        <v>104.46</v>
      </c>
      <c r="G2883">
        <v>3</v>
      </c>
      <c r="H2883" s="1">
        <f xml:space="preserve"> IF(Historical_Sales[[#This Row],[Sessions - Total]]=0,0,Historical_Sales[[#This Row],[Units Ordered]]/Historical_Sales[[#This Row],[Sessions - Total]])</f>
        <v>0.25</v>
      </c>
    </row>
    <row r="2884" spans="1:8" x14ac:dyDescent="0.3">
      <c r="A2884" s="2">
        <v>45964</v>
      </c>
      <c r="B2884" t="s">
        <v>19</v>
      </c>
      <c r="C2884">
        <v>4</v>
      </c>
      <c r="D2884">
        <v>4</v>
      </c>
      <c r="E2884">
        <v>2</v>
      </c>
      <c r="F2884">
        <v>65.599999999999994</v>
      </c>
      <c r="G2884">
        <v>1</v>
      </c>
      <c r="H2884" s="1">
        <f xml:space="preserve"> IF(Historical_Sales[[#This Row],[Sessions - Total]]=0,0,Historical_Sales[[#This Row],[Units Ordered]]/Historical_Sales[[#This Row],[Sessions - Total]])</f>
        <v>0.5</v>
      </c>
    </row>
    <row r="2885" spans="1:8" x14ac:dyDescent="0.3">
      <c r="A2885" s="2">
        <v>45964</v>
      </c>
      <c r="B2885" t="s">
        <v>21</v>
      </c>
      <c r="C2885">
        <v>37</v>
      </c>
      <c r="D2885">
        <v>50</v>
      </c>
      <c r="E2885">
        <v>2</v>
      </c>
      <c r="F2885">
        <v>21.88</v>
      </c>
      <c r="G2885">
        <v>2</v>
      </c>
      <c r="H2885" s="1">
        <f xml:space="preserve"> IF(Historical_Sales[[#This Row],[Sessions - Total]]=0,0,Historical_Sales[[#This Row],[Units Ordered]]/Historical_Sales[[#This Row],[Sessions - Total]])</f>
        <v>5.4054054054054057E-2</v>
      </c>
    </row>
    <row r="2886" spans="1:8" x14ac:dyDescent="0.3">
      <c r="A2886" s="2">
        <v>45964</v>
      </c>
      <c r="B2886" t="s">
        <v>26</v>
      </c>
      <c r="C2886">
        <v>21</v>
      </c>
      <c r="D2886">
        <v>37</v>
      </c>
      <c r="E2886">
        <v>4</v>
      </c>
      <c r="F2886">
        <v>163.54</v>
      </c>
      <c r="G2886">
        <v>4</v>
      </c>
      <c r="H2886" s="1">
        <f xml:space="preserve"> IF(Historical_Sales[[#This Row],[Sessions - Total]]=0,0,Historical_Sales[[#This Row],[Units Ordered]]/Historical_Sales[[#This Row],[Sessions - Total]])</f>
        <v>0.19047619047619047</v>
      </c>
    </row>
    <row r="2887" spans="1:8" x14ac:dyDescent="0.3">
      <c r="A2887" s="2">
        <v>45964</v>
      </c>
      <c r="B2887" t="s">
        <v>28</v>
      </c>
      <c r="C2887">
        <v>11</v>
      </c>
      <c r="D2887">
        <v>13</v>
      </c>
      <c r="E2887">
        <v>1</v>
      </c>
      <c r="F2887">
        <v>26.35</v>
      </c>
      <c r="G2887">
        <v>1</v>
      </c>
      <c r="H2887" s="1">
        <f xml:space="preserve"> IF(Historical_Sales[[#This Row],[Sessions - Total]]=0,0,Historical_Sales[[#This Row],[Units Ordered]]/Historical_Sales[[#This Row],[Sessions - Total]])</f>
        <v>9.0909090909090912E-2</v>
      </c>
    </row>
    <row r="2888" spans="1:8" x14ac:dyDescent="0.3">
      <c r="A2888" s="2">
        <v>45964</v>
      </c>
      <c r="B2888" t="s">
        <v>32</v>
      </c>
      <c r="C2888">
        <v>16</v>
      </c>
      <c r="D2888">
        <v>23</v>
      </c>
      <c r="E2888">
        <v>6</v>
      </c>
      <c r="F2888">
        <v>122.33</v>
      </c>
      <c r="G2888">
        <v>5</v>
      </c>
      <c r="H2888" s="1">
        <f xml:space="preserve"> IF(Historical_Sales[[#This Row],[Sessions - Total]]=0,0,Historical_Sales[[#This Row],[Units Ordered]]/Historical_Sales[[#This Row],[Sessions - Total]])</f>
        <v>0.375</v>
      </c>
    </row>
    <row r="2889" spans="1:8" x14ac:dyDescent="0.3">
      <c r="A2889" s="2">
        <v>45964</v>
      </c>
      <c r="B2889" t="s">
        <v>34</v>
      </c>
      <c r="C2889">
        <v>22</v>
      </c>
      <c r="D2889">
        <v>29</v>
      </c>
      <c r="E2889">
        <v>1</v>
      </c>
      <c r="F2889">
        <v>21.77</v>
      </c>
      <c r="G2889">
        <v>1</v>
      </c>
      <c r="H2889" s="1">
        <f xml:space="preserve"> IF(Historical_Sales[[#This Row],[Sessions - Total]]=0,0,Historical_Sales[[#This Row],[Units Ordered]]/Historical_Sales[[#This Row],[Sessions - Total]])</f>
        <v>4.5454545454545456E-2</v>
      </c>
    </row>
    <row r="2890" spans="1:8" x14ac:dyDescent="0.3">
      <c r="A2890" s="2">
        <v>45964</v>
      </c>
      <c r="B2890" t="s">
        <v>36</v>
      </c>
      <c r="C2890">
        <v>37</v>
      </c>
      <c r="D2890">
        <v>49</v>
      </c>
      <c r="E2890">
        <v>7</v>
      </c>
      <c r="F2890">
        <v>147</v>
      </c>
      <c r="G2890">
        <v>7</v>
      </c>
      <c r="H2890" s="1">
        <f xml:space="preserve"> IF(Historical_Sales[[#This Row],[Sessions - Total]]=0,0,Historical_Sales[[#This Row],[Units Ordered]]/Historical_Sales[[#This Row],[Sessions - Total]])</f>
        <v>0.1891891891891892</v>
      </c>
    </row>
    <row r="2891" spans="1:8" x14ac:dyDescent="0.3">
      <c r="A2891" s="2">
        <v>45964</v>
      </c>
      <c r="B2891" t="s">
        <v>38</v>
      </c>
      <c r="C2891">
        <v>45</v>
      </c>
      <c r="D2891">
        <v>66</v>
      </c>
      <c r="E2891">
        <v>4</v>
      </c>
      <c r="F2891">
        <v>86.48</v>
      </c>
      <c r="G2891">
        <v>4</v>
      </c>
      <c r="H2891" s="1">
        <f xml:space="preserve"> IF(Historical_Sales[[#This Row],[Sessions - Total]]=0,0,Historical_Sales[[#This Row],[Units Ordered]]/Historical_Sales[[#This Row],[Sessions - Total]])</f>
        <v>8.8888888888888892E-2</v>
      </c>
    </row>
    <row r="2892" spans="1:8" x14ac:dyDescent="0.3">
      <c r="A2892" s="2">
        <v>45964</v>
      </c>
      <c r="B2892" t="s">
        <v>40</v>
      </c>
      <c r="C2892">
        <v>75</v>
      </c>
      <c r="D2892">
        <v>127</v>
      </c>
      <c r="E2892">
        <v>23</v>
      </c>
      <c r="F2892">
        <v>688.26</v>
      </c>
      <c r="G2892">
        <v>17</v>
      </c>
      <c r="H2892" s="1">
        <f xml:space="preserve"> IF(Historical_Sales[[#This Row],[Sessions - Total]]=0,0,Historical_Sales[[#This Row],[Units Ordered]]/Historical_Sales[[#This Row],[Sessions - Total]])</f>
        <v>0.30666666666666664</v>
      </c>
    </row>
    <row r="2893" spans="1:8" x14ac:dyDescent="0.3">
      <c r="A2893" s="2">
        <v>45964</v>
      </c>
      <c r="B2893" t="s">
        <v>42</v>
      </c>
      <c r="C2893">
        <v>164</v>
      </c>
      <c r="D2893">
        <v>226</v>
      </c>
      <c r="E2893">
        <v>38</v>
      </c>
      <c r="F2893">
        <v>941.16</v>
      </c>
      <c r="G2893">
        <v>35</v>
      </c>
      <c r="H2893" s="1">
        <f xml:space="preserve"> IF(Historical_Sales[[#This Row],[Sessions - Total]]=0,0,Historical_Sales[[#This Row],[Units Ordered]]/Historical_Sales[[#This Row],[Sessions - Total]])</f>
        <v>0.23170731707317074</v>
      </c>
    </row>
    <row r="2894" spans="1:8" x14ac:dyDescent="0.3">
      <c r="A2894" s="2">
        <v>45964</v>
      </c>
      <c r="B2894" t="s">
        <v>44</v>
      </c>
      <c r="C2894">
        <v>42</v>
      </c>
      <c r="D2894">
        <v>52</v>
      </c>
      <c r="E2894">
        <v>3</v>
      </c>
      <c r="F2894">
        <v>71.81</v>
      </c>
      <c r="G2894">
        <v>3</v>
      </c>
      <c r="H2894" s="1">
        <f xml:space="preserve"> IF(Historical_Sales[[#This Row],[Sessions - Total]]=0,0,Historical_Sales[[#This Row],[Units Ordered]]/Historical_Sales[[#This Row],[Sessions - Total]])</f>
        <v>7.1428571428571425E-2</v>
      </c>
    </row>
    <row r="2895" spans="1:8" x14ac:dyDescent="0.3">
      <c r="A2895" s="2">
        <v>45964</v>
      </c>
      <c r="B2895" t="s">
        <v>46</v>
      </c>
      <c r="C2895">
        <v>13</v>
      </c>
      <c r="D2895">
        <v>15</v>
      </c>
      <c r="E2895">
        <v>3</v>
      </c>
      <c r="F2895">
        <v>95.55</v>
      </c>
      <c r="G2895">
        <v>2</v>
      </c>
      <c r="H2895" s="1">
        <f xml:space="preserve"> IF(Historical_Sales[[#This Row],[Sessions - Total]]=0,0,Historical_Sales[[#This Row],[Units Ordered]]/Historical_Sales[[#This Row],[Sessions - Total]])</f>
        <v>0.23076923076923078</v>
      </c>
    </row>
    <row r="2896" spans="1:8" x14ac:dyDescent="0.3">
      <c r="A2896" s="2">
        <v>45964</v>
      </c>
      <c r="B2896" t="s">
        <v>48</v>
      </c>
      <c r="C2896">
        <v>25</v>
      </c>
      <c r="D2896">
        <v>46</v>
      </c>
      <c r="E2896">
        <v>13</v>
      </c>
      <c r="F2896">
        <v>377.55</v>
      </c>
      <c r="G2896">
        <v>7</v>
      </c>
      <c r="H2896" s="1">
        <f xml:space="preserve"> IF(Historical_Sales[[#This Row],[Sessions - Total]]=0,0,Historical_Sales[[#This Row],[Units Ordered]]/Historical_Sales[[#This Row],[Sessions - Total]])</f>
        <v>0.52</v>
      </c>
    </row>
    <row r="2897" spans="1:8" x14ac:dyDescent="0.3">
      <c r="A2897" s="2">
        <v>45964</v>
      </c>
      <c r="B2897" t="s">
        <v>50</v>
      </c>
      <c r="C2897">
        <v>62</v>
      </c>
      <c r="D2897">
        <v>85</v>
      </c>
      <c r="E2897">
        <v>15</v>
      </c>
      <c r="F2897">
        <v>622.59</v>
      </c>
      <c r="G2897">
        <v>15</v>
      </c>
      <c r="H2897" s="1">
        <f xml:space="preserve"> IF(Historical_Sales[[#This Row],[Sessions - Total]]=0,0,Historical_Sales[[#This Row],[Units Ordered]]/Historical_Sales[[#This Row],[Sessions - Total]])</f>
        <v>0.24193548387096775</v>
      </c>
    </row>
    <row r="2898" spans="1:8" x14ac:dyDescent="0.3">
      <c r="A2898" s="2">
        <v>45964</v>
      </c>
      <c r="B2898" t="s">
        <v>50</v>
      </c>
      <c r="C2898">
        <v>2</v>
      </c>
      <c r="D2898">
        <v>2</v>
      </c>
      <c r="E2898">
        <v>2</v>
      </c>
      <c r="F2898">
        <v>89.17</v>
      </c>
      <c r="G2898">
        <v>1</v>
      </c>
      <c r="H2898" s="1">
        <f xml:space="preserve"> IF(Historical_Sales[[#This Row],[Sessions - Total]]=0,0,Historical_Sales[[#This Row],[Units Ordered]]/Historical_Sales[[#This Row],[Sessions - Total]])</f>
        <v>1</v>
      </c>
    </row>
    <row r="2899" spans="1:8" x14ac:dyDescent="0.3">
      <c r="A2899" s="2">
        <v>45964</v>
      </c>
      <c r="B2899" t="s">
        <v>52</v>
      </c>
      <c r="C2899">
        <v>100</v>
      </c>
      <c r="D2899">
        <v>122</v>
      </c>
      <c r="E2899">
        <v>21</v>
      </c>
      <c r="F2899">
        <v>286.13</v>
      </c>
      <c r="G2899">
        <v>21</v>
      </c>
      <c r="H2899" s="1">
        <f xml:space="preserve"> IF(Historical_Sales[[#This Row],[Sessions - Total]]=0,0,Historical_Sales[[#This Row],[Units Ordered]]/Historical_Sales[[#This Row],[Sessions - Total]])</f>
        <v>0.21</v>
      </c>
    </row>
    <row r="2900" spans="1:8" x14ac:dyDescent="0.3">
      <c r="A2900" s="2">
        <v>45964</v>
      </c>
      <c r="B2900" t="s">
        <v>54</v>
      </c>
      <c r="C2900">
        <v>40</v>
      </c>
      <c r="D2900">
        <v>49</v>
      </c>
      <c r="E2900">
        <v>3</v>
      </c>
      <c r="F2900">
        <v>69.63</v>
      </c>
      <c r="G2900">
        <v>3</v>
      </c>
      <c r="H2900" s="1">
        <f xml:space="preserve"> IF(Historical_Sales[[#This Row],[Sessions - Total]]=0,0,Historical_Sales[[#This Row],[Units Ordered]]/Historical_Sales[[#This Row],[Sessions - Total]])</f>
        <v>7.4999999999999997E-2</v>
      </c>
    </row>
    <row r="2901" spans="1:8" x14ac:dyDescent="0.3">
      <c r="A2901" s="2">
        <v>45964</v>
      </c>
      <c r="B2901" t="s">
        <v>56</v>
      </c>
      <c r="C2901">
        <v>33</v>
      </c>
      <c r="D2901">
        <v>42</v>
      </c>
      <c r="E2901">
        <v>11</v>
      </c>
      <c r="F2901">
        <v>262.73</v>
      </c>
      <c r="G2901">
        <v>11</v>
      </c>
      <c r="H2901" s="1">
        <f xml:space="preserve"> IF(Historical_Sales[[#This Row],[Sessions - Total]]=0,0,Historical_Sales[[#This Row],[Units Ordered]]/Historical_Sales[[#This Row],[Sessions - Total]])</f>
        <v>0.33333333333333331</v>
      </c>
    </row>
    <row r="2902" spans="1:8" x14ac:dyDescent="0.3">
      <c r="A2902" s="2">
        <v>45964</v>
      </c>
      <c r="B2902" t="s">
        <v>58</v>
      </c>
      <c r="C2902">
        <v>29</v>
      </c>
      <c r="D2902">
        <v>39</v>
      </c>
      <c r="E2902">
        <v>6</v>
      </c>
      <c r="F2902">
        <v>71.67</v>
      </c>
      <c r="G2902">
        <v>6</v>
      </c>
      <c r="H2902" s="1">
        <f xml:space="preserve"> IF(Historical_Sales[[#This Row],[Sessions - Total]]=0,0,Historical_Sales[[#This Row],[Units Ordered]]/Historical_Sales[[#This Row],[Sessions - Total]])</f>
        <v>0.20689655172413793</v>
      </c>
    </row>
    <row r="2903" spans="1:8" x14ac:dyDescent="0.3">
      <c r="A2903" s="2">
        <v>45964</v>
      </c>
      <c r="B2903" t="s">
        <v>60</v>
      </c>
      <c r="C2903">
        <v>49</v>
      </c>
      <c r="D2903">
        <v>63</v>
      </c>
      <c r="E2903">
        <v>2</v>
      </c>
      <c r="F2903">
        <v>46.16</v>
      </c>
      <c r="G2903">
        <v>2</v>
      </c>
      <c r="H2903" s="1">
        <f xml:space="preserve"> IF(Historical_Sales[[#This Row],[Sessions - Total]]=0,0,Historical_Sales[[#This Row],[Units Ordered]]/Historical_Sales[[#This Row],[Sessions - Total]])</f>
        <v>4.0816326530612242E-2</v>
      </c>
    </row>
    <row r="2904" spans="1:8" x14ac:dyDescent="0.3">
      <c r="A2904" s="2">
        <v>45964</v>
      </c>
      <c r="B2904" t="s">
        <v>62</v>
      </c>
      <c r="C2904">
        <v>148</v>
      </c>
      <c r="D2904">
        <v>212</v>
      </c>
      <c r="E2904">
        <v>82</v>
      </c>
      <c r="F2904">
        <v>3006</v>
      </c>
      <c r="G2904">
        <v>49</v>
      </c>
      <c r="H2904" s="1">
        <f xml:space="preserve"> IF(Historical_Sales[[#This Row],[Sessions - Total]]=0,0,Historical_Sales[[#This Row],[Units Ordered]]/Historical_Sales[[#This Row],[Sessions - Total]])</f>
        <v>0.55405405405405406</v>
      </c>
    </row>
    <row r="2905" spans="1:8" x14ac:dyDescent="0.3">
      <c r="A2905" s="2">
        <v>45964</v>
      </c>
      <c r="B2905" t="s">
        <v>64</v>
      </c>
      <c r="C2905">
        <v>29</v>
      </c>
      <c r="D2905">
        <v>40</v>
      </c>
      <c r="E2905">
        <v>9</v>
      </c>
      <c r="F2905">
        <v>306.27999999999997</v>
      </c>
      <c r="G2905">
        <v>7</v>
      </c>
      <c r="H2905" s="1">
        <f xml:space="preserve"> IF(Historical_Sales[[#This Row],[Sessions - Total]]=0,0,Historical_Sales[[#This Row],[Units Ordered]]/Historical_Sales[[#This Row],[Sessions - Total]])</f>
        <v>0.31034482758620691</v>
      </c>
    </row>
    <row r="2906" spans="1:8" x14ac:dyDescent="0.3">
      <c r="A2906" s="2">
        <v>45964</v>
      </c>
      <c r="B2906" t="s">
        <v>66</v>
      </c>
      <c r="C2906">
        <v>36</v>
      </c>
      <c r="D2906">
        <v>55</v>
      </c>
      <c r="E2906">
        <v>32</v>
      </c>
      <c r="F2906">
        <v>811.75</v>
      </c>
      <c r="G2906">
        <v>19</v>
      </c>
      <c r="H2906" s="1">
        <f xml:space="preserve"> IF(Historical_Sales[[#This Row],[Sessions - Total]]=0,0,Historical_Sales[[#This Row],[Units Ordered]]/Historical_Sales[[#This Row],[Sessions - Total]])</f>
        <v>0.88888888888888884</v>
      </c>
    </row>
    <row r="2907" spans="1:8" x14ac:dyDescent="0.3">
      <c r="A2907" s="2">
        <v>45964</v>
      </c>
      <c r="B2907" t="s">
        <v>68</v>
      </c>
      <c r="C2907">
        <v>82</v>
      </c>
      <c r="D2907">
        <v>121</v>
      </c>
      <c r="E2907">
        <v>33</v>
      </c>
      <c r="F2907">
        <v>904</v>
      </c>
      <c r="G2907">
        <v>28</v>
      </c>
      <c r="H2907" s="1">
        <f xml:space="preserve"> IF(Historical_Sales[[#This Row],[Sessions - Total]]=0,0,Historical_Sales[[#This Row],[Units Ordered]]/Historical_Sales[[#This Row],[Sessions - Total]])</f>
        <v>0.40243902439024393</v>
      </c>
    </row>
    <row r="2908" spans="1:8" x14ac:dyDescent="0.3">
      <c r="A2908" s="2">
        <v>45964</v>
      </c>
      <c r="B2908" t="s">
        <v>70</v>
      </c>
      <c r="C2908">
        <v>63</v>
      </c>
      <c r="D2908">
        <v>82</v>
      </c>
      <c r="E2908">
        <v>10</v>
      </c>
      <c r="F2908">
        <v>246.27</v>
      </c>
      <c r="G2908">
        <v>8</v>
      </c>
      <c r="H2908" s="1">
        <f xml:space="preserve"> IF(Historical_Sales[[#This Row],[Sessions - Total]]=0,0,Historical_Sales[[#This Row],[Units Ordered]]/Historical_Sales[[#This Row],[Sessions - Total]])</f>
        <v>0.15873015873015872</v>
      </c>
    </row>
    <row r="2909" spans="1:8" x14ac:dyDescent="0.3">
      <c r="A2909" s="2">
        <v>45964</v>
      </c>
      <c r="B2909" t="s">
        <v>72</v>
      </c>
      <c r="C2909">
        <v>33</v>
      </c>
      <c r="D2909">
        <v>52</v>
      </c>
      <c r="E2909">
        <v>8</v>
      </c>
      <c r="F2909">
        <v>285.37</v>
      </c>
      <c r="G2909">
        <v>7</v>
      </c>
      <c r="H2909" s="1">
        <f xml:space="preserve"> IF(Historical_Sales[[#This Row],[Sessions - Total]]=0,0,Historical_Sales[[#This Row],[Units Ordered]]/Historical_Sales[[#This Row],[Sessions - Total]])</f>
        <v>0.24242424242424243</v>
      </c>
    </row>
    <row r="2910" spans="1:8" x14ac:dyDescent="0.3">
      <c r="A2910" s="2">
        <v>45964</v>
      </c>
      <c r="B2910" t="s">
        <v>72</v>
      </c>
      <c r="C2910">
        <v>0</v>
      </c>
      <c r="D2910">
        <v>0</v>
      </c>
      <c r="E2910">
        <v>2</v>
      </c>
      <c r="F2910">
        <v>92.46</v>
      </c>
      <c r="G2910">
        <v>2</v>
      </c>
      <c r="H2910" s="1">
        <f xml:space="preserve"> IF(Historical_Sales[[#This Row],[Sessions - Total]]=0,0,Historical_Sales[[#This Row],[Units Ordered]]/Historical_Sales[[#This Row],[Sessions - Total]])</f>
        <v>0</v>
      </c>
    </row>
    <row r="2911" spans="1:8" x14ac:dyDescent="0.3">
      <c r="A2911" s="2">
        <v>45964</v>
      </c>
      <c r="B2911" t="s">
        <v>74</v>
      </c>
      <c r="C2911">
        <v>12</v>
      </c>
      <c r="D2911">
        <v>15</v>
      </c>
      <c r="E2911">
        <v>5</v>
      </c>
      <c r="F2911">
        <v>160.99</v>
      </c>
      <c r="G2911">
        <v>5</v>
      </c>
      <c r="H2911" s="1">
        <f xml:space="preserve"> IF(Historical_Sales[[#This Row],[Sessions - Total]]=0,0,Historical_Sales[[#This Row],[Units Ordered]]/Historical_Sales[[#This Row],[Sessions - Total]])</f>
        <v>0.41666666666666669</v>
      </c>
    </row>
    <row r="2912" spans="1:8" x14ac:dyDescent="0.3">
      <c r="A2912" s="2">
        <v>45964</v>
      </c>
      <c r="B2912" t="s">
        <v>76</v>
      </c>
      <c r="C2912">
        <v>12</v>
      </c>
      <c r="D2912">
        <v>19</v>
      </c>
      <c r="E2912">
        <v>3</v>
      </c>
      <c r="F2912">
        <v>78.27</v>
      </c>
      <c r="G2912">
        <v>1</v>
      </c>
      <c r="H2912" s="1">
        <f xml:space="preserve"> IF(Historical_Sales[[#This Row],[Sessions - Total]]=0,0,Historical_Sales[[#This Row],[Units Ordered]]/Historical_Sales[[#This Row],[Sessions - Total]])</f>
        <v>0.25</v>
      </c>
    </row>
    <row r="2913" spans="1:8" x14ac:dyDescent="0.3">
      <c r="A2913" s="2">
        <v>45964</v>
      </c>
      <c r="B2913" t="s">
        <v>80</v>
      </c>
      <c r="C2913">
        <v>19</v>
      </c>
      <c r="D2913">
        <v>22</v>
      </c>
      <c r="E2913">
        <v>6</v>
      </c>
      <c r="F2913">
        <v>218.67</v>
      </c>
      <c r="G2913">
        <v>4</v>
      </c>
      <c r="H2913" s="1">
        <f xml:space="preserve"> IF(Historical_Sales[[#This Row],[Sessions - Total]]=0,0,Historical_Sales[[#This Row],[Units Ordered]]/Historical_Sales[[#This Row],[Sessions - Total]])</f>
        <v>0.31578947368421051</v>
      </c>
    </row>
    <row r="2914" spans="1:8" x14ac:dyDescent="0.3">
      <c r="A2914" s="2">
        <v>45964</v>
      </c>
      <c r="B2914" t="s">
        <v>82</v>
      </c>
      <c r="C2914">
        <v>12</v>
      </c>
      <c r="D2914">
        <v>14</v>
      </c>
      <c r="E2914">
        <v>3</v>
      </c>
      <c r="F2914">
        <v>89.23</v>
      </c>
      <c r="G2914">
        <v>1</v>
      </c>
      <c r="H2914" s="1">
        <f xml:space="preserve"> IF(Historical_Sales[[#This Row],[Sessions - Total]]=0,0,Historical_Sales[[#This Row],[Units Ordered]]/Historical_Sales[[#This Row],[Sessions - Total]])</f>
        <v>0.25</v>
      </c>
    </row>
    <row r="2915" spans="1:8" x14ac:dyDescent="0.3">
      <c r="A2915" s="2">
        <v>45964</v>
      </c>
      <c r="B2915" t="s">
        <v>84</v>
      </c>
      <c r="C2915">
        <v>103</v>
      </c>
      <c r="D2915">
        <v>148</v>
      </c>
      <c r="E2915">
        <v>25</v>
      </c>
      <c r="F2915">
        <v>861.45</v>
      </c>
      <c r="G2915">
        <v>24</v>
      </c>
      <c r="H2915" s="1">
        <f xml:space="preserve"> IF(Historical_Sales[[#This Row],[Sessions - Total]]=0,0,Historical_Sales[[#This Row],[Units Ordered]]/Historical_Sales[[#This Row],[Sessions - Total]])</f>
        <v>0.24271844660194175</v>
      </c>
    </row>
    <row r="2916" spans="1:8" x14ac:dyDescent="0.3">
      <c r="A2916" s="2">
        <v>45964</v>
      </c>
      <c r="B2916" t="s">
        <v>86</v>
      </c>
      <c r="C2916">
        <v>10</v>
      </c>
      <c r="D2916">
        <v>15</v>
      </c>
      <c r="E2916">
        <v>5</v>
      </c>
      <c r="F2916">
        <v>166.97</v>
      </c>
      <c r="G2916">
        <v>4</v>
      </c>
      <c r="H2916" s="1">
        <f xml:space="preserve"> IF(Historical_Sales[[#This Row],[Sessions - Total]]=0,0,Historical_Sales[[#This Row],[Units Ordered]]/Historical_Sales[[#This Row],[Sessions - Total]])</f>
        <v>0.5</v>
      </c>
    </row>
    <row r="2917" spans="1:8" x14ac:dyDescent="0.3">
      <c r="A2917" s="2">
        <v>45964</v>
      </c>
      <c r="B2917" t="s">
        <v>88</v>
      </c>
      <c r="C2917">
        <v>61</v>
      </c>
      <c r="D2917">
        <v>89</v>
      </c>
      <c r="E2917">
        <v>26</v>
      </c>
      <c r="F2917">
        <v>881.16</v>
      </c>
      <c r="G2917">
        <v>10</v>
      </c>
      <c r="H2917" s="1">
        <f xml:space="preserve"> IF(Historical_Sales[[#This Row],[Sessions - Total]]=0,0,Historical_Sales[[#This Row],[Units Ordered]]/Historical_Sales[[#This Row],[Sessions - Total]])</f>
        <v>0.42622950819672129</v>
      </c>
    </row>
    <row r="2918" spans="1:8" x14ac:dyDescent="0.3">
      <c r="A2918" s="2">
        <v>45964</v>
      </c>
      <c r="B2918" t="s">
        <v>92</v>
      </c>
      <c r="C2918">
        <v>25</v>
      </c>
      <c r="D2918">
        <v>31</v>
      </c>
      <c r="E2918">
        <v>13</v>
      </c>
      <c r="F2918">
        <v>345.34</v>
      </c>
      <c r="G2918">
        <v>8</v>
      </c>
      <c r="H2918" s="1">
        <f xml:space="preserve"> IF(Historical_Sales[[#This Row],[Sessions - Total]]=0,0,Historical_Sales[[#This Row],[Units Ordered]]/Historical_Sales[[#This Row],[Sessions - Total]])</f>
        <v>0.52</v>
      </c>
    </row>
    <row r="2919" spans="1:8" x14ac:dyDescent="0.3">
      <c r="A2919" s="2">
        <v>45964</v>
      </c>
      <c r="B2919" t="s">
        <v>94</v>
      </c>
      <c r="C2919">
        <v>30</v>
      </c>
      <c r="D2919">
        <v>38</v>
      </c>
      <c r="E2919">
        <v>20</v>
      </c>
      <c r="F2919">
        <v>1574.84</v>
      </c>
      <c r="G2919">
        <v>12</v>
      </c>
      <c r="H2919" s="1">
        <f xml:space="preserve"> IF(Historical_Sales[[#This Row],[Sessions - Total]]=0,0,Historical_Sales[[#This Row],[Units Ordered]]/Historical_Sales[[#This Row],[Sessions - Total]])</f>
        <v>0.66666666666666663</v>
      </c>
    </row>
    <row r="2920" spans="1:8" x14ac:dyDescent="0.3">
      <c r="A2920" s="2">
        <v>45964</v>
      </c>
      <c r="B2920" t="s">
        <v>96</v>
      </c>
      <c r="C2920">
        <v>32</v>
      </c>
      <c r="D2920">
        <v>50</v>
      </c>
      <c r="E2920">
        <v>35</v>
      </c>
      <c r="F2920">
        <v>2444.36</v>
      </c>
      <c r="G2920">
        <v>14</v>
      </c>
      <c r="H2920" s="1">
        <f xml:space="preserve"> IF(Historical_Sales[[#This Row],[Sessions - Total]]=0,0,Historical_Sales[[#This Row],[Units Ordered]]/Historical_Sales[[#This Row],[Sessions - Total]])</f>
        <v>1.09375</v>
      </c>
    </row>
    <row r="2921" spans="1:8" x14ac:dyDescent="0.3">
      <c r="A2921" s="2">
        <v>45964</v>
      </c>
      <c r="B2921" t="s">
        <v>98</v>
      </c>
      <c r="C2921">
        <v>24</v>
      </c>
      <c r="D2921">
        <v>32</v>
      </c>
      <c r="E2921">
        <v>2</v>
      </c>
      <c r="F2921">
        <v>24.99</v>
      </c>
      <c r="G2921">
        <v>2</v>
      </c>
      <c r="H2921" s="1">
        <f xml:space="preserve"> IF(Historical_Sales[[#This Row],[Sessions - Total]]=0,0,Historical_Sales[[#This Row],[Units Ordered]]/Historical_Sales[[#This Row],[Sessions - Total]])</f>
        <v>8.3333333333333329E-2</v>
      </c>
    </row>
    <row r="2922" spans="1:8" x14ac:dyDescent="0.3">
      <c r="A2922" s="2">
        <v>45964</v>
      </c>
      <c r="B2922" t="s">
        <v>102</v>
      </c>
      <c r="C2922">
        <v>17</v>
      </c>
      <c r="D2922">
        <v>20</v>
      </c>
      <c r="E2922">
        <v>5</v>
      </c>
      <c r="F2922">
        <v>168.99</v>
      </c>
      <c r="G2922">
        <v>2</v>
      </c>
      <c r="H2922" s="1">
        <f xml:space="preserve"> IF(Historical_Sales[[#This Row],[Sessions - Total]]=0,0,Historical_Sales[[#This Row],[Units Ordered]]/Historical_Sales[[#This Row],[Sessions - Total]])</f>
        <v>0.29411764705882354</v>
      </c>
    </row>
    <row r="2923" spans="1:8" x14ac:dyDescent="0.3">
      <c r="A2923" s="2">
        <v>45964</v>
      </c>
      <c r="B2923" t="s">
        <v>104</v>
      </c>
      <c r="C2923">
        <v>13</v>
      </c>
      <c r="D2923">
        <v>20</v>
      </c>
      <c r="E2923">
        <v>2</v>
      </c>
      <c r="F2923">
        <v>68.55</v>
      </c>
      <c r="G2923">
        <v>1</v>
      </c>
      <c r="H2923" s="1">
        <f xml:space="preserve"> IF(Historical_Sales[[#This Row],[Sessions - Total]]=0,0,Historical_Sales[[#This Row],[Units Ordered]]/Historical_Sales[[#This Row],[Sessions - Total]])</f>
        <v>0.15384615384615385</v>
      </c>
    </row>
    <row r="2924" spans="1:8" x14ac:dyDescent="0.3">
      <c r="A2924" s="2">
        <v>45964</v>
      </c>
      <c r="B2924" t="s">
        <v>106</v>
      </c>
      <c r="C2924">
        <v>12</v>
      </c>
      <c r="D2924">
        <v>22</v>
      </c>
      <c r="E2924">
        <v>2</v>
      </c>
      <c r="F2924">
        <v>160.49</v>
      </c>
      <c r="G2924">
        <v>2</v>
      </c>
      <c r="H2924" s="1">
        <f xml:space="preserve"> IF(Historical_Sales[[#This Row],[Sessions - Total]]=0,0,Historical_Sales[[#This Row],[Units Ordered]]/Historical_Sales[[#This Row],[Sessions - Total]])</f>
        <v>0.16666666666666666</v>
      </c>
    </row>
    <row r="2925" spans="1:8" x14ac:dyDescent="0.3">
      <c r="A2925" s="2">
        <v>45964</v>
      </c>
      <c r="B2925" t="s">
        <v>108</v>
      </c>
      <c r="C2925">
        <v>14</v>
      </c>
      <c r="D2925">
        <v>21</v>
      </c>
      <c r="E2925">
        <v>4</v>
      </c>
      <c r="F2925">
        <v>349.2</v>
      </c>
      <c r="G2925">
        <v>2</v>
      </c>
      <c r="H2925" s="1">
        <f xml:space="preserve"> IF(Historical_Sales[[#This Row],[Sessions - Total]]=0,0,Historical_Sales[[#This Row],[Units Ordered]]/Historical_Sales[[#This Row],[Sessions - Total]])</f>
        <v>0.2857142857142857</v>
      </c>
    </row>
    <row r="2926" spans="1:8" x14ac:dyDescent="0.3">
      <c r="A2926" s="2">
        <v>45964</v>
      </c>
      <c r="B2926" t="s">
        <v>110</v>
      </c>
      <c r="C2926">
        <v>30</v>
      </c>
      <c r="D2926">
        <v>37</v>
      </c>
      <c r="E2926">
        <v>3</v>
      </c>
      <c r="F2926">
        <v>104.46</v>
      </c>
      <c r="G2926">
        <v>1</v>
      </c>
      <c r="H2926" s="1">
        <f xml:space="preserve"> IF(Historical_Sales[[#This Row],[Sessions - Total]]=0,0,Historical_Sales[[#This Row],[Units Ordered]]/Historical_Sales[[#This Row],[Sessions - Total]])</f>
        <v>0.1</v>
      </c>
    </row>
    <row r="2927" spans="1:8" x14ac:dyDescent="0.3">
      <c r="A2927" s="2">
        <v>45965</v>
      </c>
      <c r="B2927" t="s">
        <v>11</v>
      </c>
      <c r="C2927">
        <v>33</v>
      </c>
      <c r="D2927">
        <v>41</v>
      </c>
      <c r="E2927">
        <v>7</v>
      </c>
      <c r="F2927">
        <v>283.75</v>
      </c>
      <c r="G2927">
        <v>6</v>
      </c>
      <c r="H2927" s="1">
        <f xml:space="preserve"> IF(Historical_Sales[[#This Row],[Sessions - Total]]=0,0,Historical_Sales[[#This Row],[Units Ordered]]/Historical_Sales[[#This Row],[Sessions - Total]])</f>
        <v>0.21212121212121213</v>
      </c>
    </row>
    <row r="2928" spans="1:8" x14ac:dyDescent="0.3">
      <c r="A2928" s="2">
        <v>45965</v>
      </c>
      <c r="B2928" t="s">
        <v>15</v>
      </c>
      <c r="C2928">
        <v>25</v>
      </c>
      <c r="D2928">
        <v>37</v>
      </c>
      <c r="E2928">
        <v>13</v>
      </c>
      <c r="F2928">
        <v>490.05</v>
      </c>
      <c r="G2928">
        <v>7</v>
      </c>
      <c r="H2928" s="1">
        <f xml:space="preserve"> IF(Historical_Sales[[#This Row],[Sessions - Total]]=0,0,Historical_Sales[[#This Row],[Units Ordered]]/Historical_Sales[[#This Row],[Sessions - Total]])</f>
        <v>0.52</v>
      </c>
    </row>
    <row r="2929" spans="1:8" x14ac:dyDescent="0.3">
      <c r="A2929" s="2">
        <v>45965</v>
      </c>
      <c r="B2929" t="s">
        <v>17</v>
      </c>
      <c r="C2929">
        <v>11</v>
      </c>
      <c r="D2929">
        <v>16</v>
      </c>
      <c r="E2929">
        <v>1</v>
      </c>
      <c r="F2929">
        <v>42.21</v>
      </c>
      <c r="G2929">
        <v>1</v>
      </c>
      <c r="H2929" s="1">
        <f xml:space="preserve"> IF(Historical_Sales[[#This Row],[Sessions - Total]]=0,0,Historical_Sales[[#This Row],[Units Ordered]]/Historical_Sales[[#This Row],[Sessions - Total]])</f>
        <v>9.0909090909090912E-2</v>
      </c>
    </row>
    <row r="2930" spans="1:8" x14ac:dyDescent="0.3">
      <c r="A2930" s="2">
        <v>45965</v>
      </c>
      <c r="B2930" t="s">
        <v>17</v>
      </c>
      <c r="C2930">
        <v>0</v>
      </c>
      <c r="D2930">
        <v>0</v>
      </c>
      <c r="E2930">
        <v>1</v>
      </c>
      <c r="F2930">
        <v>48.22</v>
      </c>
      <c r="G2930">
        <v>1</v>
      </c>
      <c r="H2930" s="1">
        <f xml:space="preserve"> IF(Historical_Sales[[#This Row],[Sessions - Total]]=0,0,Historical_Sales[[#This Row],[Units Ordered]]/Historical_Sales[[#This Row],[Sessions - Total]])</f>
        <v>0</v>
      </c>
    </row>
    <row r="2931" spans="1:8" x14ac:dyDescent="0.3">
      <c r="A2931" s="2">
        <v>45965</v>
      </c>
      <c r="B2931" t="s">
        <v>19</v>
      </c>
      <c r="C2931">
        <v>2</v>
      </c>
      <c r="D2931">
        <v>2</v>
      </c>
      <c r="E2931">
        <v>1</v>
      </c>
      <c r="F2931">
        <v>31.56</v>
      </c>
      <c r="G2931">
        <v>1</v>
      </c>
      <c r="H2931" s="1">
        <f xml:space="preserve"> IF(Historical_Sales[[#This Row],[Sessions - Total]]=0,0,Historical_Sales[[#This Row],[Units Ordered]]/Historical_Sales[[#This Row],[Sessions - Total]])</f>
        <v>0.5</v>
      </c>
    </row>
    <row r="2932" spans="1:8" x14ac:dyDescent="0.3">
      <c r="A2932" s="2">
        <v>45965</v>
      </c>
      <c r="B2932" t="s">
        <v>21</v>
      </c>
      <c r="C2932">
        <v>42</v>
      </c>
      <c r="D2932">
        <v>58</v>
      </c>
      <c r="E2932">
        <v>3</v>
      </c>
      <c r="F2932">
        <v>73.5</v>
      </c>
      <c r="G2932">
        <v>3</v>
      </c>
      <c r="H2932" s="1">
        <f xml:space="preserve"> IF(Historical_Sales[[#This Row],[Sessions - Total]]=0,0,Historical_Sales[[#This Row],[Units Ordered]]/Historical_Sales[[#This Row],[Sessions - Total]])</f>
        <v>7.1428571428571425E-2</v>
      </c>
    </row>
    <row r="2933" spans="1:8" x14ac:dyDescent="0.3">
      <c r="A2933" s="2">
        <v>45965</v>
      </c>
      <c r="B2933" t="s">
        <v>26</v>
      </c>
      <c r="C2933">
        <v>25</v>
      </c>
      <c r="D2933">
        <v>44</v>
      </c>
      <c r="E2933">
        <v>4</v>
      </c>
      <c r="F2933">
        <v>160.62</v>
      </c>
      <c r="G2933">
        <v>4</v>
      </c>
      <c r="H2933" s="1">
        <f xml:space="preserve"> IF(Historical_Sales[[#This Row],[Sessions - Total]]=0,0,Historical_Sales[[#This Row],[Units Ordered]]/Historical_Sales[[#This Row],[Sessions - Total]])</f>
        <v>0.16</v>
      </c>
    </row>
    <row r="2934" spans="1:8" x14ac:dyDescent="0.3">
      <c r="A2934" s="2">
        <v>45965</v>
      </c>
      <c r="B2934" t="s">
        <v>30</v>
      </c>
      <c r="C2934">
        <v>6</v>
      </c>
      <c r="D2934">
        <v>8</v>
      </c>
      <c r="E2934">
        <v>2</v>
      </c>
      <c r="F2934">
        <v>39.17</v>
      </c>
      <c r="G2934">
        <v>1</v>
      </c>
      <c r="H2934" s="1">
        <f xml:space="preserve"> IF(Historical_Sales[[#This Row],[Sessions - Total]]=0,0,Historical_Sales[[#This Row],[Units Ordered]]/Historical_Sales[[#This Row],[Sessions - Total]])</f>
        <v>0.33333333333333331</v>
      </c>
    </row>
    <row r="2935" spans="1:8" x14ac:dyDescent="0.3">
      <c r="A2935" s="2">
        <v>45965</v>
      </c>
      <c r="B2935" t="s">
        <v>32</v>
      </c>
      <c r="C2935">
        <v>18</v>
      </c>
      <c r="D2935">
        <v>23</v>
      </c>
      <c r="E2935">
        <v>3</v>
      </c>
      <c r="F2935">
        <v>60.46</v>
      </c>
      <c r="G2935">
        <v>3</v>
      </c>
      <c r="H2935" s="1">
        <f xml:space="preserve"> IF(Historical_Sales[[#This Row],[Sessions - Total]]=0,0,Historical_Sales[[#This Row],[Units Ordered]]/Historical_Sales[[#This Row],[Sessions - Total]])</f>
        <v>0.16666666666666666</v>
      </c>
    </row>
    <row r="2936" spans="1:8" x14ac:dyDescent="0.3">
      <c r="A2936" s="2">
        <v>45965</v>
      </c>
      <c r="B2936" t="s">
        <v>34</v>
      </c>
      <c r="C2936">
        <v>17</v>
      </c>
      <c r="D2936">
        <v>22</v>
      </c>
      <c r="E2936">
        <v>2</v>
      </c>
      <c r="F2936">
        <v>37.31</v>
      </c>
      <c r="G2936">
        <v>2</v>
      </c>
      <c r="H2936" s="1">
        <f xml:space="preserve"> IF(Historical_Sales[[#This Row],[Sessions - Total]]=0,0,Historical_Sales[[#This Row],[Units Ordered]]/Historical_Sales[[#This Row],[Sessions - Total]])</f>
        <v>0.11764705882352941</v>
      </c>
    </row>
    <row r="2937" spans="1:8" x14ac:dyDescent="0.3">
      <c r="A2937" s="2">
        <v>45965</v>
      </c>
      <c r="B2937" t="s">
        <v>36</v>
      </c>
      <c r="C2937">
        <v>41</v>
      </c>
      <c r="D2937">
        <v>55</v>
      </c>
      <c r="E2937">
        <v>6</v>
      </c>
      <c r="F2937">
        <v>130.4</v>
      </c>
      <c r="G2937">
        <v>6</v>
      </c>
      <c r="H2937" s="1">
        <f xml:space="preserve"> IF(Historical_Sales[[#This Row],[Sessions - Total]]=0,0,Historical_Sales[[#This Row],[Units Ordered]]/Historical_Sales[[#This Row],[Sessions - Total]])</f>
        <v>0.14634146341463414</v>
      </c>
    </row>
    <row r="2938" spans="1:8" x14ac:dyDescent="0.3">
      <c r="A2938" s="2">
        <v>45965</v>
      </c>
      <c r="B2938" t="s">
        <v>38</v>
      </c>
      <c r="C2938">
        <v>66</v>
      </c>
      <c r="D2938">
        <v>85</v>
      </c>
      <c r="E2938">
        <v>5</v>
      </c>
      <c r="F2938">
        <v>126.7</v>
      </c>
      <c r="G2938">
        <v>4</v>
      </c>
      <c r="H2938" s="1">
        <f xml:space="preserve"> IF(Historical_Sales[[#This Row],[Sessions - Total]]=0,0,Historical_Sales[[#This Row],[Units Ordered]]/Historical_Sales[[#This Row],[Sessions - Total]])</f>
        <v>7.575757575757576E-2</v>
      </c>
    </row>
    <row r="2939" spans="1:8" x14ac:dyDescent="0.3">
      <c r="A2939" s="2">
        <v>45965</v>
      </c>
      <c r="B2939" t="s">
        <v>40</v>
      </c>
      <c r="C2939">
        <v>55</v>
      </c>
      <c r="D2939">
        <v>85</v>
      </c>
      <c r="E2939">
        <v>21</v>
      </c>
      <c r="F2939">
        <v>631.92999999999995</v>
      </c>
      <c r="G2939">
        <v>15</v>
      </c>
      <c r="H2939" s="1">
        <f xml:space="preserve"> IF(Historical_Sales[[#This Row],[Sessions - Total]]=0,0,Historical_Sales[[#This Row],[Units Ordered]]/Historical_Sales[[#This Row],[Sessions - Total]])</f>
        <v>0.38181818181818183</v>
      </c>
    </row>
    <row r="2940" spans="1:8" x14ac:dyDescent="0.3">
      <c r="A2940" s="2">
        <v>45965</v>
      </c>
      <c r="B2940" t="s">
        <v>42</v>
      </c>
      <c r="C2940">
        <v>151</v>
      </c>
      <c r="D2940">
        <v>220</v>
      </c>
      <c r="E2940">
        <v>32</v>
      </c>
      <c r="F2940">
        <v>797.03</v>
      </c>
      <c r="G2940">
        <v>32</v>
      </c>
      <c r="H2940" s="1">
        <f xml:space="preserve"> IF(Historical_Sales[[#This Row],[Sessions - Total]]=0,0,Historical_Sales[[#This Row],[Units Ordered]]/Historical_Sales[[#This Row],[Sessions - Total]])</f>
        <v>0.2119205298013245</v>
      </c>
    </row>
    <row r="2941" spans="1:8" x14ac:dyDescent="0.3">
      <c r="A2941" s="2">
        <v>45965</v>
      </c>
      <c r="B2941" t="s">
        <v>44</v>
      </c>
      <c r="C2941">
        <v>44</v>
      </c>
      <c r="D2941">
        <v>57</v>
      </c>
      <c r="E2941">
        <v>2</v>
      </c>
      <c r="F2941">
        <v>53.12</v>
      </c>
      <c r="G2941">
        <v>2</v>
      </c>
      <c r="H2941" s="1">
        <f xml:space="preserve"> IF(Historical_Sales[[#This Row],[Sessions - Total]]=0,0,Historical_Sales[[#This Row],[Units Ordered]]/Historical_Sales[[#This Row],[Sessions - Total]])</f>
        <v>4.5454545454545456E-2</v>
      </c>
    </row>
    <row r="2942" spans="1:8" x14ac:dyDescent="0.3">
      <c r="A2942" s="2">
        <v>45965</v>
      </c>
      <c r="B2942" t="s">
        <v>46</v>
      </c>
      <c r="C2942">
        <v>49</v>
      </c>
      <c r="D2942">
        <v>63</v>
      </c>
      <c r="E2942">
        <v>5</v>
      </c>
      <c r="F2942">
        <v>152.61000000000001</v>
      </c>
      <c r="G2942">
        <v>4</v>
      </c>
      <c r="H2942" s="1">
        <f xml:space="preserve"> IF(Historical_Sales[[#This Row],[Sessions - Total]]=0,0,Historical_Sales[[#This Row],[Units Ordered]]/Historical_Sales[[#This Row],[Sessions - Total]])</f>
        <v>0.10204081632653061</v>
      </c>
    </row>
    <row r="2943" spans="1:8" x14ac:dyDescent="0.3">
      <c r="A2943" s="2">
        <v>45965</v>
      </c>
      <c r="B2943" t="s">
        <v>48</v>
      </c>
      <c r="C2943">
        <v>24</v>
      </c>
      <c r="D2943">
        <v>31</v>
      </c>
      <c r="E2943">
        <v>8</v>
      </c>
      <c r="F2943">
        <v>222</v>
      </c>
      <c r="G2943">
        <v>7</v>
      </c>
      <c r="H2943" s="1">
        <f xml:space="preserve"> IF(Historical_Sales[[#This Row],[Sessions - Total]]=0,0,Historical_Sales[[#This Row],[Units Ordered]]/Historical_Sales[[#This Row],[Sessions - Total]])</f>
        <v>0.33333333333333331</v>
      </c>
    </row>
    <row r="2944" spans="1:8" x14ac:dyDescent="0.3">
      <c r="A2944" s="2">
        <v>45965</v>
      </c>
      <c r="B2944" t="s">
        <v>50</v>
      </c>
      <c r="C2944">
        <v>106</v>
      </c>
      <c r="D2944">
        <v>149</v>
      </c>
      <c r="E2944">
        <v>12</v>
      </c>
      <c r="F2944">
        <v>520.91999999999996</v>
      </c>
      <c r="G2944">
        <v>12</v>
      </c>
      <c r="H2944" s="1">
        <f xml:space="preserve"> IF(Historical_Sales[[#This Row],[Sessions - Total]]=0,0,Historical_Sales[[#This Row],[Units Ordered]]/Historical_Sales[[#This Row],[Sessions - Total]])</f>
        <v>0.11320754716981132</v>
      </c>
    </row>
    <row r="2945" spans="1:8" x14ac:dyDescent="0.3">
      <c r="A2945" s="2">
        <v>45965</v>
      </c>
      <c r="B2945" t="s">
        <v>50</v>
      </c>
      <c r="C2945">
        <v>10</v>
      </c>
      <c r="D2945">
        <v>11</v>
      </c>
      <c r="E2945">
        <v>1</v>
      </c>
      <c r="F2945">
        <v>51.42</v>
      </c>
      <c r="G2945">
        <v>1</v>
      </c>
      <c r="H2945" s="1">
        <f xml:space="preserve"> IF(Historical_Sales[[#This Row],[Sessions - Total]]=0,0,Historical_Sales[[#This Row],[Units Ordered]]/Historical_Sales[[#This Row],[Sessions - Total]])</f>
        <v>0.1</v>
      </c>
    </row>
    <row r="2946" spans="1:8" x14ac:dyDescent="0.3">
      <c r="A2946" s="2">
        <v>45965</v>
      </c>
      <c r="B2946" t="s">
        <v>52</v>
      </c>
      <c r="C2946">
        <v>120</v>
      </c>
      <c r="D2946">
        <v>159</v>
      </c>
      <c r="E2946">
        <v>23</v>
      </c>
      <c r="F2946">
        <v>317.25</v>
      </c>
      <c r="G2946">
        <v>22</v>
      </c>
      <c r="H2946" s="1">
        <f xml:space="preserve"> IF(Historical_Sales[[#This Row],[Sessions - Total]]=0,0,Historical_Sales[[#This Row],[Units Ordered]]/Historical_Sales[[#This Row],[Sessions - Total]])</f>
        <v>0.19166666666666668</v>
      </c>
    </row>
    <row r="2947" spans="1:8" x14ac:dyDescent="0.3">
      <c r="A2947" s="2">
        <v>45965</v>
      </c>
      <c r="B2947" t="s">
        <v>52</v>
      </c>
      <c r="C2947">
        <v>3</v>
      </c>
      <c r="D2947">
        <v>7</v>
      </c>
      <c r="E2947">
        <v>3</v>
      </c>
      <c r="F2947">
        <v>55.2</v>
      </c>
      <c r="G2947">
        <v>1</v>
      </c>
      <c r="H2947" s="1">
        <f xml:space="preserve"> IF(Historical_Sales[[#This Row],[Sessions - Total]]=0,0,Historical_Sales[[#This Row],[Units Ordered]]/Historical_Sales[[#This Row],[Sessions - Total]])</f>
        <v>1</v>
      </c>
    </row>
    <row r="2948" spans="1:8" x14ac:dyDescent="0.3">
      <c r="A2948" s="2">
        <v>45965</v>
      </c>
      <c r="B2948" t="s">
        <v>54</v>
      </c>
      <c r="C2948">
        <v>48</v>
      </c>
      <c r="D2948">
        <v>62</v>
      </c>
      <c r="E2948">
        <v>12</v>
      </c>
      <c r="F2948">
        <v>269.87</v>
      </c>
      <c r="G2948">
        <v>9</v>
      </c>
      <c r="H2948" s="1">
        <f xml:space="preserve"> IF(Historical_Sales[[#This Row],[Sessions - Total]]=0,0,Historical_Sales[[#This Row],[Units Ordered]]/Historical_Sales[[#This Row],[Sessions - Total]])</f>
        <v>0.25</v>
      </c>
    </row>
    <row r="2949" spans="1:8" x14ac:dyDescent="0.3">
      <c r="A2949" s="2">
        <v>45965</v>
      </c>
      <c r="B2949" t="s">
        <v>56</v>
      </c>
      <c r="C2949">
        <v>61</v>
      </c>
      <c r="D2949">
        <v>74</v>
      </c>
      <c r="E2949">
        <v>18</v>
      </c>
      <c r="F2949">
        <v>426.76</v>
      </c>
      <c r="G2949">
        <v>16</v>
      </c>
      <c r="H2949" s="1">
        <f xml:space="preserve"> IF(Historical_Sales[[#This Row],[Sessions - Total]]=0,0,Historical_Sales[[#This Row],[Units Ordered]]/Historical_Sales[[#This Row],[Sessions - Total]])</f>
        <v>0.29508196721311475</v>
      </c>
    </row>
    <row r="2950" spans="1:8" x14ac:dyDescent="0.3">
      <c r="A2950" s="2">
        <v>45965</v>
      </c>
      <c r="B2950" t="s">
        <v>58</v>
      </c>
      <c r="C2950">
        <v>33</v>
      </c>
      <c r="D2950">
        <v>49</v>
      </c>
      <c r="E2950">
        <v>7</v>
      </c>
      <c r="F2950">
        <v>76.569999999999993</v>
      </c>
      <c r="G2950">
        <v>7</v>
      </c>
      <c r="H2950" s="1">
        <f xml:space="preserve"> IF(Historical_Sales[[#This Row],[Sessions - Total]]=0,0,Historical_Sales[[#This Row],[Units Ordered]]/Historical_Sales[[#This Row],[Sessions - Total]])</f>
        <v>0.21212121212121213</v>
      </c>
    </row>
    <row r="2951" spans="1:8" x14ac:dyDescent="0.3">
      <c r="A2951" s="2">
        <v>45965</v>
      </c>
      <c r="B2951" t="s">
        <v>60</v>
      </c>
      <c r="C2951">
        <v>30</v>
      </c>
      <c r="D2951">
        <v>39</v>
      </c>
      <c r="E2951">
        <v>2</v>
      </c>
      <c r="F2951">
        <v>41.79</v>
      </c>
      <c r="G2951">
        <v>2</v>
      </c>
      <c r="H2951" s="1">
        <f xml:space="preserve"> IF(Historical_Sales[[#This Row],[Sessions - Total]]=0,0,Historical_Sales[[#This Row],[Units Ordered]]/Historical_Sales[[#This Row],[Sessions - Total]])</f>
        <v>6.6666666666666666E-2</v>
      </c>
    </row>
    <row r="2952" spans="1:8" x14ac:dyDescent="0.3">
      <c r="A2952" s="2">
        <v>45965</v>
      </c>
      <c r="B2952" t="s">
        <v>62</v>
      </c>
      <c r="C2952">
        <v>176</v>
      </c>
      <c r="D2952">
        <v>229</v>
      </c>
      <c r="E2952">
        <v>63</v>
      </c>
      <c r="F2952">
        <v>2301.46</v>
      </c>
      <c r="G2952">
        <v>48</v>
      </c>
      <c r="H2952" s="1">
        <f xml:space="preserve"> IF(Historical_Sales[[#This Row],[Sessions - Total]]=0,0,Historical_Sales[[#This Row],[Units Ordered]]/Historical_Sales[[#This Row],[Sessions - Total]])</f>
        <v>0.35795454545454547</v>
      </c>
    </row>
    <row r="2953" spans="1:8" x14ac:dyDescent="0.3">
      <c r="A2953" s="2">
        <v>45965</v>
      </c>
      <c r="B2953" t="s">
        <v>64</v>
      </c>
      <c r="C2953">
        <v>36</v>
      </c>
      <c r="D2953">
        <v>49</v>
      </c>
      <c r="E2953">
        <v>30</v>
      </c>
      <c r="F2953">
        <v>980.58</v>
      </c>
      <c r="G2953">
        <v>12</v>
      </c>
      <c r="H2953" s="1">
        <f xml:space="preserve"> IF(Historical_Sales[[#This Row],[Sessions - Total]]=0,0,Historical_Sales[[#This Row],[Units Ordered]]/Historical_Sales[[#This Row],[Sessions - Total]])</f>
        <v>0.83333333333333337</v>
      </c>
    </row>
    <row r="2954" spans="1:8" x14ac:dyDescent="0.3">
      <c r="A2954" s="2">
        <v>45965</v>
      </c>
      <c r="B2954" t="s">
        <v>66</v>
      </c>
      <c r="C2954">
        <v>34</v>
      </c>
      <c r="D2954">
        <v>52</v>
      </c>
      <c r="E2954">
        <v>29</v>
      </c>
      <c r="F2954">
        <v>720.69</v>
      </c>
      <c r="G2954">
        <v>17</v>
      </c>
      <c r="H2954" s="1">
        <f xml:space="preserve"> IF(Historical_Sales[[#This Row],[Sessions - Total]]=0,0,Historical_Sales[[#This Row],[Units Ordered]]/Historical_Sales[[#This Row],[Sessions - Total]])</f>
        <v>0.8529411764705882</v>
      </c>
    </row>
    <row r="2955" spans="1:8" x14ac:dyDescent="0.3">
      <c r="A2955" s="2">
        <v>45965</v>
      </c>
      <c r="B2955" t="s">
        <v>68</v>
      </c>
      <c r="C2955">
        <v>54</v>
      </c>
      <c r="D2955">
        <v>73</v>
      </c>
      <c r="E2955">
        <v>18</v>
      </c>
      <c r="F2955">
        <v>483.45</v>
      </c>
      <c r="G2955">
        <v>15</v>
      </c>
      <c r="H2955" s="1">
        <f xml:space="preserve"> IF(Historical_Sales[[#This Row],[Sessions - Total]]=0,0,Historical_Sales[[#This Row],[Units Ordered]]/Historical_Sales[[#This Row],[Sessions - Total]])</f>
        <v>0.33333333333333331</v>
      </c>
    </row>
    <row r="2956" spans="1:8" x14ac:dyDescent="0.3">
      <c r="A2956" s="2">
        <v>45965</v>
      </c>
      <c r="B2956" t="s">
        <v>70</v>
      </c>
      <c r="C2956">
        <v>51</v>
      </c>
      <c r="D2956">
        <v>65</v>
      </c>
      <c r="E2956">
        <v>19</v>
      </c>
      <c r="F2956">
        <v>456.44</v>
      </c>
      <c r="G2956">
        <v>19</v>
      </c>
      <c r="H2956" s="1">
        <f xml:space="preserve"> IF(Historical_Sales[[#This Row],[Sessions - Total]]=0,0,Historical_Sales[[#This Row],[Units Ordered]]/Historical_Sales[[#This Row],[Sessions - Total]])</f>
        <v>0.37254901960784315</v>
      </c>
    </row>
    <row r="2957" spans="1:8" x14ac:dyDescent="0.3">
      <c r="A2957" s="2">
        <v>45965</v>
      </c>
      <c r="B2957" t="s">
        <v>72</v>
      </c>
      <c r="C2957">
        <v>29</v>
      </c>
      <c r="D2957">
        <v>44</v>
      </c>
      <c r="E2957">
        <v>4</v>
      </c>
      <c r="F2957">
        <v>136.01</v>
      </c>
      <c r="G2957">
        <v>4</v>
      </c>
      <c r="H2957" s="1">
        <f xml:space="preserve"> IF(Historical_Sales[[#This Row],[Sessions - Total]]=0,0,Historical_Sales[[#This Row],[Units Ordered]]/Historical_Sales[[#This Row],[Sessions - Total]])</f>
        <v>0.13793103448275862</v>
      </c>
    </row>
    <row r="2958" spans="1:8" x14ac:dyDescent="0.3">
      <c r="A2958" s="2">
        <v>45965</v>
      </c>
      <c r="B2958" t="s">
        <v>74</v>
      </c>
      <c r="C2958">
        <v>9</v>
      </c>
      <c r="D2958">
        <v>12</v>
      </c>
      <c r="E2958">
        <v>2</v>
      </c>
      <c r="F2958">
        <v>61.79</v>
      </c>
      <c r="G2958">
        <v>2</v>
      </c>
      <c r="H2958" s="1">
        <f xml:space="preserve"> IF(Historical_Sales[[#This Row],[Sessions - Total]]=0,0,Historical_Sales[[#This Row],[Units Ordered]]/Historical_Sales[[#This Row],[Sessions - Total]])</f>
        <v>0.22222222222222221</v>
      </c>
    </row>
    <row r="2959" spans="1:8" x14ac:dyDescent="0.3">
      <c r="A2959" s="2">
        <v>45965</v>
      </c>
      <c r="B2959" t="s">
        <v>76</v>
      </c>
      <c r="C2959">
        <v>12</v>
      </c>
      <c r="D2959">
        <v>14</v>
      </c>
      <c r="E2959">
        <v>5</v>
      </c>
      <c r="F2959">
        <v>149</v>
      </c>
      <c r="G2959">
        <v>5</v>
      </c>
      <c r="H2959" s="1">
        <f xml:space="preserve"> IF(Historical_Sales[[#This Row],[Sessions - Total]]=0,0,Historical_Sales[[#This Row],[Units Ordered]]/Historical_Sales[[#This Row],[Sessions - Total]])</f>
        <v>0.41666666666666669</v>
      </c>
    </row>
    <row r="2960" spans="1:8" x14ac:dyDescent="0.3">
      <c r="A2960" s="2">
        <v>45965</v>
      </c>
      <c r="B2960" t="s">
        <v>78</v>
      </c>
      <c r="C2960">
        <v>12</v>
      </c>
      <c r="D2960">
        <v>13</v>
      </c>
      <c r="E2960">
        <v>1</v>
      </c>
      <c r="F2960">
        <v>29.32</v>
      </c>
      <c r="G2960">
        <v>1</v>
      </c>
      <c r="H2960" s="1">
        <f xml:space="preserve"> IF(Historical_Sales[[#This Row],[Sessions - Total]]=0,0,Historical_Sales[[#This Row],[Units Ordered]]/Historical_Sales[[#This Row],[Sessions - Total]])</f>
        <v>8.3333333333333329E-2</v>
      </c>
    </row>
    <row r="2961" spans="1:8" x14ac:dyDescent="0.3">
      <c r="A2961" s="2">
        <v>45965</v>
      </c>
      <c r="B2961" t="s">
        <v>80</v>
      </c>
      <c r="C2961">
        <v>30</v>
      </c>
      <c r="D2961">
        <v>38</v>
      </c>
      <c r="E2961">
        <v>31</v>
      </c>
      <c r="F2961">
        <v>1073.94</v>
      </c>
      <c r="G2961">
        <v>12</v>
      </c>
      <c r="H2961" s="1">
        <f xml:space="preserve"> IF(Historical_Sales[[#This Row],[Sessions - Total]]=0,0,Historical_Sales[[#This Row],[Units Ordered]]/Historical_Sales[[#This Row],[Sessions - Total]])</f>
        <v>1.0333333333333334</v>
      </c>
    </row>
    <row r="2962" spans="1:8" x14ac:dyDescent="0.3">
      <c r="A2962" s="2">
        <v>45965</v>
      </c>
      <c r="B2962" t="s">
        <v>82</v>
      </c>
      <c r="C2962">
        <v>22</v>
      </c>
      <c r="D2962">
        <v>28</v>
      </c>
      <c r="E2962">
        <v>9</v>
      </c>
      <c r="F2962">
        <v>329.52</v>
      </c>
      <c r="G2962">
        <v>6</v>
      </c>
      <c r="H2962" s="1">
        <f xml:space="preserve"> IF(Historical_Sales[[#This Row],[Sessions - Total]]=0,0,Historical_Sales[[#This Row],[Units Ordered]]/Historical_Sales[[#This Row],[Sessions - Total]])</f>
        <v>0.40909090909090912</v>
      </c>
    </row>
    <row r="2963" spans="1:8" x14ac:dyDescent="0.3">
      <c r="A2963" s="2">
        <v>45965</v>
      </c>
      <c r="B2963" t="s">
        <v>84</v>
      </c>
      <c r="C2963">
        <v>160</v>
      </c>
      <c r="D2963">
        <v>248</v>
      </c>
      <c r="E2963">
        <v>42</v>
      </c>
      <c r="F2963">
        <v>1439.05</v>
      </c>
      <c r="G2963">
        <v>40</v>
      </c>
      <c r="H2963" s="1">
        <f xml:space="preserve"> IF(Historical_Sales[[#This Row],[Sessions - Total]]=0,0,Historical_Sales[[#This Row],[Units Ordered]]/Historical_Sales[[#This Row],[Sessions - Total]])</f>
        <v>0.26250000000000001</v>
      </c>
    </row>
    <row r="2964" spans="1:8" x14ac:dyDescent="0.3">
      <c r="A2964" s="2">
        <v>45965</v>
      </c>
      <c r="B2964" t="s">
        <v>86</v>
      </c>
      <c r="C2964">
        <v>3</v>
      </c>
      <c r="D2964">
        <v>4</v>
      </c>
      <c r="E2964">
        <v>3</v>
      </c>
      <c r="F2964">
        <v>87.8</v>
      </c>
      <c r="G2964">
        <v>2</v>
      </c>
      <c r="H2964" s="1">
        <f xml:space="preserve"> IF(Historical_Sales[[#This Row],[Sessions - Total]]=0,0,Historical_Sales[[#This Row],[Units Ordered]]/Historical_Sales[[#This Row],[Sessions - Total]])</f>
        <v>1</v>
      </c>
    </row>
    <row r="2965" spans="1:8" x14ac:dyDescent="0.3">
      <c r="A2965" s="2">
        <v>45965</v>
      </c>
      <c r="B2965" t="s">
        <v>88</v>
      </c>
      <c r="C2965">
        <v>80</v>
      </c>
      <c r="D2965">
        <v>113</v>
      </c>
      <c r="E2965">
        <v>18</v>
      </c>
      <c r="F2965">
        <v>399.93</v>
      </c>
      <c r="G2965">
        <v>11</v>
      </c>
      <c r="H2965" s="1">
        <f xml:space="preserve"> IF(Historical_Sales[[#This Row],[Sessions - Total]]=0,0,Historical_Sales[[#This Row],[Units Ordered]]/Historical_Sales[[#This Row],[Sessions - Total]])</f>
        <v>0.22500000000000001</v>
      </c>
    </row>
    <row r="2966" spans="1:8" x14ac:dyDescent="0.3">
      <c r="A2966" s="2">
        <v>45965</v>
      </c>
      <c r="B2966" t="s">
        <v>90</v>
      </c>
      <c r="C2966">
        <v>22</v>
      </c>
      <c r="D2966">
        <v>27</v>
      </c>
      <c r="E2966">
        <v>8</v>
      </c>
      <c r="F2966">
        <v>203.19</v>
      </c>
      <c r="G2966">
        <v>3</v>
      </c>
      <c r="H2966" s="1">
        <f xml:space="preserve"> IF(Historical_Sales[[#This Row],[Sessions - Total]]=0,0,Historical_Sales[[#This Row],[Units Ordered]]/Historical_Sales[[#This Row],[Sessions - Total]])</f>
        <v>0.36363636363636365</v>
      </c>
    </row>
    <row r="2967" spans="1:8" x14ac:dyDescent="0.3">
      <c r="A2967" s="2">
        <v>45965</v>
      </c>
      <c r="B2967" t="s">
        <v>92</v>
      </c>
      <c r="C2967">
        <v>14</v>
      </c>
      <c r="D2967">
        <v>16</v>
      </c>
      <c r="E2967">
        <v>8</v>
      </c>
      <c r="F2967">
        <v>209.39</v>
      </c>
      <c r="G2967">
        <v>7</v>
      </c>
      <c r="H2967" s="1">
        <f xml:space="preserve"> IF(Historical_Sales[[#This Row],[Sessions - Total]]=0,0,Historical_Sales[[#This Row],[Units Ordered]]/Historical_Sales[[#This Row],[Sessions - Total]])</f>
        <v>0.5714285714285714</v>
      </c>
    </row>
    <row r="2968" spans="1:8" x14ac:dyDescent="0.3">
      <c r="A2968" s="2">
        <v>45965</v>
      </c>
      <c r="B2968" t="s">
        <v>94</v>
      </c>
      <c r="C2968">
        <v>32</v>
      </c>
      <c r="D2968">
        <v>50</v>
      </c>
      <c r="E2968">
        <v>22</v>
      </c>
      <c r="F2968">
        <v>1690.36</v>
      </c>
      <c r="G2968">
        <v>16</v>
      </c>
      <c r="H2968" s="1">
        <f xml:space="preserve"> IF(Historical_Sales[[#This Row],[Sessions - Total]]=0,0,Historical_Sales[[#This Row],[Units Ordered]]/Historical_Sales[[#This Row],[Sessions - Total]])</f>
        <v>0.6875</v>
      </c>
    </row>
    <row r="2969" spans="1:8" x14ac:dyDescent="0.3">
      <c r="A2969" s="2">
        <v>45965</v>
      </c>
      <c r="B2969" t="s">
        <v>96</v>
      </c>
      <c r="C2969">
        <v>37</v>
      </c>
      <c r="D2969">
        <v>50</v>
      </c>
      <c r="E2969">
        <v>34</v>
      </c>
      <c r="F2969">
        <v>2408.13</v>
      </c>
      <c r="G2969">
        <v>16</v>
      </c>
      <c r="H2969" s="1">
        <f xml:space="preserve"> IF(Historical_Sales[[#This Row],[Sessions - Total]]=0,0,Historical_Sales[[#This Row],[Units Ordered]]/Historical_Sales[[#This Row],[Sessions - Total]])</f>
        <v>0.91891891891891897</v>
      </c>
    </row>
    <row r="2970" spans="1:8" x14ac:dyDescent="0.3">
      <c r="A2970" s="2">
        <v>45965</v>
      </c>
      <c r="B2970" t="s">
        <v>98</v>
      </c>
      <c r="C2970">
        <v>20</v>
      </c>
      <c r="D2970">
        <v>21</v>
      </c>
      <c r="E2970">
        <v>3</v>
      </c>
      <c r="F2970">
        <v>42.07</v>
      </c>
      <c r="G2970">
        <v>3</v>
      </c>
      <c r="H2970" s="1">
        <f xml:space="preserve"> IF(Historical_Sales[[#This Row],[Sessions - Total]]=0,0,Historical_Sales[[#This Row],[Units Ordered]]/Historical_Sales[[#This Row],[Sessions - Total]])</f>
        <v>0.15</v>
      </c>
    </row>
    <row r="2971" spans="1:8" x14ac:dyDescent="0.3">
      <c r="A2971" s="2">
        <v>45965</v>
      </c>
      <c r="B2971" t="s">
        <v>100</v>
      </c>
      <c r="C2971">
        <v>12</v>
      </c>
      <c r="D2971">
        <v>12</v>
      </c>
      <c r="E2971">
        <v>2</v>
      </c>
      <c r="F2971">
        <v>26.81</v>
      </c>
      <c r="G2971">
        <v>2</v>
      </c>
      <c r="H2971" s="1">
        <f xml:space="preserve"> IF(Historical_Sales[[#This Row],[Sessions - Total]]=0,0,Historical_Sales[[#This Row],[Units Ordered]]/Historical_Sales[[#This Row],[Sessions - Total]])</f>
        <v>0.16666666666666666</v>
      </c>
    </row>
    <row r="2972" spans="1:8" x14ac:dyDescent="0.3">
      <c r="A2972" s="2">
        <v>45965</v>
      </c>
      <c r="B2972" t="s">
        <v>102</v>
      </c>
      <c r="C2972">
        <v>7</v>
      </c>
      <c r="D2972">
        <v>7</v>
      </c>
      <c r="E2972">
        <v>3</v>
      </c>
      <c r="F2972">
        <v>96.19</v>
      </c>
      <c r="G2972">
        <v>2</v>
      </c>
      <c r="H2972" s="1">
        <f xml:space="preserve"> IF(Historical_Sales[[#This Row],[Sessions - Total]]=0,0,Historical_Sales[[#This Row],[Units Ordered]]/Historical_Sales[[#This Row],[Sessions - Total]])</f>
        <v>0.42857142857142855</v>
      </c>
    </row>
    <row r="2973" spans="1:8" x14ac:dyDescent="0.3">
      <c r="A2973" s="2">
        <v>45965</v>
      </c>
      <c r="B2973" t="s">
        <v>104</v>
      </c>
      <c r="C2973">
        <v>10</v>
      </c>
      <c r="D2973">
        <v>11</v>
      </c>
      <c r="E2973">
        <v>2</v>
      </c>
      <c r="F2973">
        <v>60.7</v>
      </c>
      <c r="G2973">
        <v>2</v>
      </c>
      <c r="H2973" s="1">
        <f xml:space="preserve"> IF(Historical_Sales[[#This Row],[Sessions - Total]]=0,0,Historical_Sales[[#This Row],[Units Ordered]]/Historical_Sales[[#This Row],[Sessions - Total]])</f>
        <v>0.2</v>
      </c>
    </row>
    <row r="2974" spans="1:8" x14ac:dyDescent="0.3">
      <c r="A2974" s="2">
        <v>45965</v>
      </c>
      <c r="B2974" t="s">
        <v>106</v>
      </c>
      <c r="C2974">
        <v>4</v>
      </c>
      <c r="D2974">
        <v>5</v>
      </c>
      <c r="E2974">
        <v>2</v>
      </c>
      <c r="F2974">
        <v>134.91999999999999</v>
      </c>
      <c r="G2974">
        <v>1</v>
      </c>
      <c r="H2974" s="1">
        <f xml:space="preserve"> IF(Historical_Sales[[#This Row],[Sessions - Total]]=0,0,Historical_Sales[[#This Row],[Units Ordered]]/Historical_Sales[[#This Row],[Sessions - Total]])</f>
        <v>0.5</v>
      </c>
    </row>
    <row r="2975" spans="1:8" x14ac:dyDescent="0.3">
      <c r="A2975" s="2">
        <v>45965</v>
      </c>
      <c r="B2975" t="s">
        <v>108</v>
      </c>
      <c r="C2975">
        <v>12</v>
      </c>
      <c r="D2975">
        <v>14</v>
      </c>
      <c r="E2975">
        <v>7</v>
      </c>
      <c r="F2975">
        <v>584.61</v>
      </c>
      <c r="G2975">
        <v>5</v>
      </c>
      <c r="H2975" s="1">
        <f xml:space="preserve"> IF(Historical_Sales[[#This Row],[Sessions - Total]]=0,0,Historical_Sales[[#This Row],[Units Ordered]]/Historical_Sales[[#This Row],[Sessions - Total]])</f>
        <v>0.58333333333333337</v>
      </c>
    </row>
    <row r="2976" spans="1:8" x14ac:dyDescent="0.3">
      <c r="A2976" s="2">
        <v>45965</v>
      </c>
      <c r="B2976" t="s">
        <v>110</v>
      </c>
      <c r="C2976">
        <v>21</v>
      </c>
      <c r="D2976">
        <v>23</v>
      </c>
      <c r="E2976">
        <v>2</v>
      </c>
      <c r="F2976">
        <v>70.27</v>
      </c>
      <c r="G2976">
        <v>1</v>
      </c>
      <c r="H2976" s="1">
        <f xml:space="preserve"> IF(Historical_Sales[[#This Row],[Sessions - Total]]=0,0,Historical_Sales[[#This Row],[Units Ordered]]/Historical_Sales[[#This Row],[Sessions - Total]])</f>
        <v>9.5238095238095233E-2</v>
      </c>
    </row>
    <row r="2977" spans="1:8" x14ac:dyDescent="0.3">
      <c r="A2977" s="2">
        <v>45965</v>
      </c>
      <c r="B2977" t="s">
        <v>112</v>
      </c>
      <c r="C2977">
        <v>13</v>
      </c>
      <c r="D2977">
        <v>13</v>
      </c>
      <c r="E2977">
        <v>4</v>
      </c>
      <c r="F2977">
        <v>125.06</v>
      </c>
      <c r="G2977">
        <v>2</v>
      </c>
      <c r="H2977" s="1">
        <f xml:space="preserve"> IF(Historical_Sales[[#This Row],[Sessions - Total]]=0,0,Historical_Sales[[#This Row],[Units Ordered]]/Historical_Sales[[#This Row],[Sessions - Total]])</f>
        <v>0.30769230769230771</v>
      </c>
    </row>
    <row r="2978" spans="1:8" x14ac:dyDescent="0.3">
      <c r="A2978" s="2">
        <v>45966</v>
      </c>
      <c r="B2978" t="s">
        <v>11</v>
      </c>
      <c r="C2978">
        <v>18</v>
      </c>
      <c r="D2978">
        <v>33</v>
      </c>
      <c r="E2978">
        <v>9</v>
      </c>
      <c r="F2978">
        <v>401.16</v>
      </c>
      <c r="G2978">
        <v>8</v>
      </c>
      <c r="H2978" s="1">
        <f xml:space="preserve"> IF(Historical_Sales[[#This Row],[Sessions - Total]]=0,0,Historical_Sales[[#This Row],[Units Ordered]]/Historical_Sales[[#This Row],[Sessions - Total]])</f>
        <v>0.5</v>
      </c>
    </row>
    <row r="2979" spans="1:8" x14ac:dyDescent="0.3">
      <c r="A2979" s="2">
        <v>45966</v>
      </c>
      <c r="B2979" t="s">
        <v>15</v>
      </c>
      <c r="C2979">
        <v>27</v>
      </c>
      <c r="D2979">
        <v>34</v>
      </c>
      <c r="E2979">
        <v>10</v>
      </c>
      <c r="F2979">
        <v>368.72</v>
      </c>
      <c r="G2979">
        <v>5</v>
      </c>
      <c r="H2979" s="1">
        <f xml:space="preserve"> IF(Historical_Sales[[#This Row],[Sessions - Total]]=0,0,Historical_Sales[[#This Row],[Units Ordered]]/Historical_Sales[[#This Row],[Sessions - Total]])</f>
        <v>0.37037037037037035</v>
      </c>
    </row>
    <row r="2980" spans="1:8" x14ac:dyDescent="0.3">
      <c r="A2980" s="2">
        <v>45966</v>
      </c>
      <c r="B2980" t="s">
        <v>17</v>
      </c>
      <c r="C2980">
        <v>6</v>
      </c>
      <c r="D2980">
        <v>10</v>
      </c>
      <c r="E2980">
        <v>1</v>
      </c>
      <c r="F2980">
        <v>34.35</v>
      </c>
      <c r="G2980">
        <v>1</v>
      </c>
      <c r="H2980" s="1">
        <f xml:space="preserve"> IF(Historical_Sales[[#This Row],[Sessions - Total]]=0,0,Historical_Sales[[#This Row],[Units Ordered]]/Historical_Sales[[#This Row],[Sessions - Total]])</f>
        <v>0.16666666666666666</v>
      </c>
    </row>
    <row r="2981" spans="1:8" x14ac:dyDescent="0.3">
      <c r="A2981" s="2">
        <v>45966</v>
      </c>
      <c r="B2981" t="s">
        <v>19</v>
      </c>
      <c r="C2981">
        <v>7</v>
      </c>
      <c r="D2981">
        <v>7</v>
      </c>
      <c r="E2981">
        <v>5</v>
      </c>
      <c r="F2981">
        <v>150.25</v>
      </c>
      <c r="G2981">
        <v>2</v>
      </c>
      <c r="H2981" s="1">
        <f xml:space="preserve"> IF(Historical_Sales[[#This Row],[Sessions - Total]]=0,0,Historical_Sales[[#This Row],[Units Ordered]]/Historical_Sales[[#This Row],[Sessions - Total]])</f>
        <v>0.7142857142857143</v>
      </c>
    </row>
    <row r="2982" spans="1:8" x14ac:dyDescent="0.3">
      <c r="A2982" s="2">
        <v>45966</v>
      </c>
      <c r="B2982" t="s">
        <v>21</v>
      </c>
      <c r="C2982">
        <v>43</v>
      </c>
      <c r="D2982">
        <v>54</v>
      </c>
      <c r="E2982">
        <v>2</v>
      </c>
      <c r="F2982">
        <v>38.119999999999997</v>
      </c>
      <c r="G2982">
        <v>1</v>
      </c>
      <c r="H2982" s="1">
        <f xml:space="preserve"> IF(Historical_Sales[[#This Row],[Sessions - Total]]=0,0,Historical_Sales[[#This Row],[Units Ordered]]/Historical_Sales[[#This Row],[Sessions - Total]])</f>
        <v>4.6511627906976744E-2</v>
      </c>
    </row>
    <row r="2983" spans="1:8" x14ac:dyDescent="0.3">
      <c r="A2983" s="2">
        <v>45966</v>
      </c>
      <c r="B2983" t="s">
        <v>24</v>
      </c>
      <c r="C2983">
        <v>15</v>
      </c>
      <c r="D2983">
        <v>20</v>
      </c>
      <c r="E2983">
        <v>2</v>
      </c>
      <c r="F2983">
        <v>30.47</v>
      </c>
      <c r="G2983">
        <v>2</v>
      </c>
      <c r="H2983" s="1">
        <f xml:space="preserve"> IF(Historical_Sales[[#This Row],[Sessions - Total]]=0,0,Historical_Sales[[#This Row],[Units Ordered]]/Historical_Sales[[#This Row],[Sessions - Total]])</f>
        <v>0.13333333333333333</v>
      </c>
    </row>
    <row r="2984" spans="1:8" x14ac:dyDescent="0.3">
      <c r="A2984" s="2">
        <v>45966</v>
      </c>
      <c r="B2984" t="s">
        <v>30</v>
      </c>
      <c r="C2984">
        <v>4</v>
      </c>
      <c r="D2984">
        <v>8</v>
      </c>
      <c r="E2984">
        <v>1</v>
      </c>
      <c r="F2984">
        <v>16.04</v>
      </c>
      <c r="G2984">
        <v>1</v>
      </c>
      <c r="H2984" s="1">
        <f xml:space="preserve"> IF(Historical_Sales[[#This Row],[Sessions - Total]]=0,0,Historical_Sales[[#This Row],[Units Ordered]]/Historical_Sales[[#This Row],[Sessions - Total]])</f>
        <v>0.25</v>
      </c>
    </row>
    <row r="2985" spans="1:8" x14ac:dyDescent="0.3">
      <c r="A2985" s="2">
        <v>45966</v>
      </c>
      <c r="B2985" t="s">
        <v>32</v>
      </c>
      <c r="C2985">
        <v>19</v>
      </c>
      <c r="D2985">
        <v>25</v>
      </c>
      <c r="E2985">
        <v>3</v>
      </c>
      <c r="F2985">
        <v>71.53</v>
      </c>
      <c r="G2985">
        <v>3</v>
      </c>
      <c r="H2985" s="1">
        <f xml:space="preserve"> IF(Historical_Sales[[#This Row],[Sessions - Total]]=0,0,Historical_Sales[[#This Row],[Units Ordered]]/Historical_Sales[[#This Row],[Sessions - Total]])</f>
        <v>0.15789473684210525</v>
      </c>
    </row>
    <row r="2986" spans="1:8" x14ac:dyDescent="0.3">
      <c r="A2986" s="2">
        <v>45966</v>
      </c>
      <c r="B2986" t="s">
        <v>34</v>
      </c>
      <c r="C2986">
        <v>13</v>
      </c>
      <c r="D2986">
        <v>14</v>
      </c>
      <c r="E2986">
        <v>3</v>
      </c>
      <c r="F2986">
        <v>61.62</v>
      </c>
      <c r="G2986">
        <v>3</v>
      </c>
      <c r="H2986" s="1">
        <f xml:space="preserve"> IF(Historical_Sales[[#This Row],[Sessions - Total]]=0,0,Historical_Sales[[#This Row],[Units Ordered]]/Historical_Sales[[#This Row],[Sessions - Total]])</f>
        <v>0.23076923076923078</v>
      </c>
    </row>
    <row r="2987" spans="1:8" x14ac:dyDescent="0.3">
      <c r="A2987" s="2">
        <v>45966</v>
      </c>
      <c r="B2987" t="s">
        <v>36</v>
      </c>
      <c r="C2987">
        <v>36</v>
      </c>
      <c r="D2987">
        <v>47</v>
      </c>
      <c r="E2987">
        <v>2</v>
      </c>
      <c r="F2987">
        <v>48.27</v>
      </c>
      <c r="G2987">
        <v>2</v>
      </c>
      <c r="H2987" s="1">
        <f xml:space="preserve"> IF(Historical_Sales[[#This Row],[Sessions - Total]]=0,0,Historical_Sales[[#This Row],[Units Ordered]]/Historical_Sales[[#This Row],[Sessions - Total]])</f>
        <v>5.5555555555555552E-2</v>
      </c>
    </row>
    <row r="2988" spans="1:8" x14ac:dyDescent="0.3">
      <c r="A2988" s="2">
        <v>45966</v>
      </c>
      <c r="B2988" t="s">
        <v>38</v>
      </c>
      <c r="C2988">
        <v>63</v>
      </c>
      <c r="D2988">
        <v>80</v>
      </c>
      <c r="E2988">
        <v>6</v>
      </c>
      <c r="F2988">
        <v>157.11000000000001</v>
      </c>
      <c r="G2988">
        <v>6</v>
      </c>
      <c r="H2988" s="1">
        <f xml:space="preserve"> IF(Historical_Sales[[#This Row],[Sessions - Total]]=0,0,Historical_Sales[[#This Row],[Units Ordered]]/Historical_Sales[[#This Row],[Sessions - Total]])</f>
        <v>9.5238095238095233E-2</v>
      </c>
    </row>
    <row r="2989" spans="1:8" x14ac:dyDescent="0.3">
      <c r="A2989" s="2">
        <v>45966</v>
      </c>
      <c r="B2989" t="s">
        <v>40</v>
      </c>
      <c r="C2989">
        <v>83</v>
      </c>
      <c r="D2989">
        <v>109</v>
      </c>
      <c r="E2989">
        <v>20</v>
      </c>
      <c r="F2989">
        <v>593.25</v>
      </c>
      <c r="G2989">
        <v>9</v>
      </c>
      <c r="H2989" s="1">
        <f xml:space="preserve"> IF(Historical_Sales[[#This Row],[Sessions - Total]]=0,0,Historical_Sales[[#This Row],[Units Ordered]]/Historical_Sales[[#This Row],[Sessions - Total]])</f>
        <v>0.24096385542168675</v>
      </c>
    </row>
    <row r="2990" spans="1:8" x14ac:dyDescent="0.3">
      <c r="A2990" s="2">
        <v>45966</v>
      </c>
      <c r="B2990" t="s">
        <v>42</v>
      </c>
      <c r="C2990">
        <v>123</v>
      </c>
      <c r="D2990">
        <v>182</v>
      </c>
      <c r="E2990">
        <v>30</v>
      </c>
      <c r="F2990">
        <v>757.28</v>
      </c>
      <c r="G2990">
        <v>25</v>
      </c>
      <c r="H2990" s="1">
        <f xml:space="preserve"> IF(Historical_Sales[[#This Row],[Sessions - Total]]=0,0,Historical_Sales[[#This Row],[Units Ordered]]/Historical_Sales[[#This Row],[Sessions - Total]])</f>
        <v>0.24390243902439024</v>
      </c>
    </row>
    <row r="2991" spans="1:8" x14ac:dyDescent="0.3">
      <c r="A2991" s="2">
        <v>45966</v>
      </c>
      <c r="B2991" t="s">
        <v>44</v>
      </c>
      <c r="C2991">
        <v>33</v>
      </c>
      <c r="D2991">
        <v>40</v>
      </c>
      <c r="E2991">
        <v>5</v>
      </c>
      <c r="F2991">
        <v>121.02</v>
      </c>
      <c r="G2991">
        <v>5</v>
      </c>
      <c r="H2991" s="1">
        <f xml:space="preserve"> IF(Historical_Sales[[#This Row],[Sessions - Total]]=0,0,Historical_Sales[[#This Row],[Units Ordered]]/Historical_Sales[[#This Row],[Sessions - Total]])</f>
        <v>0.15151515151515152</v>
      </c>
    </row>
    <row r="2992" spans="1:8" x14ac:dyDescent="0.3">
      <c r="A2992" s="2">
        <v>45966</v>
      </c>
      <c r="B2992" t="s">
        <v>46</v>
      </c>
      <c r="C2992">
        <v>62</v>
      </c>
      <c r="D2992">
        <v>77</v>
      </c>
      <c r="E2992">
        <v>8</v>
      </c>
      <c r="F2992">
        <v>241.68</v>
      </c>
      <c r="G2992">
        <v>5</v>
      </c>
      <c r="H2992" s="1">
        <f xml:space="preserve"> IF(Historical_Sales[[#This Row],[Sessions - Total]]=0,0,Historical_Sales[[#This Row],[Units Ordered]]/Historical_Sales[[#This Row],[Sessions - Total]])</f>
        <v>0.12903225806451613</v>
      </c>
    </row>
    <row r="2993" spans="1:8" x14ac:dyDescent="0.3">
      <c r="A2993" s="2">
        <v>45966</v>
      </c>
      <c r="B2993" t="s">
        <v>50</v>
      </c>
      <c r="C2993">
        <v>124</v>
      </c>
      <c r="D2993">
        <v>185</v>
      </c>
      <c r="E2993">
        <v>15</v>
      </c>
      <c r="F2993">
        <v>617.20000000000005</v>
      </c>
      <c r="G2993">
        <v>15</v>
      </c>
      <c r="H2993" s="1">
        <f xml:space="preserve"> IF(Historical_Sales[[#This Row],[Sessions - Total]]=0,0,Historical_Sales[[#This Row],[Units Ordered]]/Historical_Sales[[#This Row],[Sessions - Total]])</f>
        <v>0.12096774193548387</v>
      </c>
    </row>
    <row r="2994" spans="1:8" x14ac:dyDescent="0.3">
      <c r="A2994" s="2">
        <v>45966</v>
      </c>
      <c r="B2994" t="s">
        <v>52</v>
      </c>
      <c r="C2994">
        <v>109</v>
      </c>
      <c r="D2994">
        <v>135</v>
      </c>
      <c r="E2994">
        <v>19</v>
      </c>
      <c r="F2994">
        <v>262.55</v>
      </c>
      <c r="G2994">
        <v>18</v>
      </c>
      <c r="H2994" s="1">
        <f xml:space="preserve"> IF(Historical_Sales[[#This Row],[Sessions - Total]]=0,0,Historical_Sales[[#This Row],[Units Ordered]]/Historical_Sales[[#This Row],[Sessions - Total]])</f>
        <v>0.1743119266055046</v>
      </c>
    </row>
    <row r="2995" spans="1:8" x14ac:dyDescent="0.3">
      <c r="A2995" s="2">
        <v>45966</v>
      </c>
      <c r="B2995" t="s">
        <v>52</v>
      </c>
      <c r="C2995">
        <v>7</v>
      </c>
      <c r="D2995">
        <v>7</v>
      </c>
      <c r="E2995">
        <v>1</v>
      </c>
      <c r="F2995">
        <v>17.14</v>
      </c>
      <c r="G2995">
        <v>1</v>
      </c>
      <c r="H2995" s="1">
        <f xml:space="preserve"> IF(Historical_Sales[[#This Row],[Sessions - Total]]=0,0,Historical_Sales[[#This Row],[Units Ordered]]/Historical_Sales[[#This Row],[Sessions - Total]])</f>
        <v>0.14285714285714285</v>
      </c>
    </row>
    <row r="2996" spans="1:8" x14ac:dyDescent="0.3">
      <c r="A2996" s="2">
        <v>45966</v>
      </c>
      <c r="B2996" t="s">
        <v>54</v>
      </c>
      <c r="C2996">
        <v>55</v>
      </c>
      <c r="D2996">
        <v>78</v>
      </c>
      <c r="E2996">
        <v>7</v>
      </c>
      <c r="F2996">
        <v>156.63999999999999</v>
      </c>
      <c r="G2996">
        <v>7</v>
      </c>
      <c r="H2996" s="1">
        <f xml:space="preserve"> IF(Historical_Sales[[#This Row],[Sessions - Total]]=0,0,Historical_Sales[[#This Row],[Units Ordered]]/Historical_Sales[[#This Row],[Sessions - Total]])</f>
        <v>0.12727272727272726</v>
      </c>
    </row>
    <row r="2997" spans="1:8" x14ac:dyDescent="0.3">
      <c r="A2997" s="2">
        <v>45966</v>
      </c>
      <c r="B2997" t="s">
        <v>56</v>
      </c>
      <c r="C2997">
        <v>33</v>
      </c>
      <c r="D2997">
        <v>39</v>
      </c>
      <c r="E2997">
        <v>11</v>
      </c>
      <c r="F2997">
        <v>273.79000000000002</v>
      </c>
      <c r="G2997">
        <v>11</v>
      </c>
      <c r="H2997" s="1">
        <f xml:space="preserve"> IF(Historical_Sales[[#This Row],[Sessions - Total]]=0,0,Historical_Sales[[#This Row],[Units Ordered]]/Historical_Sales[[#This Row],[Sessions - Total]])</f>
        <v>0.33333333333333331</v>
      </c>
    </row>
    <row r="2998" spans="1:8" x14ac:dyDescent="0.3">
      <c r="A2998" s="2">
        <v>45966</v>
      </c>
      <c r="B2998" t="s">
        <v>58</v>
      </c>
      <c r="C2998">
        <v>39</v>
      </c>
      <c r="D2998">
        <v>46</v>
      </c>
      <c r="E2998">
        <v>11</v>
      </c>
      <c r="F2998">
        <v>120.67</v>
      </c>
      <c r="G2998">
        <v>11</v>
      </c>
      <c r="H2998" s="1">
        <f xml:space="preserve"> IF(Historical_Sales[[#This Row],[Sessions - Total]]=0,0,Historical_Sales[[#This Row],[Units Ordered]]/Historical_Sales[[#This Row],[Sessions - Total]])</f>
        <v>0.28205128205128205</v>
      </c>
    </row>
    <row r="2999" spans="1:8" x14ac:dyDescent="0.3">
      <c r="A2999" s="2">
        <v>45966</v>
      </c>
      <c r="B2999" t="s">
        <v>60</v>
      </c>
      <c r="C2999">
        <v>45</v>
      </c>
      <c r="D2999">
        <v>52</v>
      </c>
      <c r="E2999">
        <v>7</v>
      </c>
      <c r="F2999">
        <v>143.29</v>
      </c>
      <c r="G2999">
        <v>7</v>
      </c>
      <c r="H2999" s="1">
        <f xml:space="preserve"> IF(Historical_Sales[[#This Row],[Sessions - Total]]=0,0,Historical_Sales[[#This Row],[Units Ordered]]/Historical_Sales[[#This Row],[Sessions - Total]])</f>
        <v>0.15555555555555556</v>
      </c>
    </row>
    <row r="3000" spans="1:8" x14ac:dyDescent="0.3">
      <c r="A3000" s="2">
        <v>45966</v>
      </c>
      <c r="B3000" t="s">
        <v>60</v>
      </c>
      <c r="C3000">
        <v>2</v>
      </c>
      <c r="D3000">
        <v>2</v>
      </c>
      <c r="E3000">
        <v>1</v>
      </c>
      <c r="F3000">
        <v>33.75</v>
      </c>
      <c r="G3000">
        <v>1</v>
      </c>
      <c r="H3000" s="1">
        <f xml:space="preserve"> IF(Historical_Sales[[#This Row],[Sessions - Total]]=0,0,Historical_Sales[[#This Row],[Units Ordered]]/Historical_Sales[[#This Row],[Sessions - Total]])</f>
        <v>0.5</v>
      </c>
    </row>
    <row r="3001" spans="1:8" x14ac:dyDescent="0.3">
      <c r="A3001" s="2">
        <v>45966</v>
      </c>
      <c r="B3001" t="s">
        <v>62</v>
      </c>
      <c r="C3001">
        <v>137</v>
      </c>
      <c r="D3001">
        <v>189</v>
      </c>
      <c r="E3001">
        <v>51</v>
      </c>
      <c r="F3001">
        <v>1872.99</v>
      </c>
      <c r="G3001">
        <v>34</v>
      </c>
      <c r="H3001" s="1">
        <f xml:space="preserve"> IF(Historical_Sales[[#This Row],[Sessions - Total]]=0,0,Historical_Sales[[#This Row],[Units Ordered]]/Historical_Sales[[#This Row],[Sessions - Total]])</f>
        <v>0.37226277372262773</v>
      </c>
    </row>
    <row r="3002" spans="1:8" x14ac:dyDescent="0.3">
      <c r="A3002" s="2">
        <v>45966</v>
      </c>
      <c r="B3002" t="s">
        <v>64</v>
      </c>
      <c r="C3002">
        <v>28</v>
      </c>
      <c r="D3002">
        <v>39</v>
      </c>
      <c r="E3002">
        <v>13</v>
      </c>
      <c r="F3002">
        <v>426.95</v>
      </c>
      <c r="G3002">
        <v>9</v>
      </c>
      <c r="H3002" s="1">
        <f xml:space="preserve"> IF(Historical_Sales[[#This Row],[Sessions - Total]]=0,0,Historical_Sales[[#This Row],[Units Ordered]]/Historical_Sales[[#This Row],[Sessions - Total]])</f>
        <v>0.4642857142857143</v>
      </c>
    </row>
    <row r="3003" spans="1:8" x14ac:dyDescent="0.3">
      <c r="A3003" s="2">
        <v>45966</v>
      </c>
      <c r="B3003" t="s">
        <v>66</v>
      </c>
      <c r="C3003">
        <v>38</v>
      </c>
      <c r="D3003">
        <v>60</v>
      </c>
      <c r="E3003">
        <v>36</v>
      </c>
      <c r="F3003">
        <v>1007.19</v>
      </c>
      <c r="G3003">
        <v>23</v>
      </c>
      <c r="H3003" s="1">
        <f xml:space="preserve"> IF(Historical_Sales[[#This Row],[Sessions - Total]]=0,0,Historical_Sales[[#This Row],[Units Ordered]]/Historical_Sales[[#This Row],[Sessions - Total]])</f>
        <v>0.94736842105263153</v>
      </c>
    </row>
    <row r="3004" spans="1:8" x14ac:dyDescent="0.3">
      <c r="A3004" s="2">
        <v>45966</v>
      </c>
      <c r="B3004" t="s">
        <v>68</v>
      </c>
      <c r="C3004">
        <v>67</v>
      </c>
      <c r="D3004">
        <v>85</v>
      </c>
      <c r="E3004">
        <v>36</v>
      </c>
      <c r="F3004">
        <v>994.19</v>
      </c>
      <c r="G3004">
        <v>25</v>
      </c>
      <c r="H3004" s="1">
        <f xml:space="preserve"> IF(Historical_Sales[[#This Row],[Sessions - Total]]=0,0,Historical_Sales[[#This Row],[Units Ordered]]/Historical_Sales[[#This Row],[Sessions - Total]])</f>
        <v>0.53731343283582089</v>
      </c>
    </row>
    <row r="3005" spans="1:8" x14ac:dyDescent="0.3">
      <c r="A3005" s="2">
        <v>45966</v>
      </c>
      <c r="B3005" t="s">
        <v>70</v>
      </c>
      <c r="C3005">
        <v>63</v>
      </c>
      <c r="D3005">
        <v>79</v>
      </c>
      <c r="E3005">
        <v>26</v>
      </c>
      <c r="F3005">
        <v>630.66</v>
      </c>
      <c r="G3005">
        <v>23</v>
      </c>
      <c r="H3005" s="1">
        <f xml:space="preserve"> IF(Historical_Sales[[#This Row],[Sessions - Total]]=0,0,Historical_Sales[[#This Row],[Units Ordered]]/Historical_Sales[[#This Row],[Sessions - Total]])</f>
        <v>0.41269841269841268</v>
      </c>
    </row>
    <row r="3006" spans="1:8" x14ac:dyDescent="0.3">
      <c r="A3006" s="2">
        <v>45966</v>
      </c>
      <c r="B3006" t="s">
        <v>72</v>
      </c>
      <c r="C3006">
        <v>43</v>
      </c>
      <c r="D3006">
        <v>58</v>
      </c>
      <c r="E3006">
        <v>18</v>
      </c>
      <c r="F3006">
        <v>648.33000000000004</v>
      </c>
      <c r="G3006">
        <v>7</v>
      </c>
      <c r="H3006" s="1">
        <f xml:space="preserve"> IF(Historical_Sales[[#This Row],[Sessions - Total]]=0,0,Historical_Sales[[#This Row],[Units Ordered]]/Historical_Sales[[#This Row],[Sessions - Total]])</f>
        <v>0.41860465116279072</v>
      </c>
    </row>
    <row r="3007" spans="1:8" x14ac:dyDescent="0.3">
      <c r="A3007" s="2">
        <v>45966</v>
      </c>
      <c r="B3007" t="s">
        <v>74</v>
      </c>
      <c r="C3007">
        <v>11</v>
      </c>
      <c r="D3007">
        <v>17</v>
      </c>
      <c r="E3007">
        <v>5</v>
      </c>
      <c r="F3007">
        <v>142.69999999999999</v>
      </c>
      <c r="G3007">
        <v>3</v>
      </c>
      <c r="H3007" s="1">
        <f xml:space="preserve"> IF(Historical_Sales[[#This Row],[Sessions - Total]]=0,0,Historical_Sales[[#This Row],[Units Ordered]]/Historical_Sales[[#This Row],[Sessions - Total]])</f>
        <v>0.45454545454545453</v>
      </c>
    </row>
    <row r="3008" spans="1:8" x14ac:dyDescent="0.3">
      <c r="A3008" s="2">
        <v>45966</v>
      </c>
      <c r="B3008" t="s">
        <v>76</v>
      </c>
      <c r="C3008">
        <v>14</v>
      </c>
      <c r="D3008">
        <v>18</v>
      </c>
      <c r="E3008">
        <v>7</v>
      </c>
      <c r="F3008">
        <v>197.23</v>
      </c>
      <c r="G3008">
        <v>3</v>
      </c>
      <c r="H3008" s="1">
        <f xml:space="preserve"> IF(Historical_Sales[[#This Row],[Sessions - Total]]=0,0,Historical_Sales[[#This Row],[Units Ordered]]/Historical_Sales[[#This Row],[Sessions - Total]])</f>
        <v>0.5</v>
      </c>
    </row>
    <row r="3009" spans="1:8" x14ac:dyDescent="0.3">
      <c r="A3009" s="2">
        <v>45966</v>
      </c>
      <c r="B3009" t="s">
        <v>78</v>
      </c>
      <c r="C3009">
        <v>9</v>
      </c>
      <c r="D3009">
        <v>11</v>
      </c>
      <c r="E3009">
        <v>11</v>
      </c>
      <c r="F3009">
        <v>292.14999999999998</v>
      </c>
      <c r="G3009">
        <v>5</v>
      </c>
      <c r="H3009" s="1">
        <f xml:space="preserve"> IF(Historical_Sales[[#This Row],[Sessions - Total]]=0,0,Historical_Sales[[#This Row],[Units Ordered]]/Historical_Sales[[#This Row],[Sessions - Total]])</f>
        <v>1.2222222222222223</v>
      </c>
    </row>
    <row r="3010" spans="1:8" x14ac:dyDescent="0.3">
      <c r="A3010" s="2">
        <v>45966</v>
      </c>
      <c r="B3010" t="s">
        <v>80</v>
      </c>
      <c r="C3010">
        <v>22</v>
      </c>
      <c r="D3010">
        <v>24</v>
      </c>
      <c r="E3010">
        <v>1</v>
      </c>
      <c r="F3010">
        <v>38.299999999999997</v>
      </c>
      <c r="G3010">
        <v>1</v>
      </c>
      <c r="H3010" s="1">
        <f xml:space="preserve"> IF(Historical_Sales[[#This Row],[Sessions - Total]]=0,0,Historical_Sales[[#This Row],[Units Ordered]]/Historical_Sales[[#This Row],[Sessions - Total]])</f>
        <v>4.5454545454545456E-2</v>
      </c>
    </row>
    <row r="3011" spans="1:8" x14ac:dyDescent="0.3">
      <c r="A3011" s="2">
        <v>45966</v>
      </c>
      <c r="B3011" t="s">
        <v>82</v>
      </c>
      <c r="C3011">
        <v>7</v>
      </c>
      <c r="D3011">
        <v>9</v>
      </c>
      <c r="E3011">
        <v>2</v>
      </c>
      <c r="F3011">
        <v>66.84</v>
      </c>
      <c r="G3011">
        <v>2</v>
      </c>
      <c r="H3011" s="1">
        <f xml:space="preserve"> IF(Historical_Sales[[#This Row],[Sessions - Total]]=0,0,Historical_Sales[[#This Row],[Units Ordered]]/Historical_Sales[[#This Row],[Sessions - Total]])</f>
        <v>0.2857142857142857</v>
      </c>
    </row>
    <row r="3012" spans="1:8" x14ac:dyDescent="0.3">
      <c r="A3012" s="2">
        <v>45966</v>
      </c>
      <c r="B3012" t="s">
        <v>84</v>
      </c>
      <c r="C3012">
        <v>112</v>
      </c>
      <c r="D3012">
        <v>161</v>
      </c>
      <c r="E3012">
        <v>37</v>
      </c>
      <c r="F3012">
        <v>1289.67</v>
      </c>
      <c r="G3012">
        <v>34</v>
      </c>
      <c r="H3012" s="1">
        <f xml:space="preserve"> IF(Historical_Sales[[#This Row],[Sessions - Total]]=0,0,Historical_Sales[[#This Row],[Units Ordered]]/Historical_Sales[[#This Row],[Sessions - Total]])</f>
        <v>0.33035714285714285</v>
      </c>
    </row>
    <row r="3013" spans="1:8" x14ac:dyDescent="0.3">
      <c r="A3013" s="2">
        <v>45966</v>
      </c>
      <c r="B3013" t="s">
        <v>88</v>
      </c>
      <c r="C3013">
        <v>70</v>
      </c>
      <c r="D3013">
        <v>93</v>
      </c>
      <c r="E3013">
        <v>25</v>
      </c>
      <c r="F3013">
        <v>856.41</v>
      </c>
      <c r="G3013">
        <v>11</v>
      </c>
      <c r="H3013" s="1">
        <f xml:space="preserve"> IF(Historical_Sales[[#This Row],[Sessions - Total]]=0,0,Historical_Sales[[#This Row],[Units Ordered]]/Historical_Sales[[#This Row],[Sessions - Total]])</f>
        <v>0.35714285714285715</v>
      </c>
    </row>
    <row r="3014" spans="1:8" x14ac:dyDescent="0.3">
      <c r="A3014" s="2">
        <v>45966</v>
      </c>
      <c r="B3014" t="s">
        <v>90</v>
      </c>
      <c r="C3014">
        <v>14</v>
      </c>
      <c r="D3014">
        <v>16</v>
      </c>
      <c r="E3014">
        <v>1</v>
      </c>
      <c r="F3014">
        <v>27.68</v>
      </c>
      <c r="G3014">
        <v>1</v>
      </c>
      <c r="H3014" s="1">
        <f xml:space="preserve"> IF(Historical_Sales[[#This Row],[Sessions - Total]]=0,0,Historical_Sales[[#This Row],[Units Ordered]]/Historical_Sales[[#This Row],[Sessions - Total]])</f>
        <v>7.1428571428571425E-2</v>
      </c>
    </row>
    <row r="3015" spans="1:8" x14ac:dyDescent="0.3">
      <c r="A3015" s="2">
        <v>45966</v>
      </c>
      <c r="B3015" t="s">
        <v>92</v>
      </c>
      <c r="C3015">
        <v>21</v>
      </c>
      <c r="D3015">
        <v>26</v>
      </c>
      <c r="E3015">
        <v>11</v>
      </c>
      <c r="F3015">
        <v>284.66000000000003</v>
      </c>
      <c r="G3015">
        <v>7</v>
      </c>
      <c r="H3015" s="1">
        <f xml:space="preserve"> IF(Historical_Sales[[#This Row],[Sessions - Total]]=0,0,Historical_Sales[[#This Row],[Units Ordered]]/Historical_Sales[[#This Row],[Sessions - Total]])</f>
        <v>0.52380952380952384</v>
      </c>
    </row>
    <row r="3016" spans="1:8" x14ac:dyDescent="0.3">
      <c r="A3016" s="2">
        <v>45966</v>
      </c>
      <c r="B3016" t="s">
        <v>94</v>
      </c>
      <c r="C3016">
        <v>30</v>
      </c>
      <c r="D3016">
        <v>41</v>
      </c>
      <c r="E3016">
        <v>39</v>
      </c>
      <c r="F3016">
        <v>2930.99</v>
      </c>
      <c r="G3016">
        <v>15</v>
      </c>
      <c r="H3016" s="1">
        <f xml:space="preserve"> IF(Historical_Sales[[#This Row],[Sessions - Total]]=0,0,Historical_Sales[[#This Row],[Units Ordered]]/Historical_Sales[[#This Row],[Sessions - Total]])</f>
        <v>1.3</v>
      </c>
    </row>
    <row r="3017" spans="1:8" x14ac:dyDescent="0.3">
      <c r="A3017" s="2">
        <v>45966</v>
      </c>
      <c r="B3017" t="s">
        <v>96</v>
      </c>
      <c r="C3017">
        <v>37</v>
      </c>
      <c r="D3017">
        <v>57</v>
      </c>
      <c r="E3017">
        <v>39</v>
      </c>
      <c r="F3017">
        <v>2764.82</v>
      </c>
      <c r="G3017">
        <v>14</v>
      </c>
      <c r="H3017" s="1">
        <f xml:space="preserve"> IF(Historical_Sales[[#This Row],[Sessions - Total]]=0,0,Historical_Sales[[#This Row],[Units Ordered]]/Historical_Sales[[#This Row],[Sessions - Total]])</f>
        <v>1.0540540540540539</v>
      </c>
    </row>
    <row r="3018" spans="1:8" x14ac:dyDescent="0.3">
      <c r="A3018" s="2">
        <v>45966</v>
      </c>
      <c r="B3018" t="s">
        <v>98</v>
      </c>
      <c r="C3018">
        <v>29</v>
      </c>
      <c r="D3018">
        <v>39</v>
      </c>
      <c r="E3018">
        <v>3</v>
      </c>
      <c r="F3018">
        <v>41.27</v>
      </c>
      <c r="G3018">
        <v>3</v>
      </c>
      <c r="H3018" s="1">
        <f xml:space="preserve"> IF(Historical_Sales[[#This Row],[Sessions - Total]]=0,0,Historical_Sales[[#This Row],[Units Ordered]]/Historical_Sales[[#This Row],[Sessions - Total]])</f>
        <v>0.10344827586206896</v>
      </c>
    </row>
    <row r="3019" spans="1:8" x14ac:dyDescent="0.3">
      <c r="A3019" s="2">
        <v>45966</v>
      </c>
      <c r="B3019" t="s">
        <v>100</v>
      </c>
      <c r="C3019">
        <v>14</v>
      </c>
      <c r="D3019">
        <v>17</v>
      </c>
      <c r="E3019">
        <v>3</v>
      </c>
      <c r="F3019">
        <v>36.36</v>
      </c>
      <c r="G3019">
        <v>3</v>
      </c>
      <c r="H3019" s="1">
        <f xml:space="preserve"> IF(Historical_Sales[[#This Row],[Sessions - Total]]=0,0,Historical_Sales[[#This Row],[Units Ordered]]/Historical_Sales[[#This Row],[Sessions - Total]])</f>
        <v>0.21428571428571427</v>
      </c>
    </row>
    <row r="3020" spans="1:8" x14ac:dyDescent="0.3">
      <c r="A3020" s="2">
        <v>45966</v>
      </c>
      <c r="B3020" t="s">
        <v>102</v>
      </c>
      <c r="C3020">
        <v>15</v>
      </c>
      <c r="D3020">
        <v>20</v>
      </c>
      <c r="E3020">
        <v>3</v>
      </c>
      <c r="F3020">
        <v>108.15</v>
      </c>
      <c r="G3020">
        <v>2</v>
      </c>
      <c r="H3020" s="1">
        <f xml:space="preserve"> IF(Historical_Sales[[#This Row],[Sessions - Total]]=0,0,Historical_Sales[[#This Row],[Units Ordered]]/Historical_Sales[[#This Row],[Sessions - Total]])</f>
        <v>0.2</v>
      </c>
    </row>
    <row r="3021" spans="1:8" x14ac:dyDescent="0.3">
      <c r="A3021" s="2">
        <v>45966</v>
      </c>
      <c r="B3021" t="s">
        <v>106</v>
      </c>
      <c r="C3021">
        <v>6</v>
      </c>
      <c r="D3021">
        <v>7</v>
      </c>
      <c r="E3021">
        <v>1</v>
      </c>
      <c r="F3021">
        <v>77.28</v>
      </c>
      <c r="G3021">
        <v>1</v>
      </c>
      <c r="H3021" s="1">
        <f xml:space="preserve"> IF(Historical_Sales[[#This Row],[Sessions - Total]]=0,0,Historical_Sales[[#This Row],[Units Ordered]]/Historical_Sales[[#This Row],[Sessions - Total]])</f>
        <v>0.16666666666666666</v>
      </c>
    </row>
    <row r="3022" spans="1:8" x14ac:dyDescent="0.3">
      <c r="A3022" s="2">
        <v>45966</v>
      </c>
      <c r="B3022" t="s">
        <v>110</v>
      </c>
      <c r="C3022">
        <v>34</v>
      </c>
      <c r="D3022">
        <v>52</v>
      </c>
      <c r="E3022">
        <v>11</v>
      </c>
      <c r="F3022">
        <v>375.27</v>
      </c>
      <c r="G3022">
        <v>8</v>
      </c>
      <c r="H3022" s="1">
        <f xml:space="preserve"> IF(Historical_Sales[[#This Row],[Sessions - Total]]=0,0,Historical_Sales[[#This Row],[Units Ordered]]/Historical_Sales[[#This Row],[Sessions - Total]])</f>
        <v>0.3235294117647059</v>
      </c>
    </row>
    <row r="3023" spans="1:8" x14ac:dyDescent="0.3">
      <c r="A3023" s="2">
        <v>45966</v>
      </c>
      <c r="B3023" t="s">
        <v>112</v>
      </c>
      <c r="C3023">
        <v>13</v>
      </c>
      <c r="D3023">
        <v>15</v>
      </c>
      <c r="E3023">
        <v>4</v>
      </c>
      <c r="F3023">
        <v>114.62</v>
      </c>
      <c r="G3023">
        <v>1</v>
      </c>
      <c r="H3023" s="1">
        <f xml:space="preserve"> IF(Historical_Sales[[#This Row],[Sessions - Total]]=0,0,Historical_Sales[[#This Row],[Units Ordered]]/Historical_Sales[[#This Row],[Sessions - Total]])</f>
        <v>0.30769230769230771</v>
      </c>
    </row>
    <row r="3024" spans="1:8" x14ac:dyDescent="0.3">
      <c r="A3024" s="2">
        <v>45967</v>
      </c>
      <c r="B3024" t="s">
        <v>11</v>
      </c>
      <c r="C3024">
        <v>24</v>
      </c>
      <c r="D3024">
        <v>30</v>
      </c>
      <c r="E3024">
        <v>8</v>
      </c>
      <c r="F3024">
        <v>319.52</v>
      </c>
      <c r="G3024">
        <v>6</v>
      </c>
      <c r="H3024" s="1">
        <f xml:space="preserve"> IF(Historical_Sales[[#This Row],[Sessions - Total]]=0,0,Historical_Sales[[#This Row],[Units Ordered]]/Historical_Sales[[#This Row],[Sessions - Total]])</f>
        <v>0.33333333333333331</v>
      </c>
    </row>
    <row r="3025" spans="1:8" x14ac:dyDescent="0.3">
      <c r="A3025" s="2">
        <v>45967</v>
      </c>
      <c r="B3025" t="s">
        <v>15</v>
      </c>
      <c r="C3025">
        <v>15</v>
      </c>
      <c r="D3025">
        <v>17</v>
      </c>
      <c r="E3025">
        <v>2</v>
      </c>
      <c r="F3025">
        <v>79.16</v>
      </c>
      <c r="G3025">
        <v>1</v>
      </c>
      <c r="H3025" s="1">
        <f xml:space="preserve"> IF(Historical_Sales[[#This Row],[Sessions - Total]]=0,0,Historical_Sales[[#This Row],[Units Ordered]]/Historical_Sales[[#This Row],[Sessions - Total]])</f>
        <v>0.13333333333333333</v>
      </c>
    </row>
    <row r="3026" spans="1:8" x14ac:dyDescent="0.3">
      <c r="A3026" s="2">
        <v>45967</v>
      </c>
      <c r="B3026" t="s">
        <v>17</v>
      </c>
      <c r="C3026">
        <v>20</v>
      </c>
      <c r="D3026">
        <v>23</v>
      </c>
      <c r="E3026">
        <v>4</v>
      </c>
      <c r="F3026">
        <v>134.51</v>
      </c>
      <c r="G3026">
        <v>2</v>
      </c>
      <c r="H3026" s="1">
        <f xml:space="preserve"> IF(Historical_Sales[[#This Row],[Sessions - Total]]=0,0,Historical_Sales[[#This Row],[Units Ordered]]/Historical_Sales[[#This Row],[Sessions - Total]])</f>
        <v>0.2</v>
      </c>
    </row>
    <row r="3027" spans="1:8" x14ac:dyDescent="0.3">
      <c r="A3027" s="2">
        <v>45967</v>
      </c>
      <c r="B3027" t="s">
        <v>19</v>
      </c>
      <c r="C3027">
        <v>14</v>
      </c>
      <c r="D3027">
        <v>18</v>
      </c>
      <c r="E3027">
        <v>1</v>
      </c>
      <c r="F3027">
        <v>33.14</v>
      </c>
      <c r="G3027">
        <v>1</v>
      </c>
      <c r="H3027" s="1">
        <f xml:space="preserve"> IF(Historical_Sales[[#This Row],[Sessions - Total]]=0,0,Historical_Sales[[#This Row],[Units Ordered]]/Historical_Sales[[#This Row],[Sessions - Total]])</f>
        <v>7.1428571428571425E-2</v>
      </c>
    </row>
    <row r="3028" spans="1:8" x14ac:dyDescent="0.3">
      <c r="A3028" s="2">
        <v>45967</v>
      </c>
      <c r="B3028" t="s">
        <v>21</v>
      </c>
      <c r="C3028">
        <v>33</v>
      </c>
      <c r="D3028">
        <v>52</v>
      </c>
      <c r="E3028">
        <v>8</v>
      </c>
      <c r="F3028">
        <v>175.76</v>
      </c>
      <c r="G3028">
        <v>4</v>
      </c>
      <c r="H3028" s="1">
        <f xml:space="preserve"> IF(Historical_Sales[[#This Row],[Sessions - Total]]=0,0,Historical_Sales[[#This Row],[Units Ordered]]/Historical_Sales[[#This Row],[Sessions - Total]])</f>
        <v>0.24242424242424243</v>
      </c>
    </row>
    <row r="3029" spans="1:8" x14ac:dyDescent="0.3">
      <c r="A3029" s="2">
        <v>45967</v>
      </c>
      <c r="B3029" t="s">
        <v>24</v>
      </c>
      <c r="C3029">
        <v>12</v>
      </c>
      <c r="D3029">
        <v>14</v>
      </c>
      <c r="E3029">
        <v>1</v>
      </c>
      <c r="F3029">
        <v>17.64</v>
      </c>
      <c r="G3029">
        <v>1</v>
      </c>
      <c r="H3029" s="1">
        <f xml:space="preserve"> IF(Historical_Sales[[#This Row],[Sessions - Total]]=0,0,Historical_Sales[[#This Row],[Units Ordered]]/Historical_Sales[[#This Row],[Sessions - Total]])</f>
        <v>8.3333333333333329E-2</v>
      </c>
    </row>
    <row r="3030" spans="1:8" x14ac:dyDescent="0.3">
      <c r="A3030" s="2">
        <v>45967</v>
      </c>
      <c r="B3030" t="s">
        <v>28</v>
      </c>
      <c r="C3030">
        <v>8</v>
      </c>
      <c r="D3030">
        <v>11</v>
      </c>
      <c r="E3030">
        <v>1</v>
      </c>
      <c r="F3030">
        <v>31.6</v>
      </c>
      <c r="G3030">
        <v>1</v>
      </c>
      <c r="H3030" s="1">
        <f xml:space="preserve"> IF(Historical_Sales[[#This Row],[Sessions - Total]]=0,0,Historical_Sales[[#This Row],[Units Ordered]]/Historical_Sales[[#This Row],[Sessions - Total]])</f>
        <v>0.125</v>
      </c>
    </row>
    <row r="3031" spans="1:8" x14ac:dyDescent="0.3">
      <c r="A3031" s="2">
        <v>45967</v>
      </c>
      <c r="B3031" t="s">
        <v>34</v>
      </c>
      <c r="C3031">
        <v>18</v>
      </c>
      <c r="D3031">
        <v>24</v>
      </c>
      <c r="E3031">
        <v>2</v>
      </c>
      <c r="F3031">
        <v>36.19</v>
      </c>
      <c r="G3031">
        <v>2</v>
      </c>
      <c r="H3031" s="1">
        <f xml:space="preserve"> IF(Historical_Sales[[#This Row],[Sessions - Total]]=0,0,Historical_Sales[[#This Row],[Units Ordered]]/Historical_Sales[[#This Row],[Sessions - Total]])</f>
        <v>0.1111111111111111</v>
      </c>
    </row>
    <row r="3032" spans="1:8" x14ac:dyDescent="0.3">
      <c r="A3032" s="2">
        <v>45967</v>
      </c>
      <c r="B3032" t="s">
        <v>36</v>
      </c>
      <c r="C3032">
        <v>28</v>
      </c>
      <c r="D3032">
        <v>31</v>
      </c>
      <c r="E3032">
        <v>4</v>
      </c>
      <c r="F3032">
        <v>84.22</v>
      </c>
      <c r="G3032">
        <v>4</v>
      </c>
      <c r="H3032" s="1">
        <f xml:space="preserve"> IF(Historical_Sales[[#This Row],[Sessions - Total]]=0,0,Historical_Sales[[#This Row],[Units Ordered]]/Historical_Sales[[#This Row],[Sessions - Total]])</f>
        <v>0.14285714285714285</v>
      </c>
    </row>
    <row r="3033" spans="1:8" x14ac:dyDescent="0.3">
      <c r="A3033" s="2">
        <v>45967</v>
      </c>
      <c r="B3033" t="s">
        <v>38</v>
      </c>
      <c r="C3033">
        <v>53</v>
      </c>
      <c r="D3033">
        <v>71</v>
      </c>
      <c r="E3033">
        <v>5</v>
      </c>
      <c r="F3033">
        <v>130.91</v>
      </c>
      <c r="G3033">
        <v>5</v>
      </c>
      <c r="H3033" s="1">
        <f xml:space="preserve"> IF(Historical_Sales[[#This Row],[Sessions - Total]]=0,0,Historical_Sales[[#This Row],[Units Ordered]]/Historical_Sales[[#This Row],[Sessions - Total]])</f>
        <v>9.4339622641509441E-2</v>
      </c>
    </row>
    <row r="3034" spans="1:8" x14ac:dyDescent="0.3">
      <c r="A3034" s="2">
        <v>45967</v>
      </c>
      <c r="B3034" t="s">
        <v>40</v>
      </c>
      <c r="C3034">
        <v>80</v>
      </c>
      <c r="D3034">
        <v>112</v>
      </c>
      <c r="E3034">
        <v>28</v>
      </c>
      <c r="F3034">
        <v>845.51</v>
      </c>
      <c r="G3034">
        <v>19</v>
      </c>
      <c r="H3034" s="1">
        <f xml:space="preserve"> IF(Historical_Sales[[#This Row],[Sessions - Total]]=0,0,Historical_Sales[[#This Row],[Units Ordered]]/Historical_Sales[[#This Row],[Sessions - Total]])</f>
        <v>0.35</v>
      </c>
    </row>
    <row r="3035" spans="1:8" x14ac:dyDescent="0.3">
      <c r="A3035" s="2">
        <v>45967</v>
      </c>
      <c r="B3035" t="s">
        <v>42</v>
      </c>
      <c r="C3035">
        <v>148</v>
      </c>
      <c r="D3035">
        <v>196</v>
      </c>
      <c r="E3035">
        <v>35</v>
      </c>
      <c r="F3035">
        <v>873.83</v>
      </c>
      <c r="G3035">
        <v>28</v>
      </c>
      <c r="H3035" s="1">
        <f xml:space="preserve"> IF(Historical_Sales[[#This Row],[Sessions - Total]]=0,0,Historical_Sales[[#This Row],[Units Ordered]]/Historical_Sales[[#This Row],[Sessions - Total]])</f>
        <v>0.23648648648648649</v>
      </c>
    </row>
    <row r="3036" spans="1:8" x14ac:dyDescent="0.3">
      <c r="A3036" s="2">
        <v>45967</v>
      </c>
      <c r="B3036" t="s">
        <v>44</v>
      </c>
      <c r="C3036">
        <v>42</v>
      </c>
      <c r="D3036">
        <v>57</v>
      </c>
      <c r="E3036">
        <v>9</v>
      </c>
      <c r="F3036">
        <v>203.59</v>
      </c>
      <c r="G3036">
        <v>8</v>
      </c>
      <c r="H3036" s="1">
        <f xml:space="preserve"> IF(Historical_Sales[[#This Row],[Sessions - Total]]=0,0,Historical_Sales[[#This Row],[Units Ordered]]/Historical_Sales[[#This Row],[Sessions - Total]])</f>
        <v>0.21428571428571427</v>
      </c>
    </row>
    <row r="3037" spans="1:8" x14ac:dyDescent="0.3">
      <c r="A3037" s="2">
        <v>45967</v>
      </c>
      <c r="B3037" t="s">
        <v>44</v>
      </c>
      <c r="C3037">
        <v>2</v>
      </c>
      <c r="D3037">
        <v>2</v>
      </c>
      <c r="E3037">
        <v>1</v>
      </c>
      <c r="F3037">
        <v>24.54</v>
      </c>
      <c r="G3037">
        <v>1</v>
      </c>
      <c r="H3037" s="1">
        <f xml:space="preserve"> IF(Historical_Sales[[#This Row],[Sessions - Total]]=0,0,Historical_Sales[[#This Row],[Units Ordered]]/Historical_Sales[[#This Row],[Sessions - Total]])</f>
        <v>0.5</v>
      </c>
    </row>
    <row r="3038" spans="1:8" x14ac:dyDescent="0.3">
      <c r="A3038" s="2">
        <v>45967</v>
      </c>
      <c r="B3038" t="s">
        <v>46</v>
      </c>
      <c r="C3038">
        <v>47</v>
      </c>
      <c r="D3038">
        <v>65</v>
      </c>
      <c r="E3038">
        <v>10</v>
      </c>
      <c r="F3038">
        <v>312.67</v>
      </c>
      <c r="G3038">
        <v>8</v>
      </c>
      <c r="H3038" s="1">
        <f xml:space="preserve"> IF(Historical_Sales[[#This Row],[Sessions - Total]]=0,0,Historical_Sales[[#This Row],[Units Ordered]]/Historical_Sales[[#This Row],[Sessions - Total]])</f>
        <v>0.21276595744680851</v>
      </c>
    </row>
    <row r="3039" spans="1:8" x14ac:dyDescent="0.3">
      <c r="A3039" s="2">
        <v>45967</v>
      </c>
      <c r="B3039" t="s">
        <v>48</v>
      </c>
      <c r="C3039">
        <v>20</v>
      </c>
      <c r="D3039">
        <v>25</v>
      </c>
      <c r="E3039">
        <v>4</v>
      </c>
      <c r="F3039">
        <v>105.9</v>
      </c>
      <c r="G3039">
        <v>4</v>
      </c>
      <c r="H3039" s="1">
        <f xml:space="preserve"> IF(Historical_Sales[[#This Row],[Sessions - Total]]=0,0,Historical_Sales[[#This Row],[Units Ordered]]/Historical_Sales[[#This Row],[Sessions - Total]])</f>
        <v>0.2</v>
      </c>
    </row>
    <row r="3040" spans="1:8" x14ac:dyDescent="0.3">
      <c r="A3040" s="2">
        <v>45967</v>
      </c>
      <c r="B3040" t="s">
        <v>50</v>
      </c>
      <c r="C3040">
        <v>150</v>
      </c>
      <c r="D3040">
        <v>193</v>
      </c>
      <c r="E3040">
        <v>18</v>
      </c>
      <c r="F3040">
        <v>779.62</v>
      </c>
      <c r="G3040">
        <v>18</v>
      </c>
      <c r="H3040" s="1">
        <f xml:space="preserve"> IF(Historical_Sales[[#This Row],[Sessions - Total]]=0,0,Historical_Sales[[#This Row],[Units Ordered]]/Historical_Sales[[#This Row],[Sessions - Total]])</f>
        <v>0.12</v>
      </c>
    </row>
    <row r="3041" spans="1:8" x14ac:dyDescent="0.3">
      <c r="A3041" s="2">
        <v>45967</v>
      </c>
      <c r="B3041" t="s">
        <v>52</v>
      </c>
      <c r="C3041">
        <v>91</v>
      </c>
      <c r="D3041">
        <v>121</v>
      </c>
      <c r="E3041">
        <v>17</v>
      </c>
      <c r="F3041">
        <v>237.27</v>
      </c>
      <c r="G3041">
        <v>15</v>
      </c>
      <c r="H3041" s="1">
        <f xml:space="preserve"> IF(Historical_Sales[[#This Row],[Sessions - Total]]=0,0,Historical_Sales[[#This Row],[Units Ordered]]/Historical_Sales[[#This Row],[Sessions - Total]])</f>
        <v>0.18681318681318682</v>
      </c>
    </row>
    <row r="3042" spans="1:8" x14ac:dyDescent="0.3">
      <c r="A3042" s="2">
        <v>45967</v>
      </c>
      <c r="B3042" t="s">
        <v>52</v>
      </c>
      <c r="C3042">
        <v>3</v>
      </c>
      <c r="D3042">
        <v>3</v>
      </c>
      <c r="E3042">
        <v>2</v>
      </c>
      <c r="F3042">
        <v>33.1</v>
      </c>
      <c r="G3042">
        <v>2</v>
      </c>
      <c r="H3042" s="1">
        <f xml:space="preserve"> IF(Historical_Sales[[#This Row],[Sessions - Total]]=0,0,Historical_Sales[[#This Row],[Units Ordered]]/Historical_Sales[[#This Row],[Sessions - Total]])</f>
        <v>0.66666666666666663</v>
      </c>
    </row>
    <row r="3043" spans="1:8" x14ac:dyDescent="0.3">
      <c r="A3043" s="2">
        <v>45967</v>
      </c>
      <c r="B3043" t="s">
        <v>54</v>
      </c>
      <c r="C3043">
        <v>73</v>
      </c>
      <c r="D3043">
        <v>107</v>
      </c>
      <c r="E3043">
        <v>6</v>
      </c>
      <c r="F3043">
        <v>135.99</v>
      </c>
      <c r="G3043">
        <v>6</v>
      </c>
      <c r="H3043" s="1">
        <f xml:space="preserve"> IF(Historical_Sales[[#This Row],[Sessions - Total]]=0,0,Historical_Sales[[#This Row],[Units Ordered]]/Historical_Sales[[#This Row],[Sessions - Total]])</f>
        <v>8.2191780821917804E-2</v>
      </c>
    </row>
    <row r="3044" spans="1:8" x14ac:dyDescent="0.3">
      <c r="A3044" s="2">
        <v>45967</v>
      </c>
      <c r="B3044" t="s">
        <v>56</v>
      </c>
      <c r="C3044">
        <v>52</v>
      </c>
      <c r="D3044">
        <v>70</v>
      </c>
      <c r="E3044">
        <v>5</v>
      </c>
      <c r="F3044">
        <v>131.07</v>
      </c>
      <c r="G3044">
        <v>5</v>
      </c>
      <c r="H3044" s="1">
        <f xml:space="preserve"> IF(Historical_Sales[[#This Row],[Sessions - Total]]=0,0,Historical_Sales[[#This Row],[Units Ordered]]/Historical_Sales[[#This Row],[Sessions - Total]])</f>
        <v>9.6153846153846159E-2</v>
      </c>
    </row>
    <row r="3045" spans="1:8" x14ac:dyDescent="0.3">
      <c r="A3045" s="2">
        <v>45967</v>
      </c>
      <c r="B3045" t="s">
        <v>58</v>
      </c>
      <c r="C3045">
        <v>37</v>
      </c>
      <c r="D3045">
        <v>48</v>
      </c>
      <c r="E3045">
        <v>13</v>
      </c>
      <c r="F3045">
        <v>151.25</v>
      </c>
      <c r="G3045">
        <v>13</v>
      </c>
      <c r="H3045" s="1">
        <f xml:space="preserve"> IF(Historical_Sales[[#This Row],[Sessions - Total]]=0,0,Historical_Sales[[#This Row],[Units Ordered]]/Historical_Sales[[#This Row],[Sessions - Total]])</f>
        <v>0.35135135135135137</v>
      </c>
    </row>
    <row r="3046" spans="1:8" x14ac:dyDescent="0.3">
      <c r="A3046" s="2">
        <v>45967</v>
      </c>
      <c r="B3046" t="s">
        <v>60</v>
      </c>
      <c r="C3046">
        <v>40</v>
      </c>
      <c r="D3046">
        <v>57</v>
      </c>
      <c r="E3046">
        <v>5</v>
      </c>
      <c r="F3046">
        <v>100.3</v>
      </c>
      <c r="G3046">
        <v>5</v>
      </c>
      <c r="H3046" s="1">
        <f xml:space="preserve"> IF(Historical_Sales[[#This Row],[Sessions - Total]]=0,0,Historical_Sales[[#This Row],[Units Ordered]]/Historical_Sales[[#This Row],[Sessions - Total]])</f>
        <v>0.125</v>
      </c>
    </row>
    <row r="3047" spans="1:8" x14ac:dyDescent="0.3">
      <c r="A3047" s="2">
        <v>45967</v>
      </c>
      <c r="B3047" t="s">
        <v>62</v>
      </c>
      <c r="C3047">
        <v>154</v>
      </c>
      <c r="D3047">
        <v>210</v>
      </c>
      <c r="E3047">
        <v>77</v>
      </c>
      <c r="F3047">
        <v>2800.7</v>
      </c>
      <c r="G3047">
        <v>52</v>
      </c>
      <c r="H3047" s="1">
        <f xml:space="preserve"> IF(Historical_Sales[[#This Row],[Sessions - Total]]=0,0,Historical_Sales[[#This Row],[Units Ordered]]/Historical_Sales[[#This Row],[Sessions - Total]])</f>
        <v>0.5</v>
      </c>
    </row>
    <row r="3048" spans="1:8" x14ac:dyDescent="0.3">
      <c r="A3048" s="2">
        <v>45967</v>
      </c>
      <c r="B3048" t="s">
        <v>64</v>
      </c>
      <c r="C3048">
        <v>18</v>
      </c>
      <c r="D3048">
        <v>25</v>
      </c>
      <c r="E3048">
        <v>51</v>
      </c>
      <c r="F3048">
        <v>1681.67</v>
      </c>
      <c r="G3048">
        <v>12</v>
      </c>
      <c r="H3048" s="1">
        <f xml:space="preserve"> IF(Historical_Sales[[#This Row],[Sessions - Total]]=0,0,Historical_Sales[[#This Row],[Units Ordered]]/Historical_Sales[[#This Row],[Sessions - Total]])</f>
        <v>2.8333333333333335</v>
      </c>
    </row>
    <row r="3049" spans="1:8" x14ac:dyDescent="0.3">
      <c r="A3049" s="2">
        <v>45967</v>
      </c>
      <c r="B3049" t="s">
        <v>66</v>
      </c>
      <c r="C3049">
        <v>42</v>
      </c>
      <c r="D3049">
        <v>61</v>
      </c>
      <c r="E3049">
        <v>23</v>
      </c>
      <c r="F3049">
        <v>623.79999999999995</v>
      </c>
      <c r="G3049">
        <v>15</v>
      </c>
      <c r="H3049" s="1">
        <f xml:space="preserve"> IF(Historical_Sales[[#This Row],[Sessions - Total]]=0,0,Historical_Sales[[#This Row],[Units Ordered]]/Historical_Sales[[#This Row],[Sessions - Total]])</f>
        <v>0.54761904761904767</v>
      </c>
    </row>
    <row r="3050" spans="1:8" x14ac:dyDescent="0.3">
      <c r="A3050" s="2">
        <v>45967</v>
      </c>
      <c r="B3050" t="s">
        <v>68</v>
      </c>
      <c r="C3050">
        <v>46</v>
      </c>
      <c r="D3050">
        <v>60</v>
      </c>
      <c r="E3050">
        <v>30</v>
      </c>
      <c r="F3050">
        <v>828.13</v>
      </c>
      <c r="G3050">
        <v>18</v>
      </c>
      <c r="H3050" s="1">
        <f xml:space="preserve"> IF(Historical_Sales[[#This Row],[Sessions - Total]]=0,0,Historical_Sales[[#This Row],[Units Ordered]]/Historical_Sales[[#This Row],[Sessions - Total]])</f>
        <v>0.65217391304347827</v>
      </c>
    </row>
    <row r="3051" spans="1:8" x14ac:dyDescent="0.3">
      <c r="A3051" s="2">
        <v>45967</v>
      </c>
      <c r="B3051" t="s">
        <v>70</v>
      </c>
      <c r="C3051">
        <v>50</v>
      </c>
      <c r="D3051">
        <v>72</v>
      </c>
      <c r="E3051">
        <v>25</v>
      </c>
      <c r="F3051">
        <v>586.41999999999996</v>
      </c>
      <c r="G3051">
        <v>18</v>
      </c>
      <c r="H3051" s="1">
        <f xml:space="preserve"> IF(Historical_Sales[[#This Row],[Sessions - Total]]=0,0,Historical_Sales[[#This Row],[Units Ordered]]/Historical_Sales[[#This Row],[Sessions - Total]])</f>
        <v>0.5</v>
      </c>
    </row>
    <row r="3052" spans="1:8" x14ac:dyDescent="0.3">
      <c r="A3052" s="2">
        <v>45967</v>
      </c>
      <c r="B3052" t="s">
        <v>72</v>
      </c>
      <c r="C3052">
        <v>43</v>
      </c>
      <c r="D3052">
        <v>67</v>
      </c>
      <c r="E3052">
        <v>10</v>
      </c>
      <c r="F3052">
        <v>370.59</v>
      </c>
      <c r="G3052">
        <v>8</v>
      </c>
      <c r="H3052" s="1">
        <f xml:space="preserve"> IF(Historical_Sales[[#This Row],[Sessions - Total]]=0,0,Historical_Sales[[#This Row],[Units Ordered]]/Historical_Sales[[#This Row],[Sessions - Total]])</f>
        <v>0.23255813953488372</v>
      </c>
    </row>
    <row r="3053" spans="1:8" x14ac:dyDescent="0.3">
      <c r="A3053" s="2">
        <v>45967</v>
      </c>
      <c r="B3053" t="s">
        <v>74</v>
      </c>
      <c r="C3053">
        <v>21</v>
      </c>
      <c r="D3053">
        <v>26</v>
      </c>
      <c r="E3053">
        <v>3</v>
      </c>
      <c r="F3053">
        <v>103.49</v>
      </c>
      <c r="G3053">
        <v>2</v>
      </c>
      <c r="H3053" s="1">
        <f xml:space="preserve"> IF(Historical_Sales[[#This Row],[Sessions - Total]]=0,0,Historical_Sales[[#This Row],[Units Ordered]]/Historical_Sales[[#This Row],[Sessions - Total]])</f>
        <v>0.14285714285714285</v>
      </c>
    </row>
    <row r="3054" spans="1:8" x14ac:dyDescent="0.3">
      <c r="A3054" s="2">
        <v>45967</v>
      </c>
      <c r="B3054" t="s">
        <v>76</v>
      </c>
      <c r="C3054">
        <v>18</v>
      </c>
      <c r="D3054">
        <v>19</v>
      </c>
      <c r="E3054">
        <v>4</v>
      </c>
      <c r="F3054">
        <v>112.85</v>
      </c>
      <c r="G3054">
        <v>3</v>
      </c>
      <c r="H3054" s="1">
        <f xml:space="preserve"> IF(Historical_Sales[[#This Row],[Sessions - Total]]=0,0,Historical_Sales[[#This Row],[Units Ordered]]/Historical_Sales[[#This Row],[Sessions - Total]])</f>
        <v>0.22222222222222221</v>
      </c>
    </row>
    <row r="3055" spans="1:8" x14ac:dyDescent="0.3">
      <c r="A3055" s="2">
        <v>45967</v>
      </c>
      <c r="B3055" t="s">
        <v>78</v>
      </c>
      <c r="C3055">
        <v>20</v>
      </c>
      <c r="D3055">
        <v>21</v>
      </c>
      <c r="E3055">
        <v>13</v>
      </c>
      <c r="F3055">
        <v>350.56</v>
      </c>
      <c r="G3055">
        <v>6</v>
      </c>
      <c r="H3055" s="1">
        <f xml:space="preserve"> IF(Historical_Sales[[#This Row],[Sessions - Total]]=0,0,Historical_Sales[[#This Row],[Units Ordered]]/Historical_Sales[[#This Row],[Sessions - Total]])</f>
        <v>0.65</v>
      </c>
    </row>
    <row r="3056" spans="1:8" x14ac:dyDescent="0.3">
      <c r="A3056" s="2">
        <v>45967</v>
      </c>
      <c r="B3056" t="s">
        <v>80</v>
      </c>
      <c r="C3056">
        <v>18</v>
      </c>
      <c r="D3056">
        <v>20</v>
      </c>
      <c r="E3056">
        <v>23</v>
      </c>
      <c r="F3056">
        <v>789.65</v>
      </c>
      <c r="G3056">
        <v>10</v>
      </c>
      <c r="H3056" s="1">
        <f xml:space="preserve"> IF(Historical_Sales[[#This Row],[Sessions - Total]]=0,0,Historical_Sales[[#This Row],[Units Ordered]]/Historical_Sales[[#This Row],[Sessions - Total]])</f>
        <v>1.2777777777777777</v>
      </c>
    </row>
    <row r="3057" spans="1:8" x14ac:dyDescent="0.3">
      <c r="A3057" s="2">
        <v>45967</v>
      </c>
      <c r="B3057" t="s">
        <v>82</v>
      </c>
      <c r="C3057">
        <v>11</v>
      </c>
      <c r="D3057">
        <v>15</v>
      </c>
      <c r="E3057">
        <v>7</v>
      </c>
      <c r="F3057">
        <v>250.59</v>
      </c>
      <c r="G3057">
        <v>4</v>
      </c>
      <c r="H3057" s="1">
        <f xml:space="preserve"> IF(Historical_Sales[[#This Row],[Sessions - Total]]=0,0,Historical_Sales[[#This Row],[Units Ordered]]/Historical_Sales[[#This Row],[Sessions - Total]])</f>
        <v>0.63636363636363635</v>
      </c>
    </row>
    <row r="3058" spans="1:8" x14ac:dyDescent="0.3">
      <c r="A3058" s="2">
        <v>45967</v>
      </c>
      <c r="B3058" t="s">
        <v>84</v>
      </c>
      <c r="C3058">
        <v>128</v>
      </c>
      <c r="D3058">
        <v>162</v>
      </c>
      <c r="E3058">
        <v>23</v>
      </c>
      <c r="F3058">
        <v>805.65</v>
      </c>
      <c r="G3058">
        <v>20</v>
      </c>
      <c r="H3058" s="1">
        <f xml:space="preserve"> IF(Historical_Sales[[#This Row],[Sessions - Total]]=0,0,Historical_Sales[[#This Row],[Units Ordered]]/Historical_Sales[[#This Row],[Sessions - Total]])</f>
        <v>0.1796875</v>
      </c>
    </row>
    <row r="3059" spans="1:8" x14ac:dyDescent="0.3">
      <c r="A3059" s="2">
        <v>45967</v>
      </c>
      <c r="B3059" t="s">
        <v>86</v>
      </c>
      <c r="C3059">
        <v>11</v>
      </c>
      <c r="D3059">
        <v>16</v>
      </c>
      <c r="E3059">
        <v>3</v>
      </c>
      <c r="F3059">
        <v>85.93</v>
      </c>
      <c r="G3059">
        <v>3</v>
      </c>
      <c r="H3059" s="1">
        <f xml:space="preserve"> IF(Historical_Sales[[#This Row],[Sessions - Total]]=0,0,Historical_Sales[[#This Row],[Units Ordered]]/Historical_Sales[[#This Row],[Sessions - Total]])</f>
        <v>0.27272727272727271</v>
      </c>
    </row>
    <row r="3060" spans="1:8" x14ac:dyDescent="0.3">
      <c r="A3060" s="2">
        <v>45967</v>
      </c>
      <c r="B3060" t="s">
        <v>88</v>
      </c>
      <c r="C3060">
        <v>71</v>
      </c>
      <c r="D3060">
        <v>92</v>
      </c>
      <c r="E3060">
        <v>38</v>
      </c>
      <c r="F3060">
        <v>1315.71</v>
      </c>
      <c r="G3060">
        <v>16</v>
      </c>
      <c r="H3060" s="1">
        <f xml:space="preserve"> IF(Historical_Sales[[#This Row],[Sessions - Total]]=0,0,Historical_Sales[[#This Row],[Units Ordered]]/Historical_Sales[[#This Row],[Sessions - Total]])</f>
        <v>0.53521126760563376</v>
      </c>
    </row>
    <row r="3061" spans="1:8" x14ac:dyDescent="0.3">
      <c r="A3061" s="2">
        <v>45967</v>
      </c>
      <c r="B3061" t="s">
        <v>90</v>
      </c>
      <c r="C3061">
        <v>15</v>
      </c>
      <c r="D3061">
        <v>20</v>
      </c>
      <c r="E3061">
        <v>4</v>
      </c>
      <c r="F3061">
        <v>104.9</v>
      </c>
      <c r="G3061">
        <v>4</v>
      </c>
      <c r="H3061" s="1">
        <f xml:space="preserve"> IF(Historical_Sales[[#This Row],[Sessions - Total]]=0,0,Historical_Sales[[#This Row],[Units Ordered]]/Historical_Sales[[#This Row],[Sessions - Total]])</f>
        <v>0.26666666666666666</v>
      </c>
    </row>
    <row r="3062" spans="1:8" x14ac:dyDescent="0.3">
      <c r="A3062" s="2">
        <v>45967</v>
      </c>
      <c r="B3062" t="s">
        <v>92</v>
      </c>
      <c r="C3062">
        <v>27</v>
      </c>
      <c r="D3062">
        <v>43</v>
      </c>
      <c r="E3062">
        <v>7</v>
      </c>
      <c r="F3062">
        <v>183.3</v>
      </c>
      <c r="G3062">
        <v>6</v>
      </c>
      <c r="H3062" s="1">
        <f xml:space="preserve"> IF(Historical_Sales[[#This Row],[Sessions - Total]]=0,0,Historical_Sales[[#This Row],[Units Ordered]]/Historical_Sales[[#This Row],[Sessions - Total]])</f>
        <v>0.25925925925925924</v>
      </c>
    </row>
    <row r="3063" spans="1:8" x14ac:dyDescent="0.3">
      <c r="A3063" s="2">
        <v>45967</v>
      </c>
      <c r="B3063" t="s">
        <v>94</v>
      </c>
      <c r="C3063">
        <v>23</v>
      </c>
      <c r="D3063">
        <v>31</v>
      </c>
      <c r="E3063">
        <v>15</v>
      </c>
      <c r="F3063">
        <v>1159.77</v>
      </c>
      <c r="G3063">
        <v>12</v>
      </c>
      <c r="H3063" s="1">
        <f xml:space="preserve"> IF(Historical_Sales[[#This Row],[Sessions - Total]]=0,0,Historical_Sales[[#This Row],[Units Ordered]]/Historical_Sales[[#This Row],[Sessions - Total]])</f>
        <v>0.65217391304347827</v>
      </c>
    </row>
    <row r="3064" spans="1:8" x14ac:dyDescent="0.3">
      <c r="A3064" s="2">
        <v>45967</v>
      </c>
      <c r="B3064" t="s">
        <v>96</v>
      </c>
      <c r="C3064">
        <v>21</v>
      </c>
      <c r="D3064">
        <v>31</v>
      </c>
      <c r="E3064">
        <v>29</v>
      </c>
      <c r="F3064">
        <v>2038.07</v>
      </c>
      <c r="G3064">
        <v>8</v>
      </c>
      <c r="H3064" s="1">
        <f xml:space="preserve"> IF(Historical_Sales[[#This Row],[Sessions - Total]]=0,0,Historical_Sales[[#This Row],[Units Ordered]]/Historical_Sales[[#This Row],[Sessions - Total]])</f>
        <v>1.3809523809523809</v>
      </c>
    </row>
    <row r="3065" spans="1:8" x14ac:dyDescent="0.3">
      <c r="A3065" s="2">
        <v>45967</v>
      </c>
      <c r="B3065" t="s">
        <v>98</v>
      </c>
      <c r="C3065">
        <v>28</v>
      </c>
      <c r="D3065">
        <v>33</v>
      </c>
      <c r="E3065">
        <v>3</v>
      </c>
      <c r="F3065">
        <v>42.69</v>
      </c>
      <c r="G3065">
        <v>3</v>
      </c>
      <c r="H3065" s="1">
        <f xml:space="preserve"> IF(Historical_Sales[[#This Row],[Sessions - Total]]=0,0,Historical_Sales[[#This Row],[Units Ordered]]/Historical_Sales[[#This Row],[Sessions - Total]])</f>
        <v>0.10714285714285714</v>
      </c>
    </row>
    <row r="3066" spans="1:8" x14ac:dyDescent="0.3">
      <c r="A3066" s="2">
        <v>45967</v>
      </c>
      <c r="B3066" t="s">
        <v>102</v>
      </c>
      <c r="C3066">
        <v>13</v>
      </c>
      <c r="D3066">
        <v>15</v>
      </c>
      <c r="E3066">
        <v>2</v>
      </c>
      <c r="F3066">
        <v>67.650000000000006</v>
      </c>
      <c r="G3066">
        <v>1</v>
      </c>
      <c r="H3066" s="1">
        <f xml:space="preserve"> IF(Historical_Sales[[#This Row],[Sessions - Total]]=0,0,Historical_Sales[[#This Row],[Units Ordered]]/Historical_Sales[[#This Row],[Sessions - Total]])</f>
        <v>0.15384615384615385</v>
      </c>
    </row>
    <row r="3067" spans="1:8" x14ac:dyDescent="0.3">
      <c r="A3067" s="2">
        <v>45967</v>
      </c>
      <c r="B3067" t="s">
        <v>104</v>
      </c>
      <c r="C3067">
        <v>16</v>
      </c>
      <c r="D3067">
        <v>25</v>
      </c>
      <c r="E3067">
        <v>1</v>
      </c>
      <c r="F3067">
        <v>30.92</v>
      </c>
      <c r="G3067">
        <v>1</v>
      </c>
      <c r="H3067" s="1">
        <f xml:space="preserve"> IF(Historical_Sales[[#This Row],[Sessions - Total]]=0,0,Historical_Sales[[#This Row],[Units Ordered]]/Historical_Sales[[#This Row],[Sessions - Total]])</f>
        <v>6.25E-2</v>
      </c>
    </row>
    <row r="3068" spans="1:8" x14ac:dyDescent="0.3">
      <c r="A3068" s="2">
        <v>45967</v>
      </c>
      <c r="B3068" t="s">
        <v>106</v>
      </c>
      <c r="C3068">
        <v>16</v>
      </c>
      <c r="D3068">
        <v>17</v>
      </c>
      <c r="E3068">
        <v>1</v>
      </c>
      <c r="F3068">
        <v>89.13</v>
      </c>
      <c r="G3068">
        <v>1</v>
      </c>
      <c r="H3068" s="1">
        <f xml:space="preserve"> IF(Historical_Sales[[#This Row],[Sessions - Total]]=0,0,Historical_Sales[[#This Row],[Units Ordered]]/Historical_Sales[[#This Row],[Sessions - Total]])</f>
        <v>6.25E-2</v>
      </c>
    </row>
    <row r="3069" spans="1:8" x14ac:dyDescent="0.3">
      <c r="A3069" s="2">
        <v>45967</v>
      </c>
      <c r="B3069" t="s">
        <v>108</v>
      </c>
      <c r="C3069">
        <v>19</v>
      </c>
      <c r="D3069">
        <v>21</v>
      </c>
      <c r="E3069">
        <v>5</v>
      </c>
      <c r="F3069">
        <v>424.01</v>
      </c>
      <c r="G3069">
        <v>4</v>
      </c>
      <c r="H3069" s="1">
        <f xml:space="preserve"> IF(Historical_Sales[[#This Row],[Sessions - Total]]=0,0,Historical_Sales[[#This Row],[Units Ordered]]/Historical_Sales[[#This Row],[Sessions - Total]])</f>
        <v>0.26315789473684209</v>
      </c>
    </row>
    <row r="3070" spans="1:8" x14ac:dyDescent="0.3">
      <c r="A3070" s="2">
        <v>45967</v>
      </c>
      <c r="B3070" t="s">
        <v>110</v>
      </c>
      <c r="C3070">
        <v>34</v>
      </c>
      <c r="D3070">
        <v>42</v>
      </c>
      <c r="E3070">
        <v>2</v>
      </c>
      <c r="F3070">
        <v>73.760000000000005</v>
      </c>
      <c r="G3070">
        <v>2</v>
      </c>
      <c r="H3070" s="1">
        <f xml:space="preserve"> IF(Historical_Sales[[#This Row],[Sessions - Total]]=0,0,Historical_Sales[[#This Row],[Units Ordered]]/Historical_Sales[[#This Row],[Sessions - Total]])</f>
        <v>5.8823529411764705E-2</v>
      </c>
    </row>
    <row r="3071" spans="1:8" x14ac:dyDescent="0.3">
      <c r="A3071" s="2">
        <v>45968</v>
      </c>
      <c r="B3071" t="s">
        <v>11</v>
      </c>
      <c r="C3071">
        <v>24</v>
      </c>
      <c r="D3071">
        <v>32</v>
      </c>
      <c r="E3071">
        <v>6</v>
      </c>
      <c r="F3071">
        <v>270.48</v>
      </c>
      <c r="G3071">
        <v>5</v>
      </c>
      <c r="H3071" s="1">
        <f xml:space="preserve"> IF(Historical_Sales[[#This Row],[Sessions - Total]]=0,0,Historical_Sales[[#This Row],[Units Ordered]]/Historical_Sales[[#This Row],[Sessions - Total]])</f>
        <v>0.25</v>
      </c>
    </row>
    <row r="3072" spans="1:8" x14ac:dyDescent="0.3">
      <c r="A3072" s="2">
        <v>45968</v>
      </c>
      <c r="B3072" t="s">
        <v>15</v>
      </c>
      <c r="C3072">
        <v>19</v>
      </c>
      <c r="D3072">
        <v>24</v>
      </c>
      <c r="E3072">
        <v>2</v>
      </c>
      <c r="F3072">
        <v>78.510000000000005</v>
      </c>
      <c r="G3072">
        <v>2</v>
      </c>
      <c r="H3072" s="1">
        <f xml:space="preserve"> IF(Historical_Sales[[#This Row],[Sessions - Total]]=0,0,Historical_Sales[[#This Row],[Units Ordered]]/Historical_Sales[[#This Row],[Sessions - Total]])</f>
        <v>0.10526315789473684</v>
      </c>
    </row>
    <row r="3073" spans="1:8" x14ac:dyDescent="0.3">
      <c r="A3073" s="2">
        <v>45968</v>
      </c>
      <c r="B3073" t="s">
        <v>17</v>
      </c>
      <c r="C3073">
        <v>15</v>
      </c>
      <c r="D3073">
        <v>16</v>
      </c>
      <c r="E3073">
        <v>1</v>
      </c>
      <c r="F3073">
        <v>41.23</v>
      </c>
      <c r="G3073">
        <v>1</v>
      </c>
      <c r="H3073" s="1">
        <f xml:space="preserve"> IF(Historical_Sales[[#This Row],[Sessions - Total]]=0,0,Historical_Sales[[#This Row],[Units Ordered]]/Historical_Sales[[#This Row],[Sessions - Total]])</f>
        <v>6.6666666666666666E-2</v>
      </c>
    </row>
    <row r="3074" spans="1:8" x14ac:dyDescent="0.3">
      <c r="A3074" s="2">
        <v>45968</v>
      </c>
      <c r="B3074" t="s">
        <v>19</v>
      </c>
      <c r="C3074">
        <v>11</v>
      </c>
      <c r="D3074">
        <v>14</v>
      </c>
      <c r="E3074">
        <v>7</v>
      </c>
      <c r="F3074">
        <v>207.72</v>
      </c>
      <c r="G3074">
        <v>3</v>
      </c>
      <c r="H3074" s="1">
        <f xml:space="preserve"> IF(Historical_Sales[[#This Row],[Sessions - Total]]=0,0,Historical_Sales[[#This Row],[Units Ordered]]/Historical_Sales[[#This Row],[Sessions - Total]])</f>
        <v>0.63636363636363635</v>
      </c>
    </row>
    <row r="3075" spans="1:8" x14ac:dyDescent="0.3">
      <c r="A3075" s="2">
        <v>45968</v>
      </c>
      <c r="B3075" t="s">
        <v>21</v>
      </c>
      <c r="C3075">
        <v>29</v>
      </c>
      <c r="D3075">
        <v>46</v>
      </c>
      <c r="E3075">
        <v>2</v>
      </c>
      <c r="F3075">
        <v>40.83</v>
      </c>
      <c r="G3075">
        <v>2</v>
      </c>
      <c r="H3075" s="1">
        <f xml:space="preserve"> IF(Historical_Sales[[#This Row],[Sessions - Total]]=0,0,Historical_Sales[[#This Row],[Units Ordered]]/Historical_Sales[[#This Row],[Sessions - Total]])</f>
        <v>6.8965517241379309E-2</v>
      </c>
    </row>
    <row r="3076" spans="1:8" x14ac:dyDescent="0.3">
      <c r="A3076" s="2">
        <v>45968</v>
      </c>
      <c r="B3076" t="s">
        <v>24</v>
      </c>
      <c r="C3076">
        <v>10</v>
      </c>
      <c r="D3076">
        <v>11</v>
      </c>
      <c r="E3076">
        <v>4</v>
      </c>
      <c r="F3076">
        <v>56.22</v>
      </c>
      <c r="G3076">
        <v>3</v>
      </c>
      <c r="H3076" s="1">
        <f xml:space="preserve"> IF(Historical_Sales[[#This Row],[Sessions - Total]]=0,0,Historical_Sales[[#This Row],[Units Ordered]]/Historical_Sales[[#This Row],[Sessions - Total]])</f>
        <v>0.4</v>
      </c>
    </row>
    <row r="3077" spans="1:8" x14ac:dyDescent="0.3">
      <c r="A3077" s="2">
        <v>45968</v>
      </c>
      <c r="B3077" t="s">
        <v>26</v>
      </c>
      <c r="C3077">
        <v>12</v>
      </c>
      <c r="D3077">
        <v>14</v>
      </c>
      <c r="E3077">
        <v>2</v>
      </c>
      <c r="F3077">
        <v>65.14</v>
      </c>
      <c r="G3077">
        <v>2</v>
      </c>
      <c r="H3077" s="1">
        <f xml:space="preserve"> IF(Historical_Sales[[#This Row],[Sessions - Total]]=0,0,Historical_Sales[[#This Row],[Units Ordered]]/Historical_Sales[[#This Row],[Sessions - Total]])</f>
        <v>0.16666666666666666</v>
      </c>
    </row>
    <row r="3078" spans="1:8" x14ac:dyDescent="0.3">
      <c r="A3078" s="2">
        <v>45968</v>
      </c>
      <c r="B3078" t="s">
        <v>32</v>
      </c>
      <c r="C3078">
        <v>21</v>
      </c>
      <c r="D3078">
        <v>28</v>
      </c>
      <c r="E3078">
        <v>1</v>
      </c>
      <c r="F3078">
        <v>20.88</v>
      </c>
      <c r="G3078">
        <v>1</v>
      </c>
      <c r="H3078" s="1">
        <f xml:space="preserve"> IF(Historical_Sales[[#This Row],[Sessions - Total]]=0,0,Historical_Sales[[#This Row],[Units Ordered]]/Historical_Sales[[#This Row],[Sessions - Total]])</f>
        <v>4.7619047619047616E-2</v>
      </c>
    </row>
    <row r="3079" spans="1:8" x14ac:dyDescent="0.3">
      <c r="A3079" s="2">
        <v>45968</v>
      </c>
      <c r="B3079" t="s">
        <v>36</v>
      </c>
      <c r="C3079">
        <v>31</v>
      </c>
      <c r="D3079">
        <v>40</v>
      </c>
      <c r="E3079">
        <v>7</v>
      </c>
      <c r="F3079">
        <v>153.13</v>
      </c>
      <c r="G3079">
        <v>6</v>
      </c>
      <c r="H3079" s="1">
        <f xml:space="preserve"> IF(Historical_Sales[[#This Row],[Sessions - Total]]=0,0,Historical_Sales[[#This Row],[Units Ordered]]/Historical_Sales[[#This Row],[Sessions - Total]])</f>
        <v>0.22580645161290322</v>
      </c>
    </row>
    <row r="3080" spans="1:8" x14ac:dyDescent="0.3">
      <c r="A3080" s="2">
        <v>45968</v>
      </c>
      <c r="B3080" t="s">
        <v>38</v>
      </c>
      <c r="C3080">
        <v>52</v>
      </c>
      <c r="D3080">
        <v>61</v>
      </c>
      <c r="E3080">
        <v>3</v>
      </c>
      <c r="F3080">
        <v>82.33</v>
      </c>
      <c r="G3080">
        <v>3</v>
      </c>
      <c r="H3080" s="1">
        <f xml:space="preserve"> IF(Historical_Sales[[#This Row],[Sessions - Total]]=0,0,Historical_Sales[[#This Row],[Units Ordered]]/Historical_Sales[[#This Row],[Sessions - Total]])</f>
        <v>5.7692307692307696E-2</v>
      </c>
    </row>
    <row r="3081" spans="1:8" x14ac:dyDescent="0.3">
      <c r="A3081" s="2">
        <v>45968</v>
      </c>
      <c r="B3081" t="s">
        <v>40</v>
      </c>
      <c r="C3081">
        <v>48</v>
      </c>
      <c r="D3081">
        <v>61</v>
      </c>
      <c r="E3081">
        <v>19</v>
      </c>
      <c r="F3081">
        <v>562.75</v>
      </c>
      <c r="G3081">
        <v>15</v>
      </c>
      <c r="H3081" s="1">
        <f xml:space="preserve"> IF(Historical_Sales[[#This Row],[Sessions - Total]]=0,0,Historical_Sales[[#This Row],[Units Ordered]]/Historical_Sales[[#This Row],[Sessions - Total]])</f>
        <v>0.39583333333333331</v>
      </c>
    </row>
    <row r="3082" spans="1:8" x14ac:dyDescent="0.3">
      <c r="A3082" s="2">
        <v>45968</v>
      </c>
      <c r="B3082" t="s">
        <v>42</v>
      </c>
      <c r="C3082">
        <v>112</v>
      </c>
      <c r="D3082">
        <v>157</v>
      </c>
      <c r="E3082">
        <v>28</v>
      </c>
      <c r="F3082">
        <v>705.59</v>
      </c>
      <c r="G3082">
        <v>20</v>
      </c>
      <c r="H3082" s="1">
        <f xml:space="preserve"> IF(Historical_Sales[[#This Row],[Sessions - Total]]=0,0,Historical_Sales[[#This Row],[Units Ordered]]/Historical_Sales[[#This Row],[Sessions - Total]])</f>
        <v>0.25</v>
      </c>
    </row>
    <row r="3083" spans="1:8" x14ac:dyDescent="0.3">
      <c r="A3083" s="2">
        <v>45968</v>
      </c>
      <c r="B3083" t="s">
        <v>44</v>
      </c>
      <c r="C3083">
        <v>21</v>
      </c>
      <c r="D3083">
        <v>29</v>
      </c>
      <c r="E3083">
        <v>3</v>
      </c>
      <c r="F3083">
        <v>77.25</v>
      </c>
      <c r="G3083">
        <v>3</v>
      </c>
      <c r="H3083" s="1">
        <f xml:space="preserve"> IF(Historical_Sales[[#This Row],[Sessions - Total]]=0,0,Historical_Sales[[#This Row],[Units Ordered]]/Historical_Sales[[#This Row],[Sessions - Total]])</f>
        <v>0.14285714285714285</v>
      </c>
    </row>
    <row r="3084" spans="1:8" x14ac:dyDescent="0.3">
      <c r="A3084" s="2">
        <v>45968</v>
      </c>
      <c r="B3084" t="s">
        <v>46</v>
      </c>
      <c r="C3084">
        <v>58</v>
      </c>
      <c r="D3084">
        <v>76</v>
      </c>
      <c r="E3084">
        <v>9</v>
      </c>
      <c r="F3084">
        <v>289.56</v>
      </c>
      <c r="G3084">
        <v>8</v>
      </c>
      <c r="H3084" s="1">
        <f xml:space="preserve"> IF(Historical_Sales[[#This Row],[Sessions - Total]]=0,0,Historical_Sales[[#This Row],[Units Ordered]]/Historical_Sales[[#This Row],[Sessions - Total]])</f>
        <v>0.15517241379310345</v>
      </c>
    </row>
    <row r="3085" spans="1:8" x14ac:dyDescent="0.3">
      <c r="A3085" s="2">
        <v>45968</v>
      </c>
      <c r="B3085" t="s">
        <v>48</v>
      </c>
      <c r="C3085">
        <v>11</v>
      </c>
      <c r="D3085">
        <v>12</v>
      </c>
      <c r="E3085">
        <v>14</v>
      </c>
      <c r="F3085">
        <v>406.96</v>
      </c>
      <c r="G3085">
        <v>8</v>
      </c>
      <c r="H3085" s="1">
        <f xml:space="preserve"> IF(Historical_Sales[[#This Row],[Sessions - Total]]=0,0,Historical_Sales[[#This Row],[Units Ordered]]/Historical_Sales[[#This Row],[Sessions - Total]])</f>
        <v>1.2727272727272727</v>
      </c>
    </row>
    <row r="3086" spans="1:8" x14ac:dyDescent="0.3">
      <c r="A3086" s="2">
        <v>45968</v>
      </c>
      <c r="B3086" t="s">
        <v>50</v>
      </c>
      <c r="C3086">
        <v>97</v>
      </c>
      <c r="D3086">
        <v>136</v>
      </c>
      <c r="E3086">
        <v>22</v>
      </c>
      <c r="F3086">
        <v>940.54</v>
      </c>
      <c r="G3086">
        <v>21</v>
      </c>
      <c r="H3086" s="1">
        <f xml:space="preserve"> IF(Historical_Sales[[#This Row],[Sessions - Total]]=0,0,Historical_Sales[[#This Row],[Units Ordered]]/Historical_Sales[[#This Row],[Sessions - Total]])</f>
        <v>0.22680412371134021</v>
      </c>
    </row>
    <row r="3087" spans="1:8" x14ac:dyDescent="0.3">
      <c r="A3087" s="2">
        <v>45968</v>
      </c>
      <c r="B3087" t="s">
        <v>52</v>
      </c>
      <c r="C3087">
        <v>62</v>
      </c>
      <c r="D3087">
        <v>85</v>
      </c>
      <c r="E3087">
        <v>10</v>
      </c>
      <c r="F3087">
        <v>133.83000000000001</v>
      </c>
      <c r="G3087">
        <v>10</v>
      </c>
      <c r="H3087" s="1">
        <f xml:space="preserve"> IF(Historical_Sales[[#This Row],[Sessions - Total]]=0,0,Historical_Sales[[#This Row],[Units Ordered]]/Historical_Sales[[#This Row],[Sessions - Total]])</f>
        <v>0.16129032258064516</v>
      </c>
    </row>
    <row r="3088" spans="1:8" x14ac:dyDescent="0.3">
      <c r="A3088" s="2">
        <v>45968</v>
      </c>
      <c r="B3088" t="s">
        <v>54</v>
      </c>
      <c r="C3088">
        <v>49</v>
      </c>
      <c r="D3088">
        <v>71</v>
      </c>
      <c r="E3088">
        <v>6</v>
      </c>
      <c r="F3088">
        <v>146.35</v>
      </c>
      <c r="G3088">
        <v>5</v>
      </c>
      <c r="H3088" s="1">
        <f xml:space="preserve"> IF(Historical_Sales[[#This Row],[Sessions - Total]]=0,0,Historical_Sales[[#This Row],[Units Ordered]]/Historical_Sales[[#This Row],[Sessions - Total]])</f>
        <v>0.12244897959183673</v>
      </c>
    </row>
    <row r="3089" spans="1:8" x14ac:dyDescent="0.3">
      <c r="A3089" s="2">
        <v>45968</v>
      </c>
      <c r="B3089" t="s">
        <v>56</v>
      </c>
      <c r="C3089">
        <v>37</v>
      </c>
      <c r="D3089">
        <v>57</v>
      </c>
      <c r="E3089">
        <v>12</v>
      </c>
      <c r="F3089">
        <v>294.43</v>
      </c>
      <c r="G3089">
        <v>11</v>
      </c>
      <c r="H3089" s="1">
        <f xml:space="preserve"> IF(Historical_Sales[[#This Row],[Sessions - Total]]=0,0,Historical_Sales[[#This Row],[Units Ordered]]/Historical_Sales[[#This Row],[Sessions - Total]])</f>
        <v>0.32432432432432434</v>
      </c>
    </row>
    <row r="3090" spans="1:8" x14ac:dyDescent="0.3">
      <c r="A3090" s="2">
        <v>45968</v>
      </c>
      <c r="B3090" t="s">
        <v>58</v>
      </c>
      <c r="C3090">
        <v>27</v>
      </c>
      <c r="D3090">
        <v>33</v>
      </c>
      <c r="E3090">
        <v>3</v>
      </c>
      <c r="F3090">
        <v>32.090000000000003</v>
      </c>
      <c r="G3090">
        <v>3</v>
      </c>
      <c r="H3090" s="1">
        <f xml:space="preserve"> IF(Historical_Sales[[#This Row],[Sessions - Total]]=0,0,Historical_Sales[[#This Row],[Units Ordered]]/Historical_Sales[[#This Row],[Sessions - Total]])</f>
        <v>0.1111111111111111</v>
      </c>
    </row>
    <row r="3091" spans="1:8" x14ac:dyDescent="0.3">
      <c r="A3091" s="2">
        <v>45968</v>
      </c>
      <c r="B3091" t="s">
        <v>60</v>
      </c>
      <c r="C3091">
        <v>29</v>
      </c>
      <c r="D3091">
        <v>43</v>
      </c>
      <c r="E3091">
        <v>3</v>
      </c>
      <c r="F3091">
        <v>67.33</v>
      </c>
      <c r="G3091">
        <v>3</v>
      </c>
      <c r="H3091" s="1">
        <f xml:space="preserve"> IF(Historical_Sales[[#This Row],[Sessions - Total]]=0,0,Historical_Sales[[#This Row],[Units Ordered]]/Historical_Sales[[#This Row],[Sessions - Total]])</f>
        <v>0.10344827586206896</v>
      </c>
    </row>
    <row r="3092" spans="1:8" x14ac:dyDescent="0.3">
      <c r="A3092" s="2">
        <v>45968</v>
      </c>
      <c r="B3092" t="s">
        <v>62</v>
      </c>
      <c r="C3092">
        <v>155</v>
      </c>
      <c r="D3092">
        <v>225</v>
      </c>
      <c r="E3092">
        <v>62</v>
      </c>
      <c r="F3092">
        <v>2260.98</v>
      </c>
      <c r="G3092">
        <v>47</v>
      </c>
      <c r="H3092" s="1">
        <f xml:space="preserve"> IF(Historical_Sales[[#This Row],[Sessions - Total]]=0,0,Historical_Sales[[#This Row],[Units Ordered]]/Historical_Sales[[#This Row],[Sessions - Total]])</f>
        <v>0.4</v>
      </c>
    </row>
    <row r="3093" spans="1:8" x14ac:dyDescent="0.3">
      <c r="A3093" s="2">
        <v>45968</v>
      </c>
      <c r="B3093" t="s">
        <v>64</v>
      </c>
      <c r="C3093">
        <v>21</v>
      </c>
      <c r="D3093">
        <v>25</v>
      </c>
      <c r="E3093">
        <v>8</v>
      </c>
      <c r="F3093">
        <v>253.24</v>
      </c>
      <c r="G3093">
        <v>6</v>
      </c>
      <c r="H3093" s="1">
        <f xml:space="preserve"> IF(Historical_Sales[[#This Row],[Sessions - Total]]=0,0,Historical_Sales[[#This Row],[Units Ordered]]/Historical_Sales[[#This Row],[Sessions - Total]])</f>
        <v>0.38095238095238093</v>
      </c>
    </row>
    <row r="3094" spans="1:8" x14ac:dyDescent="0.3">
      <c r="A3094" s="2">
        <v>45968</v>
      </c>
      <c r="B3094" t="s">
        <v>66</v>
      </c>
      <c r="C3094">
        <v>32</v>
      </c>
      <c r="D3094">
        <v>54</v>
      </c>
      <c r="E3094">
        <v>34</v>
      </c>
      <c r="F3094">
        <v>939.3</v>
      </c>
      <c r="G3094">
        <v>19</v>
      </c>
      <c r="H3094" s="1">
        <f xml:space="preserve"> IF(Historical_Sales[[#This Row],[Sessions - Total]]=0,0,Historical_Sales[[#This Row],[Units Ordered]]/Historical_Sales[[#This Row],[Sessions - Total]])</f>
        <v>1.0625</v>
      </c>
    </row>
    <row r="3095" spans="1:8" x14ac:dyDescent="0.3">
      <c r="A3095" s="2">
        <v>45968</v>
      </c>
      <c r="B3095" t="s">
        <v>68</v>
      </c>
      <c r="C3095">
        <v>55</v>
      </c>
      <c r="D3095">
        <v>75</v>
      </c>
      <c r="E3095">
        <v>25</v>
      </c>
      <c r="F3095">
        <v>676.44</v>
      </c>
      <c r="G3095">
        <v>22</v>
      </c>
      <c r="H3095" s="1">
        <f xml:space="preserve"> IF(Historical_Sales[[#This Row],[Sessions - Total]]=0,0,Historical_Sales[[#This Row],[Units Ordered]]/Historical_Sales[[#This Row],[Sessions - Total]])</f>
        <v>0.45454545454545453</v>
      </c>
    </row>
    <row r="3096" spans="1:8" x14ac:dyDescent="0.3">
      <c r="A3096" s="2">
        <v>45968</v>
      </c>
      <c r="B3096" t="s">
        <v>70</v>
      </c>
      <c r="C3096">
        <v>64</v>
      </c>
      <c r="D3096">
        <v>72</v>
      </c>
      <c r="E3096">
        <v>21</v>
      </c>
      <c r="F3096">
        <v>501.33</v>
      </c>
      <c r="G3096">
        <v>16</v>
      </c>
      <c r="H3096" s="1">
        <f xml:space="preserve"> IF(Historical_Sales[[#This Row],[Sessions - Total]]=0,0,Historical_Sales[[#This Row],[Units Ordered]]/Historical_Sales[[#This Row],[Sessions - Total]])</f>
        <v>0.328125</v>
      </c>
    </row>
    <row r="3097" spans="1:8" x14ac:dyDescent="0.3">
      <c r="A3097" s="2">
        <v>45968</v>
      </c>
      <c r="B3097" t="s">
        <v>72</v>
      </c>
      <c r="C3097">
        <v>22</v>
      </c>
      <c r="D3097">
        <v>25</v>
      </c>
      <c r="E3097">
        <v>3</v>
      </c>
      <c r="F3097">
        <v>112.97</v>
      </c>
      <c r="G3097">
        <v>3</v>
      </c>
      <c r="H3097" s="1">
        <f xml:space="preserve"> IF(Historical_Sales[[#This Row],[Sessions - Total]]=0,0,Historical_Sales[[#This Row],[Units Ordered]]/Historical_Sales[[#This Row],[Sessions - Total]])</f>
        <v>0.13636363636363635</v>
      </c>
    </row>
    <row r="3098" spans="1:8" x14ac:dyDescent="0.3">
      <c r="A3098" s="2">
        <v>45968</v>
      </c>
      <c r="B3098" t="s">
        <v>74</v>
      </c>
      <c r="C3098">
        <v>7</v>
      </c>
      <c r="D3098">
        <v>11</v>
      </c>
      <c r="E3098">
        <v>1</v>
      </c>
      <c r="F3098">
        <v>30.21</v>
      </c>
      <c r="G3098">
        <v>1</v>
      </c>
      <c r="H3098" s="1">
        <f xml:space="preserve"> IF(Historical_Sales[[#This Row],[Sessions - Total]]=0,0,Historical_Sales[[#This Row],[Units Ordered]]/Historical_Sales[[#This Row],[Sessions - Total]])</f>
        <v>0.14285714285714285</v>
      </c>
    </row>
    <row r="3099" spans="1:8" x14ac:dyDescent="0.3">
      <c r="A3099" s="2">
        <v>45968</v>
      </c>
      <c r="B3099" t="s">
        <v>76</v>
      </c>
      <c r="C3099">
        <v>9</v>
      </c>
      <c r="D3099">
        <v>12</v>
      </c>
      <c r="E3099">
        <v>9</v>
      </c>
      <c r="F3099">
        <v>255.02</v>
      </c>
      <c r="G3099">
        <v>4</v>
      </c>
      <c r="H3099" s="1">
        <f xml:space="preserve"> IF(Historical_Sales[[#This Row],[Sessions - Total]]=0,0,Historical_Sales[[#This Row],[Units Ordered]]/Historical_Sales[[#This Row],[Sessions - Total]])</f>
        <v>1</v>
      </c>
    </row>
    <row r="3100" spans="1:8" x14ac:dyDescent="0.3">
      <c r="A3100" s="2">
        <v>45968</v>
      </c>
      <c r="B3100" t="s">
        <v>78</v>
      </c>
      <c r="C3100">
        <v>8</v>
      </c>
      <c r="D3100">
        <v>8</v>
      </c>
      <c r="E3100">
        <v>2</v>
      </c>
      <c r="F3100">
        <v>52.15</v>
      </c>
      <c r="G3100">
        <v>1</v>
      </c>
      <c r="H3100" s="1">
        <f xml:space="preserve"> IF(Historical_Sales[[#This Row],[Sessions - Total]]=0,0,Historical_Sales[[#This Row],[Units Ordered]]/Historical_Sales[[#This Row],[Sessions - Total]])</f>
        <v>0.25</v>
      </c>
    </row>
    <row r="3101" spans="1:8" x14ac:dyDescent="0.3">
      <c r="A3101" s="2">
        <v>45968</v>
      </c>
      <c r="B3101" t="s">
        <v>80</v>
      </c>
      <c r="C3101">
        <v>32</v>
      </c>
      <c r="D3101">
        <v>38</v>
      </c>
      <c r="E3101">
        <v>10</v>
      </c>
      <c r="F3101">
        <v>328.39</v>
      </c>
      <c r="G3101">
        <v>6</v>
      </c>
      <c r="H3101" s="1">
        <f xml:space="preserve"> IF(Historical_Sales[[#This Row],[Sessions - Total]]=0,0,Historical_Sales[[#This Row],[Units Ordered]]/Historical_Sales[[#This Row],[Sessions - Total]])</f>
        <v>0.3125</v>
      </c>
    </row>
    <row r="3102" spans="1:8" x14ac:dyDescent="0.3">
      <c r="A3102" s="2">
        <v>45968</v>
      </c>
      <c r="B3102" t="s">
        <v>84</v>
      </c>
      <c r="C3102">
        <v>71</v>
      </c>
      <c r="D3102">
        <v>81</v>
      </c>
      <c r="E3102">
        <v>15</v>
      </c>
      <c r="F3102">
        <v>529.49</v>
      </c>
      <c r="G3102">
        <v>15</v>
      </c>
      <c r="H3102" s="1">
        <f xml:space="preserve"> IF(Historical_Sales[[#This Row],[Sessions - Total]]=0,0,Historical_Sales[[#This Row],[Units Ordered]]/Historical_Sales[[#This Row],[Sessions - Total]])</f>
        <v>0.21126760563380281</v>
      </c>
    </row>
    <row r="3103" spans="1:8" x14ac:dyDescent="0.3">
      <c r="A3103" s="2">
        <v>45968</v>
      </c>
      <c r="B3103" t="s">
        <v>86</v>
      </c>
      <c r="C3103">
        <v>17</v>
      </c>
      <c r="D3103">
        <v>18</v>
      </c>
      <c r="E3103">
        <v>3</v>
      </c>
      <c r="F3103">
        <v>98.95</v>
      </c>
      <c r="G3103">
        <v>3</v>
      </c>
      <c r="H3103" s="1">
        <f xml:space="preserve"> IF(Historical_Sales[[#This Row],[Sessions - Total]]=0,0,Historical_Sales[[#This Row],[Units Ordered]]/Historical_Sales[[#This Row],[Sessions - Total]])</f>
        <v>0.17647058823529413</v>
      </c>
    </row>
    <row r="3104" spans="1:8" x14ac:dyDescent="0.3">
      <c r="A3104" s="2">
        <v>45968</v>
      </c>
      <c r="B3104" t="s">
        <v>88</v>
      </c>
      <c r="C3104">
        <v>44</v>
      </c>
      <c r="D3104">
        <v>64</v>
      </c>
      <c r="E3104">
        <v>6</v>
      </c>
      <c r="F3104">
        <v>195.44</v>
      </c>
      <c r="G3104">
        <v>5</v>
      </c>
      <c r="H3104" s="1">
        <f xml:space="preserve"> IF(Historical_Sales[[#This Row],[Sessions - Total]]=0,0,Historical_Sales[[#This Row],[Units Ordered]]/Historical_Sales[[#This Row],[Sessions - Total]])</f>
        <v>0.13636363636363635</v>
      </c>
    </row>
    <row r="3105" spans="1:8" x14ac:dyDescent="0.3">
      <c r="A3105" s="2">
        <v>45968</v>
      </c>
      <c r="B3105" t="s">
        <v>90</v>
      </c>
      <c r="C3105">
        <v>13</v>
      </c>
      <c r="D3105">
        <v>19</v>
      </c>
      <c r="E3105">
        <v>5</v>
      </c>
      <c r="F3105">
        <v>138.56</v>
      </c>
      <c r="G3105">
        <v>5</v>
      </c>
      <c r="H3105" s="1">
        <f xml:space="preserve"> IF(Historical_Sales[[#This Row],[Sessions - Total]]=0,0,Historical_Sales[[#This Row],[Units Ordered]]/Historical_Sales[[#This Row],[Sessions - Total]])</f>
        <v>0.38461538461538464</v>
      </c>
    </row>
    <row r="3106" spans="1:8" x14ac:dyDescent="0.3">
      <c r="A3106" s="2">
        <v>45968</v>
      </c>
      <c r="B3106" t="s">
        <v>92</v>
      </c>
      <c r="C3106">
        <v>20</v>
      </c>
      <c r="D3106">
        <v>23</v>
      </c>
      <c r="E3106">
        <v>8</v>
      </c>
      <c r="F3106">
        <v>204.27</v>
      </c>
      <c r="G3106">
        <v>7</v>
      </c>
      <c r="H3106" s="1">
        <f xml:space="preserve"> IF(Historical_Sales[[#This Row],[Sessions - Total]]=0,0,Historical_Sales[[#This Row],[Units Ordered]]/Historical_Sales[[#This Row],[Sessions - Total]])</f>
        <v>0.4</v>
      </c>
    </row>
    <row r="3107" spans="1:8" x14ac:dyDescent="0.3">
      <c r="A3107" s="2">
        <v>45968</v>
      </c>
      <c r="B3107" t="s">
        <v>94</v>
      </c>
      <c r="C3107">
        <v>33</v>
      </c>
      <c r="D3107">
        <v>47</v>
      </c>
      <c r="E3107">
        <v>7</v>
      </c>
      <c r="F3107">
        <v>531.25</v>
      </c>
      <c r="G3107">
        <v>5</v>
      </c>
      <c r="H3107" s="1">
        <f xml:space="preserve"> IF(Historical_Sales[[#This Row],[Sessions - Total]]=0,0,Historical_Sales[[#This Row],[Units Ordered]]/Historical_Sales[[#This Row],[Sessions - Total]])</f>
        <v>0.21212121212121213</v>
      </c>
    </row>
    <row r="3108" spans="1:8" x14ac:dyDescent="0.3">
      <c r="A3108" s="2">
        <v>45968</v>
      </c>
      <c r="B3108" t="s">
        <v>96</v>
      </c>
      <c r="C3108">
        <v>28</v>
      </c>
      <c r="D3108">
        <v>40</v>
      </c>
      <c r="E3108">
        <v>8</v>
      </c>
      <c r="F3108">
        <v>577.66999999999996</v>
      </c>
      <c r="G3108">
        <v>7</v>
      </c>
      <c r="H3108" s="1">
        <f xml:space="preserve"> IF(Historical_Sales[[#This Row],[Sessions - Total]]=0,0,Historical_Sales[[#This Row],[Units Ordered]]/Historical_Sales[[#This Row],[Sessions - Total]])</f>
        <v>0.2857142857142857</v>
      </c>
    </row>
    <row r="3109" spans="1:8" x14ac:dyDescent="0.3">
      <c r="A3109" s="2">
        <v>45968</v>
      </c>
      <c r="B3109" t="s">
        <v>98</v>
      </c>
      <c r="C3109">
        <v>19</v>
      </c>
      <c r="D3109">
        <v>24</v>
      </c>
      <c r="E3109">
        <v>2</v>
      </c>
      <c r="F3109">
        <v>29.41</v>
      </c>
      <c r="G3109">
        <v>2</v>
      </c>
      <c r="H3109" s="1">
        <f xml:space="preserve"> IF(Historical_Sales[[#This Row],[Sessions - Total]]=0,0,Historical_Sales[[#This Row],[Units Ordered]]/Historical_Sales[[#This Row],[Sessions - Total]])</f>
        <v>0.10526315789473684</v>
      </c>
    </row>
    <row r="3110" spans="1:8" x14ac:dyDescent="0.3">
      <c r="A3110" s="2">
        <v>45968</v>
      </c>
      <c r="B3110" t="s">
        <v>100</v>
      </c>
      <c r="C3110">
        <v>17</v>
      </c>
      <c r="D3110">
        <v>26</v>
      </c>
      <c r="E3110">
        <v>1</v>
      </c>
      <c r="F3110">
        <v>11.69</v>
      </c>
      <c r="G3110">
        <v>1</v>
      </c>
      <c r="H3110" s="1">
        <f xml:space="preserve"> IF(Historical_Sales[[#This Row],[Sessions - Total]]=0,0,Historical_Sales[[#This Row],[Units Ordered]]/Historical_Sales[[#This Row],[Sessions - Total]])</f>
        <v>5.8823529411764705E-2</v>
      </c>
    </row>
    <row r="3111" spans="1:8" x14ac:dyDescent="0.3">
      <c r="A3111" s="2">
        <v>45968</v>
      </c>
      <c r="B3111" t="s">
        <v>102</v>
      </c>
      <c r="C3111">
        <v>6</v>
      </c>
      <c r="D3111">
        <v>6</v>
      </c>
      <c r="E3111">
        <v>4</v>
      </c>
      <c r="F3111">
        <v>144.24</v>
      </c>
      <c r="G3111">
        <v>1</v>
      </c>
      <c r="H3111" s="1">
        <f xml:space="preserve"> IF(Historical_Sales[[#This Row],[Sessions - Total]]=0,0,Historical_Sales[[#This Row],[Units Ordered]]/Historical_Sales[[#This Row],[Sessions - Total]])</f>
        <v>0.66666666666666663</v>
      </c>
    </row>
    <row r="3112" spans="1:8" x14ac:dyDescent="0.3">
      <c r="A3112" s="2">
        <v>45968</v>
      </c>
      <c r="B3112" t="s">
        <v>104</v>
      </c>
      <c r="C3112">
        <v>8</v>
      </c>
      <c r="D3112">
        <v>11</v>
      </c>
      <c r="E3112">
        <v>1</v>
      </c>
      <c r="F3112">
        <v>29.07</v>
      </c>
      <c r="G3112">
        <v>1</v>
      </c>
      <c r="H3112" s="1">
        <f xml:space="preserve"> IF(Historical_Sales[[#This Row],[Sessions - Total]]=0,0,Historical_Sales[[#This Row],[Units Ordered]]/Historical_Sales[[#This Row],[Sessions - Total]])</f>
        <v>0.125</v>
      </c>
    </row>
    <row r="3113" spans="1:8" x14ac:dyDescent="0.3">
      <c r="A3113" s="2">
        <v>45968</v>
      </c>
      <c r="B3113" t="s">
        <v>106</v>
      </c>
      <c r="C3113">
        <v>14</v>
      </c>
      <c r="D3113">
        <v>18</v>
      </c>
      <c r="E3113">
        <v>8</v>
      </c>
      <c r="F3113">
        <v>632.97</v>
      </c>
      <c r="G3113">
        <v>6</v>
      </c>
      <c r="H3113" s="1">
        <f xml:space="preserve"> IF(Historical_Sales[[#This Row],[Sessions - Total]]=0,0,Historical_Sales[[#This Row],[Units Ordered]]/Historical_Sales[[#This Row],[Sessions - Total]])</f>
        <v>0.5714285714285714</v>
      </c>
    </row>
    <row r="3114" spans="1:8" x14ac:dyDescent="0.3">
      <c r="A3114" s="2">
        <v>45968</v>
      </c>
      <c r="B3114" t="s">
        <v>108</v>
      </c>
      <c r="C3114">
        <v>13</v>
      </c>
      <c r="D3114">
        <v>13</v>
      </c>
      <c r="E3114">
        <v>1</v>
      </c>
      <c r="F3114">
        <v>90.69</v>
      </c>
      <c r="G3114">
        <v>1</v>
      </c>
      <c r="H3114" s="1">
        <f xml:space="preserve"> IF(Historical_Sales[[#This Row],[Sessions - Total]]=0,0,Historical_Sales[[#This Row],[Units Ordered]]/Historical_Sales[[#This Row],[Sessions - Total]])</f>
        <v>7.6923076923076927E-2</v>
      </c>
    </row>
    <row r="3115" spans="1:8" x14ac:dyDescent="0.3">
      <c r="A3115" s="2">
        <v>45968</v>
      </c>
      <c r="B3115" t="s">
        <v>110</v>
      </c>
      <c r="C3115">
        <v>26</v>
      </c>
      <c r="D3115">
        <v>33</v>
      </c>
      <c r="E3115">
        <v>8</v>
      </c>
      <c r="F3115">
        <v>260.51</v>
      </c>
      <c r="G3115">
        <v>4</v>
      </c>
      <c r="H3115" s="1">
        <f xml:space="preserve"> IF(Historical_Sales[[#This Row],[Sessions - Total]]=0,0,Historical_Sales[[#This Row],[Units Ordered]]/Historical_Sales[[#This Row],[Sessions - Total]])</f>
        <v>0.30769230769230771</v>
      </c>
    </row>
    <row r="3116" spans="1:8" x14ac:dyDescent="0.3">
      <c r="A3116" s="2">
        <v>45968</v>
      </c>
      <c r="B3116" t="s">
        <v>112</v>
      </c>
      <c r="C3116">
        <v>17</v>
      </c>
      <c r="D3116">
        <v>21</v>
      </c>
      <c r="E3116">
        <v>4</v>
      </c>
      <c r="F3116">
        <v>137.01</v>
      </c>
      <c r="G3116">
        <v>4</v>
      </c>
      <c r="H3116" s="1">
        <f xml:space="preserve"> IF(Historical_Sales[[#This Row],[Sessions - Total]]=0,0,Historical_Sales[[#This Row],[Units Ordered]]/Historical_Sales[[#This Row],[Sessions - Total]])</f>
        <v>0.23529411764705882</v>
      </c>
    </row>
    <row r="3117" spans="1:8" x14ac:dyDescent="0.3">
      <c r="A3117" s="2">
        <v>45969</v>
      </c>
      <c r="B3117" t="s">
        <v>11</v>
      </c>
      <c r="C3117">
        <v>19</v>
      </c>
      <c r="D3117">
        <v>22</v>
      </c>
      <c r="E3117">
        <v>1</v>
      </c>
      <c r="F3117">
        <v>43.17</v>
      </c>
      <c r="G3117">
        <v>1</v>
      </c>
      <c r="H3117" s="1">
        <f xml:space="preserve"> IF(Historical_Sales[[#This Row],[Sessions - Total]]=0,0,Historical_Sales[[#This Row],[Units Ordered]]/Historical_Sales[[#This Row],[Sessions - Total]])</f>
        <v>5.2631578947368418E-2</v>
      </c>
    </row>
    <row r="3118" spans="1:8" x14ac:dyDescent="0.3">
      <c r="A3118" s="2">
        <v>45969</v>
      </c>
      <c r="B3118" t="s">
        <v>15</v>
      </c>
      <c r="C3118">
        <v>23</v>
      </c>
      <c r="D3118">
        <v>29</v>
      </c>
      <c r="E3118">
        <v>4</v>
      </c>
      <c r="F3118">
        <v>129.85</v>
      </c>
      <c r="G3118">
        <v>2</v>
      </c>
      <c r="H3118" s="1">
        <f xml:space="preserve"> IF(Historical_Sales[[#This Row],[Sessions - Total]]=0,0,Historical_Sales[[#This Row],[Units Ordered]]/Historical_Sales[[#This Row],[Sessions - Total]])</f>
        <v>0.17391304347826086</v>
      </c>
    </row>
    <row r="3119" spans="1:8" x14ac:dyDescent="0.3">
      <c r="A3119" s="2">
        <v>45969</v>
      </c>
      <c r="B3119" t="s">
        <v>17</v>
      </c>
      <c r="C3119">
        <v>8</v>
      </c>
      <c r="D3119">
        <v>11</v>
      </c>
      <c r="E3119">
        <v>2</v>
      </c>
      <c r="F3119">
        <v>77.069999999999993</v>
      </c>
      <c r="G3119">
        <v>1</v>
      </c>
      <c r="H3119" s="1">
        <f xml:space="preserve"> IF(Historical_Sales[[#This Row],[Sessions - Total]]=0,0,Historical_Sales[[#This Row],[Units Ordered]]/Historical_Sales[[#This Row],[Sessions - Total]])</f>
        <v>0.25</v>
      </c>
    </row>
    <row r="3120" spans="1:8" x14ac:dyDescent="0.3">
      <c r="A3120" s="2">
        <v>45969</v>
      </c>
      <c r="B3120" t="s">
        <v>19</v>
      </c>
      <c r="C3120">
        <v>10</v>
      </c>
      <c r="D3120">
        <v>11</v>
      </c>
      <c r="E3120">
        <v>3</v>
      </c>
      <c r="F3120">
        <v>82.88</v>
      </c>
      <c r="G3120">
        <v>3</v>
      </c>
      <c r="H3120" s="1">
        <f xml:space="preserve"> IF(Historical_Sales[[#This Row],[Sessions - Total]]=0,0,Historical_Sales[[#This Row],[Units Ordered]]/Historical_Sales[[#This Row],[Sessions - Total]])</f>
        <v>0.3</v>
      </c>
    </row>
    <row r="3121" spans="1:8" x14ac:dyDescent="0.3">
      <c r="A3121" s="2">
        <v>45969</v>
      </c>
      <c r="B3121" t="s">
        <v>21</v>
      </c>
      <c r="C3121">
        <v>34</v>
      </c>
      <c r="D3121">
        <v>49</v>
      </c>
      <c r="E3121">
        <v>8</v>
      </c>
      <c r="F3121">
        <v>166.62</v>
      </c>
      <c r="G3121">
        <v>5</v>
      </c>
      <c r="H3121" s="1">
        <f xml:space="preserve"> IF(Historical_Sales[[#This Row],[Sessions - Total]]=0,0,Historical_Sales[[#This Row],[Units Ordered]]/Historical_Sales[[#This Row],[Sessions - Total]])</f>
        <v>0.23529411764705882</v>
      </c>
    </row>
    <row r="3122" spans="1:8" x14ac:dyDescent="0.3">
      <c r="A3122" s="2">
        <v>45969</v>
      </c>
      <c r="B3122" t="s">
        <v>21</v>
      </c>
      <c r="C3122">
        <v>1</v>
      </c>
      <c r="D3122">
        <v>1</v>
      </c>
      <c r="E3122">
        <v>1</v>
      </c>
      <c r="F3122">
        <v>37.17</v>
      </c>
      <c r="G3122">
        <v>1</v>
      </c>
      <c r="H3122" s="1">
        <f xml:space="preserve"> IF(Historical_Sales[[#This Row],[Sessions - Total]]=0,0,Historical_Sales[[#This Row],[Units Ordered]]/Historical_Sales[[#This Row],[Sessions - Total]])</f>
        <v>1</v>
      </c>
    </row>
    <row r="3123" spans="1:8" x14ac:dyDescent="0.3">
      <c r="A3123" s="2">
        <v>45969</v>
      </c>
      <c r="B3123" t="s">
        <v>30</v>
      </c>
      <c r="C3123">
        <v>4</v>
      </c>
      <c r="D3123">
        <v>6</v>
      </c>
      <c r="E3123">
        <v>1</v>
      </c>
      <c r="F3123">
        <v>17.239999999999998</v>
      </c>
      <c r="G3123">
        <v>1</v>
      </c>
      <c r="H3123" s="1">
        <f xml:space="preserve"> IF(Historical_Sales[[#This Row],[Sessions - Total]]=0,0,Historical_Sales[[#This Row],[Units Ordered]]/Historical_Sales[[#This Row],[Sessions - Total]])</f>
        <v>0.25</v>
      </c>
    </row>
    <row r="3124" spans="1:8" x14ac:dyDescent="0.3">
      <c r="A3124" s="2">
        <v>45969</v>
      </c>
      <c r="B3124" t="s">
        <v>32</v>
      </c>
      <c r="C3124">
        <v>22</v>
      </c>
      <c r="D3124">
        <v>35</v>
      </c>
      <c r="E3124">
        <v>4</v>
      </c>
      <c r="F3124">
        <v>93.63</v>
      </c>
      <c r="G3124">
        <v>3</v>
      </c>
      <c r="H3124" s="1">
        <f xml:space="preserve"> IF(Historical_Sales[[#This Row],[Sessions - Total]]=0,0,Historical_Sales[[#This Row],[Units Ordered]]/Historical_Sales[[#This Row],[Sessions - Total]])</f>
        <v>0.18181818181818182</v>
      </c>
    </row>
    <row r="3125" spans="1:8" x14ac:dyDescent="0.3">
      <c r="A3125" s="2">
        <v>45969</v>
      </c>
      <c r="B3125" t="s">
        <v>34</v>
      </c>
      <c r="C3125">
        <v>32</v>
      </c>
      <c r="D3125">
        <v>40</v>
      </c>
      <c r="E3125">
        <v>4</v>
      </c>
      <c r="F3125">
        <v>65.36</v>
      </c>
      <c r="G3125">
        <v>4</v>
      </c>
      <c r="H3125" s="1">
        <f xml:space="preserve"> IF(Historical_Sales[[#This Row],[Sessions - Total]]=0,0,Historical_Sales[[#This Row],[Units Ordered]]/Historical_Sales[[#This Row],[Sessions - Total]])</f>
        <v>0.125</v>
      </c>
    </row>
    <row r="3126" spans="1:8" x14ac:dyDescent="0.3">
      <c r="A3126" s="2">
        <v>45969</v>
      </c>
      <c r="B3126" t="s">
        <v>36</v>
      </c>
      <c r="C3126">
        <v>26</v>
      </c>
      <c r="D3126">
        <v>37</v>
      </c>
      <c r="E3126">
        <v>4</v>
      </c>
      <c r="F3126">
        <v>94.04</v>
      </c>
      <c r="G3126">
        <v>4</v>
      </c>
      <c r="H3126" s="1">
        <f xml:space="preserve"> IF(Historical_Sales[[#This Row],[Sessions - Total]]=0,0,Historical_Sales[[#This Row],[Units Ordered]]/Historical_Sales[[#This Row],[Sessions - Total]])</f>
        <v>0.15384615384615385</v>
      </c>
    </row>
    <row r="3127" spans="1:8" x14ac:dyDescent="0.3">
      <c r="A3127" s="2">
        <v>45969</v>
      </c>
      <c r="B3127" t="s">
        <v>38</v>
      </c>
      <c r="C3127">
        <v>60</v>
      </c>
      <c r="D3127">
        <v>81</v>
      </c>
      <c r="E3127">
        <v>3</v>
      </c>
      <c r="F3127">
        <v>74.88</v>
      </c>
      <c r="G3127">
        <v>3</v>
      </c>
      <c r="H3127" s="1">
        <f xml:space="preserve"> IF(Historical_Sales[[#This Row],[Sessions - Total]]=0,0,Historical_Sales[[#This Row],[Units Ordered]]/Historical_Sales[[#This Row],[Sessions - Total]])</f>
        <v>0.05</v>
      </c>
    </row>
    <row r="3128" spans="1:8" x14ac:dyDescent="0.3">
      <c r="A3128" s="2">
        <v>45969</v>
      </c>
      <c r="B3128" t="s">
        <v>40</v>
      </c>
      <c r="C3128">
        <v>74</v>
      </c>
      <c r="D3128">
        <v>102</v>
      </c>
      <c r="E3128">
        <v>20</v>
      </c>
      <c r="F3128">
        <v>605.29999999999995</v>
      </c>
      <c r="G3128">
        <v>15</v>
      </c>
      <c r="H3128" s="1">
        <f xml:space="preserve"> IF(Historical_Sales[[#This Row],[Sessions - Total]]=0,0,Historical_Sales[[#This Row],[Units Ordered]]/Historical_Sales[[#This Row],[Sessions - Total]])</f>
        <v>0.27027027027027029</v>
      </c>
    </row>
    <row r="3129" spans="1:8" x14ac:dyDescent="0.3">
      <c r="A3129" s="2">
        <v>45969</v>
      </c>
      <c r="B3129" t="s">
        <v>40</v>
      </c>
      <c r="C3129">
        <v>2</v>
      </c>
      <c r="D3129">
        <v>5</v>
      </c>
      <c r="E3129">
        <v>1</v>
      </c>
      <c r="F3129">
        <v>30.28</v>
      </c>
      <c r="G3129">
        <v>1</v>
      </c>
      <c r="H3129" s="1">
        <f xml:space="preserve"> IF(Historical_Sales[[#This Row],[Sessions - Total]]=0,0,Historical_Sales[[#This Row],[Units Ordered]]/Historical_Sales[[#This Row],[Sessions - Total]])</f>
        <v>0.5</v>
      </c>
    </row>
    <row r="3130" spans="1:8" x14ac:dyDescent="0.3">
      <c r="A3130" s="2">
        <v>45969</v>
      </c>
      <c r="B3130" t="s">
        <v>42</v>
      </c>
      <c r="C3130">
        <v>112</v>
      </c>
      <c r="D3130">
        <v>135</v>
      </c>
      <c r="E3130">
        <v>21</v>
      </c>
      <c r="F3130">
        <v>521.29999999999995</v>
      </c>
      <c r="G3130">
        <v>20</v>
      </c>
      <c r="H3130" s="1">
        <f xml:space="preserve"> IF(Historical_Sales[[#This Row],[Sessions - Total]]=0,0,Historical_Sales[[#This Row],[Units Ordered]]/Historical_Sales[[#This Row],[Sessions - Total]])</f>
        <v>0.1875</v>
      </c>
    </row>
    <row r="3131" spans="1:8" x14ac:dyDescent="0.3">
      <c r="A3131" s="2">
        <v>45969</v>
      </c>
      <c r="B3131" t="s">
        <v>44</v>
      </c>
      <c r="C3131">
        <v>32</v>
      </c>
      <c r="D3131">
        <v>47</v>
      </c>
      <c r="E3131">
        <v>6</v>
      </c>
      <c r="F3131">
        <v>129.38</v>
      </c>
      <c r="G3131">
        <v>6</v>
      </c>
      <c r="H3131" s="1">
        <f xml:space="preserve"> IF(Historical_Sales[[#This Row],[Sessions - Total]]=0,0,Historical_Sales[[#This Row],[Units Ordered]]/Historical_Sales[[#This Row],[Sessions - Total]])</f>
        <v>0.1875</v>
      </c>
    </row>
    <row r="3132" spans="1:8" x14ac:dyDescent="0.3">
      <c r="A3132" s="2">
        <v>45969</v>
      </c>
      <c r="B3132" t="s">
        <v>46</v>
      </c>
      <c r="C3132">
        <v>60</v>
      </c>
      <c r="D3132">
        <v>88</v>
      </c>
      <c r="E3132">
        <v>15</v>
      </c>
      <c r="F3132">
        <v>467.34</v>
      </c>
      <c r="G3132">
        <v>7</v>
      </c>
      <c r="H3132" s="1">
        <f xml:space="preserve"> IF(Historical_Sales[[#This Row],[Sessions - Total]]=0,0,Historical_Sales[[#This Row],[Units Ordered]]/Historical_Sales[[#This Row],[Sessions - Total]])</f>
        <v>0.25</v>
      </c>
    </row>
    <row r="3133" spans="1:8" x14ac:dyDescent="0.3">
      <c r="A3133" s="2">
        <v>45969</v>
      </c>
      <c r="B3133" t="s">
        <v>48</v>
      </c>
      <c r="C3133">
        <v>17</v>
      </c>
      <c r="D3133">
        <v>39</v>
      </c>
      <c r="E3133">
        <v>7</v>
      </c>
      <c r="F3133">
        <v>205.97</v>
      </c>
      <c r="G3133">
        <v>5</v>
      </c>
      <c r="H3133" s="1">
        <f xml:space="preserve"> IF(Historical_Sales[[#This Row],[Sessions - Total]]=0,0,Historical_Sales[[#This Row],[Units Ordered]]/Historical_Sales[[#This Row],[Sessions - Total]])</f>
        <v>0.41176470588235292</v>
      </c>
    </row>
    <row r="3134" spans="1:8" x14ac:dyDescent="0.3">
      <c r="A3134" s="2">
        <v>45969</v>
      </c>
      <c r="B3134" t="s">
        <v>50</v>
      </c>
      <c r="C3134">
        <v>90</v>
      </c>
      <c r="D3134">
        <v>131</v>
      </c>
      <c r="E3134">
        <v>16</v>
      </c>
      <c r="F3134">
        <v>674.83</v>
      </c>
      <c r="G3134">
        <v>16</v>
      </c>
      <c r="H3134" s="1">
        <f xml:space="preserve"> IF(Historical_Sales[[#This Row],[Sessions - Total]]=0,0,Historical_Sales[[#This Row],[Units Ordered]]/Historical_Sales[[#This Row],[Sessions - Total]])</f>
        <v>0.17777777777777778</v>
      </c>
    </row>
    <row r="3135" spans="1:8" x14ac:dyDescent="0.3">
      <c r="A3135" s="2">
        <v>45969</v>
      </c>
      <c r="B3135" t="s">
        <v>52</v>
      </c>
      <c r="C3135">
        <v>84</v>
      </c>
      <c r="D3135">
        <v>105</v>
      </c>
      <c r="E3135">
        <v>17</v>
      </c>
      <c r="F3135">
        <v>242.49</v>
      </c>
      <c r="G3135">
        <v>17</v>
      </c>
      <c r="H3135" s="1">
        <f xml:space="preserve"> IF(Historical_Sales[[#This Row],[Sessions - Total]]=0,0,Historical_Sales[[#This Row],[Units Ordered]]/Historical_Sales[[#This Row],[Sessions - Total]])</f>
        <v>0.20238095238095238</v>
      </c>
    </row>
    <row r="3136" spans="1:8" x14ac:dyDescent="0.3">
      <c r="A3136" s="2">
        <v>45969</v>
      </c>
      <c r="B3136" t="s">
        <v>52</v>
      </c>
      <c r="C3136">
        <v>3</v>
      </c>
      <c r="D3136">
        <v>3</v>
      </c>
      <c r="E3136">
        <v>1</v>
      </c>
      <c r="F3136">
        <v>17.579999999999998</v>
      </c>
      <c r="G3136">
        <v>1</v>
      </c>
      <c r="H3136" s="1">
        <f xml:space="preserve"> IF(Historical_Sales[[#This Row],[Sessions - Total]]=0,0,Historical_Sales[[#This Row],[Units Ordered]]/Historical_Sales[[#This Row],[Sessions - Total]])</f>
        <v>0.33333333333333331</v>
      </c>
    </row>
    <row r="3137" spans="1:8" x14ac:dyDescent="0.3">
      <c r="A3137" s="2">
        <v>45969</v>
      </c>
      <c r="B3137" t="s">
        <v>54</v>
      </c>
      <c r="C3137">
        <v>38</v>
      </c>
      <c r="D3137">
        <v>48</v>
      </c>
      <c r="E3137">
        <v>9</v>
      </c>
      <c r="F3137">
        <v>213.98</v>
      </c>
      <c r="G3137">
        <v>6</v>
      </c>
      <c r="H3137" s="1">
        <f xml:space="preserve"> IF(Historical_Sales[[#This Row],[Sessions - Total]]=0,0,Historical_Sales[[#This Row],[Units Ordered]]/Historical_Sales[[#This Row],[Sessions - Total]])</f>
        <v>0.23684210526315788</v>
      </c>
    </row>
    <row r="3138" spans="1:8" x14ac:dyDescent="0.3">
      <c r="A3138" s="2">
        <v>45969</v>
      </c>
      <c r="B3138" t="s">
        <v>56</v>
      </c>
      <c r="C3138">
        <v>31</v>
      </c>
      <c r="D3138">
        <v>50</v>
      </c>
      <c r="E3138">
        <v>2</v>
      </c>
      <c r="F3138">
        <v>26.78</v>
      </c>
      <c r="G3138">
        <v>2</v>
      </c>
      <c r="H3138" s="1">
        <f xml:space="preserve"> IF(Historical_Sales[[#This Row],[Sessions - Total]]=0,0,Historical_Sales[[#This Row],[Units Ordered]]/Historical_Sales[[#This Row],[Sessions - Total]])</f>
        <v>6.4516129032258063E-2</v>
      </c>
    </row>
    <row r="3139" spans="1:8" x14ac:dyDescent="0.3">
      <c r="A3139" s="2">
        <v>45969</v>
      </c>
      <c r="B3139" t="s">
        <v>58</v>
      </c>
      <c r="C3139">
        <v>33</v>
      </c>
      <c r="D3139">
        <v>45</v>
      </c>
      <c r="E3139">
        <v>6</v>
      </c>
      <c r="F3139">
        <v>66.8</v>
      </c>
      <c r="G3139">
        <v>6</v>
      </c>
      <c r="H3139" s="1">
        <f xml:space="preserve"> IF(Historical_Sales[[#This Row],[Sessions - Total]]=0,0,Historical_Sales[[#This Row],[Units Ordered]]/Historical_Sales[[#This Row],[Sessions - Total]])</f>
        <v>0.18181818181818182</v>
      </c>
    </row>
    <row r="3140" spans="1:8" x14ac:dyDescent="0.3">
      <c r="A3140" s="2">
        <v>45969</v>
      </c>
      <c r="B3140" t="s">
        <v>60</v>
      </c>
      <c r="C3140">
        <v>43</v>
      </c>
      <c r="D3140">
        <v>55</v>
      </c>
      <c r="E3140">
        <v>1</v>
      </c>
      <c r="F3140">
        <v>23.54</v>
      </c>
      <c r="G3140">
        <v>1</v>
      </c>
      <c r="H3140" s="1">
        <f xml:space="preserve"> IF(Historical_Sales[[#This Row],[Sessions - Total]]=0,0,Historical_Sales[[#This Row],[Units Ordered]]/Historical_Sales[[#This Row],[Sessions - Total]])</f>
        <v>2.3255813953488372E-2</v>
      </c>
    </row>
    <row r="3141" spans="1:8" x14ac:dyDescent="0.3">
      <c r="A3141" s="2">
        <v>45969</v>
      </c>
      <c r="B3141" t="s">
        <v>60</v>
      </c>
      <c r="C3141">
        <v>2</v>
      </c>
      <c r="D3141">
        <v>5</v>
      </c>
      <c r="E3141">
        <v>1</v>
      </c>
      <c r="F3141">
        <v>29.62</v>
      </c>
      <c r="G3141">
        <v>1</v>
      </c>
      <c r="H3141" s="1">
        <f xml:space="preserve"> IF(Historical_Sales[[#This Row],[Sessions - Total]]=0,0,Historical_Sales[[#This Row],[Units Ordered]]/Historical_Sales[[#This Row],[Sessions - Total]])</f>
        <v>0.5</v>
      </c>
    </row>
    <row r="3142" spans="1:8" x14ac:dyDescent="0.3">
      <c r="A3142" s="2">
        <v>45969</v>
      </c>
      <c r="B3142" t="s">
        <v>62</v>
      </c>
      <c r="C3142">
        <v>128</v>
      </c>
      <c r="D3142">
        <v>194</v>
      </c>
      <c r="E3142">
        <v>54</v>
      </c>
      <c r="F3142">
        <v>1968.35</v>
      </c>
      <c r="G3142">
        <v>34</v>
      </c>
      <c r="H3142" s="1">
        <f xml:space="preserve"> IF(Historical_Sales[[#This Row],[Sessions - Total]]=0,0,Historical_Sales[[#This Row],[Units Ordered]]/Historical_Sales[[#This Row],[Sessions - Total]])</f>
        <v>0.421875</v>
      </c>
    </row>
    <row r="3143" spans="1:8" x14ac:dyDescent="0.3">
      <c r="A3143" s="2">
        <v>45969</v>
      </c>
      <c r="B3143" t="s">
        <v>64</v>
      </c>
      <c r="C3143">
        <v>19</v>
      </c>
      <c r="D3143">
        <v>21</v>
      </c>
      <c r="E3143">
        <v>34</v>
      </c>
      <c r="F3143">
        <v>1102.4100000000001</v>
      </c>
      <c r="G3143">
        <v>9</v>
      </c>
      <c r="H3143" s="1">
        <f xml:space="preserve"> IF(Historical_Sales[[#This Row],[Sessions - Total]]=0,0,Historical_Sales[[#This Row],[Units Ordered]]/Historical_Sales[[#This Row],[Sessions - Total]])</f>
        <v>1.7894736842105263</v>
      </c>
    </row>
    <row r="3144" spans="1:8" x14ac:dyDescent="0.3">
      <c r="A3144" s="2">
        <v>45969</v>
      </c>
      <c r="B3144" t="s">
        <v>66</v>
      </c>
      <c r="C3144">
        <v>16</v>
      </c>
      <c r="D3144">
        <v>24</v>
      </c>
      <c r="E3144">
        <v>14</v>
      </c>
      <c r="F3144">
        <v>386.13</v>
      </c>
      <c r="G3144">
        <v>10</v>
      </c>
      <c r="H3144" s="1">
        <f xml:space="preserve"> IF(Historical_Sales[[#This Row],[Sessions - Total]]=0,0,Historical_Sales[[#This Row],[Units Ordered]]/Historical_Sales[[#This Row],[Sessions - Total]])</f>
        <v>0.875</v>
      </c>
    </row>
    <row r="3145" spans="1:8" x14ac:dyDescent="0.3">
      <c r="A3145" s="2">
        <v>45969</v>
      </c>
      <c r="B3145" t="s">
        <v>68</v>
      </c>
      <c r="C3145">
        <v>30</v>
      </c>
      <c r="D3145">
        <v>40</v>
      </c>
      <c r="E3145">
        <v>6</v>
      </c>
      <c r="F3145">
        <v>177.82</v>
      </c>
      <c r="G3145">
        <v>5</v>
      </c>
      <c r="H3145" s="1">
        <f xml:space="preserve"> IF(Historical_Sales[[#This Row],[Sessions - Total]]=0,0,Historical_Sales[[#This Row],[Units Ordered]]/Historical_Sales[[#This Row],[Sessions - Total]])</f>
        <v>0.2</v>
      </c>
    </row>
    <row r="3146" spans="1:8" x14ac:dyDescent="0.3">
      <c r="A3146" s="2">
        <v>45969</v>
      </c>
      <c r="B3146" t="s">
        <v>70</v>
      </c>
      <c r="C3146">
        <v>51</v>
      </c>
      <c r="D3146">
        <v>61</v>
      </c>
      <c r="E3146">
        <v>17</v>
      </c>
      <c r="F3146">
        <v>396.29</v>
      </c>
      <c r="G3146">
        <v>13</v>
      </c>
      <c r="H3146" s="1">
        <f xml:space="preserve"> IF(Historical_Sales[[#This Row],[Sessions - Total]]=0,0,Historical_Sales[[#This Row],[Units Ordered]]/Historical_Sales[[#This Row],[Sessions - Total]])</f>
        <v>0.33333333333333331</v>
      </c>
    </row>
    <row r="3147" spans="1:8" x14ac:dyDescent="0.3">
      <c r="A3147" s="2">
        <v>45969</v>
      </c>
      <c r="B3147" t="s">
        <v>72</v>
      </c>
      <c r="C3147">
        <v>13</v>
      </c>
      <c r="D3147">
        <v>14</v>
      </c>
      <c r="E3147">
        <v>2</v>
      </c>
      <c r="F3147">
        <v>72.2</v>
      </c>
      <c r="G3147">
        <v>2</v>
      </c>
      <c r="H3147" s="1">
        <f xml:space="preserve"> IF(Historical_Sales[[#This Row],[Sessions - Total]]=0,0,Historical_Sales[[#This Row],[Units Ordered]]/Historical_Sales[[#This Row],[Sessions - Total]])</f>
        <v>0.15384615384615385</v>
      </c>
    </row>
    <row r="3148" spans="1:8" x14ac:dyDescent="0.3">
      <c r="A3148" s="2">
        <v>45969</v>
      </c>
      <c r="B3148" t="s">
        <v>74</v>
      </c>
      <c r="C3148">
        <v>4</v>
      </c>
      <c r="D3148">
        <v>7</v>
      </c>
      <c r="E3148">
        <v>4</v>
      </c>
      <c r="F3148">
        <v>135.34</v>
      </c>
      <c r="G3148">
        <v>3</v>
      </c>
      <c r="H3148" s="1">
        <f xml:space="preserve"> IF(Historical_Sales[[#This Row],[Sessions - Total]]=0,0,Historical_Sales[[#This Row],[Units Ordered]]/Historical_Sales[[#This Row],[Sessions - Total]])</f>
        <v>1</v>
      </c>
    </row>
    <row r="3149" spans="1:8" x14ac:dyDescent="0.3">
      <c r="A3149" s="2">
        <v>45969</v>
      </c>
      <c r="B3149" t="s">
        <v>76</v>
      </c>
      <c r="C3149">
        <v>7</v>
      </c>
      <c r="D3149">
        <v>8</v>
      </c>
      <c r="E3149">
        <v>6</v>
      </c>
      <c r="F3149">
        <v>165.75</v>
      </c>
      <c r="G3149">
        <v>5</v>
      </c>
      <c r="H3149" s="1">
        <f xml:space="preserve"> IF(Historical_Sales[[#This Row],[Sessions - Total]]=0,0,Historical_Sales[[#This Row],[Units Ordered]]/Historical_Sales[[#This Row],[Sessions - Total]])</f>
        <v>0.8571428571428571</v>
      </c>
    </row>
    <row r="3150" spans="1:8" x14ac:dyDescent="0.3">
      <c r="A3150" s="2">
        <v>45969</v>
      </c>
      <c r="B3150" t="s">
        <v>80</v>
      </c>
      <c r="C3150">
        <v>11</v>
      </c>
      <c r="D3150">
        <v>12</v>
      </c>
      <c r="E3150">
        <v>3</v>
      </c>
      <c r="F3150">
        <v>92.73</v>
      </c>
      <c r="G3150">
        <v>2</v>
      </c>
      <c r="H3150" s="1">
        <f xml:space="preserve"> IF(Historical_Sales[[#This Row],[Sessions - Total]]=0,0,Historical_Sales[[#This Row],[Units Ordered]]/Historical_Sales[[#This Row],[Sessions - Total]])</f>
        <v>0.27272727272727271</v>
      </c>
    </row>
    <row r="3151" spans="1:8" x14ac:dyDescent="0.3">
      <c r="A3151" s="2">
        <v>45969</v>
      </c>
      <c r="B3151" t="s">
        <v>82</v>
      </c>
      <c r="C3151">
        <v>12</v>
      </c>
      <c r="D3151">
        <v>17</v>
      </c>
      <c r="E3151">
        <v>2</v>
      </c>
      <c r="F3151">
        <v>77.89</v>
      </c>
      <c r="G3151">
        <v>2</v>
      </c>
      <c r="H3151" s="1">
        <f xml:space="preserve"> IF(Historical_Sales[[#This Row],[Sessions - Total]]=0,0,Historical_Sales[[#This Row],[Units Ordered]]/Historical_Sales[[#This Row],[Sessions - Total]])</f>
        <v>0.16666666666666666</v>
      </c>
    </row>
    <row r="3152" spans="1:8" x14ac:dyDescent="0.3">
      <c r="A3152" s="2">
        <v>45969</v>
      </c>
      <c r="B3152" t="s">
        <v>84</v>
      </c>
      <c r="C3152">
        <v>79</v>
      </c>
      <c r="D3152">
        <v>102</v>
      </c>
      <c r="E3152">
        <v>13</v>
      </c>
      <c r="F3152">
        <v>440.45</v>
      </c>
      <c r="G3152">
        <v>13</v>
      </c>
      <c r="H3152" s="1">
        <f xml:space="preserve"> IF(Historical_Sales[[#This Row],[Sessions - Total]]=0,0,Historical_Sales[[#This Row],[Units Ordered]]/Historical_Sales[[#This Row],[Sessions - Total]])</f>
        <v>0.16455696202531644</v>
      </c>
    </row>
    <row r="3153" spans="1:8" x14ac:dyDescent="0.3">
      <c r="A3153" s="2">
        <v>45969</v>
      </c>
      <c r="B3153" t="s">
        <v>86</v>
      </c>
      <c r="C3153">
        <v>15</v>
      </c>
      <c r="D3153">
        <v>20</v>
      </c>
      <c r="E3153">
        <v>2</v>
      </c>
      <c r="F3153">
        <v>58.39</v>
      </c>
      <c r="G3153">
        <v>2</v>
      </c>
      <c r="H3153" s="1">
        <f xml:space="preserve"> IF(Historical_Sales[[#This Row],[Sessions - Total]]=0,0,Historical_Sales[[#This Row],[Units Ordered]]/Historical_Sales[[#This Row],[Sessions - Total]])</f>
        <v>0.13333333333333333</v>
      </c>
    </row>
    <row r="3154" spans="1:8" x14ac:dyDescent="0.3">
      <c r="A3154" s="2">
        <v>45969</v>
      </c>
      <c r="B3154" t="s">
        <v>88</v>
      </c>
      <c r="C3154">
        <v>37</v>
      </c>
      <c r="D3154">
        <v>46</v>
      </c>
      <c r="E3154">
        <v>8</v>
      </c>
      <c r="F3154">
        <v>247.89</v>
      </c>
      <c r="G3154">
        <v>4</v>
      </c>
      <c r="H3154" s="1">
        <f xml:space="preserve"> IF(Historical_Sales[[#This Row],[Sessions - Total]]=0,0,Historical_Sales[[#This Row],[Units Ordered]]/Historical_Sales[[#This Row],[Sessions - Total]])</f>
        <v>0.21621621621621623</v>
      </c>
    </row>
    <row r="3155" spans="1:8" x14ac:dyDescent="0.3">
      <c r="A3155" s="2">
        <v>45969</v>
      </c>
      <c r="B3155" t="s">
        <v>90</v>
      </c>
      <c r="C3155">
        <v>19</v>
      </c>
      <c r="D3155">
        <v>25</v>
      </c>
      <c r="E3155">
        <v>2</v>
      </c>
      <c r="F3155">
        <v>52.82</v>
      </c>
      <c r="G3155">
        <v>2</v>
      </c>
      <c r="H3155" s="1">
        <f xml:space="preserve"> IF(Historical_Sales[[#This Row],[Sessions - Total]]=0,0,Historical_Sales[[#This Row],[Units Ordered]]/Historical_Sales[[#This Row],[Sessions - Total]])</f>
        <v>0.10526315789473684</v>
      </c>
    </row>
    <row r="3156" spans="1:8" x14ac:dyDescent="0.3">
      <c r="A3156" s="2">
        <v>45969</v>
      </c>
      <c r="B3156" t="s">
        <v>92</v>
      </c>
      <c r="C3156">
        <v>16</v>
      </c>
      <c r="D3156">
        <v>22</v>
      </c>
      <c r="E3156">
        <v>15</v>
      </c>
      <c r="F3156">
        <v>406.13</v>
      </c>
      <c r="G3156">
        <v>12</v>
      </c>
      <c r="H3156" s="1">
        <f xml:space="preserve"> IF(Historical_Sales[[#This Row],[Sessions - Total]]=0,0,Historical_Sales[[#This Row],[Units Ordered]]/Historical_Sales[[#This Row],[Sessions - Total]])</f>
        <v>0.9375</v>
      </c>
    </row>
    <row r="3157" spans="1:8" x14ac:dyDescent="0.3">
      <c r="A3157" s="2">
        <v>45969</v>
      </c>
      <c r="B3157" t="s">
        <v>94</v>
      </c>
      <c r="C3157">
        <v>17</v>
      </c>
      <c r="D3157">
        <v>19</v>
      </c>
      <c r="E3157">
        <v>6</v>
      </c>
      <c r="F3157">
        <v>470.65</v>
      </c>
      <c r="G3157">
        <v>5</v>
      </c>
      <c r="H3157" s="1">
        <f xml:space="preserve"> IF(Historical_Sales[[#This Row],[Sessions - Total]]=0,0,Historical_Sales[[#This Row],[Units Ordered]]/Historical_Sales[[#This Row],[Sessions - Total]])</f>
        <v>0.35294117647058826</v>
      </c>
    </row>
    <row r="3158" spans="1:8" x14ac:dyDescent="0.3">
      <c r="A3158" s="2">
        <v>45969</v>
      </c>
      <c r="B3158" t="s">
        <v>96</v>
      </c>
      <c r="C3158">
        <v>10</v>
      </c>
      <c r="D3158">
        <v>12</v>
      </c>
      <c r="E3158">
        <v>2</v>
      </c>
      <c r="F3158">
        <v>134.21</v>
      </c>
      <c r="G3158">
        <v>1</v>
      </c>
      <c r="H3158" s="1">
        <f xml:space="preserve"> IF(Historical_Sales[[#This Row],[Sessions - Total]]=0,0,Historical_Sales[[#This Row],[Units Ordered]]/Historical_Sales[[#This Row],[Sessions - Total]])</f>
        <v>0.2</v>
      </c>
    </row>
    <row r="3159" spans="1:8" x14ac:dyDescent="0.3">
      <c r="A3159" s="2">
        <v>45969</v>
      </c>
      <c r="B3159" t="s">
        <v>98</v>
      </c>
      <c r="C3159">
        <v>22</v>
      </c>
      <c r="D3159">
        <v>24</v>
      </c>
      <c r="E3159">
        <v>4</v>
      </c>
      <c r="F3159">
        <v>52.98</v>
      </c>
      <c r="G3159">
        <v>4</v>
      </c>
      <c r="H3159" s="1">
        <f xml:space="preserve"> IF(Historical_Sales[[#This Row],[Sessions - Total]]=0,0,Historical_Sales[[#This Row],[Units Ordered]]/Historical_Sales[[#This Row],[Sessions - Total]])</f>
        <v>0.18181818181818182</v>
      </c>
    </row>
    <row r="3160" spans="1:8" x14ac:dyDescent="0.3">
      <c r="A3160" s="2">
        <v>45969</v>
      </c>
      <c r="B3160" t="s">
        <v>100</v>
      </c>
      <c r="C3160">
        <v>16</v>
      </c>
      <c r="D3160">
        <v>17</v>
      </c>
      <c r="E3160">
        <v>1</v>
      </c>
      <c r="F3160">
        <v>13.31</v>
      </c>
      <c r="G3160">
        <v>1</v>
      </c>
      <c r="H3160" s="1">
        <f xml:space="preserve"> IF(Historical_Sales[[#This Row],[Sessions - Total]]=0,0,Historical_Sales[[#This Row],[Units Ordered]]/Historical_Sales[[#This Row],[Sessions - Total]])</f>
        <v>6.25E-2</v>
      </c>
    </row>
    <row r="3161" spans="1:8" x14ac:dyDescent="0.3">
      <c r="A3161" s="2">
        <v>45969</v>
      </c>
      <c r="B3161" t="s">
        <v>102</v>
      </c>
      <c r="C3161">
        <v>5</v>
      </c>
      <c r="D3161">
        <v>6</v>
      </c>
      <c r="E3161">
        <v>2</v>
      </c>
      <c r="F3161">
        <v>63.62</v>
      </c>
      <c r="G3161">
        <v>1</v>
      </c>
      <c r="H3161" s="1">
        <f xml:space="preserve"> IF(Historical_Sales[[#This Row],[Sessions - Total]]=0,0,Historical_Sales[[#This Row],[Units Ordered]]/Historical_Sales[[#This Row],[Sessions - Total]])</f>
        <v>0.4</v>
      </c>
    </row>
    <row r="3162" spans="1:8" x14ac:dyDescent="0.3">
      <c r="A3162" s="2">
        <v>45969</v>
      </c>
      <c r="B3162" t="s">
        <v>104</v>
      </c>
      <c r="C3162">
        <v>11</v>
      </c>
      <c r="D3162">
        <v>15</v>
      </c>
      <c r="E3162">
        <v>8</v>
      </c>
      <c r="F3162">
        <v>206.41</v>
      </c>
      <c r="G3162">
        <v>7</v>
      </c>
      <c r="H3162" s="1">
        <f xml:space="preserve"> IF(Historical_Sales[[#This Row],[Sessions - Total]]=0,0,Historical_Sales[[#This Row],[Units Ordered]]/Historical_Sales[[#This Row],[Sessions - Total]])</f>
        <v>0.72727272727272729</v>
      </c>
    </row>
    <row r="3163" spans="1:8" x14ac:dyDescent="0.3">
      <c r="A3163" s="2">
        <v>45969</v>
      </c>
      <c r="B3163" t="s">
        <v>108</v>
      </c>
      <c r="C3163">
        <v>4</v>
      </c>
      <c r="D3163">
        <v>4</v>
      </c>
      <c r="E3163">
        <v>4</v>
      </c>
      <c r="F3163">
        <v>354.85</v>
      </c>
      <c r="G3163">
        <v>2</v>
      </c>
      <c r="H3163" s="1">
        <f xml:space="preserve"> IF(Historical_Sales[[#This Row],[Sessions - Total]]=0,0,Historical_Sales[[#This Row],[Units Ordered]]/Historical_Sales[[#This Row],[Sessions - Total]])</f>
        <v>1</v>
      </c>
    </row>
    <row r="3164" spans="1:8" x14ac:dyDescent="0.3">
      <c r="A3164" s="2">
        <v>45969</v>
      </c>
      <c r="B3164" t="s">
        <v>110</v>
      </c>
      <c r="C3164">
        <v>31</v>
      </c>
      <c r="D3164">
        <v>42</v>
      </c>
      <c r="E3164">
        <v>4</v>
      </c>
      <c r="F3164">
        <v>121.61</v>
      </c>
      <c r="G3164">
        <v>2</v>
      </c>
      <c r="H3164" s="1">
        <f xml:space="preserve"> IF(Historical_Sales[[#This Row],[Sessions - Total]]=0,0,Historical_Sales[[#This Row],[Units Ordered]]/Historical_Sales[[#This Row],[Sessions - Total]])</f>
        <v>0.12903225806451613</v>
      </c>
    </row>
    <row r="3165" spans="1:8" x14ac:dyDescent="0.3">
      <c r="A3165" s="2">
        <v>45969</v>
      </c>
      <c r="B3165" t="s">
        <v>112</v>
      </c>
      <c r="C3165">
        <v>27</v>
      </c>
      <c r="D3165">
        <v>33</v>
      </c>
      <c r="E3165">
        <v>4</v>
      </c>
      <c r="F3165">
        <v>119.31</v>
      </c>
      <c r="G3165">
        <v>4</v>
      </c>
      <c r="H3165" s="1">
        <f xml:space="preserve"> IF(Historical_Sales[[#This Row],[Sessions - Total]]=0,0,Historical_Sales[[#This Row],[Units Ordered]]/Historical_Sales[[#This Row],[Sessions - Total]])</f>
        <v>0.14814814814814814</v>
      </c>
    </row>
    <row r="3166" spans="1:8" x14ac:dyDescent="0.3">
      <c r="A3166" s="2">
        <v>45970</v>
      </c>
      <c r="B3166" t="s">
        <v>11</v>
      </c>
      <c r="C3166">
        <v>21</v>
      </c>
      <c r="D3166">
        <v>27</v>
      </c>
      <c r="E3166">
        <v>4</v>
      </c>
      <c r="F3166">
        <v>189.08</v>
      </c>
      <c r="G3166">
        <v>4</v>
      </c>
      <c r="H3166" s="1">
        <f xml:space="preserve"> IF(Historical_Sales[[#This Row],[Sessions - Total]]=0,0,Historical_Sales[[#This Row],[Units Ordered]]/Historical_Sales[[#This Row],[Sessions - Total]])</f>
        <v>0.19047619047619047</v>
      </c>
    </row>
    <row r="3167" spans="1:8" x14ac:dyDescent="0.3">
      <c r="A3167" s="2">
        <v>45970</v>
      </c>
      <c r="B3167" t="s">
        <v>15</v>
      </c>
      <c r="C3167">
        <v>30</v>
      </c>
      <c r="D3167">
        <v>35</v>
      </c>
      <c r="E3167">
        <v>5</v>
      </c>
      <c r="F3167">
        <v>170.43</v>
      </c>
      <c r="G3167">
        <v>5</v>
      </c>
      <c r="H3167" s="1">
        <f xml:space="preserve"> IF(Historical_Sales[[#This Row],[Sessions - Total]]=0,0,Historical_Sales[[#This Row],[Units Ordered]]/Historical_Sales[[#This Row],[Sessions - Total]])</f>
        <v>0.16666666666666666</v>
      </c>
    </row>
    <row r="3168" spans="1:8" x14ac:dyDescent="0.3">
      <c r="A3168" s="2">
        <v>45970</v>
      </c>
      <c r="B3168" t="s">
        <v>17</v>
      </c>
      <c r="C3168">
        <v>21</v>
      </c>
      <c r="D3168">
        <v>25</v>
      </c>
      <c r="E3168">
        <v>4</v>
      </c>
      <c r="F3168">
        <v>129.52000000000001</v>
      </c>
      <c r="G3168">
        <v>4</v>
      </c>
      <c r="H3168" s="1">
        <f xml:space="preserve"> IF(Historical_Sales[[#This Row],[Sessions - Total]]=0,0,Historical_Sales[[#This Row],[Units Ordered]]/Historical_Sales[[#This Row],[Sessions - Total]])</f>
        <v>0.19047619047619047</v>
      </c>
    </row>
    <row r="3169" spans="1:8" x14ac:dyDescent="0.3">
      <c r="A3169" s="2">
        <v>45970</v>
      </c>
      <c r="B3169" t="s">
        <v>19</v>
      </c>
      <c r="C3169">
        <v>10</v>
      </c>
      <c r="D3169">
        <v>19</v>
      </c>
      <c r="E3169">
        <v>1</v>
      </c>
      <c r="F3169">
        <v>35.11</v>
      </c>
      <c r="G3169">
        <v>1</v>
      </c>
      <c r="H3169" s="1">
        <f xml:space="preserve"> IF(Historical_Sales[[#This Row],[Sessions - Total]]=0,0,Historical_Sales[[#This Row],[Units Ordered]]/Historical_Sales[[#This Row],[Sessions - Total]])</f>
        <v>0.1</v>
      </c>
    </row>
    <row r="3170" spans="1:8" x14ac:dyDescent="0.3">
      <c r="A3170" s="2">
        <v>45970</v>
      </c>
      <c r="B3170" t="s">
        <v>21</v>
      </c>
      <c r="C3170">
        <v>46</v>
      </c>
      <c r="D3170">
        <v>72</v>
      </c>
      <c r="E3170">
        <v>4</v>
      </c>
      <c r="F3170">
        <v>82.29</v>
      </c>
      <c r="G3170">
        <v>4</v>
      </c>
      <c r="H3170" s="1">
        <f xml:space="preserve"> IF(Historical_Sales[[#This Row],[Sessions - Total]]=0,0,Historical_Sales[[#This Row],[Units Ordered]]/Historical_Sales[[#This Row],[Sessions - Total]])</f>
        <v>8.6956521739130432E-2</v>
      </c>
    </row>
    <row r="3171" spans="1:8" x14ac:dyDescent="0.3">
      <c r="A3171" s="2">
        <v>45970</v>
      </c>
      <c r="B3171" t="s">
        <v>24</v>
      </c>
      <c r="C3171">
        <v>14</v>
      </c>
      <c r="D3171">
        <v>19</v>
      </c>
      <c r="E3171">
        <v>3</v>
      </c>
      <c r="F3171">
        <v>53.4</v>
      </c>
      <c r="G3171">
        <v>2</v>
      </c>
      <c r="H3171" s="1">
        <f xml:space="preserve"> IF(Historical_Sales[[#This Row],[Sessions - Total]]=0,0,Historical_Sales[[#This Row],[Units Ordered]]/Historical_Sales[[#This Row],[Sessions - Total]])</f>
        <v>0.21428571428571427</v>
      </c>
    </row>
    <row r="3172" spans="1:8" x14ac:dyDescent="0.3">
      <c r="A3172" s="2">
        <v>45970</v>
      </c>
      <c r="B3172" t="s">
        <v>26</v>
      </c>
      <c r="C3172">
        <v>37</v>
      </c>
      <c r="D3172">
        <v>68</v>
      </c>
      <c r="E3172">
        <v>2</v>
      </c>
      <c r="F3172">
        <v>81.099999999999994</v>
      </c>
      <c r="G3172">
        <v>2</v>
      </c>
      <c r="H3172" s="1">
        <f xml:space="preserve"> IF(Historical_Sales[[#This Row],[Sessions - Total]]=0,0,Historical_Sales[[#This Row],[Units Ordered]]/Historical_Sales[[#This Row],[Sessions - Total]])</f>
        <v>5.4054054054054057E-2</v>
      </c>
    </row>
    <row r="3173" spans="1:8" x14ac:dyDescent="0.3">
      <c r="A3173" s="2">
        <v>45970</v>
      </c>
      <c r="B3173" t="s">
        <v>28</v>
      </c>
      <c r="C3173">
        <v>4</v>
      </c>
      <c r="D3173">
        <v>8</v>
      </c>
      <c r="E3173">
        <v>1</v>
      </c>
      <c r="F3173">
        <v>27.58</v>
      </c>
      <c r="G3173">
        <v>1</v>
      </c>
      <c r="H3173" s="1">
        <f xml:space="preserve"> IF(Historical_Sales[[#This Row],[Sessions - Total]]=0,0,Historical_Sales[[#This Row],[Units Ordered]]/Historical_Sales[[#This Row],[Sessions - Total]])</f>
        <v>0.25</v>
      </c>
    </row>
    <row r="3174" spans="1:8" x14ac:dyDescent="0.3">
      <c r="A3174" s="2">
        <v>45970</v>
      </c>
      <c r="B3174" t="s">
        <v>30</v>
      </c>
      <c r="C3174">
        <v>7</v>
      </c>
      <c r="D3174">
        <v>9</v>
      </c>
      <c r="E3174">
        <v>1</v>
      </c>
      <c r="F3174">
        <v>17.420000000000002</v>
      </c>
      <c r="G3174">
        <v>1</v>
      </c>
      <c r="H3174" s="1">
        <f xml:space="preserve"> IF(Historical_Sales[[#This Row],[Sessions - Total]]=0,0,Historical_Sales[[#This Row],[Units Ordered]]/Historical_Sales[[#This Row],[Sessions - Total]])</f>
        <v>0.14285714285714285</v>
      </c>
    </row>
    <row r="3175" spans="1:8" x14ac:dyDescent="0.3">
      <c r="A3175" s="2">
        <v>45970</v>
      </c>
      <c r="B3175" t="s">
        <v>32</v>
      </c>
      <c r="C3175">
        <v>21</v>
      </c>
      <c r="D3175">
        <v>27</v>
      </c>
      <c r="E3175">
        <v>3</v>
      </c>
      <c r="F3175">
        <v>69.849999999999994</v>
      </c>
      <c r="G3175">
        <v>3</v>
      </c>
      <c r="H3175" s="1">
        <f xml:space="preserve"> IF(Historical_Sales[[#This Row],[Sessions - Total]]=0,0,Historical_Sales[[#This Row],[Units Ordered]]/Historical_Sales[[#This Row],[Sessions - Total]])</f>
        <v>0.14285714285714285</v>
      </c>
    </row>
    <row r="3176" spans="1:8" x14ac:dyDescent="0.3">
      <c r="A3176" s="2">
        <v>45970</v>
      </c>
      <c r="B3176" t="s">
        <v>34</v>
      </c>
      <c r="C3176">
        <v>26</v>
      </c>
      <c r="D3176">
        <v>36</v>
      </c>
      <c r="E3176">
        <v>3</v>
      </c>
      <c r="F3176">
        <v>60.44</v>
      </c>
      <c r="G3176">
        <v>3</v>
      </c>
      <c r="H3176" s="1">
        <f xml:space="preserve"> IF(Historical_Sales[[#This Row],[Sessions - Total]]=0,0,Historical_Sales[[#This Row],[Units Ordered]]/Historical_Sales[[#This Row],[Sessions - Total]])</f>
        <v>0.11538461538461539</v>
      </c>
    </row>
    <row r="3177" spans="1:8" x14ac:dyDescent="0.3">
      <c r="A3177" s="2">
        <v>45970</v>
      </c>
      <c r="B3177" t="s">
        <v>36</v>
      </c>
      <c r="C3177">
        <v>28</v>
      </c>
      <c r="D3177">
        <v>36</v>
      </c>
      <c r="E3177">
        <v>3</v>
      </c>
      <c r="F3177">
        <v>60.7</v>
      </c>
      <c r="G3177">
        <v>3</v>
      </c>
      <c r="H3177" s="1">
        <f xml:space="preserve"> IF(Historical_Sales[[#This Row],[Sessions - Total]]=0,0,Historical_Sales[[#This Row],[Units Ordered]]/Historical_Sales[[#This Row],[Sessions - Total]])</f>
        <v>0.10714285714285714</v>
      </c>
    </row>
    <row r="3178" spans="1:8" x14ac:dyDescent="0.3">
      <c r="A3178" s="2">
        <v>45970</v>
      </c>
      <c r="B3178" t="s">
        <v>38</v>
      </c>
      <c r="C3178">
        <v>75</v>
      </c>
      <c r="D3178">
        <v>102</v>
      </c>
      <c r="E3178">
        <v>5</v>
      </c>
      <c r="F3178">
        <v>96.67</v>
      </c>
      <c r="G3178">
        <v>5</v>
      </c>
      <c r="H3178" s="1">
        <f xml:space="preserve"> IF(Historical_Sales[[#This Row],[Sessions - Total]]=0,0,Historical_Sales[[#This Row],[Units Ordered]]/Historical_Sales[[#This Row],[Sessions - Total]])</f>
        <v>6.6666666666666666E-2</v>
      </c>
    </row>
    <row r="3179" spans="1:8" x14ac:dyDescent="0.3">
      <c r="A3179" s="2">
        <v>45970</v>
      </c>
      <c r="B3179" t="s">
        <v>40</v>
      </c>
      <c r="C3179">
        <v>86</v>
      </c>
      <c r="D3179">
        <v>119</v>
      </c>
      <c r="E3179">
        <v>17</v>
      </c>
      <c r="F3179">
        <v>522.54</v>
      </c>
      <c r="G3179">
        <v>15</v>
      </c>
      <c r="H3179" s="1">
        <f xml:space="preserve"> IF(Historical_Sales[[#This Row],[Sessions - Total]]=0,0,Historical_Sales[[#This Row],[Units Ordered]]/Historical_Sales[[#This Row],[Sessions - Total]])</f>
        <v>0.19767441860465115</v>
      </c>
    </row>
    <row r="3180" spans="1:8" x14ac:dyDescent="0.3">
      <c r="A3180" s="2">
        <v>45970</v>
      </c>
      <c r="B3180" t="s">
        <v>42</v>
      </c>
      <c r="C3180">
        <v>167</v>
      </c>
      <c r="D3180">
        <v>230</v>
      </c>
      <c r="E3180">
        <v>34</v>
      </c>
      <c r="F3180">
        <v>858.82</v>
      </c>
      <c r="G3180">
        <v>31</v>
      </c>
      <c r="H3180" s="1">
        <f xml:space="preserve"> IF(Historical_Sales[[#This Row],[Sessions - Total]]=0,0,Historical_Sales[[#This Row],[Units Ordered]]/Historical_Sales[[#This Row],[Sessions - Total]])</f>
        <v>0.20359281437125748</v>
      </c>
    </row>
    <row r="3181" spans="1:8" x14ac:dyDescent="0.3">
      <c r="A3181" s="2">
        <v>45970</v>
      </c>
      <c r="B3181" t="s">
        <v>44</v>
      </c>
      <c r="C3181">
        <v>27</v>
      </c>
      <c r="D3181">
        <v>35</v>
      </c>
      <c r="E3181">
        <v>4</v>
      </c>
      <c r="F3181">
        <v>98.8</v>
      </c>
      <c r="G3181">
        <v>4</v>
      </c>
      <c r="H3181" s="1">
        <f xml:space="preserve"> IF(Historical_Sales[[#This Row],[Sessions - Total]]=0,0,Historical_Sales[[#This Row],[Units Ordered]]/Historical_Sales[[#This Row],[Sessions - Total]])</f>
        <v>0.14814814814814814</v>
      </c>
    </row>
    <row r="3182" spans="1:8" x14ac:dyDescent="0.3">
      <c r="A3182" s="2">
        <v>45970</v>
      </c>
      <c r="B3182" t="s">
        <v>44</v>
      </c>
      <c r="C3182">
        <v>1</v>
      </c>
      <c r="D3182">
        <v>1</v>
      </c>
      <c r="E3182">
        <v>1</v>
      </c>
      <c r="F3182">
        <v>22.43</v>
      </c>
      <c r="G3182">
        <v>1</v>
      </c>
      <c r="H3182" s="1">
        <f xml:space="preserve"> IF(Historical_Sales[[#This Row],[Sessions - Total]]=0,0,Historical_Sales[[#This Row],[Units Ordered]]/Historical_Sales[[#This Row],[Sessions - Total]])</f>
        <v>1</v>
      </c>
    </row>
    <row r="3183" spans="1:8" x14ac:dyDescent="0.3">
      <c r="A3183" s="2">
        <v>45970</v>
      </c>
      <c r="B3183" t="s">
        <v>46</v>
      </c>
      <c r="C3183">
        <v>35</v>
      </c>
      <c r="D3183">
        <v>58</v>
      </c>
      <c r="E3183">
        <v>16</v>
      </c>
      <c r="F3183">
        <v>476.11</v>
      </c>
      <c r="G3183">
        <v>11</v>
      </c>
      <c r="H3183" s="1">
        <f xml:space="preserve"> IF(Historical_Sales[[#This Row],[Sessions - Total]]=0,0,Historical_Sales[[#This Row],[Units Ordered]]/Historical_Sales[[#This Row],[Sessions - Total]])</f>
        <v>0.45714285714285713</v>
      </c>
    </row>
    <row r="3184" spans="1:8" x14ac:dyDescent="0.3">
      <c r="A3184" s="2">
        <v>45970</v>
      </c>
      <c r="B3184" t="s">
        <v>48</v>
      </c>
      <c r="C3184">
        <v>28</v>
      </c>
      <c r="D3184">
        <v>34</v>
      </c>
      <c r="E3184">
        <v>4</v>
      </c>
      <c r="F3184">
        <v>123.9</v>
      </c>
      <c r="G3184">
        <v>4</v>
      </c>
      <c r="H3184" s="1">
        <f xml:space="preserve"> IF(Historical_Sales[[#This Row],[Sessions - Total]]=0,0,Historical_Sales[[#This Row],[Units Ordered]]/Historical_Sales[[#This Row],[Sessions - Total]])</f>
        <v>0.14285714285714285</v>
      </c>
    </row>
    <row r="3185" spans="1:8" x14ac:dyDescent="0.3">
      <c r="A3185" s="2">
        <v>45970</v>
      </c>
      <c r="B3185" t="s">
        <v>50</v>
      </c>
      <c r="C3185">
        <v>119</v>
      </c>
      <c r="D3185">
        <v>192</v>
      </c>
      <c r="E3185">
        <v>22</v>
      </c>
      <c r="F3185">
        <v>913.57</v>
      </c>
      <c r="G3185">
        <v>22</v>
      </c>
      <c r="H3185" s="1">
        <f xml:space="preserve"> IF(Historical_Sales[[#This Row],[Sessions - Total]]=0,0,Historical_Sales[[#This Row],[Units Ordered]]/Historical_Sales[[#This Row],[Sessions - Total]])</f>
        <v>0.18487394957983194</v>
      </c>
    </row>
    <row r="3186" spans="1:8" x14ac:dyDescent="0.3">
      <c r="A3186" s="2">
        <v>45970</v>
      </c>
      <c r="B3186" t="s">
        <v>52</v>
      </c>
      <c r="C3186">
        <v>127</v>
      </c>
      <c r="D3186">
        <v>173</v>
      </c>
      <c r="E3186">
        <v>28</v>
      </c>
      <c r="F3186">
        <v>389.27</v>
      </c>
      <c r="G3186">
        <v>21</v>
      </c>
      <c r="H3186" s="1">
        <f xml:space="preserve"> IF(Historical_Sales[[#This Row],[Sessions - Total]]=0,0,Historical_Sales[[#This Row],[Units Ordered]]/Historical_Sales[[#This Row],[Sessions - Total]])</f>
        <v>0.22047244094488189</v>
      </c>
    </row>
    <row r="3187" spans="1:8" x14ac:dyDescent="0.3">
      <c r="A3187" s="2">
        <v>45970</v>
      </c>
      <c r="B3187" t="s">
        <v>54</v>
      </c>
      <c r="C3187">
        <v>48</v>
      </c>
      <c r="D3187">
        <v>62</v>
      </c>
      <c r="E3187">
        <v>4</v>
      </c>
      <c r="F3187">
        <v>91.26</v>
      </c>
      <c r="G3187">
        <v>4</v>
      </c>
      <c r="H3187" s="1">
        <f xml:space="preserve"> IF(Historical_Sales[[#This Row],[Sessions - Total]]=0,0,Historical_Sales[[#This Row],[Units Ordered]]/Historical_Sales[[#This Row],[Sessions - Total]])</f>
        <v>8.3333333333333329E-2</v>
      </c>
    </row>
    <row r="3188" spans="1:8" x14ac:dyDescent="0.3">
      <c r="A3188" s="2">
        <v>45970</v>
      </c>
      <c r="B3188" t="s">
        <v>56</v>
      </c>
      <c r="C3188">
        <v>56</v>
      </c>
      <c r="D3188">
        <v>77</v>
      </c>
      <c r="E3188">
        <v>6</v>
      </c>
      <c r="F3188">
        <v>136.49</v>
      </c>
      <c r="G3188">
        <v>6</v>
      </c>
      <c r="H3188" s="1">
        <f xml:space="preserve"> IF(Historical_Sales[[#This Row],[Sessions - Total]]=0,0,Historical_Sales[[#This Row],[Units Ordered]]/Historical_Sales[[#This Row],[Sessions - Total]])</f>
        <v>0.10714285714285714</v>
      </c>
    </row>
    <row r="3189" spans="1:8" x14ac:dyDescent="0.3">
      <c r="A3189" s="2">
        <v>45970</v>
      </c>
      <c r="B3189" t="s">
        <v>58</v>
      </c>
      <c r="C3189">
        <v>46</v>
      </c>
      <c r="D3189">
        <v>60</v>
      </c>
      <c r="E3189">
        <v>9</v>
      </c>
      <c r="F3189">
        <v>102.21</v>
      </c>
      <c r="G3189">
        <v>9</v>
      </c>
      <c r="H3189" s="1">
        <f xml:space="preserve"> IF(Historical_Sales[[#This Row],[Sessions - Total]]=0,0,Historical_Sales[[#This Row],[Units Ordered]]/Historical_Sales[[#This Row],[Sessions - Total]])</f>
        <v>0.19565217391304349</v>
      </c>
    </row>
    <row r="3190" spans="1:8" x14ac:dyDescent="0.3">
      <c r="A3190" s="2">
        <v>45970</v>
      </c>
      <c r="B3190" t="s">
        <v>60</v>
      </c>
      <c r="C3190">
        <v>46</v>
      </c>
      <c r="D3190">
        <v>58</v>
      </c>
      <c r="E3190">
        <v>1</v>
      </c>
      <c r="F3190">
        <v>19.05</v>
      </c>
      <c r="G3190">
        <v>1</v>
      </c>
      <c r="H3190" s="1">
        <f xml:space="preserve"> IF(Historical_Sales[[#This Row],[Sessions - Total]]=0,0,Historical_Sales[[#This Row],[Units Ordered]]/Historical_Sales[[#This Row],[Sessions - Total]])</f>
        <v>2.1739130434782608E-2</v>
      </c>
    </row>
    <row r="3191" spans="1:8" x14ac:dyDescent="0.3">
      <c r="A3191" s="2">
        <v>45970</v>
      </c>
      <c r="B3191" t="s">
        <v>62</v>
      </c>
      <c r="C3191">
        <v>133</v>
      </c>
      <c r="D3191">
        <v>200</v>
      </c>
      <c r="E3191">
        <v>41</v>
      </c>
      <c r="F3191">
        <v>1486.03</v>
      </c>
      <c r="G3191">
        <v>34</v>
      </c>
      <c r="H3191" s="1">
        <f xml:space="preserve"> IF(Historical_Sales[[#This Row],[Sessions - Total]]=0,0,Historical_Sales[[#This Row],[Units Ordered]]/Historical_Sales[[#This Row],[Sessions - Total]])</f>
        <v>0.30827067669172931</v>
      </c>
    </row>
    <row r="3192" spans="1:8" x14ac:dyDescent="0.3">
      <c r="A3192" s="2">
        <v>45970</v>
      </c>
      <c r="B3192" t="s">
        <v>64</v>
      </c>
      <c r="C3192">
        <v>18</v>
      </c>
      <c r="D3192">
        <v>19</v>
      </c>
      <c r="E3192">
        <v>19</v>
      </c>
      <c r="F3192">
        <v>614.20000000000005</v>
      </c>
      <c r="G3192">
        <v>11</v>
      </c>
      <c r="H3192" s="1">
        <f xml:space="preserve"> IF(Historical_Sales[[#This Row],[Sessions - Total]]=0,0,Historical_Sales[[#This Row],[Units Ordered]]/Historical_Sales[[#This Row],[Sessions - Total]])</f>
        <v>1.0555555555555556</v>
      </c>
    </row>
    <row r="3193" spans="1:8" x14ac:dyDescent="0.3">
      <c r="A3193" s="2">
        <v>45970</v>
      </c>
      <c r="B3193" t="s">
        <v>66</v>
      </c>
      <c r="C3193">
        <v>17</v>
      </c>
      <c r="D3193">
        <v>22</v>
      </c>
      <c r="E3193">
        <v>11</v>
      </c>
      <c r="F3193">
        <v>304.91000000000003</v>
      </c>
      <c r="G3193">
        <v>10</v>
      </c>
      <c r="H3193" s="1">
        <f xml:space="preserve"> IF(Historical_Sales[[#This Row],[Sessions - Total]]=0,0,Historical_Sales[[#This Row],[Units Ordered]]/Historical_Sales[[#This Row],[Sessions - Total]])</f>
        <v>0.6470588235294118</v>
      </c>
    </row>
    <row r="3194" spans="1:8" x14ac:dyDescent="0.3">
      <c r="A3194" s="2">
        <v>45970</v>
      </c>
      <c r="B3194" t="s">
        <v>68</v>
      </c>
      <c r="C3194">
        <v>45</v>
      </c>
      <c r="D3194">
        <v>64</v>
      </c>
      <c r="E3194">
        <v>29</v>
      </c>
      <c r="F3194">
        <v>786.83</v>
      </c>
      <c r="G3194">
        <v>17</v>
      </c>
      <c r="H3194" s="1">
        <f xml:space="preserve"> IF(Historical_Sales[[#This Row],[Sessions - Total]]=0,0,Historical_Sales[[#This Row],[Units Ordered]]/Historical_Sales[[#This Row],[Sessions - Total]])</f>
        <v>0.64444444444444449</v>
      </c>
    </row>
    <row r="3195" spans="1:8" x14ac:dyDescent="0.3">
      <c r="A3195" s="2">
        <v>45970</v>
      </c>
      <c r="B3195" t="s">
        <v>70</v>
      </c>
      <c r="C3195">
        <v>37</v>
      </c>
      <c r="D3195">
        <v>48</v>
      </c>
      <c r="E3195">
        <v>18</v>
      </c>
      <c r="F3195">
        <v>442.61</v>
      </c>
      <c r="G3195">
        <v>13</v>
      </c>
      <c r="H3195" s="1">
        <f xml:space="preserve"> IF(Historical_Sales[[#This Row],[Sessions - Total]]=0,0,Historical_Sales[[#This Row],[Units Ordered]]/Historical_Sales[[#This Row],[Sessions - Total]])</f>
        <v>0.48648648648648651</v>
      </c>
    </row>
    <row r="3196" spans="1:8" x14ac:dyDescent="0.3">
      <c r="A3196" s="2">
        <v>45970</v>
      </c>
      <c r="B3196" t="s">
        <v>72</v>
      </c>
      <c r="C3196">
        <v>39</v>
      </c>
      <c r="D3196">
        <v>55</v>
      </c>
      <c r="E3196">
        <v>11</v>
      </c>
      <c r="F3196">
        <v>401.32</v>
      </c>
      <c r="G3196">
        <v>11</v>
      </c>
      <c r="H3196" s="1">
        <f xml:space="preserve"> IF(Historical_Sales[[#This Row],[Sessions - Total]]=0,0,Historical_Sales[[#This Row],[Units Ordered]]/Historical_Sales[[#This Row],[Sessions - Total]])</f>
        <v>0.28205128205128205</v>
      </c>
    </row>
    <row r="3197" spans="1:8" x14ac:dyDescent="0.3">
      <c r="A3197" s="2">
        <v>45970</v>
      </c>
      <c r="B3197" t="s">
        <v>74</v>
      </c>
      <c r="C3197">
        <v>9</v>
      </c>
      <c r="D3197">
        <v>9</v>
      </c>
      <c r="E3197">
        <v>5</v>
      </c>
      <c r="F3197">
        <v>149.18</v>
      </c>
      <c r="G3197">
        <v>5</v>
      </c>
      <c r="H3197" s="1">
        <f xml:space="preserve"> IF(Historical_Sales[[#This Row],[Sessions - Total]]=0,0,Historical_Sales[[#This Row],[Units Ordered]]/Historical_Sales[[#This Row],[Sessions - Total]])</f>
        <v>0.55555555555555558</v>
      </c>
    </row>
    <row r="3198" spans="1:8" x14ac:dyDescent="0.3">
      <c r="A3198" s="2">
        <v>45970</v>
      </c>
      <c r="B3198" t="s">
        <v>76</v>
      </c>
      <c r="C3198">
        <v>13</v>
      </c>
      <c r="D3198">
        <v>16</v>
      </c>
      <c r="E3198">
        <v>9</v>
      </c>
      <c r="F3198">
        <v>263.43</v>
      </c>
      <c r="G3198">
        <v>5</v>
      </c>
      <c r="H3198" s="1">
        <f xml:space="preserve"> IF(Historical_Sales[[#This Row],[Sessions - Total]]=0,0,Historical_Sales[[#This Row],[Units Ordered]]/Historical_Sales[[#This Row],[Sessions - Total]])</f>
        <v>0.69230769230769229</v>
      </c>
    </row>
    <row r="3199" spans="1:8" x14ac:dyDescent="0.3">
      <c r="A3199" s="2">
        <v>45970</v>
      </c>
      <c r="B3199" t="s">
        <v>78</v>
      </c>
      <c r="C3199">
        <v>10</v>
      </c>
      <c r="D3199">
        <v>14</v>
      </c>
      <c r="E3199">
        <v>4</v>
      </c>
      <c r="F3199">
        <v>95.15</v>
      </c>
      <c r="G3199">
        <v>4</v>
      </c>
      <c r="H3199" s="1">
        <f xml:space="preserve"> IF(Historical_Sales[[#This Row],[Sessions - Total]]=0,0,Historical_Sales[[#This Row],[Units Ordered]]/Historical_Sales[[#This Row],[Sessions - Total]])</f>
        <v>0.4</v>
      </c>
    </row>
    <row r="3200" spans="1:8" x14ac:dyDescent="0.3">
      <c r="A3200" s="2">
        <v>45970</v>
      </c>
      <c r="B3200" t="s">
        <v>80</v>
      </c>
      <c r="C3200">
        <v>15</v>
      </c>
      <c r="D3200">
        <v>22</v>
      </c>
      <c r="E3200">
        <v>2</v>
      </c>
      <c r="F3200">
        <v>66.819999999999993</v>
      </c>
      <c r="G3200">
        <v>2</v>
      </c>
      <c r="H3200" s="1">
        <f xml:space="preserve"> IF(Historical_Sales[[#This Row],[Sessions - Total]]=0,0,Historical_Sales[[#This Row],[Units Ordered]]/Historical_Sales[[#This Row],[Sessions - Total]])</f>
        <v>0.13333333333333333</v>
      </c>
    </row>
    <row r="3201" spans="1:8" x14ac:dyDescent="0.3">
      <c r="A3201" s="2">
        <v>45970</v>
      </c>
      <c r="B3201" t="s">
        <v>82</v>
      </c>
      <c r="C3201">
        <v>13</v>
      </c>
      <c r="D3201">
        <v>20</v>
      </c>
      <c r="E3201">
        <v>1</v>
      </c>
      <c r="F3201">
        <v>30.77</v>
      </c>
      <c r="G3201">
        <v>1</v>
      </c>
      <c r="H3201" s="1">
        <f xml:space="preserve"> IF(Historical_Sales[[#This Row],[Sessions - Total]]=0,0,Historical_Sales[[#This Row],[Units Ordered]]/Historical_Sales[[#This Row],[Sessions - Total]])</f>
        <v>7.6923076923076927E-2</v>
      </c>
    </row>
    <row r="3202" spans="1:8" x14ac:dyDescent="0.3">
      <c r="A3202" s="2">
        <v>45970</v>
      </c>
      <c r="B3202" t="s">
        <v>84</v>
      </c>
      <c r="C3202">
        <v>114</v>
      </c>
      <c r="D3202">
        <v>168</v>
      </c>
      <c r="E3202">
        <v>18</v>
      </c>
      <c r="F3202">
        <v>633.16</v>
      </c>
      <c r="G3202">
        <v>18</v>
      </c>
      <c r="H3202" s="1">
        <f xml:space="preserve"> IF(Historical_Sales[[#This Row],[Sessions - Total]]=0,0,Historical_Sales[[#This Row],[Units Ordered]]/Historical_Sales[[#This Row],[Sessions - Total]])</f>
        <v>0.15789473684210525</v>
      </c>
    </row>
    <row r="3203" spans="1:8" x14ac:dyDescent="0.3">
      <c r="A3203" s="2">
        <v>45970</v>
      </c>
      <c r="B3203" t="s">
        <v>86</v>
      </c>
      <c r="C3203">
        <v>26</v>
      </c>
      <c r="D3203">
        <v>32</v>
      </c>
      <c r="E3203">
        <v>3</v>
      </c>
      <c r="F3203">
        <v>101.92</v>
      </c>
      <c r="G3203">
        <v>2</v>
      </c>
      <c r="H3203" s="1">
        <f xml:space="preserve"> IF(Historical_Sales[[#This Row],[Sessions - Total]]=0,0,Historical_Sales[[#This Row],[Units Ordered]]/Historical_Sales[[#This Row],[Sessions - Total]])</f>
        <v>0.11538461538461539</v>
      </c>
    </row>
    <row r="3204" spans="1:8" x14ac:dyDescent="0.3">
      <c r="A3204" s="2">
        <v>45970</v>
      </c>
      <c r="B3204" t="s">
        <v>88</v>
      </c>
      <c r="C3204">
        <v>58</v>
      </c>
      <c r="D3204">
        <v>69</v>
      </c>
      <c r="E3204">
        <v>6</v>
      </c>
      <c r="F3204">
        <v>199.23</v>
      </c>
      <c r="G3204">
        <v>6</v>
      </c>
      <c r="H3204" s="1">
        <f xml:space="preserve"> IF(Historical_Sales[[#This Row],[Sessions - Total]]=0,0,Historical_Sales[[#This Row],[Units Ordered]]/Historical_Sales[[#This Row],[Sessions - Total]])</f>
        <v>0.10344827586206896</v>
      </c>
    </row>
    <row r="3205" spans="1:8" x14ac:dyDescent="0.3">
      <c r="A3205" s="2">
        <v>45970</v>
      </c>
      <c r="B3205" t="s">
        <v>90</v>
      </c>
      <c r="C3205">
        <v>15</v>
      </c>
      <c r="D3205">
        <v>23</v>
      </c>
      <c r="E3205">
        <v>1</v>
      </c>
      <c r="F3205">
        <v>23.16</v>
      </c>
      <c r="G3205">
        <v>1</v>
      </c>
      <c r="H3205" s="1">
        <f xml:space="preserve"> IF(Historical_Sales[[#This Row],[Sessions - Total]]=0,0,Historical_Sales[[#This Row],[Units Ordered]]/Historical_Sales[[#This Row],[Sessions - Total]])</f>
        <v>6.6666666666666666E-2</v>
      </c>
    </row>
    <row r="3206" spans="1:8" x14ac:dyDescent="0.3">
      <c r="A3206" s="2">
        <v>45970</v>
      </c>
      <c r="B3206" t="s">
        <v>92</v>
      </c>
      <c r="C3206">
        <v>11</v>
      </c>
      <c r="D3206">
        <v>14</v>
      </c>
      <c r="E3206">
        <v>2</v>
      </c>
      <c r="F3206">
        <v>46.27</v>
      </c>
      <c r="G3206">
        <v>2</v>
      </c>
      <c r="H3206" s="1">
        <f xml:space="preserve"> IF(Historical_Sales[[#This Row],[Sessions - Total]]=0,0,Historical_Sales[[#This Row],[Units Ordered]]/Historical_Sales[[#This Row],[Sessions - Total]])</f>
        <v>0.18181818181818182</v>
      </c>
    </row>
    <row r="3207" spans="1:8" x14ac:dyDescent="0.3">
      <c r="A3207" s="2">
        <v>45970</v>
      </c>
      <c r="B3207" t="s">
        <v>94</v>
      </c>
      <c r="C3207">
        <v>12</v>
      </c>
      <c r="D3207">
        <v>15</v>
      </c>
      <c r="E3207">
        <v>9</v>
      </c>
      <c r="F3207">
        <v>685.87</v>
      </c>
      <c r="G3207">
        <v>4</v>
      </c>
      <c r="H3207" s="1">
        <f xml:space="preserve"> IF(Historical_Sales[[#This Row],[Sessions - Total]]=0,0,Historical_Sales[[#This Row],[Units Ordered]]/Historical_Sales[[#This Row],[Sessions - Total]])</f>
        <v>0.75</v>
      </c>
    </row>
    <row r="3208" spans="1:8" x14ac:dyDescent="0.3">
      <c r="A3208" s="2">
        <v>45970</v>
      </c>
      <c r="B3208" t="s">
        <v>96</v>
      </c>
      <c r="C3208">
        <v>14</v>
      </c>
      <c r="D3208">
        <v>15</v>
      </c>
      <c r="E3208">
        <v>6</v>
      </c>
      <c r="F3208">
        <v>404.92</v>
      </c>
      <c r="G3208">
        <v>3</v>
      </c>
      <c r="H3208" s="1">
        <f xml:space="preserve"> IF(Historical_Sales[[#This Row],[Sessions - Total]]=0,0,Historical_Sales[[#This Row],[Units Ordered]]/Historical_Sales[[#This Row],[Sessions - Total]])</f>
        <v>0.42857142857142855</v>
      </c>
    </row>
    <row r="3209" spans="1:8" x14ac:dyDescent="0.3">
      <c r="A3209" s="2">
        <v>45970</v>
      </c>
      <c r="B3209" t="s">
        <v>98</v>
      </c>
      <c r="C3209">
        <v>24</v>
      </c>
      <c r="D3209">
        <v>26</v>
      </c>
      <c r="E3209">
        <v>4</v>
      </c>
      <c r="F3209">
        <v>47.27</v>
      </c>
      <c r="G3209">
        <v>3</v>
      </c>
      <c r="H3209" s="1">
        <f xml:space="preserve"> IF(Historical_Sales[[#This Row],[Sessions - Total]]=0,0,Historical_Sales[[#This Row],[Units Ordered]]/Historical_Sales[[#This Row],[Sessions - Total]])</f>
        <v>0.16666666666666666</v>
      </c>
    </row>
    <row r="3210" spans="1:8" x14ac:dyDescent="0.3">
      <c r="A3210" s="2">
        <v>45970</v>
      </c>
      <c r="B3210" t="s">
        <v>98</v>
      </c>
      <c r="C3210">
        <v>1</v>
      </c>
      <c r="D3210">
        <v>1</v>
      </c>
      <c r="E3210">
        <v>1</v>
      </c>
      <c r="F3210">
        <v>20.91</v>
      </c>
      <c r="G3210">
        <v>1</v>
      </c>
      <c r="H3210" s="1">
        <f xml:space="preserve"> IF(Historical_Sales[[#This Row],[Sessions - Total]]=0,0,Historical_Sales[[#This Row],[Units Ordered]]/Historical_Sales[[#This Row],[Sessions - Total]])</f>
        <v>1</v>
      </c>
    </row>
    <row r="3211" spans="1:8" x14ac:dyDescent="0.3">
      <c r="A3211" s="2">
        <v>45970</v>
      </c>
      <c r="B3211" t="s">
        <v>100</v>
      </c>
      <c r="C3211">
        <v>21</v>
      </c>
      <c r="D3211">
        <v>24</v>
      </c>
      <c r="E3211">
        <v>2</v>
      </c>
      <c r="F3211">
        <v>23.16</v>
      </c>
      <c r="G3211">
        <v>2</v>
      </c>
      <c r="H3211" s="1">
        <f xml:space="preserve"> IF(Historical_Sales[[#This Row],[Sessions - Total]]=0,0,Historical_Sales[[#This Row],[Units Ordered]]/Historical_Sales[[#This Row],[Sessions - Total]])</f>
        <v>9.5238095238095233E-2</v>
      </c>
    </row>
    <row r="3212" spans="1:8" x14ac:dyDescent="0.3">
      <c r="A3212" s="2">
        <v>45970</v>
      </c>
      <c r="B3212" t="s">
        <v>102</v>
      </c>
      <c r="C3212">
        <v>7</v>
      </c>
      <c r="D3212">
        <v>7</v>
      </c>
      <c r="E3212">
        <v>1</v>
      </c>
      <c r="F3212">
        <v>31.1</v>
      </c>
      <c r="G3212">
        <v>1</v>
      </c>
      <c r="H3212" s="1">
        <f xml:space="preserve"> IF(Historical_Sales[[#This Row],[Sessions - Total]]=0,0,Historical_Sales[[#This Row],[Units Ordered]]/Historical_Sales[[#This Row],[Sessions - Total]])</f>
        <v>0.14285714285714285</v>
      </c>
    </row>
    <row r="3213" spans="1:8" x14ac:dyDescent="0.3">
      <c r="A3213" s="2">
        <v>45970</v>
      </c>
      <c r="B3213" t="s">
        <v>108</v>
      </c>
      <c r="C3213">
        <v>6</v>
      </c>
      <c r="D3213">
        <v>7</v>
      </c>
      <c r="E3213">
        <v>1</v>
      </c>
      <c r="F3213">
        <v>88.37</v>
      </c>
      <c r="G3213">
        <v>1</v>
      </c>
      <c r="H3213" s="1">
        <f xml:space="preserve"> IF(Historical_Sales[[#This Row],[Sessions - Total]]=0,0,Historical_Sales[[#This Row],[Units Ordered]]/Historical_Sales[[#This Row],[Sessions - Total]])</f>
        <v>0.16666666666666666</v>
      </c>
    </row>
    <row r="3214" spans="1:8" x14ac:dyDescent="0.3">
      <c r="A3214" s="2">
        <v>45970</v>
      </c>
      <c r="B3214" t="s">
        <v>110</v>
      </c>
      <c r="C3214">
        <v>20</v>
      </c>
      <c r="D3214">
        <v>26</v>
      </c>
      <c r="E3214">
        <v>1</v>
      </c>
      <c r="F3214">
        <v>33.89</v>
      </c>
      <c r="G3214">
        <v>1</v>
      </c>
      <c r="H3214" s="1">
        <f xml:space="preserve"> IF(Historical_Sales[[#This Row],[Sessions - Total]]=0,0,Historical_Sales[[#This Row],[Units Ordered]]/Historical_Sales[[#This Row],[Sessions - Total]])</f>
        <v>0.05</v>
      </c>
    </row>
    <row r="3215" spans="1:8" x14ac:dyDescent="0.3">
      <c r="A3215" s="2">
        <v>45970</v>
      </c>
      <c r="B3215" t="s">
        <v>112</v>
      </c>
      <c r="C3215">
        <v>43</v>
      </c>
      <c r="D3215">
        <v>49</v>
      </c>
      <c r="E3215">
        <v>5</v>
      </c>
      <c r="F3215">
        <v>147.13</v>
      </c>
      <c r="G3215">
        <v>4</v>
      </c>
      <c r="H3215" s="1">
        <f xml:space="preserve"> IF(Historical_Sales[[#This Row],[Sessions - Total]]=0,0,Historical_Sales[[#This Row],[Units Ordered]]/Historical_Sales[[#This Row],[Sessions - Total]])</f>
        <v>0.11627906976744186</v>
      </c>
    </row>
    <row r="3216" spans="1:8" x14ac:dyDescent="0.3">
      <c r="A3216" s="2">
        <v>45971</v>
      </c>
      <c r="B3216" t="s">
        <v>11</v>
      </c>
      <c r="C3216">
        <v>30</v>
      </c>
      <c r="D3216">
        <v>42</v>
      </c>
      <c r="E3216">
        <v>2</v>
      </c>
      <c r="F3216">
        <v>93.62</v>
      </c>
      <c r="G3216">
        <v>1</v>
      </c>
      <c r="H3216" s="1">
        <f xml:space="preserve"> IF(Historical_Sales[[#This Row],[Sessions - Total]]=0,0,Historical_Sales[[#This Row],[Units Ordered]]/Historical_Sales[[#This Row],[Sessions - Total]])</f>
        <v>6.6666666666666666E-2</v>
      </c>
    </row>
    <row r="3217" spans="1:8" x14ac:dyDescent="0.3">
      <c r="A3217" s="2">
        <v>45971</v>
      </c>
      <c r="B3217" t="s">
        <v>15</v>
      </c>
      <c r="C3217">
        <v>23</v>
      </c>
      <c r="D3217">
        <v>31</v>
      </c>
      <c r="E3217">
        <v>3</v>
      </c>
      <c r="F3217">
        <v>99.16</v>
      </c>
      <c r="G3217">
        <v>3</v>
      </c>
      <c r="H3217" s="1">
        <f xml:space="preserve"> IF(Historical_Sales[[#This Row],[Sessions - Total]]=0,0,Historical_Sales[[#This Row],[Units Ordered]]/Historical_Sales[[#This Row],[Sessions - Total]])</f>
        <v>0.13043478260869565</v>
      </c>
    </row>
    <row r="3218" spans="1:8" x14ac:dyDescent="0.3">
      <c r="A3218" s="2">
        <v>45971</v>
      </c>
      <c r="B3218" t="s">
        <v>17</v>
      </c>
      <c r="C3218">
        <v>18</v>
      </c>
      <c r="D3218">
        <v>26</v>
      </c>
      <c r="E3218">
        <v>4</v>
      </c>
      <c r="F3218">
        <v>132.57</v>
      </c>
      <c r="G3218">
        <v>3</v>
      </c>
      <c r="H3218" s="1">
        <f xml:space="preserve"> IF(Historical_Sales[[#This Row],[Sessions - Total]]=0,0,Historical_Sales[[#This Row],[Units Ordered]]/Historical_Sales[[#This Row],[Sessions - Total]])</f>
        <v>0.22222222222222221</v>
      </c>
    </row>
    <row r="3219" spans="1:8" x14ac:dyDescent="0.3">
      <c r="A3219" s="2">
        <v>45971</v>
      </c>
      <c r="B3219" t="s">
        <v>19</v>
      </c>
      <c r="C3219">
        <v>17</v>
      </c>
      <c r="D3219">
        <v>26</v>
      </c>
      <c r="E3219">
        <v>3</v>
      </c>
      <c r="F3219">
        <v>110.18</v>
      </c>
      <c r="G3219">
        <v>3</v>
      </c>
      <c r="H3219" s="1">
        <f xml:space="preserve"> IF(Historical_Sales[[#This Row],[Sessions - Total]]=0,0,Historical_Sales[[#This Row],[Units Ordered]]/Historical_Sales[[#This Row],[Sessions - Total]])</f>
        <v>0.17647058823529413</v>
      </c>
    </row>
    <row r="3220" spans="1:8" x14ac:dyDescent="0.3">
      <c r="A3220" s="2">
        <v>45971</v>
      </c>
      <c r="B3220" t="s">
        <v>21</v>
      </c>
      <c r="C3220">
        <v>51</v>
      </c>
      <c r="D3220">
        <v>79</v>
      </c>
      <c r="E3220">
        <v>7</v>
      </c>
      <c r="F3220">
        <v>157.86000000000001</v>
      </c>
      <c r="G3220">
        <v>5</v>
      </c>
      <c r="H3220" s="1">
        <f xml:space="preserve"> IF(Historical_Sales[[#This Row],[Sessions - Total]]=0,0,Historical_Sales[[#This Row],[Units Ordered]]/Historical_Sales[[#This Row],[Sessions - Total]])</f>
        <v>0.13725490196078433</v>
      </c>
    </row>
    <row r="3221" spans="1:8" x14ac:dyDescent="0.3">
      <c r="A3221" s="2">
        <v>45971</v>
      </c>
      <c r="B3221" t="s">
        <v>21</v>
      </c>
      <c r="C3221">
        <v>2</v>
      </c>
      <c r="D3221">
        <v>3</v>
      </c>
      <c r="E3221">
        <v>1</v>
      </c>
      <c r="F3221">
        <v>31.2</v>
      </c>
      <c r="G3221">
        <v>1</v>
      </c>
      <c r="H3221" s="1">
        <f xml:space="preserve"> IF(Historical_Sales[[#This Row],[Sessions - Total]]=0,0,Historical_Sales[[#This Row],[Units Ordered]]/Historical_Sales[[#This Row],[Sessions - Total]])</f>
        <v>0.5</v>
      </c>
    </row>
    <row r="3222" spans="1:8" x14ac:dyDescent="0.3">
      <c r="A3222" s="2">
        <v>45971</v>
      </c>
      <c r="B3222" t="s">
        <v>24</v>
      </c>
      <c r="C3222">
        <v>18</v>
      </c>
      <c r="D3222">
        <v>20</v>
      </c>
      <c r="E3222">
        <v>3</v>
      </c>
      <c r="F3222">
        <v>47.88</v>
      </c>
      <c r="G3222">
        <v>3</v>
      </c>
      <c r="H3222" s="1">
        <f xml:space="preserve"> IF(Historical_Sales[[#This Row],[Sessions - Total]]=0,0,Historical_Sales[[#This Row],[Units Ordered]]/Historical_Sales[[#This Row],[Sessions - Total]])</f>
        <v>0.16666666666666666</v>
      </c>
    </row>
    <row r="3223" spans="1:8" x14ac:dyDescent="0.3">
      <c r="A3223" s="2">
        <v>45971</v>
      </c>
      <c r="B3223" t="s">
        <v>26</v>
      </c>
      <c r="C3223">
        <v>31</v>
      </c>
      <c r="D3223">
        <v>44</v>
      </c>
      <c r="E3223">
        <v>3</v>
      </c>
      <c r="F3223">
        <v>102.34</v>
      </c>
      <c r="G3223">
        <v>3</v>
      </c>
      <c r="H3223" s="1">
        <f xml:space="preserve"> IF(Historical_Sales[[#This Row],[Sessions - Total]]=0,0,Historical_Sales[[#This Row],[Units Ordered]]/Historical_Sales[[#This Row],[Sessions - Total]])</f>
        <v>9.6774193548387094E-2</v>
      </c>
    </row>
    <row r="3224" spans="1:8" x14ac:dyDescent="0.3">
      <c r="A3224" s="2">
        <v>45971</v>
      </c>
      <c r="B3224" t="s">
        <v>30</v>
      </c>
      <c r="C3224">
        <v>10</v>
      </c>
      <c r="D3224">
        <v>11</v>
      </c>
      <c r="E3224">
        <v>2</v>
      </c>
      <c r="F3224">
        <v>38.020000000000003</v>
      </c>
      <c r="G3224">
        <v>2</v>
      </c>
      <c r="H3224" s="1">
        <f xml:space="preserve"> IF(Historical_Sales[[#This Row],[Sessions - Total]]=0,0,Historical_Sales[[#This Row],[Units Ordered]]/Historical_Sales[[#This Row],[Sessions - Total]])</f>
        <v>0.2</v>
      </c>
    </row>
    <row r="3225" spans="1:8" x14ac:dyDescent="0.3">
      <c r="A3225" s="2">
        <v>45971</v>
      </c>
      <c r="B3225" t="s">
        <v>32</v>
      </c>
      <c r="C3225">
        <v>26</v>
      </c>
      <c r="D3225">
        <v>43</v>
      </c>
      <c r="E3225">
        <v>6</v>
      </c>
      <c r="F3225">
        <v>136.66999999999999</v>
      </c>
      <c r="G3225">
        <v>5</v>
      </c>
      <c r="H3225" s="1">
        <f xml:space="preserve"> IF(Historical_Sales[[#This Row],[Sessions - Total]]=0,0,Historical_Sales[[#This Row],[Units Ordered]]/Historical_Sales[[#This Row],[Sessions - Total]])</f>
        <v>0.23076923076923078</v>
      </c>
    </row>
    <row r="3226" spans="1:8" x14ac:dyDescent="0.3">
      <c r="A3226" s="2">
        <v>45971</v>
      </c>
      <c r="B3226" t="s">
        <v>36</v>
      </c>
      <c r="C3226">
        <v>50</v>
      </c>
      <c r="D3226">
        <v>83</v>
      </c>
      <c r="E3226">
        <v>11</v>
      </c>
      <c r="F3226">
        <v>233.76</v>
      </c>
      <c r="G3226">
        <v>11</v>
      </c>
      <c r="H3226" s="1">
        <f xml:space="preserve"> IF(Historical_Sales[[#This Row],[Sessions - Total]]=0,0,Historical_Sales[[#This Row],[Units Ordered]]/Historical_Sales[[#This Row],[Sessions - Total]])</f>
        <v>0.22</v>
      </c>
    </row>
    <row r="3227" spans="1:8" x14ac:dyDescent="0.3">
      <c r="A3227" s="2">
        <v>45971</v>
      </c>
      <c r="B3227" t="s">
        <v>38</v>
      </c>
      <c r="C3227">
        <v>80</v>
      </c>
      <c r="D3227">
        <v>110</v>
      </c>
      <c r="E3227">
        <v>8</v>
      </c>
      <c r="F3227">
        <v>200.68</v>
      </c>
      <c r="G3227">
        <v>7</v>
      </c>
      <c r="H3227" s="1">
        <f xml:space="preserve"> IF(Historical_Sales[[#This Row],[Sessions - Total]]=0,0,Historical_Sales[[#This Row],[Units Ordered]]/Historical_Sales[[#This Row],[Sessions - Total]])</f>
        <v>0.1</v>
      </c>
    </row>
    <row r="3228" spans="1:8" x14ac:dyDescent="0.3">
      <c r="A3228" s="2">
        <v>45971</v>
      </c>
      <c r="B3228" t="s">
        <v>40</v>
      </c>
      <c r="C3228">
        <v>71</v>
      </c>
      <c r="D3228">
        <v>106</v>
      </c>
      <c r="E3228">
        <v>27</v>
      </c>
      <c r="F3228">
        <v>813.89</v>
      </c>
      <c r="G3228">
        <v>20</v>
      </c>
      <c r="H3228" s="1">
        <f xml:space="preserve"> IF(Historical_Sales[[#This Row],[Sessions - Total]]=0,0,Historical_Sales[[#This Row],[Units Ordered]]/Historical_Sales[[#This Row],[Sessions - Total]])</f>
        <v>0.38028169014084506</v>
      </c>
    </row>
    <row r="3229" spans="1:8" x14ac:dyDescent="0.3">
      <c r="A3229" s="2">
        <v>45971</v>
      </c>
      <c r="B3229" t="s">
        <v>42</v>
      </c>
      <c r="C3229">
        <v>184</v>
      </c>
      <c r="D3229">
        <v>236</v>
      </c>
      <c r="E3229">
        <v>26</v>
      </c>
      <c r="F3229">
        <v>660.34</v>
      </c>
      <c r="G3229">
        <v>26</v>
      </c>
      <c r="H3229" s="1">
        <f xml:space="preserve"> IF(Historical_Sales[[#This Row],[Sessions - Total]]=0,0,Historical_Sales[[#This Row],[Units Ordered]]/Historical_Sales[[#This Row],[Sessions - Total]])</f>
        <v>0.14130434782608695</v>
      </c>
    </row>
    <row r="3230" spans="1:8" x14ac:dyDescent="0.3">
      <c r="A3230" s="2">
        <v>45971</v>
      </c>
      <c r="B3230" t="s">
        <v>44</v>
      </c>
      <c r="C3230">
        <v>44</v>
      </c>
      <c r="D3230">
        <v>59</v>
      </c>
      <c r="E3230">
        <v>9</v>
      </c>
      <c r="F3230">
        <v>196.46</v>
      </c>
      <c r="G3230">
        <v>9</v>
      </c>
      <c r="H3230" s="1">
        <f xml:space="preserve"> IF(Historical_Sales[[#This Row],[Sessions - Total]]=0,0,Historical_Sales[[#This Row],[Units Ordered]]/Historical_Sales[[#This Row],[Sessions - Total]])</f>
        <v>0.20454545454545456</v>
      </c>
    </row>
    <row r="3231" spans="1:8" x14ac:dyDescent="0.3">
      <c r="A3231" s="2">
        <v>45971</v>
      </c>
      <c r="B3231" t="s">
        <v>46</v>
      </c>
      <c r="C3231">
        <v>55</v>
      </c>
      <c r="D3231">
        <v>68</v>
      </c>
      <c r="E3231">
        <v>11</v>
      </c>
      <c r="F3231">
        <v>346.55</v>
      </c>
      <c r="G3231">
        <v>8</v>
      </c>
      <c r="H3231" s="1">
        <f xml:space="preserve"> IF(Historical_Sales[[#This Row],[Sessions - Total]]=0,0,Historical_Sales[[#This Row],[Units Ordered]]/Historical_Sales[[#This Row],[Sessions - Total]])</f>
        <v>0.2</v>
      </c>
    </row>
    <row r="3232" spans="1:8" x14ac:dyDescent="0.3">
      <c r="A3232" s="2">
        <v>45971</v>
      </c>
      <c r="B3232" t="s">
        <v>48</v>
      </c>
      <c r="C3232">
        <v>28</v>
      </c>
      <c r="D3232">
        <v>51</v>
      </c>
      <c r="E3232">
        <v>14</v>
      </c>
      <c r="F3232">
        <v>388.81</v>
      </c>
      <c r="G3232">
        <v>6</v>
      </c>
      <c r="H3232" s="1">
        <f xml:space="preserve"> IF(Historical_Sales[[#This Row],[Sessions - Total]]=0,0,Historical_Sales[[#This Row],[Units Ordered]]/Historical_Sales[[#This Row],[Sessions - Total]])</f>
        <v>0.5</v>
      </c>
    </row>
    <row r="3233" spans="1:8" x14ac:dyDescent="0.3">
      <c r="A3233" s="2">
        <v>45971</v>
      </c>
      <c r="B3233" t="s">
        <v>50</v>
      </c>
      <c r="C3233">
        <v>124</v>
      </c>
      <c r="D3233">
        <v>206</v>
      </c>
      <c r="E3233">
        <v>40</v>
      </c>
      <c r="F3233">
        <v>1689.71</v>
      </c>
      <c r="G3233">
        <v>38</v>
      </c>
      <c r="H3233" s="1">
        <f xml:space="preserve"> IF(Historical_Sales[[#This Row],[Sessions - Total]]=0,0,Historical_Sales[[#This Row],[Units Ordered]]/Historical_Sales[[#This Row],[Sessions - Total]])</f>
        <v>0.32258064516129031</v>
      </c>
    </row>
    <row r="3234" spans="1:8" x14ac:dyDescent="0.3">
      <c r="A3234" s="2">
        <v>45971</v>
      </c>
      <c r="B3234" t="s">
        <v>50</v>
      </c>
      <c r="C3234">
        <v>11</v>
      </c>
      <c r="D3234">
        <v>19</v>
      </c>
      <c r="E3234">
        <v>1</v>
      </c>
      <c r="F3234">
        <v>52.95</v>
      </c>
      <c r="G3234">
        <v>1</v>
      </c>
      <c r="H3234" s="1">
        <f xml:space="preserve"> IF(Historical_Sales[[#This Row],[Sessions - Total]]=0,0,Historical_Sales[[#This Row],[Units Ordered]]/Historical_Sales[[#This Row],[Sessions - Total]])</f>
        <v>9.0909090909090912E-2</v>
      </c>
    </row>
    <row r="3235" spans="1:8" x14ac:dyDescent="0.3">
      <c r="A3235" s="2">
        <v>45971</v>
      </c>
      <c r="B3235" t="s">
        <v>52</v>
      </c>
      <c r="C3235">
        <v>94</v>
      </c>
      <c r="D3235">
        <v>131</v>
      </c>
      <c r="E3235">
        <v>16</v>
      </c>
      <c r="F3235">
        <v>228.68</v>
      </c>
      <c r="G3235">
        <v>16</v>
      </c>
      <c r="H3235" s="1">
        <f xml:space="preserve"> IF(Historical_Sales[[#This Row],[Sessions - Total]]=0,0,Historical_Sales[[#This Row],[Units Ordered]]/Historical_Sales[[#This Row],[Sessions - Total]])</f>
        <v>0.1702127659574468</v>
      </c>
    </row>
    <row r="3236" spans="1:8" x14ac:dyDescent="0.3">
      <c r="A3236" s="2">
        <v>45971</v>
      </c>
      <c r="B3236" t="s">
        <v>52</v>
      </c>
      <c r="C3236">
        <v>5</v>
      </c>
      <c r="D3236">
        <v>14</v>
      </c>
      <c r="E3236">
        <v>1</v>
      </c>
      <c r="F3236">
        <v>18.690000000000001</v>
      </c>
      <c r="G3236">
        <v>1</v>
      </c>
      <c r="H3236" s="1">
        <f xml:space="preserve"> IF(Historical_Sales[[#This Row],[Sessions - Total]]=0,0,Historical_Sales[[#This Row],[Units Ordered]]/Historical_Sales[[#This Row],[Sessions - Total]])</f>
        <v>0.2</v>
      </c>
    </row>
    <row r="3237" spans="1:8" x14ac:dyDescent="0.3">
      <c r="A3237" s="2">
        <v>45971</v>
      </c>
      <c r="B3237" t="s">
        <v>54</v>
      </c>
      <c r="C3237">
        <v>35</v>
      </c>
      <c r="D3237">
        <v>57</v>
      </c>
      <c r="E3237">
        <v>7</v>
      </c>
      <c r="F3237">
        <v>157.56</v>
      </c>
      <c r="G3237">
        <v>6</v>
      </c>
      <c r="H3237" s="1">
        <f xml:space="preserve"> IF(Historical_Sales[[#This Row],[Sessions - Total]]=0,0,Historical_Sales[[#This Row],[Units Ordered]]/Historical_Sales[[#This Row],[Sessions - Total]])</f>
        <v>0.2</v>
      </c>
    </row>
    <row r="3238" spans="1:8" x14ac:dyDescent="0.3">
      <c r="A3238" s="2">
        <v>45971</v>
      </c>
      <c r="B3238" t="s">
        <v>56</v>
      </c>
      <c r="C3238">
        <v>56</v>
      </c>
      <c r="D3238">
        <v>74</v>
      </c>
      <c r="E3238">
        <v>19</v>
      </c>
      <c r="F3238">
        <v>439.24</v>
      </c>
      <c r="G3238">
        <v>19</v>
      </c>
      <c r="H3238" s="1">
        <f xml:space="preserve"> IF(Historical_Sales[[#This Row],[Sessions - Total]]=0,0,Historical_Sales[[#This Row],[Units Ordered]]/Historical_Sales[[#This Row],[Sessions - Total]])</f>
        <v>0.3392857142857143</v>
      </c>
    </row>
    <row r="3239" spans="1:8" x14ac:dyDescent="0.3">
      <c r="A3239" s="2">
        <v>45971</v>
      </c>
      <c r="B3239" t="s">
        <v>58</v>
      </c>
      <c r="C3239">
        <v>46</v>
      </c>
      <c r="D3239">
        <v>65</v>
      </c>
      <c r="E3239">
        <v>10</v>
      </c>
      <c r="F3239">
        <v>116.74</v>
      </c>
      <c r="G3239">
        <v>10</v>
      </c>
      <c r="H3239" s="1">
        <f xml:space="preserve"> IF(Historical_Sales[[#This Row],[Sessions - Total]]=0,0,Historical_Sales[[#This Row],[Units Ordered]]/Historical_Sales[[#This Row],[Sessions - Total]])</f>
        <v>0.21739130434782608</v>
      </c>
    </row>
    <row r="3240" spans="1:8" x14ac:dyDescent="0.3">
      <c r="A3240" s="2">
        <v>45971</v>
      </c>
      <c r="B3240" t="s">
        <v>60</v>
      </c>
      <c r="C3240">
        <v>45</v>
      </c>
      <c r="D3240">
        <v>62</v>
      </c>
      <c r="E3240">
        <v>3</v>
      </c>
      <c r="F3240">
        <v>56.22</v>
      </c>
      <c r="G3240">
        <v>3</v>
      </c>
      <c r="H3240" s="1">
        <f xml:space="preserve"> IF(Historical_Sales[[#This Row],[Sessions - Total]]=0,0,Historical_Sales[[#This Row],[Units Ordered]]/Historical_Sales[[#This Row],[Sessions - Total]])</f>
        <v>6.6666666666666666E-2</v>
      </c>
    </row>
    <row r="3241" spans="1:8" x14ac:dyDescent="0.3">
      <c r="A3241" s="2">
        <v>45971</v>
      </c>
      <c r="B3241" t="s">
        <v>62</v>
      </c>
      <c r="C3241">
        <v>162</v>
      </c>
      <c r="D3241">
        <v>218</v>
      </c>
      <c r="E3241">
        <v>91</v>
      </c>
      <c r="F3241">
        <v>3323.89</v>
      </c>
      <c r="G3241">
        <v>62</v>
      </c>
      <c r="H3241" s="1">
        <f xml:space="preserve"> IF(Historical_Sales[[#This Row],[Sessions - Total]]=0,0,Historical_Sales[[#This Row],[Units Ordered]]/Historical_Sales[[#This Row],[Sessions - Total]])</f>
        <v>0.56172839506172845</v>
      </c>
    </row>
    <row r="3242" spans="1:8" x14ac:dyDescent="0.3">
      <c r="A3242" s="2">
        <v>45971</v>
      </c>
      <c r="B3242" t="s">
        <v>64</v>
      </c>
      <c r="C3242">
        <v>25</v>
      </c>
      <c r="D3242">
        <v>40</v>
      </c>
      <c r="E3242">
        <v>34</v>
      </c>
      <c r="F3242">
        <v>1119.33</v>
      </c>
      <c r="G3242">
        <v>15</v>
      </c>
      <c r="H3242" s="1">
        <f xml:space="preserve"> IF(Historical_Sales[[#This Row],[Sessions - Total]]=0,0,Historical_Sales[[#This Row],[Units Ordered]]/Historical_Sales[[#This Row],[Sessions - Total]])</f>
        <v>1.36</v>
      </c>
    </row>
    <row r="3243" spans="1:8" x14ac:dyDescent="0.3">
      <c r="A3243" s="2">
        <v>45971</v>
      </c>
      <c r="B3243" t="s">
        <v>66</v>
      </c>
      <c r="C3243">
        <v>35</v>
      </c>
      <c r="D3243">
        <v>49</v>
      </c>
      <c r="E3243">
        <v>37</v>
      </c>
      <c r="F3243">
        <v>1003.25</v>
      </c>
      <c r="G3243">
        <v>20</v>
      </c>
      <c r="H3243" s="1">
        <f xml:space="preserve"> IF(Historical_Sales[[#This Row],[Sessions - Total]]=0,0,Historical_Sales[[#This Row],[Units Ordered]]/Historical_Sales[[#This Row],[Sessions - Total]])</f>
        <v>1.0571428571428572</v>
      </c>
    </row>
    <row r="3244" spans="1:8" x14ac:dyDescent="0.3">
      <c r="A3244" s="2">
        <v>45971</v>
      </c>
      <c r="B3244" t="s">
        <v>68</v>
      </c>
      <c r="C3244">
        <v>58</v>
      </c>
      <c r="D3244">
        <v>76</v>
      </c>
      <c r="E3244">
        <v>32</v>
      </c>
      <c r="F3244">
        <v>883.42</v>
      </c>
      <c r="G3244">
        <v>23</v>
      </c>
      <c r="H3244" s="1">
        <f xml:space="preserve"> IF(Historical_Sales[[#This Row],[Sessions - Total]]=0,0,Historical_Sales[[#This Row],[Units Ordered]]/Historical_Sales[[#This Row],[Sessions - Total]])</f>
        <v>0.55172413793103448</v>
      </c>
    </row>
    <row r="3245" spans="1:8" x14ac:dyDescent="0.3">
      <c r="A3245" s="2">
        <v>45971</v>
      </c>
      <c r="B3245" t="s">
        <v>70</v>
      </c>
      <c r="C3245">
        <v>57</v>
      </c>
      <c r="D3245">
        <v>80</v>
      </c>
      <c r="E3245">
        <v>33</v>
      </c>
      <c r="F3245">
        <v>800.35</v>
      </c>
      <c r="G3245">
        <v>19</v>
      </c>
      <c r="H3245" s="1">
        <f xml:space="preserve"> IF(Historical_Sales[[#This Row],[Sessions - Total]]=0,0,Historical_Sales[[#This Row],[Units Ordered]]/Historical_Sales[[#This Row],[Sessions - Total]])</f>
        <v>0.57894736842105265</v>
      </c>
    </row>
    <row r="3246" spans="1:8" x14ac:dyDescent="0.3">
      <c r="A3246" s="2">
        <v>45971</v>
      </c>
      <c r="B3246" t="s">
        <v>72</v>
      </c>
      <c r="C3246">
        <v>46</v>
      </c>
      <c r="D3246">
        <v>62</v>
      </c>
      <c r="E3246">
        <v>12</v>
      </c>
      <c r="F3246">
        <v>440.06</v>
      </c>
      <c r="G3246">
        <v>10</v>
      </c>
      <c r="H3246" s="1">
        <f xml:space="preserve"> IF(Historical_Sales[[#This Row],[Sessions - Total]]=0,0,Historical_Sales[[#This Row],[Units Ordered]]/Historical_Sales[[#This Row],[Sessions - Total]])</f>
        <v>0.2608695652173913</v>
      </c>
    </row>
    <row r="3247" spans="1:8" x14ac:dyDescent="0.3">
      <c r="A3247" s="2">
        <v>45971</v>
      </c>
      <c r="B3247" t="s">
        <v>74</v>
      </c>
      <c r="C3247">
        <v>22</v>
      </c>
      <c r="D3247">
        <v>31</v>
      </c>
      <c r="E3247">
        <v>4</v>
      </c>
      <c r="F3247">
        <v>139.96</v>
      </c>
      <c r="G3247">
        <v>4</v>
      </c>
      <c r="H3247" s="1">
        <f xml:space="preserve"> IF(Historical_Sales[[#This Row],[Sessions - Total]]=0,0,Historical_Sales[[#This Row],[Units Ordered]]/Historical_Sales[[#This Row],[Sessions - Total]])</f>
        <v>0.18181818181818182</v>
      </c>
    </row>
    <row r="3248" spans="1:8" x14ac:dyDescent="0.3">
      <c r="A3248" s="2">
        <v>45971</v>
      </c>
      <c r="B3248" t="s">
        <v>76</v>
      </c>
      <c r="C3248">
        <v>18</v>
      </c>
      <c r="D3248">
        <v>18</v>
      </c>
      <c r="E3248">
        <v>6</v>
      </c>
      <c r="F3248">
        <v>174.46</v>
      </c>
      <c r="G3248">
        <v>4</v>
      </c>
      <c r="H3248" s="1">
        <f xml:space="preserve"> IF(Historical_Sales[[#This Row],[Sessions - Total]]=0,0,Historical_Sales[[#This Row],[Units Ordered]]/Historical_Sales[[#This Row],[Sessions - Total]])</f>
        <v>0.33333333333333331</v>
      </c>
    </row>
    <row r="3249" spans="1:8" x14ac:dyDescent="0.3">
      <c r="A3249" s="2">
        <v>45971</v>
      </c>
      <c r="B3249" t="s">
        <v>78</v>
      </c>
      <c r="C3249">
        <v>13</v>
      </c>
      <c r="D3249">
        <v>15</v>
      </c>
      <c r="E3249">
        <v>7</v>
      </c>
      <c r="F3249">
        <v>189.28</v>
      </c>
      <c r="G3249">
        <v>6</v>
      </c>
      <c r="H3249" s="1">
        <f xml:space="preserve"> IF(Historical_Sales[[#This Row],[Sessions - Total]]=0,0,Historical_Sales[[#This Row],[Units Ordered]]/Historical_Sales[[#This Row],[Sessions - Total]])</f>
        <v>0.53846153846153844</v>
      </c>
    </row>
    <row r="3250" spans="1:8" x14ac:dyDescent="0.3">
      <c r="A3250" s="2">
        <v>45971</v>
      </c>
      <c r="B3250" t="s">
        <v>80</v>
      </c>
      <c r="C3250">
        <v>26</v>
      </c>
      <c r="D3250">
        <v>28</v>
      </c>
      <c r="E3250">
        <v>13</v>
      </c>
      <c r="F3250">
        <v>440.14</v>
      </c>
      <c r="G3250">
        <v>6</v>
      </c>
      <c r="H3250" s="1">
        <f xml:space="preserve"> IF(Historical_Sales[[#This Row],[Sessions - Total]]=0,0,Historical_Sales[[#This Row],[Units Ordered]]/Historical_Sales[[#This Row],[Sessions - Total]])</f>
        <v>0.5</v>
      </c>
    </row>
    <row r="3251" spans="1:8" x14ac:dyDescent="0.3">
      <c r="A3251" s="2">
        <v>45971</v>
      </c>
      <c r="B3251" t="s">
        <v>82</v>
      </c>
      <c r="C3251">
        <v>19</v>
      </c>
      <c r="D3251">
        <v>25</v>
      </c>
      <c r="E3251">
        <v>13</v>
      </c>
      <c r="F3251">
        <v>447.54</v>
      </c>
      <c r="G3251">
        <v>10</v>
      </c>
      <c r="H3251" s="1">
        <f xml:space="preserve"> IF(Historical_Sales[[#This Row],[Sessions - Total]]=0,0,Historical_Sales[[#This Row],[Units Ordered]]/Historical_Sales[[#This Row],[Sessions - Total]])</f>
        <v>0.68421052631578949</v>
      </c>
    </row>
    <row r="3252" spans="1:8" x14ac:dyDescent="0.3">
      <c r="A3252" s="2">
        <v>45971</v>
      </c>
      <c r="B3252" t="s">
        <v>84</v>
      </c>
      <c r="C3252">
        <v>139</v>
      </c>
      <c r="D3252">
        <v>208</v>
      </c>
      <c r="E3252">
        <v>41</v>
      </c>
      <c r="F3252">
        <v>1399.62</v>
      </c>
      <c r="G3252">
        <v>40</v>
      </c>
      <c r="H3252" s="1">
        <f xml:space="preserve"> IF(Historical_Sales[[#This Row],[Sessions - Total]]=0,0,Historical_Sales[[#This Row],[Units Ordered]]/Historical_Sales[[#This Row],[Sessions - Total]])</f>
        <v>0.29496402877697842</v>
      </c>
    </row>
    <row r="3253" spans="1:8" x14ac:dyDescent="0.3">
      <c r="A3253" s="2">
        <v>45971</v>
      </c>
      <c r="B3253" t="s">
        <v>88</v>
      </c>
      <c r="C3253">
        <v>80</v>
      </c>
      <c r="D3253">
        <v>116</v>
      </c>
      <c r="E3253">
        <v>30</v>
      </c>
      <c r="F3253">
        <v>990.04</v>
      </c>
      <c r="G3253">
        <v>11</v>
      </c>
      <c r="H3253" s="1">
        <f xml:space="preserve"> IF(Historical_Sales[[#This Row],[Sessions - Total]]=0,0,Historical_Sales[[#This Row],[Units Ordered]]/Historical_Sales[[#This Row],[Sessions - Total]])</f>
        <v>0.375</v>
      </c>
    </row>
    <row r="3254" spans="1:8" x14ac:dyDescent="0.3">
      <c r="A3254" s="2">
        <v>45971</v>
      </c>
      <c r="B3254" t="s">
        <v>90</v>
      </c>
      <c r="C3254">
        <v>21</v>
      </c>
      <c r="D3254">
        <v>30</v>
      </c>
      <c r="E3254">
        <v>5</v>
      </c>
      <c r="F3254">
        <v>117.63</v>
      </c>
      <c r="G3254">
        <v>4</v>
      </c>
      <c r="H3254" s="1">
        <f xml:space="preserve"> IF(Historical_Sales[[#This Row],[Sessions - Total]]=0,0,Historical_Sales[[#This Row],[Units Ordered]]/Historical_Sales[[#This Row],[Sessions - Total]])</f>
        <v>0.23809523809523808</v>
      </c>
    </row>
    <row r="3255" spans="1:8" x14ac:dyDescent="0.3">
      <c r="A3255" s="2">
        <v>45971</v>
      </c>
      <c r="B3255" t="s">
        <v>92</v>
      </c>
      <c r="C3255">
        <v>40</v>
      </c>
      <c r="D3255">
        <v>54</v>
      </c>
      <c r="E3255">
        <v>26</v>
      </c>
      <c r="F3255">
        <v>683.01</v>
      </c>
      <c r="G3255">
        <v>11</v>
      </c>
      <c r="H3255" s="1">
        <f xml:space="preserve"> IF(Historical_Sales[[#This Row],[Sessions - Total]]=0,0,Historical_Sales[[#This Row],[Units Ordered]]/Historical_Sales[[#This Row],[Sessions - Total]])</f>
        <v>0.65</v>
      </c>
    </row>
    <row r="3256" spans="1:8" x14ac:dyDescent="0.3">
      <c r="A3256" s="2">
        <v>45971</v>
      </c>
      <c r="B3256" t="s">
        <v>94</v>
      </c>
      <c r="C3256">
        <v>43</v>
      </c>
      <c r="D3256">
        <v>59</v>
      </c>
      <c r="E3256">
        <v>39</v>
      </c>
      <c r="F3256">
        <v>3045.93</v>
      </c>
      <c r="G3256">
        <v>22</v>
      </c>
      <c r="H3256" s="1">
        <f xml:space="preserve"> IF(Historical_Sales[[#This Row],[Sessions - Total]]=0,0,Historical_Sales[[#This Row],[Units Ordered]]/Historical_Sales[[#This Row],[Sessions - Total]])</f>
        <v>0.90697674418604646</v>
      </c>
    </row>
    <row r="3257" spans="1:8" x14ac:dyDescent="0.3">
      <c r="A3257" s="2">
        <v>45971</v>
      </c>
      <c r="B3257" t="s">
        <v>96</v>
      </c>
      <c r="C3257">
        <v>23</v>
      </c>
      <c r="D3257">
        <v>35</v>
      </c>
      <c r="E3257">
        <v>7</v>
      </c>
      <c r="F3257">
        <v>529.66999999999996</v>
      </c>
      <c r="G3257">
        <v>5</v>
      </c>
      <c r="H3257" s="1">
        <f xml:space="preserve"> IF(Historical_Sales[[#This Row],[Sessions - Total]]=0,0,Historical_Sales[[#This Row],[Units Ordered]]/Historical_Sales[[#This Row],[Sessions - Total]])</f>
        <v>0.30434782608695654</v>
      </c>
    </row>
    <row r="3258" spans="1:8" x14ac:dyDescent="0.3">
      <c r="A3258" s="2">
        <v>45971</v>
      </c>
      <c r="B3258" t="s">
        <v>98</v>
      </c>
      <c r="C3258">
        <v>25</v>
      </c>
      <c r="D3258">
        <v>37</v>
      </c>
      <c r="E3258">
        <v>5</v>
      </c>
      <c r="F3258">
        <v>59.75</v>
      </c>
      <c r="G3258">
        <v>5</v>
      </c>
      <c r="H3258" s="1">
        <f xml:space="preserve"> IF(Historical_Sales[[#This Row],[Sessions - Total]]=0,0,Historical_Sales[[#This Row],[Units Ordered]]/Historical_Sales[[#This Row],[Sessions - Total]])</f>
        <v>0.2</v>
      </c>
    </row>
    <row r="3259" spans="1:8" x14ac:dyDescent="0.3">
      <c r="A3259" s="2">
        <v>45971</v>
      </c>
      <c r="B3259" t="s">
        <v>102</v>
      </c>
      <c r="C3259">
        <v>8</v>
      </c>
      <c r="D3259">
        <v>10</v>
      </c>
      <c r="E3259">
        <v>4</v>
      </c>
      <c r="F3259">
        <v>148.93</v>
      </c>
      <c r="G3259">
        <v>3</v>
      </c>
      <c r="H3259" s="1">
        <f xml:space="preserve"> IF(Historical_Sales[[#This Row],[Sessions - Total]]=0,0,Historical_Sales[[#This Row],[Units Ordered]]/Historical_Sales[[#This Row],[Sessions - Total]])</f>
        <v>0.5</v>
      </c>
    </row>
    <row r="3260" spans="1:8" x14ac:dyDescent="0.3">
      <c r="A3260" s="2">
        <v>45971</v>
      </c>
      <c r="B3260" t="s">
        <v>104</v>
      </c>
      <c r="C3260">
        <v>12</v>
      </c>
      <c r="D3260">
        <v>17</v>
      </c>
      <c r="E3260">
        <v>1</v>
      </c>
      <c r="F3260">
        <v>25.61</v>
      </c>
      <c r="G3260">
        <v>1</v>
      </c>
      <c r="H3260" s="1">
        <f xml:space="preserve"> IF(Historical_Sales[[#This Row],[Sessions - Total]]=0,0,Historical_Sales[[#This Row],[Units Ordered]]/Historical_Sales[[#This Row],[Sessions - Total]])</f>
        <v>8.3333333333333329E-2</v>
      </c>
    </row>
    <row r="3261" spans="1:8" x14ac:dyDescent="0.3">
      <c r="A3261" s="2">
        <v>45971</v>
      </c>
      <c r="B3261" t="s">
        <v>106</v>
      </c>
      <c r="C3261">
        <v>22</v>
      </c>
      <c r="D3261">
        <v>25</v>
      </c>
      <c r="E3261">
        <v>5</v>
      </c>
      <c r="F3261">
        <v>366.22</v>
      </c>
      <c r="G3261">
        <v>5</v>
      </c>
      <c r="H3261" s="1">
        <f xml:space="preserve"> IF(Historical_Sales[[#This Row],[Sessions - Total]]=0,0,Historical_Sales[[#This Row],[Units Ordered]]/Historical_Sales[[#This Row],[Sessions - Total]])</f>
        <v>0.22727272727272727</v>
      </c>
    </row>
    <row r="3262" spans="1:8" x14ac:dyDescent="0.3">
      <c r="A3262" s="2">
        <v>45971</v>
      </c>
      <c r="B3262" t="s">
        <v>110</v>
      </c>
      <c r="C3262">
        <v>21</v>
      </c>
      <c r="D3262">
        <v>37</v>
      </c>
      <c r="E3262">
        <v>9</v>
      </c>
      <c r="F3262">
        <v>322.58</v>
      </c>
      <c r="G3262">
        <v>5</v>
      </c>
      <c r="H3262" s="1">
        <f xml:space="preserve"> IF(Historical_Sales[[#This Row],[Sessions - Total]]=0,0,Historical_Sales[[#This Row],[Units Ordered]]/Historical_Sales[[#This Row],[Sessions - Total]])</f>
        <v>0.42857142857142855</v>
      </c>
    </row>
    <row r="3263" spans="1:8" x14ac:dyDescent="0.3">
      <c r="A3263" s="2">
        <v>45971</v>
      </c>
      <c r="B3263" t="s">
        <v>112</v>
      </c>
      <c r="C3263">
        <v>36</v>
      </c>
      <c r="D3263">
        <v>53</v>
      </c>
      <c r="E3263">
        <v>3</v>
      </c>
      <c r="F3263">
        <v>102.96</v>
      </c>
      <c r="G3263">
        <v>2</v>
      </c>
      <c r="H3263" s="1">
        <f xml:space="preserve"> IF(Historical_Sales[[#This Row],[Sessions - Total]]=0,0,Historical_Sales[[#This Row],[Units Ordered]]/Historical_Sales[[#This Row],[Sessions - Total]])</f>
        <v>8.3333333333333329E-2</v>
      </c>
    </row>
    <row r="3264" spans="1:8" x14ac:dyDescent="0.3">
      <c r="A3264" s="2">
        <v>45972</v>
      </c>
      <c r="B3264" t="s">
        <v>11</v>
      </c>
      <c r="C3264">
        <v>29</v>
      </c>
      <c r="D3264">
        <v>37</v>
      </c>
      <c r="E3264">
        <v>7</v>
      </c>
      <c r="F3264">
        <v>303.02</v>
      </c>
      <c r="G3264">
        <v>6</v>
      </c>
      <c r="H3264" s="1">
        <f xml:space="preserve"> IF(Historical_Sales[[#This Row],[Sessions - Total]]=0,0,Historical_Sales[[#This Row],[Units Ordered]]/Historical_Sales[[#This Row],[Sessions - Total]])</f>
        <v>0.2413793103448276</v>
      </c>
    </row>
    <row r="3265" spans="1:8" x14ac:dyDescent="0.3">
      <c r="A3265" s="2">
        <v>45972</v>
      </c>
      <c r="B3265" t="s">
        <v>15</v>
      </c>
      <c r="C3265">
        <v>30</v>
      </c>
      <c r="D3265">
        <v>40</v>
      </c>
      <c r="E3265">
        <v>3</v>
      </c>
      <c r="F3265">
        <v>112.1</v>
      </c>
      <c r="G3265">
        <v>3</v>
      </c>
      <c r="H3265" s="1">
        <f xml:space="preserve"> IF(Historical_Sales[[#This Row],[Sessions - Total]]=0,0,Historical_Sales[[#This Row],[Units Ordered]]/Historical_Sales[[#This Row],[Sessions - Total]])</f>
        <v>0.1</v>
      </c>
    </row>
    <row r="3266" spans="1:8" x14ac:dyDescent="0.3">
      <c r="A3266" s="2">
        <v>45972</v>
      </c>
      <c r="B3266" t="s">
        <v>17</v>
      </c>
      <c r="C3266">
        <v>16</v>
      </c>
      <c r="D3266">
        <v>22</v>
      </c>
      <c r="E3266">
        <v>1</v>
      </c>
      <c r="F3266">
        <v>38.6</v>
      </c>
      <c r="G3266">
        <v>1</v>
      </c>
      <c r="H3266" s="1">
        <f xml:space="preserve"> IF(Historical_Sales[[#This Row],[Sessions - Total]]=0,0,Historical_Sales[[#This Row],[Units Ordered]]/Historical_Sales[[#This Row],[Sessions - Total]])</f>
        <v>6.25E-2</v>
      </c>
    </row>
    <row r="3267" spans="1:8" x14ac:dyDescent="0.3">
      <c r="A3267" s="2">
        <v>45972</v>
      </c>
      <c r="B3267" t="s">
        <v>19</v>
      </c>
      <c r="C3267">
        <v>10</v>
      </c>
      <c r="D3267">
        <v>12</v>
      </c>
      <c r="E3267">
        <v>2</v>
      </c>
      <c r="F3267">
        <v>55.16</v>
      </c>
      <c r="G3267">
        <v>2</v>
      </c>
      <c r="H3267" s="1">
        <f xml:space="preserve"> IF(Historical_Sales[[#This Row],[Sessions - Total]]=0,0,Historical_Sales[[#This Row],[Units Ordered]]/Historical_Sales[[#This Row],[Sessions - Total]])</f>
        <v>0.2</v>
      </c>
    </row>
    <row r="3268" spans="1:8" x14ac:dyDescent="0.3">
      <c r="A3268" s="2">
        <v>45972</v>
      </c>
      <c r="B3268" t="s">
        <v>21</v>
      </c>
      <c r="C3268">
        <v>61</v>
      </c>
      <c r="D3268">
        <v>98</v>
      </c>
      <c r="E3268">
        <v>11</v>
      </c>
      <c r="F3268">
        <v>230.73</v>
      </c>
      <c r="G3268">
        <v>9</v>
      </c>
      <c r="H3268" s="1">
        <f xml:space="preserve"> IF(Historical_Sales[[#This Row],[Sessions - Total]]=0,0,Historical_Sales[[#This Row],[Units Ordered]]/Historical_Sales[[#This Row],[Sessions - Total]])</f>
        <v>0.18032786885245902</v>
      </c>
    </row>
    <row r="3269" spans="1:8" x14ac:dyDescent="0.3">
      <c r="A3269" s="2">
        <v>45972</v>
      </c>
      <c r="B3269" t="s">
        <v>24</v>
      </c>
      <c r="C3269">
        <v>14</v>
      </c>
      <c r="D3269">
        <v>17</v>
      </c>
      <c r="E3269">
        <v>2</v>
      </c>
      <c r="F3269">
        <v>36.61</v>
      </c>
      <c r="G3269">
        <v>2</v>
      </c>
      <c r="H3269" s="1">
        <f xml:space="preserve"> IF(Historical_Sales[[#This Row],[Sessions - Total]]=0,0,Historical_Sales[[#This Row],[Units Ordered]]/Historical_Sales[[#This Row],[Sessions - Total]])</f>
        <v>0.14285714285714285</v>
      </c>
    </row>
    <row r="3270" spans="1:8" x14ac:dyDescent="0.3">
      <c r="A3270" s="2">
        <v>45972</v>
      </c>
      <c r="B3270" t="s">
        <v>26</v>
      </c>
      <c r="C3270">
        <v>29</v>
      </c>
      <c r="D3270">
        <v>38</v>
      </c>
      <c r="E3270">
        <v>6</v>
      </c>
      <c r="F3270">
        <v>201.44</v>
      </c>
      <c r="G3270">
        <v>3</v>
      </c>
      <c r="H3270" s="1">
        <f xml:space="preserve"> IF(Historical_Sales[[#This Row],[Sessions - Total]]=0,0,Historical_Sales[[#This Row],[Units Ordered]]/Historical_Sales[[#This Row],[Sessions - Total]])</f>
        <v>0.20689655172413793</v>
      </c>
    </row>
    <row r="3271" spans="1:8" x14ac:dyDescent="0.3">
      <c r="A3271" s="2">
        <v>45972</v>
      </c>
      <c r="B3271" t="s">
        <v>30</v>
      </c>
      <c r="C3271">
        <v>1</v>
      </c>
      <c r="D3271">
        <v>4</v>
      </c>
      <c r="E3271">
        <v>1</v>
      </c>
      <c r="F3271">
        <v>17.27</v>
      </c>
      <c r="G3271">
        <v>1</v>
      </c>
      <c r="H3271" s="1">
        <f xml:space="preserve"> IF(Historical_Sales[[#This Row],[Sessions - Total]]=0,0,Historical_Sales[[#This Row],[Units Ordered]]/Historical_Sales[[#This Row],[Sessions - Total]])</f>
        <v>1</v>
      </c>
    </row>
    <row r="3272" spans="1:8" x14ac:dyDescent="0.3">
      <c r="A3272" s="2">
        <v>45972</v>
      </c>
      <c r="B3272" t="s">
        <v>32</v>
      </c>
      <c r="C3272">
        <v>30</v>
      </c>
      <c r="D3272">
        <v>41</v>
      </c>
      <c r="E3272">
        <v>6</v>
      </c>
      <c r="F3272">
        <v>123.29</v>
      </c>
      <c r="G3272">
        <v>5</v>
      </c>
      <c r="H3272" s="1">
        <f xml:space="preserve"> IF(Historical_Sales[[#This Row],[Sessions - Total]]=0,0,Historical_Sales[[#This Row],[Units Ordered]]/Historical_Sales[[#This Row],[Sessions - Total]])</f>
        <v>0.2</v>
      </c>
    </row>
    <row r="3273" spans="1:8" x14ac:dyDescent="0.3">
      <c r="A3273" s="2">
        <v>45972</v>
      </c>
      <c r="B3273" t="s">
        <v>34</v>
      </c>
      <c r="C3273">
        <v>21</v>
      </c>
      <c r="D3273">
        <v>21</v>
      </c>
      <c r="E3273">
        <v>1</v>
      </c>
      <c r="F3273">
        <v>21.12</v>
      </c>
      <c r="G3273">
        <v>1</v>
      </c>
      <c r="H3273" s="1">
        <f xml:space="preserve"> IF(Historical_Sales[[#This Row],[Sessions - Total]]=0,0,Historical_Sales[[#This Row],[Units Ordered]]/Historical_Sales[[#This Row],[Sessions - Total]])</f>
        <v>4.7619047619047616E-2</v>
      </c>
    </row>
    <row r="3274" spans="1:8" x14ac:dyDescent="0.3">
      <c r="A3274" s="2">
        <v>40848</v>
      </c>
      <c r="B3274" t="s">
        <v>36</v>
      </c>
      <c r="C3274">
        <v>46</v>
      </c>
      <c r="D3274">
        <v>55</v>
      </c>
      <c r="E3274">
        <v>4</v>
      </c>
      <c r="F3274">
        <v>76.88</v>
      </c>
      <c r="G3274">
        <v>4</v>
      </c>
      <c r="H3274" s="1">
        <f xml:space="preserve"> IF(Historical_Sales[[#This Row],[Sessions - Total]]=0,0,Historical_Sales[[#This Row],[Units Ordered]]/Historical_Sales[[#This Row],[Sessions - Total]])</f>
        <v>8.6956521739130432E-2</v>
      </c>
    </row>
    <row r="3275" spans="1:8" x14ac:dyDescent="0.3">
      <c r="A3275" s="2">
        <v>40848</v>
      </c>
      <c r="B3275" t="s">
        <v>38</v>
      </c>
      <c r="C3275">
        <v>69</v>
      </c>
      <c r="D3275">
        <v>91</v>
      </c>
      <c r="E3275">
        <v>11</v>
      </c>
      <c r="F3275">
        <v>260.94</v>
      </c>
      <c r="G3275">
        <v>11</v>
      </c>
      <c r="H3275" s="1">
        <f xml:space="preserve"> IF(Historical_Sales[[#This Row],[Sessions - Total]]=0,0,Historical_Sales[[#This Row],[Units Ordered]]/Historical_Sales[[#This Row],[Sessions - Total]])</f>
        <v>0.15942028985507245</v>
      </c>
    </row>
    <row r="3276" spans="1:8" x14ac:dyDescent="0.3">
      <c r="A3276" s="2">
        <v>40848</v>
      </c>
      <c r="B3276" t="s">
        <v>40</v>
      </c>
      <c r="C3276">
        <v>68</v>
      </c>
      <c r="D3276">
        <v>90</v>
      </c>
      <c r="E3276">
        <v>18</v>
      </c>
      <c r="F3276">
        <v>523.28</v>
      </c>
      <c r="G3276">
        <v>15</v>
      </c>
      <c r="H3276" s="1">
        <f xml:space="preserve"> IF(Historical_Sales[[#This Row],[Sessions - Total]]=0,0,Historical_Sales[[#This Row],[Units Ordered]]/Historical_Sales[[#This Row],[Sessions - Total]])</f>
        <v>0.26470588235294118</v>
      </c>
    </row>
    <row r="3277" spans="1:8" x14ac:dyDescent="0.3">
      <c r="A3277" s="2">
        <v>40848</v>
      </c>
      <c r="B3277" t="s">
        <v>42</v>
      </c>
      <c r="C3277">
        <v>181</v>
      </c>
      <c r="D3277">
        <v>249</v>
      </c>
      <c r="E3277">
        <v>44</v>
      </c>
      <c r="F3277">
        <v>1089.48</v>
      </c>
      <c r="G3277">
        <v>34</v>
      </c>
      <c r="H3277" s="1">
        <f xml:space="preserve"> IF(Historical_Sales[[#This Row],[Sessions - Total]]=0,0,Historical_Sales[[#This Row],[Units Ordered]]/Historical_Sales[[#This Row],[Sessions - Total]])</f>
        <v>0.24309392265193369</v>
      </c>
    </row>
    <row r="3278" spans="1:8" x14ac:dyDescent="0.3">
      <c r="A3278" s="2">
        <v>40848</v>
      </c>
      <c r="B3278" t="s">
        <v>44</v>
      </c>
      <c r="C3278">
        <v>42</v>
      </c>
      <c r="D3278">
        <v>59</v>
      </c>
      <c r="E3278">
        <v>13</v>
      </c>
      <c r="F3278">
        <v>285.14999999999998</v>
      </c>
      <c r="G3278">
        <v>12</v>
      </c>
      <c r="H3278" s="1">
        <f xml:space="preserve"> IF(Historical_Sales[[#This Row],[Sessions - Total]]=0,0,Historical_Sales[[#This Row],[Units Ordered]]/Historical_Sales[[#This Row],[Sessions - Total]])</f>
        <v>0.30952380952380953</v>
      </c>
    </row>
    <row r="3279" spans="1:8" x14ac:dyDescent="0.3">
      <c r="A3279" s="2">
        <v>40848</v>
      </c>
      <c r="B3279" t="s">
        <v>46</v>
      </c>
      <c r="C3279">
        <v>56</v>
      </c>
      <c r="D3279">
        <v>73</v>
      </c>
      <c r="E3279">
        <v>8</v>
      </c>
      <c r="F3279">
        <v>232.77</v>
      </c>
      <c r="G3279">
        <v>7</v>
      </c>
      <c r="H3279" s="1">
        <f xml:space="preserve"> IF(Historical_Sales[[#This Row],[Sessions - Total]]=0,0,Historical_Sales[[#This Row],[Units Ordered]]/Historical_Sales[[#This Row],[Sessions - Total]])</f>
        <v>0.14285714285714285</v>
      </c>
    </row>
    <row r="3280" spans="1:8" x14ac:dyDescent="0.3">
      <c r="A3280" s="2">
        <v>40848</v>
      </c>
      <c r="B3280" t="s">
        <v>48</v>
      </c>
      <c r="C3280">
        <v>27</v>
      </c>
      <c r="D3280">
        <v>39</v>
      </c>
      <c r="E3280">
        <v>5</v>
      </c>
      <c r="F3280">
        <v>137.6</v>
      </c>
      <c r="G3280">
        <v>5</v>
      </c>
      <c r="H3280" s="1">
        <f xml:space="preserve"> IF(Historical_Sales[[#This Row],[Sessions - Total]]=0,0,Historical_Sales[[#This Row],[Units Ordered]]/Historical_Sales[[#This Row],[Sessions - Total]])</f>
        <v>0.18518518518518517</v>
      </c>
    </row>
    <row r="3281" spans="1:8" x14ac:dyDescent="0.3">
      <c r="A3281" s="2">
        <v>45972</v>
      </c>
      <c r="B3281" t="s">
        <v>50</v>
      </c>
      <c r="C3281">
        <v>104</v>
      </c>
      <c r="D3281">
        <v>155</v>
      </c>
      <c r="E3281">
        <v>21</v>
      </c>
      <c r="F3281">
        <v>902.51</v>
      </c>
      <c r="G3281">
        <v>21</v>
      </c>
      <c r="H3281" s="1">
        <f xml:space="preserve"> IF(Historical_Sales[[#This Row],[Sessions - Total]]=0,0,Historical_Sales[[#This Row],[Units Ordered]]/Historical_Sales[[#This Row],[Sessions - Total]])</f>
        <v>0.20192307692307693</v>
      </c>
    </row>
    <row r="3282" spans="1:8" x14ac:dyDescent="0.3">
      <c r="A3282" s="2">
        <v>45972</v>
      </c>
      <c r="B3282" t="s">
        <v>52</v>
      </c>
      <c r="C3282">
        <v>96</v>
      </c>
      <c r="D3282">
        <v>132</v>
      </c>
      <c r="E3282">
        <v>19</v>
      </c>
      <c r="F3282">
        <v>257.01</v>
      </c>
      <c r="G3282">
        <v>17</v>
      </c>
      <c r="H3282" s="1">
        <f xml:space="preserve"> IF(Historical_Sales[[#This Row],[Sessions - Total]]=0,0,Historical_Sales[[#This Row],[Units Ordered]]/Historical_Sales[[#This Row],[Sessions - Total]])</f>
        <v>0.19791666666666666</v>
      </c>
    </row>
    <row r="3283" spans="1:8" x14ac:dyDescent="0.3">
      <c r="A3283" s="2">
        <v>45972</v>
      </c>
      <c r="B3283" t="s">
        <v>54</v>
      </c>
      <c r="C3283">
        <v>54</v>
      </c>
      <c r="D3283">
        <v>75</v>
      </c>
      <c r="E3283">
        <v>15</v>
      </c>
      <c r="F3283">
        <v>338.83</v>
      </c>
      <c r="G3283">
        <v>7</v>
      </c>
      <c r="H3283" s="1">
        <f xml:space="preserve"> IF(Historical_Sales[[#This Row],[Sessions - Total]]=0,0,Historical_Sales[[#This Row],[Units Ordered]]/Historical_Sales[[#This Row],[Sessions - Total]])</f>
        <v>0.27777777777777779</v>
      </c>
    </row>
    <row r="3284" spans="1:8" x14ac:dyDescent="0.3">
      <c r="A3284" s="2">
        <v>45972</v>
      </c>
      <c r="B3284" t="s">
        <v>56</v>
      </c>
      <c r="C3284">
        <v>62</v>
      </c>
      <c r="D3284">
        <v>100</v>
      </c>
      <c r="E3284">
        <v>17</v>
      </c>
      <c r="F3284">
        <v>394.87</v>
      </c>
      <c r="G3284">
        <v>12</v>
      </c>
      <c r="H3284" s="1">
        <f xml:space="preserve"> IF(Historical_Sales[[#This Row],[Sessions - Total]]=0,0,Historical_Sales[[#This Row],[Units Ordered]]/Historical_Sales[[#This Row],[Sessions - Total]])</f>
        <v>0.27419354838709675</v>
      </c>
    </row>
    <row r="3285" spans="1:8" x14ac:dyDescent="0.3">
      <c r="A3285" s="2">
        <v>45972</v>
      </c>
      <c r="B3285" t="s">
        <v>58</v>
      </c>
      <c r="C3285">
        <v>42</v>
      </c>
      <c r="D3285">
        <v>57</v>
      </c>
      <c r="E3285">
        <v>10</v>
      </c>
      <c r="F3285">
        <v>119.97</v>
      </c>
      <c r="G3285">
        <v>10</v>
      </c>
      <c r="H3285" s="1">
        <f xml:space="preserve"> IF(Historical_Sales[[#This Row],[Sessions - Total]]=0,0,Historical_Sales[[#This Row],[Units Ordered]]/Historical_Sales[[#This Row],[Sessions - Total]])</f>
        <v>0.23809523809523808</v>
      </c>
    </row>
    <row r="3286" spans="1:8" x14ac:dyDescent="0.3">
      <c r="A3286" s="2">
        <v>45972</v>
      </c>
      <c r="B3286" t="s">
        <v>60</v>
      </c>
      <c r="C3286">
        <v>62</v>
      </c>
      <c r="D3286">
        <v>77</v>
      </c>
      <c r="E3286">
        <v>9</v>
      </c>
      <c r="F3286">
        <v>200.03</v>
      </c>
      <c r="G3286">
        <v>7</v>
      </c>
      <c r="H3286" s="1">
        <f xml:space="preserve"> IF(Historical_Sales[[#This Row],[Sessions - Total]]=0,0,Historical_Sales[[#This Row],[Units Ordered]]/Historical_Sales[[#This Row],[Sessions - Total]])</f>
        <v>0.14516129032258066</v>
      </c>
    </row>
    <row r="3287" spans="1:8" x14ac:dyDescent="0.3">
      <c r="A3287" s="2">
        <v>45972</v>
      </c>
      <c r="B3287" t="s">
        <v>62</v>
      </c>
      <c r="C3287">
        <v>136</v>
      </c>
      <c r="D3287">
        <v>196</v>
      </c>
      <c r="E3287">
        <v>80</v>
      </c>
      <c r="F3287">
        <v>2930.93</v>
      </c>
      <c r="G3287">
        <v>50</v>
      </c>
      <c r="H3287" s="1">
        <f xml:space="preserve"> IF(Historical_Sales[[#This Row],[Sessions - Total]]=0,0,Historical_Sales[[#This Row],[Units Ordered]]/Historical_Sales[[#This Row],[Sessions - Total]])</f>
        <v>0.58823529411764708</v>
      </c>
    </row>
    <row r="3288" spans="1:8" x14ac:dyDescent="0.3">
      <c r="A3288" s="2">
        <v>45972</v>
      </c>
      <c r="B3288" t="s">
        <v>64</v>
      </c>
      <c r="C3288">
        <v>25</v>
      </c>
      <c r="D3288">
        <v>40</v>
      </c>
      <c r="E3288">
        <v>23</v>
      </c>
      <c r="F3288">
        <v>770.42</v>
      </c>
      <c r="G3288">
        <v>11</v>
      </c>
      <c r="H3288" s="1">
        <f xml:space="preserve"> IF(Historical_Sales[[#This Row],[Sessions - Total]]=0,0,Historical_Sales[[#This Row],[Units Ordered]]/Historical_Sales[[#This Row],[Sessions - Total]])</f>
        <v>0.92</v>
      </c>
    </row>
    <row r="3289" spans="1:8" x14ac:dyDescent="0.3">
      <c r="A3289" s="2">
        <v>45972</v>
      </c>
      <c r="B3289" t="s">
        <v>66</v>
      </c>
      <c r="C3289">
        <v>28</v>
      </c>
      <c r="D3289">
        <v>31</v>
      </c>
      <c r="E3289">
        <v>12</v>
      </c>
      <c r="F3289">
        <v>330.6</v>
      </c>
      <c r="G3289">
        <v>11</v>
      </c>
      <c r="H3289" s="1">
        <f xml:space="preserve"> IF(Historical_Sales[[#This Row],[Sessions - Total]]=0,0,Historical_Sales[[#This Row],[Units Ordered]]/Historical_Sales[[#This Row],[Sessions - Total]])</f>
        <v>0.42857142857142855</v>
      </c>
    </row>
    <row r="3290" spans="1:8" x14ac:dyDescent="0.3">
      <c r="A3290" s="2">
        <v>45972</v>
      </c>
      <c r="B3290" t="s">
        <v>68</v>
      </c>
      <c r="C3290">
        <v>72</v>
      </c>
      <c r="D3290">
        <v>98</v>
      </c>
      <c r="E3290">
        <v>47</v>
      </c>
      <c r="F3290">
        <v>1238.47</v>
      </c>
      <c r="G3290">
        <v>34</v>
      </c>
      <c r="H3290" s="1">
        <f xml:space="preserve"> IF(Historical_Sales[[#This Row],[Sessions - Total]]=0,0,Historical_Sales[[#This Row],[Units Ordered]]/Historical_Sales[[#This Row],[Sessions - Total]])</f>
        <v>0.65277777777777779</v>
      </c>
    </row>
    <row r="3291" spans="1:8" x14ac:dyDescent="0.3">
      <c r="A3291" s="2">
        <v>45972</v>
      </c>
      <c r="B3291" t="s">
        <v>70</v>
      </c>
      <c r="C3291">
        <v>63</v>
      </c>
      <c r="D3291">
        <v>86</v>
      </c>
      <c r="E3291">
        <v>21</v>
      </c>
      <c r="F3291">
        <v>505.15</v>
      </c>
      <c r="G3291">
        <v>18</v>
      </c>
      <c r="H3291" s="1">
        <f xml:space="preserve"> IF(Historical_Sales[[#This Row],[Sessions - Total]]=0,0,Historical_Sales[[#This Row],[Units Ordered]]/Historical_Sales[[#This Row],[Sessions - Total]])</f>
        <v>0.33333333333333331</v>
      </c>
    </row>
    <row r="3292" spans="1:8" x14ac:dyDescent="0.3">
      <c r="A3292" s="2">
        <v>45972</v>
      </c>
      <c r="B3292" t="s">
        <v>72</v>
      </c>
      <c r="C3292">
        <v>32</v>
      </c>
      <c r="D3292">
        <v>41</v>
      </c>
      <c r="E3292">
        <v>9</v>
      </c>
      <c r="F3292">
        <v>330.44</v>
      </c>
      <c r="G3292">
        <v>9</v>
      </c>
      <c r="H3292" s="1">
        <f xml:space="preserve"> IF(Historical_Sales[[#This Row],[Sessions - Total]]=0,0,Historical_Sales[[#This Row],[Units Ordered]]/Historical_Sales[[#This Row],[Sessions - Total]])</f>
        <v>0.28125</v>
      </c>
    </row>
    <row r="3293" spans="1:8" x14ac:dyDescent="0.3">
      <c r="A3293" s="2">
        <v>45972</v>
      </c>
      <c r="B3293" t="s">
        <v>74</v>
      </c>
      <c r="C3293">
        <v>24</v>
      </c>
      <c r="D3293">
        <v>38</v>
      </c>
      <c r="E3293">
        <v>6</v>
      </c>
      <c r="F3293">
        <v>182.75</v>
      </c>
      <c r="G3293">
        <v>6</v>
      </c>
      <c r="H3293" s="1">
        <f xml:space="preserve"> IF(Historical_Sales[[#This Row],[Sessions - Total]]=0,0,Historical_Sales[[#This Row],[Units Ordered]]/Historical_Sales[[#This Row],[Sessions - Total]])</f>
        <v>0.25</v>
      </c>
    </row>
    <row r="3294" spans="1:8" x14ac:dyDescent="0.3">
      <c r="A3294" s="2">
        <v>45972</v>
      </c>
      <c r="B3294" t="s">
        <v>76</v>
      </c>
      <c r="C3294">
        <v>16</v>
      </c>
      <c r="D3294">
        <v>18</v>
      </c>
      <c r="E3294">
        <v>5</v>
      </c>
      <c r="F3294">
        <v>158.29</v>
      </c>
      <c r="G3294">
        <v>4</v>
      </c>
      <c r="H3294" s="1">
        <f xml:space="preserve"> IF(Historical_Sales[[#This Row],[Sessions - Total]]=0,0,Historical_Sales[[#This Row],[Units Ordered]]/Historical_Sales[[#This Row],[Sessions - Total]])</f>
        <v>0.3125</v>
      </c>
    </row>
    <row r="3295" spans="1:8" x14ac:dyDescent="0.3">
      <c r="A3295" s="2">
        <v>45972</v>
      </c>
      <c r="B3295" t="s">
        <v>78</v>
      </c>
      <c r="C3295">
        <v>19</v>
      </c>
      <c r="D3295">
        <v>21</v>
      </c>
      <c r="E3295">
        <v>8</v>
      </c>
      <c r="F3295">
        <v>210.82</v>
      </c>
      <c r="G3295">
        <v>6</v>
      </c>
      <c r="H3295" s="1">
        <f xml:space="preserve"> IF(Historical_Sales[[#This Row],[Sessions - Total]]=0,0,Historical_Sales[[#This Row],[Units Ordered]]/Historical_Sales[[#This Row],[Sessions - Total]])</f>
        <v>0.42105263157894735</v>
      </c>
    </row>
    <row r="3296" spans="1:8" x14ac:dyDescent="0.3">
      <c r="A3296" s="2">
        <v>45972</v>
      </c>
      <c r="B3296" t="s">
        <v>80</v>
      </c>
      <c r="C3296">
        <v>12</v>
      </c>
      <c r="D3296">
        <v>17</v>
      </c>
      <c r="E3296">
        <v>18</v>
      </c>
      <c r="F3296">
        <v>610.45000000000005</v>
      </c>
      <c r="G3296">
        <v>8</v>
      </c>
      <c r="H3296" s="1">
        <f xml:space="preserve"> IF(Historical_Sales[[#This Row],[Sessions - Total]]=0,0,Historical_Sales[[#This Row],[Units Ordered]]/Historical_Sales[[#This Row],[Sessions - Total]])</f>
        <v>1.5</v>
      </c>
    </row>
    <row r="3297" spans="1:8" x14ac:dyDescent="0.3">
      <c r="A3297" s="2">
        <v>45972</v>
      </c>
      <c r="B3297" t="s">
        <v>82</v>
      </c>
      <c r="C3297">
        <v>15</v>
      </c>
      <c r="D3297">
        <v>24</v>
      </c>
      <c r="E3297">
        <v>6</v>
      </c>
      <c r="F3297">
        <v>221.21</v>
      </c>
      <c r="G3297">
        <v>6</v>
      </c>
      <c r="H3297" s="1">
        <f xml:space="preserve"> IF(Historical_Sales[[#This Row],[Sessions - Total]]=0,0,Historical_Sales[[#This Row],[Units Ordered]]/Historical_Sales[[#This Row],[Sessions - Total]])</f>
        <v>0.4</v>
      </c>
    </row>
    <row r="3298" spans="1:8" x14ac:dyDescent="0.3">
      <c r="A3298" s="2">
        <v>45972</v>
      </c>
      <c r="B3298" t="s">
        <v>84</v>
      </c>
      <c r="C3298">
        <v>170</v>
      </c>
      <c r="D3298">
        <v>253</v>
      </c>
      <c r="E3298">
        <v>42</v>
      </c>
      <c r="F3298">
        <v>1456.03</v>
      </c>
      <c r="G3298">
        <v>40</v>
      </c>
      <c r="H3298" s="1">
        <f xml:space="preserve"> IF(Historical_Sales[[#This Row],[Sessions - Total]]=0,0,Historical_Sales[[#This Row],[Units Ordered]]/Historical_Sales[[#This Row],[Sessions - Total]])</f>
        <v>0.24705882352941178</v>
      </c>
    </row>
    <row r="3299" spans="1:8" x14ac:dyDescent="0.3">
      <c r="A3299" s="2">
        <v>45972</v>
      </c>
      <c r="B3299" t="s">
        <v>84</v>
      </c>
      <c r="C3299">
        <v>2</v>
      </c>
      <c r="D3299">
        <v>2</v>
      </c>
      <c r="E3299">
        <v>1</v>
      </c>
      <c r="F3299">
        <v>50.98</v>
      </c>
      <c r="G3299">
        <v>1</v>
      </c>
      <c r="H3299" s="1">
        <f xml:space="preserve"> IF(Historical_Sales[[#This Row],[Sessions - Total]]=0,0,Historical_Sales[[#This Row],[Units Ordered]]/Historical_Sales[[#This Row],[Sessions - Total]])</f>
        <v>0.5</v>
      </c>
    </row>
    <row r="3300" spans="1:8" x14ac:dyDescent="0.3">
      <c r="A3300" s="2">
        <v>45972</v>
      </c>
      <c r="B3300" t="s">
        <v>86</v>
      </c>
      <c r="C3300">
        <v>21</v>
      </c>
      <c r="D3300">
        <v>36</v>
      </c>
      <c r="E3300">
        <v>4</v>
      </c>
      <c r="F3300">
        <v>105.32</v>
      </c>
      <c r="G3300">
        <v>4</v>
      </c>
      <c r="H3300" s="1">
        <f xml:space="preserve"> IF(Historical_Sales[[#This Row],[Sessions - Total]]=0,0,Historical_Sales[[#This Row],[Units Ordered]]/Historical_Sales[[#This Row],[Sessions - Total]])</f>
        <v>0.19047619047619047</v>
      </c>
    </row>
    <row r="3301" spans="1:8" x14ac:dyDescent="0.3">
      <c r="A3301" s="2">
        <v>45972</v>
      </c>
      <c r="B3301" t="s">
        <v>88</v>
      </c>
      <c r="C3301">
        <v>79</v>
      </c>
      <c r="D3301">
        <v>109</v>
      </c>
      <c r="E3301">
        <v>21</v>
      </c>
      <c r="F3301">
        <v>708.14</v>
      </c>
      <c r="G3301">
        <v>9</v>
      </c>
      <c r="H3301" s="1">
        <f xml:space="preserve"> IF(Historical_Sales[[#This Row],[Sessions - Total]]=0,0,Historical_Sales[[#This Row],[Units Ordered]]/Historical_Sales[[#This Row],[Sessions - Total]])</f>
        <v>0.26582278481012656</v>
      </c>
    </row>
    <row r="3302" spans="1:8" x14ac:dyDescent="0.3">
      <c r="A3302" s="2">
        <v>45972</v>
      </c>
      <c r="B3302" t="s">
        <v>90</v>
      </c>
      <c r="C3302">
        <v>34</v>
      </c>
      <c r="D3302">
        <v>42</v>
      </c>
      <c r="E3302">
        <v>7</v>
      </c>
      <c r="F3302">
        <v>177.59</v>
      </c>
      <c r="G3302">
        <v>2</v>
      </c>
      <c r="H3302" s="1">
        <f xml:space="preserve"> IF(Historical_Sales[[#This Row],[Sessions - Total]]=0,0,Historical_Sales[[#This Row],[Units Ordered]]/Historical_Sales[[#This Row],[Sessions - Total]])</f>
        <v>0.20588235294117646</v>
      </c>
    </row>
    <row r="3303" spans="1:8" x14ac:dyDescent="0.3">
      <c r="A3303" s="2">
        <v>45972</v>
      </c>
      <c r="B3303" t="s">
        <v>92</v>
      </c>
      <c r="C3303">
        <v>28</v>
      </c>
      <c r="D3303">
        <v>37</v>
      </c>
      <c r="E3303">
        <v>16</v>
      </c>
      <c r="F3303">
        <v>432.24</v>
      </c>
      <c r="G3303">
        <v>14</v>
      </c>
      <c r="H3303" s="1">
        <f xml:space="preserve"> IF(Historical_Sales[[#This Row],[Sessions - Total]]=0,0,Historical_Sales[[#This Row],[Units Ordered]]/Historical_Sales[[#This Row],[Sessions - Total]])</f>
        <v>0.5714285714285714</v>
      </c>
    </row>
    <row r="3304" spans="1:8" x14ac:dyDescent="0.3">
      <c r="A3304" s="2">
        <v>45972</v>
      </c>
      <c r="B3304" t="s">
        <v>94</v>
      </c>
      <c r="C3304">
        <v>23</v>
      </c>
      <c r="D3304">
        <v>32</v>
      </c>
      <c r="E3304">
        <v>32</v>
      </c>
      <c r="F3304">
        <v>2484.54</v>
      </c>
      <c r="G3304">
        <v>16</v>
      </c>
      <c r="H3304" s="1">
        <f xml:space="preserve"> IF(Historical_Sales[[#This Row],[Sessions - Total]]=0,0,Historical_Sales[[#This Row],[Units Ordered]]/Historical_Sales[[#This Row],[Sessions - Total]])</f>
        <v>1.3913043478260869</v>
      </c>
    </row>
    <row r="3305" spans="1:8" x14ac:dyDescent="0.3">
      <c r="A3305" s="2">
        <v>45972</v>
      </c>
      <c r="B3305" t="s">
        <v>96</v>
      </c>
      <c r="C3305">
        <v>42</v>
      </c>
      <c r="D3305">
        <v>53</v>
      </c>
      <c r="E3305">
        <v>15</v>
      </c>
      <c r="F3305">
        <v>1053.58</v>
      </c>
      <c r="G3305">
        <v>14</v>
      </c>
      <c r="H3305" s="1">
        <f xml:space="preserve"> IF(Historical_Sales[[#This Row],[Sessions - Total]]=0,0,Historical_Sales[[#This Row],[Units Ordered]]/Historical_Sales[[#This Row],[Sessions - Total]])</f>
        <v>0.35714285714285715</v>
      </c>
    </row>
    <row r="3306" spans="1:8" x14ac:dyDescent="0.3">
      <c r="A3306" s="2">
        <v>45972</v>
      </c>
      <c r="B3306" t="s">
        <v>98</v>
      </c>
      <c r="C3306">
        <v>29</v>
      </c>
      <c r="D3306">
        <v>36</v>
      </c>
      <c r="E3306">
        <v>1</v>
      </c>
      <c r="F3306">
        <v>13.63</v>
      </c>
      <c r="G3306">
        <v>1</v>
      </c>
      <c r="H3306" s="1">
        <f xml:space="preserve"> IF(Historical_Sales[[#This Row],[Sessions - Total]]=0,0,Historical_Sales[[#This Row],[Units Ordered]]/Historical_Sales[[#This Row],[Sessions - Total]])</f>
        <v>3.4482758620689655E-2</v>
      </c>
    </row>
    <row r="3307" spans="1:8" x14ac:dyDescent="0.3">
      <c r="A3307" s="2">
        <v>45972</v>
      </c>
      <c r="B3307" t="s">
        <v>100</v>
      </c>
      <c r="C3307">
        <v>23</v>
      </c>
      <c r="D3307">
        <v>32</v>
      </c>
      <c r="E3307">
        <v>1</v>
      </c>
      <c r="F3307">
        <v>11.67</v>
      </c>
      <c r="G3307">
        <v>1</v>
      </c>
      <c r="H3307" s="1">
        <f xml:space="preserve"> IF(Historical_Sales[[#This Row],[Sessions - Total]]=0,0,Historical_Sales[[#This Row],[Units Ordered]]/Historical_Sales[[#This Row],[Sessions - Total]])</f>
        <v>4.3478260869565216E-2</v>
      </c>
    </row>
    <row r="3308" spans="1:8" x14ac:dyDescent="0.3">
      <c r="A3308" s="2">
        <v>45972</v>
      </c>
      <c r="B3308" t="s">
        <v>102</v>
      </c>
      <c r="C3308">
        <v>13</v>
      </c>
      <c r="D3308">
        <v>16</v>
      </c>
      <c r="E3308">
        <v>5</v>
      </c>
      <c r="F3308">
        <v>157.6</v>
      </c>
      <c r="G3308">
        <v>3</v>
      </c>
      <c r="H3308" s="1">
        <f xml:space="preserve"> IF(Historical_Sales[[#This Row],[Sessions - Total]]=0,0,Historical_Sales[[#This Row],[Units Ordered]]/Historical_Sales[[#This Row],[Sessions - Total]])</f>
        <v>0.38461538461538464</v>
      </c>
    </row>
    <row r="3309" spans="1:8" x14ac:dyDescent="0.3">
      <c r="A3309" s="2">
        <v>45972</v>
      </c>
      <c r="B3309" t="s">
        <v>104</v>
      </c>
      <c r="C3309">
        <v>20</v>
      </c>
      <c r="D3309">
        <v>30</v>
      </c>
      <c r="E3309">
        <v>14</v>
      </c>
      <c r="F3309">
        <v>373.43</v>
      </c>
      <c r="G3309">
        <v>3</v>
      </c>
      <c r="H3309" s="1">
        <f xml:space="preserve"> IF(Historical_Sales[[#This Row],[Sessions - Total]]=0,0,Historical_Sales[[#This Row],[Units Ordered]]/Historical_Sales[[#This Row],[Sessions - Total]])</f>
        <v>0.7</v>
      </c>
    </row>
    <row r="3310" spans="1:8" x14ac:dyDescent="0.3">
      <c r="A3310" s="2">
        <v>45972</v>
      </c>
      <c r="B3310" t="s">
        <v>106</v>
      </c>
      <c r="C3310">
        <v>8</v>
      </c>
      <c r="D3310">
        <v>10</v>
      </c>
      <c r="E3310">
        <v>2</v>
      </c>
      <c r="F3310">
        <v>147.13</v>
      </c>
      <c r="G3310">
        <v>1</v>
      </c>
      <c r="H3310" s="1">
        <f xml:space="preserve"> IF(Historical_Sales[[#This Row],[Sessions - Total]]=0,0,Historical_Sales[[#This Row],[Units Ordered]]/Historical_Sales[[#This Row],[Sessions - Total]])</f>
        <v>0.25</v>
      </c>
    </row>
    <row r="3311" spans="1:8" x14ac:dyDescent="0.3">
      <c r="A3311" s="2">
        <v>45972</v>
      </c>
      <c r="B3311" t="s">
        <v>110</v>
      </c>
      <c r="C3311">
        <v>22</v>
      </c>
      <c r="D3311">
        <v>39</v>
      </c>
      <c r="E3311">
        <v>5</v>
      </c>
      <c r="F3311">
        <v>166.7</v>
      </c>
      <c r="G3311">
        <v>3</v>
      </c>
      <c r="H3311" s="1">
        <f xml:space="preserve"> IF(Historical_Sales[[#This Row],[Sessions - Total]]=0,0,Historical_Sales[[#This Row],[Units Ordered]]/Historical_Sales[[#This Row],[Sessions - Total]])</f>
        <v>0.22727272727272727</v>
      </c>
    </row>
    <row r="3312" spans="1:8" x14ac:dyDescent="0.3">
      <c r="A3312" s="2">
        <v>45972</v>
      </c>
      <c r="B3312" t="s">
        <v>112</v>
      </c>
      <c r="C3312">
        <v>50</v>
      </c>
      <c r="D3312">
        <v>72</v>
      </c>
      <c r="E3312">
        <v>13</v>
      </c>
      <c r="F3312">
        <v>408.7</v>
      </c>
      <c r="G3312">
        <v>9</v>
      </c>
      <c r="H3312" s="1">
        <f xml:space="preserve"> IF(Historical_Sales[[#This Row],[Sessions - Total]]=0,0,Historical_Sales[[#This Row],[Units Ordered]]/Historical_Sales[[#This Row],[Sessions - Total]])</f>
        <v>0.26</v>
      </c>
    </row>
    <row r="3313" spans="1:8" x14ac:dyDescent="0.3">
      <c r="A3313" s="2">
        <v>45973</v>
      </c>
      <c r="B3313" t="s">
        <v>11</v>
      </c>
      <c r="C3313">
        <v>23</v>
      </c>
      <c r="D3313">
        <v>24</v>
      </c>
      <c r="E3313">
        <v>7</v>
      </c>
      <c r="F3313">
        <v>290.64999999999998</v>
      </c>
      <c r="G3313">
        <v>5</v>
      </c>
      <c r="H3313" s="1">
        <f xml:space="preserve"> IF(Historical_Sales[[#This Row],[Sessions - Total]]=0,0,Historical_Sales[[#This Row],[Units Ordered]]/Historical_Sales[[#This Row],[Sessions - Total]])</f>
        <v>0.30434782608695654</v>
      </c>
    </row>
    <row r="3314" spans="1:8" x14ac:dyDescent="0.3">
      <c r="A3314" s="2">
        <v>45973</v>
      </c>
      <c r="B3314" t="s">
        <v>15</v>
      </c>
      <c r="C3314">
        <v>35</v>
      </c>
      <c r="D3314">
        <v>41</v>
      </c>
      <c r="E3314">
        <v>3</v>
      </c>
      <c r="F3314">
        <v>128.54</v>
      </c>
      <c r="G3314">
        <v>3</v>
      </c>
      <c r="H3314" s="1">
        <f xml:space="preserve"> IF(Historical_Sales[[#This Row],[Sessions - Total]]=0,0,Historical_Sales[[#This Row],[Units Ordered]]/Historical_Sales[[#This Row],[Sessions - Total]])</f>
        <v>8.5714285714285715E-2</v>
      </c>
    </row>
    <row r="3315" spans="1:8" x14ac:dyDescent="0.3">
      <c r="A3315" s="2">
        <v>45973</v>
      </c>
      <c r="B3315" t="s">
        <v>17</v>
      </c>
      <c r="C3315">
        <v>23</v>
      </c>
      <c r="D3315">
        <v>27</v>
      </c>
      <c r="E3315">
        <v>3</v>
      </c>
      <c r="F3315">
        <v>126.33</v>
      </c>
      <c r="G3315">
        <v>3</v>
      </c>
      <c r="H3315" s="1">
        <f xml:space="preserve"> IF(Historical_Sales[[#This Row],[Sessions - Total]]=0,0,Historical_Sales[[#This Row],[Units Ordered]]/Historical_Sales[[#This Row],[Sessions - Total]])</f>
        <v>0.13043478260869565</v>
      </c>
    </row>
    <row r="3316" spans="1:8" x14ac:dyDescent="0.3">
      <c r="A3316" s="2">
        <v>45973</v>
      </c>
      <c r="B3316" t="s">
        <v>19</v>
      </c>
      <c r="C3316">
        <v>14</v>
      </c>
      <c r="D3316">
        <v>16</v>
      </c>
      <c r="E3316">
        <v>4</v>
      </c>
      <c r="F3316">
        <v>131.33000000000001</v>
      </c>
      <c r="G3316">
        <v>3</v>
      </c>
      <c r="H3316" s="1">
        <f xml:space="preserve"> IF(Historical_Sales[[#This Row],[Sessions - Total]]=0,0,Historical_Sales[[#This Row],[Units Ordered]]/Historical_Sales[[#This Row],[Sessions - Total]])</f>
        <v>0.2857142857142857</v>
      </c>
    </row>
    <row r="3317" spans="1:8" x14ac:dyDescent="0.3">
      <c r="A3317" s="2">
        <v>45973</v>
      </c>
      <c r="B3317" t="s">
        <v>21</v>
      </c>
      <c r="C3317">
        <v>47</v>
      </c>
      <c r="D3317">
        <v>82</v>
      </c>
      <c r="E3317">
        <v>7</v>
      </c>
      <c r="F3317">
        <v>154.34</v>
      </c>
      <c r="G3317">
        <v>7</v>
      </c>
      <c r="H3317" s="1">
        <f xml:space="preserve"> IF(Historical_Sales[[#This Row],[Sessions - Total]]=0,0,Historical_Sales[[#This Row],[Units Ordered]]/Historical_Sales[[#This Row],[Sessions - Total]])</f>
        <v>0.14893617021276595</v>
      </c>
    </row>
    <row r="3318" spans="1:8" x14ac:dyDescent="0.3">
      <c r="A3318" s="2">
        <v>45973</v>
      </c>
      <c r="B3318" t="s">
        <v>24</v>
      </c>
      <c r="C3318">
        <v>20</v>
      </c>
      <c r="D3318">
        <v>23</v>
      </c>
      <c r="E3318">
        <v>2</v>
      </c>
      <c r="F3318">
        <v>34.72</v>
      </c>
      <c r="G3318">
        <v>2</v>
      </c>
      <c r="H3318" s="1">
        <f xml:space="preserve"> IF(Historical_Sales[[#This Row],[Sessions - Total]]=0,0,Historical_Sales[[#This Row],[Units Ordered]]/Historical_Sales[[#This Row],[Sessions - Total]])</f>
        <v>0.1</v>
      </c>
    </row>
    <row r="3319" spans="1:8" x14ac:dyDescent="0.3">
      <c r="A3319" s="2">
        <v>45973</v>
      </c>
      <c r="B3319" t="s">
        <v>26</v>
      </c>
      <c r="C3319">
        <v>29</v>
      </c>
      <c r="D3319">
        <v>39</v>
      </c>
      <c r="E3319">
        <v>6</v>
      </c>
      <c r="F3319">
        <v>229.59</v>
      </c>
      <c r="G3319">
        <v>5</v>
      </c>
      <c r="H3319" s="1">
        <f xml:space="preserve"> IF(Historical_Sales[[#This Row],[Sessions - Total]]=0,0,Historical_Sales[[#This Row],[Units Ordered]]/Historical_Sales[[#This Row],[Sessions - Total]])</f>
        <v>0.20689655172413793</v>
      </c>
    </row>
    <row r="3320" spans="1:8" x14ac:dyDescent="0.3">
      <c r="A3320" s="2">
        <v>45973</v>
      </c>
      <c r="B3320" t="s">
        <v>28</v>
      </c>
      <c r="C3320">
        <v>6</v>
      </c>
      <c r="D3320">
        <v>8</v>
      </c>
      <c r="E3320">
        <v>1</v>
      </c>
      <c r="F3320">
        <v>33.380000000000003</v>
      </c>
      <c r="G3320">
        <v>1</v>
      </c>
      <c r="H3320" s="1">
        <f xml:space="preserve"> IF(Historical_Sales[[#This Row],[Sessions - Total]]=0,0,Historical_Sales[[#This Row],[Units Ordered]]/Historical_Sales[[#This Row],[Sessions - Total]])</f>
        <v>0.16666666666666666</v>
      </c>
    </row>
    <row r="3321" spans="1:8" x14ac:dyDescent="0.3">
      <c r="A3321" s="2">
        <v>45973</v>
      </c>
      <c r="B3321" t="s">
        <v>32</v>
      </c>
      <c r="C3321">
        <v>27</v>
      </c>
      <c r="D3321">
        <v>35</v>
      </c>
      <c r="E3321">
        <v>5</v>
      </c>
      <c r="F3321">
        <v>107.95</v>
      </c>
      <c r="G3321">
        <v>5</v>
      </c>
      <c r="H3321" s="1">
        <f xml:space="preserve"> IF(Historical_Sales[[#This Row],[Sessions - Total]]=0,0,Historical_Sales[[#This Row],[Units Ordered]]/Historical_Sales[[#This Row],[Sessions - Total]])</f>
        <v>0.18518518518518517</v>
      </c>
    </row>
    <row r="3322" spans="1:8" x14ac:dyDescent="0.3">
      <c r="A3322" s="2">
        <v>45973</v>
      </c>
      <c r="B3322" t="s">
        <v>34</v>
      </c>
      <c r="C3322">
        <v>12</v>
      </c>
      <c r="D3322">
        <v>16</v>
      </c>
      <c r="E3322">
        <v>4</v>
      </c>
      <c r="F3322">
        <v>80.31</v>
      </c>
      <c r="G3322">
        <v>4</v>
      </c>
      <c r="H3322" s="1">
        <f xml:space="preserve"> IF(Historical_Sales[[#This Row],[Sessions - Total]]=0,0,Historical_Sales[[#This Row],[Units Ordered]]/Historical_Sales[[#This Row],[Sessions - Total]])</f>
        <v>0.33333333333333331</v>
      </c>
    </row>
    <row r="3323" spans="1:8" x14ac:dyDescent="0.3">
      <c r="A3323" s="2">
        <v>45973</v>
      </c>
      <c r="B3323" t="s">
        <v>36</v>
      </c>
      <c r="C3323">
        <v>29</v>
      </c>
      <c r="D3323">
        <v>44</v>
      </c>
      <c r="E3323">
        <v>9</v>
      </c>
      <c r="F3323">
        <v>188.82</v>
      </c>
      <c r="G3323">
        <v>7</v>
      </c>
      <c r="H3323" s="1">
        <f xml:space="preserve"> IF(Historical_Sales[[#This Row],[Sessions - Total]]=0,0,Historical_Sales[[#This Row],[Units Ordered]]/Historical_Sales[[#This Row],[Sessions - Total]])</f>
        <v>0.31034482758620691</v>
      </c>
    </row>
    <row r="3324" spans="1:8" x14ac:dyDescent="0.3">
      <c r="A3324" s="2">
        <v>45973</v>
      </c>
      <c r="B3324" t="s">
        <v>38</v>
      </c>
      <c r="C3324">
        <v>86</v>
      </c>
      <c r="D3324">
        <v>125</v>
      </c>
      <c r="E3324">
        <v>9</v>
      </c>
      <c r="F3324">
        <v>227.17</v>
      </c>
      <c r="G3324">
        <v>8</v>
      </c>
      <c r="H3324" s="1">
        <f xml:space="preserve"> IF(Historical_Sales[[#This Row],[Sessions - Total]]=0,0,Historical_Sales[[#This Row],[Units Ordered]]/Historical_Sales[[#This Row],[Sessions - Total]])</f>
        <v>0.10465116279069768</v>
      </c>
    </row>
    <row r="3325" spans="1:8" x14ac:dyDescent="0.3">
      <c r="A3325" s="2">
        <v>45973</v>
      </c>
      <c r="B3325" t="s">
        <v>40</v>
      </c>
      <c r="C3325">
        <v>90</v>
      </c>
      <c r="D3325">
        <v>116</v>
      </c>
      <c r="E3325">
        <v>14</v>
      </c>
      <c r="F3325">
        <v>428.72</v>
      </c>
      <c r="G3325">
        <v>14</v>
      </c>
      <c r="H3325" s="1">
        <f xml:space="preserve"> IF(Historical_Sales[[#This Row],[Sessions - Total]]=0,0,Historical_Sales[[#This Row],[Units Ordered]]/Historical_Sales[[#This Row],[Sessions - Total]])</f>
        <v>0.15555555555555556</v>
      </c>
    </row>
    <row r="3326" spans="1:8" x14ac:dyDescent="0.3">
      <c r="A3326" s="2">
        <v>45973</v>
      </c>
      <c r="B3326" t="s">
        <v>40</v>
      </c>
      <c r="C3326">
        <v>1</v>
      </c>
      <c r="D3326">
        <v>1</v>
      </c>
      <c r="E3326">
        <v>1</v>
      </c>
      <c r="F3326">
        <v>28.29</v>
      </c>
      <c r="G3326">
        <v>1</v>
      </c>
      <c r="H3326" s="1">
        <f xml:space="preserve"> IF(Historical_Sales[[#This Row],[Sessions - Total]]=0,0,Historical_Sales[[#This Row],[Units Ordered]]/Historical_Sales[[#This Row],[Sessions - Total]])</f>
        <v>1</v>
      </c>
    </row>
    <row r="3327" spans="1:8" x14ac:dyDescent="0.3">
      <c r="A3327" s="2">
        <v>45973</v>
      </c>
      <c r="B3327" t="s">
        <v>42</v>
      </c>
      <c r="C3327">
        <v>151</v>
      </c>
      <c r="D3327">
        <v>199</v>
      </c>
      <c r="E3327">
        <v>35</v>
      </c>
      <c r="F3327">
        <v>880.23</v>
      </c>
      <c r="G3327">
        <v>34</v>
      </c>
      <c r="H3327" s="1">
        <f xml:space="preserve"> IF(Historical_Sales[[#This Row],[Sessions - Total]]=0,0,Historical_Sales[[#This Row],[Units Ordered]]/Historical_Sales[[#This Row],[Sessions - Total]])</f>
        <v>0.23178807947019867</v>
      </c>
    </row>
    <row r="3328" spans="1:8" x14ac:dyDescent="0.3">
      <c r="A3328" s="2">
        <v>45973</v>
      </c>
      <c r="B3328" t="s">
        <v>42</v>
      </c>
      <c r="C3328">
        <v>2</v>
      </c>
      <c r="D3328">
        <v>4</v>
      </c>
      <c r="E3328">
        <v>1</v>
      </c>
      <c r="F3328">
        <v>27.38</v>
      </c>
      <c r="G3328">
        <v>1</v>
      </c>
      <c r="H3328" s="1">
        <f xml:space="preserve"> IF(Historical_Sales[[#This Row],[Sessions - Total]]=0,0,Historical_Sales[[#This Row],[Units Ordered]]/Historical_Sales[[#This Row],[Sessions - Total]])</f>
        <v>0.5</v>
      </c>
    </row>
    <row r="3329" spans="1:8" x14ac:dyDescent="0.3">
      <c r="A3329" s="2">
        <v>45973</v>
      </c>
      <c r="B3329" t="s">
        <v>44</v>
      </c>
      <c r="C3329">
        <v>40</v>
      </c>
      <c r="D3329">
        <v>58</v>
      </c>
      <c r="E3329">
        <v>4</v>
      </c>
      <c r="F3329">
        <v>84.47</v>
      </c>
      <c r="G3329">
        <v>4</v>
      </c>
      <c r="H3329" s="1">
        <f xml:space="preserve"> IF(Historical_Sales[[#This Row],[Sessions - Total]]=0,0,Historical_Sales[[#This Row],[Units Ordered]]/Historical_Sales[[#This Row],[Sessions - Total]])</f>
        <v>0.1</v>
      </c>
    </row>
    <row r="3330" spans="1:8" x14ac:dyDescent="0.3">
      <c r="A3330" s="2">
        <v>45973</v>
      </c>
      <c r="B3330" t="s">
        <v>46</v>
      </c>
      <c r="C3330">
        <v>44</v>
      </c>
      <c r="D3330">
        <v>65</v>
      </c>
      <c r="E3330">
        <v>9</v>
      </c>
      <c r="F3330">
        <v>280.02</v>
      </c>
      <c r="G3330">
        <v>7</v>
      </c>
      <c r="H3330" s="1">
        <f xml:space="preserve"> IF(Historical_Sales[[#This Row],[Sessions - Total]]=0,0,Historical_Sales[[#This Row],[Units Ordered]]/Historical_Sales[[#This Row],[Sessions - Total]])</f>
        <v>0.20454545454545456</v>
      </c>
    </row>
    <row r="3331" spans="1:8" x14ac:dyDescent="0.3">
      <c r="A3331" s="2">
        <v>45973</v>
      </c>
      <c r="B3331" t="s">
        <v>48</v>
      </c>
      <c r="C3331">
        <v>20</v>
      </c>
      <c r="D3331">
        <v>23</v>
      </c>
      <c r="E3331">
        <v>7</v>
      </c>
      <c r="F3331">
        <v>198.53</v>
      </c>
      <c r="G3331">
        <v>5</v>
      </c>
      <c r="H3331" s="1">
        <f xml:space="preserve"> IF(Historical_Sales[[#This Row],[Sessions - Total]]=0,0,Historical_Sales[[#This Row],[Units Ordered]]/Historical_Sales[[#This Row],[Sessions - Total]])</f>
        <v>0.35</v>
      </c>
    </row>
    <row r="3332" spans="1:8" x14ac:dyDescent="0.3">
      <c r="A3332" s="2">
        <v>45973</v>
      </c>
      <c r="B3332" t="s">
        <v>50</v>
      </c>
      <c r="C3332">
        <v>113</v>
      </c>
      <c r="D3332">
        <v>162</v>
      </c>
      <c r="E3332">
        <v>17</v>
      </c>
      <c r="F3332">
        <v>730.2</v>
      </c>
      <c r="G3332">
        <v>17</v>
      </c>
      <c r="H3332" s="1">
        <f xml:space="preserve"> IF(Historical_Sales[[#This Row],[Sessions - Total]]=0,0,Historical_Sales[[#This Row],[Units Ordered]]/Historical_Sales[[#This Row],[Sessions - Total]])</f>
        <v>0.15044247787610621</v>
      </c>
    </row>
    <row r="3333" spans="1:8" x14ac:dyDescent="0.3">
      <c r="A3333" s="2">
        <v>45973</v>
      </c>
      <c r="B3333" t="s">
        <v>50</v>
      </c>
      <c r="C3333">
        <v>7</v>
      </c>
      <c r="D3333">
        <v>13</v>
      </c>
      <c r="E3333">
        <v>1</v>
      </c>
      <c r="F3333">
        <v>52.98</v>
      </c>
      <c r="G3333">
        <v>1</v>
      </c>
      <c r="H3333" s="1">
        <f xml:space="preserve"> IF(Historical_Sales[[#This Row],[Sessions - Total]]=0,0,Historical_Sales[[#This Row],[Units Ordered]]/Historical_Sales[[#This Row],[Sessions - Total]])</f>
        <v>0.14285714285714285</v>
      </c>
    </row>
    <row r="3334" spans="1:8" x14ac:dyDescent="0.3">
      <c r="A3334" s="2">
        <v>45973</v>
      </c>
      <c r="B3334" t="s">
        <v>52</v>
      </c>
      <c r="C3334">
        <v>102</v>
      </c>
      <c r="D3334">
        <v>125</v>
      </c>
      <c r="E3334">
        <v>15</v>
      </c>
      <c r="F3334">
        <v>207.23</v>
      </c>
      <c r="G3334">
        <v>13</v>
      </c>
      <c r="H3334" s="1">
        <f xml:space="preserve"> IF(Historical_Sales[[#This Row],[Sessions - Total]]=0,0,Historical_Sales[[#This Row],[Units Ordered]]/Historical_Sales[[#This Row],[Sessions - Total]])</f>
        <v>0.14705882352941177</v>
      </c>
    </row>
    <row r="3335" spans="1:8" x14ac:dyDescent="0.3">
      <c r="A3335" s="2">
        <v>45973</v>
      </c>
      <c r="B3335" t="s">
        <v>54</v>
      </c>
      <c r="C3335">
        <v>60</v>
      </c>
      <c r="D3335">
        <v>72</v>
      </c>
      <c r="E3335">
        <v>7</v>
      </c>
      <c r="F3335">
        <v>149.29</v>
      </c>
      <c r="G3335">
        <v>7</v>
      </c>
      <c r="H3335" s="1">
        <f xml:space="preserve"> IF(Historical_Sales[[#This Row],[Sessions - Total]]=0,0,Historical_Sales[[#This Row],[Units Ordered]]/Historical_Sales[[#This Row],[Sessions - Total]])</f>
        <v>0.11666666666666667</v>
      </c>
    </row>
    <row r="3336" spans="1:8" x14ac:dyDescent="0.3">
      <c r="A3336" s="2">
        <v>45973</v>
      </c>
      <c r="B3336" t="s">
        <v>56</v>
      </c>
      <c r="C3336">
        <v>52</v>
      </c>
      <c r="D3336">
        <v>77</v>
      </c>
      <c r="E3336">
        <v>7</v>
      </c>
      <c r="F3336">
        <v>172.58</v>
      </c>
      <c r="G3336">
        <v>5</v>
      </c>
      <c r="H3336" s="1">
        <f xml:space="preserve"> IF(Historical_Sales[[#This Row],[Sessions - Total]]=0,0,Historical_Sales[[#This Row],[Units Ordered]]/Historical_Sales[[#This Row],[Sessions - Total]])</f>
        <v>0.13461538461538461</v>
      </c>
    </row>
    <row r="3337" spans="1:8" x14ac:dyDescent="0.3">
      <c r="A3337" s="2">
        <v>45973</v>
      </c>
      <c r="B3337" t="s">
        <v>58</v>
      </c>
      <c r="C3337">
        <v>59</v>
      </c>
      <c r="D3337">
        <v>71</v>
      </c>
      <c r="E3337">
        <v>7</v>
      </c>
      <c r="F3337">
        <v>79.459999999999994</v>
      </c>
      <c r="G3337">
        <v>7</v>
      </c>
      <c r="H3337" s="1">
        <f xml:space="preserve"> IF(Historical_Sales[[#This Row],[Sessions - Total]]=0,0,Historical_Sales[[#This Row],[Units Ordered]]/Historical_Sales[[#This Row],[Sessions - Total]])</f>
        <v>0.11864406779661017</v>
      </c>
    </row>
    <row r="3338" spans="1:8" x14ac:dyDescent="0.3">
      <c r="A3338" s="2">
        <v>45973</v>
      </c>
      <c r="B3338" t="s">
        <v>60</v>
      </c>
      <c r="C3338">
        <v>48</v>
      </c>
      <c r="D3338">
        <v>70</v>
      </c>
      <c r="E3338">
        <v>10</v>
      </c>
      <c r="F3338">
        <v>227.8</v>
      </c>
      <c r="G3338">
        <v>8</v>
      </c>
      <c r="H3338" s="1">
        <f xml:space="preserve"> IF(Historical_Sales[[#This Row],[Sessions - Total]]=0,0,Historical_Sales[[#This Row],[Units Ordered]]/Historical_Sales[[#This Row],[Sessions - Total]])</f>
        <v>0.20833333333333334</v>
      </c>
    </row>
    <row r="3339" spans="1:8" x14ac:dyDescent="0.3">
      <c r="A3339" s="2">
        <v>45973</v>
      </c>
      <c r="B3339" t="s">
        <v>62</v>
      </c>
      <c r="C3339">
        <v>173</v>
      </c>
      <c r="D3339">
        <v>245</v>
      </c>
      <c r="E3339">
        <v>86</v>
      </c>
      <c r="F3339">
        <v>3118.25</v>
      </c>
      <c r="G3339">
        <v>63</v>
      </c>
      <c r="H3339" s="1">
        <f xml:space="preserve"> IF(Historical_Sales[[#This Row],[Sessions - Total]]=0,0,Historical_Sales[[#This Row],[Units Ordered]]/Historical_Sales[[#This Row],[Sessions - Total]])</f>
        <v>0.49710982658959535</v>
      </c>
    </row>
    <row r="3340" spans="1:8" x14ac:dyDescent="0.3">
      <c r="A3340" s="2">
        <v>45973</v>
      </c>
      <c r="B3340" t="s">
        <v>64</v>
      </c>
      <c r="C3340">
        <v>34</v>
      </c>
      <c r="D3340">
        <v>44</v>
      </c>
      <c r="E3340">
        <v>36</v>
      </c>
      <c r="F3340">
        <v>1162.5899999999999</v>
      </c>
      <c r="G3340">
        <v>19</v>
      </c>
      <c r="H3340" s="1">
        <f xml:space="preserve"> IF(Historical_Sales[[#This Row],[Sessions - Total]]=0,0,Historical_Sales[[#This Row],[Units Ordered]]/Historical_Sales[[#This Row],[Sessions - Total]])</f>
        <v>1.0588235294117647</v>
      </c>
    </row>
    <row r="3341" spans="1:8" x14ac:dyDescent="0.3">
      <c r="A3341" s="2">
        <v>45973</v>
      </c>
      <c r="B3341" t="s">
        <v>66</v>
      </c>
      <c r="C3341">
        <v>40</v>
      </c>
      <c r="D3341">
        <v>50</v>
      </c>
      <c r="E3341">
        <v>21</v>
      </c>
      <c r="F3341">
        <v>583.03</v>
      </c>
      <c r="G3341">
        <v>19</v>
      </c>
      <c r="H3341" s="1">
        <f xml:space="preserve"> IF(Historical_Sales[[#This Row],[Sessions - Total]]=0,0,Historical_Sales[[#This Row],[Units Ordered]]/Historical_Sales[[#This Row],[Sessions - Total]])</f>
        <v>0.52500000000000002</v>
      </c>
    </row>
    <row r="3342" spans="1:8" x14ac:dyDescent="0.3">
      <c r="A3342" s="2">
        <v>45973</v>
      </c>
      <c r="B3342" t="s">
        <v>68</v>
      </c>
      <c r="C3342">
        <v>70</v>
      </c>
      <c r="D3342">
        <v>91</v>
      </c>
      <c r="E3342">
        <v>37</v>
      </c>
      <c r="F3342">
        <v>1003.4</v>
      </c>
      <c r="G3342">
        <v>29</v>
      </c>
      <c r="H3342" s="1">
        <f xml:space="preserve"> IF(Historical_Sales[[#This Row],[Sessions - Total]]=0,0,Historical_Sales[[#This Row],[Units Ordered]]/Historical_Sales[[#This Row],[Sessions - Total]])</f>
        <v>0.52857142857142858</v>
      </c>
    </row>
    <row r="3343" spans="1:8" x14ac:dyDescent="0.3">
      <c r="A3343" s="2">
        <v>45973</v>
      </c>
      <c r="B3343" t="s">
        <v>70</v>
      </c>
      <c r="C3343">
        <v>59</v>
      </c>
      <c r="D3343">
        <v>81</v>
      </c>
      <c r="E3343">
        <v>23</v>
      </c>
      <c r="F3343">
        <v>562.12</v>
      </c>
      <c r="G3343">
        <v>17</v>
      </c>
      <c r="H3343" s="1">
        <f xml:space="preserve"> IF(Historical_Sales[[#This Row],[Sessions - Total]]=0,0,Historical_Sales[[#This Row],[Units Ordered]]/Historical_Sales[[#This Row],[Sessions - Total]])</f>
        <v>0.38983050847457629</v>
      </c>
    </row>
    <row r="3344" spans="1:8" x14ac:dyDescent="0.3">
      <c r="A3344" s="2">
        <v>45973</v>
      </c>
      <c r="B3344" t="s">
        <v>72</v>
      </c>
      <c r="C3344">
        <v>42</v>
      </c>
      <c r="D3344">
        <v>52</v>
      </c>
      <c r="E3344">
        <v>5</v>
      </c>
      <c r="F3344">
        <v>196.36</v>
      </c>
      <c r="G3344">
        <v>5</v>
      </c>
      <c r="H3344" s="1">
        <f xml:space="preserve"> IF(Historical_Sales[[#This Row],[Sessions - Total]]=0,0,Historical_Sales[[#This Row],[Units Ordered]]/Historical_Sales[[#This Row],[Sessions - Total]])</f>
        <v>0.11904761904761904</v>
      </c>
    </row>
    <row r="3345" spans="1:8" x14ac:dyDescent="0.3">
      <c r="A3345" s="2">
        <v>45973</v>
      </c>
      <c r="B3345" t="s">
        <v>74</v>
      </c>
      <c r="C3345">
        <v>13</v>
      </c>
      <c r="D3345">
        <v>16</v>
      </c>
      <c r="E3345">
        <v>11</v>
      </c>
      <c r="F3345">
        <v>335.71</v>
      </c>
      <c r="G3345">
        <v>9</v>
      </c>
      <c r="H3345" s="1">
        <f xml:space="preserve"> IF(Historical_Sales[[#This Row],[Sessions - Total]]=0,0,Historical_Sales[[#This Row],[Units Ordered]]/Historical_Sales[[#This Row],[Sessions - Total]])</f>
        <v>0.84615384615384615</v>
      </c>
    </row>
    <row r="3346" spans="1:8" x14ac:dyDescent="0.3">
      <c r="A3346" s="2">
        <v>45973</v>
      </c>
      <c r="B3346" t="s">
        <v>76</v>
      </c>
      <c r="C3346">
        <v>14</v>
      </c>
      <c r="D3346">
        <v>24</v>
      </c>
      <c r="E3346">
        <v>6</v>
      </c>
      <c r="F3346">
        <v>186.18</v>
      </c>
      <c r="G3346">
        <v>4</v>
      </c>
      <c r="H3346" s="1">
        <f xml:space="preserve"> IF(Historical_Sales[[#This Row],[Sessions - Total]]=0,0,Historical_Sales[[#This Row],[Units Ordered]]/Historical_Sales[[#This Row],[Sessions - Total]])</f>
        <v>0.42857142857142855</v>
      </c>
    </row>
    <row r="3347" spans="1:8" x14ac:dyDescent="0.3">
      <c r="A3347" s="2">
        <v>45973</v>
      </c>
      <c r="B3347" t="s">
        <v>78</v>
      </c>
      <c r="C3347">
        <v>11</v>
      </c>
      <c r="D3347">
        <v>13</v>
      </c>
      <c r="E3347">
        <v>2</v>
      </c>
      <c r="F3347">
        <v>47.08</v>
      </c>
      <c r="G3347">
        <v>2</v>
      </c>
      <c r="H3347" s="1">
        <f xml:space="preserve"> IF(Historical_Sales[[#This Row],[Sessions - Total]]=0,0,Historical_Sales[[#This Row],[Units Ordered]]/Historical_Sales[[#This Row],[Sessions - Total]])</f>
        <v>0.18181818181818182</v>
      </c>
    </row>
    <row r="3348" spans="1:8" x14ac:dyDescent="0.3">
      <c r="A3348" s="2">
        <v>45973</v>
      </c>
      <c r="B3348" t="s">
        <v>80</v>
      </c>
      <c r="C3348">
        <v>14</v>
      </c>
      <c r="D3348">
        <v>17</v>
      </c>
      <c r="E3348">
        <v>9</v>
      </c>
      <c r="F3348">
        <v>320.95999999999998</v>
      </c>
      <c r="G3348">
        <v>5</v>
      </c>
      <c r="H3348" s="1">
        <f xml:space="preserve"> IF(Historical_Sales[[#This Row],[Sessions - Total]]=0,0,Historical_Sales[[#This Row],[Units Ordered]]/Historical_Sales[[#This Row],[Sessions - Total]])</f>
        <v>0.6428571428571429</v>
      </c>
    </row>
    <row r="3349" spans="1:8" x14ac:dyDescent="0.3">
      <c r="A3349" s="2">
        <v>45973</v>
      </c>
      <c r="B3349" t="s">
        <v>82</v>
      </c>
      <c r="C3349">
        <v>15</v>
      </c>
      <c r="D3349">
        <v>17</v>
      </c>
      <c r="E3349">
        <v>2</v>
      </c>
      <c r="F3349">
        <v>80.5</v>
      </c>
      <c r="G3349">
        <v>1</v>
      </c>
      <c r="H3349" s="1">
        <f xml:space="preserve"> IF(Historical_Sales[[#This Row],[Sessions - Total]]=0,0,Historical_Sales[[#This Row],[Units Ordered]]/Historical_Sales[[#This Row],[Sessions - Total]])</f>
        <v>0.13333333333333333</v>
      </c>
    </row>
    <row r="3350" spans="1:8" x14ac:dyDescent="0.3">
      <c r="A3350" s="2">
        <v>45973</v>
      </c>
      <c r="B3350" t="s">
        <v>84</v>
      </c>
      <c r="C3350">
        <v>114</v>
      </c>
      <c r="D3350">
        <v>189</v>
      </c>
      <c r="E3350">
        <v>33</v>
      </c>
      <c r="F3350">
        <v>1127.3</v>
      </c>
      <c r="G3350">
        <v>32</v>
      </c>
      <c r="H3350" s="1">
        <f xml:space="preserve"> IF(Historical_Sales[[#This Row],[Sessions - Total]]=0,0,Historical_Sales[[#This Row],[Units Ordered]]/Historical_Sales[[#This Row],[Sessions - Total]])</f>
        <v>0.28947368421052633</v>
      </c>
    </row>
    <row r="3351" spans="1:8" x14ac:dyDescent="0.3">
      <c r="A3351" s="2">
        <v>45973</v>
      </c>
      <c r="B3351" t="s">
        <v>86</v>
      </c>
      <c r="C3351">
        <v>24</v>
      </c>
      <c r="D3351">
        <v>34</v>
      </c>
      <c r="E3351">
        <v>6</v>
      </c>
      <c r="F3351">
        <v>186.14</v>
      </c>
      <c r="G3351">
        <v>5</v>
      </c>
      <c r="H3351" s="1">
        <f xml:space="preserve"> IF(Historical_Sales[[#This Row],[Sessions - Total]]=0,0,Historical_Sales[[#This Row],[Units Ordered]]/Historical_Sales[[#This Row],[Sessions - Total]])</f>
        <v>0.25</v>
      </c>
    </row>
    <row r="3352" spans="1:8" x14ac:dyDescent="0.3">
      <c r="A3352" s="2">
        <v>45973</v>
      </c>
      <c r="B3352" t="s">
        <v>88</v>
      </c>
      <c r="C3352">
        <v>68</v>
      </c>
      <c r="D3352">
        <v>87</v>
      </c>
      <c r="E3352">
        <v>15</v>
      </c>
      <c r="F3352">
        <v>489.77</v>
      </c>
      <c r="G3352">
        <v>7</v>
      </c>
      <c r="H3352" s="1">
        <f xml:space="preserve"> IF(Historical_Sales[[#This Row],[Sessions - Total]]=0,0,Historical_Sales[[#This Row],[Units Ordered]]/Historical_Sales[[#This Row],[Sessions - Total]])</f>
        <v>0.22058823529411764</v>
      </c>
    </row>
    <row r="3353" spans="1:8" x14ac:dyDescent="0.3">
      <c r="A3353" s="2">
        <v>45973</v>
      </c>
      <c r="B3353" t="s">
        <v>90</v>
      </c>
      <c r="C3353">
        <v>15</v>
      </c>
      <c r="D3353">
        <v>19</v>
      </c>
      <c r="E3353">
        <v>4</v>
      </c>
      <c r="F3353">
        <v>109.07</v>
      </c>
      <c r="G3353">
        <v>3</v>
      </c>
      <c r="H3353" s="1">
        <f xml:space="preserve"> IF(Historical_Sales[[#This Row],[Sessions - Total]]=0,0,Historical_Sales[[#This Row],[Units Ordered]]/Historical_Sales[[#This Row],[Sessions - Total]])</f>
        <v>0.26666666666666666</v>
      </c>
    </row>
    <row r="3354" spans="1:8" x14ac:dyDescent="0.3">
      <c r="A3354" s="2">
        <v>45973</v>
      </c>
      <c r="B3354" t="s">
        <v>92</v>
      </c>
      <c r="C3354">
        <v>24</v>
      </c>
      <c r="D3354">
        <v>32</v>
      </c>
      <c r="E3354">
        <v>11</v>
      </c>
      <c r="F3354">
        <v>271.43</v>
      </c>
      <c r="G3354">
        <v>9</v>
      </c>
      <c r="H3354" s="1">
        <f xml:space="preserve"> IF(Historical_Sales[[#This Row],[Sessions - Total]]=0,0,Historical_Sales[[#This Row],[Units Ordered]]/Historical_Sales[[#This Row],[Sessions - Total]])</f>
        <v>0.45833333333333331</v>
      </c>
    </row>
    <row r="3355" spans="1:8" x14ac:dyDescent="0.3">
      <c r="A3355" s="2">
        <v>45973</v>
      </c>
      <c r="B3355" t="s">
        <v>94</v>
      </c>
      <c r="C3355">
        <v>25</v>
      </c>
      <c r="D3355">
        <v>39</v>
      </c>
      <c r="E3355">
        <v>50</v>
      </c>
      <c r="F3355">
        <v>3761.2</v>
      </c>
      <c r="G3355">
        <v>15</v>
      </c>
      <c r="H3355" s="1">
        <f xml:space="preserve"> IF(Historical_Sales[[#This Row],[Sessions - Total]]=0,0,Historical_Sales[[#This Row],[Units Ordered]]/Historical_Sales[[#This Row],[Sessions - Total]])</f>
        <v>2</v>
      </c>
    </row>
    <row r="3356" spans="1:8" x14ac:dyDescent="0.3">
      <c r="A3356" s="2">
        <v>45973</v>
      </c>
      <c r="B3356" t="s">
        <v>96</v>
      </c>
      <c r="C3356">
        <v>28</v>
      </c>
      <c r="D3356">
        <v>35</v>
      </c>
      <c r="E3356">
        <v>20</v>
      </c>
      <c r="F3356">
        <v>1413.28</v>
      </c>
      <c r="G3356">
        <v>9</v>
      </c>
      <c r="H3356" s="1">
        <f xml:space="preserve"> IF(Historical_Sales[[#This Row],[Sessions - Total]]=0,0,Historical_Sales[[#This Row],[Units Ordered]]/Historical_Sales[[#This Row],[Sessions - Total]])</f>
        <v>0.7142857142857143</v>
      </c>
    </row>
    <row r="3357" spans="1:8" x14ac:dyDescent="0.3">
      <c r="A3357" s="2">
        <v>45973</v>
      </c>
      <c r="B3357" t="s">
        <v>98</v>
      </c>
      <c r="C3357">
        <v>21</v>
      </c>
      <c r="D3357">
        <v>31</v>
      </c>
      <c r="E3357">
        <v>5</v>
      </c>
      <c r="F3357">
        <v>63.73</v>
      </c>
      <c r="G3357">
        <v>5</v>
      </c>
      <c r="H3357" s="1">
        <f xml:space="preserve"> IF(Historical_Sales[[#This Row],[Sessions - Total]]=0,0,Historical_Sales[[#This Row],[Units Ordered]]/Historical_Sales[[#This Row],[Sessions - Total]])</f>
        <v>0.23809523809523808</v>
      </c>
    </row>
    <row r="3358" spans="1:8" x14ac:dyDescent="0.3">
      <c r="A3358" s="2">
        <v>45973</v>
      </c>
      <c r="B3358" t="s">
        <v>100</v>
      </c>
      <c r="C3358">
        <v>17</v>
      </c>
      <c r="D3358">
        <v>17</v>
      </c>
      <c r="E3358">
        <v>3</v>
      </c>
      <c r="F3358">
        <v>38.19</v>
      </c>
      <c r="G3358">
        <v>2</v>
      </c>
      <c r="H3358" s="1">
        <f xml:space="preserve"> IF(Historical_Sales[[#This Row],[Sessions - Total]]=0,0,Historical_Sales[[#This Row],[Units Ordered]]/Historical_Sales[[#This Row],[Sessions - Total]])</f>
        <v>0.17647058823529413</v>
      </c>
    </row>
    <row r="3359" spans="1:8" x14ac:dyDescent="0.3">
      <c r="A3359" s="2">
        <v>45973</v>
      </c>
      <c r="B3359" t="s">
        <v>102</v>
      </c>
      <c r="C3359">
        <v>7</v>
      </c>
      <c r="D3359">
        <v>7</v>
      </c>
      <c r="E3359">
        <v>5</v>
      </c>
      <c r="F3359">
        <v>180.97</v>
      </c>
      <c r="G3359">
        <v>2</v>
      </c>
      <c r="H3359" s="1">
        <f xml:space="preserve"> IF(Historical_Sales[[#This Row],[Sessions - Total]]=0,0,Historical_Sales[[#This Row],[Units Ordered]]/Historical_Sales[[#This Row],[Sessions - Total]])</f>
        <v>0.7142857142857143</v>
      </c>
    </row>
    <row r="3360" spans="1:8" x14ac:dyDescent="0.3">
      <c r="A3360" s="2">
        <v>45973</v>
      </c>
      <c r="B3360" t="s">
        <v>104</v>
      </c>
      <c r="C3360">
        <v>9</v>
      </c>
      <c r="D3360">
        <v>10</v>
      </c>
      <c r="E3360">
        <v>3</v>
      </c>
      <c r="F3360">
        <v>73.849999999999994</v>
      </c>
      <c r="G3360">
        <v>1</v>
      </c>
      <c r="H3360" s="1">
        <f xml:space="preserve"> IF(Historical_Sales[[#This Row],[Sessions - Total]]=0,0,Historical_Sales[[#This Row],[Units Ordered]]/Historical_Sales[[#This Row],[Sessions - Total]])</f>
        <v>0.33333333333333331</v>
      </c>
    </row>
    <row r="3361" spans="1:8" x14ac:dyDescent="0.3">
      <c r="A3361" s="2">
        <v>45973</v>
      </c>
      <c r="B3361" t="s">
        <v>106</v>
      </c>
      <c r="C3361">
        <v>3</v>
      </c>
      <c r="D3361">
        <v>4</v>
      </c>
      <c r="E3361">
        <v>1</v>
      </c>
      <c r="F3361">
        <v>69.03</v>
      </c>
      <c r="G3361">
        <v>1</v>
      </c>
      <c r="H3361" s="1">
        <f xml:space="preserve"> IF(Historical_Sales[[#This Row],[Sessions - Total]]=0,0,Historical_Sales[[#This Row],[Units Ordered]]/Historical_Sales[[#This Row],[Sessions - Total]])</f>
        <v>0.33333333333333331</v>
      </c>
    </row>
    <row r="3362" spans="1:8" x14ac:dyDescent="0.3">
      <c r="A3362" s="2">
        <v>45973</v>
      </c>
      <c r="B3362" t="s">
        <v>108</v>
      </c>
      <c r="C3362">
        <v>13</v>
      </c>
      <c r="D3362">
        <v>17</v>
      </c>
      <c r="E3362">
        <v>11</v>
      </c>
      <c r="F3362">
        <v>808.84</v>
      </c>
      <c r="G3362">
        <v>6</v>
      </c>
      <c r="H3362" s="1">
        <f xml:space="preserve"> IF(Historical_Sales[[#This Row],[Sessions - Total]]=0,0,Historical_Sales[[#This Row],[Units Ordered]]/Historical_Sales[[#This Row],[Sessions - Total]])</f>
        <v>0.84615384615384615</v>
      </c>
    </row>
    <row r="3363" spans="1:8" x14ac:dyDescent="0.3">
      <c r="A3363" s="2">
        <v>45973</v>
      </c>
      <c r="B3363" t="s">
        <v>110</v>
      </c>
      <c r="C3363">
        <v>21</v>
      </c>
      <c r="D3363">
        <v>34</v>
      </c>
      <c r="E3363">
        <v>5</v>
      </c>
      <c r="F3363">
        <v>155.4</v>
      </c>
      <c r="G3363">
        <v>5</v>
      </c>
      <c r="H3363" s="1">
        <f xml:space="preserve"> IF(Historical_Sales[[#This Row],[Sessions - Total]]=0,0,Historical_Sales[[#This Row],[Units Ordered]]/Historical_Sales[[#This Row],[Sessions - Total]])</f>
        <v>0.23809523809523808</v>
      </c>
    </row>
    <row r="3364" spans="1:8" x14ac:dyDescent="0.3">
      <c r="A3364" s="2">
        <v>45973</v>
      </c>
      <c r="B3364" t="s">
        <v>112</v>
      </c>
      <c r="C3364">
        <v>22</v>
      </c>
      <c r="D3364">
        <v>35</v>
      </c>
      <c r="E3364">
        <v>2</v>
      </c>
      <c r="F3364">
        <v>53.98</v>
      </c>
      <c r="G3364">
        <v>2</v>
      </c>
      <c r="H3364" s="1">
        <f xml:space="preserve"> IF(Historical_Sales[[#This Row],[Sessions - Total]]=0,0,Historical_Sales[[#This Row],[Units Ordered]]/Historical_Sales[[#This Row],[Sessions - Total]])</f>
        <v>9.0909090909090912E-2</v>
      </c>
    </row>
    <row r="3365" spans="1:8" x14ac:dyDescent="0.3">
      <c r="A3365" s="2">
        <v>45974</v>
      </c>
      <c r="B3365" t="s">
        <v>11</v>
      </c>
      <c r="C3365">
        <v>23</v>
      </c>
      <c r="D3365">
        <v>27</v>
      </c>
      <c r="E3365">
        <v>5</v>
      </c>
      <c r="F3365">
        <v>230.3</v>
      </c>
      <c r="G3365">
        <v>5</v>
      </c>
      <c r="H3365" s="1">
        <f xml:space="preserve"> IF(Historical_Sales[[#This Row],[Sessions - Total]]=0,0,Historical_Sales[[#This Row],[Units Ordered]]/Historical_Sales[[#This Row],[Sessions - Total]])</f>
        <v>0.21739130434782608</v>
      </c>
    </row>
    <row r="3366" spans="1:8" x14ac:dyDescent="0.3">
      <c r="A3366" s="2">
        <v>45974</v>
      </c>
      <c r="B3366" t="s">
        <v>15</v>
      </c>
      <c r="C3366">
        <v>16</v>
      </c>
      <c r="D3366">
        <v>17</v>
      </c>
      <c r="E3366">
        <v>6</v>
      </c>
      <c r="F3366">
        <v>206.73</v>
      </c>
      <c r="G3366">
        <v>4</v>
      </c>
      <c r="H3366" s="1">
        <f xml:space="preserve"> IF(Historical_Sales[[#This Row],[Sessions - Total]]=0,0,Historical_Sales[[#This Row],[Units Ordered]]/Historical_Sales[[#This Row],[Sessions - Total]])</f>
        <v>0.375</v>
      </c>
    </row>
    <row r="3367" spans="1:8" x14ac:dyDescent="0.3">
      <c r="A3367" s="2">
        <v>45974</v>
      </c>
      <c r="B3367" t="s">
        <v>17</v>
      </c>
      <c r="C3367">
        <v>14</v>
      </c>
      <c r="D3367">
        <v>16</v>
      </c>
      <c r="E3367">
        <v>2</v>
      </c>
      <c r="F3367">
        <v>87.71</v>
      </c>
      <c r="G3367">
        <v>2</v>
      </c>
      <c r="H3367" s="1">
        <f xml:space="preserve"> IF(Historical_Sales[[#This Row],[Sessions - Total]]=0,0,Historical_Sales[[#This Row],[Units Ordered]]/Historical_Sales[[#This Row],[Sessions - Total]])</f>
        <v>0.14285714285714285</v>
      </c>
    </row>
    <row r="3368" spans="1:8" x14ac:dyDescent="0.3">
      <c r="A3368" s="2">
        <v>45974</v>
      </c>
      <c r="B3368" t="s">
        <v>19</v>
      </c>
      <c r="C3368">
        <v>10</v>
      </c>
      <c r="D3368">
        <v>12</v>
      </c>
      <c r="E3368">
        <v>2</v>
      </c>
      <c r="F3368">
        <v>55.49</v>
      </c>
      <c r="G3368">
        <v>2</v>
      </c>
      <c r="H3368" s="1">
        <f xml:space="preserve"> IF(Historical_Sales[[#This Row],[Sessions - Total]]=0,0,Historical_Sales[[#This Row],[Units Ordered]]/Historical_Sales[[#This Row],[Sessions - Total]])</f>
        <v>0.2</v>
      </c>
    </row>
    <row r="3369" spans="1:8" x14ac:dyDescent="0.3">
      <c r="A3369" s="2">
        <v>45974</v>
      </c>
      <c r="B3369" t="s">
        <v>21</v>
      </c>
      <c r="C3369">
        <v>57</v>
      </c>
      <c r="D3369">
        <v>93</v>
      </c>
      <c r="E3369">
        <v>16</v>
      </c>
      <c r="F3369">
        <v>358.68</v>
      </c>
      <c r="G3369">
        <v>13</v>
      </c>
      <c r="H3369" s="1">
        <f xml:space="preserve"> IF(Historical_Sales[[#This Row],[Sessions - Total]]=0,0,Historical_Sales[[#This Row],[Units Ordered]]/Historical_Sales[[#This Row],[Sessions - Total]])</f>
        <v>0.2807017543859649</v>
      </c>
    </row>
    <row r="3370" spans="1:8" x14ac:dyDescent="0.3">
      <c r="A3370" s="2">
        <v>45974</v>
      </c>
      <c r="B3370" t="s">
        <v>26</v>
      </c>
      <c r="C3370">
        <v>27</v>
      </c>
      <c r="D3370">
        <v>39</v>
      </c>
      <c r="E3370">
        <v>1</v>
      </c>
      <c r="F3370">
        <v>38.81</v>
      </c>
      <c r="G3370">
        <v>1</v>
      </c>
      <c r="H3370" s="1">
        <f xml:space="preserve"> IF(Historical_Sales[[#This Row],[Sessions - Total]]=0,0,Historical_Sales[[#This Row],[Units Ordered]]/Historical_Sales[[#This Row],[Sessions - Total]])</f>
        <v>3.7037037037037035E-2</v>
      </c>
    </row>
    <row r="3371" spans="1:8" x14ac:dyDescent="0.3">
      <c r="A3371" s="2">
        <v>45974</v>
      </c>
      <c r="B3371" t="s">
        <v>30</v>
      </c>
      <c r="C3371">
        <v>3</v>
      </c>
      <c r="D3371">
        <v>3</v>
      </c>
      <c r="E3371">
        <v>1</v>
      </c>
      <c r="F3371">
        <v>13.65</v>
      </c>
      <c r="G3371">
        <v>1</v>
      </c>
      <c r="H3371" s="1">
        <f xml:space="preserve"> IF(Historical_Sales[[#This Row],[Sessions - Total]]=0,0,Historical_Sales[[#This Row],[Units Ordered]]/Historical_Sales[[#This Row],[Sessions - Total]])</f>
        <v>0.33333333333333331</v>
      </c>
    </row>
    <row r="3372" spans="1:8" x14ac:dyDescent="0.3">
      <c r="A3372" s="2">
        <v>45974</v>
      </c>
      <c r="B3372" t="s">
        <v>32</v>
      </c>
      <c r="C3372">
        <v>19</v>
      </c>
      <c r="D3372">
        <v>27</v>
      </c>
      <c r="E3372">
        <v>7</v>
      </c>
      <c r="F3372">
        <v>150.59</v>
      </c>
      <c r="G3372">
        <v>6</v>
      </c>
      <c r="H3372" s="1">
        <f xml:space="preserve"> IF(Historical_Sales[[#This Row],[Sessions - Total]]=0,0,Historical_Sales[[#This Row],[Units Ordered]]/Historical_Sales[[#This Row],[Sessions - Total]])</f>
        <v>0.36842105263157893</v>
      </c>
    </row>
    <row r="3373" spans="1:8" x14ac:dyDescent="0.3">
      <c r="A3373" s="2">
        <v>45974</v>
      </c>
      <c r="B3373" t="s">
        <v>34</v>
      </c>
      <c r="C3373">
        <v>13</v>
      </c>
      <c r="D3373">
        <v>15</v>
      </c>
      <c r="E3373">
        <v>1</v>
      </c>
      <c r="F3373">
        <v>18.55</v>
      </c>
      <c r="G3373">
        <v>1</v>
      </c>
      <c r="H3373" s="1">
        <f xml:space="preserve"> IF(Historical_Sales[[#This Row],[Sessions - Total]]=0,0,Historical_Sales[[#This Row],[Units Ordered]]/Historical_Sales[[#This Row],[Sessions - Total]])</f>
        <v>7.6923076923076927E-2</v>
      </c>
    </row>
    <row r="3374" spans="1:8" x14ac:dyDescent="0.3">
      <c r="A3374" s="2">
        <v>45974</v>
      </c>
      <c r="B3374" t="s">
        <v>36</v>
      </c>
      <c r="C3374">
        <v>27</v>
      </c>
      <c r="D3374">
        <v>37</v>
      </c>
      <c r="E3374">
        <v>4</v>
      </c>
      <c r="F3374">
        <v>82.59</v>
      </c>
      <c r="G3374">
        <v>4</v>
      </c>
      <c r="H3374" s="1">
        <f xml:space="preserve"> IF(Historical_Sales[[#This Row],[Sessions - Total]]=0,0,Historical_Sales[[#This Row],[Units Ordered]]/Historical_Sales[[#This Row],[Sessions - Total]])</f>
        <v>0.14814814814814814</v>
      </c>
    </row>
    <row r="3375" spans="1:8" x14ac:dyDescent="0.3">
      <c r="A3375" s="2">
        <v>45974</v>
      </c>
      <c r="B3375" t="s">
        <v>38</v>
      </c>
      <c r="C3375">
        <v>54</v>
      </c>
      <c r="D3375">
        <v>82</v>
      </c>
      <c r="E3375">
        <v>10</v>
      </c>
      <c r="F3375">
        <v>249.77</v>
      </c>
      <c r="G3375">
        <v>9</v>
      </c>
      <c r="H3375" s="1">
        <f xml:space="preserve"> IF(Historical_Sales[[#This Row],[Sessions - Total]]=0,0,Historical_Sales[[#This Row],[Units Ordered]]/Historical_Sales[[#This Row],[Sessions - Total]])</f>
        <v>0.18518518518518517</v>
      </c>
    </row>
    <row r="3376" spans="1:8" x14ac:dyDescent="0.3">
      <c r="A3376" s="2">
        <v>45974</v>
      </c>
      <c r="B3376" t="s">
        <v>40</v>
      </c>
      <c r="C3376">
        <v>79</v>
      </c>
      <c r="D3376">
        <v>107</v>
      </c>
      <c r="E3376">
        <v>34</v>
      </c>
      <c r="F3376">
        <v>1005.94</v>
      </c>
      <c r="G3376">
        <v>30</v>
      </c>
      <c r="H3376" s="1">
        <f xml:space="preserve"> IF(Historical_Sales[[#This Row],[Sessions - Total]]=0,0,Historical_Sales[[#This Row],[Units Ordered]]/Historical_Sales[[#This Row],[Sessions - Total]])</f>
        <v>0.43037974683544306</v>
      </c>
    </row>
    <row r="3377" spans="1:8" x14ac:dyDescent="0.3">
      <c r="A3377" s="2">
        <v>45974</v>
      </c>
      <c r="B3377" t="s">
        <v>40</v>
      </c>
      <c r="C3377">
        <v>2</v>
      </c>
      <c r="D3377">
        <v>2</v>
      </c>
      <c r="E3377">
        <v>1</v>
      </c>
      <c r="F3377">
        <v>30.16</v>
      </c>
      <c r="G3377">
        <v>1</v>
      </c>
      <c r="H3377" s="1">
        <f xml:space="preserve"> IF(Historical_Sales[[#This Row],[Sessions - Total]]=0,0,Historical_Sales[[#This Row],[Units Ordered]]/Historical_Sales[[#This Row],[Sessions - Total]])</f>
        <v>0.5</v>
      </c>
    </row>
    <row r="3378" spans="1:8" x14ac:dyDescent="0.3">
      <c r="A3378" s="2">
        <v>45974</v>
      </c>
      <c r="B3378" t="s">
        <v>42</v>
      </c>
      <c r="C3378">
        <v>199</v>
      </c>
      <c r="D3378">
        <v>264</v>
      </c>
      <c r="E3378">
        <v>41</v>
      </c>
      <c r="F3378">
        <v>1026.3699999999999</v>
      </c>
      <c r="G3378">
        <v>38</v>
      </c>
      <c r="H3378" s="1">
        <f xml:space="preserve"> IF(Historical_Sales[[#This Row],[Sessions - Total]]=0,0,Historical_Sales[[#This Row],[Units Ordered]]/Historical_Sales[[#This Row],[Sessions - Total]])</f>
        <v>0.20603015075376885</v>
      </c>
    </row>
    <row r="3379" spans="1:8" x14ac:dyDescent="0.3">
      <c r="A3379" s="2">
        <v>45974</v>
      </c>
      <c r="B3379" t="s">
        <v>44</v>
      </c>
      <c r="C3379">
        <v>46</v>
      </c>
      <c r="D3379">
        <v>61</v>
      </c>
      <c r="E3379">
        <v>9</v>
      </c>
      <c r="F3379">
        <v>211.82</v>
      </c>
      <c r="G3379">
        <v>9</v>
      </c>
      <c r="H3379" s="1">
        <f xml:space="preserve"> IF(Historical_Sales[[#This Row],[Sessions - Total]]=0,0,Historical_Sales[[#This Row],[Units Ordered]]/Historical_Sales[[#This Row],[Sessions - Total]])</f>
        <v>0.19565217391304349</v>
      </c>
    </row>
    <row r="3380" spans="1:8" x14ac:dyDescent="0.3">
      <c r="A3380" s="2">
        <v>45974</v>
      </c>
      <c r="B3380" t="s">
        <v>46</v>
      </c>
      <c r="C3380">
        <v>57</v>
      </c>
      <c r="D3380">
        <v>96</v>
      </c>
      <c r="E3380">
        <v>15</v>
      </c>
      <c r="F3380">
        <v>453.94</v>
      </c>
      <c r="G3380">
        <v>13</v>
      </c>
      <c r="H3380" s="1">
        <f xml:space="preserve"> IF(Historical_Sales[[#This Row],[Sessions - Total]]=0,0,Historical_Sales[[#This Row],[Units Ordered]]/Historical_Sales[[#This Row],[Sessions - Total]])</f>
        <v>0.26315789473684209</v>
      </c>
    </row>
    <row r="3381" spans="1:8" x14ac:dyDescent="0.3">
      <c r="A3381" s="2">
        <v>45974</v>
      </c>
      <c r="B3381" t="s">
        <v>48</v>
      </c>
      <c r="C3381">
        <v>33</v>
      </c>
      <c r="D3381">
        <v>46</v>
      </c>
      <c r="E3381">
        <v>11</v>
      </c>
      <c r="F3381">
        <v>315.77</v>
      </c>
      <c r="G3381">
        <v>8</v>
      </c>
      <c r="H3381" s="1">
        <f xml:space="preserve"> IF(Historical_Sales[[#This Row],[Sessions - Total]]=0,0,Historical_Sales[[#This Row],[Units Ordered]]/Historical_Sales[[#This Row],[Sessions - Total]])</f>
        <v>0.33333333333333331</v>
      </c>
    </row>
    <row r="3382" spans="1:8" x14ac:dyDescent="0.3">
      <c r="A3382" s="2">
        <v>45974</v>
      </c>
      <c r="B3382" t="s">
        <v>50</v>
      </c>
      <c r="C3382">
        <v>134</v>
      </c>
      <c r="D3382">
        <v>189</v>
      </c>
      <c r="E3382">
        <v>20</v>
      </c>
      <c r="F3382">
        <v>850</v>
      </c>
      <c r="G3382">
        <v>19</v>
      </c>
      <c r="H3382" s="1">
        <f xml:space="preserve"> IF(Historical_Sales[[#This Row],[Sessions - Total]]=0,0,Historical_Sales[[#This Row],[Units Ordered]]/Historical_Sales[[#This Row],[Sessions - Total]])</f>
        <v>0.14925373134328357</v>
      </c>
    </row>
    <row r="3383" spans="1:8" x14ac:dyDescent="0.3">
      <c r="A3383" s="2">
        <v>45974</v>
      </c>
      <c r="B3383" t="s">
        <v>50</v>
      </c>
      <c r="C3383">
        <v>9</v>
      </c>
      <c r="D3383">
        <v>16</v>
      </c>
      <c r="E3383">
        <v>4</v>
      </c>
      <c r="F3383">
        <v>202.49</v>
      </c>
      <c r="G3383">
        <v>3</v>
      </c>
      <c r="H3383" s="1">
        <f xml:space="preserve"> IF(Historical_Sales[[#This Row],[Sessions - Total]]=0,0,Historical_Sales[[#This Row],[Units Ordered]]/Historical_Sales[[#This Row],[Sessions - Total]])</f>
        <v>0.44444444444444442</v>
      </c>
    </row>
    <row r="3384" spans="1:8" x14ac:dyDescent="0.3">
      <c r="A3384" s="2">
        <v>45974</v>
      </c>
      <c r="B3384" t="s">
        <v>52</v>
      </c>
      <c r="C3384">
        <v>87</v>
      </c>
      <c r="D3384">
        <v>126</v>
      </c>
      <c r="E3384">
        <v>20</v>
      </c>
      <c r="F3384">
        <v>276.82</v>
      </c>
      <c r="G3384">
        <v>19</v>
      </c>
      <c r="H3384" s="1">
        <f xml:space="preserve"> IF(Historical_Sales[[#This Row],[Sessions - Total]]=0,0,Historical_Sales[[#This Row],[Units Ordered]]/Historical_Sales[[#This Row],[Sessions - Total]])</f>
        <v>0.22988505747126436</v>
      </c>
    </row>
    <row r="3385" spans="1:8" x14ac:dyDescent="0.3">
      <c r="A3385" s="2">
        <v>45974</v>
      </c>
      <c r="B3385" t="s">
        <v>52</v>
      </c>
      <c r="C3385">
        <v>4</v>
      </c>
      <c r="D3385">
        <v>11</v>
      </c>
      <c r="E3385">
        <v>2</v>
      </c>
      <c r="F3385">
        <v>37.880000000000003</v>
      </c>
      <c r="G3385">
        <v>2</v>
      </c>
      <c r="H3385" s="1">
        <f xml:space="preserve"> IF(Historical_Sales[[#This Row],[Sessions - Total]]=0,0,Historical_Sales[[#This Row],[Units Ordered]]/Historical_Sales[[#This Row],[Sessions - Total]])</f>
        <v>0.5</v>
      </c>
    </row>
    <row r="3386" spans="1:8" x14ac:dyDescent="0.3">
      <c r="A3386" s="2">
        <v>45974</v>
      </c>
      <c r="B3386" t="s">
        <v>54</v>
      </c>
      <c r="C3386">
        <v>33</v>
      </c>
      <c r="D3386">
        <v>39</v>
      </c>
      <c r="E3386">
        <v>11</v>
      </c>
      <c r="F3386">
        <v>240.43</v>
      </c>
      <c r="G3386">
        <v>6</v>
      </c>
      <c r="H3386" s="1">
        <f xml:space="preserve"> IF(Historical_Sales[[#This Row],[Sessions - Total]]=0,0,Historical_Sales[[#This Row],[Units Ordered]]/Historical_Sales[[#This Row],[Sessions - Total]])</f>
        <v>0.33333333333333331</v>
      </c>
    </row>
    <row r="3387" spans="1:8" x14ac:dyDescent="0.3">
      <c r="A3387" s="2">
        <v>45974</v>
      </c>
      <c r="B3387" t="s">
        <v>56</v>
      </c>
      <c r="C3387">
        <v>54</v>
      </c>
      <c r="D3387">
        <v>78</v>
      </c>
      <c r="E3387">
        <v>14</v>
      </c>
      <c r="F3387">
        <v>340.84</v>
      </c>
      <c r="G3387">
        <v>12</v>
      </c>
      <c r="H3387" s="1">
        <f xml:space="preserve"> IF(Historical_Sales[[#This Row],[Sessions - Total]]=0,0,Historical_Sales[[#This Row],[Units Ordered]]/Historical_Sales[[#This Row],[Sessions - Total]])</f>
        <v>0.25925925925925924</v>
      </c>
    </row>
    <row r="3388" spans="1:8" x14ac:dyDescent="0.3">
      <c r="A3388" s="2">
        <v>45974</v>
      </c>
      <c r="B3388" t="s">
        <v>58</v>
      </c>
      <c r="C3388">
        <v>46</v>
      </c>
      <c r="D3388">
        <v>58</v>
      </c>
      <c r="E3388">
        <v>12</v>
      </c>
      <c r="F3388">
        <v>142.61000000000001</v>
      </c>
      <c r="G3388">
        <v>12</v>
      </c>
      <c r="H3388" s="1">
        <f xml:space="preserve"> IF(Historical_Sales[[#This Row],[Sessions - Total]]=0,0,Historical_Sales[[#This Row],[Units Ordered]]/Historical_Sales[[#This Row],[Sessions - Total]])</f>
        <v>0.2608695652173913</v>
      </c>
    </row>
    <row r="3389" spans="1:8" x14ac:dyDescent="0.3">
      <c r="A3389" s="2">
        <v>45974</v>
      </c>
      <c r="B3389" t="s">
        <v>60</v>
      </c>
      <c r="C3389">
        <v>47</v>
      </c>
      <c r="D3389">
        <v>70</v>
      </c>
      <c r="E3389">
        <v>11</v>
      </c>
      <c r="F3389">
        <v>229.01</v>
      </c>
      <c r="G3389">
        <v>7</v>
      </c>
      <c r="H3389" s="1">
        <f xml:space="preserve"> IF(Historical_Sales[[#This Row],[Sessions - Total]]=0,0,Historical_Sales[[#This Row],[Units Ordered]]/Historical_Sales[[#This Row],[Sessions - Total]])</f>
        <v>0.23404255319148937</v>
      </c>
    </row>
    <row r="3390" spans="1:8" x14ac:dyDescent="0.3">
      <c r="A3390" s="2">
        <v>45974</v>
      </c>
      <c r="B3390" t="s">
        <v>62</v>
      </c>
      <c r="C3390">
        <v>175</v>
      </c>
      <c r="D3390">
        <v>258</v>
      </c>
      <c r="E3390">
        <v>97</v>
      </c>
      <c r="F3390">
        <v>3536.22</v>
      </c>
      <c r="G3390">
        <v>61</v>
      </c>
      <c r="H3390" s="1">
        <f xml:space="preserve"> IF(Historical_Sales[[#This Row],[Sessions - Total]]=0,0,Historical_Sales[[#This Row],[Units Ordered]]/Historical_Sales[[#This Row],[Sessions - Total]])</f>
        <v>0.55428571428571427</v>
      </c>
    </row>
    <row r="3391" spans="1:8" x14ac:dyDescent="0.3">
      <c r="A3391" s="2">
        <v>45974</v>
      </c>
      <c r="B3391" t="s">
        <v>64</v>
      </c>
      <c r="C3391">
        <v>18</v>
      </c>
      <c r="D3391">
        <v>23</v>
      </c>
      <c r="E3391">
        <v>26</v>
      </c>
      <c r="F3391">
        <v>859.37</v>
      </c>
      <c r="G3391">
        <v>12</v>
      </c>
      <c r="H3391" s="1">
        <f xml:space="preserve"> IF(Historical_Sales[[#This Row],[Sessions - Total]]=0,0,Historical_Sales[[#This Row],[Units Ordered]]/Historical_Sales[[#This Row],[Sessions - Total]])</f>
        <v>1.4444444444444444</v>
      </c>
    </row>
    <row r="3392" spans="1:8" x14ac:dyDescent="0.3">
      <c r="A3392" s="2">
        <v>45974</v>
      </c>
      <c r="B3392" t="s">
        <v>66</v>
      </c>
      <c r="C3392">
        <v>26</v>
      </c>
      <c r="D3392">
        <v>33</v>
      </c>
      <c r="E3392">
        <v>19</v>
      </c>
      <c r="F3392">
        <v>532.84</v>
      </c>
      <c r="G3392">
        <v>15</v>
      </c>
      <c r="H3392" s="1">
        <f xml:space="preserve"> IF(Historical_Sales[[#This Row],[Sessions - Total]]=0,0,Historical_Sales[[#This Row],[Units Ordered]]/Historical_Sales[[#This Row],[Sessions - Total]])</f>
        <v>0.73076923076923073</v>
      </c>
    </row>
    <row r="3393" spans="1:8" x14ac:dyDescent="0.3">
      <c r="A3393" s="2">
        <v>45974</v>
      </c>
      <c r="B3393" t="s">
        <v>68</v>
      </c>
      <c r="C3393">
        <v>40</v>
      </c>
      <c r="D3393">
        <v>56</v>
      </c>
      <c r="E3393">
        <v>25</v>
      </c>
      <c r="F3393">
        <v>677.66</v>
      </c>
      <c r="G3393">
        <v>19</v>
      </c>
      <c r="H3393" s="1">
        <f xml:space="preserve"> IF(Historical_Sales[[#This Row],[Sessions - Total]]=0,0,Historical_Sales[[#This Row],[Units Ordered]]/Historical_Sales[[#This Row],[Sessions - Total]])</f>
        <v>0.625</v>
      </c>
    </row>
    <row r="3394" spans="1:8" x14ac:dyDescent="0.3">
      <c r="A3394" s="2">
        <v>45974</v>
      </c>
      <c r="B3394" t="s">
        <v>70</v>
      </c>
      <c r="C3394">
        <v>42</v>
      </c>
      <c r="D3394">
        <v>58</v>
      </c>
      <c r="E3394">
        <v>19</v>
      </c>
      <c r="F3394">
        <v>446.94</v>
      </c>
      <c r="G3394">
        <v>16</v>
      </c>
      <c r="H3394" s="1">
        <f xml:space="preserve"> IF(Historical_Sales[[#This Row],[Sessions - Total]]=0,0,Historical_Sales[[#This Row],[Units Ordered]]/Historical_Sales[[#This Row],[Sessions - Total]])</f>
        <v>0.45238095238095238</v>
      </c>
    </row>
    <row r="3395" spans="1:8" x14ac:dyDescent="0.3">
      <c r="A3395" s="2">
        <v>45974</v>
      </c>
      <c r="B3395" t="s">
        <v>72</v>
      </c>
      <c r="C3395">
        <v>40</v>
      </c>
      <c r="D3395">
        <v>49</v>
      </c>
      <c r="E3395">
        <v>7</v>
      </c>
      <c r="F3395">
        <v>263.61</v>
      </c>
      <c r="G3395">
        <v>7</v>
      </c>
      <c r="H3395" s="1">
        <f xml:space="preserve"> IF(Historical_Sales[[#This Row],[Sessions - Total]]=0,0,Historical_Sales[[#This Row],[Units Ordered]]/Historical_Sales[[#This Row],[Sessions - Total]])</f>
        <v>0.17499999999999999</v>
      </c>
    </row>
    <row r="3396" spans="1:8" x14ac:dyDescent="0.3">
      <c r="A3396" s="2">
        <v>45974</v>
      </c>
      <c r="B3396" t="s">
        <v>74</v>
      </c>
      <c r="C3396">
        <v>20</v>
      </c>
      <c r="D3396">
        <v>22</v>
      </c>
      <c r="E3396">
        <v>4</v>
      </c>
      <c r="F3396">
        <v>134.88999999999999</v>
      </c>
      <c r="G3396">
        <v>3</v>
      </c>
      <c r="H3396" s="1">
        <f xml:space="preserve"> IF(Historical_Sales[[#This Row],[Sessions - Total]]=0,0,Historical_Sales[[#This Row],[Units Ordered]]/Historical_Sales[[#This Row],[Sessions - Total]])</f>
        <v>0.2</v>
      </c>
    </row>
    <row r="3397" spans="1:8" x14ac:dyDescent="0.3">
      <c r="A3397" s="2">
        <v>45974</v>
      </c>
      <c r="B3397" t="s">
        <v>76</v>
      </c>
      <c r="C3397">
        <v>14</v>
      </c>
      <c r="D3397">
        <v>15</v>
      </c>
      <c r="E3397">
        <v>4</v>
      </c>
      <c r="F3397">
        <v>112.73</v>
      </c>
      <c r="G3397">
        <v>4</v>
      </c>
      <c r="H3397" s="1">
        <f xml:space="preserve"> IF(Historical_Sales[[#This Row],[Sessions - Total]]=0,0,Historical_Sales[[#This Row],[Units Ordered]]/Historical_Sales[[#This Row],[Sessions - Total]])</f>
        <v>0.2857142857142857</v>
      </c>
    </row>
    <row r="3398" spans="1:8" x14ac:dyDescent="0.3">
      <c r="A3398" s="2">
        <v>45974</v>
      </c>
      <c r="B3398" t="s">
        <v>78</v>
      </c>
      <c r="C3398">
        <v>16</v>
      </c>
      <c r="D3398">
        <v>21</v>
      </c>
      <c r="E3398">
        <v>4</v>
      </c>
      <c r="F3398">
        <v>117.27</v>
      </c>
      <c r="G3398">
        <v>4</v>
      </c>
      <c r="H3398" s="1">
        <f xml:space="preserve"> IF(Historical_Sales[[#This Row],[Sessions - Total]]=0,0,Historical_Sales[[#This Row],[Units Ordered]]/Historical_Sales[[#This Row],[Sessions - Total]])</f>
        <v>0.25</v>
      </c>
    </row>
    <row r="3399" spans="1:8" x14ac:dyDescent="0.3">
      <c r="A3399" s="2">
        <v>45974</v>
      </c>
      <c r="B3399" t="s">
        <v>80</v>
      </c>
      <c r="C3399">
        <v>20</v>
      </c>
      <c r="D3399">
        <v>26</v>
      </c>
      <c r="E3399">
        <v>9</v>
      </c>
      <c r="F3399">
        <v>298.47000000000003</v>
      </c>
      <c r="G3399">
        <v>6</v>
      </c>
      <c r="H3399" s="1">
        <f xml:space="preserve"> IF(Historical_Sales[[#This Row],[Sessions - Total]]=0,0,Historical_Sales[[#This Row],[Units Ordered]]/Historical_Sales[[#This Row],[Sessions - Total]])</f>
        <v>0.45</v>
      </c>
    </row>
    <row r="3400" spans="1:8" x14ac:dyDescent="0.3">
      <c r="A3400" s="2">
        <v>45974</v>
      </c>
      <c r="B3400" t="s">
        <v>82</v>
      </c>
      <c r="C3400">
        <v>17</v>
      </c>
      <c r="D3400">
        <v>19</v>
      </c>
      <c r="E3400">
        <v>6</v>
      </c>
      <c r="F3400">
        <v>193.36</v>
      </c>
      <c r="G3400">
        <v>6</v>
      </c>
      <c r="H3400" s="1">
        <f xml:space="preserve"> IF(Historical_Sales[[#This Row],[Sessions - Total]]=0,0,Historical_Sales[[#This Row],[Units Ordered]]/Historical_Sales[[#This Row],[Sessions - Total]])</f>
        <v>0.35294117647058826</v>
      </c>
    </row>
    <row r="3401" spans="1:8" x14ac:dyDescent="0.3">
      <c r="A3401" s="2">
        <v>45974</v>
      </c>
      <c r="B3401" t="s">
        <v>84</v>
      </c>
      <c r="C3401">
        <v>133</v>
      </c>
      <c r="D3401">
        <v>193</v>
      </c>
      <c r="E3401">
        <v>27</v>
      </c>
      <c r="F3401">
        <v>938.47</v>
      </c>
      <c r="G3401">
        <v>25</v>
      </c>
      <c r="H3401" s="1">
        <f xml:space="preserve"> IF(Historical_Sales[[#This Row],[Sessions - Total]]=0,0,Historical_Sales[[#This Row],[Units Ordered]]/Historical_Sales[[#This Row],[Sessions - Total]])</f>
        <v>0.20300751879699247</v>
      </c>
    </row>
    <row r="3402" spans="1:8" x14ac:dyDescent="0.3">
      <c r="A3402" s="2">
        <v>45974</v>
      </c>
      <c r="B3402" t="s">
        <v>86</v>
      </c>
      <c r="C3402">
        <v>28</v>
      </c>
      <c r="D3402">
        <v>39</v>
      </c>
      <c r="E3402">
        <v>5</v>
      </c>
      <c r="F3402">
        <v>160.85</v>
      </c>
      <c r="G3402">
        <v>3</v>
      </c>
      <c r="H3402" s="1">
        <f xml:space="preserve"> IF(Historical_Sales[[#This Row],[Sessions - Total]]=0,0,Historical_Sales[[#This Row],[Units Ordered]]/Historical_Sales[[#This Row],[Sessions - Total]])</f>
        <v>0.17857142857142858</v>
      </c>
    </row>
    <row r="3403" spans="1:8" x14ac:dyDescent="0.3">
      <c r="A3403" s="2">
        <v>45974</v>
      </c>
      <c r="B3403" t="s">
        <v>88</v>
      </c>
      <c r="C3403">
        <v>73</v>
      </c>
      <c r="D3403">
        <v>99</v>
      </c>
      <c r="E3403">
        <v>21</v>
      </c>
      <c r="F3403">
        <v>738.91</v>
      </c>
      <c r="G3403">
        <v>14</v>
      </c>
      <c r="H3403" s="1">
        <f xml:space="preserve"> IF(Historical_Sales[[#This Row],[Sessions - Total]]=0,0,Historical_Sales[[#This Row],[Units Ordered]]/Historical_Sales[[#This Row],[Sessions - Total]])</f>
        <v>0.28767123287671231</v>
      </c>
    </row>
    <row r="3404" spans="1:8" x14ac:dyDescent="0.3">
      <c r="A3404" s="2">
        <v>45974</v>
      </c>
      <c r="B3404" t="s">
        <v>90</v>
      </c>
      <c r="C3404">
        <v>14</v>
      </c>
      <c r="D3404">
        <v>19</v>
      </c>
      <c r="E3404">
        <v>12</v>
      </c>
      <c r="F3404">
        <v>297.10000000000002</v>
      </c>
      <c r="G3404">
        <v>7</v>
      </c>
      <c r="H3404" s="1">
        <f xml:space="preserve"> IF(Historical_Sales[[#This Row],[Sessions - Total]]=0,0,Historical_Sales[[#This Row],[Units Ordered]]/Historical_Sales[[#This Row],[Sessions - Total]])</f>
        <v>0.8571428571428571</v>
      </c>
    </row>
    <row r="3405" spans="1:8" x14ac:dyDescent="0.3">
      <c r="A3405" s="2">
        <v>45974</v>
      </c>
      <c r="B3405" t="s">
        <v>92</v>
      </c>
      <c r="C3405">
        <v>16</v>
      </c>
      <c r="D3405">
        <v>19</v>
      </c>
      <c r="E3405">
        <v>6</v>
      </c>
      <c r="F3405">
        <v>165.26</v>
      </c>
      <c r="G3405">
        <v>5</v>
      </c>
      <c r="H3405" s="1">
        <f xml:space="preserve"> IF(Historical_Sales[[#This Row],[Sessions - Total]]=0,0,Historical_Sales[[#This Row],[Units Ordered]]/Historical_Sales[[#This Row],[Sessions - Total]])</f>
        <v>0.375</v>
      </c>
    </row>
    <row r="3406" spans="1:8" x14ac:dyDescent="0.3">
      <c r="A3406" s="2">
        <v>45974</v>
      </c>
      <c r="B3406" t="s">
        <v>94</v>
      </c>
      <c r="C3406">
        <v>24</v>
      </c>
      <c r="D3406">
        <v>30</v>
      </c>
      <c r="E3406">
        <v>11</v>
      </c>
      <c r="F3406">
        <v>888.26</v>
      </c>
      <c r="G3406">
        <v>8</v>
      </c>
      <c r="H3406" s="1">
        <f xml:space="preserve"> IF(Historical_Sales[[#This Row],[Sessions - Total]]=0,0,Historical_Sales[[#This Row],[Units Ordered]]/Historical_Sales[[#This Row],[Sessions - Total]])</f>
        <v>0.45833333333333331</v>
      </c>
    </row>
    <row r="3407" spans="1:8" x14ac:dyDescent="0.3">
      <c r="A3407" s="2">
        <v>45974</v>
      </c>
      <c r="B3407" t="s">
        <v>96</v>
      </c>
      <c r="C3407">
        <v>20</v>
      </c>
      <c r="D3407">
        <v>24</v>
      </c>
      <c r="E3407">
        <v>6</v>
      </c>
      <c r="F3407">
        <v>428.71</v>
      </c>
      <c r="G3407">
        <v>5</v>
      </c>
      <c r="H3407" s="1">
        <f xml:space="preserve"> IF(Historical_Sales[[#This Row],[Sessions - Total]]=0,0,Historical_Sales[[#This Row],[Units Ordered]]/Historical_Sales[[#This Row],[Sessions - Total]])</f>
        <v>0.3</v>
      </c>
    </row>
    <row r="3408" spans="1:8" x14ac:dyDescent="0.3">
      <c r="A3408" s="2">
        <v>45974</v>
      </c>
      <c r="B3408" t="s">
        <v>98</v>
      </c>
      <c r="C3408">
        <v>19</v>
      </c>
      <c r="D3408">
        <v>19</v>
      </c>
      <c r="E3408">
        <v>3</v>
      </c>
      <c r="F3408">
        <v>38.909999999999997</v>
      </c>
      <c r="G3408">
        <v>3</v>
      </c>
      <c r="H3408" s="1">
        <f xml:space="preserve"> IF(Historical_Sales[[#This Row],[Sessions - Total]]=0,0,Historical_Sales[[#This Row],[Units Ordered]]/Historical_Sales[[#This Row],[Sessions - Total]])</f>
        <v>0.15789473684210525</v>
      </c>
    </row>
    <row r="3409" spans="1:8" x14ac:dyDescent="0.3">
      <c r="A3409" s="2">
        <v>45974</v>
      </c>
      <c r="B3409" t="s">
        <v>100</v>
      </c>
      <c r="C3409">
        <v>18</v>
      </c>
      <c r="D3409">
        <v>25</v>
      </c>
      <c r="E3409">
        <v>4</v>
      </c>
      <c r="F3409">
        <v>44.82</v>
      </c>
      <c r="G3409">
        <v>4</v>
      </c>
      <c r="H3409" s="1">
        <f xml:space="preserve"> IF(Historical_Sales[[#This Row],[Sessions - Total]]=0,0,Historical_Sales[[#This Row],[Units Ordered]]/Historical_Sales[[#This Row],[Sessions - Total]])</f>
        <v>0.22222222222222221</v>
      </c>
    </row>
    <row r="3410" spans="1:8" x14ac:dyDescent="0.3">
      <c r="A3410" s="2">
        <v>45974</v>
      </c>
      <c r="B3410" t="s">
        <v>104</v>
      </c>
      <c r="C3410">
        <v>6</v>
      </c>
      <c r="D3410">
        <v>9</v>
      </c>
      <c r="E3410">
        <v>4</v>
      </c>
      <c r="F3410">
        <v>103.51</v>
      </c>
      <c r="G3410">
        <v>3</v>
      </c>
      <c r="H3410" s="1">
        <f xml:space="preserve"> IF(Historical_Sales[[#This Row],[Sessions - Total]]=0,0,Historical_Sales[[#This Row],[Units Ordered]]/Historical_Sales[[#This Row],[Sessions - Total]])</f>
        <v>0.66666666666666663</v>
      </c>
    </row>
    <row r="3411" spans="1:8" x14ac:dyDescent="0.3">
      <c r="A3411" s="2">
        <v>45974</v>
      </c>
      <c r="B3411" t="s">
        <v>106</v>
      </c>
      <c r="C3411">
        <v>2</v>
      </c>
      <c r="D3411">
        <v>2</v>
      </c>
      <c r="E3411">
        <v>2</v>
      </c>
      <c r="F3411">
        <v>151.88</v>
      </c>
      <c r="G3411">
        <v>2</v>
      </c>
      <c r="H3411" s="1">
        <f xml:space="preserve"> IF(Historical_Sales[[#This Row],[Sessions - Total]]=0,0,Historical_Sales[[#This Row],[Units Ordered]]/Historical_Sales[[#This Row],[Sessions - Total]])</f>
        <v>1</v>
      </c>
    </row>
    <row r="3412" spans="1:8" x14ac:dyDescent="0.3">
      <c r="A3412" s="2">
        <v>45974</v>
      </c>
      <c r="B3412" t="s">
        <v>110</v>
      </c>
      <c r="C3412">
        <v>20</v>
      </c>
      <c r="D3412">
        <v>27</v>
      </c>
      <c r="E3412">
        <v>3</v>
      </c>
      <c r="F3412">
        <v>92.44</v>
      </c>
      <c r="G3412">
        <v>2</v>
      </c>
      <c r="H3412" s="1">
        <f xml:space="preserve"> IF(Historical_Sales[[#This Row],[Sessions - Total]]=0,0,Historical_Sales[[#This Row],[Units Ordered]]/Historical_Sales[[#This Row],[Sessions - Total]])</f>
        <v>0.15</v>
      </c>
    </row>
    <row r="3413" spans="1:8" x14ac:dyDescent="0.3">
      <c r="A3413" s="2">
        <v>45974</v>
      </c>
      <c r="B3413" t="s">
        <v>112</v>
      </c>
      <c r="C3413">
        <v>29</v>
      </c>
      <c r="D3413">
        <v>37</v>
      </c>
      <c r="E3413">
        <v>1</v>
      </c>
      <c r="F3413">
        <v>34.67</v>
      </c>
      <c r="G3413">
        <v>1</v>
      </c>
      <c r="H3413" s="1">
        <f xml:space="preserve"> IF(Historical_Sales[[#This Row],[Sessions - Total]]=0,0,Historical_Sales[[#This Row],[Units Ordered]]/Historical_Sales[[#This Row],[Sessions - Total]])</f>
        <v>3.4482758620689655E-2</v>
      </c>
    </row>
    <row r="3414" spans="1:8" x14ac:dyDescent="0.3">
      <c r="A3414" s="2">
        <v>45975</v>
      </c>
      <c r="B3414" t="s">
        <v>11</v>
      </c>
      <c r="C3414">
        <v>22</v>
      </c>
      <c r="D3414">
        <v>29</v>
      </c>
      <c r="E3414">
        <v>9</v>
      </c>
      <c r="F3414">
        <v>383.63</v>
      </c>
      <c r="G3414">
        <v>8</v>
      </c>
      <c r="H3414" s="1">
        <f xml:space="preserve"> IF(Historical_Sales[[#This Row],[Sessions - Total]]=0,0,Historical_Sales[[#This Row],[Units Ordered]]/Historical_Sales[[#This Row],[Sessions - Total]])</f>
        <v>0.40909090909090912</v>
      </c>
    </row>
    <row r="3415" spans="1:8" x14ac:dyDescent="0.3">
      <c r="A3415" s="2">
        <v>45975</v>
      </c>
      <c r="B3415" t="s">
        <v>15</v>
      </c>
      <c r="C3415">
        <v>25</v>
      </c>
      <c r="D3415">
        <v>34</v>
      </c>
      <c r="E3415">
        <v>3</v>
      </c>
      <c r="F3415">
        <v>127.34</v>
      </c>
      <c r="G3415">
        <v>3</v>
      </c>
      <c r="H3415" s="1">
        <f xml:space="preserve"> IF(Historical_Sales[[#This Row],[Sessions - Total]]=0,0,Historical_Sales[[#This Row],[Units Ordered]]/Historical_Sales[[#This Row],[Sessions - Total]])</f>
        <v>0.12</v>
      </c>
    </row>
    <row r="3416" spans="1:8" x14ac:dyDescent="0.3">
      <c r="A3416" s="2">
        <v>45975</v>
      </c>
      <c r="B3416" t="s">
        <v>17</v>
      </c>
      <c r="C3416">
        <v>17</v>
      </c>
      <c r="D3416">
        <v>22</v>
      </c>
      <c r="E3416">
        <v>5</v>
      </c>
      <c r="F3416">
        <v>173.51</v>
      </c>
      <c r="G3416">
        <v>4</v>
      </c>
      <c r="H3416" s="1">
        <f xml:space="preserve"> IF(Historical_Sales[[#This Row],[Sessions - Total]]=0,0,Historical_Sales[[#This Row],[Units Ordered]]/Historical_Sales[[#This Row],[Sessions - Total]])</f>
        <v>0.29411764705882354</v>
      </c>
    </row>
    <row r="3417" spans="1:8" x14ac:dyDescent="0.3">
      <c r="A3417" s="2">
        <v>45975</v>
      </c>
      <c r="B3417" t="s">
        <v>19</v>
      </c>
      <c r="C3417">
        <v>9</v>
      </c>
      <c r="D3417">
        <v>11</v>
      </c>
      <c r="E3417">
        <v>1</v>
      </c>
      <c r="F3417">
        <v>28.03</v>
      </c>
      <c r="G3417">
        <v>1</v>
      </c>
      <c r="H3417" s="1">
        <f xml:space="preserve"> IF(Historical_Sales[[#This Row],[Sessions - Total]]=0,0,Historical_Sales[[#This Row],[Units Ordered]]/Historical_Sales[[#This Row],[Sessions - Total]])</f>
        <v>0.1111111111111111</v>
      </c>
    </row>
    <row r="3418" spans="1:8" x14ac:dyDescent="0.3">
      <c r="A3418" s="2">
        <v>45975</v>
      </c>
      <c r="B3418" t="s">
        <v>21</v>
      </c>
      <c r="C3418">
        <v>44</v>
      </c>
      <c r="D3418">
        <v>63</v>
      </c>
      <c r="E3418">
        <v>19</v>
      </c>
      <c r="F3418">
        <v>417.44</v>
      </c>
      <c r="G3418">
        <v>13</v>
      </c>
      <c r="H3418" s="1">
        <f xml:space="preserve"> IF(Historical_Sales[[#This Row],[Sessions - Total]]=0,0,Historical_Sales[[#This Row],[Units Ordered]]/Historical_Sales[[#This Row],[Sessions - Total]])</f>
        <v>0.43181818181818182</v>
      </c>
    </row>
    <row r="3419" spans="1:8" x14ac:dyDescent="0.3">
      <c r="A3419" s="2">
        <v>45975</v>
      </c>
      <c r="B3419" t="s">
        <v>24</v>
      </c>
      <c r="C3419">
        <v>11</v>
      </c>
      <c r="D3419">
        <v>23</v>
      </c>
      <c r="E3419">
        <v>1</v>
      </c>
      <c r="F3419">
        <v>14.42</v>
      </c>
      <c r="G3419">
        <v>1</v>
      </c>
      <c r="H3419" s="1">
        <f xml:space="preserve"> IF(Historical_Sales[[#This Row],[Sessions - Total]]=0,0,Historical_Sales[[#This Row],[Units Ordered]]/Historical_Sales[[#This Row],[Sessions - Total]])</f>
        <v>9.0909090909090912E-2</v>
      </c>
    </row>
    <row r="3420" spans="1:8" x14ac:dyDescent="0.3">
      <c r="A3420" s="2">
        <v>45975</v>
      </c>
      <c r="B3420" t="s">
        <v>26</v>
      </c>
      <c r="C3420">
        <v>29</v>
      </c>
      <c r="D3420">
        <v>41</v>
      </c>
      <c r="E3420">
        <v>3</v>
      </c>
      <c r="F3420">
        <v>127.11</v>
      </c>
      <c r="G3420">
        <v>2</v>
      </c>
      <c r="H3420" s="1">
        <f xml:space="preserve"> IF(Historical_Sales[[#This Row],[Sessions - Total]]=0,0,Historical_Sales[[#This Row],[Units Ordered]]/Historical_Sales[[#This Row],[Sessions - Total]])</f>
        <v>0.10344827586206896</v>
      </c>
    </row>
    <row r="3421" spans="1:8" x14ac:dyDescent="0.3">
      <c r="A3421" s="2">
        <v>45975</v>
      </c>
      <c r="B3421" t="s">
        <v>32</v>
      </c>
      <c r="C3421">
        <v>17</v>
      </c>
      <c r="D3421">
        <v>23</v>
      </c>
      <c r="E3421">
        <v>2</v>
      </c>
      <c r="F3421">
        <v>49</v>
      </c>
      <c r="G3421">
        <v>2</v>
      </c>
      <c r="H3421" s="1">
        <f xml:space="preserve"> IF(Historical_Sales[[#This Row],[Sessions - Total]]=0,0,Historical_Sales[[#This Row],[Units Ordered]]/Historical_Sales[[#This Row],[Sessions - Total]])</f>
        <v>0.11764705882352941</v>
      </c>
    </row>
    <row r="3422" spans="1:8" x14ac:dyDescent="0.3">
      <c r="A3422" s="2">
        <v>45975</v>
      </c>
      <c r="B3422" t="s">
        <v>34</v>
      </c>
      <c r="C3422">
        <v>20</v>
      </c>
      <c r="D3422">
        <v>27</v>
      </c>
      <c r="E3422">
        <v>4</v>
      </c>
      <c r="F3422">
        <v>66.66</v>
      </c>
      <c r="G3422">
        <v>4</v>
      </c>
      <c r="H3422" s="1">
        <f xml:space="preserve"> IF(Historical_Sales[[#This Row],[Sessions - Total]]=0,0,Historical_Sales[[#This Row],[Units Ordered]]/Historical_Sales[[#This Row],[Sessions - Total]])</f>
        <v>0.2</v>
      </c>
    </row>
    <row r="3423" spans="1:8" x14ac:dyDescent="0.3">
      <c r="A3423" s="2">
        <v>45975</v>
      </c>
      <c r="B3423" t="s">
        <v>36</v>
      </c>
      <c r="C3423">
        <v>30</v>
      </c>
      <c r="D3423">
        <v>40</v>
      </c>
      <c r="E3423">
        <v>3</v>
      </c>
      <c r="F3423">
        <v>67.25</v>
      </c>
      <c r="G3423">
        <v>3</v>
      </c>
      <c r="H3423" s="1">
        <f xml:space="preserve"> IF(Historical_Sales[[#This Row],[Sessions - Total]]=0,0,Historical_Sales[[#This Row],[Units Ordered]]/Historical_Sales[[#This Row],[Sessions - Total]])</f>
        <v>0.1</v>
      </c>
    </row>
    <row r="3424" spans="1:8" x14ac:dyDescent="0.3">
      <c r="A3424" s="2">
        <v>45975</v>
      </c>
      <c r="B3424" t="s">
        <v>38</v>
      </c>
      <c r="C3424">
        <v>109</v>
      </c>
      <c r="D3424">
        <v>142</v>
      </c>
      <c r="E3424">
        <v>9</v>
      </c>
      <c r="F3424">
        <v>209.48</v>
      </c>
      <c r="G3424">
        <v>9</v>
      </c>
      <c r="H3424" s="1">
        <f xml:space="preserve"> IF(Historical_Sales[[#This Row],[Sessions - Total]]=0,0,Historical_Sales[[#This Row],[Units Ordered]]/Historical_Sales[[#This Row],[Sessions - Total]])</f>
        <v>8.2568807339449546E-2</v>
      </c>
    </row>
    <row r="3425" spans="1:8" x14ac:dyDescent="0.3">
      <c r="A3425" s="2">
        <v>45975</v>
      </c>
      <c r="B3425" t="s">
        <v>40</v>
      </c>
      <c r="C3425">
        <v>83</v>
      </c>
      <c r="D3425">
        <v>116</v>
      </c>
      <c r="E3425">
        <v>26</v>
      </c>
      <c r="F3425">
        <v>768.92</v>
      </c>
      <c r="G3425">
        <v>22</v>
      </c>
      <c r="H3425" s="1">
        <f xml:space="preserve"> IF(Historical_Sales[[#This Row],[Sessions - Total]]=0,0,Historical_Sales[[#This Row],[Units Ordered]]/Historical_Sales[[#This Row],[Sessions - Total]])</f>
        <v>0.31325301204819278</v>
      </c>
    </row>
    <row r="3426" spans="1:8" x14ac:dyDescent="0.3">
      <c r="A3426" s="2">
        <v>45975</v>
      </c>
      <c r="B3426" t="s">
        <v>42</v>
      </c>
      <c r="C3426">
        <v>142</v>
      </c>
      <c r="D3426">
        <v>186</v>
      </c>
      <c r="E3426">
        <v>38</v>
      </c>
      <c r="F3426">
        <v>940.54</v>
      </c>
      <c r="G3426">
        <v>32</v>
      </c>
      <c r="H3426" s="1">
        <f xml:space="preserve"> IF(Historical_Sales[[#This Row],[Sessions - Total]]=0,0,Historical_Sales[[#This Row],[Units Ordered]]/Historical_Sales[[#This Row],[Sessions - Total]])</f>
        <v>0.26760563380281688</v>
      </c>
    </row>
    <row r="3427" spans="1:8" x14ac:dyDescent="0.3">
      <c r="A3427" s="2">
        <v>45975</v>
      </c>
      <c r="B3427" t="s">
        <v>42</v>
      </c>
      <c r="C3427">
        <v>2</v>
      </c>
      <c r="D3427">
        <v>3</v>
      </c>
      <c r="E3427">
        <v>1</v>
      </c>
      <c r="F3427">
        <v>35.270000000000003</v>
      </c>
      <c r="G3427">
        <v>1</v>
      </c>
      <c r="H3427" s="1">
        <f xml:space="preserve"> IF(Historical_Sales[[#This Row],[Sessions - Total]]=0,0,Historical_Sales[[#This Row],[Units Ordered]]/Historical_Sales[[#This Row],[Sessions - Total]])</f>
        <v>0.5</v>
      </c>
    </row>
    <row r="3428" spans="1:8" x14ac:dyDescent="0.3">
      <c r="A3428" s="2">
        <v>45975</v>
      </c>
      <c r="B3428" t="s">
        <v>44</v>
      </c>
      <c r="C3428">
        <v>39</v>
      </c>
      <c r="D3428">
        <v>51</v>
      </c>
      <c r="E3428">
        <v>6</v>
      </c>
      <c r="F3428">
        <v>145.47</v>
      </c>
      <c r="G3428">
        <v>6</v>
      </c>
      <c r="H3428" s="1">
        <f xml:space="preserve"> IF(Historical_Sales[[#This Row],[Sessions - Total]]=0,0,Historical_Sales[[#This Row],[Units Ordered]]/Historical_Sales[[#This Row],[Sessions - Total]])</f>
        <v>0.15384615384615385</v>
      </c>
    </row>
    <row r="3429" spans="1:8" x14ac:dyDescent="0.3">
      <c r="A3429" s="2">
        <v>45975</v>
      </c>
      <c r="B3429" t="s">
        <v>46</v>
      </c>
      <c r="C3429">
        <v>48</v>
      </c>
      <c r="D3429">
        <v>69</v>
      </c>
      <c r="E3429">
        <v>13</v>
      </c>
      <c r="F3429">
        <v>398.62</v>
      </c>
      <c r="G3429">
        <v>10</v>
      </c>
      <c r="H3429" s="1">
        <f xml:space="preserve"> IF(Historical_Sales[[#This Row],[Sessions - Total]]=0,0,Historical_Sales[[#This Row],[Units Ordered]]/Historical_Sales[[#This Row],[Sessions - Total]])</f>
        <v>0.27083333333333331</v>
      </c>
    </row>
    <row r="3430" spans="1:8" x14ac:dyDescent="0.3">
      <c r="A3430" s="2">
        <v>45975</v>
      </c>
      <c r="B3430" t="s">
        <v>48</v>
      </c>
      <c r="C3430">
        <v>21</v>
      </c>
      <c r="D3430">
        <v>31</v>
      </c>
      <c r="E3430">
        <v>8</v>
      </c>
      <c r="F3430">
        <v>229.34</v>
      </c>
      <c r="G3430">
        <v>6</v>
      </c>
      <c r="H3430" s="1">
        <f xml:space="preserve"> IF(Historical_Sales[[#This Row],[Sessions - Total]]=0,0,Historical_Sales[[#This Row],[Units Ordered]]/Historical_Sales[[#This Row],[Sessions - Total]])</f>
        <v>0.38095238095238093</v>
      </c>
    </row>
    <row r="3431" spans="1:8" x14ac:dyDescent="0.3">
      <c r="A3431" s="2">
        <v>45975</v>
      </c>
      <c r="B3431" t="s">
        <v>50</v>
      </c>
      <c r="C3431">
        <v>114</v>
      </c>
      <c r="D3431">
        <v>153</v>
      </c>
      <c r="E3431">
        <v>25</v>
      </c>
      <c r="F3431">
        <v>1048.8800000000001</v>
      </c>
      <c r="G3431">
        <v>25</v>
      </c>
      <c r="H3431" s="1">
        <f xml:space="preserve"> IF(Historical_Sales[[#This Row],[Sessions - Total]]=0,0,Historical_Sales[[#This Row],[Units Ordered]]/Historical_Sales[[#This Row],[Sessions - Total]])</f>
        <v>0.21929824561403508</v>
      </c>
    </row>
    <row r="3432" spans="1:8" x14ac:dyDescent="0.3">
      <c r="A3432" s="2">
        <v>45975</v>
      </c>
      <c r="B3432" t="s">
        <v>50</v>
      </c>
      <c r="C3432">
        <v>6</v>
      </c>
      <c r="D3432">
        <v>10</v>
      </c>
      <c r="E3432">
        <v>2</v>
      </c>
      <c r="F3432">
        <v>85.11</v>
      </c>
      <c r="G3432">
        <v>1</v>
      </c>
      <c r="H3432" s="1">
        <f xml:space="preserve"> IF(Historical_Sales[[#This Row],[Sessions - Total]]=0,0,Historical_Sales[[#This Row],[Units Ordered]]/Historical_Sales[[#This Row],[Sessions - Total]])</f>
        <v>0.33333333333333331</v>
      </c>
    </row>
    <row r="3433" spans="1:8" x14ac:dyDescent="0.3">
      <c r="A3433" s="2">
        <v>45975</v>
      </c>
      <c r="B3433" t="s">
        <v>52</v>
      </c>
      <c r="C3433">
        <v>95</v>
      </c>
      <c r="D3433">
        <v>146</v>
      </c>
      <c r="E3433">
        <v>23</v>
      </c>
      <c r="F3433">
        <v>322.77</v>
      </c>
      <c r="G3433">
        <v>22</v>
      </c>
      <c r="H3433" s="1">
        <f xml:space="preserve"> IF(Historical_Sales[[#This Row],[Sessions - Total]]=0,0,Historical_Sales[[#This Row],[Units Ordered]]/Historical_Sales[[#This Row],[Sessions - Total]])</f>
        <v>0.24210526315789474</v>
      </c>
    </row>
    <row r="3434" spans="1:8" x14ac:dyDescent="0.3">
      <c r="A3434" s="2">
        <v>45975</v>
      </c>
      <c r="B3434" t="s">
        <v>52</v>
      </c>
      <c r="C3434">
        <v>2</v>
      </c>
      <c r="D3434">
        <v>2</v>
      </c>
      <c r="E3434">
        <v>2</v>
      </c>
      <c r="F3434">
        <v>42.79</v>
      </c>
      <c r="G3434">
        <v>2</v>
      </c>
      <c r="H3434" s="1">
        <f xml:space="preserve"> IF(Historical_Sales[[#This Row],[Sessions - Total]]=0,0,Historical_Sales[[#This Row],[Units Ordered]]/Historical_Sales[[#This Row],[Sessions - Total]])</f>
        <v>1</v>
      </c>
    </row>
    <row r="3435" spans="1:8" x14ac:dyDescent="0.3">
      <c r="A3435" s="2">
        <v>45975</v>
      </c>
      <c r="B3435" t="s">
        <v>54</v>
      </c>
      <c r="C3435">
        <v>28</v>
      </c>
      <c r="D3435">
        <v>32</v>
      </c>
      <c r="E3435">
        <v>5</v>
      </c>
      <c r="F3435">
        <v>124.01</v>
      </c>
      <c r="G3435">
        <v>5</v>
      </c>
      <c r="H3435" s="1">
        <f xml:space="preserve"> IF(Historical_Sales[[#This Row],[Sessions - Total]]=0,0,Historical_Sales[[#This Row],[Units Ordered]]/Historical_Sales[[#This Row],[Sessions - Total]])</f>
        <v>0.17857142857142858</v>
      </c>
    </row>
    <row r="3436" spans="1:8" x14ac:dyDescent="0.3">
      <c r="A3436" s="2">
        <v>45975</v>
      </c>
      <c r="B3436" t="s">
        <v>56</v>
      </c>
      <c r="C3436">
        <v>36</v>
      </c>
      <c r="D3436">
        <v>58</v>
      </c>
      <c r="E3436">
        <v>10</v>
      </c>
      <c r="F3436">
        <v>237.12</v>
      </c>
      <c r="G3436">
        <v>9</v>
      </c>
      <c r="H3436" s="1">
        <f xml:space="preserve"> IF(Historical_Sales[[#This Row],[Sessions - Total]]=0,0,Historical_Sales[[#This Row],[Units Ordered]]/Historical_Sales[[#This Row],[Sessions - Total]])</f>
        <v>0.27777777777777779</v>
      </c>
    </row>
    <row r="3437" spans="1:8" x14ac:dyDescent="0.3">
      <c r="A3437" s="2">
        <v>45975</v>
      </c>
      <c r="B3437" t="s">
        <v>58</v>
      </c>
      <c r="C3437">
        <v>57</v>
      </c>
      <c r="D3437">
        <v>76</v>
      </c>
      <c r="E3437">
        <v>8</v>
      </c>
      <c r="F3437">
        <v>97.47</v>
      </c>
      <c r="G3437">
        <v>8</v>
      </c>
      <c r="H3437" s="1">
        <f xml:space="preserve"> IF(Historical_Sales[[#This Row],[Sessions - Total]]=0,0,Historical_Sales[[#This Row],[Units Ordered]]/Historical_Sales[[#This Row],[Sessions - Total]])</f>
        <v>0.14035087719298245</v>
      </c>
    </row>
    <row r="3438" spans="1:8" x14ac:dyDescent="0.3">
      <c r="A3438" s="2">
        <v>45975</v>
      </c>
      <c r="B3438" t="s">
        <v>60</v>
      </c>
      <c r="C3438">
        <v>46</v>
      </c>
      <c r="D3438">
        <v>60</v>
      </c>
      <c r="E3438">
        <v>5</v>
      </c>
      <c r="F3438">
        <v>101.71</v>
      </c>
      <c r="G3438">
        <v>5</v>
      </c>
      <c r="H3438" s="1">
        <f xml:space="preserve"> IF(Historical_Sales[[#This Row],[Sessions - Total]]=0,0,Historical_Sales[[#This Row],[Units Ordered]]/Historical_Sales[[#This Row],[Sessions - Total]])</f>
        <v>0.10869565217391304</v>
      </c>
    </row>
    <row r="3439" spans="1:8" x14ac:dyDescent="0.3">
      <c r="A3439" s="2">
        <v>45975</v>
      </c>
      <c r="B3439" t="s">
        <v>62</v>
      </c>
      <c r="C3439">
        <v>164</v>
      </c>
      <c r="D3439">
        <v>229</v>
      </c>
      <c r="E3439">
        <v>75</v>
      </c>
      <c r="F3439">
        <v>2730.35</v>
      </c>
      <c r="G3439">
        <v>55</v>
      </c>
      <c r="H3439" s="1">
        <f xml:space="preserve"> IF(Historical_Sales[[#This Row],[Sessions - Total]]=0,0,Historical_Sales[[#This Row],[Units Ordered]]/Historical_Sales[[#This Row],[Sessions - Total]])</f>
        <v>0.45731707317073172</v>
      </c>
    </row>
    <row r="3440" spans="1:8" x14ac:dyDescent="0.3">
      <c r="A3440" s="2">
        <v>45975</v>
      </c>
      <c r="B3440" t="s">
        <v>64</v>
      </c>
      <c r="C3440">
        <v>15</v>
      </c>
      <c r="D3440">
        <v>16</v>
      </c>
      <c r="E3440">
        <v>5</v>
      </c>
      <c r="F3440">
        <v>150.06</v>
      </c>
      <c r="G3440">
        <v>5</v>
      </c>
      <c r="H3440" s="1">
        <f xml:space="preserve"> IF(Historical_Sales[[#This Row],[Sessions - Total]]=0,0,Historical_Sales[[#This Row],[Units Ordered]]/Historical_Sales[[#This Row],[Sessions - Total]])</f>
        <v>0.33333333333333331</v>
      </c>
    </row>
    <row r="3441" spans="1:8" x14ac:dyDescent="0.3">
      <c r="A3441" s="2">
        <v>45975</v>
      </c>
      <c r="B3441" t="s">
        <v>66</v>
      </c>
      <c r="C3441">
        <v>32</v>
      </c>
      <c r="D3441">
        <v>42</v>
      </c>
      <c r="E3441">
        <v>30</v>
      </c>
      <c r="F3441">
        <v>822.96</v>
      </c>
      <c r="G3441">
        <v>15</v>
      </c>
      <c r="H3441" s="1">
        <f xml:space="preserve"> IF(Historical_Sales[[#This Row],[Sessions - Total]]=0,0,Historical_Sales[[#This Row],[Units Ordered]]/Historical_Sales[[#This Row],[Sessions - Total]])</f>
        <v>0.9375</v>
      </c>
    </row>
    <row r="3442" spans="1:8" x14ac:dyDescent="0.3">
      <c r="A3442" s="2">
        <v>45975</v>
      </c>
      <c r="B3442" t="s">
        <v>68</v>
      </c>
      <c r="C3442">
        <v>51</v>
      </c>
      <c r="D3442">
        <v>64</v>
      </c>
      <c r="E3442">
        <v>24</v>
      </c>
      <c r="F3442">
        <v>670.09</v>
      </c>
      <c r="G3442">
        <v>20</v>
      </c>
      <c r="H3442" s="1">
        <f xml:space="preserve"> IF(Historical_Sales[[#This Row],[Sessions - Total]]=0,0,Historical_Sales[[#This Row],[Units Ordered]]/Historical_Sales[[#This Row],[Sessions - Total]])</f>
        <v>0.47058823529411764</v>
      </c>
    </row>
    <row r="3443" spans="1:8" x14ac:dyDescent="0.3">
      <c r="A3443" s="2">
        <v>45975</v>
      </c>
      <c r="B3443" t="s">
        <v>70</v>
      </c>
      <c r="C3443">
        <v>43</v>
      </c>
      <c r="D3443">
        <v>53</v>
      </c>
      <c r="E3443">
        <v>14</v>
      </c>
      <c r="F3443">
        <v>347.31</v>
      </c>
      <c r="G3443">
        <v>12</v>
      </c>
      <c r="H3443" s="1">
        <f xml:space="preserve"> IF(Historical_Sales[[#This Row],[Sessions - Total]]=0,0,Historical_Sales[[#This Row],[Units Ordered]]/Historical_Sales[[#This Row],[Sessions - Total]])</f>
        <v>0.32558139534883723</v>
      </c>
    </row>
    <row r="3444" spans="1:8" x14ac:dyDescent="0.3">
      <c r="A3444" s="2">
        <v>45975</v>
      </c>
      <c r="B3444" t="s">
        <v>72</v>
      </c>
      <c r="C3444">
        <v>28</v>
      </c>
      <c r="D3444">
        <v>41</v>
      </c>
      <c r="E3444">
        <v>5</v>
      </c>
      <c r="F3444">
        <v>170.37</v>
      </c>
      <c r="G3444">
        <v>4</v>
      </c>
      <c r="H3444" s="1">
        <f xml:space="preserve"> IF(Historical_Sales[[#This Row],[Sessions - Total]]=0,0,Historical_Sales[[#This Row],[Units Ordered]]/Historical_Sales[[#This Row],[Sessions - Total]])</f>
        <v>0.17857142857142858</v>
      </c>
    </row>
    <row r="3445" spans="1:8" x14ac:dyDescent="0.3">
      <c r="A3445" s="2">
        <v>45975</v>
      </c>
      <c r="B3445" t="s">
        <v>74</v>
      </c>
      <c r="C3445">
        <v>9</v>
      </c>
      <c r="D3445">
        <v>9</v>
      </c>
      <c r="E3445">
        <v>3</v>
      </c>
      <c r="F3445">
        <v>86.05</v>
      </c>
      <c r="G3445">
        <v>2</v>
      </c>
      <c r="H3445" s="1">
        <f xml:space="preserve"> IF(Historical_Sales[[#This Row],[Sessions - Total]]=0,0,Historical_Sales[[#This Row],[Units Ordered]]/Historical_Sales[[#This Row],[Sessions - Total]])</f>
        <v>0.33333333333333331</v>
      </c>
    </row>
    <row r="3446" spans="1:8" x14ac:dyDescent="0.3">
      <c r="A3446" s="2">
        <v>45975</v>
      </c>
      <c r="B3446" t="s">
        <v>76</v>
      </c>
      <c r="C3446">
        <v>5</v>
      </c>
      <c r="D3446">
        <v>5</v>
      </c>
      <c r="E3446">
        <v>9</v>
      </c>
      <c r="F3446">
        <v>251.7</v>
      </c>
      <c r="G3446">
        <v>4</v>
      </c>
      <c r="H3446" s="1">
        <f xml:space="preserve"> IF(Historical_Sales[[#This Row],[Sessions - Total]]=0,0,Historical_Sales[[#This Row],[Units Ordered]]/Historical_Sales[[#This Row],[Sessions - Total]])</f>
        <v>1.8</v>
      </c>
    </row>
    <row r="3447" spans="1:8" x14ac:dyDescent="0.3">
      <c r="A3447" s="2">
        <v>45975</v>
      </c>
      <c r="B3447" t="s">
        <v>78</v>
      </c>
      <c r="C3447">
        <v>9</v>
      </c>
      <c r="D3447">
        <v>13</v>
      </c>
      <c r="E3447">
        <v>7</v>
      </c>
      <c r="F3447">
        <v>189.77</v>
      </c>
      <c r="G3447">
        <v>7</v>
      </c>
      <c r="H3447" s="1">
        <f xml:space="preserve"> IF(Historical_Sales[[#This Row],[Sessions - Total]]=0,0,Historical_Sales[[#This Row],[Units Ordered]]/Historical_Sales[[#This Row],[Sessions - Total]])</f>
        <v>0.77777777777777779</v>
      </c>
    </row>
    <row r="3448" spans="1:8" x14ac:dyDescent="0.3">
      <c r="A3448" s="2">
        <v>45975</v>
      </c>
      <c r="B3448" t="s">
        <v>80</v>
      </c>
      <c r="C3448">
        <v>17</v>
      </c>
      <c r="D3448">
        <v>21</v>
      </c>
      <c r="E3448">
        <v>7</v>
      </c>
      <c r="F3448">
        <v>232.84</v>
      </c>
      <c r="G3448">
        <v>6</v>
      </c>
      <c r="H3448" s="1">
        <f xml:space="preserve"> IF(Historical_Sales[[#This Row],[Sessions - Total]]=0,0,Historical_Sales[[#This Row],[Units Ordered]]/Historical_Sales[[#This Row],[Sessions - Total]])</f>
        <v>0.41176470588235292</v>
      </c>
    </row>
    <row r="3449" spans="1:8" x14ac:dyDescent="0.3">
      <c r="A3449" s="2">
        <v>45975</v>
      </c>
      <c r="B3449" t="s">
        <v>82</v>
      </c>
      <c r="C3449">
        <v>12</v>
      </c>
      <c r="D3449">
        <v>17</v>
      </c>
      <c r="E3449">
        <v>6</v>
      </c>
      <c r="F3449">
        <v>196.7</v>
      </c>
      <c r="G3449">
        <v>6</v>
      </c>
      <c r="H3449" s="1">
        <f xml:space="preserve"> IF(Historical_Sales[[#This Row],[Sessions - Total]]=0,0,Historical_Sales[[#This Row],[Units Ordered]]/Historical_Sales[[#This Row],[Sessions - Total]])</f>
        <v>0.5</v>
      </c>
    </row>
    <row r="3450" spans="1:8" x14ac:dyDescent="0.3">
      <c r="A3450" s="2">
        <v>45975</v>
      </c>
      <c r="B3450" t="s">
        <v>84</v>
      </c>
      <c r="C3450">
        <v>117</v>
      </c>
      <c r="D3450">
        <v>152</v>
      </c>
      <c r="E3450">
        <v>20</v>
      </c>
      <c r="F3450">
        <v>697.91</v>
      </c>
      <c r="G3450">
        <v>19</v>
      </c>
      <c r="H3450" s="1">
        <f xml:space="preserve"> IF(Historical_Sales[[#This Row],[Sessions - Total]]=0,0,Historical_Sales[[#This Row],[Units Ordered]]/Historical_Sales[[#This Row],[Sessions - Total]])</f>
        <v>0.17094017094017094</v>
      </c>
    </row>
    <row r="3451" spans="1:8" x14ac:dyDescent="0.3">
      <c r="A3451" s="2">
        <v>45975</v>
      </c>
      <c r="B3451" t="s">
        <v>86</v>
      </c>
      <c r="C3451">
        <v>16</v>
      </c>
      <c r="D3451">
        <v>20</v>
      </c>
      <c r="E3451">
        <v>4</v>
      </c>
      <c r="F3451">
        <v>118.02</v>
      </c>
      <c r="G3451">
        <v>3</v>
      </c>
      <c r="H3451" s="1">
        <f xml:space="preserve"> IF(Historical_Sales[[#This Row],[Sessions - Total]]=0,0,Historical_Sales[[#This Row],[Units Ordered]]/Historical_Sales[[#This Row],[Sessions - Total]])</f>
        <v>0.25</v>
      </c>
    </row>
    <row r="3452" spans="1:8" x14ac:dyDescent="0.3">
      <c r="A3452" s="2">
        <v>45975</v>
      </c>
      <c r="B3452" t="s">
        <v>88</v>
      </c>
      <c r="C3452">
        <v>55</v>
      </c>
      <c r="D3452">
        <v>75</v>
      </c>
      <c r="E3452">
        <v>20</v>
      </c>
      <c r="F3452">
        <v>672.42</v>
      </c>
      <c r="G3452">
        <v>11</v>
      </c>
      <c r="H3452" s="1">
        <f xml:space="preserve"> IF(Historical_Sales[[#This Row],[Sessions - Total]]=0,0,Historical_Sales[[#This Row],[Units Ordered]]/Historical_Sales[[#This Row],[Sessions - Total]])</f>
        <v>0.36363636363636365</v>
      </c>
    </row>
    <row r="3453" spans="1:8" x14ac:dyDescent="0.3">
      <c r="A3453" s="2">
        <v>45975</v>
      </c>
      <c r="B3453" t="s">
        <v>90</v>
      </c>
      <c r="C3453">
        <v>17</v>
      </c>
      <c r="D3453">
        <v>22</v>
      </c>
      <c r="E3453">
        <v>3</v>
      </c>
      <c r="F3453">
        <v>77.25</v>
      </c>
      <c r="G3453">
        <v>3</v>
      </c>
      <c r="H3453" s="1">
        <f xml:space="preserve"> IF(Historical_Sales[[#This Row],[Sessions - Total]]=0,0,Historical_Sales[[#This Row],[Units Ordered]]/Historical_Sales[[#This Row],[Sessions - Total]])</f>
        <v>0.17647058823529413</v>
      </c>
    </row>
    <row r="3454" spans="1:8" x14ac:dyDescent="0.3">
      <c r="A3454" s="2">
        <v>45975</v>
      </c>
      <c r="B3454" t="s">
        <v>92</v>
      </c>
      <c r="C3454">
        <v>36</v>
      </c>
      <c r="D3454">
        <v>48</v>
      </c>
      <c r="E3454">
        <v>26</v>
      </c>
      <c r="F3454">
        <v>677.94</v>
      </c>
      <c r="G3454">
        <v>13</v>
      </c>
      <c r="H3454" s="1">
        <f xml:space="preserve"> IF(Historical_Sales[[#This Row],[Sessions - Total]]=0,0,Historical_Sales[[#This Row],[Units Ordered]]/Historical_Sales[[#This Row],[Sessions - Total]])</f>
        <v>0.72222222222222221</v>
      </c>
    </row>
    <row r="3455" spans="1:8" x14ac:dyDescent="0.3">
      <c r="A3455" s="2">
        <v>45975</v>
      </c>
      <c r="B3455" t="s">
        <v>94</v>
      </c>
      <c r="C3455">
        <v>34</v>
      </c>
      <c r="D3455">
        <v>55</v>
      </c>
      <c r="E3455">
        <v>50</v>
      </c>
      <c r="F3455">
        <v>3606.66</v>
      </c>
      <c r="G3455">
        <v>15</v>
      </c>
      <c r="H3455" s="1">
        <f xml:space="preserve"> IF(Historical_Sales[[#This Row],[Sessions - Total]]=0,0,Historical_Sales[[#This Row],[Units Ordered]]/Historical_Sales[[#This Row],[Sessions - Total]])</f>
        <v>1.4705882352941178</v>
      </c>
    </row>
    <row r="3456" spans="1:8" x14ac:dyDescent="0.3">
      <c r="A3456" s="2">
        <v>45975</v>
      </c>
      <c r="B3456" t="s">
        <v>96</v>
      </c>
      <c r="C3456">
        <v>25</v>
      </c>
      <c r="D3456">
        <v>36</v>
      </c>
      <c r="E3456">
        <v>17</v>
      </c>
      <c r="F3456">
        <v>1183.06</v>
      </c>
      <c r="G3456">
        <v>10</v>
      </c>
      <c r="H3456" s="1">
        <f xml:space="preserve"> IF(Historical_Sales[[#This Row],[Sessions - Total]]=0,0,Historical_Sales[[#This Row],[Units Ordered]]/Historical_Sales[[#This Row],[Sessions - Total]])</f>
        <v>0.68</v>
      </c>
    </row>
    <row r="3457" spans="1:8" x14ac:dyDescent="0.3">
      <c r="A3457" s="2">
        <v>45975</v>
      </c>
      <c r="B3457" t="s">
        <v>98</v>
      </c>
      <c r="C3457">
        <v>19</v>
      </c>
      <c r="D3457">
        <v>24</v>
      </c>
      <c r="E3457">
        <v>4</v>
      </c>
      <c r="F3457">
        <v>48.3</v>
      </c>
      <c r="G3457">
        <v>3</v>
      </c>
      <c r="H3457" s="1">
        <f xml:space="preserve"> IF(Historical_Sales[[#This Row],[Sessions - Total]]=0,0,Historical_Sales[[#This Row],[Units Ordered]]/Historical_Sales[[#This Row],[Sessions - Total]])</f>
        <v>0.21052631578947367</v>
      </c>
    </row>
    <row r="3458" spans="1:8" x14ac:dyDescent="0.3">
      <c r="A3458" s="2">
        <v>45975</v>
      </c>
      <c r="B3458" t="s">
        <v>100</v>
      </c>
      <c r="C3458">
        <v>18</v>
      </c>
      <c r="D3458">
        <v>25</v>
      </c>
      <c r="E3458">
        <v>2</v>
      </c>
      <c r="F3458">
        <v>20.64</v>
      </c>
      <c r="G3458">
        <v>2</v>
      </c>
      <c r="H3458" s="1">
        <f xml:space="preserve"> IF(Historical_Sales[[#This Row],[Sessions - Total]]=0,0,Historical_Sales[[#This Row],[Units Ordered]]/Historical_Sales[[#This Row],[Sessions - Total]])</f>
        <v>0.1111111111111111</v>
      </c>
    </row>
    <row r="3459" spans="1:8" x14ac:dyDescent="0.3">
      <c r="A3459" s="2">
        <v>45975</v>
      </c>
      <c r="B3459" t="s">
        <v>102</v>
      </c>
      <c r="C3459">
        <v>5</v>
      </c>
      <c r="D3459">
        <v>5</v>
      </c>
      <c r="E3459">
        <v>1</v>
      </c>
      <c r="F3459">
        <v>31.37</v>
      </c>
      <c r="G3459">
        <v>1</v>
      </c>
      <c r="H3459" s="1">
        <f xml:space="preserve"> IF(Historical_Sales[[#This Row],[Sessions - Total]]=0,0,Historical_Sales[[#This Row],[Units Ordered]]/Historical_Sales[[#This Row],[Sessions - Total]])</f>
        <v>0.2</v>
      </c>
    </row>
    <row r="3460" spans="1:8" x14ac:dyDescent="0.3">
      <c r="A3460" s="2">
        <v>45975</v>
      </c>
      <c r="B3460" t="s">
        <v>104</v>
      </c>
      <c r="C3460">
        <v>6</v>
      </c>
      <c r="D3460">
        <v>6</v>
      </c>
      <c r="E3460">
        <v>2</v>
      </c>
      <c r="F3460">
        <v>47.81</v>
      </c>
      <c r="G3460">
        <v>2</v>
      </c>
      <c r="H3460" s="1">
        <f xml:space="preserve"> IF(Historical_Sales[[#This Row],[Sessions - Total]]=0,0,Historical_Sales[[#This Row],[Units Ordered]]/Historical_Sales[[#This Row],[Sessions - Total]])</f>
        <v>0.33333333333333331</v>
      </c>
    </row>
    <row r="3461" spans="1:8" x14ac:dyDescent="0.3">
      <c r="A3461" s="2">
        <v>45975</v>
      </c>
      <c r="B3461" t="s">
        <v>106</v>
      </c>
      <c r="C3461">
        <v>7</v>
      </c>
      <c r="D3461">
        <v>8</v>
      </c>
      <c r="E3461">
        <v>1</v>
      </c>
      <c r="F3461">
        <v>76.849999999999994</v>
      </c>
      <c r="G3461">
        <v>1</v>
      </c>
      <c r="H3461" s="1">
        <f xml:space="preserve"> IF(Historical_Sales[[#This Row],[Sessions - Total]]=0,0,Historical_Sales[[#This Row],[Units Ordered]]/Historical_Sales[[#This Row],[Sessions - Total]])</f>
        <v>0.14285714285714285</v>
      </c>
    </row>
    <row r="3462" spans="1:8" x14ac:dyDescent="0.3">
      <c r="A3462" s="2">
        <v>45975</v>
      </c>
      <c r="B3462" t="s">
        <v>108</v>
      </c>
      <c r="C3462">
        <v>10</v>
      </c>
      <c r="D3462">
        <v>12</v>
      </c>
      <c r="E3462">
        <v>1</v>
      </c>
      <c r="F3462">
        <v>91.03</v>
      </c>
      <c r="G3462">
        <v>1</v>
      </c>
      <c r="H3462" s="1">
        <f xml:space="preserve"> IF(Historical_Sales[[#This Row],[Sessions - Total]]=0,0,Historical_Sales[[#This Row],[Units Ordered]]/Historical_Sales[[#This Row],[Sessions - Total]])</f>
        <v>0.1</v>
      </c>
    </row>
    <row r="3463" spans="1:8" x14ac:dyDescent="0.3">
      <c r="A3463" s="2">
        <v>45975</v>
      </c>
      <c r="B3463" t="s">
        <v>110</v>
      </c>
      <c r="C3463">
        <v>17</v>
      </c>
      <c r="D3463">
        <v>21</v>
      </c>
      <c r="E3463">
        <v>8</v>
      </c>
      <c r="F3463">
        <v>269.54000000000002</v>
      </c>
      <c r="G3463">
        <v>5</v>
      </c>
      <c r="H3463" s="1">
        <f xml:space="preserve"> IF(Historical_Sales[[#This Row],[Sessions - Total]]=0,0,Historical_Sales[[#This Row],[Units Ordered]]/Historical_Sales[[#This Row],[Sessions - Total]])</f>
        <v>0.47058823529411764</v>
      </c>
    </row>
    <row r="3464" spans="1:8" x14ac:dyDescent="0.3">
      <c r="A3464" s="2">
        <v>45975</v>
      </c>
      <c r="B3464" t="s">
        <v>112</v>
      </c>
      <c r="C3464">
        <v>23</v>
      </c>
      <c r="D3464">
        <v>29</v>
      </c>
      <c r="E3464">
        <v>3</v>
      </c>
      <c r="F3464">
        <v>109.48</v>
      </c>
      <c r="G3464">
        <v>2</v>
      </c>
      <c r="H3464" s="1">
        <f xml:space="preserve"> IF(Historical_Sales[[#This Row],[Sessions - Total]]=0,0,Historical_Sales[[#This Row],[Units Ordered]]/Historical_Sales[[#This Row],[Sessions - Total]])</f>
        <v>0.13043478260869565</v>
      </c>
    </row>
    <row r="3465" spans="1:8" x14ac:dyDescent="0.3">
      <c r="A3465" s="2">
        <v>45976</v>
      </c>
      <c r="B3465" t="s">
        <v>11</v>
      </c>
      <c r="C3465">
        <v>14</v>
      </c>
      <c r="D3465">
        <v>18</v>
      </c>
      <c r="E3465">
        <v>2</v>
      </c>
      <c r="F3465">
        <v>72.84</v>
      </c>
      <c r="G3465">
        <v>2</v>
      </c>
      <c r="H3465" s="1">
        <f xml:space="preserve"> IF(Historical_Sales[[#This Row],[Sessions - Total]]=0,0,Historical_Sales[[#This Row],[Units Ordered]]/Historical_Sales[[#This Row],[Sessions - Total]])</f>
        <v>0.14285714285714285</v>
      </c>
    </row>
    <row r="3466" spans="1:8" x14ac:dyDescent="0.3">
      <c r="A3466" s="2">
        <v>45976</v>
      </c>
      <c r="B3466" t="s">
        <v>15</v>
      </c>
      <c r="C3466">
        <v>33</v>
      </c>
      <c r="D3466">
        <v>49</v>
      </c>
      <c r="E3466">
        <v>3</v>
      </c>
      <c r="F3466">
        <v>115.04</v>
      </c>
      <c r="G3466">
        <v>3</v>
      </c>
      <c r="H3466" s="1">
        <f xml:space="preserve"> IF(Historical_Sales[[#This Row],[Sessions - Total]]=0,0,Historical_Sales[[#This Row],[Units Ordered]]/Historical_Sales[[#This Row],[Sessions - Total]])</f>
        <v>9.0909090909090912E-2</v>
      </c>
    </row>
    <row r="3467" spans="1:8" x14ac:dyDescent="0.3">
      <c r="A3467" s="2">
        <v>45976</v>
      </c>
      <c r="B3467" t="s">
        <v>17</v>
      </c>
      <c r="C3467">
        <v>14</v>
      </c>
      <c r="D3467">
        <v>16</v>
      </c>
      <c r="E3467">
        <v>3</v>
      </c>
      <c r="F3467">
        <v>117.99</v>
      </c>
      <c r="G3467">
        <v>3</v>
      </c>
      <c r="H3467" s="1">
        <f xml:space="preserve"> IF(Historical_Sales[[#This Row],[Sessions - Total]]=0,0,Historical_Sales[[#This Row],[Units Ordered]]/Historical_Sales[[#This Row],[Sessions - Total]])</f>
        <v>0.21428571428571427</v>
      </c>
    </row>
    <row r="3468" spans="1:8" x14ac:dyDescent="0.3">
      <c r="A3468" s="2">
        <v>45976</v>
      </c>
      <c r="B3468" t="s">
        <v>19</v>
      </c>
      <c r="C3468">
        <v>10</v>
      </c>
      <c r="D3468">
        <v>13</v>
      </c>
      <c r="E3468">
        <v>1</v>
      </c>
      <c r="F3468">
        <v>31.34</v>
      </c>
      <c r="G3468">
        <v>1</v>
      </c>
      <c r="H3468" s="1">
        <f xml:space="preserve"> IF(Historical_Sales[[#This Row],[Sessions - Total]]=0,0,Historical_Sales[[#This Row],[Units Ordered]]/Historical_Sales[[#This Row],[Sessions - Total]])</f>
        <v>0.1</v>
      </c>
    </row>
    <row r="3469" spans="1:8" x14ac:dyDescent="0.3">
      <c r="A3469" s="2">
        <v>45976</v>
      </c>
      <c r="B3469" t="s">
        <v>21</v>
      </c>
      <c r="C3469">
        <v>61</v>
      </c>
      <c r="D3469">
        <v>80</v>
      </c>
      <c r="E3469">
        <v>6</v>
      </c>
      <c r="F3469">
        <v>139.77000000000001</v>
      </c>
      <c r="G3469">
        <v>6</v>
      </c>
      <c r="H3469" s="1">
        <f xml:space="preserve"> IF(Historical_Sales[[#This Row],[Sessions - Total]]=0,0,Historical_Sales[[#This Row],[Units Ordered]]/Historical_Sales[[#This Row],[Sessions - Total]])</f>
        <v>9.8360655737704916E-2</v>
      </c>
    </row>
    <row r="3470" spans="1:8" x14ac:dyDescent="0.3">
      <c r="A3470" s="2">
        <v>45976</v>
      </c>
      <c r="B3470" t="s">
        <v>21</v>
      </c>
      <c r="C3470">
        <v>2</v>
      </c>
      <c r="D3470">
        <v>4</v>
      </c>
      <c r="E3470">
        <v>2</v>
      </c>
      <c r="F3470">
        <v>70.37</v>
      </c>
      <c r="G3470">
        <v>2</v>
      </c>
      <c r="H3470" s="1">
        <f xml:space="preserve"> IF(Historical_Sales[[#This Row],[Sessions - Total]]=0,0,Historical_Sales[[#This Row],[Units Ordered]]/Historical_Sales[[#This Row],[Sessions - Total]])</f>
        <v>1</v>
      </c>
    </row>
    <row r="3471" spans="1:8" x14ac:dyDescent="0.3">
      <c r="A3471" s="2">
        <v>45976</v>
      </c>
      <c r="B3471" t="s">
        <v>24</v>
      </c>
      <c r="C3471">
        <v>8</v>
      </c>
      <c r="D3471">
        <v>9</v>
      </c>
      <c r="E3471">
        <v>3</v>
      </c>
      <c r="F3471">
        <v>53.52</v>
      </c>
      <c r="G3471">
        <v>3</v>
      </c>
      <c r="H3471" s="1">
        <f xml:space="preserve"> IF(Historical_Sales[[#This Row],[Sessions - Total]]=0,0,Historical_Sales[[#This Row],[Units Ordered]]/Historical_Sales[[#This Row],[Sessions - Total]])</f>
        <v>0.375</v>
      </c>
    </row>
    <row r="3472" spans="1:8" x14ac:dyDescent="0.3">
      <c r="A3472" s="2">
        <v>45976</v>
      </c>
      <c r="B3472" t="s">
        <v>26</v>
      </c>
      <c r="C3472">
        <v>37</v>
      </c>
      <c r="D3472">
        <v>55</v>
      </c>
      <c r="E3472">
        <v>4</v>
      </c>
      <c r="F3472">
        <v>134.84</v>
      </c>
      <c r="G3472">
        <v>4</v>
      </c>
      <c r="H3472" s="1">
        <f xml:space="preserve"> IF(Historical_Sales[[#This Row],[Sessions - Total]]=0,0,Historical_Sales[[#This Row],[Units Ordered]]/Historical_Sales[[#This Row],[Sessions - Total]])</f>
        <v>0.10810810810810811</v>
      </c>
    </row>
    <row r="3473" spans="1:8" x14ac:dyDescent="0.3">
      <c r="A3473" s="2">
        <v>45976</v>
      </c>
      <c r="B3473" t="s">
        <v>32</v>
      </c>
      <c r="C3473">
        <v>33</v>
      </c>
      <c r="D3473">
        <v>40</v>
      </c>
      <c r="E3473">
        <v>4</v>
      </c>
      <c r="F3473">
        <v>96.47</v>
      </c>
      <c r="G3473">
        <v>4</v>
      </c>
      <c r="H3473" s="1">
        <f xml:space="preserve"> IF(Historical_Sales[[#This Row],[Sessions - Total]]=0,0,Historical_Sales[[#This Row],[Units Ordered]]/Historical_Sales[[#This Row],[Sessions - Total]])</f>
        <v>0.12121212121212122</v>
      </c>
    </row>
    <row r="3474" spans="1:8" x14ac:dyDescent="0.3">
      <c r="A3474" s="2">
        <v>45976</v>
      </c>
      <c r="B3474" t="s">
        <v>34</v>
      </c>
      <c r="C3474">
        <v>41</v>
      </c>
      <c r="D3474">
        <v>49</v>
      </c>
      <c r="E3474">
        <v>5</v>
      </c>
      <c r="F3474">
        <v>98.78</v>
      </c>
      <c r="G3474">
        <v>4</v>
      </c>
      <c r="H3474" s="1">
        <f xml:space="preserve"> IF(Historical_Sales[[#This Row],[Sessions - Total]]=0,0,Historical_Sales[[#This Row],[Units Ordered]]/Historical_Sales[[#This Row],[Sessions - Total]])</f>
        <v>0.12195121951219512</v>
      </c>
    </row>
    <row r="3475" spans="1:8" x14ac:dyDescent="0.3">
      <c r="A3475" s="2">
        <v>45976</v>
      </c>
      <c r="B3475" t="s">
        <v>36</v>
      </c>
      <c r="C3475">
        <v>41</v>
      </c>
      <c r="D3475">
        <v>52</v>
      </c>
      <c r="E3475">
        <v>7</v>
      </c>
      <c r="F3475">
        <v>147.86000000000001</v>
      </c>
      <c r="G3475">
        <v>7</v>
      </c>
      <c r="H3475" s="1">
        <f xml:space="preserve"> IF(Historical_Sales[[#This Row],[Sessions - Total]]=0,0,Historical_Sales[[#This Row],[Units Ordered]]/Historical_Sales[[#This Row],[Sessions - Total]])</f>
        <v>0.17073170731707318</v>
      </c>
    </row>
    <row r="3476" spans="1:8" x14ac:dyDescent="0.3">
      <c r="A3476" s="2">
        <v>45976</v>
      </c>
      <c r="B3476" t="s">
        <v>38</v>
      </c>
      <c r="C3476">
        <v>78</v>
      </c>
      <c r="D3476">
        <v>112</v>
      </c>
      <c r="E3476">
        <v>8</v>
      </c>
      <c r="F3476">
        <v>196.57</v>
      </c>
      <c r="G3476">
        <v>8</v>
      </c>
      <c r="H3476" s="1">
        <f xml:space="preserve"> IF(Historical_Sales[[#This Row],[Sessions - Total]]=0,0,Historical_Sales[[#This Row],[Units Ordered]]/Historical_Sales[[#This Row],[Sessions - Total]])</f>
        <v>0.10256410256410256</v>
      </c>
    </row>
    <row r="3477" spans="1:8" x14ac:dyDescent="0.3">
      <c r="A3477" s="2">
        <v>45976</v>
      </c>
      <c r="B3477" t="s">
        <v>40</v>
      </c>
      <c r="C3477">
        <v>83</v>
      </c>
      <c r="D3477">
        <v>109</v>
      </c>
      <c r="E3477">
        <v>20</v>
      </c>
      <c r="F3477">
        <v>586.79999999999995</v>
      </c>
      <c r="G3477">
        <v>17</v>
      </c>
      <c r="H3477" s="1">
        <f xml:space="preserve"> IF(Historical_Sales[[#This Row],[Sessions - Total]]=0,0,Historical_Sales[[#This Row],[Units Ordered]]/Historical_Sales[[#This Row],[Sessions - Total]])</f>
        <v>0.24096385542168675</v>
      </c>
    </row>
    <row r="3478" spans="1:8" x14ac:dyDescent="0.3">
      <c r="A3478" s="2">
        <v>45976</v>
      </c>
      <c r="B3478" t="s">
        <v>42</v>
      </c>
      <c r="C3478">
        <v>121</v>
      </c>
      <c r="D3478">
        <v>152</v>
      </c>
      <c r="E3478">
        <v>26</v>
      </c>
      <c r="F3478">
        <v>651.64</v>
      </c>
      <c r="G3478">
        <v>23</v>
      </c>
      <c r="H3478" s="1">
        <f xml:space="preserve"> IF(Historical_Sales[[#This Row],[Sessions - Total]]=0,0,Historical_Sales[[#This Row],[Units Ordered]]/Historical_Sales[[#This Row],[Sessions - Total]])</f>
        <v>0.21487603305785125</v>
      </c>
    </row>
    <row r="3479" spans="1:8" x14ac:dyDescent="0.3">
      <c r="A3479" s="2">
        <v>45976</v>
      </c>
      <c r="B3479" t="s">
        <v>44</v>
      </c>
      <c r="C3479">
        <v>27</v>
      </c>
      <c r="D3479">
        <v>34</v>
      </c>
      <c r="E3479">
        <v>3</v>
      </c>
      <c r="F3479">
        <v>58.67</v>
      </c>
      <c r="G3479">
        <v>3</v>
      </c>
      <c r="H3479" s="1">
        <f xml:space="preserve"> IF(Historical_Sales[[#This Row],[Sessions - Total]]=0,0,Historical_Sales[[#This Row],[Units Ordered]]/Historical_Sales[[#This Row],[Sessions - Total]])</f>
        <v>0.1111111111111111</v>
      </c>
    </row>
    <row r="3480" spans="1:8" x14ac:dyDescent="0.3">
      <c r="A3480" s="2">
        <v>45976</v>
      </c>
      <c r="B3480" t="s">
        <v>44</v>
      </c>
      <c r="C3480">
        <v>3</v>
      </c>
      <c r="D3480">
        <v>3</v>
      </c>
      <c r="E3480">
        <v>1</v>
      </c>
      <c r="F3480">
        <v>28.25</v>
      </c>
      <c r="G3480">
        <v>1</v>
      </c>
      <c r="H3480" s="1">
        <f xml:space="preserve"> IF(Historical_Sales[[#This Row],[Sessions - Total]]=0,0,Historical_Sales[[#This Row],[Units Ordered]]/Historical_Sales[[#This Row],[Sessions - Total]])</f>
        <v>0.33333333333333331</v>
      </c>
    </row>
    <row r="3481" spans="1:8" x14ac:dyDescent="0.3">
      <c r="A3481" s="2">
        <v>45976</v>
      </c>
      <c r="B3481" t="s">
        <v>46</v>
      </c>
      <c r="C3481">
        <v>79</v>
      </c>
      <c r="D3481">
        <v>108</v>
      </c>
      <c r="E3481">
        <v>9</v>
      </c>
      <c r="F3481">
        <v>278.29000000000002</v>
      </c>
      <c r="G3481">
        <v>8</v>
      </c>
      <c r="H3481" s="1">
        <f xml:space="preserve"> IF(Historical_Sales[[#This Row],[Sessions - Total]]=0,0,Historical_Sales[[#This Row],[Units Ordered]]/Historical_Sales[[#This Row],[Sessions - Total]])</f>
        <v>0.11392405063291139</v>
      </c>
    </row>
    <row r="3482" spans="1:8" x14ac:dyDescent="0.3">
      <c r="A3482" s="2">
        <v>45976</v>
      </c>
      <c r="B3482" t="s">
        <v>48</v>
      </c>
      <c r="C3482">
        <v>30</v>
      </c>
      <c r="D3482">
        <v>45</v>
      </c>
      <c r="E3482">
        <v>6</v>
      </c>
      <c r="F3482">
        <v>181.7</v>
      </c>
      <c r="G3482">
        <v>5</v>
      </c>
      <c r="H3482" s="1">
        <f xml:space="preserve"> IF(Historical_Sales[[#This Row],[Sessions - Total]]=0,0,Historical_Sales[[#This Row],[Units Ordered]]/Historical_Sales[[#This Row],[Sessions - Total]])</f>
        <v>0.2</v>
      </c>
    </row>
    <row r="3483" spans="1:8" x14ac:dyDescent="0.3">
      <c r="A3483" s="2">
        <v>45976</v>
      </c>
      <c r="B3483" t="s">
        <v>50</v>
      </c>
      <c r="C3483">
        <v>124</v>
      </c>
      <c r="D3483">
        <v>173</v>
      </c>
      <c r="E3483">
        <v>18</v>
      </c>
      <c r="F3483">
        <v>758.17</v>
      </c>
      <c r="G3483">
        <v>18</v>
      </c>
      <c r="H3483" s="1">
        <f xml:space="preserve"> IF(Historical_Sales[[#This Row],[Sessions - Total]]=0,0,Historical_Sales[[#This Row],[Units Ordered]]/Historical_Sales[[#This Row],[Sessions - Total]])</f>
        <v>0.14516129032258066</v>
      </c>
    </row>
    <row r="3484" spans="1:8" x14ac:dyDescent="0.3">
      <c r="A3484" s="2">
        <v>45976</v>
      </c>
      <c r="B3484" t="s">
        <v>52</v>
      </c>
      <c r="C3484">
        <v>98</v>
      </c>
      <c r="D3484">
        <v>131</v>
      </c>
      <c r="E3484">
        <v>10</v>
      </c>
      <c r="F3484">
        <v>139.88</v>
      </c>
      <c r="G3484">
        <v>10</v>
      </c>
      <c r="H3484" s="1">
        <f xml:space="preserve"> IF(Historical_Sales[[#This Row],[Sessions - Total]]=0,0,Historical_Sales[[#This Row],[Units Ordered]]/Historical_Sales[[#This Row],[Sessions - Total]])</f>
        <v>0.10204081632653061</v>
      </c>
    </row>
    <row r="3485" spans="1:8" x14ac:dyDescent="0.3">
      <c r="A3485" s="2">
        <v>45976</v>
      </c>
      <c r="B3485" t="s">
        <v>54</v>
      </c>
      <c r="C3485">
        <v>59</v>
      </c>
      <c r="D3485">
        <v>74</v>
      </c>
      <c r="E3485">
        <v>6</v>
      </c>
      <c r="F3485">
        <v>145.26</v>
      </c>
      <c r="G3485">
        <v>6</v>
      </c>
      <c r="H3485" s="1">
        <f xml:space="preserve"> IF(Historical_Sales[[#This Row],[Sessions - Total]]=0,0,Historical_Sales[[#This Row],[Units Ordered]]/Historical_Sales[[#This Row],[Sessions - Total]])</f>
        <v>0.10169491525423729</v>
      </c>
    </row>
    <row r="3486" spans="1:8" x14ac:dyDescent="0.3">
      <c r="A3486" s="2">
        <v>45976</v>
      </c>
      <c r="B3486" t="s">
        <v>56</v>
      </c>
      <c r="C3486">
        <v>34</v>
      </c>
      <c r="D3486">
        <v>54</v>
      </c>
      <c r="E3486">
        <v>6</v>
      </c>
      <c r="F3486">
        <v>146.22999999999999</v>
      </c>
      <c r="G3486">
        <v>6</v>
      </c>
      <c r="H3486" s="1">
        <f xml:space="preserve"> IF(Historical_Sales[[#This Row],[Sessions - Total]]=0,0,Historical_Sales[[#This Row],[Units Ordered]]/Historical_Sales[[#This Row],[Sessions - Total]])</f>
        <v>0.17647058823529413</v>
      </c>
    </row>
    <row r="3487" spans="1:8" x14ac:dyDescent="0.3">
      <c r="A3487" s="2">
        <v>45976</v>
      </c>
      <c r="B3487" t="s">
        <v>58</v>
      </c>
      <c r="C3487">
        <v>38</v>
      </c>
      <c r="D3487">
        <v>50</v>
      </c>
      <c r="E3487">
        <v>10</v>
      </c>
      <c r="F3487">
        <v>110.98</v>
      </c>
      <c r="G3487">
        <v>10</v>
      </c>
      <c r="H3487" s="1">
        <f xml:space="preserve"> IF(Historical_Sales[[#This Row],[Sessions - Total]]=0,0,Historical_Sales[[#This Row],[Units Ordered]]/Historical_Sales[[#This Row],[Sessions - Total]])</f>
        <v>0.26315789473684209</v>
      </c>
    </row>
    <row r="3488" spans="1:8" x14ac:dyDescent="0.3">
      <c r="A3488" s="2">
        <v>45976</v>
      </c>
      <c r="B3488" t="s">
        <v>60</v>
      </c>
      <c r="C3488">
        <v>97</v>
      </c>
      <c r="D3488">
        <v>120</v>
      </c>
      <c r="E3488">
        <v>11</v>
      </c>
      <c r="F3488">
        <v>238.78</v>
      </c>
      <c r="G3488">
        <v>11</v>
      </c>
      <c r="H3488" s="1">
        <f xml:space="preserve"> IF(Historical_Sales[[#This Row],[Sessions - Total]]=0,0,Historical_Sales[[#This Row],[Units Ordered]]/Historical_Sales[[#This Row],[Sessions - Total]])</f>
        <v>0.1134020618556701</v>
      </c>
    </row>
    <row r="3489" spans="1:8" x14ac:dyDescent="0.3">
      <c r="A3489" s="2">
        <v>45976</v>
      </c>
      <c r="B3489" t="s">
        <v>62</v>
      </c>
      <c r="C3489">
        <v>176</v>
      </c>
      <c r="D3489">
        <v>259</v>
      </c>
      <c r="E3489">
        <v>64</v>
      </c>
      <c r="F3489">
        <v>2324.2199999999998</v>
      </c>
      <c r="G3489">
        <v>45</v>
      </c>
      <c r="H3489" s="1">
        <f xml:space="preserve"> IF(Historical_Sales[[#This Row],[Sessions - Total]]=0,0,Historical_Sales[[#This Row],[Units Ordered]]/Historical_Sales[[#This Row],[Sessions - Total]])</f>
        <v>0.36363636363636365</v>
      </c>
    </row>
    <row r="3490" spans="1:8" x14ac:dyDescent="0.3">
      <c r="A3490" s="2">
        <v>45976</v>
      </c>
      <c r="B3490" t="s">
        <v>64</v>
      </c>
      <c r="C3490">
        <v>15</v>
      </c>
      <c r="D3490">
        <v>16</v>
      </c>
      <c r="E3490">
        <v>11</v>
      </c>
      <c r="F3490">
        <v>361.27</v>
      </c>
      <c r="G3490">
        <v>8</v>
      </c>
      <c r="H3490" s="1">
        <f xml:space="preserve"> IF(Historical_Sales[[#This Row],[Sessions - Total]]=0,0,Historical_Sales[[#This Row],[Units Ordered]]/Historical_Sales[[#This Row],[Sessions - Total]])</f>
        <v>0.73333333333333328</v>
      </c>
    </row>
    <row r="3491" spans="1:8" x14ac:dyDescent="0.3">
      <c r="A3491" s="2">
        <v>45976</v>
      </c>
      <c r="B3491" t="s">
        <v>66</v>
      </c>
      <c r="C3491">
        <v>27</v>
      </c>
      <c r="D3491">
        <v>31</v>
      </c>
      <c r="E3491">
        <v>17</v>
      </c>
      <c r="F3491">
        <v>482.78</v>
      </c>
      <c r="G3491">
        <v>15</v>
      </c>
      <c r="H3491" s="1">
        <f xml:space="preserve"> IF(Historical_Sales[[#This Row],[Sessions - Total]]=0,0,Historical_Sales[[#This Row],[Units Ordered]]/Historical_Sales[[#This Row],[Sessions - Total]])</f>
        <v>0.62962962962962965</v>
      </c>
    </row>
    <row r="3492" spans="1:8" x14ac:dyDescent="0.3">
      <c r="A3492" s="2">
        <v>45976</v>
      </c>
      <c r="B3492" t="s">
        <v>68</v>
      </c>
      <c r="C3492">
        <v>44</v>
      </c>
      <c r="D3492">
        <v>57</v>
      </c>
      <c r="E3492">
        <v>24</v>
      </c>
      <c r="F3492">
        <v>664.95</v>
      </c>
      <c r="G3492">
        <v>22</v>
      </c>
      <c r="H3492" s="1">
        <f xml:space="preserve"> IF(Historical_Sales[[#This Row],[Sessions - Total]]=0,0,Historical_Sales[[#This Row],[Units Ordered]]/Historical_Sales[[#This Row],[Sessions - Total]])</f>
        <v>0.54545454545454541</v>
      </c>
    </row>
    <row r="3493" spans="1:8" x14ac:dyDescent="0.3">
      <c r="A3493" s="2">
        <v>45976</v>
      </c>
      <c r="B3493" t="s">
        <v>70</v>
      </c>
      <c r="C3493">
        <v>47</v>
      </c>
      <c r="D3493">
        <v>56</v>
      </c>
      <c r="E3493">
        <v>16</v>
      </c>
      <c r="F3493">
        <v>377.37</v>
      </c>
      <c r="G3493">
        <v>11</v>
      </c>
      <c r="H3493" s="1">
        <f xml:space="preserve"> IF(Historical_Sales[[#This Row],[Sessions - Total]]=0,0,Historical_Sales[[#This Row],[Units Ordered]]/Historical_Sales[[#This Row],[Sessions - Total]])</f>
        <v>0.34042553191489361</v>
      </c>
    </row>
    <row r="3494" spans="1:8" x14ac:dyDescent="0.3">
      <c r="A3494" s="2">
        <v>45976</v>
      </c>
      <c r="B3494" t="s">
        <v>72</v>
      </c>
      <c r="C3494">
        <v>30</v>
      </c>
      <c r="D3494">
        <v>41</v>
      </c>
      <c r="E3494">
        <v>5</v>
      </c>
      <c r="F3494">
        <v>165.96</v>
      </c>
      <c r="G3494">
        <v>5</v>
      </c>
      <c r="H3494" s="1">
        <f xml:space="preserve"> IF(Historical_Sales[[#This Row],[Sessions - Total]]=0,0,Historical_Sales[[#This Row],[Units Ordered]]/Historical_Sales[[#This Row],[Sessions - Total]])</f>
        <v>0.16666666666666666</v>
      </c>
    </row>
    <row r="3495" spans="1:8" x14ac:dyDescent="0.3">
      <c r="A3495" s="2">
        <v>45976</v>
      </c>
      <c r="B3495" t="s">
        <v>74</v>
      </c>
      <c r="C3495">
        <v>13</v>
      </c>
      <c r="D3495">
        <v>17</v>
      </c>
      <c r="E3495">
        <v>2</v>
      </c>
      <c r="F3495">
        <v>70.63</v>
      </c>
      <c r="G3495">
        <v>2</v>
      </c>
      <c r="H3495" s="1">
        <f xml:space="preserve"> IF(Historical_Sales[[#This Row],[Sessions - Total]]=0,0,Historical_Sales[[#This Row],[Units Ordered]]/Historical_Sales[[#This Row],[Sessions - Total]])</f>
        <v>0.15384615384615385</v>
      </c>
    </row>
    <row r="3496" spans="1:8" x14ac:dyDescent="0.3">
      <c r="A3496" s="2">
        <v>45976</v>
      </c>
      <c r="B3496" t="s">
        <v>76</v>
      </c>
      <c r="C3496">
        <v>9</v>
      </c>
      <c r="D3496">
        <v>11</v>
      </c>
      <c r="E3496">
        <v>5</v>
      </c>
      <c r="F3496">
        <v>138.38999999999999</v>
      </c>
      <c r="G3496">
        <v>5</v>
      </c>
      <c r="H3496" s="1">
        <f xml:space="preserve"> IF(Historical_Sales[[#This Row],[Sessions - Total]]=0,0,Historical_Sales[[#This Row],[Units Ordered]]/Historical_Sales[[#This Row],[Sessions - Total]])</f>
        <v>0.55555555555555558</v>
      </c>
    </row>
    <row r="3497" spans="1:8" x14ac:dyDescent="0.3">
      <c r="A3497" s="2">
        <v>45976</v>
      </c>
      <c r="B3497" t="s">
        <v>78</v>
      </c>
      <c r="C3497">
        <v>6</v>
      </c>
      <c r="D3497">
        <v>7</v>
      </c>
      <c r="E3497">
        <v>2</v>
      </c>
      <c r="F3497">
        <v>64.09</v>
      </c>
      <c r="G3497">
        <v>2</v>
      </c>
      <c r="H3497" s="1">
        <f xml:space="preserve"> IF(Historical_Sales[[#This Row],[Sessions - Total]]=0,0,Historical_Sales[[#This Row],[Units Ordered]]/Historical_Sales[[#This Row],[Sessions - Total]])</f>
        <v>0.33333333333333331</v>
      </c>
    </row>
    <row r="3498" spans="1:8" x14ac:dyDescent="0.3">
      <c r="A3498" s="2">
        <v>45976</v>
      </c>
      <c r="B3498" t="s">
        <v>80</v>
      </c>
      <c r="C3498">
        <v>12</v>
      </c>
      <c r="D3498">
        <v>16</v>
      </c>
      <c r="E3498">
        <v>4</v>
      </c>
      <c r="F3498">
        <v>121.48</v>
      </c>
      <c r="G3498">
        <v>4</v>
      </c>
      <c r="H3498" s="1">
        <f xml:space="preserve"> IF(Historical_Sales[[#This Row],[Sessions - Total]]=0,0,Historical_Sales[[#This Row],[Units Ordered]]/Historical_Sales[[#This Row],[Sessions - Total]])</f>
        <v>0.33333333333333331</v>
      </c>
    </row>
    <row r="3499" spans="1:8" x14ac:dyDescent="0.3">
      <c r="A3499" s="2">
        <v>45976</v>
      </c>
      <c r="B3499" t="s">
        <v>82</v>
      </c>
      <c r="C3499">
        <v>12</v>
      </c>
      <c r="D3499">
        <v>20</v>
      </c>
      <c r="E3499">
        <v>3</v>
      </c>
      <c r="F3499">
        <v>97.76</v>
      </c>
      <c r="G3499">
        <v>2</v>
      </c>
      <c r="H3499" s="1">
        <f xml:space="preserve"> IF(Historical_Sales[[#This Row],[Sessions - Total]]=0,0,Historical_Sales[[#This Row],[Units Ordered]]/Historical_Sales[[#This Row],[Sessions - Total]])</f>
        <v>0.25</v>
      </c>
    </row>
    <row r="3500" spans="1:8" x14ac:dyDescent="0.3">
      <c r="A3500" s="2">
        <v>45976</v>
      </c>
      <c r="B3500" t="s">
        <v>84</v>
      </c>
      <c r="C3500">
        <v>80</v>
      </c>
      <c r="D3500">
        <v>108</v>
      </c>
      <c r="E3500">
        <v>15</v>
      </c>
      <c r="F3500">
        <v>522.92999999999995</v>
      </c>
      <c r="G3500">
        <v>14</v>
      </c>
      <c r="H3500" s="1">
        <f xml:space="preserve"> IF(Historical_Sales[[#This Row],[Sessions - Total]]=0,0,Historical_Sales[[#This Row],[Units Ordered]]/Historical_Sales[[#This Row],[Sessions - Total]])</f>
        <v>0.1875</v>
      </c>
    </row>
    <row r="3501" spans="1:8" x14ac:dyDescent="0.3">
      <c r="A3501" s="2">
        <v>45976</v>
      </c>
      <c r="B3501" t="s">
        <v>86</v>
      </c>
      <c r="C3501">
        <v>35</v>
      </c>
      <c r="D3501">
        <v>43</v>
      </c>
      <c r="E3501">
        <v>4</v>
      </c>
      <c r="F3501">
        <v>129.69999999999999</v>
      </c>
      <c r="G3501">
        <v>3</v>
      </c>
      <c r="H3501" s="1">
        <f xml:space="preserve"> IF(Historical_Sales[[#This Row],[Sessions - Total]]=0,0,Historical_Sales[[#This Row],[Units Ordered]]/Historical_Sales[[#This Row],[Sessions - Total]])</f>
        <v>0.11428571428571428</v>
      </c>
    </row>
    <row r="3502" spans="1:8" x14ac:dyDescent="0.3">
      <c r="A3502" s="2">
        <v>45976</v>
      </c>
      <c r="B3502" t="s">
        <v>88</v>
      </c>
      <c r="C3502">
        <v>36</v>
      </c>
      <c r="D3502">
        <v>53</v>
      </c>
      <c r="E3502">
        <v>6</v>
      </c>
      <c r="F3502">
        <v>201.19</v>
      </c>
      <c r="G3502">
        <v>6</v>
      </c>
      <c r="H3502" s="1">
        <f xml:space="preserve"> IF(Historical_Sales[[#This Row],[Sessions - Total]]=0,0,Historical_Sales[[#This Row],[Units Ordered]]/Historical_Sales[[#This Row],[Sessions - Total]])</f>
        <v>0.16666666666666666</v>
      </c>
    </row>
    <row r="3503" spans="1:8" x14ac:dyDescent="0.3">
      <c r="A3503" s="2">
        <v>45976</v>
      </c>
      <c r="B3503" t="s">
        <v>90</v>
      </c>
      <c r="C3503">
        <v>10</v>
      </c>
      <c r="D3503">
        <v>15</v>
      </c>
      <c r="E3503">
        <v>1</v>
      </c>
      <c r="F3503">
        <v>29.61</v>
      </c>
      <c r="G3503">
        <v>1</v>
      </c>
      <c r="H3503" s="1">
        <f xml:space="preserve"> IF(Historical_Sales[[#This Row],[Sessions - Total]]=0,0,Historical_Sales[[#This Row],[Units Ordered]]/Historical_Sales[[#This Row],[Sessions - Total]])</f>
        <v>0.1</v>
      </c>
    </row>
    <row r="3504" spans="1:8" x14ac:dyDescent="0.3">
      <c r="A3504" s="2">
        <v>45976</v>
      </c>
      <c r="B3504" t="s">
        <v>92</v>
      </c>
      <c r="C3504">
        <v>18</v>
      </c>
      <c r="D3504">
        <v>25</v>
      </c>
      <c r="E3504">
        <v>3</v>
      </c>
      <c r="F3504">
        <v>74.89</v>
      </c>
      <c r="G3504">
        <v>3</v>
      </c>
      <c r="H3504" s="1">
        <f xml:space="preserve"> IF(Historical_Sales[[#This Row],[Sessions - Total]]=0,0,Historical_Sales[[#This Row],[Units Ordered]]/Historical_Sales[[#This Row],[Sessions - Total]])</f>
        <v>0.16666666666666666</v>
      </c>
    </row>
    <row r="3505" spans="1:8" x14ac:dyDescent="0.3">
      <c r="A3505" s="2">
        <v>45976</v>
      </c>
      <c r="B3505" t="s">
        <v>94</v>
      </c>
      <c r="C3505">
        <v>13</v>
      </c>
      <c r="D3505">
        <v>26</v>
      </c>
      <c r="E3505">
        <v>25</v>
      </c>
      <c r="F3505">
        <v>1847.42</v>
      </c>
      <c r="G3505">
        <v>8</v>
      </c>
      <c r="H3505" s="1">
        <f xml:space="preserve"> IF(Historical_Sales[[#This Row],[Sessions - Total]]=0,0,Historical_Sales[[#This Row],[Units Ordered]]/Historical_Sales[[#This Row],[Sessions - Total]])</f>
        <v>1.9230769230769231</v>
      </c>
    </row>
    <row r="3506" spans="1:8" x14ac:dyDescent="0.3">
      <c r="A3506" s="2">
        <v>45976</v>
      </c>
      <c r="B3506" t="s">
        <v>96</v>
      </c>
      <c r="C3506">
        <v>10</v>
      </c>
      <c r="D3506">
        <v>14</v>
      </c>
      <c r="E3506">
        <v>3</v>
      </c>
      <c r="F3506">
        <v>188.41</v>
      </c>
      <c r="G3506">
        <v>2</v>
      </c>
      <c r="H3506" s="1">
        <f xml:space="preserve"> IF(Historical_Sales[[#This Row],[Sessions - Total]]=0,0,Historical_Sales[[#This Row],[Units Ordered]]/Historical_Sales[[#This Row],[Sessions - Total]])</f>
        <v>0.3</v>
      </c>
    </row>
    <row r="3507" spans="1:8" x14ac:dyDescent="0.3">
      <c r="A3507" s="2">
        <v>45976</v>
      </c>
      <c r="B3507" t="s">
        <v>98</v>
      </c>
      <c r="C3507">
        <v>24</v>
      </c>
      <c r="D3507">
        <v>27</v>
      </c>
      <c r="E3507">
        <v>4</v>
      </c>
      <c r="F3507">
        <v>53.36</v>
      </c>
      <c r="G3507">
        <v>4</v>
      </c>
      <c r="H3507" s="1">
        <f xml:space="preserve"> IF(Historical_Sales[[#This Row],[Sessions - Total]]=0,0,Historical_Sales[[#This Row],[Units Ordered]]/Historical_Sales[[#This Row],[Sessions - Total]])</f>
        <v>0.16666666666666666</v>
      </c>
    </row>
    <row r="3508" spans="1:8" x14ac:dyDescent="0.3">
      <c r="A3508" s="2">
        <v>45976</v>
      </c>
      <c r="B3508" t="s">
        <v>100</v>
      </c>
      <c r="C3508">
        <v>21</v>
      </c>
      <c r="D3508">
        <v>30</v>
      </c>
      <c r="E3508">
        <v>3</v>
      </c>
      <c r="F3508">
        <v>36.9</v>
      </c>
      <c r="G3508">
        <v>2</v>
      </c>
      <c r="H3508" s="1">
        <f xml:space="preserve"> IF(Historical_Sales[[#This Row],[Sessions - Total]]=0,0,Historical_Sales[[#This Row],[Units Ordered]]/Historical_Sales[[#This Row],[Sessions - Total]])</f>
        <v>0.14285714285714285</v>
      </c>
    </row>
    <row r="3509" spans="1:8" x14ac:dyDescent="0.3">
      <c r="A3509" s="2">
        <v>45976</v>
      </c>
      <c r="B3509" t="s">
        <v>102</v>
      </c>
      <c r="C3509">
        <v>10</v>
      </c>
      <c r="D3509">
        <v>12</v>
      </c>
      <c r="E3509">
        <v>1</v>
      </c>
      <c r="F3509">
        <v>36.159999999999997</v>
      </c>
      <c r="G3509">
        <v>1</v>
      </c>
      <c r="H3509" s="1">
        <f xml:space="preserve"> IF(Historical_Sales[[#This Row],[Sessions - Total]]=0,0,Historical_Sales[[#This Row],[Units Ordered]]/Historical_Sales[[#This Row],[Sessions - Total]])</f>
        <v>0.1</v>
      </c>
    </row>
    <row r="3510" spans="1:8" x14ac:dyDescent="0.3">
      <c r="A3510" s="2">
        <v>45976</v>
      </c>
      <c r="B3510" t="s">
        <v>106</v>
      </c>
      <c r="C3510">
        <v>5</v>
      </c>
      <c r="D3510">
        <v>6</v>
      </c>
      <c r="E3510">
        <v>1</v>
      </c>
      <c r="F3510">
        <v>81.099999999999994</v>
      </c>
      <c r="G3510">
        <v>1</v>
      </c>
      <c r="H3510" s="1">
        <f xml:space="preserve"> IF(Historical_Sales[[#This Row],[Sessions - Total]]=0,0,Historical_Sales[[#This Row],[Units Ordered]]/Historical_Sales[[#This Row],[Sessions - Total]])</f>
        <v>0.2</v>
      </c>
    </row>
    <row r="3511" spans="1:8" x14ac:dyDescent="0.3">
      <c r="A3511" s="2">
        <v>45976</v>
      </c>
      <c r="B3511" t="s">
        <v>108</v>
      </c>
      <c r="C3511">
        <v>6</v>
      </c>
      <c r="D3511">
        <v>7</v>
      </c>
      <c r="E3511">
        <v>1</v>
      </c>
      <c r="F3511">
        <v>81.44</v>
      </c>
      <c r="G3511">
        <v>1</v>
      </c>
      <c r="H3511" s="1">
        <f xml:space="preserve"> IF(Historical_Sales[[#This Row],[Sessions - Total]]=0,0,Historical_Sales[[#This Row],[Units Ordered]]/Historical_Sales[[#This Row],[Sessions - Total]])</f>
        <v>0.16666666666666666</v>
      </c>
    </row>
    <row r="3512" spans="1:8" x14ac:dyDescent="0.3">
      <c r="A3512" s="2">
        <v>45976</v>
      </c>
      <c r="B3512" t="s">
        <v>110</v>
      </c>
      <c r="C3512">
        <v>28</v>
      </c>
      <c r="D3512">
        <v>34</v>
      </c>
      <c r="E3512">
        <v>3</v>
      </c>
      <c r="F3512">
        <v>90.5</v>
      </c>
      <c r="G3512">
        <v>2</v>
      </c>
      <c r="H3512" s="1">
        <f xml:space="preserve"> IF(Historical_Sales[[#This Row],[Sessions - Total]]=0,0,Historical_Sales[[#This Row],[Units Ordered]]/Historical_Sales[[#This Row],[Sessions - Total]])</f>
        <v>0.10714285714285714</v>
      </c>
    </row>
    <row r="3513" spans="1:8" x14ac:dyDescent="0.3">
      <c r="A3513" s="2">
        <v>45976</v>
      </c>
      <c r="B3513" t="s">
        <v>112</v>
      </c>
      <c r="C3513">
        <v>22</v>
      </c>
      <c r="D3513">
        <v>33</v>
      </c>
      <c r="E3513">
        <v>8</v>
      </c>
      <c r="F3513">
        <v>250.59</v>
      </c>
      <c r="G3513">
        <v>7</v>
      </c>
      <c r="H3513" s="1">
        <f xml:space="preserve"> IF(Historical_Sales[[#This Row],[Sessions - Total]]=0,0,Historical_Sales[[#This Row],[Units Ordered]]/Historical_Sales[[#This Row],[Sessions - Total]])</f>
        <v>0.36363636363636365</v>
      </c>
    </row>
    <row r="3514" spans="1:8" x14ac:dyDescent="0.3">
      <c r="A3514" s="2">
        <v>45977</v>
      </c>
      <c r="B3514" t="s">
        <v>11</v>
      </c>
      <c r="C3514">
        <v>36</v>
      </c>
      <c r="D3514">
        <v>44</v>
      </c>
      <c r="E3514">
        <v>7</v>
      </c>
      <c r="F3514">
        <v>284.08</v>
      </c>
      <c r="G3514">
        <v>7</v>
      </c>
      <c r="H3514" s="1">
        <f xml:space="preserve"> IF(Historical_Sales[[#This Row],[Sessions - Total]]=0,0,Historical_Sales[[#This Row],[Units Ordered]]/Historical_Sales[[#This Row],[Sessions - Total]])</f>
        <v>0.19444444444444445</v>
      </c>
    </row>
    <row r="3515" spans="1:8" x14ac:dyDescent="0.3">
      <c r="A3515" s="2">
        <v>45977</v>
      </c>
      <c r="B3515" t="s">
        <v>15</v>
      </c>
      <c r="C3515">
        <v>25</v>
      </c>
      <c r="D3515">
        <v>40</v>
      </c>
      <c r="E3515">
        <v>8</v>
      </c>
      <c r="F3515">
        <v>300.17</v>
      </c>
      <c r="G3515">
        <v>7</v>
      </c>
      <c r="H3515" s="1">
        <f xml:space="preserve"> IF(Historical_Sales[[#This Row],[Sessions - Total]]=0,0,Historical_Sales[[#This Row],[Units Ordered]]/Historical_Sales[[#This Row],[Sessions - Total]])</f>
        <v>0.32</v>
      </c>
    </row>
    <row r="3516" spans="1:8" x14ac:dyDescent="0.3">
      <c r="A3516" s="2">
        <v>45977</v>
      </c>
      <c r="B3516" t="s">
        <v>17</v>
      </c>
      <c r="C3516">
        <v>12</v>
      </c>
      <c r="D3516">
        <v>17</v>
      </c>
      <c r="E3516">
        <v>9</v>
      </c>
      <c r="F3516">
        <v>330.6</v>
      </c>
      <c r="G3516">
        <v>2</v>
      </c>
      <c r="H3516" s="1">
        <f xml:space="preserve"> IF(Historical_Sales[[#This Row],[Sessions - Total]]=0,0,Historical_Sales[[#This Row],[Units Ordered]]/Historical_Sales[[#This Row],[Sessions - Total]])</f>
        <v>0.75</v>
      </c>
    </row>
    <row r="3517" spans="1:8" x14ac:dyDescent="0.3">
      <c r="A3517" s="2">
        <v>45977</v>
      </c>
      <c r="B3517" t="s">
        <v>19</v>
      </c>
      <c r="C3517">
        <v>12</v>
      </c>
      <c r="D3517">
        <v>14</v>
      </c>
      <c r="E3517">
        <v>1</v>
      </c>
      <c r="F3517">
        <v>36.17</v>
      </c>
      <c r="G3517">
        <v>1</v>
      </c>
      <c r="H3517" s="1">
        <f xml:space="preserve"> IF(Historical_Sales[[#This Row],[Sessions - Total]]=0,0,Historical_Sales[[#This Row],[Units Ordered]]/Historical_Sales[[#This Row],[Sessions - Total]])</f>
        <v>8.3333333333333329E-2</v>
      </c>
    </row>
    <row r="3518" spans="1:8" x14ac:dyDescent="0.3">
      <c r="A3518" s="2">
        <v>45977</v>
      </c>
      <c r="B3518" t="s">
        <v>21</v>
      </c>
      <c r="C3518">
        <v>71</v>
      </c>
      <c r="D3518">
        <v>136</v>
      </c>
      <c r="E3518">
        <v>9</v>
      </c>
      <c r="F3518">
        <v>201.39</v>
      </c>
      <c r="G3518">
        <v>9</v>
      </c>
      <c r="H3518" s="1">
        <f xml:space="preserve"> IF(Historical_Sales[[#This Row],[Sessions - Total]]=0,0,Historical_Sales[[#This Row],[Units Ordered]]/Historical_Sales[[#This Row],[Sessions - Total]])</f>
        <v>0.12676056338028169</v>
      </c>
    </row>
    <row r="3519" spans="1:8" x14ac:dyDescent="0.3">
      <c r="A3519" s="2">
        <v>45977</v>
      </c>
      <c r="B3519" t="s">
        <v>24</v>
      </c>
      <c r="C3519">
        <v>10</v>
      </c>
      <c r="D3519">
        <v>17</v>
      </c>
      <c r="E3519">
        <v>1</v>
      </c>
      <c r="F3519">
        <v>16.2</v>
      </c>
      <c r="G3519">
        <v>1</v>
      </c>
      <c r="H3519" s="1">
        <f xml:space="preserve"> IF(Historical_Sales[[#This Row],[Sessions - Total]]=0,0,Historical_Sales[[#This Row],[Units Ordered]]/Historical_Sales[[#This Row],[Sessions - Total]])</f>
        <v>0.1</v>
      </c>
    </row>
    <row r="3520" spans="1:8" x14ac:dyDescent="0.3">
      <c r="A3520" s="2">
        <v>45977</v>
      </c>
      <c r="B3520" t="s">
        <v>26</v>
      </c>
      <c r="C3520">
        <v>33</v>
      </c>
      <c r="D3520">
        <v>50</v>
      </c>
      <c r="E3520">
        <v>4</v>
      </c>
      <c r="F3520">
        <v>163.79</v>
      </c>
      <c r="G3520">
        <v>4</v>
      </c>
      <c r="H3520" s="1">
        <f xml:space="preserve"> IF(Historical_Sales[[#This Row],[Sessions - Total]]=0,0,Historical_Sales[[#This Row],[Units Ordered]]/Historical_Sales[[#This Row],[Sessions - Total]])</f>
        <v>0.12121212121212122</v>
      </c>
    </row>
    <row r="3521" spans="1:8" x14ac:dyDescent="0.3">
      <c r="A3521" s="2">
        <v>45977</v>
      </c>
      <c r="B3521" t="s">
        <v>28</v>
      </c>
      <c r="C3521">
        <v>10</v>
      </c>
      <c r="D3521">
        <v>12</v>
      </c>
      <c r="E3521">
        <v>1</v>
      </c>
      <c r="F3521">
        <v>27.33</v>
      </c>
      <c r="G3521">
        <v>1</v>
      </c>
      <c r="H3521" s="1">
        <f xml:space="preserve"> IF(Historical_Sales[[#This Row],[Sessions - Total]]=0,0,Historical_Sales[[#This Row],[Units Ordered]]/Historical_Sales[[#This Row],[Sessions - Total]])</f>
        <v>0.1</v>
      </c>
    </row>
    <row r="3522" spans="1:8" x14ac:dyDescent="0.3">
      <c r="A3522" s="2">
        <v>45977</v>
      </c>
      <c r="B3522" t="s">
        <v>32</v>
      </c>
      <c r="C3522">
        <v>29</v>
      </c>
      <c r="D3522">
        <v>42</v>
      </c>
      <c r="E3522">
        <v>4</v>
      </c>
      <c r="F3522">
        <v>95.82</v>
      </c>
      <c r="G3522">
        <v>4</v>
      </c>
      <c r="H3522" s="1">
        <f xml:space="preserve"> IF(Historical_Sales[[#This Row],[Sessions - Total]]=0,0,Historical_Sales[[#This Row],[Units Ordered]]/Historical_Sales[[#This Row],[Sessions - Total]])</f>
        <v>0.13793103448275862</v>
      </c>
    </row>
    <row r="3523" spans="1:8" x14ac:dyDescent="0.3">
      <c r="A3523" s="2">
        <v>45977</v>
      </c>
      <c r="B3523" t="s">
        <v>34</v>
      </c>
      <c r="C3523">
        <v>30</v>
      </c>
      <c r="D3523">
        <v>36</v>
      </c>
      <c r="E3523">
        <v>2</v>
      </c>
      <c r="F3523">
        <v>38.92</v>
      </c>
      <c r="G3523">
        <v>2</v>
      </c>
      <c r="H3523" s="1">
        <f xml:space="preserve"> IF(Historical_Sales[[#This Row],[Sessions - Total]]=0,0,Historical_Sales[[#This Row],[Units Ordered]]/Historical_Sales[[#This Row],[Sessions - Total]])</f>
        <v>6.6666666666666666E-2</v>
      </c>
    </row>
    <row r="3524" spans="1:8" x14ac:dyDescent="0.3">
      <c r="A3524" s="2">
        <v>45977</v>
      </c>
      <c r="B3524" t="s">
        <v>36</v>
      </c>
      <c r="C3524">
        <v>41</v>
      </c>
      <c r="D3524">
        <v>52</v>
      </c>
      <c r="E3524">
        <v>6</v>
      </c>
      <c r="F3524">
        <v>140.88999999999999</v>
      </c>
      <c r="G3524">
        <v>6</v>
      </c>
      <c r="H3524" s="1">
        <f xml:space="preserve"> IF(Historical_Sales[[#This Row],[Sessions - Total]]=0,0,Historical_Sales[[#This Row],[Units Ordered]]/Historical_Sales[[#This Row],[Sessions - Total]])</f>
        <v>0.14634146341463414</v>
      </c>
    </row>
    <row r="3525" spans="1:8" x14ac:dyDescent="0.3">
      <c r="A3525" s="2">
        <v>45977</v>
      </c>
      <c r="B3525" t="s">
        <v>38</v>
      </c>
      <c r="C3525">
        <v>142</v>
      </c>
      <c r="D3525">
        <v>176</v>
      </c>
      <c r="E3525">
        <v>6</v>
      </c>
      <c r="F3525">
        <v>136.66999999999999</v>
      </c>
      <c r="G3525">
        <v>6</v>
      </c>
      <c r="H3525" s="1">
        <f xml:space="preserve"> IF(Historical_Sales[[#This Row],[Sessions - Total]]=0,0,Historical_Sales[[#This Row],[Units Ordered]]/Historical_Sales[[#This Row],[Sessions - Total]])</f>
        <v>4.2253521126760563E-2</v>
      </c>
    </row>
    <row r="3526" spans="1:8" x14ac:dyDescent="0.3">
      <c r="A3526" s="2">
        <v>45977</v>
      </c>
      <c r="B3526" t="s">
        <v>40</v>
      </c>
      <c r="C3526">
        <v>87</v>
      </c>
      <c r="D3526">
        <v>125</v>
      </c>
      <c r="E3526">
        <v>24</v>
      </c>
      <c r="F3526">
        <v>706.38</v>
      </c>
      <c r="G3526">
        <v>18</v>
      </c>
      <c r="H3526" s="1">
        <f xml:space="preserve"> IF(Historical_Sales[[#This Row],[Sessions - Total]]=0,0,Historical_Sales[[#This Row],[Units Ordered]]/Historical_Sales[[#This Row],[Sessions - Total]])</f>
        <v>0.27586206896551724</v>
      </c>
    </row>
    <row r="3527" spans="1:8" x14ac:dyDescent="0.3">
      <c r="A3527" s="2">
        <v>45977</v>
      </c>
      <c r="B3527" t="s">
        <v>42</v>
      </c>
      <c r="C3527">
        <v>211</v>
      </c>
      <c r="D3527">
        <v>294</v>
      </c>
      <c r="E3527">
        <v>37</v>
      </c>
      <c r="F3527">
        <v>920.97</v>
      </c>
      <c r="G3527">
        <v>34</v>
      </c>
      <c r="H3527" s="1">
        <f xml:space="preserve"> IF(Historical_Sales[[#This Row],[Sessions - Total]]=0,0,Historical_Sales[[#This Row],[Units Ordered]]/Historical_Sales[[#This Row],[Sessions - Total]])</f>
        <v>0.17535545023696683</v>
      </c>
    </row>
    <row r="3528" spans="1:8" x14ac:dyDescent="0.3">
      <c r="A3528" s="2">
        <v>45977</v>
      </c>
      <c r="B3528" t="s">
        <v>44</v>
      </c>
      <c r="C3528">
        <v>27</v>
      </c>
      <c r="D3528">
        <v>45</v>
      </c>
      <c r="E3528">
        <v>6</v>
      </c>
      <c r="F3528">
        <v>136.57</v>
      </c>
      <c r="G3528">
        <v>6</v>
      </c>
      <c r="H3528" s="1">
        <f xml:space="preserve"> IF(Historical_Sales[[#This Row],[Sessions - Total]]=0,0,Historical_Sales[[#This Row],[Units Ordered]]/Historical_Sales[[#This Row],[Sessions - Total]])</f>
        <v>0.22222222222222221</v>
      </c>
    </row>
    <row r="3529" spans="1:8" x14ac:dyDescent="0.3">
      <c r="A3529" s="2">
        <v>45977</v>
      </c>
      <c r="B3529" t="s">
        <v>46</v>
      </c>
      <c r="C3529">
        <v>61</v>
      </c>
      <c r="D3529">
        <v>79</v>
      </c>
      <c r="E3529">
        <v>18</v>
      </c>
      <c r="F3529">
        <v>549.27</v>
      </c>
      <c r="G3529">
        <v>14</v>
      </c>
      <c r="H3529" s="1">
        <f xml:space="preserve"> IF(Historical_Sales[[#This Row],[Sessions - Total]]=0,0,Historical_Sales[[#This Row],[Units Ordered]]/Historical_Sales[[#This Row],[Sessions - Total]])</f>
        <v>0.29508196721311475</v>
      </c>
    </row>
    <row r="3530" spans="1:8" x14ac:dyDescent="0.3">
      <c r="A3530" s="2">
        <v>45977</v>
      </c>
      <c r="B3530" t="s">
        <v>48</v>
      </c>
      <c r="C3530">
        <v>53</v>
      </c>
      <c r="D3530">
        <v>75</v>
      </c>
      <c r="E3530">
        <v>18</v>
      </c>
      <c r="F3530">
        <v>502.71</v>
      </c>
      <c r="G3530">
        <v>15</v>
      </c>
      <c r="H3530" s="1">
        <f xml:space="preserve"> IF(Historical_Sales[[#This Row],[Sessions - Total]]=0,0,Historical_Sales[[#This Row],[Units Ordered]]/Historical_Sales[[#This Row],[Sessions - Total]])</f>
        <v>0.33962264150943394</v>
      </c>
    </row>
    <row r="3531" spans="1:8" x14ac:dyDescent="0.3">
      <c r="A3531" s="2">
        <v>45977</v>
      </c>
      <c r="B3531" t="s">
        <v>50</v>
      </c>
      <c r="C3531">
        <v>90</v>
      </c>
      <c r="D3531">
        <v>130</v>
      </c>
      <c r="E3531">
        <v>19</v>
      </c>
      <c r="F3531">
        <v>818.49</v>
      </c>
      <c r="G3531">
        <v>19</v>
      </c>
      <c r="H3531" s="1">
        <f xml:space="preserve"> IF(Historical_Sales[[#This Row],[Sessions - Total]]=0,0,Historical_Sales[[#This Row],[Units Ordered]]/Historical_Sales[[#This Row],[Sessions - Total]])</f>
        <v>0.21111111111111111</v>
      </c>
    </row>
    <row r="3532" spans="1:8" x14ac:dyDescent="0.3">
      <c r="A3532" s="2">
        <v>45977</v>
      </c>
      <c r="B3532" t="s">
        <v>52</v>
      </c>
      <c r="C3532">
        <v>189</v>
      </c>
      <c r="D3532">
        <v>248</v>
      </c>
      <c r="E3532">
        <v>27</v>
      </c>
      <c r="F3532">
        <v>379.24</v>
      </c>
      <c r="G3532">
        <v>25</v>
      </c>
      <c r="H3532" s="1">
        <f xml:space="preserve"> IF(Historical_Sales[[#This Row],[Sessions - Total]]=0,0,Historical_Sales[[#This Row],[Units Ordered]]/Historical_Sales[[#This Row],[Sessions - Total]])</f>
        <v>0.14285714285714285</v>
      </c>
    </row>
    <row r="3533" spans="1:8" x14ac:dyDescent="0.3">
      <c r="A3533" s="2">
        <v>45977</v>
      </c>
      <c r="B3533" t="s">
        <v>52</v>
      </c>
      <c r="C3533">
        <v>4</v>
      </c>
      <c r="D3533">
        <v>6</v>
      </c>
      <c r="E3533">
        <v>2</v>
      </c>
      <c r="F3533">
        <v>30.71</v>
      </c>
      <c r="G3533">
        <v>2</v>
      </c>
      <c r="H3533" s="1">
        <f xml:space="preserve"> IF(Historical_Sales[[#This Row],[Sessions - Total]]=0,0,Historical_Sales[[#This Row],[Units Ordered]]/Historical_Sales[[#This Row],[Sessions - Total]])</f>
        <v>0.5</v>
      </c>
    </row>
    <row r="3534" spans="1:8" x14ac:dyDescent="0.3">
      <c r="A3534" s="2">
        <v>45977</v>
      </c>
      <c r="B3534" t="s">
        <v>54</v>
      </c>
      <c r="C3534">
        <v>70</v>
      </c>
      <c r="D3534">
        <v>92</v>
      </c>
      <c r="E3534">
        <v>6</v>
      </c>
      <c r="F3534">
        <v>134.59</v>
      </c>
      <c r="G3534">
        <v>6</v>
      </c>
      <c r="H3534" s="1">
        <f xml:space="preserve"> IF(Historical_Sales[[#This Row],[Sessions - Total]]=0,0,Historical_Sales[[#This Row],[Units Ordered]]/Historical_Sales[[#This Row],[Sessions - Total]])</f>
        <v>8.5714285714285715E-2</v>
      </c>
    </row>
    <row r="3535" spans="1:8" x14ac:dyDescent="0.3">
      <c r="A3535" s="2">
        <v>45977</v>
      </c>
      <c r="B3535" t="s">
        <v>56</v>
      </c>
      <c r="C3535">
        <v>55</v>
      </c>
      <c r="D3535">
        <v>77</v>
      </c>
      <c r="E3535">
        <v>12</v>
      </c>
      <c r="F3535">
        <v>279.81</v>
      </c>
      <c r="G3535">
        <v>11</v>
      </c>
      <c r="H3535" s="1">
        <f xml:space="preserve"> IF(Historical_Sales[[#This Row],[Sessions - Total]]=0,0,Historical_Sales[[#This Row],[Units Ordered]]/Historical_Sales[[#This Row],[Sessions - Total]])</f>
        <v>0.21818181818181817</v>
      </c>
    </row>
    <row r="3536" spans="1:8" x14ac:dyDescent="0.3">
      <c r="A3536" s="2">
        <v>45977</v>
      </c>
      <c r="B3536" t="s">
        <v>58</v>
      </c>
      <c r="C3536">
        <v>78</v>
      </c>
      <c r="D3536">
        <v>95</v>
      </c>
      <c r="E3536">
        <v>16</v>
      </c>
      <c r="F3536">
        <v>178.27</v>
      </c>
      <c r="G3536">
        <v>14</v>
      </c>
      <c r="H3536" s="1">
        <f xml:space="preserve"> IF(Historical_Sales[[#This Row],[Sessions - Total]]=0,0,Historical_Sales[[#This Row],[Units Ordered]]/Historical_Sales[[#This Row],[Sessions - Total]])</f>
        <v>0.20512820512820512</v>
      </c>
    </row>
    <row r="3537" spans="1:8" x14ac:dyDescent="0.3">
      <c r="A3537" s="2">
        <v>45977</v>
      </c>
      <c r="B3537" t="s">
        <v>58</v>
      </c>
      <c r="C3537">
        <v>2</v>
      </c>
      <c r="D3537">
        <v>2</v>
      </c>
      <c r="E3537">
        <v>1</v>
      </c>
      <c r="F3537">
        <v>22.7</v>
      </c>
      <c r="G3537">
        <v>1</v>
      </c>
      <c r="H3537" s="1">
        <f xml:space="preserve"> IF(Historical_Sales[[#This Row],[Sessions - Total]]=0,0,Historical_Sales[[#This Row],[Units Ordered]]/Historical_Sales[[#This Row],[Sessions - Total]])</f>
        <v>0.5</v>
      </c>
    </row>
    <row r="3538" spans="1:8" x14ac:dyDescent="0.3">
      <c r="A3538" s="2">
        <v>45977</v>
      </c>
      <c r="B3538" t="s">
        <v>60</v>
      </c>
      <c r="C3538">
        <v>117</v>
      </c>
      <c r="D3538">
        <v>152</v>
      </c>
      <c r="E3538">
        <v>3</v>
      </c>
      <c r="F3538">
        <v>75.38</v>
      </c>
      <c r="G3538">
        <v>3</v>
      </c>
      <c r="H3538" s="1">
        <f xml:space="preserve"> IF(Historical_Sales[[#This Row],[Sessions - Total]]=0,0,Historical_Sales[[#This Row],[Units Ordered]]/Historical_Sales[[#This Row],[Sessions - Total]])</f>
        <v>2.564102564102564E-2</v>
      </c>
    </row>
    <row r="3539" spans="1:8" x14ac:dyDescent="0.3">
      <c r="A3539" s="2">
        <v>45977</v>
      </c>
      <c r="B3539" t="s">
        <v>62</v>
      </c>
      <c r="C3539">
        <v>226</v>
      </c>
      <c r="D3539">
        <v>317</v>
      </c>
      <c r="E3539">
        <v>81</v>
      </c>
      <c r="F3539">
        <v>2969.73</v>
      </c>
      <c r="G3539">
        <v>68</v>
      </c>
      <c r="H3539" s="1">
        <f xml:space="preserve"> IF(Historical_Sales[[#This Row],[Sessions - Total]]=0,0,Historical_Sales[[#This Row],[Units Ordered]]/Historical_Sales[[#This Row],[Sessions - Total]])</f>
        <v>0.3584070796460177</v>
      </c>
    </row>
    <row r="3540" spans="1:8" x14ac:dyDescent="0.3">
      <c r="A3540" s="2">
        <v>45977</v>
      </c>
      <c r="B3540" t="s">
        <v>64</v>
      </c>
      <c r="C3540">
        <v>27</v>
      </c>
      <c r="D3540">
        <v>42</v>
      </c>
      <c r="E3540">
        <v>6</v>
      </c>
      <c r="F3540">
        <v>209.45</v>
      </c>
      <c r="G3540">
        <v>6</v>
      </c>
      <c r="H3540" s="1">
        <f xml:space="preserve"> IF(Historical_Sales[[#This Row],[Sessions - Total]]=0,0,Historical_Sales[[#This Row],[Units Ordered]]/Historical_Sales[[#This Row],[Sessions - Total]])</f>
        <v>0.22222222222222221</v>
      </c>
    </row>
    <row r="3541" spans="1:8" x14ac:dyDescent="0.3">
      <c r="A3541" s="2">
        <v>45977</v>
      </c>
      <c r="B3541" t="s">
        <v>66</v>
      </c>
      <c r="C3541">
        <v>33</v>
      </c>
      <c r="D3541">
        <v>41</v>
      </c>
      <c r="E3541">
        <v>26</v>
      </c>
      <c r="F3541">
        <v>723.49</v>
      </c>
      <c r="G3541">
        <v>20</v>
      </c>
      <c r="H3541" s="1">
        <f xml:space="preserve"> IF(Historical_Sales[[#This Row],[Sessions - Total]]=0,0,Historical_Sales[[#This Row],[Units Ordered]]/Historical_Sales[[#This Row],[Sessions - Total]])</f>
        <v>0.78787878787878785</v>
      </c>
    </row>
    <row r="3542" spans="1:8" x14ac:dyDescent="0.3">
      <c r="A3542" s="2">
        <v>45977</v>
      </c>
      <c r="B3542" t="s">
        <v>68</v>
      </c>
      <c r="C3542">
        <v>43</v>
      </c>
      <c r="D3542">
        <v>62</v>
      </c>
      <c r="E3542">
        <v>20</v>
      </c>
      <c r="F3542">
        <v>552.15</v>
      </c>
      <c r="G3542">
        <v>18</v>
      </c>
      <c r="H3542" s="1">
        <f xml:space="preserve"> IF(Historical_Sales[[#This Row],[Sessions - Total]]=0,0,Historical_Sales[[#This Row],[Units Ordered]]/Historical_Sales[[#This Row],[Sessions - Total]])</f>
        <v>0.46511627906976744</v>
      </c>
    </row>
    <row r="3543" spans="1:8" x14ac:dyDescent="0.3">
      <c r="A3543" s="2">
        <v>45977</v>
      </c>
      <c r="B3543" t="s">
        <v>70</v>
      </c>
      <c r="C3543">
        <v>56</v>
      </c>
      <c r="D3543">
        <v>74</v>
      </c>
      <c r="E3543">
        <v>16</v>
      </c>
      <c r="F3543">
        <v>382.88</v>
      </c>
      <c r="G3543">
        <v>14</v>
      </c>
      <c r="H3543" s="1">
        <f xml:space="preserve"> IF(Historical_Sales[[#This Row],[Sessions - Total]]=0,0,Historical_Sales[[#This Row],[Units Ordered]]/Historical_Sales[[#This Row],[Sessions - Total]])</f>
        <v>0.2857142857142857</v>
      </c>
    </row>
    <row r="3544" spans="1:8" x14ac:dyDescent="0.3">
      <c r="A3544" s="2">
        <v>45977</v>
      </c>
      <c r="B3544" t="s">
        <v>72</v>
      </c>
      <c r="C3544">
        <v>48</v>
      </c>
      <c r="D3544">
        <v>64</v>
      </c>
      <c r="E3544">
        <v>7</v>
      </c>
      <c r="F3544">
        <v>256.12</v>
      </c>
      <c r="G3544">
        <v>7</v>
      </c>
      <c r="H3544" s="1">
        <f xml:space="preserve"> IF(Historical_Sales[[#This Row],[Sessions - Total]]=0,0,Historical_Sales[[#This Row],[Units Ordered]]/Historical_Sales[[#This Row],[Sessions - Total]])</f>
        <v>0.14583333333333334</v>
      </c>
    </row>
    <row r="3545" spans="1:8" x14ac:dyDescent="0.3">
      <c r="A3545" s="2">
        <v>45977</v>
      </c>
      <c r="B3545" t="s">
        <v>74</v>
      </c>
      <c r="C3545">
        <v>13</v>
      </c>
      <c r="D3545">
        <v>17</v>
      </c>
      <c r="E3545">
        <v>3</v>
      </c>
      <c r="F3545">
        <v>81.099999999999994</v>
      </c>
      <c r="G3545">
        <v>2</v>
      </c>
      <c r="H3545" s="1">
        <f xml:space="preserve"> IF(Historical_Sales[[#This Row],[Sessions - Total]]=0,0,Historical_Sales[[#This Row],[Units Ordered]]/Historical_Sales[[#This Row],[Sessions - Total]])</f>
        <v>0.23076923076923078</v>
      </c>
    </row>
    <row r="3546" spans="1:8" x14ac:dyDescent="0.3">
      <c r="A3546" s="2">
        <v>45977</v>
      </c>
      <c r="B3546" t="s">
        <v>76</v>
      </c>
      <c r="C3546">
        <v>17</v>
      </c>
      <c r="D3546">
        <v>21</v>
      </c>
      <c r="E3546">
        <v>4</v>
      </c>
      <c r="F3546">
        <v>130.27000000000001</v>
      </c>
      <c r="G3546">
        <v>4</v>
      </c>
      <c r="H3546" s="1">
        <f xml:space="preserve"> IF(Historical_Sales[[#This Row],[Sessions - Total]]=0,0,Historical_Sales[[#This Row],[Units Ordered]]/Historical_Sales[[#This Row],[Sessions - Total]])</f>
        <v>0.23529411764705882</v>
      </c>
    </row>
    <row r="3547" spans="1:8" x14ac:dyDescent="0.3">
      <c r="A3547" s="2">
        <v>45977</v>
      </c>
      <c r="B3547" t="s">
        <v>78</v>
      </c>
      <c r="C3547">
        <v>9</v>
      </c>
      <c r="D3547">
        <v>11</v>
      </c>
      <c r="E3547">
        <v>2</v>
      </c>
      <c r="F3547">
        <v>47.08</v>
      </c>
      <c r="G3547">
        <v>2</v>
      </c>
      <c r="H3547" s="1">
        <f xml:space="preserve"> IF(Historical_Sales[[#This Row],[Sessions - Total]]=0,0,Historical_Sales[[#This Row],[Units Ordered]]/Historical_Sales[[#This Row],[Sessions - Total]])</f>
        <v>0.22222222222222221</v>
      </c>
    </row>
    <row r="3548" spans="1:8" x14ac:dyDescent="0.3">
      <c r="A3548" s="2">
        <v>45977</v>
      </c>
      <c r="B3548" t="s">
        <v>80</v>
      </c>
      <c r="C3548">
        <v>21</v>
      </c>
      <c r="D3548">
        <v>26</v>
      </c>
      <c r="E3548">
        <v>3</v>
      </c>
      <c r="F3548">
        <v>93.65</v>
      </c>
      <c r="G3548">
        <v>3</v>
      </c>
      <c r="H3548" s="1">
        <f xml:space="preserve"> IF(Historical_Sales[[#This Row],[Sessions - Total]]=0,0,Historical_Sales[[#This Row],[Units Ordered]]/Historical_Sales[[#This Row],[Sessions - Total]])</f>
        <v>0.14285714285714285</v>
      </c>
    </row>
    <row r="3549" spans="1:8" x14ac:dyDescent="0.3">
      <c r="A3549" s="2">
        <v>45977</v>
      </c>
      <c r="B3549" t="s">
        <v>82</v>
      </c>
      <c r="C3549">
        <v>18</v>
      </c>
      <c r="D3549">
        <v>23</v>
      </c>
      <c r="E3549">
        <v>3</v>
      </c>
      <c r="F3549">
        <v>120.5</v>
      </c>
      <c r="G3549">
        <v>3</v>
      </c>
      <c r="H3549" s="1">
        <f xml:space="preserve"> IF(Historical_Sales[[#This Row],[Sessions - Total]]=0,0,Historical_Sales[[#This Row],[Units Ordered]]/Historical_Sales[[#This Row],[Sessions - Total]])</f>
        <v>0.16666666666666666</v>
      </c>
    </row>
    <row r="3550" spans="1:8" x14ac:dyDescent="0.3">
      <c r="A3550" s="2">
        <v>45977</v>
      </c>
      <c r="B3550" t="s">
        <v>84</v>
      </c>
      <c r="C3550">
        <v>143</v>
      </c>
      <c r="D3550">
        <v>214</v>
      </c>
      <c r="E3550">
        <v>29</v>
      </c>
      <c r="F3550">
        <v>998.57</v>
      </c>
      <c r="G3550">
        <v>29</v>
      </c>
      <c r="H3550" s="1">
        <f xml:space="preserve"> IF(Historical_Sales[[#This Row],[Sessions - Total]]=0,0,Historical_Sales[[#This Row],[Units Ordered]]/Historical_Sales[[#This Row],[Sessions - Total]])</f>
        <v>0.20279720279720279</v>
      </c>
    </row>
    <row r="3551" spans="1:8" x14ac:dyDescent="0.3">
      <c r="A3551" s="2">
        <v>45977</v>
      </c>
      <c r="B3551" t="s">
        <v>86</v>
      </c>
      <c r="C3551">
        <v>28</v>
      </c>
      <c r="D3551">
        <v>38</v>
      </c>
      <c r="E3551">
        <v>5</v>
      </c>
      <c r="F3551">
        <v>135.37</v>
      </c>
      <c r="G3551">
        <v>5</v>
      </c>
      <c r="H3551" s="1">
        <f xml:space="preserve"> IF(Historical_Sales[[#This Row],[Sessions - Total]]=0,0,Historical_Sales[[#This Row],[Units Ordered]]/Historical_Sales[[#This Row],[Sessions - Total]])</f>
        <v>0.17857142857142858</v>
      </c>
    </row>
    <row r="3552" spans="1:8" x14ac:dyDescent="0.3">
      <c r="A3552" s="2">
        <v>45977</v>
      </c>
      <c r="B3552" t="s">
        <v>88</v>
      </c>
      <c r="C3552">
        <v>68</v>
      </c>
      <c r="D3552">
        <v>81</v>
      </c>
      <c r="E3552">
        <v>8</v>
      </c>
      <c r="F3552">
        <v>289.7</v>
      </c>
      <c r="G3552">
        <v>7</v>
      </c>
      <c r="H3552" s="1">
        <f xml:space="preserve"> IF(Historical_Sales[[#This Row],[Sessions - Total]]=0,0,Historical_Sales[[#This Row],[Units Ordered]]/Historical_Sales[[#This Row],[Sessions - Total]])</f>
        <v>0.11764705882352941</v>
      </c>
    </row>
    <row r="3553" spans="1:8" x14ac:dyDescent="0.3">
      <c r="A3553" s="2">
        <v>45977</v>
      </c>
      <c r="B3553" t="s">
        <v>90</v>
      </c>
      <c r="C3553">
        <v>23</v>
      </c>
      <c r="D3553">
        <v>29</v>
      </c>
      <c r="E3553">
        <v>11</v>
      </c>
      <c r="F3553">
        <v>280.67</v>
      </c>
      <c r="G3553">
        <v>8</v>
      </c>
      <c r="H3553" s="1">
        <f xml:space="preserve"> IF(Historical_Sales[[#This Row],[Sessions - Total]]=0,0,Historical_Sales[[#This Row],[Units Ordered]]/Historical_Sales[[#This Row],[Sessions - Total]])</f>
        <v>0.47826086956521741</v>
      </c>
    </row>
    <row r="3554" spans="1:8" x14ac:dyDescent="0.3">
      <c r="A3554" s="2">
        <v>45977</v>
      </c>
      <c r="B3554" t="s">
        <v>92</v>
      </c>
      <c r="C3554">
        <v>37</v>
      </c>
      <c r="D3554">
        <v>49</v>
      </c>
      <c r="E3554">
        <v>11</v>
      </c>
      <c r="F3554">
        <v>294.64</v>
      </c>
      <c r="G3554">
        <v>11</v>
      </c>
      <c r="H3554" s="1">
        <f xml:space="preserve"> IF(Historical_Sales[[#This Row],[Sessions - Total]]=0,0,Historical_Sales[[#This Row],[Units Ordered]]/Historical_Sales[[#This Row],[Sessions - Total]])</f>
        <v>0.29729729729729731</v>
      </c>
    </row>
    <row r="3555" spans="1:8" x14ac:dyDescent="0.3">
      <c r="A3555" s="2">
        <v>45977</v>
      </c>
      <c r="B3555" t="s">
        <v>94</v>
      </c>
      <c r="C3555">
        <v>11</v>
      </c>
      <c r="D3555">
        <v>17</v>
      </c>
      <c r="E3555">
        <v>1</v>
      </c>
      <c r="F3555">
        <v>93.4</v>
      </c>
      <c r="G3555">
        <v>1</v>
      </c>
      <c r="H3555" s="1">
        <f xml:space="preserve"> IF(Historical_Sales[[#This Row],[Sessions - Total]]=0,0,Historical_Sales[[#This Row],[Units Ordered]]/Historical_Sales[[#This Row],[Sessions - Total]])</f>
        <v>9.0909090909090912E-2</v>
      </c>
    </row>
    <row r="3556" spans="1:8" x14ac:dyDescent="0.3">
      <c r="A3556" s="2">
        <v>45977</v>
      </c>
      <c r="B3556" t="s">
        <v>96</v>
      </c>
      <c r="C3556">
        <v>17</v>
      </c>
      <c r="D3556">
        <v>28</v>
      </c>
      <c r="E3556">
        <v>3</v>
      </c>
      <c r="F3556">
        <v>241.97</v>
      </c>
      <c r="G3556">
        <v>3</v>
      </c>
      <c r="H3556" s="1">
        <f xml:space="preserve"> IF(Historical_Sales[[#This Row],[Sessions - Total]]=0,0,Historical_Sales[[#This Row],[Units Ordered]]/Historical_Sales[[#This Row],[Sessions - Total]])</f>
        <v>0.17647058823529413</v>
      </c>
    </row>
    <row r="3557" spans="1:8" x14ac:dyDescent="0.3">
      <c r="A3557" s="2">
        <v>45977</v>
      </c>
      <c r="B3557" t="s">
        <v>98</v>
      </c>
      <c r="C3557">
        <v>37</v>
      </c>
      <c r="D3557">
        <v>39</v>
      </c>
      <c r="E3557">
        <v>5</v>
      </c>
      <c r="F3557">
        <v>59.5</v>
      </c>
      <c r="G3557">
        <v>4</v>
      </c>
      <c r="H3557" s="1">
        <f xml:space="preserve"> IF(Historical_Sales[[#This Row],[Sessions - Total]]=0,0,Historical_Sales[[#This Row],[Units Ordered]]/Historical_Sales[[#This Row],[Sessions - Total]])</f>
        <v>0.13513513513513514</v>
      </c>
    </row>
    <row r="3558" spans="1:8" x14ac:dyDescent="0.3">
      <c r="A3558" s="2">
        <v>45977</v>
      </c>
      <c r="B3558" t="s">
        <v>102</v>
      </c>
      <c r="C3558">
        <v>10</v>
      </c>
      <c r="D3558">
        <v>11</v>
      </c>
      <c r="E3558">
        <v>1</v>
      </c>
      <c r="F3558">
        <v>31.87</v>
      </c>
      <c r="G3558">
        <v>1</v>
      </c>
      <c r="H3558" s="1">
        <f xml:space="preserve"> IF(Historical_Sales[[#This Row],[Sessions - Total]]=0,0,Historical_Sales[[#This Row],[Units Ordered]]/Historical_Sales[[#This Row],[Sessions - Total]])</f>
        <v>0.1</v>
      </c>
    </row>
    <row r="3559" spans="1:8" x14ac:dyDescent="0.3">
      <c r="A3559" s="2">
        <v>45977</v>
      </c>
      <c r="B3559" t="s">
        <v>104</v>
      </c>
      <c r="C3559">
        <v>10</v>
      </c>
      <c r="D3559">
        <v>12</v>
      </c>
      <c r="E3559">
        <v>4</v>
      </c>
      <c r="F3559">
        <v>116.33</v>
      </c>
      <c r="G3559">
        <v>3</v>
      </c>
      <c r="H3559" s="1">
        <f xml:space="preserve"> IF(Historical_Sales[[#This Row],[Sessions - Total]]=0,0,Historical_Sales[[#This Row],[Units Ordered]]/Historical_Sales[[#This Row],[Sessions - Total]])</f>
        <v>0.4</v>
      </c>
    </row>
    <row r="3560" spans="1:8" x14ac:dyDescent="0.3">
      <c r="A3560" s="2">
        <v>45977</v>
      </c>
      <c r="B3560" t="s">
        <v>106</v>
      </c>
      <c r="C3560">
        <v>9</v>
      </c>
      <c r="D3560">
        <v>11</v>
      </c>
      <c r="E3560">
        <v>1</v>
      </c>
      <c r="F3560">
        <v>74.39</v>
      </c>
      <c r="G3560">
        <v>1</v>
      </c>
      <c r="H3560" s="1">
        <f xml:space="preserve"> IF(Historical_Sales[[#This Row],[Sessions - Total]]=0,0,Historical_Sales[[#This Row],[Units Ordered]]/Historical_Sales[[#This Row],[Sessions - Total]])</f>
        <v>0.1111111111111111</v>
      </c>
    </row>
    <row r="3561" spans="1:8" x14ac:dyDescent="0.3">
      <c r="A3561" s="2">
        <v>45977</v>
      </c>
      <c r="B3561" t="s">
        <v>108</v>
      </c>
      <c r="C3561">
        <v>5</v>
      </c>
      <c r="D3561">
        <v>5</v>
      </c>
      <c r="E3561">
        <v>2</v>
      </c>
      <c r="F3561">
        <v>205.59</v>
      </c>
      <c r="G3561">
        <v>2</v>
      </c>
      <c r="H3561" s="1">
        <f xml:space="preserve"> IF(Historical_Sales[[#This Row],[Sessions - Total]]=0,0,Historical_Sales[[#This Row],[Units Ordered]]/Historical_Sales[[#This Row],[Sessions - Total]])</f>
        <v>0.4</v>
      </c>
    </row>
    <row r="3562" spans="1:8" x14ac:dyDescent="0.3">
      <c r="A3562" s="2">
        <v>45977</v>
      </c>
      <c r="B3562" t="s">
        <v>110</v>
      </c>
      <c r="C3562">
        <v>43</v>
      </c>
      <c r="D3562">
        <v>71</v>
      </c>
      <c r="E3562">
        <v>6</v>
      </c>
      <c r="F3562">
        <v>210.55</v>
      </c>
      <c r="G3562">
        <v>5</v>
      </c>
      <c r="H3562" s="1">
        <f xml:space="preserve"> IF(Historical_Sales[[#This Row],[Sessions - Total]]=0,0,Historical_Sales[[#This Row],[Units Ordered]]/Historical_Sales[[#This Row],[Sessions - Total]])</f>
        <v>0.13953488372093023</v>
      </c>
    </row>
    <row r="3563" spans="1:8" x14ac:dyDescent="0.3">
      <c r="A3563" s="2">
        <v>45977</v>
      </c>
      <c r="B3563" t="s">
        <v>112</v>
      </c>
      <c r="C3563">
        <v>19</v>
      </c>
      <c r="D3563">
        <v>20</v>
      </c>
      <c r="E3563">
        <v>2</v>
      </c>
      <c r="F3563">
        <v>55.84</v>
      </c>
      <c r="G3563">
        <v>2</v>
      </c>
      <c r="H3563" s="1">
        <f xml:space="preserve"> IF(Historical_Sales[[#This Row],[Sessions - Total]]=0,0,Historical_Sales[[#This Row],[Units Ordered]]/Historical_Sales[[#This Row],[Sessions - Total]])</f>
        <v>0.10526315789473684</v>
      </c>
    </row>
    <row r="3564" spans="1:8" x14ac:dyDescent="0.3">
      <c r="A3564" s="2">
        <v>45978</v>
      </c>
      <c r="B3564" t="s">
        <v>11</v>
      </c>
      <c r="C3564">
        <v>56</v>
      </c>
      <c r="D3564">
        <v>64</v>
      </c>
      <c r="E3564">
        <v>14</v>
      </c>
      <c r="F3564">
        <v>587.09</v>
      </c>
      <c r="G3564">
        <v>14</v>
      </c>
      <c r="H3564" s="1">
        <f xml:space="preserve"> IF(Historical_Sales[[#This Row],[Sessions - Total]]=0,0,Historical_Sales[[#This Row],[Units Ordered]]/Historical_Sales[[#This Row],[Sessions - Total]])</f>
        <v>0.25</v>
      </c>
    </row>
    <row r="3565" spans="1:8" x14ac:dyDescent="0.3">
      <c r="A3565" s="2">
        <v>45978</v>
      </c>
      <c r="B3565" t="s">
        <v>15</v>
      </c>
      <c r="C3565">
        <v>36</v>
      </c>
      <c r="D3565">
        <v>54</v>
      </c>
      <c r="E3565">
        <v>14</v>
      </c>
      <c r="F3565">
        <v>519.53</v>
      </c>
      <c r="G3565">
        <v>11</v>
      </c>
      <c r="H3565" s="1">
        <f xml:space="preserve"> IF(Historical_Sales[[#This Row],[Sessions - Total]]=0,0,Historical_Sales[[#This Row],[Units Ordered]]/Historical_Sales[[#This Row],[Sessions - Total]])</f>
        <v>0.3888888888888889</v>
      </c>
    </row>
    <row r="3566" spans="1:8" x14ac:dyDescent="0.3">
      <c r="A3566" s="2">
        <v>45978</v>
      </c>
      <c r="B3566" t="s">
        <v>17</v>
      </c>
      <c r="C3566">
        <v>18</v>
      </c>
      <c r="D3566">
        <v>23</v>
      </c>
      <c r="E3566">
        <v>1</v>
      </c>
      <c r="F3566">
        <v>32.51</v>
      </c>
      <c r="G3566">
        <v>1</v>
      </c>
      <c r="H3566" s="1">
        <f xml:space="preserve"> IF(Historical_Sales[[#This Row],[Sessions - Total]]=0,0,Historical_Sales[[#This Row],[Units Ordered]]/Historical_Sales[[#This Row],[Sessions - Total]])</f>
        <v>5.5555555555555552E-2</v>
      </c>
    </row>
    <row r="3567" spans="1:8" x14ac:dyDescent="0.3">
      <c r="A3567" s="2">
        <v>45978</v>
      </c>
      <c r="B3567" t="s">
        <v>19</v>
      </c>
      <c r="C3567">
        <v>18</v>
      </c>
      <c r="D3567">
        <v>23</v>
      </c>
      <c r="E3567">
        <v>4</v>
      </c>
      <c r="F3567">
        <v>114.18</v>
      </c>
      <c r="G3567">
        <v>4</v>
      </c>
      <c r="H3567" s="1">
        <f xml:space="preserve"> IF(Historical_Sales[[#This Row],[Sessions - Total]]=0,0,Historical_Sales[[#This Row],[Units Ordered]]/Historical_Sales[[#This Row],[Sessions - Total]])</f>
        <v>0.22222222222222221</v>
      </c>
    </row>
    <row r="3568" spans="1:8" x14ac:dyDescent="0.3">
      <c r="A3568" s="2">
        <v>45978</v>
      </c>
      <c r="B3568" t="s">
        <v>21</v>
      </c>
      <c r="C3568">
        <v>80</v>
      </c>
      <c r="D3568">
        <v>128</v>
      </c>
      <c r="E3568">
        <v>12</v>
      </c>
      <c r="F3568">
        <v>257.81</v>
      </c>
      <c r="G3568">
        <v>9</v>
      </c>
      <c r="H3568" s="1">
        <f xml:space="preserve"> IF(Historical_Sales[[#This Row],[Sessions - Total]]=0,0,Historical_Sales[[#This Row],[Units Ordered]]/Historical_Sales[[#This Row],[Sessions - Total]])</f>
        <v>0.15</v>
      </c>
    </row>
    <row r="3569" spans="1:8" x14ac:dyDescent="0.3">
      <c r="A3569" s="2">
        <v>45978</v>
      </c>
      <c r="B3569" t="s">
        <v>21</v>
      </c>
      <c r="C3569">
        <v>3</v>
      </c>
      <c r="D3569">
        <v>6</v>
      </c>
      <c r="E3569">
        <v>1</v>
      </c>
      <c r="F3569">
        <v>35.61</v>
      </c>
      <c r="G3569">
        <v>1</v>
      </c>
      <c r="H3569" s="1">
        <f xml:space="preserve"> IF(Historical_Sales[[#This Row],[Sessions - Total]]=0,0,Historical_Sales[[#This Row],[Units Ordered]]/Historical_Sales[[#This Row],[Sessions - Total]])</f>
        <v>0.33333333333333331</v>
      </c>
    </row>
    <row r="3570" spans="1:8" x14ac:dyDescent="0.3">
      <c r="A3570" s="2">
        <v>45978</v>
      </c>
      <c r="B3570" t="s">
        <v>24</v>
      </c>
      <c r="C3570">
        <v>32</v>
      </c>
      <c r="D3570">
        <v>39</v>
      </c>
      <c r="E3570">
        <v>5</v>
      </c>
      <c r="F3570">
        <v>75.72</v>
      </c>
      <c r="G3570">
        <v>5</v>
      </c>
      <c r="H3570" s="1">
        <f xml:space="preserve"> IF(Historical_Sales[[#This Row],[Sessions - Total]]=0,0,Historical_Sales[[#This Row],[Units Ordered]]/Historical_Sales[[#This Row],[Sessions - Total]])</f>
        <v>0.15625</v>
      </c>
    </row>
    <row r="3571" spans="1:8" x14ac:dyDescent="0.3">
      <c r="A3571" s="2">
        <v>45978</v>
      </c>
      <c r="B3571" t="s">
        <v>26</v>
      </c>
      <c r="C3571">
        <v>38</v>
      </c>
      <c r="D3571">
        <v>51</v>
      </c>
      <c r="E3571">
        <v>5</v>
      </c>
      <c r="F3571">
        <v>200.86</v>
      </c>
      <c r="G3571">
        <v>5</v>
      </c>
      <c r="H3571" s="1">
        <f xml:space="preserve"> IF(Historical_Sales[[#This Row],[Sessions - Total]]=0,0,Historical_Sales[[#This Row],[Units Ordered]]/Historical_Sales[[#This Row],[Sessions - Total]])</f>
        <v>0.13157894736842105</v>
      </c>
    </row>
    <row r="3572" spans="1:8" x14ac:dyDescent="0.3">
      <c r="A3572" s="2">
        <v>45978</v>
      </c>
      <c r="B3572" t="s">
        <v>30</v>
      </c>
      <c r="C3572">
        <v>3</v>
      </c>
      <c r="D3572">
        <v>3</v>
      </c>
      <c r="E3572">
        <v>2</v>
      </c>
      <c r="F3572">
        <v>27.65</v>
      </c>
      <c r="G3572">
        <v>2</v>
      </c>
      <c r="H3572" s="1">
        <f xml:space="preserve"> IF(Historical_Sales[[#This Row],[Sessions - Total]]=0,0,Historical_Sales[[#This Row],[Units Ordered]]/Historical_Sales[[#This Row],[Sessions - Total]])</f>
        <v>0.66666666666666663</v>
      </c>
    </row>
    <row r="3573" spans="1:8" x14ac:dyDescent="0.3">
      <c r="A3573" s="2">
        <v>45978</v>
      </c>
      <c r="B3573" t="s">
        <v>32</v>
      </c>
      <c r="C3573">
        <v>27</v>
      </c>
      <c r="D3573">
        <v>36</v>
      </c>
      <c r="E3573">
        <v>5</v>
      </c>
      <c r="F3573">
        <v>97.3</v>
      </c>
      <c r="G3573">
        <v>5</v>
      </c>
      <c r="H3573" s="1">
        <f xml:space="preserve"> IF(Historical_Sales[[#This Row],[Sessions - Total]]=0,0,Historical_Sales[[#This Row],[Units Ordered]]/Historical_Sales[[#This Row],[Sessions - Total]])</f>
        <v>0.18518518518518517</v>
      </c>
    </row>
    <row r="3574" spans="1:8" x14ac:dyDescent="0.3">
      <c r="A3574" s="2">
        <v>45978</v>
      </c>
      <c r="B3574" t="s">
        <v>34</v>
      </c>
      <c r="C3574">
        <v>33</v>
      </c>
      <c r="D3574">
        <v>43</v>
      </c>
      <c r="E3574">
        <v>6</v>
      </c>
      <c r="F3574">
        <v>115.41</v>
      </c>
      <c r="G3574">
        <v>6</v>
      </c>
      <c r="H3574" s="1">
        <f xml:space="preserve"> IF(Historical_Sales[[#This Row],[Sessions - Total]]=0,0,Historical_Sales[[#This Row],[Units Ordered]]/Historical_Sales[[#This Row],[Sessions - Total]])</f>
        <v>0.18181818181818182</v>
      </c>
    </row>
    <row r="3575" spans="1:8" x14ac:dyDescent="0.3">
      <c r="A3575" s="2">
        <v>45978</v>
      </c>
      <c r="B3575" t="s">
        <v>36</v>
      </c>
      <c r="C3575">
        <v>37</v>
      </c>
      <c r="D3575">
        <v>49</v>
      </c>
      <c r="E3575">
        <v>9</v>
      </c>
      <c r="F3575">
        <v>203.38</v>
      </c>
      <c r="G3575">
        <v>8</v>
      </c>
      <c r="H3575" s="1">
        <f xml:space="preserve"> IF(Historical_Sales[[#This Row],[Sessions - Total]]=0,0,Historical_Sales[[#This Row],[Units Ordered]]/Historical_Sales[[#This Row],[Sessions - Total]])</f>
        <v>0.24324324324324326</v>
      </c>
    </row>
    <row r="3576" spans="1:8" x14ac:dyDescent="0.3">
      <c r="A3576" s="2">
        <v>45978</v>
      </c>
      <c r="B3576" t="s">
        <v>38</v>
      </c>
      <c r="C3576">
        <v>93</v>
      </c>
      <c r="D3576">
        <v>121</v>
      </c>
      <c r="E3576">
        <v>15</v>
      </c>
      <c r="F3576">
        <v>371.53</v>
      </c>
      <c r="G3576">
        <v>15</v>
      </c>
      <c r="H3576" s="1">
        <f xml:space="preserve"> IF(Historical_Sales[[#This Row],[Sessions - Total]]=0,0,Historical_Sales[[#This Row],[Units Ordered]]/Historical_Sales[[#This Row],[Sessions - Total]])</f>
        <v>0.16129032258064516</v>
      </c>
    </row>
    <row r="3577" spans="1:8" x14ac:dyDescent="0.3">
      <c r="A3577" s="2">
        <v>45978</v>
      </c>
      <c r="B3577" t="s">
        <v>40</v>
      </c>
      <c r="C3577">
        <v>117</v>
      </c>
      <c r="D3577">
        <v>152</v>
      </c>
      <c r="E3577">
        <v>38</v>
      </c>
      <c r="F3577">
        <v>1133.07</v>
      </c>
      <c r="G3577">
        <v>28</v>
      </c>
      <c r="H3577" s="1">
        <f xml:space="preserve"> IF(Historical_Sales[[#This Row],[Sessions - Total]]=0,0,Historical_Sales[[#This Row],[Units Ordered]]/Historical_Sales[[#This Row],[Sessions - Total]])</f>
        <v>0.3247863247863248</v>
      </c>
    </row>
    <row r="3578" spans="1:8" x14ac:dyDescent="0.3">
      <c r="A3578" s="2">
        <v>45978</v>
      </c>
      <c r="B3578" t="s">
        <v>42</v>
      </c>
      <c r="C3578">
        <v>188</v>
      </c>
      <c r="D3578">
        <v>250</v>
      </c>
      <c r="E3578">
        <v>50</v>
      </c>
      <c r="F3578">
        <v>1225.47</v>
      </c>
      <c r="G3578">
        <v>41</v>
      </c>
      <c r="H3578" s="1">
        <f xml:space="preserve"> IF(Historical_Sales[[#This Row],[Sessions - Total]]=0,0,Historical_Sales[[#This Row],[Units Ordered]]/Historical_Sales[[#This Row],[Sessions - Total]])</f>
        <v>0.26595744680851063</v>
      </c>
    </row>
    <row r="3579" spans="1:8" x14ac:dyDescent="0.3">
      <c r="A3579" s="2">
        <v>45978</v>
      </c>
      <c r="B3579" t="s">
        <v>44</v>
      </c>
      <c r="C3579">
        <v>69</v>
      </c>
      <c r="D3579">
        <v>95</v>
      </c>
      <c r="E3579">
        <v>6</v>
      </c>
      <c r="F3579">
        <v>134.57</v>
      </c>
      <c r="G3579">
        <v>6</v>
      </c>
      <c r="H3579" s="1">
        <f xml:space="preserve"> IF(Historical_Sales[[#This Row],[Sessions - Total]]=0,0,Historical_Sales[[#This Row],[Units Ordered]]/Historical_Sales[[#This Row],[Sessions - Total]])</f>
        <v>8.6956521739130432E-2</v>
      </c>
    </row>
    <row r="3580" spans="1:8" x14ac:dyDescent="0.3">
      <c r="A3580" s="2">
        <v>45978</v>
      </c>
      <c r="B3580" t="s">
        <v>46</v>
      </c>
      <c r="C3580">
        <v>75</v>
      </c>
      <c r="D3580">
        <v>102</v>
      </c>
      <c r="E3580">
        <v>22</v>
      </c>
      <c r="F3580">
        <v>655.62</v>
      </c>
      <c r="G3580">
        <v>18</v>
      </c>
      <c r="H3580" s="1">
        <f xml:space="preserve"> IF(Historical_Sales[[#This Row],[Sessions - Total]]=0,0,Historical_Sales[[#This Row],[Units Ordered]]/Historical_Sales[[#This Row],[Sessions - Total]])</f>
        <v>0.29333333333333333</v>
      </c>
    </row>
    <row r="3581" spans="1:8" x14ac:dyDescent="0.3">
      <c r="A3581" s="2">
        <v>45978</v>
      </c>
      <c r="B3581" t="s">
        <v>48</v>
      </c>
      <c r="C3581">
        <v>28</v>
      </c>
      <c r="D3581">
        <v>37</v>
      </c>
      <c r="E3581">
        <v>5</v>
      </c>
      <c r="F3581">
        <v>146.04</v>
      </c>
      <c r="G3581">
        <v>4</v>
      </c>
      <c r="H3581" s="1">
        <f xml:space="preserve"> IF(Historical_Sales[[#This Row],[Sessions - Total]]=0,0,Historical_Sales[[#This Row],[Units Ordered]]/Historical_Sales[[#This Row],[Sessions - Total]])</f>
        <v>0.17857142857142858</v>
      </c>
    </row>
    <row r="3582" spans="1:8" x14ac:dyDescent="0.3">
      <c r="A3582" s="2">
        <v>45978</v>
      </c>
      <c r="B3582" t="s">
        <v>50</v>
      </c>
      <c r="C3582">
        <v>115</v>
      </c>
      <c r="D3582">
        <v>169</v>
      </c>
      <c r="E3582">
        <v>21</v>
      </c>
      <c r="F3582">
        <v>897.26</v>
      </c>
      <c r="G3582">
        <v>20</v>
      </c>
      <c r="H3582" s="1">
        <f xml:space="preserve"> IF(Historical_Sales[[#This Row],[Sessions - Total]]=0,0,Historical_Sales[[#This Row],[Units Ordered]]/Historical_Sales[[#This Row],[Sessions - Total]])</f>
        <v>0.18260869565217391</v>
      </c>
    </row>
    <row r="3583" spans="1:8" x14ac:dyDescent="0.3">
      <c r="A3583" s="2">
        <v>45978</v>
      </c>
      <c r="B3583" t="s">
        <v>50</v>
      </c>
      <c r="C3583">
        <v>5</v>
      </c>
      <c r="D3583">
        <v>11</v>
      </c>
      <c r="E3583">
        <v>2</v>
      </c>
      <c r="F3583">
        <v>100</v>
      </c>
      <c r="G3583">
        <v>2</v>
      </c>
      <c r="H3583" s="1">
        <f xml:space="preserve"> IF(Historical_Sales[[#This Row],[Sessions - Total]]=0,0,Historical_Sales[[#This Row],[Units Ordered]]/Historical_Sales[[#This Row],[Sessions - Total]])</f>
        <v>0.4</v>
      </c>
    </row>
    <row r="3584" spans="1:8" x14ac:dyDescent="0.3">
      <c r="A3584" s="2">
        <v>45978</v>
      </c>
      <c r="B3584" t="s">
        <v>52</v>
      </c>
      <c r="C3584">
        <v>130</v>
      </c>
      <c r="D3584">
        <v>166</v>
      </c>
      <c r="E3584">
        <v>20</v>
      </c>
      <c r="F3584">
        <v>271.62</v>
      </c>
      <c r="G3584">
        <v>20</v>
      </c>
      <c r="H3584" s="1">
        <f xml:space="preserve"> IF(Historical_Sales[[#This Row],[Sessions - Total]]=0,0,Historical_Sales[[#This Row],[Units Ordered]]/Historical_Sales[[#This Row],[Sessions - Total]])</f>
        <v>0.15384615384615385</v>
      </c>
    </row>
    <row r="3585" spans="1:8" x14ac:dyDescent="0.3">
      <c r="A3585" s="2">
        <v>45978</v>
      </c>
      <c r="B3585" t="s">
        <v>54</v>
      </c>
      <c r="C3585">
        <v>89</v>
      </c>
      <c r="D3585">
        <v>115</v>
      </c>
      <c r="E3585">
        <v>17</v>
      </c>
      <c r="F3585">
        <v>379.55</v>
      </c>
      <c r="G3585">
        <v>10</v>
      </c>
      <c r="H3585" s="1">
        <f xml:space="preserve"> IF(Historical_Sales[[#This Row],[Sessions - Total]]=0,0,Historical_Sales[[#This Row],[Units Ordered]]/Historical_Sales[[#This Row],[Sessions - Total]])</f>
        <v>0.19101123595505617</v>
      </c>
    </row>
    <row r="3586" spans="1:8" x14ac:dyDescent="0.3">
      <c r="A3586" s="2">
        <v>45978</v>
      </c>
      <c r="B3586" t="s">
        <v>56</v>
      </c>
      <c r="C3586">
        <v>84</v>
      </c>
      <c r="D3586">
        <v>111</v>
      </c>
      <c r="E3586">
        <v>18</v>
      </c>
      <c r="F3586">
        <v>421.9</v>
      </c>
      <c r="G3586">
        <v>18</v>
      </c>
      <c r="H3586" s="1">
        <f xml:space="preserve"> IF(Historical_Sales[[#This Row],[Sessions - Total]]=0,0,Historical_Sales[[#This Row],[Units Ordered]]/Historical_Sales[[#This Row],[Sessions - Total]])</f>
        <v>0.21428571428571427</v>
      </c>
    </row>
    <row r="3587" spans="1:8" x14ac:dyDescent="0.3">
      <c r="A3587" s="2">
        <v>45978</v>
      </c>
      <c r="B3587" t="s">
        <v>58</v>
      </c>
      <c r="C3587">
        <v>87</v>
      </c>
      <c r="D3587">
        <v>107</v>
      </c>
      <c r="E3587">
        <v>9</v>
      </c>
      <c r="F3587">
        <v>106.93</v>
      </c>
      <c r="G3587">
        <v>9</v>
      </c>
      <c r="H3587" s="1">
        <f xml:space="preserve"> IF(Historical_Sales[[#This Row],[Sessions - Total]]=0,0,Historical_Sales[[#This Row],[Units Ordered]]/Historical_Sales[[#This Row],[Sessions - Total]])</f>
        <v>0.10344827586206896</v>
      </c>
    </row>
    <row r="3588" spans="1:8" x14ac:dyDescent="0.3">
      <c r="A3588" s="2">
        <v>45978</v>
      </c>
      <c r="B3588" t="s">
        <v>60</v>
      </c>
      <c r="C3588">
        <v>90</v>
      </c>
      <c r="D3588">
        <v>113</v>
      </c>
      <c r="E3588">
        <v>9</v>
      </c>
      <c r="F3588">
        <v>202.41</v>
      </c>
      <c r="G3588">
        <v>9</v>
      </c>
      <c r="H3588" s="1">
        <f xml:space="preserve"> IF(Historical_Sales[[#This Row],[Sessions - Total]]=0,0,Historical_Sales[[#This Row],[Units Ordered]]/Historical_Sales[[#This Row],[Sessions - Total]])</f>
        <v>0.1</v>
      </c>
    </row>
    <row r="3589" spans="1:8" x14ac:dyDescent="0.3">
      <c r="A3589" s="2">
        <v>45978</v>
      </c>
      <c r="B3589" t="s">
        <v>62</v>
      </c>
      <c r="C3589">
        <v>190</v>
      </c>
      <c r="D3589">
        <v>257</v>
      </c>
      <c r="E3589">
        <v>88</v>
      </c>
      <c r="F3589">
        <v>3226.96</v>
      </c>
      <c r="G3589">
        <v>75</v>
      </c>
      <c r="H3589" s="1">
        <f xml:space="preserve"> IF(Historical_Sales[[#This Row],[Sessions - Total]]=0,0,Historical_Sales[[#This Row],[Units Ordered]]/Historical_Sales[[#This Row],[Sessions - Total]])</f>
        <v>0.4631578947368421</v>
      </c>
    </row>
    <row r="3590" spans="1:8" x14ac:dyDescent="0.3">
      <c r="A3590" s="2">
        <v>45978</v>
      </c>
      <c r="B3590" t="s">
        <v>64</v>
      </c>
      <c r="C3590">
        <v>34</v>
      </c>
      <c r="D3590">
        <v>48</v>
      </c>
      <c r="E3590">
        <v>26</v>
      </c>
      <c r="F3590">
        <v>860.75</v>
      </c>
      <c r="G3590">
        <v>16</v>
      </c>
      <c r="H3590" s="1">
        <f xml:space="preserve"> IF(Historical_Sales[[#This Row],[Sessions - Total]]=0,0,Historical_Sales[[#This Row],[Units Ordered]]/Historical_Sales[[#This Row],[Sessions - Total]])</f>
        <v>0.76470588235294112</v>
      </c>
    </row>
    <row r="3591" spans="1:8" x14ac:dyDescent="0.3">
      <c r="A3591" s="2">
        <v>45978</v>
      </c>
      <c r="B3591" t="s">
        <v>66</v>
      </c>
      <c r="H3591" s="1">
        <f xml:space="preserve"> IF(Historical_Sales[[#This Row],[Sessions - Total]]=0,0,Historical_Sales[[#This Row],[Units Ordered]]/Historical_Sales[[#This Row],[Sessions - Total]])</f>
        <v>0</v>
      </c>
    </row>
    <row r="3592" spans="1:8" x14ac:dyDescent="0.3">
      <c r="A3592" s="2">
        <v>45978</v>
      </c>
      <c r="B3592" t="s">
        <v>68</v>
      </c>
      <c r="C3592">
        <v>55</v>
      </c>
      <c r="D3592">
        <v>75</v>
      </c>
      <c r="E3592">
        <v>29</v>
      </c>
      <c r="F3592">
        <v>806.98</v>
      </c>
      <c r="G3592">
        <v>27</v>
      </c>
      <c r="H3592" s="1">
        <f xml:space="preserve"> IF(Historical_Sales[[#This Row],[Sessions - Total]]=0,0,Historical_Sales[[#This Row],[Units Ordered]]/Historical_Sales[[#This Row],[Sessions - Total]])</f>
        <v>0.52727272727272723</v>
      </c>
    </row>
    <row r="3593" spans="1:8" x14ac:dyDescent="0.3">
      <c r="A3593" s="2">
        <v>45978</v>
      </c>
      <c r="B3593" t="s">
        <v>70</v>
      </c>
      <c r="C3593">
        <v>62</v>
      </c>
      <c r="D3593">
        <v>84</v>
      </c>
      <c r="E3593">
        <v>28</v>
      </c>
      <c r="F3593">
        <v>661.17</v>
      </c>
      <c r="G3593">
        <v>18</v>
      </c>
      <c r="H3593" s="1">
        <f xml:space="preserve"> IF(Historical_Sales[[#This Row],[Sessions - Total]]=0,0,Historical_Sales[[#This Row],[Units Ordered]]/Historical_Sales[[#This Row],[Sessions - Total]])</f>
        <v>0.45161290322580644</v>
      </c>
    </row>
    <row r="3594" spans="1:8" x14ac:dyDescent="0.3">
      <c r="A3594" s="2">
        <v>45978</v>
      </c>
      <c r="B3594" t="s">
        <v>72</v>
      </c>
      <c r="C3594">
        <v>64</v>
      </c>
      <c r="D3594">
        <v>86</v>
      </c>
      <c r="E3594">
        <v>17</v>
      </c>
      <c r="F3594">
        <v>634.41999999999996</v>
      </c>
      <c r="G3594">
        <v>15</v>
      </c>
      <c r="H3594" s="1">
        <f xml:space="preserve"> IF(Historical_Sales[[#This Row],[Sessions - Total]]=0,0,Historical_Sales[[#This Row],[Units Ordered]]/Historical_Sales[[#This Row],[Sessions - Total]])</f>
        <v>0.265625</v>
      </c>
    </row>
    <row r="3595" spans="1:8" x14ac:dyDescent="0.3">
      <c r="A3595" s="2">
        <v>45978</v>
      </c>
      <c r="B3595" t="s">
        <v>74</v>
      </c>
      <c r="C3595">
        <v>19</v>
      </c>
      <c r="D3595">
        <v>19</v>
      </c>
      <c r="E3595">
        <v>2</v>
      </c>
      <c r="F3595">
        <v>70.48</v>
      </c>
      <c r="G3595">
        <v>2</v>
      </c>
      <c r="H3595" s="1">
        <f xml:space="preserve"> IF(Historical_Sales[[#This Row],[Sessions - Total]]=0,0,Historical_Sales[[#This Row],[Units Ordered]]/Historical_Sales[[#This Row],[Sessions - Total]])</f>
        <v>0.10526315789473684</v>
      </c>
    </row>
    <row r="3596" spans="1:8" x14ac:dyDescent="0.3">
      <c r="A3596" s="2">
        <v>45978</v>
      </c>
      <c r="B3596" t="s">
        <v>76</v>
      </c>
      <c r="C3596">
        <v>19</v>
      </c>
      <c r="D3596">
        <v>20</v>
      </c>
      <c r="E3596">
        <v>6</v>
      </c>
      <c r="F3596">
        <v>185.68</v>
      </c>
      <c r="G3596">
        <v>4</v>
      </c>
      <c r="H3596" s="1">
        <f xml:space="preserve"> IF(Historical_Sales[[#This Row],[Sessions - Total]]=0,0,Historical_Sales[[#This Row],[Units Ordered]]/Historical_Sales[[#This Row],[Sessions - Total]])</f>
        <v>0.31578947368421051</v>
      </c>
    </row>
    <row r="3597" spans="1:8" x14ac:dyDescent="0.3">
      <c r="A3597" s="2">
        <v>45978</v>
      </c>
      <c r="B3597" t="s">
        <v>78</v>
      </c>
      <c r="C3597">
        <v>21</v>
      </c>
      <c r="D3597">
        <v>31</v>
      </c>
      <c r="E3597">
        <v>6</v>
      </c>
      <c r="F3597">
        <v>160.96</v>
      </c>
      <c r="G3597">
        <v>6</v>
      </c>
      <c r="H3597" s="1">
        <f xml:space="preserve"> IF(Historical_Sales[[#This Row],[Sessions - Total]]=0,0,Historical_Sales[[#This Row],[Units Ordered]]/Historical_Sales[[#This Row],[Sessions - Total]])</f>
        <v>0.2857142857142857</v>
      </c>
    </row>
    <row r="3598" spans="1:8" x14ac:dyDescent="0.3">
      <c r="A3598" s="2">
        <v>45978</v>
      </c>
      <c r="B3598" t="s">
        <v>80</v>
      </c>
      <c r="C3598">
        <v>25</v>
      </c>
      <c r="D3598">
        <v>32</v>
      </c>
      <c r="E3598">
        <v>9</v>
      </c>
      <c r="F3598">
        <v>325.76</v>
      </c>
      <c r="G3598">
        <v>8</v>
      </c>
      <c r="H3598" s="1">
        <f xml:space="preserve"> IF(Historical_Sales[[#This Row],[Sessions - Total]]=0,0,Historical_Sales[[#This Row],[Units Ordered]]/Historical_Sales[[#This Row],[Sessions - Total]])</f>
        <v>0.36</v>
      </c>
    </row>
    <row r="3599" spans="1:8" x14ac:dyDescent="0.3">
      <c r="A3599" s="2">
        <v>45978</v>
      </c>
      <c r="B3599" t="s">
        <v>82</v>
      </c>
      <c r="C3599">
        <v>25</v>
      </c>
      <c r="D3599">
        <v>39</v>
      </c>
      <c r="E3599">
        <v>4</v>
      </c>
      <c r="F3599">
        <v>151.88999999999999</v>
      </c>
      <c r="G3599">
        <v>4</v>
      </c>
      <c r="H3599" s="1">
        <f xml:space="preserve"> IF(Historical_Sales[[#This Row],[Sessions - Total]]=0,0,Historical_Sales[[#This Row],[Units Ordered]]/Historical_Sales[[#This Row],[Sessions - Total]])</f>
        <v>0.16</v>
      </c>
    </row>
    <row r="3600" spans="1:8" x14ac:dyDescent="0.3">
      <c r="A3600" s="2">
        <v>45978</v>
      </c>
      <c r="B3600" t="s">
        <v>84</v>
      </c>
      <c r="C3600">
        <v>189</v>
      </c>
      <c r="D3600">
        <v>293</v>
      </c>
      <c r="E3600">
        <v>59</v>
      </c>
      <c r="F3600">
        <v>2049.56</v>
      </c>
      <c r="G3600">
        <v>56</v>
      </c>
      <c r="H3600" s="1">
        <f xml:space="preserve"> IF(Historical_Sales[[#This Row],[Sessions - Total]]=0,0,Historical_Sales[[#This Row],[Units Ordered]]/Historical_Sales[[#This Row],[Sessions - Total]])</f>
        <v>0.31216931216931215</v>
      </c>
    </row>
    <row r="3601" spans="1:8" x14ac:dyDescent="0.3">
      <c r="A3601" s="2">
        <v>45978</v>
      </c>
      <c r="B3601" t="s">
        <v>86</v>
      </c>
      <c r="C3601">
        <v>27</v>
      </c>
      <c r="D3601">
        <v>35</v>
      </c>
      <c r="E3601">
        <v>4</v>
      </c>
      <c r="F3601">
        <v>114.55</v>
      </c>
      <c r="G3601">
        <v>3</v>
      </c>
      <c r="H3601" s="1">
        <f xml:space="preserve"> IF(Historical_Sales[[#This Row],[Sessions - Total]]=0,0,Historical_Sales[[#This Row],[Units Ordered]]/Historical_Sales[[#This Row],[Sessions - Total]])</f>
        <v>0.14814814814814814</v>
      </c>
    </row>
    <row r="3602" spans="1:8" x14ac:dyDescent="0.3">
      <c r="A3602" s="2">
        <v>45978</v>
      </c>
      <c r="B3602" t="s">
        <v>88</v>
      </c>
      <c r="C3602">
        <v>61</v>
      </c>
      <c r="D3602">
        <v>75</v>
      </c>
      <c r="E3602">
        <v>4</v>
      </c>
      <c r="F3602">
        <v>151.62</v>
      </c>
      <c r="G3602">
        <v>4</v>
      </c>
      <c r="H3602" s="1">
        <f xml:space="preserve"> IF(Historical_Sales[[#This Row],[Sessions - Total]]=0,0,Historical_Sales[[#This Row],[Units Ordered]]/Historical_Sales[[#This Row],[Sessions - Total]])</f>
        <v>6.5573770491803282E-2</v>
      </c>
    </row>
    <row r="3603" spans="1:8" x14ac:dyDescent="0.3">
      <c r="A3603" s="2">
        <v>45978</v>
      </c>
      <c r="B3603" t="s">
        <v>90</v>
      </c>
      <c r="C3603">
        <v>12</v>
      </c>
      <c r="D3603">
        <v>14</v>
      </c>
      <c r="E3603">
        <v>3</v>
      </c>
      <c r="F3603">
        <v>69.06</v>
      </c>
      <c r="G3603">
        <v>1</v>
      </c>
      <c r="H3603" s="1">
        <f xml:space="preserve"> IF(Historical_Sales[[#This Row],[Sessions - Total]]=0,0,Historical_Sales[[#This Row],[Units Ordered]]/Historical_Sales[[#This Row],[Sessions - Total]])</f>
        <v>0.25</v>
      </c>
    </row>
    <row r="3604" spans="1:8" x14ac:dyDescent="0.3">
      <c r="A3604" s="2">
        <v>45978</v>
      </c>
      <c r="B3604" t="s">
        <v>92</v>
      </c>
      <c r="C3604">
        <v>30</v>
      </c>
      <c r="D3604">
        <v>36</v>
      </c>
      <c r="E3604">
        <v>27</v>
      </c>
      <c r="F3604">
        <v>717</v>
      </c>
      <c r="G3604">
        <v>16</v>
      </c>
      <c r="H3604" s="1">
        <f xml:space="preserve"> IF(Historical_Sales[[#This Row],[Sessions - Total]]=0,0,Historical_Sales[[#This Row],[Units Ordered]]/Historical_Sales[[#This Row],[Sessions - Total]])</f>
        <v>0.9</v>
      </c>
    </row>
    <row r="3605" spans="1:8" x14ac:dyDescent="0.3">
      <c r="A3605" s="2">
        <v>45978</v>
      </c>
      <c r="B3605" t="s">
        <v>94</v>
      </c>
      <c r="C3605">
        <v>32</v>
      </c>
      <c r="D3605">
        <v>43</v>
      </c>
      <c r="E3605">
        <v>16</v>
      </c>
      <c r="F3605">
        <v>1275.52</v>
      </c>
      <c r="G3605">
        <v>8</v>
      </c>
      <c r="H3605" s="1">
        <f xml:space="preserve"> IF(Historical_Sales[[#This Row],[Sessions - Total]]=0,0,Historical_Sales[[#This Row],[Units Ordered]]/Historical_Sales[[#This Row],[Sessions - Total]])</f>
        <v>0.5</v>
      </c>
    </row>
    <row r="3606" spans="1:8" x14ac:dyDescent="0.3">
      <c r="A3606" s="2">
        <v>45978</v>
      </c>
      <c r="B3606" t="s">
        <v>96</v>
      </c>
      <c r="C3606">
        <v>30</v>
      </c>
      <c r="D3606">
        <v>38</v>
      </c>
      <c r="E3606">
        <v>4</v>
      </c>
      <c r="F3606">
        <v>314.23</v>
      </c>
      <c r="G3606">
        <v>4</v>
      </c>
      <c r="H3606" s="1">
        <f xml:space="preserve"> IF(Historical_Sales[[#This Row],[Sessions - Total]]=0,0,Historical_Sales[[#This Row],[Units Ordered]]/Historical_Sales[[#This Row],[Sessions - Total]])</f>
        <v>0.13333333333333333</v>
      </c>
    </row>
    <row r="3607" spans="1:8" x14ac:dyDescent="0.3">
      <c r="A3607" s="2">
        <v>45978</v>
      </c>
      <c r="B3607" t="s">
        <v>98</v>
      </c>
      <c r="C3607">
        <v>27</v>
      </c>
      <c r="D3607">
        <v>30</v>
      </c>
      <c r="E3607">
        <v>5</v>
      </c>
      <c r="F3607">
        <v>56.52</v>
      </c>
      <c r="G3607">
        <v>3</v>
      </c>
      <c r="H3607" s="1">
        <f xml:space="preserve"> IF(Historical_Sales[[#This Row],[Sessions - Total]]=0,0,Historical_Sales[[#This Row],[Units Ordered]]/Historical_Sales[[#This Row],[Sessions - Total]])</f>
        <v>0.18518518518518517</v>
      </c>
    </row>
    <row r="3608" spans="1:8" x14ac:dyDescent="0.3">
      <c r="A3608" s="2">
        <v>45978</v>
      </c>
      <c r="B3608" t="s">
        <v>100</v>
      </c>
      <c r="C3608">
        <v>31</v>
      </c>
      <c r="D3608">
        <v>34</v>
      </c>
      <c r="E3608">
        <v>5</v>
      </c>
      <c r="F3608">
        <v>54.67</v>
      </c>
      <c r="G3608">
        <v>5</v>
      </c>
      <c r="H3608" s="1">
        <f xml:space="preserve"> IF(Historical_Sales[[#This Row],[Sessions - Total]]=0,0,Historical_Sales[[#This Row],[Units Ordered]]/Historical_Sales[[#This Row],[Sessions - Total]])</f>
        <v>0.16129032258064516</v>
      </c>
    </row>
    <row r="3609" spans="1:8" x14ac:dyDescent="0.3">
      <c r="A3609" s="2">
        <v>45978</v>
      </c>
      <c r="B3609" t="s">
        <v>102</v>
      </c>
      <c r="C3609">
        <v>10</v>
      </c>
      <c r="D3609">
        <v>12</v>
      </c>
      <c r="E3609">
        <v>2</v>
      </c>
      <c r="F3609">
        <v>62.61</v>
      </c>
      <c r="G3609">
        <v>2</v>
      </c>
      <c r="H3609" s="1">
        <f xml:space="preserve"> IF(Historical_Sales[[#This Row],[Sessions - Total]]=0,0,Historical_Sales[[#This Row],[Units Ordered]]/Historical_Sales[[#This Row],[Sessions - Total]])</f>
        <v>0.2</v>
      </c>
    </row>
    <row r="3610" spans="1:8" x14ac:dyDescent="0.3">
      <c r="A3610" s="2">
        <v>45978</v>
      </c>
      <c r="B3610" t="s">
        <v>106</v>
      </c>
      <c r="C3610">
        <v>9</v>
      </c>
      <c r="D3610">
        <v>15</v>
      </c>
      <c r="E3610">
        <v>1</v>
      </c>
      <c r="F3610">
        <v>79.489999999999995</v>
      </c>
      <c r="G3610">
        <v>1</v>
      </c>
      <c r="H3610" s="1">
        <f xml:space="preserve"> IF(Historical_Sales[[#This Row],[Sessions - Total]]=0,0,Historical_Sales[[#This Row],[Units Ordered]]/Historical_Sales[[#This Row],[Sessions - Total]])</f>
        <v>0.1111111111111111</v>
      </c>
    </row>
    <row r="3611" spans="1:8" x14ac:dyDescent="0.3">
      <c r="A3611" s="2">
        <v>45978</v>
      </c>
      <c r="B3611" t="s">
        <v>108</v>
      </c>
      <c r="C3611">
        <v>10</v>
      </c>
      <c r="D3611">
        <v>10</v>
      </c>
      <c r="E3611">
        <v>3</v>
      </c>
      <c r="F3611">
        <v>242.18</v>
      </c>
      <c r="G3611">
        <v>3</v>
      </c>
      <c r="H3611" s="1">
        <f xml:space="preserve"> IF(Historical_Sales[[#This Row],[Sessions - Total]]=0,0,Historical_Sales[[#This Row],[Units Ordered]]/Historical_Sales[[#This Row],[Sessions - Total]])</f>
        <v>0.3</v>
      </c>
    </row>
    <row r="3612" spans="1:8" x14ac:dyDescent="0.3">
      <c r="A3612" s="2">
        <v>45978</v>
      </c>
      <c r="B3612" t="s">
        <v>110</v>
      </c>
      <c r="C3612">
        <v>38</v>
      </c>
      <c r="D3612">
        <v>53</v>
      </c>
      <c r="E3612">
        <v>6</v>
      </c>
      <c r="F3612">
        <v>200.72</v>
      </c>
      <c r="G3612">
        <v>6</v>
      </c>
      <c r="H3612" s="1">
        <f xml:space="preserve"> IF(Historical_Sales[[#This Row],[Sessions - Total]]=0,0,Historical_Sales[[#This Row],[Units Ordered]]/Historical_Sales[[#This Row],[Sessions - Total]])</f>
        <v>0.15789473684210525</v>
      </c>
    </row>
    <row r="3613" spans="1:8" x14ac:dyDescent="0.3">
      <c r="A3613" s="2">
        <v>45978</v>
      </c>
      <c r="B3613" t="s">
        <v>112</v>
      </c>
      <c r="C3613">
        <v>30</v>
      </c>
      <c r="D3613">
        <v>35</v>
      </c>
      <c r="E3613">
        <v>1</v>
      </c>
      <c r="F3613">
        <v>28.22</v>
      </c>
      <c r="G3613">
        <v>1</v>
      </c>
      <c r="H3613" s="1">
        <f xml:space="preserve"> IF(Historical_Sales[[#This Row],[Sessions - Total]]=0,0,Historical_Sales[[#This Row],[Units Ordered]]/Historical_Sales[[#This Row],[Sessions - Total]])</f>
        <v>3.3333333333333333E-2</v>
      </c>
    </row>
    <row r="3614" spans="1:8" x14ac:dyDescent="0.3">
      <c r="A3614" s="2">
        <v>45979</v>
      </c>
      <c r="B3614" t="s">
        <v>11</v>
      </c>
      <c r="C3614">
        <v>42</v>
      </c>
      <c r="D3614">
        <v>53</v>
      </c>
      <c r="E3614">
        <v>13</v>
      </c>
      <c r="F3614">
        <v>572.85</v>
      </c>
      <c r="G3614">
        <v>10</v>
      </c>
      <c r="H3614" s="1">
        <f xml:space="preserve"> IF(Historical_Sales[[#This Row],[Sessions - Total]]=0,0,Historical_Sales[[#This Row],[Units Ordered]]/Historical_Sales[[#This Row],[Sessions - Total]])</f>
        <v>0.30952380952380953</v>
      </c>
    </row>
    <row r="3615" spans="1:8" x14ac:dyDescent="0.3">
      <c r="A3615" s="2">
        <v>45979</v>
      </c>
      <c r="B3615" t="s">
        <v>15</v>
      </c>
      <c r="C3615">
        <v>35</v>
      </c>
      <c r="D3615">
        <v>49</v>
      </c>
      <c r="E3615">
        <v>3</v>
      </c>
      <c r="F3615">
        <v>121.62</v>
      </c>
      <c r="G3615">
        <v>3</v>
      </c>
      <c r="H3615" s="1">
        <f xml:space="preserve"> IF(Historical_Sales[[#This Row],[Sessions - Total]]=0,0,Historical_Sales[[#This Row],[Units Ordered]]/Historical_Sales[[#This Row],[Sessions - Total]])</f>
        <v>8.5714285714285715E-2</v>
      </c>
    </row>
    <row r="3616" spans="1:8" x14ac:dyDescent="0.3">
      <c r="A3616" s="2">
        <v>45979</v>
      </c>
      <c r="B3616" t="s">
        <v>17</v>
      </c>
      <c r="C3616">
        <v>28</v>
      </c>
      <c r="D3616">
        <v>39</v>
      </c>
      <c r="E3616">
        <v>4</v>
      </c>
      <c r="F3616">
        <v>154.97999999999999</v>
      </c>
      <c r="G3616">
        <v>4</v>
      </c>
      <c r="H3616" s="1">
        <f xml:space="preserve"> IF(Historical_Sales[[#This Row],[Sessions - Total]]=0,0,Historical_Sales[[#This Row],[Units Ordered]]/Historical_Sales[[#This Row],[Sessions - Total]])</f>
        <v>0.14285714285714285</v>
      </c>
    </row>
    <row r="3617" spans="1:8" x14ac:dyDescent="0.3">
      <c r="A3617" s="2">
        <v>45979</v>
      </c>
      <c r="B3617" t="s">
        <v>19</v>
      </c>
      <c r="C3617">
        <v>22</v>
      </c>
      <c r="D3617">
        <v>25</v>
      </c>
      <c r="E3617">
        <v>3</v>
      </c>
      <c r="F3617">
        <v>99.74</v>
      </c>
      <c r="G3617">
        <v>2</v>
      </c>
      <c r="H3617" s="1">
        <f xml:space="preserve"> IF(Historical_Sales[[#This Row],[Sessions - Total]]=0,0,Historical_Sales[[#This Row],[Units Ordered]]/Historical_Sales[[#This Row],[Sessions - Total]])</f>
        <v>0.13636363636363635</v>
      </c>
    </row>
    <row r="3618" spans="1:8" x14ac:dyDescent="0.3">
      <c r="A3618" s="2">
        <v>45979</v>
      </c>
      <c r="B3618" t="s">
        <v>21</v>
      </c>
      <c r="C3618">
        <v>64</v>
      </c>
      <c r="D3618">
        <v>100</v>
      </c>
      <c r="E3618">
        <v>15</v>
      </c>
      <c r="F3618">
        <v>326.31</v>
      </c>
      <c r="G3618">
        <v>14</v>
      </c>
      <c r="H3618" s="1">
        <f xml:space="preserve"> IF(Historical_Sales[[#This Row],[Sessions - Total]]=0,0,Historical_Sales[[#This Row],[Units Ordered]]/Historical_Sales[[#This Row],[Sessions - Total]])</f>
        <v>0.234375</v>
      </c>
    </row>
    <row r="3619" spans="1:8" x14ac:dyDescent="0.3">
      <c r="A3619" s="2">
        <v>45979</v>
      </c>
      <c r="B3619" t="s">
        <v>21</v>
      </c>
      <c r="C3619">
        <v>4</v>
      </c>
      <c r="D3619">
        <v>8</v>
      </c>
      <c r="E3619">
        <v>1</v>
      </c>
      <c r="F3619">
        <v>34.450000000000003</v>
      </c>
      <c r="G3619">
        <v>1</v>
      </c>
      <c r="H3619" s="1">
        <f xml:space="preserve"> IF(Historical_Sales[[#This Row],[Sessions - Total]]=0,0,Historical_Sales[[#This Row],[Units Ordered]]/Historical_Sales[[#This Row],[Sessions - Total]])</f>
        <v>0.25</v>
      </c>
    </row>
    <row r="3620" spans="1:8" x14ac:dyDescent="0.3">
      <c r="A3620" s="2">
        <v>45979</v>
      </c>
      <c r="B3620" t="s">
        <v>24</v>
      </c>
      <c r="C3620">
        <v>30</v>
      </c>
      <c r="D3620">
        <v>34</v>
      </c>
      <c r="E3620">
        <v>3</v>
      </c>
      <c r="F3620">
        <v>51.96</v>
      </c>
      <c r="G3620">
        <v>3</v>
      </c>
      <c r="H3620" s="1">
        <f xml:space="preserve"> IF(Historical_Sales[[#This Row],[Sessions - Total]]=0,0,Historical_Sales[[#This Row],[Units Ordered]]/Historical_Sales[[#This Row],[Sessions - Total]])</f>
        <v>0.1</v>
      </c>
    </row>
    <row r="3621" spans="1:8" x14ac:dyDescent="0.3">
      <c r="A3621" s="2">
        <v>45979</v>
      </c>
      <c r="B3621" t="s">
        <v>26</v>
      </c>
      <c r="C3621">
        <v>46</v>
      </c>
      <c r="D3621">
        <v>68</v>
      </c>
      <c r="E3621">
        <v>9</v>
      </c>
      <c r="F3621">
        <v>321.92</v>
      </c>
      <c r="G3621">
        <v>8</v>
      </c>
      <c r="H3621" s="1">
        <f xml:space="preserve"> IF(Historical_Sales[[#This Row],[Sessions - Total]]=0,0,Historical_Sales[[#This Row],[Units Ordered]]/Historical_Sales[[#This Row],[Sessions - Total]])</f>
        <v>0.19565217391304349</v>
      </c>
    </row>
    <row r="3622" spans="1:8" x14ac:dyDescent="0.3">
      <c r="A3622" s="2">
        <v>45979</v>
      </c>
      <c r="B3622" t="s">
        <v>30</v>
      </c>
      <c r="C3622">
        <v>5</v>
      </c>
      <c r="D3622">
        <v>8</v>
      </c>
      <c r="E3622">
        <v>1</v>
      </c>
      <c r="F3622">
        <v>16.71</v>
      </c>
      <c r="G3622">
        <v>1</v>
      </c>
      <c r="H3622" s="1">
        <f xml:space="preserve"> IF(Historical_Sales[[#This Row],[Sessions - Total]]=0,0,Historical_Sales[[#This Row],[Units Ordered]]/Historical_Sales[[#This Row],[Sessions - Total]])</f>
        <v>0.2</v>
      </c>
    </row>
    <row r="3623" spans="1:8" x14ac:dyDescent="0.3">
      <c r="A3623" s="2">
        <v>45979</v>
      </c>
      <c r="B3623" t="s">
        <v>32</v>
      </c>
      <c r="C3623">
        <v>27</v>
      </c>
      <c r="D3623">
        <v>30</v>
      </c>
      <c r="E3623">
        <v>12</v>
      </c>
      <c r="F3623">
        <v>252.55</v>
      </c>
      <c r="G3623">
        <v>7</v>
      </c>
      <c r="H3623" s="1">
        <f xml:space="preserve"> IF(Historical_Sales[[#This Row],[Sessions - Total]]=0,0,Historical_Sales[[#This Row],[Units Ordered]]/Historical_Sales[[#This Row],[Sessions - Total]])</f>
        <v>0.44444444444444442</v>
      </c>
    </row>
    <row r="3624" spans="1:8" x14ac:dyDescent="0.3">
      <c r="A3624" s="2">
        <v>45979</v>
      </c>
      <c r="B3624" t="s">
        <v>34</v>
      </c>
      <c r="C3624">
        <v>39</v>
      </c>
      <c r="D3624">
        <v>46</v>
      </c>
      <c r="E3624">
        <v>3</v>
      </c>
      <c r="F3624">
        <v>63.15</v>
      </c>
      <c r="G3624">
        <v>3</v>
      </c>
      <c r="H3624" s="1">
        <f xml:space="preserve"> IF(Historical_Sales[[#This Row],[Sessions - Total]]=0,0,Historical_Sales[[#This Row],[Units Ordered]]/Historical_Sales[[#This Row],[Sessions - Total]])</f>
        <v>7.6923076923076927E-2</v>
      </c>
    </row>
    <row r="3625" spans="1:8" x14ac:dyDescent="0.3">
      <c r="A3625" s="2">
        <v>45979</v>
      </c>
      <c r="B3625" t="s">
        <v>36</v>
      </c>
      <c r="C3625">
        <v>52</v>
      </c>
      <c r="D3625">
        <v>70</v>
      </c>
      <c r="E3625">
        <v>10</v>
      </c>
      <c r="F3625">
        <v>225.99</v>
      </c>
      <c r="G3625">
        <v>10</v>
      </c>
      <c r="H3625" s="1">
        <f xml:space="preserve"> IF(Historical_Sales[[#This Row],[Sessions - Total]]=0,0,Historical_Sales[[#This Row],[Units Ordered]]/Historical_Sales[[#This Row],[Sessions - Total]])</f>
        <v>0.19230769230769232</v>
      </c>
    </row>
    <row r="3626" spans="1:8" x14ac:dyDescent="0.3">
      <c r="A3626" s="2">
        <v>45979</v>
      </c>
      <c r="B3626" t="s">
        <v>38</v>
      </c>
      <c r="C3626">
        <v>111</v>
      </c>
      <c r="D3626">
        <v>145</v>
      </c>
      <c r="E3626">
        <v>12</v>
      </c>
      <c r="F3626">
        <v>283.3</v>
      </c>
      <c r="G3626">
        <v>12</v>
      </c>
      <c r="H3626" s="1">
        <f xml:space="preserve"> IF(Historical_Sales[[#This Row],[Sessions - Total]]=0,0,Historical_Sales[[#This Row],[Units Ordered]]/Historical_Sales[[#This Row],[Sessions - Total]])</f>
        <v>0.10810810810810811</v>
      </c>
    </row>
    <row r="3627" spans="1:8" x14ac:dyDescent="0.3">
      <c r="A3627" s="2">
        <v>45979</v>
      </c>
      <c r="B3627" t="s">
        <v>40</v>
      </c>
      <c r="C3627">
        <v>132</v>
      </c>
      <c r="D3627">
        <v>202</v>
      </c>
      <c r="E3627">
        <v>27</v>
      </c>
      <c r="F3627">
        <v>818.49</v>
      </c>
      <c r="G3627">
        <v>21</v>
      </c>
      <c r="H3627" s="1">
        <f xml:space="preserve"> IF(Historical_Sales[[#This Row],[Sessions - Total]]=0,0,Historical_Sales[[#This Row],[Units Ordered]]/Historical_Sales[[#This Row],[Sessions - Total]])</f>
        <v>0.20454545454545456</v>
      </c>
    </row>
    <row r="3628" spans="1:8" x14ac:dyDescent="0.3">
      <c r="A3628" s="2">
        <v>45979</v>
      </c>
      <c r="B3628" t="s">
        <v>40</v>
      </c>
      <c r="C3628">
        <v>1</v>
      </c>
      <c r="D3628">
        <v>1</v>
      </c>
      <c r="E3628">
        <v>1</v>
      </c>
      <c r="F3628">
        <v>29.55</v>
      </c>
      <c r="G3628">
        <v>1</v>
      </c>
      <c r="H3628" s="1">
        <f xml:space="preserve"> IF(Historical_Sales[[#This Row],[Sessions - Total]]=0,0,Historical_Sales[[#This Row],[Units Ordered]]/Historical_Sales[[#This Row],[Sessions - Total]])</f>
        <v>1</v>
      </c>
    </row>
    <row r="3629" spans="1:8" x14ac:dyDescent="0.3">
      <c r="A3629" s="2">
        <v>45979</v>
      </c>
      <c r="B3629" t="s">
        <v>42</v>
      </c>
      <c r="C3629">
        <v>178</v>
      </c>
      <c r="D3629">
        <v>245</v>
      </c>
      <c r="E3629">
        <v>49</v>
      </c>
      <c r="F3629">
        <v>1220.9100000000001</v>
      </c>
      <c r="G3629">
        <v>46</v>
      </c>
      <c r="H3629" s="1">
        <f xml:space="preserve"> IF(Historical_Sales[[#This Row],[Sessions - Total]]=0,0,Historical_Sales[[#This Row],[Units Ordered]]/Historical_Sales[[#This Row],[Sessions - Total]])</f>
        <v>0.2752808988764045</v>
      </c>
    </row>
    <row r="3630" spans="1:8" x14ac:dyDescent="0.3">
      <c r="A3630" s="2">
        <v>45979</v>
      </c>
      <c r="B3630" t="s">
        <v>44</v>
      </c>
      <c r="C3630">
        <v>61</v>
      </c>
      <c r="D3630">
        <v>73</v>
      </c>
      <c r="E3630">
        <v>7</v>
      </c>
      <c r="F3630">
        <v>163.75</v>
      </c>
      <c r="G3630">
        <v>7</v>
      </c>
      <c r="H3630" s="1">
        <f xml:space="preserve"> IF(Historical_Sales[[#This Row],[Sessions - Total]]=0,0,Historical_Sales[[#This Row],[Units Ordered]]/Historical_Sales[[#This Row],[Sessions - Total]])</f>
        <v>0.11475409836065574</v>
      </c>
    </row>
    <row r="3631" spans="1:8" x14ac:dyDescent="0.3">
      <c r="A3631" s="2">
        <v>45979</v>
      </c>
      <c r="B3631" t="s">
        <v>46</v>
      </c>
      <c r="C3631">
        <v>76</v>
      </c>
      <c r="D3631">
        <v>94</v>
      </c>
      <c r="E3631">
        <v>18</v>
      </c>
      <c r="F3631">
        <v>556.94000000000005</v>
      </c>
      <c r="G3631">
        <v>17</v>
      </c>
      <c r="H3631" s="1">
        <f xml:space="preserve"> IF(Historical_Sales[[#This Row],[Sessions - Total]]=0,0,Historical_Sales[[#This Row],[Units Ordered]]/Historical_Sales[[#This Row],[Sessions - Total]])</f>
        <v>0.23684210526315788</v>
      </c>
    </row>
    <row r="3632" spans="1:8" x14ac:dyDescent="0.3">
      <c r="A3632" s="2">
        <v>45979</v>
      </c>
      <c r="B3632" t="s">
        <v>48</v>
      </c>
      <c r="C3632">
        <v>32</v>
      </c>
      <c r="D3632">
        <v>40</v>
      </c>
      <c r="E3632">
        <v>14</v>
      </c>
      <c r="F3632">
        <v>388.53</v>
      </c>
      <c r="G3632">
        <v>10</v>
      </c>
      <c r="H3632" s="1">
        <f xml:space="preserve"> IF(Historical_Sales[[#This Row],[Sessions - Total]]=0,0,Historical_Sales[[#This Row],[Units Ordered]]/Historical_Sales[[#This Row],[Sessions - Total]])</f>
        <v>0.4375</v>
      </c>
    </row>
    <row r="3633" spans="1:8" x14ac:dyDescent="0.3">
      <c r="A3633" s="2">
        <v>45979</v>
      </c>
      <c r="B3633" t="s">
        <v>50</v>
      </c>
      <c r="C3633">
        <v>152</v>
      </c>
      <c r="D3633">
        <v>225</v>
      </c>
      <c r="E3633">
        <v>33</v>
      </c>
      <c r="F3633">
        <v>1379.22</v>
      </c>
      <c r="G3633">
        <v>33</v>
      </c>
      <c r="H3633" s="1">
        <f xml:space="preserve"> IF(Historical_Sales[[#This Row],[Sessions - Total]]=0,0,Historical_Sales[[#This Row],[Units Ordered]]/Historical_Sales[[#This Row],[Sessions - Total]])</f>
        <v>0.21710526315789475</v>
      </c>
    </row>
    <row r="3634" spans="1:8" x14ac:dyDescent="0.3">
      <c r="A3634" s="2">
        <v>45979</v>
      </c>
      <c r="B3634" t="s">
        <v>52</v>
      </c>
      <c r="C3634">
        <v>136</v>
      </c>
      <c r="D3634">
        <v>178</v>
      </c>
      <c r="E3634">
        <v>39</v>
      </c>
      <c r="F3634">
        <v>533.76</v>
      </c>
      <c r="G3634">
        <v>37</v>
      </c>
      <c r="H3634" s="1">
        <f xml:space="preserve"> IF(Historical_Sales[[#This Row],[Sessions - Total]]=0,0,Historical_Sales[[#This Row],[Units Ordered]]/Historical_Sales[[#This Row],[Sessions - Total]])</f>
        <v>0.28676470588235292</v>
      </c>
    </row>
    <row r="3635" spans="1:8" x14ac:dyDescent="0.3">
      <c r="A3635" s="2">
        <v>45979</v>
      </c>
      <c r="B3635" t="s">
        <v>54</v>
      </c>
      <c r="C3635">
        <v>70</v>
      </c>
      <c r="D3635">
        <v>101</v>
      </c>
      <c r="E3635">
        <v>6</v>
      </c>
      <c r="F3635">
        <v>135.13</v>
      </c>
      <c r="G3635">
        <v>6</v>
      </c>
      <c r="H3635" s="1">
        <f xml:space="preserve"> IF(Historical_Sales[[#This Row],[Sessions - Total]]=0,0,Historical_Sales[[#This Row],[Units Ordered]]/Historical_Sales[[#This Row],[Sessions - Total]])</f>
        <v>8.5714285714285715E-2</v>
      </c>
    </row>
    <row r="3636" spans="1:8" x14ac:dyDescent="0.3">
      <c r="A3636" s="2">
        <v>45979</v>
      </c>
      <c r="B3636" t="s">
        <v>56</v>
      </c>
      <c r="C3636">
        <v>59</v>
      </c>
      <c r="D3636">
        <v>86</v>
      </c>
      <c r="E3636">
        <v>22</v>
      </c>
      <c r="F3636">
        <v>516.29</v>
      </c>
      <c r="G3636">
        <v>19</v>
      </c>
      <c r="H3636" s="1">
        <f xml:space="preserve"> IF(Historical_Sales[[#This Row],[Sessions - Total]]=0,0,Historical_Sales[[#This Row],[Units Ordered]]/Historical_Sales[[#This Row],[Sessions - Total]])</f>
        <v>0.3728813559322034</v>
      </c>
    </row>
    <row r="3637" spans="1:8" x14ac:dyDescent="0.3">
      <c r="A3637" s="2">
        <v>45979</v>
      </c>
      <c r="B3637" t="s">
        <v>58</v>
      </c>
      <c r="C3637">
        <v>76</v>
      </c>
      <c r="D3637">
        <v>98</v>
      </c>
      <c r="E3637">
        <v>8</v>
      </c>
      <c r="F3637">
        <v>97.34</v>
      </c>
      <c r="G3637">
        <v>8</v>
      </c>
      <c r="H3637" s="1">
        <f xml:space="preserve"> IF(Historical_Sales[[#This Row],[Sessions - Total]]=0,0,Historical_Sales[[#This Row],[Units Ordered]]/Historical_Sales[[#This Row],[Sessions - Total]])</f>
        <v>0.10526315789473684</v>
      </c>
    </row>
    <row r="3638" spans="1:8" x14ac:dyDescent="0.3">
      <c r="A3638" s="2">
        <v>45979</v>
      </c>
      <c r="B3638" t="s">
        <v>58</v>
      </c>
      <c r="C3638">
        <v>2</v>
      </c>
      <c r="D3638">
        <v>2</v>
      </c>
      <c r="E3638">
        <v>1</v>
      </c>
      <c r="F3638">
        <v>22.96</v>
      </c>
      <c r="G3638">
        <v>1</v>
      </c>
      <c r="H3638" s="1">
        <f xml:space="preserve"> IF(Historical_Sales[[#This Row],[Sessions - Total]]=0,0,Historical_Sales[[#This Row],[Units Ordered]]/Historical_Sales[[#This Row],[Sessions - Total]])</f>
        <v>0.5</v>
      </c>
    </row>
    <row r="3639" spans="1:8" x14ac:dyDescent="0.3">
      <c r="A3639" s="2">
        <v>45979</v>
      </c>
      <c r="B3639" t="s">
        <v>60</v>
      </c>
      <c r="C3639">
        <v>101</v>
      </c>
      <c r="D3639">
        <v>134</v>
      </c>
      <c r="E3639">
        <v>14</v>
      </c>
      <c r="F3639">
        <v>311.92</v>
      </c>
      <c r="G3639">
        <v>14</v>
      </c>
      <c r="H3639" s="1">
        <f xml:space="preserve"> IF(Historical_Sales[[#This Row],[Sessions - Total]]=0,0,Historical_Sales[[#This Row],[Units Ordered]]/Historical_Sales[[#This Row],[Sessions - Total]])</f>
        <v>0.13861386138613863</v>
      </c>
    </row>
    <row r="3640" spans="1:8" x14ac:dyDescent="0.3">
      <c r="A3640" s="2">
        <v>45979</v>
      </c>
      <c r="B3640" t="s">
        <v>62</v>
      </c>
      <c r="C3640">
        <v>192</v>
      </c>
      <c r="D3640">
        <v>298</v>
      </c>
      <c r="E3640">
        <v>98</v>
      </c>
      <c r="F3640">
        <v>3552.14</v>
      </c>
      <c r="G3640">
        <v>73</v>
      </c>
      <c r="H3640" s="1">
        <f xml:space="preserve"> IF(Historical_Sales[[#This Row],[Sessions - Total]]=0,0,Historical_Sales[[#This Row],[Units Ordered]]/Historical_Sales[[#This Row],[Sessions - Total]])</f>
        <v>0.51041666666666663</v>
      </c>
    </row>
    <row r="3641" spans="1:8" x14ac:dyDescent="0.3">
      <c r="A3641" s="2">
        <v>45979</v>
      </c>
      <c r="B3641" t="s">
        <v>64</v>
      </c>
      <c r="C3641">
        <v>39</v>
      </c>
      <c r="D3641">
        <v>53</v>
      </c>
      <c r="E3641">
        <v>49</v>
      </c>
      <c r="F3641">
        <v>1599.12</v>
      </c>
      <c r="G3641">
        <v>20</v>
      </c>
      <c r="H3641" s="1">
        <f xml:space="preserve"> IF(Historical_Sales[[#This Row],[Sessions - Total]]=0,0,Historical_Sales[[#This Row],[Units Ordered]]/Historical_Sales[[#This Row],[Sessions - Total]])</f>
        <v>1.2564102564102564</v>
      </c>
    </row>
    <row r="3642" spans="1:8" x14ac:dyDescent="0.3">
      <c r="A3642" s="2">
        <v>45979</v>
      </c>
      <c r="B3642" t="s">
        <v>66</v>
      </c>
      <c r="C3642">
        <v>44</v>
      </c>
      <c r="D3642">
        <v>50</v>
      </c>
      <c r="E3642">
        <v>31</v>
      </c>
      <c r="F3642">
        <v>856.15</v>
      </c>
      <c r="G3642">
        <v>21</v>
      </c>
      <c r="H3642" s="1">
        <f xml:space="preserve"> IF(Historical_Sales[[#This Row],[Sessions - Total]]=0,0,Historical_Sales[[#This Row],[Units Ordered]]/Historical_Sales[[#This Row],[Sessions - Total]])</f>
        <v>0.70454545454545459</v>
      </c>
    </row>
    <row r="3643" spans="1:8" x14ac:dyDescent="0.3">
      <c r="A3643" s="2">
        <v>45979</v>
      </c>
      <c r="B3643" t="s">
        <v>68</v>
      </c>
      <c r="C3643">
        <v>66</v>
      </c>
      <c r="D3643">
        <v>83</v>
      </c>
      <c r="E3643">
        <v>28</v>
      </c>
      <c r="F3643">
        <v>782.64</v>
      </c>
      <c r="G3643">
        <v>26</v>
      </c>
      <c r="H3643" s="1">
        <f xml:space="preserve"> IF(Historical_Sales[[#This Row],[Sessions - Total]]=0,0,Historical_Sales[[#This Row],[Units Ordered]]/Historical_Sales[[#This Row],[Sessions - Total]])</f>
        <v>0.42424242424242425</v>
      </c>
    </row>
    <row r="3644" spans="1:8" x14ac:dyDescent="0.3">
      <c r="A3644" s="2">
        <v>45979</v>
      </c>
      <c r="B3644" t="s">
        <v>70</v>
      </c>
      <c r="C3644">
        <v>88</v>
      </c>
      <c r="D3644">
        <v>114</v>
      </c>
      <c r="E3644">
        <v>22</v>
      </c>
      <c r="F3644">
        <v>516.19000000000005</v>
      </c>
      <c r="G3644">
        <v>18</v>
      </c>
      <c r="H3644" s="1">
        <f xml:space="preserve"> IF(Historical_Sales[[#This Row],[Sessions - Total]]=0,0,Historical_Sales[[#This Row],[Units Ordered]]/Historical_Sales[[#This Row],[Sessions - Total]])</f>
        <v>0.25</v>
      </c>
    </row>
    <row r="3645" spans="1:8" x14ac:dyDescent="0.3">
      <c r="A3645" s="2">
        <v>45979</v>
      </c>
      <c r="B3645" t="s">
        <v>72</v>
      </c>
      <c r="C3645">
        <v>46</v>
      </c>
      <c r="D3645">
        <v>62</v>
      </c>
      <c r="E3645">
        <v>7</v>
      </c>
      <c r="F3645">
        <v>257.89</v>
      </c>
      <c r="G3645">
        <v>6</v>
      </c>
      <c r="H3645" s="1">
        <f xml:space="preserve"> IF(Historical_Sales[[#This Row],[Sessions - Total]]=0,0,Historical_Sales[[#This Row],[Units Ordered]]/Historical_Sales[[#This Row],[Sessions - Total]])</f>
        <v>0.15217391304347827</v>
      </c>
    </row>
    <row r="3646" spans="1:8" x14ac:dyDescent="0.3">
      <c r="A3646" s="2">
        <v>45979</v>
      </c>
      <c r="B3646" t="s">
        <v>74</v>
      </c>
      <c r="C3646">
        <v>16</v>
      </c>
      <c r="D3646">
        <v>26</v>
      </c>
      <c r="E3646">
        <v>7</v>
      </c>
      <c r="F3646">
        <v>215.19</v>
      </c>
      <c r="G3646">
        <v>5</v>
      </c>
      <c r="H3646" s="1">
        <f xml:space="preserve"> IF(Historical_Sales[[#This Row],[Sessions - Total]]=0,0,Historical_Sales[[#This Row],[Units Ordered]]/Historical_Sales[[#This Row],[Sessions - Total]])</f>
        <v>0.4375</v>
      </c>
    </row>
    <row r="3647" spans="1:8" x14ac:dyDescent="0.3">
      <c r="A3647" s="2">
        <v>45979</v>
      </c>
      <c r="B3647" t="s">
        <v>76</v>
      </c>
      <c r="C3647">
        <v>14</v>
      </c>
      <c r="D3647">
        <v>14</v>
      </c>
      <c r="E3647">
        <v>7</v>
      </c>
      <c r="F3647">
        <v>208.29</v>
      </c>
      <c r="G3647">
        <v>7</v>
      </c>
      <c r="H3647" s="1">
        <f xml:space="preserve"> IF(Historical_Sales[[#This Row],[Sessions - Total]]=0,0,Historical_Sales[[#This Row],[Units Ordered]]/Historical_Sales[[#This Row],[Sessions - Total]])</f>
        <v>0.5</v>
      </c>
    </row>
    <row r="3648" spans="1:8" x14ac:dyDescent="0.3">
      <c r="A3648" s="2">
        <v>45979</v>
      </c>
      <c r="B3648" t="s">
        <v>78</v>
      </c>
      <c r="C3648">
        <v>18</v>
      </c>
      <c r="D3648">
        <v>20</v>
      </c>
      <c r="E3648">
        <v>10</v>
      </c>
      <c r="F3648">
        <v>263.83999999999997</v>
      </c>
      <c r="G3648">
        <v>10</v>
      </c>
      <c r="H3648" s="1">
        <f xml:space="preserve"> IF(Historical_Sales[[#This Row],[Sessions - Total]]=0,0,Historical_Sales[[#This Row],[Units Ordered]]/Historical_Sales[[#This Row],[Sessions - Total]])</f>
        <v>0.55555555555555558</v>
      </c>
    </row>
    <row r="3649" spans="1:8" x14ac:dyDescent="0.3">
      <c r="A3649" s="2">
        <v>45979</v>
      </c>
      <c r="B3649" t="s">
        <v>80</v>
      </c>
      <c r="C3649">
        <v>22</v>
      </c>
      <c r="D3649">
        <v>27</v>
      </c>
      <c r="E3649">
        <v>8</v>
      </c>
      <c r="F3649">
        <v>262.5</v>
      </c>
      <c r="G3649">
        <v>5</v>
      </c>
      <c r="H3649" s="1">
        <f xml:space="preserve"> IF(Historical_Sales[[#This Row],[Sessions - Total]]=0,0,Historical_Sales[[#This Row],[Units Ordered]]/Historical_Sales[[#This Row],[Sessions - Total]])</f>
        <v>0.36363636363636365</v>
      </c>
    </row>
    <row r="3650" spans="1:8" x14ac:dyDescent="0.3">
      <c r="A3650" s="2">
        <v>45979</v>
      </c>
      <c r="B3650" t="s">
        <v>82</v>
      </c>
      <c r="C3650">
        <v>20</v>
      </c>
      <c r="D3650">
        <v>27</v>
      </c>
      <c r="E3650">
        <v>13</v>
      </c>
      <c r="F3650">
        <v>445.67</v>
      </c>
      <c r="G3650">
        <v>10</v>
      </c>
      <c r="H3650" s="1">
        <f xml:space="preserve"> IF(Historical_Sales[[#This Row],[Sessions - Total]]=0,0,Historical_Sales[[#This Row],[Units Ordered]]/Historical_Sales[[#This Row],[Sessions - Total]])</f>
        <v>0.65</v>
      </c>
    </row>
    <row r="3651" spans="1:8" x14ac:dyDescent="0.3">
      <c r="A3651" s="2">
        <v>45979</v>
      </c>
      <c r="B3651" t="s">
        <v>84</v>
      </c>
      <c r="C3651">
        <v>223</v>
      </c>
      <c r="D3651">
        <v>333</v>
      </c>
      <c r="E3651">
        <v>61</v>
      </c>
      <c r="F3651">
        <v>2087.35</v>
      </c>
      <c r="G3651">
        <v>59</v>
      </c>
      <c r="H3651" s="1">
        <f xml:space="preserve"> IF(Historical_Sales[[#This Row],[Sessions - Total]]=0,0,Historical_Sales[[#This Row],[Units Ordered]]/Historical_Sales[[#This Row],[Sessions - Total]])</f>
        <v>0.273542600896861</v>
      </c>
    </row>
    <row r="3652" spans="1:8" x14ac:dyDescent="0.3">
      <c r="A3652" s="2">
        <v>45979</v>
      </c>
      <c r="B3652" t="s">
        <v>86</v>
      </c>
      <c r="C3652">
        <v>33</v>
      </c>
      <c r="D3652">
        <v>50</v>
      </c>
      <c r="E3652">
        <v>16</v>
      </c>
      <c r="F3652">
        <v>469.14</v>
      </c>
      <c r="G3652">
        <v>11</v>
      </c>
      <c r="H3652" s="1">
        <f xml:space="preserve"> IF(Historical_Sales[[#This Row],[Sessions - Total]]=0,0,Historical_Sales[[#This Row],[Units Ordered]]/Historical_Sales[[#This Row],[Sessions - Total]])</f>
        <v>0.48484848484848486</v>
      </c>
    </row>
    <row r="3653" spans="1:8" x14ac:dyDescent="0.3">
      <c r="A3653" s="2">
        <v>45979</v>
      </c>
      <c r="B3653" t="s">
        <v>88</v>
      </c>
      <c r="C3653">
        <v>73</v>
      </c>
      <c r="D3653">
        <v>106</v>
      </c>
      <c r="E3653">
        <v>26</v>
      </c>
      <c r="F3653">
        <v>868.18</v>
      </c>
      <c r="G3653">
        <v>12</v>
      </c>
      <c r="H3653" s="1">
        <f xml:space="preserve"> IF(Historical_Sales[[#This Row],[Sessions - Total]]=0,0,Historical_Sales[[#This Row],[Units Ordered]]/Historical_Sales[[#This Row],[Sessions - Total]])</f>
        <v>0.35616438356164382</v>
      </c>
    </row>
    <row r="3654" spans="1:8" x14ac:dyDescent="0.3">
      <c r="A3654" s="2">
        <v>45979</v>
      </c>
      <c r="B3654" t="s">
        <v>90</v>
      </c>
      <c r="C3654">
        <v>22</v>
      </c>
      <c r="D3654">
        <v>26</v>
      </c>
      <c r="E3654">
        <v>7</v>
      </c>
      <c r="F3654">
        <v>175.05</v>
      </c>
      <c r="G3654">
        <v>6</v>
      </c>
      <c r="H3654" s="1">
        <f xml:space="preserve"> IF(Historical_Sales[[#This Row],[Sessions - Total]]=0,0,Historical_Sales[[#This Row],[Units Ordered]]/Historical_Sales[[#This Row],[Sessions - Total]])</f>
        <v>0.31818181818181818</v>
      </c>
    </row>
    <row r="3655" spans="1:8" x14ac:dyDescent="0.3">
      <c r="A3655" s="2">
        <v>45979</v>
      </c>
      <c r="B3655" t="s">
        <v>92</v>
      </c>
      <c r="C3655">
        <v>44</v>
      </c>
      <c r="D3655">
        <v>57</v>
      </c>
      <c r="E3655">
        <v>23</v>
      </c>
      <c r="F3655">
        <v>612.70000000000005</v>
      </c>
      <c r="G3655">
        <v>19</v>
      </c>
      <c r="H3655" s="1">
        <f xml:space="preserve"> IF(Historical_Sales[[#This Row],[Sessions - Total]]=0,0,Historical_Sales[[#This Row],[Units Ordered]]/Historical_Sales[[#This Row],[Sessions - Total]])</f>
        <v>0.52272727272727271</v>
      </c>
    </row>
    <row r="3656" spans="1:8" x14ac:dyDescent="0.3">
      <c r="A3656" s="2">
        <v>45979</v>
      </c>
      <c r="B3656" t="s">
        <v>94</v>
      </c>
      <c r="C3656">
        <v>29</v>
      </c>
      <c r="D3656">
        <v>41</v>
      </c>
      <c r="E3656">
        <v>30</v>
      </c>
      <c r="F3656">
        <v>2309.92</v>
      </c>
      <c r="G3656">
        <v>10</v>
      </c>
      <c r="H3656" s="1">
        <f xml:space="preserve"> IF(Historical_Sales[[#This Row],[Sessions - Total]]=0,0,Historical_Sales[[#This Row],[Units Ordered]]/Historical_Sales[[#This Row],[Sessions - Total]])</f>
        <v>1.0344827586206897</v>
      </c>
    </row>
    <row r="3657" spans="1:8" x14ac:dyDescent="0.3">
      <c r="A3657" s="2">
        <v>45979</v>
      </c>
      <c r="B3657" t="s">
        <v>96</v>
      </c>
      <c r="C3657">
        <v>24</v>
      </c>
      <c r="D3657">
        <v>31</v>
      </c>
      <c r="E3657">
        <v>16</v>
      </c>
      <c r="F3657">
        <v>1107.19</v>
      </c>
      <c r="G3657">
        <v>8</v>
      </c>
      <c r="H3657" s="1">
        <f xml:space="preserve"> IF(Historical_Sales[[#This Row],[Sessions - Total]]=0,0,Historical_Sales[[#This Row],[Units Ordered]]/Historical_Sales[[#This Row],[Sessions - Total]])</f>
        <v>0.66666666666666663</v>
      </c>
    </row>
    <row r="3658" spans="1:8" x14ac:dyDescent="0.3">
      <c r="A3658" s="2">
        <v>45979</v>
      </c>
      <c r="B3658" t="s">
        <v>98</v>
      </c>
      <c r="C3658">
        <v>36</v>
      </c>
      <c r="D3658">
        <v>46</v>
      </c>
      <c r="E3658">
        <v>6</v>
      </c>
      <c r="F3658">
        <v>72.75</v>
      </c>
      <c r="G3658">
        <v>6</v>
      </c>
      <c r="H3658" s="1">
        <f xml:space="preserve"> IF(Historical_Sales[[#This Row],[Sessions - Total]]=0,0,Historical_Sales[[#This Row],[Units Ordered]]/Historical_Sales[[#This Row],[Sessions - Total]])</f>
        <v>0.16666666666666666</v>
      </c>
    </row>
    <row r="3659" spans="1:8" x14ac:dyDescent="0.3">
      <c r="A3659" s="2">
        <v>45979</v>
      </c>
      <c r="B3659" t="s">
        <v>100</v>
      </c>
      <c r="C3659">
        <v>35</v>
      </c>
      <c r="D3659">
        <v>40</v>
      </c>
      <c r="E3659">
        <v>4</v>
      </c>
      <c r="F3659">
        <v>48.23</v>
      </c>
      <c r="G3659">
        <v>4</v>
      </c>
      <c r="H3659" s="1">
        <f xml:space="preserve"> IF(Historical_Sales[[#This Row],[Sessions - Total]]=0,0,Historical_Sales[[#This Row],[Units Ordered]]/Historical_Sales[[#This Row],[Sessions - Total]])</f>
        <v>0.11428571428571428</v>
      </c>
    </row>
    <row r="3660" spans="1:8" x14ac:dyDescent="0.3">
      <c r="A3660" s="2">
        <v>45979</v>
      </c>
      <c r="B3660" t="s">
        <v>102</v>
      </c>
      <c r="C3660">
        <v>15</v>
      </c>
      <c r="D3660">
        <v>20</v>
      </c>
      <c r="E3660">
        <v>1</v>
      </c>
      <c r="F3660">
        <v>31.41</v>
      </c>
      <c r="G3660">
        <v>1</v>
      </c>
      <c r="H3660" s="1">
        <f xml:space="preserve"> IF(Historical_Sales[[#This Row],[Sessions - Total]]=0,0,Historical_Sales[[#This Row],[Units Ordered]]/Historical_Sales[[#This Row],[Sessions - Total]])</f>
        <v>6.6666666666666666E-2</v>
      </c>
    </row>
    <row r="3661" spans="1:8" x14ac:dyDescent="0.3">
      <c r="A3661" s="2">
        <v>45979</v>
      </c>
      <c r="B3661" t="s">
        <v>104</v>
      </c>
      <c r="C3661">
        <v>11</v>
      </c>
      <c r="D3661">
        <v>12</v>
      </c>
      <c r="E3661">
        <v>5</v>
      </c>
      <c r="F3661">
        <v>119.9</v>
      </c>
      <c r="G3661">
        <v>3</v>
      </c>
      <c r="H3661" s="1">
        <f xml:space="preserve"> IF(Historical_Sales[[#This Row],[Sessions - Total]]=0,0,Historical_Sales[[#This Row],[Units Ordered]]/Historical_Sales[[#This Row],[Sessions - Total]])</f>
        <v>0.45454545454545453</v>
      </c>
    </row>
    <row r="3662" spans="1:8" x14ac:dyDescent="0.3">
      <c r="A3662" s="2">
        <v>45979</v>
      </c>
      <c r="B3662" t="s">
        <v>106</v>
      </c>
      <c r="C3662">
        <v>9</v>
      </c>
      <c r="D3662">
        <v>10</v>
      </c>
      <c r="E3662">
        <v>2</v>
      </c>
      <c r="F3662">
        <v>154.58000000000001</v>
      </c>
      <c r="G3662">
        <v>2</v>
      </c>
      <c r="H3662" s="1">
        <f xml:space="preserve"> IF(Historical_Sales[[#This Row],[Sessions - Total]]=0,0,Historical_Sales[[#This Row],[Units Ordered]]/Historical_Sales[[#This Row],[Sessions - Total]])</f>
        <v>0.22222222222222221</v>
      </c>
    </row>
    <row r="3663" spans="1:8" x14ac:dyDescent="0.3">
      <c r="A3663" s="2">
        <v>45979</v>
      </c>
      <c r="B3663" t="s">
        <v>108</v>
      </c>
      <c r="C3663">
        <v>12</v>
      </c>
      <c r="D3663">
        <v>15</v>
      </c>
      <c r="E3663">
        <v>1</v>
      </c>
      <c r="F3663">
        <v>102.96</v>
      </c>
      <c r="G3663">
        <v>1</v>
      </c>
      <c r="H3663" s="1">
        <f xml:space="preserve"> IF(Historical_Sales[[#This Row],[Sessions - Total]]=0,0,Historical_Sales[[#This Row],[Units Ordered]]/Historical_Sales[[#This Row],[Sessions - Total]])</f>
        <v>8.3333333333333329E-2</v>
      </c>
    </row>
    <row r="3664" spans="1:8" x14ac:dyDescent="0.3">
      <c r="A3664" s="2">
        <v>45979</v>
      </c>
      <c r="B3664" t="s">
        <v>110</v>
      </c>
      <c r="C3664">
        <v>36</v>
      </c>
      <c r="D3664">
        <v>48</v>
      </c>
      <c r="E3664">
        <v>2</v>
      </c>
      <c r="F3664">
        <v>80.63</v>
      </c>
      <c r="G3664">
        <v>2</v>
      </c>
      <c r="H3664" s="1">
        <f xml:space="preserve"> IF(Historical_Sales[[#This Row],[Sessions - Total]]=0,0,Historical_Sales[[#This Row],[Units Ordered]]/Historical_Sales[[#This Row],[Sessions - Total]])</f>
        <v>5.5555555555555552E-2</v>
      </c>
    </row>
    <row r="3665" spans="1:8" x14ac:dyDescent="0.3">
      <c r="A3665" s="2">
        <v>45979</v>
      </c>
      <c r="B3665" t="s">
        <v>112</v>
      </c>
      <c r="C3665">
        <v>26</v>
      </c>
      <c r="D3665">
        <v>42</v>
      </c>
      <c r="E3665">
        <v>7</v>
      </c>
      <c r="F3665">
        <v>210.59</v>
      </c>
      <c r="G3665">
        <v>4</v>
      </c>
      <c r="H3665" s="1">
        <f xml:space="preserve"> IF(Historical_Sales[[#This Row],[Sessions - Total]]=0,0,Historical_Sales[[#This Row],[Units Ordered]]/Historical_Sales[[#This Row],[Sessions - Total]])</f>
        <v>0.26923076923076922</v>
      </c>
    </row>
    <row r="3666" spans="1:8" x14ac:dyDescent="0.3">
      <c r="A3666" s="2">
        <v>45980</v>
      </c>
      <c r="B3666" t="s">
        <v>11</v>
      </c>
      <c r="C3666">
        <v>28</v>
      </c>
      <c r="D3666">
        <v>38</v>
      </c>
      <c r="E3666">
        <v>9</v>
      </c>
      <c r="F3666">
        <v>366.73</v>
      </c>
      <c r="G3666">
        <v>7</v>
      </c>
      <c r="H3666" s="1">
        <f xml:space="preserve"> IF(Historical_Sales[[#This Row],[Sessions - Total]]=0,0,Historical_Sales[[#This Row],[Units Ordered]]/Historical_Sales[[#This Row],[Sessions - Total]])</f>
        <v>0.32142857142857145</v>
      </c>
    </row>
    <row r="3667" spans="1:8" x14ac:dyDescent="0.3">
      <c r="A3667" s="2">
        <v>45980</v>
      </c>
      <c r="B3667" t="s">
        <v>15</v>
      </c>
      <c r="C3667">
        <v>26</v>
      </c>
      <c r="D3667">
        <v>35</v>
      </c>
      <c r="E3667">
        <v>4</v>
      </c>
      <c r="F3667">
        <v>136.59</v>
      </c>
      <c r="G3667">
        <v>4</v>
      </c>
      <c r="H3667" s="1">
        <f xml:space="preserve"> IF(Historical_Sales[[#This Row],[Sessions - Total]]=0,0,Historical_Sales[[#This Row],[Units Ordered]]/Historical_Sales[[#This Row],[Sessions - Total]])</f>
        <v>0.15384615384615385</v>
      </c>
    </row>
    <row r="3668" spans="1:8" x14ac:dyDescent="0.3">
      <c r="A3668" s="2">
        <v>45980</v>
      </c>
      <c r="B3668" t="s">
        <v>17</v>
      </c>
      <c r="C3668">
        <v>1</v>
      </c>
      <c r="D3668">
        <v>1</v>
      </c>
      <c r="E3668">
        <v>1</v>
      </c>
      <c r="F3668">
        <v>51.87</v>
      </c>
      <c r="G3668">
        <v>1</v>
      </c>
      <c r="H3668" s="1">
        <f xml:space="preserve"> IF(Historical_Sales[[#This Row],[Sessions - Total]]=0,0,Historical_Sales[[#This Row],[Units Ordered]]/Historical_Sales[[#This Row],[Sessions - Total]])</f>
        <v>1</v>
      </c>
    </row>
    <row r="3669" spans="1:8" x14ac:dyDescent="0.3">
      <c r="A3669" s="2">
        <v>45980</v>
      </c>
      <c r="B3669" t="s">
        <v>19</v>
      </c>
      <c r="C3669">
        <v>18</v>
      </c>
      <c r="D3669">
        <v>22</v>
      </c>
      <c r="E3669">
        <v>2</v>
      </c>
      <c r="F3669">
        <v>63.67</v>
      </c>
      <c r="G3669">
        <v>2</v>
      </c>
      <c r="H3669" s="1">
        <f xml:space="preserve"> IF(Historical_Sales[[#This Row],[Sessions - Total]]=0,0,Historical_Sales[[#This Row],[Units Ordered]]/Historical_Sales[[#This Row],[Sessions - Total]])</f>
        <v>0.1111111111111111</v>
      </c>
    </row>
    <row r="3670" spans="1:8" x14ac:dyDescent="0.3">
      <c r="A3670" s="2">
        <v>45980</v>
      </c>
      <c r="B3670" t="s">
        <v>21</v>
      </c>
      <c r="C3670">
        <v>53</v>
      </c>
      <c r="D3670">
        <v>84</v>
      </c>
      <c r="E3670">
        <v>8</v>
      </c>
      <c r="F3670">
        <v>207</v>
      </c>
      <c r="G3670">
        <v>8</v>
      </c>
      <c r="H3670" s="1">
        <f xml:space="preserve"> IF(Historical_Sales[[#This Row],[Sessions - Total]]=0,0,Historical_Sales[[#This Row],[Units Ordered]]/Historical_Sales[[#This Row],[Sessions - Total]])</f>
        <v>0.15094339622641509</v>
      </c>
    </row>
    <row r="3671" spans="1:8" x14ac:dyDescent="0.3">
      <c r="A3671" s="2">
        <v>45980</v>
      </c>
      <c r="B3671" t="s">
        <v>24</v>
      </c>
      <c r="C3671">
        <v>31</v>
      </c>
      <c r="D3671">
        <v>37</v>
      </c>
      <c r="E3671">
        <v>6</v>
      </c>
      <c r="F3671">
        <v>91.88</v>
      </c>
      <c r="G3671">
        <v>3</v>
      </c>
      <c r="H3671" s="1">
        <f xml:space="preserve"> IF(Historical_Sales[[#This Row],[Sessions - Total]]=0,0,Historical_Sales[[#This Row],[Units Ordered]]/Historical_Sales[[#This Row],[Sessions - Total]])</f>
        <v>0.19354838709677419</v>
      </c>
    </row>
    <row r="3672" spans="1:8" x14ac:dyDescent="0.3">
      <c r="A3672" s="2">
        <v>45980</v>
      </c>
      <c r="B3672" t="s">
        <v>26</v>
      </c>
      <c r="C3672">
        <v>40</v>
      </c>
      <c r="D3672">
        <v>59</v>
      </c>
      <c r="E3672">
        <v>7</v>
      </c>
      <c r="F3672">
        <v>258.05</v>
      </c>
      <c r="G3672">
        <v>7</v>
      </c>
      <c r="H3672" s="1">
        <f xml:space="preserve"> IF(Historical_Sales[[#This Row],[Sessions - Total]]=0,0,Historical_Sales[[#This Row],[Units Ordered]]/Historical_Sales[[#This Row],[Sessions - Total]])</f>
        <v>0.17499999999999999</v>
      </c>
    </row>
    <row r="3673" spans="1:8" x14ac:dyDescent="0.3">
      <c r="A3673" s="2">
        <v>45980</v>
      </c>
      <c r="B3673" t="s">
        <v>32</v>
      </c>
      <c r="C3673">
        <v>30</v>
      </c>
      <c r="D3673">
        <v>36</v>
      </c>
      <c r="E3673">
        <v>3</v>
      </c>
      <c r="F3673">
        <v>56.75</v>
      </c>
      <c r="G3673">
        <v>3</v>
      </c>
      <c r="H3673" s="1">
        <f xml:space="preserve"> IF(Historical_Sales[[#This Row],[Sessions - Total]]=0,0,Historical_Sales[[#This Row],[Units Ordered]]/Historical_Sales[[#This Row],[Sessions - Total]])</f>
        <v>0.1</v>
      </c>
    </row>
    <row r="3674" spans="1:8" x14ac:dyDescent="0.3">
      <c r="A3674" s="2">
        <v>45980</v>
      </c>
      <c r="B3674" t="s">
        <v>34</v>
      </c>
      <c r="C3674">
        <v>64</v>
      </c>
      <c r="D3674">
        <v>88</v>
      </c>
      <c r="E3674">
        <v>5</v>
      </c>
      <c r="F3674">
        <v>96.44</v>
      </c>
      <c r="G3674">
        <v>5</v>
      </c>
      <c r="H3674" s="1">
        <f xml:space="preserve"> IF(Historical_Sales[[#This Row],[Sessions - Total]]=0,0,Historical_Sales[[#This Row],[Units Ordered]]/Historical_Sales[[#This Row],[Sessions - Total]])</f>
        <v>7.8125E-2</v>
      </c>
    </row>
    <row r="3675" spans="1:8" x14ac:dyDescent="0.3">
      <c r="A3675" s="2">
        <v>45980</v>
      </c>
      <c r="B3675" t="s">
        <v>36</v>
      </c>
      <c r="C3675">
        <v>44</v>
      </c>
      <c r="D3675">
        <v>51</v>
      </c>
      <c r="E3675">
        <v>7</v>
      </c>
      <c r="F3675">
        <v>152.31</v>
      </c>
      <c r="G3675">
        <v>7</v>
      </c>
      <c r="H3675" s="1">
        <f xml:space="preserve"> IF(Historical_Sales[[#This Row],[Sessions - Total]]=0,0,Historical_Sales[[#This Row],[Units Ordered]]/Historical_Sales[[#This Row],[Sessions - Total]])</f>
        <v>0.15909090909090909</v>
      </c>
    </row>
    <row r="3676" spans="1:8" x14ac:dyDescent="0.3">
      <c r="A3676" s="2">
        <v>45980</v>
      </c>
      <c r="B3676" t="s">
        <v>38</v>
      </c>
      <c r="C3676">
        <v>104</v>
      </c>
      <c r="D3676">
        <v>146</v>
      </c>
      <c r="E3676">
        <v>20</v>
      </c>
      <c r="F3676">
        <v>495.55</v>
      </c>
      <c r="G3676">
        <v>20</v>
      </c>
      <c r="H3676" s="1">
        <f xml:space="preserve"> IF(Historical_Sales[[#This Row],[Sessions - Total]]=0,0,Historical_Sales[[#This Row],[Units Ordered]]/Historical_Sales[[#This Row],[Sessions - Total]])</f>
        <v>0.19230769230769232</v>
      </c>
    </row>
    <row r="3677" spans="1:8" x14ac:dyDescent="0.3">
      <c r="A3677" s="2">
        <v>45980</v>
      </c>
      <c r="B3677" t="s">
        <v>40</v>
      </c>
      <c r="C3677">
        <v>118</v>
      </c>
      <c r="D3677">
        <v>194</v>
      </c>
      <c r="E3677">
        <v>53</v>
      </c>
      <c r="F3677">
        <v>1589.66</v>
      </c>
      <c r="G3677">
        <v>43</v>
      </c>
      <c r="H3677" s="1">
        <f xml:space="preserve"> IF(Historical_Sales[[#This Row],[Sessions - Total]]=0,0,Historical_Sales[[#This Row],[Units Ordered]]/Historical_Sales[[#This Row],[Sessions - Total]])</f>
        <v>0.44915254237288138</v>
      </c>
    </row>
    <row r="3678" spans="1:8" x14ac:dyDescent="0.3">
      <c r="A3678" s="2">
        <v>45980</v>
      </c>
      <c r="B3678" t="s">
        <v>40</v>
      </c>
      <c r="C3678">
        <v>1</v>
      </c>
      <c r="D3678">
        <v>2</v>
      </c>
      <c r="E3678">
        <v>2</v>
      </c>
      <c r="F3678">
        <v>72.48</v>
      </c>
      <c r="G3678">
        <v>1</v>
      </c>
      <c r="H3678" s="1">
        <f xml:space="preserve"> IF(Historical_Sales[[#This Row],[Sessions - Total]]=0,0,Historical_Sales[[#This Row],[Units Ordered]]/Historical_Sales[[#This Row],[Sessions - Total]])</f>
        <v>2</v>
      </c>
    </row>
    <row r="3679" spans="1:8" x14ac:dyDescent="0.3">
      <c r="A3679" s="2">
        <v>45980</v>
      </c>
      <c r="B3679" t="s">
        <v>42</v>
      </c>
      <c r="C3679">
        <v>185</v>
      </c>
      <c r="D3679">
        <v>266</v>
      </c>
      <c r="E3679">
        <v>62</v>
      </c>
      <c r="F3679">
        <v>1549.08</v>
      </c>
      <c r="G3679">
        <v>59</v>
      </c>
      <c r="H3679" s="1">
        <f xml:space="preserve"> IF(Historical_Sales[[#This Row],[Sessions - Total]]=0,0,Historical_Sales[[#This Row],[Units Ordered]]/Historical_Sales[[#This Row],[Sessions - Total]])</f>
        <v>0.33513513513513515</v>
      </c>
    </row>
    <row r="3680" spans="1:8" x14ac:dyDescent="0.3">
      <c r="A3680" s="2">
        <v>45980</v>
      </c>
      <c r="B3680" t="s">
        <v>44</v>
      </c>
      <c r="C3680">
        <v>48</v>
      </c>
      <c r="D3680">
        <v>61</v>
      </c>
      <c r="E3680">
        <v>7</v>
      </c>
      <c r="F3680">
        <v>165.16</v>
      </c>
      <c r="G3680">
        <v>5</v>
      </c>
      <c r="H3680" s="1">
        <f xml:space="preserve"> IF(Historical_Sales[[#This Row],[Sessions - Total]]=0,0,Historical_Sales[[#This Row],[Units Ordered]]/Historical_Sales[[#This Row],[Sessions - Total]])</f>
        <v>0.14583333333333334</v>
      </c>
    </row>
    <row r="3681" spans="1:8" x14ac:dyDescent="0.3">
      <c r="A3681" s="2">
        <v>45980</v>
      </c>
      <c r="B3681" t="s">
        <v>46</v>
      </c>
      <c r="C3681">
        <v>71</v>
      </c>
      <c r="D3681">
        <v>90</v>
      </c>
      <c r="E3681">
        <v>15</v>
      </c>
      <c r="F3681">
        <v>462.29</v>
      </c>
      <c r="G3681">
        <v>14</v>
      </c>
      <c r="H3681" s="1">
        <f xml:space="preserve"> IF(Historical_Sales[[#This Row],[Sessions - Total]]=0,0,Historical_Sales[[#This Row],[Units Ordered]]/Historical_Sales[[#This Row],[Sessions - Total]])</f>
        <v>0.21126760563380281</v>
      </c>
    </row>
    <row r="3682" spans="1:8" x14ac:dyDescent="0.3">
      <c r="A3682" s="2">
        <v>45980</v>
      </c>
      <c r="B3682" t="s">
        <v>48</v>
      </c>
      <c r="C3682">
        <v>42</v>
      </c>
      <c r="D3682">
        <v>68</v>
      </c>
      <c r="E3682">
        <v>15</v>
      </c>
      <c r="F3682">
        <v>440.11</v>
      </c>
      <c r="G3682">
        <v>13</v>
      </c>
      <c r="H3682" s="1">
        <f xml:space="preserve"> IF(Historical_Sales[[#This Row],[Sessions - Total]]=0,0,Historical_Sales[[#This Row],[Units Ordered]]/Historical_Sales[[#This Row],[Sessions - Total]])</f>
        <v>0.35714285714285715</v>
      </c>
    </row>
    <row r="3683" spans="1:8" x14ac:dyDescent="0.3">
      <c r="A3683" s="2">
        <v>45980</v>
      </c>
      <c r="B3683" t="s">
        <v>50</v>
      </c>
      <c r="C3683">
        <v>159</v>
      </c>
      <c r="D3683">
        <v>235</v>
      </c>
      <c r="E3683">
        <v>36</v>
      </c>
      <c r="F3683">
        <v>1535.05</v>
      </c>
      <c r="G3683">
        <v>35</v>
      </c>
      <c r="H3683" s="1">
        <f xml:space="preserve"> IF(Historical_Sales[[#This Row],[Sessions - Total]]=0,0,Historical_Sales[[#This Row],[Units Ordered]]/Historical_Sales[[#This Row],[Sessions - Total]])</f>
        <v>0.22641509433962265</v>
      </c>
    </row>
    <row r="3684" spans="1:8" x14ac:dyDescent="0.3">
      <c r="A3684" s="2">
        <v>45980</v>
      </c>
      <c r="B3684" t="s">
        <v>50</v>
      </c>
      <c r="C3684">
        <v>11</v>
      </c>
      <c r="D3684">
        <v>14</v>
      </c>
      <c r="E3684">
        <v>1</v>
      </c>
      <c r="F3684">
        <v>52.82</v>
      </c>
      <c r="G3684">
        <v>1</v>
      </c>
      <c r="H3684" s="1">
        <f xml:space="preserve"> IF(Historical_Sales[[#This Row],[Sessions - Total]]=0,0,Historical_Sales[[#This Row],[Units Ordered]]/Historical_Sales[[#This Row],[Sessions - Total]])</f>
        <v>9.0909090909090912E-2</v>
      </c>
    </row>
    <row r="3685" spans="1:8" x14ac:dyDescent="0.3">
      <c r="A3685" s="2">
        <v>45980</v>
      </c>
      <c r="B3685" t="s">
        <v>52</v>
      </c>
      <c r="C3685">
        <v>105</v>
      </c>
      <c r="D3685">
        <v>139</v>
      </c>
      <c r="E3685">
        <v>20</v>
      </c>
      <c r="F3685">
        <v>271.49</v>
      </c>
      <c r="G3685">
        <v>18</v>
      </c>
      <c r="H3685" s="1">
        <f xml:space="preserve"> IF(Historical_Sales[[#This Row],[Sessions - Total]]=0,0,Historical_Sales[[#This Row],[Units Ordered]]/Historical_Sales[[#This Row],[Sessions - Total]])</f>
        <v>0.19047619047619047</v>
      </c>
    </row>
    <row r="3686" spans="1:8" x14ac:dyDescent="0.3">
      <c r="A3686" s="2">
        <v>45980</v>
      </c>
      <c r="B3686" t="s">
        <v>54</v>
      </c>
      <c r="C3686">
        <v>72</v>
      </c>
      <c r="D3686">
        <v>98</v>
      </c>
      <c r="E3686">
        <v>14</v>
      </c>
      <c r="F3686">
        <v>320.77999999999997</v>
      </c>
      <c r="G3686">
        <v>12</v>
      </c>
      <c r="H3686" s="1">
        <f xml:space="preserve"> IF(Historical_Sales[[#This Row],[Sessions - Total]]=0,0,Historical_Sales[[#This Row],[Units Ordered]]/Historical_Sales[[#This Row],[Sessions - Total]])</f>
        <v>0.19444444444444445</v>
      </c>
    </row>
    <row r="3687" spans="1:8" x14ac:dyDescent="0.3">
      <c r="A3687" s="2">
        <v>45980</v>
      </c>
      <c r="B3687" t="s">
        <v>56</v>
      </c>
      <c r="C3687">
        <v>64</v>
      </c>
      <c r="D3687">
        <v>86</v>
      </c>
      <c r="E3687">
        <v>23</v>
      </c>
      <c r="F3687">
        <v>546.66</v>
      </c>
      <c r="G3687">
        <v>21</v>
      </c>
      <c r="H3687" s="1">
        <f xml:space="preserve"> IF(Historical_Sales[[#This Row],[Sessions - Total]]=0,0,Historical_Sales[[#This Row],[Units Ordered]]/Historical_Sales[[#This Row],[Sessions - Total]])</f>
        <v>0.359375</v>
      </c>
    </row>
    <row r="3688" spans="1:8" x14ac:dyDescent="0.3">
      <c r="A3688" s="2">
        <v>45980</v>
      </c>
      <c r="B3688" t="s">
        <v>58</v>
      </c>
      <c r="C3688">
        <v>68</v>
      </c>
      <c r="D3688">
        <v>79</v>
      </c>
      <c r="E3688">
        <v>23</v>
      </c>
      <c r="F3688">
        <v>260.51</v>
      </c>
      <c r="G3688">
        <v>22</v>
      </c>
      <c r="H3688" s="1">
        <f xml:space="preserve"> IF(Historical_Sales[[#This Row],[Sessions - Total]]=0,0,Historical_Sales[[#This Row],[Units Ordered]]/Historical_Sales[[#This Row],[Sessions - Total]])</f>
        <v>0.33823529411764708</v>
      </c>
    </row>
    <row r="3689" spans="1:8" x14ac:dyDescent="0.3">
      <c r="A3689" s="2">
        <v>45980</v>
      </c>
      <c r="B3689" t="s">
        <v>60</v>
      </c>
      <c r="C3689">
        <v>81</v>
      </c>
      <c r="D3689">
        <v>100</v>
      </c>
      <c r="E3689">
        <v>6</v>
      </c>
      <c r="F3689">
        <v>135.5</v>
      </c>
      <c r="G3689">
        <v>6</v>
      </c>
      <c r="H3689" s="1">
        <f xml:space="preserve"> IF(Historical_Sales[[#This Row],[Sessions - Total]]=0,0,Historical_Sales[[#This Row],[Units Ordered]]/Historical_Sales[[#This Row],[Sessions - Total]])</f>
        <v>7.407407407407407E-2</v>
      </c>
    </row>
    <row r="3690" spans="1:8" x14ac:dyDescent="0.3">
      <c r="A3690" s="2">
        <v>45980</v>
      </c>
      <c r="B3690" t="s">
        <v>62</v>
      </c>
      <c r="C3690">
        <v>145</v>
      </c>
      <c r="D3690">
        <v>184</v>
      </c>
      <c r="E3690">
        <v>79</v>
      </c>
      <c r="F3690">
        <v>2849.74</v>
      </c>
      <c r="G3690">
        <v>65</v>
      </c>
      <c r="H3690" s="1">
        <f xml:space="preserve"> IF(Historical_Sales[[#This Row],[Sessions - Total]]=0,0,Historical_Sales[[#This Row],[Units Ordered]]/Historical_Sales[[#This Row],[Sessions - Total]])</f>
        <v>0.54482758620689653</v>
      </c>
    </row>
    <row r="3691" spans="1:8" x14ac:dyDescent="0.3">
      <c r="A3691" s="2">
        <v>45980</v>
      </c>
      <c r="B3691" t="s">
        <v>64</v>
      </c>
      <c r="C3691">
        <v>53</v>
      </c>
      <c r="D3691">
        <v>75</v>
      </c>
      <c r="E3691">
        <v>24</v>
      </c>
      <c r="F3691">
        <v>785.61</v>
      </c>
      <c r="G3691">
        <v>14</v>
      </c>
      <c r="H3691" s="1">
        <f xml:space="preserve"> IF(Historical_Sales[[#This Row],[Sessions - Total]]=0,0,Historical_Sales[[#This Row],[Units Ordered]]/Historical_Sales[[#This Row],[Sessions - Total]])</f>
        <v>0.45283018867924529</v>
      </c>
    </row>
    <row r="3692" spans="1:8" x14ac:dyDescent="0.3">
      <c r="A3692" s="2">
        <v>45980</v>
      </c>
      <c r="B3692" t="s">
        <v>66</v>
      </c>
      <c r="C3692">
        <v>35</v>
      </c>
      <c r="D3692">
        <v>44</v>
      </c>
      <c r="E3692">
        <v>20</v>
      </c>
      <c r="F3692">
        <v>594.83000000000004</v>
      </c>
      <c r="G3692">
        <v>15</v>
      </c>
      <c r="H3692" s="1">
        <f xml:space="preserve"> IF(Historical_Sales[[#This Row],[Sessions - Total]]=0,0,Historical_Sales[[#This Row],[Units Ordered]]/Historical_Sales[[#This Row],[Sessions - Total]])</f>
        <v>0.5714285714285714</v>
      </c>
    </row>
    <row r="3693" spans="1:8" x14ac:dyDescent="0.3">
      <c r="A3693" s="2">
        <v>45980</v>
      </c>
      <c r="B3693" t="s">
        <v>68</v>
      </c>
      <c r="C3693">
        <v>72</v>
      </c>
      <c r="D3693">
        <v>108</v>
      </c>
      <c r="E3693">
        <v>58</v>
      </c>
      <c r="F3693">
        <v>1583.85</v>
      </c>
      <c r="G3693">
        <v>42</v>
      </c>
      <c r="H3693" s="1">
        <f xml:space="preserve"> IF(Historical_Sales[[#This Row],[Sessions - Total]]=0,0,Historical_Sales[[#This Row],[Units Ordered]]/Historical_Sales[[#This Row],[Sessions - Total]])</f>
        <v>0.80555555555555558</v>
      </c>
    </row>
    <row r="3694" spans="1:8" x14ac:dyDescent="0.3">
      <c r="A3694" s="2">
        <v>45980</v>
      </c>
      <c r="B3694" t="s">
        <v>70</v>
      </c>
      <c r="C3694">
        <v>60</v>
      </c>
      <c r="D3694">
        <v>69</v>
      </c>
      <c r="E3694">
        <v>17</v>
      </c>
      <c r="F3694">
        <v>400.61</v>
      </c>
      <c r="G3694">
        <v>12</v>
      </c>
      <c r="H3694" s="1">
        <f xml:space="preserve"> IF(Historical_Sales[[#This Row],[Sessions - Total]]=0,0,Historical_Sales[[#This Row],[Units Ordered]]/Historical_Sales[[#This Row],[Sessions - Total]])</f>
        <v>0.28333333333333333</v>
      </c>
    </row>
    <row r="3695" spans="1:8" x14ac:dyDescent="0.3">
      <c r="A3695" s="2">
        <v>45980</v>
      </c>
      <c r="B3695" t="s">
        <v>72</v>
      </c>
      <c r="C3695">
        <v>39</v>
      </c>
      <c r="D3695">
        <v>61</v>
      </c>
      <c r="E3695">
        <v>60</v>
      </c>
      <c r="F3695">
        <v>2231.15</v>
      </c>
      <c r="G3695">
        <v>15</v>
      </c>
      <c r="H3695" s="1">
        <f xml:space="preserve"> IF(Historical_Sales[[#This Row],[Sessions - Total]]=0,0,Historical_Sales[[#This Row],[Units Ordered]]/Historical_Sales[[#This Row],[Sessions - Total]])</f>
        <v>1.5384615384615385</v>
      </c>
    </row>
    <row r="3696" spans="1:8" x14ac:dyDescent="0.3">
      <c r="A3696" s="2">
        <v>45980</v>
      </c>
      <c r="B3696" t="s">
        <v>74</v>
      </c>
      <c r="C3696">
        <v>25</v>
      </c>
      <c r="D3696">
        <v>30</v>
      </c>
      <c r="E3696">
        <v>7</v>
      </c>
      <c r="F3696">
        <v>213.18</v>
      </c>
      <c r="G3696">
        <v>4</v>
      </c>
      <c r="H3696" s="1">
        <f xml:space="preserve"> IF(Historical_Sales[[#This Row],[Sessions - Total]]=0,0,Historical_Sales[[#This Row],[Units Ordered]]/Historical_Sales[[#This Row],[Sessions - Total]])</f>
        <v>0.28000000000000003</v>
      </c>
    </row>
    <row r="3697" spans="1:8" x14ac:dyDescent="0.3">
      <c r="A3697" s="2">
        <v>45980</v>
      </c>
      <c r="B3697" t="s">
        <v>76</v>
      </c>
      <c r="C3697">
        <v>21</v>
      </c>
      <c r="D3697">
        <v>26</v>
      </c>
      <c r="E3697">
        <v>7</v>
      </c>
      <c r="F3697">
        <v>199.93</v>
      </c>
      <c r="G3697">
        <v>7</v>
      </c>
      <c r="H3697" s="1">
        <f xml:space="preserve"> IF(Historical_Sales[[#This Row],[Sessions - Total]]=0,0,Historical_Sales[[#This Row],[Units Ordered]]/Historical_Sales[[#This Row],[Sessions - Total]])</f>
        <v>0.33333333333333331</v>
      </c>
    </row>
    <row r="3698" spans="1:8" x14ac:dyDescent="0.3">
      <c r="A3698" s="2">
        <v>45980</v>
      </c>
      <c r="B3698" t="s">
        <v>78</v>
      </c>
      <c r="C3698">
        <v>23</v>
      </c>
      <c r="D3698">
        <v>29</v>
      </c>
      <c r="E3698">
        <v>19</v>
      </c>
      <c r="F3698">
        <v>502.45</v>
      </c>
      <c r="G3698">
        <v>11</v>
      </c>
      <c r="H3698" s="1">
        <f xml:space="preserve"> IF(Historical_Sales[[#This Row],[Sessions - Total]]=0,0,Historical_Sales[[#This Row],[Units Ordered]]/Historical_Sales[[#This Row],[Sessions - Total]])</f>
        <v>0.82608695652173914</v>
      </c>
    </row>
    <row r="3699" spans="1:8" x14ac:dyDescent="0.3">
      <c r="A3699" s="2">
        <v>45980</v>
      </c>
      <c r="B3699" t="s">
        <v>80</v>
      </c>
      <c r="C3699">
        <v>25</v>
      </c>
      <c r="D3699">
        <v>26</v>
      </c>
      <c r="E3699">
        <v>10</v>
      </c>
      <c r="F3699">
        <v>334.94</v>
      </c>
      <c r="G3699">
        <v>4</v>
      </c>
      <c r="H3699" s="1">
        <f xml:space="preserve"> IF(Historical_Sales[[#This Row],[Sessions - Total]]=0,0,Historical_Sales[[#This Row],[Units Ordered]]/Historical_Sales[[#This Row],[Sessions - Total]])</f>
        <v>0.4</v>
      </c>
    </row>
    <row r="3700" spans="1:8" x14ac:dyDescent="0.3">
      <c r="A3700" s="2">
        <v>45980</v>
      </c>
      <c r="B3700" t="s">
        <v>82</v>
      </c>
      <c r="C3700">
        <v>20</v>
      </c>
      <c r="D3700">
        <v>29</v>
      </c>
      <c r="E3700">
        <v>13</v>
      </c>
      <c r="F3700">
        <v>464.3</v>
      </c>
      <c r="G3700">
        <v>11</v>
      </c>
      <c r="H3700" s="1">
        <f xml:space="preserve"> IF(Historical_Sales[[#This Row],[Sessions - Total]]=0,0,Historical_Sales[[#This Row],[Units Ordered]]/Historical_Sales[[#This Row],[Sessions - Total]])</f>
        <v>0.65</v>
      </c>
    </row>
    <row r="3701" spans="1:8" x14ac:dyDescent="0.3">
      <c r="A3701" s="2">
        <v>45980</v>
      </c>
      <c r="B3701" t="s">
        <v>84</v>
      </c>
      <c r="C3701">
        <v>188</v>
      </c>
      <c r="D3701">
        <v>278</v>
      </c>
      <c r="E3701">
        <v>60</v>
      </c>
      <c r="F3701">
        <v>2039.41</v>
      </c>
      <c r="G3701">
        <v>59</v>
      </c>
      <c r="H3701" s="1">
        <f xml:space="preserve"> IF(Historical_Sales[[#This Row],[Sessions - Total]]=0,0,Historical_Sales[[#This Row],[Units Ordered]]/Historical_Sales[[#This Row],[Sessions - Total]])</f>
        <v>0.31914893617021278</v>
      </c>
    </row>
    <row r="3702" spans="1:8" x14ac:dyDescent="0.3">
      <c r="A3702" s="2">
        <v>45980</v>
      </c>
      <c r="B3702" t="s">
        <v>86</v>
      </c>
      <c r="C3702">
        <v>26</v>
      </c>
      <c r="D3702">
        <v>41</v>
      </c>
      <c r="E3702">
        <v>15</v>
      </c>
      <c r="F3702">
        <v>453.49</v>
      </c>
      <c r="G3702">
        <v>9</v>
      </c>
      <c r="H3702" s="1">
        <f xml:space="preserve"> IF(Historical_Sales[[#This Row],[Sessions - Total]]=0,0,Historical_Sales[[#This Row],[Units Ordered]]/Historical_Sales[[#This Row],[Sessions - Total]])</f>
        <v>0.57692307692307687</v>
      </c>
    </row>
    <row r="3703" spans="1:8" x14ac:dyDescent="0.3">
      <c r="A3703" s="2">
        <v>45980</v>
      </c>
      <c r="B3703" t="s">
        <v>88</v>
      </c>
      <c r="C3703">
        <v>71</v>
      </c>
      <c r="D3703">
        <v>86</v>
      </c>
      <c r="E3703">
        <v>17</v>
      </c>
      <c r="F3703">
        <v>594.09</v>
      </c>
      <c r="G3703">
        <v>9</v>
      </c>
      <c r="H3703" s="1">
        <f xml:space="preserve"> IF(Historical_Sales[[#This Row],[Sessions - Total]]=0,0,Historical_Sales[[#This Row],[Units Ordered]]/Historical_Sales[[#This Row],[Sessions - Total]])</f>
        <v>0.23943661971830985</v>
      </c>
    </row>
    <row r="3704" spans="1:8" x14ac:dyDescent="0.3">
      <c r="A3704" s="2">
        <v>45980</v>
      </c>
      <c r="B3704" t="s">
        <v>90</v>
      </c>
      <c r="C3704">
        <v>28</v>
      </c>
      <c r="D3704">
        <v>36</v>
      </c>
      <c r="E3704">
        <v>6</v>
      </c>
      <c r="F3704">
        <v>146.19999999999999</v>
      </c>
      <c r="G3704">
        <v>6</v>
      </c>
      <c r="H3704" s="1">
        <f xml:space="preserve"> IF(Historical_Sales[[#This Row],[Sessions - Total]]=0,0,Historical_Sales[[#This Row],[Units Ordered]]/Historical_Sales[[#This Row],[Sessions - Total]])</f>
        <v>0.21428571428571427</v>
      </c>
    </row>
    <row r="3705" spans="1:8" x14ac:dyDescent="0.3">
      <c r="A3705" s="2">
        <v>45980</v>
      </c>
      <c r="B3705" t="s">
        <v>90</v>
      </c>
      <c r="C3705">
        <v>0</v>
      </c>
      <c r="D3705">
        <v>0</v>
      </c>
      <c r="E3705">
        <v>1</v>
      </c>
      <c r="F3705">
        <v>46.56</v>
      </c>
      <c r="G3705">
        <v>1</v>
      </c>
      <c r="H3705" s="1">
        <f xml:space="preserve"> IF(Historical_Sales[[#This Row],[Sessions - Total]]=0,0,Historical_Sales[[#This Row],[Units Ordered]]/Historical_Sales[[#This Row],[Sessions - Total]])</f>
        <v>0</v>
      </c>
    </row>
    <row r="3706" spans="1:8" x14ac:dyDescent="0.3">
      <c r="A3706" s="2">
        <v>45980</v>
      </c>
      <c r="B3706" t="s">
        <v>92</v>
      </c>
      <c r="C3706">
        <v>25</v>
      </c>
      <c r="D3706">
        <v>36</v>
      </c>
      <c r="E3706">
        <v>10</v>
      </c>
      <c r="F3706">
        <v>254.3</v>
      </c>
      <c r="G3706">
        <v>9</v>
      </c>
      <c r="H3706" s="1">
        <f xml:space="preserve"> IF(Historical_Sales[[#This Row],[Sessions - Total]]=0,0,Historical_Sales[[#This Row],[Units Ordered]]/Historical_Sales[[#This Row],[Sessions - Total]])</f>
        <v>0.4</v>
      </c>
    </row>
    <row r="3707" spans="1:8" x14ac:dyDescent="0.3">
      <c r="A3707" s="2">
        <v>45980</v>
      </c>
      <c r="B3707" t="s">
        <v>94</v>
      </c>
      <c r="C3707">
        <v>25</v>
      </c>
      <c r="D3707">
        <v>35</v>
      </c>
      <c r="E3707">
        <v>8</v>
      </c>
      <c r="F3707">
        <v>599.59</v>
      </c>
      <c r="G3707">
        <v>7</v>
      </c>
      <c r="H3707" s="1">
        <f xml:space="preserve"> IF(Historical_Sales[[#This Row],[Sessions - Total]]=0,0,Historical_Sales[[#This Row],[Units Ordered]]/Historical_Sales[[#This Row],[Sessions - Total]])</f>
        <v>0.32</v>
      </c>
    </row>
    <row r="3708" spans="1:8" x14ac:dyDescent="0.3">
      <c r="A3708" s="2">
        <v>45980</v>
      </c>
      <c r="B3708" t="s">
        <v>96</v>
      </c>
      <c r="C3708">
        <v>26</v>
      </c>
      <c r="D3708">
        <v>35</v>
      </c>
      <c r="E3708">
        <v>6</v>
      </c>
      <c r="F3708">
        <v>431.43</v>
      </c>
      <c r="G3708">
        <v>4</v>
      </c>
      <c r="H3708" s="1">
        <f xml:space="preserve"> IF(Historical_Sales[[#This Row],[Sessions - Total]]=0,0,Historical_Sales[[#This Row],[Units Ordered]]/Historical_Sales[[#This Row],[Sessions - Total]])</f>
        <v>0.23076923076923078</v>
      </c>
    </row>
    <row r="3709" spans="1:8" x14ac:dyDescent="0.3">
      <c r="A3709" s="2">
        <v>45980</v>
      </c>
      <c r="B3709" t="s">
        <v>98</v>
      </c>
      <c r="C3709">
        <v>29</v>
      </c>
      <c r="D3709">
        <v>34</v>
      </c>
      <c r="E3709">
        <v>2</v>
      </c>
      <c r="F3709">
        <v>27</v>
      </c>
      <c r="G3709">
        <v>2</v>
      </c>
      <c r="H3709" s="1">
        <f xml:space="preserve"> IF(Historical_Sales[[#This Row],[Sessions - Total]]=0,0,Historical_Sales[[#This Row],[Units Ordered]]/Historical_Sales[[#This Row],[Sessions - Total]])</f>
        <v>6.8965517241379309E-2</v>
      </c>
    </row>
    <row r="3710" spans="1:8" x14ac:dyDescent="0.3">
      <c r="A3710" s="2">
        <v>45980</v>
      </c>
      <c r="B3710" t="s">
        <v>100</v>
      </c>
      <c r="C3710">
        <v>23</v>
      </c>
      <c r="D3710">
        <v>26</v>
      </c>
      <c r="E3710">
        <v>5</v>
      </c>
      <c r="F3710">
        <v>59.67</v>
      </c>
      <c r="G3710">
        <v>4</v>
      </c>
      <c r="H3710" s="1">
        <f xml:space="preserve"> IF(Historical_Sales[[#This Row],[Sessions - Total]]=0,0,Historical_Sales[[#This Row],[Units Ordered]]/Historical_Sales[[#This Row],[Sessions - Total]])</f>
        <v>0.21739130434782608</v>
      </c>
    </row>
    <row r="3711" spans="1:8" x14ac:dyDescent="0.3">
      <c r="A3711" s="2">
        <v>45980</v>
      </c>
      <c r="B3711" t="s">
        <v>104</v>
      </c>
      <c r="C3711">
        <v>10</v>
      </c>
      <c r="D3711">
        <v>11</v>
      </c>
      <c r="E3711">
        <v>4</v>
      </c>
      <c r="F3711">
        <v>104.94</v>
      </c>
      <c r="G3711">
        <v>4</v>
      </c>
      <c r="H3711" s="1">
        <f xml:space="preserve"> IF(Historical_Sales[[#This Row],[Sessions - Total]]=0,0,Historical_Sales[[#This Row],[Units Ordered]]/Historical_Sales[[#This Row],[Sessions - Total]])</f>
        <v>0.4</v>
      </c>
    </row>
    <row r="3712" spans="1:8" x14ac:dyDescent="0.3">
      <c r="A3712" s="2">
        <v>45980</v>
      </c>
      <c r="B3712" t="s">
        <v>106</v>
      </c>
      <c r="C3712">
        <v>6</v>
      </c>
      <c r="D3712">
        <v>13</v>
      </c>
      <c r="E3712">
        <v>4</v>
      </c>
      <c r="F3712">
        <v>339.58</v>
      </c>
      <c r="G3712">
        <v>3</v>
      </c>
      <c r="H3712" s="1">
        <f xml:space="preserve"> IF(Historical_Sales[[#This Row],[Sessions - Total]]=0,0,Historical_Sales[[#This Row],[Units Ordered]]/Historical_Sales[[#This Row],[Sessions - Total]])</f>
        <v>0.66666666666666663</v>
      </c>
    </row>
    <row r="3713" spans="1:8" x14ac:dyDescent="0.3">
      <c r="A3713" s="2">
        <v>45980</v>
      </c>
      <c r="B3713" t="s">
        <v>108</v>
      </c>
      <c r="C3713">
        <v>10</v>
      </c>
      <c r="D3713">
        <v>19</v>
      </c>
      <c r="E3713">
        <v>3</v>
      </c>
      <c r="F3713">
        <v>276.32</v>
      </c>
      <c r="G3713">
        <v>2</v>
      </c>
      <c r="H3713" s="1">
        <f xml:space="preserve"> IF(Historical_Sales[[#This Row],[Sessions - Total]]=0,0,Historical_Sales[[#This Row],[Units Ordered]]/Historical_Sales[[#This Row],[Sessions - Total]])</f>
        <v>0.3</v>
      </c>
    </row>
    <row r="3714" spans="1:8" x14ac:dyDescent="0.3">
      <c r="A3714" s="2">
        <v>45980</v>
      </c>
      <c r="B3714" t="s">
        <v>110</v>
      </c>
      <c r="C3714">
        <v>34</v>
      </c>
      <c r="D3714">
        <v>49</v>
      </c>
      <c r="E3714">
        <v>16</v>
      </c>
      <c r="F3714">
        <v>541.69000000000005</v>
      </c>
      <c r="G3714">
        <v>11</v>
      </c>
      <c r="H3714" s="1">
        <f xml:space="preserve"> IF(Historical_Sales[[#This Row],[Sessions - Total]]=0,0,Historical_Sales[[#This Row],[Units Ordered]]/Historical_Sales[[#This Row],[Sessions - Total]])</f>
        <v>0.47058823529411764</v>
      </c>
    </row>
    <row r="3715" spans="1:8" x14ac:dyDescent="0.3">
      <c r="A3715" s="2">
        <v>45980</v>
      </c>
      <c r="B3715" t="s">
        <v>112</v>
      </c>
      <c r="C3715">
        <v>21</v>
      </c>
      <c r="D3715">
        <v>27</v>
      </c>
      <c r="E3715">
        <v>7</v>
      </c>
      <c r="F3715">
        <v>200.12</v>
      </c>
      <c r="G3715">
        <v>3</v>
      </c>
      <c r="H3715" s="1">
        <f xml:space="preserve"> IF(Historical_Sales[[#This Row],[Sessions - Total]]=0,0,Historical_Sales[[#This Row],[Units Ordered]]/Historical_Sales[[#This Row],[Sessions - Total]])</f>
        <v>0.33333333333333331</v>
      </c>
    </row>
    <row r="3716" spans="1:8" x14ac:dyDescent="0.3">
      <c r="A3716" s="2">
        <v>45981</v>
      </c>
      <c r="B3716" t="s">
        <v>11</v>
      </c>
      <c r="C3716">
        <v>37</v>
      </c>
      <c r="D3716">
        <v>49</v>
      </c>
      <c r="E3716">
        <v>10</v>
      </c>
      <c r="F3716">
        <v>407.24</v>
      </c>
      <c r="G3716">
        <v>7</v>
      </c>
      <c r="H3716" s="1">
        <f xml:space="preserve"> IF(Historical_Sales[[#This Row],[Sessions - Total]]=0,0,Historical_Sales[[#This Row],[Units Ordered]]/Historical_Sales[[#This Row],[Sessions - Total]])</f>
        <v>0.27027027027027029</v>
      </c>
    </row>
    <row r="3717" spans="1:8" x14ac:dyDescent="0.3">
      <c r="A3717" s="2">
        <v>44136</v>
      </c>
      <c r="B3717" t="s">
        <v>15</v>
      </c>
      <c r="C3717">
        <v>34</v>
      </c>
      <c r="D3717">
        <v>45</v>
      </c>
      <c r="E3717">
        <v>21</v>
      </c>
      <c r="F3717">
        <v>768.79</v>
      </c>
      <c r="G3717">
        <v>11</v>
      </c>
      <c r="H3717" s="1">
        <f xml:space="preserve"> IF(Historical_Sales[[#This Row],[Sessions - Total]]=0,0,Historical_Sales[[#This Row],[Units Ordered]]/Historical_Sales[[#This Row],[Sessions - Total]])</f>
        <v>0.61764705882352944</v>
      </c>
    </row>
    <row r="3718" spans="1:8" x14ac:dyDescent="0.3">
      <c r="A3718" s="2">
        <v>44136</v>
      </c>
      <c r="B3718" t="s">
        <v>17</v>
      </c>
      <c r="C3718">
        <v>8</v>
      </c>
      <c r="D3718">
        <v>9</v>
      </c>
      <c r="E3718">
        <v>3</v>
      </c>
      <c r="F3718">
        <v>97.63</v>
      </c>
      <c r="G3718">
        <v>2</v>
      </c>
      <c r="H3718" s="1">
        <f xml:space="preserve"> IF(Historical_Sales[[#This Row],[Sessions - Total]]=0,0,Historical_Sales[[#This Row],[Units Ordered]]/Historical_Sales[[#This Row],[Sessions - Total]])</f>
        <v>0.375</v>
      </c>
    </row>
    <row r="3719" spans="1:8" x14ac:dyDescent="0.3">
      <c r="A3719" s="2">
        <v>44136</v>
      </c>
      <c r="B3719" t="s">
        <v>19</v>
      </c>
      <c r="C3719">
        <v>11</v>
      </c>
      <c r="D3719">
        <v>17</v>
      </c>
      <c r="E3719">
        <v>3</v>
      </c>
      <c r="F3719">
        <v>88.4</v>
      </c>
      <c r="G3719">
        <v>2</v>
      </c>
      <c r="H3719" s="1">
        <f xml:space="preserve"> IF(Historical_Sales[[#This Row],[Sessions - Total]]=0,0,Historical_Sales[[#This Row],[Units Ordered]]/Historical_Sales[[#This Row],[Sessions - Total]])</f>
        <v>0.27272727272727271</v>
      </c>
    </row>
    <row r="3720" spans="1:8" x14ac:dyDescent="0.3">
      <c r="A3720" s="2">
        <v>44136</v>
      </c>
      <c r="B3720" t="s">
        <v>21</v>
      </c>
      <c r="C3720">
        <v>42</v>
      </c>
      <c r="D3720">
        <v>65</v>
      </c>
      <c r="E3720">
        <v>14</v>
      </c>
      <c r="F3720">
        <v>339.82</v>
      </c>
      <c r="G3720">
        <v>13</v>
      </c>
      <c r="H3720" s="1">
        <f xml:space="preserve"> IF(Historical_Sales[[#This Row],[Sessions - Total]]=0,0,Historical_Sales[[#This Row],[Units Ordered]]/Historical_Sales[[#This Row],[Sessions - Total]])</f>
        <v>0.33333333333333331</v>
      </c>
    </row>
    <row r="3721" spans="1:8" x14ac:dyDescent="0.3">
      <c r="A3721" s="2">
        <v>44136</v>
      </c>
      <c r="B3721" t="s">
        <v>24</v>
      </c>
      <c r="C3721">
        <v>16</v>
      </c>
      <c r="D3721">
        <v>25</v>
      </c>
      <c r="E3721">
        <v>4</v>
      </c>
      <c r="F3721">
        <v>60.08</v>
      </c>
      <c r="G3721">
        <v>4</v>
      </c>
      <c r="H3721" s="1">
        <f xml:space="preserve"> IF(Historical_Sales[[#This Row],[Sessions - Total]]=0,0,Historical_Sales[[#This Row],[Units Ordered]]/Historical_Sales[[#This Row],[Sessions - Total]])</f>
        <v>0.25</v>
      </c>
    </row>
    <row r="3722" spans="1:8" x14ac:dyDescent="0.3">
      <c r="A3722" s="2">
        <v>44136</v>
      </c>
      <c r="B3722" t="s">
        <v>26</v>
      </c>
      <c r="C3722">
        <v>27</v>
      </c>
      <c r="D3722">
        <v>57</v>
      </c>
      <c r="E3722">
        <v>5</v>
      </c>
      <c r="F3722">
        <v>200.92</v>
      </c>
      <c r="G3722">
        <v>4</v>
      </c>
      <c r="H3722" s="1">
        <f xml:space="preserve"> IF(Historical_Sales[[#This Row],[Sessions - Total]]=0,0,Historical_Sales[[#This Row],[Units Ordered]]/Historical_Sales[[#This Row],[Sessions - Total]])</f>
        <v>0.18518518518518517</v>
      </c>
    </row>
    <row r="3723" spans="1:8" x14ac:dyDescent="0.3">
      <c r="A3723" s="2">
        <v>44136</v>
      </c>
      <c r="B3723" t="s">
        <v>28</v>
      </c>
      <c r="C3723">
        <v>10</v>
      </c>
      <c r="D3723">
        <v>14</v>
      </c>
      <c r="E3723">
        <v>1</v>
      </c>
      <c r="F3723">
        <v>27.73</v>
      </c>
      <c r="G3723">
        <v>1</v>
      </c>
      <c r="H3723" s="1">
        <f xml:space="preserve"> IF(Historical_Sales[[#This Row],[Sessions - Total]]=0,0,Historical_Sales[[#This Row],[Units Ordered]]/Historical_Sales[[#This Row],[Sessions - Total]])</f>
        <v>0.1</v>
      </c>
    </row>
    <row r="3724" spans="1:8" x14ac:dyDescent="0.3">
      <c r="A3724" s="2">
        <v>44136</v>
      </c>
      <c r="B3724" t="s">
        <v>30</v>
      </c>
      <c r="C3724">
        <v>6</v>
      </c>
      <c r="D3724">
        <v>9</v>
      </c>
      <c r="E3724">
        <v>1</v>
      </c>
      <c r="F3724">
        <v>17.14</v>
      </c>
      <c r="G3724">
        <v>1</v>
      </c>
      <c r="H3724" s="1">
        <f xml:space="preserve"> IF(Historical_Sales[[#This Row],[Sessions - Total]]=0,0,Historical_Sales[[#This Row],[Units Ordered]]/Historical_Sales[[#This Row],[Sessions - Total]])</f>
        <v>0.16666666666666666</v>
      </c>
    </row>
    <row r="3725" spans="1:8" x14ac:dyDescent="0.3">
      <c r="A3725" s="2">
        <v>44136</v>
      </c>
      <c r="B3725" t="s">
        <v>32</v>
      </c>
      <c r="C3725">
        <v>33</v>
      </c>
      <c r="D3725">
        <v>37</v>
      </c>
      <c r="E3725">
        <v>8</v>
      </c>
      <c r="F3725">
        <v>180.74</v>
      </c>
      <c r="G3725">
        <v>5</v>
      </c>
      <c r="H3725" s="1">
        <f xml:space="preserve"> IF(Historical_Sales[[#This Row],[Sessions - Total]]=0,0,Historical_Sales[[#This Row],[Units Ordered]]/Historical_Sales[[#This Row],[Sessions - Total]])</f>
        <v>0.24242424242424243</v>
      </c>
    </row>
    <row r="3726" spans="1:8" x14ac:dyDescent="0.3">
      <c r="A3726" s="2">
        <v>44136</v>
      </c>
      <c r="B3726" t="s">
        <v>34</v>
      </c>
      <c r="C3726">
        <v>41</v>
      </c>
      <c r="D3726">
        <v>52</v>
      </c>
      <c r="E3726">
        <v>4</v>
      </c>
      <c r="F3726">
        <v>84.09</v>
      </c>
      <c r="G3726">
        <v>4</v>
      </c>
      <c r="H3726" s="1">
        <f xml:space="preserve"> IF(Historical_Sales[[#This Row],[Sessions - Total]]=0,0,Historical_Sales[[#This Row],[Units Ordered]]/Historical_Sales[[#This Row],[Sessions - Total]])</f>
        <v>9.7560975609756101E-2</v>
      </c>
    </row>
    <row r="3727" spans="1:8" x14ac:dyDescent="0.3">
      <c r="A3727" s="2">
        <v>45981</v>
      </c>
      <c r="B3727" t="s">
        <v>36</v>
      </c>
      <c r="C3727">
        <v>43</v>
      </c>
      <c r="D3727">
        <v>57</v>
      </c>
      <c r="E3727">
        <v>10</v>
      </c>
      <c r="F3727">
        <v>209.25</v>
      </c>
      <c r="G3727">
        <v>10</v>
      </c>
      <c r="H3727" s="1">
        <f xml:space="preserve"> IF(Historical_Sales[[#This Row],[Sessions - Total]]=0,0,Historical_Sales[[#This Row],[Units Ordered]]/Historical_Sales[[#This Row],[Sessions - Total]])</f>
        <v>0.23255813953488372</v>
      </c>
    </row>
    <row r="3728" spans="1:8" x14ac:dyDescent="0.3">
      <c r="A3728" s="2">
        <v>45981</v>
      </c>
      <c r="B3728" t="s">
        <v>38</v>
      </c>
      <c r="C3728">
        <v>92</v>
      </c>
      <c r="D3728">
        <v>142</v>
      </c>
      <c r="E3728">
        <v>15</v>
      </c>
      <c r="F3728">
        <v>375.13</v>
      </c>
      <c r="G3728">
        <v>15</v>
      </c>
      <c r="H3728" s="1">
        <f xml:space="preserve"> IF(Historical_Sales[[#This Row],[Sessions - Total]]=0,0,Historical_Sales[[#This Row],[Units Ordered]]/Historical_Sales[[#This Row],[Sessions - Total]])</f>
        <v>0.16304347826086957</v>
      </c>
    </row>
    <row r="3729" spans="1:8" x14ac:dyDescent="0.3">
      <c r="A3729" s="2">
        <v>45981</v>
      </c>
      <c r="B3729" t="s">
        <v>40</v>
      </c>
      <c r="C3729">
        <v>110</v>
      </c>
      <c r="D3729">
        <v>170</v>
      </c>
      <c r="E3729">
        <v>34</v>
      </c>
      <c r="F3729">
        <v>1014.26</v>
      </c>
      <c r="G3729">
        <v>30</v>
      </c>
      <c r="H3729" s="1">
        <f xml:space="preserve"> IF(Historical_Sales[[#This Row],[Sessions - Total]]=0,0,Historical_Sales[[#This Row],[Units Ordered]]/Historical_Sales[[#This Row],[Sessions - Total]])</f>
        <v>0.30909090909090908</v>
      </c>
    </row>
    <row r="3730" spans="1:8" x14ac:dyDescent="0.3">
      <c r="A3730" s="2">
        <v>45981</v>
      </c>
      <c r="B3730" t="s">
        <v>42</v>
      </c>
      <c r="C3730">
        <v>143</v>
      </c>
      <c r="D3730">
        <v>188</v>
      </c>
      <c r="E3730">
        <v>35</v>
      </c>
      <c r="F3730">
        <v>880.19</v>
      </c>
      <c r="G3730">
        <v>34</v>
      </c>
      <c r="H3730" s="1">
        <f xml:space="preserve"> IF(Historical_Sales[[#This Row],[Sessions - Total]]=0,0,Historical_Sales[[#This Row],[Units Ordered]]/Historical_Sales[[#This Row],[Sessions - Total]])</f>
        <v>0.24475524475524477</v>
      </c>
    </row>
    <row r="3731" spans="1:8" x14ac:dyDescent="0.3">
      <c r="A3731" s="2">
        <v>45981</v>
      </c>
      <c r="B3731" t="s">
        <v>44</v>
      </c>
      <c r="C3731">
        <v>57</v>
      </c>
      <c r="D3731">
        <v>71</v>
      </c>
      <c r="E3731">
        <v>7</v>
      </c>
      <c r="F3731">
        <v>154.49</v>
      </c>
      <c r="G3731">
        <v>7</v>
      </c>
      <c r="H3731" s="1">
        <f xml:space="preserve"> IF(Historical_Sales[[#This Row],[Sessions - Total]]=0,0,Historical_Sales[[#This Row],[Units Ordered]]/Historical_Sales[[#This Row],[Sessions - Total]])</f>
        <v>0.12280701754385964</v>
      </c>
    </row>
    <row r="3732" spans="1:8" x14ac:dyDescent="0.3">
      <c r="A3732" s="2">
        <v>45981</v>
      </c>
      <c r="B3732" t="s">
        <v>46</v>
      </c>
      <c r="C3732">
        <v>80</v>
      </c>
      <c r="D3732">
        <v>110</v>
      </c>
      <c r="E3732">
        <v>21</v>
      </c>
      <c r="F3732">
        <v>635.91999999999996</v>
      </c>
      <c r="G3732">
        <v>19</v>
      </c>
      <c r="H3732" s="1">
        <f xml:space="preserve"> IF(Historical_Sales[[#This Row],[Sessions - Total]]=0,0,Historical_Sales[[#This Row],[Units Ordered]]/Historical_Sales[[#This Row],[Sessions - Total]])</f>
        <v>0.26250000000000001</v>
      </c>
    </row>
    <row r="3733" spans="1:8" x14ac:dyDescent="0.3">
      <c r="A3733" s="2">
        <v>45981</v>
      </c>
      <c r="B3733" t="s">
        <v>48</v>
      </c>
      <c r="C3733">
        <v>59</v>
      </c>
      <c r="D3733">
        <v>82</v>
      </c>
      <c r="E3733">
        <v>25</v>
      </c>
      <c r="F3733">
        <v>701.15</v>
      </c>
      <c r="G3733">
        <v>19</v>
      </c>
      <c r="H3733" s="1">
        <f xml:space="preserve"> IF(Historical_Sales[[#This Row],[Sessions - Total]]=0,0,Historical_Sales[[#This Row],[Units Ordered]]/Historical_Sales[[#This Row],[Sessions - Total]])</f>
        <v>0.42372881355932202</v>
      </c>
    </row>
    <row r="3734" spans="1:8" x14ac:dyDescent="0.3">
      <c r="A3734" s="2">
        <v>45981</v>
      </c>
      <c r="B3734" t="s">
        <v>50</v>
      </c>
      <c r="C3734">
        <v>170</v>
      </c>
      <c r="D3734">
        <v>262</v>
      </c>
      <c r="E3734">
        <v>34</v>
      </c>
      <c r="F3734">
        <v>1424.69</v>
      </c>
      <c r="G3734">
        <v>30</v>
      </c>
      <c r="H3734" s="1">
        <f xml:space="preserve"> IF(Historical_Sales[[#This Row],[Sessions - Total]]=0,0,Historical_Sales[[#This Row],[Units Ordered]]/Historical_Sales[[#This Row],[Sessions - Total]])</f>
        <v>0.2</v>
      </c>
    </row>
    <row r="3735" spans="1:8" x14ac:dyDescent="0.3">
      <c r="A3735" s="2">
        <v>45981</v>
      </c>
      <c r="B3735" t="s">
        <v>50</v>
      </c>
      <c r="C3735">
        <v>5</v>
      </c>
      <c r="D3735">
        <v>7</v>
      </c>
      <c r="E3735">
        <v>1</v>
      </c>
      <c r="F3735">
        <v>48.73</v>
      </c>
      <c r="G3735">
        <v>1</v>
      </c>
      <c r="H3735" s="1">
        <f xml:space="preserve"> IF(Historical_Sales[[#This Row],[Sessions - Total]]=0,0,Historical_Sales[[#This Row],[Units Ordered]]/Historical_Sales[[#This Row],[Sessions - Total]])</f>
        <v>0.2</v>
      </c>
    </row>
    <row r="3736" spans="1:8" x14ac:dyDescent="0.3">
      <c r="A3736" s="2">
        <v>45981</v>
      </c>
      <c r="B3736" t="s">
        <v>52</v>
      </c>
      <c r="C3736">
        <v>96</v>
      </c>
      <c r="D3736">
        <v>127</v>
      </c>
      <c r="E3736">
        <v>12</v>
      </c>
      <c r="F3736">
        <v>166.27</v>
      </c>
      <c r="G3736">
        <v>12</v>
      </c>
      <c r="H3736" s="1">
        <f xml:space="preserve"> IF(Historical_Sales[[#This Row],[Sessions - Total]]=0,0,Historical_Sales[[#This Row],[Units Ordered]]/Historical_Sales[[#This Row],[Sessions - Total]])</f>
        <v>0.125</v>
      </c>
    </row>
    <row r="3737" spans="1:8" x14ac:dyDescent="0.3">
      <c r="A3737" s="2">
        <v>45981</v>
      </c>
      <c r="B3737" t="s">
        <v>52</v>
      </c>
      <c r="C3737">
        <v>3</v>
      </c>
      <c r="D3737">
        <v>3</v>
      </c>
      <c r="E3737">
        <v>3</v>
      </c>
      <c r="F3737">
        <v>56.5</v>
      </c>
      <c r="G3737">
        <v>3</v>
      </c>
      <c r="H3737" s="1">
        <f xml:space="preserve"> IF(Historical_Sales[[#This Row],[Sessions - Total]]=0,0,Historical_Sales[[#This Row],[Units Ordered]]/Historical_Sales[[#This Row],[Sessions - Total]])</f>
        <v>1</v>
      </c>
    </row>
    <row r="3738" spans="1:8" x14ac:dyDescent="0.3">
      <c r="A3738" s="2">
        <v>45981</v>
      </c>
      <c r="B3738" t="s">
        <v>54</v>
      </c>
      <c r="C3738">
        <v>54</v>
      </c>
      <c r="D3738">
        <v>75</v>
      </c>
      <c r="E3738">
        <v>10</v>
      </c>
      <c r="F3738">
        <v>233.95</v>
      </c>
      <c r="G3738">
        <v>10</v>
      </c>
      <c r="H3738" s="1">
        <f xml:space="preserve"> IF(Historical_Sales[[#This Row],[Sessions - Total]]=0,0,Historical_Sales[[#This Row],[Units Ordered]]/Historical_Sales[[#This Row],[Sessions - Total]])</f>
        <v>0.18518518518518517</v>
      </c>
    </row>
    <row r="3739" spans="1:8" x14ac:dyDescent="0.3">
      <c r="A3739" s="2">
        <v>45981</v>
      </c>
      <c r="B3739" t="s">
        <v>56</v>
      </c>
      <c r="C3739">
        <v>71</v>
      </c>
      <c r="D3739">
        <v>96</v>
      </c>
      <c r="E3739">
        <v>11</v>
      </c>
      <c r="F3739">
        <v>261.44</v>
      </c>
      <c r="G3739">
        <v>11</v>
      </c>
      <c r="H3739" s="1">
        <f xml:space="preserve"> IF(Historical_Sales[[#This Row],[Sessions - Total]]=0,0,Historical_Sales[[#This Row],[Units Ordered]]/Historical_Sales[[#This Row],[Sessions - Total]])</f>
        <v>0.15492957746478872</v>
      </c>
    </row>
    <row r="3740" spans="1:8" x14ac:dyDescent="0.3">
      <c r="A3740" s="2">
        <v>45981</v>
      </c>
      <c r="B3740" t="s">
        <v>58</v>
      </c>
      <c r="C3740">
        <v>101</v>
      </c>
      <c r="D3740">
        <v>131</v>
      </c>
      <c r="E3740">
        <v>15</v>
      </c>
      <c r="F3740">
        <v>174.68</v>
      </c>
      <c r="G3740">
        <v>15</v>
      </c>
      <c r="H3740" s="1">
        <f xml:space="preserve"> IF(Historical_Sales[[#This Row],[Sessions - Total]]=0,0,Historical_Sales[[#This Row],[Units Ordered]]/Historical_Sales[[#This Row],[Sessions - Total]])</f>
        <v>0.14851485148514851</v>
      </c>
    </row>
    <row r="3741" spans="1:8" x14ac:dyDescent="0.3">
      <c r="A3741" s="2">
        <v>45981</v>
      </c>
      <c r="B3741" t="s">
        <v>60</v>
      </c>
      <c r="C3741">
        <v>62</v>
      </c>
      <c r="D3741">
        <v>83</v>
      </c>
      <c r="E3741">
        <v>11</v>
      </c>
      <c r="F3741">
        <v>235.04</v>
      </c>
      <c r="G3741">
        <v>11</v>
      </c>
      <c r="H3741" s="1">
        <f xml:space="preserve"> IF(Historical_Sales[[#This Row],[Sessions - Total]]=0,0,Historical_Sales[[#This Row],[Units Ordered]]/Historical_Sales[[#This Row],[Sessions - Total]])</f>
        <v>0.17741935483870969</v>
      </c>
    </row>
    <row r="3742" spans="1:8" x14ac:dyDescent="0.3">
      <c r="A3742" s="2">
        <v>45981</v>
      </c>
      <c r="B3742" t="s">
        <v>62</v>
      </c>
      <c r="C3742">
        <v>257</v>
      </c>
      <c r="D3742">
        <v>329</v>
      </c>
      <c r="E3742">
        <v>108</v>
      </c>
      <c r="F3742">
        <v>3932.72</v>
      </c>
      <c r="G3742">
        <v>86</v>
      </c>
      <c r="H3742" s="1">
        <f xml:space="preserve"> IF(Historical_Sales[[#This Row],[Sessions - Total]]=0,0,Historical_Sales[[#This Row],[Units Ordered]]/Historical_Sales[[#This Row],[Sessions - Total]])</f>
        <v>0.42023346303501946</v>
      </c>
    </row>
    <row r="3743" spans="1:8" x14ac:dyDescent="0.3">
      <c r="A3743" s="2">
        <v>45981</v>
      </c>
      <c r="B3743" t="s">
        <v>64</v>
      </c>
      <c r="C3743">
        <v>21</v>
      </c>
      <c r="D3743">
        <v>26</v>
      </c>
      <c r="E3743">
        <v>8</v>
      </c>
      <c r="F3743">
        <v>248.35</v>
      </c>
      <c r="G3743">
        <v>6</v>
      </c>
      <c r="H3743" s="1">
        <f xml:space="preserve"> IF(Historical_Sales[[#This Row],[Sessions - Total]]=0,0,Historical_Sales[[#This Row],[Units Ordered]]/Historical_Sales[[#This Row],[Sessions - Total]])</f>
        <v>0.38095238095238093</v>
      </c>
    </row>
    <row r="3744" spans="1:8" x14ac:dyDescent="0.3">
      <c r="A3744" s="2">
        <v>45981</v>
      </c>
      <c r="B3744" t="s">
        <v>66</v>
      </c>
      <c r="C3744">
        <v>29</v>
      </c>
      <c r="D3744">
        <v>43</v>
      </c>
      <c r="E3744">
        <v>37</v>
      </c>
      <c r="F3744">
        <v>1119.52</v>
      </c>
      <c r="G3744">
        <v>25</v>
      </c>
      <c r="H3744" s="1">
        <f xml:space="preserve"> IF(Historical_Sales[[#This Row],[Sessions - Total]]=0,0,Historical_Sales[[#This Row],[Units Ordered]]/Historical_Sales[[#This Row],[Sessions - Total]])</f>
        <v>1.2758620689655173</v>
      </c>
    </row>
    <row r="3745" spans="1:8" x14ac:dyDescent="0.3">
      <c r="A3745" s="2">
        <v>45981</v>
      </c>
      <c r="B3745" t="s">
        <v>68</v>
      </c>
      <c r="C3745">
        <v>60</v>
      </c>
      <c r="D3745">
        <v>90</v>
      </c>
      <c r="E3745">
        <v>45</v>
      </c>
      <c r="F3745">
        <v>1224.83</v>
      </c>
      <c r="G3745">
        <v>37</v>
      </c>
      <c r="H3745" s="1">
        <f xml:space="preserve"> IF(Historical_Sales[[#This Row],[Sessions - Total]]=0,0,Historical_Sales[[#This Row],[Units Ordered]]/Historical_Sales[[#This Row],[Sessions - Total]])</f>
        <v>0.75</v>
      </c>
    </row>
    <row r="3746" spans="1:8" x14ac:dyDescent="0.3">
      <c r="A3746" s="2">
        <v>45981</v>
      </c>
      <c r="B3746" t="s">
        <v>70</v>
      </c>
      <c r="C3746">
        <v>55</v>
      </c>
      <c r="D3746">
        <v>65</v>
      </c>
      <c r="E3746">
        <v>23</v>
      </c>
      <c r="F3746">
        <v>541.47</v>
      </c>
      <c r="G3746">
        <v>20</v>
      </c>
      <c r="H3746" s="1">
        <f xml:space="preserve"> IF(Historical_Sales[[#This Row],[Sessions - Total]]=0,0,Historical_Sales[[#This Row],[Units Ordered]]/Historical_Sales[[#This Row],[Sessions - Total]])</f>
        <v>0.41818181818181815</v>
      </c>
    </row>
    <row r="3747" spans="1:8" x14ac:dyDescent="0.3">
      <c r="A3747" s="2">
        <v>45981</v>
      </c>
      <c r="B3747" t="s">
        <v>72</v>
      </c>
      <c r="C3747">
        <v>46</v>
      </c>
      <c r="D3747">
        <v>65</v>
      </c>
      <c r="E3747">
        <v>7</v>
      </c>
      <c r="F3747">
        <v>266.42</v>
      </c>
      <c r="G3747">
        <v>7</v>
      </c>
      <c r="H3747" s="1">
        <f xml:space="preserve"> IF(Historical_Sales[[#This Row],[Sessions - Total]]=0,0,Historical_Sales[[#This Row],[Units Ordered]]/Historical_Sales[[#This Row],[Sessions - Total]])</f>
        <v>0.15217391304347827</v>
      </c>
    </row>
    <row r="3748" spans="1:8" x14ac:dyDescent="0.3">
      <c r="A3748" s="2">
        <v>45981</v>
      </c>
      <c r="B3748" t="s">
        <v>74</v>
      </c>
      <c r="C3748">
        <v>19</v>
      </c>
      <c r="D3748">
        <v>25</v>
      </c>
      <c r="E3748">
        <v>4</v>
      </c>
      <c r="F3748">
        <v>131.54</v>
      </c>
      <c r="G3748">
        <v>4</v>
      </c>
      <c r="H3748" s="1">
        <f xml:space="preserve"> IF(Historical_Sales[[#This Row],[Sessions - Total]]=0,0,Historical_Sales[[#This Row],[Units Ordered]]/Historical_Sales[[#This Row],[Sessions - Total]])</f>
        <v>0.21052631578947367</v>
      </c>
    </row>
    <row r="3749" spans="1:8" x14ac:dyDescent="0.3">
      <c r="A3749" s="2">
        <v>45981</v>
      </c>
      <c r="B3749" t="s">
        <v>76</v>
      </c>
      <c r="C3749">
        <v>19</v>
      </c>
      <c r="D3749">
        <v>28</v>
      </c>
      <c r="E3749">
        <v>11</v>
      </c>
      <c r="F3749">
        <v>336.17</v>
      </c>
      <c r="G3749">
        <v>6</v>
      </c>
      <c r="H3749" s="1">
        <f xml:space="preserve"> IF(Historical_Sales[[#This Row],[Sessions - Total]]=0,0,Historical_Sales[[#This Row],[Units Ordered]]/Historical_Sales[[#This Row],[Sessions - Total]])</f>
        <v>0.57894736842105265</v>
      </c>
    </row>
    <row r="3750" spans="1:8" x14ac:dyDescent="0.3">
      <c r="A3750" s="2">
        <v>45981</v>
      </c>
      <c r="B3750" t="s">
        <v>78</v>
      </c>
      <c r="C3750">
        <v>18</v>
      </c>
      <c r="D3750">
        <v>29</v>
      </c>
      <c r="E3750">
        <v>10</v>
      </c>
      <c r="F3750">
        <v>258.49</v>
      </c>
      <c r="G3750">
        <v>9</v>
      </c>
      <c r="H3750" s="1">
        <f xml:space="preserve"> IF(Historical_Sales[[#This Row],[Sessions - Total]]=0,0,Historical_Sales[[#This Row],[Units Ordered]]/Historical_Sales[[#This Row],[Sessions - Total]])</f>
        <v>0.55555555555555558</v>
      </c>
    </row>
    <row r="3751" spans="1:8" x14ac:dyDescent="0.3">
      <c r="A3751" s="2">
        <v>45981</v>
      </c>
      <c r="B3751" t="s">
        <v>80</v>
      </c>
      <c r="C3751">
        <v>25</v>
      </c>
      <c r="D3751">
        <v>33</v>
      </c>
      <c r="E3751">
        <v>11</v>
      </c>
      <c r="F3751">
        <v>366.48</v>
      </c>
      <c r="G3751">
        <v>7</v>
      </c>
      <c r="H3751" s="1">
        <f xml:space="preserve"> IF(Historical_Sales[[#This Row],[Sessions - Total]]=0,0,Historical_Sales[[#This Row],[Units Ordered]]/Historical_Sales[[#This Row],[Sessions - Total]])</f>
        <v>0.44</v>
      </c>
    </row>
    <row r="3752" spans="1:8" x14ac:dyDescent="0.3">
      <c r="A3752" s="2">
        <v>45981</v>
      </c>
      <c r="B3752" t="s">
        <v>82</v>
      </c>
      <c r="C3752">
        <v>20</v>
      </c>
      <c r="D3752">
        <v>28</v>
      </c>
      <c r="E3752">
        <v>9</v>
      </c>
      <c r="F3752">
        <v>277.47000000000003</v>
      </c>
      <c r="G3752">
        <v>7</v>
      </c>
      <c r="H3752" s="1">
        <f xml:space="preserve"> IF(Historical_Sales[[#This Row],[Sessions - Total]]=0,0,Historical_Sales[[#This Row],[Units Ordered]]/Historical_Sales[[#This Row],[Sessions - Total]])</f>
        <v>0.45</v>
      </c>
    </row>
    <row r="3753" spans="1:8" x14ac:dyDescent="0.3">
      <c r="A3753" s="2">
        <v>45981</v>
      </c>
      <c r="B3753" t="s">
        <v>84</v>
      </c>
      <c r="C3753">
        <v>201</v>
      </c>
      <c r="D3753">
        <v>283</v>
      </c>
      <c r="E3753">
        <v>62</v>
      </c>
      <c r="F3753">
        <v>2130.9699999999998</v>
      </c>
      <c r="G3753">
        <v>56</v>
      </c>
      <c r="H3753" s="1">
        <f xml:space="preserve"> IF(Historical_Sales[[#This Row],[Sessions - Total]]=0,0,Historical_Sales[[#This Row],[Units Ordered]]/Historical_Sales[[#This Row],[Sessions - Total]])</f>
        <v>0.30845771144278605</v>
      </c>
    </row>
    <row r="3754" spans="1:8" x14ac:dyDescent="0.3">
      <c r="A3754" s="2">
        <v>45981</v>
      </c>
      <c r="B3754" t="s">
        <v>86</v>
      </c>
      <c r="C3754">
        <v>27</v>
      </c>
      <c r="D3754">
        <v>42</v>
      </c>
      <c r="E3754">
        <v>8</v>
      </c>
      <c r="F3754">
        <v>228.92</v>
      </c>
      <c r="G3754">
        <v>7</v>
      </c>
      <c r="H3754" s="1">
        <f xml:space="preserve"> IF(Historical_Sales[[#This Row],[Sessions - Total]]=0,0,Historical_Sales[[#This Row],[Units Ordered]]/Historical_Sales[[#This Row],[Sessions - Total]])</f>
        <v>0.29629629629629628</v>
      </c>
    </row>
    <row r="3755" spans="1:8" x14ac:dyDescent="0.3">
      <c r="A3755" s="2">
        <v>45981</v>
      </c>
      <c r="B3755" t="s">
        <v>88</v>
      </c>
      <c r="C3755">
        <v>54</v>
      </c>
      <c r="D3755">
        <v>93</v>
      </c>
      <c r="E3755">
        <v>23</v>
      </c>
      <c r="F3755">
        <v>801.06</v>
      </c>
      <c r="G3755">
        <v>8</v>
      </c>
      <c r="H3755" s="1">
        <f xml:space="preserve"> IF(Historical_Sales[[#This Row],[Sessions - Total]]=0,0,Historical_Sales[[#This Row],[Units Ordered]]/Historical_Sales[[#This Row],[Sessions - Total]])</f>
        <v>0.42592592592592593</v>
      </c>
    </row>
    <row r="3756" spans="1:8" x14ac:dyDescent="0.3">
      <c r="A3756" s="2">
        <v>45981</v>
      </c>
      <c r="B3756" t="s">
        <v>90</v>
      </c>
      <c r="C3756">
        <v>18</v>
      </c>
      <c r="D3756">
        <v>21</v>
      </c>
      <c r="E3756">
        <v>14</v>
      </c>
      <c r="F3756">
        <v>365.99</v>
      </c>
      <c r="G3756">
        <v>4</v>
      </c>
      <c r="H3756" s="1">
        <f xml:space="preserve"> IF(Historical_Sales[[#This Row],[Sessions - Total]]=0,0,Historical_Sales[[#This Row],[Units Ordered]]/Historical_Sales[[#This Row],[Sessions - Total]])</f>
        <v>0.77777777777777779</v>
      </c>
    </row>
    <row r="3757" spans="1:8" x14ac:dyDescent="0.3">
      <c r="A3757" s="2">
        <v>45981</v>
      </c>
      <c r="B3757" t="s">
        <v>92</v>
      </c>
      <c r="C3757">
        <v>19</v>
      </c>
      <c r="D3757">
        <v>24</v>
      </c>
      <c r="E3757">
        <v>7</v>
      </c>
      <c r="F3757">
        <v>180.96</v>
      </c>
      <c r="G3757">
        <v>7</v>
      </c>
      <c r="H3757" s="1">
        <f xml:space="preserve"> IF(Historical_Sales[[#This Row],[Sessions - Total]]=0,0,Historical_Sales[[#This Row],[Units Ordered]]/Historical_Sales[[#This Row],[Sessions - Total]])</f>
        <v>0.36842105263157893</v>
      </c>
    </row>
    <row r="3758" spans="1:8" x14ac:dyDescent="0.3">
      <c r="A3758" s="2">
        <v>45981</v>
      </c>
      <c r="B3758" t="s">
        <v>94</v>
      </c>
      <c r="C3758">
        <v>33</v>
      </c>
      <c r="D3758">
        <v>58</v>
      </c>
      <c r="E3758">
        <v>40</v>
      </c>
      <c r="F3758">
        <v>3022.8</v>
      </c>
      <c r="G3758">
        <v>12</v>
      </c>
      <c r="H3758" s="1">
        <f xml:space="preserve"> IF(Historical_Sales[[#This Row],[Sessions - Total]]=0,0,Historical_Sales[[#This Row],[Units Ordered]]/Historical_Sales[[#This Row],[Sessions - Total]])</f>
        <v>1.2121212121212122</v>
      </c>
    </row>
    <row r="3759" spans="1:8" x14ac:dyDescent="0.3">
      <c r="A3759" s="2">
        <v>45981</v>
      </c>
      <c r="B3759" t="s">
        <v>96</v>
      </c>
      <c r="C3759">
        <v>30</v>
      </c>
      <c r="D3759">
        <v>36</v>
      </c>
      <c r="E3759">
        <v>10</v>
      </c>
      <c r="F3759">
        <v>720.3</v>
      </c>
      <c r="G3759">
        <v>6</v>
      </c>
      <c r="H3759" s="1">
        <f xml:space="preserve"> IF(Historical_Sales[[#This Row],[Sessions - Total]]=0,0,Historical_Sales[[#This Row],[Units Ordered]]/Historical_Sales[[#This Row],[Sessions - Total]])</f>
        <v>0.33333333333333331</v>
      </c>
    </row>
    <row r="3760" spans="1:8" x14ac:dyDescent="0.3">
      <c r="A3760" s="2">
        <v>45981</v>
      </c>
      <c r="B3760" t="s">
        <v>98</v>
      </c>
      <c r="C3760">
        <v>24</v>
      </c>
      <c r="D3760">
        <v>33</v>
      </c>
      <c r="E3760">
        <v>2</v>
      </c>
      <c r="F3760">
        <v>29.81</v>
      </c>
      <c r="G3760">
        <v>2</v>
      </c>
      <c r="H3760" s="1">
        <f xml:space="preserve"> IF(Historical_Sales[[#This Row],[Sessions - Total]]=0,0,Historical_Sales[[#This Row],[Units Ordered]]/Historical_Sales[[#This Row],[Sessions - Total]])</f>
        <v>8.3333333333333329E-2</v>
      </c>
    </row>
    <row r="3761" spans="1:8" x14ac:dyDescent="0.3">
      <c r="A3761" s="2">
        <v>45981</v>
      </c>
      <c r="B3761" t="s">
        <v>100</v>
      </c>
      <c r="C3761">
        <v>36</v>
      </c>
      <c r="D3761">
        <v>41</v>
      </c>
      <c r="E3761">
        <v>2</v>
      </c>
      <c r="F3761">
        <v>25.92</v>
      </c>
      <c r="G3761">
        <v>2</v>
      </c>
      <c r="H3761" s="1">
        <f xml:space="preserve"> IF(Historical_Sales[[#This Row],[Sessions - Total]]=0,0,Historical_Sales[[#This Row],[Units Ordered]]/Historical_Sales[[#This Row],[Sessions - Total]])</f>
        <v>5.5555555555555552E-2</v>
      </c>
    </row>
    <row r="3762" spans="1:8" x14ac:dyDescent="0.3">
      <c r="A3762" s="2">
        <v>45981</v>
      </c>
      <c r="B3762" t="s">
        <v>100</v>
      </c>
      <c r="C3762">
        <v>0</v>
      </c>
      <c r="D3762">
        <v>0</v>
      </c>
      <c r="E3762">
        <v>1</v>
      </c>
      <c r="F3762">
        <v>17.350000000000001</v>
      </c>
      <c r="G3762">
        <v>1</v>
      </c>
      <c r="H3762" s="1">
        <f xml:space="preserve"> IF(Historical_Sales[[#This Row],[Sessions - Total]]=0,0,Historical_Sales[[#This Row],[Units Ordered]]/Historical_Sales[[#This Row],[Sessions - Total]])</f>
        <v>0</v>
      </c>
    </row>
    <row r="3763" spans="1:8" x14ac:dyDescent="0.3">
      <c r="A3763" s="2">
        <v>45981</v>
      </c>
      <c r="B3763" t="s">
        <v>104</v>
      </c>
      <c r="C3763">
        <v>14</v>
      </c>
      <c r="D3763">
        <v>19</v>
      </c>
      <c r="E3763">
        <v>13</v>
      </c>
      <c r="F3763">
        <v>329.89</v>
      </c>
      <c r="G3763">
        <v>3</v>
      </c>
      <c r="H3763" s="1">
        <f xml:space="preserve"> IF(Historical_Sales[[#This Row],[Sessions - Total]]=0,0,Historical_Sales[[#This Row],[Units Ordered]]/Historical_Sales[[#This Row],[Sessions - Total]])</f>
        <v>0.9285714285714286</v>
      </c>
    </row>
    <row r="3764" spans="1:8" x14ac:dyDescent="0.3">
      <c r="A3764" s="2">
        <v>45981</v>
      </c>
      <c r="B3764" t="s">
        <v>106</v>
      </c>
      <c r="C3764">
        <v>8</v>
      </c>
      <c r="D3764">
        <v>10</v>
      </c>
      <c r="E3764">
        <v>7</v>
      </c>
      <c r="F3764">
        <v>531.16</v>
      </c>
      <c r="G3764">
        <v>4</v>
      </c>
      <c r="H3764" s="1">
        <f xml:space="preserve"> IF(Historical_Sales[[#This Row],[Sessions - Total]]=0,0,Historical_Sales[[#This Row],[Units Ordered]]/Historical_Sales[[#This Row],[Sessions - Total]])</f>
        <v>0.875</v>
      </c>
    </row>
    <row r="3765" spans="1:8" x14ac:dyDescent="0.3">
      <c r="A3765" s="2">
        <v>45981</v>
      </c>
      <c r="B3765" t="s">
        <v>108</v>
      </c>
      <c r="C3765">
        <v>8</v>
      </c>
      <c r="D3765">
        <v>9</v>
      </c>
      <c r="E3765">
        <v>4</v>
      </c>
      <c r="F3765">
        <v>376.74</v>
      </c>
      <c r="G3765">
        <v>3</v>
      </c>
      <c r="H3765" s="1">
        <f xml:space="preserve"> IF(Historical_Sales[[#This Row],[Sessions - Total]]=0,0,Historical_Sales[[#This Row],[Units Ordered]]/Historical_Sales[[#This Row],[Sessions - Total]])</f>
        <v>0.5</v>
      </c>
    </row>
    <row r="3766" spans="1:8" x14ac:dyDescent="0.3">
      <c r="A3766" s="2">
        <v>45981</v>
      </c>
      <c r="B3766" t="s">
        <v>110</v>
      </c>
      <c r="C3766">
        <v>37</v>
      </c>
      <c r="D3766">
        <v>43</v>
      </c>
      <c r="E3766">
        <v>5</v>
      </c>
      <c r="F3766">
        <v>157.03</v>
      </c>
      <c r="G3766">
        <v>5</v>
      </c>
      <c r="H3766" s="1">
        <f xml:space="preserve"> IF(Historical_Sales[[#This Row],[Sessions - Total]]=0,0,Historical_Sales[[#This Row],[Units Ordered]]/Historical_Sales[[#This Row],[Sessions - Total]])</f>
        <v>0.13513513513513514</v>
      </c>
    </row>
    <row r="3767" spans="1:8" x14ac:dyDescent="0.3">
      <c r="A3767" s="2">
        <v>45981</v>
      </c>
      <c r="B3767" t="s">
        <v>112</v>
      </c>
      <c r="C3767">
        <v>21</v>
      </c>
      <c r="D3767">
        <v>33</v>
      </c>
      <c r="E3767">
        <v>12</v>
      </c>
      <c r="F3767">
        <v>376.78</v>
      </c>
      <c r="G3767">
        <v>9</v>
      </c>
      <c r="H3767" s="1">
        <f xml:space="preserve"> IF(Historical_Sales[[#This Row],[Sessions - Total]]=0,0,Historical_Sales[[#This Row],[Units Ordered]]/Historical_Sales[[#This Row],[Sessions - Total]])</f>
        <v>0.5714285714285714</v>
      </c>
    </row>
    <row r="3768" spans="1:8" x14ac:dyDescent="0.3">
      <c r="A3768" s="2">
        <v>45982</v>
      </c>
      <c r="B3768" t="s">
        <v>11</v>
      </c>
      <c r="C3768">
        <v>27</v>
      </c>
      <c r="D3768">
        <v>36</v>
      </c>
      <c r="E3768">
        <v>9</v>
      </c>
      <c r="F3768">
        <v>372.04</v>
      </c>
      <c r="G3768">
        <v>4</v>
      </c>
      <c r="H3768" s="1">
        <f xml:space="preserve"> IF(Historical_Sales[[#This Row],[Sessions - Total]]=0,0,Historical_Sales[[#This Row],[Units Ordered]]/Historical_Sales[[#This Row],[Sessions - Total]])</f>
        <v>0.33333333333333331</v>
      </c>
    </row>
    <row r="3769" spans="1:8" x14ac:dyDescent="0.3">
      <c r="A3769" s="2">
        <v>45982</v>
      </c>
      <c r="B3769" t="s">
        <v>15</v>
      </c>
      <c r="C3769">
        <v>23</v>
      </c>
      <c r="D3769">
        <v>25</v>
      </c>
      <c r="E3769">
        <v>8</v>
      </c>
      <c r="F3769">
        <v>299.68</v>
      </c>
      <c r="G3769">
        <v>7</v>
      </c>
      <c r="H3769" s="1">
        <f xml:space="preserve"> IF(Historical_Sales[[#This Row],[Sessions - Total]]=0,0,Historical_Sales[[#This Row],[Units Ordered]]/Historical_Sales[[#This Row],[Sessions - Total]])</f>
        <v>0.34782608695652173</v>
      </c>
    </row>
    <row r="3770" spans="1:8" x14ac:dyDescent="0.3">
      <c r="A3770" s="2">
        <v>45982</v>
      </c>
      <c r="B3770" t="s">
        <v>17</v>
      </c>
      <c r="C3770">
        <v>16</v>
      </c>
      <c r="D3770">
        <v>19</v>
      </c>
      <c r="E3770">
        <v>2</v>
      </c>
      <c r="F3770">
        <v>72.64</v>
      </c>
      <c r="G3770">
        <v>2</v>
      </c>
      <c r="H3770" s="1">
        <f xml:space="preserve"> IF(Historical_Sales[[#This Row],[Sessions - Total]]=0,0,Historical_Sales[[#This Row],[Units Ordered]]/Historical_Sales[[#This Row],[Sessions - Total]])</f>
        <v>0.125</v>
      </c>
    </row>
    <row r="3771" spans="1:8" x14ac:dyDescent="0.3">
      <c r="A3771" s="2">
        <v>45982</v>
      </c>
      <c r="B3771" t="s">
        <v>21</v>
      </c>
      <c r="C3771">
        <v>30</v>
      </c>
      <c r="D3771">
        <v>47</v>
      </c>
      <c r="E3771">
        <v>4</v>
      </c>
      <c r="F3771">
        <v>111.45</v>
      </c>
      <c r="G3771">
        <v>4</v>
      </c>
      <c r="H3771" s="1">
        <f xml:space="preserve"> IF(Historical_Sales[[#This Row],[Sessions - Total]]=0,0,Historical_Sales[[#This Row],[Units Ordered]]/Historical_Sales[[#This Row],[Sessions - Total]])</f>
        <v>0.13333333333333333</v>
      </c>
    </row>
    <row r="3772" spans="1:8" x14ac:dyDescent="0.3">
      <c r="A3772" s="2">
        <v>45982</v>
      </c>
      <c r="B3772" t="s">
        <v>24</v>
      </c>
      <c r="C3772">
        <v>15</v>
      </c>
      <c r="D3772">
        <v>19</v>
      </c>
      <c r="E3772">
        <v>3</v>
      </c>
      <c r="F3772">
        <v>43.86</v>
      </c>
      <c r="G3772">
        <v>3</v>
      </c>
      <c r="H3772" s="1">
        <f xml:space="preserve"> IF(Historical_Sales[[#This Row],[Sessions - Total]]=0,0,Historical_Sales[[#This Row],[Units Ordered]]/Historical_Sales[[#This Row],[Sessions - Total]])</f>
        <v>0.2</v>
      </c>
    </row>
    <row r="3773" spans="1:8" x14ac:dyDescent="0.3">
      <c r="A3773" s="2">
        <v>45982</v>
      </c>
      <c r="B3773" t="s">
        <v>26</v>
      </c>
      <c r="C3773">
        <v>32</v>
      </c>
      <c r="D3773">
        <v>40</v>
      </c>
      <c r="E3773">
        <v>6</v>
      </c>
      <c r="F3773">
        <v>219.55</v>
      </c>
      <c r="G3773">
        <v>6</v>
      </c>
      <c r="H3773" s="1">
        <f xml:space="preserve"> IF(Historical_Sales[[#This Row],[Sessions - Total]]=0,0,Historical_Sales[[#This Row],[Units Ordered]]/Historical_Sales[[#This Row],[Sessions - Total]])</f>
        <v>0.1875</v>
      </c>
    </row>
    <row r="3774" spans="1:8" x14ac:dyDescent="0.3">
      <c r="A3774" s="2">
        <v>45982</v>
      </c>
      <c r="B3774" t="s">
        <v>30</v>
      </c>
      <c r="C3774">
        <v>5</v>
      </c>
      <c r="D3774">
        <v>10</v>
      </c>
      <c r="E3774">
        <v>2</v>
      </c>
      <c r="F3774">
        <v>33.44</v>
      </c>
      <c r="G3774">
        <v>2</v>
      </c>
      <c r="H3774" s="1">
        <f xml:space="preserve"> IF(Historical_Sales[[#This Row],[Sessions - Total]]=0,0,Historical_Sales[[#This Row],[Units Ordered]]/Historical_Sales[[#This Row],[Sessions - Total]])</f>
        <v>0.4</v>
      </c>
    </row>
    <row r="3775" spans="1:8" x14ac:dyDescent="0.3">
      <c r="A3775" s="2">
        <v>45982</v>
      </c>
      <c r="B3775" t="s">
        <v>32</v>
      </c>
      <c r="C3775">
        <v>23</v>
      </c>
      <c r="D3775">
        <v>32</v>
      </c>
      <c r="E3775">
        <v>1</v>
      </c>
      <c r="F3775">
        <v>25.25</v>
      </c>
      <c r="G3775">
        <v>1</v>
      </c>
      <c r="H3775" s="1">
        <f xml:space="preserve"> IF(Historical_Sales[[#This Row],[Sessions - Total]]=0,0,Historical_Sales[[#This Row],[Units Ordered]]/Historical_Sales[[#This Row],[Sessions - Total]])</f>
        <v>4.3478260869565216E-2</v>
      </c>
    </row>
    <row r="3776" spans="1:8" x14ac:dyDescent="0.3">
      <c r="A3776" s="2">
        <v>45982</v>
      </c>
      <c r="B3776" t="s">
        <v>34</v>
      </c>
      <c r="C3776">
        <v>37</v>
      </c>
      <c r="D3776">
        <v>49</v>
      </c>
      <c r="E3776">
        <v>3</v>
      </c>
      <c r="F3776">
        <v>52.79</v>
      </c>
      <c r="G3776">
        <v>3</v>
      </c>
      <c r="H3776" s="1">
        <f xml:space="preserve"> IF(Historical_Sales[[#This Row],[Sessions - Total]]=0,0,Historical_Sales[[#This Row],[Units Ordered]]/Historical_Sales[[#This Row],[Sessions - Total]])</f>
        <v>8.1081081081081086E-2</v>
      </c>
    </row>
    <row r="3777" spans="1:8" x14ac:dyDescent="0.3">
      <c r="A3777" s="2">
        <v>45982</v>
      </c>
      <c r="B3777" t="s">
        <v>36</v>
      </c>
      <c r="C3777">
        <v>27</v>
      </c>
      <c r="D3777">
        <v>34</v>
      </c>
      <c r="E3777">
        <v>5</v>
      </c>
      <c r="F3777">
        <v>102.29</v>
      </c>
      <c r="G3777">
        <v>5</v>
      </c>
      <c r="H3777" s="1">
        <f xml:space="preserve"> IF(Historical_Sales[[#This Row],[Sessions - Total]]=0,0,Historical_Sales[[#This Row],[Units Ordered]]/Historical_Sales[[#This Row],[Sessions - Total]])</f>
        <v>0.18518518518518517</v>
      </c>
    </row>
    <row r="3778" spans="1:8" x14ac:dyDescent="0.3">
      <c r="A3778" s="2">
        <v>45982</v>
      </c>
      <c r="B3778" t="s">
        <v>38</v>
      </c>
      <c r="C3778">
        <v>77</v>
      </c>
      <c r="D3778">
        <v>111</v>
      </c>
      <c r="E3778">
        <v>13</v>
      </c>
      <c r="F3778">
        <v>321.52999999999997</v>
      </c>
      <c r="G3778">
        <v>11</v>
      </c>
      <c r="H3778" s="1">
        <f xml:space="preserve"> IF(Historical_Sales[[#This Row],[Sessions - Total]]=0,0,Historical_Sales[[#This Row],[Units Ordered]]/Historical_Sales[[#This Row],[Sessions - Total]])</f>
        <v>0.16883116883116883</v>
      </c>
    </row>
    <row r="3779" spans="1:8" x14ac:dyDescent="0.3">
      <c r="A3779" s="2">
        <v>45982</v>
      </c>
      <c r="B3779" t="s">
        <v>40</v>
      </c>
      <c r="C3779">
        <v>99</v>
      </c>
      <c r="D3779">
        <v>138</v>
      </c>
      <c r="E3779">
        <v>35</v>
      </c>
      <c r="F3779">
        <v>1043.04</v>
      </c>
      <c r="G3779">
        <v>28</v>
      </c>
      <c r="H3779" s="1">
        <f xml:space="preserve"> IF(Historical_Sales[[#This Row],[Sessions - Total]]=0,0,Historical_Sales[[#This Row],[Units Ordered]]/Historical_Sales[[#This Row],[Sessions - Total]])</f>
        <v>0.35353535353535354</v>
      </c>
    </row>
    <row r="3780" spans="1:8" x14ac:dyDescent="0.3">
      <c r="A3780" s="2">
        <v>45982</v>
      </c>
      <c r="B3780" t="s">
        <v>42</v>
      </c>
      <c r="C3780">
        <v>173</v>
      </c>
      <c r="D3780">
        <v>242</v>
      </c>
      <c r="E3780">
        <v>46</v>
      </c>
      <c r="F3780">
        <v>1130.8699999999999</v>
      </c>
      <c r="G3780">
        <v>40</v>
      </c>
      <c r="H3780" s="1">
        <f xml:space="preserve"> IF(Historical_Sales[[#This Row],[Sessions - Total]]=0,0,Historical_Sales[[#This Row],[Units Ordered]]/Historical_Sales[[#This Row],[Sessions - Total]])</f>
        <v>0.26589595375722541</v>
      </c>
    </row>
    <row r="3781" spans="1:8" x14ac:dyDescent="0.3">
      <c r="A3781" s="2">
        <v>45982</v>
      </c>
      <c r="B3781" t="s">
        <v>44</v>
      </c>
      <c r="C3781">
        <v>53</v>
      </c>
      <c r="D3781">
        <v>84</v>
      </c>
      <c r="E3781">
        <v>13</v>
      </c>
      <c r="F3781">
        <v>285.3</v>
      </c>
      <c r="G3781">
        <v>12</v>
      </c>
      <c r="H3781" s="1">
        <f xml:space="preserve"> IF(Historical_Sales[[#This Row],[Sessions - Total]]=0,0,Historical_Sales[[#This Row],[Units Ordered]]/Historical_Sales[[#This Row],[Sessions - Total]])</f>
        <v>0.24528301886792453</v>
      </c>
    </row>
    <row r="3782" spans="1:8" x14ac:dyDescent="0.3">
      <c r="A3782" s="2">
        <v>45982</v>
      </c>
      <c r="B3782" t="s">
        <v>46</v>
      </c>
      <c r="C3782">
        <v>85</v>
      </c>
      <c r="D3782">
        <v>107</v>
      </c>
      <c r="E3782">
        <v>28</v>
      </c>
      <c r="F3782">
        <v>874.17</v>
      </c>
      <c r="G3782">
        <v>26</v>
      </c>
      <c r="H3782" s="1">
        <f xml:space="preserve"> IF(Historical_Sales[[#This Row],[Sessions - Total]]=0,0,Historical_Sales[[#This Row],[Units Ordered]]/Historical_Sales[[#This Row],[Sessions - Total]])</f>
        <v>0.32941176470588235</v>
      </c>
    </row>
    <row r="3783" spans="1:8" x14ac:dyDescent="0.3">
      <c r="A3783" s="2">
        <v>45982</v>
      </c>
      <c r="B3783" t="s">
        <v>48</v>
      </c>
      <c r="C3783">
        <v>37</v>
      </c>
      <c r="D3783">
        <v>64</v>
      </c>
      <c r="E3783">
        <v>20</v>
      </c>
      <c r="F3783">
        <v>563.20000000000005</v>
      </c>
      <c r="G3783">
        <v>18</v>
      </c>
      <c r="H3783" s="1">
        <f xml:space="preserve"> IF(Historical_Sales[[#This Row],[Sessions - Total]]=0,0,Historical_Sales[[#This Row],[Units Ordered]]/Historical_Sales[[#This Row],[Sessions - Total]])</f>
        <v>0.54054054054054057</v>
      </c>
    </row>
    <row r="3784" spans="1:8" x14ac:dyDescent="0.3">
      <c r="A3784" s="2">
        <v>45982</v>
      </c>
      <c r="B3784" t="s">
        <v>50</v>
      </c>
      <c r="C3784">
        <v>125</v>
      </c>
      <c r="D3784">
        <v>162</v>
      </c>
      <c r="E3784">
        <v>28</v>
      </c>
      <c r="F3784">
        <v>1174.82</v>
      </c>
      <c r="G3784">
        <v>27</v>
      </c>
      <c r="H3784" s="1">
        <f xml:space="preserve"> IF(Historical_Sales[[#This Row],[Sessions - Total]]=0,0,Historical_Sales[[#This Row],[Units Ordered]]/Historical_Sales[[#This Row],[Sessions - Total]])</f>
        <v>0.224</v>
      </c>
    </row>
    <row r="3785" spans="1:8" x14ac:dyDescent="0.3">
      <c r="A3785" s="2">
        <v>45982</v>
      </c>
      <c r="B3785" t="s">
        <v>52</v>
      </c>
      <c r="C3785">
        <v>94</v>
      </c>
      <c r="D3785">
        <v>132</v>
      </c>
      <c r="E3785">
        <v>12</v>
      </c>
      <c r="F3785">
        <v>163.72</v>
      </c>
      <c r="G3785">
        <v>12</v>
      </c>
      <c r="H3785" s="1">
        <f xml:space="preserve"> IF(Historical_Sales[[#This Row],[Sessions - Total]]=0,0,Historical_Sales[[#This Row],[Units Ordered]]/Historical_Sales[[#This Row],[Sessions - Total]])</f>
        <v>0.1276595744680851</v>
      </c>
    </row>
    <row r="3786" spans="1:8" x14ac:dyDescent="0.3">
      <c r="A3786" s="2">
        <v>45982</v>
      </c>
      <c r="B3786" t="s">
        <v>54</v>
      </c>
      <c r="C3786">
        <v>83</v>
      </c>
      <c r="D3786">
        <v>105</v>
      </c>
      <c r="E3786">
        <v>8</v>
      </c>
      <c r="F3786">
        <v>189.63</v>
      </c>
      <c r="G3786">
        <v>7</v>
      </c>
      <c r="H3786" s="1">
        <f xml:space="preserve"> IF(Historical_Sales[[#This Row],[Sessions - Total]]=0,0,Historical_Sales[[#This Row],[Units Ordered]]/Historical_Sales[[#This Row],[Sessions - Total]])</f>
        <v>9.6385542168674704E-2</v>
      </c>
    </row>
    <row r="3787" spans="1:8" x14ac:dyDescent="0.3">
      <c r="A3787" s="2">
        <v>45982</v>
      </c>
      <c r="B3787" t="s">
        <v>56</v>
      </c>
      <c r="C3787">
        <v>69</v>
      </c>
      <c r="D3787">
        <v>100</v>
      </c>
      <c r="E3787">
        <v>18</v>
      </c>
      <c r="F3787">
        <v>438.28</v>
      </c>
      <c r="G3787">
        <v>18</v>
      </c>
      <c r="H3787" s="1">
        <f xml:space="preserve"> IF(Historical_Sales[[#This Row],[Sessions - Total]]=0,0,Historical_Sales[[#This Row],[Units Ordered]]/Historical_Sales[[#This Row],[Sessions - Total]])</f>
        <v>0.2608695652173913</v>
      </c>
    </row>
    <row r="3788" spans="1:8" x14ac:dyDescent="0.3">
      <c r="A3788" s="2">
        <v>45982</v>
      </c>
      <c r="B3788" t="s">
        <v>58</v>
      </c>
      <c r="C3788">
        <v>48</v>
      </c>
      <c r="D3788">
        <v>62</v>
      </c>
      <c r="E3788">
        <v>7</v>
      </c>
      <c r="F3788">
        <v>76.55</v>
      </c>
      <c r="G3788">
        <v>7</v>
      </c>
      <c r="H3788" s="1">
        <f xml:space="preserve"> IF(Historical_Sales[[#This Row],[Sessions - Total]]=0,0,Historical_Sales[[#This Row],[Units Ordered]]/Historical_Sales[[#This Row],[Sessions - Total]])</f>
        <v>0.14583333333333334</v>
      </c>
    </row>
    <row r="3789" spans="1:8" x14ac:dyDescent="0.3">
      <c r="A3789" s="2">
        <v>45982</v>
      </c>
      <c r="B3789" t="s">
        <v>58</v>
      </c>
      <c r="C3789">
        <v>1</v>
      </c>
      <c r="D3789">
        <v>1</v>
      </c>
      <c r="E3789">
        <v>1</v>
      </c>
      <c r="F3789">
        <v>20.350000000000001</v>
      </c>
      <c r="G3789">
        <v>1</v>
      </c>
      <c r="H3789" s="1">
        <f xml:space="preserve"> IF(Historical_Sales[[#This Row],[Sessions - Total]]=0,0,Historical_Sales[[#This Row],[Units Ordered]]/Historical_Sales[[#This Row],[Sessions - Total]])</f>
        <v>1</v>
      </c>
    </row>
    <row r="3790" spans="1:8" x14ac:dyDescent="0.3">
      <c r="A3790" s="2">
        <v>45982</v>
      </c>
      <c r="B3790" t="s">
        <v>60</v>
      </c>
      <c r="C3790">
        <v>49</v>
      </c>
      <c r="D3790">
        <v>63</v>
      </c>
      <c r="E3790">
        <v>6</v>
      </c>
      <c r="F3790">
        <v>124.1</v>
      </c>
      <c r="G3790">
        <v>5</v>
      </c>
      <c r="H3790" s="1">
        <f xml:space="preserve"> IF(Historical_Sales[[#This Row],[Sessions - Total]]=0,0,Historical_Sales[[#This Row],[Units Ordered]]/Historical_Sales[[#This Row],[Sessions - Total]])</f>
        <v>0.12244897959183673</v>
      </c>
    </row>
    <row r="3791" spans="1:8" x14ac:dyDescent="0.3">
      <c r="A3791" s="2">
        <v>45982</v>
      </c>
      <c r="B3791" t="s">
        <v>62</v>
      </c>
      <c r="C3791">
        <v>154</v>
      </c>
      <c r="D3791">
        <v>230</v>
      </c>
      <c r="E3791">
        <v>99</v>
      </c>
      <c r="F3791">
        <v>3581.62</v>
      </c>
      <c r="G3791">
        <v>74</v>
      </c>
      <c r="H3791" s="1">
        <f xml:space="preserve"> IF(Historical_Sales[[#This Row],[Sessions - Total]]=0,0,Historical_Sales[[#This Row],[Units Ordered]]/Historical_Sales[[#This Row],[Sessions - Total]])</f>
        <v>0.6428571428571429</v>
      </c>
    </row>
    <row r="3792" spans="1:8" x14ac:dyDescent="0.3">
      <c r="A3792" s="2">
        <v>45982</v>
      </c>
      <c r="B3792" t="s">
        <v>64</v>
      </c>
      <c r="C3792">
        <v>26</v>
      </c>
      <c r="D3792">
        <v>29</v>
      </c>
      <c r="E3792">
        <v>17</v>
      </c>
      <c r="F3792">
        <v>553.41999999999996</v>
      </c>
      <c r="G3792">
        <v>11</v>
      </c>
      <c r="H3792" s="1">
        <f xml:space="preserve"> IF(Historical_Sales[[#This Row],[Sessions - Total]]=0,0,Historical_Sales[[#This Row],[Units Ordered]]/Historical_Sales[[#This Row],[Sessions - Total]])</f>
        <v>0.65384615384615385</v>
      </c>
    </row>
    <row r="3793" spans="1:8" x14ac:dyDescent="0.3">
      <c r="A3793" s="2">
        <v>45982</v>
      </c>
      <c r="B3793" t="s">
        <v>66</v>
      </c>
      <c r="C3793">
        <v>25</v>
      </c>
      <c r="D3793">
        <v>29</v>
      </c>
      <c r="E3793">
        <v>18</v>
      </c>
      <c r="F3793">
        <v>550.74</v>
      </c>
      <c r="G3793">
        <v>14</v>
      </c>
      <c r="H3793" s="1">
        <f xml:space="preserve"> IF(Historical_Sales[[#This Row],[Sessions - Total]]=0,0,Historical_Sales[[#This Row],[Units Ordered]]/Historical_Sales[[#This Row],[Sessions - Total]])</f>
        <v>0.72</v>
      </c>
    </row>
    <row r="3794" spans="1:8" x14ac:dyDescent="0.3">
      <c r="A3794" s="2">
        <v>45982</v>
      </c>
      <c r="B3794" t="s">
        <v>68</v>
      </c>
      <c r="C3794">
        <v>45</v>
      </c>
      <c r="D3794">
        <v>50</v>
      </c>
      <c r="E3794">
        <v>31</v>
      </c>
      <c r="F3794">
        <v>862.23</v>
      </c>
      <c r="G3794">
        <v>24</v>
      </c>
      <c r="H3794" s="1">
        <f xml:space="preserve"> IF(Historical_Sales[[#This Row],[Sessions - Total]]=0,0,Historical_Sales[[#This Row],[Units Ordered]]/Historical_Sales[[#This Row],[Sessions - Total]])</f>
        <v>0.68888888888888888</v>
      </c>
    </row>
    <row r="3795" spans="1:8" x14ac:dyDescent="0.3">
      <c r="A3795" s="2">
        <v>45982</v>
      </c>
      <c r="B3795" t="s">
        <v>70</v>
      </c>
      <c r="C3795">
        <v>69</v>
      </c>
      <c r="D3795">
        <v>83</v>
      </c>
      <c r="E3795">
        <v>16</v>
      </c>
      <c r="F3795">
        <v>390.87</v>
      </c>
      <c r="G3795">
        <v>16</v>
      </c>
      <c r="H3795" s="1">
        <f xml:space="preserve"> IF(Historical_Sales[[#This Row],[Sessions - Total]]=0,0,Historical_Sales[[#This Row],[Units Ordered]]/Historical_Sales[[#This Row],[Sessions - Total]])</f>
        <v>0.2318840579710145</v>
      </c>
    </row>
    <row r="3796" spans="1:8" x14ac:dyDescent="0.3">
      <c r="A3796" s="2">
        <v>45982</v>
      </c>
      <c r="B3796" t="s">
        <v>72</v>
      </c>
      <c r="C3796">
        <v>57</v>
      </c>
      <c r="D3796">
        <v>87</v>
      </c>
      <c r="E3796">
        <v>11</v>
      </c>
      <c r="F3796">
        <v>424.4</v>
      </c>
      <c r="G3796">
        <v>10</v>
      </c>
      <c r="H3796" s="1">
        <f xml:space="preserve"> IF(Historical_Sales[[#This Row],[Sessions - Total]]=0,0,Historical_Sales[[#This Row],[Units Ordered]]/Historical_Sales[[#This Row],[Sessions - Total]])</f>
        <v>0.19298245614035087</v>
      </c>
    </row>
    <row r="3797" spans="1:8" x14ac:dyDescent="0.3">
      <c r="A3797" s="2">
        <v>45982</v>
      </c>
      <c r="B3797" t="s">
        <v>74</v>
      </c>
      <c r="C3797">
        <v>11</v>
      </c>
      <c r="D3797">
        <v>20</v>
      </c>
      <c r="E3797">
        <v>3</v>
      </c>
      <c r="F3797">
        <v>93.65</v>
      </c>
      <c r="G3797">
        <v>3</v>
      </c>
      <c r="H3797" s="1">
        <f xml:space="preserve"> IF(Historical_Sales[[#This Row],[Sessions - Total]]=0,0,Historical_Sales[[#This Row],[Units Ordered]]/Historical_Sales[[#This Row],[Sessions - Total]])</f>
        <v>0.27272727272727271</v>
      </c>
    </row>
    <row r="3798" spans="1:8" x14ac:dyDescent="0.3">
      <c r="A3798" s="2">
        <v>45982</v>
      </c>
      <c r="B3798" t="s">
        <v>76</v>
      </c>
      <c r="C3798">
        <v>21</v>
      </c>
      <c r="D3798">
        <v>29</v>
      </c>
      <c r="E3798">
        <v>6</v>
      </c>
      <c r="F3798">
        <v>174.17</v>
      </c>
      <c r="G3798">
        <v>6</v>
      </c>
      <c r="H3798" s="1">
        <f xml:space="preserve"> IF(Historical_Sales[[#This Row],[Sessions - Total]]=0,0,Historical_Sales[[#This Row],[Units Ordered]]/Historical_Sales[[#This Row],[Sessions - Total]])</f>
        <v>0.2857142857142857</v>
      </c>
    </row>
    <row r="3799" spans="1:8" x14ac:dyDescent="0.3">
      <c r="A3799" s="2">
        <v>45982</v>
      </c>
      <c r="B3799" t="s">
        <v>78</v>
      </c>
      <c r="C3799">
        <v>20</v>
      </c>
      <c r="D3799">
        <v>22</v>
      </c>
      <c r="E3799">
        <v>8</v>
      </c>
      <c r="F3799">
        <v>215.54</v>
      </c>
      <c r="G3799">
        <v>7</v>
      </c>
      <c r="H3799" s="1">
        <f xml:space="preserve"> IF(Historical_Sales[[#This Row],[Sessions - Total]]=0,0,Historical_Sales[[#This Row],[Units Ordered]]/Historical_Sales[[#This Row],[Sessions - Total]])</f>
        <v>0.4</v>
      </c>
    </row>
    <row r="3800" spans="1:8" x14ac:dyDescent="0.3">
      <c r="A3800" s="2">
        <v>45982</v>
      </c>
      <c r="B3800" t="s">
        <v>80</v>
      </c>
      <c r="C3800">
        <v>10</v>
      </c>
      <c r="D3800">
        <v>16</v>
      </c>
      <c r="E3800">
        <v>3</v>
      </c>
      <c r="F3800">
        <v>119.3</v>
      </c>
      <c r="G3800">
        <v>3</v>
      </c>
      <c r="H3800" s="1">
        <f xml:space="preserve"> IF(Historical_Sales[[#This Row],[Sessions - Total]]=0,0,Historical_Sales[[#This Row],[Units Ordered]]/Historical_Sales[[#This Row],[Sessions - Total]])</f>
        <v>0.3</v>
      </c>
    </row>
    <row r="3801" spans="1:8" x14ac:dyDescent="0.3">
      <c r="A3801" s="2">
        <v>45982</v>
      </c>
      <c r="B3801" t="s">
        <v>82</v>
      </c>
      <c r="C3801">
        <v>12</v>
      </c>
      <c r="D3801">
        <v>17</v>
      </c>
      <c r="E3801">
        <v>3</v>
      </c>
      <c r="F3801">
        <v>103.74</v>
      </c>
      <c r="G3801">
        <v>3</v>
      </c>
      <c r="H3801" s="1">
        <f xml:space="preserve"> IF(Historical_Sales[[#This Row],[Sessions - Total]]=0,0,Historical_Sales[[#This Row],[Units Ordered]]/Historical_Sales[[#This Row],[Sessions - Total]])</f>
        <v>0.25</v>
      </c>
    </row>
    <row r="3802" spans="1:8" x14ac:dyDescent="0.3">
      <c r="A3802" s="2">
        <v>45982</v>
      </c>
      <c r="B3802" t="s">
        <v>84</v>
      </c>
      <c r="C3802">
        <v>229</v>
      </c>
      <c r="D3802">
        <v>277</v>
      </c>
      <c r="E3802">
        <v>32</v>
      </c>
      <c r="F3802">
        <v>1114.57</v>
      </c>
      <c r="G3802">
        <v>31</v>
      </c>
      <c r="H3802" s="1">
        <f xml:space="preserve"> IF(Historical_Sales[[#This Row],[Sessions - Total]]=0,0,Historical_Sales[[#This Row],[Units Ordered]]/Historical_Sales[[#This Row],[Sessions - Total]])</f>
        <v>0.13973799126637554</v>
      </c>
    </row>
    <row r="3803" spans="1:8" x14ac:dyDescent="0.3">
      <c r="A3803" s="2">
        <v>45982</v>
      </c>
      <c r="B3803" t="s">
        <v>86</v>
      </c>
      <c r="C3803">
        <v>26</v>
      </c>
      <c r="D3803">
        <v>31</v>
      </c>
      <c r="E3803">
        <v>7</v>
      </c>
      <c r="F3803">
        <v>219.25</v>
      </c>
      <c r="G3803">
        <v>5</v>
      </c>
      <c r="H3803" s="1">
        <f xml:space="preserve"> IF(Historical_Sales[[#This Row],[Sessions - Total]]=0,0,Historical_Sales[[#This Row],[Units Ordered]]/Historical_Sales[[#This Row],[Sessions - Total]])</f>
        <v>0.26923076923076922</v>
      </c>
    </row>
    <row r="3804" spans="1:8" x14ac:dyDescent="0.3">
      <c r="A3804" s="2">
        <v>45982</v>
      </c>
      <c r="B3804" t="s">
        <v>88</v>
      </c>
      <c r="C3804">
        <v>53</v>
      </c>
      <c r="D3804">
        <v>71</v>
      </c>
      <c r="E3804">
        <v>21</v>
      </c>
      <c r="F3804">
        <v>709.77</v>
      </c>
      <c r="G3804">
        <v>12</v>
      </c>
      <c r="H3804" s="1">
        <f xml:space="preserve"> IF(Historical_Sales[[#This Row],[Sessions - Total]]=0,0,Historical_Sales[[#This Row],[Units Ordered]]/Historical_Sales[[#This Row],[Sessions - Total]])</f>
        <v>0.39622641509433965</v>
      </c>
    </row>
    <row r="3805" spans="1:8" x14ac:dyDescent="0.3">
      <c r="A3805" s="2">
        <v>45982</v>
      </c>
      <c r="B3805" t="s">
        <v>90</v>
      </c>
      <c r="C3805">
        <v>8</v>
      </c>
      <c r="D3805">
        <v>12</v>
      </c>
      <c r="E3805">
        <v>1</v>
      </c>
      <c r="F3805">
        <v>26.67</v>
      </c>
      <c r="G3805">
        <v>1</v>
      </c>
      <c r="H3805" s="1">
        <f xml:space="preserve"> IF(Historical_Sales[[#This Row],[Sessions - Total]]=0,0,Historical_Sales[[#This Row],[Units Ordered]]/Historical_Sales[[#This Row],[Sessions - Total]])</f>
        <v>0.125</v>
      </c>
    </row>
    <row r="3806" spans="1:8" x14ac:dyDescent="0.3">
      <c r="A3806" s="2">
        <v>45982</v>
      </c>
      <c r="B3806" t="s">
        <v>90</v>
      </c>
      <c r="C3806">
        <v>0</v>
      </c>
      <c r="D3806">
        <v>0</v>
      </c>
      <c r="E3806">
        <v>1</v>
      </c>
      <c r="F3806">
        <v>38.58</v>
      </c>
      <c r="G3806">
        <v>1</v>
      </c>
      <c r="H3806" s="1">
        <f xml:space="preserve"> IF(Historical_Sales[[#This Row],[Sessions - Total]]=0,0,Historical_Sales[[#This Row],[Units Ordered]]/Historical_Sales[[#This Row],[Sessions - Total]])</f>
        <v>0</v>
      </c>
    </row>
    <row r="3807" spans="1:8" x14ac:dyDescent="0.3">
      <c r="A3807" s="2">
        <v>45982</v>
      </c>
      <c r="B3807" t="s">
        <v>92</v>
      </c>
      <c r="C3807">
        <v>18</v>
      </c>
      <c r="D3807">
        <v>20</v>
      </c>
      <c r="E3807">
        <v>8</v>
      </c>
      <c r="F3807">
        <v>208.19</v>
      </c>
      <c r="G3807">
        <v>8</v>
      </c>
      <c r="H3807" s="1">
        <f xml:space="preserve"> IF(Historical_Sales[[#This Row],[Sessions - Total]]=0,0,Historical_Sales[[#This Row],[Units Ordered]]/Historical_Sales[[#This Row],[Sessions - Total]])</f>
        <v>0.44444444444444442</v>
      </c>
    </row>
    <row r="3808" spans="1:8" x14ac:dyDescent="0.3">
      <c r="A3808" s="2">
        <v>45982</v>
      </c>
      <c r="B3808" t="s">
        <v>94</v>
      </c>
      <c r="C3808">
        <v>22</v>
      </c>
      <c r="D3808">
        <v>30</v>
      </c>
      <c r="E3808">
        <v>9</v>
      </c>
      <c r="F3808">
        <v>720.91</v>
      </c>
      <c r="G3808">
        <v>6</v>
      </c>
      <c r="H3808" s="1">
        <f xml:space="preserve"> IF(Historical_Sales[[#This Row],[Sessions - Total]]=0,0,Historical_Sales[[#This Row],[Units Ordered]]/Historical_Sales[[#This Row],[Sessions - Total]])</f>
        <v>0.40909090909090912</v>
      </c>
    </row>
    <row r="3809" spans="1:8" x14ac:dyDescent="0.3">
      <c r="A3809" s="2">
        <v>45982</v>
      </c>
      <c r="B3809" t="s">
        <v>96</v>
      </c>
      <c r="C3809">
        <v>18</v>
      </c>
      <c r="D3809">
        <v>28</v>
      </c>
      <c r="E3809">
        <v>5</v>
      </c>
      <c r="F3809">
        <v>321.89999999999998</v>
      </c>
      <c r="G3809">
        <v>5</v>
      </c>
      <c r="H3809" s="1">
        <f xml:space="preserve"> IF(Historical_Sales[[#This Row],[Sessions - Total]]=0,0,Historical_Sales[[#This Row],[Units Ordered]]/Historical_Sales[[#This Row],[Sessions - Total]])</f>
        <v>0.27777777777777779</v>
      </c>
    </row>
    <row r="3810" spans="1:8" x14ac:dyDescent="0.3">
      <c r="A3810" s="2">
        <v>45982</v>
      </c>
      <c r="B3810" t="s">
        <v>98</v>
      </c>
      <c r="C3810">
        <v>21</v>
      </c>
      <c r="D3810">
        <v>25</v>
      </c>
      <c r="E3810">
        <v>1</v>
      </c>
      <c r="F3810">
        <v>11.95</v>
      </c>
      <c r="G3810">
        <v>1</v>
      </c>
      <c r="H3810" s="1">
        <f xml:space="preserve"> IF(Historical_Sales[[#This Row],[Sessions - Total]]=0,0,Historical_Sales[[#This Row],[Units Ordered]]/Historical_Sales[[#This Row],[Sessions - Total]])</f>
        <v>4.7619047619047616E-2</v>
      </c>
    </row>
    <row r="3811" spans="1:8" x14ac:dyDescent="0.3">
      <c r="A3811" s="2">
        <v>45982</v>
      </c>
      <c r="B3811" t="s">
        <v>102</v>
      </c>
      <c r="C3811">
        <v>12</v>
      </c>
      <c r="D3811">
        <v>12</v>
      </c>
      <c r="E3811">
        <v>1</v>
      </c>
      <c r="F3811">
        <v>40.17</v>
      </c>
      <c r="G3811">
        <v>1</v>
      </c>
      <c r="H3811" s="1">
        <f xml:space="preserve"> IF(Historical_Sales[[#This Row],[Sessions - Total]]=0,0,Historical_Sales[[#This Row],[Units Ordered]]/Historical_Sales[[#This Row],[Sessions - Total]])</f>
        <v>8.3333333333333329E-2</v>
      </c>
    </row>
    <row r="3812" spans="1:8" x14ac:dyDescent="0.3">
      <c r="A3812" s="2">
        <v>45982</v>
      </c>
      <c r="B3812" t="s">
        <v>102</v>
      </c>
      <c r="C3812">
        <v>0</v>
      </c>
      <c r="D3812">
        <v>0</v>
      </c>
      <c r="E3812">
        <v>1</v>
      </c>
      <c r="F3812">
        <v>49.05</v>
      </c>
      <c r="G3812">
        <v>1</v>
      </c>
      <c r="H3812" s="1">
        <f xml:space="preserve"> IF(Historical_Sales[[#This Row],[Sessions - Total]]=0,0,Historical_Sales[[#This Row],[Units Ordered]]/Historical_Sales[[#This Row],[Sessions - Total]])</f>
        <v>0</v>
      </c>
    </row>
    <row r="3813" spans="1:8" x14ac:dyDescent="0.3">
      <c r="A3813" s="2">
        <v>45982</v>
      </c>
      <c r="B3813" t="s">
        <v>108</v>
      </c>
      <c r="C3813">
        <v>4</v>
      </c>
      <c r="D3813">
        <v>4</v>
      </c>
      <c r="E3813">
        <v>1</v>
      </c>
      <c r="F3813">
        <v>74.989999999999995</v>
      </c>
      <c r="G3813">
        <v>1</v>
      </c>
      <c r="H3813" s="1">
        <f xml:space="preserve"> IF(Historical_Sales[[#This Row],[Sessions - Total]]=0,0,Historical_Sales[[#This Row],[Units Ordered]]/Historical_Sales[[#This Row],[Sessions - Total]])</f>
        <v>0.25</v>
      </c>
    </row>
    <row r="3814" spans="1:8" x14ac:dyDescent="0.3">
      <c r="A3814" s="2">
        <v>45982</v>
      </c>
      <c r="B3814" t="s">
        <v>110</v>
      </c>
      <c r="C3814">
        <v>33</v>
      </c>
      <c r="D3814">
        <v>41</v>
      </c>
      <c r="E3814">
        <v>4</v>
      </c>
      <c r="F3814">
        <v>117.35</v>
      </c>
      <c r="G3814">
        <v>4</v>
      </c>
      <c r="H3814" s="1">
        <f xml:space="preserve"> IF(Historical_Sales[[#This Row],[Sessions - Total]]=0,0,Historical_Sales[[#This Row],[Units Ordered]]/Historical_Sales[[#This Row],[Sessions - Total]])</f>
        <v>0.12121212121212122</v>
      </c>
    </row>
    <row r="3815" spans="1:8" x14ac:dyDescent="0.3">
      <c r="A3815" s="2">
        <v>45982</v>
      </c>
      <c r="B3815" t="s">
        <v>112</v>
      </c>
      <c r="C3815">
        <v>23</v>
      </c>
      <c r="D3815">
        <v>29</v>
      </c>
      <c r="E3815">
        <v>3</v>
      </c>
      <c r="F3815">
        <v>86.52</v>
      </c>
      <c r="G3815">
        <v>2</v>
      </c>
      <c r="H3815" s="1">
        <f xml:space="preserve"> IF(Historical_Sales[[#This Row],[Sessions - Total]]=0,0,Historical_Sales[[#This Row],[Units Ordered]]/Historical_Sales[[#This Row],[Sessions - Total]])</f>
        <v>0.13043478260869565</v>
      </c>
    </row>
    <row r="3816" spans="1:8" x14ac:dyDescent="0.3">
      <c r="A3816" s="2">
        <v>45983</v>
      </c>
      <c r="B3816" t="s">
        <v>11</v>
      </c>
      <c r="C3816">
        <v>28</v>
      </c>
      <c r="D3816">
        <v>32</v>
      </c>
      <c r="E3816">
        <v>4</v>
      </c>
      <c r="F3816">
        <v>162.44</v>
      </c>
      <c r="G3816">
        <v>3</v>
      </c>
      <c r="H3816" s="1">
        <f xml:space="preserve"> IF(Historical_Sales[[#This Row],[Sessions - Total]]=0,0,Historical_Sales[[#This Row],[Units Ordered]]/Historical_Sales[[#This Row],[Sessions - Total]])</f>
        <v>0.14285714285714285</v>
      </c>
    </row>
    <row r="3817" spans="1:8" x14ac:dyDescent="0.3">
      <c r="A3817" s="2">
        <v>45983</v>
      </c>
      <c r="B3817" t="s">
        <v>11</v>
      </c>
      <c r="C3817">
        <v>1</v>
      </c>
      <c r="D3817">
        <v>2</v>
      </c>
      <c r="E3817">
        <v>1</v>
      </c>
      <c r="F3817">
        <v>63.11</v>
      </c>
      <c r="G3817">
        <v>1</v>
      </c>
      <c r="H3817" s="1">
        <f xml:space="preserve"> IF(Historical_Sales[[#This Row],[Sessions - Total]]=0,0,Historical_Sales[[#This Row],[Units Ordered]]/Historical_Sales[[#This Row],[Sessions - Total]])</f>
        <v>1</v>
      </c>
    </row>
    <row r="3818" spans="1:8" x14ac:dyDescent="0.3">
      <c r="A3818" s="2">
        <v>45983</v>
      </c>
      <c r="B3818" t="s">
        <v>15</v>
      </c>
      <c r="C3818">
        <v>25</v>
      </c>
      <c r="D3818">
        <v>29</v>
      </c>
      <c r="E3818">
        <v>9</v>
      </c>
      <c r="F3818">
        <v>324.94</v>
      </c>
      <c r="G3818">
        <v>6</v>
      </c>
      <c r="H3818" s="1">
        <f xml:space="preserve"> IF(Historical_Sales[[#This Row],[Sessions - Total]]=0,0,Historical_Sales[[#This Row],[Units Ordered]]/Historical_Sales[[#This Row],[Sessions - Total]])</f>
        <v>0.36</v>
      </c>
    </row>
    <row r="3819" spans="1:8" x14ac:dyDescent="0.3">
      <c r="A3819" s="2">
        <v>45983</v>
      </c>
      <c r="B3819" t="s">
        <v>17</v>
      </c>
      <c r="C3819">
        <v>11</v>
      </c>
      <c r="D3819">
        <v>13</v>
      </c>
      <c r="E3819">
        <v>2</v>
      </c>
      <c r="F3819">
        <v>75.09</v>
      </c>
      <c r="G3819">
        <v>2</v>
      </c>
      <c r="H3819" s="1">
        <f xml:space="preserve"> IF(Historical_Sales[[#This Row],[Sessions - Total]]=0,0,Historical_Sales[[#This Row],[Units Ordered]]/Historical_Sales[[#This Row],[Sessions - Total]])</f>
        <v>0.18181818181818182</v>
      </c>
    </row>
    <row r="3820" spans="1:8" x14ac:dyDescent="0.3">
      <c r="A3820" s="2">
        <v>45983</v>
      </c>
      <c r="B3820" t="s">
        <v>19</v>
      </c>
      <c r="C3820">
        <v>18</v>
      </c>
      <c r="D3820">
        <v>22</v>
      </c>
      <c r="E3820">
        <v>7</v>
      </c>
      <c r="F3820">
        <v>227.74</v>
      </c>
      <c r="G3820">
        <v>7</v>
      </c>
      <c r="H3820" s="1">
        <f xml:space="preserve"> IF(Historical_Sales[[#This Row],[Sessions - Total]]=0,0,Historical_Sales[[#This Row],[Units Ordered]]/Historical_Sales[[#This Row],[Sessions - Total]])</f>
        <v>0.3888888888888889</v>
      </c>
    </row>
    <row r="3821" spans="1:8" x14ac:dyDescent="0.3">
      <c r="A3821" s="2">
        <v>45983</v>
      </c>
      <c r="B3821" t="s">
        <v>21</v>
      </c>
      <c r="C3821">
        <v>56</v>
      </c>
      <c r="D3821">
        <v>84</v>
      </c>
      <c r="E3821">
        <v>6</v>
      </c>
      <c r="F3821">
        <v>160.11000000000001</v>
      </c>
      <c r="G3821">
        <v>6</v>
      </c>
      <c r="H3821" s="1">
        <f xml:space="preserve"> IF(Historical_Sales[[#This Row],[Sessions - Total]]=0,0,Historical_Sales[[#This Row],[Units Ordered]]/Historical_Sales[[#This Row],[Sessions - Total]])</f>
        <v>0.10714285714285714</v>
      </c>
    </row>
    <row r="3822" spans="1:8" x14ac:dyDescent="0.3">
      <c r="A3822" s="2">
        <v>45983</v>
      </c>
      <c r="B3822" t="s">
        <v>21</v>
      </c>
      <c r="C3822">
        <v>3</v>
      </c>
      <c r="D3822">
        <v>5</v>
      </c>
      <c r="E3822">
        <v>1</v>
      </c>
      <c r="F3822">
        <v>28.01</v>
      </c>
      <c r="G3822">
        <v>1</v>
      </c>
      <c r="H3822" s="1">
        <f xml:space="preserve"> IF(Historical_Sales[[#This Row],[Sessions - Total]]=0,0,Historical_Sales[[#This Row],[Units Ordered]]/Historical_Sales[[#This Row],[Sessions - Total]])</f>
        <v>0.33333333333333331</v>
      </c>
    </row>
    <row r="3823" spans="1:8" x14ac:dyDescent="0.3">
      <c r="A3823" s="2">
        <v>45983</v>
      </c>
      <c r="B3823" t="s">
        <v>24</v>
      </c>
      <c r="C3823">
        <v>17</v>
      </c>
      <c r="D3823">
        <v>24</v>
      </c>
      <c r="E3823">
        <v>5</v>
      </c>
      <c r="F3823">
        <v>79.59</v>
      </c>
      <c r="G3823">
        <v>5</v>
      </c>
      <c r="H3823" s="1">
        <f xml:space="preserve"> IF(Historical_Sales[[#This Row],[Sessions - Total]]=0,0,Historical_Sales[[#This Row],[Units Ordered]]/Historical_Sales[[#This Row],[Sessions - Total]])</f>
        <v>0.29411764705882354</v>
      </c>
    </row>
    <row r="3824" spans="1:8" x14ac:dyDescent="0.3">
      <c r="A3824" s="2">
        <v>45983</v>
      </c>
      <c r="B3824" t="s">
        <v>26</v>
      </c>
      <c r="C3824">
        <v>24</v>
      </c>
      <c r="D3824">
        <v>37</v>
      </c>
      <c r="E3824">
        <v>2</v>
      </c>
      <c r="F3824">
        <v>65.02</v>
      </c>
      <c r="G3824">
        <v>2</v>
      </c>
      <c r="H3824" s="1">
        <f xml:space="preserve"> IF(Historical_Sales[[#This Row],[Sessions - Total]]=0,0,Historical_Sales[[#This Row],[Units Ordered]]/Historical_Sales[[#This Row],[Sessions - Total]])</f>
        <v>8.3333333333333329E-2</v>
      </c>
    </row>
    <row r="3825" spans="1:8" x14ac:dyDescent="0.3">
      <c r="A3825" s="2">
        <v>45983</v>
      </c>
      <c r="B3825" t="s">
        <v>30</v>
      </c>
      <c r="C3825">
        <v>10</v>
      </c>
      <c r="D3825">
        <v>14</v>
      </c>
      <c r="E3825">
        <v>2</v>
      </c>
      <c r="F3825">
        <v>31.36</v>
      </c>
      <c r="G3825">
        <v>1</v>
      </c>
      <c r="H3825" s="1">
        <f xml:space="preserve"> IF(Historical_Sales[[#This Row],[Sessions - Total]]=0,0,Historical_Sales[[#This Row],[Units Ordered]]/Historical_Sales[[#This Row],[Sessions - Total]])</f>
        <v>0.2</v>
      </c>
    </row>
    <row r="3826" spans="1:8" x14ac:dyDescent="0.3">
      <c r="A3826" s="2">
        <v>45983</v>
      </c>
      <c r="B3826" t="s">
        <v>32</v>
      </c>
      <c r="C3826">
        <v>23</v>
      </c>
      <c r="D3826">
        <v>27</v>
      </c>
      <c r="E3826">
        <v>3</v>
      </c>
      <c r="F3826">
        <v>60.14</v>
      </c>
      <c r="G3826">
        <v>3</v>
      </c>
      <c r="H3826" s="1">
        <f xml:space="preserve"> IF(Historical_Sales[[#This Row],[Sessions - Total]]=0,0,Historical_Sales[[#This Row],[Units Ordered]]/Historical_Sales[[#This Row],[Sessions - Total]])</f>
        <v>0.13043478260869565</v>
      </c>
    </row>
    <row r="3827" spans="1:8" x14ac:dyDescent="0.3">
      <c r="A3827" s="2">
        <v>45983</v>
      </c>
      <c r="B3827" t="s">
        <v>34</v>
      </c>
      <c r="C3827">
        <v>46</v>
      </c>
      <c r="D3827">
        <v>61</v>
      </c>
      <c r="E3827">
        <v>6</v>
      </c>
      <c r="F3827">
        <v>121.35</v>
      </c>
      <c r="G3827">
        <v>6</v>
      </c>
      <c r="H3827" s="1">
        <f xml:space="preserve"> IF(Historical_Sales[[#This Row],[Sessions - Total]]=0,0,Historical_Sales[[#This Row],[Units Ordered]]/Historical_Sales[[#This Row],[Sessions - Total]])</f>
        <v>0.13043478260869565</v>
      </c>
    </row>
    <row r="3828" spans="1:8" x14ac:dyDescent="0.3">
      <c r="A3828" s="2">
        <v>45983</v>
      </c>
      <c r="B3828" t="s">
        <v>36</v>
      </c>
      <c r="C3828">
        <v>41</v>
      </c>
      <c r="D3828">
        <v>47</v>
      </c>
      <c r="E3828">
        <v>8</v>
      </c>
      <c r="F3828">
        <v>163.21</v>
      </c>
      <c r="G3828">
        <v>8</v>
      </c>
      <c r="H3828" s="1">
        <f xml:space="preserve"> IF(Historical_Sales[[#This Row],[Sessions - Total]]=0,0,Historical_Sales[[#This Row],[Units Ordered]]/Historical_Sales[[#This Row],[Sessions - Total]])</f>
        <v>0.1951219512195122</v>
      </c>
    </row>
    <row r="3829" spans="1:8" x14ac:dyDescent="0.3">
      <c r="A3829" s="2">
        <v>45983</v>
      </c>
      <c r="B3829" t="s">
        <v>38</v>
      </c>
      <c r="C3829">
        <v>94</v>
      </c>
      <c r="D3829">
        <v>134</v>
      </c>
      <c r="E3829">
        <v>15</v>
      </c>
      <c r="F3829">
        <v>369.37</v>
      </c>
      <c r="G3829">
        <v>15</v>
      </c>
      <c r="H3829" s="1">
        <f xml:space="preserve"> IF(Historical_Sales[[#This Row],[Sessions - Total]]=0,0,Historical_Sales[[#This Row],[Units Ordered]]/Historical_Sales[[#This Row],[Sessions - Total]])</f>
        <v>0.15957446808510639</v>
      </c>
    </row>
    <row r="3830" spans="1:8" x14ac:dyDescent="0.3">
      <c r="A3830" s="2">
        <v>45983</v>
      </c>
      <c r="B3830" t="s">
        <v>38</v>
      </c>
      <c r="C3830">
        <v>2</v>
      </c>
      <c r="D3830">
        <v>3</v>
      </c>
      <c r="E3830">
        <v>1</v>
      </c>
      <c r="F3830">
        <v>38.409999999999997</v>
      </c>
      <c r="G3830">
        <v>1</v>
      </c>
      <c r="H3830" s="1">
        <f xml:space="preserve"> IF(Historical_Sales[[#This Row],[Sessions - Total]]=0,0,Historical_Sales[[#This Row],[Units Ordered]]/Historical_Sales[[#This Row],[Sessions - Total]])</f>
        <v>0.5</v>
      </c>
    </row>
    <row r="3831" spans="1:8" x14ac:dyDescent="0.3">
      <c r="A3831" s="2">
        <v>45983</v>
      </c>
      <c r="B3831" t="s">
        <v>40</v>
      </c>
      <c r="C3831">
        <v>100</v>
      </c>
      <c r="D3831">
        <v>144</v>
      </c>
      <c r="E3831">
        <v>42</v>
      </c>
      <c r="F3831">
        <v>1264.05</v>
      </c>
      <c r="G3831">
        <v>34</v>
      </c>
      <c r="H3831" s="1">
        <f xml:space="preserve"> IF(Historical_Sales[[#This Row],[Sessions - Total]]=0,0,Historical_Sales[[#This Row],[Units Ordered]]/Historical_Sales[[#This Row],[Sessions - Total]])</f>
        <v>0.42</v>
      </c>
    </row>
    <row r="3832" spans="1:8" x14ac:dyDescent="0.3">
      <c r="A3832" s="2">
        <v>45983</v>
      </c>
      <c r="B3832" t="s">
        <v>40</v>
      </c>
      <c r="C3832">
        <v>2</v>
      </c>
      <c r="D3832">
        <v>2</v>
      </c>
      <c r="E3832">
        <v>1</v>
      </c>
      <c r="F3832">
        <v>29.63</v>
      </c>
      <c r="G3832">
        <v>1</v>
      </c>
      <c r="H3832" s="1">
        <f xml:space="preserve"> IF(Historical_Sales[[#This Row],[Sessions - Total]]=0,0,Historical_Sales[[#This Row],[Units Ordered]]/Historical_Sales[[#This Row],[Sessions - Total]])</f>
        <v>0.5</v>
      </c>
    </row>
    <row r="3833" spans="1:8" x14ac:dyDescent="0.3">
      <c r="A3833" s="2">
        <v>45983</v>
      </c>
      <c r="B3833" t="s">
        <v>42</v>
      </c>
      <c r="C3833">
        <v>143</v>
      </c>
      <c r="D3833">
        <v>206</v>
      </c>
      <c r="E3833">
        <v>29</v>
      </c>
      <c r="F3833">
        <v>718.11</v>
      </c>
      <c r="G3833">
        <v>29</v>
      </c>
      <c r="H3833" s="1">
        <f xml:space="preserve"> IF(Historical_Sales[[#This Row],[Sessions - Total]]=0,0,Historical_Sales[[#This Row],[Units Ordered]]/Historical_Sales[[#This Row],[Sessions - Total]])</f>
        <v>0.20279720279720279</v>
      </c>
    </row>
    <row r="3834" spans="1:8" x14ac:dyDescent="0.3">
      <c r="A3834" s="2">
        <v>45983</v>
      </c>
      <c r="B3834" t="s">
        <v>44</v>
      </c>
      <c r="C3834">
        <v>51</v>
      </c>
      <c r="D3834">
        <v>61</v>
      </c>
      <c r="E3834">
        <v>15</v>
      </c>
      <c r="F3834">
        <v>339.48</v>
      </c>
      <c r="G3834">
        <v>14</v>
      </c>
      <c r="H3834" s="1">
        <f xml:space="preserve"> IF(Historical_Sales[[#This Row],[Sessions - Total]]=0,0,Historical_Sales[[#This Row],[Units Ordered]]/Historical_Sales[[#This Row],[Sessions - Total]])</f>
        <v>0.29411764705882354</v>
      </c>
    </row>
    <row r="3835" spans="1:8" x14ac:dyDescent="0.3">
      <c r="A3835" s="2">
        <v>45983</v>
      </c>
      <c r="B3835" t="s">
        <v>46</v>
      </c>
      <c r="C3835">
        <v>82</v>
      </c>
      <c r="D3835">
        <v>117</v>
      </c>
      <c r="E3835">
        <v>24</v>
      </c>
      <c r="F3835">
        <v>736.73</v>
      </c>
      <c r="G3835">
        <v>20</v>
      </c>
      <c r="H3835" s="1">
        <f xml:space="preserve"> IF(Historical_Sales[[#This Row],[Sessions - Total]]=0,0,Historical_Sales[[#This Row],[Units Ordered]]/Historical_Sales[[#This Row],[Sessions - Total]])</f>
        <v>0.29268292682926828</v>
      </c>
    </row>
    <row r="3836" spans="1:8" x14ac:dyDescent="0.3">
      <c r="A3836" s="2">
        <v>45983</v>
      </c>
      <c r="B3836" t="s">
        <v>48</v>
      </c>
      <c r="C3836">
        <v>73</v>
      </c>
      <c r="D3836">
        <v>102</v>
      </c>
      <c r="E3836">
        <v>15</v>
      </c>
      <c r="F3836">
        <v>431.21</v>
      </c>
      <c r="G3836">
        <v>13</v>
      </c>
      <c r="H3836" s="1">
        <f xml:space="preserve"> IF(Historical_Sales[[#This Row],[Sessions - Total]]=0,0,Historical_Sales[[#This Row],[Units Ordered]]/Historical_Sales[[#This Row],[Sessions - Total]])</f>
        <v>0.20547945205479451</v>
      </c>
    </row>
    <row r="3837" spans="1:8" x14ac:dyDescent="0.3">
      <c r="A3837" s="2">
        <v>45983</v>
      </c>
      <c r="B3837" t="s">
        <v>50</v>
      </c>
      <c r="C3837">
        <v>131</v>
      </c>
      <c r="D3837">
        <v>185</v>
      </c>
      <c r="E3837">
        <v>16</v>
      </c>
      <c r="F3837">
        <v>666.62</v>
      </c>
      <c r="G3837">
        <v>16</v>
      </c>
      <c r="H3837" s="1">
        <f xml:space="preserve"> IF(Historical_Sales[[#This Row],[Sessions - Total]]=0,0,Historical_Sales[[#This Row],[Units Ordered]]/Historical_Sales[[#This Row],[Sessions - Total]])</f>
        <v>0.12213740458015267</v>
      </c>
    </row>
    <row r="3838" spans="1:8" x14ac:dyDescent="0.3">
      <c r="A3838" s="2">
        <v>45983</v>
      </c>
      <c r="B3838" t="s">
        <v>50</v>
      </c>
      <c r="C3838">
        <v>7</v>
      </c>
      <c r="D3838">
        <v>8</v>
      </c>
      <c r="E3838">
        <v>2</v>
      </c>
      <c r="F3838">
        <v>98.08</v>
      </c>
      <c r="G3838">
        <v>2</v>
      </c>
      <c r="H3838" s="1">
        <f xml:space="preserve"> IF(Historical_Sales[[#This Row],[Sessions - Total]]=0,0,Historical_Sales[[#This Row],[Units Ordered]]/Historical_Sales[[#This Row],[Sessions - Total]])</f>
        <v>0.2857142857142857</v>
      </c>
    </row>
    <row r="3839" spans="1:8" x14ac:dyDescent="0.3">
      <c r="A3839" s="2">
        <v>45983</v>
      </c>
      <c r="B3839" t="s">
        <v>52</v>
      </c>
      <c r="C3839">
        <v>108</v>
      </c>
      <c r="D3839">
        <v>154</v>
      </c>
      <c r="E3839">
        <v>18</v>
      </c>
      <c r="F3839">
        <v>254.29</v>
      </c>
      <c r="G3839">
        <v>18</v>
      </c>
      <c r="H3839" s="1">
        <f xml:space="preserve"> IF(Historical_Sales[[#This Row],[Sessions - Total]]=0,0,Historical_Sales[[#This Row],[Units Ordered]]/Historical_Sales[[#This Row],[Sessions - Total]])</f>
        <v>0.16666666666666666</v>
      </c>
    </row>
    <row r="3840" spans="1:8" x14ac:dyDescent="0.3">
      <c r="A3840" s="2">
        <v>45983</v>
      </c>
      <c r="B3840" t="s">
        <v>54</v>
      </c>
      <c r="C3840">
        <v>92</v>
      </c>
      <c r="D3840">
        <v>121</v>
      </c>
      <c r="E3840">
        <v>14</v>
      </c>
      <c r="F3840">
        <v>319.07</v>
      </c>
      <c r="G3840">
        <v>14</v>
      </c>
      <c r="H3840" s="1">
        <f xml:space="preserve"> IF(Historical_Sales[[#This Row],[Sessions - Total]]=0,0,Historical_Sales[[#This Row],[Units Ordered]]/Historical_Sales[[#This Row],[Sessions - Total]])</f>
        <v>0.15217391304347827</v>
      </c>
    </row>
    <row r="3841" spans="1:8" x14ac:dyDescent="0.3">
      <c r="A3841" s="2">
        <v>45983</v>
      </c>
      <c r="B3841" t="s">
        <v>56</v>
      </c>
      <c r="C3841">
        <v>50</v>
      </c>
      <c r="D3841">
        <v>61</v>
      </c>
      <c r="E3841">
        <v>11</v>
      </c>
      <c r="F3841">
        <v>261.74</v>
      </c>
      <c r="G3841">
        <v>10</v>
      </c>
      <c r="H3841" s="1">
        <f xml:space="preserve"> IF(Historical_Sales[[#This Row],[Sessions - Total]]=0,0,Historical_Sales[[#This Row],[Units Ordered]]/Historical_Sales[[#This Row],[Sessions - Total]])</f>
        <v>0.22</v>
      </c>
    </row>
    <row r="3842" spans="1:8" x14ac:dyDescent="0.3">
      <c r="A3842" s="2">
        <v>45983</v>
      </c>
      <c r="B3842" t="s">
        <v>58</v>
      </c>
      <c r="C3842">
        <v>52</v>
      </c>
      <c r="D3842">
        <v>70</v>
      </c>
      <c r="E3842">
        <v>6</v>
      </c>
      <c r="F3842">
        <v>65.680000000000007</v>
      </c>
      <c r="G3842">
        <v>6</v>
      </c>
      <c r="H3842" s="1">
        <f xml:space="preserve"> IF(Historical_Sales[[#This Row],[Sessions - Total]]=0,0,Historical_Sales[[#This Row],[Units Ordered]]/Historical_Sales[[#This Row],[Sessions - Total]])</f>
        <v>0.11538461538461539</v>
      </c>
    </row>
    <row r="3843" spans="1:8" x14ac:dyDescent="0.3">
      <c r="A3843" s="2">
        <v>45983</v>
      </c>
      <c r="B3843" t="s">
        <v>60</v>
      </c>
      <c r="C3843">
        <v>89</v>
      </c>
      <c r="D3843">
        <v>125</v>
      </c>
      <c r="E3843">
        <v>15</v>
      </c>
      <c r="F3843">
        <v>332.13</v>
      </c>
      <c r="G3843">
        <v>14</v>
      </c>
      <c r="H3843" s="1">
        <f xml:space="preserve"> IF(Historical_Sales[[#This Row],[Sessions - Total]]=0,0,Historical_Sales[[#This Row],[Units Ordered]]/Historical_Sales[[#This Row],[Sessions - Total]])</f>
        <v>0.16853932584269662</v>
      </c>
    </row>
    <row r="3844" spans="1:8" x14ac:dyDescent="0.3">
      <c r="A3844" s="2">
        <v>45983</v>
      </c>
      <c r="B3844" t="s">
        <v>62</v>
      </c>
      <c r="C3844">
        <v>144</v>
      </c>
      <c r="D3844">
        <v>211</v>
      </c>
      <c r="E3844">
        <v>72</v>
      </c>
      <c r="F3844">
        <v>2631.22</v>
      </c>
      <c r="G3844">
        <v>63</v>
      </c>
      <c r="H3844" s="1">
        <f xml:space="preserve"> IF(Historical_Sales[[#This Row],[Sessions - Total]]=0,0,Historical_Sales[[#This Row],[Units Ordered]]/Historical_Sales[[#This Row],[Sessions - Total]])</f>
        <v>0.5</v>
      </c>
    </row>
    <row r="3845" spans="1:8" x14ac:dyDescent="0.3">
      <c r="A3845" s="2">
        <v>45983</v>
      </c>
      <c r="B3845" t="s">
        <v>64</v>
      </c>
      <c r="C3845">
        <v>20</v>
      </c>
      <c r="D3845">
        <v>24</v>
      </c>
      <c r="E3845">
        <v>7</v>
      </c>
      <c r="F3845">
        <v>230.03</v>
      </c>
      <c r="G3845">
        <v>6</v>
      </c>
      <c r="H3845" s="1">
        <f xml:space="preserve"> IF(Historical_Sales[[#This Row],[Sessions - Total]]=0,0,Historical_Sales[[#This Row],[Units Ordered]]/Historical_Sales[[#This Row],[Sessions - Total]])</f>
        <v>0.35</v>
      </c>
    </row>
    <row r="3846" spans="1:8" x14ac:dyDescent="0.3">
      <c r="A3846" s="2">
        <v>45983</v>
      </c>
      <c r="B3846" t="s">
        <v>66</v>
      </c>
      <c r="C3846">
        <v>20</v>
      </c>
      <c r="D3846">
        <v>25</v>
      </c>
      <c r="E3846">
        <v>11</v>
      </c>
      <c r="F3846">
        <v>332.11</v>
      </c>
      <c r="G3846">
        <v>10</v>
      </c>
      <c r="H3846" s="1">
        <f xml:space="preserve"> IF(Historical_Sales[[#This Row],[Sessions - Total]]=0,0,Historical_Sales[[#This Row],[Units Ordered]]/Historical_Sales[[#This Row],[Sessions - Total]])</f>
        <v>0.55000000000000004</v>
      </c>
    </row>
    <row r="3847" spans="1:8" x14ac:dyDescent="0.3">
      <c r="A3847" s="2">
        <v>45983</v>
      </c>
      <c r="B3847" t="s">
        <v>68</v>
      </c>
      <c r="C3847">
        <v>45</v>
      </c>
      <c r="D3847">
        <v>64</v>
      </c>
      <c r="E3847">
        <v>28</v>
      </c>
      <c r="F3847">
        <v>771.62</v>
      </c>
      <c r="G3847">
        <v>25</v>
      </c>
      <c r="H3847" s="1">
        <f xml:space="preserve"> IF(Historical_Sales[[#This Row],[Sessions - Total]]=0,0,Historical_Sales[[#This Row],[Units Ordered]]/Historical_Sales[[#This Row],[Sessions - Total]])</f>
        <v>0.62222222222222223</v>
      </c>
    </row>
    <row r="3848" spans="1:8" x14ac:dyDescent="0.3">
      <c r="A3848" s="2">
        <v>45983</v>
      </c>
      <c r="B3848" t="s">
        <v>70</v>
      </c>
      <c r="C3848">
        <v>43</v>
      </c>
      <c r="D3848">
        <v>56</v>
      </c>
      <c r="E3848">
        <v>18</v>
      </c>
      <c r="F3848">
        <v>439.1</v>
      </c>
      <c r="G3848">
        <v>16</v>
      </c>
      <c r="H3848" s="1">
        <f xml:space="preserve"> IF(Historical_Sales[[#This Row],[Sessions - Total]]=0,0,Historical_Sales[[#This Row],[Units Ordered]]/Historical_Sales[[#This Row],[Sessions - Total]])</f>
        <v>0.41860465116279072</v>
      </c>
    </row>
    <row r="3849" spans="1:8" x14ac:dyDescent="0.3">
      <c r="A3849" s="2">
        <v>45983</v>
      </c>
      <c r="B3849" t="s">
        <v>72</v>
      </c>
      <c r="C3849">
        <v>43</v>
      </c>
      <c r="D3849">
        <v>58</v>
      </c>
      <c r="E3849">
        <v>10</v>
      </c>
      <c r="F3849">
        <v>351.96</v>
      </c>
      <c r="G3849">
        <v>7</v>
      </c>
      <c r="H3849" s="1">
        <f xml:space="preserve"> IF(Historical_Sales[[#This Row],[Sessions - Total]]=0,0,Historical_Sales[[#This Row],[Units Ordered]]/Historical_Sales[[#This Row],[Sessions - Total]])</f>
        <v>0.23255813953488372</v>
      </c>
    </row>
    <row r="3850" spans="1:8" x14ac:dyDescent="0.3">
      <c r="A3850" s="2">
        <v>45983</v>
      </c>
      <c r="B3850" t="s">
        <v>74</v>
      </c>
      <c r="C3850">
        <v>20</v>
      </c>
      <c r="D3850">
        <v>29</v>
      </c>
      <c r="E3850">
        <v>11</v>
      </c>
      <c r="F3850">
        <v>357.67</v>
      </c>
      <c r="G3850">
        <v>5</v>
      </c>
      <c r="H3850" s="1">
        <f xml:space="preserve"> IF(Historical_Sales[[#This Row],[Sessions - Total]]=0,0,Historical_Sales[[#This Row],[Units Ordered]]/Historical_Sales[[#This Row],[Sessions - Total]])</f>
        <v>0.55000000000000004</v>
      </c>
    </row>
    <row r="3851" spans="1:8" x14ac:dyDescent="0.3">
      <c r="A3851" s="2">
        <v>45983</v>
      </c>
      <c r="B3851" t="s">
        <v>76</v>
      </c>
      <c r="C3851">
        <v>16</v>
      </c>
      <c r="D3851">
        <v>19</v>
      </c>
      <c r="E3851">
        <v>5</v>
      </c>
      <c r="F3851">
        <v>139.19999999999999</v>
      </c>
      <c r="G3851">
        <v>5</v>
      </c>
      <c r="H3851" s="1">
        <f xml:space="preserve"> IF(Historical_Sales[[#This Row],[Sessions - Total]]=0,0,Historical_Sales[[#This Row],[Units Ordered]]/Historical_Sales[[#This Row],[Sessions - Total]])</f>
        <v>0.3125</v>
      </c>
    </row>
    <row r="3852" spans="1:8" x14ac:dyDescent="0.3">
      <c r="A3852" s="2">
        <v>45983</v>
      </c>
      <c r="B3852" t="s">
        <v>78</v>
      </c>
      <c r="C3852">
        <v>12</v>
      </c>
      <c r="D3852">
        <v>15</v>
      </c>
      <c r="E3852">
        <v>2</v>
      </c>
      <c r="F3852">
        <v>56.95</v>
      </c>
      <c r="G3852">
        <v>2</v>
      </c>
      <c r="H3852" s="1">
        <f xml:space="preserve"> IF(Historical_Sales[[#This Row],[Sessions - Total]]=0,0,Historical_Sales[[#This Row],[Units Ordered]]/Historical_Sales[[#This Row],[Sessions - Total]])</f>
        <v>0.16666666666666666</v>
      </c>
    </row>
    <row r="3853" spans="1:8" x14ac:dyDescent="0.3">
      <c r="A3853" s="2">
        <v>45983</v>
      </c>
      <c r="B3853" t="s">
        <v>80</v>
      </c>
      <c r="C3853">
        <v>23</v>
      </c>
      <c r="D3853">
        <v>27</v>
      </c>
      <c r="E3853">
        <v>5</v>
      </c>
      <c r="F3853">
        <v>172.98</v>
      </c>
      <c r="G3853">
        <v>4</v>
      </c>
      <c r="H3853" s="1">
        <f xml:space="preserve"> IF(Historical_Sales[[#This Row],[Sessions - Total]]=0,0,Historical_Sales[[#This Row],[Units Ordered]]/Historical_Sales[[#This Row],[Sessions - Total]])</f>
        <v>0.21739130434782608</v>
      </c>
    </row>
    <row r="3854" spans="1:8" x14ac:dyDescent="0.3">
      <c r="A3854" s="2">
        <v>45983</v>
      </c>
      <c r="B3854" t="s">
        <v>82</v>
      </c>
      <c r="C3854">
        <v>15</v>
      </c>
      <c r="D3854">
        <v>17</v>
      </c>
      <c r="E3854">
        <v>3</v>
      </c>
      <c r="F3854">
        <v>119.13</v>
      </c>
      <c r="G3854">
        <v>2</v>
      </c>
      <c r="H3854" s="1">
        <f xml:space="preserve"> IF(Historical_Sales[[#This Row],[Sessions - Total]]=0,0,Historical_Sales[[#This Row],[Units Ordered]]/Historical_Sales[[#This Row],[Sessions - Total]])</f>
        <v>0.2</v>
      </c>
    </row>
    <row r="3855" spans="1:8" x14ac:dyDescent="0.3">
      <c r="A3855" s="2">
        <v>45983</v>
      </c>
      <c r="B3855" t="s">
        <v>84</v>
      </c>
      <c r="C3855">
        <v>222</v>
      </c>
      <c r="D3855">
        <v>296</v>
      </c>
      <c r="E3855">
        <v>52</v>
      </c>
      <c r="F3855">
        <v>1804.67</v>
      </c>
      <c r="G3855">
        <v>51</v>
      </c>
      <c r="H3855" s="1">
        <f xml:space="preserve"> IF(Historical_Sales[[#This Row],[Sessions - Total]]=0,0,Historical_Sales[[#This Row],[Units Ordered]]/Historical_Sales[[#This Row],[Sessions - Total]])</f>
        <v>0.23423423423423423</v>
      </c>
    </row>
    <row r="3856" spans="1:8" x14ac:dyDescent="0.3">
      <c r="A3856" s="2">
        <v>45983</v>
      </c>
      <c r="B3856" t="s">
        <v>86</v>
      </c>
      <c r="C3856">
        <v>56</v>
      </c>
      <c r="D3856">
        <v>81</v>
      </c>
      <c r="E3856">
        <v>9</v>
      </c>
      <c r="F3856">
        <v>275.97000000000003</v>
      </c>
      <c r="G3856">
        <v>8</v>
      </c>
      <c r="H3856" s="1">
        <f xml:space="preserve"> IF(Historical_Sales[[#This Row],[Sessions - Total]]=0,0,Historical_Sales[[#This Row],[Units Ordered]]/Historical_Sales[[#This Row],[Sessions - Total]])</f>
        <v>0.16071428571428573</v>
      </c>
    </row>
    <row r="3857" spans="1:8" x14ac:dyDescent="0.3">
      <c r="A3857" s="2">
        <v>45983</v>
      </c>
      <c r="B3857" t="s">
        <v>88</v>
      </c>
      <c r="C3857">
        <v>40</v>
      </c>
      <c r="D3857">
        <v>51</v>
      </c>
      <c r="E3857">
        <v>9</v>
      </c>
      <c r="F3857">
        <v>301.54000000000002</v>
      </c>
      <c r="G3857">
        <v>8</v>
      </c>
      <c r="H3857" s="1">
        <f xml:space="preserve"> IF(Historical_Sales[[#This Row],[Sessions - Total]]=0,0,Historical_Sales[[#This Row],[Units Ordered]]/Historical_Sales[[#This Row],[Sessions - Total]])</f>
        <v>0.22500000000000001</v>
      </c>
    </row>
    <row r="3858" spans="1:8" x14ac:dyDescent="0.3">
      <c r="A3858" s="2">
        <v>45983</v>
      </c>
      <c r="B3858" t="s">
        <v>90</v>
      </c>
      <c r="C3858">
        <v>16</v>
      </c>
      <c r="D3858">
        <v>18</v>
      </c>
      <c r="E3858">
        <v>3</v>
      </c>
      <c r="F3858">
        <v>73.17</v>
      </c>
      <c r="G3858">
        <v>3</v>
      </c>
      <c r="H3858" s="1">
        <f xml:space="preserve"> IF(Historical_Sales[[#This Row],[Sessions - Total]]=0,0,Historical_Sales[[#This Row],[Units Ordered]]/Historical_Sales[[#This Row],[Sessions - Total]])</f>
        <v>0.1875</v>
      </c>
    </row>
    <row r="3859" spans="1:8" x14ac:dyDescent="0.3">
      <c r="A3859" s="2">
        <v>45983</v>
      </c>
      <c r="B3859" t="s">
        <v>92</v>
      </c>
      <c r="C3859">
        <v>19</v>
      </c>
      <c r="D3859">
        <v>24</v>
      </c>
      <c r="E3859">
        <v>8</v>
      </c>
      <c r="F3859">
        <v>209.9</v>
      </c>
      <c r="G3859">
        <v>7</v>
      </c>
      <c r="H3859" s="1">
        <f xml:space="preserve"> IF(Historical_Sales[[#This Row],[Sessions - Total]]=0,0,Historical_Sales[[#This Row],[Units Ordered]]/Historical_Sales[[#This Row],[Sessions - Total]])</f>
        <v>0.42105263157894735</v>
      </c>
    </row>
    <row r="3860" spans="1:8" x14ac:dyDescent="0.3">
      <c r="A3860" s="2">
        <v>45983</v>
      </c>
      <c r="B3860" t="s">
        <v>94</v>
      </c>
      <c r="C3860">
        <v>25</v>
      </c>
      <c r="D3860">
        <v>31</v>
      </c>
      <c r="E3860">
        <v>8</v>
      </c>
      <c r="F3860">
        <v>651.20000000000005</v>
      </c>
      <c r="G3860">
        <v>8</v>
      </c>
      <c r="H3860" s="1">
        <f xml:space="preserve"> IF(Historical_Sales[[#This Row],[Sessions - Total]]=0,0,Historical_Sales[[#This Row],[Units Ordered]]/Historical_Sales[[#This Row],[Sessions - Total]])</f>
        <v>0.32</v>
      </c>
    </row>
    <row r="3861" spans="1:8" x14ac:dyDescent="0.3">
      <c r="A3861" s="2">
        <v>45983</v>
      </c>
      <c r="B3861" t="s">
        <v>98</v>
      </c>
      <c r="C3861">
        <v>27</v>
      </c>
      <c r="D3861">
        <v>33</v>
      </c>
      <c r="E3861">
        <v>8</v>
      </c>
      <c r="F3861">
        <v>99.89</v>
      </c>
      <c r="G3861">
        <v>7</v>
      </c>
      <c r="H3861" s="1">
        <f xml:space="preserve"> IF(Historical_Sales[[#This Row],[Sessions - Total]]=0,0,Historical_Sales[[#This Row],[Units Ordered]]/Historical_Sales[[#This Row],[Sessions - Total]])</f>
        <v>0.29629629629629628</v>
      </c>
    </row>
    <row r="3862" spans="1:8" x14ac:dyDescent="0.3">
      <c r="A3862" s="2">
        <v>45983</v>
      </c>
      <c r="B3862" t="s">
        <v>100</v>
      </c>
      <c r="C3862">
        <v>22</v>
      </c>
      <c r="D3862">
        <v>26</v>
      </c>
      <c r="E3862">
        <v>1</v>
      </c>
      <c r="F3862">
        <v>10.85</v>
      </c>
      <c r="G3862">
        <v>1</v>
      </c>
      <c r="H3862" s="1">
        <f xml:space="preserve"> IF(Historical_Sales[[#This Row],[Sessions - Total]]=0,0,Historical_Sales[[#This Row],[Units Ordered]]/Historical_Sales[[#This Row],[Sessions - Total]])</f>
        <v>4.5454545454545456E-2</v>
      </c>
    </row>
    <row r="3863" spans="1:8" x14ac:dyDescent="0.3">
      <c r="A3863" s="2">
        <v>45983</v>
      </c>
      <c r="B3863" t="s">
        <v>102</v>
      </c>
      <c r="C3863">
        <v>6</v>
      </c>
      <c r="D3863">
        <v>6</v>
      </c>
      <c r="E3863">
        <v>5</v>
      </c>
      <c r="F3863">
        <v>149.66</v>
      </c>
      <c r="G3863">
        <v>1</v>
      </c>
      <c r="H3863" s="1">
        <f xml:space="preserve"> IF(Historical_Sales[[#This Row],[Sessions - Total]]=0,0,Historical_Sales[[#This Row],[Units Ordered]]/Historical_Sales[[#This Row],[Sessions - Total]])</f>
        <v>0.83333333333333337</v>
      </c>
    </row>
    <row r="3864" spans="1:8" x14ac:dyDescent="0.3">
      <c r="A3864" s="2">
        <v>45983</v>
      </c>
      <c r="B3864" t="s">
        <v>104</v>
      </c>
      <c r="C3864">
        <v>13</v>
      </c>
      <c r="D3864">
        <v>13</v>
      </c>
      <c r="E3864">
        <v>1</v>
      </c>
      <c r="F3864">
        <v>30.03</v>
      </c>
      <c r="G3864">
        <v>1</v>
      </c>
      <c r="H3864" s="1">
        <f xml:space="preserve"> IF(Historical_Sales[[#This Row],[Sessions - Total]]=0,0,Historical_Sales[[#This Row],[Units Ordered]]/Historical_Sales[[#This Row],[Sessions - Total]])</f>
        <v>7.6923076923076927E-2</v>
      </c>
    </row>
    <row r="3865" spans="1:8" x14ac:dyDescent="0.3">
      <c r="A3865" s="2">
        <v>45983</v>
      </c>
      <c r="B3865" t="s">
        <v>106</v>
      </c>
      <c r="C3865">
        <v>6</v>
      </c>
      <c r="D3865">
        <v>8</v>
      </c>
      <c r="E3865">
        <v>3</v>
      </c>
      <c r="F3865">
        <v>202.6</v>
      </c>
      <c r="G3865">
        <v>1</v>
      </c>
      <c r="H3865" s="1">
        <f xml:space="preserve"> IF(Historical_Sales[[#This Row],[Sessions - Total]]=0,0,Historical_Sales[[#This Row],[Units Ordered]]/Historical_Sales[[#This Row],[Sessions - Total]])</f>
        <v>0.5</v>
      </c>
    </row>
    <row r="3866" spans="1:8" x14ac:dyDescent="0.3">
      <c r="A3866" s="2">
        <v>45983</v>
      </c>
      <c r="B3866" t="s">
        <v>108</v>
      </c>
      <c r="C3866">
        <v>7</v>
      </c>
      <c r="D3866">
        <v>12</v>
      </c>
      <c r="E3866">
        <v>2</v>
      </c>
      <c r="F3866">
        <v>186.29</v>
      </c>
      <c r="G3866">
        <v>2</v>
      </c>
      <c r="H3866" s="1">
        <f xml:space="preserve"> IF(Historical_Sales[[#This Row],[Sessions - Total]]=0,0,Historical_Sales[[#This Row],[Units Ordered]]/Historical_Sales[[#This Row],[Sessions - Total]])</f>
        <v>0.2857142857142857</v>
      </c>
    </row>
    <row r="3867" spans="1:8" x14ac:dyDescent="0.3">
      <c r="A3867" s="2">
        <v>45983</v>
      </c>
      <c r="B3867" t="s">
        <v>110</v>
      </c>
      <c r="C3867">
        <v>19</v>
      </c>
      <c r="D3867">
        <v>23</v>
      </c>
      <c r="E3867">
        <v>2</v>
      </c>
      <c r="F3867">
        <v>62.52</v>
      </c>
      <c r="G3867">
        <v>2</v>
      </c>
      <c r="H3867" s="1">
        <f xml:space="preserve"> IF(Historical_Sales[[#This Row],[Sessions - Total]]=0,0,Historical_Sales[[#This Row],[Units Ordered]]/Historical_Sales[[#This Row],[Sessions - Total]])</f>
        <v>0.10526315789473684</v>
      </c>
    </row>
    <row r="3868" spans="1:8" x14ac:dyDescent="0.3">
      <c r="A3868" s="2">
        <v>45983</v>
      </c>
      <c r="B3868" t="s">
        <v>112</v>
      </c>
      <c r="C3868">
        <v>40</v>
      </c>
      <c r="D3868">
        <v>66</v>
      </c>
      <c r="E3868">
        <v>5</v>
      </c>
      <c r="F3868">
        <v>146.69</v>
      </c>
      <c r="G3868">
        <v>4</v>
      </c>
      <c r="H3868" s="1">
        <f xml:space="preserve"> IF(Historical_Sales[[#This Row],[Sessions - Total]]=0,0,Historical_Sales[[#This Row],[Units Ordered]]/Historical_Sales[[#This Row],[Sessions - Total]])</f>
        <v>0.125</v>
      </c>
    </row>
    <row r="3869" spans="1:8" x14ac:dyDescent="0.3">
      <c r="A3869" s="2">
        <v>45984</v>
      </c>
      <c r="B3869" t="s">
        <v>11</v>
      </c>
      <c r="C3869">
        <v>36</v>
      </c>
      <c r="D3869">
        <v>48</v>
      </c>
      <c r="E3869">
        <v>14</v>
      </c>
      <c r="F3869">
        <v>606.74</v>
      </c>
      <c r="G3869">
        <v>13</v>
      </c>
      <c r="H3869" s="1">
        <f xml:space="preserve"> IF(Historical_Sales[[#This Row],[Sessions - Total]]=0,0,Historical_Sales[[#This Row],[Units Ordered]]/Historical_Sales[[#This Row],[Sessions - Total]])</f>
        <v>0.3888888888888889</v>
      </c>
    </row>
    <row r="3870" spans="1:8" x14ac:dyDescent="0.3">
      <c r="A3870" s="2">
        <v>45984</v>
      </c>
      <c r="B3870" t="s">
        <v>15</v>
      </c>
      <c r="C3870">
        <v>39</v>
      </c>
      <c r="D3870">
        <v>46</v>
      </c>
      <c r="E3870">
        <v>7</v>
      </c>
      <c r="F3870">
        <v>251.09</v>
      </c>
      <c r="G3870">
        <v>5</v>
      </c>
      <c r="H3870" s="1">
        <f xml:space="preserve"> IF(Historical_Sales[[#This Row],[Sessions - Total]]=0,0,Historical_Sales[[#This Row],[Units Ordered]]/Historical_Sales[[#This Row],[Sessions - Total]])</f>
        <v>0.17948717948717949</v>
      </c>
    </row>
    <row r="3871" spans="1:8" x14ac:dyDescent="0.3">
      <c r="A3871" s="2">
        <v>45984</v>
      </c>
      <c r="B3871" t="s">
        <v>17</v>
      </c>
      <c r="C3871">
        <v>18</v>
      </c>
      <c r="D3871">
        <v>20</v>
      </c>
      <c r="E3871">
        <v>1</v>
      </c>
      <c r="F3871">
        <v>41.67</v>
      </c>
      <c r="G3871">
        <v>1</v>
      </c>
      <c r="H3871" s="1">
        <f xml:space="preserve"> IF(Historical_Sales[[#This Row],[Sessions - Total]]=0,0,Historical_Sales[[#This Row],[Units Ordered]]/Historical_Sales[[#This Row],[Sessions - Total]])</f>
        <v>5.5555555555555552E-2</v>
      </c>
    </row>
    <row r="3872" spans="1:8" x14ac:dyDescent="0.3">
      <c r="A3872" s="2">
        <v>45984</v>
      </c>
      <c r="B3872" t="s">
        <v>19</v>
      </c>
      <c r="C3872">
        <v>24</v>
      </c>
      <c r="D3872">
        <v>40</v>
      </c>
      <c r="E3872">
        <v>5</v>
      </c>
      <c r="F3872">
        <v>174.26</v>
      </c>
      <c r="G3872">
        <v>4</v>
      </c>
      <c r="H3872" s="1">
        <f xml:space="preserve"> IF(Historical_Sales[[#This Row],[Sessions - Total]]=0,0,Historical_Sales[[#This Row],[Units Ordered]]/Historical_Sales[[#This Row],[Sessions - Total]])</f>
        <v>0.20833333333333334</v>
      </c>
    </row>
    <row r="3873" spans="1:8" x14ac:dyDescent="0.3">
      <c r="A3873" s="2">
        <v>45984</v>
      </c>
      <c r="B3873" t="s">
        <v>21</v>
      </c>
      <c r="C3873">
        <v>61</v>
      </c>
      <c r="D3873">
        <v>91</v>
      </c>
      <c r="E3873">
        <v>16</v>
      </c>
      <c r="F3873">
        <v>405.93</v>
      </c>
      <c r="G3873">
        <v>14</v>
      </c>
      <c r="H3873" s="1">
        <f xml:space="preserve"> IF(Historical_Sales[[#This Row],[Sessions - Total]]=0,0,Historical_Sales[[#This Row],[Units Ordered]]/Historical_Sales[[#This Row],[Sessions - Total]])</f>
        <v>0.26229508196721313</v>
      </c>
    </row>
    <row r="3874" spans="1:8" x14ac:dyDescent="0.3">
      <c r="A3874" s="2">
        <v>45984</v>
      </c>
      <c r="B3874" t="s">
        <v>21</v>
      </c>
      <c r="C3874">
        <v>6</v>
      </c>
      <c r="D3874">
        <v>6</v>
      </c>
      <c r="E3874">
        <v>5</v>
      </c>
      <c r="F3874">
        <v>144.93</v>
      </c>
      <c r="G3874">
        <v>5</v>
      </c>
      <c r="H3874" s="1">
        <f xml:space="preserve"> IF(Historical_Sales[[#This Row],[Sessions - Total]]=0,0,Historical_Sales[[#This Row],[Units Ordered]]/Historical_Sales[[#This Row],[Sessions - Total]])</f>
        <v>0.83333333333333337</v>
      </c>
    </row>
    <row r="3875" spans="1:8" x14ac:dyDescent="0.3">
      <c r="A3875" s="2">
        <v>45984</v>
      </c>
      <c r="B3875" t="s">
        <v>24</v>
      </c>
      <c r="C3875">
        <v>20</v>
      </c>
      <c r="D3875">
        <v>27</v>
      </c>
      <c r="E3875">
        <v>6</v>
      </c>
      <c r="F3875">
        <v>102.4</v>
      </c>
      <c r="G3875">
        <v>4</v>
      </c>
      <c r="H3875" s="1">
        <f xml:space="preserve"> IF(Historical_Sales[[#This Row],[Sessions - Total]]=0,0,Historical_Sales[[#This Row],[Units Ordered]]/Historical_Sales[[#This Row],[Sessions - Total]])</f>
        <v>0.3</v>
      </c>
    </row>
    <row r="3876" spans="1:8" x14ac:dyDescent="0.3">
      <c r="A3876" s="2">
        <v>45984</v>
      </c>
      <c r="B3876" t="s">
        <v>26</v>
      </c>
      <c r="C3876">
        <v>46</v>
      </c>
      <c r="D3876">
        <v>58</v>
      </c>
      <c r="E3876">
        <v>5</v>
      </c>
      <c r="F3876">
        <v>188.93</v>
      </c>
      <c r="G3876">
        <v>5</v>
      </c>
      <c r="H3876" s="1">
        <f xml:space="preserve"> IF(Historical_Sales[[#This Row],[Sessions - Total]]=0,0,Historical_Sales[[#This Row],[Units Ordered]]/Historical_Sales[[#This Row],[Sessions - Total]])</f>
        <v>0.10869565217391304</v>
      </c>
    </row>
    <row r="3877" spans="1:8" x14ac:dyDescent="0.3">
      <c r="A3877" s="2">
        <v>45984</v>
      </c>
      <c r="B3877" t="s">
        <v>28</v>
      </c>
      <c r="C3877">
        <v>9</v>
      </c>
      <c r="D3877">
        <v>17</v>
      </c>
      <c r="E3877">
        <v>1</v>
      </c>
      <c r="F3877">
        <v>28.65</v>
      </c>
      <c r="G3877">
        <v>1</v>
      </c>
      <c r="H3877" s="1">
        <f xml:space="preserve"> IF(Historical_Sales[[#This Row],[Sessions - Total]]=0,0,Historical_Sales[[#This Row],[Units Ordered]]/Historical_Sales[[#This Row],[Sessions - Total]])</f>
        <v>0.1111111111111111</v>
      </c>
    </row>
    <row r="3878" spans="1:8" x14ac:dyDescent="0.3">
      <c r="A3878" s="2">
        <v>45984</v>
      </c>
      <c r="B3878" t="s">
        <v>32</v>
      </c>
      <c r="C3878">
        <v>23</v>
      </c>
      <c r="D3878">
        <v>29</v>
      </c>
      <c r="E3878">
        <v>9</v>
      </c>
      <c r="F3878">
        <v>200.24</v>
      </c>
      <c r="G3878">
        <v>6</v>
      </c>
      <c r="H3878" s="1">
        <f xml:space="preserve"> IF(Historical_Sales[[#This Row],[Sessions - Total]]=0,0,Historical_Sales[[#This Row],[Units Ordered]]/Historical_Sales[[#This Row],[Sessions - Total]])</f>
        <v>0.39130434782608697</v>
      </c>
    </row>
    <row r="3879" spans="1:8" x14ac:dyDescent="0.3">
      <c r="A3879" s="2">
        <v>45984</v>
      </c>
      <c r="B3879" t="s">
        <v>34</v>
      </c>
      <c r="C3879">
        <v>81</v>
      </c>
      <c r="D3879">
        <v>114</v>
      </c>
      <c r="E3879">
        <v>10</v>
      </c>
      <c r="F3879">
        <v>192</v>
      </c>
      <c r="G3879">
        <v>10</v>
      </c>
      <c r="H3879" s="1">
        <f xml:space="preserve"> IF(Historical_Sales[[#This Row],[Sessions - Total]]=0,0,Historical_Sales[[#This Row],[Units Ordered]]/Historical_Sales[[#This Row],[Sessions - Total]])</f>
        <v>0.12345679012345678</v>
      </c>
    </row>
    <row r="3880" spans="1:8" x14ac:dyDescent="0.3">
      <c r="A3880" s="2">
        <v>45984</v>
      </c>
      <c r="B3880" t="s">
        <v>36</v>
      </c>
      <c r="C3880">
        <v>55</v>
      </c>
      <c r="D3880">
        <v>73</v>
      </c>
      <c r="E3880">
        <v>11</v>
      </c>
      <c r="F3880">
        <v>244.55</v>
      </c>
      <c r="G3880">
        <v>11</v>
      </c>
      <c r="H3880" s="1">
        <f xml:space="preserve"> IF(Historical_Sales[[#This Row],[Sessions - Total]]=0,0,Historical_Sales[[#This Row],[Units Ordered]]/Historical_Sales[[#This Row],[Sessions - Total]])</f>
        <v>0.2</v>
      </c>
    </row>
    <row r="3881" spans="1:8" x14ac:dyDescent="0.3">
      <c r="A3881" s="2">
        <v>45984</v>
      </c>
      <c r="B3881" t="s">
        <v>36</v>
      </c>
      <c r="C3881">
        <v>0</v>
      </c>
      <c r="D3881">
        <v>0</v>
      </c>
      <c r="E3881">
        <v>1</v>
      </c>
      <c r="F3881">
        <v>43.23</v>
      </c>
      <c r="G3881">
        <v>1</v>
      </c>
      <c r="H3881" s="1">
        <f xml:space="preserve"> IF(Historical_Sales[[#This Row],[Sessions - Total]]=0,0,Historical_Sales[[#This Row],[Units Ordered]]/Historical_Sales[[#This Row],[Sessions - Total]])</f>
        <v>0</v>
      </c>
    </row>
    <row r="3882" spans="1:8" x14ac:dyDescent="0.3">
      <c r="A3882" s="2">
        <v>45984</v>
      </c>
      <c r="B3882" t="s">
        <v>38</v>
      </c>
      <c r="C3882">
        <v>80</v>
      </c>
      <c r="D3882">
        <v>111</v>
      </c>
      <c r="E3882">
        <v>7</v>
      </c>
      <c r="F3882">
        <v>170.87</v>
      </c>
      <c r="G3882">
        <v>6</v>
      </c>
      <c r="H3882" s="1">
        <f xml:space="preserve"> IF(Historical_Sales[[#This Row],[Sessions - Total]]=0,0,Historical_Sales[[#This Row],[Units Ordered]]/Historical_Sales[[#This Row],[Sessions - Total]])</f>
        <v>8.7499999999999994E-2</v>
      </c>
    </row>
    <row r="3883" spans="1:8" x14ac:dyDescent="0.3">
      <c r="A3883" s="2">
        <v>45984</v>
      </c>
      <c r="B3883" t="s">
        <v>38</v>
      </c>
      <c r="C3883">
        <v>2</v>
      </c>
      <c r="D3883">
        <v>5</v>
      </c>
      <c r="E3883">
        <v>1</v>
      </c>
      <c r="F3883">
        <v>30.72</v>
      </c>
      <c r="G3883">
        <v>1</v>
      </c>
      <c r="H3883" s="1">
        <f xml:space="preserve"> IF(Historical_Sales[[#This Row],[Sessions - Total]]=0,0,Historical_Sales[[#This Row],[Units Ordered]]/Historical_Sales[[#This Row],[Sessions - Total]])</f>
        <v>0.5</v>
      </c>
    </row>
    <row r="3884" spans="1:8" x14ac:dyDescent="0.3">
      <c r="A3884" s="2">
        <v>45984</v>
      </c>
      <c r="B3884" t="s">
        <v>40</v>
      </c>
      <c r="C3884">
        <v>113</v>
      </c>
      <c r="D3884">
        <v>162</v>
      </c>
      <c r="E3884">
        <v>47</v>
      </c>
      <c r="F3884">
        <v>1392.98</v>
      </c>
      <c r="G3884">
        <v>38</v>
      </c>
      <c r="H3884" s="1">
        <f xml:space="preserve"> IF(Historical_Sales[[#This Row],[Sessions - Total]]=0,0,Historical_Sales[[#This Row],[Units Ordered]]/Historical_Sales[[#This Row],[Sessions - Total]])</f>
        <v>0.41592920353982299</v>
      </c>
    </row>
    <row r="3885" spans="1:8" x14ac:dyDescent="0.3">
      <c r="A3885" s="2">
        <v>45984</v>
      </c>
      <c r="B3885" t="s">
        <v>42</v>
      </c>
      <c r="C3885">
        <v>238</v>
      </c>
      <c r="D3885">
        <v>318</v>
      </c>
      <c r="E3885">
        <v>66</v>
      </c>
      <c r="F3885">
        <v>1608.53</v>
      </c>
      <c r="G3885">
        <v>62</v>
      </c>
      <c r="H3885" s="1">
        <f xml:space="preserve"> IF(Historical_Sales[[#This Row],[Sessions - Total]]=0,0,Historical_Sales[[#This Row],[Units Ordered]]/Historical_Sales[[#This Row],[Sessions - Total]])</f>
        <v>0.27731092436974791</v>
      </c>
    </row>
    <row r="3886" spans="1:8" x14ac:dyDescent="0.3">
      <c r="A3886" s="2">
        <v>45984</v>
      </c>
      <c r="B3886" t="s">
        <v>44</v>
      </c>
      <c r="C3886">
        <v>60</v>
      </c>
      <c r="D3886">
        <v>71</v>
      </c>
      <c r="E3886">
        <v>10</v>
      </c>
      <c r="F3886">
        <v>236.42</v>
      </c>
      <c r="G3886">
        <v>10</v>
      </c>
      <c r="H3886" s="1">
        <f xml:space="preserve"> IF(Historical_Sales[[#This Row],[Sessions - Total]]=0,0,Historical_Sales[[#This Row],[Units Ordered]]/Historical_Sales[[#This Row],[Sessions - Total]])</f>
        <v>0.16666666666666666</v>
      </c>
    </row>
    <row r="3887" spans="1:8" x14ac:dyDescent="0.3">
      <c r="A3887" s="2">
        <v>45984</v>
      </c>
      <c r="B3887" t="s">
        <v>46</v>
      </c>
      <c r="C3887">
        <v>76</v>
      </c>
      <c r="D3887">
        <v>105</v>
      </c>
      <c r="E3887">
        <v>38</v>
      </c>
      <c r="F3887">
        <v>1181.08</v>
      </c>
      <c r="G3887">
        <v>32</v>
      </c>
      <c r="H3887" s="1">
        <f xml:space="preserve"> IF(Historical_Sales[[#This Row],[Sessions - Total]]=0,0,Historical_Sales[[#This Row],[Units Ordered]]/Historical_Sales[[#This Row],[Sessions - Total]])</f>
        <v>0.5</v>
      </c>
    </row>
    <row r="3888" spans="1:8" x14ac:dyDescent="0.3">
      <c r="A3888" s="2">
        <v>45984</v>
      </c>
      <c r="B3888" t="s">
        <v>48</v>
      </c>
      <c r="C3888">
        <v>87</v>
      </c>
      <c r="D3888">
        <v>137</v>
      </c>
      <c r="E3888">
        <v>25</v>
      </c>
      <c r="F3888">
        <v>707.17</v>
      </c>
      <c r="G3888">
        <v>23</v>
      </c>
      <c r="H3888" s="1">
        <f xml:space="preserve"> IF(Historical_Sales[[#This Row],[Sessions - Total]]=0,0,Historical_Sales[[#This Row],[Units Ordered]]/Historical_Sales[[#This Row],[Sessions - Total]])</f>
        <v>0.28735632183908044</v>
      </c>
    </row>
    <row r="3889" spans="1:8" x14ac:dyDescent="0.3">
      <c r="A3889" s="2">
        <v>45984</v>
      </c>
      <c r="B3889" t="s">
        <v>50</v>
      </c>
      <c r="C3889">
        <v>127</v>
      </c>
      <c r="D3889">
        <v>211</v>
      </c>
      <c r="E3889">
        <v>23</v>
      </c>
      <c r="F3889">
        <v>995.26</v>
      </c>
      <c r="G3889">
        <v>23</v>
      </c>
      <c r="H3889" s="1">
        <f xml:space="preserve"> IF(Historical_Sales[[#This Row],[Sessions - Total]]=0,0,Historical_Sales[[#This Row],[Units Ordered]]/Historical_Sales[[#This Row],[Sessions - Total]])</f>
        <v>0.18110236220472442</v>
      </c>
    </row>
    <row r="3890" spans="1:8" x14ac:dyDescent="0.3">
      <c r="A3890" s="2">
        <v>45984</v>
      </c>
      <c r="B3890" t="s">
        <v>50</v>
      </c>
      <c r="C3890">
        <v>15</v>
      </c>
      <c r="D3890">
        <v>20</v>
      </c>
      <c r="E3890">
        <v>5</v>
      </c>
      <c r="F3890">
        <v>224.45</v>
      </c>
      <c r="G3890">
        <v>5</v>
      </c>
      <c r="H3890" s="1">
        <f xml:space="preserve"> IF(Historical_Sales[[#This Row],[Sessions - Total]]=0,0,Historical_Sales[[#This Row],[Units Ordered]]/Historical_Sales[[#This Row],[Sessions - Total]])</f>
        <v>0.33333333333333331</v>
      </c>
    </row>
    <row r="3891" spans="1:8" x14ac:dyDescent="0.3">
      <c r="A3891" s="2">
        <v>45984</v>
      </c>
      <c r="B3891" t="s">
        <v>52</v>
      </c>
      <c r="C3891">
        <v>134</v>
      </c>
      <c r="D3891">
        <v>182</v>
      </c>
      <c r="E3891">
        <v>27</v>
      </c>
      <c r="F3891">
        <v>371.88</v>
      </c>
      <c r="G3891">
        <v>26</v>
      </c>
      <c r="H3891" s="1">
        <f xml:space="preserve"> IF(Historical_Sales[[#This Row],[Sessions - Total]]=0,0,Historical_Sales[[#This Row],[Units Ordered]]/Historical_Sales[[#This Row],[Sessions - Total]])</f>
        <v>0.20149253731343283</v>
      </c>
    </row>
    <row r="3892" spans="1:8" x14ac:dyDescent="0.3">
      <c r="A3892" s="2">
        <v>45984</v>
      </c>
      <c r="B3892" t="s">
        <v>52</v>
      </c>
      <c r="C3892">
        <v>3</v>
      </c>
      <c r="D3892">
        <v>5</v>
      </c>
      <c r="E3892">
        <v>1</v>
      </c>
      <c r="F3892">
        <v>20.18</v>
      </c>
      <c r="G3892">
        <v>1</v>
      </c>
      <c r="H3892" s="1">
        <f xml:space="preserve"> IF(Historical_Sales[[#This Row],[Sessions - Total]]=0,0,Historical_Sales[[#This Row],[Units Ordered]]/Historical_Sales[[#This Row],[Sessions - Total]])</f>
        <v>0.33333333333333331</v>
      </c>
    </row>
    <row r="3893" spans="1:8" x14ac:dyDescent="0.3">
      <c r="A3893" s="2">
        <v>45984</v>
      </c>
      <c r="B3893" t="s">
        <v>54</v>
      </c>
      <c r="C3893">
        <v>94</v>
      </c>
      <c r="D3893">
        <v>136</v>
      </c>
      <c r="E3893">
        <v>23</v>
      </c>
      <c r="F3893">
        <v>537.41</v>
      </c>
      <c r="G3893">
        <v>23</v>
      </c>
      <c r="H3893" s="1">
        <f xml:space="preserve"> IF(Historical_Sales[[#This Row],[Sessions - Total]]=0,0,Historical_Sales[[#This Row],[Units Ordered]]/Historical_Sales[[#This Row],[Sessions - Total]])</f>
        <v>0.24468085106382978</v>
      </c>
    </row>
    <row r="3894" spans="1:8" x14ac:dyDescent="0.3">
      <c r="A3894" s="2">
        <v>45984</v>
      </c>
      <c r="B3894" t="s">
        <v>56</v>
      </c>
      <c r="C3894">
        <v>60</v>
      </c>
      <c r="D3894">
        <v>77</v>
      </c>
      <c r="E3894">
        <v>22</v>
      </c>
      <c r="F3894">
        <v>531.54999999999995</v>
      </c>
      <c r="G3894">
        <v>18</v>
      </c>
      <c r="H3894" s="1">
        <f xml:space="preserve"> IF(Historical_Sales[[#This Row],[Sessions - Total]]=0,0,Historical_Sales[[#This Row],[Units Ordered]]/Historical_Sales[[#This Row],[Sessions - Total]])</f>
        <v>0.36666666666666664</v>
      </c>
    </row>
    <row r="3895" spans="1:8" x14ac:dyDescent="0.3">
      <c r="A3895" s="2">
        <v>45984</v>
      </c>
      <c r="B3895" t="s">
        <v>58</v>
      </c>
      <c r="C3895">
        <v>75</v>
      </c>
      <c r="D3895">
        <v>95</v>
      </c>
      <c r="E3895">
        <v>13</v>
      </c>
      <c r="F3895">
        <v>149.58000000000001</v>
      </c>
      <c r="G3895">
        <v>13</v>
      </c>
      <c r="H3895" s="1">
        <f xml:space="preserve"> IF(Historical_Sales[[#This Row],[Sessions - Total]]=0,0,Historical_Sales[[#This Row],[Units Ordered]]/Historical_Sales[[#This Row],[Sessions - Total]])</f>
        <v>0.17333333333333334</v>
      </c>
    </row>
    <row r="3896" spans="1:8" x14ac:dyDescent="0.3">
      <c r="A3896" s="2">
        <v>45984</v>
      </c>
      <c r="B3896" t="s">
        <v>60</v>
      </c>
      <c r="C3896">
        <v>125</v>
      </c>
      <c r="D3896">
        <v>179</v>
      </c>
      <c r="E3896">
        <v>10</v>
      </c>
      <c r="F3896">
        <v>221.31</v>
      </c>
      <c r="G3896">
        <v>10</v>
      </c>
      <c r="H3896" s="1">
        <f xml:space="preserve"> IF(Historical_Sales[[#This Row],[Sessions - Total]]=0,0,Historical_Sales[[#This Row],[Units Ordered]]/Historical_Sales[[#This Row],[Sessions - Total]])</f>
        <v>0.08</v>
      </c>
    </row>
    <row r="3897" spans="1:8" x14ac:dyDescent="0.3">
      <c r="A3897" s="2">
        <v>45984</v>
      </c>
      <c r="B3897" t="s">
        <v>62</v>
      </c>
      <c r="C3897">
        <v>125</v>
      </c>
      <c r="D3897">
        <v>184</v>
      </c>
      <c r="E3897">
        <v>63</v>
      </c>
      <c r="F3897">
        <v>2287.62</v>
      </c>
      <c r="G3897">
        <v>55</v>
      </c>
      <c r="H3897" s="1">
        <f xml:space="preserve"> IF(Historical_Sales[[#This Row],[Sessions - Total]]=0,0,Historical_Sales[[#This Row],[Units Ordered]]/Historical_Sales[[#This Row],[Sessions - Total]])</f>
        <v>0.504</v>
      </c>
    </row>
    <row r="3898" spans="1:8" x14ac:dyDescent="0.3">
      <c r="A3898" s="2">
        <v>45984</v>
      </c>
      <c r="B3898" t="s">
        <v>64</v>
      </c>
      <c r="C3898">
        <v>25</v>
      </c>
      <c r="D3898">
        <v>32</v>
      </c>
      <c r="E3898">
        <v>12</v>
      </c>
      <c r="F3898">
        <v>394.2</v>
      </c>
      <c r="G3898">
        <v>8</v>
      </c>
      <c r="H3898" s="1">
        <f xml:space="preserve"> IF(Historical_Sales[[#This Row],[Sessions - Total]]=0,0,Historical_Sales[[#This Row],[Units Ordered]]/Historical_Sales[[#This Row],[Sessions - Total]])</f>
        <v>0.48</v>
      </c>
    </row>
    <row r="3899" spans="1:8" x14ac:dyDescent="0.3">
      <c r="A3899" s="2">
        <v>45984</v>
      </c>
      <c r="B3899" t="s">
        <v>66</v>
      </c>
      <c r="C3899">
        <v>33</v>
      </c>
      <c r="D3899">
        <v>38</v>
      </c>
      <c r="E3899">
        <v>16</v>
      </c>
      <c r="F3899">
        <v>474.96</v>
      </c>
      <c r="G3899">
        <v>15</v>
      </c>
      <c r="H3899" s="1">
        <f xml:space="preserve"> IF(Historical_Sales[[#This Row],[Sessions - Total]]=0,0,Historical_Sales[[#This Row],[Units Ordered]]/Historical_Sales[[#This Row],[Sessions - Total]])</f>
        <v>0.48484848484848486</v>
      </c>
    </row>
    <row r="3900" spans="1:8" x14ac:dyDescent="0.3">
      <c r="A3900" s="2">
        <v>45984</v>
      </c>
      <c r="B3900" t="s">
        <v>68</v>
      </c>
      <c r="C3900">
        <v>65</v>
      </c>
      <c r="D3900">
        <v>89</v>
      </c>
      <c r="E3900">
        <v>29</v>
      </c>
      <c r="F3900">
        <v>806.13</v>
      </c>
      <c r="G3900">
        <v>29</v>
      </c>
      <c r="H3900" s="1">
        <f xml:space="preserve"> IF(Historical_Sales[[#This Row],[Sessions - Total]]=0,0,Historical_Sales[[#This Row],[Units Ordered]]/Historical_Sales[[#This Row],[Sessions - Total]])</f>
        <v>0.44615384615384618</v>
      </c>
    </row>
    <row r="3901" spans="1:8" x14ac:dyDescent="0.3">
      <c r="A3901" s="2">
        <v>45984</v>
      </c>
      <c r="B3901" t="s">
        <v>70</v>
      </c>
      <c r="C3901">
        <v>76</v>
      </c>
      <c r="D3901">
        <v>93</v>
      </c>
      <c r="E3901">
        <v>23</v>
      </c>
      <c r="F3901">
        <v>543.59</v>
      </c>
      <c r="G3901">
        <v>22</v>
      </c>
      <c r="H3901" s="1">
        <f xml:space="preserve"> IF(Historical_Sales[[#This Row],[Sessions - Total]]=0,0,Historical_Sales[[#This Row],[Units Ordered]]/Historical_Sales[[#This Row],[Sessions - Total]])</f>
        <v>0.30263157894736842</v>
      </c>
    </row>
    <row r="3902" spans="1:8" x14ac:dyDescent="0.3">
      <c r="A3902" s="2">
        <v>45984</v>
      </c>
      <c r="B3902" t="s">
        <v>72</v>
      </c>
      <c r="C3902">
        <v>235</v>
      </c>
      <c r="D3902">
        <v>270</v>
      </c>
      <c r="E3902">
        <v>10</v>
      </c>
      <c r="F3902">
        <v>379.7</v>
      </c>
      <c r="G3902">
        <v>9</v>
      </c>
      <c r="H3902" s="1">
        <f xml:space="preserve"> IF(Historical_Sales[[#This Row],[Sessions - Total]]=0,0,Historical_Sales[[#This Row],[Units Ordered]]/Historical_Sales[[#This Row],[Sessions - Total]])</f>
        <v>4.2553191489361701E-2</v>
      </c>
    </row>
    <row r="3903" spans="1:8" x14ac:dyDescent="0.3">
      <c r="A3903" s="2">
        <v>45984</v>
      </c>
      <c r="B3903" t="s">
        <v>74</v>
      </c>
      <c r="C3903">
        <v>17</v>
      </c>
      <c r="D3903">
        <v>25</v>
      </c>
      <c r="E3903">
        <v>3</v>
      </c>
      <c r="F3903">
        <v>83.15</v>
      </c>
      <c r="G3903">
        <v>3</v>
      </c>
      <c r="H3903" s="1">
        <f xml:space="preserve"> IF(Historical_Sales[[#This Row],[Sessions - Total]]=0,0,Historical_Sales[[#This Row],[Units Ordered]]/Historical_Sales[[#This Row],[Sessions - Total]])</f>
        <v>0.17647058823529413</v>
      </c>
    </row>
    <row r="3904" spans="1:8" x14ac:dyDescent="0.3">
      <c r="A3904" s="2">
        <v>45984</v>
      </c>
      <c r="B3904" t="s">
        <v>76</v>
      </c>
      <c r="C3904">
        <v>26</v>
      </c>
      <c r="D3904">
        <v>33</v>
      </c>
      <c r="E3904">
        <v>3</v>
      </c>
      <c r="F3904">
        <v>102.8</v>
      </c>
      <c r="G3904">
        <v>3</v>
      </c>
      <c r="H3904" s="1">
        <f xml:space="preserve"> IF(Historical_Sales[[#This Row],[Sessions - Total]]=0,0,Historical_Sales[[#This Row],[Units Ordered]]/Historical_Sales[[#This Row],[Sessions - Total]])</f>
        <v>0.11538461538461539</v>
      </c>
    </row>
    <row r="3905" spans="1:8" x14ac:dyDescent="0.3">
      <c r="A3905" s="2">
        <v>45984</v>
      </c>
      <c r="B3905" t="s">
        <v>78</v>
      </c>
      <c r="C3905">
        <v>29</v>
      </c>
      <c r="D3905">
        <v>41</v>
      </c>
      <c r="E3905">
        <v>22</v>
      </c>
      <c r="F3905">
        <v>598.48</v>
      </c>
      <c r="G3905">
        <v>21</v>
      </c>
      <c r="H3905" s="1">
        <f xml:space="preserve"> IF(Historical_Sales[[#This Row],[Sessions - Total]]=0,0,Historical_Sales[[#This Row],[Units Ordered]]/Historical_Sales[[#This Row],[Sessions - Total]])</f>
        <v>0.75862068965517238</v>
      </c>
    </row>
    <row r="3906" spans="1:8" x14ac:dyDescent="0.3">
      <c r="A3906" s="2">
        <v>45984</v>
      </c>
      <c r="B3906" t="s">
        <v>80</v>
      </c>
      <c r="C3906">
        <v>14</v>
      </c>
      <c r="D3906">
        <v>18</v>
      </c>
      <c r="E3906">
        <v>3</v>
      </c>
      <c r="F3906">
        <v>96.76</v>
      </c>
      <c r="G3906">
        <v>3</v>
      </c>
      <c r="H3906" s="1">
        <f xml:space="preserve"> IF(Historical_Sales[[#This Row],[Sessions - Total]]=0,0,Historical_Sales[[#This Row],[Units Ordered]]/Historical_Sales[[#This Row],[Sessions - Total]])</f>
        <v>0.21428571428571427</v>
      </c>
    </row>
    <row r="3907" spans="1:8" x14ac:dyDescent="0.3">
      <c r="A3907" s="2">
        <v>45984</v>
      </c>
      <c r="B3907" t="s">
        <v>82</v>
      </c>
      <c r="C3907">
        <v>28</v>
      </c>
      <c r="D3907">
        <v>43</v>
      </c>
      <c r="E3907">
        <v>11</v>
      </c>
      <c r="F3907">
        <v>367.3</v>
      </c>
      <c r="G3907">
        <v>8</v>
      </c>
      <c r="H3907" s="1">
        <f xml:space="preserve"> IF(Historical_Sales[[#This Row],[Sessions - Total]]=0,0,Historical_Sales[[#This Row],[Units Ordered]]/Historical_Sales[[#This Row],[Sessions - Total]])</f>
        <v>0.39285714285714285</v>
      </c>
    </row>
    <row r="3908" spans="1:8" x14ac:dyDescent="0.3">
      <c r="A3908" s="2">
        <v>45984</v>
      </c>
      <c r="B3908" t="s">
        <v>84</v>
      </c>
      <c r="C3908">
        <v>180</v>
      </c>
      <c r="D3908">
        <v>271</v>
      </c>
      <c r="E3908">
        <v>41</v>
      </c>
      <c r="F3908">
        <v>1422.97</v>
      </c>
      <c r="G3908">
        <v>40</v>
      </c>
      <c r="H3908" s="1">
        <f xml:space="preserve"> IF(Historical_Sales[[#This Row],[Sessions - Total]]=0,0,Historical_Sales[[#This Row],[Units Ordered]]/Historical_Sales[[#This Row],[Sessions - Total]])</f>
        <v>0.22777777777777777</v>
      </c>
    </row>
    <row r="3909" spans="1:8" x14ac:dyDescent="0.3">
      <c r="A3909" s="2">
        <v>45984</v>
      </c>
      <c r="B3909" t="s">
        <v>86</v>
      </c>
      <c r="C3909">
        <v>40</v>
      </c>
      <c r="D3909">
        <v>58</v>
      </c>
      <c r="E3909">
        <v>13</v>
      </c>
      <c r="F3909">
        <v>398.03</v>
      </c>
      <c r="G3909">
        <v>12</v>
      </c>
      <c r="H3909" s="1">
        <f xml:space="preserve"> IF(Historical_Sales[[#This Row],[Sessions - Total]]=0,0,Historical_Sales[[#This Row],[Units Ordered]]/Historical_Sales[[#This Row],[Sessions - Total]])</f>
        <v>0.32500000000000001</v>
      </c>
    </row>
    <row r="3910" spans="1:8" x14ac:dyDescent="0.3">
      <c r="A3910" s="2">
        <v>45984</v>
      </c>
      <c r="B3910" t="s">
        <v>88</v>
      </c>
      <c r="C3910">
        <v>59</v>
      </c>
      <c r="D3910">
        <v>73</v>
      </c>
      <c r="E3910">
        <v>3</v>
      </c>
      <c r="F3910">
        <v>108.27</v>
      </c>
      <c r="G3910">
        <v>3</v>
      </c>
      <c r="H3910" s="1">
        <f xml:space="preserve"> IF(Historical_Sales[[#This Row],[Sessions - Total]]=0,0,Historical_Sales[[#This Row],[Units Ordered]]/Historical_Sales[[#This Row],[Sessions - Total]])</f>
        <v>5.0847457627118647E-2</v>
      </c>
    </row>
    <row r="3911" spans="1:8" x14ac:dyDescent="0.3">
      <c r="A3911" s="2">
        <v>45984</v>
      </c>
      <c r="B3911" t="s">
        <v>90</v>
      </c>
      <c r="C3911">
        <v>16</v>
      </c>
      <c r="D3911">
        <v>17</v>
      </c>
      <c r="E3911">
        <v>5</v>
      </c>
      <c r="F3911">
        <v>131.13999999999999</v>
      </c>
      <c r="G3911">
        <v>4</v>
      </c>
      <c r="H3911" s="1">
        <f xml:space="preserve"> IF(Historical_Sales[[#This Row],[Sessions - Total]]=0,0,Historical_Sales[[#This Row],[Units Ordered]]/Historical_Sales[[#This Row],[Sessions - Total]])</f>
        <v>0.3125</v>
      </c>
    </row>
    <row r="3912" spans="1:8" x14ac:dyDescent="0.3">
      <c r="A3912" s="2">
        <v>45984</v>
      </c>
      <c r="B3912" t="s">
        <v>90</v>
      </c>
      <c r="C3912">
        <v>2</v>
      </c>
      <c r="D3912">
        <v>2</v>
      </c>
      <c r="E3912">
        <v>1</v>
      </c>
      <c r="F3912">
        <v>46.57</v>
      </c>
      <c r="G3912">
        <v>1</v>
      </c>
      <c r="H3912" s="1">
        <f xml:space="preserve"> IF(Historical_Sales[[#This Row],[Sessions - Total]]=0,0,Historical_Sales[[#This Row],[Units Ordered]]/Historical_Sales[[#This Row],[Sessions - Total]])</f>
        <v>0.5</v>
      </c>
    </row>
    <row r="3913" spans="1:8" x14ac:dyDescent="0.3">
      <c r="A3913" s="2">
        <v>45984</v>
      </c>
      <c r="B3913" t="s">
        <v>92</v>
      </c>
      <c r="C3913">
        <v>28</v>
      </c>
      <c r="D3913">
        <v>32</v>
      </c>
      <c r="E3913">
        <v>15</v>
      </c>
      <c r="F3913">
        <v>384.63</v>
      </c>
      <c r="G3913">
        <v>15</v>
      </c>
      <c r="H3913" s="1">
        <f xml:space="preserve"> IF(Historical_Sales[[#This Row],[Sessions - Total]]=0,0,Historical_Sales[[#This Row],[Units Ordered]]/Historical_Sales[[#This Row],[Sessions - Total]])</f>
        <v>0.5357142857142857</v>
      </c>
    </row>
    <row r="3914" spans="1:8" x14ac:dyDescent="0.3">
      <c r="A3914" s="2">
        <v>45984</v>
      </c>
      <c r="B3914" t="s">
        <v>94</v>
      </c>
      <c r="C3914">
        <v>10</v>
      </c>
      <c r="D3914">
        <v>14</v>
      </c>
      <c r="E3914">
        <v>16</v>
      </c>
      <c r="F3914">
        <v>1122.97</v>
      </c>
      <c r="G3914">
        <v>3</v>
      </c>
      <c r="H3914" s="1">
        <f xml:space="preserve"> IF(Historical_Sales[[#This Row],[Sessions - Total]]=0,0,Historical_Sales[[#This Row],[Units Ordered]]/Historical_Sales[[#This Row],[Sessions - Total]])</f>
        <v>1.6</v>
      </c>
    </row>
    <row r="3915" spans="1:8" x14ac:dyDescent="0.3">
      <c r="A3915" s="2">
        <v>45984</v>
      </c>
      <c r="B3915" t="s">
        <v>98</v>
      </c>
      <c r="C3915">
        <v>32</v>
      </c>
      <c r="D3915">
        <v>37</v>
      </c>
      <c r="E3915">
        <v>5</v>
      </c>
      <c r="F3915">
        <v>65.33</v>
      </c>
      <c r="G3915">
        <v>5</v>
      </c>
      <c r="H3915" s="1">
        <f xml:space="preserve"> IF(Historical_Sales[[#This Row],[Sessions - Total]]=0,0,Historical_Sales[[#This Row],[Units Ordered]]/Historical_Sales[[#This Row],[Sessions - Total]])</f>
        <v>0.15625</v>
      </c>
    </row>
    <row r="3916" spans="1:8" x14ac:dyDescent="0.3">
      <c r="A3916" s="2">
        <v>45984</v>
      </c>
      <c r="B3916" t="s">
        <v>100</v>
      </c>
      <c r="C3916">
        <v>24</v>
      </c>
      <c r="D3916">
        <v>26</v>
      </c>
      <c r="E3916">
        <v>2</v>
      </c>
      <c r="F3916">
        <v>21.15</v>
      </c>
      <c r="G3916">
        <v>2</v>
      </c>
      <c r="H3916" s="1">
        <f xml:space="preserve"> IF(Historical_Sales[[#This Row],[Sessions - Total]]=0,0,Historical_Sales[[#This Row],[Units Ordered]]/Historical_Sales[[#This Row],[Sessions - Total]])</f>
        <v>8.3333333333333329E-2</v>
      </c>
    </row>
    <row r="3917" spans="1:8" x14ac:dyDescent="0.3">
      <c r="A3917" s="2">
        <v>45984</v>
      </c>
      <c r="B3917" t="s">
        <v>102</v>
      </c>
      <c r="C3917">
        <v>7</v>
      </c>
      <c r="D3917">
        <v>7</v>
      </c>
      <c r="E3917">
        <v>6</v>
      </c>
      <c r="F3917">
        <v>219.59</v>
      </c>
      <c r="G3917">
        <v>2</v>
      </c>
      <c r="H3917" s="1">
        <f xml:space="preserve"> IF(Historical_Sales[[#This Row],[Sessions - Total]]=0,0,Historical_Sales[[#This Row],[Units Ordered]]/Historical_Sales[[#This Row],[Sessions - Total]])</f>
        <v>0.8571428571428571</v>
      </c>
    </row>
    <row r="3918" spans="1:8" x14ac:dyDescent="0.3">
      <c r="A3918" s="2">
        <v>45984</v>
      </c>
      <c r="B3918" t="s">
        <v>104</v>
      </c>
      <c r="C3918">
        <v>12</v>
      </c>
      <c r="D3918">
        <v>13</v>
      </c>
      <c r="E3918">
        <v>1</v>
      </c>
      <c r="F3918">
        <v>30.02</v>
      </c>
      <c r="G3918">
        <v>1</v>
      </c>
      <c r="H3918" s="1">
        <f xml:space="preserve"> IF(Historical_Sales[[#This Row],[Sessions - Total]]=0,0,Historical_Sales[[#This Row],[Units Ordered]]/Historical_Sales[[#This Row],[Sessions - Total]])</f>
        <v>8.3333333333333329E-2</v>
      </c>
    </row>
    <row r="3919" spans="1:8" x14ac:dyDescent="0.3">
      <c r="A3919" s="2">
        <v>45984</v>
      </c>
      <c r="B3919" t="s">
        <v>110</v>
      </c>
      <c r="C3919">
        <v>37</v>
      </c>
      <c r="D3919">
        <v>48</v>
      </c>
      <c r="E3919">
        <v>2</v>
      </c>
      <c r="F3919">
        <v>69.64</v>
      </c>
      <c r="G3919">
        <v>2</v>
      </c>
      <c r="H3919" s="1">
        <f xml:space="preserve"> IF(Historical_Sales[[#This Row],[Sessions - Total]]=0,0,Historical_Sales[[#This Row],[Units Ordered]]/Historical_Sales[[#This Row],[Sessions - Total]])</f>
        <v>5.4054054054054057E-2</v>
      </c>
    </row>
    <row r="3920" spans="1:8" x14ac:dyDescent="0.3">
      <c r="A3920" s="2">
        <v>45984</v>
      </c>
      <c r="B3920" t="s">
        <v>112</v>
      </c>
      <c r="C3920">
        <v>30</v>
      </c>
      <c r="D3920">
        <v>35</v>
      </c>
      <c r="E3920">
        <v>3</v>
      </c>
      <c r="F3920">
        <v>108.18</v>
      </c>
      <c r="G3920">
        <v>3</v>
      </c>
      <c r="H3920" s="1">
        <f xml:space="preserve"> IF(Historical_Sales[[#This Row],[Sessions - Total]]=0,0,Historical_Sales[[#This Row],[Units Ordered]]/Historical_Sales[[#This Row],[Sessions - Total]])</f>
        <v>0.1</v>
      </c>
    </row>
    <row r="3921" spans="1:8" x14ac:dyDescent="0.3">
      <c r="A3921" s="2">
        <v>45985</v>
      </c>
      <c r="B3921" t="s">
        <v>11</v>
      </c>
      <c r="C3921">
        <v>45</v>
      </c>
      <c r="D3921">
        <v>57</v>
      </c>
      <c r="E3921">
        <v>8</v>
      </c>
      <c r="F3921">
        <v>353.06</v>
      </c>
      <c r="G3921">
        <v>7</v>
      </c>
      <c r="H3921" s="1">
        <f xml:space="preserve"> IF(Historical_Sales[[#This Row],[Sessions - Total]]=0,0,Historical_Sales[[#This Row],[Units Ordered]]/Historical_Sales[[#This Row],[Sessions - Total]])</f>
        <v>0.17777777777777778</v>
      </c>
    </row>
    <row r="3922" spans="1:8" x14ac:dyDescent="0.3">
      <c r="A3922" s="2">
        <v>45985</v>
      </c>
      <c r="B3922" t="s">
        <v>15</v>
      </c>
      <c r="C3922">
        <v>37</v>
      </c>
      <c r="D3922">
        <v>54</v>
      </c>
      <c r="E3922">
        <v>11</v>
      </c>
      <c r="F3922">
        <v>398.91</v>
      </c>
      <c r="G3922">
        <v>11</v>
      </c>
      <c r="H3922" s="1">
        <f xml:space="preserve"> IF(Historical_Sales[[#This Row],[Sessions - Total]]=0,0,Historical_Sales[[#This Row],[Units Ordered]]/Historical_Sales[[#This Row],[Sessions - Total]])</f>
        <v>0.29729729729729731</v>
      </c>
    </row>
    <row r="3923" spans="1:8" x14ac:dyDescent="0.3">
      <c r="A3923" s="2">
        <v>45985</v>
      </c>
      <c r="B3923" t="s">
        <v>17</v>
      </c>
      <c r="C3923">
        <v>32</v>
      </c>
      <c r="D3923">
        <v>45</v>
      </c>
      <c r="E3923">
        <v>7</v>
      </c>
      <c r="F3923">
        <v>249.48</v>
      </c>
      <c r="G3923">
        <v>7</v>
      </c>
      <c r="H3923" s="1">
        <f xml:space="preserve"> IF(Historical_Sales[[#This Row],[Sessions - Total]]=0,0,Historical_Sales[[#This Row],[Units Ordered]]/Historical_Sales[[#This Row],[Sessions - Total]])</f>
        <v>0.21875</v>
      </c>
    </row>
    <row r="3924" spans="1:8" x14ac:dyDescent="0.3">
      <c r="A3924" s="2">
        <v>45985</v>
      </c>
      <c r="B3924" t="s">
        <v>19</v>
      </c>
      <c r="C3924">
        <v>27</v>
      </c>
      <c r="D3924">
        <v>33</v>
      </c>
      <c r="E3924">
        <v>6</v>
      </c>
      <c r="F3924">
        <v>199.58</v>
      </c>
      <c r="G3924">
        <v>5</v>
      </c>
      <c r="H3924" s="1">
        <f xml:space="preserve"> IF(Historical_Sales[[#This Row],[Sessions - Total]]=0,0,Historical_Sales[[#This Row],[Units Ordered]]/Historical_Sales[[#This Row],[Sessions - Total]])</f>
        <v>0.22222222222222221</v>
      </c>
    </row>
    <row r="3925" spans="1:8" x14ac:dyDescent="0.3">
      <c r="A3925" s="2">
        <v>45985</v>
      </c>
      <c r="B3925" t="s">
        <v>21</v>
      </c>
      <c r="C3925">
        <v>56</v>
      </c>
      <c r="D3925">
        <v>84</v>
      </c>
      <c r="E3925">
        <v>8</v>
      </c>
      <c r="F3925">
        <v>196.11</v>
      </c>
      <c r="G3925">
        <v>8</v>
      </c>
      <c r="H3925" s="1">
        <f xml:space="preserve"> IF(Historical_Sales[[#This Row],[Sessions - Total]]=0,0,Historical_Sales[[#This Row],[Units Ordered]]/Historical_Sales[[#This Row],[Sessions - Total]])</f>
        <v>0.14285714285714285</v>
      </c>
    </row>
    <row r="3926" spans="1:8" x14ac:dyDescent="0.3">
      <c r="A3926" s="2">
        <v>45985</v>
      </c>
      <c r="B3926" t="s">
        <v>24</v>
      </c>
      <c r="C3926">
        <v>31</v>
      </c>
      <c r="D3926">
        <v>50</v>
      </c>
      <c r="E3926">
        <v>9</v>
      </c>
      <c r="F3926">
        <v>147.18</v>
      </c>
      <c r="G3926">
        <v>7</v>
      </c>
      <c r="H3926" s="1">
        <f xml:space="preserve"> IF(Historical_Sales[[#This Row],[Sessions - Total]]=0,0,Historical_Sales[[#This Row],[Units Ordered]]/Historical_Sales[[#This Row],[Sessions - Total]])</f>
        <v>0.29032258064516131</v>
      </c>
    </row>
    <row r="3927" spans="1:8" x14ac:dyDescent="0.3">
      <c r="A3927" s="2">
        <v>45985</v>
      </c>
      <c r="B3927" t="s">
        <v>26</v>
      </c>
      <c r="C3927">
        <v>33</v>
      </c>
      <c r="D3927">
        <v>51</v>
      </c>
      <c r="E3927">
        <v>3</v>
      </c>
      <c r="F3927">
        <v>108.02</v>
      </c>
      <c r="G3927">
        <v>3</v>
      </c>
      <c r="H3927" s="1">
        <f xml:space="preserve"> IF(Historical_Sales[[#This Row],[Sessions - Total]]=0,0,Historical_Sales[[#This Row],[Units Ordered]]/Historical_Sales[[#This Row],[Sessions - Total]])</f>
        <v>9.0909090909090912E-2</v>
      </c>
    </row>
    <row r="3928" spans="1:8" x14ac:dyDescent="0.3">
      <c r="A3928" s="2">
        <v>45985</v>
      </c>
      <c r="B3928" t="s">
        <v>28</v>
      </c>
      <c r="C3928">
        <v>7</v>
      </c>
      <c r="D3928">
        <v>7</v>
      </c>
      <c r="E3928">
        <v>1</v>
      </c>
      <c r="F3928">
        <v>32.799999999999997</v>
      </c>
      <c r="G3928">
        <v>1</v>
      </c>
      <c r="H3928" s="1">
        <f xml:space="preserve"> IF(Historical_Sales[[#This Row],[Sessions - Total]]=0,0,Historical_Sales[[#This Row],[Units Ordered]]/Historical_Sales[[#This Row],[Sessions - Total]])</f>
        <v>0.14285714285714285</v>
      </c>
    </row>
    <row r="3929" spans="1:8" x14ac:dyDescent="0.3">
      <c r="A3929" s="2">
        <v>45985</v>
      </c>
      <c r="B3929" t="s">
        <v>30</v>
      </c>
      <c r="C3929">
        <v>9</v>
      </c>
      <c r="D3929">
        <v>10</v>
      </c>
      <c r="E3929">
        <v>1</v>
      </c>
      <c r="F3929">
        <v>16.02</v>
      </c>
      <c r="G3929">
        <v>1</v>
      </c>
      <c r="H3929" s="1">
        <f xml:space="preserve"> IF(Historical_Sales[[#This Row],[Sessions - Total]]=0,0,Historical_Sales[[#This Row],[Units Ordered]]/Historical_Sales[[#This Row],[Sessions - Total]])</f>
        <v>0.1111111111111111</v>
      </c>
    </row>
    <row r="3930" spans="1:8" x14ac:dyDescent="0.3">
      <c r="A3930" s="2">
        <v>45985</v>
      </c>
      <c r="B3930" t="s">
        <v>32</v>
      </c>
      <c r="C3930">
        <v>25</v>
      </c>
      <c r="D3930">
        <v>37</v>
      </c>
      <c r="E3930">
        <v>5</v>
      </c>
      <c r="F3930">
        <v>98.68</v>
      </c>
      <c r="G3930">
        <v>5</v>
      </c>
      <c r="H3930" s="1">
        <f xml:space="preserve"> IF(Historical_Sales[[#This Row],[Sessions - Total]]=0,0,Historical_Sales[[#This Row],[Units Ordered]]/Historical_Sales[[#This Row],[Sessions - Total]])</f>
        <v>0.2</v>
      </c>
    </row>
    <row r="3931" spans="1:8" x14ac:dyDescent="0.3">
      <c r="A3931" s="2">
        <v>45985</v>
      </c>
      <c r="B3931" t="s">
        <v>34</v>
      </c>
      <c r="C3931">
        <v>67</v>
      </c>
      <c r="D3931">
        <v>97</v>
      </c>
      <c r="E3931">
        <v>13</v>
      </c>
      <c r="F3931">
        <v>253.45</v>
      </c>
      <c r="G3931">
        <v>11</v>
      </c>
      <c r="H3931" s="1">
        <f xml:space="preserve"> IF(Historical_Sales[[#This Row],[Sessions - Total]]=0,0,Historical_Sales[[#This Row],[Units Ordered]]/Historical_Sales[[#This Row],[Sessions - Total]])</f>
        <v>0.19402985074626866</v>
      </c>
    </row>
    <row r="3932" spans="1:8" x14ac:dyDescent="0.3">
      <c r="A3932" s="2">
        <v>45985</v>
      </c>
      <c r="B3932" t="s">
        <v>36</v>
      </c>
      <c r="C3932">
        <v>61</v>
      </c>
      <c r="D3932">
        <v>78</v>
      </c>
      <c r="E3932">
        <v>14</v>
      </c>
      <c r="F3932">
        <v>300.79000000000002</v>
      </c>
      <c r="G3932">
        <v>12</v>
      </c>
      <c r="H3932" s="1">
        <f xml:space="preserve"> IF(Historical_Sales[[#This Row],[Sessions - Total]]=0,0,Historical_Sales[[#This Row],[Units Ordered]]/Historical_Sales[[#This Row],[Sessions - Total]])</f>
        <v>0.22950819672131148</v>
      </c>
    </row>
    <row r="3933" spans="1:8" x14ac:dyDescent="0.3">
      <c r="A3933" s="2">
        <v>45985</v>
      </c>
      <c r="B3933" t="s">
        <v>38</v>
      </c>
      <c r="C3933">
        <v>93</v>
      </c>
      <c r="D3933">
        <v>142</v>
      </c>
      <c r="E3933">
        <v>5</v>
      </c>
      <c r="F3933">
        <v>130.36000000000001</v>
      </c>
      <c r="G3933">
        <v>5</v>
      </c>
      <c r="H3933" s="1">
        <f xml:space="preserve"> IF(Historical_Sales[[#This Row],[Sessions - Total]]=0,0,Historical_Sales[[#This Row],[Units Ordered]]/Historical_Sales[[#This Row],[Sessions - Total]])</f>
        <v>5.3763440860215055E-2</v>
      </c>
    </row>
    <row r="3934" spans="1:8" x14ac:dyDescent="0.3">
      <c r="A3934" s="2">
        <v>45985</v>
      </c>
      <c r="B3934" t="s">
        <v>40</v>
      </c>
      <c r="C3934">
        <v>117</v>
      </c>
      <c r="D3934">
        <v>173</v>
      </c>
      <c r="E3934">
        <v>44</v>
      </c>
      <c r="F3934">
        <v>1308.5899999999999</v>
      </c>
      <c r="G3934">
        <v>35</v>
      </c>
      <c r="H3934" s="1">
        <f xml:space="preserve"> IF(Historical_Sales[[#This Row],[Sessions - Total]]=0,0,Historical_Sales[[#This Row],[Units Ordered]]/Historical_Sales[[#This Row],[Sessions - Total]])</f>
        <v>0.37606837606837606</v>
      </c>
    </row>
    <row r="3935" spans="1:8" x14ac:dyDescent="0.3">
      <c r="A3935" s="2">
        <v>45985</v>
      </c>
      <c r="B3935" t="s">
        <v>42</v>
      </c>
      <c r="C3935">
        <v>209</v>
      </c>
      <c r="D3935">
        <v>300</v>
      </c>
      <c r="E3935">
        <v>60</v>
      </c>
      <c r="F3935">
        <v>1502.14</v>
      </c>
      <c r="G3935">
        <v>58</v>
      </c>
      <c r="H3935" s="1">
        <f xml:space="preserve"> IF(Historical_Sales[[#This Row],[Sessions - Total]]=0,0,Historical_Sales[[#This Row],[Units Ordered]]/Historical_Sales[[#This Row],[Sessions - Total]])</f>
        <v>0.28708133971291866</v>
      </c>
    </row>
    <row r="3936" spans="1:8" x14ac:dyDescent="0.3">
      <c r="A3936" s="2">
        <v>45985</v>
      </c>
      <c r="B3936" t="s">
        <v>44</v>
      </c>
      <c r="C3936">
        <v>53</v>
      </c>
      <c r="D3936">
        <v>77</v>
      </c>
      <c r="E3936">
        <v>9</v>
      </c>
      <c r="F3936">
        <v>215.84</v>
      </c>
      <c r="G3936">
        <v>9</v>
      </c>
      <c r="H3936" s="1">
        <f xml:space="preserve"> IF(Historical_Sales[[#This Row],[Sessions - Total]]=0,0,Historical_Sales[[#This Row],[Units Ordered]]/Historical_Sales[[#This Row],[Sessions - Total]])</f>
        <v>0.16981132075471697</v>
      </c>
    </row>
    <row r="3937" spans="1:8" x14ac:dyDescent="0.3">
      <c r="A3937" s="2">
        <v>45985</v>
      </c>
      <c r="B3937" t="s">
        <v>46</v>
      </c>
      <c r="C3937">
        <v>77</v>
      </c>
      <c r="D3937">
        <v>107</v>
      </c>
      <c r="E3937">
        <v>36</v>
      </c>
      <c r="F3937">
        <v>1102.6099999999999</v>
      </c>
      <c r="G3937">
        <v>32</v>
      </c>
      <c r="H3937" s="1">
        <f xml:space="preserve"> IF(Historical_Sales[[#This Row],[Sessions - Total]]=0,0,Historical_Sales[[#This Row],[Units Ordered]]/Historical_Sales[[#This Row],[Sessions - Total]])</f>
        <v>0.46753246753246752</v>
      </c>
    </row>
    <row r="3938" spans="1:8" x14ac:dyDescent="0.3">
      <c r="A3938" s="2">
        <v>45985</v>
      </c>
      <c r="B3938" t="s">
        <v>48</v>
      </c>
      <c r="C3938">
        <v>82</v>
      </c>
      <c r="D3938">
        <v>119</v>
      </c>
      <c r="E3938">
        <v>23</v>
      </c>
      <c r="F3938">
        <v>666.37</v>
      </c>
      <c r="G3938">
        <v>22</v>
      </c>
      <c r="H3938" s="1">
        <f xml:space="preserve"> IF(Historical_Sales[[#This Row],[Sessions - Total]]=0,0,Historical_Sales[[#This Row],[Units Ordered]]/Historical_Sales[[#This Row],[Sessions - Total]])</f>
        <v>0.28048780487804881</v>
      </c>
    </row>
    <row r="3939" spans="1:8" x14ac:dyDescent="0.3">
      <c r="A3939" s="2">
        <v>45985</v>
      </c>
      <c r="B3939" t="s">
        <v>50</v>
      </c>
      <c r="C3939">
        <v>133</v>
      </c>
      <c r="D3939">
        <v>207</v>
      </c>
      <c r="E3939">
        <v>9</v>
      </c>
      <c r="F3939">
        <v>397.9</v>
      </c>
      <c r="G3939">
        <v>9</v>
      </c>
      <c r="H3939" s="1">
        <f xml:space="preserve"> IF(Historical_Sales[[#This Row],[Sessions - Total]]=0,0,Historical_Sales[[#This Row],[Units Ordered]]/Historical_Sales[[#This Row],[Sessions - Total]])</f>
        <v>6.7669172932330823E-2</v>
      </c>
    </row>
    <row r="3940" spans="1:8" x14ac:dyDescent="0.3">
      <c r="A3940" s="2">
        <v>45985</v>
      </c>
      <c r="B3940" t="s">
        <v>52</v>
      </c>
      <c r="C3940">
        <v>165</v>
      </c>
      <c r="D3940">
        <v>232</v>
      </c>
      <c r="E3940">
        <v>27</v>
      </c>
      <c r="F3940">
        <v>373.24</v>
      </c>
      <c r="G3940">
        <v>25</v>
      </c>
      <c r="H3940" s="1">
        <f xml:space="preserve"> IF(Historical_Sales[[#This Row],[Sessions - Total]]=0,0,Historical_Sales[[#This Row],[Units Ordered]]/Historical_Sales[[#This Row],[Sessions - Total]])</f>
        <v>0.16363636363636364</v>
      </c>
    </row>
    <row r="3941" spans="1:8" x14ac:dyDescent="0.3">
      <c r="A3941" s="2">
        <v>45985</v>
      </c>
      <c r="B3941" t="s">
        <v>52</v>
      </c>
      <c r="C3941">
        <v>3</v>
      </c>
      <c r="D3941">
        <v>4</v>
      </c>
      <c r="E3941">
        <v>1</v>
      </c>
      <c r="F3941">
        <v>18.739999999999998</v>
      </c>
      <c r="G3941">
        <v>1</v>
      </c>
      <c r="H3941" s="1">
        <f xml:space="preserve"> IF(Historical_Sales[[#This Row],[Sessions - Total]]=0,0,Historical_Sales[[#This Row],[Units Ordered]]/Historical_Sales[[#This Row],[Sessions - Total]])</f>
        <v>0.33333333333333331</v>
      </c>
    </row>
    <row r="3942" spans="1:8" x14ac:dyDescent="0.3">
      <c r="A3942" s="2">
        <v>45985</v>
      </c>
      <c r="B3942" t="s">
        <v>54</v>
      </c>
      <c r="C3942">
        <v>80</v>
      </c>
      <c r="D3942">
        <v>104</v>
      </c>
      <c r="E3942">
        <v>14</v>
      </c>
      <c r="F3942">
        <v>325.24</v>
      </c>
      <c r="G3942">
        <v>13</v>
      </c>
      <c r="H3942" s="1">
        <f xml:space="preserve"> IF(Historical_Sales[[#This Row],[Sessions - Total]]=0,0,Historical_Sales[[#This Row],[Units Ordered]]/Historical_Sales[[#This Row],[Sessions - Total]])</f>
        <v>0.17499999999999999</v>
      </c>
    </row>
    <row r="3943" spans="1:8" x14ac:dyDescent="0.3">
      <c r="A3943" s="2">
        <v>45985</v>
      </c>
      <c r="B3943" t="s">
        <v>56</v>
      </c>
      <c r="C3943">
        <v>69</v>
      </c>
      <c r="D3943">
        <v>108</v>
      </c>
      <c r="E3943">
        <v>17</v>
      </c>
      <c r="F3943">
        <v>413.86</v>
      </c>
      <c r="G3943">
        <v>17</v>
      </c>
      <c r="H3943" s="1">
        <f xml:space="preserve"> IF(Historical_Sales[[#This Row],[Sessions - Total]]=0,0,Historical_Sales[[#This Row],[Units Ordered]]/Historical_Sales[[#This Row],[Sessions - Total]])</f>
        <v>0.24637681159420291</v>
      </c>
    </row>
    <row r="3944" spans="1:8" x14ac:dyDescent="0.3">
      <c r="A3944" s="2">
        <v>45985</v>
      </c>
      <c r="B3944" t="s">
        <v>58</v>
      </c>
      <c r="C3944">
        <v>71</v>
      </c>
      <c r="D3944">
        <v>93</v>
      </c>
      <c r="E3944">
        <v>15</v>
      </c>
      <c r="F3944">
        <v>172.4</v>
      </c>
      <c r="G3944">
        <v>15</v>
      </c>
      <c r="H3944" s="1">
        <f xml:space="preserve"> IF(Historical_Sales[[#This Row],[Sessions - Total]]=0,0,Historical_Sales[[#This Row],[Units Ordered]]/Historical_Sales[[#This Row],[Sessions - Total]])</f>
        <v>0.21126760563380281</v>
      </c>
    </row>
    <row r="3945" spans="1:8" x14ac:dyDescent="0.3">
      <c r="A3945" s="2">
        <v>45985</v>
      </c>
      <c r="B3945" t="s">
        <v>60</v>
      </c>
      <c r="C3945">
        <v>121</v>
      </c>
      <c r="D3945">
        <v>170</v>
      </c>
      <c r="E3945">
        <v>13</v>
      </c>
      <c r="F3945">
        <v>285.64999999999998</v>
      </c>
      <c r="G3945">
        <v>12</v>
      </c>
      <c r="H3945" s="1">
        <f xml:space="preserve"> IF(Historical_Sales[[#This Row],[Sessions - Total]]=0,0,Historical_Sales[[#This Row],[Units Ordered]]/Historical_Sales[[#This Row],[Sessions - Total]])</f>
        <v>0.10743801652892562</v>
      </c>
    </row>
    <row r="3946" spans="1:8" x14ac:dyDescent="0.3">
      <c r="A3946" s="2">
        <v>45985</v>
      </c>
      <c r="B3946" t="s">
        <v>62</v>
      </c>
      <c r="C3946">
        <v>170</v>
      </c>
      <c r="D3946">
        <v>253</v>
      </c>
      <c r="E3946">
        <v>105</v>
      </c>
      <c r="F3946">
        <v>3832.37</v>
      </c>
      <c r="G3946">
        <v>80</v>
      </c>
      <c r="H3946" s="1">
        <f xml:space="preserve"> IF(Historical_Sales[[#This Row],[Sessions - Total]]=0,0,Historical_Sales[[#This Row],[Units Ordered]]/Historical_Sales[[#This Row],[Sessions - Total]])</f>
        <v>0.61764705882352944</v>
      </c>
    </row>
    <row r="3947" spans="1:8" x14ac:dyDescent="0.3">
      <c r="A3947" s="2">
        <v>45985</v>
      </c>
      <c r="B3947" t="s">
        <v>64</v>
      </c>
      <c r="C3947">
        <v>29</v>
      </c>
      <c r="D3947">
        <v>35</v>
      </c>
      <c r="E3947">
        <v>9</v>
      </c>
      <c r="F3947">
        <v>304.95</v>
      </c>
      <c r="G3947">
        <v>6</v>
      </c>
      <c r="H3947" s="1">
        <f xml:space="preserve"> IF(Historical_Sales[[#This Row],[Sessions - Total]]=0,0,Historical_Sales[[#This Row],[Units Ordered]]/Historical_Sales[[#This Row],[Sessions - Total]])</f>
        <v>0.31034482758620691</v>
      </c>
    </row>
    <row r="3948" spans="1:8" x14ac:dyDescent="0.3">
      <c r="A3948" s="2">
        <v>45985</v>
      </c>
      <c r="B3948" t="s">
        <v>66</v>
      </c>
      <c r="C3948">
        <v>22</v>
      </c>
      <c r="D3948">
        <v>24</v>
      </c>
      <c r="E3948">
        <v>20</v>
      </c>
      <c r="F3948">
        <v>598.49</v>
      </c>
      <c r="G3948">
        <v>13</v>
      </c>
      <c r="H3948" s="1">
        <f xml:space="preserve"> IF(Historical_Sales[[#This Row],[Sessions - Total]]=0,0,Historical_Sales[[#This Row],[Units Ordered]]/Historical_Sales[[#This Row],[Sessions - Total]])</f>
        <v>0.90909090909090906</v>
      </c>
    </row>
    <row r="3949" spans="1:8" x14ac:dyDescent="0.3">
      <c r="A3949" s="2">
        <v>45985</v>
      </c>
      <c r="B3949" t="s">
        <v>68</v>
      </c>
      <c r="C3949">
        <v>50</v>
      </c>
      <c r="D3949">
        <v>70</v>
      </c>
      <c r="E3949">
        <v>24</v>
      </c>
      <c r="F3949">
        <v>652.69000000000005</v>
      </c>
      <c r="G3949">
        <v>21</v>
      </c>
      <c r="H3949" s="1">
        <f xml:space="preserve"> IF(Historical_Sales[[#This Row],[Sessions - Total]]=0,0,Historical_Sales[[#This Row],[Units Ordered]]/Historical_Sales[[#This Row],[Sessions - Total]])</f>
        <v>0.48</v>
      </c>
    </row>
    <row r="3950" spans="1:8" x14ac:dyDescent="0.3">
      <c r="A3950" s="2">
        <v>45985</v>
      </c>
      <c r="B3950" t="s">
        <v>70</v>
      </c>
      <c r="C3950">
        <v>81</v>
      </c>
      <c r="D3950">
        <v>107</v>
      </c>
      <c r="E3950">
        <v>24</v>
      </c>
      <c r="F3950">
        <v>569.41</v>
      </c>
      <c r="G3950">
        <v>23</v>
      </c>
      <c r="H3950" s="1">
        <f xml:space="preserve"> IF(Historical_Sales[[#This Row],[Sessions - Total]]=0,0,Historical_Sales[[#This Row],[Units Ordered]]/Historical_Sales[[#This Row],[Sessions - Total]])</f>
        <v>0.29629629629629628</v>
      </c>
    </row>
    <row r="3951" spans="1:8" x14ac:dyDescent="0.3">
      <c r="A3951" s="2">
        <v>45985</v>
      </c>
      <c r="B3951" t="s">
        <v>72</v>
      </c>
      <c r="C3951">
        <v>99</v>
      </c>
      <c r="D3951">
        <v>128</v>
      </c>
      <c r="E3951">
        <v>12</v>
      </c>
      <c r="F3951">
        <v>445.59</v>
      </c>
      <c r="G3951">
        <v>7</v>
      </c>
      <c r="H3951" s="1">
        <f xml:space="preserve"> IF(Historical_Sales[[#This Row],[Sessions - Total]]=0,0,Historical_Sales[[#This Row],[Units Ordered]]/Historical_Sales[[#This Row],[Sessions - Total]])</f>
        <v>0.12121212121212122</v>
      </c>
    </row>
    <row r="3952" spans="1:8" x14ac:dyDescent="0.3">
      <c r="A3952" s="2">
        <v>45985</v>
      </c>
      <c r="B3952" t="s">
        <v>74</v>
      </c>
      <c r="C3952">
        <v>35</v>
      </c>
      <c r="D3952">
        <v>53</v>
      </c>
      <c r="E3952">
        <v>14</v>
      </c>
      <c r="F3952">
        <v>434.14</v>
      </c>
      <c r="G3952">
        <v>14</v>
      </c>
      <c r="H3952" s="1">
        <f xml:space="preserve"> IF(Historical_Sales[[#This Row],[Sessions - Total]]=0,0,Historical_Sales[[#This Row],[Units Ordered]]/Historical_Sales[[#This Row],[Sessions - Total]])</f>
        <v>0.4</v>
      </c>
    </row>
    <row r="3953" spans="1:8" x14ac:dyDescent="0.3">
      <c r="A3953" s="2">
        <v>45985</v>
      </c>
      <c r="B3953" t="s">
        <v>76</v>
      </c>
      <c r="C3953">
        <v>19</v>
      </c>
      <c r="D3953">
        <v>25</v>
      </c>
      <c r="E3953">
        <v>9</v>
      </c>
      <c r="F3953">
        <v>251.39</v>
      </c>
      <c r="G3953">
        <v>7</v>
      </c>
      <c r="H3953" s="1">
        <f xml:space="preserve"> IF(Historical_Sales[[#This Row],[Sessions - Total]]=0,0,Historical_Sales[[#This Row],[Units Ordered]]/Historical_Sales[[#This Row],[Sessions - Total]])</f>
        <v>0.47368421052631576</v>
      </c>
    </row>
    <row r="3954" spans="1:8" x14ac:dyDescent="0.3">
      <c r="A3954" s="2">
        <v>45985</v>
      </c>
      <c r="B3954" t="s">
        <v>78</v>
      </c>
      <c r="C3954">
        <v>31</v>
      </c>
      <c r="D3954">
        <v>39</v>
      </c>
      <c r="E3954">
        <v>11</v>
      </c>
      <c r="F3954">
        <v>306.02999999999997</v>
      </c>
      <c r="G3954">
        <v>11</v>
      </c>
      <c r="H3954" s="1">
        <f xml:space="preserve"> IF(Historical_Sales[[#This Row],[Sessions - Total]]=0,0,Historical_Sales[[#This Row],[Units Ordered]]/Historical_Sales[[#This Row],[Sessions - Total]])</f>
        <v>0.35483870967741937</v>
      </c>
    </row>
    <row r="3955" spans="1:8" x14ac:dyDescent="0.3">
      <c r="A3955" s="2">
        <v>45985</v>
      </c>
      <c r="B3955" t="s">
        <v>80</v>
      </c>
      <c r="C3955">
        <v>33</v>
      </c>
      <c r="D3955">
        <v>45</v>
      </c>
      <c r="E3955">
        <v>5</v>
      </c>
      <c r="F3955">
        <v>178.35</v>
      </c>
      <c r="G3955">
        <v>4</v>
      </c>
      <c r="H3955" s="1">
        <f xml:space="preserve"> IF(Historical_Sales[[#This Row],[Sessions - Total]]=0,0,Historical_Sales[[#This Row],[Units Ordered]]/Historical_Sales[[#This Row],[Sessions - Total]])</f>
        <v>0.15151515151515152</v>
      </c>
    </row>
    <row r="3956" spans="1:8" x14ac:dyDescent="0.3">
      <c r="A3956" s="2">
        <v>45985</v>
      </c>
      <c r="B3956" t="s">
        <v>82</v>
      </c>
      <c r="C3956">
        <v>26</v>
      </c>
      <c r="D3956">
        <v>39</v>
      </c>
      <c r="E3956">
        <v>8</v>
      </c>
      <c r="F3956">
        <v>274.18</v>
      </c>
      <c r="G3956">
        <v>8</v>
      </c>
      <c r="H3956" s="1">
        <f xml:space="preserve"> IF(Historical_Sales[[#This Row],[Sessions - Total]]=0,0,Historical_Sales[[#This Row],[Units Ordered]]/Historical_Sales[[#This Row],[Sessions - Total]])</f>
        <v>0.30769230769230771</v>
      </c>
    </row>
    <row r="3957" spans="1:8" x14ac:dyDescent="0.3">
      <c r="A3957" s="2">
        <v>45985</v>
      </c>
      <c r="B3957" t="s">
        <v>84</v>
      </c>
      <c r="C3957">
        <v>236</v>
      </c>
      <c r="D3957">
        <v>312</v>
      </c>
      <c r="E3957">
        <v>84</v>
      </c>
      <c r="F3957">
        <v>2894.17</v>
      </c>
      <c r="G3957">
        <v>81</v>
      </c>
      <c r="H3957" s="1">
        <f xml:space="preserve"> IF(Historical_Sales[[#This Row],[Sessions - Total]]=0,0,Historical_Sales[[#This Row],[Units Ordered]]/Historical_Sales[[#This Row],[Sessions - Total]])</f>
        <v>0.3559322033898305</v>
      </c>
    </row>
    <row r="3958" spans="1:8" x14ac:dyDescent="0.3">
      <c r="A3958" s="2">
        <v>45985</v>
      </c>
      <c r="B3958" t="s">
        <v>86</v>
      </c>
      <c r="C3958">
        <v>42</v>
      </c>
      <c r="D3958">
        <v>64</v>
      </c>
      <c r="E3958">
        <v>4</v>
      </c>
      <c r="F3958">
        <v>127.53</v>
      </c>
      <c r="G3958">
        <v>4</v>
      </c>
      <c r="H3958" s="1">
        <f xml:space="preserve"> IF(Historical_Sales[[#This Row],[Sessions - Total]]=0,0,Historical_Sales[[#This Row],[Units Ordered]]/Historical_Sales[[#This Row],[Sessions - Total]])</f>
        <v>9.5238095238095233E-2</v>
      </c>
    </row>
    <row r="3959" spans="1:8" x14ac:dyDescent="0.3">
      <c r="A3959" s="2">
        <v>45985</v>
      </c>
      <c r="B3959" t="s">
        <v>88</v>
      </c>
      <c r="C3959">
        <v>64</v>
      </c>
      <c r="D3959">
        <v>82</v>
      </c>
      <c r="E3959">
        <v>15</v>
      </c>
      <c r="F3959">
        <v>500.23</v>
      </c>
      <c r="G3959">
        <v>8</v>
      </c>
      <c r="H3959" s="1">
        <f xml:space="preserve"> IF(Historical_Sales[[#This Row],[Sessions - Total]]=0,0,Historical_Sales[[#This Row],[Units Ordered]]/Historical_Sales[[#This Row],[Sessions - Total]])</f>
        <v>0.234375</v>
      </c>
    </row>
    <row r="3960" spans="1:8" x14ac:dyDescent="0.3">
      <c r="A3960" s="2">
        <v>45985</v>
      </c>
      <c r="B3960" t="s">
        <v>90</v>
      </c>
      <c r="C3960">
        <v>21</v>
      </c>
      <c r="D3960">
        <v>28</v>
      </c>
      <c r="E3960">
        <v>7</v>
      </c>
      <c r="F3960">
        <v>190.08</v>
      </c>
      <c r="G3960">
        <v>6</v>
      </c>
      <c r="H3960" s="1">
        <f xml:space="preserve"> IF(Historical_Sales[[#This Row],[Sessions - Total]]=0,0,Historical_Sales[[#This Row],[Units Ordered]]/Historical_Sales[[#This Row],[Sessions - Total]])</f>
        <v>0.33333333333333331</v>
      </c>
    </row>
    <row r="3961" spans="1:8" x14ac:dyDescent="0.3">
      <c r="A3961" s="2">
        <v>45985</v>
      </c>
      <c r="B3961" t="s">
        <v>92</v>
      </c>
      <c r="C3961">
        <v>33</v>
      </c>
      <c r="D3961">
        <v>45</v>
      </c>
      <c r="E3961">
        <v>13</v>
      </c>
      <c r="F3961">
        <v>352.18</v>
      </c>
      <c r="G3961">
        <v>10</v>
      </c>
      <c r="H3961" s="1">
        <f xml:space="preserve"> IF(Historical_Sales[[#This Row],[Sessions - Total]]=0,0,Historical_Sales[[#This Row],[Units Ordered]]/Historical_Sales[[#This Row],[Sessions - Total]])</f>
        <v>0.39393939393939392</v>
      </c>
    </row>
    <row r="3962" spans="1:8" x14ac:dyDescent="0.3">
      <c r="A3962" s="2">
        <v>45985</v>
      </c>
      <c r="B3962" t="s">
        <v>94</v>
      </c>
      <c r="C3962">
        <v>18</v>
      </c>
      <c r="D3962">
        <v>24</v>
      </c>
      <c r="E3962">
        <v>9</v>
      </c>
      <c r="F3962">
        <v>714.48</v>
      </c>
      <c r="G3962">
        <v>8</v>
      </c>
      <c r="H3962" s="1">
        <f xml:space="preserve"> IF(Historical_Sales[[#This Row],[Sessions - Total]]=0,0,Historical_Sales[[#This Row],[Units Ordered]]/Historical_Sales[[#This Row],[Sessions - Total]])</f>
        <v>0.5</v>
      </c>
    </row>
    <row r="3963" spans="1:8" x14ac:dyDescent="0.3">
      <c r="A3963" s="2">
        <v>45985</v>
      </c>
      <c r="B3963" t="s">
        <v>96</v>
      </c>
      <c r="C3963">
        <v>23</v>
      </c>
      <c r="D3963">
        <v>32</v>
      </c>
      <c r="E3963">
        <v>7</v>
      </c>
      <c r="F3963">
        <v>509.26</v>
      </c>
      <c r="G3963">
        <v>4</v>
      </c>
      <c r="H3963" s="1">
        <f xml:space="preserve"> IF(Historical_Sales[[#This Row],[Sessions - Total]]=0,0,Historical_Sales[[#This Row],[Units Ordered]]/Historical_Sales[[#This Row],[Sessions - Total]])</f>
        <v>0.30434782608695654</v>
      </c>
    </row>
    <row r="3964" spans="1:8" x14ac:dyDescent="0.3">
      <c r="A3964" s="2">
        <v>45985</v>
      </c>
      <c r="B3964" t="s">
        <v>98</v>
      </c>
      <c r="C3964">
        <v>34</v>
      </c>
      <c r="D3964">
        <v>38</v>
      </c>
      <c r="E3964">
        <v>5</v>
      </c>
      <c r="F3964">
        <v>57.73</v>
      </c>
      <c r="G3964">
        <v>5</v>
      </c>
      <c r="H3964" s="1">
        <f xml:space="preserve"> IF(Historical_Sales[[#This Row],[Sessions - Total]]=0,0,Historical_Sales[[#This Row],[Units Ordered]]/Historical_Sales[[#This Row],[Sessions - Total]])</f>
        <v>0.14705882352941177</v>
      </c>
    </row>
    <row r="3965" spans="1:8" x14ac:dyDescent="0.3">
      <c r="A3965" s="2">
        <v>45985</v>
      </c>
      <c r="B3965" t="s">
        <v>100</v>
      </c>
      <c r="C3965">
        <v>37</v>
      </c>
      <c r="D3965">
        <v>40</v>
      </c>
      <c r="E3965">
        <v>6</v>
      </c>
      <c r="F3965">
        <v>63.89</v>
      </c>
      <c r="G3965">
        <v>6</v>
      </c>
      <c r="H3965" s="1">
        <f xml:space="preserve"> IF(Historical_Sales[[#This Row],[Sessions - Total]]=0,0,Historical_Sales[[#This Row],[Units Ordered]]/Historical_Sales[[#This Row],[Sessions - Total]])</f>
        <v>0.16216216216216217</v>
      </c>
    </row>
    <row r="3966" spans="1:8" x14ac:dyDescent="0.3">
      <c r="A3966" s="2">
        <v>45985</v>
      </c>
      <c r="B3966" t="s">
        <v>102</v>
      </c>
      <c r="C3966">
        <v>7</v>
      </c>
      <c r="D3966">
        <v>9</v>
      </c>
      <c r="E3966">
        <v>6</v>
      </c>
      <c r="F3966">
        <v>212.57</v>
      </c>
      <c r="G3966">
        <v>3</v>
      </c>
      <c r="H3966" s="1">
        <f xml:space="preserve"> IF(Historical_Sales[[#This Row],[Sessions - Total]]=0,0,Historical_Sales[[#This Row],[Units Ordered]]/Historical_Sales[[#This Row],[Sessions - Total]])</f>
        <v>0.8571428571428571</v>
      </c>
    </row>
    <row r="3967" spans="1:8" x14ac:dyDescent="0.3">
      <c r="A3967" s="2">
        <v>45985</v>
      </c>
      <c r="B3967" t="s">
        <v>108</v>
      </c>
      <c r="C3967">
        <v>9</v>
      </c>
      <c r="D3967">
        <v>12</v>
      </c>
      <c r="E3967">
        <v>8</v>
      </c>
      <c r="F3967">
        <v>615.09</v>
      </c>
      <c r="G3967">
        <v>6</v>
      </c>
      <c r="H3967" s="1">
        <f xml:space="preserve"> IF(Historical_Sales[[#This Row],[Sessions - Total]]=0,0,Historical_Sales[[#This Row],[Units Ordered]]/Historical_Sales[[#This Row],[Sessions - Total]])</f>
        <v>0.88888888888888884</v>
      </c>
    </row>
    <row r="3968" spans="1:8" x14ac:dyDescent="0.3">
      <c r="A3968" s="2">
        <v>45985</v>
      </c>
      <c r="B3968" t="s">
        <v>110</v>
      </c>
      <c r="C3968">
        <v>44</v>
      </c>
      <c r="D3968">
        <v>53</v>
      </c>
      <c r="E3968">
        <v>4</v>
      </c>
      <c r="F3968">
        <v>138.22</v>
      </c>
      <c r="G3968">
        <v>4</v>
      </c>
      <c r="H3968" s="1">
        <f xml:space="preserve"> IF(Historical_Sales[[#This Row],[Sessions - Total]]=0,0,Historical_Sales[[#This Row],[Units Ordered]]/Historical_Sales[[#This Row],[Sessions - Total]])</f>
        <v>9.0909090909090912E-2</v>
      </c>
    </row>
    <row r="3969" spans="1:8" x14ac:dyDescent="0.3">
      <c r="A3969" s="2">
        <v>45985</v>
      </c>
      <c r="B3969" t="s">
        <v>112</v>
      </c>
      <c r="C3969">
        <v>35</v>
      </c>
      <c r="D3969">
        <v>47</v>
      </c>
      <c r="E3969">
        <v>10</v>
      </c>
      <c r="F3969">
        <v>297.19</v>
      </c>
      <c r="G3969">
        <v>7</v>
      </c>
      <c r="H3969" s="1">
        <f xml:space="preserve"> IF(Historical_Sales[[#This Row],[Sessions - Total]]=0,0,Historical_Sales[[#This Row],[Units Ordered]]/Historical_Sales[[#This Row],[Sessions - Total]])</f>
        <v>0.2857142857142857</v>
      </c>
    </row>
    <row r="3970" spans="1:8" x14ac:dyDescent="0.3">
      <c r="A3970" s="2">
        <v>45986</v>
      </c>
      <c r="B3970" t="s">
        <v>11</v>
      </c>
      <c r="C3970">
        <v>43</v>
      </c>
      <c r="D3970">
        <v>54</v>
      </c>
      <c r="E3970">
        <v>12</v>
      </c>
      <c r="F3970">
        <v>488.17</v>
      </c>
      <c r="G3970">
        <v>9</v>
      </c>
      <c r="H3970" s="1">
        <f xml:space="preserve"> IF(Historical_Sales[[#This Row],[Sessions - Total]]=0,0,Historical_Sales[[#This Row],[Units Ordered]]/Historical_Sales[[#This Row],[Sessions - Total]])</f>
        <v>0.27906976744186046</v>
      </c>
    </row>
    <row r="3971" spans="1:8" x14ac:dyDescent="0.3">
      <c r="A3971" s="2">
        <v>45986</v>
      </c>
      <c r="B3971" t="s">
        <v>15</v>
      </c>
      <c r="C3971">
        <v>38</v>
      </c>
      <c r="D3971">
        <v>55</v>
      </c>
      <c r="E3971">
        <v>3</v>
      </c>
      <c r="F3971">
        <v>113.02</v>
      </c>
      <c r="G3971">
        <v>3</v>
      </c>
      <c r="H3971" s="1">
        <f xml:space="preserve"> IF(Historical_Sales[[#This Row],[Sessions - Total]]=0,0,Historical_Sales[[#This Row],[Units Ordered]]/Historical_Sales[[#This Row],[Sessions - Total]])</f>
        <v>7.8947368421052627E-2</v>
      </c>
    </row>
    <row r="3972" spans="1:8" x14ac:dyDescent="0.3">
      <c r="A3972" s="2">
        <v>45986</v>
      </c>
      <c r="B3972" t="s">
        <v>17</v>
      </c>
      <c r="C3972">
        <v>18</v>
      </c>
      <c r="D3972">
        <v>38</v>
      </c>
      <c r="E3972">
        <v>1</v>
      </c>
      <c r="F3972">
        <v>38.01</v>
      </c>
      <c r="G3972">
        <v>1</v>
      </c>
      <c r="H3972" s="1">
        <f xml:space="preserve"> IF(Historical_Sales[[#This Row],[Sessions - Total]]=0,0,Historical_Sales[[#This Row],[Units Ordered]]/Historical_Sales[[#This Row],[Sessions - Total]])</f>
        <v>5.5555555555555552E-2</v>
      </c>
    </row>
    <row r="3973" spans="1:8" x14ac:dyDescent="0.3">
      <c r="A3973" s="2">
        <v>45986</v>
      </c>
      <c r="B3973" t="s">
        <v>19</v>
      </c>
      <c r="C3973">
        <v>13</v>
      </c>
      <c r="D3973">
        <v>18</v>
      </c>
      <c r="E3973">
        <v>1</v>
      </c>
      <c r="F3973">
        <v>28.68</v>
      </c>
      <c r="G3973">
        <v>1</v>
      </c>
      <c r="H3973" s="1">
        <f xml:space="preserve"> IF(Historical_Sales[[#This Row],[Sessions - Total]]=0,0,Historical_Sales[[#This Row],[Units Ordered]]/Historical_Sales[[#This Row],[Sessions - Total]])</f>
        <v>7.6923076923076927E-2</v>
      </c>
    </row>
    <row r="3974" spans="1:8" x14ac:dyDescent="0.3">
      <c r="A3974" s="2">
        <v>45986</v>
      </c>
      <c r="B3974" t="s">
        <v>21</v>
      </c>
      <c r="C3974">
        <v>66</v>
      </c>
      <c r="D3974">
        <v>105</v>
      </c>
      <c r="E3974">
        <v>10</v>
      </c>
      <c r="F3974">
        <v>244.23</v>
      </c>
      <c r="G3974">
        <v>10</v>
      </c>
      <c r="H3974" s="1">
        <f xml:space="preserve"> IF(Historical_Sales[[#This Row],[Sessions - Total]]=0,0,Historical_Sales[[#This Row],[Units Ordered]]/Historical_Sales[[#This Row],[Sessions - Total]])</f>
        <v>0.15151515151515152</v>
      </c>
    </row>
    <row r="3975" spans="1:8" x14ac:dyDescent="0.3">
      <c r="A3975" s="2">
        <v>45986</v>
      </c>
      <c r="B3975" t="s">
        <v>21</v>
      </c>
      <c r="C3975">
        <v>6</v>
      </c>
      <c r="D3975">
        <v>6</v>
      </c>
      <c r="E3975">
        <v>3</v>
      </c>
      <c r="F3975">
        <v>108.04</v>
      </c>
      <c r="G3975">
        <v>2</v>
      </c>
      <c r="H3975" s="1">
        <f xml:space="preserve"> IF(Historical_Sales[[#This Row],[Sessions - Total]]=0,0,Historical_Sales[[#This Row],[Units Ordered]]/Historical_Sales[[#This Row],[Sessions - Total]])</f>
        <v>0.5</v>
      </c>
    </row>
    <row r="3976" spans="1:8" x14ac:dyDescent="0.3">
      <c r="A3976" s="2">
        <v>45986</v>
      </c>
      <c r="B3976" t="s">
        <v>24</v>
      </c>
      <c r="C3976">
        <v>22</v>
      </c>
      <c r="D3976">
        <v>37</v>
      </c>
      <c r="E3976">
        <v>3</v>
      </c>
      <c r="F3976">
        <v>45.84</v>
      </c>
      <c r="G3976">
        <v>3</v>
      </c>
      <c r="H3976" s="1">
        <f xml:space="preserve"> IF(Historical_Sales[[#This Row],[Sessions - Total]]=0,0,Historical_Sales[[#This Row],[Units Ordered]]/Historical_Sales[[#This Row],[Sessions - Total]])</f>
        <v>0.13636363636363635</v>
      </c>
    </row>
    <row r="3977" spans="1:8" x14ac:dyDescent="0.3">
      <c r="A3977" s="2">
        <v>45986</v>
      </c>
      <c r="B3977" t="s">
        <v>26</v>
      </c>
      <c r="C3977">
        <v>26</v>
      </c>
      <c r="D3977">
        <v>43</v>
      </c>
      <c r="E3977">
        <v>2</v>
      </c>
      <c r="F3977">
        <v>64.58</v>
      </c>
      <c r="G3977">
        <v>2</v>
      </c>
      <c r="H3977" s="1">
        <f xml:space="preserve"> IF(Historical_Sales[[#This Row],[Sessions - Total]]=0,0,Historical_Sales[[#This Row],[Units Ordered]]/Historical_Sales[[#This Row],[Sessions - Total]])</f>
        <v>7.6923076923076927E-2</v>
      </c>
    </row>
    <row r="3978" spans="1:8" x14ac:dyDescent="0.3">
      <c r="A3978" s="2">
        <v>45986</v>
      </c>
      <c r="B3978" t="s">
        <v>32</v>
      </c>
      <c r="C3978">
        <v>25</v>
      </c>
      <c r="D3978">
        <v>38</v>
      </c>
      <c r="E3978">
        <v>4</v>
      </c>
      <c r="F3978">
        <v>95.29</v>
      </c>
      <c r="G3978">
        <v>4</v>
      </c>
      <c r="H3978" s="1">
        <f xml:space="preserve"> IF(Historical_Sales[[#This Row],[Sessions - Total]]=0,0,Historical_Sales[[#This Row],[Units Ordered]]/Historical_Sales[[#This Row],[Sessions - Total]])</f>
        <v>0.16</v>
      </c>
    </row>
    <row r="3979" spans="1:8" x14ac:dyDescent="0.3">
      <c r="A3979" s="2">
        <v>45986</v>
      </c>
      <c r="B3979" t="s">
        <v>34</v>
      </c>
      <c r="C3979">
        <v>43</v>
      </c>
      <c r="D3979">
        <v>54</v>
      </c>
      <c r="E3979">
        <v>11</v>
      </c>
      <c r="F3979">
        <v>219.28</v>
      </c>
      <c r="G3979">
        <v>8</v>
      </c>
      <c r="H3979" s="1">
        <f xml:space="preserve"> IF(Historical_Sales[[#This Row],[Sessions - Total]]=0,0,Historical_Sales[[#This Row],[Units Ordered]]/Historical_Sales[[#This Row],[Sessions - Total]])</f>
        <v>0.2558139534883721</v>
      </c>
    </row>
    <row r="3980" spans="1:8" x14ac:dyDescent="0.3">
      <c r="A3980" s="2">
        <v>45986</v>
      </c>
      <c r="B3980" t="s">
        <v>36</v>
      </c>
      <c r="C3980">
        <v>46</v>
      </c>
      <c r="D3980">
        <v>58</v>
      </c>
      <c r="E3980">
        <v>12</v>
      </c>
      <c r="F3980">
        <v>258</v>
      </c>
      <c r="G3980">
        <v>12</v>
      </c>
      <c r="H3980" s="1">
        <f xml:space="preserve"> IF(Historical_Sales[[#This Row],[Sessions - Total]]=0,0,Historical_Sales[[#This Row],[Units Ordered]]/Historical_Sales[[#This Row],[Sessions - Total]])</f>
        <v>0.2608695652173913</v>
      </c>
    </row>
    <row r="3981" spans="1:8" x14ac:dyDescent="0.3">
      <c r="A3981" s="2">
        <v>45986</v>
      </c>
      <c r="B3981" t="s">
        <v>38</v>
      </c>
      <c r="C3981">
        <v>78</v>
      </c>
      <c r="D3981">
        <v>101</v>
      </c>
      <c r="E3981">
        <v>9</v>
      </c>
      <c r="F3981">
        <v>226.91</v>
      </c>
      <c r="G3981">
        <v>9</v>
      </c>
      <c r="H3981" s="1">
        <f xml:space="preserve"> IF(Historical_Sales[[#This Row],[Sessions - Total]]=0,0,Historical_Sales[[#This Row],[Units Ordered]]/Historical_Sales[[#This Row],[Sessions - Total]])</f>
        <v>0.11538461538461539</v>
      </c>
    </row>
    <row r="3982" spans="1:8" x14ac:dyDescent="0.3">
      <c r="A3982" s="2">
        <v>45986</v>
      </c>
      <c r="B3982" t="s">
        <v>38</v>
      </c>
      <c r="C3982">
        <v>1</v>
      </c>
      <c r="D3982">
        <v>1</v>
      </c>
      <c r="E3982">
        <v>1</v>
      </c>
      <c r="F3982">
        <v>40.770000000000003</v>
      </c>
      <c r="G3982">
        <v>1</v>
      </c>
      <c r="H3982" s="1">
        <f xml:space="preserve"> IF(Historical_Sales[[#This Row],[Sessions - Total]]=0,0,Historical_Sales[[#This Row],[Units Ordered]]/Historical_Sales[[#This Row],[Sessions - Total]])</f>
        <v>1</v>
      </c>
    </row>
    <row r="3983" spans="1:8" x14ac:dyDescent="0.3">
      <c r="A3983" s="2">
        <v>45986</v>
      </c>
      <c r="B3983" t="s">
        <v>40</v>
      </c>
      <c r="C3983">
        <v>93</v>
      </c>
      <c r="D3983">
        <v>117</v>
      </c>
      <c r="E3983">
        <v>30</v>
      </c>
      <c r="F3983">
        <v>864.61</v>
      </c>
      <c r="G3983">
        <v>27</v>
      </c>
      <c r="H3983" s="1">
        <f xml:space="preserve"> IF(Historical_Sales[[#This Row],[Sessions - Total]]=0,0,Historical_Sales[[#This Row],[Units Ordered]]/Historical_Sales[[#This Row],[Sessions - Total]])</f>
        <v>0.32258064516129031</v>
      </c>
    </row>
    <row r="3984" spans="1:8" x14ac:dyDescent="0.3">
      <c r="A3984" s="2">
        <v>45986</v>
      </c>
      <c r="B3984" t="s">
        <v>42</v>
      </c>
      <c r="C3984">
        <v>185</v>
      </c>
      <c r="D3984">
        <v>270</v>
      </c>
      <c r="E3984">
        <v>49</v>
      </c>
      <c r="F3984">
        <v>1225.53</v>
      </c>
      <c r="G3984">
        <v>48</v>
      </c>
      <c r="H3984" s="1">
        <f xml:space="preserve"> IF(Historical_Sales[[#This Row],[Sessions - Total]]=0,0,Historical_Sales[[#This Row],[Units Ordered]]/Historical_Sales[[#This Row],[Sessions - Total]])</f>
        <v>0.26486486486486488</v>
      </c>
    </row>
    <row r="3985" spans="1:8" x14ac:dyDescent="0.3">
      <c r="A3985" s="2">
        <v>45986</v>
      </c>
      <c r="B3985" t="s">
        <v>42</v>
      </c>
      <c r="C3985">
        <v>0</v>
      </c>
      <c r="D3985">
        <v>0</v>
      </c>
      <c r="E3985">
        <v>2</v>
      </c>
      <c r="F3985">
        <v>55.77</v>
      </c>
      <c r="G3985">
        <v>1</v>
      </c>
      <c r="H3985" s="1">
        <f xml:space="preserve"> IF(Historical_Sales[[#This Row],[Sessions - Total]]=0,0,Historical_Sales[[#This Row],[Units Ordered]]/Historical_Sales[[#This Row],[Sessions - Total]])</f>
        <v>0</v>
      </c>
    </row>
    <row r="3986" spans="1:8" x14ac:dyDescent="0.3">
      <c r="A3986" s="2">
        <v>45986</v>
      </c>
      <c r="B3986" t="s">
        <v>44</v>
      </c>
      <c r="C3986">
        <v>52</v>
      </c>
      <c r="D3986">
        <v>68</v>
      </c>
      <c r="E3986">
        <v>5</v>
      </c>
      <c r="F3986">
        <v>111.53</v>
      </c>
      <c r="G3986">
        <v>5</v>
      </c>
      <c r="H3986" s="1">
        <f xml:space="preserve"> IF(Historical_Sales[[#This Row],[Sessions - Total]]=0,0,Historical_Sales[[#This Row],[Units Ordered]]/Historical_Sales[[#This Row],[Sessions - Total]])</f>
        <v>9.6153846153846159E-2</v>
      </c>
    </row>
    <row r="3987" spans="1:8" x14ac:dyDescent="0.3">
      <c r="A3987" s="2">
        <v>45986</v>
      </c>
      <c r="B3987" t="s">
        <v>46</v>
      </c>
      <c r="C3987">
        <v>92</v>
      </c>
      <c r="D3987">
        <v>128</v>
      </c>
      <c r="E3987">
        <v>20</v>
      </c>
      <c r="F3987">
        <v>628.03</v>
      </c>
      <c r="G3987">
        <v>18</v>
      </c>
      <c r="H3987" s="1">
        <f xml:space="preserve"> IF(Historical_Sales[[#This Row],[Sessions - Total]]=0,0,Historical_Sales[[#This Row],[Units Ordered]]/Historical_Sales[[#This Row],[Sessions - Total]])</f>
        <v>0.21739130434782608</v>
      </c>
    </row>
    <row r="3988" spans="1:8" x14ac:dyDescent="0.3">
      <c r="A3988" s="2">
        <v>45986</v>
      </c>
      <c r="B3988" t="s">
        <v>48</v>
      </c>
      <c r="C3988">
        <v>63</v>
      </c>
      <c r="D3988">
        <v>81</v>
      </c>
      <c r="E3988">
        <v>24</v>
      </c>
      <c r="F3988">
        <v>688.48</v>
      </c>
      <c r="G3988">
        <v>21</v>
      </c>
      <c r="H3988" s="1">
        <f xml:space="preserve"> IF(Historical_Sales[[#This Row],[Sessions - Total]]=0,0,Historical_Sales[[#This Row],[Units Ordered]]/Historical_Sales[[#This Row],[Sessions - Total]])</f>
        <v>0.38095238095238093</v>
      </c>
    </row>
    <row r="3989" spans="1:8" x14ac:dyDescent="0.3">
      <c r="A3989" s="2">
        <v>45986</v>
      </c>
      <c r="B3989" t="s">
        <v>50</v>
      </c>
      <c r="C3989">
        <v>151</v>
      </c>
      <c r="D3989">
        <v>221</v>
      </c>
      <c r="E3989">
        <v>13</v>
      </c>
      <c r="F3989">
        <v>539.63</v>
      </c>
      <c r="G3989">
        <v>13</v>
      </c>
      <c r="H3989" s="1">
        <f xml:space="preserve"> IF(Historical_Sales[[#This Row],[Sessions - Total]]=0,0,Historical_Sales[[#This Row],[Units Ordered]]/Historical_Sales[[#This Row],[Sessions - Total]])</f>
        <v>8.6092715231788075E-2</v>
      </c>
    </row>
    <row r="3990" spans="1:8" x14ac:dyDescent="0.3">
      <c r="A3990" s="2">
        <v>45986</v>
      </c>
      <c r="B3990" t="s">
        <v>50</v>
      </c>
      <c r="C3990">
        <v>8</v>
      </c>
      <c r="D3990">
        <v>10</v>
      </c>
      <c r="E3990">
        <v>3</v>
      </c>
      <c r="F3990">
        <v>135.43</v>
      </c>
      <c r="G3990">
        <v>2</v>
      </c>
      <c r="H3990" s="1">
        <f xml:space="preserve"> IF(Historical_Sales[[#This Row],[Sessions - Total]]=0,0,Historical_Sales[[#This Row],[Units Ordered]]/Historical_Sales[[#This Row],[Sessions - Total]])</f>
        <v>0.375</v>
      </c>
    </row>
    <row r="3991" spans="1:8" x14ac:dyDescent="0.3">
      <c r="A3991" s="2">
        <v>45986</v>
      </c>
      <c r="B3991" t="s">
        <v>52</v>
      </c>
      <c r="C3991">
        <v>153</v>
      </c>
      <c r="D3991">
        <v>236</v>
      </c>
      <c r="E3991">
        <v>32</v>
      </c>
      <c r="F3991">
        <v>446.37</v>
      </c>
      <c r="G3991">
        <v>32</v>
      </c>
      <c r="H3991" s="1">
        <f xml:space="preserve"> IF(Historical_Sales[[#This Row],[Sessions - Total]]=0,0,Historical_Sales[[#This Row],[Units Ordered]]/Historical_Sales[[#This Row],[Sessions - Total]])</f>
        <v>0.20915032679738563</v>
      </c>
    </row>
    <row r="3992" spans="1:8" x14ac:dyDescent="0.3">
      <c r="A3992" s="2">
        <v>45986</v>
      </c>
      <c r="B3992" t="s">
        <v>52</v>
      </c>
      <c r="C3992">
        <v>5</v>
      </c>
      <c r="D3992">
        <v>5</v>
      </c>
      <c r="E3992">
        <v>1</v>
      </c>
      <c r="F3992">
        <v>18.88</v>
      </c>
      <c r="G3992">
        <v>1</v>
      </c>
      <c r="H3992" s="1">
        <f xml:space="preserve"> IF(Historical_Sales[[#This Row],[Sessions - Total]]=0,0,Historical_Sales[[#This Row],[Units Ordered]]/Historical_Sales[[#This Row],[Sessions - Total]])</f>
        <v>0.2</v>
      </c>
    </row>
    <row r="3993" spans="1:8" x14ac:dyDescent="0.3">
      <c r="A3993" s="2">
        <v>45986</v>
      </c>
      <c r="B3993" t="s">
        <v>54</v>
      </c>
      <c r="C3993">
        <v>43</v>
      </c>
      <c r="D3993">
        <v>63</v>
      </c>
      <c r="E3993">
        <v>8</v>
      </c>
      <c r="F3993">
        <v>174.97</v>
      </c>
      <c r="G3993">
        <v>7</v>
      </c>
      <c r="H3993" s="1">
        <f xml:space="preserve"> IF(Historical_Sales[[#This Row],[Sessions - Total]]=0,0,Historical_Sales[[#This Row],[Units Ordered]]/Historical_Sales[[#This Row],[Sessions - Total]])</f>
        <v>0.18604651162790697</v>
      </c>
    </row>
    <row r="3994" spans="1:8" x14ac:dyDescent="0.3">
      <c r="A3994" s="2">
        <v>45986</v>
      </c>
      <c r="B3994" t="s">
        <v>56</v>
      </c>
      <c r="C3994">
        <v>65</v>
      </c>
      <c r="D3994">
        <v>98</v>
      </c>
      <c r="E3994">
        <v>15</v>
      </c>
      <c r="F3994">
        <v>366.13</v>
      </c>
      <c r="G3994">
        <v>14</v>
      </c>
      <c r="H3994" s="1">
        <f xml:space="preserve"> IF(Historical_Sales[[#This Row],[Sessions - Total]]=0,0,Historical_Sales[[#This Row],[Units Ordered]]/Historical_Sales[[#This Row],[Sessions - Total]])</f>
        <v>0.23076923076923078</v>
      </c>
    </row>
    <row r="3995" spans="1:8" x14ac:dyDescent="0.3">
      <c r="A3995" s="2">
        <v>45986</v>
      </c>
      <c r="B3995" t="s">
        <v>58</v>
      </c>
      <c r="C3995">
        <v>57</v>
      </c>
      <c r="D3995">
        <v>79</v>
      </c>
      <c r="E3995">
        <v>17</v>
      </c>
      <c r="F3995">
        <v>197.88</v>
      </c>
      <c r="G3995">
        <v>17</v>
      </c>
      <c r="H3995" s="1">
        <f xml:space="preserve"> IF(Historical_Sales[[#This Row],[Sessions - Total]]=0,0,Historical_Sales[[#This Row],[Units Ordered]]/Historical_Sales[[#This Row],[Sessions - Total]])</f>
        <v>0.2982456140350877</v>
      </c>
    </row>
    <row r="3996" spans="1:8" x14ac:dyDescent="0.3">
      <c r="A3996" s="2">
        <v>45986</v>
      </c>
      <c r="B3996" t="s">
        <v>60</v>
      </c>
      <c r="C3996">
        <v>80</v>
      </c>
      <c r="D3996">
        <v>110</v>
      </c>
      <c r="E3996">
        <v>11</v>
      </c>
      <c r="F3996">
        <v>247.24</v>
      </c>
      <c r="G3996">
        <v>11</v>
      </c>
      <c r="H3996" s="1">
        <f xml:space="preserve"> IF(Historical_Sales[[#This Row],[Sessions - Total]]=0,0,Historical_Sales[[#This Row],[Units Ordered]]/Historical_Sales[[#This Row],[Sessions - Total]])</f>
        <v>0.13750000000000001</v>
      </c>
    </row>
    <row r="3997" spans="1:8" x14ac:dyDescent="0.3">
      <c r="A3997" s="2">
        <v>45986</v>
      </c>
      <c r="B3997" t="s">
        <v>62</v>
      </c>
      <c r="C3997">
        <v>128</v>
      </c>
      <c r="D3997">
        <v>199</v>
      </c>
      <c r="E3997">
        <v>69</v>
      </c>
      <c r="F3997">
        <v>2525.16</v>
      </c>
      <c r="G3997">
        <v>54</v>
      </c>
      <c r="H3997" s="1">
        <f xml:space="preserve"> IF(Historical_Sales[[#This Row],[Sessions - Total]]=0,0,Historical_Sales[[#This Row],[Units Ordered]]/Historical_Sales[[#This Row],[Sessions - Total]])</f>
        <v>0.5390625</v>
      </c>
    </row>
    <row r="3998" spans="1:8" x14ac:dyDescent="0.3">
      <c r="A3998" s="2">
        <v>45986</v>
      </c>
      <c r="B3998" t="s">
        <v>64</v>
      </c>
      <c r="C3998">
        <v>27</v>
      </c>
      <c r="D3998">
        <v>36</v>
      </c>
      <c r="E3998">
        <v>7</v>
      </c>
      <c r="F3998">
        <v>225.28</v>
      </c>
      <c r="G3998">
        <v>7</v>
      </c>
      <c r="H3998" s="1">
        <f xml:space="preserve"> IF(Historical_Sales[[#This Row],[Sessions - Total]]=0,0,Historical_Sales[[#This Row],[Units Ordered]]/Historical_Sales[[#This Row],[Sessions - Total]])</f>
        <v>0.25925925925925924</v>
      </c>
    </row>
    <row r="3999" spans="1:8" x14ac:dyDescent="0.3">
      <c r="A3999" s="2">
        <v>45986</v>
      </c>
      <c r="B3999" t="s">
        <v>66</v>
      </c>
      <c r="C3999">
        <v>23</v>
      </c>
      <c r="D3999">
        <v>33</v>
      </c>
      <c r="E3999">
        <v>19</v>
      </c>
      <c r="F3999">
        <v>574.73</v>
      </c>
      <c r="G3999">
        <v>11</v>
      </c>
      <c r="H3999" s="1">
        <f xml:space="preserve"> IF(Historical_Sales[[#This Row],[Sessions - Total]]=0,0,Historical_Sales[[#This Row],[Units Ordered]]/Historical_Sales[[#This Row],[Sessions - Total]])</f>
        <v>0.82608695652173914</v>
      </c>
    </row>
    <row r="4000" spans="1:8" x14ac:dyDescent="0.3">
      <c r="A4000" s="2">
        <v>45986</v>
      </c>
      <c r="B4000" t="s">
        <v>68</v>
      </c>
      <c r="C4000">
        <v>52</v>
      </c>
      <c r="D4000">
        <v>63</v>
      </c>
      <c r="E4000">
        <v>30</v>
      </c>
      <c r="F4000">
        <v>833.92</v>
      </c>
      <c r="G4000">
        <v>28</v>
      </c>
      <c r="H4000" s="1">
        <f xml:space="preserve"> IF(Historical_Sales[[#This Row],[Sessions - Total]]=0,0,Historical_Sales[[#This Row],[Units Ordered]]/Historical_Sales[[#This Row],[Sessions - Total]])</f>
        <v>0.57692307692307687</v>
      </c>
    </row>
    <row r="4001" spans="1:8" x14ac:dyDescent="0.3">
      <c r="A4001" s="2">
        <v>45986</v>
      </c>
      <c r="B4001" t="s">
        <v>70</v>
      </c>
      <c r="C4001">
        <v>69</v>
      </c>
      <c r="D4001">
        <v>87</v>
      </c>
      <c r="E4001">
        <v>35</v>
      </c>
      <c r="F4001">
        <v>832.45</v>
      </c>
      <c r="G4001">
        <v>19</v>
      </c>
      <c r="H4001" s="1">
        <f xml:space="preserve"> IF(Historical_Sales[[#This Row],[Sessions - Total]]=0,0,Historical_Sales[[#This Row],[Units Ordered]]/Historical_Sales[[#This Row],[Sessions - Total]])</f>
        <v>0.50724637681159424</v>
      </c>
    </row>
    <row r="4002" spans="1:8" x14ac:dyDescent="0.3">
      <c r="A4002" s="2">
        <v>45986</v>
      </c>
      <c r="B4002" t="s">
        <v>72</v>
      </c>
      <c r="C4002">
        <v>60</v>
      </c>
      <c r="D4002">
        <v>79</v>
      </c>
      <c r="E4002">
        <v>1</v>
      </c>
      <c r="F4002">
        <v>36.42</v>
      </c>
      <c r="G4002">
        <v>1</v>
      </c>
      <c r="H4002" s="1">
        <f xml:space="preserve"> IF(Historical_Sales[[#This Row],[Sessions - Total]]=0,0,Historical_Sales[[#This Row],[Units Ordered]]/Historical_Sales[[#This Row],[Sessions - Total]])</f>
        <v>1.6666666666666666E-2</v>
      </c>
    </row>
    <row r="4003" spans="1:8" x14ac:dyDescent="0.3">
      <c r="A4003" s="2">
        <v>45986</v>
      </c>
      <c r="B4003" t="s">
        <v>74</v>
      </c>
      <c r="C4003">
        <v>15</v>
      </c>
      <c r="D4003">
        <v>19</v>
      </c>
      <c r="E4003">
        <v>1</v>
      </c>
      <c r="F4003">
        <v>30.56</v>
      </c>
      <c r="G4003">
        <v>1</v>
      </c>
      <c r="H4003" s="1">
        <f xml:space="preserve"> IF(Historical_Sales[[#This Row],[Sessions - Total]]=0,0,Historical_Sales[[#This Row],[Units Ordered]]/Historical_Sales[[#This Row],[Sessions - Total]])</f>
        <v>6.6666666666666666E-2</v>
      </c>
    </row>
    <row r="4004" spans="1:8" x14ac:dyDescent="0.3">
      <c r="A4004" s="2">
        <v>45986</v>
      </c>
      <c r="B4004" t="s">
        <v>76</v>
      </c>
      <c r="C4004">
        <v>15</v>
      </c>
      <c r="D4004">
        <v>18</v>
      </c>
      <c r="E4004">
        <v>6</v>
      </c>
      <c r="F4004">
        <v>166.66</v>
      </c>
      <c r="G4004">
        <v>6</v>
      </c>
      <c r="H4004" s="1">
        <f xml:space="preserve"> IF(Historical_Sales[[#This Row],[Sessions - Total]]=0,0,Historical_Sales[[#This Row],[Units Ordered]]/Historical_Sales[[#This Row],[Sessions - Total]])</f>
        <v>0.4</v>
      </c>
    </row>
    <row r="4005" spans="1:8" x14ac:dyDescent="0.3">
      <c r="A4005" s="2">
        <v>45986</v>
      </c>
      <c r="B4005" t="s">
        <v>78</v>
      </c>
      <c r="C4005">
        <v>24</v>
      </c>
      <c r="D4005">
        <v>31</v>
      </c>
      <c r="E4005">
        <v>7</v>
      </c>
      <c r="F4005">
        <v>181.43</v>
      </c>
      <c r="G4005">
        <v>6</v>
      </c>
      <c r="H4005" s="1">
        <f xml:space="preserve"> IF(Historical_Sales[[#This Row],[Sessions - Total]]=0,0,Historical_Sales[[#This Row],[Units Ordered]]/Historical_Sales[[#This Row],[Sessions - Total]])</f>
        <v>0.29166666666666669</v>
      </c>
    </row>
    <row r="4006" spans="1:8" x14ac:dyDescent="0.3">
      <c r="A4006" s="2">
        <v>45986</v>
      </c>
      <c r="B4006" t="s">
        <v>80</v>
      </c>
      <c r="C4006">
        <v>25</v>
      </c>
      <c r="D4006">
        <v>41</v>
      </c>
      <c r="E4006">
        <v>12</v>
      </c>
      <c r="F4006">
        <v>432.18</v>
      </c>
      <c r="G4006">
        <v>6</v>
      </c>
      <c r="H4006" s="1">
        <f xml:space="preserve"> IF(Historical_Sales[[#This Row],[Sessions - Total]]=0,0,Historical_Sales[[#This Row],[Units Ordered]]/Historical_Sales[[#This Row],[Sessions - Total]])</f>
        <v>0.48</v>
      </c>
    </row>
    <row r="4007" spans="1:8" x14ac:dyDescent="0.3">
      <c r="A4007" s="2">
        <v>45986</v>
      </c>
      <c r="B4007" t="s">
        <v>82</v>
      </c>
      <c r="C4007">
        <v>20</v>
      </c>
      <c r="D4007">
        <v>20</v>
      </c>
      <c r="E4007">
        <v>15</v>
      </c>
      <c r="F4007">
        <v>522.66999999999996</v>
      </c>
      <c r="G4007">
        <v>8</v>
      </c>
      <c r="H4007" s="1">
        <f xml:space="preserve"> IF(Historical_Sales[[#This Row],[Sessions - Total]]=0,0,Historical_Sales[[#This Row],[Units Ordered]]/Historical_Sales[[#This Row],[Sessions - Total]])</f>
        <v>0.75</v>
      </c>
    </row>
    <row r="4008" spans="1:8" x14ac:dyDescent="0.3">
      <c r="A4008" s="2">
        <v>45986</v>
      </c>
      <c r="B4008" t="s">
        <v>84</v>
      </c>
      <c r="C4008">
        <v>144</v>
      </c>
      <c r="D4008">
        <v>220</v>
      </c>
      <c r="E4008">
        <v>47</v>
      </c>
      <c r="F4008">
        <v>1618.36</v>
      </c>
      <c r="G4008">
        <v>44</v>
      </c>
      <c r="H4008" s="1">
        <f xml:space="preserve"> IF(Historical_Sales[[#This Row],[Sessions - Total]]=0,0,Historical_Sales[[#This Row],[Units Ordered]]/Historical_Sales[[#This Row],[Sessions - Total]])</f>
        <v>0.3263888888888889</v>
      </c>
    </row>
    <row r="4009" spans="1:8" x14ac:dyDescent="0.3">
      <c r="A4009" s="2">
        <v>45986</v>
      </c>
      <c r="B4009" t="s">
        <v>86</v>
      </c>
      <c r="C4009">
        <v>27</v>
      </c>
      <c r="D4009">
        <v>39</v>
      </c>
      <c r="E4009">
        <v>7</v>
      </c>
      <c r="F4009">
        <v>195.26</v>
      </c>
      <c r="G4009">
        <v>6</v>
      </c>
      <c r="H4009" s="1">
        <f xml:space="preserve"> IF(Historical_Sales[[#This Row],[Sessions - Total]]=0,0,Historical_Sales[[#This Row],[Units Ordered]]/Historical_Sales[[#This Row],[Sessions - Total]])</f>
        <v>0.25925925925925924</v>
      </c>
    </row>
    <row r="4010" spans="1:8" x14ac:dyDescent="0.3">
      <c r="A4010" s="2">
        <v>45986</v>
      </c>
      <c r="B4010" t="s">
        <v>88</v>
      </c>
      <c r="C4010">
        <v>61</v>
      </c>
      <c r="D4010">
        <v>85</v>
      </c>
      <c r="E4010">
        <v>15</v>
      </c>
      <c r="F4010">
        <v>508.38</v>
      </c>
      <c r="G4010">
        <v>9</v>
      </c>
      <c r="H4010" s="1">
        <f xml:space="preserve"> IF(Historical_Sales[[#This Row],[Sessions - Total]]=0,0,Historical_Sales[[#This Row],[Units Ordered]]/Historical_Sales[[#This Row],[Sessions - Total]])</f>
        <v>0.24590163934426229</v>
      </c>
    </row>
    <row r="4011" spans="1:8" x14ac:dyDescent="0.3">
      <c r="A4011" s="2">
        <v>45986</v>
      </c>
      <c r="B4011" t="s">
        <v>90</v>
      </c>
      <c r="C4011">
        <v>12</v>
      </c>
      <c r="D4011">
        <v>14</v>
      </c>
      <c r="E4011">
        <v>2</v>
      </c>
      <c r="F4011">
        <v>43.92</v>
      </c>
      <c r="G4011">
        <v>2</v>
      </c>
      <c r="H4011" s="1">
        <f xml:space="preserve"> IF(Historical_Sales[[#This Row],[Sessions - Total]]=0,0,Historical_Sales[[#This Row],[Units Ordered]]/Historical_Sales[[#This Row],[Sessions - Total]])</f>
        <v>0.16666666666666666</v>
      </c>
    </row>
    <row r="4012" spans="1:8" x14ac:dyDescent="0.3">
      <c r="A4012" s="2">
        <v>45986</v>
      </c>
      <c r="B4012" t="s">
        <v>92</v>
      </c>
      <c r="C4012">
        <v>35</v>
      </c>
      <c r="D4012">
        <v>49</v>
      </c>
      <c r="E4012">
        <v>10</v>
      </c>
      <c r="F4012">
        <v>262.91000000000003</v>
      </c>
      <c r="G4012">
        <v>10</v>
      </c>
      <c r="H4012" s="1">
        <f xml:space="preserve"> IF(Historical_Sales[[#This Row],[Sessions - Total]]=0,0,Historical_Sales[[#This Row],[Units Ordered]]/Historical_Sales[[#This Row],[Sessions - Total]])</f>
        <v>0.2857142857142857</v>
      </c>
    </row>
    <row r="4013" spans="1:8" x14ac:dyDescent="0.3">
      <c r="A4013" s="2">
        <v>45986</v>
      </c>
      <c r="B4013" t="s">
        <v>94</v>
      </c>
      <c r="C4013">
        <v>22</v>
      </c>
      <c r="D4013">
        <v>29</v>
      </c>
      <c r="E4013">
        <v>17</v>
      </c>
      <c r="F4013">
        <v>1252.3599999999999</v>
      </c>
      <c r="G4013">
        <v>5</v>
      </c>
      <c r="H4013" s="1">
        <f xml:space="preserve"> IF(Historical_Sales[[#This Row],[Sessions - Total]]=0,0,Historical_Sales[[#This Row],[Units Ordered]]/Historical_Sales[[#This Row],[Sessions - Total]])</f>
        <v>0.77272727272727271</v>
      </c>
    </row>
    <row r="4014" spans="1:8" x14ac:dyDescent="0.3">
      <c r="A4014" s="2">
        <v>45986</v>
      </c>
      <c r="B4014" t="s">
        <v>96</v>
      </c>
      <c r="C4014">
        <v>25</v>
      </c>
      <c r="D4014">
        <v>32</v>
      </c>
      <c r="E4014">
        <v>5</v>
      </c>
      <c r="F4014">
        <v>334.5</v>
      </c>
      <c r="G4014">
        <v>4</v>
      </c>
      <c r="H4014" s="1">
        <f xml:space="preserve"> IF(Historical_Sales[[#This Row],[Sessions - Total]]=0,0,Historical_Sales[[#This Row],[Units Ordered]]/Historical_Sales[[#This Row],[Sessions - Total]])</f>
        <v>0.2</v>
      </c>
    </row>
    <row r="4015" spans="1:8" x14ac:dyDescent="0.3">
      <c r="A4015" s="2">
        <v>45986</v>
      </c>
      <c r="B4015" t="s">
        <v>98</v>
      </c>
      <c r="C4015">
        <v>36</v>
      </c>
      <c r="D4015">
        <v>49</v>
      </c>
      <c r="E4015">
        <v>5</v>
      </c>
      <c r="F4015">
        <v>56.82</v>
      </c>
      <c r="G4015">
        <v>5</v>
      </c>
      <c r="H4015" s="1">
        <f xml:space="preserve"> IF(Historical_Sales[[#This Row],[Sessions - Total]]=0,0,Historical_Sales[[#This Row],[Units Ordered]]/Historical_Sales[[#This Row],[Sessions - Total]])</f>
        <v>0.1388888888888889</v>
      </c>
    </row>
    <row r="4016" spans="1:8" x14ac:dyDescent="0.3">
      <c r="A4016" s="2">
        <v>45986</v>
      </c>
      <c r="B4016" t="s">
        <v>100</v>
      </c>
      <c r="C4016">
        <v>26</v>
      </c>
      <c r="D4016">
        <v>31</v>
      </c>
      <c r="E4016">
        <v>3</v>
      </c>
      <c r="F4016">
        <v>32.130000000000003</v>
      </c>
      <c r="G4016">
        <v>3</v>
      </c>
      <c r="H4016" s="1">
        <f xml:space="preserve"> IF(Historical_Sales[[#This Row],[Sessions - Total]]=0,0,Historical_Sales[[#This Row],[Units Ordered]]/Historical_Sales[[#This Row],[Sessions - Total]])</f>
        <v>0.11538461538461539</v>
      </c>
    </row>
    <row r="4017" spans="1:8" x14ac:dyDescent="0.3">
      <c r="A4017" s="2">
        <v>45986</v>
      </c>
      <c r="B4017" t="s">
        <v>102</v>
      </c>
      <c r="C4017">
        <v>10</v>
      </c>
      <c r="D4017">
        <v>10</v>
      </c>
      <c r="E4017">
        <v>2</v>
      </c>
      <c r="F4017">
        <v>75.959999999999994</v>
      </c>
      <c r="G4017">
        <v>2</v>
      </c>
      <c r="H4017" s="1">
        <f xml:space="preserve"> IF(Historical_Sales[[#This Row],[Sessions - Total]]=0,0,Historical_Sales[[#This Row],[Units Ordered]]/Historical_Sales[[#This Row],[Sessions - Total]])</f>
        <v>0.2</v>
      </c>
    </row>
    <row r="4018" spans="1:8" x14ac:dyDescent="0.3">
      <c r="A4018" s="2">
        <v>45986</v>
      </c>
      <c r="B4018" t="s">
        <v>104</v>
      </c>
      <c r="C4018">
        <v>7</v>
      </c>
      <c r="D4018">
        <v>8</v>
      </c>
      <c r="E4018">
        <v>1</v>
      </c>
      <c r="F4018">
        <v>24.77</v>
      </c>
      <c r="G4018">
        <v>1</v>
      </c>
      <c r="H4018" s="1">
        <f xml:space="preserve"> IF(Historical_Sales[[#This Row],[Sessions - Total]]=0,0,Historical_Sales[[#This Row],[Units Ordered]]/Historical_Sales[[#This Row],[Sessions - Total]])</f>
        <v>0.14285714285714285</v>
      </c>
    </row>
    <row r="4019" spans="1:8" x14ac:dyDescent="0.3">
      <c r="A4019" s="2">
        <v>45986</v>
      </c>
      <c r="B4019" t="s">
        <v>110</v>
      </c>
      <c r="C4019">
        <v>31</v>
      </c>
      <c r="D4019">
        <v>37</v>
      </c>
      <c r="E4019">
        <v>1</v>
      </c>
      <c r="F4019">
        <v>34.229999999999997</v>
      </c>
      <c r="G4019">
        <v>1</v>
      </c>
      <c r="H4019" s="1">
        <f xml:space="preserve"> IF(Historical_Sales[[#This Row],[Sessions - Total]]=0,0,Historical_Sales[[#This Row],[Units Ordered]]/Historical_Sales[[#This Row],[Sessions - Total]])</f>
        <v>3.2258064516129031E-2</v>
      </c>
    </row>
    <row r="4020" spans="1:8" x14ac:dyDescent="0.3">
      <c r="A4020" s="2">
        <v>45986</v>
      </c>
      <c r="B4020" t="s">
        <v>112</v>
      </c>
      <c r="C4020">
        <v>18</v>
      </c>
      <c r="D4020">
        <v>23</v>
      </c>
      <c r="E4020">
        <v>3</v>
      </c>
      <c r="F4020">
        <v>100</v>
      </c>
      <c r="G4020">
        <v>2</v>
      </c>
      <c r="H4020" s="1">
        <f xml:space="preserve"> IF(Historical_Sales[[#This Row],[Sessions - Total]]=0,0,Historical_Sales[[#This Row],[Units Ordered]]/Historical_Sales[[#This Row],[Sessions - Total]])</f>
        <v>0.16666666666666666</v>
      </c>
    </row>
    <row r="4021" spans="1:8" x14ac:dyDescent="0.3">
      <c r="A4021" s="2">
        <v>45987</v>
      </c>
      <c r="B4021" t="s">
        <v>11</v>
      </c>
      <c r="C4021">
        <v>17</v>
      </c>
      <c r="D4021">
        <v>19</v>
      </c>
      <c r="E4021">
        <v>2</v>
      </c>
      <c r="F4021">
        <v>78.42</v>
      </c>
      <c r="G4021">
        <v>2</v>
      </c>
      <c r="H4021" s="1">
        <f xml:space="preserve"> IF(Historical_Sales[[#This Row],[Sessions - Total]]=0,0,Historical_Sales[[#This Row],[Units Ordered]]/Historical_Sales[[#This Row],[Sessions - Total]])</f>
        <v>0.11764705882352941</v>
      </c>
    </row>
    <row r="4022" spans="1:8" x14ac:dyDescent="0.3">
      <c r="A4022" s="2">
        <v>45987</v>
      </c>
      <c r="B4022" t="s">
        <v>15</v>
      </c>
      <c r="C4022">
        <v>15</v>
      </c>
      <c r="D4022">
        <v>26</v>
      </c>
      <c r="E4022">
        <v>2</v>
      </c>
      <c r="F4022">
        <v>68.97</v>
      </c>
      <c r="G4022">
        <v>2</v>
      </c>
      <c r="H4022" s="1">
        <f xml:space="preserve"> IF(Historical_Sales[[#This Row],[Sessions - Total]]=0,0,Historical_Sales[[#This Row],[Units Ordered]]/Historical_Sales[[#This Row],[Sessions - Total]])</f>
        <v>0.13333333333333333</v>
      </c>
    </row>
    <row r="4023" spans="1:8" x14ac:dyDescent="0.3">
      <c r="A4023" s="2">
        <v>45987</v>
      </c>
      <c r="B4023" t="s">
        <v>17</v>
      </c>
      <c r="C4023">
        <v>12</v>
      </c>
      <c r="D4023">
        <v>15</v>
      </c>
      <c r="E4023">
        <v>2</v>
      </c>
      <c r="F4023">
        <v>73.52</v>
      </c>
      <c r="G4023">
        <v>2</v>
      </c>
      <c r="H4023" s="1">
        <f xml:space="preserve"> IF(Historical_Sales[[#This Row],[Sessions - Total]]=0,0,Historical_Sales[[#This Row],[Units Ordered]]/Historical_Sales[[#This Row],[Sessions - Total]])</f>
        <v>0.16666666666666666</v>
      </c>
    </row>
    <row r="4024" spans="1:8" x14ac:dyDescent="0.3">
      <c r="A4024" s="2">
        <v>45987</v>
      </c>
      <c r="B4024" t="s">
        <v>19</v>
      </c>
      <c r="C4024">
        <v>8</v>
      </c>
      <c r="D4024">
        <v>8</v>
      </c>
      <c r="E4024">
        <v>1</v>
      </c>
      <c r="F4024">
        <v>30.5</v>
      </c>
      <c r="G4024">
        <v>1</v>
      </c>
      <c r="H4024" s="1">
        <f xml:space="preserve"> IF(Historical_Sales[[#This Row],[Sessions - Total]]=0,0,Historical_Sales[[#This Row],[Units Ordered]]/Historical_Sales[[#This Row],[Sessions - Total]])</f>
        <v>0.125</v>
      </c>
    </row>
    <row r="4025" spans="1:8" x14ac:dyDescent="0.3">
      <c r="A4025" s="2">
        <v>45987</v>
      </c>
      <c r="B4025" t="s">
        <v>21</v>
      </c>
      <c r="C4025">
        <v>52</v>
      </c>
      <c r="D4025">
        <v>82</v>
      </c>
      <c r="E4025">
        <v>10</v>
      </c>
      <c r="F4025">
        <v>253.95</v>
      </c>
      <c r="G4025">
        <v>9</v>
      </c>
      <c r="H4025" s="1">
        <f xml:space="preserve"> IF(Historical_Sales[[#This Row],[Sessions - Total]]=0,0,Historical_Sales[[#This Row],[Units Ordered]]/Historical_Sales[[#This Row],[Sessions - Total]])</f>
        <v>0.19230769230769232</v>
      </c>
    </row>
    <row r="4026" spans="1:8" x14ac:dyDescent="0.3">
      <c r="A4026" s="2">
        <v>45987</v>
      </c>
      <c r="B4026" t="s">
        <v>24</v>
      </c>
      <c r="C4026">
        <v>8</v>
      </c>
      <c r="D4026">
        <v>11</v>
      </c>
      <c r="E4026">
        <v>2</v>
      </c>
      <c r="F4026">
        <v>27.2</v>
      </c>
      <c r="G4026">
        <v>2</v>
      </c>
      <c r="H4026" s="1">
        <f xml:space="preserve"> IF(Historical_Sales[[#This Row],[Sessions - Total]]=0,0,Historical_Sales[[#This Row],[Units Ordered]]/Historical_Sales[[#This Row],[Sessions - Total]])</f>
        <v>0.25</v>
      </c>
    </row>
    <row r="4027" spans="1:8" x14ac:dyDescent="0.3">
      <c r="A4027" s="2">
        <v>45987</v>
      </c>
      <c r="B4027" t="s">
        <v>26</v>
      </c>
      <c r="C4027">
        <v>13</v>
      </c>
      <c r="D4027">
        <v>15</v>
      </c>
      <c r="E4027">
        <v>6</v>
      </c>
      <c r="F4027">
        <v>221.95</v>
      </c>
      <c r="G4027">
        <v>6</v>
      </c>
      <c r="H4027" s="1">
        <f xml:space="preserve"> IF(Historical_Sales[[#This Row],[Sessions - Total]]=0,0,Historical_Sales[[#This Row],[Units Ordered]]/Historical_Sales[[#This Row],[Sessions - Total]])</f>
        <v>0.46153846153846156</v>
      </c>
    </row>
    <row r="4028" spans="1:8" x14ac:dyDescent="0.3">
      <c r="A4028" s="2">
        <v>45987</v>
      </c>
      <c r="B4028" t="s">
        <v>34</v>
      </c>
      <c r="C4028">
        <v>21</v>
      </c>
      <c r="D4028">
        <v>26</v>
      </c>
      <c r="E4028">
        <v>2</v>
      </c>
      <c r="F4028">
        <v>41.21</v>
      </c>
      <c r="G4028">
        <v>2</v>
      </c>
      <c r="H4028" s="1">
        <f xml:space="preserve"> IF(Historical_Sales[[#This Row],[Sessions - Total]]=0,0,Historical_Sales[[#This Row],[Units Ordered]]/Historical_Sales[[#This Row],[Sessions - Total]])</f>
        <v>9.5238095238095233E-2</v>
      </c>
    </row>
    <row r="4029" spans="1:8" x14ac:dyDescent="0.3">
      <c r="A4029" s="2">
        <v>45987</v>
      </c>
      <c r="B4029" t="s">
        <v>36</v>
      </c>
      <c r="C4029">
        <v>30</v>
      </c>
      <c r="D4029">
        <v>44</v>
      </c>
      <c r="E4029">
        <v>11</v>
      </c>
      <c r="F4029">
        <v>244.92</v>
      </c>
      <c r="G4029">
        <v>11</v>
      </c>
      <c r="H4029" s="1">
        <f xml:space="preserve"> IF(Historical_Sales[[#This Row],[Sessions - Total]]=0,0,Historical_Sales[[#This Row],[Units Ordered]]/Historical_Sales[[#This Row],[Sessions - Total]])</f>
        <v>0.36666666666666664</v>
      </c>
    </row>
    <row r="4030" spans="1:8" x14ac:dyDescent="0.3">
      <c r="A4030" s="2">
        <v>45987</v>
      </c>
      <c r="B4030" t="s">
        <v>38</v>
      </c>
      <c r="C4030">
        <v>38</v>
      </c>
      <c r="D4030">
        <v>52</v>
      </c>
      <c r="E4030">
        <v>2</v>
      </c>
      <c r="F4030">
        <v>43.39</v>
      </c>
      <c r="G4030">
        <v>1</v>
      </c>
      <c r="H4030" s="1">
        <f xml:space="preserve"> IF(Historical_Sales[[#This Row],[Sessions - Total]]=0,0,Historical_Sales[[#This Row],[Units Ordered]]/Historical_Sales[[#This Row],[Sessions - Total]])</f>
        <v>5.2631578947368418E-2</v>
      </c>
    </row>
    <row r="4031" spans="1:8" x14ac:dyDescent="0.3">
      <c r="A4031" s="2">
        <v>45987</v>
      </c>
      <c r="B4031" t="s">
        <v>40</v>
      </c>
      <c r="C4031">
        <v>54</v>
      </c>
      <c r="D4031">
        <v>71</v>
      </c>
      <c r="E4031">
        <v>14</v>
      </c>
      <c r="F4031">
        <v>412.96</v>
      </c>
      <c r="G4031">
        <v>10</v>
      </c>
      <c r="H4031" s="1">
        <f xml:space="preserve"> IF(Historical_Sales[[#This Row],[Sessions - Total]]=0,0,Historical_Sales[[#This Row],[Units Ordered]]/Historical_Sales[[#This Row],[Sessions - Total]])</f>
        <v>0.25925925925925924</v>
      </c>
    </row>
    <row r="4032" spans="1:8" x14ac:dyDescent="0.3">
      <c r="A4032" s="2">
        <v>45987</v>
      </c>
      <c r="B4032" t="s">
        <v>42</v>
      </c>
      <c r="C4032">
        <v>114</v>
      </c>
      <c r="D4032">
        <v>161</v>
      </c>
      <c r="E4032">
        <v>21</v>
      </c>
      <c r="F4032">
        <v>515.76</v>
      </c>
      <c r="G4032">
        <v>20</v>
      </c>
      <c r="H4032" s="1">
        <f xml:space="preserve"> IF(Historical_Sales[[#This Row],[Sessions - Total]]=0,0,Historical_Sales[[#This Row],[Units Ordered]]/Historical_Sales[[#This Row],[Sessions - Total]])</f>
        <v>0.18421052631578946</v>
      </c>
    </row>
    <row r="4033" spans="1:8" x14ac:dyDescent="0.3">
      <c r="A4033" s="2">
        <v>45987</v>
      </c>
      <c r="B4033" t="s">
        <v>42</v>
      </c>
      <c r="C4033">
        <v>1</v>
      </c>
      <c r="D4033">
        <v>1</v>
      </c>
      <c r="E4033">
        <v>1</v>
      </c>
      <c r="F4033">
        <v>33.299999999999997</v>
      </c>
      <c r="G4033">
        <v>1</v>
      </c>
      <c r="H4033" s="1">
        <f xml:space="preserve"> IF(Historical_Sales[[#This Row],[Sessions - Total]]=0,0,Historical_Sales[[#This Row],[Units Ordered]]/Historical_Sales[[#This Row],[Sessions - Total]])</f>
        <v>1</v>
      </c>
    </row>
    <row r="4034" spans="1:8" x14ac:dyDescent="0.3">
      <c r="A4034" s="2">
        <v>45987</v>
      </c>
      <c r="B4034" t="s">
        <v>44</v>
      </c>
      <c r="C4034">
        <v>38</v>
      </c>
      <c r="D4034">
        <v>55</v>
      </c>
      <c r="E4034">
        <v>7</v>
      </c>
      <c r="F4034">
        <v>169.45</v>
      </c>
      <c r="G4034">
        <v>7</v>
      </c>
      <c r="H4034" s="1">
        <f xml:space="preserve"> IF(Historical_Sales[[#This Row],[Sessions - Total]]=0,0,Historical_Sales[[#This Row],[Units Ordered]]/Historical_Sales[[#This Row],[Sessions - Total]])</f>
        <v>0.18421052631578946</v>
      </c>
    </row>
    <row r="4035" spans="1:8" x14ac:dyDescent="0.3">
      <c r="A4035" s="2">
        <v>45987</v>
      </c>
      <c r="B4035" t="s">
        <v>46</v>
      </c>
      <c r="C4035">
        <v>62</v>
      </c>
      <c r="D4035">
        <v>93</v>
      </c>
      <c r="E4035">
        <v>16</v>
      </c>
      <c r="F4035">
        <v>493.84</v>
      </c>
      <c r="G4035">
        <v>13</v>
      </c>
      <c r="H4035" s="1">
        <f xml:space="preserve"> IF(Historical_Sales[[#This Row],[Sessions - Total]]=0,0,Historical_Sales[[#This Row],[Units Ordered]]/Historical_Sales[[#This Row],[Sessions - Total]])</f>
        <v>0.25806451612903225</v>
      </c>
    </row>
    <row r="4036" spans="1:8" x14ac:dyDescent="0.3">
      <c r="A4036" s="2">
        <v>45987</v>
      </c>
      <c r="B4036" t="s">
        <v>48</v>
      </c>
      <c r="C4036">
        <v>32</v>
      </c>
      <c r="D4036">
        <v>42</v>
      </c>
      <c r="E4036">
        <v>6</v>
      </c>
      <c r="F4036">
        <v>127.24</v>
      </c>
      <c r="G4036">
        <v>4</v>
      </c>
      <c r="H4036" s="1">
        <f xml:space="preserve"> IF(Historical_Sales[[#This Row],[Sessions - Total]]=0,0,Historical_Sales[[#This Row],[Units Ordered]]/Historical_Sales[[#This Row],[Sessions - Total]])</f>
        <v>0.1875</v>
      </c>
    </row>
    <row r="4037" spans="1:8" x14ac:dyDescent="0.3">
      <c r="A4037" s="2">
        <v>45987</v>
      </c>
      <c r="B4037" t="s">
        <v>50</v>
      </c>
      <c r="C4037">
        <v>124</v>
      </c>
      <c r="D4037">
        <v>166</v>
      </c>
      <c r="E4037">
        <v>11</v>
      </c>
      <c r="F4037">
        <v>475.79</v>
      </c>
      <c r="G4037">
        <v>11</v>
      </c>
      <c r="H4037" s="1">
        <f xml:space="preserve"> IF(Historical_Sales[[#This Row],[Sessions - Total]]=0,0,Historical_Sales[[#This Row],[Units Ordered]]/Historical_Sales[[#This Row],[Sessions - Total]])</f>
        <v>8.8709677419354843E-2</v>
      </c>
    </row>
    <row r="4038" spans="1:8" x14ac:dyDescent="0.3">
      <c r="A4038" s="2">
        <v>45987</v>
      </c>
      <c r="B4038" t="s">
        <v>52</v>
      </c>
      <c r="C4038">
        <v>83</v>
      </c>
      <c r="D4038">
        <v>123</v>
      </c>
      <c r="E4038">
        <v>14</v>
      </c>
      <c r="F4038">
        <v>186.52</v>
      </c>
      <c r="G4038">
        <v>12</v>
      </c>
      <c r="H4038" s="1">
        <f xml:space="preserve"> IF(Historical_Sales[[#This Row],[Sessions - Total]]=0,0,Historical_Sales[[#This Row],[Units Ordered]]/Historical_Sales[[#This Row],[Sessions - Total]])</f>
        <v>0.16867469879518071</v>
      </c>
    </row>
    <row r="4039" spans="1:8" x14ac:dyDescent="0.3">
      <c r="A4039" s="2">
        <v>45987</v>
      </c>
      <c r="B4039" t="s">
        <v>54</v>
      </c>
      <c r="C4039">
        <v>16</v>
      </c>
      <c r="D4039">
        <v>24</v>
      </c>
      <c r="E4039">
        <v>5</v>
      </c>
      <c r="F4039">
        <v>123</v>
      </c>
      <c r="G4039">
        <v>5</v>
      </c>
      <c r="H4039" s="1">
        <f xml:space="preserve"> IF(Historical_Sales[[#This Row],[Sessions - Total]]=0,0,Historical_Sales[[#This Row],[Units Ordered]]/Historical_Sales[[#This Row],[Sessions - Total]])</f>
        <v>0.3125</v>
      </c>
    </row>
    <row r="4040" spans="1:8" x14ac:dyDescent="0.3">
      <c r="A4040" s="2">
        <v>45987</v>
      </c>
      <c r="B4040" t="s">
        <v>56</v>
      </c>
      <c r="C4040">
        <v>26</v>
      </c>
      <c r="D4040">
        <v>35</v>
      </c>
      <c r="E4040">
        <v>5</v>
      </c>
      <c r="F4040">
        <v>130.57</v>
      </c>
      <c r="G4040">
        <v>4</v>
      </c>
      <c r="H4040" s="1">
        <f xml:space="preserve"> IF(Historical_Sales[[#This Row],[Sessions - Total]]=0,0,Historical_Sales[[#This Row],[Units Ordered]]/Historical_Sales[[#This Row],[Sessions - Total]])</f>
        <v>0.19230769230769232</v>
      </c>
    </row>
    <row r="4041" spans="1:8" x14ac:dyDescent="0.3">
      <c r="A4041" s="2">
        <v>45987</v>
      </c>
      <c r="B4041" t="s">
        <v>58</v>
      </c>
      <c r="C4041">
        <v>45</v>
      </c>
      <c r="D4041">
        <v>62</v>
      </c>
      <c r="E4041">
        <v>15</v>
      </c>
      <c r="F4041">
        <v>172.84</v>
      </c>
      <c r="G4041">
        <v>14</v>
      </c>
      <c r="H4041" s="1">
        <f xml:space="preserve"> IF(Historical_Sales[[#This Row],[Sessions - Total]]=0,0,Historical_Sales[[#This Row],[Units Ordered]]/Historical_Sales[[#This Row],[Sessions - Total]])</f>
        <v>0.33333333333333331</v>
      </c>
    </row>
    <row r="4042" spans="1:8" x14ac:dyDescent="0.3">
      <c r="A4042" s="2">
        <v>45987</v>
      </c>
      <c r="B4042" t="s">
        <v>60</v>
      </c>
      <c r="C4042">
        <v>23</v>
      </c>
      <c r="D4042">
        <v>29</v>
      </c>
      <c r="E4042">
        <v>4</v>
      </c>
      <c r="F4042">
        <v>85.66</v>
      </c>
      <c r="G4042">
        <v>4</v>
      </c>
      <c r="H4042" s="1">
        <f xml:space="preserve"> IF(Historical_Sales[[#This Row],[Sessions - Total]]=0,0,Historical_Sales[[#This Row],[Units Ordered]]/Historical_Sales[[#This Row],[Sessions - Total]])</f>
        <v>0.17391304347826086</v>
      </c>
    </row>
    <row r="4043" spans="1:8" x14ac:dyDescent="0.3">
      <c r="A4043" s="2">
        <v>45987</v>
      </c>
      <c r="B4043" t="s">
        <v>62</v>
      </c>
      <c r="C4043">
        <v>107</v>
      </c>
      <c r="D4043">
        <v>147</v>
      </c>
      <c r="E4043">
        <v>50</v>
      </c>
      <c r="F4043">
        <v>1818.61</v>
      </c>
      <c r="G4043">
        <v>38</v>
      </c>
      <c r="H4043" s="1">
        <f xml:space="preserve"> IF(Historical_Sales[[#This Row],[Sessions - Total]]=0,0,Historical_Sales[[#This Row],[Units Ordered]]/Historical_Sales[[#This Row],[Sessions - Total]])</f>
        <v>0.46728971962616822</v>
      </c>
    </row>
    <row r="4044" spans="1:8" x14ac:dyDescent="0.3">
      <c r="A4044" s="2">
        <v>45987</v>
      </c>
      <c r="B4044" t="s">
        <v>64</v>
      </c>
      <c r="C4044">
        <v>15</v>
      </c>
      <c r="D4044">
        <v>20</v>
      </c>
      <c r="E4044">
        <v>23</v>
      </c>
      <c r="F4044">
        <v>740.75</v>
      </c>
      <c r="G4044">
        <v>6</v>
      </c>
      <c r="H4044" s="1">
        <f xml:space="preserve"> IF(Historical_Sales[[#This Row],[Sessions - Total]]=0,0,Historical_Sales[[#This Row],[Units Ordered]]/Historical_Sales[[#This Row],[Sessions - Total]])</f>
        <v>1.5333333333333334</v>
      </c>
    </row>
    <row r="4045" spans="1:8" x14ac:dyDescent="0.3">
      <c r="A4045" s="2">
        <v>45987</v>
      </c>
      <c r="B4045" t="s">
        <v>66</v>
      </c>
      <c r="C4045">
        <v>14</v>
      </c>
      <c r="D4045">
        <v>22</v>
      </c>
      <c r="E4045">
        <v>7</v>
      </c>
      <c r="F4045">
        <v>216.91</v>
      </c>
      <c r="G4045">
        <v>6</v>
      </c>
      <c r="H4045" s="1">
        <f xml:space="preserve"> IF(Historical_Sales[[#This Row],[Sessions - Total]]=0,0,Historical_Sales[[#This Row],[Units Ordered]]/Historical_Sales[[#This Row],[Sessions - Total]])</f>
        <v>0.5</v>
      </c>
    </row>
    <row r="4046" spans="1:8" x14ac:dyDescent="0.3">
      <c r="A4046" s="2">
        <v>45987</v>
      </c>
      <c r="B4046" t="s">
        <v>68</v>
      </c>
      <c r="C4046">
        <v>36</v>
      </c>
      <c r="D4046">
        <v>46</v>
      </c>
      <c r="E4046">
        <v>22</v>
      </c>
      <c r="F4046">
        <v>600.59</v>
      </c>
      <c r="G4046">
        <v>20</v>
      </c>
      <c r="H4046" s="1">
        <f xml:space="preserve"> IF(Historical_Sales[[#This Row],[Sessions - Total]]=0,0,Historical_Sales[[#This Row],[Units Ordered]]/Historical_Sales[[#This Row],[Sessions - Total]])</f>
        <v>0.61111111111111116</v>
      </c>
    </row>
    <row r="4047" spans="1:8" x14ac:dyDescent="0.3">
      <c r="A4047" s="2">
        <v>45987</v>
      </c>
      <c r="B4047" t="s">
        <v>70</v>
      </c>
      <c r="C4047">
        <v>46</v>
      </c>
      <c r="D4047">
        <v>60</v>
      </c>
      <c r="E4047">
        <v>10</v>
      </c>
      <c r="F4047">
        <v>245.57</v>
      </c>
      <c r="G4047">
        <v>9</v>
      </c>
      <c r="H4047" s="1">
        <f xml:space="preserve"> IF(Historical_Sales[[#This Row],[Sessions - Total]]=0,0,Historical_Sales[[#This Row],[Units Ordered]]/Historical_Sales[[#This Row],[Sessions - Total]])</f>
        <v>0.21739130434782608</v>
      </c>
    </row>
    <row r="4048" spans="1:8" x14ac:dyDescent="0.3">
      <c r="A4048" s="2">
        <v>45987</v>
      </c>
      <c r="B4048" t="s">
        <v>72</v>
      </c>
      <c r="C4048">
        <v>12</v>
      </c>
      <c r="D4048">
        <v>16</v>
      </c>
      <c r="E4048">
        <v>2</v>
      </c>
      <c r="F4048">
        <v>63.5</v>
      </c>
      <c r="G4048">
        <v>1</v>
      </c>
      <c r="H4048" s="1">
        <f xml:space="preserve"> IF(Historical_Sales[[#This Row],[Sessions - Total]]=0,0,Historical_Sales[[#This Row],[Units Ordered]]/Historical_Sales[[#This Row],[Sessions - Total]])</f>
        <v>0.16666666666666666</v>
      </c>
    </row>
    <row r="4049" spans="1:8" x14ac:dyDescent="0.3">
      <c r="A4049" s="2">
        <v>45987</v>
      </c>
      <c r="B4049" t="s">
        <v>74</v>
      </c>
      <c r="C4049">
        <v>9</v>
      </c>
      <c r="D4049">
        <v>14</v>
      </c>
      <c r="E4049">
        <v>4</v>
      </c>
      <c r="F4049">
        <v>113.04</v>
      </c>
      <c r="G4049">
        <v>2</v>
      </c>
      <c r="H4049" s="1">
        <f xml:space="preserve"> IF(Historical_Sales[[#This Row],[Sessions - Total]]=0,0,Historical_Sales[[#This Row],[Units Ordered]]/Historical_Sales[[#This Row],[Sessions - Total]])</f>
        <v>0.44444444444444442</v>
      </c>
    </row>
    <row r="4050" spans="1:8" x14ac:dyDescent="0.3">
      <c r="A4050" s="2">
        <v>45987</v>
      </c>
      <c r="B4050" t="s">
        <v>78</v>
      </c>
      <c r="C4050">
        <v>12</v>
      </c>
      <c r="D4050">
        <v>15</v>
      </c>
      <c r="E4050">
        <v>9</v>
      </c>
      <c r="F4050">
        <v>231.73</v>
      </c>
      <c r="G4050">
        <v>7</v>
      </c>
      <c r="H4050" s="1">
        <f xml:space="preserve"> IF(Historical_Sales[[#This Row],[Sessions - Total]]=0,0,Historical_Sales[[#This Row],[Units Ordered]]/Historical_Sales[[#This Row],[Sessions - Total]])</f>
        <v>0.75</v>
      </c>
    </row>
    <row r="4051" spans="1:8" x14ac:dyDescent="0.3">
      <c r="A4051" s="2">
        <v>45987</v>
      </c>
      <c r="B4051" t="s">
        <v>80</v>
      </c>
      <c r="C4051">
        <v>21</v>
      </c>
      <c r="D4051">
        <v>26</v>
      </c>
      <c r="E4051">
        <v>7</v>
      </c>
      <c r="F4051">
        <v>252.61</v>
      </c>
      <c r="G4051">
        <v>6</v>
      </c>
      <c r="H4051" s="1">
        <f xml:space="preserve"> IF(Historical_Sales[[#This Row],[Sessions - Total]]=0,0,Historical_Sales[[#This Row],[Units Ordered]]/Historical_Sales[[#This Row],[Sessions - Total]])</f>
        <v>0.33333333333333331</v>
      </c>
    </row>
    <row r="4052" spans="1:8" x14ac:dyDescent="0.3">
      <c r="A4052" s="2">
        <v>45987</v>
      </c>
      <c r="B4052" t="s">
        <v>82</v>
      </c>
      <c r="C4052">
        <v>9</v>
      </c>
      <c r="D4052">
        <v>10</v>
      </c>
      <c r="E4052">
        <v>2</v>
      </c>
      <c r="F4052">
        <v>69.38</v>
      </c>
      <c r="G4052">
        <v>2</v>
      </c>
      <c r="H4052" s="1">
        <f xml:space="preserve"> IF(Historical_Sales[[#This Row],[Sessions - Total]]=0,0,Historical_Sales[[#This Row],[Units Ordered]]/Historical_Sales[[#This Row],[Sessions - Total]])</f>
        <v>0.22222222222222221</v>
      </c>
    </row>
    <row r="4053" spans="1:8" x14ac:dyDescent="0.3">
      <c r="A4053" s="2">
        <v>45987</v>
      </c>
      <c r="B4053" t="s">
        <v>84</v>
      </c>
      <c r="C4053">
        <v>78</v>
      </c>
      <c r="D4053">
        <v>108</v>
      </c>
      <c r="E4053">
        <v>26</v>
      </c>
      <c r="F4053">
        <v>874.28</v>
      </c>
      <c r="G4053">
        <v>22</v>
      </c>
      <c r="H4053" s="1">
        <f xml:space="preserve"> IF(Historical_Sales[[#This Row],[Sessions - Total]]=0,0,Historical_Sales[[#This Row],[Units Ordered]]/Historical_Sales[[#This Row],[Sessions - Total]])</f>
        <v>0.33333333333333331</v>
      </c>
    </row>
    <row r="4054" spans="1:8" x14ac:dyDescent="0.3">
      <c r="A4054" s="2">
        <v>45987</v>
      </c>
      <c r="B4054" t="s">
        <v>86</v>
      </c>
      <c r="C4054">
        <v>16</v>
      </c>
      <c r="D4054">
        <v>18</v>
      </c>
      <c r="E4054">
        <v>2</v>
      </c>
      <c r="F4054">
        <v>56.19</v>
      </c>
      <c r="G4054">
        <v>2</v>
      </c>
      <c r="H4054" s="1">
        <f xml:space="preserve"> IF(Historical_Sales[[#This Row],[Sessions - Total]]=0,0,Historical_Sales[[#This Row],[Units Ordered]]/Historical_Sales[[#This Row],[Sessions - Total]])</f>
        <v>0.125</v>
      </c>
    </row>
    <row r="4055" spans="1:8" x14ac:dyDescent="0.3">
      <c r="A4055" s="2">
        <v>45987</v>
      </c>
      <c r="B4055" t="s">
        <v>88</v>
      </c>
      <c r="C4055">
        <v>54</v>
      </c>
      <c r="D4055">
        <v>67</v>
      </c>
      <c r="E4055">
        <v>19</v>
      </c>
      <c r="F4055">
        <v>660.17</v>
      </c>
      <c r="G4055">
        <v>11</v>
      </c>
      <c r="H4055" s="1">
        <f xml:space="preserve"> IF(Historical_Sales[[#This Row],[Sessions - Total]]=0,0,Historical_Sales[[#This Row],[Units Ordered]]/Historical_Sales[[#This Row],[Sessions - Total]])</f>
        <v>0.35185185185185186</v>
      </c>
    </row>
    <row r="4056" spans="1:8" x14ac:dyDescent="0.3">
      <c r="A4056" s="2">
        <v>45987</v>
      </c>
      <c r="B4056" t="s">
        <v>90</v>
      </c>
      <c r="C4056">
        <v>17</v>
      </c>
      <c r="D4056">
        <v>23</v>
      </c>
      <c r="E4056">
        <v>3</v>
      </c>
      <c r="F4056">
        <v>83.22</v>
      </c>
      <c r="G4056">
        <v>2</v>
      </c>
      <c r="H4056" s="1">
        <f xml:space="preserve"> IF(Historical_Sales[[#This Row],[Sessions - Total]]=0,0,Historical_Sales[[#This Row],[Units Ordered]]/Historical_Sales[[#This Row],[Sessions - Total]])</f>
        <v>0.17647058823529413</v>
      </c>
    </row>
    <row r="4057" spans="1:8" x14ac:dyDescent="0.3">
      <c r="A4057" s="2">
        <v>45987</v>
      </c>
      <c r="B4057" t="s">
        <v>92</v>
      </c>
      <c r="C4057">
        <v>17</v>
      </c>
      <c r="D4057">
        <v>22</v>
      </c>
      <c r="E4057">
        <v>1</v>
      </c>
      <c r="F4057">
        <v>30.81</v>
      </c>
      <c r="G4057">
        <v>1</v>
      </c>
      <c r="H4057" s="1">
        <f xml:space="preserve"> IF(Historical_Sales[[#This Row],[Sessions - Total]]=0,0,Historical_Sales[[#This Row],[Units Ordered]]/Historical_Sales[[#This Row],[Sessions - Total]])</f>
        <v>5.8823529411764705E-2</v>
      </c>
    </row>
    <row r="4058" spans="1:8" x14ac:dyDescent="0.3">
      <c r="A4058" s="2">
        <v>45987</v>
      </c>
      <c r="B4058" t="s">
        <v>94</v>
      </c>
      <c r="C4058">
        <v>21</v>
      </c>
      <c r="D4058">
        <v>26</v>
      </c>
      <c r="E4058">
        <v>18</v>
      </c>
      <c r="F4058">
        <v>1437.1</v>
      </c>
      <c r="G4058">
        <v>9</v>
      </c>
      <c r="H4058" s="1">
        <f xml:space="preserve"> IF(Historical_Sales[[#This Row],[Sessions - Total]]=0,0,Historical_Sales[[#This Row],[Units Ordered]]/Historical_Sales[[#This Row],[Sessions - Total]])</f>
        <v>0.8571428571428571</v>
      </c>
    </row>
    <row r="4059" spans="1:8" x14ac:dyDescent="0.3">
      <c r="A4059" s="2">
        <v>45987</v>
      </c>
      <c r="B4059" t="s">
        <v>96</v>
      </c>
      <c r="C4059">
        <v>18</v>
      </c>
      <c r="D4059">
        <v>37</v>
      </c>
      <c r="E4059">
        <v>11</v>
      </c>
      <c r="F4059">
        <v>757.86</v>
      </c>
      <c r="G4059">
        <v>4</v>
      </c>
      <c r="H4059" s="1">
        <f xml:space="preserve"> IF(Historical_Sales[[#This Row],[Sessions - Total]]=0,0,Historical_Sales[[#This Row],[Units Ordered]]/Historical_Sales[[#This Row],[Sessions - Total]])</f>
        <v>0.61111111111111116</v>
      </c>
    </row>
    <row r="4060" spans="1:8" x14ac:dyDescent="0.3">
      <c r="A4060" s="2">
        <v>45987</v>
      </c>
      <c r="B4060" t="s">
        <v>98</v>
      </c>
      <c r="C4060">
        <v>17</v>
      </c>
      <c r="D4060">
        <v>17</v>
      </c>
      <c r="E4060">
        <v>1</v>
      </c>
      <c r="F4060">
        <v>12.08</v>
      </c>
      <c r="G4060">
        <v>1</v>
      </c>
      <c r="H4060" s="1">
        <f xml:space="preserve"> IF(Historical_Sales[[#This Row],[Sessions - Total]]=0,0,Historical_Sales[[#This Row],[Units Ordered]]/Historical_Sales[[#This Row],[Sessions - Total]])</f>
        <v>5.8823529411764705E-2</v>
      </c>
    </row>
    <row r="4061" spans="1:8" x14ac:dyDescent="0.3">
      <c r="A4061" s="2">
        <v>45987</v>
      </c>
      <c r="B4061" t="s">
        <v>100</v>
      </c>
      <c r="C4061">
        <v>17</v>
      </c>
      <c r="D4061">
        <v>23</v>
      </c>
      <c r="E4061">
        <v>1</v>
      </c>
      <c r="F4061">
        <v>11.13</v>
      </c>
      <c r="G4061">
        <v>1</v>
      </c>
      <c r="H4061" s="1">
        <f xml:space="preserve"> IF(Historical_Sales[[#This Row],[Sessions - Total]]=0,0,Historical_Sales[[#This Row],[Units Ordered]]/Historical_Sales[[#This Row],[Sessions - Total]])</f>
        <v>5.8823529411764705E-2</v>
      </c>
    </row>
    <row r="4062" spans="1:8" x14ac:dyDescent="0.3">
      <c r="A4062" s="2">
        <v>45987</v>
      </c>
      <c r="B4062" t="s">
        <v>104</v>
      </c>
      <c r="C4062">
        <v>13</v>
      </c>
      <c r="D4062">
        <v>14</v>
      </c>
      <c r="E4062">
        <v>1</v>
      </c>
      <c r="F4062">
        <v>26.28</v>
      </c>
      <c r="G4062">
        <v>1</v>
      </c>
      <c r="H4062" s="1">
        <f xml:space="preserve"> IF(Historical_Sales[[#This Row],[Sessions - Total]]=0,0,Historical_Sales[[#This Row],[Units Ordered]]/Historical_Sales[[#This Row],[Sessions - Total]])</f>
        <v>7.6923076923076927E-2</v>
      </c>
    </row>
    <row r="4063" spans="1:8" x14ac:dyDescent="0.3">
      <c r="A4063" s="2">
        <v>45987</v>
      </c>
      <c r="B4063" t="s">
        <v>106</v>
      </c>
      <c r="C4063">
        <v>5</v>
      </c>
      <c r="D4063">
        <v>8</v>
      </c>
      <c r="E4063">
        <v>4</v>
      </c>
      <c r="F4063">
        <v>314.64</v>
      </c>
      <c r="G4063">
        <v>4</v>
      </c>
      <c r="H4063" s="1">
        <f xml:space="preserve"> IF(Historical_Sales[[#This Row],[Sessions - Total]]=0,0,Historical_Sales[[#This Row],[Units Ordered]]/Historical_Sales[[#This Row],[Sessions - Total]])</f>
        <v>0.8</v>
      </c>
    </row>
    <row r="4064" spans="1:8" x14ac:dyDescent="0.3">
      <c r="A4064" s="2">
        <v>45987</v>
      </c>
      <c r="B4064" t="s">
        <v>108</v>
      </c>
      <c r="C4064">
        <v>7</v>
      </c>
      <c r="D4064">
        <v>7</v>
      </c>
      <c r="E4064">
        <v>4</v>
      </c>
      <c r="F4064">
        <v>373.12</v>
      </c>
      <c r="G4064">
        <v>2</v>
      </c>
      <c r="H4064" s="1">
        <f xml:space="preserve"> IF(Historical_Sales[[#This Row],[Sessions - Total]]=0,0,Historical_Sales[[#This Row],[Units Ordered]]/Historical_Sales[[#This Row],[Sessions - Total]])</f>
        <v>0.5714285714285714</v>
      </c>
    </row>
    <row r="4065" spans="1:8" x14ac:dyDescent="0.3">
      <c r="A4065" s="2">
        <v>45987</v>
      </c>
      <c r="B4065" t="s">
        <v>110</v>
      </c>
      <c r="C4065">
        <v>9</v>
      </c>
      <c r="D4065">
        <v>10</v>
      </c>
      <c r="E4065">
        <v>4</v>
      </c>
      <c r="F4065">
        <v>148.96</v>
      </c>
      <c r="G4065">
        <v>3</v>
      </c>
      <c r="H4065" s="1">
        <f xml:space="preserve"> IF(Historical_Sales[[#This Row],[Sessions - Total]]=0,0,Historical_Sales[[#This Row],[Units Ordered]]/Historical_Sales[[#This Row],[Sessions - Total]])</f>
        <v>0.44444444444444442</v>
      </c>
    </row>
    <row r="4066" spans="1:8" x14ac:dyDescent="0.3">
      <c r="A4066" s="2">
        <v>45987</v>
      </c>
      <c r="B4066" t="s">
        <v>112</v>
      </c>
      <c r="C4066">
        <v>11</v>
      </c>
      <c r="D4066">
        <v>14</v>
      </c>
      <c r="E4066">
        <v>3</v>
      </c>
      <c r="F4066">
        <v>102.98</v>
      </c>
      <c r="G4066">
        <v>3</v>
      </c>
      <c r="H4066" s="1">
        <f xml:space="preserve"> IF(Historical_Sales[[#This Row],[Sessions - Total]]=0,0,Historical_Sales[[#This Row],[Units Ordered]]/Historical_Sales[[#This Row],[Sessions - Total]])</f>
        <v>0.27272727272727271</v>
      </c>
    </row>
    <row r="4067" spans="1:8" x14ac:dyDescent="0.3">
      <c r="A4067" s="2">
        <v>45988</v>
      </c>
      <c r="B4067" t="s">
        <v>11</v>
      </c>
      <c r="C4067">
        <v>4</v>
      </c>
      <c r="D4067">
        <v>5</v>
      </c>
      <c r="E4067">
        <v>1</v>
      </c>
      <c r="F4067">
        <v>37.729999999999997</v>
      </c>
      <c r="G4067">
        <v>1</v>
      </c>
      <c r="H4067" s="1">
        <f xml:space="preserve"> IF(Historical_Sales[[#This Row],[Sessions - Total]]=0,0,Historical_Sales[[#This Row],[Units Ordered]]/Historical_Sales[[#This Row],[Sessions - Total]])</f>
        <v>0.25</v>
      </c>
    </row>
    <row r="4068" spans="1:8" x14ac:dyDescent="0.3">
      <c r="A4068" s="2">
        <v>45988</v>
      </c>
      <c r="B4068" t="s">
        <v>15</v>
      </c>
      <c r="C4068">
        <v>10</v>
      </c>
      <c r="D4068">
        <v>16</v>
      </c>
      <c r="E4068">
        <v>4</v>
      </c>
      <c r="F4068">
        <v>165.45</v>
      </c>
      <c r="G4068">
        <v>2</v>
      </c>
      <c r="H4068" s="1">
        <f xml:space="preserve"> IF(Historical_Sales[[#This Row],[Sessions - Total]]=0,0,Historical_Sales[[#This Row],[Units Ordered]]/Historical_Sales[[#This Row],[Sessions - Total]])</f>
        <v>0.4</v>
      </c>
    </row>
    <row r="4069" spans="1:8" x14ac:dyDescent="0.3">
      <c r="A4069" s="2">
        <v>45988</v>
      </c>
      <c r="B4069" t="s">
        <v>19</v>
      </c>
      <c r="C4069">
        <v>7</v>
      </c>
      <c r="D4069">
        <v>12</v>
      </c>
      <c r="E4069">
        <v>2</v>
      </c>
      <c r="F4069">
        <v>69</v>
      </c>
      <c r="G4069">
        <v>1</v>
      </c>
      <c r="H4069" s="1">
        <f xml:space="preserve"> IF(Historical_Sales[[#This Row],[Sessions - Total]]=0,0,Historical_Sales[[#This Row],[Units Ordered]]/Historical_Sales[[#This Row],[Sessions - Total]])</f>
        <v>0.2857142857142857</v>
      </c>
    </row>
    <row r="4070" spans="1:8" x14ac:dyDescent="0.3">
      <c r="A4070" s="2">
        <v>45988</v>
      </c>
      <c r="B4070" t="s">
        <v>21</v>
      </c>
      <c r="C4070">
        <v>38</v>
      </c>
      <c r="D4070">
        <v>69</v>
      </c>
      <c r="E4070">
        <v>5</v>
      </c>
      <c r="F4070">
        <v>121.9</v>
      </c>
      <c r="G4070">
        <v>4</v>
      </c>
      <c r="H4070" s="1">
        <f xml:space="preserve"> IF(Historical_Sales[[#This Row],[Sessions - Total]]=0,0,Historical_Sales[[#This Row],[Units Ordered]]/Historical_Sales[[#This Row],[Sessions - Total]])</f>
        <v>0.13157894736842105</v>
      </c>
    </row>
    <row r="4071" spans="1:8" x14ac:dyDescent="0.3">
      <c r="A4071" s="2">
        <v>45988</v>
      </c>
      <c r="B4071" t="s">
        <v>21</v>
      </c>
      <c r="C4071">
        <v>8</v>
      </c>
      <c r="D4071">
        <v>10</v>
      </c>
      <c r="E4071">
        <v>1</v>
      </c>
      <c r="F4071">
        <v>36.03</v>
      </c>
      <c r="G4071">
        <v>1</v>
      </c>
      <c r="H4071" s="1">
        <f xml:space="preserve"> IF(Historical_Sales[[#This Row],[Sessions - Total]]=0,0,Historical_Sales[[#This Row],[Units Ordered]]/Historical_Sales[[#This Row],[Sessions - Total]])</f>
        <v>0.125</v>
      </c>
    </row>
    <row r="4072" spans="1:8" x14ac:dyDescent="0.3">
      <c r="A4072" s="2">
        <v>45988</v>
      </c>
      <c r="B4072" t="s">
        <v>26</v>
      </c>
      <c r="C4072">
        <v>9</v>
      </c>
      <c r="D4072">
        <v>11</v>
      </c>
      <c r="E4072">
        <v>1</v>
      </c>
      <c r="F4072">
        <v>38.6</v>
      </c>
      <c r="G4072">
        <v>1</v>
      </c>
      <c r="H4072" s="1">
        <f xml:space="preserve"> IF(Historical_Sales[[#This Row],[Sessions - Total]]=0,0,Historical_Sales[[#This Row],[Units Ordered]]/Historical_Sales[[#This Row],[Sessions - Total]])</f>
        <v>0.1111111111111111</v>
      </c>
    </row>
    <row r="4073" spans="1:8" x14ac:dyDescent="0.3">
      <c r="A4073" s="2">
        <v>45988</v>
      </c>
      <c r="B4073" t="s">
        <v>32</v>
      </c>
      <c r="C4073">
        <v>4</v>
      </c>
      <c r="D4073">
        <v>10</v>
      </c>
      <c r="E4073">
        <v>1</v>
      </c>
      <c r="F4073">
        <v>24.28</v>
      </c>
      <c r="G4073">
        <v>1</v>
      </c>
      <c r="H4073" s="1">
        <f xml:space="preserve"> IF(Historical_Sales[[#This Row],[Sessions - Total]]=0,0,Historical_Sales[[#This Row],[Units Ordered]]/Historical_Sales[[#This Row],[Sessions - Total]])</f>
        <v>0.25</v>
      </c>
    </row>
    <row r="4074" spans="1:8" x14ac:dyDescent="0.3">
      <c r="A4074" s="2">
        <v>45988</v>
      </c>
      <c r="B4074" t="s">
        <v>34</v>
      </c>
      <c r="C4074">
        <v>10</v>
      </c>
      <c r="D4074">
        <v>17</v>
      </c>
      <c r="E4074">
        <v>1</v>
      </c>
      <c r="F4074">
        <v>17.21</v>
      </c>
      <c r="G4074">
        <v>1</v>
      </c>
      <c r="H4074" s="1">
        <f xml:space="preserve"> IF(Historical_Sales[[#This Row],[Sessions - Total]]=0,0,Historical_Sales[[#This Row],[Units Ordered]]/Historical_Sales[[#This Row],[Sessions - Total]])</f>
        <v>0.1</v>
      </c>
    </row>
    <row r="4075" spans="1:8" x14ac:dyDescent="0.3">
      <c r="A4075" s="2">
        <v>45988</v>
      </c>
      <c r="B4075" t="s">
        <v>36</v>
      </c>
      <c r="C4075">
        <v>13</v>
      </c>
      <c r="D4075">
        <v>18</v>
      </c>
      <c r="E4075">
        <v>2</v>
      </c>
      <c r="F4075">
        <v>20.55</v>
      </c>
      <c r="G4075">
        <v>2</v>
      </c>
      <c r="H4075" s="1">
        <f xml:space="preserve"> IF(Historical_Sales[[#This Row],[Sessions - Total]]=0,0,Historical_Sales[[#This Row],[Units Ordered]]/Historical_Sales[[#This Row],[Sessions - Total]])</f>
        <v>0.15384615384615385</v>
      </c>
    </row>
    <row r="4076" spans="1:8" x14ac:dyDescent="0.3">
      <c r="A4076" s="2">
        <v>45988</v>
      </c>
      <c r="B4076" t="s">
        <v>38</v>
      </c>
      <c r="C4076">
        <v>30</v>
      </c>
      <c r="D4076">
        <v>40</v>
      </c>
      <c r="E4076">
        <v>2</v>
      </c>
      <c r="F4076">
        <v>44.81</v>
      </c>
      <c r="G4076">
        <v>2</v>
      </c>
      <c r="H4076" s="1">
        <f xml:space="preserve"> IF(Historical_Sales[[#This Row],[Sessions - Total]]=0,0,Historical_Sales[[#This Row],[Units Ordered]]/Historical_Sales[[#This Row],[Sessions - Total]])</f>
        <v>6.6666666666666666E-2</v>
      </c>
    </row>
    <row r="4077" spans="1:8" x14ac:dyDescent="0.3">
      <c r="A4077" s="2">
        <v>45988</v>
      </c>
      <c r="B4077" t="s">
        <v>40</v>
      </c>
      <c r="C4077">
        <v>23</v>
      </c>
      <c r="D4077">
        <v>32</v>
      </c>
      <c r="E4077">
        <v>9</v>
      </c>
      <c r="F4077">
        <v>283.52</v>
      </c>
      <c r="G4077">
        <v>5</v>
      </c>
      <c r="H4077" s="1">
        <f xml:space="preserve"> IF(Historical_Sales[[#This Row],[Sessions - Total]]=0,0,Historical_Sales[[#This Row],[Units Ordered]]/Historical_Sales[[#This Row],[Sessions - Total]])</f>
        <v>0.39130434782608697</v>
      </c>
    </row>
    <row r="4078" spans="1:8" x14ac:dyDescent="0.3">
      <c r="A4078" s="2">
        <v>45988</v>
      </c>
      <c r="B4078" t="s">
        <v>42</v>
      </c>
      <c r="C4078">
        <v>55</v>
      </c>
      <c r="D4078">
        <v>79</v>
      </c>
      <c r="E4078">
        <v>7</v>
      </c>
      <c r="F4078">
        <v>166.26</v>
      </c>
      <c r="G4078">
        <v>7</v>
      </c>
      <c r="H4078" s="1">
        <f xml:space="preserve"> IF(Historical_Sales[[#This Row],[Sessions - Total]]=0,0,Historical_Sales[[#This Row],[Units Ordered]]/Historical_Sales[[#This Row],[Sessions - Total]])</f>
        <v>0.12727272727272726</v>
      </c>
    </row>
    <row r="4079" spans="1:8" x14ac:dyDescent="0.3">
      <c r="A4079" s="2">
        <v>45988</v>
      </c>
      <c r="B4079" t="s">
        <v>44</v>
      </c>
      <c r="C4079">
        <v>30</v>
      </c>
      <c r="D4079">
        <v>36</v>
      </c>
      <c r="E4079">
        <v>1</v>
      </c>
      <c r="F4079">
        <v>22.77</v>
      </c>
      <c r="G4079">
        <v>1</v>
      </c>
      <c r="H4079" s="1">
        <f xml:space="preserve"> IF(Historical_Sales[[#This Row],[Sessions - Total]]=0,0,Historical_Sales[[#This Row],[Units Ordered]]/Historical_Sales[[#This Row],[Sessions - Total]])</f>
        <v>3.3333333333333333E-2</v>
      </c>
    </row>
    <row r="4080" spans="1:8" x14ac:dyDescent="0.3">
      <c r="A4080" s="2">
        <v>45988</v>
      </c>
      <c r="B4080" t="s">
        <v>46</v>
      </c>
      <c r="C4080">
        <v>47</v>
      </c>
      <c r="D4080">
        <v>67</v>
      </c>
      <c r="E4080">
        <v>8</v>
      </c>
      <c r="F4080">
        <v>250.21</v>
      </c>
      <c r="G4080">
        <v>5</v>
      </c>
      <c r="H4080" s="1">
        <f xml:space="preserve"> IF(Historical_Sales[[#This Row],[Sessions - Total]]=0,0,Historical_Sales[[#This Row],[Units Ordered]]/Historical_Sales[[#This Row],[Sessions - Total]])</f>
        <v>0.1702127659574468</v>
      </c>
    </row>
    <row r="4081" spans="1:8" x14ac:dyDescent="0.3">
      <c r="A4081" s="2">
        <v>45988</v>
      </c>
      <c r="B4081" t="s">
        <v>50</v>
      </c>
      <c r="C4081">
        <v>54</v>
      </c>
      <c r="D4081">
        <v>66</v>
      </c>
      <c r="E4081">
        <v>2</v>
      </c>
      <c r="F4081">
        <v>77.349999999999994</v>
      </c>
      <c r="G4081">
        <v>2</v>
      </c>
      <c r="H4081" s="1">
        <f xml:space="preserve"> IF(Historical_Sales[[#This Row],[Sessions - Total]]=0,0,Historical_Sales[[#This Row],[Units Ordered]]/Historical_Sales[[#This Row],[Sessions - Total]])</f>
        <v>3.7037037037037035E-2</v>
      </c>
    </row>
    <row r="4082" spans="1:8" x14ac:dyDescent="0.3">
      <c r="A4082" s="2">
        <v>45988</v>
      </c>
      <c r="B4082" t="s">
        <v>50</v>
      </c>
      <c r="C4082">
        <v>7</v>
      </c>
      <c r="D4082">
        <v>9</v>
      </c>
      <c r="E4082">
        <v>3</v>
      </c>
      <c r="F4082">
        <v>126.78</v>
      </c>
      <c r="G4082">
        <v>1</v>
      </c>
      <c r="H4082" s="1">
        <f xml:space="preserve"> IF(Historical_Sales[[#This Row],[Sessions - Total]]=0,0,Historical_Sales[[#This Row],[Units Ordered]]/Historical_Sales[[#This Row],[Sessions - Total]])</f>
        <v>0.42857142857142855</v>
      </c>
    </row>
    <row r="4083" spans="1:8" x14ac:dyDescent="0.3">
      <c r="A4083" s="2">
        <v>45988</v>
      </c>
      <c r="B4083" t="s">
        <v>52</v>
      </c>
      <c r="C4083">
        <v>57</v>
      </c>
      <c r="D4083">
        <v>80</v>
      </c>
      <c r="E4083">
        <v>8</v>
      </c>
      <c r="F4083">
        <v>109.1</v>
      </c>
      <c r="G4083">
        <v>8</v>
      </c>
      <c r="H4083" s="1">
        <f xml:space="preserve"> IF(Historical_Sales[[#This Row],[Sessions - Total]]=0,0,Historical_Sales[[#This Row],[Units Ordered]]/Historical_Sales[[#This Row],[Sessions - Total]])</f>
        <v>0.14035087719298245</v>
      </c>
    </row>
    <row r="4084" spans="1:8" x14ac:dyDescent="0.3">
      <c r="A4084" s="2">
        <v>45988</v>
      </c>
      <c r="B4084" t="s">
        <v>52</v>
      </c>
      <c r="C4084">
        <v>4</v>
      </c>
      <c r="D4084">
        <v>4</v>
      </c>
      <c r="E4084">
        <v>1</v>
      </c>
      <c r="F4084">
        <v>15.86</v>
      </c>
      <c r="G4084">
        <v>1</v>
      </c>
      <c r="H4084" s="1">
        <f xml:space="preserve"> IF(Historical_Sales[[#This Row],[Sessions - Total]]=0,0,Historical_Sales[[#This Row],[Units Ordered]]/Historical_Sales[[#This Row],[Sessions - Total]])</f>
        <v>0.25</v>
      </c>
    </row>
    <row r="4085" spans="1:8" x14ac:dyDescent="0.3">
      <c r="A4085" s="2">
        <v>45988</v>
      </c>
      <c r="B4085" t="s">
        <v>54</v>
      </c>
      <c r="C4085">
        <v>23</v>
      </c>
      <c r="D4085">
        <v>35</v>
      </c>
      <c r="E4085">
        <v>3</v>
      </c>
      <c r="F4085">
        <v>75.88</v>
      </c>
      <c r="G4085">
        <v>3</v>
      </c>
      <c r="H4085" s="1">
        <f xml:space="preserve"> IF(Historical_Sales[[#This Row],[Sessions - Total]]=0,0,Historical_Sales[[#This Row],[Units Ordered]]/Historical_Sales[[#This Row],[Sessions - Total]])</f>
        <v>0.13043478260869565</v>
      </c>
    </row>
    <row r="4086" spans="1:8" x14ac:dyDescent="0.3">
      <c r="A4086" s="2">
        <v>45988</v>
      </c>
      <c r="B4086" t="s">
        <v>56</v>
      </c>
      <c r="C4086">
        <v>16</v>
      </c>
      <c r="D4086">
        <v>22</v>
      </c>
      <c r="E4086">
        <v>4</v>
      </c>
      <c r="F4086">
        <v>80.37</v>
      </c>
      <c r="G4086">
        <v>3</v>
      </c>
      <c r="H4086" s="1">
        <f xml:space="preserve"> IF(Historical_Sales[[#This Row],[Sessions - Total]]=0,0,Historical_Sales[[#This Row],[Units Ordered]]/Historical_Sales[[#This Row],[Sessions - Total]])</f>
        <v>0.25</v>
      </c>
    </row>
    <row r="4087" spans="1:8" x14ac:dyDescent="0.3">
      <c r="A4087" s="2">
        <v>45988</v>
      </c>
      <c r="B4087" t="s">
        <v>58</v>
      </c>
      <c r="C4087">
        <v>34</v>
      </c>
      <c r="D4087">
        <v>56</v>
      </c>
      <c r="E4087">
        <v>9</v>
      </c>
      <c r="F4087">
        <v>107.97</v>
      </c>
      <c r="G4087">
        <v>5</v>
      </c>
      <c r="H4087" s="1">
        <f xml:space="preserve"> IF(Historical_Sales[[#This Row],[Sessions - Total]]=0,0,Historical_Sales[[#This Row],[Units Ordered]]/Historical_Sales[[#This Row],[Sessions - Total]])</f>
        <v>0.26470588235294118</v>
      </c>
    </row>
    <row r="4088" spans="1:8" x14ac:dyDescent="0.3">
      <c r="A4088" s="2">
        <v>45988</v>
      </c>
      <c r="B4088" t="s">
        <v>60</v>
      </c>
      <c r="C4088">
        <v>25</v>
      </c>
      <c r="D4088">
        <v>29</v>
      </c>
      <c r="E4088">
        <v>1</v>
      </c>
      <c r="F4088">
        <v>21.38</v>
      </c>
      <c r="G4088">
        <v>1</v>
      </c>
      <c r="H4088" s="1">
        <f xml:space="preserve"> IF(Historical_Sales[[#This Row],[Sessions - Total]]=0,0,Historical_Sales[[#This Row],[Units Ordered]]/Historical_Sales[[#This Row],[Sessions - Total]])</f>
        <v>0.04</v>
      </c>
    </row>
    <row r="4089" spans="1:8" x14ac:dyDescent="0.3">
      <c r="A4089" s="2">
        <v>45988</v>
      </c>
      <c r="B4089" t="s">
        <v>62</v>
      </c>
      <c r="C4089">
        <v>36</v>
      </c>
      <c r="D4089">
        <v>59</v>
      </c>
      <c r="E4089">
        <v>8</v>
      </c>
      <c r="F4089">
        <v>276.99</v>
      </c>
      <c r="G4089">
        <v>3</v>
      </c>
      <c r="H4089" s="1">
        <f xml:space="preserve"> IF(Historical_Sales[[#This Row],[Sessions - Total]]=0,0,Historical_Sales[[#This Row],[Units Ordered]]/Historical_Sales[[#This Row],[Sessions - Total]])</f>
        <v>0.22222222222222221</v>
      </c>
    </row>
    <row r="4090" spans="1:8" x14ac:dyDescent="0.3">
      <c r="A4090" s="2">
        <v>45988</v>
      </c>
      <c r="B4090" t="s">
        <v>64</v>
      </c>
      <c r="C4090">
        <v>3</v>
      </c>
      <c r="D4090">
        <v>4</v>
      </c>
      <c r="E4090">
        <v>1</v>
      </c>
      <c r="F4090">
        <v>28.72</v>
      </c>
      <c r="G4090">
        <v>1</v>
      </c>
      <c r="H4090" s="1">
        <f xml:space="preserve"> IF(Historical_Sales[[#This Row],[Sessions - Total]]=0,0,Historical_Sales[[#This Row],[Units Ordered]]/Historical_Sales[[#This Row],[Sessions - Total]])</f>
        <v>0.33333333333333331</v>
      </c>
    </row>
    <row r="4091" spans="1:8" x14ac:dyDescent="0.3">
      <c r="A4091" s="2">
        <v>45988</v>
      </c>
      <c r="B4091" t="s">
        <v>66</v>
      </c>
      <c r="H4091" s="1">
        <f xml:space="preserve"> IF(Historical_Sales[[#This Row],[Sessions - Total]]=0,0,Historical_Sales[[#This Row],[Units Ordered]]/Historical_Sales[[#This Row],[Sessions - Total]])</f>
        <v>0</v>
      </c>
    </row>
    <row r="4092" spans="1:8" x14ac:dyDescent="0.3">
      <c r="A4092" s="2">
        <v>45988</v>
      </c>
      <c r="B4092" t="s">
        <v>68</v>
      </c>
      <c r="C4092">
        <v>13</v>
      </c>
      <c r="D4092">
        <v>16</v>
      </c>
      <c r="E4092">
        <v>3</v>
      </c>
      <c r="F4092">
        <v>93.82</v>
      </c>
      <c r="G4092">
        <v>2</v>
      </c>
      <c r="H4092" s="1">
        <f xml:space="preserve"> IF(Historical_Sales[[#This Row],[Sessions - Total]]=0,0,Historical_Sales[[#This Row],[Units Ordered]]/Historical_Sales[[#This Row],[Sessions - Total]])</f>
        <v>0.23076923076923078</v>
      </c>
    </row>
    <row r="4093" spans="1:8" x14ac:dyDescent="0.3">
      <c r="A4093" s="2">
        <v>45988</v>
      </c>
      <c r="B4093" t="s">
        <v>70</v>
      </c>
      <c r="C4093">
        <v>14</v>
      </c>
      <c r="D4093">
        <v>15</v>
      </c>
      <c r="E4093">
        <v>7</v>
      </c>
      <c r="F4093">
        <v>163.41999999999999</v>
      </c>
      <c r="G4093">
        <v>5</v>
      </c>
      <c r="H4093" s="1">
        <f xml:space="preserve"> IF(Historical_Sales[[#This Row],[Sessions - Total]]=0,0,Historical_Sales[[#This Row],[Units Ordered]]/Historical_Sales[[#This Row],[Sessions - Total]])</f>
        <v>0.5</v>
      </c>
    </row>
    <row r="4094" spans="1:8" x14ac:dyDescent="0.3">
      <c r="A4094" s="2">
        <v>45988</v>
      </c>
      <c r="B4094" t="s">
        <v>72</v>
      </c>
      <c r="C4094">
        <v>5</v>
      </c>
      <c r="D4094">
        <v>7</v>
      </c>
      <c r="E4094">
        <v>1</v>
      </c>
      <c r="F4094">
        <v>44.19</v>
      </c>
      <c r="G4094">
        <v>1</v>
      </c>
      <c r="H4094" s="1">
        <f xml:space="preserve"> IF(Historical_Sales[[#This Row],[Sessions - Total]]=0,0,Historical_Sales[[#This Row],[Units Ordered]]/Historical_Sales[[#This Row],[Sessions - Total]])</f>
        <v>0.2</v>
      </c>
    </row>
    <row r="4095" spans="1:8" x14ac:dyDescent="0.3">
      <c r="A4095" s="2">
        <v>45988</v>
      </c>
      <c r="B4095" t="s">
        <v>76</v>
      </c>
      <c r="C4095">
        <v>5</v>
      </c>
      <c r="D4095">
        <v>5</v>
      </c>
      <c r="E4095">
        <v>5</v>
      </c>
      <c r="F4095">
        <v>160.85</v>
      </c>
      <c r="G4095">
        <v>5</v>
      </c>
      <c r="H4095" s="1">
        <f xml:space="preserve"> IF(Historical_Sales[[#This Row],[Sessions - Total]]=0,0,Historical_Sales[[#This Row],[Units Ordered]]/Historical_Sales[[#This Row],[Sessions - Total]])</f>
        <v>1</v>
      </c>
    </row>
    <row r="4096" spans="1:8" x14ac:dyDescent="0.3">
      <c r="A4096" s="2">
        <v>45988</v>
      </c>
      <c r="B4096" t="s">
        <v>82</v>
      </c>
      <c r="C4096">
        <v>4</v>
      </c>
      <c r="D4096">
        <v>4</v>
      </c>
      <c r="E4096">
        <v>1</v>
      </c>
      <c r="F4096">
        <v>41.31</v>
      </c>
      <c r="G4096">
        <v>1</v>
      </c>
      <c r="H4096" s="1">
        <f xml:space="preserve"> IF(Historical_Sales[[#This Row],[Sessions - Total]]=0,0,Historical_Sales[[#This Row],[Units Ordered]]/Historical_Sales[[#This Row],[Sessions - Total]])</f>
        <v>0.25</v>
      </c>
    </row>
    <row r="4097" spans="1:8" x14ac:dyDescent="0.3">
      <c r="A4097" s="2">
        <v>45988</v>
      </c>
      <c r="B4097" t="s">
        <v>84</v>
      </c>
      <c r="C4097">
        <v>59</v>
      </c>
      <c r="D4097">
        <v>80</v>
      </c>
      <c r="E4097">
        <v>6</v>
      </c>
      <c r="F4097">
        <v>198.03</v>
      </c>
      <c r="G4097">
        <v>6</v>
      </c>
      <c r="H4097" s="1">
        <f xml:space="preserve"> IF(Historical_Sales[[#This Row],[Sessions - Total]]=0,0,Historical_Sales[[#This Row],[Units Ordered]]/Historical_Sales[[#This Row],[Sessions - Total]])</f>
        <v>0.10169491525423729</v>
      </c>
    </row>
    <row r="4098" spans="1:8" x14ac:dyDescent="0.3">
      <c r="A4098" s="2">
        <v>45988</v>
      </c>
      <c r="B4098" t="s">
        <v>88</v>
      </c>
      <c r="C4098">
        <v>17</v>
      </c>
      <c r="D4098">
        <v>19</v>
      </c>
      <c r="E4098">
        <v>1</v>
      </c>
      <c r="F4098">
        <v>39.24</v>
      </c>
      <c r="G4098">
        <v>1</v>
      </c>
      <c r="H4098" s="1">
        <f xml:space="preserve"> IF(Historical_Sales[[#This Row],[Sessions - Total]]=0,0,Historical_Sales[[#This Row],[Units Ordered]]/Historical_Sales[[#This Row],[Sessions - Total]])</f>
        <v>5.8823529411764705E-2</v>
      </c>
    </row>
    <row r="4099" spans="1:8" x14ac:dyDescent="0.3">
      <c r="A4099" s="2">
        <v>45988</v>
      </c>
      <c r="B4099" t="s">
        <v>88</v>
      </c>
      <c r="C4099">
        <v>1</v>
      </c>
      <c r="D4099">
        <v>1</v>
      </c>
      <c r="E4099">
        <v>1</v>
      </c>
      <c r="F4099">
        <v>38.99</v>
      </c>
      <c r="G4099">
        <v>1</v>
      </c>
      <c r="H4099" s="1">
        <f xml:space="preserve"> IF(Historical_Sales[[#This Row],[Sessions - Total]]=0,0,Historical_Sales[[#This Row],[Units Ordered]]/Historical_Sales[[#This Row],[Sessions - Total]])</f>
        <v>1</v>
      </c>
    </row>
    <row r="4100" spans="1:8" x14ac:dyDescent="0.3">
      <c r="A4100" s="2">
        <v>45988</v>
      </c>
      <c r="B4100" t="s">
        <v>92</v>
      </c>
      <c r="C4100">
        <v>6</v>
      </c>
      <c r="D4100">
        <v>10</v>
      </c>
      <c r="E4100">
        <v>1</v>
      </c>
      <c r="F4100">
        <v>28.02</v>
      </c>
      <c r="G4100">
        <v>1</v>
      </c>
      <c r="H4100" s="1">
        <f xml:space="preserve"> IF(Historical_Sales[[#This Row],[Sessions - Total]]=0,0,Historical_Sales[[#This Row],[Units Ordered]]/Historical_Sales[[#This Row],[Sessions - Total]])</f>
        <v>0.16666666666666666</v>
      </c>
    </row>
    <row r="4101" spans="1:8" x14ac:dyDescent="0.3">
      <c r="A4101" s="2">
        <v>45988</v>
      </c>
      <c r="B4101" t="s">
        <v>94</v>
      </c>
      <c r="C4101">
        <v>3</v>
      </c>
      <c r="D4101">
        <v>4</v>
      </c>
      <c r="E4101">
        <v>1</v>
      </c>
      <c r="F4101">
        <v>76.19</v>
      </c>
      <c r="G4101">
        <v>1</v>
      </c>
      <c r="H4101" s="1">
        <f xml:space="preserve"> IF(Historical_Sales[[#This Row],[Sessions - Total]]=0,0,Historical_Sales[[#This Row],[Units Ordered]]/Historical_Sales[[#This Row],[Sessions - Total]])</f>
        <v>0.33333333333333331</v>
      </c>
    </row>
    <row r="4102" spans="1:8" x14ac:dyDescent="0.3">
      <c r="A4102" s="2">
        <v>45988</v>
      </c>
      <c r="B4102" t="s">
        <v>96</v>
      </c>
      <c r="C4102">
        <v>3</v>
      </c>
      <c r="D4102">
        <v>6</v>
      </c>
      <c r="E4102">
        <v>6</v>
      </c>
      <c r="F4102">
        <v>394.82</v>
      </c>
      <c r="G4102">
        <v>1</v>
      </c>
      <c r="H4102" s="1">
        <f xml:space="preserve"> IF(Historical_Sales[[#This Row],[Sessions - Total]]=0,0,Historical_Sales[[#This Row],[Units Ordered]]/Historical_Sales[[#This Row],[Sessions - Total]])</f>
        <v>2</v>
      </c>
    </row>
    <row r="4103" spans="1:8" x14ac:dyDescent="0.3">
      <c r="A4103" s="2">
        <v>45988</v>
      </c>
      <c r="B4103" t="s">
        <v>100</v>
      </c>
      <c r="C4103">
        <v>15</v>
      </c>
      <c r="D4103">
        <v>17</v>
      </c>
      <c r="E4103">
        <v>1</v>
      </c>
      <c r="F4103">
        <v>12.85</v>
      </c>
      <c r="G4103">
        <v>1</v>
      </c>
      <c r="H4103" s="1">
        <f xml:space="preserve"> IF(Historical_Sales[[#This Row],[Sessions - Total]]=0,0,Historical_Sales[[#This Row],[Units Ordered]]/Historical_Sales[[#This Row],[Sessions - Total]])</f>
        <v>6.6666666666666666E-2</v>
      </c>
    </row>
    <row r="4104" spans="1:8" x14ac:dyDescent="0.3">
      <c r="A4104" s="2">
        <v>45988</v>
      </c>
      <c r="B4104" t="s">
        <v>110</v>
      </c>
      <c r="C4104">
        <v>14</v>
      </c>
      <c r="D4104">
        <v>17</v>
      </c>
      <c r="E4104">
        <v>1</v>
      </c>
      <c r="F4104">
        <v>38.130000000000003</v>
      </c>
      <c r="G4104">
        <v>1</v>
      </c>
      <c r="H4104" s="1">
        <f xml:space="preserve"> IF(Historical_Sales[[#This Row],[Sessions - Total]]=0,0,Historical_Sales[[#This Row],[Units Ordered]]/Historical_Sales[[#This Row],[Sessions - Total]])</f>
        <v>7.1428571428571425E-2</v>
      </c>
    </row>
    <row r="4105" spans="1:8" x14ac:dyDescent="0.3">
      <c r="A4105" s="2">
        <v>45988</v>
      </c>
      <c r="B4105" t="s">
        <v>112</v>
      </c>
      <c r="C4105">
        <v>11</v>
      </c>
      <c r="D4105">
        <v>16</v>
      </c>
      <c r="E4105">
        <v>3</v>
      </c>
      <c r="F4105">
        <v>103.97</v>
      </c>
      <c r="G4105">
        <v>2</v>
      </c>
      <c r="H4105" s="1">
        <f xml:space="preserve"> IF(Historical_Sales[[#This Row],[Sessions - Total]]=0,0,Historical_Sales[[#This Row],[Units Ordered]]/Historical_Sales[[#This Row],[Sessions - Total]])</f>
        <v>0.27272727272727271</v>
      </c>
    </row>
    <row r="4106" spans="1:8" x14ac:dyDescent="0.3">
      <c r="A4106" s="2">
        <v>45989</v>
      </c>
      <c r="B4106" t="s">
        <v>11</v>
      </c>
      <c r="C4106">
        <v>15</v>
      </c>
      <c r="D4106">
        <v>18</v>
      </c>
      <c r="E4106">
        <v>5</v>
      </c>
      <c r="F4106">
        <v>196.46</v>
      </c>
      <c r="G4106">
        <v>5</v>
      </c>
      <c r="H4106" s="1">
        <f xml:space="preserve"> IF(Historical_Sales[[#This Row],[Sessions - Total]]=0,0,Historical_Sales[[#This Row],[Units Ordered]]/Historical_Sales[[#This Row],[Sessions - Total]])</f>
        <v>0.33333333333333331</v>
      </c>
    </row>
    <row r="4107" spans="1:8" x14ac:dyDescent="0.3">
      <c r="A4107" s="2">
        <v>45989</v>
      </c>
      <c r="B4107" t="s">
        <v>15</v>
      </c>
      <c r="C4107">
        <v>14</v>
      </c>
      <c r="D4107">
        <v>20</v>
      </c>
      <c r="E4107">
        <v>1</v>
      </c>
      <c r="F4107">
        <v>43.06</v>
      </c>
      <c r="G4107">
        <v>1</v>
      </c>
      <c r="H4107" s="1">
        <f xml:space="preserve"> IF(Historical_Sales[[#This Row],[Sessions - Total]]=0,0,Historical_Sales[[#This Row],[Units Ordered]]/Historical_Sales[[#This Row],[Sessions - Total]])</f>
        <v>7.1428571428571425E-2</v>
      </c>
    </row>
    <row r="4108" spans="1:8" x14ac:dyDescent="0.3">
      <c r="A4108" s="2">
        <v>45989</v>
      </c>
      <c r="B4108" t="s">
        <v>17</v>
      </c>
      <c r="C4108">
        <v>9</v>
      </c>
      <c r="D4108">
        <v>9</v>
      </c>
      <c r="E4108">
        <v>1</v>
      </c>
      <c r="F4108">
        <v>39.97</v>
      </c>
      <c r="G4108">
        <v>1</v>
      </c>
      <c r="H4108" s="1">
        <f xml:space="preserve"> IF(Historical_Sales[[#This Row],[Sessions - Total]]=0,0,Historical_Sales[[#This Row],[Units Ordered]]/Historical_Sales[[#This Row],[Sessions - Total]])</f>
        <v>0.1111111111111111</v>
      </c>
    </row>
    <row r="4109" spans="1:8" x14ac:dyDescent="0.3">
      <c r="A4109" s="2">
        <v>45989</v>
      </c>
      <c r="B4109" t="s">
        <v>19</v>
      </c>
      <c r="C4109">
        <v>7</v>
      </c>
      <c r="D4109">
        <v>8</v>
      </c>
      <c r="E4109">
        <v>4</v>
      </c>
      <c r="F4109">
        <v>116.92</v>
      </c>
      <c r="G4109">
        <v>1</v>
      </c>
      <c r="H4109" s="1">
        <f xml:space="preserve"> IF(Historical_Sales[[#This Row],[Sessions - Total]]=0,0,Historical_Sales[[#This Row],[Units Ordered]]/Historical_Sales[[#This Row],[Sessions - Total]])</f>
        <v>0.5714285714285714</v>
      </c>
    </row>
    <row r="4110" spans="1:8" x14ac:dyDescent="0.3">
      <c r="A4110" s="2">
        <v>45989</v>
      </c>
      <c r="B4110" t="s">
        <v>21</v>
      </c>
      <c r="C4110">
        <v>83</v>
      </c>
      <c r="D4110">
        <v>137</v>
      </c>
      <c r="E4110">
        <v>15</v>
      </c>
      <c r="F4110">
        <v>373.55</v>
      </c>
      <c r="G4110">
        <v>15</v>
      </c>
      <c r="H4110" s="1">
        <f xml:space="preserve"> IF(Historical_Sales[[#This Row],[Sessions - Total]]=0,0,Historical_Sales[[#This Row],[Units Ordered]]/Historical_Sales[[#This Row],[Sessions - Total]])</f>
        <v>0.18072289156626506</v>
      </c>
    </row>
    <row r="4111" spans="1:8" x14ac:dyDescent="0.3">
      <c r="A4111" s="2">
        <v>45989</v>
      </c>
      <c r="B4111" t="s">
        <v>24</v>
      </c>
      <c r="C4111">
        <v>14</v>
      </c>
      <c r="D4111">
        <v>24</v>
      </c>
      <c r="E4111">
        <v>3</v>
      </c>
      <c r="F4111">
        <v>41.82</v>
      </c>
      <c r="G4111">
        <v>3</v>
      </c>
      <c r="H4111" s="1">
        <f xml:space="preserve"> IF(Historical_Sales[[#This Row],[Sessions - Total]]=0,0,Historical_Sales[[#This Row],[Units Ordered]]/Historical_Sales[[#This Row],[Sessions - Total]])</f>
        <v>0.21428571428571427</v>
      </c>
    </row>
    <row r="4112" spans="1:8" x14ac:dyDescent="0.3">
      <c r="A4112" s="2">
        <v>45989</v>
      </c>
      <c r="B4112" t="s">
        <v>26</v>
      </c>
      <c r="C4112">
        <v>21</v>
      </c>
      <c r="D4112">
        <v>28</v>
      </c>
      <c r="E4112">
        <v>1</v>
      </c>
      <c r="F4112">
        <v>36.36</v>
      </c>
      <c r="G4112">
        <v>1</v>
      </c>
      <c r="H4112" s="1">
        <f xml:space="preserve"> IF(Historical_Sales[[#This Row],[Sessions - Total]]=0,0,Historical_Sales[[#This Row],[Units Ordered]]/Historical_Sales[[#This Row],[Sessions - Total]])</f>
        <v>4.7619047619047616E-2</v>
      </c>
    </row>
    <row r="4113" spans="1:8" x14ac:dyDescent="0.3">
      <c r="A4113" s="2">
        <v>45989</v>
      </c>
      <c r="B4113" t="s">
        <v>28</v>
      </c>
      <c r="C4113">
        <v>3</v>
      </c>
      <c r="D4113">
        <v>3</v>
      </c>
      <c r="E4113">
        <v>2</v>
      </c>
      <c r="F4113">
        <v>49.52</v>
      </c>
      <c r="G4113">
        <v>2</v>
      </c>
      <c r="H4113" s="1">
        <f xml:space="preserve"> IF(Historical_Sales[[#This Row],[Sessions - Total]]=0,0,Historical_Sales[[#This Row],[Units Ordered]]/Historical_Sales[[#This Row],[Sessions - Total]])</f>
        <v>0.66666666666666663</v>
      </c>
    </row>
    <row r="4114" spans="1:8" x14ac:dyDescent="0.3">
      <c r="A4114" s="2">
        <v>45989</v>
      </c>
      <c r="B4114" t="s">
        <v>32</v>
      </c>
      <c r="C4114">
        <v>14</v>
      </c>
      <c r="D4114">
        <v>23</v>
      </c>
      <c r="E4114">
        <v>3</v>
      </c>
      <c r="F4114">
        <v>60</v>
      </c>
      <c r="G4114">
        <v>3</v>
      </c>
      <c r="H4114" s="1">
        <f xml:space="preserve"> IF(Historical_Sales[[#This Row],[Sessions - Total]]=0,0,Historical_Sales[[#This Row],[Units Ordered]]/Historical_Sales[[#This Row],[Sessions - Total]])</f>
        <v>0.21428571428571427</v>
      </c>
    </row>
    <row r="4115" spans="1:8" x14ac:dyDescent="0.3">
      <c r="A4115" s="2">
        <v>45989</v>
      </c>
      <c r="B4115" t="s">
        <v>34</v>
      </c>
      <c r="C4115">
        <v>16</v>
      </c>
      <c r="D4115">
        <v>18</v>
      </c>
      <c r="E4115">
        <v>1</v>
      </c>
      <c r="F4115">
        <v>22.49</v>
      </c>
      <c r="G4115">
        <v>1</v>
      </c>
      <c r="H4115" s="1">
        <f xml:space="preserve"> IF(Historical_Sales[[#This Row],[Sessions - Total]]=0,0,Historical_Sales[[#This Row],[Units Ordered]]/Historical_Sales[[#This Row],[Sessions - Total]])</f>
        <v>6.25E-2</v>
      </c>
    </row>
    <row r="4116" spans="1:8" x14ac:dyDescent="0.3">
      <c r="A4116" s="2">
        <v>45989</v>
      </c>
      <c r="B4116" t="s">
        <v>36</v>
      </c>
      <c r="C4116">
        <v>16</v>
      </c>
      <c r="D4116">
        <v>22</v>
      </c>
      <c r="E4116">
        <v>4</v>
      </c>
      <c r="F4116">
        <v>76.94</v>
      </c>
      <c r="G4116">
        <v>4</v>
      </c>
      <c r="H4116" s="1">
        <f xml:space="preserve"> IF(Historical_Sales[[#This Row],[Sessions - Total]]=0,0,Historical_Sales[[#This Row],[Units Ordered]]/Historical_Sales[[#This Row],[Sessions - Total]])</f>
        <v>0.25</v>
      </c>
    </row>
    <row r="4117" spans="1:8" x14ac:dyDescent="0.3">
      <c r="A4117" s="2">
        <v>45989</v>
      </c>
      <c r="B4117" t="s">
        <v>38</v>
      </c>
      <c r="C4117">
        <v>73</v>
      </c>
      <c r="D4117">
        <v>93</v>
      </c>
      <c r="E4117">
        <v>8</v>
      </c>
      <c r="F4117">
        <v>200.85</v>
      </c>
      <c r="G4117">
        <v>8</v>
      </c>
      <c r="H4117" s="1">
        <f xml:space="preserve"> IF(Historical_Sales[[#This Row],[Sessions - Total]]=0,0,Historical_Sales[[#This Row],[Units Ordered]]/Historical_Sales[[#This Row],[Sessions - Total]])</f>
        <v>0.1095890410958904</v>
      </c>
    </row>
    <row r="4118" spans="1:8" x14ac:dyDescent="0.3">
      <c r="A4118" s="2">
        <v>45989</v>
      </c>
      <c r="B4118" t="s">
        <v>40</v>
      </c>
      <c r="C4118">
        <v>49</v>
      </c>
      <c r="D4118">
        <v>76</v>
      </c>
      <c r="E4118">
        <v>14</v>
      </c>
      <c r="F4118">
        <v>426.71</v>
      </c>
      <c r="G4118">
        <v>8</v>
      </c>
      <c r="H4118" s="1">
        <f xml:space="preserve"> IF(Historical_Sales[[#This Row],[Sessions - Total]]=0,0,Historical_Sales[[#This Row],[Units Ordered]]/Historical_Sales[[#This Row],[Sessions - Total]])</f>
        <v>0.2857142857142857</v>
      </c>
    </row>
    <row r="4119" spans="1:8" x14ac:dyDescent="0.3">
      <c r="A4119" s="2">
        <v>45989</v>
      </c>
      <c r="B4119" t="s">
        <v>40</v>
      </c>
      <c r="C4119">
        <v>1</v>
      </c>
      <c r="D4119">
        <v>1</v>
      </c>
      <c r="E4119">
        <v>1</v>
      </c>
      <c r="F4119">
        <v>32.99</v>
      </c>
      <c r="G4119">
        <v>1</v>
      </c>
      <c r="H4119" s="1">
        <f xml:space="preserve"> IF(Historical_Sales[[#This Row],[Sessions - Total]]=0,0,Historical_Sales[[#This Row],[Units Ordered]]/Historical_Sales[[#This Row],[Sessions - Total]])</f>
        <v>1</v>
      </c>
    </row>
    <row r="4120" spans="1:8" x14ac:dyDescent="0.3">
      <c r="A4120" s="2">
        <v>45989</v>
      </c>
      <c r="B4120" t="s">
        <v>42</v>
      </c>
      <c r="C4120">
        <v>65</v>
      </c>
      <c r="D4120">
        <v>88</v>
      </c>
      <c r="E4120">
        <v>16</v>
      </c>
      <c r="F4120">
        <v>391.43</v>
      </c>
      <c r="G4120">
        <v>15</v>
      </c>
      <c r="H4120" s="1">
        <f xml:space="preserve"> IF(Historical_Sales[[#This Row],[Sessions - Total]]=0,0,Historical_Sales[[#This Row],[Units Ordered]]/Historical_Sales[[#This Row],[Sessions - Total]])</f>
        <v>0.24615384615384617</v>
      </c>
    </row>
    <row r="4121" spans="1:8" x14ac:dyDescent="0.3">
      <c r="A4121" s="2">
        <v>45989</v>
      </c>
      <c r="B4121" t="s">
        <v>44</v>
      </c>
      <c r="C4121">
        <v>69</v>
      </c>
      <c r="D4121">
        <v>79</v>
      </c>
      <c r="E4121">
        <v>3</v>
      </c>
      <c r="F4121">
        <v>61.27</v>
      </c>
      <c r="G4121">
        <v>3</v>
      </c>
      <c r="H4121" s="1">
        <f xml:space="preserve"> IF(Historical_Sales[[#This Row],[Sessions - Total]]=0,0,Historical_Sales[[#This Row],[Units Ordered]]/Historical_Sales[[#This Row],[Sessions - Total]])</f>
        <v>4.3478260869565216E-2</v>
      </c>
    </row>
    <row r="4122" spans="1:8" x14ac:dyDescent="0.3">
      <c r="A4122" s="2">
        <v>45989</v>
      </c>
      <c r="B4122" t="s">
        <v>46</v>
      </c>
      <c r="C4122">
        <v>37</v>
      </c>
      <c r="D4122">
        <v>51</v>
      </c>
      <c r="E4122">
        <v>5</v>
      </c>
      <c r="F4122">
        <v>158.96</v>
      </c>
      <c r="G4122">
        <v>5</v>
      </c>
      <c r="H4122" s="1">
        <f xml:space="preserve"> IF(Historical_Sales[[#This Row],[Sessions - Total]]=0,0,Historical_Sales[[#This Row],[Units Ordered]]/Historical_Sales[[#This Row],[Sessions - Total]])</f>
        <v>0.13513513513513514</v>
      </c>
    </row>
    <row r="4123" spans="1:8" x14ac:dyDescent="0.3">
      <c r="A4123" s="2">
        <v>45989</v>
      </c>
      <c r="B4123" t="s">
        <v>50</v>
      </c>
      <c r="C4123">
        <v>65</v>
      </c>
      <c r="D4123">
        <v>87</v>
      </c>
      <c r="E4123">
        <v>13</v>
      </c>
      <c r="F4123">
        <v>561.79</v>
      </c>
      <c r="G4123">
        <v>13</v>
      </c>
      <c r="H4123" s="1">
        <f xml:space="preserve"> IF(Historical_Sales[[#This Row],[Sessions - Total]]=0,0,Historical_Sales[[#This Row],[Units Ordered]]/Historical_Sales[[#This Row],[Sessions - Total]])</f>
        <v>0.2</v>
      </c>
    </row>
    <row r="4124" spans="1:8" x14ac:dyDescent="0.3">
      <c r="A4124" s="2">
        <v>45989</v>
      </c>
      <c r="B4124" t="s">
        <v>50</v>
      </c>
      <c r="C4124">
        <v>11</v>
      </c>
      <c r="D4124">
        <v>12</v>
      </c>
      <c r="E4124">
        <v>4</v>
      </c>
      <c r="F4124">
        <v>186.96</v>
      </c>
      <c r="G4124">
        <v>2</v>
      </c>
      <c r="H4124" s="1">
        <f xml:space="preserve"> IF(Historical_Sales[[#This Row],[Sessions - Total]]=0,0,Historical_Sales[[#This Row],[Units Ordered]]/Historical_Sales[[#This Row],[Sessions - Total]])</f>
        <v>0.36363636363636365</v>
      </c>
    </row>
    <row r="4125" spans="1:8" x14ac:dyDescent="0.3">
      <c r="A4125" s="2">
        <v>45989</v>
      </c>
      <c r="B4125" t="s">
        <v>52</v>
      </c>
      <c r="C4125">
        <v>71</v>
      </c>
      <c r="D4125">
        <v>92</v>
      </c>
      <c r="E4125">
        <v>12</v>
      </c>
      <c r="F4125">
        <v>163.28</v>
      </c>
      <c r="G4125">
        <v>12</v>
      </c>
      <c r="H4125" s="1">
        <f xml:space="preserve"> IF(Historical_Sales[[#This Row],[Sessions - Total]]=0,0,Historical_Sales[[#This Row],[Units Ordered]]/Historical_Sales[[#This Row],[Sessions - Total]])</f>
        <v>0.16901408450704225</v>
      </c>
    </row>
    <row r="4126" spans="1:8" x14ac:dyDescent="0.3">
      <c r="A4126" s="2">
        <v>45989</v>
      </c>
      <c r="B4126" t="s">
        <v>52</v>
      </c>
      <c r="C4126">
        <v>2</v>
      </c>
      <c r="D4126">
        <v>3</v>
      </c>
      <c r="E4126">
        <v>1</v>
      </c>
      <c r="F4126">
        <v>15.96</v>
      </c>
      <c r="G4126">
        <v>1</v>
      </c>
      <c r="H4126" s="1">
        <f xml:space="preserve"> IF(Historical_Sales[[#This Row],[Sessions - Total]]=0,0,Historical_Sales[[#This Row],[Units Ordered]]/Historical_Sales[[#This Row],[Sessions - Total]])</f>
        <v>0.5</v>
      </c>
    </row>
    <row r="4127" spans="1:8" x14ac:dyDescent="0.3">
      <c r="A4127" s="2">
        <v>45989</v>
      </c>
      <c r="B4127" t="s">
        <v>54</v>
      </c>
      <c r="C4127">
        <v>16</v>
      </c>
      <c r="D4127">
        <v>21</v>
      </c>
      <c r="E4127">
        <v>1</v>
      </c>
      <c r="F4127">
        <v>21</v>
      </c>
      <c r="G4127">
        <v>1</v>
      </c>
      <c r="H4127" s="1">
        <f xml:space="preserve"> IF(Historical_Sales[[#This Row],[Sessions - Total]]=0,0,Historical_Sales[[#This Row],[Units Ordered]]/Historical_Sales[[#This Row],[Sessions - Total]])</f>
        <v>6.25E-2</v>
      </c>
    </row>
    <row r="4128" spans="1:8" x14ac:dyDescent="0.3">
      <c r="A4128" s="2">
        <v>45989</v>
      </c>
      <c r="B4128" t="s">
        <v>56</v>
      </c>
      <c r="C4128">
        <v>36</v>
      </c>
      <c r="D4128">
        <v>49</v>
      </c>
      <c r="E4128">
        <v>7</v>
      </c>
      <c r="F4128">
        <v>171.29</v>
      </c>
      <c r="G4128">
        <v>6</v>
      </c>
      <c r="H4128" s="1">
        <f xml:space="preserve"> IF(Historical_Sales[[#This Row],[Sessions - Total]]=0,0,Historical_Sales[[#This Row],[Units Ordered]]/Historical_Sales[[#This Row],[Sessions - Total]])</f>
        <v>0.19444444444444445</v>
      </c>
    </row>
    <row r="4129" spans="1:8" x14ac:dyDescent="0.3">
      <c r="A4129" s="2">
        <v>45989</v>
      </c>
      <c r="B4129" t="s">
        <v>58</v>
      </c>
      <c r="C4129">
        <v>38</v>
      </c>
      <c r="D4129">
        <v>55</v>
      </c>
      <c r="E4129">
        <v>9</v>
      </c>
      <c r="F4129">
        <v>103.87</v>
      </c>
      <c r="G4129">
        <v>9</v>
      </c>
      <c r="H4129" s="1">
        <f xml:space="preserve"> IF(Historical_Sales[[#This Row],[Sessions - Total]]=0,0,Historical_Sales[[#This Row],[Units Ordered]]/Historical_Sales[[#This Row],[Sessions - Total]])</f>
        <v>0.23684210526315788</v>
      </c>
    </row>
    <row r="4130" spans="1:8" x14ac:dyDescent="0.3">
      <c r="A4130" s="2">
        <v>45989</v>
      </c>
      <c r="B4130" t="s">
        <v>60</v>
      </c>
      <c r="C4130">
        <v>26</v>
      </c>
      <c r="D4130">
        <v>34</v>
      </c>
      <c r="E4130">
        <v>3</v>
      </c>
      <c r="F4130">
        <v>71.97</v>
      </c>
      <c r="G4130">
        <v>3</v>
      </c>
      <c r="H4130" s="1">
        <f xml:space="preserve"> IF(Historical_Sales[[#This Row],[Sessions - Total]]=0,0,Historical_Sales[[#This Row],[Units Ordered]]/Historical_Sales[[#This Row],[Sessions - Total]])</f>
        <v>0.11538461538461539</v>
      </c>
    </row>
    <row r="4131" spans="1:8" x14ac:dyDescent="0.3">
      <c r="A4131" s="2">
        <v>45989</v>
      </c>
      <c r="B4131" t="s">
        <v>62</v>
      </c>
      <c r="C4131">
        <v>66</v>
      </c>
      <c r="D4131">
        <v>87</v>
      </c>
      <c r="E4131">
        <v>36</v>
      </c>
      <c r="F4131">
        <v>1298.19</v>
      </c>
      <c r="G4131">
        <v>19</v>
      </c>
      <c r="H4131" s="1">
        <f xml:space="preserve"> IF(Historical_Sales[[#This Row],[Sessions - Total]]=0,0,Historical_Sales[[#This Row],[Units Ordered]]/Historical_Sales[[#This Row],[Sessions - Total]])</f>
        <v>0.54545454545454541</v>
      </c>
    </row>
    <row r="4132" spans="1:8" x14ac:dyDescent="0.3">
      <c r="A4132" s="2">
        <v>45989</v>
      </c>
      <c r="B4132" t="s">
        <v>64</v>
      </c>
      <c r="C4132">
        <v>14</v>
      </c>
      <c r="D4132">
        <v>19</v>
      </c>
      <c r="E4132">
        <v>4</v>
      </c>
      <c r="F4132">
        <v>126.93</v>
      </c>
      <c r="G4132">
        <v>4</v>
      </c>
      <c r="H4132" s="1">
        <f xml:space="preserve"> IF(Historical_Sales[[#This Row],[Sessions - Total]]=0,0,Historical_Sales[[#This Row],[Units Ordered]]/Historical_Sales[[#This Row],[Sessions - Total]])</f>
        <v>0.2857142857142857</v>
      </c>
    </row>
    <row r="4133" spans="1:8" x14ac:dyDescent="0.3">
      <c r="A4133" s="2">
        <v>45989</v>
      </c>
      <c r="B4133" t="s">
        <v>66</v>
      </c>
      <c r="C4133">
        <v>13</v>
      </c>
      <c r="D4133">
        <v>22</v>
      </c>
      <c r="E4133">
        <v>11</v>
      </c>
      <c r="F4133">
        <v>330.83</v>
      </c>
      <c r="G4133">
        <v>5</v>
      </c>
      <c r="H4133" s="1">
        <f xml:space="preserve"> IF(Historical_Sales[[#This Row],[Sessions - Total]]=0,0,Historical_Sales[[#This Row],[Units Ordered]]/Historical_Sales[[#This Row],[Sessions - Total]])</f>
        <v>0.84615384615384615</v>
      </c>
    </row>
    <row r="4134" spans="1:8" x14ac:dyDescent="0.3">
      <c r="A4134" s="2">
        <v>45989</v>
      </c>
      <c r="B4134" t="s">
        <v>68</v>
      </c>
      <c r="C4134">
        <v>34</v>
      </c>
      <c r="D4134">
        <v>48</v>
      </c>
      <c r="E4134">
        <v>10</v>
      </c>
      <c r="F4134">
        <v>280.42</v>
      </c>
      <c r="G4134">
        <v>9</v>
      </c>
      <c r="H4134" s="1">
        <f xml:space="preserve"> IF(Historical_Sales[[#This Row],[Sessions - Total]]=0,0,Historical_Sales[[#This Row],[Units Ordered]]/Historical_Sales[[#This Row],[Sessions - Total]])</f>
        <v>0.29411764705882354</v>
      </c>
    </row>
    <row r="4135" spans="1:8" x14ac:dyDescent="0.3">
      <c r="A4135" s="2">
        <v>45989</v>
      </c>
      <c r="B4135" t="s">
        <v>70</v>
      </c>
      <c r="C4135">
        <v>23</v>
      </c>
      <c r="D4135">
        <v>29</v>
      </c>
      <c r="E4135">
        <v>22</v>
      </c>
      <c r="F4135">
        <v>530.03</v>
      </c>
      <c r="G4135">
        <v>12</v>
      </c>
      <c r="H4135" s="1">
        <f xml:space="preserve"> IF(Historical_Sales[[#This Row],[Sessions - Total]]=0,0,Historical_Sales[[#This Row],[Units Ordered]]/Historical_Sales[[#This Row],[Sessions - Total]])</f>
        <v>0.95652173913043481</v>
      </c>
    </row>
    <row r="4136" spans="1:8" x14ac:dyDescent="0.3">
      <c r="A4136" s="2">
        <v>45989</v>
      </c>
      <c r="B4136" t="s">
        <v>72</v>
      </c>
      <c r="C4136">
        <v>23</v>
      </c>
      <c r="D4136">
        <v>37</v>
      </c>
      <c r="E4136">
        <v>9</v>
      </c>
      <c r="F4136">
        <v>328.8</v>
      </c>
      <c r="G4136">
        <v>9</v>
      </c>
      <c r="H4136" s="1">
        <f xml:space="preserve"> IF(Historical_Sales[[#This Row],[Sessions - Total]]=0,0,Historical_Sales[[#This Row],[Units Ordered]]/Historical_Sales[[#This Row],[Sessions - Total]])</f>
        <v>0.39130434782608697</v>
      </c>
    </row>
    <row r="4137" spans="1:8" x14ac:dyDescent="0.3">
      <c r="A4137" s="2">
        <v>45989</v>
      </c>
      <c r="B4137" t="s">
        <v>74</v>
      </c>
      <c r="C4137">
        <v>6</v>
      </c>
      <c r="D4137">
        <v>8</v>
      </c>
      <c r="E4137">
        <v>3</v>
      </c>
      <c r="F4137">
        <v>89.1</v>
      </c>
      <c r="G4137">
        <v>3</v>
      </c>
      <c r="H4137" s="1">
        <f xml:space="preserve"> IF(Historical_Sales[[#This Row],[Sessions - Total]]=0,0,Historical_Sales[[#This Row],[Units Ordered]]/Historical_Sales[[#This Row],[Sessions - Total]])</f>
        <v>0.5</v>
      </c>
    </row>
    <row r="4138" spans="1:8" x14ac:dyDescent="0.3">
      <c r="A4138" s="2">
        <v>45989</v>
      </c>
      <c r="B4138" t="s">
        <v>76</v>
      </c>
      <c r="C4138">
        <v>9</v>
      </c>
      <c r="D4138">
        <v>12</v>
      </c>
      <c r="E4138">
        <v>2</v>
      </c>
      <c r="F4138">
        <v>63.11</v>
      </c>
      <c r="G4138">
        <v>1</v>
      </c>
      <c r="H4138" s="1">
        <f xml:space="preserve"> IF(Historical_Sales[[#This Row],[Sessions - Total]]=0,0,Historical_Sales[[#This Row],[Units Ordered]]/Historical_Sales[[#This Row],[Sessions - Total]])</f>
        <v>0.22222222222222221</v>
      </c>
    </row>
    <row r="4139" spans="1:8" x14ac:dyDescent="0.3">
      <c r="A4139" s="2">
        <v>45989</v>
      </c>
      <c r="B4139" t="s">
        <v>78</v>
      </c>
      <c r="C4139">
        <v>7</v>
      </c>
      <c r="D4139">
        <v>8</v>
      </c>
      <c r="E4139">
        <v>1</v>
      </c>
      <c r="F4139">
        <v>24.6</v>
      </c>
      <c r="G4139">
        <v>1</v>
      </c>
      <c r="H4139" s="1">
        <f xml:space="preserve"> IF(Historical_Sales[[#This Row],[Sessions - Total]]=0,0,Historical_Sales[[#This Row],[Units Ordered]]/Historical_Sales[[#This Row],[Sessions - Total]])</f>
        <v>0.14285714285714285</v>
      </c>
    </row>
    <row r="4140" spans="1:8" x14ac:dyDescent="0.3">
      <c r="A4140" s="2">
        <v>45989</v>
      </c>
      <c r="B4140" t="s">
        <v>80</v>
      </c>
      <c r="C4140">
        <v>12</v>
      </c>
      <c r="D4140">
        <v>19</v>
      </c>
      <c r="E4140">
        <v>10</v>
      </c>
      <c r="F4140">
        <v>336.2</v>
      </c>
      <c r="G4140">
        <v>5</v>
      </c>
      <c r="H4140" s="1">
        <f xml:space="preserve"> IF(Historical_Sales[[#This Row],[Sessions - Total]]=0,0,Historical_Sales[[#This Row],[Units Ordered]]/Historical_Sales[[#This Row],[Sessions - Total]])</f>
        <v>0.83333333333333337</v>
      </c>
    </row>
    <row r="4141" spans="1:8" x14ac:dyDescent="0.3">
      <c r="A4141" s="2">
        <v>45989</v>
      </c>
      <c r="B4141" t="s">
        <v>82</v>
      </c>
      <c r="C4141">
        <v>7</v>
      </c>
      <c r="D4141">
        <v>10</v>
      </c>
      <c r="E4141">
        <v>1</v>
      </c>
      <c r="F4141">
        <v>32.53</v>
      </c>
      <c r="G4141">
        <v>1</v>
      </c>
      <c r="H4141" s="1">
        <f xml:space="preserve"> IF(Historical_Sales[[#This Row],[Sessions - Total]]=0,0,Historical_Sales[[#This Row],[Units Ordered]]/Historical_Sales[[#This Row],[Sessions - Total]])</f>
        <v>0.14285714285714285</v>
      </c>
    </row>
    <row r="4142" spans="1:8" x14ac:dyDescent="0.3">
      <c r="A4142" s="2">
        <v>45989</v>
      </c>
      <c r="B4142" t="s">
        <v>84</v>
      </c>
      <c r="C4142">
        <v>72</v>
      </c>
      <c r="D4142">
        <v>94</v>
      </c>
      <c r="E4142">
        <v>11</v>
      </c>
      <c r="F4142">
        <v>368.23</v>
      </c>
      <c r="G4142">
        <v>10</v>
      </c>
      <c r="H4142" s="1">
        <f xml:space="preserve"> IF(Historical_Sales[[#This Row],[Sessions - Total]]=0,0,Historical_Sales[[#This Row],[Units Ordered]]/Historical_Sales[[#This Row],[Sessions - Total]])</f>
        <v>0.15277777777777779</v>
      </c>
    </row>
    <row r="4143" spans="1:8" x14ac:dyDescent="0.3">
      <c r="A4143" s="2">
        <v>45989</v>
      </c>
      <c r="B4143" t="s">
        <v>84</v>
      </c>
      <c r="C4143">
        <v>2</v>
      </c>
      <c r="D4143">
        <v>2</v>
      </c>
      <c r="E4143">
        <v>3</v>
      </c>
      <c r="F4143">
        <v>153.35</v>
      </c>
      <c r="G4143">
        <v>1</v>
      </c>
      <c r="H4143" s="1">
        <f xml:space="preserve"> IF(Historical_Sales[[#This Row],[Sessions - Total]]=0,0,Historical_Sales[[#This Row],[Units Ordered]]/Historical_Sales[[#This Row],[Sessions - Total]])</f>
        <v>1.5</v>
      </c>
    </row>
    <row r="4144" spans="1:8" x14ac:dyDescent="0.3">
      <c r="A4144" s="2">
        <v>45989</v>
      </c>
      <c r="B4144" t="s">
        <v>88</v>
      </c>
      <c r="C4144">
        <v>32</v>
      </c>
      <c r="D4144">
        <v>40</v>
      </c>
      <c r="E4144">
        <v>12</v>
      </c>
      <c r="F4144">
        <v>423.06</v>
      </c>
      <c r="G4144">
        <v>5</v>
      </c>
      <c r="H4144" s="1">
        <f xml:space="preserve"> IF(Historical_Sales[[#This Row],[Sessions - Total]]=0,0,Historical_Sales[[#This Row],[Units Ordered]]/Historical_Sales[[#This Row],[Sessions - Total]])</f>
        <v>0.375</v>
      </c>
    </row>
    <row r="4145" spans="1:8" x14ac:dyDescent="0.3">
      <c r="A4145" s="2">
        <v>45989</v>
      </c>
      <c r="B4145" t="s">
        <v>90</v>
      </c>
      <c r="C4145">
        <v>24</v>
      </c>
      <c r="D4145">
        <v>27</v>
      </c>
      <c r="E4145">
        <v>5</v>
      </c>
      <c r="F4145">
        <v>137.36000000000001</v>
      </c>
      <c r="G4145">
        <v>5</v>
      </c>
      <c r="H4145" s="1">
        <f xml:space="preserve"> IF(Historical_Sales[[#This Row],[Sessions - Total]]=0,0,Historical_Sales[[#This Row],[Units Ordered]]/Historical_Sales[[#This Row],[Sessions - Total]])</f>
        <v>0.20833333333333334</v>
      </c>
    </row>
    <row r="4146" spans="1:8" x14ac:dyDescent="0.3">
      <c r="A4146" s="2">
        <v>45989</v>
      </c>
      <c r="B4146" t="s">
        <v>92</v>
      </c>
      <c r="C4146">
        <v>10</v>
      </c>
      <c r="D4146">
        <v>16</v>
      </c>
      <c r="E4146">
        <v>14</v>
      </c>
      <c r="F4146">
        <v>370.04</v>
      </c>
      <c r="G4146">
        <v>3</v>
      </c>
      <c r="H4146" s="1">
        <f xml:space="preserve"> IF(Historical_Sales[[#This Row],[Sessions - Total]]=0,0,Historical_Sales[[#This Row],[Units Ordered]]/Historical_Sales[[#This Row],[Sessions - Total]])</f>
        <v>1.4</v>
      </c>
    </row>
    <row r="4147" spans="1:8" x14ac:dyDescent="0.3">
      <c r="A4147" s="2">
        <v>45989</v>
      </c>
      <c r="B4147" t="s">
        <v>94</v>
      </c>
      <c r="C4147">
        <v>19</v>
      </c>
      <c r="D4147">
        <v>29</v>
      </c>
      <c r="E4147">
        <v>4</v>
      </c>
      <c r="F4147">
        <v>328.49</v>
      </c>
      <c r="G4147">
        <v>3</v>
      </c>
      <c r="H4147" s="1">
        <f xml:space="preserve"> IF(Historical_Sales[[#This Row],[Sessions - Total]]=0,0,Historical_Sales[[#This Row],[Units Ordered]]/Historical_Sales[[#This Row],[Sessions - Total]])</f>
        <v>0.21052631578947367</v>
      </c>
    </row>
    <row r="4148" spans="1:8" x14ac:dyDescent="0.3">
      <c r="A4148" s="2">
        <v>45989</v>
      </c>
      <c r="B4148" t="s">
        <v>96</v>
      </c>
      <c r="C4148">
        <v>6</v>
      </c>
      <c r="D4148">
        <v>7</v>
      </c>
      <c r="E4148">
        <v>1</v>
      </c>
      <c r="F4148">
        <v>62.49</v>
      </c>
      <c r="G4148">
        <v>1</v>
      </c>
      <c r="H4148" s="1">
        <f xml:space="preserve"> IF(Historical_Sales[[#This Row],[Sessions - Total]]=0,0,Historical_Sales[[#This Row],[Units Ordered]]/Historical_Sales[[#This Row],[Sessions - Total]])</f>
        <v>0.16666666666666666</v>
      </c>
    </row>
    <row r="4149" spans="1:8" x14ac:dyDescent="0.3">
      <c r="A4149" s="2">
        <v>45989</v>
      </c>
      <c r="B4149" t="s">
        <v>98</v>
      </c>
      <c r="C4149">
        <v>14</v>
      </c>
      <c r="D4149">
        <v>15</v>
      </c>
      <c r="E4149">
        <v>1</v>
      </c>
      <c r="F4149">
        <v>12.57</v>
      </c>
      <c r="G4149">
        <v>1</v>
      </c>
      <c r="H4149" s="1">
        <f xml:space="preserve"> IF(Historical_Sales[[#This Row],[Sessions - Total]]=0,0,Historical_Sales[[#This Row],[Units Ordered]]/Historical_Sales[[#This Row],[Sessions - Total]])</f>
        <v>7.1428571428571425E-2</v>
      </c>
    </row>
    <row r="4150" spans="1:8" x14ac:dyDescent="0.3">
      <c r="A4150" s="2">
        <v>45989</v>
      </c>
      <c r="B4150" t="s">
        <v>102</v>
      </c>
      <c r="C4150">
        <v>8</v>
      </c>
      <c r="D4150">
        <v>10</v>
      </c>
      <c r="E4150">
        <v>1</v>
      </c>
      <c r="F4150">
        <v>39.590000000000003</v>
      </c>
      <c r="G4150">
        <v>1</v>
      </c>
      <c r="H4150" s="1">
        <f xml:space="preserve"> IF(Historical_Sales[[#This Row],[Sessions - Total]]=0,0,Historical_Sales[[#This Row],[Units Ordered]]/Historical_Sales[[#This Row],[Sessions - Total]])</f>
        <v>0.125</v>
      </c>
    </row>
    <row r="4151" spans="1:8" x14ac:dyDescent="0.3">
      <c r="A4151" s="2">
        <v>45989</v>
      </c>
      <c r="B4151" t="s">
        <v>104</v>
      </c>
      <c r="C4151">
        <v>8</v>
      </c>
      <c r="D4151">
        <v>8</v>
      </c>
      <c r="E4151">
        <v>1</v>
      </c>
      <c r="F4151">
        <v>24.41</v>
      </c>
      <c r="G4151">
        <v>1</v>
      </c>
      <c r="H4151" s="1">
        <f xml:space="preserve"> IF(Historical_Sales[[#This Row],[Sessions - Total]]=0,0,Historical_Sales[[#This Row],[Units Ordered]]/Historical_Sales[[#This Row],[Sessions - Total]])</f>
        <v>0.125</v>
      </c>
    </row>
    <row r="4152" spans="1:8" x14ac:dyDescent="0.3">
      <c r="A4152" s="2">
        <v>45989</v>
      </c>
      <c r="B4152" t="s">
        <v>106</v>
      </c>
      <c r="C4152">
        <v>3</v>
      </c>
      <c r="D4152">
        <v>6</v>
      </c>
      <c r="E4152">
        <v>8</v>
      </c>
      <c r="F4152">
        <v>599.19000000000005</v>
      </c>
      <c r="G4152">
        <v>5</v>
      </c>
      <c r="H4152" s="1">
        <f xml:space="preserve"> IF(Historical_Sales[[#This Row],[Sessions - Total]]=0,0,Historical_Sales[[#This Row],[Units Ordered]]/Historical_Sales[[#This Row],[Sessions - Total]])</f>
        <v>2.6666666666666665</v>
      </c>
    </row>
    <row r="4153" spans="1:8" x14ac:dyDescent="0.3">
      <c r="A4153" s="2">
        <v>45989</v>
      </c>
      <c r="B4153" t="s">
        <v>108</v>
      </c>
      <c r="C4153">
        <v>5</v>
      </c>
      <c r="D4153">
        <v>11</v>
      </c>
      <c r="E4153">
        <v>1</v>
      </c>
      <c r="F4153">
        <v>84.08</v>
      </c>
      <c r="G4153">
        <v>1</v>
      </c>
      <c r="H4153" s="1">
        <f xml:space="preserve"> IF(Historical_Sales[[#This Row],[Sessions - Total]]=0,0,Historical_Sales[[#This Row],[Units Ordered]]/Historical_Sales[[#This Row],[Sessions - Total]])</f>
        <v>0.2</v>
      </c>
    </row>
    <row r="4154" spans="1:8" x14ac:dyDescent="0.3">
      <c r="A4154" s="2">
        <v>45989</v>
      </c>
      <c r="B4154" t="s">
        <v>110</v>
      </c>
      <c r="C4154">
        <v>9</v>
      </c>
      <c r="D4154">
        <v>11</v>
      </c>
      <c r="E4154">
        <v>2</v>
      </c>
      <c r="F4154">
        <v>63.79</v>
      </c>
      <c r="G4154">
        <v>2</v>
      </c>
      <c r="H4154" s="1">
        <f xml:space="preserve"> IF(Historical_Sales[[#This Row],[Sessions - Total]]=0,0,Historical_Sales[[#This Row],[Units Ordered]]/Historical_Sales[[#This Row],[Sessions - Total]])</f>
        <v>0.22222222222222221</v>
      </c>
    </row>
    <row r="4155" spans="1:8" x14ac:dyDescent="0.3">
      <c r="A4155" s="2">
        <v>45989</v>
      </c>
      <c r="B4155" t="s">
        <v>112</v>
      </c>
      <c r="C4155">
        <v>13</v>
      </c>
      <c r="D4155">
        <v>17</v>
      </c>
      <c r="E4155">
        <v>2</v>
      </c>
      <c r="F4155">
        <v>55.45</v>
      </c>
      <c r="G4155">
        <v>2</v>
      </c>
      <c r="H4155" s="1">
        <f xml:space="preserve"> IF(Historical_Sales[[#This Row],[Sessions - Total]]=0,0,Historical_Sales[[#This Row],[Units Ordered]]/Historical_Sales[[#This Row],[Sessions - Total]])</f>
        <v>0.15384615384615385</v>
      </c>
    </row>
    <row r="4156" spans="1:8" x14ac:dyDescent="0.3">
      <c r="A4156" s="2">
        <v>45990</v>
      </c>
      <c r="B4156" t="s">
        <v>11</v>
      </c>
      <c r="C4156">
        <v>14</v>
      </c>
      <c r="D4156">
        <v>30</v>
      </c>
      <c r="E4156">
        <v>3</v>
      </c>
      <c r="F4156">
        <v>146.26</v>
      </c>
      <c r="G4156">
        <v>3</v>
      </c>
      <c r="H4156" s="1">
        <f xml:space="preserve"> IF(Historical_Sales[[#This Row],[Sessions - Total]]=0,0,Historical_Sales[[#This Row],[Units Ordered]]/Historical_Sales[[#This Row],[Sessions - Total]])</f>
        <v>0.21428571428571427</v>
      </c>
    </row>
    <row r="4157" spans="1:8" x14ac:dyDescent="0.3">
      <c r="A4157" s="2">
        <v>45990</v>
      </c>
      <c r="B4157" t="s">
        <v>15</v>
      </c>
      <c r="C4157">
        <v>9</v>
      </c>
      <c r="D4157">
        <v>12</v>
      </c>
      <c r="E4157">
        <v>5</v>
      </c>
      <c r="F4157">
        <v>174.3</v>
      </c>
      <c r="G4157">
        <v>3</v>
      </c>
      <c r="H4157" s="1">
        <f xml:space="preserve"> IF(Historical_Sales[[#This Row],[Sessions - Total]]=0,0,Historical_Sales[[#This Row],[Units Ordered]]/Historical_Sales[[#This Row],[Sessions - Total]])</f>
        <v>0.55555555555555558</v>
      </c>
    </row>
    <row r="4158" spans="1:8" x14ac:dyDescent="0.3">
      <c r="A4158" s="2">
        <v>45990</v>
      </c>
      <c r="B4158" t="s">
        <v>21</v>
      </c>
      <c r="C4158">
        <v>88</v>
      </c>
      <c r="D4158">
        <v>136</v>
      </c>
      <c r="E4158">
        <v>20</v>
      </c>
      <c r="F4158">
        <v>494.75</v>
      </c>
      <c r="G4158">
        <v>18</v>
      </c>
      <c r="H4158" s="1">
        <f xml:space="preserve"> IF(Historical_Sales[[#This Row],[Sessions - Total]]=0,0,Historical_Sales[[#This Row],[Units Ordered]]/Historical_Sales[[#This Row],[Sessions - Total]])</f>
        <v>0.22727272727272727</v>
      </c>
    </row>
    <row r="4159" spans="1:8" x14ac:dyDescent="0.3">
      <c r="A4159" s="2">
        <v>45990</v>
      </c>
      <c r="B4159" t="s">
        <v>24</v>
      </c>
      <c r="C4159">
        <v>11</v>
      </c>
      <c r="D4159">
        <v>18</v>
      </c>
      <c r="E4159">
        <v>3</v>
      </c>
      <c r="F4159">
        <v>44.66</v>
      </c>
      <c r="G4159">
        <v>3</v>
      </c>
      <c r="H4159" s="1">
        <f xml:space="preserve"> IF(Historical_Sales[[#This Row],[Sessions - Total]]=0,0,Historical_Sales[[#This Row],[Units Ordered]]/Historical_Sales[[#This Row],[Sessions - Total]])</f>
        <v>0.27272727272727271</v>
      </c>
    </row>
    <row r="4160" spans="1:8" x14ac:dyDescent="0.3">
      <c r="A4160" s="2">
        <v>45990</v>
      </c>
      <c r="B4160" t="s">
        <v>26</v>
      </c>
      <c r="C4160">
        <v>16</v>
      </c>
      <c r="D4160">
        <v>17</v>
      </c>
      <c r="E4160">
        <v>1</v>
      </c>
      <c r="F4160">
        <v>39.71</v>
      </c>
      <c r="G4160">
        <v>1</v>
      </c>
      <c r="H4160" s="1">
        <f xml:space="preserve"> IF(Historical_Sales[[#This Row],[Sessions - Total]]=0,0,Historical_Sales[[#This Row],[Units Ordered]]/Historical_Sales[[#This Row],[Sessions - Total]])</f>
        <v>6.25E-2</v>
      </c>
    </row>
    <row r="4161" spans="1:8" x14ac:dyDescent="0.3">
      <c r="A4161" s="2">
        <v>45990</v>
      </c>
      <c r="B4161" t="s">
        <v>30</v>
      </c>
      <c r="C4161">
        <v>5</v>
      </c>
      <c r="D4161">
        <v>5</v>
      </c>
      <c r="E4161">
        <v>1</v>
      </c>
      <c r="F4161">
        <v>14.48</v>
      </c>
      <c r="G4161">
        <v>1</v>
      </c>
      <c r="H4161" s="1">
        <f xml:space="preserve"> IF(Historical_Sales[[#This Row],[Sessions - Total]]=0,0,Historical_Sales[[#This Row],[Units Ordered]]/Historical_Sales[[#This Row],[Sessions - Total]])</f>
        <v>0.2</v>
      </c>
    </row>
    <row r="4162" spans="1:8" x14ac:dyDescent="0.3">
      <c r="A4162" s="2">
        <v>45990</v>
      </c>
      <c r="B4162" t="s">
        <v>32</v>
      </c>
      <c r="C4162">
        <v>21</v>
      </c>
      <c r="D4162">
        <v>33</v>
      </c>
      <c r="E4162">
        <v>7</v>
      </c>
      <c r="F4162">
        <v>140.9</v>
      </c>
      <c r="G4162">
        <v>4</v>
      </c>
      <c r="H4162" s="1">
        <f xml:space="preserve"> IF(Historical_Sales[[#This Row],[Sessions - Total]]=0,0,Historical_Sales[[#This Row],[Units Ordered]]/Historical_Sales[[#This Row],[Sessions - Total]])</f>
        <v>0.33333333333333331</v>
      </c>
    </row>
    <row r="4163" spans="1:8" x14ac:dyDescent="0.3">
      <c r="A4163" s="2">
        <v>45990</v>
      </c>
      <c r="B4163" t="s">
        <v>34</v>
      </c>
      <c r="C4163">
        <v>15</v>
      </c>
      <c r="D4163">
        <v>18</v>
      </c>
      <c r="E4163">
        <v>2</v>
      </c>
      <c r="F4163">
        <v>35.53</v>
      </c>
      <c r="G4163">
        <v>2</v>
      </c>
      <c r="H4163" s="1">
        <f xml:space="preserve"> IF(Historical_Sales[[#This Row],[Sessions - Total]]=0,0,Historical_Sales[[#This Row],[Units Ordered]]/Historical_Sales[[#This Row],[Sessions - Total]])</f>
        <v>0.13333333333333333</v>
      </c>
    </row>
    <row r="4164" spans="1:8" x14ac:dyDescent="0.3">
      <c r="A4164" s="2">
        <v>45990</v>
      </c>
      <c r="B4164" t="s">
        <v>36</v>
      </c>
      <c r="C4164">
        <v>23</v>
      </c>
      <c r="D4164">
        <v>30</v>
      </c>
      <c r="E4164">
        <v>3</v>
      </c>
      <c r="F4164">
        <v>67.28</v>
      </c>
      <c r="G4164">
        <v>3</v>
      </c>
      <c r="H4164" s="1">
        <f xml:space="preserve"> IF(Historical_Sales[[#This Row],[Sessions - Total]]=0,0,Historical_Sales[[#This Row],[Units Ordered]]/Historical_Sales[[#This Row],[Sessions - Total]])</f>
        <v>0.13043478260869565</v>
      </c>
    </row>
    <row r="4165" spans="1:8" x14ac:dyDescent="0.3">
      <c r="A4165" s="2">
        <v>45990</v>
      </c>
      <c r="B4165" t="s">
        <v>38</v>
      </c>
      <c r="C4165">
        <v>60</v>
      </c>
      <c r="D4165">
        <v>81</v>
      </c>
      <c r="E4165">
        <v>4</v>
      </c>
      <c r="F4165">
        <v>98.5</v>
      </c>
      <c r="G4165">
        <v>4</v>
      </c>
      <c r="H4165" s="1">
        <f xml:space="preserve"> IF(Historical_Sales[[#This Row],[Sessions - Total]]=0,0,Historical_Sales[[#This Row],[Units Ordered]]/Historical_Sales[[#This Row],[Sessions - Total]])</f>
        <v>6.6666666666666666E-2</v>
      </c>
    </row>
    <row r="4166" spans="1:8" x14ac:dyDescent="0.3">
      <c r="A4166" s="2">
        <v>45990</v>
      </c>
      <c r="B4166" t="s">
        <v>40</v>
      </c>
      <c r="C4166">
        <v>26</v>
      </c>
      <c r="D4166">
        <v>35</v>
      </c>
      <c r="E4166">
        <v>4</v>
      </c>
      <c r="F4166">
        <v>111.47</v>
      </c>
      <c r="G4166">
        <v>4</v>
      </c>
      <c r="H4166" s="1">
        <f xml:space="preserve"> IF(Historical_Sales[[#This Row],[Sessions - Total]]=0,0,Historical_Sales[[#This Row],[Units Ordered]]/Historical_Sales[[#This Row],[Sessions - Total]])</f>
        <v>0.15384615384615385</v>
      </c>
    </row>
    <row r="4167" spans="1:8" x14ac:dyDescent="0.3">
      <c r="A4167" s="2">
        <v>45990</v>
      </c>
      <c r="B4167" t="s">
        <v>42</v>
      </c>
      <c r="C4167">
        <v>98</v>
      </c>
      <c r="D4167">
        <v>111</v>
      </c>
      <c r="E4167">
        <v>25</v>
      </c>
      <c r="F4167">
        <v>629.57000000000005</v>
      </c>
      <c r="G4167">
        <v>21</v>
      </c>
      <c r="H4167" s="1">
        <f xml:space="preserve"> IF(Historical_Sales[[#This Row],[Sessions - Total]]=0,0,Historical_Sales[[#This Row],[Units Ordered]]/Historical_Sales[[#This Row],[Sessions - Total]])</f>
        <v>0.25510204081632654</v>
      </c>
    </row>
    <row r="4168" spans="1:8" x14ac:dyDescent="0.3">
      <c r="A4168" s="2">
        <v>45990</v>
      </c>
      <c r="B4168" t="s">
        <v>44</v>
      </c>
      <c r="C4168">
        <v>17</v>
      </c>
      <c r="D4168">
        <v>23</v>
      </c>
      <c r="E4168">
        <v>3</v>
      </c>
      <c r="F4168">
        <v>59.52</v>
      </c>
      <c r="G4168">
        <v>3</v>
      </c>
      <c r="H4168" s="1">
        <f xml:space="preserve"> IF(Historical_Sales[[#This Row],[Sessions - Total]]=0,0,Historical_Sales[[#This Row],[Units Ordered]]/Historical_Sales[[#This Row],[Sessions - Total]])</f>
        <v>0.17647058823529413</v>
      </c>
    </row>
    <row r="4169" spans="1:8" x14ac:dyDescent="0.3">
      <c r="A4169" s="2">
        <v>45990</v>
      </c>
      <c r="B4169" t="s">
        <v>46</v>
      </c>
      <c r="C4169">
        <v>27</v>
      </c>
      <c r="D4169">
        <v>30</v>
      </c>
      <c r="E4169">
        <v>3</v>
      </c>
      <c r="F4169">
        <v>99.88</v>
      </c>
      <c r="G4169">
        <v>3</v>
      </c>
      <c r="H4169" s="1">
        <f xml:space="preserve"> IF(Historical_Sales[[#This Row],[Sessions - Total]]=0,0,Historical_Sales[[#This Row],[Units Ordered]]/Historical_Sales[[#This Row],[Sessions - Total]])</f>
        <v>0.1111111111111111</v>
      </c>
    </row>
    <row r="4170" spans="1:8" x14ac:dyDescent="0.3">
      <c r="A4170" s="2">
        <v>45990</v>
      </c>
      <c r="B4170" t="s">
        <v>48</v>
      </c>
      <c r="C4170">
        <v>17</v>
      </c>
      <c r="D4170">
        <v>29</v>
      </c>
      <c r="E4170">
        <v>3</v>
      </c>
      <c r="F4170">
        <v>84.73</v>
      </c>
      <c r="G4170">
        <v>3</v>
      </c>
      <c r="H4170" s="1">
        <f xml:space="preserve"> IF(Historical_Sales[[#This Row],[Sessions - Total]]=0,0,Historical_Sales[[#This Row],[Units Ordered]]/Historical_Sales[[#This Row],[Sessions - Total]])</f>
        <v>0.17647058823529413</v>
      </c>
    </row>
    <row r="4171" spans="1:8" x14ac:dyDescent="0.3">
      <c r="A4171" s="2">
        <v>45990</v>
      </c>
      <c r="B4171" t="s">
        <v>50</v>
      </c>
      <c r="C4171">
        <v>54</v>
      </c>
      <c r="D4171">
        <v>74</v>
      </c>
      <c r="E4171">
        <v>12</v>
      </c>
      <c r="F4171">
        <v>490.82</v>
      </c>
      <c r="G4171">
        <v>12</v>
      </c>
      <c r="H4171" s="1">
        <f xml:space="preserve"> IF(Historical_Sales[[#This Row],[Sessions - Total]]=0,0,Historical_Sales[[#This Row],[Units Ordered]]/Historical_Sales[[#This Row],[Sessions - Total]])</f>
        <v>0.22222222222222221</v>
      </c>
    </row>
    <row r="4172" spans="1:8" x14ac:dyDescent="0.3">
      <c r="A4172" s="2">
        <v>45990</v>
      </c>
      <c r="B4172" t="s">
        <v>50</v>
      </c>
      <c r="C4172">
        <v>8</v>
      </c>
      <c r="D4172">
        <v>9</v>
      </c>
      <c r="E4172">
        <v>2</v>
      </c>
      <c r="F4172">
        <v>98.68</v>
      </c>
      <c r="G4172">
        <v>2</v>
      </c>
      <c r="H4172" s="1">
        <f xml:space="preserve"> IF(Historical_Sales[[#This Row],[Sessions - Total]]=0,0,Historical_Sales[[#This Row],[Units Ordered]]/Historical_Sales[[#This Row],[Sessions - Total]])</f>
        <v>0.25</v>
      </c>
    </row>
    <row r="4173" spans="1:8" x14ac:dyDescent="0.3">
      <c r="A4173" s="2">
        <v>45990</v>
      </c>
      <c r="B4173" t="s">
        <v>52</v>
      </c>
      <c r="C4173">
        <v>88</v>
      </c>
      <c r="D4173">
        <v>111</v>
      </c>
      <c r="E4173">
        <v>10</v>
      </c>
      <c r="F4173">
        <v>139.21</v>
      </c>
      <c r="G4173">
        <v>9</v>
      </c>
      <c r="H4173" s="1">
        <f xml:space="preserve"> IF(Historical_Sales[[#This Row],[Sessions - Total]]=0,0,Historical_Sales[[#This Row],[Units Ordered]]/Historical_Sales[[#This Row],[Sessions - Total]])</f>
        <v>0.11363636363636363</v>
      </c>
    </row>
    <row r="4174" spans="1:8" x14ac:dyDescent="0.3">
      <c r="A4174" s="2">
        <v>45990</v>
      </c>
      <c r="B4174" t="s">
        <v>54</v>
      </c>
      <c r="C4174">
        <v>34</v>
      </c>
      <c r="D4174">
        <v>41</v>
      </c>
      <c r="E4174">
        <v>3</v>
      </c>
      <c r="F4174">
        <v>72.510000000000005</v>
      </c>
      <c r="G4174">
        <v>3</v>
      </c>
      <c r="H4174" s="1">
        <f xml:space="preserve"> IF(Historical_Sales[[#This Row],[Sessions - Total]]=0,0,Historical_Sales[[#This Row],[Units Ordered]]/Historical_Sales[[#This Row],[Sessions - Total]])</f>
        <v>8.8235294117647065E-2</v>
      </c>
    </row>
    <row r="4175" spans="1:8" x14ac:dyDescent="0.3">
      <c r="A4175" s="2">
        <v>45990</v>
      </c>
      <c r="B4175" t="s">
        <v>56</v>
      </c>
      <c r="C4175">
        <v>24</v>
      </c>
      <c r="D4175">
        <v>35</v>
      </c>
      <c r="E4175">
        <v>5</v>
      </c>
      <c r="F4175">
        <v>114.59</v>
      </c>
      <c r="G4175">
        <v>4</v>
      </c>
      <c r="H4175" s="1">
        <f xml:space="preserve"> IF(Historical_Sales[[#This Row],[Sessions - Total]]=0,0,Historical_Sales[[#This Row],[Units Ordered]]/Historical_Sales[[#This Row],[Sessions - Total]])</f>
        <v>0.20833333333333334</v>
      </c>
    </row>
    <row r="4176" spans="1:8" x14ac:dyDescent="0.3">
      <c r="A4176" s="2">
        <v>45990</v>
      </c>
      <c r="B4176" t="s">
        <v>58</v>
      </c>
      <c r="C4176">
        <v>32</v>
      </c>
      <c r="D4176">
        <v>35</v>
      </c>
      <c r="E4176">
        <v>6</v>
      </c>
      <c r="F4176">
        <v>70.260000000000005</v>
      </c>
      <c r="G4176">
        <v>6</v>
      </c>
      <c r="H4176" s="1">
        <f xml:space="preserve"> IF(Historical_Sales[[#This Row],[Sessions - Total]]=0,0,Historical_Sales[[#This Row],[Units Ordered]]/Historical_Sales[[#This Row],[Sessions - Total]])</f>
        <v>0.1875</v>
      </c>
    </row>
    <row r="4177" spans="1:8" x14ac:dyDescent="0.3">
      <c r="A4177" s="2">
        <v>45990</v>
      </c>
      <c r="B4177" t="s">
        <v>60</v>
      </c>
      <c r="C4177">
        <v>33</v>
      </c>
      <c r="D4177">
        <v>47</v>
      </c>
      <c r="E4177">
        <v>6</v>
      </c>
      <c r="F4177">
        <v>127.82</v>
      </c>
      <c r="G4177">
        <v>6</v>
      </c>
      <c r="H4177" s="1">
        <f xml:space="preserve"> IF(Historical_Sales[[#This Row],[Sessions - Total]]=0,0,Historical_Sales[[#This Row],[Units Ordered]]/Historical_Sales[[#This Row],[Sessions - Total]])</f>
        <v>0.18181818181818182</v>
      </c>
    </row>
    <row r="4178" spans="1:8" x14ac:dyDescent="0.3">
      <c r="A4178" s="2">
        <v>45990</v>
      </c>
      <c r="B4178" t="s">
        <v>62</v>
      </c>
      <c r="C4178">
        <v>56</v>
      </c>
      <c r="D4178">
        <v>77</v>
      </c>
      <c r="E4178">
        <v>29</v>
      </c>
      <c r="F4178">
        <v>1042.69</v>
      </c>
      <c r="G4178">
        <v>18</v>
      </c>
      <c r="H4178" s="1">
        <f xml:space="preserve"> IF(Historical_Sales[[#This Row],[Sessions - Total]]=0,0,Historical_Sales[[#This Row],[Units Ordered]]/Historical_Sales[[#This Row],[Sessions - Total]])</f>
        <v>0.5178571428571429</v>
      </c>
    </row>
    <row r="4179" spans="1:8" x14ac:dyDescent="0.3">
      <c r="A4179" s="2">
        <v>45990</v>
      </c>
      <c r="B4179" t="s">
        <v>64</v>
      </c>
      <c r="C4179">
        <v>20</v>
      </c>
      <c r="D4179">
        <v>28</v>
      </c>
      <c r="E4179">
        <v>3</v>
      </c>
      <c r="F4179">
        <v>113.44</v>
      </c>
      <c r="G4179">
        <v>2</v>
      </c>
      <c r="H4179" s="1">
        <f xml:space="preserve"> IF(Historical_Sales[[#This Row],[Sessions - Total]]=0,0,Historical_Sales[[#This Row],[Units Ordered]]/Historical_Sales[[#This Row],[Sessions - Total]])</f>
        <v>0.15</v>
      </c>
    </row>
    <row r="4180" spans="1:8" x14ac:dyDescent="0.3">
      <c r="A4180" s="2">
        <v>45990</v>
      </c>
      <c r="B4180" t="s">
        <v>66</v>
      </c>
      <c r="C4180">
        <v>19</v>
      </c>
      <c r="D4180">
        <v>23</v>
      </c>
      <c r="E4180">
        <v>8</v>
      </c>
      <c r="F4180">
        <v>243.58</v>
      </c>
      <c r="G4180">
        <v>6</v>
      </c>
      <c r="H4180" s="1">
        <f xml:space="preserve"> IF(Historical_Sales[[#This Row],[Sessions - Total]]=0,0,Historical_Sales[[#This Row],[Units Ordered]]/Historical_Sales[[#This Row],[Sessions - Total]])</f>
        <v>0.42105263157894735</v>
      </c>
    </row>
    <row r="4181" spans="1:8" x14ac:dyDescent="0.3">
      <c r="A4181" s="2">
        <v>45990</v>
      </c>
      <c r="B4181" t="s">
        <v>68</v>
      </c>
      <c r="C4181">
        <v>27</v>
      </c>
      <c r="D4181">
        <v>45</v>
      </c>
      <c r="E4181">
        <v>8</v>
      </c>
      <c r="F4181">
        <v>220.42</v>
      </c>
      <c r="G4181">
        <v>6</v>
      </c>
      <c r="H4181" s="1">
        <f xml:space="preserve"> IF(Historical_Sales[[#This Row],[Sessions - Total]]=0,0,Historical_Sales[[#This Row],[Units Ordered]]/Historical_Sales[[#This Row],[Sessions - Total]])</f>
        <v>0.29629629629629628</v>
      </c>
    </row>
    <row r="4182" spans="1:8" x14ac:dyDescent="0.3">
      <c r="A4182" s="2">
        <v>45990</v>
      </c>
      <c r="B4182" t="s">
        <v>70</v>
      </c>
      <c r="C4182">
        <v>23</v>
      </c>
      <c r="D4182">
        <v>28</v>
      </c>
      <c r="E4182">
        <v>6</v>
      </c>
      <c r="F4182">
        <v>147.88999999999999</v>
      </c>
      <c r="G4182">
        <v>6</v>
      </c>
      <c r="H4182" s="1">
        <f xml:space="preserve"> IF(Historical_Sales[[#This Row],[Sessions - Total]]=0,0,Historical_Sales[[#This Row],[Units Ordered]]/Historical_Sales[[#This Row],[Sessions - Total]])</f>
        <v>0.2608695652173913</v>
      </c>
    </row>
    <row r="4183" spans="1:8" x14ac:dyDescent="0.3">
      <c r="A4183" s="2">
        <v>45990</v>
      </c>
      <c r="B4183" t="s">
        <v>72</v>
      </c>
      <c r="C4183">
        <v>22</v>
      </c>
      <c r="D4183">
        <v>27</v>
      </c>
      <c r="E4183">
        <v>8</v>
      </c>
      <c r="F4183">
        <v>294.61</v>
      </c>
      <c r="G4183">
        <v>6</v>
      </c>
      <c r="H4183" s="1">
        <f xml:space="preserve"> IF(Historical_Sales[[#This Row],[Sessions - Total]]=0,0,Historical_Sales[[#This Row],[Units Ordered]]/Historical_Sales[[#This Row],[Sessions - Total]])</f>
        <v>0.36363636363636365</v>
      </c>
    </row>
    <row r="4184" spans="1:8" x14ac:dyDescent="0.3">
      <c r="A4184" s="2">
        <v>45990</v>
      </c>
      <c r="B4184" t="s">
        <v>78</v>
      </c>
      <c r="C4184">
        <v>7</v>
      </c>
      <c r="D4184">
        <v>8</v>
      </c>
      <c r="E4184">
        <v>3</v>
      </c>
      <c r="F4184">
        <v>69.27</v>
      </c>
      <c r="G4184">
        <v>1</v>
      </c>
      <c r="H4184" s="1">
        <f xml:space="preserve"> IF(Historical_Sales[[#This Row],[Sessions - Total]]=0,0,Historical_Sales[[#This Row],[Units Ordered]]/Historical_Sales[[#This Row],[Sessions - Total]])</f>
        <v>0.42857142857142855</v>
      </c>
    </row>
    <row r="4185" spans="1:8" x14ac:dyDescent="0.3">
      <c r="A4185" s="2">
        <v>45990</v>
      </c>
      <c r="B4185" t="s">
        <v>80</v>
      </c>
      <c r="C4185">
        <v>8</v>
      </c>
      <c r="D4185">
        <v>8</v>
      </c>
      <c r="E4185">
        <v>15</v>
      </c>
      <c r="F4185">
        <v>499.81</v>
      </c>
      <c r="G4185">
        <v>7</v>
      </c>
      <c r="H4185" s="1">
        <f xml:space="preserve"> IF(Historical_Sales[[#This Row],[Sessions - Total]]=0,0,Historical_Sales[[#This Row],[Units Ordered]]/Historical_Sales[[#This Row],[Sessions - Total]])</f>
        <v>1.875</v>
      </c>
    </row>
    <row r="4186" spans="1:8" x14ac:dyDescent="0.3">
      <c r="A4186" s="2">
        <v>45990</v>
      </c>
      <c r="B4186" t="s">
        <v>82</v>
      </c>
      <c r="C4186">
        <v>10</v>
      </c>
      <c r="D4186">
        <v>12</v>
      </c>
      <c r="E4186">
        <v>1</v>
      </c>
      <c r="F4186">
        <v>40.299999999999997</v>
      </c>
      <c r="G4186">
        <v>1</v>
      </c>
      <c r="H4186" s="1">
        <f xml:space="preserve"> IF(Historical_Sales[[#This Row],[Sessions - Total]]=0,0,Historical_Sales[[#This Row],[Units Ordered]]/Historical_Sales[[#This Row],[Sessions - Total]])</f>
        <v>0.1</v>
      </c>
    </row>
    <row r="4187" spans="1:8" x14ac:dyDescent="0.3">
      <c r="A4187" s="2">
        <v>45990</v>
      </c>
      <c r="B4187" t="s">
        <v>84</v>
      </c>
      <c r="C4187">
        <v>57</v>
      </c>
      <c r="D4187">
        <v>72</v>
      </c>
      <c r="E4187">
        <v>13</v>
      </c>
      <c r="F4187">
        <v>457.01</v>
      </c>
      <c r="G4187">
        <v>11</v>
      </c>
      <c r="H4187" s="1">
        <f xml:space="preserve"> IF(Historical_Sales[[#This Row],[Sessions - Total]]=0,0,Historical_Sales[[#This Row],[Units Ordered]]/Historical_Sales[[#This Row],[Sessions - Total]])</f>
        <v>0.22807017543859648</v>
      </c>
    </row>
    <row r="4188" spans="1:8" x14ac:dyDescent="0.3">
      <c r="A4188" s="2">
        <v>45990</v>
      </c>
      <c r="B4188" t="s">
        <v>86</v>
      </c>
      <c r="C4188">
        <v>7</v>
      </c>
      <c r="D4188">
        <v>9</v>
      </c>
      <c r="E4188">
        <v>1</v>
      </c>
      <c r="F4188">
        <v>25.86</v>
      </c>
      <c r="G4188">
        <v>1</v>
      </c>
      <c r="H4188" s="1">
        <f xml:space="preserve"> IF(Historical_Sales[[#This Row],[Sessions - Total]]=0,0,Historical_Sales[[#This Row],[Units Ordered]]/Historical_Sales[[#This Row],[Sessions - Total]])</f>
        <v>0.14285714285714285</v>
      </c>
    </row>
    <row r="4189" spans="1:8" x14ac:dyDescent="0.3">
      <c r="A4189" s="2">
        <v>45990</v>
      </c>
      <c r="B4189" t="s">
        <v>88</v>
      </c>
      <c r="C4189">
        <v>27</v>
      </c>
      <c r="D4189">
        <v>33</v>
      </c>
      <c r="E4189">
        <v>9</v>
      </c>
      <c r="F4189">
        <v>313.64</v>
      </c>
      <c r="G4189">
        <v>3</v>
      </c>
      <c r="H4189" s="1">
        <f xml:space="preserve"> IF(Historical_Sales[[#This Row],[Sessions - Total]]=0,0,Historical_Sales[[#This Row],[Units Ordered]]/Historical_Sales[[#This Row],[Sessions - Total]])</f>
        <v>0.33333333333333331</v>
      </c>
    </row>
    <row r="4190" spans="1:8" x14ac:dyDescent="0.3">
      <c r="A4190" s="2">
        <v>45990</v>
      </c>
      <c r="B4190" t="s">
        <v>90</v>
      </c>
      <c r="C4190">
        <v>15</v>
      </c>
      <c r="D4190">
        <v>20</v>
      </c>
      <c r="E4190">
        <v>4</v>
      </c>
      <c r="F4190">
        <v>100.6</v>
      </c>
      <c r="G4190">
        <v>3</v>
      </c>
      <c r="H4190" s="1">
        <f xml:space="preserve"> IF(Historical_Sales[[#This Row],[Sessions - Total]]=0,0,Historical_Sales[[#This Row],[Units Ordered]]/Historical_Sales[[#This Row],[Sessions - Total]])</f>
        <v>0.26666666666666666</v>
      </c>
    </row>
    <row r="4191" spans="1:8" x14ac:dyDescent="0.3">
      <c r="A4191" s="2">
        <v>45990</v>
      </c>
      <c r="B4191" t="s">
        <v>92</v>
      </c>
      <c r="C4191">
        <v>6</v>
      </c>
      <c r="D4191">
        <v>6</v>
      </c>
      <c r="E4191">
        <v>2</v>
      </c>
      <c r="F4191">
        <v>45.98</v>
      </c>
      <c r="G4191">
        <v>2</v>
      </c>
      <c r="H4191" s="1">
        <f xml:space="preserve"> IF(Historical_Sales[[#This Row],[Sessions - Total]]=0,0,Historical_Sales[[#This Row],[Units Ordered]]/Historical_Sales[[#This Row],[Sessions - Total]])</f>
        <v>0.33333333333333331</v>
      </c>
    </row>
    <row r="4192" spans="1:8" x14ac:dyDescent="0.3">
      <c r="A4192" s="2">
        <v>45990</v>
      </c>
      <c r="B4192" t="s">
        <v>94</v>
      </c>
      <c r="C4192">
        <v>14</v>
      </c>
      <c r="D4192">
        <v>25</v>
      </c>
      <c r="E4192">
        <v>6</v>
      </c>
      <c r="F4192">
        <v>504.85</v>
      </c>
      <c r="G4192">
        <v>6</v>
      </c>
      <c r="H4192" s="1">
        <f xml:space="preserve"> IF(Historical_Sales[[#This Row],[Sessions - Total]]=0,0,Historical_Sales[[#This Row],[Units Ordered]]/Historical_Sales[[#This Row],[Sessions - Total]])</f>
        <v>0.42857142857142855</v>
      </c>
    </row>
    <row r="4193" spans="1:8" x14ac:dyDescent="0.3">
      <c r="A4193" s="2">
        <v>45990</v>
      </c>
      <c r="B4193" t="s">
        <v>96</v>
      </c>
      <c r="C4193">
        <v>11</v>
      </c>
      <c r="D4193">
        <v>15</v>
      </c>
      <c r="E4193">
        <v>4</v>
      </c>
      <c r="F4193">
        <v>306.44</v>
      </c>
      <c r="G4193">
        <v>3</v>
      </c>
      <c r="H4193" s="1">
        <f xml:space="preserve"> IF(Historical_Sales[[#This Row],[Sessions - Total]]=0,0,Historical_Sales[[#This Row],[Units Ordered]]/Historical_Sales[[#This Row],[Sessions - Total]])</f>
        <v>0.36363636363636365</v>
      </c>
    </row>
    <row r="4194" spans="1:8" x14ac:dyDescent="0.3">
      <c r="A4194" s="2">
        <v>45990</v>
      </c>
      <c r="B4194" t="s">
        <v>98</v>
      </c>
      <c r="C4194">
        <v>21</v>
      </c>
      <c r="D4194">
        <v>26</v>
      </c>
      <c r="E4194">
        <v>3</v>
      </c>
      <c r="F4194">
        <v>33.49</v>
      </c>
      <c r="G4194">
        <v>3</v>
      </c>
      <c r="H4194" s="1">
        <f xml:space="preserve"> IF(Historical_Sales[[#This Row],[Sessions - Total]]=0,0,Historical_Sales[[#This Row],[Units Ordered]]/Historical_Sales[[#This Row],[Sessions - Total]])</f>
        <v>0.14285714285714285</v>
      </c>
    </row>
    <row r="4195" spans="1:8" x14ac:dyDescent="0.3">
      <c r="A4195" s="2">
        <v>45990</v>
      </c>
      <c r="B4195" t="s">
        <v>104</v>
      </c>
      <c r="C4195">
        <v>8</v>
      </c>
      <c r="D4195">
        <v>14</v>
      </c>
      <c r="E4195">
        <v>2</v>
      </c>
      <c r="F4195">
        <v>54.23</v>
      </c>
      <c r="G4195">
        <v>1</v>
      </c>
      <c r="H4195" s="1">
        <f xml:space="preserve"> IF(Historical_Sales[[#This Row],[Sessions - Total]]=0,0,Historical_Sales[[#This Row],[Units Ordered]]/Historical_Sales[[#This Row],[Sessions - Total]])</f>
        <v>0.25</v>
      </c>
    </row>
    <row r="4196" spans="1:8" x14ac:dyDescent="0.3">
      <c r="A4196" s="2">
        <v>45990</v>
      </c>
      <c r="B4196" t="s">
        <v>112</v>
      </c>
      <c r="C4196">
        <v>12</v>
      </c>
      <c r="D4196">
        <v>21</v>
      </c>
      <c r="E4196">
        <v>1</v>
      </c>
      <c r="F4196">
        <v>28.21</v>
      </c>
      <c r="G4196">
        <v>1</v>
      </c>
      <c r="H4196" s="1">
        <f xml:space="preserve"> IF(Historical_Sales[[#This Row],[Sessions - Total]]=0,0,Historical_Sales[[#This Row],[Units Ordered]]/Historical_Sales[[#This Row],[Sessions - Total]])</f>
        <v>8.3333333333333329E-2</v>
      </c>
    </row>
    <row r="4197" spans="1:8" x14ac:dyDescent="0.3">
      <c r="A4197" s="2">
        <v>45991</v>
      </c>
      <c r="B4197" t="s">
        <v>11</v>
      </c>
      <c r="C4197">
        <v>12</v>
      </c>
      <c r="D4197">
        <v>12</v>
      </c>
      <c r="E4197">
        <v>6</v>
      </c>
      <c r="F4197">
        <v>267.77999999999997</v>
      </c>
      <c r="G4197">
        <v>5</v>
      </c>
      <c r="H4197" s="1">
        <f xml:space="preserve"> IF(Historical_Sales[[#This Row],[Sessions - Total]]=0,0,Historical_Sales[[#This Row],[Units Ordered]]/Historical_Sales[[#This Row],[Sessions - Total]])</f>
        <v>0.5</v>
      </c>
    </row>
    <row r="4198" spans="1:8" x14ac:dyDescent="0.3">
      <c r="A4198" s="2">
        <v>45991</v>
      </c>
      <c r="B4198" t="s">
        <v>15</v>
      </c>
      <c r="C4198">
        <v>13</v>
      </c>
      <c r="D4198">
        <v>15</v>
      </c>
      <c r="E4198">
        <v>5</v>
      </c>
      <c r="F4198">
        <v>173.49</v>
      </c>
      <c r="G4198">
        <v>4</v>
      </c>
      <c r="H4198" s="1">
        <f xml:space="preserve"> IF(Historical_Sales[[#This Row],[Sessions - Total]]=0,0,Historical_Sales[[#This Row],[Units Ordered]]/Historical_Sales[[#This Row],[Sessions - Total]])</f>
        <v>0.38461538461538464</v>
      </c>
    </row>
    <row r="4199" spans="1:8" x14ac:dyDescent="0.3">
      <c r="A4199" s="2">
        <v>45991</v>
      </c>
      <c r="B4199" t="s">
        <v>19</v>
      </c>
      <c r="C4199">
        <v>8</v>
      </c>
      <c r="D4199">
        <v>16</v>
      </c>
      <c r="E4199">
        <v>2</v>
      </c>
      <c r="F4199">
        <v>72.430000000000007</v>
      </c>
      <c r="G4199">
        <v>2</v>
      </c>
      <c r="H4199" s="1">
        <f xml:space="preserve"> IF(Historical_Sales[[#This Row],[Sessions - Total]]=0,0,Historical_Sales[[#This Row],[Units Ordered]]/Historical_Sales[[#This Row],[Sessions - Total]])</f>
        <v>0.25</v>
      </c>
    </row>
    <row r="4200" spans="1:8" x14ac:dyDescent="0.3">
      <c r="A4200" s="2">
        <v>45991</v>
      </c>
      <c r="B4200" t="s">
        <v>21</v>
      </c>
      <c r="C4200">
        <v>111</v>
      </c>
      <c r="D4200">
        <v>179</v>
      </c>
      <c r="E4200">
        <v>20</v>
      </c>
      <c r="F4200">
        <v>507.49</v>
      </c>
      <c r="G4200">
        <v>18</v>
      </c>
      <c r="H4200" s="1">
        <f xml:space="preserve"> IF(Historical_Sales[[#This Row],[Sessions - Total]]=0,0,Historical_Sales[[#This Row],[Units Ordered]]/Historical_Sales[[#This Row],[Sessions - Total]])</f>
        <v>0.18018018018018017</v>
      </c>
    </row>
    <row r="4201" spans="1:8" x14ac:dyDescent="0.3">
      <c r="A4201" s="2">
        <v>45991</v>
      </c>
      <c r="B4201" t="s">
        <v>21</v>
      </c>
      <c r="C4201">
        <v>6</v>
      </c>
      <c r="D4201">
        <v>8</v>
      </c>
      <c r="E4201">
        <v>1</v>
      </c>
      <c r="F4201">
        <v>36.450000000000003</v>
      </c>
      <c r="G4201">
        <v>1</v>
      </c>
      <c r="H4201" s="1">
        <f xml:space="preserve"> IF(Historical_Sales[[#This Row],[Sessions - Total]]=0,0,Historical_Sales[[#This Row],[Units Ordered]]/Historical_Sales[[#This Row],[Sessions - Total]])</f>
        <v>0.16666666666666666</v>
      </c>
    </row>
    <row r="4202" spans="1:8" x14ac:dyDescent="0.3">
      <c r="A4202" s="2">
        <v>45991</v>
      </c>
      <c r="B4202" t="s">
        <v>24</v>
      </c>
      <c r="C4202">
        <v>25</v>
      </c>
      <c r="D4202">
        <v>38</v>
      </c>
      <c r="E4202">
        <v>7</v>
      </c>
      <c r="F4202">
        <v>107.55</v>
      </c>
      <c r="G4202">
        <v>6</v>
      </c>
      <c r="H4202" s="1">
        <f xml:space="preserve"> IF(Historical_Sales[[#This Row],[Sessions - Total]]=0,0,Historical_Sales[[#This Row],[Units Ordered]]/Historical_Sales[[#This Row],[Sessions - Total]])</f>
        <v>0.28000000000000003</v>
      </c>
    </row>
    <row r="4203" spans="1:8" x14ac:dyDescent="0.3">
      <c r="A4203" s="2">
        <v>45991</v>
      </c>
      <c r="B4203" t="s">
        <v>32</v>
      </c>
      <c r="C4203">
        <v>21</v>
      </c>
      <c r="D4203">
        <v>26</v>
      </c>
      <c r="E4203">
        <v>8</v>
      </c>
      <c r="F4203">
        <v>174.52</v>
      </c>
      <c r="G4203">
        <v>3</v>
      </c>
      <c r="H4203" s="1">
        <f xml:space="preserve"> IF(Historical_Sales[[#This Row],[Sessions - Total]]=0,0,Historical_Sales[[#This Row],[Units Ordered]]/Historical_Sales[[#This Row],[Sessions - Total]])</f>
        <v>0.38095238095238093</v>
      </c>
    </row>
    <row r="4204" spans="1:8" x14ac:dyDescent="0.3">
      <c r="A4204" s="2">
        <v>45991</v>
      </c>
      <c r="B4204" t="s">
        <v>34</v>
      </c>
      <c r="C4204">
        <v>21</v>
      </c>
      <c r="D4204">
        <v>36</v>
      </c>
      <c r="E4204">
        <v>2</v>
      </c>
      <c r="F4204">
        <v>39.65</v>
      </c>
      <c r="G4204">
        <v>2</v>
      </c>
      <c r="H4204" s="1">
        <f xml:space="preserve"> IF(Historical_Sales[[#This Row],[Sessions - Total]]=0,0,Historical_Sales[[#This Row],[Units Ordered]]/Historical_Sales[[#This Row],[Sessions - Total]])</f>
        <v>9.5238095238095233E-2</v>
      </c>
    </row>
    <row r="4205" spans="1:8" x14ac:dyDescent="0.3">
      <c r="A4205" s="2">
        <v>45991</v>
      </c>
      <c r="B4205" t="s">
        <v>36</v>
      </c>
      <c r="C4205">
        <v>32</v>
      </c>
      <c r="D4205">
        <v>40</v>
      </c>
      <c r="E4205">
        <v>5</v>
      </c>
      <c r="F4205">
        <v>104.7</v>
      </c>
      <c r="G4205">
        <v>5</v>
      </c>
      <c r="H4205" s="1">
        <f xml:space="preserve"> IF(Historical_Sales[[#This Row],[Sessions - Total]]=0,0,Historical_Sales[[#This Row],[Units Ordered]]/Historical_Sales[[#This Row],[Sessions - Total]])</f>
        <v>0.15625</v>
      </c>
    </row>
    <row r="4206" spans="1:8" x14ac:dyDescent="0.3">
      <c r="A4206" s="2">
        <v>45991</v>
      </c>
      <c r="B4206" t="s">
        <v>38</v>
      </c>
      <c r="C4206">
        <v>81</v>
      </c>
      <c r="D4206">
        <v>120</v>
      </c>
      <c r="E4206">
        <v>9</v>
      </c>
      <c r="F4206">
        <v>230.04</v>
      </c>
      <c r="G4206">
        <v>9</v>
      </c>
      <c r="H4206" s="1">
        <f xml:space="preserve"> IF(Historical_Sales[[#This Row],[Sessions - Total]]=0,0,Historical_Sales[[#This Row],[Units Ordered]]/Historical_Sales[[#This Row],[Sessions - Total]])</f>
        <v>0.1111111111111111</v>
      </c>
    </row>
    <row r="4207" spans="1:8" x14ac:dyDescent="0.3">
      <c r="A4207" s="2">
        <v>45991</v>
      </c>
      <c r="B4207" t="s">
        <v>40</v>
      </c>
      <c r="C4207">
        <v>35</v>
      </c>
      <c r="D4207">
        <v>55</v>
      </c>
      <c r="E4207">
        <v>6</v>
      </c>
      <c r="F4207">
        <v>180.84</v>
      </c>
      <c r="G4207">
        <v>6</v>
      </c>
      <c r="H4207" s="1">
        <f xml:space="preserve"> IF(Historical_Sales[[#This Row],[Sessions - Total]]=0,0,Historical_Sales[[#This Row],[Units Ordered]]/Historical_Sales[[#This Row],[Sessions - Total]])</f>
        <v>0.17142857142857143</v>
      </c>
    </row>
    <row r="4208" spans="1:8" x14ac:dyDescent="0.3">
      <c r="A4208" s="2">
        <v>45991</v>
      </c>
      <c r="B4208" t="s">
        <v>42</v>
      </c>
      <c r="C4208">
        <v>119</v>
      </c>
      <c r="D4208">
        <v>151</v>
      </c>
      <c r="E4208">
        <v>18</v>
      </c>
      <c r="F4208">
        <v>457.76</v>
      </c>
      <c r="G4208">
        <v>17</v>
      </c>
      <c r="H4208" s="1">
        <f xml:space="preserve"> IF(Historical_Sales[[#This Row],[Sessions - Total]]=0,0,Historical_Sales[[#This Row],[Units Ordered]]/Historical_Sales[[#This Row],[Sessions - Total]])</f>
        <v>0.15126050420168066</v>
      </c>
    </row>
    <row r="4209" spans="1:8" x14ac:dyDescent="0.3">
      <c r="A4209" s="2">
        <v>45991</v>
      </c>
      <c r="B4209" t="s">
        <v>44</v>
      </c>
      <c r="C4209">
        <v>21</v>
      </c>
      <c r="D4209">
        <v>32</v>
      </c>
      <c r="E4209">
        <v>1</v>
      </c>
      <c r="F4209">
        <v>21.75</v>
      </c>
      <c r="G4209">
        <v>1</v>
      </c>
      <c r="H4209" s="1">
        <f xml:space="preserve"> IF(Historical_Sales[[#This Row],[Sessions - Total]]=0,0,Historical_Sales[[#This Row],[Units Ordered]]/Historical_Sales[[#This Row],[Sessions - Total]])</f>
        <v>4.7619047619047616E-2</v>
      </c>
    </row>
    <row r="4210" spans="1:8" x14ac:dyDescent="0.3">
      <c r="A4210" s="2">
        <v>45991</v>
      </c>
      <c r="B4210" t="s">
        <v>46</v>
      </c>
      <c r="C4210">
        <v>48</v>
      </c>
      <c r="D4210">
        <v>64</v>
      </c>
      <c r="E4210">
        <v>6</v>
      </c>
      <c r="F4210">
        <v>192.6</v>
      </c>
      <c r="G4210">
        <v>4</v>
      </c>
      <c r="H4210" s="1">
        <f xml:space="preserve"> IF(Historical_Sales[[#This Row],[Sessions - Total]]=0,0,Historical_Sales[[#This Row],[Units Ordered]]/Historical_Sales[[#This Row],[Sessions - Total]])</f>
        <v>0.125</v>
      </c>
    </row>
    <row r="4211" spans="1:8" x14ac:dyDescent="0.3">
      <c r="A4211" s="2">
        <v>45991</v>
      </c>
      <c r="B4211" t="s">
        <v>48</v>
      </c>
      <c r="C4211">
        <v>18</v>
      </c>
      <c r="D4211">
        <v>27</v>
      </c>
      <c r="E4211">
        <v>3</v>
      </c>
      <c r="F4211">
        <v>91.24</v>
      </c>
      <c r="G4211">
        <v>1</v>
      </c>
      <c r="H4211" s="1">
        <f xml:space="preserve"> IF(Historical_Sales[[#This Row],[Sessions - Total]]=0,0,Historical_Sales[[#This Row],[Units Ordered]]/Historical_Sales[[#This Row],[Sessions - Total]])</f>
        <v>0.16666666666666666</v>
      </c>
    </row>
    <row r="4212" spans="1:8" x14ac:dyDescent="0.3">
      <c r="A4212" s="2">
        <v>45991</v>
      </c>
      <c r="B4212" t="s">
        <v>50</v>
      </c>
      <c r="C4212">
        <v>64</v>
      </c>
      <c r="D4212">
        <v>89</v>
      </c>
      <c r="E4212">
        <v>8</v>
      </c>
      <c r="F4212">
        <v>358.93</v>
      </c>
      <c r="G4212">
        <v>8</v>
      </c>
      <c r="H4212" s="1">
        <f xml:space="preserve"> IF(Historical_Sales[[#This Row],[Sessions - Total]]=0,0,Historical_Sales[[#This Row],[Units Ordered]]/Historical_Sales[[#This Row],[Sessions - Total]])</f>
        <v>0.125</v>
      </c>
    </row>
    <row r="4213" spans="1:8" x14ac:dyDescent="0.3">
      <c r="A4213" s="2">
        <v>45991</v>
      </c>
      <c r="B4213" t="s">
        <v>50</v>
      </c>
      <c r="C4213">
        <v>2</v>
      </c>
      <c r="D4213">
        <v>2</v>
      </c>
      <c r="E4213">
        <v>1</v>
      </c>
      <c r="F4213">
        <v>40.880000000000003</v>
      </c>
      <c r="G4213">
        <v>1</v>
      </c>
      <c r="H4213" s="1">
        <f xml:space="preserve"> IF(Historical_Sales[[#This Row],[Sessions - Total]]=0,0,Historical_Sales[[#This Row],[Units Ordered]]/Historical_Sales[[#This Row],[Sessions - Total]])</f>
        <v>0.5</v>
      </c>
    </row>
    <row r="4214" spans="1:8" x14ac:dyDescent="0.3">
      <c r="A4214" s="2">
        <v>45991</v>
      </c>
      <c r="B4214" t="s">
        <v>52</v>
      </c>
      <c r="C4214">
        <v>92</v>
      </c>
      <c r="D4214">
        <v>142</v>
      </c>
      <c r="E4214">
        <v>16</v>
      </c>
      <c r="F4214">
        <v>219.44</v>
      </c>
      <c r="G4214">
        <v>15</v>
      </c>
      <c r="H4214" s="1">
        <f xml:space="preserve"> IF(Historical_Sales[[#This Row],[Sessions - Total]]=0,0,Historical_Sales[[#This Row],[Units Ordered]]/Historical_Sales[[#This Row],[Sessions - Total]])</f>
        <v>0.17391304347826086</v>
      </c>
    </row>
    <row r="4215" spans="1:8" x14ac:dyDescent="0.3">
      <c r="A4215" s="2">
        <v>45991</v>
      </c>
      <c r="B4215" t="s">
        <v>54</v>
      </c>
      <c r="C4215">
        <v>23</v>
      </c>
      <c r="D4215">
        <v>29</v>
      </c>
      <c r="E4215">
        <v>6</v>
      </c>
      <c r="F4215">
        <v>143.09</v>
      </c>
      <c r="G4215">
        <v>5</v>
      </c>
      <c r="H4215" s="1">
        <f xml:space="preserve"> IF(Historical_Sales[[#This Row],[Sessions - Total]]=0,0,Historical_Sales[[#This Row],[Units Ordered]]/Historical_Sales[[#This Row],[Sessions - Total]])</f>
        <v>0.2608695652173913</v>
      </c>
    </row>
    <row r="4216" spans="1:8" x14ac:dyDescent="0.3">
      <c r="A4216" s="2">
        <v>45991</v>
      </c>
      <c r="B4216" t="s">
        <v>56</v>
      </c>
      <c r="C4216">
        <v>38</v>
      </c>
      <c r="D4216">
        <v>65</v>
      </c>
      <c r="E4216">
        <v>9</v>
      </c>
      <c r="F4216">
        <v>209.35</v>
      </c>
      <c r="G4216">
        <v>8</v>
      </c>
      <c r="H4216" s="1">
        <f xml:space="preserve"> IF(Historical_Sales[[#This Row],[Sessions - Total]]=0,0,Historical_Sales[[#This Row],[Units Ordered]]/Historical_Sales[[#This Row],[Sessions - Total]])</f>
        <v>0.23684210526315788</v>
      </c>
    </row>
    <row r="4217" spans="1:8" x14ac:dyDescent="0.3">
      <c r="A4217" s="2">
        <v>45991</v>
      </c>
      <c r="B4217" t="s">
        <v>58</v>
      </c>
      <c r="C4217">
        <v>35</v>
      </c>
      <c r="D4217">
        <v>47</v>
      </c>
      <c r="E4217">
        <v>7</v>
      </c>
      <c r="F4217">
        <v>75.45</v>
      </c>
      <c r="G4217">
        <v>7</v>
      </c>
      <c r="H4217" s="1">
        <f xml:space="preserve"> IF(Historical_Sales[[#This Row],[Sessions - Total]]=0,0,Historical_Sales[[#This Row],[Units Ordered]]/Historical_Sales[[#This Row],[Sessions - Total]])</f>
        <v>0.2</v>
      </c>
    </row>
    <row r="4218" spans="1:8" x14ac:dyDescent="0.3">
      <c r="A4218" s="2">
        <v>45991</v>
      </c>
      <c r="B4218" t="s">
        <v>60</v>
      </c>
      <c r="C4218">
        <v>38</v>
      </c>
      <c r="D4218">
        <v>54</v>
      </c>
      <c r="E4218">
        <v>5</v>
      </c>
      <c r="F4218">
        <v>115</v>
      </c>
      <c r="G4218">
        <v>4</v>
      </c>
      <c r="H4218" s="1">
        <f xml:space="preserve"> IF(Historical_Sales[[#This Row],[Sessions - Total]]=0,0,Historical_Sales[[#This Row],[Units Ordered]]/Historical_Sales[[#This Row],[Sessions - Total]])</f>
        <v>0.13157894736842105</v>
      </c>
    </row>
    <row r="4219" spans="1:8" x14ac:dyDescent="0.3">
      <c r="A4219" s="2">
        <v>45991</v>
      </c>
      <c r="B4219" t="s">
        <v>62</v>
      </c>
      <c r="C4219">
        <v>50</v>
      </c>
      <c r="D4219">
        <v>71</v>
      </c>
      <c r="E4219">
        <v>29</v>
      </c>
      <c r="F4219">
        <v>1035.93</v>
      </c>
      <c r="G4219">
        <v>21</v>
      </c>
      <c r="H4219" s="1">
        <f xml:space="preserve"> IF(Historical_Sales[[#This Row],[Sessions - Total]]=0,0,Historical_Sales[[#This Row],[Units Ordered]]/Historical_Sales[[#This Row],[Sessions - Total]])</f>
        <v>0.57999999999999996</v>
      </c>
    </row>
    <row r="4220" spans="1:8" x14ac:dyDescent="0.3">
      <c r="A4220" s="2">
        <v>45991</v>
      </c>
      <c r="B4220" t="s">
        <v>64</v>
      </c>
      <c r="C4220">
        <v>8</v>
      </c>
      <c r="D4220">
        <v>10</v>
      </c>
      <c r="E4220">
        <v>7</v>
      </c>
      <c r="F4220">
        <v>219.3</v>
      </c>
      <c r="G4220">
        <v>5</v>
      </c>
      <c r="H4220" s="1">
        <f xml:space="preserve"> IF(Historical_Sales[[#This Row],[Sessions - Total]]=0,0,Historical_Sales[[#This Row],[Units Ordered]]/Historical_Sales[[#This Row],[Sessions - Total]])</f>
        <v>0.875</v>
      </c>
    </row>
    <row r="4221" spans="1:8" x14ac:dyDescent="0.3">
      <c r="A4221" s="2">
        <v>45991</v>
      </c>
      <c r="B4221" t="s">
        <v>66</v>
      </c>
      <c r="C4221">
        <v>9</v>
      </c>
      <c r="D4221">
        <v>10</v>
      </c>
      <c r="E4221">
        <v>7</v>
      </c>
      <c r="F4221">
        <v>208.17</v>
      </c>
      <c r="G4221">
        <v>5</v>
      </c>
      <c r="H4221" s="1">
        <f xml:space="preserve"> IF(Historical_Sales[[#This Row],[Sessions - Total]]=0,0,Historical_Sales[[#This Row],[Units Ordered]]/Historical_Sales[[#This Row],[Sessions - Total]])</f>
        <v>0.77777777777777779</v>
      </c>
    </row>
    <row r="4222" spans="1:8" x14ac:dyDescent="0.3">
      <c r="A4222" s="2">
        <v>45991</v>
      </c>
      <c r="B4222" t="s">
        <v>68</v>
      </c>
      <c r="C4222">
        <v>32</v>
      </c>
      <c r="D4222">
        <v>39</v>
      </c>
      <c r="E4222">
        <v>14</v>
      </c>
      <c r="F4222">
        <v>385.3</v>
      </c>
      <c r="G4222">
        <v>12</v>
      </c>
      <c r="H4222" s="1">
        <f xml:space="preserve"> IF(Historical_Sales[[#This Row],[Sessions - Total]]=0,0,Historical_Sales[[#This Row],[Units Ordered]]/Historical_Sales[[#This Row],[Sessions - Total]])</f>
        <v>0.4375</v>
      </c>
    </row>
    <row r="4223" spans="1:8" x14ac:dyDescent="0.3">
      <c r="A4223" s="2">
        <v>45991</v>
      </c>
      <c r="B4223" t="s">
        <v>70</v>
      </c>
      <c r="C4223">
        <v>25</v>
      </c>
      <c r="D4223">
        <v>40</v>
      </c>
      <c r="E4223">
        <v>5</v>
      </c>
      <c r="F4223">
        <v>123.56</v>
      </c>
      <c r="G4223">
        <v>5</v>
      </c>
      <c r="H4223" s="1">
        <f xml:space="preserve"> IF(Historical_Sales[[#This Row],[Sessions - Total]]=0,0,Historical_Sales[[#This Row],[Units Ordered]]/Historical_Sales[[#This Row],[Sessions - Total]])</f>
        <v>0.2</v>
      </c>
    </row>
    <row r="4224" spans="1:8" x14ac:dyDescent="0.3">
      <c r="A4224" s="2">
        <v>45991</v>
      </c>
      <c r="B4224" t="s">
        <v>72</v>
      </c>
      <c r="C4224">
        <v>20</v>
      </c>
      <c r="D4224">
        <v>35</v>
      </c>
      <c r="E4224">
        <v>3</v>
      </c>
      <c r="F4224">
        <v>124.98</v>
      </c>
      <c r="G4224">
        <v>3</v>
      </c>
      <c r="H4224" s="1">
        <f xml:space="preserve"> IF(Historical_Sales[[#This Row],[Sessions - Total]]=0,0,Historical_Sales[[#This Row],[Units Ordered]]/Historical_Sales[[#This Row],[Sessions - Total]])</f>
        <v>0.15</v>
      </c>
    </row>
    <row r="4225" spans="1:8" x14ac:dyDescent="0.3">
      <c r="A4225" s="2">
        <v>45991</v>
      </c>
      <c r="B4225" t="s">
        <v>76</v>
      </c>
      <c r="C4225">
        <v>3</v>
      </c>
      <c r="D4225">
        <v>6</v>
      </c>
      <c r="E4225">
        <v>9</v>
      </c>
      <c r="F4225">
        <v>279.58999999999997</v>
      </c>
      <c r="G4225">
        <v>3</v>
      </c>
      <c r="H4225" s="1">
        <f xml:space="preserve"> IF(Historical_Sales[[#This Row],[Sessions - Total]]=0,0,Historical_Sales[[#This Row],[Units Ordered]]/Historical_Sales[[#This Row],[Sessions - Total]])</f>
        <v>3</v>
      </c>
    </row>
    <row r="4226" spans="1:8" x14ac:dyDescent="0.3">
      <c r="A4226" s="2">
        <v>45991</v>
      </c>
      <c r="B4226" t="s">
        <v>78</v>
      </c>
      <c r="C4226">
        <v>9</v>
      </c>
      <c r="D4226">
        <v>12</v>
      </c>
      <c r="E4226">
        <v>4</v>
      </c>
      <c r="F4226">
        <v>114.69</v>
      </c>
      <c r="G4226">
        <v>3</v>
      </c>
      <c r="H4226" s="1">
        <f xml:space="preserve"> IF(Historical_Sales[[#This Row],[Sessions - Total]]=0,0,Historical_Sales[[#This Row],[Units Ordered]]/Historical_Sales[[#This Row],[Sessions - Total]])</f>
        <v>0.44444444444444442</v>
      </c>
    </row>
    <row r="4227" spans="1:8" x14ac:dyDescent="0.3">
      <c r="A4227" s="2">
        <v>45991</v>
      </c>
      <c r="B4227" t="s">
        <v>80</v>
      </c>
      <c r="C4227">
        <v>7</v>
      </c>
      <c r="D4227">
        <v>8</v>
      </c>
      <c r="E4227">
        <v>16</v>
      </c>
      <c r="F4227">
        <v>565.72</v>
      </c>
      <c r="G4227">
        <v>3</v>
      </c>
      <c r="H4227" s="1">
        <f xml:space="preserve"> IF(Historical_Sales[[#This Row],[Sessions - Total]]=0,0,Historical_Sales[[#This Row],[Units Ordered]]/Historical_Sales[[#This Row],[Sessions - Total]])</f>
        <v>2.2857142857142856</v>
      </c>
    </row>
    <row r="4228" spans="1:8" x14ac:dyDescent="0.3">
      <c r="A4228" s="2">
        <v>45991</v>
      </c>
      <c r="B4228" t="s">
        <v>82</v>
      </c>
      <c r="C4228">
        <v>5</v>
      </c>
      <c r="D4228">
        <v>7</v>
      </c>
      <c r="E4228">
        <v>3</v>
      </c>
      <c r="F4228">
        <v>104.7</v>
      </c>
      <c r="G4228">
        <v>2</v>
      </c>
      <c r="H4228" s="1">
        <f xml:space="preserve"> IF(Historical_Sales[[#This Row],[Sessions - Total]]=0,0,Historical_Sales[[#This Row],[Units Ordered]]/Historical_Sales[[#This Row],[Sessions - Total]])</f>
        <v>0.6</v>
      </c>
    </row>
    <row r="4229" spans="1:8" x14ac:dyDescent="0.3">
      <c r="A4229" s="2">
        <v>45991</v>
      </c>
      <c r="B4229" t="s">
        <v>84</v>
      </c>
      <c r="C4229">
        <v>88</v>
      </c>
      <c r="D4229">
        <v>123</v>
      </c>
      <c r="E4229">
        <v>23</v>
      </c>
      <c r="F4229">
        <v>777.48</v>
      </c>
      <c r="G4229">
        <v>23</v>
      </c>
      <c r="H4229" s="1">
        <f xml:space="preserve"> IF(Historical_Sales[[#This Row],[Sessions - Total]]=0,0,Historical_Sales[[#This Row],[Units Ordered]]/Historical_Sales[[#This Row],[Sessions - Total]])</f>
        <v>0.26136363636363635</v>
      </c>
    </row>
    <row r="4230" spans="1:8" x14ac:dyDescent="0.3">
      <c r="A4230" s="2">
        <v>45991</v>
      </c>
      <c r="B4230" t="s">
        <v>84</v>
      </c>
      <c r="C4230">
        <v>1</v>
      </c>
      <c r="D4230">
        <v>1</v>
      </c>
      <c r="E4230">
        <v>1</v>
      </c>
      <c r="F4230">
        <v>37.659999999999997</v>
      </c>
      <c r="G4230">
        <v>1</v>
      </c>
      <c r="H4230" s="1">
        <f xml:space="preserve"> IF(Historical_Sales[[#This Row],[Sessions - Total]]=0,0,Historical_Sales[[#This Row],[Units Ordered]]/Historical_Sales[[#This Row],[Sessions - Total]])</f>
        <v>1</v>
      </c>
    </row>
    <row r="4231" spans="1:8" x14ac:dyDescent="0.3">
      <c r="A4231" s="2">
        <v>45991</v>
      </c>
      <c r="B4231" t="s">
        <v>86</v>
      </c>
      <c r="C4231">
        <v>20</v>
      </c>
      <c r="D4231">
        <v>27</v>
      </c>
      <c r="E4231">
        <v>6</v>
      </c>
      <c r="F4231">
        <v>163.31</v>
      </c>
      <c r="G4231">
        <v>4</v>
      </c>
      <c r="H4231" s="1">
        <f xml:space="preserve"> IF(Historical_Sales[[#This Row],[Sessions - Total]]=0,0,Historical_Sales[[#This Row],[Units Ordered]]/Historical_Sales[[#This Row],[Sessions - Total]])</f>
        <v>0.3</v>
      </c>
    </row>
    <row r="4232" spans="1:8" x14ac:dyDescent="0.3">
      <c r="A4232" s="2">
        <v>45991</v>
      </c>
      <c r="B4232" t="s">
        <v>88</v>
      </c>
      <c r="C4232">
        <v>36</v>
      </c>
      <c r="D4232">
        <v>46</v>
      </c>
      <c r="E4232">
        <v>10</v>
      </c>
      <c r="F4232">
        <v>333.06</v>
      </c>
      <c r="G4232">
        <v>6</v>
      </c>
      <c r="H4232" s="1">
        <f xml:space="preserve"> IF(Historical_Sales[[#This Row],[Sessions - Total]]=0,0,Historical_Sales[[#This Row],[Units Ordered]]/Historical_Sales[[#This Row],[Sessions - Total]])</f>
        <v>0.27777777777777779</v>
      </c>
    </row>
    <row r="4233" spans="1:8" x14ac:dyDescent="0.3">
      <c r="A4233" s="2">
        <v>45991</v>
      </c>
      <c r="B4233" t="s">
        <v>90</v>
      </c>
      <c r="C4233">
        <v>25</v>
      </c>
      <c r="D4233">
        <v>31</v>
      </c>
      <c r="E4233">
        <v>10</v>
      </c>
      <c r="F4233">
        <v>260.02</v>
      </c>
      <c r="G4233">
        <v>8</v>
      </c>
      <c r="H4233" s="1">
        <f xml:space="preserve"> IF(Historical_Sales[[#This Row],[Sessions - Total]]=0,0,Historical_Sales[[#This Row],[Units Ordered]]/Historical_Sales[[#This Row],[Sessions - Total]])</f>
        <v>0.4</v>
      </c>
    </row>
    <row r="4234" spans="1:8" x14ac:dyDescent="0.3">
      <c r="A4234" s="2">
        <v>45991</v>
      </c>
      <c r="B4234" t="s">
        <v>92</v>
      </c>
      <c r="C4234">
        <v>12</v>
      </c>
      <c r="D4234">
        <v>21</v>
      </c>
      <c r="E4234">
        <v>6</v>
      </c>
      <c r="F4234">
        <v>147.66</v>
      </c>
      <c r="G4234">
        <v>3</v>
      </c>
      <c r="H4234" s="1">
        <f xml:space="preserve"> IF(Historical_Sales[[#This Row],[Sessions - Total]]=0,0,Historical_Sales[[#This Row],[Units Ordered]]/Historical_Sales[[#This Row],[Sessions - Total]])</f>
        <v>0.5</v>
      </c>
    </row>
    <row r="4235" spans="1:8" x14ac:dyDescent="0.3">
      <c r="A4235" s="2">
        <v>45991</v>
      </c>
      <c r="B4235" t="s">
        <v>94</v>
      </c>
      <c r="C4235">
        <v>15</v>
      </c>
      <c r="D4235">
        <v>19</v>
      </c>
      <c r="E4235">
        <v>9</v>
      </c>
      <c r="F4235">
        <v>703.06</v>
      </c>
      <c r="G4235">
        <v>6</v>
      </c>
      <c r="H4235" s="1">
        <f xml:space="preserve"> IF(Historical_Sales[[#This Row],[Sessions - Total]]=0,0,Historical_Sales[[#This Row],[Units Ordered]]/Historical_Sales[[#This Row],[Sessions - Total]])</f>
        <v>0.6</v>
      </c>
    </row>
    <row r="4236" spans="1:8" x14ac:dyDescent="0.3">
      <c r="A4236" s="2">
        <v>45991</v>
      </c>
      <c r="B4236" t="s">
        <v>96</v>
      </c>
      <c r="C4236">
        <v>15</v>
      </c>
      <c r="D4236">
        <v>19</v>
      </c>
      <c r="E4236">
        <v>11</v>
      </c>
      <c r="F4236">
        <v>775.83</v>
      </c>
      <c r="G4236">
        <v>7</v>
      </c>
      <c r="H4236" s="1">
        <f xml:space="preserve"> IF(Historical_Sales[[#This Row],[Sessions - Total]]=0,0,Historical_Sales[[#This Row],[Units Ordered]]/Historical_Sales[[#This Row],[Sessions - Total]])</f>
        <v>0.73333333333333328</v>
      </c>
    </row>
    <row r="4237" spans="1:8" x14ac:dyDescent="0.3">
      <c r="A4237" s="2">
        <v>45991</v>
      </c>
      <c r="B4237" t="s">
        <v>98</v>
      </c>
      <c r="C4237">
        <v>20</v>
      </c>
      <c r="D4237">
        <v>32</v>
      </c>
      <c r="E4237">
        <v>4</v>
      </c>
      <c r="F4237">
        <v>48.34</v>
      </c>
      <c r="G4237">
        <v>4</v>
      </c>
      <c r="H4237" s="1">
        <f xml:space="preserve"> IF(Historical_Sales[[#This Row],[Sessions - Total]]=0,0,Historical_Sales[[#This Row],[Units Ordered]]/Historical_Sales[[#This Row],[Sessions - Total]])</f>
        <v>0.2</v>
      </c>
    </row>
    <row r="4238" spans="1:8" x14ac:dyDescent="0.3">
      <c r="A4238" s="2">
        <v>45991</v>
      </c>
      <c r="B4238" t="s">
        <v>100</v>
      </c>
      <c r="C4238">
        <v>21</v>
      </c>
      <c r="D4238">
        <v>24</v>
      </c>
      <c r="E4238">
        <v>1</v>
      </c>
      <c r="F4238">
        <v>12.61</v>
      </c>
      <c r="G4238">
        <v>1</v>
      </c>
      <c r="H4238" s="1">
        <f xml:space="preserve"> IF(Historical_Sales[[#This Row],[Sessions - Total]]=0,0,Historical_Sales[[#This Row],[Units Ordered]]/Historical_Sales[[#This Row],[Sessions - Total]])</f>
        <v>4.7619047619047616E-2</v>
      </c>
    </row>
    <row r="4239" spans="1:8" x14ac:dyDescent="0.3">
      <c r="A4239" s="2">
        <v>45991</v>
      </c>
      <c r="B4239" t="s">
        <v>102</v>
      </c>
      <c r="C4239">
        <v>12</v>
      </c>
      <c r="D4239">
        <v>15</v>
      </c>
      <c r="E4239">
        <v>1</v>
      </c>
      <c r="F4239">
        <v>34.619999999999997</v>
      </c>
      <c r="G4239">
        <v>1</v>
      </c>
      <c r="H4239" s="1">
        <f xml:space="preserve"> IF(Historical_Sales[[#This Row],[Sessions - Total]]=0,0,Historical_Sales[[#This Row],[Units Ordered]]/Historical_Sales[[#This Row],[Sessions - Total]])</f>
        <v>8.3333333333333329E-2</v>
      </c>
    </row>
    <row r="4240" spans="1:8" x14ac:dyDescent="0.3">
      <c r="A4240" s="2">
        <v>45991</v>
      </c>
      <c r="B4240" t="s">
        <v>104</v>
      </c>
      <c r="C4240">
        <v>11</v>
      </c>
      <c r="D4240">
        <v>13</v>
      </c>
      <c r="E4240">
        <v>2</v>
      </c>
      <c r="F4240">
        <v>44.67</v>
      </c>
      <c r="G4240">
        <v>2</v>
      </c>
      <c r="H4240" s="1">
        <f xml:space="preserve"> IF(Historical_Sales[[#This Row],[Sessions - Total]]=0,0,Historical_Sales[[#This Row],[Units Ordered]]/Historical_Sales[[#This Row],[Sessions - Total]])</f>
        <v>0.18181818181818182</v>
      </c>
    </row>
    <row r="4241" spans="1:8" x14ac:dyDescent="0.3">
      <c r="A4241" s="2">
        <v>45991</v>
      </c>
      <c r="B4241" t="s">
        <v>106</v>
      </c>
      <c r="C4241">
        <v>4</v>
      </c>
      <c r="D4241">
        <v>4</v>
      </c>
      <c r="E4241">
        <v>1</v>
      </c>
      <c r="F4241">
        <v>72.94</v>
      </c>
      <c r="G4241">
        <v>1</v>
      </c>
      <c r="H4241" s="1">
        <f xml:space="preserve"> IF(Historical_Sales[[#This Row],[Sessions - Total]]=0,0,Historical_Sales[[#This Row],[Units Ordered]]/Historical_Sales[[#This Row],[Sessions - Total]])</f>
        <v>0.25</v>
      </c>
    </row>
    <row r="4242" spans="1:8" x14ac:dyDescent="0.3">
      <c r="A4242" s="2">
        <v>45991</v>
      </c>
      <c r="B4242" t="s">
        <v>108</v>
      </c>
      <c r="C4242">
        <v>3</v>
      </c>
      <c r="D4242">
        <v>6</v>
      </c>
      <c r="E4242">
        <v>6</v>
      </c>
      <c r="F4242">
        <v>481.66</v>
      </c>
      <c r="G4242">
        <v>2</v>
      </c>
      <c r="H4242" s="1">
        <f xml:space="preserve"> IF(Historical_Sales[[#This Row],[Sessions - Total]]=0,0,Historical_Sales[[#This Row],[Units Ordered]]/Historical_Sales[[#This Row],[Sessions - Total]])</f>
        <v>2</v>
      </c>
    </row>
    <row r="4243" spans="1:8" x14ac:dyDescent="0.3">
      <c r="A4243" s="2">
        <v>45991</v>
      </c>
      <c r="B4243" t="s">
        <v>110</v>
      </c>
      <c r="C4243">
        <v>27</v>
      </c>
      <c r="D4243">
        <v>42</v>
      </c>
      <c r="E4243">
        <v>4</v>
      </c>
      <c r="F4243">
        <v>142.72999999999999</v>
      </c>
      <c r="G4243">
        <v>4</v>
      </c>
      <c r="H4243" s="1">
        <f xml:space="preserve"> IF(Historical_Sales[[#This Row],[Sessions - Total]]=0,0,Historical_Sales[[#This Row],[Units Ordered]]/Historical_Sales[[#This Row],[Sessions - Total]])</f>
        <v>0.14814814814814814</v>
      </c>
    </row>
    <row r="4244" spans="1:8" x14ac:dyDescent="0.3">
      <c r="A4244" s="2">
        <v>45991</v>
      </c>
      <c r="B4244" t="s">
        <v>112</v>
      </c>
      <c r="C4244">
        <v>18</v>
      </c>
      <c r="D4244">
        <v>28</v>
      </c>
      <c r="E4244">
        <v>9</v>
      </c>
      <c r="F4244">
        <v>283.5</v>
      </c>
      <c r="G4244">
        <v>4</v>
      </c>
      <c r="H4244" s="1">
        <f xml:space="preserve"> IF(Historical_Sales[[#This Row],[Sessions - Total]]=0,0,Historical_Sales[[#This Row],[Units Ordered]]/Historical_Sales[[#This Row],[Sessions - Total]])</f>
        <v>0.5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EA33-7DA9-4483-877A-C6C95A05BB9D}">
  <dimension ref="A1:H51"/>
  <sheetViews>
    <sheetView topLeftCell="A2" zoomScale="40" workbookViewId="0">
      <selection activeCell="D2" sqref="D2"/>
    </sheetView>
  </sheetViews>
  <sheetFormatPr defaultRowHeight="14.4" x14ac:dyDescent="0.3"/>
  <cols>
    <col min="1" max="1" width="6.6640625" bestFit="1" customWidth="1"/>
    <col min="2" max="2" width="22.33203125" bestFit="1" customWidth="1"/>
    <col min="3" max="3" width="25.109375" bestFit="1" customWidth="1"/>
    <col min="4" max="4" width="25.44140625" bestFit="1" customWidth="1"/>
    <col min="5" max="5" width="19" bestFit="1" customWidth="1"/>
  </cols>
  <sheetData>
    <row r="1" spans="1:8" x14ac:dyDescent="0.3">
      <c r="A1" t="s">
        <v>243</v>
      </c>
      <c r="B1" t="s">
        <v>0</v>
      </c>
      <c r="C1" t="s">
        <v>241</v>
      </c>
      <c r="D1" s="1" t="s">
        <v>163</v>
      </c>
      <c r="E1" t="s">
        <v>164</v>
      </c>
      <c r="F1" t="s">
        <v>165</v>
      </c>
      <c r="G1" s="1" t="s">
        <v>216</v>
      </c>
      <c r="H1" t="s">
        <v>162</v>
      </c>
    </row>
    <row r="2" spans="1:8" x14ac:dyDescent="0.3">
      <c r="A2" t="s">
        <v>166</v>
      </c>
      <c r="B2" t="str">
        <f t="shared" ref="B2:B33" si="0">LEFT(A2,2)&amp;"-"&amp;RIGHT(A2,2)</f>
        <v>MN-01</v>
      </c>
      <c r="C2">
        <v>36.9</v>
      </c>
      <c r="D2" s="1">
        <v>31.95</v>
      </c>
      <c r="E2">
        <v>44.9</v>
      </c>
      <c r="F2">
        <v>9</v>
      </c>
      <c r="G2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38.424999999999997</v>
      </c>
      <c r="H2" s="1">
        <f>IF(Competitor_Data[[#This Row],[Avg_Comp_Price]]&gt;0,Competitor_Data[[#This Row],[Avg_Comp_Price]],"")</f>
        <v>36.9</v>
      </c>
    </row>
    <row r="3" spans="1:8" x14ac:dyDescent="0.3">
      <c r="A3" t="s">
        <v>167</v>
      </c>
      <c r="B3" t="str">
        <f t="shared" si="0"/>
        <v>MN-02</v>
      </c>
      <c r="C3">
        <v>32.5</v>
      </c>
      <c r="D3" s="1">
        <v>27.9</v>
      </c>
      <c r="E3">
        <v>39.950000000000003</v>
      </c>
      <c r="F3">
        <v>8</v>
      </c>
      <c r="G3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33.924999999999997</v>
      </c>
      <c r="H3" s="1">
        <f>IF(Competitor_Data[[#This Row],[Avg_Comp_Price]]&gt;0,Competitor_Data[[#This Row],[Avg_Comp_Price]],"")</f>
        <v>32.5</v>
      </c>
    </row>
    <row r="4" spans="1:8" x14ac:dyDescent="0.3">
      <c r="A4" t="s">
        <v>168</v>
      </c>
      <c r="B4" t="str">
        <f t="shared" si="0"/>
        <v>MN-03</v>
      </c>
      <c r="C4">
        <v>35.200000000000003</v>
      </c>
      <c r="D4" s="1">
        <v>29.99</v>
      </c>
      <c r="E4">
        <v>42.5</v>
      </c>
      <c r="F4">
        <v>7</v>
      </c>
      <c r="G4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36.244999999999997</v>
      </c>
      <c r="H4" s="1">
        <f>IF(Competitor_Data[[#This Row],[Avg_Comp_Price]]&gt;0,Competitor_Data[[#This Row],[Avg_Comp_Price]],"")</f>
        <v>35.200000000000003</v>
      </c>
    </row>
    <row r="5" spans="1:8" x14ac:dyDescent="0.3">
      <c r="A5" t="s">
        <v>169</v>
      </c>
      <c r="B5" t="str">
        <f t="shared" si="0"/>
        <v>MN-04</v>
      </c>
      <c r="C5">
        <v>28.4</v>
      </c>
      <c r="D5" s="1">
        <v>24.5</v>
      </c>
      <c r="E5">
        <v>35.9</v>
      </c>
      <c r="F5">
        <v>6</v>
      </c>
      <c r="G5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30.2</v>
      </c>
      <c r="H5" s="1">
        <f>IF(Competitor_Data[[#This Row],[Avg_Comp_Price]]&gt;0,Competitor_Data[[#This Row],[Avg_Comp_Price]],"")</f>
        <v>28.4</v>
      </c>
    </row>
    <row r="6" spans="1:8" x14ac:dyDescent="0.3">
      <c r="A6" t="s">
        <v>170</v>
      </c>
      <c r="B6" t="str">
        <f t="shared" si="0"/>
        <v>MN-05</v>
      </c>
      <c r="C6">
        <v>23.9</v>
      </c>
      <c r="D6" s="1">
        <v>18.95</v>
      </c>
      <c r="F6">
        <v>3</v>
      </c>
      <c r="G6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18.95</v>
      </c>
      <c r="H6" s="1">
        <f>IF(Competitor_Data[[#This Row],[Avg_Comp_Price]]&gt;0,Competitor_Data[[#This Row],[Avg_Comp_Price]],"")</f>
        <v>23.9</v>
      </c>
    </row>
    <row r="7" spans="1:8" x14ac:dyDescent="0.3">
      <c r="A7" t="s">
        <v>171</v>
      </c>
      <c r="B7" t="str">
        <f t="shared" si="0"/>
        <v>MN-06</v>
      </c>
      <c r="C7">
        <v>15.8</v>
      </c>
      <c r="D7" s="1">
        <v>12.99</v>
      </c>
      <c r="E7">
        <v>21.5</v>
      </c>
      <c r="F7">
        <v>4</v>
      </c>
      <c r="G7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17.245000000000001</v>
      </c>
      <c r="H7" s="1">
        <f>IF(Competitor_Data[[#This Row],[Avg_Comp_Price]]&gt;0,Competitor_Data[[#This Row],[Avg_Comp_Price]],"")</f>
        <v>15.8</v>
      </c>
    </row>
    <row r="8" spans="1:8" x14ac:dyDescent="0.3">
      <c r="A8" t="s">
        <v>172</v>
      </c>
      <c r="B8" t="str">
        <f t="shared" si="0"/>
        <v>MN-07</v>
      </c>
      <c r="C8">
        <v>33.5</v>
      </c>
      <c r="D8" s="1">
        <v>28.9</v>
      </c>
      <c r="E8">
        <v>41.95</v>
      </c>
      <c r="F8">
        <v>10</v>
      </c>
      <c r="G8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35.424999999999997</v>
      </c>
      <c r="H8" s="1">
        <f>IF(Competitor_Data[[#This Row],[Avg_Comp_Price]]&gt;0,Competitor_Data[[#This Row],[Avg_Comp_Price]],"")</f>
        <v>33.5</v>
      </c>
    </row>
    <row r="9" spans="1:8" x14ac:dyDescent="0.3">
      <c r="A9" t="s">
        <v>173</v>
      </c>
      <c r="B9" t="str">
        <f t="shared" si="0"/>
        <v>MN-08</v>
      </c>
      <c r="C9">
        <v>31.2</v>
      </c>
      <c r="D9" s="1">
        <v>25.95</v>
      </c>
      <c r="E9">
        <v>39.9</v>
      </c>
      <c r="F9">
        <v>6</v>
      </c>
      <c r="G9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32.924999999999997</v>
      </c>
      <c r="H9" s="1">
        <f>IF(Competitor_Data[[#This Row],[Avg_Comp_Price]]&gt;0,Competitor_Data[[#This Row],[Avg_Comp_Price]],"")</f>
        <v>31.2</v>
      </c>
    </row>
    <row r="10" spans="1:8" x14ac:dyDescent="0.3">
      <c r="A10" t="s">
        <v>174</v>
      </c>
      <c r="B10" t="str">
        <f t="shared" si="0"/>
        <v>MN-09</v>
      </c>
      <c r="C10">
        <v>15.6</v>
      </c>
      <c r="D10" s="1">
        <v>11.99</v>
      </c>
      <c r="E10">
        <v>22.9</v>
      </c>
      <c r="F10">
        <v>5</v>
      </c>
      <c r="G10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17.445</v>
      </c>
      <c r="H10" s="1">
        <f>IF(Competitor_Data[[#This Row],[Avg_Comp_Price]]&gt;0,Competitor_Data[[#This Row],[Avg_Comp_Price]],"")</f>
        <v>15.6</v>
      </c>
    </row>
    <row r="11" spans="1:8" x14ac:dyDescent="0.3">
      <c r="A11" t="s">
        <v>175</v>
      </c>
      <c r="B11" t="str">
        <f t="shared" si="0"/>
        <v>MN-10</v>
      </c>
      <c r="C11">
        <v>20.5</v>
      </c>
      <c r="D11" s="1">
        <v>16.95</v>
      </c>
      <c r="E11">
        <v>26.9</v>
      </c>
      <c r="F11">
        <v>9</v>
      </c>
      <c r="G11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21.924999999999997</v>
      </c>
      <c r="H11" s="1">
        <f>IF(Competitor_Data[[#This Row],[Avg_Comp_Price]]&gt;0,Competitor_Data[[#This Row],[Avg_Comp_Price]],"")</f>
        <v>20.5</v>
      </c>
    </row>
    <row r="12" spans="1:8" x14ac:dyDescent="0.3">
      <c r="A12" t="s">
        <v>176</v>
      </c>
      <c r="B12" t="str">
        <f t="shared" si="0"/>
        <v>MN-11</v>
      </c>
      <c r="C12">
        <v>17.8</v>
      </c>
      <c r="D12" s="1">
        <v>14.99</v>
      </c>
      <c r="E12">
        <v>23.5</v>
      </c>
      <c r="F12">
        <v>8</v>
      </c>
      <c r="G12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19.245000000000001</v>
      </c>
      <c r="H12" s="1">
        <f>IF(Competitor_Data[[#This Row],[Avg_Comp_Price]]&gt;0,Competitor_Data[[#This Row],[Avg_Comp_Price]],"")</f>
        <v>17.8</v>
      </c>
    </row>
    <row r="13" spans="1:8" x14ac:dyDescent="0.3">
      <c r="A13" t="s">
        <v>177</v>
      </c>
      <c r="B13" t="str">
        <f t="shared" si="0"/>
        <v>MN-12</v>
      </c>
      <c r="C13">
        <v>21.4</v>
      </c>
      <c r="D13" s="1">
        <v>17.95</v>
      </c>
      <c r="E13">
        <v>27.9</v>
      </c>
      <c r="F13">
        <v>9</v>
      </c>
      <c r="G13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22.924999999999997</v>
      </c>
      <c r="H13" s="1">
        <f>IF(Competitor_Data[[#This Row],[Avg_Comp_Price]]&gt;0,Competitor_Data[[#This Row],[Avg_Comp_Price]],"")</f>
        <v>21.4</v>
      </c>
    </row>
    <row r="14" spans="1:8" x14ac:dyDescent="0.3">
      <c r="A14" t="s">
        <v>178</v>
      </c>
      <c r="B14" t="str">
        <f t="shared" si="0"/>
        <v>MN-13</v>
      </c>
      <c r="C14">
        <v>24.2</v>
      </c>
      <c r="D14" s="1">
        <v>19.989999999999998</v>
      </c>
      <c r="E14">
        <v>31.5</v>
      </c>
      <c r="F14">
        <v>8</v>
      </c>
      <c r="G14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25.744999999999997</v>
      </c>
      <c r="H14" s="1">
        <f>IF(Competitor_Data[[#This Row],[Avg_Comp_Price]]&gt;0,Competitor_Data[[#This Row],[Avg_Comp_Price]],"")</f>
        <v>24.2</v>
      </c>
    </row>
    <row r="15" spans="1:8" x14ac:dyDescent="0.3">
      <c r="A15" t="s">
        <v>179</v>
      </c>
      <c r="B15" t="str">
        <f t="shared" si="0"/>
        <v>MN-14</v>
      </c>
      <c r="C15">
        <v>27.8</v>
      </c>
      <c r="D15" s="1">
        <v>23.95</v>
      </c>
      <c r="E15">
        <v>35.9</v>
      </c>
      <c r="F15">
        <v>7</v>
      </c>
      <c r="G15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29.924999999999997</v>
      </c>
      <c r="H15" s="1">
        <f>IF(Competitor_Data[[#This Row],[Avg_Comp_Price]]&gt;0,Competitor_Data[[#This Row],[Avg_Comp_Price]],"")</f>
        <v>27.8</v>
      </c>
    </row>
    <row r="16" spans="1:8" x14ac:dyDescent="0.3">
      <c r="A16" t="s">
        <v>180</v>
      </c>
      <c r="B16" t="str">
        <f t="shared" si="0"/>
        <v>MN-15</v>
      </c>
      <c r="C16">
        <v>22.4</v>
      </c>
      <c r="D16" s="1">
        <v>18.989999999999998</v>
      </c>
      <c r="E16">
        <v>29.9</v>
      </c>
      <c r="F16">
        <v>9</v>
      </c>
      <c r="G16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24.445</v>
      </c>
      <c r="H16" s="1">
        <f>IF(Competitor_Data[[#This Row],[Avg_Comp_Price]]&gt;0,Competitor_Data[[#This Row],[Avg_Comp_Price]],"")</f>
        <v>22.4</v>
      </c>
    </row>
    <row r="17" spans="1:8" x14ac:dyDescent="0.3">
      <c r="A17" t="s">
        <v>181</v>
      </c>
      <c r="B17" t="str">
        <f t="shared" si="0"/>
        <v>MN-16</v>
      </c>
      <c r="C17">
        <v>20.100000000000001</v>
      </c>
      <c r="D17" s="1">
        <v>16.95</v>
      </c>
      <c r="E17">
        <v>26.5</v>
      </c>
      <c r="F17">
        <v>8</v>
      </c>
      <c r="G17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21.725000000000001</v>
      </c>
      <c r="H17" s="1">
        <f>IF(Competitor_Data[[#This Row],[Avg_Comp_Price]]&gt;0,Competitor_Data[[#This Row],[Avg_Comp_Price]],"")</f>
        <v>20.100000000000001</v>
      </c>
    </row>
    <row r="18" spans="1:8" x14ac:dyDescent="0.3">
      <c r="A18" t="s">
        <v>182</v>
      </c>
      <c r="B18" t="str">
        <f t="shared" si="0"/>
        <v>MN-17</v>
      </c>
      <c r="C18">
        <v>31.5</v>
      </c>
      <c r="D18" s="1">
        <v>26.99</v>
      </c>
      <c r="E18">
        <v>39.9</v>
      </c>
      <c r="F18">
        <v>9</v>
      </c>
      <c r="G18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33.445</v>
      </c>
      <c r="H18" s="1">
        <f>IF(Competitor_Data[[#This Row],[Avg_Comp_Price]]&gt;0,Competitor_Data[[#This Row],[Avg_Comp_Price]],"")</f>
        <v>31.5</v>
      </c>
    </row>
    <row r="19" spans="1:8" x14ac:dyDescent="0.3">
      <c r="A19" t="s">
        <v>183</v>
      </c>
      <c r="B19" t="str">
        <f t="shared" si="0"/>
        <v>MN-18</v>
      </c>
      <c r="C19">
        <v>28.8</v>
      </c>
      <c r="D19" s="1">
        <v>24.5</v>
      </c>
      <c r="E19">
        <v>36.9</v>
      </c>
      <c r="F19">
        <v>8</v>
      </c>
      <c r="G19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30.7</v>
      </c>
      <c r="H19" s="1">
        <f>IF(Competitor_Data[[#This Row],[Avg_Comp_Price]]&gt;0,Competitor_Data[[#This Row],[Avg_Comp_Price]],"")</f>
        <v>28.8</v>
      </c>
    </row>
    <row r="20" spans="1:8" x14ac:dyDescent="0.3">
      <c r="A20" t="s">
        <v>184</v>
      </c>
      <c r="B20" t="str">
        <f t="shared" si="0"/>
        <v>MN-19</v>
      </c>
      <c r="C20">
        <v>38.9</v>
      </c>
      <c r="D20" s="1">
        <v>32.950000000000003</v>
      </c>
      <c r="E20">
        <v>49.9</v>
      </c>
      <c r="F20">
        <v>7</v>
      </c>
      <c r="G20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41.424999999999997</v>
      </c>
      <c r="H20" s="1">
        <f>IF(Competitor_Data[[#This Row],[Avg_Comp_Price]]&gt;0,Competitor_Data[[#This Row],[Avg_Comp_Price]],"")</f>
        <v>38.9</v>
      </c>
    </row>
    <row r="21" spans="1:8" x14ac:dyDescent="0.3">
      <c r="A21" t="s">
        <v>185</v>
      </c>
      <c r="B21" t="str">
        <f t="shared" si="0"/>
        <v>MN-20</v>
      </c>
      <c r="C21">
        <v>12.5</v>
      </c>
      <c r="D21" s="1">
        <v>9.99</v>
      </c>
      <c r="E21">
        <v>16.899999999999999</v>
      </c>
      <c r="F21">
        <v>6</v>
      </c>
      <c r="G21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13.445</v>
      </c>
      <c r="H21" s="1">
        <f>IF(Competitor_Data[[#This Row],[Avg_Comp_Price]]&gt;0,Competitor_Data[[#This Row],[Avg_Comp_Price]],"")</f>
        <v>12.5</v>
      </c>
    </row>
    <row r="22" spans="1:8" x14ac:dyDescent="0.3">
      <c r="A22" t="s">
        <v>186</v>
      </c>
      <c r="B22" t="str">
        <f t="shared" si="0"/>
        <v>MN-21</v>
      </c>
      <c r="C22">
        <v>23.1</v>
      </c>
      <c r="D22" s="1">
        <v>18.989999999999998</v>
      </c>
      <c r="E22">
        <v>29.9</v>
      </c>
      <c r="F22">
        <v>8</v>
      </c>
      <c r="G22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24.445</v>
      </c>
      <c r="H22" s="1">
        <f>IF(Competitor_Data[[#This Row],[Avg_Comp_Price]]&gt;0,Competitor_Data[[#This Row],[Avg_Comp_Price]],"")</f>
        <v>23.1</v>
      </c>
    </row>
    <row r="23" spans="1:8" x14ac:dyDescent="0.3">
      <c r="A23" t="s">
        <v>187</v>
      </c>
      <c r="B23" t="str">
        <f t="shared" si="0"/>
        <v>MN-22</v>
      </c>
      <c r="C23">
        <v>21.9</v>
      </c>
      <c r="D23" s="1">
        <v>17.95</v>
      </c>
      <c r="E23">
        <v>27.9</v>
      </c>
      <c r="F23">
        <v>9</v>
      </c>
      <c r="G23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22.924999999999997</v>
      </c>
      <c r="H23" s="1">
        <f>IF(Competitor_Data[[#This Row],[Avg_Comp_Price]]&gt;0,Competitor_Data[[#This Row],[Avg_Comp_Price]],"")</f>
        <v>21.9</v>
      </c>
    </row>
    <row r="24" spans="1:8" x14ac:dyDescent="0.3">
      <c r="A24" t="s">
        <v>188</v>
      </c>
      <c r="B24" t="str">
        <f t="shared" si="0"/>
        <v>MN-23</v>
      </c>
      <c r="C24">
        <v>10.5</v>
      </c>
      <c r="D24" s="1">
        <v>8.49</v>
      </c>
      <c r="E24">
        <v>14.9</v>
      </c>
      <c r="F24">
        <v>6</v>
      </c>
      <c r="G24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11.695</v>
      </c>
      <c r="H24" s="1">
        <f>IF(Competitor_Data[[#This Row],[Avg_Comp_Price]]&gt;0,Competitor_Data[[#This Row],[Avg_Comp_Price]],"")</f>
        <v>10.5</v>
      </c>
    </row>
    <row r="25" spans="1:8" x14ac:dyDescent="0.3">
      <c r="A25" t="s">
        <v>189</v>
      </c>
      <c r="B25" t="str">
        <f t="shared" si="0"/>
        <v>MN-24</v>
      </c>
      <c r="C25">
        <v>20.8</v>
      </c>
      <c r="D25" s="1">
        <v>16.95</v>
      </c>
      <c r="E25">
        <v>26.9</v>
      </c>
      <c r="F25">
        <v>8</v>
      </c>
      <c r="G25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21.924999999999997</v>
      </c>
      <c r="H25" s="1">
        <f>IF(Competitor_Data[[#This Row],[Avg_Comp_Price]]&gt;0,Competitor_Data[[#This Row],[Avg_Comp_Price]],"")</f>
        <v>20.8</v>
      </c>
    </row>
    <row r="26" spans="1:8" x14ac:dyDescent="0.3">
      <c r="A26" t="s">
        <v>190</v>
      </c>
      <c r="B26" t="str">
        <f t="shared" si="0"/>
        <v>MN-25</v>
      </c>
      <c r="C26">
        <v>35.5</v>
      </c>
      <c r="D26" s="1">
        <v>29.99</v>
      </c>
      <c r="E26">
        <v>44.9</v>
      </c>
      <c r="F26">
        <v>9</v>
      </c>
      <c r="G26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37.445</v>
      </c>
      <c r="H26" s="1">
        <f>IF(Competitor_Data[[#This Row],[Avg_Comp_Price]]&gt;0,Competitor_Data[[#This Row],[Avg_Comp_Price]],"")</f>
        <v>35.5</v>
      </c>
    </row>
    <row r="27" spans="1:8" x14ac:dyDescent="0.3">
      <c r="A27" t="s">
        <v>191</v>
      </c>
      <c r="B27" t="str">
        <f t="shared" si="0"/>
        <v>MN-26</v>
      </c>
      <c r="C27">
        <v>30.4</v>
      </c>
      <c r="D27" s="1">
        <v>25.95</v>
      </c>
      <c r="E27">
        <v>38.9</v>
      </c>
      <c r="F27">
        <v>8</v>
      </c>
      <c r="G27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32.424999999999997</v>
      </c>
      <c r="H27" s="1">
        <f>IF(Competitor_Data[[#This Row],[Avg_Comp_Price]]&gt;0,Competitor_Data[[#This Row],[Avg_Comp_Price]],"")</f>
        <v>30.4</v>
      </c>
    </row>
    <row r="28" spans="1:8" x14ac:dyDescent="0.3">
      <c r="A28" t="s">
        <v>192</v>
      </c>
      <c r="B28" t="str">
        <f t="shared" si="0"/>
        <v>MN-27</v>
      </c>
      <c r="C28">
        <v>29.9</v>
      </c>
      <c r="D28" s="1">
        <v>24.99</v>
      </c>
      <c r="E28">
        <v>37.9</v>
      </c>
      <c r="F28">
        <v>8</v>
      </c>
      <c r="G28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31.445</v>
      </c>
      <c r="H28" s="1">
        <f>IF(Competitor_Data[[#This Row],[Avg_Comp_Price]]&gt;0,Competitor_Data[[#This Row],[Avg_Comp_Price]],"")</f>
        <v>29.9</v>
      </c>
    </row>
    <row r="29" spans="1:8" x14ac:dyDescent="0.3">
      <c r="A29" t="s">
        <v>193</v>
      </c>
      <c r="B29" t="str">
        <f t="shared" si="0"/>
        <v>MN-28</v>
      </c>
      <c r="C29">
        <v>26.2</v>
      </c>
      <c r="D29" s="1">
        <v>21.95</v>
      </c>
      <c r="E29">
        <v>33.9</v>
      </c>
      <c r="F29">
        <v>7</v>
      </c>
      <c r="G29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27.924999999999997</v>
      </c>
      <c r="H29" s="1">
        <f>IF(Competitor_Data[[#This Row],[Avg_Comp_Price]]&gt;0,Competitor_Data[[#This Row],[Avg_Comp_Price]],"")</f>
        <v>26.2</v>
      </c>
    </row>
    <row r="30" spans="1:8" x14ac:dyDescent="0.3">
      <c r="A30" t="s">
        <v>194</v>
      </c>
      <c r="B30" t="str">
        <f t="shared" si="0"/>
        <v>MN-29</v>
      </c>
      <c r="C30">
        <v>22.8</v>
      </c>
      <c r="D30" s="1">
        <v>18.95</v>
      </c>
      <c r="E30">
        <v>29.9</v>
      </c>
      <c r="F30">
        <v>7</v>
      </c>
      <c r="G30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24.424999999999997</v>
      </c>
      <c r="H30" s="1">
        <f>IF(Competitor_Data[[#This Row],[Avg_Comp_Price]]&gt;0,Competitor_Data[[#This Row],[Avg_Comp_Price]],"")</f>
        <v>22.8</v>
      </c>
    </row>
    <row r="31" spans="1:8" x14ac:dyDescent="0.3">
      <c r="A31" t="s">
        <v>195</v>
      </c>
      <c r="B31" t="str">
        <f t="shared" si="0"/>
        <v>MN-30</v>
      </c>
      <c r="C31">
        <v>36.4</v>
      </c>
      <c r="D31" s="1">
        <v>30.99</v>
      </c>
      <c r="E31">
        <v>45.9</v>
      </c>
      <c r="F31">
        <v>9</v>
      </c>
      <c r="G31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38.445</v>
      </c>
      <c r="H31" s="1">
        <f>IF(Competitor_Data[[#This Row],[Avg_Comp_Price]]&gt;0,Competitor_Data[[#This Row],[Avg_Comp_Price]],"")</f>
        <v>36.4</v>
      </c>
    </row>
    <row r="32" spans="1:8" x14ac:dyDescent="0.3">
      <c r="A32" t="s">
        <v>196</v>
      </c>
      <c r="B32" t="str">
        <f t="shared" si="0"/>
        <v>MN-31</v>
      </c>
      <c r="C32">
        <v>29.8</v>
      </c>
      <c r="D32" s="1">
        <v>24.95</v>
      </c>
      <c r="E32">
        <v>37.9</v>
      </c>
      <c r="F32">
        <v>8</v>
      </c>
      <c r="G32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31.424999999999997</v>
      </c>
      <c r="H32" s="1">
        <f>IF(Competitor_Data[[#This Row],[Avg_Comp_Price]]&gt;0,Competitor_Data[[#This Row],[Avg_Comp_Price]],"")</f>
        <v>29.8</v>
      </c>
    </row>
    <row r="33" spans="1:8" x14ac:dyDescent="0.3">
      <c r="A33" t="s">
        <v>197</v>
      </c>
      <c r="B33" t="str">
        <f t="shared" si="0"/>
        <v>MN-32</v>
      </c>
      <c r="C33">
        <v>27.5</v>
      </c>
      <c r="D33" s="1">
        <v>22.99</v>
      </c>
      <c r="E33">
        <v>34.9</v>
      </c>
      <c r="F33">
        <v>8</v>
      </c>
      <c r="G33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28.945</v>
      </c>
      <c r="H33" s="1">
        <f>IF(Competitor_Data[[#This Row],[Avg_Comp_Price]]&gt;0,Competitor_Data[[#This Row],[Avg_Comp_Price]],"")</f>
        <v>27.5</v>
      </c>
    </row>
    <row r="34" spans="1:8" x14ac:dyDescent="0.3">
      <c r="A34" t="s">
        <v>198</v>
      </c>
      <c r="B34" t="str">
        <f t="shared" ref="B34:B51" si="1">LEFT(A34,2)&amp;"-"&amp;RIGHT(A34,2)</f>
        <v>MN-33</v>
      </c>
      <c r="C34" s="1">
        <v>0</v>
      </c>
      <c r="D34" s="1">
        <v>21.95</v>
      </c>
      <c r="E34">
        <v>33.9</v>
      </c>
      <c r="F34">
        <v>7</v>
      </c>
      <c r="G34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27.924999999999997</v>
      </c>
      <c r="H34" s="1" t="str">
        <f>IF(Competitor_Data[[#This Row],[Avg_Comp_Price]]&gt;0,Competitor_Data[[#This Row],[Avg_Comp_Price]],"")</f>
        <v/>
      </c>
    </row>
    <row r="35" spans="1:8" x14ac:dyDescent="0.3">
      <c r="A35" t="s">
        <v>199</v>
      </c>
      <c r="B35" t="str">
        <f t="shared" si="1"/>
        <v>MN-34</v>
      </c>
      <c r="C35">
        <v>33.799999999999997</v>
      </c>
      <c r="D35" s="1">
        <v>27.99</v>
      </c>
      <c r="E35">
        <v>42.9</v>
      </c>
      <c r="F35">
        <v>9</v>
      </c>
      <c r="G35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35.445</v>
      </c>
      <c r="H35" s="1">
        <f>IF(Competitor_Data[[#This Row],[Avg_Comp_Price]]&gt;0,Competitor_Data[[#This Row],[Avg_Comp_Price]],"")</f>
        <v>33.799999999999997</v>
      </c>
    </row>
    <row r="36" spans="1:8" x14ac:dyDescent="0.3">
      <c r="A36" t="s">
        <v>200</v>
      </c>
      <c r="B36" t="str">
        <f t="shared" si="1"/>
        <v>MN-35</v>
      </c>
      <c r="C36">
        <v>32.9</v>
      </c>
      <c r="D36" s="1">
        <v>26.95</v>
      </c>
      <c r="E36">
        <v>41.9</v>
      </c>
      <c r="F36">
        <v>9</v>
      </c>
      <c r="G36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34.424999999999997</v>
      </c>
      <c r="H36" s="1">
        <f>IF(Competitor_Data[[#This Row],[Avg_Comp_Price]]&gt;0,Competitor_Data[[#This Row],[Avg_Comp_Price]],"")</f>
        <v>32.9</v>
      </c>
    </row>
    <row r="37" spans="1:8" x14ac:dyDescent="0.3">
      <c r="A37" t="s">
        <v>201</v>
      </c>
      <c r="B37" t="str">
        <f t="shared" si="1"/>
        <v>MN-36</v>
      </c>
      <c r="C37">
        <v>30.1</v>
      </c>
      <c r="D37" s="1">
        <v>24.99</v>
      </c>
      <c r="E37">
        <v>37.9</v>
      </c>
      <c r="F37">
        <v>8</v>
      </c>
      <c r="G37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31.445</v>
      </c>
      <c r="H37" s="1">
        <f>IF(Competitor_Data[[#This Row],[Avg_Comp_Price]]&gt;0,Competitor_Data[[#This Row],[Avg_Comp_Price]],"")</f>
        <v>30.1</v>
      </c>
    </row>
    <row r="38" spans="1:8" x14ac:dyDescent="0.3">
      <c r="A38" t="s">
        <v>202</v>
      </c>
      <c r="B38" t="str">
        <f t="shared" si="1"/>
        <v>MN-37</v>
      </c>
      <c r="C38">
        <v>29.4</v>
      </c>
      <c r="D38" s="1">
        <v>24.95</v>
      </c>
      <c r="E38">
        <v>36.9</v>
      </c>
      <c r="F38">
        <v>8</v>
      </c>
      <c r="G38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30.924999999999997</v>
      </c>
      <c r="H38" s="1">
        <f>IF(Competitor_Data[[#This Row],[Avg_Comp_Price]]&gt;0,Competitor_Data[[#This Row],[Avg_Comp_Price]],"")</f>
        <v>29.4</v>
      </c>
    </row>
    <row r="39" spans="1:8" x14ac:dyDescent="0.3">
      <c r="A39" t="s">
        <v>203</v>
      </c>
      <c r="B39" t="str">
        <f t="shared" si="1"/>
        <v>MN-38</v>
      </c>
      <c r="C39">
        <v>31.2</v>
      </c>
      <c r="D39" s="1">
        <v>25.99</v>
      </c>
      <c r="E39">
        <v>39.9</v>
      </c>
      <c r="F39">
        <v>7</v>
      </c>
      <c r="G39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32.945</v>
      </c>
      <c r="H39" s="1">
        <f>IF(Competitor_Data[[#This Row],[Avg_Comp_Price]]&gt;0,Competitor_Data[[#This Row],[Avg_Comp_Price]],"")</f>
        <v>31.2</v>
      </c>
    </row>
    <row r="40" spans="1:8" x14ac:dyDescent="0.3">
      <c r="A40" t="s">
        <v>204</v>
      </c>
      <c r="B40" t="str">
        <f t="shared" si="1"/>
        <v>MN-39</v>
      </c>
      <c r="C40">
        <v>25.8</v>
      </c>
      <c r="D40" s="1">
        <v>20.95</v>
      </c>
      <c r="E40">
        <v>32.9</v>
      </c>
      <c r="F40">
        <v>7</v>
      </c>
      <c r="G40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26.924999999999997</v>
      </c>
      <c r="H40" s="1">
        <f>IF(Competitor_Data[[#This Row],[Avg_Comp_Price]]&gt;0,Competitor_Data[[#This Row],[Avg_Comp_Price]],"")</f>
        <v>25.8</v>
      </c>
    </row>
    <row r="41" spans="1:8" x14ac:dyDescent="0.3">
      <c r="A41" t="s">
        <v>205</v>
      </c>
      <c r="B41" t="str">
        <f t="shared" si="1"/>
        <v>MN-40</v>
      </c>
      <c r="C41">
        <v>24.9</v>
      </c>
      <c r="D41" s="1">
        <v>19.95</v>
      </c>
      <c r="E41">
        <v>31.9</v>
      </c>
      <c r="F41">
        <v>7</v>
      </c>
      <c r="G41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25.924999999999997</v>
      </c>
      <c r="H41" s="1">
        <f>IF(Competitor_Data[[#This Row],[Avg_Comp_Price]]&gt;0,Competitor_Data[[#This Row],[Avg_Comp_Price]],"")</f>
        <v>24.9</v>
      </c>
    </row>
    <row r="42" spans="1:8" x14ac:dyDescent="0.3">
      <c r="A42" t="s">
        <v>206</v>
      </c>
      <c r="B42" t="str">
        <f t="shared" si="1"/>
        <v>MN-41</v>
      </c>
      <c r="C42">
        <v>82.5</v>
      </c>
      <c r="D42" s="1">
        <v>69.95</v>
      </c>
      <c r="E42">
        <v>99.9</v>
      </c>
      <c r="F42">
        <v>6</v>
      </c>
      <c r="G42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84.925000000000011</v>
      </c>
      <c r="H42" s="1">
        <f>IF(Competitor_Data[[#This Row],[Avg_Comp_Price]]&gt;0,Competitor_Data[[#This Row],[Avg_Comp_Price]],"")</f>
        <v>82.5</v>
      </c>
    </row>
    <row r="43" spans="1:8" x14ac:dyDescent="0.3">
      <c r="A43" t="s">
        <v>207</v>
      </c>
      <c r="B43" t="str">
        <f t="shared" si="1"/>
        <v>MN-42</v>
      </c>
      <c r="C43">
        <v>76.8</v>
      </c>
      <c r="D43" s="1">
        <v>64.989999999999995</v>
      </c>
      <c r="E43">
        <v>94.9</v>
      </c>
      <c r="F43">
        <v>6</v>
      </c>
      <c r="G43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79.944999999999993</v>
      </c>
      <c r="H43" s="1">
        <f>IF(Competitor_Data[[#This Row],[Avg_Comp_Price]]&gt;0,Competitor_Data[[#This Row],[Avg_Comp_Price]],"")</f>
        <v>76.8</v>
      </c>
    </row>
    <row r="44" spans="1:8" x14ac:dyDescent="0.3">
      <c r="A44" t="s">
        <v>208</v>
      </c>
      <c r="B44" t="str">
        <f t="shared" si="1"/>
        <v>MN-43</v>
      </c>
      <c r="C44">
        <v>14.8</v>
      </c>
      <c r="D44" s="1">
        <v>11.99</v>
      </c>
      <c r="E44">
        <v>19.899999999999999</v>
      </c>
      <c r="F44">
        <v>6</v>
      </c>
      <c r="G44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15.945</v>
      </c>
      <c r="H44" s="1">
        <f>IF(Competitor_Data[[#This Row],[Avg_Comp_Price]]&gt;0,Competitor_Data[[#This Row],[Avg_Comp_Price]],"")</f>
        <v>14.8</v>
      </c>
    </row>
    <row r="45" spans="1:8" x14ac:dyDescent="0.3">
      <c r="A45" t="s">
        <v>209</v>
      </c>
      <c r="B45" t="str">
        <f t="shared" si="1"/>
        <v>MN-44</v>
      </c>
      <c r="C45" s="1">
        <v>0</v>
      </c>
      <c r="D45" s="1">
        <v>9.99</v>
      </c>
      <c r="E45">
        <v>17.899999999999999</v>
      </c>
      <c r="F45">
        <v>6</v>
      </c>
      <c r="G45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13.945</v>
      </c>
      <c r="H45" s="1" t="str">
        <f>IF(Competitor_Data[[#This Row],[Avg_Comp_Price]]&gt;0,Competitor_Data[[#This Row],[Avg_Comp_Price]],"")</f>
        <v/>
      </c>
    </row>
    <row r="46" spans="1:8" x14ac:dyDescent="0.3">
      <c r="A46" t="s">
        <v>210</v>
      </c>
      <c r="B46" t="str">
        <f t="shared" si="1"/>
        <v>MN-45</v>
      </c>
      <c r="C46">
        <v>31.4</v>
      </c>
      <c r="D46" s="1">
        <v>25.95</v>
      </c>
      <c r="E46">
        <v>39.9</v>
      </c>
      <c r="F46">
        <v>7</v>
      </c>
      <c r="G46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32.924999999999997</v>
      </c>
      <c r="H46" s="1">
        <f>IF(Competitor_Data[[#This Row],[Avg_Comp_Price]]&gt;0,Competitor_Data[[#This Row],[Avg_Comp_Price]],"")</f>
        <v>31.4</v>
      </c>
    </row>
    <row r="47" spans="1:8" x14ac:dyDescent="0.3">
      <c r="A47" t="s">
        <v>211</v>
      </c>
      <c r="B47" t="str">
        <f t="shared" si="1"/>
        <v>MN-46</v>
      </c>
      <c r="C47">
        <v>28.9</v>
      </c>
      <c r="D47" s="1">
        <v>23.95</v>
      </c>
      <c r="E47">
        <v>36.9</v>
      </c>
      <c r="F47">
        <v>7</v>
      </c>
      <c r="G47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30.424999999999997</v>
      </c>
      <c r="H47" s="1">
        <f>IF(Competitor_Data[[#This Row],[Avg_Comp_Price]]&gt;0,Competitor_Data[[#This Row],[Avg_Comp_Price]],"")</f>
        <v>28.9</v>
      </c>
    </row>
    <row r="48" spans="1:8" x14ac:dyDescent="0.3">
      <c r="A48" t="s">
        <v>212</v>
      </c>
      <c r="B48" t="str">
        <f t="shared" si="1"/>
        <v>MN-47</v>
      </c>
      <c r="C48">
        <v>80.400000000000006</v>
      </c>
      <c r="D48" s="1">
        <v>67.989999999999995</v>
      </c>
      <c r="E48">
        <v>98.9</v>
      </c>
      <c r="F48">
        <v>6</v>
      </c>
      <c r="G48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83.444999999999993</v>
      </c>
      <c r="H48" s="1">
        <f>IF(Competitor_Data[[#This Row],[Avg_Comp_Price]]&gt;0,Competitor_Data[[#This Row],[Avg_Comp_Price]],"")</f>
        <v>80.400000000000006</v>
      </c>
    </row>
    <row r="49" spans="1:8" x14ac:dyDescent="0.3">
      <c r="A49" t="s">
        <v>213</v>
      </c>
      <c r="B49" t="str">
        <f t="shared" si="1"/>
        <v>MN-48</v>
      </c>
      <c r="C49">
        <v>88.2</v>
      </c>
      <c r="D49" s="1">
        <v>74.95</v>
      </c>
      <c r="E49">
        <v>109.9</v>
      </c>
      <c r="F49">
        <v>5</v>
      </c>
      <c r="G49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92.425000000000011</v>
      </c>
      <c r="H49" s="1">
        <f>IF(Competitor_Data[[#This Row],[Avg_Comp_Price]]&gt;0,Competitor_Data[[#This Row],[Avg_Comp_Price]],"")</f>
        <v>88.2</v>
      </c>
    </row>
    <row r="50" spans="1:8" x14ac:dyDescent="0.3">
      <c r="A50" t="s">
        <v>214</v>
      </c>
      <c r="B50" t="str">
        <f t="shared" si="1"/>
        <v>MN-49</v>
      </c>
      <c r="C50">
        <v>33.1</v>
      </c>
      <c r="D50" s="1">
        <v>27.95</v>
      </c>
      <c r="E50">
        <v>41.9</v>
      </c>
      <c r="F50">
        <v>8</v>
      </c>
      <c r="G50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34.924999999999997</v>
      </c>
      <c r="H50" s="1">
        <f>IF(Competitor_Data[[#This Row],[Avg_Comp_Price]]&gt;0,Competitor_Data[[#This Row],[Avg_Comp_Price]],"")</f>
        <v>33.1</v>
      </c>
    </row>
    <row r="51" spans="1:8" x14ac:dyDescent="0.3">
      <c r="A51" t="s">
        <v>215</v>
      </c>
      <c r="B51" t="str">
        <f t="shared" si="1"/>
        <v>MN-50</v>
      </c>
      <c r="C51">
        <v>30.2</v>
      </c>
      <c r="D51" s="1">
        <v>24.95</v>
      </c>
      <c r="E51">
        <v>38.9</v>
      </c>
      <c r="F51">
        <v>8</v>
      </c>
      <c r="G51" s="1">
        <f xml:space="preserve"> IF(
    AND(Competitor_Data[[#This Row],[Lowest_Competitor_Price]]&gt;0, Competitor_Data[[#This Row],[Highest_Competitor_Price]]&gt;0),
    (Competitor_Data[[#This Row],[Lowest_Competitor_Price]] + Competitor_Data[[#This Row],[Highest_Competitor_Price]]) / 2,
    IF(Competitor_Data[[#This Row],[Lowest_Competitor_Price]]&gt;0,Competitor_Data[[#This Row],[Lowest_Competitor_Price]],"")
)</f>
        <v>31.924999999999997</v>
      </c>
      <c r="H51" s="1">
        <f>IF(Competitor_Data[[#This Row],[Avg_Comp_Price]]&gt;0,Competitor_Data[[#This Row],[Avg_Comp_Price]],"")</f>
        <v>30.2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33A7-DC51-4F59-B068-A35E6A97C1F9}">
  <dimension ref="A1:AG12778"/>
  <sheetViews>
    <sheetView topLeftCell="Q2" zoomScale="69" workbookViewId="0">
      <selection activeCell="AD13" sqref="AD13"/>
    </sheetView>
  </sheetViews>
  <sheetFormatPr defaultRowHeight="14.4" x14ac:dyDescent="0.3"/>
  <cols>
    <col min="1" max="1" width="10.33203125" bestFit="1" customWidth="1"/>
    <col min="2" max="2" width="6.6640625" bestFit="1" customWidth="1"/>
    <col min="3" max="3" width="13.109375" bestFit="1" customWidth="1"/>
    <col min="4" max="4" width="7.6640625" bestFit="1" customWidth="1"/>
    <col min="5" max="5" width="13.33203125" bestFit="1" customWidth="1"/>
    <col min="6" max="6" width="17.88671875" bestFit="1" customWidth="1"/>
    <col min="7" max="7" width="7" bestFit="1" customWidth="1"/>
    <col min="8" max="8" width="8.33203125" bestFit="1" customWidth="1"/>
    <col min="9" max="9" width="15.44140625" bestFit="1" customWidth="1"/>
    <col min="10" max="11" width="13.77734375" bestFit="1" customWidth="1"/>
    <col min="12" max="13" width="14.77734375" bestFit="1" customWidth="1"/>
    <col min="14" max="15" width="17.88671875" bestFit="1" customWidth="1"/>
    <col min="16" max="17" width="18.88671875" bestFit="1" customWidth="1"/>
    <col min="18" max="19" width="9.33203125" bestFit="1" customWidth="1"/>
    <col min="20" max="21" width="10.33203125" bestFit="1" customWidth="1"/>
    <col min="22" max="22" width="13.77734375" bestFit="1" customWidth="1"/>
    <col min="23" max="23" width="14.77734375" bestFit="1" customWidth="1"/>
    <col min="24" max="24" width="13.5546875" bestFit="1" customWidth="1"/>
    <col min="25" max="25" width="14.5546875" bestFit="1" customWidth="1"/>
    <col min="31" max="31" width="12.5546875" bestFit="1" customWidth="1"/>
    <col min="32" max="32" width="22.44140625" bestFit="1" customWidth="1"/>
    <col min="33" max="33" width="22.21875" bestFit="1" customWidth="1"/>
  </cols>
  <sheetData>
    <row r="1" spans="1:33" x14ac:dyDescent="0.3">
      <c r="A1" t="s">
        <v>217</v>
      </c>
      <c r="B1" t="s">
        <v>0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238</v>
      </c>
      <c r="X1" t="s">
        <v>239</v>
      </c>
      <c r="Y1" t="s">
        <v>240</v>
      </c>
    </row>
    <row r="2" spans="1:33" x14ac:dyDescent="0.3">
      <c r="A2" s="2">
        <v>45901</v>
      </c>
      <c r="B2" t="s">
        <v>44</v>
      </c>
      <c r="C2">
        <v>2016</v>
      </c>
      <c r="D2">
        <v>14</v>
      </c>
      <c r="E2">
        <v>1.998</v>
      </c>
      <c r="F2">
        <v>0.69399999999999995</v>
      </c>
      <c r="G2">
        <v>27.97</v>
      </c>
      <c r="H2">
        <v>27.97</v>
      </c>
      <c r="I2" t="s">
        <v>149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18.89</v>
      </c>
      <c r="S2">
        <v>18.89</v>
      </c>
      <c r="T2">
        <v>18.89</v>
      </c>
      <c r="U2">
        <v>18.89</v>
      </c>
      <c r="V2">
        <v>148.06776070000001</v>
      </c>
      <c r="W2">
        <v>148.06776070000001</v>
      </c>
      <c r="X2">
        <v>0.67536646410000001</v>
      </c>
      <c r="Y2">
        <v>0.67536646410000001</v>
      </c>
    </row>
    <row r="3" spans="1:33" x14ac:dyDescent="0.3">
      <c r="A3" s="2">
        <v>45901</v>
      </c>
      <c r="B3" t="s">
        <v>42</v>
      </c>
      <c r="C3">
        <v>1810</v>
      </c>
      <c r="D3">
        <v>33</v>
      </c>
      <c r="E3">
        <v>2.0619999999999998</v>
      </c>
      <c r="F3">
        <v>1.823</v>
      </c>
      <c r="G3">
        <v>68.06</v>
      </c>
      <c r="H3">
        <v>68.06</v>
      </c>
      <c r="I3" t="s">
        <v>149</v>
      </c>
      <c r="J3">
        <v>4</v>
      </c>
      <c r="K3">
        <v>6</v>
      </c>
      <c r="L3">
        <v>6</v>
      </c>
      <c r="M3">
        <v>6</v>
      </c>
      <c r="N3">
        <v>4</v>
      </c>
      <c r="O3">
        <v>6</v>
      </c>
      <c r="P3">
        <v>6</v>
      </c>
      <c r="Q3">
        <v>6</v>
      </c>
      <c r="R3">
        <v>107.45</v>
      </c>
      <c r="S3">
        <v>161.31</v>
      </c>
      <c r="T3">
        <v>161.31</v>
      </c>
      <c r="U3">
        <v>161.31</v>
      </c>
      <c r="V3">
        <v>42.192052570000001</v>
      </c>
      <c r="W3">
        <v>42.192052570000001</v>
      </c>
      <c r="X3">
        <v>2.3701146049999999</v>
      </c>
      <c r="Y3">
        <v>2.3701146049999999</v>
      </c>
    </row>
    <row r="4" spans="1:33" x14ac:dyDescent="0.3">
      <c r="A4" s="2">
        <v>45901</v>
      </c>
      <c r="B4" t="s">
        <v>40</v>
      </c>
      <c r="C4">
        <v>613</v>
      </c>
      <c r="D4">
        <v>9</v>
      </c>
      <c r="E4">
        <v>2.85</v>
      </c>
      <c r="F4">
        <v>1.468</v>
      </c>
      <c r="G4">
        <v>25.65</v>
      </c>
      <c r="H4">
        <v>25.65</v>
      </c>
      <c r="I4" t="s">
        <v>149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90.98</v>
      </c>
      <c r="T4">
        <v>90.98</v>
      </c>
      <c r="U4">
        <v>90.98</v>
      </c>
      <c r="V4">
        <v>28.193009450000002</v>
      </c>
      <c r="W4">
        <v>28.193009450000002</v>
      </c>
      <c r="X4">
        <v>3.5469785580000002</v>
      </c>
      <c r="Y4">
        <v>3.5469785580000002</v>
      </c>
    </row>
    <row r="5" spans="1:33" x14ac:dyDescent="0.3">
      <c r="A5" s="2">
        <v>45901</v>
      </c>
      <c r="B5" t="s">
        <v>46</v>
      </c>
      <c r="C5">
        <v>1271</v>
      </c>
      <c r="D5">
        <v>3</v>
      </c>
      <c r="E5">
        <v>5.62</v>
      </c>
      <c r="F5">
        <v>0.23599999999999999</v>
      </c>
      <c r="G5">
        <v>16.86</v>
      </c>
      <c r="H5">
        <v>16.86</v>
      </c>
      <c r="I5" t="s">
        <v>149</v>
      </c>
      <c r="J5">
        <v>2</v>
      </c>
      <c r="K5">
        <v>2</v>
      </c>
      <c r="L5">
        <v>2</v>
      </c>
      <c r="M5">
        <v>2</v>
      </c>
      <c r="N5">
        <v>9</v>
      </c>
      <c r="O5">
        <v>9</v>
      </c>
      <c r="P5">
        <v>9</v>
      </c>
      <c r="Q5">
        <v>9</v>
      </c>
      <c r="R5">
        <v>274.41000000000003</v>
      </c>
      <c r="S5">
        <v>274.41000000000003</v>
      </c>
      <c r="T5">
        <v>274.41000000000003</v>
      </c>
      <c r="U5">
        <v>274.41000000000003</v>
      </c>
      <c r="V5">
        <v>6.1440909589999997</v>
      </c>
      <c r="W5">
        <v>6.1440909589999997</v>
      </c>
      <c r="X5">
        <v>16.275800709999999</v>
      </c>
      <c r="Y5">
        <v>16.275800709999999</v>
      </c>
    </row>
    <row r="6" spans="1:33" x14ac:dyDescent="0.3">
      <c r="A6" s="2">
        <v>45901</v>
      </c>
      <c r="B6" t="s">
        <v>62</v>
      </c>
      <c r="C6">
        <v>1036</v>
      </c>
      <c r="D6">
        <v>10</v>
      </c>
      <c r="E6">
        <v>4.34</v>
      </c>
      <c r="F6">
        <v>0.96499999999999997</v>
      </c>
      <c r="G6">
        <v>43.4</v>
      </c>
      <c r="H6">
        <v>43.4</v>
      </c>
      <c r="I6" t="s">
        <v>149</v>
      </c>
      <c r="J6">
        <v>1</v>
      </c>
      <c r="K6">
        <v>3</v>
      </c>
      <c r="L6">
        <v>3</v>
      </c>
      <c r="M6">
        <v>3</v>
      </c>
      <c r="N6">
        <v>2</v>
      </c>
      <c r="O6">
        <v>8</v>
      </c>
      <c r="P6">
        <v>8</v>
      </c>
      <c r="Q6">
        <v>8</v>
      </c>
      <c r="R6">
        <v>218.3</v>
      </c>
      <c r="S6">
        <v>851.24</v>
      </c>
      <c r="T6">
        <v>851.24</v>
      </c>
      <c r="U6">
        <v>851.24</v>
      </c>
      <c r="V6">
        <v>5.0984446219999997</v>
      </c>
      <c r="W6">
        <v>5.0984446219999997</v>
      </c>
      <c r="X6">
        <v>19.613824879999999</v>
      </c>
      <c r="Y6">
        <v>19.613824879999999</v>
      </c>
    </row>
    <row r="7" spans="1:33" x14ac:dyDescent="0.3">
      <c r="A7" s="2">
        <v>45901</v>
      </c>
      <c r="B7" t="s">
        <v>38</v>
      </c>
      <c r="C7">
        <v>598</v>
      </c>
      <c r="D7">
        <v>6</v>
      </c>
      <c r="E7">
        <v>1.7350000000000001</v>
      </c>
      <c r="F7">
        <v>1.0029999999999999</v>
      </c>
      <c r="G7">
        <v>10.41</v>
      </c>
      <c r="H7">
        <v>10.41</v>
      </c>
      <c r="I7" t="s">
        <v>149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21.49</v>
      </c>
      <c r="S7">
        <v>21.49</v>
      </c>
      <c r="T7">
        <v>21.49</v>
      </c>
      <c r="U7">
        <v>21.49</v>
      </c>
      <c r="V7">
        <v>48.441135410000001</v>
      </c>
      <c r="W7">
        <v>48.441135410000001</v>
      </c>
      <c r="X7">
        <v>2.0643611910000002</v>
      </c>
      <c r="Y7">
        <v>2.0643611910000002</v>
      </c>
    </row>
    <row r="8" spans="1:33" x14ac:dyDescent="0.3">
      <c r="A8" s="2">
        <v>45901</v>
      </c>
      <c r="B8" t="s">
        <v>56</v>
      </c>
      <c r="C8">
        <v>340</v>
      </c>
      <c r="D8">
        <v>10</v>
      </c>
      <c r="E8">
        <v>1.155</v>
      </c>
      <c r="F8">
        <v>2.9409999999999998</v>
      </c>
      <c r="G8">
        <v>11.55</v>
      </c>
      <c r="H8">
        <v>11.55</v>
      </c>
      <c r="I8" t="s">
        <v>149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22.49</v>
      </c>
      <c r="S8">
        <v>22.49</v>
      </c>
      <c r="T8">
        <v>22.49</v>
      </c>
      <c r="U8">
        <v>22.49</v>
      </c>
      <c r="V8">
        <v>51.356158290000003</v>
      </c>
      <c r="W8">
        <v>51.356158290000003</v>
      </c>
      <c r="X8">
        <v>1.947186147</v>
      </c>
      <c r="Y8">
        <v>1.947186147</v>
      </c>
    </row>
    <row r="9" spans="1:33" x14ac:dyDescent="0.3">
      <c r="A9" s="2">
        <v>45901</v>
      </c>
      <c r="B9" t="s">
        <v>50</v>
      </c>
      <c r="C9">
        <v>679</v>
      </c>
      <c r="D9">
        <v>5</v>
      </c>
      <c r="E9">
        <v>2.2759999999999998</v>
      </c>
      <c r="F9">
        <v>0.73599999999999999</v>
      </c>
      <c r="G9">
        <v>11.38</v>
      </c>
      <c r="H9">
        <v>11.38</v>
      </c>
      <c r="I9" t="s">
        <v>149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30.49</v>
      </c>
      <c r="S9">
        <v>30.49</v>
      </c>
      <c r="T9">
        <v>30.49</v>
      </c>
      <c r="U9">
        <v>30.49</v>
      </c>
      <c r="V9">
        <v>37.323712690000001</v>
      </c>
      <c r="W9">
        <v>37.323712690000001</v>
      </c>
      <c r="X9">
        <v>2.6792618629999998</v>
      </c>
      <c r="Y9">
        <v>2.6792618629999998</v>
      </c>
      <c r="AE9" s="27" t="s">
        <v>279</v>
      </c>
      <c r="AF9" s="21"/>
      <c r="AG9" s="21"/>
    </row>
    <row r="10" spans="1:33" x14ac:dyDescent="0.3">
      <c r="A10" s="2">
        <v>45901</v>
      </c>
      <c r="B10" t="s">
        <v>86</v>
      </c>
      <c r="C10">
        <v>23</v>
      </c>
      <c r="D10">
        <v>0</v>
      </c>
      <c r="F10">
        <v>0</v>
      </c>
      <c r="G10">
        <v>0</v>
      </c>
      <c r="H10">
        <v>0</v>
      </c>
      <c r="I10" t="s">
        <v>149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33" x14ac:dyDescent="0.3">
      <c r="A11" s="2">
        <v>45901</v>
      </c>
      <c r="B11" t="s">
        <v>36</v>
      </c>
      <c r="C11">
        <v>1495</v>
      </c>
      <c r="D11">
        <v>7</v>
      </c>
      <c r="E11">
        <v>1.3160000000000001</v>
      </c>
      <c r="F11">
        <v>0.46800000000000003</v>
      </c>
      <c r="G11">
        <v>9.2100000000000009</v>
      </c>
      <c r="H11">
        <v>9.2100000000000009</v>
      </c>
      <c r="I11" t="s">
        <v>149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22.49</v>
      </c>
      <c r="S11">
        <v>22.49</v>
      </c>
      <c r="T11">
        <v>22.49</v>
      </c>
      <c r="U11">
        <v>22.49</v>
      </c>
      <c r="V11">
        <v>40.951534019999997</v>
      </c>
      <c r="W11">
        <v>40.951534019999997</v>
      </c>
      <c r="X11">
        <v>2.441910966</v>
      </c>
      <c r="Y11">
        <v>2.441910966</v>
      </c>
      <c r="AE11" s="4" t="s">
        <v>246</v>
      </c>
      <c r="AF11" t="s">
        <v>248</v>
      </c>
      <c r="AG11" t="s">
        <v>249</v>
      </c>
    </row>
    <row r="12" spans="1:33" x14ac:dyDescent="0.3">
      <c r="A12" s="2">
        <v>45901</v>
      </c>
      <c r="B12" t="s">
        <v>62</v>
      </c>
      <c r="C12">
        <v>4486</v>
      </c>
      <c r="D12">
        <v>46</v>
      </c>
      <c r="E12">
        <v>4.7910000000000004</v>
      </c>
      <c r="F12">
        <v>1.0249999999999999</v>
      </c>
      <c r="G12">
        <v>220.37</v>
      </c>
      <c r="H12">
        <v>220.37</v>
      </c>
      <c r="I12" t="s">
        <v>149</v>
      </c>
      <c r="J12">
        <v>15</v>
      </c>
      <c r="K12">
        <v>19</v>
      </c>
      <c r="L12">
        <v>19</v>
      </c>
      <c r="M12">
        <v>19</v>
      </c>
      <c r="N12">
        <v>16</v>
      </c>
      <c r="O12">
        <v>20</v>
      </c>
      <c r="P12">
        <v>20</v>
      </c>
      <c r="Q12">
        <v>20</v>
      </c>
      <c r="R12">
        <v>663.84</v>
      </c>
      <c r="S12">
        <v>811.29</v>
      </c>
      <c r="T12">
        <v>811.29</v>
      </c>
      <c r="U12">
        <v>811.29</v>
      </c>
      <c r="V12">
        <v>27.162913379999999</v>
      </c>
      <c r="W12">
        <v>27.162913379999999</v>
      </c>
      <c r="X12">
        <v>3.6814902209999998</v>
      </c>
      <c r="Y12">
        <v>3.6814902209999998</v>
      </c>
      <c r="AE12" s="5" t="s">
        <v>11</v>
      </c>
      <c r="AF12" s="1">
        <v>31.486923034499995</v>
      </c>
      <c r="AG12" s="1">
        <v>6.001549140972501</v>
      </c>
    </row>
    <row r="13" spans="1:33" x14ac:dyDescent="0.3">
      <c r="A13" s="2">
        <v>45901</v>
      </c>
      <c r="B13" t="s">
        <v>64</v>
      </c>
      <c r="C13">
        <v>1251</v>
      </c>
      <c r="D13">
        <v>9</v>
      </c>
      <c r="E13">
        <v>4.4009999999999998</v>
      </c>
      <c r="F13">
        <v>0.71899999999999997</v>
      </c>
      <c r="G13">
        <v>39.61</v>
      </c>
      <c r="H13">
        <v>39.61</v>
      </c>
      <c r="I13" t="s">
        <v>149</v>
      </c>
      <c r="J13">
        <v>3</v>
      </c>
      <c r="K13">
        <v>3</v>
      </c>
      <c r="L13">
        <v>3</v>
      </c>
      <c r="M13">
        <v>3</v>
      </c>
      <c r="N13">
        <v>5</v>
      </c>
      <c r="O13">
        <v>5</v>
      </c>
      <c r="P13">
        <v>5</v>
      </c>
      <c r="Q13">
        <v>5</v>
      </c>
      <c r="R13">
        <v>147.68</v>
      </c>
      <c r="S13">
        <v>147.68</v>
      </c>
      <c r="T13">
        <v>147.68</v>
      </c>
      <c r="U13">
        <v>147.68</v>
      </c>
      <c r="V13">
        <v>26.82150596</v>
      </c>
      <c r="W13">
        <v>26.82150596</v>
      </c>
      <c r="X13">
        <v>3.7283514260000001</v>
      </c>
      <c r="Y13">
        <v>3.7283514260000001</v>
      </c>
      <c r="AE13" s="5" t="s">
        <v>15</v>
      </c>
      <c r="AF13" s="1">
        <v>17.429955263416552</v>
      </c>
      <c r="AG13" s="1">
        <v>11.14149781715083</v>
      </c>
    </row>
    <row r="14" spans="1:33" x14ac:dyDescent="0.3">
      <c r="A14" s="2">
        <v>45901</v>
      </c>
      <c r="B14" t="s">
        <v>66</v>
      </c>
      <c r="C14">
        <v>497</v>
      </c>
      <c r="D14">
        <v>4</v>
      </c>
      <c r="E14">
        <v>5.1130000000000004</v>
      </c>
      <c r="F14">
        <v>0.80500000000000005</v>
      </c>
      <c r="G14">
        <v>20.45</v>
      </c>
      <c r="H14">
        <v>20.45</v>
      </c>
      <c r="I14" t="s">
        <v>149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65.98</v>
      </c>
      <c r="S14">
        <v>65.98</v>
      </c>
      <c r="T14">
        <v>65.98</v>
      </c>
      <c r="U14">
        <v>65.98</v>
      </c>
      <c r="V14">
        <v>30.994240680000001</v>
      </c>
      <c r="W14">
        <v>30.994240680000001</v>
      </c>
      <c r="X14">
        <v>3.2264058680000001</v>
      </c>
      <c r="Y14">
        <v>3.2264058680000001</v>
      </c>
      <c r="AE14" s="5" t="s">
        <v>17</v>
      </c>
      <c r="AF14" s="1">
        <v>14.183546054620408</v>
      </c>
      <c r="AG14" s="1">
        <v>10.859895395986666</v>
      </c>
    </row>
    <row r="15" spans="1:33" x14ac:dyDescent="0.3">
      <c r="A15" s="2">
        <v>45901</v>
      </c>
      <c r="B15" t="s">
        <v>68</v>
      </c>
      <c r="C15">
        <v>1651</v>
      </c>
      <c r="D15">
        <v>15</v>
      </c>
      <c r="E15">
        <v>4.923</v>
      </c>
      <c r="F15">
        <v>0.90900000000000003</v>
      </c>
      <c r="G15">
        <v>73.84</v>
      </c>
      <c r="H15">
        <v>73.84</v>
      </c>
      <c r="I15" t="s">
        <v>149</v>
      </c>
      <c r="J15">
        <v>2</v>
      </c>
      <c r="K15">
        <v>4</v>
      </c>
      <c r="L15">
        <v>4</v>
      </c>
      <c r="M15">
        <v>4</v>
      </c>
      <c r="N15">
        <v>3</v>
      </c>
      <c r="O15">
        <v>5</v>
      </c>
      <c r="P15">
        <v>5</v>
      </c>
      <c r="Q15">
        <v>5</v>
      </c>
      <c r="R15">
        <v>76.47</v>
      </c>
      <c r="S15">
        <v>133.44999999999999</v>
      </c>
      <c r="T15">
        <v>133.44999999999999</v>
      </c>
      <c r="U15">
        <v>133.44999999999999</v>
      </c>
      <c r="V15">
        <v>55.33158486</v>
      </c>
      <c r="W15">
        <v>55.33158486</v>
      </c>
      <c r="X15">
        <v>1.8072860239999999</v>
      </c>
      <c r="Y15">
        <v>1.8072860239999999</v>
      </c>
      <c r="AE15" s="5" t="s">
        <v>19</v>
      </c>
      <c r="AF15" s="1">
        <v>40.747658449828116</v>
      </c>
      <c r="AG15" s="1">
        <v>5.4903569660100002</v>
      </c>
    </row>
    <row r="16" spans="1:33" x14ac:dyDescent="0.3">
      <c r="A16" s="2">
        <v>45901</v>
      </c>
      <c r="B16" t="s">
        <v>70</v>
      </c>
      <c r="C16">
        <v>5392</v>
      </c>
      <c r="D16">
        <v>35</v>
      </c>
      <c r="E16">
        <v>3.7650000000000001</v>
      </c>
      <c r="F16">
        <v>0.64900000000000002</v>
      </c>
      <c r="G16">
        <v>131.79</v>
      </c>
      <c r="H16">
        <v>131.79</v>
      </c>
      <c r="I16" t="s">
        <v>149</v>
      </c>
      <c r="J16">
        <v>16</v>
      </c>
      <c r="K16">
        <v>18</v>
      </c>
      <c r="L16">
        <v>18</v>
      </c>
      <c r="M16">
        <v>18</v>
      </c>
      <c r="N16">
        <v>24</v>
      </c>
      <c r="O16">
        <v>26</v>
      </c>
      <c r="P16">
        <v>26</v>
      </c>
      <c r="Q16">
        <v>26</v>
      </c>
      <c r="R16">
        <v>728.36</v>
      </c>
      <c r="S16">
        <v>777.34</v>
      </c>
      <c r="T16">
        <v>777.34</v>
      </c>
      <c r="U16">
        <v>777.34</v>
      </c>
      <c r="V16">
        <v>16.953971240000001</v>
      </c>
      <c r="W16">
        <v>16.953971240000001</v>
      </c>
      <c r="X16">
        <v>5.8983230899999999</v>
      </c>
      <c r="Y16">
        <v>5.8983230899999999</v>
      </c>
      <c r="AE16" s="5" t="s">
        <v>21</v>
      </c>
      <c r="AF16" s="1">
        <v>25.843373513000003</v>
      </c>
      <c r="AG16" s="1">
        <v>2.5731511880652169</v>
      </c>
    </row>
    <row r="17" spans="1:33" x14ac:dyDescent="0.3">
      <c r="A17" s="2">
        <v>45901</v>
      </c>
      <c r="B17" t="s">
        <v>72</v>
      </c>
      <c r="C17">
        <v>1232</v>
      </c>
      <c r="D17">
        <v>22</v>
      </c>
      <c r="E17">
        <v>3.3330000000000002</v>
      </c>
      <c r="F17">
        <v>1.786</v>
      </c>
      <c r="G17">
        <v>73.319999999999993</v>
      </c>
      <c r="H17">
        <v>73.319999999999993</v>
      </c>
      <c r="I17" t="s">
        <v>149</v>
      </c>
      <c r="J17">
        <v>4</v>
      </c>
      <c r="K17">
        <v>6</v>
      </c>
      <c r="L17">
        <v>6</v>
      </c>
      <c r="M17">
        <v>6</v>
      </c>
      <c r="N17">
        <v>5</v>
      </c>
      <c r="O17">
        <v>11</v>
      </c>
      <c r="P17">
        <v>11</v>
      </c>
      <c r="Q17">
        <v>11</v>
      </c>
      <c r="R17">
        <v>379.27</v>
      </c>
      <c r="S17">
        <v>946.42</v>
      </c>
      <c r="T17">
        <v>946.42</v>
      </c>
      <c r="U17">
        <v>946.42</v>
      </c>
      <c r="V17">
        <v>7.7470890299999997</v>
      </c>
      <c r="W17">
        <v>7.7470890299999997</v>
      </c>
      <c r="X17">
        <v>12.9080742</v>
      </c>
      <c r="Y17">
        <v>12.9080742</v>
      </c>
      <c r="AE17" s="5" t="s">
        <v>24</v>
      </c>
      <c r="AF17" s="1">
        <v>49.906491416756758</v>
      </c>
      <c r="AG17" s="1">
        <v>1.8697301231908054</v>
      </c>
    </row>
    <row r="18" spans="1:33" x14ac:dyDescent="0.3">
      <c r="A18" s="2">
        <v>45901</v>
      </c>
      <c r="B18" t="s">
        <v>76</v>
      </c>
      <c r="C18">
        <v>1185</v>
      </c>
      <c r="D18">
        <v>9</v>
      </c>
      <c r="E18">
        <v>4.1520000000000001</v>
      </c>
      <c r="F18">
        <v>0.75900000000000001</v>
      </c>
      <c r="G18">
        <v>37.369999999999997</v>
      </c>
      <c r="H18">
        <v>37.369999999999997</v>
      </c>
      <c r="I18" t="s">
        <v>149</v>
      </c>
      <c r="J18">
        <v>6</v>
      </c>
      <c r="K18">
        <v>6</v>
      </c>
      <c r="L18">
        <v>6</v>
      </c>
      <c r="M18">
        <v>6</v>
      </c>
      <c r="N18">
        <v>19</v>
      </c>
      <c r="O18">
        <v>19</v>
      </c>
      <c r="P18">
        <v>19</v>
      </c>
      <c r="Q18">
        <v>19</v>
      </c>
      <c r="R18">
        <v>699.68</v>
      </c>
      <c r="S18">
        <v>699.68</v>
      </c>
      <c r="T18">
        <v>699.68</v>
      </c>
      <c r="U18">
        <v>699.68</v>
      </c>
      <c r="V18">
        <v>5.3410130349999996</v>
      </c>
      <c r="W18">
        <v>5.3410130349999996</v>
      </c>
      <c r="X18">
        <v>18.723039870000001</v>
      </c>
      <c r="Y18">
        <v>18.723039870000001</v>
      </c>
      <c r="AE18" s="5" t="s">
        <v>26</v>
      </c>
      <c r="AF18" s="1">
        <v>10.698216209853156</v>
      </c>
      <c r="AG18" s="1">
        <v>8.6299209049508203</v>
      </c>
    </row>
    <row r="19" spans="1:33" x14ac:dyDescent="0.3">
      <c r="A19" s="2">
        <v>45901</v>
      </c>
      <c r="B19" t="s">
        <v>78</v>
      </c>
      <c r="C19">
        <v>638</v>
      </c>
      <c r="D19">
        <v>8</v>
      </c>
      <c r="E19">
        <v>3.774</v>
      </c>
      <c r="F19">
        <v>1.254</v>
      </c>
      <c r="G19">
        <v>30.19</v>
      </c>
      <c r="H19">
        <v>30.19</v>
      </c>
      <c r="I19" t="s">
        <v>149</v>
      </c>
      <c r="J19">
        <v>1</v>
      </c>
      <c r="K19">
        <v>2</v>
      </c>
      <c r="L19">
        <v>2</v>
      </c>
      <c r="M19">
        <v>2</v>
      </c>
      <c r="N19">
        <v>8</v>
      </c>
      <c r="O19">
        <v>9</v>
      </c>
      <c r="P19">
        <v>9</v>
      </c>
      <c r="Q19">
        <v>9</v>
      </c>
      <c r="R19">
        <v>231.04</v>
      </c>
      <c r="S19">
        <v>265.52999999999997</v>
      </c>
      <c r="T19">
        <v>265.52999999999997</v>
      </c>
      <c r="U19">
        <v>265.52999999999997</v>
      </c>
      <c r="V19">
        <v>11.3697134</v>
      </c>
      <c r="W19">
        <v>11.3697134</v>
      </c>
      <c r="X19">
        <v>8.7952964560000009</v>
      </c>
      <c r="Y19">
        <v>8.7952964560000009</v>
      </c>
      <c r="AE19" s="5" t="s">
        <v>28</v>
      </c>
      <c r="AF19" s="1">
        <v>4.6143724740333338</v>
      </c>
      <c r="AG19" s="1">
        <v>9.9317800777586189</v>
      </c>
    </row>
    <row r="20" spans="1:33" x14ac:dyDescent="0.3">
      <c r="A20" s="2">
        <v>45901</v>
      </c>
      <c r="B20" t="s">
        <v>80</v>
      </c>
      <c r="C20">
        <v>116</v>
      </c>
      <c r="D20">
        <v>4</v>
      </c>
      <c r="E20">
        <v>2.41</v>
      </c>
      <c r="F20">
        <v>3.448</v>
      </c>
      <c r="G20">
        <v>9.64</v>
      </c>
      <c r="H20">
        <v>9.64</v>
      </c>
      <c r="I20" t="s">
        <v>149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X20">
        <v>0</v>
      </c>
      <c r="Y20">
        <v>0</v>
      </c>
      <c r="AE20" s="5" t="s">
        <v>30</v>
      </c>
      <c r="AF20" s="1">
        <v>13.280874913775</v>
      </c>
      <c r="AG20" s="1">
        <v>3.982438020680851</v>
      </c>
    </row>
    <row r="21" spans="1:33" x14ac:dyDescent="0.3">
      <c r="A21" s="2">
        <v>45901</v>
      </c>
      <c r="B21" t="s">
        <v>82</v>
      </c>
      <c r="C21">
        <v>830</v>
      </c>
      <c r="D21">
        <v>12</v>
      </c>
      <c r="E21">
        <v>2.2749999999999999</v>
      </c>
      <c r="F21">
        <v>1.446</v>
      </c>
      <c r="G21">
        <v>27.3</v>
      </c>
      <c r="H21">
        <v>27.3</v>
      </c>
      <c r="I21" t="s">
        <v>149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X21">
        <v>0</v>
      </c>
      <c r="Y21">
        <v>0</v>
      </c>
      <c r="AE21" s="5" t="s">
        <v>32</v>
      </c>
      <c r="AF21" s="1">
        <v>18.16700587364415</v>
      </c>
      <c r="AG21" s="1">
        <v>5.7078557876944194</v>
      </c>
    </row>
    <row r="22" spans="1:33" x14ac:dyDescent="0.3">
      <c r="A22" s="2">
        <v>45901</v>
      </c>
      <c r="B22" t="s">
        <v>94</v>
      </c>
      <c r="C22">
        <v>572</v>
      </c>
      <c r="D22">
        <v>3</v>
      </c>
      <c r="E22">
        <v>6.83</v>
      </c>
      <c r="F22">
        <v>0.52400000000000002</v>
      </c>
      <c r="G22">
        <v>20.49</v>
      </c>
      <c r="H22">
        <v>20.49</v>
      </c>
      <c r="I22" t="s">
        <v>149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79.489999999999995</v>
      </c>
      <c r="S22">
        <v>79.489999999999995</v>
      </c>
      <c r="T22">
        <v>79.489999999999995</v>
      </c>
      <c r="U22">
        <v>79.489999999999995</v>
      </c>
      <c r="V22">
        <v>25.776827269999998</v>
      </c>
      <c r="W22">
        <v>25.776827269999998</v>
      </c>
      <c r="X22">
        <v>3.8794533919999998</v>
      </c>
      <c r="Y22">
        <v>3.8794533919999998</v>
      </c>
      <c r="AE22" s="5" t="s">
        <v>34</v>
      </c>
      <c r="AF22" s="1">
        <v>19.915199011199991</v>
      </c>
      <c r="AG22" s="1">
        <v>5.6579079087416666</v>
      </c>
    </row>
    <row r="23" spans="1:33" x14ac:dyDescent="0.3">
      <c r="A23" s="2">
        <v>45901</v>
      </c>
      <c r="B23" t="s">
        <v>96</v>
      </c>
      <c r="C23">
        <v>2288</v>
      </c>
      <c r="D23">
        <v>3</v>
      </c>
      <c r="E23">
        <v>2.7869999999999999</v>
      </c>
      <c r="F23">
        <v>0.13100000000000001</v>
      </c>
      <c r="G23">
        <v>8.36</v>
      </c>
      <c r="H23">
        <v>8.36</v>
      </c>
      <c r="I23" t="s">
        <v>149</v>
      </c>
      <c r="J23">
        <v>1</v>
      </c>
      <c r="K23">
        <v>1</v>
      </c>
      <c r="L23">
        <v>1</v>
      </c>
      <c r="M23">
        <v>1</v>
      </c>
      <c r="N23">
        <v>6</v>
      </c>
      <c r="O23">
        <v>6</v>
      </c>
      <c r="P23">
        <v>6</v>
      </c>
      <c r="Q23">
        <v>6</v>
      </c>
      <c r="R23">
        <v>415.56</v>
      </c>
      <c r="S23">
        <v>415.56</v>
      </c>
      <c r="T23">
        <v>415.56</v>
      </c>
      <c r="U23">
        <v>415.56</v>
      </c>
      <c r="V23">
        <v>2.0117431899999998</v>
      </c>
      <c r="W23">
        <v>2.0117431899999998</v>
      </c>
      <c r="X23">
        <v>49.708133969999999</v>
      </c>
      <c r="Y23">
        <v>49.708133969999999</v>
      </c>
      <c r="AE23" s="5" t="s">
        <v>36</v>
      </c>
      <c r="AF23" s="1">
        <v>37.854600534162159</v>
      </c>
      <c r="AG23" s="1">
        <v>3.7928956667883336</v>
      </c>
    </row>
    <row r="24" spans="1:33" x14ac:dyDescent="0.3">
      <c r="A24" s="2">
        <v>45901</v>
      </c>
      <c r="B24" t="s">
        <v>11</v>
      </c>
      <c r="C24">
        <v>2325</v>
      </c>
      <c r="D24">
        <v>10</v>
      </c>
      <c r="E24">
        <v>2.9140000000000001</v>
      </c>
      <c r="F24">
        <v>0.43</v>
      </c>
      <c r="G24">
        <v>29.14</v>
      </c>
      <c r="H24">
        <v>29.14</v>
      </c>
      <c r="I24" t="s">
        <v>149</v>
      </c>
      <c r="J24">
        <v>1</v>
      </c>
      <c r="K24">
        <v>3</v>
      </c>
      <c r="L24">
        <v>3</v>
      </c>
      <c r="M24">
        <v>3</v>
      </c>
      <c r="N24">
        <v>2</v>
      </c>
      <c r="O24">
        <v>4</v>
      </c>
      <c r="P24">
        <v>4</v>
      </c>
      <c r="Q24">
        <v>4</v>
      </c>
      <c r="R24">
        <v>79.959999999999994</v>
      </c>
      <c r="S24">
        <v>105.76</v>
      </c>
      <c r="T24">
        <v>105.76</v>
      </c>
      <c r="U24">
        <v>105.76</v>
      </c>
      <c r="V24">
        <v>27.552950079999999</v>
      </c>
      <c r="W24">
        <v>27.552950079999999</v>
      </c>
      <c r="X24">
        <v>3.629375429</v>
      </c>
      <c r="Y24">
        <v>3.629375429</v>
      </c>
      <c r="AE24" s="5" t="s">
        <v>38</v>
      </c>
      <c r="AF24" s="1">
        <v>21.889256241066271</v>
      </c>
      <c r="AG24" s="1">
        <v>4.7278647609770159</v>
      </c>
    </row>
    <row r="25" spans="1:33" x14ac:dyDescent="0.3">
      <c r="A25" s="2">
        <v>45901</v>
      </c>
      <c r="B25" t="s">
        <v>92</v>
      </c>
      <c r="C25">
        <v>272</v>
      </c>
      <c r="D25">
        <v>3</v>
      </c>
      <c r="E25">
        <v>2.5129999999999999</v>
      </c>
      <c r="F25">
        <v>1.103</v>
      </c>
      <c r="G25">
        <v>7.54</v>
      </c>
      <c r="H25">
        <v>7.54</v>
      </c>
      <c r="I25" t="s">
        <v>149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53.98</v>
      </c>
      <c r="S25">
        <v>53.98</v>
      </c>
      <c r="T25">
        <v>53.98</v>
      </c>
      <c r="U25">
        <v>53.98</v>
      </c>
      <c r="V25">
        <v>13.96813635</v>
      </c>
      <c r="W25">
        <v>13.96813635</v>
      </c>
      <c r="X25">
        <v>7.1591511939999997</v>
      </c>
      <c r="Y25">
        <v>7.1591511939999997</v>
      </c>
      <c r="AE25" s="5" t="s">
        <v>40</v>
      </c>
      <c r="AF25" s="1">
        <v>39.266969576722211</v>
      </c>
      <c r="AG25" s="1">
        <v>2.6835367751481867</v>
      </c>
    </row>
    <row r="26" spans="1:33" x14ac:dyDescent="0.3">
      <c r="A26" s="2">
        <v>45901</v>
      </c>
      <c r="B26" t="s">
        <v>64</v>
      </c>
      <c r="C26">
        <v>429</v>
      </c>
      <c r="D26">
        <v>6</v>
      </c>
      <c r="E26">
        <v>4.3170000000000002</v>
      </c>
      <c r="F26">
        <v>1.399</v>
      </c>
      <c r="G26">
        <v>25.9</v>
      </c>
      <c r="H26">
        <v>25.9</v>
      </c>
      <c r="I26" t="s">
        <v>149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97.49</v>
      </c>
      <c r="S26">
        <v>97.49</v>
      </c>
      <c r="T26">
        <v>97.49</v>
      </c>
      <c r="U26">
        <v>97.49</v>
      </c>
      <c r="V26">
        <v>26.566827369999999</v>
      </c>
      <c r="W26">
        <v>26.566827369999999</v>
      </c>
      <c r="X26">
        <v>3.7640926640000001</v>
      </c>
      <c r="Y26">
        <v>3.7640926640000001</v>
      </c>
      <c r="AE26" s="5" t="s">
        <v>42</v>
      </c>
      <c r="AF26" s="1">
        <v>36.504738403046879</v>
      </c>
      <c r="AG26" s="1">
        <v>2.9124937115741121</v>
      </c>
    </row>
    <row r="27" spans="1:33" x14ac:dyDescent="0.3">
      <c r="A27" s="2">
        <v>45901</v>
      </c>
      <c r="B27" t="s">
        <v>72</v>
      </c>
      <c r="C27">
        <v>131</v>
      </c>
      <c r="D27">
        <v>1</v>
      </c>
      <c r="E27">
        <v>3.26</v>
      </c>
      <c r="F27">
        <v>0.76300000000000001</v>
      </c>
      <c r="G27">
        <v>3.26</v>
      </c>
      <c r="H27">
        <v>3.26</v>
      </c>
      <c r="I27" t="s">
        <v>149</v>
      </c>
      <c r="J27">
        <v>2</v>
      </c>
      <c r="K27">
        <v>2</v>
      </c>
      <c r="L27">
        <v>2</v>
      </c>
      <c r="M27">
        <v>2</v>
      </c>
      <c r="N27">
        <v>4</v>
      </c>
      <c r="O27">
        <v>4</v>
      </c>
      <c r="P27">
        <v>4</v>
      </c>
      <c r="Q27">
        <v>4</v>
      </c>
      <c r="R27">
        <v>368.74</v>
      </c>
      <c r="S27">
        <v>368.74</v>
      </c>
      <c r="T27">
        <v>368.74</v>
      </c>
      <c r="U27">
        <v>368.74</v>
      </c>
      <c r="V27">
        <v>0.884091772</v>
      </c>
      <c r="W27">
        <v>0.884091772</v>
      </c>
      <c r="X27">
        <v>113.1104294</v>
      </c>
      <c r="Y27">
        <v>113.1104294</v>
      </c>
      <c r="AE27" s="5" t="s">
        <v>44</v>
      </c>
      <c r="AF27" s="1">
        <v>36.226360668674985</v>
      </c>
      <c r="AG27" s="1">
        <v>4.5109568402999987</v>
      </c>
    </row>
    <row r="28" spans="1:33" x14ac:dyDescent="0.3">
      <c r="A28" s="2">
        <v>45901</v>
      </c>
      <c r="B28" t="s">
        <v>106</v>
      </c>
      <c r="C28">
        <v>49</v>
      </c>
      <c r="D28">
        <v>0</v>
      </c>
      <c r="F28">
        <v>0</v>
      </c>
      <c r="G28">
        <v>0</v>
      </c>
      <c r="H28">
        <v>0</v>
      </c>
      <c r="I28" t="s">
        <v>149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AE28" s="5" t="s">
        <v>46</v>
      </c>
      <c r="AF28" s="1">
        <v>33.921212064708321</v>
      </c>
      <c r="AG28" s="1">
        <v>3.2953448078647285</v>
      </c>
    </row>
    <row r="29" spans="1:33" x14ac:dyDescent="0.3">
      <c r="A29" s="2">
        <v>45901</v>
      </c>
      <c r="B29" t="s">
        <v>82</v>
      </c>
      <c r="C29">
        <v>232</v>
      </c>
      <c r="D29">
        <v>2</v>
      </c>
      <c r="E29">
        <v>1.29</v>
      </c>
      <c r="F29">
        <v>0.86199999999999999</v>
      </c>
      <c r="G29">
        <v>2.58</v>
      </c>
      <c r="H29">
        <v>2.58</v>
      </c>
      <c r="I29" t="s">
        <v>149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X29">
        <v>0</v>
      </c>
      <c r="Y29">
        <v>0</v>
      </c>
      <c r="AE29" s="5" t="s">
        <v>48</v>
      </c>
      <c r="AF29" s="1">
        <v>17.877862334176523</v>
      </c>
      <c r="AG29" s="1">
        <v>5.4322748817261814</v>
      </c>
    </row>
    <row r="30" spans="1:33" x14ac:dyDescent="0.3">
      <c r="A30" s="2">
        <v>45901</v>
      </c>
      <c r="B30" t="s">
        <v>44</v>
      </c>
      <c r="C30">
        <v>67</v>
      </c>
      <c r="D30">
        <v>0</v>
      </c>
      <c r="F30">
        <v>0</v>
      </c>
      <c r="G30">
        <v>0</v>
      </c>
      <c r="H30">
        <v>0</v>
      </c>
      <c r="I30" t="s">
        <v>149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AE30" s="5" t="s">
        <v>50</v>
      </c>
      <c r="AF30" s="1">
        <v>21.259656575670729</v>
      </c>
      <c r="AG30" s="1">
        <v>6.9902913308557704</v>
      </c>
    </row>
    <row r="31" spans="1:33" x14ac:dyDescent="0.3">
      <c r="A31" s="2">
        <v>45901</v>
      </c>
      <c r="B31" t="s">
        <v>40</v>
      </c>
      <c r="C31">
        <v>219</v>
      </c>
      <c r="D31">
        <v>2</v>
      </c>
      <c r="E31">
        <v>4.97</v>
      </c>
      <c r="F31">
        <v>0.91300000000000003</v>
      </c>
      <c r="G31">
        <v>9.94</v>
      </c>
      <c r="H31">
        <v>9.94</v>
      </c>
      <c r="I31" t="s">
        <v>149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X31">
        <v>0</v>
      </c>
      <c r="Y31">
        <v>0</v>
      </c>
      <c r="AE31" s="5" t="s">
        <v>52</v>
      </c>
      <c r="AF31" s="1">
        <v>27.650197331837546</v>
      </c>
      <c r="AG31" s="1">
        <v>6.782350253229267</v>
      </c>
    </row>
    <row r="32" spans="1:33" x14ac:dyDescent="0.3">
      <c r="A32" s="2">
        <v>45901</v>
      </c>
      <c r="B32" t="s">
        <v>108</v>
      </c>
      <c r="C32">
        <v>108</v>
      </c>
      <c r="D32">
        <v>0</v>
      </c>
      <c r="F32">
        <v>0</v>
      </c>
      <c r="G32">
        <v>0</v>
      </c>
      <c r="H32">
        <v>0</v>
      </c>
      <c r="I32" t="s">
        <v>149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AE32" s="5" t="s">
        <v>54</v>
      </c>
      <c r="AF32" s="1">
        <v>20.261530635151626</v>
      </c>
      <c r="AG32" s="1">
        <v>6.122118645684032</v>
      </c>
    </row>
    <row r="33" spans="1:33" x14ac:dyDescent="0.3">
      <c r="A33" s="2">
        <v>45901</v>
      </c>
      <c r="B33" t="s">
        <v>62</v>
      </c>
      <c r="C33">
        <v>275</v>
      </c>
      <c r="D33">
        <v>2</v>
      </c>
      <c r="E33">
        <v>3.0350000000000001</v>
      </c>
      <c r="F33">
        <v>0.72699999999999998</v>
      </c>
      <c r="G33">
        <v>6.07</v>
      </c>
      <c r="H33">
        <v>6.07</v>
      </c>
      <c r="I33" t="s">
        <v>149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114.49</v>
      </c>
      <c r="S33">
        <v>114.49</v>
      </c>
      <c r="T33">
        <v>114.49</v>
      </c>
      <c r="U33">
        <v>114.49</v>
      </c>
      <c r="V33">
        <v>5.3017730810000003</v>
      </c>
      <c r="W33">
        <v>5.3017730810000003</v>
      </c>
      <c r="X33">
        <v>18.861614500000002</v>
      </c>
      <c r="Y33">
        <v>18.861614500000002</v>
      </c>
      <c r="AE33" s="5" t="s">
        <v>56</v>
      </c>
      <c r="AF33" s="1">
        <v>29.912885064890403</v>
      </c>
      <c r="AG33" s="1">
        <v>4.2431449871160574</v>
      </c>
    </row>
    <row r="34" spans="1:33" x14ac:dyDescent="0.3">
      <c r="A34" s="2">
        <v>45901</v>
      </c>
      <c r="B34" t="s">
        <v>42</v>
      </c>
      <c r="C34">
        <v>11</v>
      </c>
      <c r="D34">
        <v>0</v>
      </c>
      <c r="F34">
        <v>0</v>
      </c>
      <c r="G34">
        <v>0</v>
      </c>
      <c r="H34">
        <v>0</v>
      </c>
      <c r="I34" t="s">
        <v>149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AE34" s="5" t="s">
        <v>58</v>
      </c>
      <c r="AF34" s="1">
        <v>20.877112434413029</v>
      </c>
      <c r="AG34" s="1">
        <v>7.1217664405384236</v>
      </c>
    </row>
    <row r="35" spans="1:33" x14ac:dyDescent="0.3">
      <c r="A35" s="2">
        <v>45901</v>
      </c>
      <c r="B35" t="s">
        <v>11</v>
      </c>
      <c r="C35">
        <v>115</v>
      </c>
      <c r="D35">
        <v>1</v>
      </c>
      <c r="E35">
        <v>2.41</v>
      </c>
      <c r="F35">
        <v>0.87</v>
      </c>
      <c r="G35">
        <v>2.41</v>
      </c>
      <c r="H35">
        <v>2.41</v>
      </c>
      <c r="I35" t="s">
        <v>149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22.49</v>
      </c>
      <c r="S35">
        <v>22.49</v>
      </c>
      <c r="T35">
        <v>22.49</v>
      </c>
      <c r="U35">
        <v>22.49</v>
      </c>
      <c r="V35">
        <v>10.715873719999999</v>
      </c>
      <c r="W35">
        <v>10.715873719999999</v>
      </c>
      <c r="X35">
        <v>9.3319502070000002</v>
      </c>
      <c r="Y35">
        <v>9.3319502070000002</v>
      </c>
      <c r="AE35" s="5" t="s">
        <v>60</v>
      </c>
      <c r="AF35" s="1">
        <v>24.151846582711872</v>
      </c>
      <c r="AG35" s="1">
        <v>4.0039273248928007</v>
      </c>
    </row>
    <row r="36" spans="1:33" x14ac:dyDescent="0.3">
      <c r="A36" s="2">
        <v>45901</v>
      </c>
      <c r="B36" t="s">
        <v>102</v>
      </c>
      <c r="C36">
        <v>404</v>
      </c>
      <c r="D36">
        <v>2</v>
      </c>
      <c r="E36">
        <v>2.7</v>
      </c>
      <c r="F36">
        <v>0.495</v>
      </c>
      <c r="G36">
        <v>5.4</v>
      </c>
      <c r="H36">
        <v>5.4</v>
      </c>
      <c r="I36" t="s">
        <v>149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28.89</v>
      </c>
      <c r="S36">
        <v>28.89</v>
      </c>
      <c r="T36">
        <v>28.89</v>
      </c>
      <c r="U36">
        <v>28.89</v>
      </c>
      <c r="V36">
        <v>18.691588790000001</v>
      </c>
      <c r="W36">
        <v>18.691588790000001</v>
      </c>
      <c r="X36">
        <v>5.35</v>
      </c>
      <c r="Y36">
        <v>5.35</v>
      </c>
      <c r="AE36" s="5" t="s">
        <v>62</v>
      </c>
      <c r="AF36" s="1">
        <v>23.888999867162042</v>
      </c>
      <c r="AG36" s="1">
        <v>6.1283927020947742</v>
      </c>
    </row>
    <row r="37" spans="1:33" x14ac:dyDescent="0.3">
      <c r="A37" s="2">
        <v>45901</v>
      </c>
      <c r="B37" t="s">
        <v>98</v>
      </c>
      <c r="C37">
        <v>1569</v>
      </c>
      <c r="D37">
        <v>11</v>
      </c>
      <c r="E37">
        <v>2.3039999999999998</v>
      </c>
      <c r="F37">
        <v>0.70099999999999996</v>
      </c>
      <c r="G37">
        <v>25.34</v>
      </c>
      <c r="H37">
        <v>25.34</v>
      </c>
      <c r="I37" t="s">
        <v>149</v>
      </c>
      <c r="J37">
        <v>1</v>
      </c>
      <c r="K37">
        <v>2</v>
      </c>
      <c r="L37">
        <v>2</v>
      </c>
      <c r="M37">
        <v>2</v>
      </c>
      <c r="N37">
        <v>1</v>
      </c>
      <c r="O37">
        <v>2</v>
      </c>
      <c r="P37">
        <v>2</v>
      </c>
      <c r="Q37">
        <v>2</v>
      </c>
      <c r="R37">
        <v>12.49</v>
      </c>
      <c r="S37">
        <v>25.38</v>
      </c>
      <c r="T37">
        <v>25.38</v>
      </c>
      <c r="U37">
        <v>25.38</v>
      </c>
      <c r="V37">
        <v>99.842395589999995</v>
      </c>
      <c r="W37">
        <v>99.842395589999995</v>
      </c>
      <c r="X37">
        <v>1.0015785319999999</v>
      </c>
      <c r="Y37">
        <v>1.0015785319999999</v>
      </c>
      <c r="AE37" s="5" t="s">
        <v>64</v>
      </c>
      <c r="AF37" s="1">
        <v>23.756626128022059</v>
      </c>
      <c r="AG37" s="1">
        <v>5.3889615768456229</v>
      </c>
    </row>
    <row r="38" spans="1:33" x14ac:dyDescent="0.3">
      <c r="A38" s="2">
        <v>45901</v>
      </c>
      <c r="B38" t="s">
        <v>104</v>
      </c>
      <c r="C38">
        <v>351</v>
      </c>
      <c r="D38">
        <v>1</v>
      </c>
      <c r="E38">
        <v>1.41</v>
      </c>
      <c r="F38">
        <v>0.28499999999999998</v>
      </c>
      <c r="G38">
        <v>1.41</v>
      </c>
      <c r="H38">
        <v>1.41</v>
      </c>
      <c r="I38" t="s">
        <v>149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X38">
        <v>0</v>
      </c>
      <c r="Y38">
        <v>0</v>
      </c>
      <c r="AE38" s="5" t="s">
        <v>66</v>
      </c>
      <c r="AF38" s="1">
        <v>26.476689418914624</v>
      </c>
      <c r="AG38" s="1">
        <v>4.9770902799011365</v>
      </c>
    </row>
    <row r="39" spans="1:33" x14ac:dyDescent="0.3">
      <c r="A39" s="2">
        <v>45901</v>
      </c>
      <c r="B39" t="s">
        <v>38</v>
      </c>
      <c r="C39">
        <v>2</v>
      </c>
      <c r="D39">
        <v>0</v>
      </c>
      <c r="F39">
        <v>0</v>
      </c>
      <c r="G39">
        <v>0</v>
      </c>
      <c r="H39">
        <v>0</v>
      </c>
      <c r="I39" t="s">
        <v>149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AE39" s="5" t="s">
        <v>68</v>
      </c>
      <c r="AF39" s="1">
        <v>31.794817752294811</v>
      </c>
      <c r="AG39" s="1">
        <v>4.3521146488015807</v>
      </c>
    </row>
    <row r="40" spans="1:33" x14ac:dyDescent="0.3">
      <c r="A40" s="2">
        <v>45901</v>
      </c>
      <c r="B40" t="s">
        <v>42</v>
      </c>
      <c r="C40">
        <v>53</v>
      </c>
      <c r="D40">
        <v>2</v>
      </c>
      <c r="E40">
        <v>2.0649999999999999</v>
      </c>
      <c r="F40">
        <v>3.774</v>
      </c>
      <c r="G40">
        <v>4.13</v>
      </c>
      <c r="H40">
        <v>4.13</v>
      </c>
      <c r="I40" t="s">
        <v>149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X40">
        <v>0</v>
      </c>
      <c r="Y40">
        <v>0</v>
      </c>
      <c r="AE40" s="5" t="s">
        <v>70</v>
      </c>
      <c r="AF40" s="1">
        <v>30.863714522489587</v>
      </c>
      <c r="AG40" s="1">
        <v>4.0026435014576593</v>
      </c>
    </row>
    <row r="41" spans="1:33" x14ac:dyDescent="0.3">
      <c r="A41" s="2">
        <v>45901</v>
      </c>
      <c r="B41" t="s">
        <v>50</v>
      </c>
      <c r="C41">
        <v>6</v>
      </c>
      <c r="D41">
        <v>1</v>
      </c>
      <c r="E41">
        <v>1.44</v>
      </c>
      <c r="F41">
        <v>16.667000000000002</v>
      </c>
      <c r="G41">
        <v>1.44</v>
      </c>
      <c r="H41">
        <v>1.44</v>
      </c>
      <c r="I41" t="s">
        <v>149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X41">
        <v>0</v>
      </c>
      <c r="Y41">
        <v>0</v>
      </c>
      <c r="AE41" s="5" t="s">
        <v>72</v>
      </c>
      <c r="AF41" s="1">
        <v>41.399948350986953</v>
      </c>
      <c r="AG41" s="1">
        <v>4.7316131800456755</v>
      </c>
    </row>
    <row r="42" spans="1:33" x14ac:dyDescent="0.3">
      <c r="A42" s="2">
        <v>45901</v>
      </c>
      <c r="B42" t="s">
        <v>72</v>
      </c>
      <c r="C42">
        <v>51</v>
      </c>
      <c r="D42">
        <v>1</v>
      </c>
      <c r="E42">
        <v>5.23</v>
      </c>
      <c r="F42">
        <v>1.9610000000000001</v>
      </c>
      <c r="G42">
        <v>5.23</v>
      </c>
      <c r="H42">
        <v>5.23</v>
      </c>
      <c r="I42" t="s">
        <v>149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35.49</v>
      </c>
      <c r="S42">
        <v>35.49</v>
      </c>
      <c r="T42">
        <v>35.49</v>
      </c>
      <c r="U42">
        <v>35.49</v>
      </c>
      <c r="V42">
        <v>14.736545509999999</v>
      </c>
      <c r="W42">
        <v>14.736545509999999</v>
      </c>
      <c r="X42">
        <v>6.78585086</v>
      </c>
      <c r="Y42">
        <v>6.78585086</v>
      </c>
      <c r="AE42" s="5" t="s">
        <v>74</v>
      </c>
      <c r="AF42" s="1">
        <v>30.909478068428573</v>
      </c>
      <c r="AG42" s="1">
        <v>3.2006216695153151</v>
      </c>
    </row>
    <row r="43" spans="1:33" x14ac:dyDescent="0.3">
      <c r="A43" s="2">
        <v>45901</v>
      </c>
      <c r="B43" t="s">
        <v>68</v>
      </c>
      <c r="C43">
        <v>552</v>
      </c>
      <c r="D43">
        <v>6</v>
      </c>
      <c r="E43">
        <v>4.3630000000000004</v>
      </c>
      <c r="F43">
        <v>1.087</v>
      </c>
      <c r="G43">
        <v>26.18</v>
      </c>
      <c r="H43">
        <v>26.18</v>
      </c>
      <c r="I43" t="s">
        <v>149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25.49</v>
      </c>
      <c r="S43">
        <v>25.49</v>
      </c>
      <c r="T43">
        <v>25.49</v>
      </c>
      <c r="U43">
        <v>25.49</v>
      </c>
      <c r="V43">
        <v>102.7069439</v>
      </c>
      <c r="W43">
        <v>102.7069439</v>
      </c>
      <c r="X43">
        <v>0.97364400309999999</v>
      </c>
      <c r="Y43">
        <v>0.97364400309999999</v>
      </c>
      <c r="AE43" s="5" t="s">
        <v>76</v>
      </c>
      <c r="AF43" s="1">
        <v>34.329271494681322</v>
      </c>
      <c r="AG43" s="1">
        <v>11.633899452095042</v>
      </c>
    </row>
    <row r="44" spans="1:33" x14ac:dyDescent="0.3">
      <c r="A44" s="2">
        <v>45901</v>
      </c>
      <c r="B44" t="s">
        <v>64</v>
      </c>
      <c r="C44">
        <v>322</v>
      </c>
      <c r="D44">
        <v>4</v>
      </c>
      <c r="E44">
        <v>4.923</v>
      </c>
      <c r="F44">
        <v>1.242</v>
      </c>
      <c r="G44">
        <v>19.690000000000001</v>
      </c>
      <c r="H44">
        <v>19.690000000000001</v>
      </c>
      <c r="I44" t="s">
        <v>149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X44">
        <v>0</v>
      </c>
      <c r="Y44">
        <v>0</v>
      </c>
      <c r="AE44" s="5" t="s">
        <v>78</v>
      </c>
      <c r="AF44" s="1">
        <v>20.649876060827449</v>
      </c>
      <c r="AG44" s="1">
        <v>7.1173457779259284</v>
      </c>
    </row>
    <row r="45" spans="1:33" x14ac:dyDescent="0.3">
      <c r="A45" s="2">
        <v>45901</v>
      </c>
      <c r="B45" t="s">
        <v>26</v>
      </c>
      <c r="C45">
        <v>49</v>
      </c>
      <c r="D45">
        <v>0</v>
      </c>
      <c r="F45">
        <v>0</v>
      </c>
      <c r="G45">
        <v>0</v>
      </c>
      <c r="H45">
        <v>0</v>
      </c>
      <c r="I45" t="s">
        <v>149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AE45" s="5" t="s">
        <v>80</v>
      </c>
      <c r="AF45" s="1">
        <v>27.686315211522388</v>
      </c>
      <c r="AG45" s="1">
        <v>6.1022725706387755</v>
      </c>
    </row>
    <row r="46" spans="1:33" x14ac:dyDescent="0.3">
      <c r="A46" s="2">
        <v>45901</v>
      </c>
      <c r="B46" t="s">
        <v>36</v>
      </c>
      <c r="C46">
        <v>26</v>
      </c>
      <c r="D46">
        <v>0</v>
      </c>
      <c r="F46">
        <v>0</v>
      </c>
      <c r="G46">
        <v>0</v>
      </c>
      <c r="H46">
        <v>0</v>
      </c>
      <c r="I46" t="s">
        <v>149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AE46" s="5" t="s">
        <v>82</v>
      </c>
      <c r="AF46" s="1">
        <v>28.02619975417743</v>
      </c>
      <c r="AG46" s="1">
        <v>4.4338583341275521</v>
      </c>
    </row>
    <row r="47" spans="1:33" x14ac:dyDescent="0.3">
      <c r="A47" s="2">
        <v>45901</v>
      </c>
      <c r="B47" t="s">
        <v>78</v>
      </c>
      <c r="C47">
        <v>251</v>
      </c>
      <c r="D47">
        <v>2</v>
      </c>
      <c r="E47">
        <v>3.78</v>
      </c>
      <c r="F47">
        <v>0.79700000000000004</v>
      </c>
      <c r="G47">
        <v>7.56</v>
      </c>
      <c r="H47">
        <v>7.56</v>
      </c>
      <c r="I47" t="s">
        <v>149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Y47">
        <v>0</v>
      </c>
      <c r="AE47" s="5" t="s">
        <v>84</v>
      </c>
      <c r="AF47" s="1">
        <v>30.369377594135141</v>
      </c>
      <c r="AG47" s="1">
        <v>3.9913659519722202</v>
      </c>
    </row>
    <row r="48" spans="1:33" x14ac:dyDescent="0.3">
      <c r="A48" s="2">
        <v>45901</v>
      </c>
      <c r="B48" t="s">
        <v>94</v>
      </c>
      <c r="C48">
        <v>240</v>
      </c>
      <c r="D48">
        <v>3</v>
      </c>
      <c r="E48">
        <v>3.7930000000000001</v>
      </c>
      <c r="F48">
        <v>1.25</v>
      </c>
      <c r="G48">
        <v>11.38</v>
      </c>
      <c r="H48">
        <v>11.38</v>
      </c>
      <c r="I48" t="s">
        <v>149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X48">
        <v>0</v>
      </c>
      <c r="Y48">
        <v>0</v>
      </c>
      <c r="AE48" s="5" t="s">
        <v>86</v>
      </c>
      <c r="AF48" s="1">
        <v>20.67554253289245</v>
      </c>
      <c r="AG48" s="1">
        <v>5.8465883372356693</v>
      </c>
    </row>
    <row r="49" spans="1:33" x14ac:dyDescent="0.3">
      <c r="A49" s="2">
        <v>45901</v>
      </c>
      <c r="B49" t="s">
        <v>17</v>
      </c>
      <c r="C49">
        <v>40</v>
      </c>
      <c r="D49">
        <v>0</v>
      </c>
      <c r="F49">
        <v>0</v>
      </c>
      <c r="G49">
        <v>0</v>
      </c>
      <c r="H49">
        <v>0</v>
      </c>
      <c r="I49" t="s">
        <v>149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AE49" s="5" t="s">
        <v>88</v>
      </c>
      <c r="AF49" s="1">
        <v>38.642589577750002</v>
      </c>
      <c r="AG49" s="1">
        <v>3.797171256342029</v>
      </c>
    </row>
    <row r="50" spans="1:33" x14ac:dyDescent="0.3">
      <c r="A50" s="2">
        <v>45901</v>
      </c>
      <c r="B50" t="s">
        <v>17</v>
      </c>
      <c r="C50">
        <v>27</v>
      </c>
      <c r="D50">
        <v>1</v>
      </c>
      <c r="E50">
        <v>0.6</v>
      </c>
      <c r="F50">
        <v>3.7040000000000002</v>
      </c>
      <c r="G50">
        <v>0.6</v>
      </c>
      <c r="H50">
        <v>0.6</v>
      </c>
      <c r="I50" t="s">
        <v>149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X50">
        <v>0</v>
      </c>
      <c r="Y50">
        <v>0</v>
      </c>
      <c r="AE50" s="5" t="s">
        <v>90</v>
      </c>
      <c r="AF50" s="1">
        <v>35.948862111531582</v>
      </c>
      <c r="AG50" s="1">
        <v>15.752302686337352</v>
      </c>
    </row>
    <row r="51" spans="1:33" x14ac:dyDescent="0.3">
      <c r="A51" s="2">
        <v>45901</v>
      </c>
      <c r="B51" t="s">
        <v>17</v>
      </c>
      <c r="C51">
        <v>32</v>
      </c>
      <c r="D51">
        <v>0</v>
      </c>
      <c r="F51">
        <v>0</v>
      </c>
      <c r="G51">
        <v>0</v>
      </c>
      <c r="H51">
        <v>0</v>
      </c>
      <c r="I51" t="s">
        <v>149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AE51" s="5" t="s">
        <v>92</v>
      </c>
      <c r="AF51" s="1">
        <v>22.002955978067568</v>
      </c>
      <c r="AG51" s="1">
        <v>7.6587567286494842</v>
      </c>
    </row>
    <row r="52" spans="1:33" x14ac:dyDescent="0.3">
      <c r="A52" s="2">
        <v>45901</v>
      </c>
      <c r="B52" t="s">
        <v>17</v>
      </c>
      <c r="C52">
        <v>41</v>
      </c>
      <c r="D52">
        <v>0</v>
      </c>
      <c r="F52">
        <v>0</v>
      </c>
      <c r="G52">
        <v>0</v>
      </c>
      <c r="H52">
        <v>0</v>
      </c>
      <c r="I52" t="s">
        <v>149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AE52" s="5" t="s">
        <v>94</v>
      </c>
      <c r="AF52" s="1">
        <v>11.908474312581482</v>
      </c>
      <c r="AG52" s="1">
        <v>13.133451451177246</v>
      </c>
    </row>
    <row r="53" spans="1:33" x14ac:dyDescent="0.3">
      <c r="A53" s="2">
        <v>45901</v>
      </c>
      <c r="B53" t="s">
        <v>52</v>
      </c>
      <c r="C53">
        <v>519</v>
      </c>
      <c r="D53">
        <v>9</v>
      </c>
      <c r="E53">
        <v>0.52800000000000002</v>
      </c>
      <c r="F53">
        <v>1.734</v>
      </c>
      <c r="G53">
        <v>4.75</v>
      </c>
      <c r="H53">
        <v>4.75</v>
      </c>
      <c r="I53" t="s">
        <v>149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>
        <v>12.9</v>
      </c>
      <c r="T53">
        <v>12.9</v>
      </c>
      <c r="U53">
        <v>12.9</v>
      </c>
      <c r="V53">
        <v>36.821705430000002</v>
      </c>
      <c r="W53">
        <v>36.821705430000002</v>
      </c>
      <c r="X53">
        <v>2.7157894740000001</v>
      </c>
      <c r="Y53">
        <v>2.7157894740000001</v>
      </c>
      <c r="AE53" s="5" t="s">
        <v>96</v>
      </c>
      <c r="AF53" s="1">
        <v>20.984806339922503</v>
      </c>
      <c r="AG53" s="1">
        <v>9.5312153634296699</v>
      </c>
    </row>
    <row r="54" spans="1:33" x14ac:dyDescent="0.3">
      <c r="A54" s="2">
        <v>45901</v>
      </c>
      <c r="B54" t="s">
        <v>52</v>
      </c>
      <c r="C54">
        <v>564</v>
      </c>
      <c r="D54">
        <v>7</v>
      </c>
      <c r="E54">
        <v>0.51</v>
      </c>
      <c r="F54">
        <v>1.2410000000000001</v>
      </c>
      <c r="G54">
        <v>3.57</v>
      </c>
      <c r="H54">
        <v>3.57</v>
      </c>
      <c r="I54" t="s">
        <v>149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12.49</v>
      </c>
      <c r="S54">
        <v>12.49</v>
      </c>
      <c r="T54">
        <v>12.49</v>
      </c>
      <c r="U54">
        <v>12.49</v>
      </c>
      <c r="V54">
        <v>28.582866289999998</v>
      </c>
      <c r="W54">
        <v>28.582866289999998</v>
      </c>
      <c r="X54">
        <v>3.49859944</v>
      </c>
      <c r="Y54">
        <v>3.49859944</v>
      </c>
      <c r="AE54" s="5" t="s">
        <v>98</v>
      </c>
      <c r="AF54" s="1">
        <v>76.702818162418154</v>
      </c>
      <c r="AG54" s="1">
        <v>1.6074905254593417</v>
      </c>
    </row>
    <row r="55" spans="1:33" x14ac:dyDescent="0.3">
      <c r="A55" s="2">
        <v>45901</v>
      </c>
      <c r="B55" t="s">
        <v>52</v>
      </c>
      <c r="C55">
        <v>431</v>
      </c>
      <c r="D55">
        <v>4</v>
      </c>
      <c r="E55">
        <v>0.495</v>
      </c>
      <c r="F55">
        <v>0.92800000000000005</v>
      </c>
      <c r="G55">
        <v>1.98</v>
      </c>
      <c r="H55">
        <v>1.98</v>
      </c>
      <c r="I55" t="s">
        <v>149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X55">
        <v>0</v>
      </c>
      <c r="Y55">
        <v>0</v>
      </c>
      <c r="AE55" s="5" t="s">
        <v>100</v>
      </c>
      <c r="AF55" s="1">
        <v>25.937288421337506</v>
      </c>
      <c r="AG55" s="1">
        <v>5.8762181264317315</v>
      </c>
    </row>
    <row r="56" spans="1:33" x14ac:dyDescent="0.3">
      <c r="A56" s="2">
        <v>45901</v>
      </c>
      <c r="B56" t="s">
        <v>52</v>
      </c>
      <c r="C56">
        <v>1225</v>
      </c>
      <c r="D56">
        <v>22</v>
      </c>
      <c r="E56">
        <v>0.35099999999999998</v>
      </c>
      <c r="F56">
        <v>1.796</v>
      </c>
      <c r="G56">
        <v>7.73</v>
      </c>
      <c r="H56">
        <v>7.73</v>
      </c>
      <c r="I56" t="s">
        <v>149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33.47</v>
      </c>
      <c r="S56">
        <v>33.47</v>
      </c>
      <c r="T56">
        <v>33.47</v>
      </c>
      <c r="U56">
        <v>33.47</v>
      </c>
      <c r="V56">
        <v>23.095309230000002</v>
      </c>
      <c r="W56">
        <v>23.095309230000002</v>
      </c>
      <c r="X56">
        <v>4.3298835709999999</v>
      </c>
      <c r="Y56">
        <v>4.3298835709999999</v>
      </c>
      <c r="AE56" s="5" t="s">
        <v>102</v>
      </c>
      <c r="AF56" s="1">
        <v>15.221962094410255</v>
      </c>
      <c r="AG56" s="1">
        <v>16.043456298922074</v>
      </c>
    </row>
    <row r="57" spans="1:33" x14ac:dyDescent="0.3">
      <c r="A57" s="2">
        <v>45901</v>
      </c>
      <c r="B57" t="s">
        <v>112</v>
      </c>
      <c r="C57">
        <v>113</v>
      </c>
      <c r="D57">
        <v>1</v>
      </c>
      <c r="E57">
        <v>1.92</v>
      </c>
      <c r="F57">
        <v>0.88500000000000001</v>
      </c>
      <c r="G57">
        <v>1.92</v>
      </c>
      <c r="H57">
        <v>1.92</v>
      </c>
      <c r="I57" t="s">
        <v>149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X57">
        <v>0</v>
      </c>
      <c r="Y57">
        <v>0</v>
      </c>
      <c r="AE57" s="5" t="s">
        <v>104</v>
      </c>
      <c r="AF57" s="1">
        <v>18.26584163845833</v>
      </c>
      <c r="AG57" s="1">
        <v>3.6313231138051956</v>
      </c>
    </row>
    <row r="58" spans="1:33" x14ac:dyDescent="0.3">
      <c r="A58" s="2">
        <v>45901</v>
      </c>
      <c r="B58" t="s">
        <v>15</v>
      </c>
      <c r="C58">
        <v>281</v>
      </c>
      <c r="D58">
        <v>3</v>
      </c>
      <c r="E58">
        <v>1.34</v>
      </c>
      <c r="F58">
        <v>1.0680000000000001</v>
      </c>
      <c r="G58">
        <v>4.0199999999999996</v>
      </c>
      <c r="H58">
        <v>4.0199999999999996</v>
      </c>
      <c r="I58" t="s">
        <v>149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34.49</v>
      </c>
      <c r="S58">
        <v>34.49</v>
      </c>
      <c r="T58">
        <v>34.49</v>
      </c>
      <c r="U58">
        <v>34.49</v>
      </c>
      <c r="V58">
        <v>11.655552330000001</v>
      </c>
      <c r="W58">
        <v>11.655552330000001</v>
      </c>
      <c r="X58">
        <v>8.5796019900000005</v>
      </c>
      <c r="Y58">
        <v>8.5796019900000005</v>
      </c>
      <c r="AE58" s="5" t="s">
        <v>106</v>
      </c>
      <c r="AF58" s="1">
        <v>9.8930437500319997</v>
      </c>
      <c r="AG58" s="1">
        <v>11.574951621278689</v>
      </c>
    </row>
    <row r="59" spans="1:33" x14ac:dyDescent="0.3">
      <c r="A59" s="2">
        <v>45901</v>
      </c>
      <c r="B59" t="s">
        <v>112</v>
      </c>
      <c r="C59">
        <v>221</v>
      </c>
      <c r="D59">
        <v>4</v>
      </c>
      <c r="E59">
        <v>1.0429999999999999</v>
      </c>
      <c r="F59">
        <v>1.81</v>
      </c>
      <c r="G59">
        <v>4.17</v>
      </c>
      <c r="H59">
        <v>4.17</v>
      </c>
      <c r="I59" t="s">
        <v>149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X59">
        <v>0</v>
      </c>
      <c r="Y59">
        <v>0</v>
      </c>
      <c r="AE59" s="5" t="s">
        <v>108</v>
      </c>
      <c r="AF59" s="1">
        <v>14.015363631251612</v>
      </c>
      <c r="AG59" s="1">
        <v>9.3063030989687494</v>
      </c>
    </row>
    <row r="60" spans="1:33" x14ac:dyDescent="0.3">
      <c r="A60" s="2">
        <v>45901</v>
      </c>
      <c r="B60" t="s">
        <v>15</v>
      </c>
      <c r="C60">
        <v>480</v>
      </c>
      <c r="D60">
        <v>2</v>
      </c>
      <c r="E60">
        <v>0.94499999999999995</v>
      </c>
      <c r="F60">
        <v>0.41699999999999998</v>
      </c>
      <c r="G60">
        <v>1.89</v>
      </c>
      <c r="H60">
        <v>1.89</v>
      </c>
      <c r="I60" t="s">
        <v>149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30.49</v>
      </c>
      <c r="S60">
        <v>30.49</v>
      </c>
      <c r="T60">
        <v>30.49</v>
      </c>
      <c r="U60">
        <v>30.49</v>
      </c>
      <c r="V60">
        <v>6.1987536900000002</v>
      </c>
      <c r="W60">
        <v>6.1987536900000002</v>
      </c>
      <c r="X60">
        <v>16.13227513</v>
      </c>
      <c r="Y60">
        <v>16.13227513</v>
      </c>
      <c r="AE60" s="5" t="s">
        <v>110</v>
      </c>
      <c r="AF60" s="1">
        <v>13.676930435055558</v>
      </c>
      <c r="AG60" s="1">
        <v>5.4294371763797482</v>
      </c>
    </row>
    <row r="61" spans="1:33" x14ac:dyDescent="0.3">
      <c r="A61" s="2">
        <v>45901</v>
      </c>
      <c r="B61" t="s">
        <v>15</v>
      </c>
      <c r="C61">
        <v>218</v>
      </c>
      <c r="D61">
        <v>1</v>
      </c>
      <c r="E61">
        <v>0.37</v>
      </c>
      <c r="F61">
        <v>0.45900000000000002</v>
      </c>
      <c r="G61">
        <v>0.37</v>
      </c>
      <c r="H61">
        <v>0.37</v>
      </c>
      <c r="I61" t="s">
        <v>149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X61">
        <v>0</v>
      </c>
      <c r="Y61">
        <v>0</v>
      </c>
      <c r="AE61" s="5" t="s">
        <v>112</v>
      </c>
      <c r="AF61" s="1">
        <v>12.421240351232175</v>
      </c>
      <c r="AG61" s="1">
        <v>6.8990699570849685</v>
      </c>
    </row>
    <row r="62" spans="1:33" x14ac:dyDescent="0.3">
      <c r="A62" s="2">
        <v>45901</v>
      </c>
      <c r="B62" t="s">
        <v>112</v>
      </c>
      <c r="C62">
        <v>59</v>
      </c>
      <c r="D62">
        <v>0</v>
      </c>
      <c r="F62">
        <v>0</v>
      </c>
      <c r="G62">
        <v>0</v>
      </c>
      <c r="H62">
        <v>0</v>
      </c>
      <c r="I62" t="s">
        <v>149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AE62" s="5" t="s">
        <v>247</v>
      </c>
      <c r="AF62" s="1">
        <v>25.48319575120048</v>
      </c>
      <c r="AG62" s="1">
        <v>6.1983520412221127</v>
      </c>
    </row>
    <row r="63" spans="1:33" x14ac:dyDescent="0.3">
      <c r="A63" s="2">
        <v>45901</v>
      </c>
      <c r="B63" t="s">
        <v>15</v>
      </c>
      <c r="C63">
        <v>902</v>
      </c>
      <c r="D63">
        <v>10</v>
      </c>
      <c r="E63">
        <v>0.67800000000000005</v>
      </c>
      <c r="F63">
        <v>1.109</v>
      </c>
      <c r="G63">
        <v>6.78</v>
      </c>
      <c r="H63">
        <v>6.78</v>
      </c>
      <c r="I63" t="s">
        <v>149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35.880000000000003</v>
      </c>
      <c r="S63">
        <v>35.880000000000003</v>
      </c>
      <c r="T63">
        <v>35.880000000000003</v>
      </c>
      <c r="U63">
        <v>35.880000000000003</v>
      </c>
      <c r="V63">
        <v>18.896321069999999</v>
      </c>
      <c r="W63">
        <v>18.896321069999999</v>
      </c>
      <c r="X63">
        <v>5.2920353980000003</v>
      </c>
      <c r="Y63">
        <v>5.2920353980000003</v>
      </c>
    </row>
    <row r="64" spans="1:33" x14ac:dyDescent="0.3">
      <c r="A64" s="2">
        <v>45901</v>
      </c>
      <c r="B64" t="s">
        <v>112</v>
      </c>
      <c r="C64">
        <v>385</v>
      </c>
      <c r="D64">
        <v>0</v>
      </c>
      <c r="F64">
        <v>0</v>
      </c>
      <c r="G64">
        <v>0</v>
      </c>
      <c r="H64">
        <v>0</v>
      </c>
      <c r="I64" t="s">
        <v>149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5" x14ac:dyDescent="0.3">
      <c r="A65" s="2">
        <v>45901</v>
      </c>
      <c r="B65" t="s">
        <v>100</v>
      </c>
      <c r="C65">
        <v>11</v>
      </c>
      <c r="D65">
        <v>0</v>
      </c>
      <c r="F65">
        <v>0</v>
      </c>
      <c r="G65">
        <v>0</v>
      </c>
      <c r="H65">
        <v>0</v>
      </c>
      <c r="I65" t="s">
        <v>149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5" x14ac:dyDescent="0.3">
      <c r="A66" s="2">
        <v>45901</v>
      </c>
      <c r="B66" t="s">
        <v>54</v>
      </c>
      <c r="C66">
        <v>1157</v>
      </c>
      <c r="D66">
        <v>15</v>
      </c>
      <c r="E66">
        <v>1.325</v>
      </c>
      <c r="F66">
        <v>1.296</v>
      </c>
      <c r="G66">
        <v>19.87</v>
      </c>
      <c r="H66">
        <v>19.87</v>
      </c>
      <c r="I66" t="s">
        <v>149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44.98</v>
      </c>
      <c r="S66">
        <v>44.98</v>
      </c>
      <c r="T66">
        <v>44.98</v>
      </c>
      <c r="U66">
        <v>44.98</v>
      </c>
      <c r="V66">
        <v>44.175188970000001</v>
      </c>
      <c r="W66">
        <v>44.175188970000001</v>
      </c>
      <c r="X66">
        <v>2.263714142</v>
      </c>
      <c r="Y66">
        <v>2.263714142</v>
      </c>
    </row>
    <row r="67" spans="1:25" x14ac:dyDescent="0.3">
      <c r="A67" s="2">
        <v>45901</v>
      </c>
      <c r="B67" t="s">
        <v>60</v>
      </c>
      <c r="C67">
        <v>272</v>
      </c>
      <c r="D67">
        <v>1</v>
      </c>
      <c r="E67">
        <v>1.44</v>
      </c>
      <c r="F67">
        <v>0.36799999999999999</v>
      </c>
      <c r="G67">
        <v>1.44</v>
      </c>
      <c r="H67">
        <v>1.44</v>
      </c>
      <c r="I67" t="s">
        <v>149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X67">
        <v>0</v>
      </c>
      <c r="Y67">
        <v>0</v>
      </c>
    </row>
    <row r="68" spans="1:25" x14ac:dyDescent="0.3">
      <c r="A68" s="2">
        <v>45901</v>
      </c>
      <c r="B68" t="s">
        <v>60</v>
      </c>
      <c r="C68">
        <v>909</v>
      </c>
      <c r="D68">
        <v>7</v>
      </c>
      <c r="E68">
        <v>0.91600000000000004</v>
      </c>
      <c r="F68">
        <v>0.77</v>
      </c>
      <c r="G68">
        <v>6.41</v>
      </c>
      <c r="H68">
        <v>6.41</v>
      </c>
      <c r="I68" t="s">
        <v>149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55.98</v>
      </c>
      <c r="S68">
        <v>55.98</v>
      </c>
      <c r="T68">
        <v>55.98</v>
      </c>
      <c r="U68">
        <v>55.98</v>
      </c>
      <c r="V68">
        <v>11.45051804</v>
      </c>
      <c r="W68">
        <v>11.45051804</v>
      </c>
      <c r="X68">
        <v>8.7332293290000003</v>
      </c>
      <c r="Y68">
        <v>8.7332293290000003</v>
      </c>
    </row>
    <row r="69" spans="1:25" x14ac:dyDescent="0.3">
      <c r="A69" s="2">
        <v>45901</v>
      </c>
      <c r="B69" t="s">
        <v>100</v>
      </c>
      <c r="C69">
        <v>26</v>
      </c>
      <c r="D69">
        <v>0</v>
      </c>
      <c r="F69">
        <v>0</v>
      </c>
      <c r="G69">
        <v>0</v>
      </c>
      <c r="H69">
        <v>0</v>
      </c>
      <c r="I69" t="s">
        <v>149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5" x14ac:dyDescent="0.3">
      <c r="A70" s="2">
        <v>45901</v>
      </c>
      <c r="B70" t="s">
        <v>54</v>
      </c>
      <c r="C70">
        <v>3459</v>
      </c>
      <c r="D70">
        <v>22</v>
      </c>
      <c r="E70">
        <v>1.171</v>
      </c>
      <c r="F70">
        <v>0.63600000000000001</v>
      </c>
      <c r="G70">
        <v>25.77</v>
      </c>
      <c r="H70">
        <v>25.77</v>
      </c>
      <c r="I70" t="s">
        <v>149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45.39</v>
      </c>
      <c r="S70">
        <v>45.39</v>
      </c>
      <c r="T70">
        <v>45.39</v>
      </c>
      <c r="U70">
        <v>45.39</v>
      </c>
      <c r="V70">
        <v>56.774619960000003</v>
      </c>
      <c r="W70">
        <v>56.774619960000003</v>
      </c>
      <c r="X70">
        <v>1.7613504069999999</v>
      </c>
      <c r="Y70">
        <v>1.7613504069999999</v>
      </c>
    </row>
    <row r="71" spans="1:25" x14ac:dyDescent="0.3">
      <c r="A71" s="2">
        <v>45901</v>
      </c>
      <c r="B71" t="s">
        <v>100</v>
      </c>
      <c r="C71">
        <v>107</v>
      </c>
      <c r="D71">
        <v>0</v>
      </c>
      <c r="F71">
        <v>0</v>
      </c>
      <c r="G71">
        <v>0</v>
      </c>
      <c r="H71">
        <v>0</v>
      </c>
      <c r="I71" t="s">
        <v>149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5" x14ac:dyDescent="0.3">
      <c r="A72" s="2">
        <v>45901</v>
      </c>
      <c r="B72" t="s">
        <v>54</v>
      </c>
      <c r="C72">
        <v>771</v>
      </c>
      <c r="D72">
        <v>5</v>
      </c>
      <c r="E72">
        <v>1.292</v>
      </c>
      <c r="F72">
        <v>0.64900000000000002</v>
      </c>
      <c r="G72">
        <v>6.46</v>
      </c>
      <c r="H72">
        <v>6.46</v>
      </c>
      <c r="I72" t="s">
        <v>149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18.89</v>
      </c>
      <c r="S72">
        <v>18.89</v>
      </c>
      <c r="T72">
        <v>18.89</v>
      </c>
      <c r="U72">
        <v>18.89</v>
      </c>
      <c r="V72">
        <v>34.197988350000003</v>
      </c>
      <c r="W72">
        <v>34.197988350000003</v>
      </c>
      <c r="X72">
        <v>2.9241486069999998</v>
      </c>
      <c r="Y72">
        <v>2.9241486069999998</v>
      </c>
    </row>
    <row r="73" spans="1:25" x14ac:dyDescent="0.3">
      <c r="A73" s="2">
        <v>45901</v>
      </c>
      <c r="B73" t="s">
        <v>60</v>
      </c>
      <c r="C73">
        <v>736</v>
      </c>
      <c r="D73">
        <v>7</v>
      </c>
      <c r="E73">
        <v>1.4359999999999999</v>
      </c>
      <c r="F73">
        <v>0.95099999999999996</v>
      </c>
      <c r="G73">
        <v>10.050000000000001</v>
      </c>
      <c r="H73">
        <v>10.050000000000001</v>
      </c>
      <c r="I73" t="s">
        <v>149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20.49</v>
      </c>
      <c r="S73">
        <v>20.49</v>
      </c>
      <c r="T73">
        <v>20.49</v>
      </c>
      <c r="U73">
        <v>20.49</v>
      </c>
      <c r="V73">
        <v>49.048316249999999</v>
      </c>
      <c r="W73">
        <v>49.048316249999999</v>
      </c>
      <c r="X73">
        <v>2.0388059699999999</v>
      </c>
      <c r="Y73">
        <v>2.0388059699999999</v>
      </c>
    </row>
    <row r="74" spans="1:25" x14ac:dyDescent="0.3">
      <c r="A74" s="2">
        <v>45901</v>
      </c>
      <c r="B74" t="s">
        <v>54</v>
      </c>
      <c r="C74">
        <v>2708</v>
      </c>
      <c r="D74">
        <v>21</v>
      </c>
      <c r="E74">
        <v>0.86799999999999999</v>
      </c>
      <c r="F74">
        <v>0.77500000000000002</v>
      </c>
      <c r="G74">
        <v>18.23</v>
      </c>
      <c r="H74">
        <v>18.23</v>
      </c>
      <c r="I74" t="s">
        <v>149</v>
      </c>
      <c r="J74">
        <v>1</v>
      </c>
      <c r="K74">
        <v>3</v>
      </c>
      <c r="L74">
        <v>3</v>
      </c>
      <c r="M74">
        <v>3</v>
      </c>
      <c r="N74">
        <v>1</v>
      </c>
      <c r="O74">
        <v>3</v>
      </c>
      <c r="P74">
        <v>3</v>
      </c>
      <c r="Q74">
        <v>3</v>
      </c>
      <c r="R74">
        <v>20.49</v>
      </c>
      <c r="S74">
        <v>79.25</v>
      </c>
      <c r="T74">
        <v>79.25</v>
      </c>
      <c r="U74">
        <v>79.25</v>
      </c>
      <c r="V74">
        <v>23.00315457</v>
      </c>
      <c r="W74">
        <v>23.00315457</v>
      </c>
      <c r="X74">
        <v>4.3472298409999999</v>
      </c>
      <c r="Y74">
        <v>4.3472298409999999</v>
      </c>
    </row>
    <row r="75" spans="1:25" x14ac:dyDescent="0.3">
      <c r="A75" s="2">
        <v>45901</v>
      </c>
      <c r="B75" t="s">
        <v>100</v>
      </c>
      <c r="C75">
        <v>99</v>
      </c>
      <c r="D75">
        <v>0</v>
      </c>
      <c r="F75">
        <v>0</v>
      </c>
      <c r="G75">
        <v>0</v>
      </c>
      <c r="H75">
        <v>0</v>
      </c>
      <c r="I75" t="s">
        <v>149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5" x14ac:dyDescent="0.3">
      <c r="A76" s="2">
        <v>45901</v>
      </c>
      <c r="B76" t="s">
        <v>60</v>
      </c>
      <c r="C76">
        <v>867</v>
      </c>
      <c r="D76">
        <v>6</v>
      </c>
      <c r="E76">
        <v>0.70699999999999996</v>
      </c>
      <c r="F76">
        <v>0.69199999999999995</v>
      </c>
      <c r="G76">
        <v>4.24</v>
      </c>
      <c r="H76">
        <v>4.24</v>
      </c>
      <c r="I76" t="s">
        <v>149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X76">
        <v>0</v>
      </c>
      <c r="Y76">
        <v>0</v>
      </c>
    </row>
    <row r="77" spans="1:25" x14ac:dyDescent="0.3">
      <c r="A77" s="2">
        <v>45901</v>
      </c>
      <c r="B77" t="s">
        <v>48</v>
      </c>
      <c r="C77">
        <v>313</v>
      </c>
      <c r="D77">
        <v>3</v>
      </c>
      <c r="E77">
        <v>2.27</v>
      </c>
      <c r="F77">
        <v>0.95799999999999996</v>
      </c>
      <c r="G77">
        <v>6.81</v>
      </c>
      <c r="H77">
        <v>6.81</v>
      </c>
      <c r="I77" t="s">
        <v>149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X77">
        <v>0</v>
      </c>
      <c r="Y77">
        <v>0</v>
      </c>
    </row>
    <row r="78" spans="1:25" x14ac:dyDescent="0.3">
      <c r="A78" s="2">
        <v>45901</v>
      </c>
      <c r="B78" t="s">
        <v>48</v>
      </c>
      <c r="C78">
        <v>740</v>
      </c>
      <c r="D78">
        <v>5</v>
      </c>
      <c r="E78">
        <v>1.5</v>
      </c>
      <c r="F78">
        <v>0.67600000000000005</v>
      </c>
      <c r="G78">
        <v>7.5</v>
      </c>
      <c r="H78">
        <v>7.5</v>
      </c>
      <c r="I78" t="s">
        <v>149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X78">
        <v>0</v>
      </c>
      <c r="Y78">
        <v>0</v>
      </c>
    </row>
    <row r="79" spans="1:25" x14ac:dyDescent="0.3">
      <c r="A79" s="2">
        <v>45901</v>
      </c>
      <c r="B79" t="s">
        <v>48</v>
      </c>
      <c r="C79">
        <v>688</v>
      </c>
      <c r="D79">
        <v>4</v>
      </c>
      <c r="E79">
        <v>1.548</v>
      </c>
      <c r="F79">
        <v>0.58099999999999996</v>
      </c>
      <c r="G79">
        <v>6.19</v>
      </c>
      <c r="H79">
        <v>6.19</v>
      </c>
      <c r="I79" t="s">
        <v>149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27.49</v>
      </c>
      <c r="S79">
        <v>27.49</v>
      </c>
      <c r="T79">
        <v>27.49</v>
      </c>
      <c r="U79">
        <v>27.49</v>
      </c>
      <c r="V79">
        <v>22.517279009999999</v>
      </c>
      <c r="W79">
        <v>22.517279009999999</v>
      </c>
      <c r="X79">
        <v>4.4410339260000002</v>
      </c>
      <c r="Y79">
        <v>4.4410339260000002</v>
      </c>
    </row>
    <row r="80" spans="1:25" x14ac:dyDescent="0.3">
      <c r="A80" s="2">
        <v>45901</v>
      </c>
      <c r="B80" t="s">
        <v>48</v>
      </c>
      <c r="C80">
        <v>1128</v>
      </c>
      <c r="D80">
        <v>5</v>
      </c>
      <c r="E80">
        <v>1.32</v>
      </c>
      <c r="F80">
        <v>0.443</v>
      </c>
      <c r="G80">
        <v>6.6</v>
      </c>
      <c r="H80">
        <v>6.6</v>
      </c>
      <c r="I80" t="s">
        <v>149</v>
      </c>
      <c r="J80">
        <v>1</v>
      </c>
      <c r="K80">
        <v>2</v>
      </c>
      <c r="L80">
        <v>2</v>
      </c>
      <c r="M80">
        <v>2</v>
      </c>
      <c r="N80">
        <v>3</v>
      </c>
      <c r="O80">
        <v>7</v>
      </c>
      <c r="P80">
        <v>7</v>
      </c>
      <c r="Q80">
        <v>7</v>
      </c>
      <c r="R80">
        <v>82.47</v>
      </c>
      <c r="S80">
        <v>194.07</v>
      </c>
      <c r="T80">
        <v>194.07</v>
      </c>
      <c r="U80">
        <v>194.07</v>
      </c>
      <c r="V80">
        <v>3.40083475</v>
      </c>
      <c r="W80">
        <v>3.40083475</v>
      </c>
      <c r="X80">
        <v>29.404545450000001</v>
      </c>
      <c r="Y80">
        <v>29.404545450000001</v>
      </c>
    </row>
    <row r="81" spans="1:25" x14ac:dyDescent="0.3">
      <c r="A81" s="2">
        <v>45901</v>
      </c>
      <c r="B81" t="s">
        <v>19</v>
      </c>
      <c r="C81">
        <v>13</v>
      </c>
      <c r="D81">
        <v>0</v>
      </c>
      <c r="F81">
        <v>0</v>
      </c>
      <c r="G81">
        <v>0</v>
      </c>
      <c r="H81">
        <v>0</v>
      </c>
      <c r="I81" t="s">
        <v>149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5" x14ac:dyDescent="0.3">
      <c r="A82" s="2">
        <v>45901</v>
      </c>
      <c r="B82" t="s">
        <v>90</v>
      </c>
      <c r="C82">
        <v>13</v>
      </c>
      <c r="D82">
        <v>0</v>
      </c>
      <c r="F82">
        <v>0</v>
      </c>
      <c r="G82">
        <v>0</v>
      </c>
      <c r="H82">
        <v>0</v>
      </c>
      <c r="I82" t="s">
        <v>149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5" x14ac:dyDescent="0.3">
      <c r="A83" s="2">
        <v>45901</v>
      </c>
      <c r="B83" t="s">
        <v>19</v>
      </c>
      <c r="C83">
        <v>25</v>
      </c>
      <c r="D83">
        <v>0</v>
      </c>
      <c r="F83">
        <v>0</v>
      </c>
      <c r="G83">
        <v>0</v>
      </c>
      <c r="H83">
        <v>0</v>
      </c>
      <c r="I83" t="s">
        <v>149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5" x14ac:dyDescent="0.3">
      <c r="A84" s="2">
        <v>45901</v>
      </c>
      <c r="B84" t="s">
        <v>90</v>
      </c>
      <c r="C84">
        <v>23</v>
      </c>
      <c r="D84">
        <v>0</v>
      </c>
      <c r="F84">
        <v>0</v>
      </c>
      <c r="G84">
        <v>0</v>
      </c>
      <c r="H84">
        <v>0</v>
      </c>
      <c r="I84" t="s">
        <v>149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5" x14ac:dyDescent="0.3">
      <c r="A85" s="2">
        <v>45901</v>
      </c>
      <c r="B85" t="s">
        <v>19</v>
      </c>
      <c r="C85">
        <v>88</v>
      </c>
      <c r="D85">
        <v>0</v>
      </c>
      <c r="F85">
        <v>0</v>
      </c>
      <c r="G85">
        <v>0</v>
      </c>
      <c r="H85">
        <v>0</v>
      </c>
      <c r="I85" t="s">
        <v>149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5" x14ac:dyDescent="0.3">
      <c r="A86" s="2">
        <v>45901</v>
      </c>
      <c r="B86" t="s">
        <v>90</v>
      </c>
      <c r="C86">
        <v>16</v>
      </c>
      <c r="D86">
        <v>0</v>
      </c>
      <c r="F86">
        <v>0</v>
      </c>
      <c r="G86">
        <v>0</v>
      </c>
      <c r="H86">
        <v>0</v>
      </c>
      <c r="I86" t="s">
        <v>149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5" x14ac:dyDescent="0.3">
      <c r="A87" s="2">
        <v>45901</v>
      </c>
      <c r="B87" t="s">
        <v>19</v>
      </c>
      <c r="C87">
        <v>124</v>
      </c>
      <c r="D87">
        <v>0</v>
      </c>
      <c r="F87">
        <v>0</v>
      </c>
      <c r="G87">
        <v>0</v>
      </c>
      <c r="H87">
        <v>0</v>
      </c>
      <c r="I87" t="s">
        <v>149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5" x14ac:dyDescent="0.3">
      <c r="A88" s="2">
        <v>45901</v>
      </c>
      <c r="B88" t="s">
        <v>90</v>
      </c>
      <c r="C88">
        <v>18</v>
      </c>
      <c r="D88">
        <v>0</v>
      </c>
      <c r="F88">
        <v>0</v>
      </c>
      <c r="G88">
        <v>0</v>
      </c>
      <c r="H88">
        <v>0</v>
      </c>
      <c r="I88" t="s">
        <v>149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5" x14ac:dyDescent="0.3">
      <c r="A89" s="2">
        <v>45901</v>
      </c>
      <c r="B89" t="s">
        <v>58</v>
      </c>
      <c r="C89">
        <v>224</v>
      </c>
      <c r="D89">
        <v>3</v>
      </c>
      <c r="E89">
        <v>0.88300000000000001</v>
      </c>
      <c r="F89">
        <v>1.339</v>
      </c>
      <c r="G89">
        <v>2.65</v>
      </c>
      <c r="H89">
        <v>2.65</v>
      </c>
      <c r="I89" t="s">
        <v>149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10.49</v>
      </c>
      <c r="S89">
        <v>10.49</v>
      </c>
      <c r="T89">
        <v>10.49</v>
      </c>
      <c r="U89">
        <v>10.49</v>
      </c>
      <c r="V89">
        <v>25.262154429999999</v>
      </c>
      <c r="W89">
        <v>25.262154429999999</v>
      </c>
      <c r="X89">
        <v>3.958490566</v>
      </c>
      <c r="Y89">
        <v>3.958490566</v>
      </c>
    </row>
    <row r="90" spans="1:25" x14ac:dyDescent="0.3">
      <c r="A90" s="2">
        <v>45901</v>
      </c>
      <c r="B90" t="s">
        <v>110</v>
      </c>
      <c r="C90">
        <v>165</v>
      </c>
      <c r="D90">
        <v>3</v>
      </c>
      <c r="E90">
        <v>1.85</v>
      </c>
      <c r="F90">
        <v>1.8180000000000001</v>
      </c>
      <c r="G90">
        <v>5.55</v>
      </c>
      <c r="H90">
        <v>5.55</v>
      </c>
      <c r="I90" t="s">
        <v>149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X90">
        <v>0</v>
      </c>
      <c r="Y90">
        <v>0</v>
      </c>
    </row>
    <row r="91" spans="1:25" x14ac:dyDescent="0.3">
      <c r="A91" s="2">
        <v>45901</v>
      </c>
      <c r="B91" t="s">
        <v>34</v>
      </c>
      <c r="C91">
        <v>583</v>
      </c>
      <c r="D91">
        <v>1</v>
      </c>
      <c r="E91">
        <v>2.0699999999999998</v>
      </c>
      <c r="F91">
        <v>0.17199999999999999</v>
      </c>
      <c r="G91">
        <v>2.0699999999999998</v>
      </c>
      <c r="H91">
        <v>2.0699999999999998</v>
      </c>
      <c r="I91" t="s">
        <v>149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X91">
        <v>0</v>
      </c>
      <c r="Y91">
        <v>0</v>
      </c>
    </row>
    <row r="92" spans="1:25" x14ac:dyDescent="0.3">
      <c r="A92" s="2">
        <v>45901</v>
      </c>
      <c r="B92" t="s">
        <v>28</v>
      </c>
      <c r="C92">
        <v>28</v>
      </c>
      <c r="D92">
        <v>0</v>
      </c>
      <c r="F92">
        <v>0</v>
      </c>
      <c r="G92">
        <v>0</v>
      </c>
      <c r="H92">
        <v>0</v>
      </c>
      <c r="I92" t="s">
        <v>149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5" x14ac:dyDescent="0.3">
      <c r="A93" s="2">
        <v>45901</v>
      </c>
      <c r="B93" t="s">
        <v>58</v>
      </c>
      <c r="C93">
        <v>245</v>
      </c>
      <c r="D93">
        <v>4</v>
      </c>
      <c r="E93">
        <v>0.78</v>
      </c>
      <c r="F93">
        <v>1.633</v>
      </c>
      <c r="G93">
        <v>3.12</v>
      </c>
      <c r="H93">
        <v>3.12</v>
      </c>
      <c r="I93" t="s">
        <v>149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69.47</v>
      </c>
      <c r="S93">
        <v>69.47</v>
      </c>
      <c r="T93">
        <v>69.47</v>
      </c>
      <c r="U93">
        <v>69.47</v>
      </c>
      <c r="V93">
        <v>4.4911472579999998</v>
      </c>
      <c r="W93">
        <v>4.4911472579999998</v>
      </c>
      <c r="X93">
        <v>22.266025639999999</v>
      </c>
      <c r="Y93">
        <v>22.266025639999999</v>
      </c>
    </row>
    <row r="94" spans="1:25" x14ac:dyDescent="0.3">
      <c r="A94" s="2">
        <v>45901</v>
      </c>
      <c r="B94" t="s">
        <v>110</v>
      </c>
      <c r="C94">
        <v>247</v>
      </c>
      <c r="D94">
        <v>0</v>
      </c>
      <c r="F94">
        <v>0</v>
      </c>
      <c r="G94">
        <v>0</v>
      </c>
      <c r="H94">
        <v>0</v>
      </c>
      <c r="I94" t="s">
        <v>149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5" x14ac:dyDescent="0.3">
      <c r="A95" s="2">
        <v>45901</v>
      </c>
      <c r="B95" t="s">
        <v>34</v>
      </c>
      <c r="C95">
        <v>1465</v>
      </c>
      <c r="D95">
        <v>3</v>
      </c>
      <c r="E95">
        <v>1.07</v>
      </c>
      <c r="F95">
        <v>0.20499999999999999</v>
      </c>
      <c r="G95">
        <v>3.21</v>
      </c>
      <c r="H95">
        <v>3.21</v>
      </c>
      <c r="I95" t="s">
        <v>149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20.49</v>
      </c>
      <c r="S95">
        <v>20.49</v>
      </c>
      <c r="T95">
        <v>20.49</v>
      </c>
      <c r="U95">
        <v>20.49</v>
      </c>
      <c r="V95">
        <v>15.66617862</v>
      </c>
      <c r="W95">
        <v>15.66617862</v>
      </c>
      <c r="X95">
        <v>6.38317757</v>
      </c>
      <c r="Y95">
        <v>6.38317757</v>
      </c>
    </row>
    <row r="96" spans="1:25" x14ac:dyDescent="0.3">
      <c r="A96" s="2">
        <v>45901</v>
      </c>
      <c r="B96" t="s">
        <v>28</v>
      </c>
      <c r="C96">
        <v>81</v>
      </c>
      <c r="D96">
        <v>0</v>
      </c>
      <c r="F96">
        <v>0</v>
      </c>
      <c r="G96">
        <v>0</v>
      </c>
      <c r="H96">
        <v>0</v>
      </c>
      <c r="I96" t="s">
        <v>149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5" x14ac:dyDescent="0.3">
      <c r="A97" s="2">
        <v>45901</v>
      </c>
      <c r="B97" t="s">
        <v>28</v>
      </c>
      <c r="C97">
        <v>73</v>
      </c>
      <c r="D97">
        <v>0</v>
      </c>
      <c r="F97">
        <v>0</v>
      </c>
      <c r="G97">
        <v>0</v>
      </c>
      <c r="H97">
        <v>0</v>
      </c>
      <c r="I97" t="s">
        <v>149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5" x14ac:dyDescent="0.3">
      <c r="A98" s="2">
        <v>45901</v>
      </c>
      <c r="B98" t="s">
        <v>58</v>
      </c>
      <c r="C98">
        <v>297</v>
      </c>
      <c r="D98">
        <v>3</v>
      </c>
      <c r="E98">
        <v>0.88</v>
      </c>
      <c r="F98">
        <v>1.01</v>
      </c>
      <c r="G98">
        <v>2.64</v>
      </c>
      <c r="H98">
        <v>2.64</v>
      </c>
      <c r="I98" t="s">
        <v>149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10.98</v>
      </c>
      <c r="S98">
        <v>10.98</v>
      </c>
      <c r="T98">
        <v>10.98</v>
      </c>
      <c r="U98">
        <v>10.98</v>
      </c>
      <c r="V98">
        <v>24.043715850000002</v>
      </c>
      <c r="W98">
        <v>24.043715850000002</v>
      </c>
      <c r="X98">
        <v>4.1590909089999997</v>
      </c>
      <c r="Y98">
        <v>4.1590909089999997</v>
      </c>
    </row>
    <row r="99" spans="1:25" x14ac:dyDescent="0.3">
      <c r="A99" s="2">
        <v>45901</v>
      </c>
      <c r="B99" t="s">
        <v>110</v>
      </c>
      <c r="C99">
        <v>293</v>
      </c>
      <c r="D99">
        <v>3</v>
      </c>
      <c r="E99">
        <v>0.86</v>
      </c>
      <c r="F99">
        <v>1.024</v>
      </c>
      <c r="G99">
        <v>2.58</v>
      </c>
      <c r="H99">
        <v>2.58</v>
      </c>
      <c r="I99" t="s">
        <v>149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X99">
        <v>0</v>
      </c>
      <c r="Y99">
        <v>0</v>
      </c>
    </row>
    <row r="100" spans="1:25" x14ac:dyDescent="0.3">
      <c r="A100" s="2">
        <v>45901</v>
      </c>
      <c r="B100" t="s">
        <v>34</v>
      </c>
      <c r="C100">
        <v>760</v>
      </c>
      <c r="D100">
        <v>4</v>
      </c>
      <c r="E100">
        <v>1.095</v>
      </c>
      <c r="F100">
        <v>0.52600000000000002</v>
      </c>
      <c r="G100">
        <v>4.38</v>
      </c>
      <c r="H100">
        <v>4.38</v>
      </c>
      <c r="I100" t="s">
        <v>149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X100">
        <v>0</v>
      </c>
      <c r="Y100">
        <v>0</v>
      </c>
    </row>
    <row r="101" spans="1:25" x14ac:dyDescent="0.3">
      <c r="A101" s="2">
        <v>45901</v>
      </c>
      <c r="B101" t="s">
        <v>34</v>
      </c>
      <c r="C101">
        <v>296</v>
      </c>
      <c r="D101">
        <v>1</v>
      </c>
      <c r="E101">
        <v>0.59</v>
      </c>
      <c r="F101">
        <v>0.33800000000000002</v>
      </c>
      <c r="G101">
        <v>0.59</v>
      </c>
      <c r="H101">
        <v>0.59</v>
      </c>
      <c r="I101" t="s">
        <v>149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X101">
        <v>0</v>
      </c>
      <c r="Y101">
        <v>0</v>
      </c>
    </row>
    <row r="102" spans="1:25" x14ac:dyDescent="0.3">
      <c r="A102" s="2">
        <v>45901</v>
      </c>
      <c r="B102" t="s">
        <v>58</v>
      </c>
      <c r="C102">
        <v>80</v>
      </c>
      <c r="D102">
        <v>0</v>
      </c>
      <c r="F102">
        <v>0</v>
      </c>
      <c r="G102">
        <v>0</v>
      </c>
      <c r="H102">
        <v>0</v>
      </c>
      <c r="I102" t="s">
        <v>149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5" x14ac:dyDescent="0.3">
      <c r="A103" s="2">
        <v>45901</v>
      </c>
      <c r="B103" t="s">
        <v>28</v>
      </c>
      <c r="C103">
        <v>31</v>
      </c>
      <c r="D103">
        <v>0</v>
      </c>
      <c r="F103">
        <v>0</v>
      </c>
      <c r="G103">
        <v>0</v>
      </c>
      <c r="H103">
        <v>0</v>
      </c>
      <c r="I103" t="s">
        <v>149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5" x14ac:dyDescent="0.3">
      <c r="A104" s="2">
        <v>45901</v>
      </c>
      <c r="B104" t="s">
        <v>110</v>
      </c>
      <c r="C104">
        <v>348</v>
      </c>
      <c r="D104">
        <v>1</v>
      </c>
      <c r="E104">
        <v>0.81</v>
      </c>
      <c r="F104">
        <v>0.28699999999999998</v>
      </c>
      <c r="G104">
        <v>0.81</v>
      </c>
      <c r="H104">
        <v>0.81</v>
      </c>
      <c r="I104" t="s">
        <v>149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X104">
        <v>0</v>
      </c>
      <c r="Y104">
        <v>0</v>
      </c>
    </row>
    <row r="105" spans="1:25" x14ac:dyDescent="0.3">
      <c r="A105" s="2">
        <v>45901</v>
      </c>
      <c r="B105" t="s">
        <v>26</v>
      </c>
      <c r="C105">
        <v>206</v>
      </c>
      <c r="D105">
        <v>3</v>
      </c>
      <c r="E105">
        <v>1.55</v>
      </c>
      <c r="F105">
        <v>1.456</v>
      </c>
      <c r="G105">
        <v>4.6500000000000004</v>
      </c>
      <c r="H105">
        <v>4.6500000000000004</v>
      </c>
      <c r="I105" t="s">
        <v>149</v>
      </c>
      <c r="J105">
        <v>4</v>
      </c>
      <c r="K105">
        <v>4</v>
      </c>
      <c r="L105">
        <v>4</v>
      </c>
      <c r="M105">
        <v>4</v>
      </c>
      <c r="N105">
        <v>6</v>
      </c>
      <c r="O105">
        <v>6</v>
      </c>
      <c r="P105">
        <v>6</v>
      </c>
      <c r="Q105">
        <v>6</v>
      </c>
      <c r="R105">
        <v>145.94</v>
      </c>
      <c r="S105">
        <v>145.94</v>
      </c>
      <c r="T105">
        <v>145.94</v>
      </c>
      <c r="U105">
        <v>145.94</v>
      </c>
      <c r="V105">
        <v>3.186240921</v>
      </c>
      <c r="W105">
        <v>3.186240921</v>
      </c>
      <c r="X105">
        <v>31.384946240000001</v>
      </c>
      <c r="Y105">
        <v>31.384946240000001</v>
      </c>
    </row>
    <row r="106" spans="1:25" x14ac:dyDescent="0.3">
      <c r="A106" s="2">
        <v>45901</v>
      </c>
      <c r="B106" t="s">
        <v>30</v>
      </c>
      <c r="C106">
        <v>107</v>
      </c>
      <c r="D106">
        <v>0</v>
      </c>
      <c r="F106">
        <v>0</v>
      </c>
      <c r="G106">
        <v>0</v>
      </c>
      <c r="H106">
        <v>0</v>
      </c>
      <c r="I106" t="s">
        <v>149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5" x14ac:dyDescent="0.3">
      <c r="A107" s="2">
        <v>45901</v>
      </c>
      <c r="B107" t="s">
        <v>26</v>
      </c>
      <c r="C107">
        <v>928</v>
      </c>
      <c r="D107">
        <v>8</v>
      </c>
      <c r="E107">
        <v>1.1359999999999999</v>
      </c>
      <c r="F107">
        <v>0.86199999999999999</v>
      </c>
      <c r="G107">
        <v>9.09</v>
      </c>
      <c r="H107">
        <v>9.09</v>
      </c>
      <c r="I107" t="s">
        <v>149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X107">
        <v>0</v>
      </c>
      <c r="Y107">
        <v>0</v>
      </c>
    </row>
    <row r="108" spans="1:25" x14ac:dyDescent="0.3">
      <c r="A108" s="2">
        <v>45901</v>
      </c>
      <c r="B108" t="s">
        <v>30</v>
      </c>
      <c r="C108">
        <v>397</v>
      </c>
      <c r="D108">
        <v>5</v>
      </c>
      <c r="E108">
        <v>0.88800000000000001</v>
      </c>
      <c r="F108">
        <v>1.2589999999999999</v>
      </c>
      <c r="G108">
        <v>4.4400000000000004</v>
      </c>
      <c r="H108">
        <v>4.4400000000000004</v>
      </c>
      <c r="I108" t="s">
        <v>149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X108">
        <v>0</v>
      </c>
      <c r="Y108">
        <v>0</v>
      </c>
    </row>
    <row r="109" spans="1:25" x14ac:dyDescent="0.3">
      <c r="A109" s="2">
        <v>45901</v>
      </c>
      <c r="B109" t="s">
        <v>26</v>
      </c>
      <c r="C109">
        <v>622</v>
      </c>
      <c r="D109">
        <v>3</v>
      </c>
      <c r="E109">
        <v>0.98</v>
      </c>
      <c r="F109">
        <v>0.48199999999999998</v>
      </c>
      <c r="G109">
        <v>2.94</v>
      </c>
      <c r="H109">
        <v>2.94</v>
      </c>
      <c r="I109" t="s">
        <v>149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X109">
        <v>0</v>
      </c>
      <c r="Y109">
        <v>0</v>
      </c>
    </row>
    <row r="110" spans="1:25" x14ac:dyDescent="0.3">
      <c r="A110" s="2">
        <v>45901</v>
      </c>
      <c r="B110" t="s">
        <v>30</v>
      </c>
      <c r="C110">
        <v>247</v>
      </c>
      <c r="D110">
        <v>1</v>
      </c>
      <c r="E110">
        <v>1.1399999999999999</v>
      </c>
      <c r="F110">
        <v>0.40500000000000003</v>
      </c>
      <c r="G110">
        <v>1.1399999999999999</v>
      </c>
      <c r="H110">
        <v>1.1399999999999999</v>
      </c>
      <c r="I110" t="s">
        <v>149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X110">
        <v>0</v>
      </c>
      <c r="Y110">
        <v>0</v>
      </c>
    </row>
    <row r="111" spans="1:25" x14ac:dyDescent="0.3">
      <c r="A111" s="2">
        <v>45901</v>
      </c>
      <c r="B111" t="s">
        <v>30</v>
      </c>
      <c r="C111">
        <v>1307</v>
      </c>
      <c r="D111">
        <v>13</v>
      </c>
      <c r="E111">
        <v>0.73499999999999999</v>
      </c>
      <c r="F111">
        <v>0.995</v>
      </c>
      <c r="G111">
        <v>9.56</v>
      </c>
      <c r="H111">
        <v>9.56</v>
      </c>
      <c r="I111" t="s">
        <v>149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X111">
        <v>0</v>
      </c>
      <c r="Y111">
        <v>0</v>
      </c>
    </row>
    <row r="112" spans="1:25" x14ac:dyDescent="0.3">
      <c r="A112" s="2">
        <v>45901</v>
      </c>
      <c r="B112" t="s">
        <v>26</v>
      </c>
      <c r="C112">
        <v>2268</v>
      </c>
      <c r="D112">
        <v>16</v>
      </c>
      <c r="E112">
        <v>0.78100000000000003</v>
      </c>
      <c r="F112">
        <v>0.70499999999999996</v>
      </c>
      <c r="G112">
        <v>12.49</v>
      </c>
      <c r="H112">
        <v>12.49</v>
      </c>
      <c r="I112" t="s">
        <v>149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82.47</v>
      </c>
      <c r="S112">
        <v>82.47</v>
      </c>
      <c r="T112">
        <v>82.47</v>
      </c>
      <c r="U112">
        <v>82.47</v>
      </c>
      <c r="V112">
        <v>15.14490118</v>
      </c>
      <c r="W112">
        <v>15.14490118</v>
      </c>
      <c r="X112">
        <v>6.6028823059999997</v>
      </c>
      <c r="Y112">
        <v>6.6028823059999997</v>
      </c>
    </row>
    <row r="113" spans="1:25" x14ac:dyDescent="0.3">
      <c r="A113" s="2">
        <v>45902</v>
      </c>
      <c r="B113" t="s">
        <v>44</v>
      </c>
      <c r="C113">
        <v>1330</v>
      </c>
      <c r="D113">
        <v>13</v>
      </c>
      <c r="E113">
        <v>1.462</v>
      </c>
      <c r="F113">
        <v>0.97699999999999998</v>
      </c>
      <c r="G113">
        <v>19</v>
      </c>
      <c r="H113">
        <v>19</v>
      </c>
      <c r="I113" t="s">
        <v>149</v>
      </c>
      <c r="J113">
        <v>6</v>
      </c>
      <c r="K113">
        <v>6</v>
      </c>
      <c r="L113">
        <v>6</v>
      </c>
      <c r="M113">
        <v>6</v>
      </c>
      <c r="N113">
        <v>10</v>
      </c>
      <c r="O113">
        <v>10</v>
      </c>
      <c r="P113">
        <v>10</v>
      </c>
      <c r="Q113">
        <v>10</v>
      </c>
      <c r="R113">
        <v>189.86</v>
      </c>
      <c r="S113">
        <v>189.86</v>
      </c>
      <c r="T113">
        <v>189.86</v>
      </c>
      <c r="U113">
        <v>189.86</v>
      </c>
      <c r="V113">
        <v>10.00737385</v>
      </c>
      <c r="W113">
        <v>10.00737385</v>
      </c>
      <c r="X113">
        <v>9.9926315789999993</v>
      </c>
      <c r="Y113">
        <v>9.9926315789999993</v>
      </c>
    </row>
    <row r="114" spans="1:25" x14ac:dyDescent="0.3">
      <c r="A114" s="2">
        <v>45902</v>
      </c>
      <c r="B114" t="s">
        <v>42</v>
      </c>
      <c r="C114">
        <v>2179</v>
      </c>
      <c r="D114">
        <v>35</v>
      </c>
      <c r="E114">
        <v>1.907</v>
      </c>
      <c r="F114">
        <v>1.6060000000000001</v>
      </c>
      <c r="G114">
        <v>66.75</v>
      </c>
      <c r="H114">
        <v>66.75</v>
      </c>
      <c r="I114" t="s">
        <v>149</v>
      </c>
      <c r="J114">
        <v>7</v>
      </c>
      <c r="K114">
        <v>7</v>
      </c>
      <c r="L114">
        <v>7</v>
      </c>
      <c r="M114">
        <v>7</v>
      </c>
      <c r="N114">
        <v>9</v>
      </c>
      <c r="O114">
        <v>9</v>
      </c>
      <c r="P114">
        <v>9</v>
      </c>
      <c r="Q114">
        <v>9</v>
      </c>
      <c r="R114">
        <v>221.1</v>
      </c>
      <c r="S114">
        <v>221.1</v>
      </c>
      <c r="T114">
        <v>221.1</v>
      </c>
      <c r="U114">
        <v>221.1</v>
      </c>
      <c r="V114">
        <v>30.189959290000001</v>
      </c>
      <c r="W114">
        <v>30.189959290000001</v>
      </c>
      <c r="X114">
        <v>3.3123595510000001</v>
      </c>
      <c r="Y114">
        <v>3.3123595510000001</v>
      </c>
    </row>
    <row r="115" spans="1:25" x14ac:dyDescent="0.3">
      <c r="A115" s="2">
        <v>45902</v>
      </c>
      <c r="B115" t="s">
        <v>40</v>
      </c>
      <c r="C115">
        <v>600</v>
      </c>
      <c r="D115">
        <v>11</v>
      </c>
      <c r="E115">
        <v>2.9870000000000001</v>
      </c>
      <c r="F115">
        <v>1.833</v>
      </c>
      <c r="G115">
        <v>32.86</v>
      </c>
      <c r="H115">
        <v>32.86</v>
      </c>
      <c r="I115" t="s">
        <v>149</v>
      </c>
      <c r="J115">
        <v>2</v>
      </c>
      <c r="K115">
        <v>3</v>
      </c>
      <c r="L115">
        <v>3</v>
      </c>
      <c r="M115">
        <v>3</v>
      </c>
      <c r="N115">
        <v>3</v>
      </c>
      <c r="O115">
        <v>4</v>
      </c>
      <c r="P115">
        <v>4</v>
      </c>
      <c r="Q115">
        <v>4</v>
      </c>
      <c r="R115">
        <v>85.47</v>
      </c>
      <c r="S115">
        <v>113.45</v>
      </c>
      <c r="T115">
        <v>113.45</v>
      </c>
      <c r="U115">
        <v>113.45</v>
      </c>
      <c r="V115">
        <v>28.964301450000001</v>
      </c>
      <c r="W115">
        <v>28.964301450000001</v>
      </c>
      <c r="X115">
        <v>3.4525258669999999</v>
      </c>
      <c r="Y115">
        <v>3.4525258669999999</v>
      </c>
    </row>
    <row r="116" spans="1:25" x14ac:dyDescent="0.3">
      <c r="A116" s="2">
        <v>45902</v>
      </c>
      <c r="B116" t="s">
        <v>46</v>
      </c>
      <c r="C116">
        <v>1529</v>
      </c>
      <c r="D116">
        <v>6</v>
      </c>
      <c r="E116">
        <v>4.0730000000000004</v>
      </c>
      <c r="F116">
        <v>0.39200000000000002</v>
      </c>
      <c r="G116">
        <v>24.44</v>
      </c>
      <c r="H116">
        <v>24.44</v>
      </c>
      <c r="I116" t="s">
        <v>149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23.9</v>
      </c>
      <c r="S116">
        <v>23.9</v>
      </c>
      <c r="T116">
        <v>23.9</v>
      </c>
      <c r="U116">
        <v>23.9</v>
      </c>
      <c r="V116">
        <v>102.25941419999999</v>
      </c>
      <c r="W116">
        <v>102.25941419999999</v>
      </c>
      <c r="X116">
        <v>0.97790507360000001</v>
      </c>
      <c r="Y116">
        <v>0.97790507360000001</v>
      </c>
    </row>
    <row r="117" spans="1:25" x14ac:dyDescent="0.3">
      <c r="A117" s="2">
        <v>45902</v>
      </c>
      <c r="B117" t="s">
        <v>62</v>
      </c>
      <c r="C117">
        <v>1051</v>
      </c>
      <c r="D117">
        <v>15</v>
      </c>
      <c r="E117">
        <v>5.4880000000000004</v>
      </c>
      <c r="F117">
        <v>1.427</v>
      </c>
      <c r="G117">
        <v>82.32</v>
      </c>
      <c r="H117">
        <v>82.32</v>
      </c>
      <c r="I117" t="s">
        <v>149</v>
      </c>
      <c r="J117">
        <v>2</v>
      </c>
      <c r="K117">
        <v>2</v>
      </c>
      <c r="L117">
        <v>2</v>
      </c>
      <c r="M117">
        <v>2</v>
      </c>
      <c r="N117">
        <v>3</v>
      </c>
      <c r="O117">
        <v>3</v>
      </c>
      <c r="P117">
        <v>3</v>
      </c>
      <c r="Q117">
        <v>3</v>
      </c>
      <c r="R117">
        <v>161.79</v>
      </c>
      <c r="S117">
        <v>161.79</v>
      </c>
      <c r="T117">
        <v>161.79</v>
      </c>
      <c r="U117">
        <v>161.79</v>
      </c>
      <c r="V117">
        <v>50.880771369999998</v>
      </c>
      <c r="W117">
        <v>50.880771369999998</v>
      </c>
      <c r="X117">
        <v>1.9653790090000001</v>
      </c>
      <c r="Y117">
        <v>1.9653790090000001</v>
      </c>
    </row>
    <row r="118" spans="1:25" x14ac:dyDescent="0.3">
      <c r="A118" s="2">
        <v>45902</v>
      </c>
      <c r="B118" t="s">
        <v>38</v>
      </c>
      <c r="C118">
        <v>546</v>
      </c>
      <c r="D118">
        <v>3</v>
      </c>
      <c r="E118">
        <v>2.2429999999999999</v>
      </c>
      <c r="F118">
        <v>0.54900000000000004</v>
      </c>
      <c r="G118">
        <v>6.73</v>
      </c>
      <c r="H118">
        <v>6.73</v>
      </c>
      <c r="I118" t="s">
        <v>149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X118">
        <v>0</v>
      </c>
      <c r="Y118">
        <v>0</v>
      </c>
    </row>
    <row r="119" spans="1:25" x14ac:dyDescent="0.3">
      <c r="A119" s="2">
        <v>45902</v>
      </c>
      <c r="B119" t="s">
        <v>56</v>
      </c>
      <c r="C119">
        <v>291</v>
      </c>
      <c r="D119">
        <v>5</v>
      </c>
      <c r="E119">
        <v>1.95</v>
      </c>
      <c r="F119">
        <v>1.718</v>
      </c>
      <c r="G119">
        <v>9.75</v>
      </c>
      <c r="H119">
        <v>9.75</v>
      </c>
      <c r="I119" t="s">
        <v>149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X119">
        <v>0</v>
      </c>
      <c r="Y119">
        <v>0</v>
      </c>
    </row>
    <row r="120" spans="1:25" x14ac:dyDescent="0.3">
      <c r="A120" s="2">
        <v>45902</v>
      </c>
      <c r="B120" t="s">
        <v>50</v>
      </c>
      <c r="C120">
        <v>1341</v>
      </c>
      <c r="D120">
        <v>11</v>
      </c>
      <c r="E120">
        <v>2.7</v>
      </c>
      <c r="F120">
        <v>0.82</v>
      </c>
      <c r="G120">
        <v>29.7</v>
      </c>
      <c r="H120">
        <v>29.7</v>
      </c>
      <c r="I120" t="s">
        <v>149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X120">
        <v>0</v>
      </c>
      <c r="Y120">
        <v>0</v>
      </c>
    </row>
    <row r="121" spans="1:25" x14ac:dyDescent="0.3">
      <c r="A121" s="2">
        <v>45902</v>
      </c>
      <c r="B121" t="s">
        <v>86</v>
      </c>
      <c r="C121">
        <v>102</v>
      </c>
      <c r="D121">
        <v>0</v>
      </c>
      <c r="F121">
        <v>0</v>
      </c>
      <c r="G121">
        <v>0</v>
      </c>
      <c r="H121">
        <v>0</v>
      </c>
      <c r="I121" t="s">
        <v>149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5" x14ac:dyDescent="0.3">
      <c r="A122" s="2">
        <v>45902</v>
      </c>
      <c r="B122" t="s">
        <v>36</v>
      </c>
      <c r="C122">
        <v>1059</v>
      </c>
      <c r="D122">
        <v>5</v>
      </c>
      <c r="E122">
        <v>1.08</v>
      </c>
      <c r="F122">
        <v>0.47199999999999998</v>
      </c>
      <c r="G122">
        <v>5.4</v>
      </c>
      <c r="H122">
        <v>5.4</v>
      </c>
      <c r="I122" t="s">
        <v>149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33.9</v>
      </c>
      <c r="S122">
        <v>33.9</v>
      </c>
      <c r="T122">
        <v>33.9</v>
      </c>
      <c r="U122">
        <v>33.9</v>
      </c>
      <c r="V122">
        <v>15.92920354</v>
      </c>
      <c r="W122">
        <v>15.92920354</v>
      </c>
      <c r="X122">
        <v>6.2777777779999999</v>
      </c>
      <c r="Y122">
        <v>6.2777777779999999</v>
      </c>
    </row>
    <row r="123" spans="1:25" x14ac:dyDescent="0.3">
      <c r="A123" s="2">
        <v>45902</v>
      </c>
      <c r="B123" t="s">
        <v>62</v>
      </c>
      <c r="C123">
        <v>5424</v>
      </c>
      <c r="D123">
        <v>43</v>
      </c>
      <c r="E123">
        <v>4.2629999999999999</v>
      </c>
      <c r="F123">
        <v>0.79300000000000004</v>
      </c>
      <c r="G123">
        <v>183.29</v>
      </c>
      <c r="H123">
        <v>183.29</v>
      </c>
      <c r="I123" t="s">
        <v>149</v>
      </c>
      <c r="J123">
        <v>12</v>
      </c>
      <c r="K123">
        <v>14</v>
      </c>
      <c r="L123">
        <v>14</v>
      </c>
      <c r="M123">
        <v>14</v>
      </c>
      <c r="N123">
        <v>16</v>
      </c>
      <c r="O123">
        <v>19</v>
      </c>
      <c r="P123">
        <v>19</v>
      </c>
      <c r="Q123">
        <v>19</v>
      </c>
      <c r="R123">
        <v>1169.25</v>
      </c>
      <c r="S123">
        <v>1357.7</v>
      </c>
      <c r="T123">
        <v>1357.7</v>
      </c>
      <c r="U123">
        <v>1357.7</v>
      </c>
      <c r="V123">
        <v>13.500036830000001</v>
      </c>
      <c r="W123">
        <v>13.500036830000001</v>
      </c>
      <c r="X123">
        <v>7.4073872009999997</v>
      </c>
      <c r="Y123">
        <v>7.4073872009999997</v>
      </c>
    </row>
    <row r="124" spans="1:25" x14ac:dyDescent="0.3">
      <c r="A124" s="2">
        <v>45902</v>
      </c>
      <c r="B124" t="s">
        <v>64</v>
      </c>
      <c r="C124">
        <v>1380</v>
      </c>
      <c r="D124">
        <v>10</v>
      </c>
      <c r="E124">
        <v>4.6890000000000001</v>
      </c>
      <c r="F124">
        <v>0.72499999999999998</v>
      </c>
      <c r="G124">
        <v>46.89</v>
      </c>
      <c r="H124">
        <v>46.89</v>
      </c>
      <c r="I124" t="s">
        <v>149</v>
      </c>
      <c r="J124">
        <v>3</v>
      </c>
      <c r="K124">
        <v>3</v>
      </c>
      <c r="L124">
        <v>3</v>
      </c>
      <c r="M124">
        <v>3</v>
      </c>
      <c r="N124">
        <v>4</v>
      </c>
      <c r="O124">
        <v>4</v>
      </c>
      <c r="P124">
        <v>4</v>
      </c>
      <c r="Q124">
        <v>4</v>
      </c>
      <c r="R124">
        <v>125.96</v>
      </c>
      <c r="S124">
        <v>125.96</v>
      </c>
      <c r="T124">
        <v>125.96</v>
      </c>
      <c r="U124">
        <v>125.96</v>
      </c>
      <c r="V124">
        <v>37.226103520000002</v>
      </c>
      <c r="W124">
        <v>37.226103520000002</v>
      </c>
      <c r="X124">
        <v>2.6862870550000002</v>
      </c>
      <c r="Y124">
        <v>2.6862870550000002</v>
      </c>
    </row>
    <row r="125" spans="1:25" x14ac:dyDescent="0.3">
      <c r="A125" s="2">
        <v>45902</v>
      </c>
      <c r="B125" t="s">
        <v>66</v>
      </c>
      <c r="C125">
        <v>760</v>
      </c>
      <c r="D125">
        <v>6</v>
      </c>
      <c r="E125">
        <v>5.4269999999999996</v>
      </c>
      <c r="F125">
        <v>0.78900000000000003</v>
      </c>
      <c r="G125">
        <v>32.56</v>
      </c>
      <c r="H125">
        <v>32.56</v>
      </c>
      <c r="I125" t="s">
        <v>149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2</v>
      </c>
      <c r="P125">
        <v>2</v>
      </c>
      <c r="Q125">
        <v>2</v>
      </c>
      <c r="R125">
        <v>0</v>
      </c>
      <c r="S125">
        <v>62.98</v>
      </c>
      <c r="T125">
        <v>62.98</v>
      </c>
      <c r="U125">
        <v>62.98</v>
      </c>
      <c r="V125">
        <v>51.698952050000003</v>
      </c>
      <c r="W125">
        <v>51.698952050000003</v>
      </c>
      <c r="X125">
        <v>1.9342751840000001</v>
      </c>
      <c r="Y125">
        <v>1.9342751840000001</v>
      </c>
    </row>
    <row r="126" spans="1:25" x14ac:dyDescent="0.3">
      <c r="A126" s="2">
        <v>45902</v>
      </c>
      <c r="B126" t="s">
        <v>68</v>
      </c>
      <c r="C126">
        <v>1681</v>
      </c>
      <c r="D126">
        <v>15</v>
      </c>
      <c r="E126">
        <v>6.0149999999999997</v>
      </c>
      <c r="F126">
        <v>0.89200000000000002</v>
      </c>
      <c r="G126">
        <v>90.22</v>
      </c>
      <c r="H126">
        <v>90.22</v>
      </c>
      <c r="I126" t="s">
        <v>149</v>
      </c>
      <c r="J126">
        <v>9</v>
      </c>
      <c r="K126">
        <v>9</v>
      </c>
      <c r="L126">
        <v>9</v>
      </c>
      <c r="M126">
        <v>9</v>
      </c>
      <c r="N126">
        <v>15</v>
      </c>
      <c r="O126">
        <v>15</v>
      </c>
      <c r="P126">
        <v>15</v>
      </c>
      <c r="Q126">
        <v>15</v>
      </c>
      <c r="R126">
        <v>424.35</v>
      </c>
      <c r="S126">
        <v>424.35</v>
      </c>
      <c r="T126">
        <v>424.35</v>
      </c>
      <c r="U126">
        <v>424.35</v>
      </c>
      <c r="V126">
        <v>21.26075174</v>
      </c>
      <c r="W126">
        <v>21.26075174</v>
      </c>
      <c r="X126">
        <v>4.7035025490000004</v>
      </c>
      <c r="Y126">
        <v>4.7035025490000004</v>
      </c>
    </row>
    <row r="127" spans="1:25" x14ac:dyDescent="0.3">
      <c r="A127" s="2">
        <v>45902</v>
      </c>
      <c r="B127" t="s">
        <v>70</v>
      </c>
      <c r="C127">
        <v>5346</v>
      </c>
      <c r="D127">
        <v>44</v>
      </c>
      <c r="E127">
        <v>3.5830000000000002</v>
      </c>
      <c r="F127">
        <v>0.82299999999999995</v>
      </c>
      <c r="G127">
        <v>157.65</v>
      </c>
      <c r="H127">
        <v>157.65</v>
      </c>
      <c r="I127" t="s">
        <v>149</v>
      </c>
      <c r="J127">
        <v>20</v>
      </c>
      <c r="K127">
        <v>24</v>
      </c>
      <c r="L127">
        <v>24</v>
      </c>
      <c r="M127">
        <v>24</v>
      </c>
      <c r="N127">
        <v>33</v>
      </c>
      <c r="O127">
        <v>40</v>
      </c>
      <c r="P127">
        <v>40</v>
      </c>
      <c r="Q127">
        <v>40</v>
      </c>
      <c r="R127">
        <v>1165.33</v>
      </c>
      <c r="S127">
        <v>1411.17</v>
      </c>
      <c r="T127">
        <v>1411.17</v>
      </c>
      <c r="U127">
        <v>1411.17</v>
      </c>
      <c r="V127">
        <v>11.17158103</v>
      </c>
      <c r="W127">
        <v>11.17158103</v>
      </c>
      <c r="X127">
        <v>8.9512844909999991</v>
      </c>
      <c r="Y127">
        <v>8.9512844909999991</v>
      </c>
    </row>
    <row r="128" spans="1:25" x14ac:dyDescent="0.3">
      <c r="A128" s="2">
        <v>45902</v>
      </c>
      <c r="B128" t="s">
        <v>72</v>
      </c>
      <c r="C128">
        <v>2042</v>
      </c>
      <c r="D128">
        <v>15</v>
      </c>
      <c r="E128">
        <v>3.9260000000000002</v>
      </c>
      <c r="F128">
        <v>0.73499999999999999</v>
      </c>
      <c r="G128">
        <v>58.89</v>
      </c>
      <c r="H128">
        <v>58.89</v>
      </c>
      <c r="I128" t="s">
        <v>149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107.7</v>
      </c>
      <c r="S128">
        <v>107.7</v>
      </c>
      <c r="T128">
        <v>107.7</v>
      </c>
      <c r="U128">
        <v>107.7</v>
      </c>
      <c r="V128">
        <v>54.679665739999997</v>
      </c>
      <c r="W128">
        <v>54.679665739999997</v>
      </c>
      <c r="X128">
        <v>1.8288334180000001</v>
      </c>
      <c r="Y128">
        <v>1.8288334180000001</v>
      </c>
    </row>
    <row r="129" spans="1:25" x14ac:dyDescent="0.3">
      <c r="A129" s="2">
        <v>45902</v>
      </c>
      <c r="B129" t="s">
        <v>76</v>
      </c>
      <c r="C129">
        <v>1141</v>
      </c>
      <c r="D129">
        <v>9</v>
      </c>
      <c r="E129">
        <v>3.8559999999999999</v>
      </c>
      <c r="F129">
        <v>0.78900000000000003</v>
      </c>
      <c r="G129">
        <v>34.700000000000003</v>
      </c>
      <c r="H129">
        <v>34.700000000000003</v>
      </c>
      <c r="I129" t="s">
        <v>149</v>
      </c>
      <c r="J129">
        <v>2</v>
      </c>
      <c r="K129">
        <v>2</v>
      </c>
      <c r="L129">
        <v>2</v>
      </c>
      <c r="M129">
        <v>2</v>
      </c>
      <c r="N129">
        <v>3</v>
      </c>
      <c r="O129">
        <v>3</v>
      </c>
      <c r="P129">
        <v>3</v>
      </c>
      <c r="Q129">
        <v>3</v>
      </c>
      <c r="R129">
        <v>87.86</v>
      </c>
      <c r="S129">
        <v>87.86</v>
      </c>
      <c r="T129">
        <v>87.86</v>
      </c>
      <c r="U129">
        <v>87.86</v>
      </c>
      <c r="V129">
        <v>39.494650579999998</v>
      </c>
      <c r="W129">
        <v>39.494650579999998</v>
      </c>
      <c r="X129">
        <v>2.5319884730000002</v>
      </c>
      <c r="Y129">
        <v>2.5319884730000002</v>
      </c>
    </row>
    <row r="130" spans="1:25" x14ac:dyDescent="0.3">
      <c r="A130" s="2">
        <v>45902</v>
      </c>
      <c r="B130" t="s">
        <v>78</v>
      </c>
      <c r="C130">
        <v>756</v>
      </c>
      <c r="D130">
        <v>8</v>
      </c>
      <c r="E130">
        <v>4.3460000000000001</v>
      </c>
      <c r="F130">
        <v>1.0580000000000001</v>
      </c>
      <c r="G130">
        <v>34.770000000000003</v>
      </c>
      <c r="H130">
        <v>34.770000000000003</v>
      </c>
      <c r="I130" t="s">
        <v>149</v>
      </c>
      <c r="J130">
        <v>2</v>
      </c>
      <c r="K130">
        <v>2</v>
      </c>
      <c r="L130">
        <v>2</v>
      </c>
      <c r="M130">
        <v>2</v>
      </c>
      <c r="N130">
        <v>3</v>
      </c>
      <c r="O130">
        <v>3</v>
      </c>
      <c r="P130">
        <v>3</v>
      </c>
      <c r="Q130">
        <v>3</v>
      </c>
      <c r="R130">
        <v>80.7</v>
      </c>
      <c r="S130">
        <v>80.7</v>
      </c>
      <c r="T130">
        <v>80.7</v>
      </c>
      <c r="U130">
        <v>80.7</v>
      </c>
      <c r="V130">
        <v>43.085501860000001</v>
      </c>
      <c r="W130">
        <v>43.085501860000001</v>
      </c>
      <c r="X130">
        <v>2.32096635</v>
      </c>
      <c r="Y130">
        <v>2.32096635</v>
      </c>
    </row>
    <row r="131" spans="1:25" x14ac:dyDescent="0.3">
      <c r="A131" s="2">
        <v>45902</v>
      </c>
      <c r="B131" t="s">
        <v>80</v>
      </c>
      <c r="C131">
        <v>77</v>
      </c>
      <c r="D131">
        <v>4</v>
      </c>
      <c r="E131">
        <v>4.718</v>
      </c>
      <c r="F131">
        <v>5.1950000000000003</v>
      </c>
      <c r="G131">
        <v>18.87</v>
      </c>
      <c r="H131">
        <v>18.87</v>
      </c>
      <c r="I131" t="s">
        <v>149</v>
      </c>
      <c r="J131">
        <v>2</v>
      </c>
      <c r="K131">
        <v>2</v>
      </c>
      <c r="L131">
        <v>2</v>
      </c>
      <c r="M131">
        <v>2</v>
      </c>
      <c r="N131">
        <v>3</v>
      </c>
      <c r="O131">
        <v>3</v>
      </c>
      <c r="P131">
        <v>3</v>
      </c>
      <c r="Q131">
        <v>3</v>
      </c>
      <c r="R131">
        <v>100.87</v>
      </c>
      <c r="S131">
        <v>100.87</v>
      </c>
      <c r="T131">
        <v>100.87</v>
      </c>
      <c r="U131">
        <v>100.87</v>
      </c>
      <c r="V131">
        <v>18.707246949999998</v>
      </c>
      <c r="W131">
        <v>18.707246949999998</v>
      </c>
      <c r="X131">
        <v>5.3455219930000002</v>
      </c>
      <c r="Y131">
        <v>5.3455219930000002</v>
      </c>
    </row>
    <row r="132" spans="1:25" x14ac:dyDescent="0.3">
      <c r="A132" s="2">
        <v>45902</v>
      </c>
      <c r="B132" t="s">
        <v>82</v>
      </c>
      <c r="C132">
        <v>807</v>
      </c>
      <c r="D132">
        <v>6</v>
      </c>
      <c r="E132">
        <v>3.0179999999999998</v>
      </c>
      <c r="F132">
        <v>0.74299999999999999</v>
      </c>
      <c r="G132">
        <v>18.11</v>
      </c>
      <c r="H132">
        <v>18.11</v>
      </c>
      <c r="I132" t="s">
        <v>149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65.959999999999994</v>
      </c>
      <c r="S132">
        <v>65.959999999999994</v>
      </c>
      <c r="T132">
        <v>65.959999999999994</v>
      </c>
      <c r="U132">
        <v>65.959999999999994</v>
      </c>
      <c r="V132">
        <v>27.456033959999999</v>
      </c>
      <c r="W132">
        <v>27.456033959999999</v>
      </c>
      <c r="X132">
        <v>3.642186637</v>
      </c>
      <c r="Y132">
        <v>3.642186637</v>
      </c>
    </row>
    <row r="133" spans="1:25" x14ac:dyDescent="0.3">
      <c r="A133" s="2">
        <v>45902</v>
      </c>
      <c r="B133" t="s">
        <v>94</v>
      </c>
      <c r="C133">
        <v>670</v>
      </c>
      <c r="D133">
        <v>9</v>
      </c>
      <c r="E133">
        <v>6.548</v>
      </c>
      <c r="F133">
        <v>1.343</v>
      </c>
      <c r="G133">
        <v>58.93</v>
      </c>
      <c r="H133">
        <v>58.93</v>
      </c>
      <c r="I133" t="s">
        <v>149</v>
      </c>
      <c r="J133">
        <v>6</v>
      </c>
      <c r="K133">
        <v>8</v>
      </c>
      <c r="L133">
        <v>8</v>
      </c>
      <c r="M133">
        <v>8</v>
      </c>
      <c r="N133">
        <v>14</v>
      </c>
      <c r="O133">
        <v>20</v>
      </c>
      <c r="P133">
        <v>20</v>
      </c>
      <c r="Q133">
        <v>20</v>
      </c>
      <c r="R133">
        <v>1084.05</v>
      </c>
      <c r="S133">
        <v>1321.4</v>
      </c>
      <c r="T133">
        <v>1321.4</v>
      </c>
      <c r="U133">
        <v>1321.4</v>
      </c>
      <c r="V133">
        <v>4.4596639930000004</v>
      </c>
      <c r="W133">
        <v>4.4596639930000004</v>
      </c>
      <c r="X133">
        <v>22.42321398</v>
      </c>
      <c r="Y133">
        <v>22.42321398</v>
      </c>
    </row>
    <row r="134" spans="1:25" x14ac:dyDescent="0.3">
      <c r="A134" s="2">
        <v>45902</v>
      </c>
      <c r="B134" t="s">
        <v>96</v>
      </c>
      <c r="C134">
        <v>2606</v>
      </c>
      <c r="D134">
        <v>9</v>
      </c>
      <c r="E134">
        <v>4.3609999999999998</v>
      </c>
      <c r="F134">
        <v>0.34499999999999997</v>
      </c>
      <c r="G134">
        <v>39.25</v>
      </c>
      <c r="H134">
        <v>39.25</v>
      </c>
      <c r="I134" t="s">
        <v>149</v>
      </c>
      <c r="J134">
        <v>2</v>
      </c>
      <c r="K134">
        <v>2</v>
      </c>
      <c r="L134">
        <v>2</v>
      </c>
      <c r="M134">
        <v>2</v>
      </c>
      <c r="N134">
        <v>4</v>
      </c>
      <c r="O134">
        <v>4</v>
      </c>
      <c r="P134">
        <v>4</v>
      </c>
      <c r="Q134">
        <v>4</v>
      </c>
      <c r="R134">
        <v>162.19</v>
      </c>
      <c r="S134">
        <v>162.19</v>
      </c>
      <c r="T134">
        <v>162.19</v>
      </c>
      <c r="U134">
        <v>162.19</v>
      </c>
      <c r="V134">
        <v>24.20001233</v>
      </c>
      <c r="W134">
        <v>24.20001233</v>
      </c>
      <c r="X134">
        <v>4.1322292989999996</v>
      </c>
      <c r="Y134">
        <v>4.1322292989999996</v>
      </c>
    </row>
    <row r="135" spans="1:25" x14ac:dyDescent="0.3">
      <c r="A135" s="2">
        <v>45902</v>
      </c>
      <c r="B135" t="s">
        <v>11</v>
      </c>
      <c r="C135">
        <v>2556</v>
      </c>
      <c r="D135">
        <v>17</v>
      </c>
      <c r="E135">
        <v>2.3140000000000001</v>
      </c>
      <c r="F135">
        <v>0.66500000000000004</v>
      </c>
      <c r="G135">
        <v>39.340000000000003</v>
      </c>
      <c r="H135">
        <v>39.340000000000003</v>
      </c>
      <c r="I135" t="s">
        <v>149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163.49</v>
      </c>
      <c r="S135">
        <v>163.49</v>
      </c>
      <c r="T135">
        <v>163.49</v>
      </c>
      <c r="U135">
        <v>163.49</v>
      </c>
      <c r="V135">
        <v>24.0626338</v>
      </c>
      <c r="W135">
        <v>24.0626338</v>
      </c>
      <c r="X135">
        <v>4.1558210469999999</v>
      </c>
      <c r="Y135">
        <v>4.1558210469999999</v>
      </c>
    </row>
    <row r="136" spans="1:25" x14ac:dyDescent="0.3">
      <c r="A136" s="2">
        <v>45902</v>
      </c>
      <c r="B136" t="s">
        <v>92</v>
      </c>
      <c r="C136">
        <v>184</v>
      </c>
      <c r="D136">
        <v>4</v>
      </c>
      <c r="E136">
        <v>5.1079999999999997</v>
      </c>
      <c r="F136">
        <v>2.1739999999999999</v>
      </c>
      <c r="G136">
        <v>20.43</v>
      </c>
      <c r="H136">
        <v>20.43</v>
      </c>
      <c r="I136" t="s">
        <v>149</v>
      </c>
      <c r="J136">
        <v>2</v>
      </c>
      <c r="K136">
        <v>2</v>
      </c>
      <c r="L136">
        <v>2</v>
      </c>
      <c r="M136">
        <v>2</v>
      </c>
      <c r="N136">
        <v>6</v>
      </c>
      <c r="O136">
        <v>6</v>
      </c>
      <c r="P136">
        <v>6</v>
      </c>
      <c r="Q136">
        <v>6</v>
      </c>
      <c r="R136">
        <v>122.4</v>
      </c>
      <c r="S136">
        <v>122.4</v>
      </c>
      <c r="T136">
        <v>122.4</v>
      </c>
      <c r="U136">
        <v>122.4</v>
      </c>
      <c r="V136">
        <v>16.691176469999998</v>
      </c>
      <c r="W136">
        <v>16.691176469999998</v>
      </c>
      <c r="X136">
        <v>5.9911894270000001</v>
      </c>
      <c r="Y136">
        <v>5.9911894270000001</v>
      </c>
    </row>
    <row r="137" spans="1:25" x14ac:dyDescent="0.3">
      <c r="A137" s="2">
        <v>45902</v>
      </c>
      <c r="B137" t="s">
        <v>64</v>
      </c>
      <c r="C137">
        <v>395</v>
      </c>
      <c r="D137">
        <v>4</v>
      </c>
      <c r="E137">
        <v>3.5030000000000001</v>
      </c>
      <c r="F137">
        <v>1.0129999999999999</v>
      </c>
      <c r="G137">
        <v>14.01</v>
      </c>
      <c r="H137">
        <v>14.01</v>
      </c>
      <c r="I137" t="s">
        <v>149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195.8</v>
      </c>
      <c r="S137">
        <v>195.8</v>
      </c>
      <c r="T137">
        <v>195.8</v>
      </c>
      <c r="U137">
        <v>195.8</v>
      </c>
      <c r="V137">
        <v>7.15526047</v>
      </c>
      <c r="W137">
        <v>7.15526047</v>
      </c>
      <c r="X137">
        <v>13.975731619999999</v>
      </c>
      <c r="Y137">
        <v>13.975731619999999</v>
      </c>
    </row>
    <row r="138" spans="1:25" x14ac:dyDescent="0.3">
      <c r="A138" s="2">
        <v>45902</v>
      </c>
      <c r="B138" t="s">
        <v>72</v>
      </c>
      <c r="C138">
        <v>202</v>
      </c>
      <c r="D138">
        <v>1</v>
      </c>
      <c r="E138">
        <v>2.9</v>
      </c>
      <c r="F138">
        <v>0.495</v>
      </c>
      <c r="G138">
        <v>2.9</v>
      </c>
      <c r="H138">
        <v>2.9</v>
      </c>
      <c r="I138" t="s">
        <v>149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X138">
        <v>0</v>
      </c>
      <c r="Y138">
        <v>0</v>
      </c>
    </row>
    <row r="139" spans="1:25" x14ac:dyDescent="0.3">
      <c r="A139" s="2">
        <v>45902</v>
      </c>
      <c r="B139" t="s">
        <v>106</v>
      </c>
      <c r="C139">
        <v>39</v>
      </c>
      <c r="D139">
        <v>0</v>
      </c>
      <c r="F139">
        <v>0</v>
      </c>
      <c r="G139">
        <v>0</v>
      </c>
      <c r="H139">
        <v>0</v>
      </c>
      <c r="I139" t="s">
        <v>149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5" x14ac:dyDescent="0.3">
      <c r="A140" s="2">
        <v>45902</v>
      </c>
      <c r="B140" t="s">
        <v>82</v>
      </c>
      <c r="C140">
        <v>96</v>
      </c>
      <c r="D140">
        <v>0</v>
      </c>
      <c r="F140">
        <v>0</v>
      </c>
      <c r="G140">
        <v>0</v>
      </c>
      <c r="H140">
        <v>0</v>
      </c>
      <c r="I140" t="s">
        <v>149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5" x14ac:dyDescent="0.3">
      <c r="A141" s="2">
        <v>45902</v>
      </c>
      <c r="B141" t="s">
        <v>44</v>
      </c>
      <c r="C141">
        <v>65</v>
      </c>
      <c r="D141">
        <v>0</v>
      </c>
      <c r="F141">
        <v>0</v>
      </c>
      <c r="G141">
        <v>0</v>
      </c>
      <c r="H141">
        <v>0</v>
      </c>
      <c r="I141" t="s">
        <v>149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5" x14ac:dyDescent="0.3">
      <c r="A142" s="2">
        <v>45902</v>
      </c>
      <c r="B142" t="s">
        <v>40</v>
      </c>
      <c r="C142">
        <v>265</v>
      </c>
      <c r="D142">
        <v>2</v>
      </c>
      <c r="E142">
        <v>1.59</v>
      </c>
      <c r="F142">
        <v>0.755</v>
      </c>
      <c r="G142">
        <v>3.18</v>
      </c>
      <c r="H142">
        <v>3.18</v>
      </c>
      <c r="I142" t="s">
        <v>149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X142">
        <v>0</v>
      </c>
      <c r="Y142">
        <v>0</v>
      </c>
    </row>
    <row r="143" spans="1:25" x14ac:dyDescent="0.3">
      <c r="A143" s="2">
        <v>45902</v>
      </c>
      <c r="B143" t="s">
        <v>108</v>
      </c>
      <c r="C143">
        <v>185</v>
      </c>
      <c r="D143">
        <v>3</v>
      </c>
      <c r="E143">
        <v>4.4969999999999999</v>
      </c>
      <c r="F143">
        <v>1.6220000000000001</v>
      </c>
      <c r="G143">
        <v>13.49</v>
      </c>
      <c r="H143">
        <v>13.49</v>
      </c>
      <c r="I143" t="s">
        <v>149</v>
      </c>
      <c r="J143">
        <v>1</v>
      </c>
      <c r="K143">
        <v>3</v>
      </c>
      <c r="L143">
        <v>3</v>
      </c>
      <c r="M143">
        <v>3</v>
      </c>
      <c r="N143">
        <v>1</v>
      </c>
      <c r="O143">
        <v>6</v>
      </c>
      <c r="P143">
        <v>6</v>
      </c>
      <c r="Q143">
        <v>6</v>
      </c>
      <c r="R143">
        <v>91.49</v>
      </c>
      <c r="S143">
        <v>256.94</v>
      </c>
      <c r="T143">
        <v>256.94</v>
      </c>
      <c r="U143">
        <v>256.94</v>
      </c>
      <c r="V143">
        <v>5.2502529769999997</v>
      </c>
      <c r="W143">
        <v>5.2502529769999997</v>
      </c>
      <c r="X143">
        <v>19.046701259999999</v>
      </c>
      <c r="Y143">
        <v>19.046701259999999</v>
      </c>
    </row>
    <row r="144" spans="1:25" x14ac:dyDescent="0.3">
      <c r="A144" s="2">
        <v>45902</v>
      </c>
      <c r="B144" t="s">
        <v>62</v>
      </c>
      <c r="C144">
        <v>1449</v>
      </c>
      <c r="D144">
        <v>10</v>
      </c>
      <c r="E144">
        <v>2.6480000000000001</v>
      </c>
      <c r="F144">
        <v>0.69</v>
      </c>
      <c r="G144">
        <v>26.48</v>
      </c>
      <c r="H144">
        <v>26.48</v>
      </c>
      <c r="I144" t="s">
        <v>149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0</v>
      </c>
      <c r="S144">
        <v>25.98</v>
      </c>
      <c r="T144">
        <v>25.98</v>
      </c>
      <c r="U144">
        <v>25.98</v>
      </c>
      <c r="V144">
        <v>101.9245574</v>
      </c>
      <c r="W144">
        <v>101.9245574</v>
      </c>
      <c r="X144">
        <v>0.98111782479999998</v>
      </c>
      <c r="Y144">
        <v>0.98111782479999998</v>
      </c>
    </row>
    <row r="145" spans="1:25" x14ac:dyDescent="0.3">
      <c r="A145" s="2">
        <v>45902</v>
      </c>
      <c r="B145" t="s">
        <v>42</v>
      </c>
      <c r="C145">
        <v>32</v>
      </c>
      <c r="D145">
        <v>1</v>
      </c>
      <c r="E145">
        <v>5.85</v>
      </c>
      <c r="F145">
        <v>3.125</v>
      </c>
      <c r="G145">
        <v>5.85</v>
      </c>
      <c r="H145">
        <v>5.85</v>
      </c>
      <c r="I145" t="s">
        <v>149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X145">
        <v>0</v>
      </c>
      <c r="Y145">
        <v>0</v>
      </c>
    </row>
    <row r="146" spans="1:25" x14ac:dyDescent="0.3">
      <c r="A146" s="2">
        <v>45902</v>
      </c>
      <c r="B146" t="s">
        <v>11</v>
      </c>
      <c r="C146">
        <v>83</v>
      </c>
      <c r="D146">
        <v>0</v>
      </c>
      <c r="F146">
        <v>0</v>
      </c>
      <c r="G146">
        <v>0</v>
      </c>
      <c r="H146">
        <v>0</v>
      </c>
      <c r="I146" t="s">
        <v>149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5" x14ac:dyDescent="0.3">
      <c r="A147" s="2">
        <v>45902</v>
      </c>
      <c r="B147" t="s">
        <v>102</v>
      </c>
      <c r="C147">
        <v>454</v>
      </c>
      <c r="D147">
        <v>3</v>
      </c>
      <c r="E147">
        <v>3.5670000000000002</v>
      </c>
      <c r="F147">
        <v>0.66100000000000003</v>
      </c>
      <c r="G147">
        <v>10.7</v>
      </c>
      <c r="H147">
        <v>10.7</v>
      </c>
      <c r="I147" t="s">
        <v>149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30.49</v>
      </c>
      <c r="S147">
        <v>30.49</v>
      </c>
      <c r="T147">
        <v>30.49</v>
      </c>
      <c r="U147">
        <v>30.49</v>
      </c>
      <c r="V147">
        <v>35.093473269999997</v>
      </c>
      <c r="W147">
        <v>35.093473269999997</v>
      </c>
      <c r="X147">
        <v>2.8495327100000001</v>
      </c>
      <c r="Y147">
        <v>2.8495327100000001</v>
      </c>
    </row>
    <row r="148" spans="1:25" x14ac:dyDescent="0.3">
      <c r="A148" s="2">
        <v>45902</v>
      </c>
      <c r="B148" t="s">
        <v>98</v>
      </c>
      <c r="C148">
        <v>1751</v>
      </c>
      <c r="D148">
        <v>6</v>
      </c>
      <c r="E148">
        <v>1.98</v>
      </c>
      <c r="F148">
        <v>0.34300000000000003</v>
      </c>
      <c r="G148">
        <v>11.88</v>
      </c>
      <c r="H148">
        <v>11.88</v>
      </c>
      <c r="I148" t="s">
        <v>149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X148">
        <v>0</v>
      </c>
      <c r="Y148">
        <v>0</v>
      </c>
    </row>
    <row r="149" spans="1:25" x14ac:dyDescent="0.3">
      <c r="A149" s="2">
        <v>45902</v>
      </c>
      <c r="B149" t="s">
        <v>104</v>
      </c>
      <c r="C149">
        <v>292</v>
      </c>
      <c r="D149">
        <v>1</v>
      </c>
      <c r="E149">
        <v>2</v>
      </c>
      <c r="F149">
        <v>0.34200000000000003</v>
      </c>
      <c r="G149">
        <v>2</v>
      </c>
      <c r="H149">
        <v>2</v>
      </c>
      <c r="I149" t="s">
        <v>149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X149">
        <v>0</v>
      </c>
      <c r="Y149">
        <v>0</v>
      </c>
    </row>
    <row r="150" spans="1:25" x14ac:dyDescent="0.3">
      <c r="A150" s="2">
        <v>45902</v>
      </c>
      <c r="B150" t="s">
        <v>38</v>
      </c>
      <c r="C150">
        <v>3</v>
      </c>
      <c r="D150">
        <v>0</v>
      </c>
      <c r="F150">
        <v>0</v>
      </c>
      <c r="G150">
        <v>0</v>
      </c>
      <c r="H150">
        <v>0</v>
      </c>
      <c r="I150" t="s">
        <v>149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5" x14ac:dyDescent="0.3">
      <c r="A151" s="2">
        <v>45902</v>
      </c>
      <c r="B151" t="s">
        <v>42</v>
      </c>
      <c r="C151">
        <v>218</v>
      </c>
      <c r="D151">
        <v>2</v>
      </c>
      <c r="E151">
        <v>2.62</v>
      </c>
      <c r="F151">
        <v>0.91700000000000004</v>
      </c>
      <c r="G151">
        <v>5.24</v>
      </c>
      <c r="H151">
        <v>5.24</v>
      </c>
      <c r="I151" t="s">
        <v>149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22.9</v>
      </c>
      <c r="S151">
        <v>22.9</v>
      </c>
      <c r="T151">
        <v>22.9</v>
      </c>
      <c r="U151">
        <v>22.9</v>
      </c>
      <c r="V151">
        <v>22.882096069999999</v>
      </c>
      <c r="W151">
        <v>22.882096069999999</v>
      </c>
      <c r="X151">
        <v>4.3702290079999999</v>
      </c>
      <c r="Y151">
        <v>4.3702290079999999</v>
      </c>
    </row>
    <row r="152" spans="1:25" x14ac:dyDescent="0.3">
      <c r="A152" s="2">
        <v>45902</v>
      </c>
      <c r="B152" t="s">
        <v>50</v>
      </c>
      <c r="C152">
        <v>11</v>
      </c>
      <c r="D152">
        <v>0</v>
      </c>
      <c r="F152">
        <v>0</v>
      </c>
      <c r="G152">
        <v>0</v>
      </c>
      <c r="H152">
        <v>0</v>
      </c>
      <c r="I152" t="s">
        <v>149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5" x14ac:dyDescent="0.3">
      <c r="A153" s="2">
        <v>45902</v>
      </c>
      <c r="B153" t="s">
        <v>72</v>
      </c>
      <c r="C153">
        <v>127</v>
      </c>
      <c r="D153">
        <v>4</v>
      </c>
      <c r="E153">
        <v>2.67</v>
      </c>
      <c r="F153">
        <v>3.15</v>
      </c>
      <c r="G153">
        <v>10.68</v>
      </c>
      <c r="H153">
        <v>10.68</v>
      </c>
      <c r="I153" t="s">
        <v>149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X153">
        <v>0</v>
      </c>
      <c r="Y153">
        <v>0</v>
      </c>
    </row>
    <row r="154" spans="1:25" x14ac:dyDescent="0.3">
      <c r="A154" s="2">
        <v>45902</v>
      </c>
      <c r="B154" t="s">
        <v>68</v>
      </c>
      <c r="C154">
        <v>649</v>
      </c>
      <c r="D154">
        <v>6</v>
      </c>
      <c r="E154">
        <v>3.9119999999999999</v>
      </c>
      <c r="F154">
        <v>0.92400000000000004</v>
      </c>
      <c r="G154">
        <v>23.47</v>
      </c>
      <c r="H154">
        <v>23.47</v>
      </c>
      <c r="I154" t="s">
        <v>149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26.49</v>
      </c>
      <c r="T154">
        <v>26.49</v>
      </c>
      <c r="U154">
        <v>26.49</v>
      </c>
      <c r="V154">
        <v>88.599471500000007</v>
      </c>
      <c r="W154">
        <v>88.599471500000007</v>
      </c>
      <c r="X154">
        <v>1.1286749039999999</v>
      </c>
      <c r="Y154">
        <v>1.1286749039999999</v>
      </c>
    </row>
    <row r="155" spans="1:25" x14ac:dyDescent="0.3">
      <c r="A155" s="2">
        <v>45902</v>
      </c>
      <c r="B155" t="s">
        <v>64</v>
      </c>
      <c r="C155">
        <v>242</v>
      </c>
      <c r="D155">
        <v>4</v>
      </c>
      <c r="E155">
        <v>6.2549999999999999</v>
      </c>
      <c r="F155">
        <v>1.653</v>
      </c>
      <c r="G155">
        <v>25.02</v>
      </c>
      <c r="H155">
        <v>25.02</v>
      </c>
      <c r="I155" t="s">
        <v>149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26.49</v>
      </c>
      <c r="S155">
        <v>26.49</v>
      </c>
      <c r="T155">
        <v>26.49</v>
      </c>
      <c r="U155">
        <v>26.49</v>
      </c>
      <c r="V155">
        <v>94.450736129999996</v>
      </c>
      <c r="W155">
        <v>94.450736129999996</v>
      </c>
      <c r="X155">
        <v>1.0587529979999999</v>
      </c>
      <c r="Y155">
        <v>1.0587529979999999</v>
      </c>
    </row>
    <row r="156" spans="1:25" x14ac:dyDescent="0.3">
      <c r="A156" s="2">
        <v>45902</v>
      </c>
      <c r="B156" t="s">
        <v>26</v>
      </c>
      <c r="C156">
        <v>48</v>
      </c>
      <c r="D156">
        <v>0</v>
      </c>
      <c r="F156">
        <v>0</v>
      </c>
      <c r="G156">
        <v>0</v>
      </c>
      <c r="H156">
        <v>0</v>
      </c>
      <c r="I156" t="s">
        <v>149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5" x14ac:dyDescent="0.3">
      <c r="A157" s="2">
        <v>45902</v>
      </c>
      <c r="B157" t="s">
        <v>36</v>
      </c>
      <c r="C157">
        <v>66</v>
      </c>
      <c r="D157">
        <v>0</v>
      </c>
      <c r="F157">
        <v>0</v>
      </c>
      <c r="G157">
        <v>0</v>
      </c>
      <c r="H157">
        <v>0</v>
      </c>
      <c r="I157" t="s">
        <v>149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5" x14ac:dyDescent="0.3">
      <c r="A158" s="2">
        <v>45902</v>
      </c>
      <c r="B158" t="s">
        <v>78</v>
      </c>
      <c r="C158">
        <v>399</v>
      </c>
      <c r="D158">
        <v>1</v>
      </c>
      <c r="E158">
        <v>2.62</v>
      </c>
      <c r="F158">
        <v>0.251</v>
      </c>
      <c r="G158">
        <v>2.62</v>
      </c>
      <c r="H158">
        <v>2.62</v>
      </c>
      <c r="I158" t="s">
        <v>149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X158">
        <v>0</v>
      </c>
      <c r="Y158">
        <v>0</v>
      </c>
    </row>
    <row r="159" spans="1:25" x14ac:dyDescent="0.3">
      <c r="A159" s="2">
        <v>45902</v>
      </c>
      <c r="B159" t="s">
        <v>94</v>
      </c>
      <c r="C159">
        <v>321</v>
      </c>
      <c r="D159">
        <v>2</v>
      </c>
      <c r="E159">
        <v>3.52</v>
      </c>
      <c r="F159">
        <v>0.623</v>
      </c>
      <c r="G159">
        <v>7.04</v>
      </c>
      <c r="H159">
        <v>7.04</v>
      </c>
      <c r="I159" t="s">
        <v>149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80.489999999999995</v>
      </c>
      <c r="S159">
        <v>80.489999999999995</v>
      </c>
      <c r="T159">
        <v>80.489999999999995</v>
      </c>
      <c r="U159">
        <v>80.489999999999995</v>
      </c>
      <c r="V159">
        <v>8.7464281279999998</v>
      </c>
      <c r="W159">
        <v>8.7464281279999998</v>
      </c>
      <c r="X159">
        <v>11.433238640000001</v>
      </c>
      <c r="Y159">
        <v>11.433238640000001</v>
      </c>
    </row>
    <row r="160" spans="1:25" x14ac:dyDescent="0.3">
      <c r="A160" s="2">
        <v>45902</v>
      </c>
      <c r="B160" t="s">
        <v>17</v>
      </c>
      <c r="C160">
        <v>18</v>
      </c>
      <c r="D160">
        <v>0</v>
      </c>
      <c r="F160">
        <v>0</v>
      </c>
      <c r="G160">
        <v>0</v>
      </c>
      <c r="H160">
        <v>0</v>
      </c>
      <c r="I160" t="s">
        <v>149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5" x14ac:dyDescent="0.3">
      <c r="A161" s="2">
        <v>45902</v>
      </c>
      <c r="B161" t="s">
        <v>17</v>
      </c>
      <c r="C161">
        <v>18</v>
      </c>
      <c r="D161">
        <v>0</v>
      </c>
      <c r="F161">
        <v>0</v>
      </c>
      <c r="G161">
        <v>0</v>
      </c>
      <c r="H161">
        <v>0</v>
      </c>
      <c r="I161" t="s">
        <v>149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5" x14ac:dyDescent="0.3">
      <c r="A162" s="2">
        <v>45902</v>
      </c>
      <c r="B162" t="s">
        <v>17</v>
      </c>
      <c r="C162">
        <v>30</v>
      </c>
      <c r="D162">
        <v>2</v>
      </c>
      <c r="E162">
        <v>0.61499999999999999</v>
      </c>
      <c r="F162">
        <v>6.6669999999999998</v>
      </c>
      <c r="G162">
        <v>1.23</v>
      </c>
      <c r="H162">
        <v>1.23</v>
      </c>
      <c r="I162" t="s">
        <v>149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X162">
        <v>0</v>
      </c>
      <c r="Y162">
        <v>0</v>
      </c>
    </row>
    <row r="163" spans="1:25" x14ac:dyDescent="0.3">
      <c r="A163" s="2">
        <v>45902</v>
      </c>
      <c r="B163" t="s">
        <v>17</v>
      </c>
      <c r="C163">
        <v>26</v>
      </c>
      <c r="D163">
        <v>2</v>
      </c>
      <c r="E163">
        <v>0.64500000000000002</v>
      </c>
      <c r="F163">
        <v>7.6920000000000002</v>
      </c>
      <c r="G163">
        <v>1.29</v>
      </c>
      <c r="H163">
        <v>1.29</v>
      </c>
      <c r="I163" t="s">
        <v>149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36.49</v>
      </c>
      <c r="S163">
        <v>36.49</v>
      </c>
      <c r="T163">
        <v>36.49</v>
      </c>
      <c r="U163">
        <v>36.49</v>
      </c>
      <c r="V163">
        <v>3.5352151269999998</v>
      </c>
      <c r="W163">
        <v>3.5352151269999998</v>
      </c>
      <c r="X163">
        <v>28.286821710000002</v>
      </c>
      <c r="Y163">
        <v>28.286821710000002</v>
      </c>
    </row>
    <row r="164" spans="1:25" x14ac:dyDescent="0.3">
      <c r="A164" s="2">
        <v>45902</v>
      </c>
      <c r="B164" t="s">
        <v>52</v>
      </c>
      <c r="C164">
        <v>416</v>
      </c>
      <c r="D164">
        <v>3</v>
      </c>
      <c r="E164">
        <v>0.56999999999999995</v>
      </c>
      <c r="F164">
        <v>0.72099999999999997</v>
      </c>
      <c r="G164">
        <v>1.71</v>
      </c>
      <c r="H164">
        <v>1.71</v>
      </c>
      <c r="I164" t="s">
        <v>149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X164">
        <v>0</v>
      </c>
      <c r="Y164">
        <v>0</v>
      </c>
    </row>
    <row r="165" spans="1:25" x14ac:dyDescent="0.3">
      <c r="A165" s="2">
        <v>45902</v>
      </c>
      <c r="B165" t="s">
        <v>52</v>
      </c>
      <c r="C165">
        <v>496</v>
      </c>
      <c r="D165">
        <v>5</v>
      </c>
      <c r="E165">
        <v>0.57599999999999996</v>
      </c>
      <c r="F165">
        <v>1.008</v>
      </c>
      <c r="G165">
        <v>2.88</v>
      </c>
      <c r="H165">
        <v>2.88</v>
      </c>
      <c r="I165" t="s">
        <v>149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12.9</v>
      </c>
      <c r="S165">
        <v>12.9</v>
      </c>
      <c r="T165">
        <v>12.9</v>
      </c>
      <c r="U165">
        <v>12.9</v>
      </c>
      <c r="V165">
        <v>22.325581400000001</v>
      </c>
      <c r="W165">
        <v>22.325581400000001</v>
      </c>
      <c r="X165">
        <v>4.4791666670000003</v>
      </c>
      <c r="Y165">
        <v>4.4791666670000003</v>
      </c>
    </row>
    <row r="166" spans="1:25" x14ac:dyDescent="0.3">
      <c r="A166" s="2">
        <v>45902</v>
      </c>
      <c r="B166" t="s">
        <v>52</v>
      </c>
      <c r="C166">
        <v>413</v>
      </c>
      <c r="D166">
        <v>7</v>
      </c>
      <c r="E166">
        <v>0.30299999999999999</v>
      </c>
      <c r="F166">
        <v>1.6950000000000001</v>
      </c>
      <c r="G166">
        <v>2.12</v>
      </c>
      <c r="H166">
        <v>2.12</v>
      </c>
      <c r="I166" t="s">
        <v>149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12.9</v>
      </c>
      <c r="S166">
        <v>12.9</v>
      </c>
      <c r="T166">
        <v>12.9</v>
      </c>
      <c r="U166">
        <v>12.9</v>
      </c>
      <c r="V166">
        <v>16.43410853</v>
      </c>
      <c r="W166">
        <v>16.43410853</v>
      </c>
      <c r="X166">
        <v>6.0849056600000004</v>
      </c>
      <c r="Y166">
        <v>6.0849056600000004</v>
      </c>
    </row>
    <row r="167" spans="1:25" x14ac:dyDescent="0.3">
      <c r="A167" s="2">
        <v>45902</v>
      </c>
      <c r="B167" t="s">
        <v>52</v>
      </c>
      <c r="C167">
        <v>976</v>
      </c>
      <c r="D167">
        <v>13</v>
      </c>
      <c r="E167">
        <v>0.312</v>
      </c>
      <c r="F167">
        <v>1.3320000000000001</v>
      </c>
      <c r="G167">
        <v>4.0599999999999996</v>
      </c>
      <c r="H167">
        <v>4.0599999999999996</v>
      </c>
      <c r="I167" t="s">
        <v>149</v>
      </c>
      <c r="J167">
        <v>3</v>
      </c>
      <c r="K167">
        <v>5</v>
      </c>
      <c r="L167">
        <v>5</v>
      </c>
      <c r="M167">
        <v>5</v>
      </c>
      <c r="N167">
        <v>3</v>
      </c>
      <c r="O167">
        <v>5</v>
      </c>
      <c r="P167">
        <v>5</v>
      </c>
      <c r="Q167">
        <v>5</v>
      </c>
      <c r="R167">
        <v>38.700000000000003</v>
      </c>
      <c r="S167">
        <v>102.68</v>
      </c>
      <c r="T167">
        <v>102.68</v>
      </c>
      <c r="U167">
        <v>102.68</v>
      </c>
      <c r="V167">
        <v>3.954031944</v>
      </c>
      <c r="W167">
        <v>3.954031944</v>
      </c>
      <c r="X167">
        <v>25.29064039</v>
      </c>
      <c r="Y167">
        <v>25.29064039</v>
      </c>
    </row>
    <row r="168" spans="1:25" x14ac:dyDescent="0.3">
      <c r="A168" s="2">
        <v>45902</v>
      </c>
      <c r="B168" t="s">
        <v>112</v>
      </c>
      <c r="C168">
        <v>61</v>
      </c>
      <c r="D168">
        <v>1</v>
      </c>
      <c r="E168">
        <v>1.1399999999999999</v>
      </c>
      <c r="F168">
        <v>1.639</v>
      </c>
      <c r="G168">
        <v>1.1399999999999999</v>
      </c>
      <c r="H168">
        <v>1.1399999999999999</v>
      </c>
      <c r="I168" t="s">
        <v>149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X168">
        <v>0</v>
      </c>
      <c r="Y168">
        <v>0</v>
      </c>
    </row>
    <row r="169" spans="1:25" x14ac:dyDescent="0.3">
      <c r="A169" s="2">
        <v>45902</v>
      </c>
      <c r="B169" t="s">
        <v>15</v>
      </c>
      <c r="C169">
        <v>172</v>
      </c>
      <c r="D169">
        <v>0</v>
      </c>
      <c r="F169">
        <v>0</v>
      </c>
      <c r="G169">
        <v>0</v>
      </c>
      <c r="H169">
        <v>0</v>
      </c>
      <c r="I169" t="s">
        <v>149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5" x14ac:dyDescent="0.3">
      <c r="A170" s="2">
        <v>45902</v>
      </c>
      <c r="B170" t="s">
        <v>112</v>
      </c>
      <c r="C170">
        <v>194</v>
      </c>
      <c r="D170">
        <v>7</v>
      </c>
      <c r="E170">
        <v>0.95899999999999996</v>
      </c>
      <c r="F170">
        <v>3.6080000000000001</v>
      </c>
      <c r="G170">
        <v>6.71</v>
      </c>
      <c r="H170">
        <v>6.71</v>
      </c>
      <c r="I170" t="s">
        <v>149</v>
      </c>
      <c r="J170">
        <v>2</v>
      </c>
      <c r="K170">
        <v>2</v>
      </c>
      <c r="L170">
        <v>2</v>
      </c>
      <c r="M170">
        <v>2</v>
      </c>
      <c r="N170">
        <v>3</v>
      </c>
      <c r="O170">
        <v>3</v>
      </c>
      <c r="P170">
        <v>3</v>
      </c>
      <c r="Q170">
        <v>3</v>
      </c>
      <c r="R170">
        <v>92.7</v>
      </c>
      <c r="S170">
        <v>92.7</v>
      </c>
      <c r="T170">
        <v>92.7</v>
      </c>
      <c r="U170">
        <v>92.7</v>
      </c>
      <c r="V170">
        <v>7.238403452</v>
      </c>
      <c r="W170">
        <v>7.238403452</v>
      </c>
      <c r="X170">
        <v>13.81520119</v>
      </c>
      <c r="Y170">
        <v>13.81520119</v>
      </c>
    </row>
    <row r="171" spans="1:25" x14ac:dyDescent="0.3">
      <c r="A171" s="2">
        <v>45902</v>
      </c>
      <c r="B171" t="s">
        <v>15</v>
      </c>
      <c r="C171">
        <v>392</v>
      </c>
      <c r="D171">
        <v>0</v>
      </c>
      <c r="F171">
        <v>0</v>
      </c>
      <c r="G171">
        <v>0</v>
      </c>
      <c r="H171">
        <v>0</v>
      </c>
      <c r="I171" t="s">
        <v>149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5" x14ac:dyDescent="0.3">
      <c r="A172" s="2">
        <v>45902</v>
      </c>
      <c r="B172" t="s">
        <v>15</v>
      </c>
      <c r="C172">
        <v>251</v>
      </c>
      <c r="D172">
        <v>2</v>
      </c>
      <c r="E172">
        <v>0.87</v>
      </c>
      <c r="F172">
        <v>0.79700000000000004</v>
      </c>
      <c r="G172">
        <v>1.74</v>
      </c>
      <c r="H172">
        <v>1.74</v>
      </c>
      <c r="I172" t="s">
        <v>149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X172">
        <v>0</v>
      </c>
      <c r="Y172">
        <v>0</v>
      </c>
    </row>
    <row r="173" spans="1:25" x14ac:dyDescent="0.3">
      <c r="A173" s="2">
        <v>45902</v>
      </c>
      <c r="B173" t="s">
        <v>112</v>
      </c>
      <c r="C173">
        <v>60</v>
      </c>
      <c r="D173">
        <v>2</v>
      </c>
      <c r="E173">
        <v>1.365</v>
      </c>
      <c r="F173">
        <v>3.3330000000000002</v>
      </c>
      <c r="G173">
        <v>2.73</v>
      </c>
      <c r="H173">
        <v>2.73</v>
      </c>
      <c r="I173" t="s">
        <v>149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X173">
        <v>0</v>
      </c>
      <c r="Y173">
        <v>0</v>
      </c>
    </row>
    <row r="174" spans="1:25" x14ac:dyDescent="0.3">
      <c r="A174" s="2">
        <v>45902</v>
      </c>
      <c r="B174" t="s">
        <v>15</v>
      </c>
      <c r="C174">
        <v>681</v>
      </c>
      <c r="D174">
        <v>3</v>
      </c>
      <c r="E174">
        <v>0.87</v>
      </c>
      <c r="F174">
        <v>0.441</v>
      </c>
      <c r="G174">
        <v>2.61</v>
      </c>
      <c r="H174">
        <v>2.61</v>
      </c>
      <c r="I174" t="s">
        <v>149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114.49</v>
      </c>
      <c r="S174">
        <v>114.49</v>
      </c>
      <c r="T174">
        <v>114.49</v>
      </c>
      <c r="U174">
        <v>114.49</v>
      </c>
      <c r="V174">
        <v>2.2796750810000002</v>
      </c>
      <c r="W174">
        <v>2.2796750810000002</v>
      </c>
      <c r="X174">
        <v>43.865900379999999</v>
      </c>
      <c r="Y174">
        <v>43.865900379999999</v>
      </c>
    </row>
    <row r="175" spans="1:25" x14ac:dyDescent="0.3">
      <c r="A175" s="2">
        <v>45902</v>
      </c>
      <c r="B175" t="s">
        <v>112</v>
      </c>
      <c r="C175">
        <v>220</v>
      </c>
      <c r="D175">
        <v>2</v>
      </c>
      <c r="E175">
        <v>0.65500000000000003</v>
      </c>
      <c r="F175">
        <v>0.90900000000000003</v>
      </c>
      <c r="G175">
        <v>1.31</v>
      </c>
      <c r="H175">
        <v>1.31</v>
      </c>
      <c r="I175" t="s">
        <v>149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X175">
        <v>0</v>
      </c>
      <c r="Y175">
        <v>0</v>
      </c>
    </row>
    <row r="176" spans="1:25" x14ac:dyDescent="0.3">
      <c r="A176" s="2">
        <v>45902</v>
      </c>
      <c r="B176" t="s">
        <v>100</v>
      </c>
      <c r="C176">
        <v>13</v>
      </c>
      <c r="D176">
        <v>0</v>
      </c>
      <c r="F176">
        <v>0</v>
      </c>
      <c r="G176">
        <v>0</v>
      </c>
      <c r="H176">
        <v>0</v>
      </c>
      <c r="I176" t="s">
        <v>149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5" x14ac:dyDescent="0.3">
      <c r="A177" s="2">
        <v>45902</v>
      </c>
      <c r="B177" t="s">
        <v>54</v>
      </c>
      <c r="C177">
        <v>955</v>
      </c>
      <c r="D177">
        <v>11</v>
      </c>
      <c r="E177">
        <v>1.389</v>
      </c>
      <c r="F177">
        <v>1.1519999999999999</v>
      </c>
      <c r="G177">
        <v>15.28</v>
      </c>
      <c r="H177">
        <v>15.28</v>
      </c>
      <c r="I177" t="s">
        <v>149</v>
      </c>
      <c r="J177">
        <v>1</v>
      </c>
      <c r="K177">
        <v>5</v>
      </c>
      <c r="L177">
        <v>5</v>
      </c>
      <c r="M177">
        <v>5</v>
      </c>
      <c r="N177">
        <v>1</v>
      </c>
      <c r="O177">
        <v>7</v>
      </c>
      <c r="P177">
        <v>7</v>
      </c>
      <c r="Q177">
        <v>7</v>
      </c>
      <c r="R177">
        <v>22.9</v>
      </c>
      <c r="S177">
        <v>161.47999999999999</v>
      </c>
      <c r="T177">
        <v>161.47999999999999</v>
      </c>
      <c r="U177">
        <v>161.47999999999999</v>
      </c>
      <c r="V177">
        <v>9.4624721330000003</v>
      </c>
      <c r="W177">
        <v>9.4624721330000003</v>
      </c>
      <c r="X177">
        <v>10.568062830000001</v>
      </c>
      <c r="Y177">
        <v>10.568062830000001</v>
      </c>
    </row>
    <row r="178" spans="1:25" x14ac:dyDescent="0.3">
      <c r="A178" s="2">
        <v>45902</v>
      </c>
      <c r="B178" t="s">
        <v>60</v>
      </c>
      <c r="C178">
        <v>290</v>
      </c>
      <c r="D178">
        <v>1</v>
      </c>
      <c r="E178">
        <v>1.44</v>
      </c>
      <c r="F178">
        <v>0.34499999999999997</v>
      </c>
      <c r="G178">
        <v>1.44</v>
      </c>
      <c r="H178">
        <v>1.44</v>
      </c>
      <c r="I178" t="s">
        <v>149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62.39</v>
      </c>
      <c r="S178">
        <v>62.39</v>
      </c>
      <c r="T178">
        <v>62.39</v>
      </c>
      <c r="U178">
        <v>62.39</v>
      </c>
      <c r="V178">
        <v>2.3080621890000002</v>
      </c>
      <c r="W178">
        <v>2.3080621890000002</v>
      </c>
      <c r="X178">
        <v>43.326388889999997</v>
      </c>
      <c r="Y178">
        <v>43.326388889999997</v>
      </c>
    </row>
    <row r="179" spans="1:25" x14ac:dyDescent="0.3">
      <c r="A179" s="2">
        <v>45902</v>
      </c>
      <c r="B179" t="s">
        <v>60</v>
      </c>
      <c r="C179">
        <v>1852</v>
      </c>
      <c r="D179">
        <v>7</v>
      </c>
      <c r="E179">
        <v>1.0900000000000001</v>
      </c>
      <c r="F179">
        <v>0.378</v>
      </c>
      <c r="G179">
        <v>7.63</v>
      </c>
      <c r="H179">
        <v>7.63</v>
      </c>
      <c r="I179" t="s">
        <v>149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21.49</v>
      </c>
      <c r="S179">
        <v>21.49</v>
      </c>
      <c r="T179">
        <v>21.49</v>
      </c>
      <c r="U179">
        <v>21.49</v>
      </c>
      <c r="V179">
        <v>35.504885989999998</v>
      </c>
      <c r="W179">
        <v>35.504885989999998</v>
      </c>
      <c r="X179">
        <v>2.8165137609999999</v>
      </c>
      <c r="Y179">
        <v>2.8165137609999999</v>
      </c>
    </row>
    <row r="180" spans="1:25" x14ac:dyDescent="0.3">
      <c r="A180" s="2">
        <v>45902</v>
      </c>
      <c r="B180" t="s">
        <v>100</v>
      </c>
      <c r="C180">
        <v>30</v>
      </c>
      <c r="D180">
        <v>0</v>
      </c>
      <c r="F180">
        <v>0</v>
      </c>
      <c r="G180">
        <v>0</v>
      </c>
      <c r="H180">
        <v>0</v>
      </c>
      <c r="I180" t="s">
        <v>149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5" x14ac:dyDescent="0.3">
      <c r="A181" s="2">
        <v>45902</v>
      </c>
      <c r="B181" t="s">
        <v>54</v>
      </c>
      <c r="C181">
        <v>3313</v>
      </c>
      <c r="D181">
        <v>16</v>
      </c>
      <c r="E181">
        <v>1.198</v>
      </c>
      <c r="F181">
        <v>0.48299999999999998</v>
      </c>
      <c r="G181">
        <v>19.170000000000002</v>
      </c>
      <c r="H181">
        <v>19.170000000000002</v>
      </c>
      <c r="I181" t="s">
        <v>149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X181">
        <v>0</v>
      </c>
      <c r="Y181">
        <v>0</v>
      </c>
    </row>
    <row r="182" spans="1:25" x14ac:dyDescent="0.3">
      <c r="A182" s="2">
        <v>45902</v>
      </c>
      <c r="B182" t="s">
        <v>100</v>
      </c>
      <c r="C182">
        <v>139</v>
      </c>
      <c r="D182">
        <v>1</v>
      </c>
      <c r="E182">
        <v>0.75</v>
      </c>
      <c r="F182">
        <v>0.71899999999999997</v>
      </c>
      <c r="G182">
        <v>0.75</v>
      </c>
      <c r="H182">
        <v>0.75</v>
      </c>
      <c r="I182" t="s">
        <v>149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X182">
        <v>0</v>
      </c>
      <c r="Y182">
        <v>0</v>
      </c>
    </row>
    <row r="183" spans="1:25" x14ac:dyDescent="0.3">
      <c r="A183" s="2">
        <v>45902</v>
      </c>
      <c r="B183" t="s">
        <v>54</v>
      </c>
      <c r="C183">
        <v>774</v>
      </c>
      <c r="D183">
        <v>5</v>
      </c>
      <c r="E183">
        <v>1.032</v>
      </c>
      <c r="F183">
        <v>0.64600000000000002</v>
      </c>
      <c r="G183">
        <v>5.16</v>
      </c>
      <c r="H183">
        <v>5.16</v>
      </c>
      <c r="I183" t="s">
        <v>149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X183">
        <v>0</v>
      </c>
      <c r="Y183">
        <v>0</v>
      </c>
    </row>
    <row r="184" spans="1:25" x14ac:dyDescent="0.3">
      <c r="A184" s="2">
        <v>45902</v>
      </c>
      <c r="B184" t="s">
        <v>60</v>
      </c>
      <c r="C184">
        <v>731</v>
      </c>
      <c r="D184">
        <v>6</v>
      </c>
      <c r="E184">
        <v>1.0129999999999999</v>
      </c>
      <c r="F184">
        <v>0.82099999999999995</v>
      </c>
      <c r="G184">
        <v>6.08</v>
      </c>
      <c r="H184">
        <v>6.08</v>
      </c>
      <c r="I184" t="s">
        <v>149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X184">
        <v>0</v>
      </c>
      <c r="Y184">
        <v>0</v>
      </c>
    </row>
    <row r="185" spans="1:25" x14ac:dyDescent="0.3">
      <c r="A185" s="2">
        <v>45902</v>
      </c>
      <c r="B185" t="s">
        <v>54</v>
      </c>
      <c r="C185">
        <v>2906</v>
      </c>
      <c r="D185">
        <v>19</v>
      </c>
      <c r="E185">
        <v>0.746</v>
      </c>
      <c r="F185">
        <v>0.65400000000000003</v>
      </c>
      <c r="G185">
        <v>14.17</v>
      </c>
      <c r="H185">
        <v>14.17</v>
      </c>
      <c r="I185" t="s">
        <v>149</v>
      </c>
      <c r="J185">
        <v>0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0</v>
      </c>
      <c r="S185">
        <v>22.9</v>
      </c>
      <c r="T185">
        <v>22.9</v>
      </c>
      <c r="U185">
        <v>22.9</v>
      </c>
      <c r="V185">
        <v>61.877729260000002</v>
      </c>
      <c r="W185">
        <v>61.877729260000002</v>
      </c>
      <c r="X185">
        <v>1.616090332</v>
      </c>
      <c r="Y185">
        <v>1.616090332</v>
      </c>
    </row>
    <row r="186" spans="1:25" x14ac:dyDescent="0.3">
      <c r="A186" s="2">
        <v>45902</v>
      </c>
      <c r="B186" t="s">
        <v>100</v>
      </c>
      <c r="C186">
        <v>179</v>
      </c>
      <c r="D186">
        <v>0</v>
      </c>
      <c r="F186">
        <v>0</v>
      </c>
      <c r="G186">
        <v>0</v>
      </c>
      <c r="H186">
        <v>0</v>
      </c>
      <c r="I186" t="s">
        <v>149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5" x14ac:dyDescent="0.3">
      <c r="A187" s="2">
        <v>45902</v>
      </c>
      <c r="B187" t="s">
        <v>60</v>
      </c>
      <c r="C187">
        <v>1128</v>
      </c>
      <c r="D187">
        <v>7</v>
      </c>
      <c r="E187">
        <v>0.751</v>
      </c>
      <c r="F187">
        <v>0.621</v>
      </c>
      <c r="G187">
        <v>5.26</v>
      </c>
      <c r="H187">
        <v>5.26</v>
      </c>
      <c r="I187" t="s">
        <v>149</v>
      </c>
      <c r="J187">
        <v>1</v>
      </c>
      <c r="K187">
        <v>2</v>
      </c>
      <c r="L187">
        <v>3</v>
      </c>
      <c r="M187">
        <v>3</v>
      </c>
      <c r="N187">
        <v>1</v>
      </c>
      <c r="O187">
        <v>2</v>
      </c>
      <c r="P187">
        <v>3</v>
      </c>
      <c r="Q187">
        <v>3</v>
      </c>
      <c r="R187">
        <v>28.49</v>
      </c>
      <c r="S187">
        <v>49.98</v>
      </c>
      <c r="T187">
        <v>85.86</v>
      </c>
      <c r="U187">
        <v>85.86</v>
      </c>
      <c r="V187">
        <v>10.52420968</v>
      </c>
      <c r="W187">
        <v>6.1262520379999996</v>
      </c>
      <c r="X187">
        <v>9.5019011409999994</v>
      </c>
      <c r="Y187">
        <v>16.323193920000001</v>
      </c>
    </row>
    <row r="188" spans="1:25" x14ac:dyDescent="0.3">
      <c r="A188" s="2">
        <v>45902</v>
      </c>
      <c r="B188" t="s">
        <v>48</v>
      </c>
      <c r="C188">
        <v>412</v>
      </c>
      <c r="D188">
        <v>4</v>
      </c>
      <c r="E188">
        <v>1.613</v>
      </c>
      <c r="F188">
        <v>0.97099999999999997</v>
      </c>
      <c r="G188">
        <v>6.45</v>
      </c>
      <c r="H188">
        <v>6.45</v>
      </c>
      <c r="I188" t="s">
        <v>149</v>
      </c>
      <c r="J188">
        <v>2</v>
      </c>
      <c r="K188">
        <v>3</v>
      </c>
      <c r="L188">
        <v>3</v>
      </c>
      <c r="M188">
        <v>3</v>
      </c>
      <c r="N188">
        <v>8</v>
      </c>
      <c r="O188">
        <v>9</v>
      </c>
      <c r="P188">
        <v>9</v>
      </c>
      <c r="Q188">
        <v>9</v>
      </c>
      <c r="R188">
        <v>223.2</v>
      </c>
      <c r="S188">
        <v>251.1</v>
      </c>
      <c r="T188">
        <v>251.1</v>
      </c>
      <c r="U188">
        <v>251.1</v>
      </c>
      <c r="V188">
        <v>2.5686977299999998</v>
      </c>
      <c r="W188">
        <v>2.5686977299999998</v>
      </c>
      <c r="X188">
        <v>38.93023256</v>
      </c>
      <c r="Y188">
        <v>38.93023256</v>
      </c>
    </row>
    <row r="189" spans="1:25" x14ac:dyDescent="0.3">
      <c r="A189" s="2">
        <v>45902</v>
      </c>
      <c r="B189" t="s">
        <v>48</v>
      </c>
      <c r="C189">
        <v>1022</v>
      </c>
      <c r="D189">
        <v>3</v>
      </c>
      <c r="E189">
        <v>1.5</v>
      </c>
      <c r="F189">
        <v>0.29399999999999998</v>
      </c>
      <c r="G189">
        <v>4.5</v>
      </c>
      <c r="H189">
        <v>4.5</v>
      </c>
      <c r="I189" t="s">
        <v>149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X189">
        <v>0</v>
      </c>
      <c r="Y189">
        <v>0</v>
      </c>
    </row>
    <row r="190" spans="1:25" x14ac:dyDescent="0.3">
      <c r="A190" s="2">
        <v>45902</v>
      </c>
      <c r="B190" t="s">
        <v>48</v>
      </c>
      <c r="C190">
        <v>715</v>
      </c>
      <c r="D190">
        <v>6</v>
      </c>
      <c r="E190">
        <v>1.47</v>
      </c>
      <c r="F190">
        <v>0.83899999999999997</v>
      </c>
      <c r="G190">
        <v>8.82</v>
      </c>
      <c r="H190">
        <v>8.82</v>
      </c>
      <c r="I190" t="s">
        <v>149</v>
      </c>
      <c r="J190">
        <v>3</v>
      </c>
      <c r="K190">
        <v>4</v>
      </c>
      <c r="L190">
        <v>4</v>
      </c>
      <c r="M190">
        <v>4</v>
      </c>
      <c r="N190">
        <v>3</v>
      </c>
      <c r="O190">
        <v>4</v>
      </c>
      <c r="P190">
        <v>4</v>
      </c>
      <c r="Q190">
        <v>4</v>
      </c>
      <c r="R190">
        <v>85.29</v>
      </c>
      <c r="S190">
        <v>85.29</v>
      </c>
      <c r="T190">
        <v>85.29</v>
      </c>
      <c r="U190">
        <v>85.29</v>
      </c>
      <c r="V190">
        <v>10.341188880000001</v>
      </c>
      <c r="W190">
        <v>10.341188880000001</v>
      </c>
      <c r="X190">
        <v>9.6700680269999992</v>
      </c>
      <c r="Y190">
        <v>9.6700680269999992</v>
      </c>
    </row>
    <row r="191" spans="1:25" x14ac:dyDescent="0.3">
      <c r="A191" s="2">
        <v>45902</v>
      </c>
      <c r="B191" t="s">
        <v>48</v>
      </c>
      <c r="C191">
        <v>1570</v>
      </c>
      <c r="D191">
        <v>5</v>
      </c>
      <c r="E191">
        <v>1.288</v>
      </c>
      <c r="F191">
        <v>0.318</v>
      </c>
      <c r="G191">
        <v>6.44</v>
      </c>
      <c r="H191">
        <v>6.44</v>
      </c>
      <c r="I191" t="s">
        <v>149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X191">
        <v>0</v>
      </c>
      <c r="Y191">
        <v>0</v>
      </c>
    </row>
    <row r="192" spans="1:25" x14ac:dyDescent="0.3">
      <c r="A192" s="2">
        <v>45902</v>
      </c>
      <c r="B192" t="s">
        <v>19</v>
      </c>
      <c r="C192">
        <v>15</v>
      </c>
      <c r="D192">
        <v>1</v>
      </c>
      <c r="E192">
        <v>2.37</v>
      </c>
      <c r="F192">
        <v>6.6669999999999998</v>
      </c>
      <c r="G192">
        <v>2.37</v>
      </c>
      <c r="H192">
        <v>2.37</v>
      </c>
      <c r="I192" t="s">
        <v>149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31.49</v>
      </c>
      <c r="T192">
        <v>31.49</v>
      </c>
      <c r="U192">
        <v>31.49</v>
      </c>
      <c r="V192">
        <v>7.5261987929999998</v>
      </c>
      <c r="W192">
        <v>7.5261987929999998</v>
      </c>
      <c r="X192">
        <v>13.28691983</v>
      </c>
      <c r="Y192">
        <v>13.28691983</v>
      </c>
    </row>
    <row r="193" spans="1:25" x14ac:dyDescent="0.3">
      <c r="A193" s="2">
        <v>45902</v>
      </c>
      <c r="B193" t="s">
        <v>90</v>
      </c>
      <c r="C193">
        <v>21</v>
      </c>
      <c r="D193">
        <v>0</v>
      </c>
      <c r="F193">
        <v>0</v>
      </c>
      <c r="G193">
        <v>0</v>
      </c>
      <c r="H193">
        <v>0</v>
      </c>
      <c r="I193" t="s">
        <v>149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5" x14ac:dyDescent="0.3">
      <c r="A194" s="2">
        <v>45902</v>
      </c>
      <c r="B194" t="s">
        <v>19</v>
      </c>
      <c r="C194">
        <v>33</v>
      </c>
      <c r="D194">
        <v>0</v>
      </c>
      <c r="F194">
        <v>0</v>
      </c>
      <c r="G194">
        <v>0</v>
      </c>
      <c r="H194">
        <v>0</v>
      </c>
      <c r="I194" t="s">
        <v>149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5" x14ac:dyDescent="0.3">
      <c r="A195" s="2">
        <v>45902</v>
      </c>
      <c r="B195" t="s">
        <v>90</v>
      </c>
      <c r="C195">
        <v>43</v>
      </c>
      <c r="D195">
        <v>0</v>
      </c>
      <c r="F195">
        <v>0</v>
      </c>
      <c r="G195">
        <v>0</v>
      </c>
      <c r="H195">
        <v>0</v>
      </c>
      <c r="I195" t="s">
        <v>149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5" x14ac:dyDescent="0.3">
      <c r="A196" s="2">
        <v>45902</v>
      </c>
      <c r="B196" t="s">
        <v>19</v>
      </c>
      <c r="C196">
        <v>122</v>
      </c>
      <c r="D196">
        <v>0</v>
      </c>
      <c r="F196">
        <v>0</v>
      </c>
      <c r="G196">
        <v>0</v>
      </c>
      <c r="H196">
        <v>0</v>
      </c>
      <c r="I196" t="s">
        <v>149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5" x14ac:dyDescent="0.3">
      <c r="A197" s="2">
        <v>45902</v>
      </c>
      <c r="B197" t="s">
        <v>90</v>
      </c>
      <c r="C197">
        <v>14</v>
      </c>
      <c r="D197">
        <v>0</v>
      </c>
      <c r="F197">
        <v>0</v>
      </c>
      <c r="G197">
        <v>0</v>
      </c>
      <c r="H197">
        <v>0</v>
      </c>
      <c r="I197" t="s">
        <v>149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5" x14ac:dyDescent="0.3">
      <c r="A198" s="2">
        <v>45902</v>
      </c>
      <c r="B198" t="s">
        <v>19</v>
      </c>
      <c r="C198">
        <v>87</v>
      </c>
      <c r="D198">
        <v>0</v>
      </c>
      <c r="F198">
        <v>0</v>
      </c>
      <c r="G198">
        <v>0</v>
      </c>
      <c r="H198">
        <v>0</v>
      </c>
      <c r="I198" t="s">
        <v>149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5" x14ac:dyDescent="0.3">
      <c r="A199" s="2">
        <v>45902</v>
      </c>
      <c r="B199" t="s">
        <v>90</v>
      </c>
      <c r="C199">
        <v>29</v>
      </c>
      <c r="D199">
        <v>0</v>
      </c>
      <c r="F199">
        <v>0</v>
      </c>
      <c r="G199">
        <v>0</v>
      </c>
      <c r="H199">
        <v>0</v>
      </c>
      <c r="I199" t="s">
        <v>149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5" x14ac:dyDescent="0.3">
      <c r="A200" s="2">
        <v>45902</v>
      </c>
      <c r="B200" t="s">
        <v>58</v>
      </c>
      <c r="C200">
        <v>164</v>
      </c>
      <c r="D200">
        <v>0</v>
      </c>
      <c r="F200">
        <v>0</v>
      </c>
      <c r="G200">
        <v>0</v>
      </c>
      <c r="H200">
        <v>0</v>
      </c>
      <c r="I200" t="s">
        <v>149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5" x14ac:dyDescent="0.3">
      <c r="A201" s="2">
        <v>45902</v>
      </c>
      <c r="B201" t="s">
        <v>110</v>
      </c>
      <c r="C201">
        <v>50</v>
      </c>
      <c r="D201">
        <v>0</v>
      </c>
      <c r="F201">
        <v>0</v>
      </c>
      <c r="G201">
        <v>0</v>
      </c>
      <c r="H201">
        <v>0</v>
      </c>
      <c r="I201" t="s">
        <v>149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5" x14ac:dyDescent="0.3">
      <c r="A202" s="2">
        <v>45902</v>
      </c>
      <c r="B202" t="s">
        <v>34</v>
      </c>
      <c r="C202">
        <v>320</v>
      </c>
      <c r="D202">
        <v>3</v>
      </c>
      <c r="E202">
        <v>1.2869999999999999</v>
      </c>
      <c r="F202">
        <v>0.93799999999999994</v>
      </c>
      <c r="G202">
        <v>3.86</v>
      </c>
      <c r="H202">
        <v>3.86</v>
      </c>
      <c r="I202" t="s">
        <v>149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X202">
        <v>0</v>
      </c>
      <c r="Y202">
        <v>0</v>
      </c>
    </row>
    <row r="203" spans="1:25" x14ac:dyDescent="0.3">
      <c r="A203" s="2">
        <v>45902</v>
      </c>
      <c r="B203" t="s">
        <v>28</v>
      </c>
      <c r="C203">
        <v>25</v>
      </c>
      <c r="D203">
        <v>0</v>
      </c>
      <c r="F203">
        <v>0</v>
      </c>
      <c r="G203">
        <v>0</v>
      </c>
      <c r="H203">
        <v>0</v>
      </c>
      <c r="I203" t="s">
        <v>149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5" x14ac:dyDescent="0.3">
      <c r="A204" s="2">
        <v>45902</v>
      </c>
      <c r="B204" t="s">
        <v>58</v>
      </c>
      <c r="C204">
        <v>141</v>
      </c>
      <c r="D204">
        <v>3</v>
      </c>
      <c r="E204">
        <v>0.85</v>
      </c>
      <c r="F204">
        <v>2.1280000000000001</v>
      </c>
      <c r="G204">
        <v>2.5499999999999998</v>
      </c>
      <c r="H204">
        <v>2.5499999999999998</v>
      </c>
      <c r="I204" t="s">
        <v>149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10.98</v>
      </c>
      <c r="S204">
        <v>10.98</v>
      </c>
      <c r="T204">
        <v>10.98</v>
      </c>
      <c r="U204">
        <v>10.98</v>
      </c>
      <c r="V204">
        <v>23.224043720000001</v>
      </c>
      <c r="W204">
        <v>23.224043720000001</v>
      </c>
      <c r="X204">
        <v>4.3058823530000003</v>
      </c>
      <c r="Y204">
        <v>4.3058823530000003</v>
      </c>
    </row>
    <row r="205" spans="1:25" x14ac:dyDescent="0.3">
      <c r="A205" s="2">
        <v>45902</v>
      </c>
      <c r="B205" t="s">
        <v>110</v>
      </c>
      <c r="C205">
        <v>121</v>
      </c>
      <c r="D205">
        <v>1</v>
      </c>
      <c r="E205">
        <v>0.87</v>
      </c>
      <c r="F205">
        <v>0.82599999999999996</v>
      </c>
      <c r="G205">
        <v>0.87</v>
      </c>
      <c r="H205">
        <v>0.87</v>
      </c>
      <c r="I205" t="s">
        <v>149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X205">
        <v>0</v>
      </c>
      <c r="Y205">
        <v>0</v>
      </c>
    </row>
    <row r="206" spans="1:25" x14ac:dyDescent="0.3">
      <c r="A206" s="2">
        <v>45902</v>
      </c>
      <c r="B206" t="s">
        <v>34</v>
      </c>
      <c r="C206">
        <v>676</v>
      </c>
      <c r="D206">
        <v>2</v>
      </c>
      <c r="E206">
        <v>1.31</v>
      </c>
      <c r="F206">
        <v>0.29599999999999999</v>
      </c>
      <c r="G206">
        <v>2.62</v>
      </c>
      <c r="H206">
        <v>2.62</v>
      </c>
      <c r="I206" t="s">
        <v>149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X206">
        <v>0</v>
      </c>
      <c r="Y206">
        <v>0</v>
      </c>
    </row>
    <row r="207" spans="1:25" x14ac:dyDescent="0.3">
      <c r="A207" s="2">
        <v>45902</v>
      </c>
      <c r="B207" t="s">
        <v>28</v>
      </c>
      <c r="C207">
        <v>50</v>
      </c>
      <c r="D207">
        <v>0</v>
      </c>
      <c r="F207">
        <v>0</v>
      </c>
      <c r="G207">
        <v>0</v>
      </c>
      <c r="H207">
        <v>0</v>
      </c>
      <c r="I207" t="s">
        <v>149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5" x14ac:dyDescent="0.3">
      <c r="A208" s="2">
        <v>45902</v>
      </c>
      <c r="B208" t="s">
        <v>28</v>
      </c>
      <c r="C208">
        <v>89</v>
      </c>
      <c r="D208">
        <v>0</v>
      </c>
      <c r="F208">
        <v>0</v>
      </c>
      <c r="G208">
        <v>0</v>
      </c>
      <c r="H208">
        <v>0</v>
      </c>
      <c r="I208" t="s">
        <v>149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5" x14ac:dyDescent="0.3">
      <c r="A209" s="2">
        <v>45902</v>
      </c>
      <c r="B209" t="s">
        <v>58</v>
      </c>
      <c r="C209">
        <v>241</v>
      </c>
      <c r="D209">
        <v>0</v>
      </c>
      <c r="F209">
        <v>0</v>
      </c>
      <c r="G209">
        <v>0</v>
      </c>
      <c r="H209">
        <v>0</v>
      </c>
      <c r="I209" t="s">
        <v>149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5" x14ac:dyDescent="0.3">
      <c r="A210" s="2">
        <v>45902</v>
      </c>
      <c r="B210" t="s">
        <v>110</v>
      </c>
      <c r="C210">
        <v>181</v>
      </c>
      <c r="D210">
        <v>2</v>
      </c>
      <c r="E210">
        <v>0.9</v>
      </c>
      <c r="F210">
        <v>1.105</v>
      </c>
      <c r="G210">
        <v>1.8</v>
      </c>
      <c r="H210">
        <v>1.8</v>
      </c>
      <c r="I210" t="s">
        <v>149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2</v>
      </c>
      <c r="P210">
        <v>2</v>
      </c>
      <c r="Q210">
        <v>2</v>
      </c>
      <c r="R210">
        <v>0</v>
      </c>
      <c r="S210">
        <v>64.400000000000006</v>
      </c>
      <c r="T210">
        <v>64.400000000000006</v>
      </c>
      <c r="U210">
        <v>64.400000000000006</v>
      </c>
      <c r="V210">
        <v>2.795031056</v>
      </c>
      <c r="W210">
        <v>2.795031056</v>
      </c>
      <c r="X210">
        <v>35.777777780000001</v>
      </c>
      <c r="Y210">
        <v>35.777777780000001</v>
      </c>
    </row>
    <row r="211" spans="1:25" x14ac:dyDescent="0.3">
      <c r="A211" s="2">
        <v>45902</v>
      </c>
      <c r="B211" t="s">
        <v>34</v>
      </c>
      <c r="C211">
        <v>677</v>
      </c>
      <c r="D211">
        <v>4</v>
      </c>
      <c r="E211">
        <v>0.96799999999999997</v>
      </c>
      <c r="F211">
        <v>0.59099999999999997</v>
      </c>
      <c r="G211">
        <v>3.87</v>
      </c>
      <c r="H211">
        <v>3.87</v>
      </c>
      <c r="I211" t="s">
        <v>149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X211">
        <v>0</v>
      </c>
      <c r="Y211">
        <v>0</v>
      </c>
    </row>
    <row r="212" spans="1:25" x14ac:dyDescent="0.3">
      <c r="A212" s="2">
        <v>45902</v>
      </c>
      <c r="B212" t="s">
        <v>34</v>
      </c>
      <c r="C212">
        <v>392</v>
      </c>
      <c r="D212">
        <v>0</v>
      </c>
      <c r="F212">
        <v>0</v>
      </c>
      <c r="G212">
        <v>0</v>
      </c>
      <c r="H212">
        <v>0</v>
      </c>
      <c r="I212" t="s">
        <v>149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5" x14ac:dyDescent="0.3">
      <c r="A213" s="2">
        <v>45902</v>
      </c>
      <c r="B213" t="s">
        <v>58</v>
      </c>
      <c r="C213">
        <v>114</v>
      </c>
      <c r="D213">
        <v>0</v>
      </c>
      <c r="F213">
        <v>0</v>
      </c>
      <c r="G213">
        <v>0</v>
      </c>
      <c r="H213">
        <v>0</v>
      </c>
      <c r="I213" t="s">
        <v>149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5" x14ac:dyDescent="0.3">
      <c r="A214" s="2">
        <v>45902</v>
      </c>
      <c r="B214" t="s">
        <v>28</v>
      </c>
      <c r="C214">
        <v>81</v>
      </c>
      <c r="D214">
        <v>0</v>
      </c>
      <c r="F214">
        <v>0</v>
      </c>
      <c r="G214">
        <v>0</v>
      </c>
      <c r="H214">
        <v>0</v>
      </c>
      <c r="I214" t="s">
        <v>149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5" x14ac:dyDescent="0.3">
      <c r="A215" s="2">
        <v>45902</v>
      </c>
      <c r="B215" t="s">
        <v>110</v>
      </c>
      <c r="C215">
        <v>327</v>
      </c>
      <c r="D215">
        <v>5</v>
      </c>
      <c r="E215">
        <v>0.74399999999999999</v>
      </c>
      <c r="F215">
        <v>1.5289999999999999</v>
      </c>
      <c r="G215">
        <v>3.72</v>
      </c>
      <c r="H215">
        <v>3.72</v>
      </c>
      <c r="I215" t="s">
        <v>149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22.9</v>
      </c>
      <c r="S215">
        <v>22.9</v>
      </c>
      <c r="T215">
        <v>22.9</v>
      </c>
      <c r="U215">
        <v>22.9</v>
      </c>
      <c r="V215">
        <v>16.244541479999999</v>
      </c>
      <c r="W215">
        <v>16.244541479999999</v>
      </c>
      <c r="X215">
        <v>6.1559139780000001</v>
      </c>
      <c r="Y215">
        <v>6.1559139780000001</v>
      </c>
    </row>
    <row r="216" spans="1:25" x14ac:dyDescent="0.3">
      <c r="A216" s="2">
        <v>45902</v>
      </c>
      <c r="B216" t="s">
        <v>26</v>
      </c>
      <c r="C216">
        <v>138</v>
      </c>
      <c r="D216">
        <v>2</v>
      </c>
      <c r="E216">
        <v>1.8149999999999999</v>
      </c>
      <c r="F216">
        <v>1.4490000000000001</v>
      </c>
      <c r="G216">
        <v>3.63</v>
      </c>
      <c r="H216">
        <v>3.63</v>
      </c>
      <c r="I216" t="s">
        <v>149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X216">
        <v>0</v>
      </c>
      <c r="Y216">
        <v>0</v>
      </c>
    </row>
    <row r="217" spans="1:25" x14ac:dyDescent="0.3">
      <c r="A217" s="2">
        <v>45902</v>
      </c>
      <c r="B217" t="s">
        <v>30</v>
      </c>
      <c r="C217">
        <v>59</v>
      </c>
      <c r="D217">
        <v>0</v>
      </c>
      <c r="F217">
        <v>0</v>
      </c>
      <c r="G217">
        <v>0</v>
      </c>
      <c r="H217">
        <v>0</v>
      </c>
      <c r="I217" t="s">
        <v>149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5" x14ac:dyDescent="0.3">
      <c r="A218" s="2">
        <v>45902</v>
      </c>
      <c r="B218" t="s">
        <v>26</v>
      </c>
      <c r="C218">
        <v>1010</v>
      </c>
      <c r="D218">
        <v>14</v>
      </c>
      <c r="E218">
        <v>1.151</v>
      </c>
      <c r="F218">
        <v>1.3859999999999999</v>
      </c>
      <c r="G218">
        <v>16.12</v>
      </c>
      <c r="H218">
        <v>16.12</v>
      </c>
      <c r="I218" t="s">
        <v>149</v>
      </c>
      <c r="J218">
        <v>3</v>
      </c>
      <c r="K218">
        <v>5</v>
      </c>
      <c r="L218">
        <v>5</v>
      </c>
      <c r="M218">
        <v>5</v>
      </c>
      <c r="N218">
        <v>12</v>
      </c>
      <c r="O218">
        <v>18</v>
      </c>
      <c r="P218">
        <v>18</v>
      </c>
      <c r="Q218">
        <v>18</v>
      </c>
      <c r="R218">
        <v>337.53</v>
      </c>
      <c r="S218">
        <v>506.28</v>
      </c>
      <c r="T218">
        <v>506.28</v>
      </c>
      <c r="U218">
        <v>506.28</v>
      </c>
      <c r="V218">
        <v>3.184008849</v>
      </c>
      <c r="W218">
        <v>3.184008849</v>
      </c>
      <c r="X218">
        <v>31.406947890000001</v>
      </c>
      <c r="Y218">
        <v>31.406947890000001</v>
      </c>
    </row>
    <row r="219" spans="1:25" x14ac:dyDescent="0.3">
      <c r="A219" s="2">
        <v>45902</v>
      </c>
      <c r="B219" t="s">
        <v>30</v>
      </c>
      <c r="C219">
        <v>300</v>
      </c>
      <c r="D219">
        <v>0</v>
      </c>
      <c r="F219">
        <v>0</v>
      </c>
      <c r="G219">
        <v>0</v>
      </c>
      <c r="H219">
        <v>0</v>
      </c>
      <c r="I219" t="s">
        <v>149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5" x14ac:dyDescent="0.3">
      <c r="A220" s="2">
        <v>45902</v>
      </c>
      <c r="B220" t="s">
        <v>26</v>
      </c>
      <c r="C220">
        <v>491</v>
      </c>
      <c r="D220">
        <v>3</v>
      </c>
      <c r="E220">
        <v>1.19</v>
      </c>
      <c r="F220">
        <v>0.61099999999999999</v>
      </c>
      <c r="G220">
        <v>3.57</v>
      </c>
      <c r="H220">
        <v>3.57</v>
      </c>
      <c r="I220" t="s">
        <v>149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X220">
        <v>0</v>
      </c>
      <c r="Y220">
        <v>0</v>
      </c>
    </row>
    <row r="221" spans="1:25" x14ac:dyDescent="0.3">
      <c r="A221" s="2">
        <v>45902</v>
      </c>
      <c r="B221" t="s">
        <v>30</v>
      </c>
      <c r="C221">
        <v>159</v>
      </c>
      <c r="D221">
        <v>2</v>
      </c>
      <c r="E221">
        <v>0.61</v>
      </c>
      <c r="F221">
        <v>1.258</v>
      </c>
      <c r="G221">
        <v>1.22</v>
      </c>
      <c r="H221">
        <v>1.22</v>
      </c>
      <c r="I221" t="s">
        <v>149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16.489999999999998</v>
      </c>
      <c r="S221">
        <v>16.489999999999998</v>
      </c>
      <c r="T221">
        <v>16.489999999999998</v>
      </c>
      <c r="U221">
        <v>16.489999999999998</v>
      </c>
      <c r="V221">
        <v>7.398423287</v>
      </c>
      <c r="W221">
        <v>7.398423287</v>
      </c>
      <c r="X221">
        <v>13.51639344</v>
      </c>
      <c r="Y221">
        <v>13.51639344</v>
      </c>
    </row>
    <row r="222" spans="1:25" x14ac:dyDescent="0.3">
      <c r="A222" s="2">
        <v>45902</v>
      </c>
      <c r="B222" t="s">
        <v>30</v>
      </c>
      <c r="C222">
        <v>1011</v>
      </c>
      <c r="D222">
        <v>8</v>
      </c>
      <c r="E222">
        <v>0.68300000000000005</v>
      </c>
      <c r="F222">
        <v>0.79100000000000004</v>
      </c>
      <c r="G222">
        <v>5.46</v>
      </c>
      <c r="H222">
        <v>5.46</v>
      </c>
      <c r="I222" t="s">
        <v>149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16.489999999999998</v>
      </c>
      <c r="S222">
        <v>16.489999999999998</v>
      </c>
      <c r="T222">
        <v>16.489999999999998</v>
      </c>
      <c r="U222">
        <v>16.489999999999998</v>
      </c>
      <c r="V222">
        <v>33.110976350000001</v>
      </c>
      <c r="W222">
        <v>33.110976350000001</v>
      </c>
      <c r="X222">
        <v>3.0201465199999999</v>
      </c>
      <c r="Y222">
        <v>3.0201465199999999</v>
      </c>
    </row>
    <row r="223" spans="1:25" x14ac:dyDescent="0.3">
      <c r="A223" s="2">
        <v>45902</v>
      </c>
      <c r="B223" t="s">
        <v>26</v>
      </c>
      <c r="C223">
        <v>1907</v>
      </c>
      <c r="D223">
        <v>15</v>
      </c>
      <c r="E223">
        <v>1.167</v>
      </c>
      <c r="F223">
        <v>0.78700000000000003</v>
      </c>
      <c r="G223">
        <v>17.510000000000002</v>
      </c>
      <c r="H223">
        <v>17.510000000000002</v>
      </c>
      <c r="I223" t="s">
        <v>149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242.94</v>
      </c>
      <c r="S223">
        <v>242.94</v>
      </c>
      <c r="T223">
        <v>242.94</v>
      </c>
      <c r="U223">
        <v>242.94</v>
      </c>
      <c r="V223">
        <v>7.207540957</v>
      </c>
      <c r="W223">
        <v>7.207540957</v>
      </c>
      <c r="X223">
        <v>13.874357509999999</v>
      </c>
      <c r="Y223">
        <v>13.874357509999999</v>
      </c>
    </row>
    <row r="224" spans="1:25" x14ac:dyDescent="0.3">
      <c r="A224" s="2">
        <v>45903</v>
      </c>
      <c r="B224" t="s">
        <v>44</v>
      </c>
      <c r="C224">
        <v>1766</v>
      </c>
      <c r="D224">
        <v>18</v>
      </c>
      <c r="E224">
        <v>1.518</v>
      </c>
      <c r="F224">
        <v>1.0189999999999999</v>
      </c>
      <c r="G224">
        <v>27.33</v>
      </c>
      <c r="H224">
        <v>27.33</v>
      </c>
      <c r="I224" t="s">
        <v>149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36.49</v>
      </c>
      <c r="S224">
        <v>36.49</v>
      </c>
      <c r="T224">
        <v>36.49</v>
      </c>
      <c r="U224">
        <v>36.49</v>
      </c>
      <c r="V224">
        <v>74.897232119999998</v>
      </c>
      <c r="W224">
        <v>74.897232119999998</v>
      </c>
      <c r="X224">
        <v>1.3351628250000001</v>
      </c>
      <c r="Y224">
        <v>1.3351628250000001</v>
      </c>
    </row>
    <row r="225" spans="1:25" x14ac:dyDescent="0.3">
      <c r="A225" s="2">
        <v>45903</v>
      </c>
      <c r="B225" t="s">
        <v>42</v>
      </c>
      <c r="C225">
        <v>2672</v>
      </c>
      <c r="D225">
        <v>35</v>
      </c>
      <c r="E225">
        <v>1.99</v>
      </c>
      <c r="F225">
        <v>1.31</v>
      </c>
      <c r="G225">
        <v>69.66</v>
      </c>
      <c r="H225">
        <v>69.66</v>
      </c>
      <c r="I225" t="s">
        <v>149</v>
      </c>
      <c r="J225">
        <v>4</v>
      </c>
      <c r="K225">
        <v>7</v>
      </c>
      <c r="L225">
        <v>7</v>
      </c>
      <c r="M225">
        <v>7</v>
      </c>
      <c r="N225">
        <v>4</v>
      </c>
      <c r="O225">
        <v>7</v>
      </c>
      <c r="P225">
        <v>7</v>
      </c>
      <c r="Q225">
        <v>7</v>
      </c>
      <c r="R225">
        <v>91.6</v>
      </c>
      <c r="S225">
        <v>168.34</v>
      </c>
      <c r="T225">
        <v>168.34</v>
      </c>
      <c r="U225">
        <v>168.34</v>
      </c>
      <c r="V225">
        <v>41.380539380000002</v>
      </c>
      <c r="W225">
        <v>41.380539380000002</v>
      </c>
      <c r="X225">
        <v>2.4165948890000002</v>
      </c>
      <c r="Y225">
        <v>2.4165948890000002</v>
      </c>
    </row>
    <row r="226" spans="1:25" x14ac:dyDescent="0.3">
      <c r="A226" s="2">
        <v>45903</v>
      </c>
      <c r="B226" t="s">
        <v>40</v>
      </c>
      <c r="C226">
        <v>787</v>
      </c>
      <c r="D226">
        <v>9</v>
      </c>
      <c r="E226">
        <v>1.891</v>
      </c>
      <c r="F226">
        <v>1.1439999999999999</v>
      </c>
      <c r="G226">
        <v>17.02</v>
      </c>
      <c r="H226">
        <v>17.02</v>
      </c>
      <c r="I226" t="s">
        <v>149</v>
      </c>
      <c r="J226">
        <v>1</v>
      </c>
      <c r="K226">
        <v>1</v>
      </c>
      <c r="L226">
        <v>2</v>
      </c>
      <c r="M226">
        <v>2</v>
      </c>
      <c r="N226">
        <v>1</v>
      </c>
      <c r="O226">
        <v>1</v>
      </c>
      <c r="P226">
        <v>2</v>
      </c>
      <c r="Q226">
        <v>2</v>
      </c>
      <c r="R226">
        <v>28.49</v>
      </c>
      <c r="S226">
        <v>28.49</v>
      </c>
      <c r="T226">
        <v>64.98</v>
      </c>
      <c r="U226">
        <v>64.98</v>
      </c>
      <c r="V226">
        <v>59.740259739999999</v>
      </c>
      <c r="W226">
        <v>26.192674669999999</v>
      </c>
      <c r="X226">
        <v>1.673913043</v>
      </c>
      <c r="Y226">
        <v>3.8178613399999999</v>
      </c>
    </row>
    <row r="227" spans="1:25" x14ac:dyDescent="0.3">
      <c r="A227" s="2">
        <v>45903</v>
      </c>
      <c r="B227" t="s">
        <v>46</v>
      </c>
      <c r="C227">
        <v>1515</v>
      </c>
      <c r="D227">
        <v>10</v>
      </c>
      <c r="E227">
        <v>4.5620000000000003</v>
      </c>
      <c r="F227">
        <v>0.66</v>
      </c>
      <c r="G227">
        <v>45.62</v>
      </c>
      <c r="H227">
        <v>45.62</v>
      </c>
      <c r="I227" t="s">
        <v>149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79.290000000000006</v>
      </c>
      <c r="S227">
        <v>79.290000000000006</v>
      </c>
      <c r="T227">
        <v>79.290000000000006</v>
      </c>
      <c r="U227">
        <v>79.290000000000006</v>
      </c>
      <c r="V227">
        <v>57.535628699999997</v>
      </c>
      <c r="W227">
        <v>57.535628699999997</v>
      </c>
      <c r="X227">
        <v>1.738053485</v>
      </c>
      <c r="Y227">
        <v>1.738053485</v>
      </c>
    </row>
    <row r="228" spans="1:25" x14ac:dyDescent="0.3">
      <c r="A228" s="2">
        <v>45903</v>
      </c>
      <c r="B228" t="s">
        <v>62</v>
      </c>
      <c r="C228">
        <v>1029</v>
      </c>
      <c r="D228">
        <v>10</v>
      </c>
      <c r="E228">
        <v>4.4210000000000003</v>
      </c>
      <c r="F228">
        <v>0.97199999999999998</v>
      </c>
      <c r="G228">
        <v>44.21</v>
      </c>
      <c r="H228">
        <v>44.21</v>
      </c>
      <c r="I228" t="s">
        <v>149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X228">
        <v>0</v>
      </c>
      <c r="Y228">
        <v>0</v>
      </c>
    </row>
    <row r="229" spans="1:25" x14ac:dyDescent="0.3">
      <c r="A229" s="2">
        <v>45903</v>
      </c>
      <c r="B229" t="s">
        <v>38</v>
      </c>
      <c r="C229">
        <v>556</v>
      </c>
      <c r="D229">
        <v>6</v>
      </c>
      <c r="E229">
        <v>1.29</v>
      </c>
      <c r="F229">
        <v>1.079</v>
      </c>
      <c r="G229">
        <v>7.74</v>
      </c>
      <c r="H229">
        <v>7.74</v>
      </c>
      <c r="I229" t="s">
        <v>149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20.9</v>
      </c>
      <c r="S229">
        <v>20.9</v>
      </c>
      <c r="T229">
        <v>20.9</v>
      </c>
      <c r="U229">
        <v>20.9</v>
      </c>
      <c r="V229">
        <v>37.033492819999999</v>
      </c>
      <c r="W229">
        <v>37.033492819999999</v>
      </c>
      <c r="X229">
        <v>2.7002583979999999</v>
      </c>
      <c r="Y229">
        <v>2.7002583979999999</v>
      </c>
    </row>
    <row r="230" spans="1:25" x14ac:dyDescent="0.3">
      <c r="A230" s="2">
        <v>45903</v>
      </c>
      <c r="B230" t="s">
        <v>84</v>
      </c>
      <c r="C230">
        <v>3191</v>
      </c>
      <c r="D230">
        <v>23</v>
      </c>
      <c r="E230">
        <v>2.1619999999999999</v>
      </c>
      <c r="F230">
        <v>0.72099999999999997</v>
      </c>
      <c r="G230">
        <v>49.73</v>
      </c>
      <c r="H230">
        <v>49.73</v>
      </c>
      <c r="I230" t="s">
        <v>149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125.17</v>
      </c>
      <c r="S230">
        <v>125.17</v>
      </c>
      <c r="T230">
        <v>125.17</v>
      </c>
      <c r="U230">
        <v>125.17</v>
      </c>
      <c r="V230">
        <v>39.729967240000001</v>
      </c>
      <c r="W230">
        <v>39.729967240000001</v>
      </c>
      <c r="X230">
        <v>2.5169917549999998</v>
      </c>
      <c r="Y230">
        <v>2.5169917549999998</v>
      </c>
    </row>
    <row r="231" spans="1:25" x14ac:dyDescent="0.3">
      <c r="A231" s="2">
        <v>45903</v>
      </c>
      <c r="B231" t="s">
        <v>56</v>
      </c>
      <c r="C231">
        <v>279</v>
      </c>
      <c r="D231">
        <v>3</v>
      </c>
      <c r="E231">
        <v>2.23</v>
      </c>
      <c r="F231">
        <v>1.075</v>
      </c>
      <c r="G231">
        <v>6.69</v>
      </c>
      <c r="H231">
        <v>6.69</v>
      </c>
      <c r="I231" t="s">
        <v>149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X231">
        <v>0</v>
      </c>
      <c r="Y231">
        <v>0</v>
      </c>
    </row>
    <row r="232" spans="1:25" x14ac:dyDescent="0.3">
      <c r="A232" s="2">
        <v>45903</v>
      </c>
      <c r="B232" t="s">
        <v>50</v>
      </c>
      <c r="C232">
        <v>1671</v>
      </c>
      <c r="D232">
        <v>10</v>
      </c>
      <c r="E232">
        <v>1.9890000000000001</v>
      </c>
      <c r="F232">
        <v>0.59799999999999998</v>
      </c>
      <c r="G232">
        <v>19.89</v>
      </c>
      <c r="H232">
        <v>19.89</v>
      </c>
      <c r="I232" t="s">
        <v>149</v>
      </c>
      <c r="J232">
        <v>4</v>
      </c>
      <c r="K232">
        <v>5</v>
      </c>
      <c r="L232">
        <v>5</v>
      </c>
      <c r="M232">
        <v>5</v>
      </c>
      <c r="N232">
        <v>4</v>
      </c>
      <c r="O232">
        <v>5</v>
      </c>
      <c r="P232">
        <v>5</v>
      </c>
      <c r="Q232">
        <v>5</v>
      </c>
      <c r="R232">
        <v>163.6</v>
      </c>
      <c r="S232">
        <v>204.48</v>
      </c>
      <c r="T232">
        <v>204.48</v>
      </c>
      <c r="U232">
        <v>204.48</v>
      </c>
      <c r="V232">
        <v>9.7271126760000008</v>
      </c>
      <c r="W232">
        <v>9.7271126760000008</v>
      </c>
      <c r="X232">
        <v>10.280542990000001</v>
      </c>
      <c r="Y232">
        <v>10.280542990000001</v>
      </c>
    </row>
    <row r="233" spans="1:25" x14ac:dyDescent="0.3">
      <c r="A233" s="2">
        <v>45903</v>
      </c>
      <c r="B233" t="s">
        <v>86</v>
      </c>
      <c r="C233">
        <v>74</v>
      </c>
      <c r="D233">
        <v>2</v>
      </c>
      <c r="E233">
        <v>4.68</v>
      </c>
      <c r="F233">
        <v>2.7029999999999998</v>
      </c>
      <c r="G233">
        <v>9.36</v>
      </c>
      <c r="H233">
        <v>9.36</v>
      </c>
      <c r="I233" t="s">
        <v>149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X233">
        <v>0</v>
      </c>
      <c r="Y233">
        <v>0</v>
      </c>
    </row>
    <row r="234" spans="1:25" x14ac:dyDescent="0.3">
      <c r="A234" s="2">
        <v>45903</v>
      </c>
      <c r="B234" t="s">
        <v>36</v>
      </c>
      <c r="C234">
        <v>2011</v>
      </c>
      <c r="D234">
        <v>10</v>
      </c>
      <c r="E234">
        <v>1.2589999999999999</v>
      </c>
      <c r="F234">
        <v>0.497</v>
      </c>
      <c r="G234">
        <v>12.59</v>
      </c>
      <c r="H234">
        <v>12.59</v>
      </c>
      <c r="I234" t="s">
        <v>149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X234">
        <v>0</v>
      </c>
      <c r="Y234">
        <v>0</v>
      </c>
    </row>
    <row r="235" spans="1:25" x14ac:dyDescent="0.3">
      <c r="A235" s="2">
        <v>45903</v>
      </c>
      <c r="B235" t="s">
        <v>62</v>
      </c>
      <c r="C235">
        <v>5924</v>
      </c>
      <c r="D235">
        <v>58</v>
      </c>
      <c r="E235">
        <v>4.1280000000000001</v>
      </c>
      <c r="F235">
        <v>0.97899999999999998</v>
      </c>
      <c r="G235">
        <v>239.44</v>
      </c>
      <c r="H235">
        <v>239.44</v>
      </c>
      <c r="I235" t="s">
        <v>149</v>
      </c>
      <c r="J235">
        <v>10</v>
      </c>
      <c r="K235">
        <v>11</v>
      </c>
      <c r="L235">
        <v>11</v>
      </c>
      <c r="M235">
        <v>11</v>
      </c>
      <c r="N235">
        <v>13</v>
      </c>
      <c r="O235">
        <v>15</v>
      </c>
      <c r="P235">
        <v>15</v>
      </c>
      <c r="Q235">
        <v>15</v>
      </c>
      <c r="R235">
        <v>553.77</v>
      </c>
      <c r="S235">
        <v>628.75</v>
      </c>
      <c r="T235">
        <v>628.75</v>
      </c>
      <c r="U235">
        <v>628.75</v>
      </c>
      <c r="V235">
        <v>38.081908550000001</v>
      </c>
      <c r="W235">
        <v>38.081908550000001</v>
      </c>
      <c r="X235">
        <v>2.625918811</v>
      </c>
      <c r="Y235">
        <v>2.625918811</v>
      </c>
    </row>
    <row r="236" spans="1:25" x14ac:dyDescent="0.3">
      <c r="A236" s="2">
        <v>45903</v>
      </c>
      <c r="B236" t="s">
        <v>64</v>
      </c>
      <c r="C236">
        <v>1992</v>
      </c>
      <c r="D236">
        <v>12</v>
      </c>
      <c r="E236">
        <v>4.9530000000000003</v>
      </c>
      <c r="F236">
        <v>0.60199999999999998</v>
      </c>
      <c r="G236">
        <v>59.44</v>
      </c>
      <c r="H236">
        <v>59.44</v>
      </c>
      <c r="I236" t="s">
        <v>149</v>
      </c>
      <c r="J236">
        <v>6</v>
      </c>
      <c r="K236">
        <v>6</v>
      </c>
      <c r="L236">
        <v>6</v>
      </c>
      <c r="M236">
        <v>6</v>
      </c>
      <c r="N236">
        <v>46</v>
      </c>
      <c r="O236">
        <v>46</v>
      </c>
      <c r="P236">
        <v>46</v>
      </c>
      <c r="Q236">
        <v>46</v>
      </c>
      <c r="R236">
        <v>1448.54</v>
      </c>
      <c r="S236">
        <v>1448.54</v>
      </c>
      <c r="T236">
        <v>1448.54</v>
      </c>
      <c r="U236">
        <v>1448.54</v>
      </c>
      <c r="V236">
        <v>4.1034420870000003</v>
      </c>
      <c r="W236">
        <v>4.1034420870000003</v>
      </c>
      <c r="X236">
        <v>24.369784660000001</v>
      </c>
      <c r="Y236">
        <v>24.369784660000001</v>
      </c>
    </row>
    <row r="237" spans="1:25" x14ac:dyDescent="0.3">
      <c r="A237" s="2">
        <v>45903</v>
      </c>
      <c r="B237" t="s">
        <v>66</v>
      </c>
      <c r="C237">
        <v>1426</v>
      </c>
      <c r="D237">
        <v>8</v>
      </c>
      <c r="E237">
        <v>4.0209999999999999</v>
      </c>
      <c r="F237">
        <v>0.56100000000000005</v>
      </c>
      <c r="G237">
        <v>32.17</v>
      </c>
      <c r="H237">
        <v>32.17</v>
      </c>
      <c r="I237" t="s">
        <v>149</v>
      </c>
      <c r="J237">
        <v>3</v>
      </c>
      <c r="K237">
        <v>3</v>
      </c>
      <c r="L237">
        <v>3</v>
      </c>
      <c r="M237">
        <v>3</v>
      </c>
      <c r="N237">
        <v>5</v>
      </c>
      <c r="O237">
        <v>5</v>
      </c>
      <c r="P237">
        <v>5</v>
      </c>
      <c r="Q237">
        <v>5</v>
      </c>
      <c r="R237">
        <v>148.44999999999999</v>
      </c>
      <c r="S237">
        <v>148.44999999999999</v>
      </c>
      <c r="T237">
        <v>148.44999999999999</v>
      </c>
      <c r="U237">
        <v>148.44999999999999</v>
      </c>
      <c r="V237">
        <v>21.670596159999999</v>
      </c>
      <c r="W237">
        <v>21.670596159999999</v>
      </c>
      <c r="X237">
        <v>4.6145477149999996</v>
      </c>
      <c r="Y237">
        <v>4.6145477149999996</v>
      </c>
    </row>
    <row r="238" spans="1:25" x14ac:dyDescent="0.3">
      <c r="A238" s="2">
        <v>45903</v>
      </c>
      <c r="B238" t="s">
        <v>68</v>
      </c>
      <c r="C238">
        <v>3614</v>
      </c>
      <c r="D238">
        <v>22</v>
      </c>
      <c r="E238">
        <v>5.399</v>
      </c>
      <c r="F238">
        <v>0.60899999999999999</v>
      </c>
      <c r="G238">
        <v>118.77</v>
      </c>
      <c r="H238">
        <v>118.77</v>
      </c>
      <c r="I238" t="s">
        <v>149</v>
      </c>
      <c r="J238">
        <v>11</v>
      </c>
      <c r="K238">
        <v>14</v>
      </c>
      <c r="L238">
        <v>14</v>
      </c>
      <c r="M238">
        <v>14</v>
      </c>
      <c r="N238">
        <v>19</v>
      </c>
      <c r="O238">
        <v>22</v>
      </c>
      <c r="P238">
        <v>22</v>
      </c>
      <c r="Q238">
        <v>22</v>
      </c>
      <c r="R238">
        <v>562.6</v>
      </c>
      <c r="S238">
        <v>828.46</v>
      </c>
      <c r="T238">
        <v>828.46</v>
      </c>
      <c r="U238">
        <v>828.46</v>
      </c>
      <c r="V238">
        <v>14.33623832</v>
      </c>
      <c r="W238">
        <v>14.33623832</v>
      </c>
      <c r="X238">
        <v>6.9753304710000004</v>
      </c>
      <c r="Y238">
        <v>6.9753304710000004</v>
      </c>
    </row>
    <row r="239" spans="1:25" x14ac:dyDescent="0.3">
      <c r="A239" s="2">
        <v>45903</v>
      </c>
      <c r="B239" t="s">
        <v>70</v>
      </c>
      <c r="C239">
        <v>6909</v>
      </c>
      <c r="D239">
        <v>40</v>
      </c>
      <c r="E239">
        <v>3.3290000000000002</v>
      </c>
      <c r="F239">
        <v>0.57899999999999996</v>
      </c>
      <c r="G239">
        <v>133.15</v>
      </c>
      <c r="H239">
        <v>133.15</v>
      </c>
      <c r="I239" t="s">
        <v>149</v>
      </c>
      <c r="J239">
        <v>11</v>
      </c>
      <c r="K239">
        <v>12</v>
      </c>
      <c r="L239">
        <v>12</v>
      </c>
      <c r="M239">
        <v>12</v>
      </c>
      <c r="N239">
        <v>19</v>
      </c>
      <c r="O239">
        <v>20</v>
      </c>
      <c r="P239">
        <v>20</v>
      </c>
      <c r="Q239">
        <v>20</v>
      </c>
      <c r="R239">
        <v>460.04</v>
      </c>
      <c r="S239">
        <v>483.53</v>
      </c>
      <c r="T239">
        <v>483.53</v>
      </c>
      <c r="U239">
        <v>483.53</v>
      </c>
      <c r="V239">
        <v>27.53707112</v>
      </c>
      <c r="W239">
        <v>27.53707112</v>
      </c>
      <c r="X239">
        <v>3.631468269</v>
      </c>
      <c r="Y239">
        <v>3.631468269</v>
      </c>
    </row>
    <row r="240" spans="1:25" x14ac:dyDescent="0.3">
      <c r="A240" s="2">
        <v>45903</v>
      </c>
      <c r="B240" t="s">
        <v>32</v>
      </c>
      <c r="C240">
        <v>473</v>
      </c>
      <c r="D240">
        <v>8</v>
      </c>
      <c r="E240">
        <v>1.3939999999999999</v>
      </c>
      <c r="F240">
        <v>1.6910000000000001</v>
      </c>
      <c r="G240">
        <v>11.15</v>
      </c>
      <c r="H240">
        <v>11.15</v>
      </c>
      <c r="I240" t="s">
        <v>149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20.9</v>
      </c>
      <c r="S240">
        <v>20.9</v>
      </c>
      <c r="T240">
        <v>20.9</v>
      </c>
      <c r="U240">
        <v>20.9</v>
      </c>
      <c r="V240">
        <v>53.349282299999999</v>
      </c>
      <c r="W240">
        <v>53.349282299999999</v>
      </c>
      <c r="X240">
        <v>1.874439462</v>
      </c>
      <c r="Y240">
        <v>1.874439462</v>
      </c>
    </row>
    <row r="241" spans="1:25" x14ac:dyDescent="0.3">
      <c r="A241" s="2">
        <v>45903</v>
      </c>
      <c r="B241" t="s">
        <v>72</v>
      </c>
      <c r="C241">
        <v>2601</v>
      </c>
      <c r="D241">
        <v>16</v>
      </c>
      <c r="E241">
        <v>2.9780000000000002</v>
      </c>
      <c r="F241">
        <v>0.61499999999999999</v>
      </c>
      <c r="G241">
        <v>47.64</v>
      </c>
      <c r="H241">
        <v>47.64</v>
      </c>
      <c r="I241" t="s">
        <v>149</v>
      </c>
      <c r="J241">
        <v>2</v>
      </c>
      <c r="K241">
        <v>3</v>
      </c>
      <c r="L241">
        <v>3</v>
      </c>
      <c r="M241">
        <v>3</v>
      </c>
      <c r="N241">
        <v>2</v>
      </c>
      <c r="O241">
        <v>3</v>
      </c>
      <c r="P241">
        <v>3</v>
      </c>
      <c r="Q241">
        <v>3</v>
      </c>
      <c r="R241">
        <v>67.39</v>
      </c>
      <c r="S241">
        <v>103.27</v>
      </c>
      <c r="T241">
        <v>103.27</v>
      </c>
      <c r="U241">
        <v>103.27</v>
      </c>
      <c r="V241">
        <v>46.131499949999998</v>
      </c>
      <c r="W241">
        <v>46.131499949999998</v>
      </c>
      <c r="X241">
        <v>2.1677162050000001</v>
      </c>
      <c r="Y241">
        <v>2.1677162050000001</v>
      </c>
    </row>
    <row r="242" spans="1:25" x14ac:dyDescent="0.3">
      <c r="A242" s="2">
        <v>45903</v>
      </c>
      <c r="B242" t="s">
        <v>74</v>
      </c>
      <c r="C242">
        <v>1236</v>
      </c>
      <c r="D242">
        <v>11</v>
      </c>
      <c r="E242">
        <v>2.1110000000000002</v>
      </c>
      <c r="F242">
        <v>0.89</v>
      </c>
      <c r="G242">
        <v>23.22</v>
      </c>
      <c r="H242">
        <v>23.22</v>
      </c>
      <c r="I242" t="s">
        <v>149</v>
      </c>
      <c r="J242">
        <v>3</v>
      </c>
      <c r="K242">
        <v>3</v>
      </c>
      <c r="L242">
        <v>3</v>
      </c>
      <c r="M242">
        <v>3</v>
      </c>
      <c r="N242">
        <v>6</v>
      </c>
      <c r="O242">
        <v>6</v>
      </c>
      <c r="P242">
        <v>6</v>
      </c>
      <c r="Q242">
        <v>6</v>
      </c>
      <c r="R242">
        <v>338.9</v>
      </c>
      <c r="S242">
        <v>338.9</v>
      </c>
      <c r="T242">
        <v>338.9</v>
      </c>
      <c r="U242">
        <v>338.9</v>
      </c>
      <c r="V242">
        <v>6.8515786370000002</v>
      </c>
      <c r="W242">
        <v>6.8515786370000002</v>
      </c>
      <c r="X242">
        <v>14.59517657</v>
      </c>
      <c r="Y242">
        <v>14.59517657</v>
      </c>
    </row>
    <row r="243" spans="1:25" x14ac:dyDescent="0.3">
      <c r="A243" s="2">
        <v>45903</v>
      </c>
      <c r="B243" t="s">
        <v>76</v>
      </c>
      <c r="C243">
        <v>1404</v>
      </c>
      <c r="D243">
        <v>9</v>
      </c>
      <c r="E243">
        <v>3.7930000000000001</v>
      </c>
      <c r="F243">
        <v>0.64100000000000001</v>
      </c>
      <c r="G243">
        <v>34.14</v>
      </c>
      <c r="H243">
        <v>34.14</v>
      </c>
      <c r="I243" t="s">
        <v>149</v>
      </c>
      <c r="J243">
        <v>4</v>
      </c>
      <c r="K243">
        <v>6</v>
      </c>
      <c r="L243">
        <v>6</v>
      </c>
      <c r="M243">
        <v>6</v>
      </c>
      <c r="N243">
        <v>9</v>
      </c>
      <c r="O243">
        <v>11</v>
      </c>
      <c r="P243">
        <v>11</v>
      </c>
      <c r="Q243">
        <v>11</v>
      </c>
      <c r="R243">
        <v>248.1</v>
      </c>
      <c r="S243">
        <v>296.57</v>
      </c>
      <c r="T243">
        <v>296.57</v>
      </c>
      <c r="U243">
        <v>296.57</v>
      </c>
      <c r="V243">
        <v>11.511616139999999</v>
      </c>
      <c r="W243">
        <v>11.511616139999999</v>
      </c>
      <c r="X243">
        <v>8.6868775629999995</v>
      </c>
      <c r="Y243">
        <v>8.6868775629999995</v>
      </c>
    </row>
    <row r="244" spans="1:25" x14ac:dyDescent="0.3">
      <c r="A244" s="2">
        <v>45903</v>
      </c>
      <c r="B244" t="s">
        <v>78</v>
      </c>
      <c r="C244">
        <v>1270</v>
      </c>
      <c r="D244">
        <v>6</v>
      </c>
      <c r="E244">
        <v>4.0179999999999998</v>
      </c>
      <c r="F244">
        <v>0.47199999999999998</v>
      </c>
      <c r="G244">
        <v>24.11</v>
      </c>
      <c r="H244">
        <v>24.11</v>
      </c>
      <c r="I244" t="s">
        <v>149</v>
      </c>
      <c r="J244">
        <v>3</v>
      </c>
      <c r="K244">
        <v>3</v>
      </c>
      <c r="L244">
        <v>3</v>
      </c>
      <c r="M244">
        <v>3</v>
      </c>
      <c r="N244">
        <v>7</v>
      </c>
      <c r="O244">
        <v>7</v>
      </c>
      <c r="P244">
        <v>7</v>
      </c>
      <c r="Q244">
        <v>7</v>
      </c>
      <c r="R244">
        <v>178.3</v>
      </c>
      <c r="S244">
        <v>178.3</v>
      </c>
      <c r="T244">
        <v>178.3</v>
      </c>
      <c r="U244">
        <v>178.3</v>
      </c>
      <c r="V244">
        <v>13.52215367</v>
      </c>
      <c r="W244">
        <v>13.52215367</v>
      </c>
      <c r="X244">
        <v>7.3952716719999998</v>
      </c>
      <c r="Y244">
        <v>7.3952716719999998</v>
      </c>
    </row>
    <row r="245" spans="1:25" x14ac:dyDescent="0.3">
      <c r="A245" s="2">
        <v>45903</v>
      </c>
      <c r="B245" t="s">
        <v>80</v>
      </c>
      <c r="C245">
        <v>137</v>
      </c>
      <c r="D245">
        <v>2</v>
      </c>
      <c r="E245">
        <v>7.8</v>
      </c>
      <c r="F245">
        <v>1.46</v>
      </c>
      <c r="G245">
        <v>15.6</v>
      </c>
      <c r="H245">
        <v>15.6</v>
      </c>
      <c r="I245" t="s">
        <v>149</v>
      </c>
      <c r="J245">
        <v>1</v>
      </c>
      <c r="K245">
        <v>1</v>
      </c>
      <c r="L245">
        <v>1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68.98</v>
      </c>
      <c r="S245">
        <v>68.98</v>
      </c>
      <c r="T245">
        <v>68.98</v>
      </c>
      <c r="U245">
        <v>68.98</v>
      </c>
      <c r="V245">
        <v>22.615250799999998</v>
      </c>
      <c r="W245">
        <v>22.615250799999998</v>
      </c>
      <c r="X245">
        <v>4.4217948720000004</v>
      </c>
      <c r="Y245">
        <v>4.4217948720000004</v>
      </c>
    </row>
    <row r="246" spans="1:25" x14ac:dyDescent="0.3">
      <c r="A246" s="2">
        <v>45903</v>
      </c>
      <c r="B246" t="s">
        <v>82</v>
      </c>
      <c r="C246">
        <v>616</v>
      </c>
      <c r="D246">
        <v>5</v>
      </c>
      <c r="E246">
        <v>4.0359999999999996</v>
      </c>
      <c r="F246">
        <v>0.81200000000000006</v>
      </c>
      <c r="G246">
        <v>20.18</v>
      </c>
      <c r="H246">
        <v>20.18</v>
      </c>
      <c r="I246" t="s">
        <v>149</v>
      </c>
      <c r="J246">
        <v>3</v>
      </c>
      <c r="K246">
        <v>3</v>
      </c>
      <c r="L246">
        <v>3</v>
      </c>
      <c r="M246">
        <v>3</v>
      </c>
      <c r="N246">
        <v>5</v>
      </c>
      <c r="O246">
        <v>5</v>
      </c>
      <c r="P246">
        <v>5</v>
      </c>
      <c r="Q246">
        <v>5</v>
      </c>
      <c r="R246">
        <v>443.68</v>
      </c>
      <c r="S246">
        <v>443.68</v>
      </c>
      <c r="T246">
        <v>443.68</v>
      </c>
      <c r="U246">
        <v>443.68</v>
      </c>
      <c r="V246">
        <v>4.5483231159999997</v>
      </c>
      <c r="W246">
        <v>4.5483231159999997</v>
      </c>
      <c r="X246">
        <v>21.986124879999998</v>
      </c>
      <c r="Y246">
        <v>21.986124879999998</v>
      </c>
    </row>
    <row r="247" spans="1:25" x14ac:dyDescent="0.3">
      <c r="A247" s="2">
        <v>45903</v>
      </c>
      <c r="B247" t="s">
        <v>94</v>
      </c>
      <c r="C247">
        <v>1780</v>
      </c>
      <c r="D247">
        <v>11</v>
      </c>
      <c r="E247">
        <v>7.1310000000000002</v>
      </c>
      <c r="F247">
        <v>0.61799999999999999</v>
      </c>
      <c r="G247">
        <v>78.44</v>
      </c>
      <c r="H247">
        <v>78.44</v>
      </c>
      <c r="I247" t="s">
        <v>149</v>
      </c>
      <c r="J247">
        <v>8</v>
      </c>
      <c r="K247">
        <v>10</v>
      </c>
      <c r="L247">
        <v>10</v>
      </c>
      <c r="M247">
        <v>10</v>
      </c>
      <c r="N247">
        <v>10</v>
      </c>
      <c r="O247">
        <v>12</v>
      </c>
      <c r="P247">
        <v>12</v>
      </c>
      <c r="Q247">
        <v>12</v>
      </c>
      <c r="R247">
        <v>338.3</v>
      </c>
      <c r="S247">
        <v>496.18</v>
      </c>
      <c r="T247">
        <v>496.18</v>
      </c>
      <c r="U247">
        <v>496.18</v>
      </c>
      <c r="V247">
        <v>15.80877907</v>
      </c>
      <c r="W247">
        <v>15.80877907</v>
      </c>
      <c r="X247">
        <v>6.3255991839999997</v>
      </c>
      <c r="Y247">
        <v>6.3255991839999997</v>
      </c>
    </row>
    <row r="248" spans="1:25" x14ac:dyDescent="0.3">
      <c r="A248" s="2">
        <v>45903</v>
      </c>
      <c r="B248" t="s">
        <v>96</v>
      </c>
      <c r="C248">
        <v>1914</v>
      </c>
      <c r="D248">
        <v>9</v>
      </c>
      <c r="E248">
        <v>5.4189999999999996</v>
      </c>
      <c r="F248">
        <v>0.47</v>
      </c>
      <c r="G248">
        <v>48.77</v>
      </c>
      <c r="H248">
        <v>48.77</v>
      </c>
      <c r="I248" t="s">
        <v>149</v>
      </c>
      <c r="J248">
        <v>4</v>
      </c>
      <c r="K248">
        <v>4</v>
      </c>
      <c r="L248">
        <v>4</v>
      </c>
      <c r="M248">
        <v>4</v>
      </c>
      <c r="N248">
        <v>9</v>
      </c>
      <c r="O248">
        <v>9</v>
      </c>
      <c r="P248">
        <v>9</v>
      </c>
      <c r="Q248">
        <v>9</v>
      </c>
      <c r="R248">
        <v>552.02</v>
      </c>
      <c r="S248">
        <v>552.02</v>
      </c>
      <c r="T248">
        <v>552.02</v>
      </c>
      <c r="U248">
        <v>552.02</v>
      </c>
      <c r="V248">
        <v>8.8348248250000001</v>
      </c>
      <c r="W248">
        <v>8.8348248250000001</v>
      </c>
      <c r="X248">
        <v>11.31884355</v>
      </c>
      <c r="Y248">
        <v>11.31884355</v>
      </c>
    </row>
    <row r="249" spans="1:25" x14ac:dyDescent="0.3">
      <c r="A249" s="2">
        <v>45903</v>
      </c>
      <c r="B249" t="s">
        <v>11</v>
      </c>
      <c r="C249">
        <v>2501</v>
      </c>
      <c r="D249">
        <v>14</v>
      </c>
      <c r="E249">
        <v>2.2229999999999999</v>
      </c>
      <c r="F249">
        <v>0.56000000000000005</v>
      </c>
      <c r="G249">
        <v>31.12</v>
      </c>
      <c r="H249">
        <v>31.12</v>
      </c>
      <c r="I249" t="s">
        <v>149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86.7</v>
      </c>
      <c r="S249">
        <v>86.7</v>
      </c>
      <c r="T249">
        <v>86.7</v>
      </c>
      <c r="U249">
        <v>86.7</v>
      </c>
      <c r="V249">
        <v>35.893886969999997</v>
      </c>
      <c r="W249">
        <v>35.893886969999997</v>
      </c>
      <c r="X249">
        <v>2.7859897170000001</v>
      </c>
      <c r="Y249">
        <v>2.7859897170000001</v>
      </c>
    </row>
    <row r="250" spans="1:25" x14ac:dyDescent="0.3">
      <c r="A250" s="2">
        <v>45903</v>
      </c>
      <c r="B250" t="s">
        <v>92</v>
      </c>
      <c r="C250">
        <v>325</v>
      </c>
      <c r="D250">
        <v>2</v>
      </c>
      <c r="E250">
        <v>2.78</v>
      </c>
      <c r="F250">
        <v>0.61499999999999999</v>
      </c>
      <c r="G250">
        <v>5.56</v>
      </c>
      <c r="H250">
        <v>5.56</v>
      </c>
      <c r="I250" t="s">
        <v>149</v>
      </c>
      <c r="J250">
        <v>2</v>
      </c>
      <c r="K250">
        <v>2</v>
      </c>
      <c r="L250">
        <v>2</v>
      </c>
      <c r="M250">
        <v>2</v>
      </c>
      <c r="N250">
        <v>3</v>
      </c>
      <c r="O250">
        <v>3</v>
      </c>
      <c r="P250">
        <v>3</v>
      </c>
      <c r="Q250">
        <v>3</v>
      </c>
      <c r="R250">
        <v>76.47</v>
      </c>
      <c r="S250">
        <v>76.47</v>
      </c>
      <c r="T250">
        <v>76.47</v>
      </c>
      <c r="U250">
        <v>76.47</v>
      </c>
      <c r="V250">
        <v>7.2708251600000002</v>
      </c>
      <c r="W250">
        <v>7.2708251600000002</v>
      </c>
      <c r="X250">
        <v>13.75359712</v>
      </c>
      <c r="Y250">
        <v>13.75359712</v>
      </c>
    </row>
    <row r="251" spans="1:25" x14ac:dyDescent="0.3">
      <c r="A251" s="2">
        <v>45903</v>
      </c>
      <c r="B251" t="s">
        <v>74</v>
      </c>
      <c r="C251">
        <v>230</v>
      </c>
      <c r="D251">
        <v>0</v>
      </c>
      <c r="F251">
        <v>0</v>
      </c>
      <c r="G251">
        <v>0</v>
      </c>
      <c r="H251">
        <v>0</v>
      </c>
      <c r="I251" t="s">
        <v>149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5" x14ac:dyDescent="0.3">
      <c r="A252" s="2">
        <v>45903</v>
      </c>
      <c r="B252" t="s">
        <v>32</v>
      </c>
      <c r="C252">
        <v>11</v>
      </c>
      <c r="D252">
        <v>0</v>
      </c>
      <c r="F252">
        <v>0</v>
      </c>
      <c r="G252">
        <v>0</v>
      </c>
      <c r="H252">
        <v>0</v>
      </c>
      <c r="I252" t="s">
        <v>149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5" x14ac:dyDescent="0.3">
      <c r="A253" s="2">
        <v>45903</v>
      </c>
      <c r="B253" t="s">
        <v>64</v>
      </c>
      <c r="C253">
        <v>550</v>
      </c>
      <c r="D253">
        <v>3</v>
      </c>
      <c r="E253">
        <v>4.4429999999999996</v>
      </c>
      <c r="F253">
        <v>0.54500000000000004</v>
      </c>
      <c r="G253">
        <v>13.33</v>
      </c>
      <c r="H253">
        <v>13.33</v>
      </c>
      <c r="I253" t="s">
        <v>149</v>
      </c>
      <c r="J253">
        <v>2</v>
      </c>
      <c r="K253">
        <v>2</v>
      </c>
      <c r="L253">
        <v>2</v>
      </c>
      <c r="M253">
        <v>2</v>
      </c>
      <c r="N253">
        <v>6</v>
      </c>
      <c r="O253">
        <v>6</v>
      </c>
      <c r="P253">
        <v>6</v>
      </c>
      <c r="Q253">
        <v>6</v>
      </c>
      <c r="R253">
        <v>637.16999999999996</v>
      </c>
      <c r="S253">
        <v>637.16999999999996</v>
      </c>
      <c r="T253">
        <v>637.16999999999996</v>
      </c>
      <c r="U253">
        <v>637.16999999999996</v>
      </c>
      <c r="V253">
        <v>2.092063343</v>
      </c>
      <c r="W253">
        <v>2.092063343</v>
      </c>
      <c r="X253">
        <v>47.799699920000002</v>
      </c>
      <c r="Y253">
        <v>47.799699920000002</v>
      </c>
    </row>
    <row r="254" spans="1:25" x14ac:dyDescent="0.3">
      <c r="A254" s="2">
        <v>45903</v>
      </c>
      <c r="B254" t="s">
        <v>72</v>
      </c>
      <c r="C254">
        <v>228</v>
      </c>
      <c r="D254">
        <v>1</v>
      </c>
      <c r="E254">
        <v>3.45</v>
      </c>
      <c r="F254">
        <v>0.439</v>
      </c>
      <c r="G254">
        <v>3.45</v>
      </c>
      <c r="H254">
        <v>3.45</v>
      </c>
      <c r="I254" t="s">
        <v>149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X254">
        <v>0</v>
      </c>
      <c r="Y254">
        <v>0</v>
      </c>
    </row>
    <row r="255" spans="1:25" x14ac:dyDescent="0.3">
      <c r="A255" s="2">
        <v>45903</v>
      </c>
      <c r="B255" t="s">
        <v>106</v>
      </c>
      <c r="C255">
        <v>82</v>
      </c>
      <c r="D255">
        <v>2</v>
      </c>
      <c r="E255">
        <v>3.5150000000000001</v>
      </c>
      <c r="F255">
        <v>2.4390000000000001</v>
      </c>
      <c r="G255">
        <v>7.03</v>
      </c>
      <c r="H255">
        <v>7.03</v>
      </c>
      <c r="I255" t="s">
        <v>149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75.900000000000006</v>
      </c>
      <c r="S255">
        <v>75.900000000000006</v>
      </c>
      <c r="T255">
        <v>75.900000000000006</v>
      </c>
      <c r="U255">
        <v>75.900000000000006</v>
      </c>
      <c r="V255">
        <v>9.2621870879999992</v>
      </c>
      <c r="W255">
        <v>9.2621870879999992</v>
      </c>
      <c r="X255">
        <v>10.796586059999999</v>
      </c>
      <c r="Y255">
        <v>10.796586059999999</v>
      </c>
    </row>
    <row r="256" spans="1:25" x14ac:dyDescent="0.3">
      <c r="A256" s="2">
        <v>45903</v>
      </c>
      <c r="B256" t="s">
        <v>82</v>
      </c>
      <c r="C256">
        <v>0</v>
      </c>
      <c r="D256">
        <v>0</v>
      </c>
      <c r="G256">
        <v>0</v>
      </c>
      <c r="H256">
        <v>0</v>
      </c>
      <c r="I256" t="s">
        <v>149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5" x14ac:dyDescent="0.3">
      <c r="A257" s="2">
        <v>45903</v>
      </c>
      <c r="B257" t="s">
        <v>44</v>
      </c>
      <c r="C257">
        <v>105</v>
      </c>
      <c r="D257">
        <v>0</v>
      </c>
      <c r="F257">
        <v>0</v>
      </c>
      <c r="G257">
        <v>0</v>
      </c>
      <c r="H257">
        <v>0</v>
      </c>
      <c r="I257" t="s">
        <v>149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5" x14ac:dyDescent="0.3">
      <c r="A258" s="2">
        <v>45903</v>
      </c>
      <c r="B258" t="s">
        <v>40</v>
      </c>
      <c r="C258">
        <v>275</v>
      </c>
      <c r="D258">
        <v>2</v>
      </c>
      <c r="E258">
        <v>6.56</v>
      </c>
      <c r="F258">
        <v>0.72699999999999998</v>
      </c>
      <c r="G258">
        <v>13.12</v>
      </c>
      <c r="H258">
        <v>13.12</v>
      </c>
      <c r="I258" t="s">
        <v>149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91.49</v>
      </c>
      <c r="S258">
        <v>91.49</v>
      </c>
      <c r="T258">
        <v>91.49</v>
      </c>
      <c r="U258">
        <v>91.49</v>
      </c>
      <c r="V258">
        <v>14.340365070000001</v>
      </c>
      <c r="W258">
        <v>14.340365070000001</v>
      </c>
      <c r="X258">
        <v>6.9733231709999997</v>
      </c>
      <c r="Y258">
        <v>6.9733231709999997</v>
      </c>
    </row>
    <row r="259" spans="1:25" x14ac:dyDescent="0.3">
      <c r="A259" s="2">
        <v>45903</v>
      </c>
      <c r="B259" t="s">
        <v>24</v>
      </c>
      <c r="C259">
        <v>1466</v>
      </c>
      <c r="D259">
        <v>5</v>
      </c>
      <c r="E259">
        <v>1.8260000000000001</v>
      </c>
      <c r="F259">
        <v>0.34100000000000003</v>
      </c>
      <c r="G259">
        <v>9.1300000000000008</v>
      </c>
      <c r="H259">
        <v>9.1300000000000008</v>
      </c>
      <c r="I259" t="s">
        <v>149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15.9</v>
      </c>
      <c r="S259">
        <v>15.9</v>
      </c>
      <c r="T259">
        <v>15.9</v>
      </c>
      <c r="U259">
        <v>15.9</v>
      </c>
      <c r="V259">
        <v>57.421383650000003</v>
      </c>
      <c r="W259">
        <v>57.421383650000003</v>
      </c>
      <c r="X259">
        <v>1.741511501</v>
      </c>
      <c r="Y259">
        <v>1.741511501</v>
      </c>
    </row>
    <row r="260" spans="1:25" x14ac:dyDescent="0.3">
      <c r="A260" s="2">
        <v>45903</v>
      </c>
      <c r="B260" t="s">
        <v>108</v>
      </c>
      <c r="C260">
        <v>216</v>
      </c>
      <c r="D260">
        <v>1</v>
      </c>
      <c r="E260">
        <v>4.6500000000000004</v>
      </c>
      <c r="F260">
        <v>0.46300000000000002</v>
      </c>
      <c r="G260">
        <v>4.6500000000000004</v>
      </c>
      <c r="H260">
        <v>4.6500000000000004</v>
      </c>
      <c r="I260" t="s">
        <v>149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X260">
        <v>0</v>
      </c>
      <c r="Y260">
        <v>0</v>
      </c>
    </row>
    <row r="261" spans="1:25" x14ac:dyDescent="0.3">
      <c r="A261" s="2">
        <v>45903</v>
      </c>
      <c r="B261" t="s">
        <v>62</v>
      </c>
      <c r="C261">
        <v>666</v>
      </c>
      <c r="D261">
        <v>3</v>
      </c>
      <c r="E261">
        <v>2.073</v>
      </c>
      <c r="F261">
        <v>0.45</v>
      </c>
      <c r="G261">
        <v>6.22</v>
      </c>
      <c r="H261">
        <v>6.22</v>
      </c>
      <c r="I261" t="s">
        <v>149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X261">
        <v>0</v>
      </c>
      <c r="Y261">
        <v>0</v>
      </c>
    </row>
    <row r="262" spans="1:25" x14ac:dyDescent="0.3">
      <c r="A262" s="2">
        <v>45903</v>
      </c>
      <c r="B262" t="s">
        <v>84</v>
      </c>
      <c r="C262">
        <v>114</v>
      </c>
      <c r="D262">
        <v>2</v>
      </c>
      <c r="E262">
        <v>2.2650000000000001</v>
      </c>
      <c r="F262">
        <v>1.754</v>
      </c>
      <c r="G262">
        <v>4.53</v>
      </c>
      <c r="H262">
        <v>4.53</v>
      </c>
      <c r="I262" t="s">
        <v>149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X262">
        <v>0</v>
      </c>
      <c r="Y262">
        <v>0</v>
      </c>
    </row>
    <row r="263" spans="1:25" x14ac:dyDescent="0.3">
      <c r="A263" s="2">
        <v>45903</v>
      </c>
      <c r="B263" t="s">
        <v>42</v>
      </c>
      <c r="C263">
        <v>53</v>
      </c>
      <c r="D263">
        <v>0</v>
      </c>
      <c r="F263">
        <v>0</v>
      </c>
      <c r="G263">
        <v>0</v>
      </c>
      <c r="H263">
        <v>0</v>
      </c>
      <c r="I263" t="s">
        <v>149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5" x14ac:dyDescent="0.3">
      <c r="A264" s="2">
        <v>45903</v>
      </c>
      <c r="B264" t="s">
        <v>11</v>
      </c>
      <c r="C264">
        <v>122</v>
      </c>
      <c r="D264">
        <v>0</v>
      </c>
      <c r="F264">
        <v>0</v>
      </c>
      <c r="G264">
        <v>0</v>
      </c>
      <c r="H264">
        <v>0</v>
      </c>
      <c r="I264" t="s">
        <v>149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5" x14ac:dyDescent="0.3">
      <c r="A265" s="2">
        <v>45903</v>
      </c>
      <c r="B265" t="s">
        <v>102</v>
      </c>
      <c r="C265">
        <v>493</v>
      </c>
      <c r="D265">
        <v>2</v>
      </c>
      <c r="E265">
        <v>3.2</v>
      </c>
      <c r="F265">
        <v>0.40600000000000003</v>
      </c>
      <c r="G265">
        <v>6.4</v>
      </c>
      <c r="H265">
        <v>6.4</v>
      </c>
      <c r="I265" t="s">
        <v>149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X265">
        <v>0</v>
      </c>
      <c r="Y265">
        <v>0</v>
      </c>
    </row>
    <row r="266" spans="1:25" x14ac:dyDescent="0.3">
      <c r="A266" s="2">
        <v>45903</v>
      </c>
      <c r="B266" t="s">
        <v>98</v>
      </c>
      <c r="C266">
        <v>1470</v>
      </c>
      <c r="D266">
        <v>9</v>
      </c>
      <c r="E266">
        <v>2.6589999999999998</v>
      </c>
      <c r="F266">
        <v>0.61199999999999999</v>
      </c>
      <c r="G266">
        <v>23.93</v>
      </c>
      <c r="H266">
        <v>23.93</v>
      </c>
      <c r="I266" t="s">
        <v>149</v>
      </c>
      <c r="J266">
        <v>1</v>
      </c>
      <c r="K266">
        <v>1</v>
      </c>
      <c r="L266">
        <v>1</v>
      </c>
      <c r="M266">
        <v>1</v>
      </c>
      <c r="N266">
        <v>2</v>
      </c>
      <c r="O266">
        <v>2</v>
      </c>
      <c r="P266">
        <v>2</v>
      </c>
      <c r="Q266">
        <v>2</v>
      </c>
      <c r="R266">
        <v>64.98</v>
      </c>
      <c r="S266">
        <v>64.98</v>
      </c>
      <c r="T266">
        <v>64.98</v>
      </c>
      <c r="U266">
        <v>64.98</v>
      </c>
      <c r="V266">
        <v>36.826715909999997</v>
      </c>
      <c r="W266">
        <v>36.826715909999997</v>
      </c>
      <c r="X266">
        <v>2.7154199750000001</v>
      </c>
      <c r="Y266">
        <v>2.7154199750000001</v>
      </c>
    </row>
    <row r="267" spans="1:25" x14ac:dyDescent="0.3">
      <c r="A267" s="2">
        <v>45903</v>
      </c>
      <c r="B267" t="s">
        <v>104</v>
      </c>
      <c r="C267">
        <v>478</v>
      </c>
      <c r="D267">
        <v>1</v>
      </c>
      <c r="E267">
        <v>2</v>
      </c>
      <c r="F267">
        <v>0.20899999999999999</v>
      </c>
      <c r="G267">
        <v>2</v>
      </c>
      <c r="H267">
        <v>2</v>
      </c>
      <c r="I267" t="s">
        <v>149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X267">
        <v>0</v>
      </c>
      <c r="Y267">
        <v>0</v>
      </c>
    </row>
    <row r="268" spans="1:25" x14ac:dyDescent="0.3">
      <c r="A268" s="2">
        <v>45903</v>
      </c>
      <c r="B268" t="s">
        <v>42</v>
      </c>
      <c r="C268">
        <v>134</v>
      </c>
      <c r="D268">
        <v>5</v>
      </c>
      <c r="E268">
        <v>1.91</v>
      </c>
      <c r="F268">
        <v>3.7309999999999999</v>
      </c>
      <c r="G268">
        <v>9.5500000000000007</v>
      </c>
      <c r="H268">
        <v>9.5500000000000007</v>
      </c>
      <c r="I268" t="s">
        <v>149</v>
      </c>
      <c r="J268">
        <v>1</v>
      </c>
      <c r="K268">
        <v>2</v>
      </c>
      <c r="L268">
        <v>2</v>
      </c>
      <c r="M268">
        <v>2</v>
      </c>
      <c r="N268">
        <v>1</v>
      </c>
      <c r="O268">
        <v>2</v>
      </c>
      <c r="P268">
        <v>2</v>
      </c>
      <c r="Q268">
        <v>2</v>
      </c>
      <c r="R268">
        <v>22.9</v>
      </c>
      <c r="S268">
        <v>53.88</v>
      </c>
      <c r="T268">
        <v>53.88</v>
      </c>
      <c r="U268">
        <v>53.88</v>
      </c>
      <c r="V268">
        <v>17.72457313</v>
      </c>
      <c r="W268">
        <v>17.72457313</v>
      </c>
      <c r="X268">
        <v>5.6418848170000002</v>
      </c>
      <c r="Y268">
        <v>5.6418848170000002</v>
      </c>
    </row>
    <row r="269" spans="1:25" x14ac:dyDescent="0.3">
      <c r="A269" s="2">
        <v>45903</v>
      </c>
      <c r="B269" t="s">
        <v>50</v>
      </c>
      <c r="C269">
        <v>19</v>
      </c>
      <c r="D269">
        <v>1</v>
      </c>
      <c r="E269">
        <v>1.7</v>
      </c>
      <c r="F269">
        <v>5.2629999999999999</v>
      </c>
      <c r="G269">
        <v>1.7</v>
      </c>
      <c r="H269">
        <v>1.7</v>
      </c>
      <c r="I269" t="s">
        <v>149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X269">
        <v>0</v>
      </c>
      <c r="Y269">
        <v>0</v>
      </c>
    </row>
    <row r="270" spans="1:25" x14ac:dyDescent="0.3">
      <c r="A270" s="2">
        <v>45903</v>
      </c>
      <c r="B270" t="s">
        <v>72</v>
      </c>
      <c r="C270">
        <v>237</v>
      </c>
      <c r="D270">
        <v>3</v>
      </c>
      <c r="E270">
        <v>3.9369999999999998</v>
      </c>
      <c r="F270">
        <v>1.266</v>
      </c>
      <c r="G270">
        <v>11.81</v>
      </c>
      <c r="H270">
        <v>11.81</v>
      </c>
      <c r="I270" t="s">
        <v>149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X270">
        <v>0</v>
      </c>
      <c r="Y270">
        <v>0</v>
      </c>
    </row>
    <row r="271" spans="1:25" x14ac:dyDescent="0.3">
      <c r="A271" s="2">
        <v>45903</v>
      </c>
      <c r="B271" t="s">
        <v>68</v>
      </c>
      <c r="C271">
        <v>1034</v>
      </c>
      <c r="D271">
        <v>12</v>
      </c>
      <c r="E271">
        <v>4.6529999999999996</v>
      </c>
      <c r="F271">
        <v>1.161</v>
      </c>
      <c r="G271">
        <v>55.83</v>
      </c>
      <c r="H271">
        <v>55.83</v>
      </c>
      <c r="I271" t="s">
        <v>149</v>
      </c>
      <c r="J271">
        <v>4</v>
      </c>
      <c r="K271">
        <v>4</v>
      </c>
      <c r="L271">
        <v>4</v>
      </c>
      <c r="M271">
        <v>4</v>
      </c>
      <c r="N271">
        <v>6</v>
      </c>
      <c r="O271">
        <v>6</v>
      </c>
      <c r="P271">
        <v>6</v>
      </c>
      <c r="Q271">
        <v>6</v>
      </c>
      <c r="R271">
        <v>158.94</v>
      </c>
      <c r="S271">
        <v>158.94</v>
      </c>
      <c r="T271">
        <v>158.94</v>
      </c>
      <c r="U271">
        <v>158.94</v>
      </c>
      <c r="V271">
        <v>35.12646282</v>
      </c>
      <c r="W271">
        <v>35.12646282</v>
      </c>
      <c r="X271">
        <v>2.8468565290000001</v>
      </c>
      <c r="Y271">
        <v>2.8468565290000001</v>
      </c>
    </row>
    <row r="272" spans="1:25" x14ac:dyDescent="0.3">
      <c r="A272" s="2">
        <v>45903</v>
      </c>
      <c r="B272" t="s">
        <v>64</v>
      </c>
      <c r="C272">
        <v>242</v>
      </c>
      <c r="D272">
        <v>3</v>
      </c>
      <c r="E272">
        <v>4.1429999999999998</v>
      </c>
      <c r="F272">
        <v>1.24</v>
      </c>
      <c r="G272">
        <v>12.43</v>
      </c>
      <c r="H272">
        <v>12.43</v>
      </c>
      <c r="I272" t="s">
        <v>149</v>
      </c>
      <c r="J272">
        <v>0</v>
      </c>
      <c r="K272">
        <v>3</v>
      </c>
      <c r="L272">
        <v>3</v>
      </c>
      <c r="M272">
        <v>3</v>
      </c>
      <c r="N272">
        <v>0</v>
      </c>
      <c r="O272">
        <v>3</v>
      </c>
      <c r="P272">
        <v>3</v>
      </c>
      <c r="Q272">
        <v>3</v>
      </c>
      <c r="R272">
        <v>0</v>
      </c>
      <c r="S272">
        <v>163.41</v>
      </c>
      <c r="T272">
        <v>163.41</v>
      </c>
      <c r="U272">
        <v>163.41</v>
      </c>
      <c r="V272">
        <v>7.6066336210000003</v>
      </c>
      <c r="W272">
        <v>7.6066336210000003</v>
      </c>
      <c r="X272">
        <v>13.14641995</v>
      </c>
      <c r="Y272">
        <v>13.14641995</v>
      </c>
    </row>
    <row r="273" spans="1:25" x14ac:dyDescent="0.3">
      <c r="A273" s="2">
        <v>45903</v>
      </c>
      <c r="B273" t="s">
        <v>26</v>
      </c>
      <c r="C273">
        <v>54</v>
      </c>
      <c r="D273">
        <v>0</v>
      </c>
      <c r="F273">
        <v>0</v>
      </c>
      <c r="G273">
        <v>0</v>
      </c>
      <c r="H273">
        <v>0</v>
      </c>
      <c r="I273" t="s">
        <v>149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5" x14ac:dyDescent="0.3">
      <c r="A274" s="2">
        <v>45903</v>
      </c>
      <c r="B274" t="s">
        <v>15</v>
      </c>
      <c r="C274">
        <v>141</v>
      </c>
      <c r="D274">
        <v>0</v>
      </c>
      <c r="F274">
        <v>0</v>
      </c>
      <c r="G274">
        <v>0</v>
      </c>
      <c r="H274">
        <v>0</v>
      </c>
      <c r="I274" t="s">
        <v>149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5" x14ac:dyDescent="0.3">
      <c r="A275" s="2">
        <v>45903</v>
      </c>
      <c r="B275" t="s">
        <v>36</v>
      </c>
      <c r="C275">
        <v>78</v>
      </c>
      <c r="D275">
        <v>0</v>
      </c>
      <c r="F275">
        <v>0</v>
      </c>
      <c r="G275">
        <v>0</v>
      </c>
      <c r="H275">
        <v>0</v>
      </c>
      <c r="I275" t="s">
        <v>149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5" x14ac:dyDescent="0.3">
      <c r="A276" s="2">
        <v>45903</v>
      </c>
      <c r="B276" t="s">
        <v>78</v>
      </c>
      <c r="C276">
        <v>806</v>
      </c>
      <c r="D276">
        <v>4</v>
      </c>
      <c r="E276">
        <v>3.6629999999999998</v>
      </c>
      <c r="F276">
        <v>0.496</v>
      </c>
      <c r="G276">
        <v>14.65</v>
      </c>
      <c r="H276">
        <v>14.65</v>
      </c>
      <c r="I276" t="s">
        <v>149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76.489999999999995</v>
      </c>
      <c r="S276">
        <v>76.489999999999995</v>
      </c>
      <c r="T276">
        <v>76.489999999999995</v>
      </c>
      <c r="U276">
        <v>76.489999999999995</v>
      </c>
      <c r="V276">
        <v>19.152830439999999</v>
      </c>
      <c r="W276">
        <v>19.152830439999999</v>
      </c>
      <c r="X276">
        <v>5.2211604100000004</v>
      </c>
      <c r="Y276">
        <v>5.2211604100000004</v>
      </c>
    </row>
    <row r="277" spans="1:25" x14ac:dyDescent="0.3">
      <c r="A277" s="2">
        <v>45903</v>
      </c>
      <c r="B277" t="s">
        <v>94</v>
      </c>
      <c r="C277">
        <v>374</v>
      </c>
      <c r="D277">
        <v>7</v>
      </c>
      <c r="E277">
        <v>3.8839999999999999</v>
      </c>
      <c r="F277">
        <v>1.8720000000000001</v>
      </c>
      <c r="G277">
        <v>27.19</v>
      </c>
      <c r="H277">
        <v>27.19</v>
      </c>
      <c r="I277" t="s">
        <v>149</v>
      </c>
      <c r="J277">
        <v>2</v>
      </c>
      <c r="K277">
        <v>3</v>
      </c>
      <c r="L277">
        <v>3</v>
      </c>
      <c r="M277">
        <v>3</v>
      </c>
      <c r="N277">
        <v>6</v>
      </c>
      <c r="O277">
        <v>7</v>
      </c>
      <c r="P277">
        <v>7</v>
      </c>
      <c r="Q277">
        <v>7</v>
      </c>
      <c r="R277">
        <v>197.4</v>
      </c>
      <c r="S277">
        <v>277.38</v>
      </c>
      <c r="T277">
        <v>277.38</v>
      </c>
      <c r="U277">
        <v>277.38</v>
      </c>
      <c r="V277">
        <v>9.8024370899999997</v>
      </c>
      <c r="W277">
        <v>9.8024370899999997</v>
      </c>
      <c r="X277">
        <v>10.20154469</v>
      </c>
      <c r="Y277">
        <v>10.20154469</v>
      </c>
    </row>
    <row r="278" spans="1:25" x14ac:dyDescent="0.3">
      <c r="A278" s="2">
        <v>45903</v>
      </c>
      <c r="B278" t="s">
        <v>17</v>
      </c>
      <c r="C278">
        <v>15</v>
      </c>
      <c r="D278">
        <v>0</v>
      </c>
      <c r="F278">
        <v>0</v>
      </c>
      <c r="G278">
        <v>0</v>
      </c>
      <c r="H278">
        <v>0</v>
      </c>
      <c r="I278" t="s">
        <v>149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5" x14ac:dyDescent="0.3">
      <c r="A279" s="2">
        <v>45903</v>
      </c>
      <c r="B279" t="s">
        <v>17</v>
      </c>
      <c r="C279">
        <v>18</v>
      </c>
      <c r="D279">
        <v>1</v>
      </c>
      <c r="E279">
        <v>0.6</v>
      </c>
      <c r="F279">
        <v>5.556</v>
      </c>
      <c r="G279">
        <v>0.6</v>
      </c>
      <c r="H279">
        <v>0.6</v>
      </c>
      <c r="I279" t="s">
        <v>149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X279">
        <v>0</v>
      </c>
      <c r="Y279">
        <v>0</v>
      </c>
    </row>
    <row r="280" spans="1:25" x14ac:dyDescent="0.3">
      <c r="A280" s="2">
        <v>45903</v>
      </c>
      <c r="B280" t="s">
        <v>17</v>
      </c>
      <c r="C280">
        <v>22</v>
      </c>
      <c r="D280">
        <v>0</v>
      </c>
      <c r="F280">
        <v>0</v>
      </c>
      <c r="G280">
        <v>0</v>
      </c>
      <c r="H280">
        <v>0</v>
      </c>
      <c r="I280" t="s">
        <v>149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5" x14ac:dyDescent="0.3">
      <c r="A281" s="2">
        <v>45903</v>
      </c>
      <c r="B281" t="s">
        <v>17</v>
      </c>
      <c r="C281">
        <v>21</v>
      </c>
      <c r="D281">
        <v>0</v>
      </c>
      <c r="F281">
        <v>0</v>
      </c>
      <c r="G281">
        <v>0</v>
      </c>
      <c r="H281">
        <v>0</v>
      </c>
      <c r="I281" t="s">
        <v>149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5" x14ac:dyDescent="0.3">
      <c r="A282" s="2">
        <v>45903</v>
      </c>
      <c r="B282" t="s">
        <v>52</v>
      </c>
      <c r="C282">
        <v>316</v>
      </c>
      <c r="D282">
        <v>2</v>
      </c>
      <c r="E282">
        <v>0.66</v>
      </c>
      <c r="F282">
        <v>0.63300000000000001</v>
      </c>
      <c r="G282">
        <v>1.32</v>
      </c>
      <c r="H282">
        <v>1.32</v>
      </c>
      <c r="I282" t="s">
        <v>149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12.9</v>
      </c>
      <c r="S282">
        <v>12.9</v>
      </c>
      <c r="T282">
        <v>12.9</v>
      </c>
      <c r="U282">
        <v>12.9</v>
      </c>
      <c r="V282">
        <v>10.23255814</v>
      </c>
      <c r="W282">
        <v>10.23255814</v>
      </c>
      <c r="X282">
        <v>9.7727272729999992</v>
      </c>
      <c r="Y282">
        <v>9.7727272729999992</v>
      </c>
    </row>
    <row r="283" spans="1:25" x14ac:dyDescent="0.3">
      <c r="A283" s="2">
        <v>45903</v>
      </c>
      <c r="B283" t="s">
        <v>52</v>
      </c>
      <c r="C283">
        <v>323</v>
      </c>
      <c r="D283">
        <v>4</v>
      </c>
      <c r="E283">
        <v>0.495</v>
      </c>
      <c r="F283">
        <v>1.238</v>
      </c>
      <c r="G283">
        <v>1.98</v>
      </c>
      <c r="H283">
        <v>1.98</v>
      </c>
      <c r="I283" t="s">
        <v>149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X283">
        <v>0</v>
      </c>
      <c r="Y283">
        <v>0</v>
      </c>
    </row>
    <row r="284" spans="1:25" x14ac:dyDescent="0.3">
      <c r="A284" s="2">
        <v>45903</v>
      </c>
      <c r="B284" t="s">
        <v>52</v>
      </c>
      <c r="C284">
        <v>376</v>
      </c>
      <c r="D284">
        <v>9</v>
      </c>
      <c r="E284">
        <v>0.434</v>
      </c>
      <c r="F284">
        <v>2.3940000000000001</v>
      </c>
      <c r="G284">
        <v>3.91</v>
      </c>
      <c r="H284">
        <v>3.91</v>
      </c>
      <c r="I284" t="s">
        <v>149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X284">
        <v>0</v>
      </c>
      <c r="Y284">
        <v>0</v>
      </c>
    </row>
    <row r="285" spans="1:25" x14ac:dyDescent="0.3">
      <c r="A285" s="2">
        <v>45903</v>
      </c>
      <c r="B285" t="s">
        <v>52</v>
      </c>
      <c r="C285">
        <v>839</v>
      </c>
      <c r="D285">
        <v>16</v>
      </c>
      <c r="E285">
        <v>0.34599999999999997</v>
      </c>
      <c r="F285">
        <v>1.907</v>
      </c>
      <c r="G285">
        <v>5.53</v>
      </c>
      <c r="H285">
        <v>5.53</v>
      </c>
      <c r="I285" t="s">
        <v>149</v>
      </c>
      <c r="J285">
        <v>1</v>
      </c>
      <c r="K285">
        <v>1</v>
      </c>
      <c r="L285">
        <v>1</v>
      </c>
      <c r="M285">
        <v>1</v>
      </c>
      <c r="N285">
        <v>8</v>
      </c>
      <c r="O285">
        <v>8</v>
      </c>
      <c r="P285">
        <v>8</v>
      </c>
      <c r="Q285">
        <v>8</v>
      </c>
      <c r="R285">
        <v>231.12</v>
      </c>
      <c r="S285">
        <v>231.12</v>
      </c>
      <c r="T285">
        <v>231.12</v>
      </c>
      <c r="U285">
        <v>231.12</v>
      </c>
      <c r="V285">
        <v>2.392696435</v>
      </c>
      <c r="W285">
        <v>2.392696435</v>
      </c>
      <c r="X285">
        <v>41.793851719999999</v>
      </c>
      <c r="Y285">
        <v>41.793851719999999</v>
      </c>
    </row>
    <row r="286" spans="1:25" x14ac:dyDescent="0.3">
      <c r="A286" s="2">
        <v>45903</v>
      </c>
      <c r="B286" t="s">
        <v>112</v>
      </c>
      <c r="C286">
        <v>29</v>
      </c>
      <c r="D286">
        <v>0</v>
      </c>
      <c r="F286">
        <v>0</v>
      </c>
      <c r="G286">
        <v>0</v>
      </c>
      <c r="H286">
        <v>0</v>
      </c>
      <c r="I286" t="s">
        <v>149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5" x14ac:dyDescent="0.3">
      <c r="A287" s="2">
        <v>45903</v>
      </c>
      <c r="B287" t="s">
        <v>15</v>
      </c>
      <c r="C287">
        <v>137</v>
      </c>
      <c r="D287">
        <v>3</v>
      </c>
      <c r="E287">
        <v>1.07</v>
      </c>
      <c r="F287">
        <v>2.19</v>
      </c>
      <c r="G287">
        <v>3.21</v>
      </c>
      <c r="H287">
        <v>3.21</v>
      </c>
      <c r="I287" t="s">
        <v>149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X287">
        <v>0</v>
      </c>
      <c r="Y287">
        <v>0</v>
      </c>
    </row>
    <row r="288" spans="1:25" x14ac:dyDescent="0.3">
      <c r="A288" s="2">
        <v>45903</v>
      </c>
      <c r="B288" t="s">
        <v>112</v>
      </c>
      <c r="C288">
        <v>141</v>
      </c>
      <c r="D288">
        <v>2</v>
      </c>
      <c r="E288">
        <v>0.92500000000000004</v>
      </c>
      <c r="F288">
        <v>1.4179999999999999</v>
      </c>
      <c r="G288">
        <v>1.85</v>
      </c>
      <c r="H288">
        <v>1.85</v>
      </c>
      <c r="I288" t="s">
        <v>149</v>
      </c>
      <c r="J288">
        <v>2</v>
      </c>
      <c r="K288">
        <v>2</v>
      </c>
      <c r="L288">
        <v>2</v>
      </c>
      <c r="M288">
        <v>2</v>
      </c>
      <c r="N288">
        <v>4</v>
      </c>
      <c r="O288">
        <v>4</v>
      </c>
      <c r="P288">
        <v>4</v>
      </c>
      <c r="Q288">
        <v>4</v>
      </c>
      <c r="R288">
        <v>99.6</v>
      </c>
      <c r="S288">
        <v>99.6</v>
      </c>
      <c r="T288">
        <v>99.6</v>
      </c>
      <c r="U288">
        <v>99.6</v>
      </c>
      <c r="V288">
        <v>1.857429719</v>
      </c>
      <c r="W288">
        <v>1.857429719</v>
      </c>
      <c r="X288">
        <v>53.837837839999999</v>
      </c>
      <c r="Y288">
        <v>53.837837839999999</v>
      </c>
    </row>
    <row r="289" spans="1:25" x14ac:dyDescent="0.3">
      <c r="A289" s="2">
        <v>45903</v>
      </c>
      <c r="B289" t="s">
        <v>15</v>
      </c>
      <c r="C289">
        <v>288</v>
      </c>
      <c r="D289">
        <v>1</v>
      </c>
      <c r="E289">
        <v>1.5</v>
      </c>
      <c r="F289">
        <v>0.34699999999999998</v>
      </c>
      <c r="G289">
        <v>1.5</v>
      </c>
      <c r="H289">
        <v>1.5</v>
      </c>
      <c r="I289" t="s">
        <v>149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X289">
        <v>0</v>
      </c>
      <c r="Y289">
        <v>0</v>
      </c>
    </row>
    <row r="290" spans="1:25" x14ac:dyDescent="0.3">
      <c r="A290" s="2">
        <v>45903</v>
      </c>
      <c r="B290" t="s">
        <v>15</v>
      </c>
      <c r="C290">
        <v>378</v>
      </c>
      <c r="D290">
        <v>4</v>
      </c>
      <c r="E290">
        <v>0.93</v>
      </c>
      <c r="F290">
        <v>1.0580000000000001</v>
      </c>
      <c r="G290">
        <v>3.72</v>
      </c>
      <c r="H290">
        <v>3.72</v>
      </c>
      <c r="I290" t="s">
        <v>149</v>
      </c>
      <c r="J290">
        <v>1</v>
      </c>
      <c r="K290">
        <v>1</v>
      </c>
      <c r="L290">
        <v>1</v>
      </c>
      <c r="M290">
        <v>1</v>
      </c>
      <c r="N290">
        <v>4</v>
      </c>
      <c r="O290">
        <v>4</v>
      </c>
      <c r="P290">
        <v>4</v>
      </c>
      <c r="Q290">
        <v>4</v>
      </c>
      <c r="R290">
        <v>145.96</v>
      </c>
      <c r="S290">
        <v>145.96</v>
      </c>
      <c r="T290">
        <v>145.96</v>
      </c>
      <c r="U290">
        <v>145.96</v>
      </c>
      <c r="V290">
        <v>2.548643464</v>
      </c>
      <c r="W290">
        <v>2.548643464</v>
      </c>
      <c r="X290">
        <v>39.236559139999997</v>
      </c>
      <c r="Y290">
        <v>39.236559139999997</v>
      </c>
    </row>
    <row r="291" spans="1:25" x14ac:dyDescent="0.3">
      <c r="A291" s="2">
        <v>45903</v>
      </c>
      <c r="B291" t="s">
        <v>112</v>
      </c>
      <c r="C291">
        <v>73</v>
      </c>
      <c r="D291">
        <v>0</v>
      </c>
      <c r="F291">
        <v>0</v>
      </c>
      <c r="G291">
        <v>0</v>
      </c>
      <c r="H291">
        <v>0</v>
      </c>
      <c r="I291" t="s">
        <v>149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5" x14ac:dyDescent="0.3">
      <c r="A292" s="2">
        <v>45903</v>
      </c>
      <c r="B292" t="s">
        <v>15</v>
      </c>
      <c r="C292">
        <v>987</v>
      </c>
      <c r="D292">
        <v>5</v>
      </c>
      <c r="E292">
        <v>0.89</v>
      </c>
      <c r="F292">
        <v>0.50700000000000001</v>
      </c>
      <c r="G292">
        <v>4.45</v>
      </c>
      <c r="H292">
        <v>4.45</v>
      </c>
      <c r="I292" t="s">
        <v>149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X292">
        <v>0</v>
      </c>
      <c r="Y292">
        <v>0</v>
      </c>
    </row>
    <row r="293" spans="1:25" x14ac:dyDescent="0.3">
      <c r="A293" s="2">
        <v>45903</v>
      </c>
      <c r="B293" t="s">
        <v>112</v>
      </c>
      <c r="C293">
        <v>186</v>
      </c>
      <c r="D293">
        <v>4</v>
      </c>
      <c r="E293">
        <v>0.76</v>
      </c>
      <c r="F293">
        <v>2.1509999999999998</v>
      </c>
      <c r="G293">
        <v>3.04</v>
      </c>
      <c r="H293">
        <v>3.04</v>
      </c>
      <c r="I293" t="s">
        <v>149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30.9</v>
      </c>
      <c r="S293">
        <v>30.9</v>
      </c>
      <c r="T293">
        <v>30.9</v>
      </c>
      <c r="U293">
        <v>30.9</v>
      </c>
      <c r="V293">
        <v>9.8381877020000008</v>
      </c>
      <c r="W293">
        <v>9.8381877020000008</v>
      </c>
      <c r="X293">
        <v>10.16447368</v>
      </c>
      <c r="Y293">
        <v>10.16447368</v>
      </c>
    </row>
    <row r="294" spans="1:25" x14ac:dyDescent="0.3">
      <c r="A294" s="2">
        <v>45903</v>
      </c>
      <c r="B294" t="s">
        <v>100</v>
      </c>
      <c r="C294">
        <v>5</v>
      </c>
      <c r="D294">
        <v>0</v>
      </c>
      <c r="F294">
        <v>0</v>
      </c>
      <c r="G294">
        <v>0</v>
      </c>
      <c r="H294">
        <v>0</v>
      </c>
      <c r="I294" t="s">
        <v>149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5" x14ac:dyDescent="0.3">
      <c r="A295" s="2">
        <v>45903</v>
      </c>
      <c r="B295" t="s">
        <v>54</v>
      </c>
      <c r="C295">
        <v>778</v>
      </c>
      <c r="D295">
        <v>9</v>
      </c>
      <c r="E295">
        <v>1.387</v>
      </c>
      <c r="F295">
        <v>1.157</v>
      </c>
      <c r="G295">
        <v>12.48</v>
      </c>
      <c r="H295">
        <v>12.48</v>
      </c>
      <c r="I295" t="s">
        <v>149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X295">
        <v>0</v>
      </c>
      <c r="Y295">
        <v>0</v>
      </c>
    </row>
    <row r="296" spans="1:25" x14ac:dyDescent="0.3">
      <c r="A296" s="2">
        <v>45903</v>
      </c>
      <c r="B296" t="s">
        <v>60</v>
      </c>
      <c r="C296">
        <v>261</v>
      </c>
      <c r="D296">
        <v>3</v>
      </c>
      <c r="E296">
        <v>1.39</v>
      </c>
      <c r="F296">
        <v>1.149</v>
      </c>
      <c r="G296">
        <v>4.17</v>
      </c>
      <c r="H296">
        <v>4.17</v>
      </c>
      <c r="I296" t="s">
        <v>149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21.49</v>
      </c>
      <c r="S296">
        <v>21.49</v>
      </c>
      <c r="T296">
        <v>21.49</v>
      </c>
      <c r="U296">
        <v>21.49</v>
      </c>
      <c r="V296">
        <v>19.404374130000001</v>
      </c>
      <c r="W296">
        <v>19.404374130000001</v>
      </c>
      <c r="X296">
        <v>5.1534772179999999</v>
      </c>
      <c r="Y296">
        <v>5.1534772179999999</v>
      </c>
    </row>
    <row r="297" spans="1:25" x14ac:dyDescent="0.3">
      <c r="A297" s="2">
        <v>45903</v>
      </c>
      <c r="B297" t="s">
        <v>60</v>
      </c>
      <c r="C297">
        <v>1604</v>
      </c>
      <c r="D297">
        <v>6</v>
      </c>
      <c r="E297">
        <v>1.1930000000000001</v>
      </c>
      <c r="F297">
        <v>0.374</v>
      </c>
      <c r="G297">
        <v>7.16</v>
      </c>
      <c r="H297">
        <v>7.16</v>
      </c>
      <c r="I297" t="s">
        <v>149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44.88</v>
      </c>
      <c r="S297">
        <v>44.88</v>
      </c>
      <c r="T297">
        <v>44.88</v>
      </c>
      <c r="U297">
        <v>44.88</v>
      </c>
      <c r="V297">
        <v>15.95365419</v>
      </c>
      <c r="W297">
        <v>15.95365419</v>
      </c>
      <c r="X297">
        <v>6.2681564249999999</v>
      </c>
      <c r="Y297">
        <v>6.2681564249999999</v>
      </c>
    </row>
    <row r="298" spans="1:25" x14ac:dyDescent="0.3">
      <c r="A298" s="2">
        <v>45903</v>
      </c>
      <c r="B298" t="s">
        <v>100</v>
      </c>
      <c r="C298">
        <v>9</v>
      </c>
      <c r="D298">
        <v>0</v>
      </c>
      <c r="F298">
        <v>0</v>
      </c>
      <c r="G298">
        <v>0</v>
      </c>
      <c r="H298">
        <v>0</v>
      </c>
      <c r="I298" t="s">
        <v>149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5" x14ac:dyDescent="0.3">
      <c r="A299" s="2">
        <v>45903</v>
      </c>
      <c r="B299" t="s">
        <v>54</v>
      </c>
      <c r="C299">
        <v>2603</v>
      </c>
      <c r="D299">
        <v>17</v>
      </c>
      <c r="E299">
        <v>1.0620000000000001</v>
      </c>
      <c r="F299">
        <v>0.65300000000000002</v>
      </c>
      <c r="G299">
        <v>18.059999999999999</v>
      </c>
      <c r="H299">
        <v>18.059999999999999</v>
      </c>
      <c r="I299" t="s">
        <v>149</v>
      </c>
      <c r="J299">
        <v>2</v>
      </c>
      <c r="K299">
        <v>2</v>
      </c>
      <c r="L299">
        <v>2</v>
      </c>
      <c r="M299">
        <v>2</v>
      </c>
      <c r="N299">
        <v>4</v>
      </c>
      <c r="O299">
        <v>4</v>
      </c>
      <c r="P299">
        <v>4</v>
      </c>
      <c r="Q299">
        <v>4</v>
      </c>
      <c r="R299">
        <v>91.6</v>
      </c>
      <c r="S299">
        <v>91.6</v>
      </c>
      <c r="T299">
        <v>91.6</v>
      </c>
      <c r="U299">
        <v>91.6</v>
      </c>
      <c r="V299">
        <v>19.716157209999999</v>
      </c>
      <c r="W299">
        <v>19.716157209999999</v>
      </c>
      <c r="X299">
        <v>5.0719822810000004</v>
      </c>
      <c r="Y299">
        <v>5.0719822810000004</v>
      </c>
    </row>
    <row r="300" spans="1:25" x14ac:dyDescent="0.3">
      <c r="A300" s="2">
        <v>45903</v>
      </c>
      <c r="B300" t="s">
        <v>100</v>
      </c>
      <c r="C300">
        <v>60</v>
      </c>
      <c r="D300">
        <v>0</v>
      </c>
      <c r="F300">
        <v>0</v>
      </c>
      <c r="G300">
        <v>0</v>
      </c>
      <c r="H300">
        <v>0</v>
      </c>
      <c r="I300" t="s">
        <v>149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5" x14ac:dyDescent="0.3">
      <c r="A301" s="2">
        <v>45903</v>
      </c>
      <c r="B301" t="s">
        <v>54</v>
      </c>
      <c r="C301">
        <v>662</v>
      </c>
      <c r="D301">
        <v>7</v>
      </c>
      <c r="E301">
        <v>0.91900000000000004</v>
      </c>
      <c r="F301">
        <v>1.0569999999999999</v>
      </c>
      <c r="G301">
        <v>6.43</v>
      </c>
      <c r="H301">
        <v>6.43</v>
      </c>
      <c r="I301" t="s">
        <v>149</v>
      </c>
      <c r="J301">
        <v>1</v>
      </c>
      <c r="K301">
        <v>1</v>
      </c>
      <c r="L301">
        <v>1</v>
      </c>
      <c r="M301">
        <v>1</v>
      </c>
      <c r="N301">
        <v>2</v>
      </c>
      <c r="O301">
        <v>2</v>
      </c>
      <c r="P301">
        <v>2</v>
      </c>
      <c r="Q301">
        <v>2</v>
      </c>
      <c r="R301">
        <v>71.8</v>
      </c>
      <c r="S301">
        <v>71.8</v>
      </c>
      <c r="T301">
        <v>71.8</v>
      </c>
      <c r="U301">
        <v>71.8</v>
      </c>
      <c r="V301">
        <v>8.9554317549999993</v>
      </c>
      <c r="W301">
        <v>8.9554317549999993</v>
      </c>
      <c r="X301">
        <v>11.166407469999999</v>
      </c>
      <c r="Y301">
        <v>11.166407469999999</v>
      </c>
    </row>
    <row r="302" spans="1:25" x14ac:dyDescent="0.3">
      <c r="A302" s="2">
        <v>45903</v>
      </c>
      <c r="B302" t="s">
        <v>60</v>
      </c>
      <c r="C302">
        <v>651</v>
      </c>
      <c r="D302">
        <v>7</v>
      </c>
      <c r="E302">
        <v>1.397</v>
      </c>
      <c r="F302">
        <v>1.075</v>
      </c>
      <c r="G302">
        <v>9.7799999999999994</v>
      </c>
      <c r="H302">
        <v>9.7799999999999994</v>
      </c>
      <c r="I302" t="s">
        <v>149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X302">
        <v>0</v>
      </c>
      <c r="Y302">
        <v>0</v>
      </c>
    </row>
    <row r="303" spans="1:25" x14ac:dyDescent="0.3">
      <c r="A303" s="2">
        <v>45903</v>
      </c>
      <c r="B303" t="s">
        <v>54</v>
      </c>
      <c r="C303">
        <v>2018</v>
      </c>
      <c r="D303">
        <v>17</v>
      </c>
      <c r="E303">
        <v>0.69499999999999995</v>
      </c>
      <c r="F303">
        <v>0.84199999999999997</v>
      </c>
      <c r="G303">
        <v>11.82</v>
      </c>
      <c r="H303">
        <v>11.82</v>
      </c>
      <c r="I303" t="s">
        <v>149</v>
      </c>
      <c r="J303">
        <v>1</v>
      </c>
      <c r="K303">
        <v>1</v>
      </c>
      <c r="L303">
        <v>1</v>
      </c>
      <c r="M303">
        <v>1</v>
      </c>
      <c r="N303">
        <v>2</v>
      </c>
      <c r="O303">
        <v>2</v>
      </c>
      <c r="P303">
        <v>2</v>
      </c>
      <c r="Q303">
        <v>2</v>
      </c>
      <c r="R303">
        <v>45.8</v>
      </c>
      <c r="S303">
        <v>45.8</v>
      </c>
      <c r="T303">
        <v>45.8</v>
      </c>
      <c r="U303">
        <v>45.8</v>
      </c>
      <c r="V303">
        <v>25.807860260000002</v>
      </c>
      <c r="W303">
        <v>25.807860260000002</v>
      </c>
      <c r="X303">
        <v>3.8747884940000001</v>
      </c>
      <c r="Y303">
        <v>3.8747884940000001</v>
      </c>
    </row>
    <row r="304" spans="1:25" x14ac:dyDescent="0.3">
      <c r="A304" s="2">
        <v>45903</v>
      </c>
      <c r="B304" t="s">
        <v>100</v>
      </c>
      <c r="C304">
        <v>104</v>
      </c>
      <c r="D304">
        <v>0</v>
      </c>
      <c r="F304">
        <v>0</v>
      </c>
      <c r="G304">
        <v>0</v>
      </c>
      <c r="H304">
        <v>0</v>
      </c>
      <c r="I304" t="s">
        <v>149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5" x14ac:dyDescent="0.3">
      <c r="A305" s="2">
        <v>45903</v>
      </c>
      <c r="B305" t="s">
        <v>60</v>
      </c>
      <c r="C305">
        <v>1260</v>
      </c>
      <c r="D305">
        <v>10</v>
      </c>
      <c r="E305">
        <v>0.73599999999999999</v>
      </c>
      <c r="F305">
        <v>0.79400000000000004</v>
      </c>
      <c r="G305">
        <v>7.36</v>
      </c>
      <c r="H305">
        <v>7.36</v>
      </c>
      <c r="I305" t="s">
        <v>149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21.49</v>
      </c>
      <c r="S305">
        <v>21.49</v>
      </c>
      <c r="T305">
        <v>21.49</v>
      </c>
      <c r="U305">
        <v>21.49</v>
      </c>
      <c r="V305">
        <v>34.248487670000003</v>
      </c>
      <c r="W305">
        <v>34.248487670000003</v>
      </c>
      <c r="X305">
        <v>2.9198369569999998</v>
      </c>
      <c r="Y305">
        <v>2.9198369569999998</v>
      </c>
    </row>
    <row r="306" spans="1:25" x14ac:dyDescent="0.3">
      <c r="A306" s="2">
        <v>45903</v>
      </c>
      <c r="B306" t="s">
        <v>48</v>
      </c>
      <c r="C306">
        <v>520</v>
      </c>
      <c r="D306">
        <v>6</v>
      </c>
      <c r="E306">
        <v>2.1150000000000002</v>
      </c>
      <c r="F306">
        <v>1.1539999999999999</v>
      </c>
      <c r="G306">
        <v>12.69</v>
      </c>
      <c r="H306">
        <v>12.69</v>
      </c>
      <c r="I306" t="s">
        <v>149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X306">
        <v>0</v>
      </c>
      <c r="Y306">
        <v>0</v>
      </c>
    </row>
    <row r="307" spans="1:25" x14ac:dyDescent="0.3">
      <c r="A307" s="2">
        <v>45903</v>
      </c>
      <c r="B307" t="s">
        <v>48</v>
      </c>
      <c r="C307">
        <v>839</v>
      </c>
      <c r="D307">
        <v>10</v>
      </c>
      <c r="E307">
        <v>1.4670000000000001</v>
      </c>
      <c r="F307">
        <v>1.1919999999999999</v>
      </c>
      <c r="G307">
        <v>14.67</v>
      </c>
      <c r="H307">
        <v>14.67</v>
      </c>
      <c r="I307" t="s">
        <v>149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55.8</v>
      </c>
      <c r="S307">
        <v>55.8</v>
      </c>
      <c r="T307">
        <v>55.8</v>
      </c>
      <c r="U307">
        <v>55.8</v>
      </c>
      <c r="V307">
        <v>26.290322580000002</v>
      </c>
      <c r="W307">
        <v>26.290322580000002</v>
      </c>
      <c r="X307">
        <v>3.8036809819999999</v>
      </c>
      <c r="Y307">
        <v>3.8036809819999999</v>
      </c>
    </row>
    <row r="308" spans="1:25" x14ac:dyDescent="0.3">
      <c r="A308" s="2">
        <v>45903</v>
      </c>
      <c r="B308" t="s">
        <v>48</v>
      </c>
      <c r="C308">
        <v>631</v>
      </c>
      <c r="D308">
        <v>7</v>
      </c>
      <c r="E308">
        <v>1.7709999999999999</v>
      </c>
      <c r="F308">
        <v>1.109</v>
      </c>
      <c r="G308">
        <v>12.4</v>
      </c>
      <c r="H308">
        <v>12.4</v>
      </c>
      <c r="I308" t="s">
        <v>149</v>
      </c>
      <c r="J308">
        <v>2</v>
      </c>
      <c r="K308">
        <v>2</v>
      </c>
      <c r="L308">
        <v>2</v>
      </c>
      <c r="M308">
        <v>2</v>
      </c>
      <c r="N308">
        <v>6</v>
      </c>
      <c r="O308">
        <v>6</v>
      </c>
      <c r="P308">
        <v>6</v>
      </c>
      <c r="Q308">
        <v>6</v>
      </c>
      <c r="R308">
        <v>167.4</v>
      </c>
      <c r="S308">
        <v>167.4</v>
      </c>
      <c r="T308">
        <v>167.4</v>
      </c>
      <c r="U308">
        <v>167.4</v>
      </c>
      <c r="V308">
        <v>7.407407407</v>
      </c>
      <c r="W308">
        <v>7.407407407</v>
      </c>
      <c r="X308">
        <v>13.5</v>
      </c>
      <c r="Y308">
        <v>13.5</v>
      </c>
    </row>
    <row r="309" spans="1:25" x14ac:dyDescent="0.3">
      <c r="A309" s="2">
        <v>45903</v>
      </c>
      <c r="B309" t="s">
        <v>48</v>
      </c>
      <c r="C309">
        <v>2043</v>
      </c>
      <c r="D309">
        <v>9</v>
      </c>
      <c r="E309">
        <v>1.143</v>
      </c>
      <c r="F309">
        <v>0.441</v>
      </c>
      <c r="G309">
        <v>10.29</v>
      </c>
      <c r="H309">
        <v>10.29</v>
      </c>
      <c r="I309" t="s">
        <v>149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4</v>
      </c>
      <c r="P309">
        <v>4</v>
      </c>
      <c r="Q309">
        <v>4</v>
      </c>
      <c r="R309">
        <v>0</v>
      </c>
      <c r="S309">
        <v>111.52</v>
      </c>
      <c r="T309">
        <v>111.52</v>
      </c>
      <c r="U309">
        <v>111.52</v>
      </c>
      <c r="V309">
        <v>9.2270444759999997</v>
      </c>
      <c r="W309">
        <v>9.2270444759999997</v>
      </c>
      <c r="X309">
        <v>10.83770651</v>
      </c>
      <c r="Y309">
        <v>10.83770651</v>
      </c>
    </row>
    <row r="310" spans="1:25" x14ac:dyDescent="0.3">
      <c r="A310" s="2">
        <v>45903</v>
      </c>
      <c r="B310" t="s">
        <v>19</v>
      </c>
      <c r="C310">
        <v>13</v>
      </c>
      <c r="D310">
        <v>0</v>
      </c>
      <c r="F310">
        <v>0</v>
      </c>
      <c r="G310">
        <v>0</v>
      </c>
      <c r="H310">
        <v>0</v>
      </c>
      <c r="I310" t="s">
        <v>149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5" x14ac:dyDescent="0.3">
      <c r="A311" s="2">
        <v>45903</v>
      </c>
      <c r="B311" t="s">
        <v>90</v>
      </c>
      <c r="C311">
        <v>11</v>
      </c>
      <c r="D311">
        <v>0</v>
      </c>
      <c r="F311">
        <v>0</v>
      </c>
      <c r="G311">
        <v>0</v>
      </c>
      <c r="H311">
        <v>0</v>
      </c>
      <c r="I311" t="s">
        <v>149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5" x14ac:dyDescent="0.3">
      <c r="A312" s="2">
        <v>45903</v>
      </c>
      <c r="B312" t="s">
        <v>19</v>
      </c>
      <c r="C312">
        <v>15</v>
      </c>
      <c r="D312">
        <v>0</v>
      </c>
      <c r="F312">
        <v>0</v>
      </c>
      <c r="G312">
        <v>0</v>
      </c>
      <c r="H312">
        <v>0</v>
      </c>
      <c r="I312" t="s">
        <v>149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5" x14ac:dyDescent="0.3">
      <c r="A313" s="2">
        <v>45903</v>
      </c>
      <c r="B313" t="s">
        <v>90</v>
      </c>
      <c r="C313">
        <v>29</v>
      </c>
      <c r="D313">
        <v>0</v>
      </c>
      <c r="F313">
        <v>0</v>
      </c>
      <c r="G313">
        <v>0</v>
      </c>
      <c r="H313">
        <v>0</v>
      </c>
      <c r="I313" t="s">
        <v>149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5" x14ac:dyDescent="0.3">
      <c r="A314" s="2">
        <v>45903</v>
      </c>
      <c r="B314" t="s">
        <v>19</v>
      </c>
      <c r="C314">
        <v>65</v>
      </c>
      <c r="D314">
        <v>0</v>
      </c>
      <c r="F314">
        <v>0</v>
      </c>
      <c r="G314">
        <v>0</v>
      </c>
      <c r="H314">
        <v>0</v>
      </c>
      <c r="I314" t="s">
        <v>149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5" x14ac:dyDescent="0.3">
      <c r="A315" s="2">
        <v>45903</v>
      </c>
      <c r="B315" t="s">
        <v>90</v>
      </c>
      <c r="C315">
        <v>13</v>
      </c>
      <c r="D315">
        <v>0</v>
      </c>
      <c r="F315">
        <v>0</v>
      </c>
      <c r="G315">
        <v>0</v>
      </c>
      <c r="H315">
        <v>0</v>
      </c>
      <c r="I315" t="s">
        <v>149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5" x14ac:dyDescent="0.3">
      <c r="A316" s="2">
        <v>45903</v>
      </c>
      <c r="B316" t="s">
        <v>19</v>
      </c>
      <c r="C316">
        <v>36</v>
      </c>
      <c r="D316">
        <v>0</v>
      </c>
      <c r="F316">
        <v>0</v>
      </c>
      <c r="G316">
        <v>0</v>
      </c>
      <c r="H316">
        <v>0</v>
      </c>
      <c r="I316" t="s">
        <v>149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5" x14ac:dyDescent="0.3">
      <c r="A317" s="2">
        <v>45903</v>
      </c>
      <c r="B317" t="s">
        <v>90</v>
      </c>
      <c r="C317">
        <v>22</v>
      </c>
      <c r="D317">
        <v>0</v>
      </c>
      <c r="F317">
        <v>0</v>
      </c>
      <c r="G317">
        <v>0</v>
      </c>
      <c r="H317">
        <v>0</v>
      </c>
      <c r="I317" t="s">
        <v>149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5" x14ac:dyDescent="0.3">
      <c r="A318" s="2">
        <v>45903</v>
      </c>
      <c r="B318" t="s">
        <v>58</v>
      </c>
      <c r="C318">
        <v>223</v>
      </c>
      <c r="D318">
        <v>2</v>
      </c>
      <c r="E318">
        <v>0.72</v>
      </c>
      <c r="F318">
        <v>0.89700000000000002</v>
      </c>
      <c r="G318">
        <v>1.44</v>
      </c>
      <c r="H318">
        <v>1.44</v>
      </c>
      <c r="I318" t="s">
        <v>149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X318">
        <v>0</v>
      </c>
      <c r="Y318">
        <v>0</v>
      </c>
    </row>
    <row r="319" spans="1:25" x14ac:dyDescent="0.3">
      <c r="A319" s="2">
        <v>45903</v>
      </c>
      <c r="B319" t="s">
        <v>110</v>
      </c>
      <c r="C319">
        <v>62</v>
      </c>
      <c r="D319">
        <v>1</v>
      </c>
      <c r="E319">
        <v>1.17</v>
      </c>
      <c r="F319">
        <v>1.613</v>
      </c>
      <c r="G319">
        <v>1.17</v>
      </c>
      <c r="H319">
        <v>1.17</v>
      </c>
      <c r="I319" t="s">
        <v>149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X319">
        <v>0</v>
      </c>
      <c r="Y319">
        <v>0</v>
      </c>
    </row>
    <row r="320" spans="1:25" x14ac:dyDescent="0.3">
      <c r="A320" s="2">
        <v>45903</v>
      </c>
      <c r="B320" t="s">
        <v>34</v>
      </c>
      <c r="C320">
        <v>300</v>
      </c>
      <c r="D320">
        <v>2</v>
      </c>
      <c r="E320">
        <v>1.28</v>
      </c>
      <c r="F320">
        <v>0.66700000000000004</v>
      </c>
      <c r="G320">
        <v>2.56</v>
      </c>
      <c r="H320">
        <v>2.56</v>
      </c>
      <c r="I320" t="s">
        <v>149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X320">
        <v>0</v>
      </c>
      <c r="Y320">
        <v>0</v>
      </c>
    </row>
    <row r="321" spans="1:25" x14ac:dyDescent="0.3">
      <c r="A321" s="2">
        <v>45903</v>
      </c>
      <c r="B321" t="s">
        <v>28</v>
      </c>
      <c r="C321">
        <v>22</v>
      </c>
      <c r="D321">
        <v>0</v>
      </c>
      <c r="F321">
        <v>0</v>
      </c>
      <c r="G321">
        <v>0</v>
      </c>
      <c r="H321">
        <v>0</v>
      </c>
      <c r="I321" t="s">
        <v>149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5" x14ac:dyDescent="0.3">
      <c r="A322" s="2">
        <v>45903</v>
      </c>
      <c r="B322" t="s">
        <v>58</v>
      </c>
      <c r="C322">
        <v>190</v>
      </c>
      <c r="D322">
        <v>3</v>
      </c>
      <c r="E322">
        <v>0.56000000000000005</v>
      </c>
      <c r="F322">
        <v>1.579</v>
      </c>
      <c r="G322">
        <v>1.68</v>
      </c>
      <c r="H322">
        <v>1.68</v>
      </c>
      <c r="I322" t="s">
        <v>149</v>
      </c>
      <c r="J322">
        <v>4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77.19</v>
      </c>
      <c r="S322">
        <v>77.19</v>
      </c>
      <c r="T322">
        <v>77.19</v>
      </c>
      <c r="U322">
        <v>77.19</v>
      </c>
      <c r="V322">
        <v>2.1764477260000001</v>
      </c>
      <c r="W322">
        <v>2.1764477260000001</v>
      </c>
      <c r="X322">
        <v>45.946428570000002</v>
      </c>
      <c r="Y322">
        <v>45.946428570000002</v>
      </c>
    </row>
    <row r="323" spans="1:25" x14ac:dyDescent="0.3">
      <c r="A323" s="2">
        <v>45903</v>
      </c>
      <c r="B323" t="s">
        <v>110</v>
      </c>
      <c r="C323">
        <v>123</v>
      </c>
      <c r="D323">
        <v>0</v>
      </c>
      <c r="F323">
        <v>0</v>
      </c>
      <c r="G323">
        <v>0</v>
      </c>
      <c r="H323">
        <v>0</v>
      </c>
      <c r="I323" t="s">
        <v>149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5" x14ac:dyDescent="0.3">
      <c r="A324" s="2">
        <v>45903</v>
      </c>
      <c r="B324" t="s">
        <v>34</v>
      </c>
      <c r="C324">
        <v>736</v>
      </c>
      <c r="D324">
        <v>4</v>
      </c>
      <c r="E324">
        <v>1.0229999999999999</v>
      </c>
      <c r="F324">
        <v>0.54300000000000004</v>
      </c>
      <c r="G324">
        <v>4.09</v>
      </c>
      <c r="H324">
        <v>4.09</v>
      </c>
      <c r="I324" t="s">
        <v>149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17.88</v>
      </c>
      <c r="S324">
        <v>17.88</v>
      </c>
      <c r="T324">
        <v>17.88</v>
      </c>
      <c r="U324">
        <v>17.88</v>
      </c>
      <c r="V324">
        <v>22.874720360000001</v>
      </c>
      <c r="W324">
        <v>22.874720360000001</v>
      </c>
      <c r="X324">
        <v>4.3716381420000001</v>
      </c>
      <c r="Y324">
        <v>4.3716381420000001</v>
      </c>
    </row>
    <row r="325" spans="1:25" x14ac:dyDescent="0.3">
      <c r="A325" s="2">
        <v>45903</v>
      </c>
      <c r="B325" t="s">
        <v>28</v>
      </c>
      <c r="C325">
        <v>35</v>
      </c>
      <c r="D325">
        <v>2</v>
      </c>
      <c r="E325">
        <v>1.0049999999999999</v>
      </c>
      <c r="F325">
        <v>5.7140000000000004</v>
      </c>
      <c r="G325">
        <v>2.0099999999999998</v>
      </c>
      <c r="H325">
        <v>2.0099999999999998</v>
      </c>
      <c r="I325" t="s">
        <v>149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X325">
        <v>0</v>
      </c>
      <c r="Y325">
        <v>0</v>
      </c>
    </row>
    <row r="326" spans="1:25" x14ac:dyDescent="0.3">
      <c r="A326" s="2">
        <v>45903</v>
      </c>
      <c r="B326" t="s">
        <v>28</v>
      </c>
      <c r="C326">
        <v>35</v>
      </c>
      <c r="D326">
        <v>0</v>
      </c>
      <c r="F326">
        <v>0</v>
      </c>
      <c r="G326">
        <v>0</v>
      </c>
      <c r="H326">
        <v>0</v>
      </c>
      <c r="I326" t="s">
        <v>149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5" x14ac:dyDescent="0.3">
      <c r="A327" s="2">
        <v>45903</v>
      </c>
      <c r="B327" t="s">
        <v>58</v>
      </c>
      <c r="C327">
        <v>194</v>
      </c>
      <c r="D327">
        <v>1</v>
      </c>
      <c r="E327">
        <v>1.26</v>
      </c>
      <c r="F327">
        <v>0.51500000000000001</v>
      </c>
      <c r="G327">
        <v>1.26</v>
      </c>
      <c r="H327">
        <v>1.26</v>
      </c>
      <c r="I327" t="s">
        <v>149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X327">
        <v>0</v>
      </c>
      <c r="Y327">
        <v>0</v>
      </c>
    </row>
    <row r="328" spans="1:25" x14ac:dyDescent="0.3">
      <c r="A328" s="2">
        <v>45903</v>
      </c>
      <c r="B328" t="s">
        <v>110</v>
      </c>
      <c r="C328">
        <v>161</v>
      </c>
      <c r="D328">
        <v>1</v>
      </c>
      <c r="E328">
        <v>1.02</v>
      </c>
      <c r="F328">
        <v>0.621</v>
      </c>
      <c r="G328">
        <v>1.02</v>
      </c>
      <c r="H328">
        <v>1.02</v>
      </c>
      <c r="I328" t="s">
        <v>149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X328">
        <v>0</v>
      </c>
      <c r="Y328">
        <v>0</v>
      </c>
    </row>
    <row r="329" spans="1:25" x14ac:dyDescent="0.3">
      <c r="A329" s="2">
        <v>45903</v>
      </c>
      <c r="B329" t="s">
        <v>34</v>
      </c>
      <c r="C329">
        <v>532</v>
      </c>
      <c r="D329">
        <v>4</v>
      </c>
      <c r="E329">
        <v>1.093</v>
      </c>
      <c r="F329">
        <v>0.752</v>
      </c>
      <c r="G329">
        <v>4.37</v>
      </c>
      <c r="H329">
        <v>4.37</v>
      </c>
      <c r="I329" t="s">
        <v>149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17.88</v>
      </c>
      <c r="S329">
        <v>17.88</v>
      </c>
      <c r="T329">
        <v>17.88</v>
      </c>
      <c r="U329">
        <v>17.88</v>
      </c>
      <c r="V329">
        <v>24.440715879999999</v>
      </c>
      <c r="W329">
        <v>24.440715879999999</v>
      </c>
      <c r="X329">
        <v>4.091533181</v>
      </c>
      <c r="Y329">
        <v>4.091533181</v>
      </c>
    </row>
    <row r="330" spans="1:25" x14ac:dyDescent="0.3">
      <c r="A330" s="2">
        <v>45903</v>
      </c>
      <c r="B330" t="s">
        <v>34</v>
      </c>
      <c r="C330">
        <v>480</v>
      </c>
      <c r="D330">
        <v>2</v>
      </c>
      <c r="E330">
        <v>1.63</v>
      </c>
      <c r="F330">
        <v>0.41699999999999998</v>
      </c>
      <c r="G330">
        <v>3.26</v>
      </c>
      <c r="H330">
        <v>3.26</v>
      </c>
      <c r="I330" t="s">
        <v>149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38.78</v>
      </c>
      <c r="S330">
        <v>38.78</v>
      </c>
      <c r="T330">
        <v>38.78</v>
      </c>
      <c r="U330">
        <v>38.78</v>
      </c>
      <c r="V330">
        <v>8.4063950490000003</v>
      </c>
      <c r="W330">
        <v>8.4063950490000003</v>
      </c>
      <c r="X330">
        <v>11.89570552</v>
      </c>
      <c r="Y330">
        <v>11.89570552</v>
      </c>
    </row>
    <row r="331" spans="1:25" x14ac:dyDescent="0.3">
      <c r="A331" s="2">
        <v>45903</v>
      </c>
      <c r="B331" t="s">
        <v>58</v>
      </c>
      <c r="C331">
        <v>169</v>
      </c>
      <c r="D331">
        <v>2</v>
      </c>
      <c r="E331">
        <v>0.49</v>
      </c>
      <c r="F331">
        <v>1.1830000000000001</v>
      </c>
      <c r="G331">
        <v>0.98</v>
      </c>
      <c r="H331">
        <v>0.98</v>
      </c>
      <c r="I331" t="s">
        <v>149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X331">
        <v>0</v>
      </c>
      <c r="Y331">
        <v>0</v>
      </c>
    </row>
    <row r="332" spans="1:25" x14ac:dyDescent="0.3">
      <c r="A332" s="2">
        <v>45903</v>
      </c>
      <c r="B332" t="s">
        <v>28</v>
      </c>
      <c r="C332">
        <v>71</v>
      </c>
      <c r="D332">
        <v>0</v>
      </c>
      <c r="F332">
        <v>0</v>
      </c>
      <c r="G332">
        <v>0</v>
      </c>
      <c r="H332">
        <v>0</v>
      </c>
      <c r="I332" t="s">
        <v>149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5" x14ac:dyDescent="0.3">
      <c r="A333" s="2">
        <v>45903</v>
      </c>
      <c r="B333" t="s">
        <v>110</v>
      </c>
      <c r="C333">
        <v>367</v>
      </c>
      <c r="D333">
        <v>4</v>
      </c>
      <c r="E333">
        <v>0.7</v>
      </c>
      <c r="F333">
        <v>1.0900000000000001</v>
      </c>
      <c r="G333">
        <v>2.8</v>
      </c>
      <c r="H333">
        <v>2.8</v>
      </c>
      <c r="I333" t="s">
        <v>149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X333">
        <v>0</v>
      </c>
      <c r="Y333">
        <v>0</v>
      </c>
    </row>
    <row r="334" spans="1:25" x14ac:dyDescent="0.3">
      <c r="A334" s="2">
        <v>45903</v>
      </c>
      <c r="B334" t="s">
        <v>26</v>
      </c>
      <c r="C334">
        <v>158</v>
      </c>
      <c r="D334">
        <v>2</v>
      </c>
      <c r="E334">
        <v>1.7549999999999999</v>
      </c>
      <c r="F334">
        <v>1.266</v>
      </c>
      <c r="G334">
        <v>3.51</v>
      </c>
      <c r="H334">
        <v>3.51</v>
      </c>
      <c r="I334" t="s">
        <v>149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X334">
        <v>0</v>
      </c>
      <c r="Y334">
        <v>0</v>
      </c>
    </row>
    <row r="335" spans="1:25" x14ac:dyDescent="0.3">
      <c r="A335" s="2">
        <v>45903</v>
      </c>
      <c r="B335" t="s">
        <v>30</v>
      </c>
      <c r="C335">
        <v>86</v>
      </c>
      <c r="D335">
        <v>2</v>
      </c>
      <c r="E335">
        <v>0.41</v>
      </c>
      <c r="F335">
        <v>2.3260000000000001</v>
      </c>
      <c r="G335">
        <v>0.82</v>
      </c>
      <c r="H335">
        <v>0.82</v>
      </c>
      <c r="I335" t="s">
        <v>149</v>
      </c>
      <c r="J335">
        <v>1</v>
      </c>
      <c r="K335">
        <v>1</v>
      </c>
      <c r="L335">
        <v>1</v>
      </c>
      <c r="M335">
        <v>1</v>
      </c>
      <c r="N335">
        <v>2</v>
      </c>
      <c r="O335">
        <v>2</v>
      </c>
      <c r="P335">
        <v>2</v>
      </c>
      <c r="Q335">
        <v>2</v>
      </c>
      <c r="R335">
        <v>32.979999999999997</v>
      </c>
      <c r="S335">
        <v>32.979999999999997</v>
      </c>
      <c r="T335">
        <v>32.979999999999997</v>
      </c>
      <c r="U335">
        <v>32.979999999999997</v>
      </c>
      <c r="V335">
        <v>2.4863553669999998</v>
      </c>
      <c r="W335">
        <v>2.4863553669999998</v>
      </c>
      <c r="X335">
        <v>40.219512199999997</v>
      </c>
      <c r="Y335">
        <v>40.219512199999997</v>
      </c>
    </row>
    <row r="336" spans="1:25" x14ac:dyDescent="0.3">
      <c r="A336" s="2">
        <v>45903</v>
      </c>
      <c r="B336" t="s">
        <v>26</v>
      </c>
      <c r="C336">
        <v>544</v>
      </c>
      <c r="D336">
        <v>6</v>
      </c>
      <c r="E336">
        <v>1.19</v>
      </c>
      <c r="F336">
        <v>1.103</v>
      </c>
      <c r="G336">
        <v>7.14</v>
      </c>
      <c r="H336">
        <v>7.14</v>
      </c>
      <c r="I336" t="s">
        <v>149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X336">
        <v>0</v>
      </c>
      <c r="Y336">
        <v>0</v>
      </c>
    </row>
    <row r="337" spans="1:25" x14ac:dyDescent="0.3">
      <c r="A337" s="2">
        <v>45903</v>
      </c>
      <c r="B337" t="s">
        <v>30</v>
      </c>
      <c r="C337">
        <v>183</v>
      </c>
      <c r="D337">
        <v>1</v>
      </c>
      <c r="E337">
        <v>0.32</v>
      </c>
      <c r="F337">
        <v>0.54600000000000004</v>
      </c>
      <c r="G337">
        <v>0.32</v>
      </c>
      <c r="H337">
        <v>0.32</v>
      </c>
      <c r="I337" t="s">
        <v>149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X337">
        <v>0</v>
      </c>
      <c r="Y337">
        <v>0</v>
      </c>
    </row>
    <row r="338" spans="1:25" x14ac:dyDescent="0.3">
      <c r="A338" s="2">
        <v>45903</v>
      </c>
      <c r="B338" t="s">
        <v>26</v>
      </c>
      <c r="C338">
        <v>385</v>
      </c>
      <c r="D338">
        <v>2</v>
      </c>
      <c r="E338">
        <v>1.1399999999999999</v>
      </c>
      <c r="F338">
        <v>0.51900000000000002</v>
      </c>
      <c r="G338">
        <v>2.2799999999999998</v>
      </c>
      <c r="H338">
        <v>2.2799999999999998</v>
      </c>
      <c r="I338" t="s">
        <v>149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X338">
        <v>0</v>
      </c>
      <c r="Y338">
        <v>0</v>
      </c>
    </row>
    <row r="339" spans="1:25" x14ac:dyDescent="0.3">
      <c r="A339" s="2">
        <v>45903</v>
      </c>
      <c r="B339" t="s">
        <v>30</v>
      </c>
      <c r="C339">
        <v>137</v>
      </c>
      <c r="D339">
        <v>1</v>
      </c>
      <c r="E339">
        <v>1.2</v>
      </c>
      <c r="F339">
        <v>0.73</v>
      </c>
      <c r="G339">
        <v>1.2</v>
      </c>
      <c r="H339">
        <v>1.2</v>
      </c>
      <c r="I339" t="s">
        <v>149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X339">
        <v>0</v>
      </c>
      <c r="Y339">
        <v>0</v>
      </c>
    </row>
    <row r="340" spans="1:25" x14ac:dyDescent="0.3">
      <c r="A340" s="2">
        <v>45903</v>
      </c>
      <c r="B340" t="s">
        <v>30</v>
      </c>
      <c r="C340">
        <v>972</v>
      </c>
      <c r="D340">
        <v>9</v>
      </c>
      <c r="E340">
        <v>0.78700000000000003</v>
      </c>
      <c r="F340">
        <v>0.92600000000000005</v>
      </c>
      <c r="G340">
        <v>7.08</v>
      </c>
      <c r="H340">
        <v>7.08</v>
      </c>
      <c r="I340" t="s">
        <v>149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X340">
        <v>0</v>
      </c>
      <c r="Y340">
        <v>0</v>
      </c>
    </row>
    <row r="341" spans="1:25" x14ac:dyDescent="0.3">
      <c r="A341" s="2">
        <v>45903</v>
      </c>
      <c r="B341" t="s">
        <v>26</v>
      </c>
      <c r="C341">
        <v>1597</v>
      </c>
      <c r="D341">
        <v>9</v>
      </c>
      <c r="E341">
        <v>1.147</v>
      </c>
      <c r="F341">
        <v>0.56399999999999995</v>
      </c>
      <c r="G341">
        <v>10.32</v>
      </c>
      <c r="H341">
        <v>10.32</v>
      </c>
      <c r="I341" t="s">
        <v>149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1</v>
      </c>
      <c r="R341">
        <v>0</v>
      </c>
      <c r="S341">
        <v>24.98</v>
      </c>
      <c r="T341">
        <v>24.98</v>
      </c>
      <c r="U341">
        <v>24.98</v>
      </c>
      <c r="V341">
        <v>41.313050439999998</v>
      </c>
      <c r="W341">
        <v>41.313050439999998</v>
      </c>
      <c r="X341">
        <v>2.420542636</v>
      </c>
      <c r="Y341">
        <v>2.420542636</v>
      </c>
    </row>
    <row r="342" spans="1:25" x14ac:dyDescent="0.3">
      <c r="A342" s="2">
        <v>45904</v>
      </c>
      <c r="B342" t="s">
        <v>44</v>
      </c>
      <c r="C342">
        <v>1548</v>
      </c>
      <c r="D342">
        <v>10</v>
      </c>
      <c r="E342">
        <v>1.5569999999999999</v>
      </c>
      <c r="F342">
        <v>0.64600000000000002</v>
      </c>
      <c r="G342">
        <v>15.57</v>
      </c>
      <c r="H342">
        <v>15.57</v>
      </c>
      <c r="I342" t="s">
        <v>149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31.49</v>
      </c>
      <c r="S342">
        <v>31.49</v>
      </c>
      <c r="T342">
        <v>31.49</v>
      </c>
      <c r="U342">
        <v>31.49</v>
      </c>
      <c r="V342">
        <v>49.444268020000003</v>
      </c>
      <c r="W342">
        <v>49.444268020000003</v>
      </c>
      <c r="X342">
        <v>2.022479127</v>
      </c>
      <c r="Y342">
        <v>2.022479127</v>
      </c>
    </row>
    <row r="343" spans="1:25" x14ac:dyDescent="0.3">
      <c r="A343" s="2">
        <v>45904</v>
      </c>
      <c r="B343" t="s">
        <v>42</v>
      </c>
      <c r="C343">
        <v>2537</v>
      </c>
      <c r="D343">
        <v>37</v>
      </c>
      <c r="E343">
        <v>1.913</v>
      </c>
      <c r="F343">
        <v>1.458</v>
      </c>
      <c r="G343">
        <v>70.790000000000006</v>
      </c>
      <c r="H343">
        <v>70.790000000000006</v>
      </c>
      <c r="I343" t="s">
        <v>149</v>
      </c>
      <c r="J343">
        <v>6</v>
      </c>
      <c r="K343">
        <v>8</v>
      </c>
      <c r="L343">
        <v>9</v>
      </c>
      <c r="M343">
        <v>9</v>
      </c>
      <c r="N343">
        <v>6</v>
      </c>
      <c r="O343">
        <v>9</v>
      </c>
      <c r="P343">
        <v>10</v>
      </c>
      <c r="Q343">
        <v>10</v>
      </c>
      <c r="R343">
        <v>138.97999999999999</v>
      </c>
      <c r="S343">
        <v>224.84</v>
      </c>
      <c r="T343">
        <v>248.33</v>
      </c>
      <c r="U343">
        <v>248.33</v>
      </c>
      <c r="V343">
        <v>31.484611279999999</v>
      </c>
      <c r="W343">
        <v>28.506422910000001</v>
      </c>
      <c r="X343">
        <v>3.1761548240000002</v>
      </c>
      <c r="Y343">
        <v>3.5079813529999999</v>
      </c>
    </row>
    <row r="344" spans="1:25" x14ac:dyDescent="0.3">
      <c r="A344" s="2">
        <v>45904</v>
      </c>
      <c r="B344" t="s">
        <v>40</v>
      </c>
      <c r="C344">
        <v>971</v>
      </c>
      <c r="D344">
        <v>11</v>
      </c>
      <c r="E344">
        <v>4.1100000000000003</v>
      </c>
      <c r="F344">
        <v>1.133</v>
      </c>
      <c r="G344">
        <v>45.21</v>
      </c>
      <c r="H344">
        <v>45.21</v>
      </c>
      <c r="I344" t="s">
        <v>149</v>
      </c>
      <c r="J344">
        <v>3</v>
      </c>
      <c r="K344">
        <v>4</v>
      </c>
      <c r="L344">
        <v>4</v>
      </c>
      <c r="M344">
        <v>4</v>
      </c>
      <c r="N344">
        <v>5</v>
      </c>
      <c r="O344">
        <v>6</v>
      </c>
      <c r="P344">
        <v>6</v>
      </c>
      <c r="Q344">
        <v>6</v>
      </c>
      <c r="R344">
        <v>111.27</v>
      </c>
      <c r="S344">
        <v>139.25</v>
      </c>
      <c r="T344">
        <v>139.25</v>
      </c>
      <c r="U344">
        <v>139.25</v>
      </c>
      <c r="V344">
        <v>32.46678636</v>
      </c>
      <c r="W344">
        <v>32.46678636</v>
      </c>
      <c r="X344">
        <v>3.0800707809999999</v>
      </c>
      <c r="Y344">
        <v>3.0800707809999999</v>
      </c>
    </row>
    <row r="345" spans="1:25" x14ac:dyDescent="0.3">
      <c r="A345" s="2">
        <v>45904</v>
      </c>
      <c r="B345" t="s">
        <v>46</v>
      </c>
      <c r="C345">
        <v>1146</v>
      </c>
      <c r="D345">
        <v>6</v>
      </c>
      <c r="E345">
        <v>5.0419999999999998</v>
      </c>
      <c r="F345">
        <v>0.52400000000000002</v>
      </c>
      <c r="G345">
        <v>30.25</v>
      </c>
      <c r="H345">
        <v>30.25</v>
      </c>
      <c r="I345" t="s">
        <v>149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X345">
        <v>0</v>
      </c>
      <c r="Y345">
        <v>0</v>
      </c>
    </row>
    <row r="346" spans="1:25" x14ac:dyDescent="0.3">
      <c r="A346" s="2">
        <v>45904</v>
      </c>
      <c r="B346" t="s">
        <v>62</v>
      </c>
      <c r="C346">
        <v>809</v>
      </c>
      <c r="D346">
        <v>5</v>
      </c>
      <c r="E346">
        <v>4.5659999999999998</v>
      </c>
      <c r="F346">
        <v>0.61799999999999999</v>
      </c>
      <c r="G346">
        <v>22.83</v>
      </c>
      <c r="H346">
        <v>22.83</v>
      </c>
      <c r="I346" t="s">
        <v>149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X346">
        <v>0</v>
      </c>
      <c r="Y346">
        <v>0</v>
      </c>
    </row>
    <row r="347" spans="1:25" x14ac:dyDescent="0.3">
      <c r="A347" s="2">
        <v>45904</v>
      </c>
      <c r="B347" t="s">
        <v>38</v>
      </c>
      <c r="C347">
        <v>396</v>
      </c>
      <c r="D347">
        <v>5</v>
      </c>
      <c r="E347">
        <v>2.4340000000000002</v>
      </c>
      <c r="F347">
        <v>1.2629999999999999</v>
      </c>
      <c r="G347">
        <v>12.17</v>
      </c>
      <c r="H347">
        <v>12.17</v>
      </c>
      <c r="I347" t="s">
        <v>149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X347">
        <v>0</v>
      </c>
      <c r="Y347">
        <v>0</v>
      </c>
    </row>
    <row r="348" spans="1:25" x14ac:dyDescent="0.3">
      <c r="A348" s="2">
        <v>45904</v>
      </c>
      <c r="B348" t="s">
        <v>84</v>
      </c>
      <c r="C348">
        <v>3234</v>
      </c>
      <c r="D348">
        <v>28</v>
      </c>
      <c r="E348">
        <v>2.4039999999999999</v>
      </c>
      <c r="F348">
        <v>0.86599999999999999</v>
      </c>
      <c r="G348">
        <v>67.3</v>
      </c>
      <c r="H348">
        <v>67.3</v>
      </c>
      <c r="I348" t="s">
        <v>149</v>
      </c>
      <c r="J348">
        <v>7</v>
      </c>
      <c r="K348">
        <v>7</v>
      </c>
      <c r="L348">
        <v>7</v>
      </c>
      <c r="M348">
        <v>7</v>
      </c>
      <c r="N348">
        <v>7</v>
      </c>
      <c r="O348">
        <v>7</v>
      </c>
      <c r="P348">
        <v>7</v>
      </c>
      <c r="Q348">
        <v>7</v>
      </c>
      <c r="R348">
        <v>220.43</v>
      </c>
      <c r="S348">
        <v>220.43</v>
      </c>
      <c r="T348">
        <v>220.43</v>
      </c>
      <c r="U348">
        <v>220.43</v>
      </c>
      <c r="V348">
        <v>30.53123441</v>
      </c>
      <c r="W348">
        <v>30.53123441</v>
      </c>
      <c r="X348">
        <v>3.2753343240000001</v>
      </c>
      <c r="Y348">
        <v>3.2753343240000001</v>
      </c>
    </row>
    <row r="349" spans="1:25" x14ac:dyDescent="0.3">
      <c r="A349" s="2">
        <v>45904</v>
      </c>
      <c r="B349" t="s">
        <v>56</v>
      </c>
      <c r="C349">
        <v>266</v>
      </c>
      <c r="D349">
        <v>3</v>
      </c>
      <c r="E349">
        <v>1.4570000000000001</v>
      </c>
      <c r="F349">
        <v>1.1279999999999999</v>
      </c>
      <c r="G349">
        <v>4.37</v>
      </c>
      <c r="H349">
        <v>4.37</v>
      </c>
      <c r="I349" t="s">
        <v>149</v>
      </c>
      <c r="J349">
        <v>3</v>
      </c>
      <c r="K349">
        <v>3</v>
      </c>
      <c r="L349">
        <v>3</v>
      </c>
      <c r="M349">
        <v>3</v>
      </c>
      <c r="N349">
        <v>4</v>
      </c>
      <c r="O349">
        <v>4</v>
      </c>
      <c r="P349">
        <v>4</v>
      </c>
      <c r="Q349">
        <v>4</v>
      </c>
      <c r="R349">
        <v>86.84</v>
      </c>
      <c r="S349">
        <v>86.84</v>
      </c>
      <c r="T349">
        <v>86.84</v>
      </c>
      <c r="U349">
        <v>86.84</v>
      </c>
      <c r="V349">
        <v>5.0322432060000004</v>
      </c>
      <c r="W349">
        <v>5.0322432060000004</v>
      </c>
      <c r="X349">
        <v>19.871853550000001</v>
      </c>
      <c r="Y349">
        <v>19.871853550000001</v>
      </c>
    </row>
    <row r="350" spans="1:25" x14ac:dyDescent="0.3">
      <c r="A350" s="2">
        <v>45904</v>
      </c>
      <c r="B350" t="s">
        <v>50</v>
      </c>
      <c r="C350">
        <v>697</v>
      </c>
      <c r="D350">
        <v>12</v>
      </c>
      <c r="E350">
        <v>1.9319999999999999</v>
      </c>
      <c r="F350">
        <v>1.722</v>
      </c>
      <c r="G350">
        <v>23.18</v>
      </c>
      <c r="H350">
        <v>23.18</v>
      </c>
      <c r="I350" t="s">
        <v>149</v>
      </c>
      <c r="J350">
        <v>3</v>
      </c>
      <c r="K350">
        <v>4</v>
      </c>
      <c r="L350">
        <v>4</v>
      </c>
      <c r="M350">
        <v>4</v>
      </c>
      <c r="N350">
        <v>3</v>
      </c>
      <c r="O350">
        <v>4</v>
      </c>
      <c r="P350">
        <v>4</v>
      </c>
      <c r="Q350">
        <v>4</v>
      </c>
      <c r="R350">
        <v>122.7</v>
      </c>
      <c r="S350">
        <v>163.58000000000001</v>
      </c>
      <c r="T350">
        <v>163.58000000000001</v>
      </c>
      <c r="U350">
        <v>163.58000000000001</v>
      </c>
      <c r="V350">
        <v>14.170436479999999</v>
      </c>
      <c r="W350">
        <v>14.170436479999999</v>
      </c>
      <c r="X350">
        <v>7.0569456429999997</v>
      </c>
      <c r="Y350">
        <v>7.0569456429999997</v>
      </c>
    </row>
    <row r="351" spans="1:25" x14ac:dyDescent="0.3">
      <c r="A351" s="2">
        <v>45904</v>
      </c>
      <c r="B351" t="s">
        <v>86</v>
      </c>
      <c r="C351">
        <v>65</v>
      </c>
      <c r="D351">
        <v>1</v>
      </c>
      <c r="E351">
        <v>4.72</v>
      </c>
      <c r="F351">
        <v>1.538</v>
      </c>
      <c r="G351">
        <v>4.72</v>
      </c>
      <c r="H351">
        <v>4.72</v>
      </c>
      <c r="I351" t="s">
        <v>149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27.9</v>
      </c>
      <c r="S351">
        <v>27.9</v>
      </c>
      <c r="T351">
        <v>27.9</v>
      </c>
      <c r="U351">
        <v>27.9</v>
      </c>
      <c r="V351">
        <v>16.917562719999999</v>
      </c>
      <c r="W351">
        <v>16.917562719999999</v>
      </c>
      <c r="X351">
        <v>5.9110169490000004</v>
      </c>
      <c r="Y351">
        <v>5.9110169490000004</v>
      </c>
    </row>
    <row r="352" spans="1:25" x14ac:dyDescent="0.3">
      <c r="A352" s="2">
        <v>45904</v>
      </c>
      <c r="B352" t="s">
        <v>36</v>
      </c>
      <c r="C352">
        <v>1444</v>
      </c>
      <c r="D352">
        <v>12</v>
      </c>
      <c r="E352">
        <v>1.093</v>
      </c>
      <c r="F352">
        <v>0.83099999999999996</v>
      </c>
      <c r="G352">
        <v>13.12</v>
      </c>
      <c r="H352">
        <v>13.12</v>
      </c>
      <c r="I352" t="s">
        <v>149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41.8</v>
      </c>
      <c r="S352">
        <v>41.8</v>
      </c>
      <c r="T352">
        <v>41.8</v>
      </c>
      <c r="U352">
        <v>41.8</v>
      </c>
      <c r="V352">
        <v>31.387559809999999</v>
      </c>
      <c r="W352">
        <v>31.387559809999999</v>
      </c>
      <c r="X352">
        <v>3.1859756099999998</v>
      </c>
      <c r="Y352">
        <v>3.1859756099999998</v>
      </c>
    </row>
    <row r="353" spans="1:25" x14ac:dyDescent="0.3">
      <c r="A353" s="2">
        <v>45904</v>
      </c>
      <c r="B353" t="s">
        <v>62</v>
      </c>
      <c r="C353">
        <v>4488</v>
      </c>
      <c r="D353">
        <v>42</v>
      </c>
      <c r="E353">
        <v>4.8380000000000001</v>
      </c>
      <c r="F353">
        <v>0.93600000000000005</v>
      </c>
      <c r="G353">
        <v>203.19</v>
      </c>
      <c r="H353">
        <v>203.19</v>
      </c>
      <c r="I353" t="s">
        <v>149</v>
      </c>
      <c r="J353">
        <v>12</v>
      </c>
      <c r="K353">
        <v>13</v>
      </c>
      <c r="L353">
        <v>13</v>
      </c>
      <c r="M353">
        <v>13</v>
      </c>
      <c r="N353">
        <v>16</v>
      </c>
      <c r="O353">
        <v>17</v>
      </c>
      <c r="P353">
        <v>17</v>
      </c>
      <c r="Q353">
        <v>17</v>
      </c>
      <c r="R353">
        <v>641.25</v>
      </c>
      <c r="S353">
        <v>673.14</v>
      </c>
      <c r="T353">
        <v>673.14</v>
      </c>
      <c r="U353">
        <v>673.14</v>
      </c>
      <c r="V353">
        <v>30.18539977</v>
      </c>
      <c r="W353">
        <v>30.18539977</v>
      </c>
      <c r="X353">
        <v>3.3128598849999999</v>
      </c>
      <c r="Y353">
        <v>3.3128598849999999</v>
      </c>
    </row>
    <row r="354" spans="1:25" x14ac:dyDescent="0.3">
      <c r="A354" s="2">
        <v>45904</v>
      </c>
      <c r="B354" t="s">
        <v>64</v>
      </c>
      <c r="C354">
        <v>2327</v>
      </c>
      <c r="D354">
        <v>11</v>
      </c>
      <c r="E354">
        <v>4.4589999999999996</v>
      </c>
      <c r="F354">
        <v>0.47299999999999998</v>
      </c>
      <c r="G354">
        <v>49.05</v>
      </c>
      <c r="H354">
        <v>49.05</v>
      </c>
      <c r="I354" t="s">
        <v>149</v>
      </c>
      <c r="J354">
        <v>6</v>
      </c>
      <c r="K354">
        <v>6</v>
      </c>
      <c r="L354">
        <v>6</v>
      </c>
      <c r="M354">
        <v>6</v>
      </c>
      <c r="N354">
        <v>7</v>
      </c>
      <c r="O354">
        <v>7</v>
      </c>
      <c r="P354">
        <v>7</v>
      </c>
      <c r="Q354">
        <v>7</v>
      </c>
      <c r="R354">
        <v>257.83999999999997</v>
      </c>
      <c r="S354">
        <v>257.83999999999997</v>
      </c>
      <c r="T354">
        <v>257.83999999999997</v>
      </c>
      <c r="U354">
        <v>257.83999999999997</v>
      </c>
      <c r="V354">
        <v>19.023425379999999</v>
      </c>
      <c r="W354">
        <v>19.023425379999999</v>
      </c>
      <c r="X354">
        <v>5.2566768599999998</v>
      </c>
      <c r="Y354">
        <v>5.2566768599999998</v>
      </c>
    </row>
    <row r="355" spans="1:25" x14ac:dyDescent="0.3">
      <c r="A355" s="2">
        <v>45904</v>
      </c>
      <c r="B355" t="s">
        <v>66</v>
      </c>
      <c r="C355">
        <v>1142</v>
      </c>
      <c r="D355">
        <v>6</v>
      </c>
      <c r="E355">
        <v>5.8470000000000004</v>
      </c>
      <c r="F355">
        <v>0.52500000000000002</v>
      </c>
      <c r="G355">
        <v>35.08</v>
      </c>
      <c r="H355">
        <v>35.08</v>
      </c>
      <c r="I355" t="s">
        <v>149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7</v>
      </c>
      <c r="P355">
        <v>7</v>
      </c>
      <c r="Q355">
        <v>7</v>
      </c>
      <c r="R355">
        <v>211.43</v>
      </c>
      <c r="S355">
        <v>211.43</v>
      </c>
      <c r="T355">
        <v>211.43</v>
      </c>
      <c r="U355">
        <v>211.43</v>
      </c>
      <c r="V355">
        <v>16.59177979</v>
      </c>
      <c r="W355">
        <v>16.59177979</v>
      </c>
      <c r="X355">
        <v>6.027080958</v>
      </c>
      <c r="Y355">
        <v>6.027080958</v>
      </c>
    </row>
    <row r="356" spans="1:25" x14ac:dyDescent="0.3">
      <c r="A356" s="2">
        <v>45904</v>
      </c>
      <c r="B356" t="s">
        <v>68</v>
      </c>
      <c r="C356">
        <v>3807</v>
      </c>
      <c r="D356">
        <v>23</v>
      </c>
      <c r="E356">
        <v>5.2569999999999997</v>
      </c>
      <c r="F356">
        <v>0.60399999999999998</v>
      </c>
      <c r="G356">
        <v>120.92</v>
      </c>
      <c r="H356">
        <v>120.92</v>
      </c>
      <c r="I356" t="s">
        <v>149</v>
      </c>
      <c r="J356">
        <v>10</v>
      </c>
      <c r="K356">
        <v>11</v>
      </c>
      <c r="L356">
        <v>11</v>
      </c>
      <c r="M356">
        <v>11</v>
      </c>
      <c r="N356">
        <v>20</v>
      </c>
      <c r="O356">
        <v>23</v>
      </c>
      <c r="P356">
        <v>23</v>
      </c>
      <c r="Q356">
        <v>23</v>
      </c>
      <c r="R356">
        <v>546.70000000000005</v>
      </c>
      <c r="S356">
        <v>624.64</v>
      </c>
      <c r="T356">
        <v>624.64</v>
      </c>
      <c r="U356">
        <v>624.64</v>
      </c>
      <c r="V356">
        <v>19.35835041</v>
      </c>
      <c r="W356">
        <v>19.35835041</v>
      </c>
      <c r="X356">
        <v>5.1657294079999998</v>
      </c>
      <c r="Y356">
        <v>5.1657294079999998</v>
      </c>
    </row>
    <row r="357" spans="1:25" x14ac:dyDescent="0.3">
      <c r="A357" s="2">
        <v>45904</v>
      </c>
      <c r="B357" t="s">
        <v>70</v>
      </c>
      <c r="C357">
        <v>6996</v>
      </c>
      <c r="D357">
        <v>35</v>
      </c>
      <c r="E357">
        <v>3.512</v>
      </c>
      <c r="F357">
        <v>0.5</v>
      </c>
      <c r="G357">
        <v>122.92</v>
      </c>
      <c r="H357">
        <v>122.92</v>
      </c>
      <c r="I357" t="s">
        <v>149</v>
      </c>
      <c r="J357">
        <v>8</v>
      </c>
      <c r="K357">
        <v>11</v>
      </c>
      <c r="L357">
        <v>11</v>
      </c>
      <c r="M357">
        <v>11</v>
      </c>
      <c r="N357">
        <v>11</v>
      </c>
      <c r="O357">
        <v>14</v>
      </c>
      <c r="P357">
        <v>14</v>
      </c>
      <c r="Q357">
        <v>14</v>
      </c>
      <c r="R357">
        <v>386.39</v>
      </c>
      <c r="S357">
        <v>470.23</v>
      </c>
      <c r="T357">
        <v>470.23</v>
      </c>
      <c r="U357">
        <v>470.23</v>
      </c>
      <c r="V357">
        <v>26.140399380000002</v>
      </c>
      <c r="W357">
        <v>26.140399380000002</v>
      </c>
      <c r="X357">
        <v>3.8254962579999998</v>
      </c>
      <c r="Y357">
        <v>3.8254962579999998</v>
      </c>
    </row>
    <row r="358" spans="1:25" x14ac:dyDescent="0.3">
      <c r="A358" s="2">
        <v>45904</v>
      </c>
      <c r="B358" t="s">
        <v>32</v>
      </c>
      <c r="C358">
        <v>544</v>
      </c>
      <c r="D358">
        <v>6</v>
      </c>
      <c r="E358">
        <v>1.625</v>
      </c>
      <c r="F358">
        <v>1.103</v>
      </c>
      <c r="G358">
        <v>9.75</v>
      </c>
      <c r="H358">
        <v>9.75</v>
      </c>
      <c r="I358" t="s">
        <v>149</v>
      </c>
      <c r="J358">
        <v>0</v>
      </c>
      <c r="K358">
        <v>1</v>
      </c>
      <c r="L358">
        <v>1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0</v>
      </c>
      <c r="S358">
        <v>41.49</v>
      </c>
      <c r="T358">
        <v>41.49</v>
      </c>
      <c r="U358">
        <v>41.49</v>
      </c>
      <c r="V358">
        <v>23.499638470000001</v>
      </c>
      <c r="W358">
        <v>23.499638470000001</v>
      </c>
      <c r="X358">
        <v>4.2553846149999996</v>
      </c>
      <c r="Y358">
        <v>4.2553846149999996</v>
      </c>
    </row>
    <row r="359" spans="1:25" x14ac:dyDescent="0.3">
      <c r="A359" s="2">
        <v>45904</v>
      </c>
      <c r="B359" t="s">
        <v>72</v>
      </c>
      <c r="C359">
        <v>2244</v>
      </c>
      <c r="D359">
        <v>16</v>
      </c>
      <c r="E359">
        <v>2.6930000000000001</v>
      </c>
      <c r="F359">
        <v>0.71299999999999997</v>
      </c>
      <c r="G359">
        <v>43.08</v>
      </c>
      <c r="H359">
        <v>43.08</v>
      </c>
      <c r="I359" t="s">
        <v>149</v>
      </c>
      <c r="J359">
        <v>2</v>
      </c>
      <c r="K359">
        <v>2</v>
      </c>
      <c r="L359">
        <v>2</v>
      </c>
      <c r="M359">
        <v>2</v>
      </c>
      <c r="N359">
        <v>4</v>
      </c>
      <c r="O359">
        <v>4</v>
      </c>
      <c r="P359">
        <v>4</v>
      </c>
      <c r="Q359">
        <v>4</v>
      </c>
      <c r="R359">
        <v>122.94</v>
      </c>
      <c r="S359">
        <v>122.94</v>
      </c>
      <c r="T359">
        <v>122.94</v>
      </c>
      <c r="U359">
        <v>122.94</v>
      </c>
      <c r="V359">
        <v>35.041483650000004</v>
      </c>
      <c r="W359">
        <v>35.041483650000004</v>
      </c>
      <c r="X359">
        <v>2.8537604459999999</v>
      </c>
      <c r="Y359">
        <v>2.8537604459999999</v>
      </c>
    </row>
    <row r="360" spans="1:25" x14ac:dyDescent="0.3">
      <c r="A360" s="2">
        <v>45904</v>
      </c>
      <c r="B360" t="s">
        <v>74</v>
      </c>
      <c r="C360">
        <v>1239</v>
      </c>
      <c r="D360">
        <v>6</v>
      </c>
      <c r="E360">
        <v>2.077</v>
      </c>
      <c r="F360">
        <v>0.48399999999999999</v>
      </c>
      <c r="G360">
        <v>12.46</v>
      </c>
      <c r="H360">
        <v>12.46</v>
      </c>
      <c r="I360" t="s">
        <v>149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61.47</v>
      </c>
      <c r="S360">
        <v>61.47</v>
      </c>
      <c r="T360">
        <v>61.47</v>
      </c>
      <c r="U360">
        <v>61.47</v>
      </c>
      <c r="V360">
        <v>20.270050430000001</v>
      </c>
      <c r="W360">
        <v>20.270050430000001</v>
      </c>
      <c r="X360">
        <v>4.9333868379999997</v>
      </c>
      <c r="Y360">
        <v>4.9333868379999997</v>
      </c>
    </row>
    <row r="361" spans="1:25" x14ac:dyDescent="0.3">
      <c r="A361" s="2">
        <v>45904</v>
      </c>
      <c r="B361" t="s">
        <v>76</v>
      </c>
      <c r="C361">
        <v>2296</v>
      </c>
      <c r="D361">
        <v>8</v>
      </c>
      <c r="E361">
        <v>3.4249999999999998</v>
      </c>
      <c r="F361">
        <v>0.34799999999999998</v>
      </c>
      <c r="G361">
        <v>27.4</v>
      </c>
      <c r="H361">
        <v>27.4</v>
      </c>
      <c r="I361" t="s">
        <v>149</v>
      </c>
      <c r="J361">
        <v>3</v>
      </c>
      <c r="K361">
        <v>3</v>
      </c>
      <c r="L361">
        <v>3</v>
      </c>
      <c r="M361">
        <v>3</v>
      </c>
      <c r="N361">
        <v>6</v>
      </c>
      <c r="O361">
        <v>6</v>
      </c>
      <c r="P361">
        <v>6</v>
      </c>
      <c r="Q361">
        <v>6</v>
      </c>
      <c r="R361">
        <v>224.47</v>
      </c>
      <c r="S361">
        <v>224.47</v>
      </c>
      <c r="T361">
        <v>224.47</v>
      </c>
      <c r="U361">
        <v>224.47</v>
      </c>
      <c r="V361">
        <v>12.20653094</v>
      </c>
      <c r="W361">
        <v>12.20653094</v>
      </c>
      <c r="X361">
        <v>8.1923357659999994</v>
      </c>
      <c r="Y361">
        <v>8.1923357659999994</v>
      </c>
    </row>
    <row r="362" spans="1:25" x14ac:dyDescent="0.3">
      <c r="A362" s="2">
        <v>45904</v>
      </c>
      <c r="B362" t="s">
        <v>78</v>
      </c>
      <c r="C362">
        <v>742</v>
      </c>
      <c r="D362">
        <v>13</v>
      </c>
      <c r="E362">
        <v>3.4449999999999998</v>
      </c>
      <c r="F362">
        <v>1.752</v>
      </c>
      <c r="G362">
        <v>44.79</v>
      </c>
      <c r="H362">
        <v>44.79</v>
      </c>
      <c r="I362" t="s">
        <v>149</v>
      </c>
      <c r="J362">
        <v>4</v>
      </c>
      <c r="K362">
        <v>5</v>
      </c>
      <c r="L362">
        <v>5</v>
      </c>
      <c r="M362">
        <v>5</v>
      </c>
      <c r="N362">
        <v>5</v>
      </c>
      <c r="O362">
        <v>6</v>
      </c>
      <c r="P362">
        <v>6</v>
      </c>
      <c r="Q362">
        <v>6</v>
      </c>
      <c r="R362">
        <v>187.17</v>
      </c>
      <c r="S362">
        <v>214.05</v>
      </c>
      <c r="T362">
        <v>214.05</v>
      </c>
      <c r="U362">
        <v>214.05</v>
      </c>
      <c r="V362">
        <v>20.925017520000001</v>
      </c>
      <c r="W362">
        <v>20.925017520000001</v>
      </c>
      <c r="X362">
        <v>4.7789685200000003</v>
      </c>
      <c r="Y362">
        <v>4.7789685200000003</v>
      </c>
    </row>
    <row r="363" spans="1:25" x14ac:dyDescent="0.3">
      <c r="A363" s="2">
        <v>45904</v>
      </c>
      <c r="B363" t="s">
        <v>80</v>
      </c>
      <c r="C363">
        <v>108</v>
      </c>
      <c r="D363">
        <v>1</v>
      </c>
      <c r="E363">
        <v>4.45</v>
      </c>
      <c r="F363">
        <v>0.92600000000000005</v>
      </c>
      <c r="G363">
        <v>4.45</v>
      </c>
      <c r="H363">
        <v>4.45</v>
      </c>
      <c r="I363" t="s">
        <v>149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X363">
        <v>0</v>
      </c>
      <c r="Y363">
        <v>0</v>
      </c>
    </row>
    <row r="364" spans="1:25" x14ac:dyDescent="0.3">
      <c r="A364" s="2">
        <v>45904</v>
      </c>
      <c r="B364" t="s">
        <v>82</v>
      </c>
      <c r="C364">
        <v>433</v>
      </c>
      <c r="D364">
        <v>5</v>
      </c>
      <c r="E364">
        <v>3.03</v>
      </c>
      <c r="F364">
        <v>1.155</v>
      </c>
      <c r="G364">
        <v>15.15</v>
      </c>
      <c r="H364">
        <v>15.15</v>
      </c>
      <c r="I364" t="s">
        <v>149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X364">
        <v>0</v>
      </c>
      <c r="Y364">
        <v>0</v>
      </c>
    </row>
    <row r="365" spans="1:25" x14ac:dyDescent="0.3">
      <c r="A365" s="2">
        <v>45904</v>
      </c>
      <c r="B365" t="s">
        <v>94</v>
      </c>
      <c r="C365">
        <v>2014</v>
      </c>
      <c r="D365">
        <v>13</v>
      </c>
      <c r="E365">
        <v>6.7539999999999996</v>
      </c>
      <c r="F365">
        <v>0.64500000000000002</v>
      </c>
      <c r="G365">
        <v>87.8</v>
      </c>
      <c r="H365">
        <v>87.8</v>
      </c>
      <c r="I365" t="s">
        <v>149</v>
      </c>
      <c r="J365">
        <v>12</v>
      </c>
      <c r="K365">
        <v>14</v>
      </c>
      <c r="L365">
        <v>14</v>
      </c>
      <c r="M365">
        <v>14</v>
      </c>
      <c r="N365">
        <v>23</v>
      </c>
      <c r="O365">
        <v>25</v>
      </c>
      <c r="P365">
        <v>25</v>
      </c>
      <c r="Q365">
        <v>25</v>
      </c>
      <c r="R365">
        <v>1867.06</v>
      </c>
      <c r="S365">
        <v>1978.02</v>
      </c>
      <c r="T365">
        <v>1978.02</v>
      </c>
      <c r="U365">
        <v>1978.02</v>
      </c>
      <c r="V365">
        <v>4.438782217</v>
      </c>
      <c r="W365">
        <v>4.438782217</v>
      </c>
      <c r="X365">
        <v>22.528701590000001</v>
      </c>
      <c r="Y365">
        <v>22.528701590000001</v>
      </c>
    </row>
    <row r="366" spans="1:25" x14ac:dyDescent="0.3">
      <c r="A366" s="2">
        <v>45904</v>
      </c>
      <c r="B366" t="s">
        <v>96</v>
      </c>
      <c r="C366">
        <v>1924</v>
      </c>
      <c r="D366">
        <v>6</v>
      </c>
      <c r="E366">
        <v>4.742</v>
      </c>
      <c r="F366">
        <v>0.312</v>
      </c>
      <c r="G366">
        <v>28.45</v>
      </c>
      <c r="H366">
        <v>28.45</v>
      </c>
      <c r="I366" t="s">
        <v>149</v>
      </c>
      <c r="J366">
        <v>2</v>
      </c>
      <c r="K366">
        <v>4</v>
      </c>
      <c r="L366">
        <v>5</v>
      </c>
      <c r="M366">
        <v>5</v>
      </c>
      <c r="N366">
        <v>6</v>
      </c>
      <c r="O366">
        <v>14</v>
      </c>
      <c r="P366">
        <v>16</v>
      </c>
      <c r="Q366">
        <v>16</v>
      </c>
      <c r="R366">
        <v>452.94</v>
      </c>
      <c r="S366">
        <v>1053.68</v>
      </c>
      <c r="T366">
        <v>1205.44</v>
      </c>
      <c r="U366">
        <v>1205.44</v>
      </c>
      <c r="V366">
        <v>2.7000607400000001</v>
      </c>
      <c r="W366">
        <v>2.360134059</v>
      </c>
      <c r="X366">
        <v>37.036203870000001</v>
      </c>
      <c r="Y366">
        <v>42.370474520000002</v>
      </c>
    </row>
    <row r="367" spans="1:25" x14ac:dyDescent="0.3">
      <c r="A367" s="2">
        <v>45904</v>
      </c>
      <c r="B367" t="s">
        <v>11</v>
      </c>
      <c r="C367">
        <v>1254</v>
      </c>
      <c r="D367">
        <v>13</v>
      </c>
      <c r="E367">
        <v>2.4279999999999999</v>
      </c>
      <c r="F367">
        <v>1.0369999999999999</v>
      </c>
      <c r="G367">
        <v>31.56</v>
      </c>
      <c r="H367">
        <v>31.56</v>
      </c>
      <c r="I367" t="s">
        <v>149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133.16999999999999</v>
      </c>
      <c r="S367">
        <v>133.16999999999999</v>
      </c>
      <c r="T367">
        <v>133.16999999999999</v>
      </c>
      <c r="U367">
        <v>133.16999999999999</v>
      </c>
      <c r="V367">
        <v>23.699031309999999</v>
      </c>
      <c r="W367">
        <v>23.699031309999999</v>
      </c>
      <c r="X367">
        <v>4.2195817489999996</v>
      </c>
      <c r="Y367">
        <v>4.2195817489999996</v>
      </c>
    </row>
    <row r="368" spans="1:25" x14ac:dyDescent="0.3">
      <c r="A368" s="2">
        <v>45904</v>
      </c>
      <c r="B368" t="s">
        <v>92</v>
      </c>
      <c r="C368">
        <v>386</v>
      </c>
      <c r="D368">
        <v>7</v>
      </c>
      <c r="E368">
        <v>2.9630000000000001</v>
      </c>
      <c r="F368">
        <v>1.8129999999999999</v>
      </c>
      <c r="G368">
        <v>20.74</v>
      </c>
      <c r="H368">
        <v>20.74</v>
      </c>
      <c r="I368" t="s">
        <v>149</v>
      </c>
      <c r="J368">
        <v>1</v>
      </c>
      <c r="K368">
        <v>1</v>
      </c>
      <c r="L368">
        <v>1</v>
      </c>
      <c r="M368">
        <v>1</v>
      </c>
      <c r="N368">
        <v>3</v>
      </c>
      <c r="O368">
        <v>3</v>
      </c>
      <c r="P368">
        <v>3</v>
      </c>
      <c r="Q368">
        <v>3</v>
      </c>
      <c r="R368">
        <v>76.47</v>
      </c>
      <c r="S368">
        <v>76.47</v>
      </c>
      <c r="T368">
        <v>76.47</v>
      </c>
      <c r="U368">
        <v>76.47</v>
      </c>
      <c r="V368">
        <v>27.12174709</v>
      </c>
      <c r="W368">
        <v>27.12174709</v>
      </c>
      <c r="X368">
        <v>3.6870781099999999</v>
      </c>
      <c r="Y368">
        <v>3.6870781099999999</v>
      </c>
    </row>
    <row r="369" spans="1:25" x14ac:dyDescent="0.3">
      <c r="A369" s="2">
        <v>45904</v>
      </c>
      <c r="B369" t="s">
        <v>74</v>
      </c>
      <c r="C369">
        <v>283</v>
      </c>
      <c r="D369">
        <v>0</v>
      </c>
      <c r="F369">
        <v>0</v>
      </c>
      <c r="G369">
        <v>0</v>
      </c>
      <c r="H369">
        <v>0</v>
      </c>
      <c r="I369" t="s">
        <v>149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5" x14ac:dyDescent="0.3">
      <c r="A370" s="2">
        <v>45904</v>
      </c>
      <c r="B370" t="s">
        <v>32</v>
      </c>
      <c r="C370">
        <v>17</v>
      </c>
      <c r="D370">
        <v>1</v>
      </c>
      <c r="E370">
        <v>1.47</v>
      </c>
      <c r="F370">
        <v>5.8819999999999997</v>
      </c>
      <c r="G370">
        <v>1.47</v>
      </c>
      <c r="H370">
        <v>1.47</v>
      </c>
      <c r="I370" t="s">
        <v>149</v>
      </c>
      <c r="J370">
        <v>0</v>
      </c>
      <c r="K370">
        <v>4</v>
      </c>
      <c r="L370">
        <v>5</v>
      </c>
      <c r="M370">
        <v>5</v>
      </c>
      <c r="N370">
        <v>0</v>
      </c>
      <c r="O370">
        <v>4</v>
      </c>
      <c r="P370">
        <v>5</v>
      </c>
      <c r="Q370">
        <v>5</v>
      </c>
      <c r="R370">
        <v>0</v>
      </c>
      <c r="S370">
        <v>80.37</v>
      </c>
      <c r="T370">
        <v>80.37</v>
      </c>
      <c r="U370">
        <v>80.37</v>
      </c>
      <c r="V370">
        <v>1.829040687</v>
      </c>
      <c r="W370">
        <v>1.829040687</v>
      </c>
      <c r="X370">
        <v>54.673469390000001</v>
      </c>
      <c r="Y370">
        <v>54.673469390000001</v>
      </c>
    </row>
    <row r="371" spans="1:25" x14ac:dyDescent="0.3">
      <c r="A371" s="2">
        <v>45904</v>
      </c>
      <c r="B371" t="s">
        <v>64</v>
      </c>
      <c r="C371">
        <v>837</v>
      </c>
      <c r="D371">
        <v>8</v>
      </c>
      <c r="E371">
        <v>4.4690000000000003</v>
      </c>
      <c r="F371">
        <v>0.95599999999999996</v>
      </c>
      <c r="G371">
        <v>35.75</v>
      </c>
      <c r="H371">
        <v>35.75</v>
      </c>
      <c r="I371" t="s">
        <v>149</v>
      </c>
      <c r="J371">
        <v>3</v>
      </c>
      <c r="K371">
        <v>3</v>
      </c>
      <c r="L371">
        <v>3</v>
      </c>
      <c r="M371">
        <v>3</v>
      </c>
      <c r="N371">
        <v>6</v>
      </c>
      <c r="O371">
        <v>6</v>
      </c>
      <c r="P371">
        <v>6</v>
      </c>
      <c r="Q371">
        <v>6</v>
      </c>
      <c r="R371">
        <v>500.99</v>
      </c>
      <c r="S371">
        <v>500.99</v>
      </c>
      <c r="T371">
        <v>500.99</v>
      </c>
      <c r="U371">
        <v>500.99</v>
      </c>
      <c r="V371">
        <v>7.1358709749999996</v>
      </c>
      <c r="W371">
        <v>7.1358709749999996</v>
      </c>
      <c r="X371">
        <v>14.01370629</v>
      </c>
      <c r="Y371">
        <v>14.01370629</v>
      </c>
    </row>
    <row r="372" spans="1:25" x14ac:dyDescent="0.3">
      <c r="A372" s="2">
        <v>45904</v>
      </c>
      <c r="B372" t="s">
        <v>72</v>
      </c>
      <c r="C372">
        <v>178</v>
      </c>
      <c r="D372">
        <v>2</v>
      </c>
      <c r="E372">
        <v>4.0750000000000002</v>
      </c>
      <c r="F372">
        <v>1.1240000000000001</v>
      </c>
      <c r="G372">
        <v>8.15</v>
      </c>
      <c r="H372">
        <v>8.15</v>
      </c>
      <c r="I372" t="s">
        <v>149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X372">
        <v>0</v>
      </c>
      <c r="Y372">
        <v>0</v>
      </c>
    </row>
    <row r="373" spans="1:25" x14ac:dyDescent="0.3">
      <c r="A373" s="2">
        <v>45904</v>
      </c>
      <c r="B373" t="s">
        <v>106</v>
      </c>
      <c r="C373">
        <v>149</v>
      </c>
      <c r="D373">
        <v>2</v>
      </c>
      <c r="E373">
        <v>2.085</v>
      </c>
      <c r="F373">
        <v>1.3420000000000001</v>
      </c>
      <c r="G373">
        <v>4.17</v>
      </c>
      <c r="H373">
        <v>4.17</v>
      </c>
      <c r="I373" t="s">
        <v>149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X373">
        <v>0</v>
      </c>
      <c r="Y373">
        <v>0</v>
      </c>
    </row>
    <row r="374" spans="1:25" x14ac:dyDescent="0.3">
      <c r="A374" s="2">
        <v>45904</v>
      </c>
      <c r="B374" t="s">
        <v>44</v>
      </c>
      <c r="C374">
        <v>86</v>
      </c>
      <c r="D374">
        <v>2</v>
      </c>
      <c r="E374">
        <v>2.94</v>
      </c>
      <c r="F374">
        <v>2.3260000000000001</v>
      </c>
      <c r="G374">
        <v>5.88</v>
      </c>
      <c r="H374">
        <v>5.88</v>
      </c>
      <c r="I374" t="s">
        <v>149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X374">
        <v>0</v>
      </c>
      <c r="Y374">
        <v>0</v>
      </c>
    </row>
    <row r="375" spans="1:25" x14ac:dyDescent="0.3">
      <c r="A375" s="2">
        <v>45904</v>
      </c>
      <c r="B375" t="s">
        <v>40</v>
      </c>
      <c r="C375">
        <v>365</v>
      </c>
      <c r="D375">
        <v>2</v>
      </c>
      <c r="E375">
        <v>2.86</v>
      </c>
      <c r="F375">
        <v>0.54800000000000004</v>
      </c>
      <c r="G375">
        <v>5.72</v>
      </c>
      <c r="H375">
        <v>5.72</v>
      </c>
      <c r="I375" t="s">
        <v>149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X375">
        <v>0</v>
      </c>
      <c r="Y375">
        <v>0</v>
      </c>
    </row>
    <row r="376" spans="1:25" x14ac:dyDescent="0.3">
      <c r="A376" s="2">
        <v>45904</v>
      </c>
      <c r="B376" t="s">
        <v>24</v>
      </c>
      <c r="C376">
        <v>1204</v>
      </c>
      <c r="D376">
        <v>3</v>
      </c>
      <c r="E376">
        <v>2.0329999999999999</v>
      </c>
      <c r="F376">
        <v>0.249</v>
      </c>
      <c r="G376">
        <v>6.1</v>
      </c>
      <c r="H376">
        <v>6.1</v>
      </c>
      <c r="I376" t="s">
        <v>149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1</v>
      </c>
      <c r="P376">
        <v>1</v>
      </c>
      <c r="Q376">
        <v>1</v>
      </c>
      <c r="R376">
        <v>0</v>
      </c>
      <c r="S376">
        <v>15.88</v>
      </c>
      <c r="T376">
        <v>15.88</v>
      </c>
      <c r="U376">
        <v>15.88</v>
      </c>
      <c r="V376">
        <v>38.413098239999997</v>
      </c>
      <c r="W376">
        <v>38.413098239999997</v>
      </c>
      <c r="X376">
        <v>2.6032786890000001</v>
      </c>
      <c r="Y376">
        <v>2.6032786890000001</v>
      </c>
    </row>
    <row r="377" spans="1:25" x14ac:dyDescent="0.3">
      <c r="A377" s="2">
        <v>45904</v>
      </c>
      <c r="B377" t="s">
        <v>108</v>
      </c>
      <c r="C377">
        <v>124</v>
      </c>
      <c r="D377">
        <v>0</v>
      </c>
      <c r="F377">
        <v>0</v>
      </c>
      <c r="G377">
        <v>0</v>
      </c>
      <c r="H377">
        <v>0</v>
      </c>
      <c r="I377" t="s">
        <v>149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5" x14ac:dyDescent="0.3">
      <c r="A378" s="2">
        <v>45904</v>
      </c>
      <c r="B378" t="s">
        <v>62</v>
      </c>
      <c r="C378">
        <v>821</v>
      </c>
      <c r="D378">
        <v>7</v>
      </c>
      <c r="E378">
        <v>3.2789999999999999</v>
      </c>
      <c r="F378">
        <v>0.85299999999999998</v>
      </c>
      <c r="G378">
        <v>22.95</v>
      </c>
      <c r="H378">
        <v>22.95</v>
      </c>
      <c r="I378" t="s">
        <v>149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X378">
        <v>0</v>
      </c>
      <c r="Y378">
        <v>0</v>
      </c>
    </row>
    <row r="379" spans="1:25" x14ac:dyDescent="0.3">
      <c r="A379" s="2">
        <v>45904</v>
      </c>
      <c r="B379" t="s">
        <v>84</v>
      </c>
      <c r="C379">
        <v>154</v>
      </c>
      <c r="D379">
        <v>0</v>
      </c>
      <c r="F379">
        <v>0</v>
      </c>
      <c r="G379">
        <v>0</v>
      </c>
      <c r="H379">
        <v>0</v>
      </c>
      <c r="I379" t="s">
        <v>149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5" x14ac:dyDescent="0.3">
      <c r="A380" s="2">
        <v>45904</v>
      </c>
      <c r="B380" t="s">
        <v>42</v>
      </c>
      <c r="C380">
        <v>73</v>
      </c>
      <c r="D380">
        <v>0</v>
      </c>
      <c r="F380">
        <v>0</v>
      </c>
      <c r="G380">
        <v>0</v>
      </c>
      <c r="H380">
        <v>0</v>
      </c>
      <c r="I380" t="s">
        <v>149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5" x14ac:dyDescent="0.3">
      <c r="A381" s="2">
        <v>45904</v>
      </c>
      <c r="B381" t="s">
        <v>11</v>
      </c>
      <c r="C381">
        <v>84</v>
      </c>
      <c r="D381">
        <v>1</v>
      </c>
      <c r="E381">
        <v>2.86</v>
      </c>
      <c r="F381">
        <v>1.19</v>
      </c>
      <c r="G381">
        <v>2.86</v>
      </c>
      <c r="H381">
        <v>2.86</v>
      </c>
      <c r="I381" t="s">
        <v>149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X381">
        <v>0</v>
      </c>
      <c r="Y381">
        <v>0</v>
      </c>
    </row>
    <row r="382" spans="1:25" x14ac:dyDescent="0.3">
      <c r="A382" s="2">
        <v>45904</v>
      </c>
      <c r="B382" t="s">
        <v>102</v>
      </c>
      <c r="C382">
        <v>550</v>
      </c>
      <c r="D382">
        <v>6</v>
      </c>
      <c r="E382">
        <v>2.9430000000000001</v>
      </c>
      <c r="F382">
        <v>1.091</v>
      </c>
      <c r="G382">
        <v>17.66</v>
      </c>
      <c r="H382">
        <v>17.66</v>
      </c>
      <c r="I382" t="s">
        <v>149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X382">
        <v>0</v>
      </c>
      <c r="Y382">
        <v>0</v>
      </c>
    </row>
    <row r="383" spans="1:25" x14ac:dyDescent="0.3">
      <c r="A383" s="2">
        <v>45904</v>
      </c>
      <c r="B383" t="s">
        <v>98</v>
      </c>
      <c r="C383">
        <v>1631</v>
      </c>
      <c r="D383">
        <v>3</v>
      </c>
      <c r="E383">
        <v>2.0070000000000001</v>
      </c>
      <c r="F383">
        <v>0.184</v>
      </c>
      <c r="G383">
        <v>6.02</v>
      </c>
      <c r="H383">
        <v>6.02</v>
      </c>
      <c r="I383" t="s">
        <v>149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35.979999999999997</v>
      </c>
      <c r="T383">
        <v>35.979999999999997</v>
      </c>
      <c r="U383">
        <v>35.979999999999997</v>
      </c>
      <c r="V383">
        <v>16.73151751</v>
      </c>
      <c r="W383">
        <v>16.73151751</v>
      </c>
      <c r="X383">
        <v>5.9767441860000003</v>
      </c>
      <c r="Y383">
        <v>5.9767441860000003</v>
      </c>
    </row>
    <row r="384" spans="1:25" x14ac:dyDescent="0.3">
      <c r="A384" s="2">
        <v>45904</v>
      </c>
      <c r="B384" t="s">
        <v>104</v>
      </c>
      <c r="C384">
        <v>368</v>
      </c>
      <c r="D384">
        <v>2</v>
      </c>
      <c r="E384">
        <v>2.2650000000000001</v>
      </c>
      <c r="F384">
        <v>0.54300000000000004</v>
      </c>
      <c r="G384">
        <v>4.53</v>
      </c>
      <c r="H384">
        <v>4.53</v>
      </c>
      <c r="I384" t="s">
        <v>149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28.49</v>
      </c>
      <c r="S384">
        <v>28.49</v>
      </c>
      <c r="T384">
        <v>28.49</v>
      </c>
      <c r="U384">
        <v>28.49</v>
      </c>
      <c r="V384">
        <v>15.900315900000001</v>
      </c>
      <c r="W384">
        <v>15.900315900000001</v>
      </c>
      <c r="X384">
        <v>6.2891832230000002</v>
      </c>
      <c r="Y384">
        <v>6.2891832230000002</v>
      </c>
    </row>
    <row r="385" spans="1:25" x14ac:dyDescent="0.3">
      <c r="A385" s="2">
        <v>45904</v>
      </c>
      <c r="B385" t="s">
        <v>38</v>
      </c>
      <c r="C385">
        <v>3</v>
      </c>
      <c r="D385">
        <v>0</v>
      </c>
      <c r="F385">
        <v>0</v>
      </c>
      <c r="G385">
        <v>0</v>
      </c>
      <c r="H385">
        <v>0</v>
      </c>
      <c r="I385" t="s">
        <v>149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5" x14ac:dyDescent="0.3">
      <c r="A386" s="2">
        <v>45904</v>
      </c>
      <c r="B386" t="s">
        <v>42</v>
      </c>
      <c r="C386">
        <v>87</v>
      </c>
      <c r="D386">
        <v>1</v>
      </c>
      <c r="E386">
        <v>1.01</v>
      </c>
      <c r="F386">
        <v>1.149</v>
      </c>
      <c r="G386">
        <v>1.01</v>
      </c>
      <c r="H386">
        <v>1.01</v>
      </c>
      <c r="I386" t="s">
        <v>149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35.9</v>
      </c>
      <c r="S386">
        <v>35.9</v>
      </c>
      <c r="T386">
        <v>35.9</v>
      </c>
      <c r="U386">
        <v>35.9</v>
      </c>
      <c r="V386">
        <v>2.8133704740000001</v>
      </c>
      <c r="W386">
        <v>2.8133704740000001</v>
      </c>
      <c r="X386">
        <v>35.544554460000001</v>
      </c>
      <c r="Y386">
        <v>35.544554460000001</v>
      </c>
    </row>
    <row r="387" spans="1:25" x14ac:dyDescent="0.3">
      <c r="A387" s="2">
        <v>45904</v>
      </c>
      <c r="B387" t="s">
        <v>50</v>
      </c>
      <c r="C387">
        <v>21</v>
      </c>
      <c r="D387">
        <v>0</v>
      </c>
      <c r="F387">
        <v>0</v>
      </c>
      <c r="G387">
        <v>0</v>
      </c>
      <c r="H387">
        <v>0</v>
      </c>
      <c r="I387" t="s">
        <v>149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5" x14ac:dyDescent="0.3">
      <c r="A388" s="2">
        <v>45904</v>
      </c>
      <c r="B388" t="s">
        <v>72</v>
      </c>
      <c r="C388">
        <v>154</v>
      </c>
      <c r="D388">
        <v>2</v>
      </c>
      <c r="E388">
        <v>3.66</v>
      </c>
      <c r="F388">
        <v>1.2989999999999999</v>
      </c>
      <c r="G388">
        <v>7.32</v>
      </c>
      <c r="H388">
        <v>7.32</v>
      </c>
      <c r="I388" t="s">
        <v>149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X388">
        <v>0</v>
      </c>
      <c r="Y388">
        <v>0</v>
      </c>
    </row>
    <row r="389" spans="1:25" x14ac:dyDescent="0.3">
      <c r="A389" s="2">
        <v>45904</v>
      </c>
      <c r="B389" t="s">
        <v>84</v>
      </c>
      <c r="C389">
        <v>14</v>
      </c>
      <c r="D389">
        <v>1</v>
      </c>
      <c r="E389">
        <v>1.55</v>
      </c>
      <c r="F389">
        <v>7.1429999999999998</v>
      </c>
      <c r="G389">
        <v>1.55</v>
      </c>
      <c r="H389">
        <v>1.55</v>
      </c>
      <c r="I389" t="s">
        <v>149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X389">
        <v>0</v>
      </c>
      <c r="Y389">
        <v>0</v>
      </c>
    </row>
    <row r="390" spans="1:25" x14ac:dyDescent="0.3">
      <c r="A390" s="2">
        <v>45904</v>
      </c>
      <c r="B390" t="s">
        <v>68</v>
      </c>
      <c r="C390">
        <v>888</v>
      </c>
      <c r="D390">
        <v>10</v>
      </c>
      <c r="E390">
        <v>4.1020000000000003</v>
      </c>
      <c r="F390">
        <v>1.1259999999999999</v>
      </c>
      <c r="G390">
        <v>41.02</v>
      </c>
      <c r="H390">
        <v>41.02</v>
      </c>
      <c r="I390" t="s">
        <v>149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140.44999999999999</v>
      </c>
      <c r="S390">
        <v>140.44999999999999</v>
      </c>
      <c r="T390">
        <v>140.44999999999999</v>
      </c>
      <c r="U390">
        <v>140.44999999999999</v>
      </c>
      <c r="V390">
        <v>29.206123179999999</v>
      </c>
      <c r="W390">
        <v>29.206123179999999</v>
      </c>
      <c r="X390">
        <v>3.4239395419999998</v>
      </c>
      <c r="Y390">
        <v>3.4239395419999998</v>
      </c>
    </row>
    <row r="391" spans="1:25" x14ac:dyDescent="0.3">
      <c r="A391" s="2">
        <v>45904</v>
      </c>
      <c r="B391" t="s">
        <v>64</v>
      </c>
      <c r="C391">
        <v>74</v>
      </c>
      <c r="D391">
        <v>0</v>
      </c>
      <c r="F391">
        <v>0</v>
      </c>
      <c r="G391">
        <v>0</v>
      </c>
      <c r="H391">
        <v>0</v>
      </c>
      <c r="I391" t="s">
        <v>149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5" x14ac:dyDescent="0.3">
      <c r="A392" s="2">
        <v>45904</v>
      </c>
      <c r="B392" t="s">
        <v>26</v>
      </c>
      <c r="C392">
        <v>47</v>
      </c>
      <c r="D392">
        <v>0</v>
      </c>
      <c r="F392">
        <v>0</v>
      </c>
      <c r="G392">
        <v>0</v>
      </c>
      <c r="H392">
        <v>0</v>
      </c>
      <c r="I392" t="s">
        <v>149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5" x14ac:dyDescent="0.3">
      <c r="A393" s="2">
        <v>45904</v>
      </c>
      <c r="B393" t="s">
        <v>15</v>
      </c>
      <c r="C393">
        <v>164</v>
      </c>
      <c r="D393">
        <v>0</v>
      </c>
      <c r="F393">
        <v>0</v>
      </c>
      <c r="G393">
        <v>0</v>
      </c>
      <c r="H393">
        <v>0</v>
      </c>
      <c r="I393" t="s">
        <v>149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5" x14ac:dyDescent="0.3">
      <c r="A394" s="2">
        <v>45904</v>
      </c>
      <c r="B394" t="s">
        <v>36</v>
      </c>
      <c r="C394">
        <v>74</v>
      </c>
      <c r="D394">
        <v>1</v>
      </c>
      <c r="E394">
        <v>1.4</v>
      </c>
      <c r="F394">
        <v>1.351</v>
      </c>
      <c r="G394">
        <v>1.4</v>
      </c>
      <c r="H394">
        <v>1.4</v>
      </c>
      <c r="I394" t="s">
        <v>149</v>
      </c>
      <c r="J394">
        <v>1</v>
      </c>
      <c r="K394">
        <v>2</v>
      </c>
      <c r="L394">
        <v>2</v>
      </c>
      <c r="M394">
        <v>2</v>
      </c>
      <c r="N394">
        <v>1</v>
      </c>
      <c r="O394">
        <v>2</v>
      </c>
      <c r="P394">
        <v>2</v>
      </c>
      <c r="Q394">
        <v>2</v>
      </c>
      <c r="R394">
        <v>18.899999999999999</v>
      </c>
      <c r="S394">
        <v>47.79</v>
      </c>
      <c r="T394">
        <v>47.79</v>
      </c>
      <c r="U394">
        <v>47.79</v>
      </c>
      <c r="V394">
        <v>2.9294831549999998</v>
      </c>
      <c r="W394">
        <v>2.9294831549999998</v>
      </c>
      <c r="X394">
        <v>34.135714290000003</v>
      </c>
      <c r="Y394">
        <v>34.135714290000003</v>
      </c>
    </row>
    <row r="395" spans="1:25" x14ac:dyDescent="0.3">
      <c r="A395" s="2">
        <v>45904</v>
      </c>
      <c r="B395" t="s">
        <v>78</v>
      </c>
      <c r="C395">
        <v>1002</v>
      </c>
      <c r="D395">
        <v>2</v>
      </c>
      <c r="E395">
        <v>3.875</v>
      </c>
      <c r="F395">
        <v>0.2</v>
      </c>
      <c r="G395">
        <v>7.75</v>
      </c>
      <c r="H395">
        <v>7.75</v>
      </c>
      <c r="I395" t="s">
        <v>149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79.98</v>
      </c>
      <c r="T395">
        <v>79.98</v>
      </c>
      <c r="U395">
        <v>79.98</v>
      </c>
      <c r="V395">
        <v>9.689922481</v>
      </c>
      <c r="W395">
        <v>9.689922481</v>
      </c>
      <c r="X395">
        <v>10.32</v>
      </c>
      <c r="Y395">
        <v>10.32</v>
      </c>
    </row>
    <row r="396" spans="1:25" x14ac:dyDescent="0.3">
      <c r="A396" s="2">
        <v>45904</v>
      </c>
      <c r="B396" t="s">
        <v>94</v>
      </c>
      <c r="C396">
        <v>274</v>
      </c>
      <c r="D396">
        <v>1</v>
      </c>
      <c r="E396">
        <v>4.62</v>
      </c>
      <c r="F396">
        <v>0.36499999999999999</v>
      </c>
      <c r="G396">
        <v>4.62</v>
      </c>
      <c r="H396">
        <v>4.62</v>
      </c>
      <c r="I396" t="s">
        <v>149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X396">
        <v>0</v>
      </c>
      <c r="Y396">
        <v>0</v>
      </c>
    </row>
    <row r="397" spans="1:25" x14ac:dyDescent="0.3">
      <c r="A397" s="2">
        <v>45904</v>
      </c>
      <c r="B397" t="s">
        <v>17</v>
      </c>
      <c r="C397">
        <v>10</v>
      </c>
      <c r="D397">
        <v>0</v>
      </c>
      <c r="F397">
        <v>0</v>
      </c>
      <c r="G397">
        <v>0</v>
      </c>
      <c r="H397">
        <v>0</v>
      </c>
      <c r="I397" t="s">
        <v>149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5" x14ac:dyDescent="0.3">
      <c r="A398" s="2">
        <v>45904</v>
      </c>
      <c r="B398" t="s">
        <v>17</v>
      </c>
      <c r="C398">
        <v>24</v>
      </c>
      <c r="D398">
        <v>0</v>
      </c>
      <c r="F398">
        <v>0</v>
      </c>
      <c r="G398">
        <v>0</v>
      </c>
      <c r="H398">
        <v>0</v>
      </c>
      <c r="I398" t="s">
        <v>149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5" x14ac:dyDescent="0.3">
      <c r="A399" s="2">
        <v>45904</v>
      </c>
      <c r="B399" t="s">
        <v>17</v>
      </c>
      <c r="C399">
        <v>46</v>
      </c>
      <c r="D399">
        <v>0</v>
      </c>
      <c r="F399">
        <v>0</v>
      </c>
      <c r="G399">
        <v>0</v>
      </c>
      <c r="H399">
        <v>0</v>
      </c>
      <c r="I399" t="s">
        <v>149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5" x14ac:dyDescent="0.3">
      <c r="A400" s="2">
        <v>45904</v>
      </c>
      <c r="B400" t="s">
        <v>17</v>
      </c>
      <c r="C400">
        <v>15</v>
      </c>
      <c r="D400">
        <v>0</v>
      </c>
      <c r="F400">
        <v>0</v>
      </c>
      <c r="G400">
        <v>0</v>
      </c>
      <c r="H400">
        <v>0</v>
      </c>
      <c r="I400" t="s">
        <v>149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5" x14ac:dyDescent="0.3">
      <c r="A401" s="2">
        <v>45904</v>
      </c>
      <c r="B401" t="s">
        <v>52</v>
      </c>
      <c r="C401">
        <v>342</v>
      </c>
      <c r="D401">
        <v>5</v>
      </c>
      <c r="E401">
        <v>0.56799999999999995</v>
      </c>
      <c r="F401">
        <v>1.462</v>
      </c>
      <c r="G401">
        <v>2.84</v>
      </c>
      <c r="H401">
        <v>2.84</v>
      </c>
      <c r="I401" t="s">
        <v>149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38.880000000000003</v>
      </c>
      <c r="S401">
        <v>38.880000000000003</v>
      </c>
      <c r="T401">
        <v>38.880000000000003</v>
      </c>
      <c r="U401">
        <v>38.880000000000003</v>
      </c>
      <c r="V401">
        <v>7.3045267489999999</v>
      </c>
      <c r="W401">
        <v>7.3045267489999999</v>
      </c>
      <c r="X401">
        <v>13.690140850000001</v>
      </c>
      <c r="Y401">
        <v>13.690140850000001</v>
      </c>
    </row>
    <row r="402" spans="1:25" x14ac:dyDescent="0.3">
      <c r="A402" s="2">
        <v>45904</v>
      </c>
      <c r="B402" t="s">
        <v>52</v>
      </c>
      <c r="C402">
        <v>368</v>
      </c>
      <c r="D402">
        <v>5</v>
      </c>
      <c r="E402">
        <v>0.51800000000000002</v>
      </c>
      <c r="F402">
        <v>1.359</v>
      </c>
      <c r="G402">
        <v>2.59</v>
      </c>
      <c r="H402">
        <v>2.59</v>
      </c>
      <c r="I402" t="s">
        <v>149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12.9</v>
      </c>
      <c r="S402">
        <v>12.9</v>
      </c>
      <c r="T402">
        <v>12.9</v>
      </c>
      <c r="U402">
        <v>12.9</v>
      </c>
      <c r="V402">
        <v>20.077519379999998</v>
      </c>
      <c r="W402">
        <v>20.077519379999998</v>
      </c>
      <c r="X402">
        <v>4.9806949810000001</v>
      </c>
      <c r="Y402">
        <v>4.9806949810000001</v>
      </c>
    </row>
    <row r="403" spans="1:25" x14ac:dyDescent="0.3">
      <c r="A403" s="2">
        <v>45904</v>
      </c>
      <c r="B403" t="s">
        <v>52</v>
      </c>
      <c r="C403">
        <v>517</v>
      </c>
      <c r="D403">
        <v>3</v>
      </c>
      <c r="E403">
        <v>0.35</v>
      </c>
      <c r="F403">
        <v>0.57999999999999996</v>
      </c>
      <c r="G403">
        <v>1.05</v>
      </c>
      <c r="H403">
        <v>1.05</v>
      </c>
      <c r="I403" t="s">
        <v>149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10.98</v>
      </c>
      <c r="S403">
        <v>10.98</v>
      </c>
      <c r="T403">
        <v>10.98</v>
      </c>
      <c r="U403">
        <v>10.98</v>
      </c>
      <c r="V403">
        <v>9.56284153</v>
      </c>
      <c r="W403">
        <v>9.56284153</v>
      </c>
      <c r="X403">
        <v>10.457142859999999</v>
      </c>
      <c r="Y403">
        <v>10.457142859999999</v>
      </c>
    </row>
    <row r="404" spans="1:25" x14ac:dyDescent="0.3">
      <c r="A404" s="2">
        <v>45904</v>
      </c>
      <c r="B404" t="s">
        <v>52</v>
      </c>
      <c r="C404">
        <v>603</v>
      </c>
      <c r="D404">
        <v>9</v>
      </c>
      <c r="E404">
        <v>0.222</v>
      </c>
      <c r="F404">
        <v>1.4930000000000001</v>
      </c>
      <c r="G404">
        <v>2</v>
      </c>
      <c r="H404">
        <v>2</v>
      </c>
      <c r="I404" t="s">
        <v>149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X404">
        <v>0</v>
      </c>
      <c r="Y404">
        <v>0</v>
      </c>
    </row>
    <row r="405" spans="1:25" x14ac:dyDescent="0.3">
      <c r="A405" s="2">
        <v>45904</v>
      </c>
      <c r="B405" t="s">
        <v>112</v>
      </c>
      <c r="C405">
        <v>45</v>
      </c>
      <c r="D405">
        <v>1</v>
      </c>
      <c r="E405">
        <v>2.0099999999999998</v>
      </c>
      <c r="F405">
        <v>2.222</v>
      </c>
      <c r="G405">
        <v>2.0099999999999998</v>
      </c>
      <c r="H405">
        <v>2.0099999999999998</v>
      </c>
      <c r="I405" t="s">
        <v>149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136.38999999999999</v>
      </c>
      <c r="S405">
        <v>136.38999999999999</v>
      </c>
      <c r="T405">
        <v>136.38999999999999</v>
      </c>
      <c r="U405">
        <v>136.38999999999999</v>
      </c>
      <c r="V405">
        <v>1.473715082</v>
      </c>
      <c r="W405">
        <v>1.473715082</v>
      </c>
      <c r="X405">
        <v>67.855721389999999</v>
      </c>
      <c r="Y405">
        <v>67.855721389999999</v>
      </c>
    </row>
    <row r="406" spans="1:25" x14ac:dyDescent="0.3">
      <c r="A406" s="2">
        <v>45904</v>
      </c>
      <c r="B406" t="s">
        <v>15</v>
      </c>
      <c r="C406">
        <v>131</v>
      </c>
      <c r="D406">
        <v>3</v>
      </c>
      <c r="E406">
        <v>1.48</v>
      </c>
      <c r="F406">
        <v>2.29</v>
      </c>
      <c r="G406">
        <v>4.4400000000000004</v>
      </c>
      <c r="H406">
        <v>4.4400000000000004</v>
      </c>
      <c r="I406" t="s">
        <v>149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1</v>
      </c>
      <c r="P406">
        <v>1</v>
      </c>
      <c r="Q406">
        <v>1</v>
      </c>
      <c r="R406">
        <v>0</v>
      </c>
      <c r="S406">
        <v>33.979999999999997</v>
      </c>
      <c r="T406">
        <v>33.979999999999997</v>
      </c>
      <c r="U406">
        <v>33.979999999999997</v>
      </c>
      <c r="V406">
        <v>13.06650971</v>
      </c>
      <c r="W406">
        <v>13.06650971</v>
      </c>
      <c r="X406">
        <v>7.6531531529999999</v>
      </c>
      <c r="Y406">
        <v>7.6531531529999999</v>
      </c>
    </row>
    <row r="407" spans="1:25" x14ac:dyDescent="0.3">
      <c r="A407" s="2">
        <v>45904</v>
      </c>
      <c r="B407" t="s">
        <v>112</v>
      </c>
      <c r="C407">
        <v>106</v>
      </c>
      <c r="D407">
        <v>0</v>
      </c>
      <c r="F407">
        <v>0</v>
      </c>
      <c r="G407">
        <v>0</v>
      </c>
      <c r="H407">
        <v>0</v>
      </c>
      <c r="I407" t="s">
        <v>149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5" x14ac:dyDescent="0.3">
      <c r="A408" s="2">
        <v>45904</v>
      </c>
      <c r="B408" t="s">
        <v>15</v>
      </c>
      <c r="C408">
        <v>269</v>
      </c>
      <c r="D408">
        <v>2</v>
      </c>
      <c r="E408">
        <v>0.91500000000000004</v>
      </c>
      <c r="F408">
        <v>0.74299999999999999</v>
      </c>
      <c r="G408">
        <v>1.83</v>
      </c>
      <c r="H408">
        <v>1.83</v>
      </c>
      <c r="I408" t="s">
        <v>149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X408">
        <v>0</v>
      </c>
      <c r="Y408">
        <v>0</v>
      </c>
    </row>
    <row r="409" spans="1:25" x14ac:dyDescent="0.3">
      <c r="A409" s="2">
        <v>45904</v>
      </c>
      <c r="B409" t="s">
        <v>15</v>
      </c>
      <c r="C409">
        <v>366</v>
      </c>
      <c r="D409">
        <v>2</v>
      </c>
      <c r="E409">
        <v>0.71</v>
      </c>
      <c r="F409">
        <v>0.54600000000000004</v>
      </c>
      <c r="G409">
        <v>1.42</v>
      </c>
      <c r="H409">
        <v>1.42</v>
      </c>
      <c r="I409" t="s">
        <v>149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X409">
        <v>0</v>
      </c>
      <c r="Y409">
        <v>0</v>
      </c>
    </row>
    <row r="410" spans="1:25" x14ac:dyDescent="0.3">
      <c r="A410" s="2">
        <v>45904</v>
      </c>
      <c r="B410" t="s">
        <v>112</v>
      </c>
      <c r="C410">
        <v>78</v>
      </c>
      <c r="D410">
        <v>2</v>
      </c>
      <c r="E410">
        <v>1.03</v>
      </c>
      <c r="F410">
        <v>2.5640000000000001</v>
      </c>
      <c r="G410">
        <v>2.06</v>
      </c>
      <c r="H410">
        <v>2.06</v>
      </c>
      <c r="I410" t="s">
        <v>149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X410">
        <v>0</v>
      </c>
      <c r="Y410">
        <v>0</v>
      </c>
    </row>
    <row r="411" spans="1:25" x14ac:dyDescent="0.3">
      <c r="A411" s="2">
        <v>45904</v>
      </c>
      <c r="B411" t="s">
        <v>15</v>
      </c>
      <c r="C411">
        <v>960</v>
      </c>
      <c r="D411">
        <v>6</v>
      </c>
      <c r="E411">
        <v>0.84799999999999998</v>
      </c>
      <c r="F411">
        <v>0.625</v>
      </c>
      <c r="G411">
        <v>5.09</v>
      </c>
      <c r="H411">
        <v>5.09</v>
      </c>
      <c r="I411" t="s">
        <v>149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X411">
        <v>0</v>
      </c>
      <c r="Y411">
        <v>0</v>
      </c>
    </row>
    <row r="412" spans="1:25" x14ac:dyDescent="0.3">
      <c r="A412" s="2">
        <v>45904</v>
      </c>
      <c r="B412" t="s">
        <v>112</v>
      </c>
      <c r="C412">
        <v>170</v>
      </c>
      <c r="D412">
        <v>1</v>
      </c>
      <c r="E412">
        <v>0.68</v>
      </c>
      <c r="F412">
        <v>0.58799999999999997</v>
      </c>
      <c r="G412">
        <v>0.68</v>
      </c>
      <c r="H412">
        <v>0.68</v>
      </c>
      <c r="I412" t="s">
        <v>149</v>
      </c>
      <c r="J412">
        <v>1</v>
      </c>
      <c r="K412">
        <v>1</v>
      </c>
      <c r="L412">
        <v>1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61.8</v>
      </c>
      <c r="S412">
        <v>61.8</v>
      </c>
      <c r="T412">
        <v>61.8</v>
      </c>
      <c r="U412">
        <v>61.8</v>
      </c>
      <c r="V412">
        <v>1.1003236249999999</v>
      </c>
      <c r="W412">
        <v>1.1003236249999999</v>
      </c>
      <c r="X412">
        <v>90.882352940000004</v>
      </c>
      <c r="Y412">
        <v>90.882352940000004</v>
      </c>
    </row>
    <row r="413" spans="1:25" x14ac:dyDescent="0.3">
      <c r="A413" s="2">
        <v>45904</v>
      </c>
      <c r="B413" t="s">
        <v>100</v>
      </c>
      <c r="C413">
        <v>0</v>
      </c>
      <c r="D413">
        <v>0</v>
      </c>
      <c r="G413">
        <v>0</v>
      </c>
      <c r="H413">
        <v>0</v>
      </c>
      <c r="I413" t="s">
        <v>149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5" x14ac:dyDescent="0.3">
      <c r="A414" s="2">
        <v>45904</v>
      </c>
      <c r="B414" t="s">
        <v>54</v>
      </c>
      <c r="C414">
        <v>979</v>
      </c>
      <c r="D414">
        <v>16</v>
      </c>
      <c r="E414">
        <v>1.3839999999999999</v>
      </c>
      <c r="F414">
        <v>1.6339999999999999</v>
      </c>
      <c r="G414">
        <v>22.14</v>
      </c>
      <c r="H414">
        <v>22.14</v>
      </c>
      <c r="I414" t="s">
        <v>149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45.8</v>
      </c>
      <c r="S414">
        <v>45.8</v>
      </c>
      <c r="T414">
        <v>45.8</v>
      </c>
      <c r="U414">
        <v>45.8</v>
      </c>
      <c r="V414">
        <v>48.340611350000003</v>
      </c>
      <c r="W414">
        <v>48.340611350000003</v>
      </c>
      <c r="X414">
        <v>2.0686540199999999</v>
      </c>
      <c r="Y414">
        <v>2.0686540199999999</v>
      </c>
    </row>
    <row r="415" spans="1:25" x14ac:dyDescent="0.3">
      <c r="A415" s="2">
        <v>45904</v>
      </c>
      <c r="B415" t="s">
        <v>60</v>
      </c>
      <c r="C415">
        <v>200</v>
      </c>
      <c r="D415">
        <v>1</v>
      </c>
      <c r="E415">
        <v>1.62</v>
      </c>
      <c r="F415">
        <v>0.5</v>
      </c>
      <c r="G415">
        <v>1.62</v>
      </c>
      <c r="H415">
        <v>1.62</v>
      </c>
      <c r="I415" t="s">
        <v>149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X415">
        <v>0</v>
      </c>
      <c r="Y415">
        <v>0</v>
      </c>
    </row>
    <row r="416" spans="1:25" x14ac:dyDescent="0.3">
      <c r="A416" s="2">
        <v>45904</v>
      </c>
      <c r="B416" t="s">
        <v>60</v>
      </c>
      <c r="C416">
        <v>1502</v>
      </c>
      <c r="D416">
        <v>7</v>
      </c>
      <c r="E416">
        <v>1.0760000000000001</v>
      </c>
      <c r="F416">
        <v>0.46600000000000003</v>
      </c>
      <c r="G416">
        <v>7.53</v>
      </c>
      <c r="H416">
        <v>7.53</v>
      </c>
      <c r="I416" t="s">
        <v>149</v>
      </c>
      <c r="J416">
        <v>5</v>
      </c>
      <c r="K416">
        <v>5</v>
      </c>
      <c r="L416">
        <v>5</v>
      </c>
      <c r="M416">
        <v>5</v>
      </c>
      <c r="N416">
        <v>5</v>
      </c>
      <c r="O416">
        <v>5</v>
      </c>
      <c r="P416">
        <v>5</v>
      </c>
      <c r="Q416">
        <v>5</v>
      </c>
      <c r="R416">
        <v>165.86</v>
      </c>
      <c r="S416">
        <v>165.86</v>
      </c>
      <c r="T416">
        <v>165.86</v>
      </c>
      <c r="U416">
        <v>165.86</v>
      </c>
      <c r="V416">
        <v>4.5399734719999998</v>
      </c>
      <c r="W416">
        <v>4.5399734719999998</v>
      </c>
      <c r="X416">
        <v>22.026560419999999</v>
      </c>
      <c r="Y416">
        <v>22.026560419999999</v>
      </c>
    </row>
    <row r="417" spans="1:25" x14ac:dyDescent="0.3">
      <c r="A417" s="2">
        <v>45904</v>
      </c>
      <c r="B417" t="s">
        <v>100</v>
      </c>
      <c r="C417">
        <v>23</v>
      </c>
      <c r="D417">
        <v>2</v>
      </c>
      <c r="E417">
        <v>0.87</v>
      </c>
      <c r="F417">
        <v>8.6959999999999997</v>
      </c>
      <c r="G417">
        <v>1.74</v>
      </c>
      <c r="H417">
        <v>1.74</v>
      </c>
      <c r="I417" t="s">
        <v>149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28.49</v>
      </c>
      <c r="S417">
        <v>28.49</v>
      </c>
      <c r="T417">
        <v>28.49</v>
      </c>
      <c r="U417">
        <v>28.49</v>
      </c>
      <c r="V417">
        <v>6.1074061070000001</v>
      </c>
      <c r="W417">
        <v>6.1074061070000001</v>
      </c>
      <c r="X417">
        <v>16.373563220000001</v>
      </c>
      <c r="Y417">
        <v>16.373563220000001</v>
      </c>
    </row>
    <row r="418" spans="1:25" x14ac:dyDescent="0.3">
      <c r="A418" s="2">
        <v>45904</v>
      </c>
      <c r="B418" t="s">
        <v>54</v>
      </c>
      <c r="C418">
        <v>5431</v>
      </c>
      <c r="D418">
        <v>18</v>
      </c>
      <c r="E418">
        <v>1.089</v>
      </c>
      <c r="F418">
        <v>0.33100000000000002</v>
      </c>
      <c r="G418">
        <v>19.600000000000001</v>
      </c>
      <c r="H418">
        <v>19.600000000000001</v>
      </c>
      <c r="I418" t="s">
        <v>149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72.39</v>
      </c>
      <c r="S418">
        <v>72.39</v>
      </c>
      <c r="T418">
        <v>72.39</v>
      </c>
      <c r="U418">
        <v>72.39</v>
      </c>
      <c r="V418">
        <v>27.075562919999999</v>
      </c>
      <c r="W418">
        <v>27.075562919999999</v>
      </c>
      <c r="X418">
        <v>3.6933673470000001</v>
      </c>
      <c r="Y418">
        <v>3.6933673470000001</v>
      </c>
    </row>
    <row r="419" spans="1:25" x14ac:dyDescent="0.3">
      <c r="A419" s="2">
        <v>45904</v>
      </c>
      <c r="B419" t="s">
        <v>100</v>
      </c>
      <c r="C419">
        <v>65</v>
      </c>
      <c r="D419">
        <v>0</v>
      </c>
      <c r="F419">
        <v>0</v>
      </c>
      <c r="G419">
        <v>0</v>
      </c>
      <c r="H419">
        <v>0</v>
      </c>
      <c r="I419" t="s">
        <v>149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5" x14ac:dyDescent="0.3">
      <c r="A420" s="2">
        <v>45904</v>
      </c>
      <c r="B420" t="s">
        <v>54</v>
      </c>
      <c r="C420">
        <v>637</v>
      </c>
      <c r="D420">
        <v>4</v>
      </c>
      <c r="E420">
        <v>0.71799999999999997</v>
      </c>
      <c r="F420">
        <v>0.628</v>
      </c>
      <c r="G420">
        <v>2.87</v>
      </c>
      <c r="H420">
        <v>2.87</v>
      </c>
      <c r="I420" t="s">
        <v>149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22.9</v>
      </c>
      <c r="S420">
        <v>22.9</v>
      </c>
      <c r="T420">
        <v>22.9</v>
      </c>
      <c r="U420">
        <v>22.9</v>
      </c>
      <c r="V420">
        <v>12.53275109</v>
      </c>
      <c r="W420">
        <v>12.53275109</v>
      </c>
      <c r="X420">
        <v>7.9790940770000001</v>
      </c>
      <c r="Y420">
        <v>7.9790940770000001</v>
      </c>
    </row>
    <row r="421" spans="1:25" x14ac:dyDescent="0.3">
      <c r="A421" s="2">
        <v>45904</v>
      </c>
      <c r="B421" t="s">
        <v>60</v>
      </c>
      <c r="C421">
        <v>730</v>
      </c>
      <c r="D421">
        <v>8</v>
      </c>
      <c r="E421">
        <v>1.0840000000000001</v>
      </c>
      <c r="F421">
        <v>1.0960000000000001</v>
      </c>
      <c r="G421">
        <v>8.67</v>
      </c>
      <c r="H421">
        <v>8.67</v>
      </c>
      <c r="I421" t="s">
        <v>149</v>
      </c>
      <c r="J421">
        <v>3</v>
      </c>
      <c r="K421">
        <v>3</v>
      </c>
      <c r="L421">
        <v>3</v>
      </c>
      <c r="M421">
        <v>3</v>
      </c>
      <c r="N421">
        <v>3</v>
      </c>
      <c r="O421">
        <v>3</v>
      </c>
      <c r="P421">
        <v>3</v>
      </c>
      <c r="Q421">
        <v>3</v>
      </c>
      <c r="R421">
        <v>63.88</v>
      </c>
      <c r="S421">
        <v>63.88</v>
      </c>
      <c r="T421">
        <v>63.88</v>
      </c>
      <c r="U421">
        <v>63.88</v>
      </c>
      <c r="V421">
        <v>13.572323109999999</v>
      </c>
      <c r="W421">
        <v>13.572323109999999</v>
      </c>
      <c r="X421">
        <v>7.3679354090000002</v>
      </c>
      <c r="Y421">
        <v>7.3679354090000002</v>
      </c>
    </row>
    <row r="422" spans="1:25" x14ac:dyDescent="0.3">
      <c r="A422" s="2">
        <v>45904</v>
      </c>
      <c r="B422" t="s">
        <v>54</v>
      </c>
      <c r="C422">
        <v>3546</v>
      </c>
      <c r="D422">
        <v>15</v>
      </c>
      <c r="E422">
        <v>0.71299999999999997</v>
      </c>
      <c r="F422">
        <v>0.42299999999999999</v>
      </c>
      <c r="G422">
        <v>10.7</v>
      </c>
      <c r="H422">
        <v>10.7</v>
      </c>
      <c r="I422" t="s">
        <v>149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X422">
        <v>0</v>
      </c>
      <c r="Y422">
        <v>0</v>
      </c>
    </row>
    <row r="423" spans="1:25" x14ac:dyDescent="0.3">
      <c r="A423" s="2">
        <v>45904</v>
      </c>
      <c r="B423" t="s">
        <v>100</v>
      </c>
      <c r="C423">
        <v>80</v>
      </c>
      <c r="D423">
        <v>2</v>
      </c>
      <c r="E423">
        <v>0.745</v>
      </c>
      <c r="F423">
        <v>2.5</v>
      </c>
      <c r="G423">
        <v>1.49</v>
      </c>
      <c r="H423">
        <v>1.49</v>
      </c>
      <c r="I423" t="s">
        <v>149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X423">
        <v>0</v>
      </c>
      <c r="Y423">
        <v>0</v>
      </c>
    </row>
    <row r="424" spans="1:25" x14ac:dyDescent="0.3">
      <c r="A424" s="2">
        <v>45904</v>
      </c>
      <c r="B424" t="s">
        <v>60</v>
      </c>
      <c r="C424">
        <v>1277</v>
      </c>
      <c r="D424">
        <v>6</v>
      </c>
      <c r="E424">
        <v>0.66800000000000004</v>
      </c>
      <c r="F424">
        <v>0.47</v>
      </c>
      <c r="G424">
        <v>4.01</v>
      </c>
      <c r="H424">
        <v>4.01</v>
      </c>
      <c r="I424" t="s">
        <v>149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21.49</v>
      </c>
      <c r="S424">
        <v>21.49</v>
      </c>
      <c r="T424">
        <v>21.49</v>
      </c>
      <c r="U424">
        <v>21.49</v>
      </c>
      <c r="V424">
        <v>18.659841790000002</v>
      </c>
      <c r="W424">
        <v>18.659841790000002</v>
      </c>
      <c r="X424">
        <v>5.3591022439999998</v>
      </c>
      <c r="Y424">
        <v>5.3591022439999998</v>
      </c>
    </row>
    <row r="425" spans="1:25" x14ac:dyDescent="0.3">
      <c r="A425" s="2">
        <v>45904</v>
      </c>
      <c r="B425" t="s">
        <v>48</v>
      </c>
      <c r="C425">
        <v>446</v>
      </c>
      <c r="D425">
        <v>7</v>
      </c>
      <c r="E425">
        <v>2.3639999999999999</v>
      </c>
      <c r="F425">
        <v>1.57</v>
      </c>
      <c r="G425">
        <v>16.55</v>
      </c>
      <c r="H425">
        <v>16.55</v>
      </c>
      <c r="I425" t="s">
        <v>149</v>
      </c>
      <c r="J425">
        <v>0</v>
      </c>
      <c r="K425">
        <v>2</v>
      </c>
      <c r="L425">
        <v>2</v>
      </c>
      <c r="M425">
        <v>2</v>
      </c>
      <c r="N425">
        <v>0</v>
      </c>
      <c r="O425">
        <v>5</v>
      </c>
      <c r="P425">
        <v>5</v>
      </c>
      <c r="Q425">
        <v>5</v>
      </c>
      <c r="R425">
        <v>0</v>
      </c>
      <c r="S425">
        <v>139.4</v>
      </c>
      <c r="T425">
        <v>139.4</v>
      </c>
      <c r="U425">
        <v>139.4</v>
      </c>
      <c r="V425">
        <v>11.872309899999999</v>
      </c>
      <c r="W425">
        <v>11.872309899999999</v>
      </c>
      <c r="X425">
        <v>8.4229607249999994</v>
      </c>
      <c r="Y425">
        <v>8.4229607249999994</v>
      </c>
    </row>
    <row r="426" spans="1:25" x14ac:dyDescent="0.3">
      <c r="A426" s="2">
        <v>45904</v>
      </c>
      <c r="B426" t="s">
        <v>48</v>
      </c>
      <c r="C426">
        <v>851</v>
      </c>
      <c r="D426">
        <v>2</v>
      </c>
      <c r="E426">
        <v>1.3</v>
      </c>
      <c r="F426">
        <v>0.23499999999999999</v>
      </c>
      <c r="G426">
        <v>2.6</v>
      </c>
      <c r="H426">
        <v>2.6</v>
      </c>
      <c r="I426" t="s">
        <v>149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X426">
        <v>0</v>
      </c>
      <c r="Y426">
        <v>0</v>
      </c>
    </row>
    <row r="427" spans="1:25" x14ac:dyDescent="0.3">
      <c r="A427" s="2">
        <v>45904</v>
      </c>
      <c r="B427" t="s">
        <v>48</v>
      </c>
      <c r="C427">
        <v>629</v>
      </c>
      <c r="D427">
        <v>5</v>
      </c>
      <c r="E427">
        <v>1.53</v>
      </c>
      <c r="F427">
        <v>0.79500000000000004</v>
      </c>
      <c r="G427">
        <v>7.65</v>
      </c>
      <c r="H427">
        <v>7.65</v>
      </c>
      <c r="I427" t="s">
        <v>149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X427">
        <v>0</v>
      </c>
      <c r="Y427">
        <v>0</v>
      </c>
    </row>
    <row r="428" spans="1:25" x14ac:dyDescent="0.3">
      <c r="A428" s="2">
        <v>45904</v>
      </c>
      <c r="B428" t="s">
        <v>48</v>
      </c>
      <c r="C428">
        <v>2368</v>
      </c>
      <c r="D428">
        <v>11</v>
      </c>
      <c r="E428">
        <v>1.3149999999999999</v>
      </c>
      <c r="F428">
        <v>0.46500000000000002</v>
      </c>
      <c r="G428">
        <v>14.47</v>
      </c>
      <c r="H428">
        <v>14.47</v>
      </c>
      <c r="I428" t="s">
        <v>149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X428">
        <v>0</v>
      </c>
      <c r="Y428">
        <v>0</v>
      </c>
    </row>
    <row r="429" spans="1:25" x14ac:dyDescent="0.3">
      <c r="A429" s="2">
        <v>45904</v>
      </c>
      <c r="B429" t="s">
        <v>19</v>
      </c>
      <c r="C429">
        <v>6</v>
      </c>
      <c r="D429">
        <v>1</v>
      </c>
      <c r="E429">
        <v>1.56</v>
      </c>
      <c r="F429">
        <v>16.667000000000002</v>
      </c>
      <c r="G429">
        <v>1.56</v>
      </c>
      <c r="H429">
        <v>1.56</v>
      </c>
      <c r="I429" t="s">
        <v>149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X429">
        <v>0</v>
      </c>
      <c r="Y429">
        <v>0</v>
      </c>
    </row>
    <row r="430" spans="1:25" x14ac:dyDescent="0.3">
      <c r="A430" s="2">
        <v>45904</v>
      </c>
      <c r="B430" t="s">
        <v>90</v>
      </c>
      <c r="C430">
        <v>6</v>
      </c>
      <c r="D430">
        <v>0</v>
      </c>
      <c r="F430">
        <v>0</v>
      </c>
      <c r="G430">
        <v>0</v>
      </c>
      <c r="H430">
        <v>0</v>
      </c>
      <c r="I430" t="s">
        <v>149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5" x14ac:dyDescent="0.3">
      <c r="A431" s="2">
        <v>45904</v>
      </c>
      <c r="B431" t="s">
        <v>19</v>
      </c>
      <c r="C431">
        <v>28</v>
      </c>
      <c r="D431">
        <v>1</v>
      </c>
      <c r="E431">
        <v>1.07</v>
      </c>
      <c r="F431">
        <v>3.5710000000000002</v>
      </c>
      <c r="G431">
        <v>1.07</v>
      </c>
      <c r="H431">
        <v>1.07</v>
      </c>
      <c r="I431" t="s">
        <v>149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X431">
        <v>0</v>
      </c>
      <c r="Y431">
        <v>0</v>
      </c>
    </row>
    <row r="432" spans="1:25" x14ac:dyDescent="0.3">
      <c r="A432" s="2">
        <v>45904</v>
      </c>
      <c r="B432" t="s">
        <v>90</v>
      </c>
      <c r="C432">
        <v>24</v>
      </c>
      <c r="D432">
        <v>0</v>
      </c>
      <c r="F432">
        <v>0</v>
      </c>
      <c r="G432">
        <v>0</v>
      </c>
      <c r="H432">
        <v>0</v>
      </c>
      <c r="I432" t="s">
        <v>149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5" x14ac:dyDescent="0.3">
      <c r="A433" s="2">
        <v>45904</v>
      </c>
      <c r="B433" t="s">
        <v>19</v>
      </c>
      <c r="C433">
        <v>52</v>
      </c>
      <c r="D433">
        <v>0</v>
      </c>
      <c r="F433">
        <v>0</v>
      </c>
      <c r="G433">
        <v>0</v>
      </c>
      <c r="H433">
        <v>0</v>
      </c>
      <c r="I433" t="s">
        <v>149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5" x14ac:dyDescent="0.3">
      <c r="A434" s="2">
        <v>45904</v>
      </c>
      <c r="B434" t="s">
        <v>90</v>
      </c>
      <c r="C434">
        <v>20</v>
      </c>
      <c r="D434">
        <v>0</v>
      </c>
      <c r="F434">
        <v>0</v>
      </c>
      <c r="G434">
        <v>0</v>
      </c>
      <c r="H434">
        <v>0</v>
      </c>
      <c r="I434" t="s">
        <v>149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5" x14ac:dyDescent="0.3">
      <c r="A435" s="2">
        <v>45904</v>
      </c>
      <c r="B435" t="s">
        <v>19</v>
      </c>
      <c r="C435">
        <v>30</v>
      </c>
      <c r="D435">
        <v>0</v>
      </c>
      <c r="F435">
        <v>0</v>
      </c>
      <c r="G435">
        <v>0</v>
      </c>
      <c r="H435">
        <v>0</v>
      </c>
      <c r="I435" t="s">
        <v>149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5" x14ac:dyDescent="0.3">
      <c r="A436" s="2">
        <v>45904</v>
      </c>
      <c r="B436" t="s">
        <v>90</v>
      </c>
      <c r="C436">
        <v>23</v>
      </c>
      <c r="D436">
        <v>0</v>
      </c>
      <c r="F436">
        <v>0</v>
      </c>
      <c r="G436">
        <v>0</v>
      </c>
      <c r="H436">
        <v>0</v>
      </c>
      <c r="I436" t="s">
        <v>149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5" x14ac:dyDescent="0.3">
      <c r="A437" s="2">
        <v>45904</v>
      </c>
      <c r="B437" t="s">
        <v>58</v>
      </c>
      <c r="C437">
        <v>323</v>
      </c>
      <c r="D437">
        <v>7</v>
      </c>
      <c r="E437">
        <v>0.99299999999999999</v>
      </c>
      <c r="F437">
        <v>2.1669999999999998</v>
      </c>
      <c r="G437">
        <v>6.95</v>
      </c>
      <c r="H437">
        <v>6.95</v>
      </c>
      <c r="I437" t="s">
        <v>149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>
        <v>3</v>
      </c>
      <c r="Q437">
        <v>3</v>
      </c>
      <c r="R437">
        <v>62.94</v>
      </c>
      <c r="S437">
        <v>62.94</v>
      </c>
      <c r="T437">
        <v>62.94</v>
      </c>
      <c r="U437">
        <v>62.94</v>
      </c>
      <c r="V437">
        <v>11.042262470000001</v>
      </c>
      <c r="W437">
        <v>11.042262470000001</v>
      </c>
      <c r="X437">
        <v>9.0561151080000002</v>
      </c>
      <c r="Y437">
        <v>9.0561151080000002</v>
      </c>
    </row>
    <row r="438" spans="1:25" x14ac:dyDescent="0.3">
      <c r="A438" s="2">
        <v>45904</v>
      </c>
      <c r="B438" t="s">
        <v>110</v>
      </c>
      <c r="C438">
        <v>106</v>
      </c>
      <c r="D438">
        <v>2</v>
      </c>
      <c r="E438">
        <v>1.6950000000000001</v>
      </c>
      <c r="F438">
        <v>1.887</v>
      </c>
      <c r="G438">
        <v>3.39</v>
      </c>
      <c r="H438">
        <v>3.39</v>
      </c>
      <c r="I438" t="s">
        <v>149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X438">
        <v>0</v>
      </c>
      <c r="Y438">
        <v>0</v>
      </c>
    </row>
    <row r="439" spans="1:25" x14ac:dyDescent="0.3">
      <c r="A439" s="2">
        <v>45904</v>
      </c>
      <c r="B439" t="s">
        <v>34</v>
      </c>
      <c r="C439">
        <v>435</v>
      </c>
      <c r="D439">
        <v>3</v>
      </c>
      <c r="E439">
        <v>1.647</v>
      </c>
      <c r="F439">
        <v>0.69</v>
      </c>
      <c r="G439">
        <v>4.9400000000000004</v>
      </c>
      <c r="H439">
        <v>4.9400000000000004</v>
      </c>
      <c r="I439" t="s">
        <v>149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X439">
        <v>0</v>
      </c>
      <c r="Y439">
        <v>0</v>
      </c>
    </row>
    <row r="440" spans="1:25" x14ac:dyDescent="0.3">
      <c r="A440" s="2">
        <v>45904</v>
      </c>
      <c r="B440" t="s">
        <v>28</v>
      </c>
      <c r="C440">
        <v>40</v>
      </c>
      <c r="D440">
        <v>0</v>
      </c>
      <c r="F440">
        <v>0</v>
      </c>
      <c r="G440">
        <v>0</v>
      </c>
      <c r="H440">
        <v>0</v>
      </c>
      <c r="I440" t="s">
        <v>149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5" x14ac:dyDescent="0.3">
      <c r="A441" s="2">
        <v>45904</v>
      </c>
      <c r="B441" t="s">
        <v>58</v>
      </c>
      <c r="C441">
        <v>325</v>
      </c>
      <c r="D441">
        <v>3</v>
      </c>
      <c r="E441">
        <v>0.89</v>
      </c>
      <c r="F441">
        <v>0.92300000000000004</v>
      </c>
      <c r="G441">
        <v>2.67</v>
      </c>
      <c r="H441">
        <v>2.67</v>
      </c>
      <c r="I441" t="s">
        <v>149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X441">
        <v>0</v>
      </c>
      <c r="Y441">
        <v>0</v>
      </c>
    </row>
    <row r="442" spans="1:25" x14ac:dyDescent="0.3">
      <c r="A442" s="2">
        <v>45904</v>
      </c>
      <c r="B442" t="s">
        <v>110</v>
      </c>
      <c r="C442">
        <v>202</v>
      </c>
      <c r="D442">
        <v>1</v>
      </c>
      <c r="E442">
        <v>0.4</v>
      </c>
      <c r="F442">
        <v>0.495</v>
      </c>
      <c r="G442">
        <v>0.4</v>
      </c>
      <c r="H442">
        <v>0.4</v>
      </c>
      <c r="I442" t="s">
        <v>149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X442">
        <v>0</v>
      </c>
      <c r="Y442">
        <v>0</v>
      </c>
    </row>
    <row r="443" spans="1:25" x14ac:dyDescent="0.3">
      <c r="A443" s="2">
        <v>45904</v>
      </c>
      <c r="B443" t="s">
        <v>34</v>
      </c>
      <c r="C443">
        <v>1115</v>
      </c>
      <c r="D443">
        <v>6</v>
      </c>
      <c r="E443">
        <v>1.1579999999999999</v>
      </c>
      <c r="F443">
        <v>0.53800000000000003</v>
      </c>
      <c r="G443">
        <v>6.95</v>
      </c>
      <c r="H443">
        <v>6.95</v>
      </c>
      <c r="I443" t="s">
        <v>149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X443">
        <v>0</v>
      </c>
      <c r="Y443">
        <v>0</v>
      </c>
    </row>
    <row r="444" spans="1:25" x14ac:dyDescent="0.3">
      <c r="A444" s="2">
        <v>45904</v>
      </c>
      <c r="B444" t="s">
        <v>28</v>
      </c>
      <c r="C444">
        <v>89</v>
      </c>
      <c r="D444">
        <v>0</v>
      </c>
      <c r="F444">
        <v>0</v>
      </c>
      <c r="G444">
        <v>0</v>
      </c>
      <c r="H444">
        <v>0</v>
      </c>
      <c r="I444" t="s">
        <v>149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5" x14ac:dyDescent="0.3">
      <c r="A445" s="2">
        <v>45904</v>
      </c>
      <c r="B445" t="s">
        <v>28</v>
      </c>
      <c r="C445">
        <v>6</v>
      </c>
      <c r="D445">
        <v>0</v>
      </c>
      <c r="F445">
        <v>0</v>
      </c>
      <c r="G445">
        <v>0</v>
      </c>
      <c r="H445">
        <v>0</v>
      </c>
      <c r="I445" t="s">
        <v>149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5" x14ac:dyDescent="0.3">
      <c r="A446" s="2">
        <v>45904</v>
      </c>
      <c r="B446" t="s">
        <v>58</v>
      </c>
      <c r="C446">
        <v>104</v>
      </c>
      <c r="D446">
        <v>1</v>
      </c>
      <c r="E446">
        <v>0.72</v>
      </c>
      <c r="F446">
        <v>0.96199999999999997</v>
      </c>
      <c r="G446">
        <v>0.72</v>
      </c>
      <c r="H446">
        <v>0.72</v>
      </c>
      <c r="I446" t="s">
        <v>149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X446">
        <v>0</v>
      </c>
      <c r="Y446">
        <v>0</v>
      </c>
    </row>
    <row r="447" spans="1:25" x14ac:dyDescent="0.3">
      <c r="A447" s="2">
        <v>45904</v>
      </c>
      <c r="B447" t="s">
        <v>110</v>
      </c>
      <c r="C447">
        <v>74</v>
      </c>
      <c r="D447">
        <v>2</v>
      </c>
      <c r="E447">
        <v>1.26</v>
      </c>
      <c r="F447">
        <v>2.7029999999999998</v>
      </c>
      <c r="G447">
        <v>2.52</v>
      </c>
      <c r="H447">
        <v>2.52</v>
      </c>
      <c r="I447" t="s">
        <v>149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X447">
        <v>0</v>
      </c>
      <c r="Y447">
        <v>0</v>
      </c>
    </row>
    <row r="448" spans="1:25" x14ac:dyDescent="0.3">
      <c r="A448" s="2">
        <v>45904</v>
      </c>
      <c r="B448" t="s">
        <v>34</v>
      </c>
      <c r="C448">
        <v>288</v>
      </c>
      <c r="D448">
        <v>2</v>
      </c>
      <c r="E448">
        <v>1.2150000000000001</v>
      </c>
      <c r="F448">
        <v>0.69399999999999995</v>
      </c>
      <c r="G448">
        <v>2.4300000000000002</v>
      </c>
      <c r="H448">
        <v>2.4300000000000002</v>
      </c>
      <c r="I448" t="s">
        <v>149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X448">
        <v>0</v>
      </c>
      <c r="Y448">
        <v>0</v>
      </c>
    </row>
    <row r="449" spans="1:25" x14ac:dyDescent="0.3">
      <c r="A449" s="2">
        <v>45904</v>
      </c>
      <c r="B449" t="s">
        <v>34</v>
      </c>
      <c r="C449">
        <v>626</v>
      </c>
      <c r="D449">
        <v>0</v>
      </c>
      <c r="F449">
        <v>0</v>
      </c>
      <c r="G449">
        <v>0</v>
      </c>
      <c r="H449">
        <v>0</v>
      </c>
      <c r="I449" t="s">
        <v>149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5" x14ac:dyDescent="0.3">
      <c r="A450" s="2">
        <v>45904</v>
      </c>
      <c r="B450" t="s">
        <v>58</v>
      </c>
      <c r="C450">
        <v>242</v>
      </c>
      <c r="D450">
        <v>3</v>
      </c>
      <c r="E450">
        <v>0.433</v>
      </c>
      <c r="F450">
        <v>1.24</v>
      </c>
      <c r="G450">
        <v>1.3</v>
      </c>
      <c r="H450">
        <v>1.3</v>
      </c>
      <c r="I450" t="s">
        <v>149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X450">
        <v>0</v>
      </c>
      <c r="Y450">
        <v>0</v>
      </c>
    </row>
    <row r="451" spans="1:25" x14ac:dyDescent="0.3">
      <c r="A451" s="2">
        <v>45904</v>
      </c>
      <c r="B451" t="s">
        <v>28</v>
      </c>
      <c r="C451">
        <v>52</v>
      </c>
      <c r="D451">
        <v>0</v>
      </c>
      <c r="F451">
        <v>0</v>
      </c>
      <c r="G451">
        <v>0</v>
      </c>
      <c r="H451">
        <v>0</v>
      </c>
      <c r="I451" t="s">
        <v>149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5" x14ac:dyDescent="0.3">
      <c r="A452" s="2">
        <v>45904</v>
      </c>
      <c r="B452" t="s">
        <v>110</v>
      </c>
      <c r="C452">
        <v>489</v>
      </c>
      <c r="D452">
        <v>7</v>
      </c>
      <c r="E452">
        <v>0.73599999999999999</v>
      </c>
      <c r="F452">
        <v>1.431</v>
      </c>
      <c r="G452">
        <v>5.15</v>
      </c>
      <c r="H452">
        <v>5.15</v>
      </c>
      <c r="I452" t="s">
        <v>149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22.9</v>
      </c>
      <c r="S452">
        <v>22.9</v>
      </c>
      <c r="T452">
        <v>22.9</v>
      </c>
      <c r="U452">
        <v>22.9</v>
      </c>
      <c r="V452">
        <v>22.489082969999998</v>
      </c>
      <c r="W452">
        <v>22.489082969999998</v>
      </c>
      <c r="X452">
        <v>4.446601942</v>
      </c>
      <c r="Y452">
        <v>4.446601942</v>
      </c>
    </row>
    <row r="453" spans="1:25" x14ac:dyDescent="0.3">
      <c r="A453" s="2">
        <v>45904</v>
      </c>
      <c r="B453" t="s">
        <v>26</v>
      </c>
      <c r="C453">
        <v>246</v>
      </c>
      <c r="D453">
        <v>0</v>
      </c>
      <c r="F453">
        <v>0</v>
      </c>
      <c r="G453">
        <v>0</v>
      </c>
      <c r="H453">
        <v>0</v>
      </c>
      <c r="I453" t="s">
        <v>149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5" x14ac:dyDescent="0.3">
      <c r="A454" s="2">
        <v>45904</v>
      </c>
      <c r="B454" t="s">
        <v>30</v>
      </c>
      <c r="C454">
        <v>164</v>
      </c>
      <c r="D454">
        <v>1</v>
      </c>
      <c r="E454">
        <v>2.0099999999999998</v>
      </c>
      <c r="F454">
        <v>0.61</v>
      </c>
      <c r="G454">
        <v>2.0099999999999998</v>
      </c>
      <c r="H454">
        <v>2.0099999999999998</v>
      </c>
      <c r="I454" t="s">
        <v>149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X454">
        <v>0</v>
      </c>
      <c r="Y454">
        <v>0</v>
      </c>
    </row>
    <row r="455" spans="1:25" x14ac:dyDescent="0.3">
      <c r="A455" s="2">
        <v>45904</v>
      </c>
      <c r="B455" t="s">
        <v>26</v>
      </c>
      <c r="C455">
        <v>517</v>
      </c>
      <c r="D455">
        <v>8</v>
      </c>
      <c r="E455">
        <v>1.214</v>
      </c>
      <c r="F455">
        <v>1.5469999999999999</v>
      </c>
      <c r="G455">
        <v>9.7100000000000009</v>
      </c>
      <c r="H455">
        <v>9.7100000000000009</v>
      </c>
      <c r="I455" t="s">
        <v>149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X455">
        <v>0</v>
      </c>
      <c r="Y455">
        <v>0</v>
      </c>
    </row>
    <row r="456" spans="1:25" x14ac:dyDescent="0.3">
      <c r="A456" s="2">
        <v>45904</v>
      </c>
      <c r="B456" t="s">
        <v>30</v>
      </c>
      <c r="C456">
        <v>130</v>
      </c>
      <c r="D456">
        <v>0</v>
      </c>
      <c r="F456">
        <v>0</v>
      </c>
      <c r="G456">
        <v>0</v>
      </c>
      <c r="H456">
        <v>0</v>
      </c>
      <c r="I456" t="s">
        <v>149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5" x14ac:dyDescent="0.3">
      <c r="A457" s="2">
        <v>45904</v>
      </c>
      <c r="B457" t="s">
        <v>26</v>
      </c>
      <c r="C457">
        <v>427</v>
      </c>
      <c r="D457">
        <v>1</v>
      </c>
      <c r="E457">
        <v>1.26</v>
      </c>
      <c r="F457">
        <v>0.23400000000000001</v>
      </c>
      <c r="G457">
        <v>1.26</v>
      </c>
      <c r="H457">
        <v>1.26</v>
      </c>
      <c r="I457" t="s">
        <v>149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X457">
        <v>0</v>
      </c>
      <c r="Y457">
        <v>0</v>
      </c>
    </row>
    <row r="458" spans="1:25" x14ac:dyDescent="0.3">
      <c r="A458" s="2">
        <v>45904</v>
      </c>
      <c r="B458" t="s">
        <v>30</v>
      </c>
      <c r="C458">
        <v>263</v>
      </c>
      <c r="D458">
        <v>2</v>
      </c>
      <c r="E458">
        <v>0.69499999999999995</v>
      </c>
      <c r="F458">
        <v>0.76</v>
      </c>
      <c r="G458">
        <v>1.39</v>
      </c>
      <c r="H458">
        <v>1.39</v>
      </c>
      <c r="I458" t="s">
        <v>149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X458">
        <v>0</v>
      </c>
      <c r="Y458">
        <v>0</v>
      </c>
    </row>
    <row r="459" spans="1:25" x14ac:dyDescent="0.3">
      <c r="A459" s="2">
        <v>45904</v>
      </c>
      <c r="B459" t="s">
        <v>30</v>
      </c>
      <c r="C459">
        <v>730</v>
      </c>
      <c r="D459">
        <v>5</v>
      </c>
      <c r="E459">
        <v>0.624</v>
      </c>
      <c r="F459">
        <v>0.68500000000000005</v>
      </c>
      <c r="G459">
        <v>3.12</v>
      </c>
      <c r="H459">
        <v>3.12</v>
      </c>
      <c r="I459" t="s">
        <v>149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X459">
        <v>0</v>
      </c>
      <c r="Y459">
        <v>0</v>
      </c>
    </row>
    <row r="460" spans="1:25" x14ac:dyDescent="0.3">
      <c r="A460" s="2">
        <v>45904</v>
      </c>
      <c r="B460" t="s">
        <v>26</v>
      </c>
      <c r="C460">
        <v>2263</v>
      </c>
      <c r="D460">
        <v>15</v>
      </c>
      <c r="E460">
        <v>1.22</v>
      </c>
      <c r="F460">
        <v>0.66300000000000003</v>
      </c>
      <c r="G460">
        <v>18.3</v>
      </c>
      <c r="H460">
        <v>18.3</v>
      </c>
      <c r="I460" t="s">
        <v>149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X460">
        <v>0</v>
      </c>
      <c r="Y460">
        <v>0</v>
      </c>
    </row>
    <row r="461" spans="1:25" x14ac:dyDescent="0.3">
      <c r="A461" s="2">
        <v>45905</v>
      </c>
      <c r="B461" t="s">
        <v>44</v>
      </c>
      <c r="C461">
        <v>1447</v>
      </c>
      <c r="D461">
        <v>9</v>
      </c>
      <c r="E461">
        <v>1.657</v>
      </c>
      <c r="F461">
        <v>0.622</v>
      </c>
      <c r="G461">
        <v>14.91</v>
      </c>
      <c r="H461">
        <v>14.91</v>
      </c>
      <c r="I461" t="s">
        <v>149</v>
      </c>
      <c r="J461">
        <v>3</v>
      </c>
      <c r="K461">
        <v>3</v>
      </c>
      <c r="L461">
        <v>3</v>
      </c>
      <c r="M461">
        <v>3</v>
      </c>
      <c r="N461">
        <v>3</v>
      </c>
      <c r="O461">
        <v>3</v>
      </c>
      <c r="P461">
        <v>3</v>
      </c>
      <c r="Q461">
        <v>3</v>
      </c>
      <c r="R461">
        <v>64.64</v>
      </c>
      <c r="S461">
        <v>64.64</v>
      </c>
      <c r="T461">
        <v>64.64</v>
      </c>
      <c r="U461">
        <v>64.64</v>
      </c>
      <c r="V461">
        <v>23.066212870000001</v>
      </c>
      <c r="W461">
        <v>23.066212870000001</v>
      </c>
      <c r="X461">
        <v>4.3353454060000001</v>
      </c>
      <c r="Y461">
        <v>4.3353454060000001</v>
      </c>
    </row>
    <row r="462" spans="1:25" x14ac:dyDescent="0.3">
      <c r="A462" s="2">
        <v>45905</v>
      </c>
      <c r="B462" t="s">
        <v>42</v>
      </c>
      <c r="C462">
        <v>1856</v>
      </c>
      <c r="D462">
        <v>33</v>
      </c>
      <c r="E462">
        <v>2.0830000000000002</v>
      </c>
      <c r="F462">
        <v>1.778</v>
      </c>
      <c r="G462">
        <v>68.73</v>
      </c>
      <c r="H462">
        <v>68.73</v>
      </c>
      <c r="I462" t="s">
        <v>149</v>
      </c>
      <c r="J462">
        <v>7</v>
      </c>
      <c r="K462">
        <v>9</v>
      </c>
      <c r="L462">
        <v>9</v>
      </c>
      <c r="M462">
        <v>9</v>
      </c>
      <c r="N462">
        <v>7</v>
      </c>
      <c r="O462">
        <v>9</v>
      </c>
      <c r="P462">
        <v>9</v>
      </c>
      <c r="Q462">
        <v>9</v>
      </c>
      <c r="R462">
        <v>160.26</v>
      </c>
      <c r="S462">
        <v>205.63</v>
      </c>
      <c r="T462">
        <v>205.63</v>
      </c>
      <c r="U462">
        <v>205.63</v>
      </c>
      <c r="V462">
        <v>33.424111269999997</v>
      </c>
      <c r="W462">
        <v>33.424111269999997</v>
      </c>
      <c r="X462">
        <v>2.991852175</v>
      </c>
      <c r="Y462">
        <v>2.991852175</v>
      </c>
    </row>
    <row r="463" spans="1:25" x14ac:dyDescent="0.3">
      <c r="A463" s="2">
        <v>45905</v>
      </c>
      <c r="B463" t="s">
        <v>40</v>
      </c>
      <c r="C463">
        <v>723</v>
      </c>
      <c r="D463">
        <v>9</v>
      </c>
      <c r="E463">
        <v>3.8519999999999999</v>
      </c>
      <c r="F463">
        <v>1.2450000000000001</v>
      </c>
      <c r="G463">
        <v>34.67</v>
      </c>
      <c r="H463">
        <v>34.67</v>
      </c>
      <c r="I463" t="s">
        <v>149</v>
      </c>
      <c r="J463">
        <v>3</v>
      </c>
      <c r="K463">
        <v>4</v>
      </c>
      <c r="L463">
        <v>4</v>
      </c>
      <c r="M463">
        <v>4</v>
      </c>
      <c r="N463">
        <v>3</v>
      </c>
      <c r="O463">
        <v>4</v>
      </c>
      <c r="P463">
        <v>4</v>
      </c>
      <c r="Q463">
        <v>4</v>
      </c>
      <c r="R463">
        <v>148.47</v>
      </c>
      <c r="S463">
        <v>269.45</v>
      </c>
      <c r="T463">
        <v>269.45</v>
      </c>
      <c r="U463">
        <v>269.45</v>
      </c>
      <c r="V463">
        <v>12.866951200000001</v>
      </c>
      <c r="W463">
        <v>12.866951200000001</v>
      </c>
      <c r="X463">
        <v>7.7718488609999996</v>
      </c>
      <c r="Y463">
        <v>7.7718488609999996</v>
      </c>
    </row>
    <row r="464" spans="1:25" x14ac:dyDescent="0.3">
      <c r="A464" s="2">
        <v>45905</v>
      </c>
      <c r="B464" t="s">
        <v>46</v>
      </c>
      <c r="C464">
        <v>815</v>
      </c>
      <c r="D464">
        <v>2</v>
      </c>
      <c r="E464">
        <v>5.38</v>
      </c>
      <c r="F464">
        <v>0.245</v>
      </c>
      <c r="G464">
        <v>10.76</v>
      </c>
      <c r="H464">
        <v>10.76</v>
      </c>
      <c r="I464" t="s">
        <v>149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X464">
        <v>0</v>
      </c>
      <c r="Y464">
        <v>0</v>
      </c>
    </row>
    <row r="465" spans="1:25" x14ac:dyDescent="0.3">
      <c r="A465" s="2">
        <v>45905</v>
      </c>
      <c r="B465" t="s">
        <v>62</v>
      </c>
      <c r="C465">
        <v>737</v>
      </c>
      <c r="D465">
        <v>12</v>
      </c>
      <c r="E465">
        <v>4.6100000000000003</v>
      </c>
      <c r="F465">
        <v>1.6279999999999999</v>
      </c>
      <c r="G465">
        <v>55.32</v>
      </c>
      <c r="H465">
        <v>55.32</v>
      </c>
      <c r="I465" t="s">
        <v>149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77.86</v>
      </c>
      <c r="S465">
        <v>77.86</v>
      </c>
      <c r="T465">
        <v>77.86</v>
      </c>
      <c r="U465">
        <v>77.86</v>
      </c>
      <c r="V465">
        <v>71.050603649999999</v>
      </c>
      <c r="W465">
        <v>71.050603649999999</v>
      </c>
      <c r="X465">
        <v>1.407447578</v>
      </c>
      <c r="Y465">
        <v>1.407447578</v>
      </c>
    </row>
    <row r="466" spans="1:25" x14ac:dyDescent="0.3">
      <c r="A466" s="2">
        <v>45905</v>
      </c>
      <c r="B466" t="s">
        <v>38</v>
      </c>
      <c r="C466">
        <v>371</v>
      </c>
      <c r="D466">
        <v>2</v>
      </c>
      <c r="E466">
        <v>0.82</v>
      </c>
      <c r="F466">
        <v>0.53900000000000003</v>
      </c>
      <c r="G466">
        <v>1.64</v>
      </c>
      <c r="H466">
        <v>1.64</v>
      </c>
      <c r="I466" t="s">
        <v>149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X466">
        <v>0</v>
      </c>
      <c r="Y466">
        <v>0</v>
      </c>
    </row>
    <row r="467" spans="1:25" x14ac:dyDescent="0.3">
      <c r="A467" s="2">
        <v>45905</v>
      </c>
      <c r="B467" t="s">
        <v>84</v>
      </c>
      <c r="C467">
        <v>1482</v>
      </c>
      <c r="D467">
        <v>12</v>
      </c>
      <c r="E467">
        <v>2.3319999999999999</v>
      </c>
      <c r="F467">
        <v>0.81</v>
      </c>
      <c r="G467">
        <v>27.98</v>
      </c>
      <c r="H467">
        <v>27.98</v>
      </c>
      <c r="I467" t="s">
        <v>149</v>
      </c>
      <c r="J467">
        <v>5</v>
      </c>
      <c r="K467">
        <v>6</v>
      </c>
      <c r="L467">
        <v>6</v>
      </c>
      <c r="M467">
        <v>6</v>
      </c>
      <c r="N467">
        <v>6</v>
      </c>
      <c r="O467">
        <v>7</v>
      </c>
      <c r="P467">
        <v>7</v>
      </c>
      <c r="Q467">
        <v>7</v>
      </c>
      <c r="R467">
        <v>222.41</v>
      </c>
      <c r="S467">
        <v>254.29</v>
      </c>
      <c r="T467">
        <v>254.29</v>
      </c>
      <c r="U467">
        <v>254.29</v>
      </c>
      <c r="V467">
        <v>11.00318534</v>
      </c>
      <c r="W467">
        <v>11.00318534</v>
      </c>
      <c r="X467">
        <v>9.0882773409999995</v>
      </c>
      <c r="Y467">
        <v>9.0882773409999995</v>
      </c>
    </row>
    <row r="468" spans="1:25" x14ac:dyDescent="0.3">
      <c r="A468" s="2">
        <v>45905</v>
      </c>
      <c r="B468" t="s">
        <v>56</v>
      </c>
      <c r="C468">
        <v>217</v>
      </c>
      <c r="D468">
        <v>5</v>
      </c>
      <c r="E468">
        <v>1.0580000000000001</v>
      </c>
      <c r="F468">
        <v>2.3039999999999998</v>
      </c>
      <c r="G468">
        <v>5.29</v>
      </c>
      <c r="H468">
        <v>5.29</v>
      </c>
      <c r="I468" t="s">
        <v>149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X468">
        <v>0</v>
      </c>
      <c r="Y468">
        <v>0</v>
      </c>
    </row>
    <row r="469" spans="1:25" x14ac:dyDescent="0.3">
      <c r="A469" s="2">
        <v>45905</v>
      </c>
      <c r="B469" t="s">
        <v>50</v>
      </c>
      <c r="C469">
        <v>581</v>
      </c>
      <c r="D469">
        <v>8</v>
      </c>
      <c r="E469">
        <v>2.6160000000000001</v>
      </c>
      <c r="F469">
        <v>1.377</v>
      </c>
      <c r="G469">
        <v>20.93</v>
      </c>
      <c r="H469">
        <v>20.93</v>
      </c>
      <c r="I469" t="s">
        <v>149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40.880000000000003</v>
      </c>
      <c r="S469">
        <v>40.880000000000003</v>
      </c>
      <c r="T469">
        <v>40.880000000000003</v>
      </c>
      <c r="U469">
        <v>40.880000000000003</v>
      </c>
      <c r="V469">
        <v>51.198630139999999</v>
      </c>
      <c r="W469">
        <v>51.198630139999999</v>
      </c>
      <c r="X469">
        <v>1.953177258</v>
      </c>
      <c r="Y469">
        <v>1.953177258</v>
      </c>
    </row>
    <row r="470" spans="1:25" x14ac:dyDescent="0.3">
      <c r="A470" s="2">
        <v>45905</v>
      </c>
      <c r="B470" t="s">
        <v>86</v>
      </c>
      <c r="C470">
        <v>30</v>
      </c>
      <c r="D470">
        <v>0</v>
      </c>
      <c r="F470">
        <v>0</v>
      </c>
      <c r="G470">
        <v>0</v>
      </c>
      <c r="H470">
        <v>0</v>
      </c>
      <c r="I470" t="s">
        <v>149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5" x14ac:dyDescent="0.3">
      <c r="A471" s="2">
        <v>45905</v>
      </c>
      <c r="B471" t="s">
        <v>36</v>
      </c>
      <c r="C471">
        <v>1332</v>
      </c>
      <c r="D471">
        <v>6</v>
      </c>
      <c r="E471">
        <v>1.9970000000000001</v>
      </c>
      <c r="F471">
        <v>0.45</v>
      </c>
      <c r="G471">
        <v>11.98</v>
      </c>
      <c r="H471">
        <v>11.98</v>
      </c>
      <c r="I471" t="s">
        <v>149</v>
      </c>
      <c r="J471">
        <v>3</v>
      </c>
      <c r="K471">
        <v>3</v>
      </c>
      <c r="L471">
        <v>3</v>
      </c>
      <c r="M471">
        <v>3</v>
      </c>
      <c r="N471">
        <v>6</v>
      </c>
      <c r="O471">
        <v>6</v>
      </c>
      <c r="P471">
        <v>6</v>
      </c>
      <c r="Q471">
        <v>6</v>
      </c>
      <c r="R471">
        <v>185.37</v>
      </c>
      <c r="S471">
        <v>185.37</v>
      </c>
      <c r="T471">
        <v>185.37</v>
      </c>
      <c r="U471">
        <v>185.37</v>
      </c>
      <c r="V471">
        <v>6.462750175</v>
      </c>
      <c r="W471">
        <v>6.462750175</v>
      </c>
      <c r="X471">
        <v>15.47328881</v>
      </c>
      <c r="Y471">
        <v>15.47328881</v>
      </c>
    </row>
    <row r="472" spans="1:25" x14ac:dyDescent="0.3">
      <c r="A472" s="2">
        <v>45905</v>
      </c>
      <c r="B472" t="s">
        <v>62</v>
      </c>
      <c r="C472">
        <v>3726</v>
      </c>
      <c r="D472">
        <v>32</v>
      </c>
      <c r="E472">
        <v>4.6150000000000002</v>
      </c>
      <c r="F472">
        <v>0.85899999999999999</v>
      </c>
      <c r="G472">
        <v>147.69</v>
      </c>
      <c r="H472">
        <v>147.69</v>
      </c>
      <c r="I472" t="s">
        <v>149</v>
      </c>
      <c r="J472">
        <v>6</v>
      </c>
      <c r="K472">
        <v>9</v>
      </c>
      <c r="L472">
        <v>9</v>
      </c>
      <c r="M472">
        <v>9</v>
      </c>
      <c r="N472">
        <v>16</v>
      </c>
      <c r="O472">
        <v>19</v>
      </c>
      <c r="P472">
        <v>19</v>
      </c>
      <c r="Q472">
        <v>19</v>
      </c>
      <c r="R472">
        <v>594.30999999999995</v>
      </c>
      <c r="S472">
        <v>784.6</v>
      </c>
      <c r="T472">
        <v>784.6</v>
      </c>
      <c r="U472">
        <v>784.6</v>
      </c>
      <c r="V472">
        <v>18.823604379999999</v>
      </c>
      <c r="W472">
        <v>18.823604379999999</v>
      </c>
      <c r="X472">
        <v>5.3124788409999999</v>
      </c>
      <c r="Y472">
        <v>5.3124788409999999</v>
      </c>
    </row>
    <row r="473" spans="1:25" x14ac:dyDescent="0.3">
      <c r="A473" s="2">
        <v>45905</v>
      </c>
      <c r="B473" t="s">
        <v>64</v>
      </c>
      <c r="C473">
        <v>2704</v>
      </c>
      <c r="D473">
        <v>14</v>
      </c>
      <c r="E473">
        <v>4.6139999999999999</v>
      </c>
      <c r="F473">
        <v>0.51800000000000002</v>
      </c>
      <c r="G473">
        <v>64.599999999999994</v>
      </c>
      <c r="H473">
        <v>64.599999999999994</v>
      </c>
      <c r="I473" t="s">
        <v>149</v>
      </c>
      <c r="J473">
        <v>3</v>
      </c>
      <c r="K473">
        <v>4</v>
      </c>
      <c r="L473">
        <v>4</v>
      </c>
      <c r="M473">
        <v>4</v>
      </c>
      <c r="N473">
        <v>4</v>
      </c>
      <c r="O473">
        <v>6</v>
      </c>
      <c r="P473">
        <v>6</v>
      </c>
      <c r="Q473">
        <v>6</v>
      </c>
      <c r="R473">
        <v>122.92</v>
      </c>
      <c r="S473">
        <v>319.89999999999998</v>
      </c>
      <c r="T473">
        <v>319.89999999999998</v>
      </c>
      <c r="U473">
        <v>319.89999999999998</v>
      </c>
      <c r="V473">
        <v>20.19381057</v>
      </c>
      <c r="W473">
        <v>20.19381057</v>
      </c>
      <c r="X473">
        <v>4.9520123839999997</v>
      </c>
      <c r="Y473">
        <v>4.9520123839999997</v>
      </c>
    </row>
    <row r="474" spans="1:25" x14ac:dyDescent="0.3">
      <c r="A474" s="2">
        <v>45905</v>
      </c>
      <c r="B474" t="s">
        <v>66</v>
      </c>
      <c r="C474">
        <v>1031</v>
      </c>
      <c r="D474">
        <v>7</v>
      </c>
      <c r="E474">
        <v>6.1829999999999998</v>
      </c>
      <c r="F474">
        <v>0.67900000000000005</v>
      </c>
      <c r="G474">
        <v>43.28</v>
      </c>
      <c r="H474">
        <v>43.28</v>
      </c>
      <c r="I474" t="s">
        <v>149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232.43</v>
      </c>
      <c r="S474">
        <v>232.43</v>
      </c>
      <c r="T474">
        <v>232.43</v>
      </c>
      <c r="U474">
        <v>232.43</v>
      </c>
      <c r="V474">
        <v>18.620659979999999</v>
      </c>
      <c r="W474">
        <v>18.620659979999999</v>
      </c>
      <c r="X474">
        <v>5.3703789280000001</v>
      </c>
      <c r="Y474">
        <v>5.3703789280000001</v>
      </c>
    </row>
    <row r="475" spans="1:25" x14ac:dyDescent="0.3">
      <c r="A475" s="2">
        <v>45905</v>
      </c>
      <c r="B475" t="s">
        <v>68</v>
      </c>
      <c r="C475">
        <v>2843</v>
      </c>
      <c r="D475">
        <v>24</v>
      </c>
      <c r="E475">
        <v>5.5670000000000002</v>
      </c>
      <c r="F475">
        <v>0.84399999999999997</v>
      </c>
      <c r="G475">
        <v>133.61000000000001</v>
      </c>
      <c r="H475">
        <v>133.61000000000001</v>
      </c>
      <c r="I475" t="s">
        <v>149</v>
      </c>
      <c r="J475">
        <v>15</v>
      </c>
      <c r="K475">
        <v>16</v>
      </c>
      <c r="L475">
        <v>16</v>
      </c>
      <c r="M475">
        <v>16</v>
      </c>
      <c r="N475">
        <v>21</v>
      </c>
      <c r="O475">
        <v>22</v>
      </c>
      <c r="P475">
        <v>22</v>
      </c>
      <c r="Q475">
        <v>22</v>
      </c>
      <c r="R475">
        <v>816.95</v>
      </c>
      <c r="S475">
        <v>897.93</v>
      </c>
      <c r="T475">
        <v>897.93</v>
      </c>
      <c r="U475">
        <v>897.93</v>
      </c>
      <c r="V475">
        <v>14.87977905</v>
      </c>
      <c r="W475">
        <v>14.87977905</v>
      </c>
      <c r="X475">
        <v>6.7205298999999998</v>
      </c>
      <c r="Y475">
        <v>6.7205298999999998</v>
      </c>
    </row>
    <row r="476" spans="1:25" x14ac:dyDescent="0.3">
      <c r="A476" s="2">
        <v>45905</v>
      </c>
      <c r="B476" t="s">
        <v>70</v>
      </c>
      <c r="C476">
        <v>5566</v>
      </c>
      <c r="D476">
        <v>36</v>
      </c>
      <c r="E476">
        <v>3.76</v>
      </c>
      <c r="F476">
        <v>0.64700000000000002</v>
      </c>
      <c r="G476">
        <v>135.36000000000001</v>
      </c>
      <c r="H476">
        <v>135.36000000000001</v>
      </c>
      <c r="I476" t="s">
        <v>149</v>
      </c>
      <c r="J476">
        <v>15</v>
      </c>
      <c r="K476">
        <v>16</v>
      </c>
      <c r="L476">
        <v>16</v>
      </c>
      <c r="M476">
        <v>16</v>
      </c>
      <c r="N476">
        <v>21</v>
      </c>
      <c r="O476">
        <v>23</v>
      </c>
      <c r="P476">
        <v>23</v>
      </c>
      <c r="Q476">
        <v>23</v>
      </c>
      <c r="R476">
        <v>887.24</v>
      </c>
      <c r="S476">
        <v>933.2</v>
      </c>
      <c r="T476">
        <v>933.2</v>
      </c>
      <c r="U476">
        <v>933.2</v>
      </c>
      <c r="V476">
        <v>14.504929280000001</v>
      </c>
      <c r="W476">
        <v>14.504929280000001</v>
      </c>
      <c r="X476">
        <v>6.8942080380000004</v>
      </c>
      <c r="Y476">
        <v>6.8942080380000004</v>
      </c>
    </row>
    <row r="477" spans="1:25" x14ac:dyDescent="0.3">
      <c r="A477" s="2">
        <v>45905</v>
      </c>
      <c r="B477" t="s">
        <v>32</v>
      </c>
      <c r="C477">
        <v>460</v>
      </c>
      <c r="D477">
        <v>4</v>
      </c>
      <c r="E477">
        <v>1.163</v>
      </c>
      <c r="F477">
        <v>0.87</v>
      </c>
      <c r="G477">
        <v>4.6500000000000004</v>
      </c>
      <c r="H477">
        <v>4.6500000000000004</v>
      </c>
      <c r="I477" t="s">
        <v>149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X477">
        <v>0</v>
      </c>
      <c r="Y477">
        <v>0</v>
      </c>
    </row>
    <row r="478" spans="1:25" x14ac:dyDescent="0.3">
      <c r="A478" s="2">
        <v>45905</v>
      </c>
      <c r="B478" t="s">
        <v>72</v>
      </c>
      <c r="C478">
        <v>1852</v>
      </c>
      <c r="D478">
        <v>16</v>
      </c>
      <c r="E478">
        <v>2.8149999999999999</v>
      </c>
      <c r="F478">
        <v>0.86399999999999999</v>
      </c>
      <c r="G478">
        <v>45.04</v>
      </c>
      <c r="H478">
        <v>45.04</v>
      </c>
      <c r="I478" t="s">
        <v>149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145.37</v>
      </c>
      <c r="S478">
        <v>145.37</v>
      </c>
      <c r="T478">
        <v>145.37</v>
      </c>
      <c r="U478">
        <v>145.37</v>
      </c>
      <c r="V478">
        <v>30.983008869999999</v>
      </c>
      <c r="W478">
        <v>30.983008869999999</v>
      </c>
      <c r="X478">
        <v>3.2275754879999998</v>
      </c>
      <c r="Y478">
        <v>3.2275754879999998</v>
      </c>
    </row>
    <row r="479" spans="1:25" x14ac:dyDescent="0.3">
      <c r="A479" s="2">
        <v>45905</v>
      </c>
      <c r="B479" t="s">
        <v>74</v>
      </c>
      <c r="C479">
        <v>1108</v>
      </c>
      <c r="D479">
        <v>8</v>
      </c>
      <c r="E479">
        <v>2.073</v>
      </c>
      <c r="F479">
        <v>0.72199999999999998</v>
      </c>
      <c r="G479">
        <v>16.579999999999998</v>
      </c>
      <c r="H479">
        <v>16.579999999999998</v>
      </c>
      <c r="I479" t="s">
        <v>149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29.98</v>
      </c>
      <c r="S479">
        <v>29.98</v>
      </c>
      <c r="T479">
        <v>29.98</v>
      </c>
      <c r="U479">
        <v>29.98</v>
      </c>
      <c r="V479">
        <v>55.303535689999997</v>
      </c>
      <c r="W479">
        <v>55.303535689999997</v>
      </c>
      <c r="X479">
        <v>1.808202654</v>
      </c>
      <c r="Y479">
        <v>1.808202654</v>
      </c>
    </row>
    <row r="480" spans="1:25" x14ac:dyDescent="0.3">
      <c r="A480" s="2">
        <v>45905</v>
      </c>
      <c r="B480" t="s">
        <v>76</v>
      </c>
      <c r="C480">
        <v>1715</v>
      </c>
      <c r="D480">
        <v>10</v>
      </c>
      <c r="E480">
        <v>3.6469999999999998</v>
      </c>
      <c r="F480">
        <v>0.58299999999999996</v>
      </c>
      <c r="G480">
        <v>36.47</v>
      </c>
      <c r="H480">
        <v>36.47</v>
      </c>
      <c r="I480" t="s">
        <v>149</v>
      </c>
      <c r="J480">
        <v>1</v>
      </c>
      <c r="K480">
        <v>1</v>
      </c>
      <c r="L480">
        <v>1</v>
      </c>
      <c r="M480">
        <v>1</v>
      </c>
      <c r="N480">
        <v>2</v>
      </c>
      <c r="O480">
        <v>2</v>
      </c>
      <c r="P480">
        <v>2</v>
      </c>
      <c r="Q480">
        <v>2</v>
      </c>
      <c r="R480">
        <v>55.8</v>
      </c>
      <c r="S480">
        <v>55.8</v>
      </c>
      <c r="T480">
        <v>55.8</v>
      </c>
      <c r="U480">
        <v>55.8</v>
      </c>
      <c r="V480">
        <v>65.358422939999997</v>
      </c>
      <c r="W480">
        <v>65.358422939999997</v>
      </c>
      <c r="X480">
        <v>1.530024678</v>
      </c>
      <c r="Y480">
        <v>1.530024678</v>
      </c>
    </row>
    <row r="481" spans="1:25" x14ac:dyDescent="0.3">
      <c r="A481" s="2">
        <v>45905</v>
      </c>
      <c r="B481" t="s">
        <v>78</v>
      </c>
      <c r="C481">
        <v>557</v>
      </c>
      <c r="D481">
        <v>9</v>
      </c>
      <c r="E481">
        <v>4.8079999999999998</v>
      </c>
      <c r="F481">
        <v>1.6160000000000001</v>
      </c>
      <c r="G481">
        <v>43.27</v>
      </c>
      <c r="H481">
        <v>43.27</v>
      </c>
      <c r="I481" t="s">
        <v>149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102.86</v>
      </c>
      <c r="S481">
        <v>102.86</v>
      </c>
      <c r="T481">
        <v>102.86</v>
      </c>
      <c r="U481">
        <v>102.86</v>
      </c>
      <c r="V481">
        <v>42.066887029999997</v>
      </c>
      <c r="W481">
        <v>42.066887029999997</v>
      </c>
      <c r="X481">
        <v>2.3771666279999999</v>
      </c>
      <c r="Y481">
        <v>2.3771666279999999</v>
      </c>
    </row>
    <row r="482" spans="1:25" x14ac:dyDescent="0.3">
      <c r="A482" s="2">
        <v>45905</v>
      </c>
      <c r="B482" t="s">
        <v>80</v>
      </c>
      <c r="C482">
        <v>61</v>
      </c>
      <c r="D482">
        <v>2</v>
      </c>
      <c r="E482">
        <v>2.9550000000000001</v>
      </c>
      <c r="F482">
        <v>3.2789999999999999</v>
      </c>
      <c r="G482">
        <v>5.91</v>
      </c>
      <c r="H482">
        <v>5.91</v>
      </c>
      <c r="I482" t="s">
        <v>149</v>
      </c>
      <c r="J482">
        <v>1</v>
      </c>
      <c r="K482">
        <v>1</v>
      </c>
      <c r="L482">
        <v>1</v>
      </c>
      <c r="M482">
        <v>1</v>
      </c>
      <c r="N482">
        <v>7</v>
      </c>
      <c r="O482">
        <v>7</v>
      </c>
      <c r="P482">
        <v>7</v>
      </c>
      <c r="Q482">
        <v>7</v>
      </c>
      <c r="R482">
        <v>237.86</v>
      </c>
      <c r="S482">
        <v>237.86</v>
      </c>
      <c r="T482">
        <v>237.86</v>
      </c>
      <c r="U482">
        <v>237.86</v>
      </c>
      <c r="V482">
        <v>2.4846548390000001</v>
      </c>
      <c r="W482">
        <v>2.4846548390000001</v>
      </c>
      <c r="X482">
        <v>40.247038920000001</v>
      </c>
      <c r="Y482">
        <v>40.247038920000001</v>
      </c>
    </row>
    <row r="483" spans="1:25" x14ac:dyDescent="0.3">
      <c r="A483" s="2">
        <v>45905</v>
      </c>
      <c r="B483" t="s">
        <v>82</v>
      </c>
      <c r="C483">
        <v>391</v>
      </c>
      <c r="D483">
        <v>6</v>
      </c>
      <c r="E483">
        <v>3.05</v>
      </c>
      <c r="F483">
        <v>1.5349999999999999</v>
      </c>
      <c r="G483">
        <v>18.3</v>
      </c>
      <c r="H483">
        <v>18.3</v>
      </c>
      <c r="I483" t="s">
        <v>149</v>
      </c>
      <c r="J483">
        <v>2</v>
      </c>
      <c r="K483">
        <v>2</v>
      </c>
      <c r="L483">
        <v>2</v>
      </c>
      <c r="M483">
        <v>2</v>
      </c>
      <c r="N483">
        <v>4</v>
      </c>
      <c r="O483">
        <v>4</v>
      </c>
      <c r="P483">
        <v>4</v>
      </c>
      <c r="Q483">
        <v>4</v>
      </c>
      <c r="R483">
        <v>131.68</v>
      </c>
      <c r="S483">
        <v>131.68</v>
      </c>
      <c r="T483">
        <v>131.68</v>
      </c>
      <c r="U483">
        <v>131.68</v>
      </c>
      <c r="V483">
        <v>13.897326850000001</v>
      </c>
      <c r="W483">
        <v>13.897326850000001</v>
      </c>
      <c r="X483">
        <v>7.1956284149999998</v>
      </c>
      <c r="Y483">
        <v>7.1956284149999998</v>
      </c>
    </row>
    <row r="484" spans="1:25" x14ac:dyDescent="0.3">
      <c r="A484" s="2">
        <v>45905</v>
      </c>
      <c r="B484" t="s">
        <v>94</v>
      </c>
      <c r="C484">
        <v>1572</v>
      </c>
      <c r="D484">
        <v>19</v>
      </c>
      <c r="E484">
        <v>6.2480000000000002</v>
      </c>
      <c r="F484">
        <v>1.2090000000000001</v>
      </c>
      <c r="G484">
        <v>118.72</v>
      </c>
      <c r="H484">
        <v>118.72</v>
      </c>
      <c r="I484" t="s">
        <v>149</v>
      </c>
      <c r="J484">
        <v>6</v>
      </c>
      <c r="K484">
        <v>9</v>
      </c>
      <c r="L484">
        <v>9</v>
      </c>
      <c r="M484">
        <v>9</v>
      </c>
      <c r="N484">
        <v>7</v>
      </c>
      <c r="O484">
        <v>13</v>
      </c>
      <c r="P484">
        <v>13</v>
      </c>
      <c r="Q484">
        <v>13</v>
      </c>
      <c r="R484">
        <v>588.64</v>
      </c>
      <c r="S484">
        <v>862.12</v>
      </c>
      <c r="T484">
        <v>862.12</v>
      </c>
      <c r="U484">
        <v>862.12</v>
      </c>
      <c r="V484">
        <v>13.77070477</v>
      </c>
      <c r="W484">
        <v>13.77070477</v>
      </c>
      <c r="X484">
        <v>7.261792453</v>
      </c>
      <c r="Y484">
        <v>7.261792453</v>
      </c>
    </row>
    <row r="485" spans="1:25" x14ac:dyDescent="0.3">
      <c r="A485" s="2">
        <v>45905</v>
      </c>
      <c r="B485" t="s">
        <v>96</v>
      </c>
      <c r="C485">
        <v>1144</v>
      </c>
      <c r="D485">
        <v>8</v>
      </c>
      <c r="E485">
        <v>4.375</v>
      </c>
      <c r="F485">
        <v>0.69899999999999995</v>
      </c>
      <c r="G485">
        <v>35</v>
      </c>
      <c r="H485">
        <v>35</v>
      </c>
      <c r="I485" t="s">
        <v>149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74.98</v>
      </c>
      <c r="S485">
        <v>74.98</v>
      </c>
      <c r="T485">
        <v>74.98</v>
      </c>
      <c r="U485">
        <v>74.98</v>
      </c>
      <c r="V485">
        <v>46.679114429999998</v>
      </c>
      <c r="W485">
        <v>46.679114429999998</v>
      </c>
      <c r="X485">
        <v>2.1422857139999998</v>
      </c>
      <c r="Y485">
        <v>2.1422857139999998</v>
      </c>
    </row>
    <row r="486" spans="1:25" x14ac:dyDescent="0.3">
      <c r="A486" s="2">
        <v>45905</v>
      </c>
      <c r="B486" t="s">
        <v>11</v>
      </c>
      <c r="C486">
        <v>951</v>
      </c>
      <c r="D486">
        <v>3</v>
      </c>
      <c r="E486">
        <v>4.593</v>
      </c>
      <c r="F486">
        <v>0.315</v>
      </c>
      <c r="G486">
        <v>13.78</v>
      </c>
      <c r="H486">
        <v>13.78</v>
      </c>
      <c r="I486" t="s">
        <v>149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71.47</v>
      </c>
      <c r="S486">
        <v>71.47</v>
      </c>
      <c r="T486">
        <v>71.47</v>
      </c>
      <c r="U486">
        <v>71.47</v>
      </c>
      <c r="V486">
        <v>19.280817129999999</v>
      </c>
      <c r="W486">
        <v>19.280817129999999</v>
      </c>
      <c r="X486">
        <v>5.1865021770000004</v>
      </c>
      <c r="Y486">
        <v>5.1865021770000004</v>
      </c>
    </row>
    <row r="487" spans="1:25" x14ac:dyDescent="0.3">
      <c r="A487" s="2">
        <v>45905</v>
      </c>
      <c r="B487" t="s">
        <v>92</v>
      </c>
      <c r="C487">
        <v>310</v>
      </c>
      <c r="D487">
        <v>4</v>
      </c>
      <c r="E487">
        <v>1.93</v>
      </c>
      <c r="F487">
        <v>1.29</v>
      </c>
      <c r="G487">
        <v>7.72</v>
      </c>
      <c r="H487">
        <v>7.72</v>
      </c>
      <c r="I487" t="s">
        <v>149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X487">
        <v>0</v>
      </c>
      <c r="Y487">
        <v>0</v>
      </c>
    </row>
    <row r="488" spans="1:25" x14ac:dyDescent="0.3">
      <c r="A488" s="2">
        <v>45905</v>
      </c>
      <c r="B488" t="s">
        <v>74</v>
      </c>
      <c r="C488">
        <v>249</v>
      </c>
      <c r="D488">
        <v>2</v>
      </c>
      <c r="E488">
        <v>3.25</v>
      </c>
      <c r="F488">
        <v>0.80300000000000005</v>
      </c>
      <c r="G488">
        <v>6.5</v>
      </c>
      <c r="H488">
        <v>6.5</v>
      </c>
      <c r="I488" t="s">
        <v>149</v>
      </c>
      <c r="J488">
        <v>1</v>
      </c>
      <c r="K488">
        <v>1</v>
      </c>
      <c r="L488">
        <v>1</v>
      </c>
      <c r="M488">
        <v>1</v>
      </c>
      <c r="N488">
        <v>2</v>
      </c>
      <c r="O488">
        <v>2</v>
      </c>
      <c r="P488">
        <v>2</v>
      </c>
      <c r="Q488">
        <v>2</v>
      </c>
      <c r="R488">
        <v>159.96</v>
      </c>
      <c r="S488">
        <v>159.96</v>
      </c>
      <c r="T488">
        <v>159.96</v>
      </c>
      <c r="U488">
        <v>159.96</v>
      </c>
      <c r="V488">
        <v>4.0635158789999997</v>
      </c>
      <c r="W488">
        <v>4.0635158789999997</v>
      </c>
      <c r="X488">
        <v>24.60923077</v>
      </c>
      <c r="Y488">
        <v>24.60923077</v>
      </c>
    </row>
    <row r="489" spans="1:25" x14ac:dyDescent="0.3">
      <c r="A489" s="2">
        <v>45905</v>
      </c>
      <c r="B489" t="s">
        <v>64</v>
      </c>
      <c r="C489">
        <v>778</v>
      </c>
      <c r="D489">
        <v>4</v>
      </c>
      <c r="E489">
        <v>4.6429999999999998</v>
      </c>
      <c r="F489">
        <v>0.51400000000000001</v>
      </c>
      <c r="G489">
        <v>18.57</v>
      </c>
      <c r="H489">
        <v>18.57</v>
      </c>
      <c r="I489" t="s">
        <v>149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X489">
        <v>0</v>
      </c>
      <c r="Y489">
        <v>0</v>
      </c>
    </row>
    <row r="490" spans="1:25" x14ac:dyDescent="0.3">
      <c r="A490" s="2">
        <v>45905</v>
      </c>
      <c r="B490" t="s">
        <v>72</v>
      </c>
      <c r="C490">
        <v>207</v>
      </c>
      <c r="D490">
        <v>2</v>
      </c>
      <c r="E490">
        <v>1.7250000000000001</v>
      </c>
      <c r="F490">
        <v>0.96599999999999997</v>
      </c>
      <c r="G490">
        <v>3.45</v>
      </c>
      <c r="H490">
        <v>3.45</v>
      </c>
      <c r="I490" t="s">
        <v>149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X490">
        <v>0</v>
      </c>
      <c r="Y490">
        <v>0</v>
      </c>
    </row>
    <row r="491" spans="1:25" x14ac:dyDescent="0.3">
      <c r="A491" s="2">
        <v>45905</v>
      </c>
      <c r="B491" t="s">
        <v>106</v>
      </c>
      <c r="C491">
        <v>113</v>
      </c>
      <c r="D491">
        <v>1</v>
      </c>
      <c r="E491">
        <v>3.68</v>
      </c>
      <c r="F491">
        <v>0.88500000000000001</v>
      </c>
      <c r="G491">
        <v>3.68</v>
      </c>
      <c r="H491">
        <v>3.68</v>
      </c>
      <c r="I491" t="s">
        <v>149</v>
      </c>
      <c r="J491">
        <v>3</v>
      </c>
      <c r="K491">
        <v>4</v>
      </c>
      <c r="L491">
        <v>4</v>
      </c>
      <c r="M491">
        <v>4</v>
      </c>
      <c r="N491">
        <v>17</v>
      </c>
      <c r="O491">
        <v>23</v>
      </c>
      <c r="P491">
        <v>23</v>
      </c>
      <c r="Q491">
        <v>23</v>
      </c>
      <c r="R491">
        <v>777.66</v>
      </c>
      <c r="S491">
        <v>921.06</v>
      </c>
      <c r="T491">
        <v>921.06</v>
      </c>
      <c r="U491">
        <v>921.06</v>
      </c>
      <c r="V491">
        <v>0.39953966079999997</v>
      </c>
      <c r="W491">
        <v>0.39953966079999997</v>
      </c>
      <c r="X491">
        <v>250.28804349999999</v>
      </c>
      <c r="Y491">
        <v>250.28804349999999</v>
      </c>
    </row>
    <row r="492" spans="1:25" x14ac:dyDescent="0.3">
      <c r="A492" s="2">
        <v>45905</v>
      </c>
      <c r="B492" t="s">
        <v>44</v>
      </c>
      <c r="C492">
        <v>108</v>
      </c>
      <c r="D492">
        <v>1</v>
      </c>
      <c r="E492">
        <v>2.88</v>
      </c>
      <c r="F492">
        <v>0.92600000000000005</v>
      </c>
      <c r="G492">
        <v>2.88</v>
      </c>
      <c r="H492">
        <v>2.88</v>
      </c>
      <c r="I492" t="s">
        <v>149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X492">
        <v>0</v>
      </c>
      <c r="Y492">
        <v>0</v>
      </c>
    </row>
    <row r="493" spans="1:25" x14ac:dyDescent="0.3">
      <c r="A493" s="2">
        <v>45905</v>
      </c>
      <c r="B493" t="s">
        <v>40</v>
      </c>
      <c r="C493">
        <v>303</v>
      </c>
      <c r="D493">
        <v>3</v>
      </c>
      <c r="E493">
        <v>3.2370000000000001</v>
      </c>
      <c r="F493">
        <v>0.99</v>
      </c>
      <c r="G493">
        <v>9.7100000000000009</v>
      </c>
      <c r="H493">
        <v>9.7100000000000009</v>
      </c>
      <c r="I493" t="s">
        <v>149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X493">
        <v>0</v>
      </c>
      <c r="Y493">
        <v>0</v>
      </c>
    </row>
    <row r="494" spans="1:25" x14ac:dyDescent="0.3">
      <c r="A494" s="2">
        <v>45905</v>
      </c>
      <c r="B494" t="s">
        <v>56</v>
      </c>
      <c r="C494">
        <v>18</v>
      </c>
      <c r="D494">
        <v>0</v>
      </c>
      <c r="F494">
        <v>0</v>
      </c>
      <c r="G494">
        <v>0</v>
      </c>
      <c r="H494">
        <v>0</v>
      </c>
      <c r="I494" t="s">
        <v>149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5" x14ac:dyDescent="0.3">
      <c r="A495" s="2">
        <v>45905</v>
      </c>
      <c r="B495" t="s">
        <v>24</v>
      </c>
      <c r="C495">
        <v>1135</v>
      </c>
      <c r="D495">
        <v>2</v>
      </c>
      <c r="E495">
        <v>2.395</v>
      </c>
      <c r="F495">
        <v>0.17599999999999999</v>
      </c>
      <c r="G495">
        <v>4.79</v>
      </c>
      <c r="H495">
        <v>4.79</v>
      </c>
      <c r="I495" t="s">
        <v>149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X495">
        <v>0</v>
      </c>
      <c r="Y495">
        <v>0</v>
      </c>
    </row>
    <row r="496" spans="1:25" x14ac:dyDescent="0.3">
      <c r="A496" s="2">
        <v>45905</v>
      </c>
      <c r="B496" t="s">
        <v>108</v>
      </c>
      <c r="C496">
        <v>126</v>
      </c>
      <c r="D496">
        <v>2</v>
      </c>
      <c r="E496">
        <v>5.7249999999999996</v>
      </c>
      <c r="F496">
        <v>1.587</v>
      </c>
      <c r="G496">
        <v>11.45</v>
      </c>
      <c r="H496">
        <v>11.45</v>
      </c>
      <c r="I496" t="s">
        <v>149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X496">
        <v>0</v>
      </c>
      <c r="Y496">
        <v>0</v>
      </c>
    </row>
    <row r="497" spans="1:25" x14ac:dyDescent="0.3">
      <c r="A497" s="2">
        <v>45905</v>
      </c>
      <c r="B497" t="s">
        <v>62</v>
      </c>
      <c r="C497">
        <v>727</v>
      </c>
      <c r="D497">
        <v>5</v>
      </c>
      <c r="E497">
        <v>2.762</v>
      </c>
      <c r="F497">
        <v>0.68799999999999994</v>
      </c>
      <c r="G497">
        <v>13.81</v>
      </c>
      <c r="H497">
        <v>13.81</v>
      </c>
      <c r="I497" t="s">
        <v>149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X497">
        <v>0</v>
      </c>
      <c r="Y497">
        <v>0</v>
      </c>
    </row>
    <row r="498" spans="1:25" x14ac:dyDescent="0.3">
      <c r="A498" s="2">
        <v>45905</v>
      </c>
      <c r="B498" t="s">
        <v>84</v>
      </c>
      <c r="C498">
        <v>44</v>
      </c>
      <c r="D498">
        <v>1</v>
      </c>
      <c r="E498">
        <v>1.47</v>
      </c>
      <c r="F498">
        <v>2.2730000000000001</v>
      </c>
      <c r="G498">
        <v>1.47</v>
      </c>
      <c r="H498">
        <v>1.47</v>
      </c>
      <c r="I498" t="s">
        <v>149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X498">
        <v>0</v>
      </c>
      <c r="Y498">
        <v>0</v>
      </c>
    </row>
    <row r="499" spans="1:25" x14ac:dyDescent="0.3">
      <c r="A499" s="2">
        <v>45905</v>
      </c>
      <c r="B499" t="s">
        <v>42</v>
      </c>
      <c r="C499">
        <v>73</v>
      </c>
      <c r="D499">
        <v>0</v>
      </c>
      <c r="F499">
        <v>0</v>
      </c>
      <c r="G499">
        <v>0</v>
      </c>
      <c r="H499">
        <v>0</v>
      </c>
      <c r="I499" t="s">
        <v>149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5" x14ac:dyDescent="0.3">
      <c r="A500" s="2">
        <v>45905</v>
      </c>
      <c r="B500" t="s">
        <v>11</v>
      </c>
      <c r="C500">
        <v>60</v>
      </c>
      <c r="D500">
        <v>0</v>
      </c>
      <c r="F500">
        <v>0</v>
      </c>
      <c r="G500">
        <v>0</v>
      </c>
      <c r="H500">
        <v>0</v>
      </c>
      <c r="I500" t="s">
        <v>149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5" x14ac:dyDescent="0.3">
      <c r="A501" s="2">
        <v>45905</v>
      </c>
      <c r="B501" t="s">
        <v>102</v>
      </c>
      <c r="C501">
        <v>482</v>
      </c>
      <c r="D501">
        <v>3</v>
      </c>
      <c r="E501">
        <v>3.5630000000000002</v>
      </c>
      <c r="F501">
        <v>0.622</v>
      </c>
      <c r="G501">
        <v>10.69</v>
      </c>
      <c r="H501">
        <v>10.69</v>
      </c>
      <c r="I501" t="s">
        <v>149</v>
      </c>
      <c r="J501">
        <v>2</v>
      </c>
      <c r="K501">
        <v>3</v>
      </c>
      <c r="L501">
        <v>3</v>
      </c>
      <c r="M501">
        <v>3</v>
      </c>
      <c r="N501">
        <v>6</v>
      </c>
      <c r="O501">
        <v>9</v>
      </c>
      <c r="P501">
        <v>9</v>
      </c>
      <c r="Q501">
        <v>9</v>
      </c>
      <c r="R501">
        <v>182.61</v>
      </c>
      <c r="S501">
        <v>275.31</v>
      </c>
      <c r="T501">
        <v>275.31</v>
      </c>
      <c r="U501">
        <v>275.31</v>
      </c>
      <c r="V501">
        <v>3.8828956450000001</v>
      </c>
      <c r="W501">
        <v>3.8828956450000001</v>
      </c>
      <c r="X501">
        <v>25.75397568</v>
      </c>
      <c r="Y501">
        <v>25.75397568</v>
      </c>
    </row>
    <row r="502" spans="1:25" x14ac:dyDescent="0.3">
      <c r="A502" s="2">
        <v>45905</v>
      </c>
      <c r="B502" t="s">
        <v>98</v>
      </c>
      <c r="C502">
        <v>1412</v>
      </c>
      <c r="D502">
        <v>2</v>
      </c>
      <c r="E502">
        <v>2.8050000000000002</v>
      </c>
      <c r="F502">
        <v>0.14199999999999999</v>
      </c>
      <c r="G502">
        <v>5.61</v>
      </c>
      <c r="H502">
        <v>5.61</v>
      </c>
      <c r="I502" t="s">
        <v>149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X502">
        <v>0</v>
      </c>
      <c r="Y502">
        <v>0</v>
      </c>
    </row>
    <row r="503" spans="1:25" x14ac:dyDescent="0.3">
      <c r="A503" s="2">
        <v>45905</v>
      </c>
      <c r="B503" t="s">
        <v>104</v>
      </c>
      <c r="C503">
        <v>305</v>
      </c>
      <c r="D503">
        <v>1</v>
      </c>
      <c r="E503">
        <v>2.2599999999999998</v>
      </c>
      <c r="F503">
        <v>0.32800000000000001</v>
      </c>
      <c r="G503">
        <v>2.2599999999999998</v>
      </c>
      <c r="H503">
        <v>2.2599999999999998</v>
      </c>
      <c r="I503" t="s">
        <v>149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X503">
        <v>0</v>
      </c>
      <c r="Y503">
        <v>0</v>
      </c>
    </row>
    <row r="504" spans="1:25" x14ac:dyDescent="0.3">
      <c r="A504" s="2">
        <v>45905</v>
      </c>
      <c r="B504" t="s">
        <v>42</v>
      </c>
      <c r="C504">
        <v>144</v>
      </c>
      <c r="D504">
        <v>1</v>
      </c>
      <c r="E504">
        <v>2.86</v>
      </c>
      <c r="F504">
        <v>0.69399999999999995</v>
      </c>
      <c r="G504">
        <v>2.86</v>
      </c>
      <c r="H504">
        <v>2.86</v>
      </c>
      <c r="I504" t="s">
        <v>149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X504">
        <v>0</v>
      </c>
      <c r="Y504">
        <v>0</v>
      </c>
    </row>
    <row r="505" spans="1:25" x14ac:dyDescent="0.3">
      <c r="A505" s="2">
        <v>45905</v>
      </c>
      <c r="B505" t="s">
        <v>50</v>
      </c>
      <c r="C505">
        <v>25</v>
      </c>
      <c r="D505">
        <v>0</v>
      </c>
      <c r="F505">
        <v>0</v>
      </c>
      <c r="G505">
        <v>0</v>
      </c>
      <c r="H505">
        <v>0</v>
      </c>
      <c r="I505" t="s">
        <v>149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5" x14ac:dyDescent="0.3">
      <c r="A506" s="2">
        <v>45905</v>
      </c>
      <c r="B506" t="s">
        <v>72</v>
      </c>
      <c r="C506">
        <v>210</v>
      </c>
      <c r="D506">
        <v>4</v>
      </c>
      <c r="E506">
        <v>4.258</v>
      </c>
      <c r="F506">
        <v>1.905</v>
      </c>
      <c r="G506">
        <v>17.03</v>
      </c>
      <c r="H506">
        <v>17.03</v>
      </c>
      <c r="I506" t="s">
        <v>149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X506">
        <v>0</v>
      </c>
      <c r="Y506">
        <v>0</v>
      </c>
    </row>
    <row r="507" spans="1:25" x14ac:dyDescent="0.3">
      <c r="A507" s="2">
        <v>45905</v>
      </c>
      <c r="B507" t="s">
        <v>84</v>
      </c>
      <c r="C507">
        <v>28</v>
      </c>
      <c r="D507">
        <v>0</v>
      </c>
      <c r="F507">
        <v>0</v>
      </c>
      <c r="G507">
        <v>0</v>
      </c>
      <c r="H507">
        <v>0</v>
      </c>
      <c r="I507" t="s">
        <v>149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5" x14ac:dyDescent="0.3">
      <c r="A508" s="2">
        <v>45905</v>
      </c>
      <c r="B508" t="s">
        <v>68</v>
      </c>
      <c r="C508">
        <v>685</v>
      </c>
      <c r="D508">
        <v>7</v>
      </c>
      <c r="E508">
        <v>4.8109999999999999</v>
      </c>
      <c r="F508">
        <v>1.022</v>
      </c>
      <c r="G508">
        <v>33.68</v>
      </c>
      <c r="H508">
        <v>33.68</v>
      </c>
      <c r="I508" t="s">
        <v>149</v>
      </c>
      <c r="J508">
        <v>1</v>
      </c>
      <c r="K508">
        <v>2</v>
      </c>
      <c r="L508">
        <v>2</v>
      </c>
      <c r="M508">
        <v>2</v>
      </c>
      <c r="N508">
        <v>1</v>
      </c>
      <c r="O508">
        <v>2</v>
      </c>
      <c r="P508">
        <v>2</v>
      </c>
      <c r="Q508">
        <v>2</v>
      </c>
      <c r="R508">
        <v>26.49</v>
      </c>
      <c r="S508">
        <v>52.47</v>
      </c>
      <c r="T508">
        <v>52.47</v>
      </c>
      <c r="U508">
        <v>52.47</v>
      </c>
      <c r="V508">
        <v>64.189060420000004</v>
      </c>
      <c r="W508">
        <v>64.189060420000004</v>
      </c>
      <c r="X508">
        <v>1.5578978619999999</v>
      </c>
      <c r="Y508">
        <v>1.5578978619999999</v>
      </c>
    </row>
    <row r="509" spans="1:25" x14ac:dyDescent="0.3">
      <c r="A509" s="2">
        <v>45905</v>
      </c>
      <c r="B509" t="s">
        <v>64</v>
      </c>
      <c r="C509">
        <v>185</v>
      </c>
      <c r="D509">
        <v>1</v>
      </c>
      <c r="E509">
        <v>4.03</v>
      </c>
      <c r="F509">
        <v>0.54100000000000004</v>
      </c>
      <c r="G509">
        <v>4.03</v>
      </c>
      <c r="H509">
        <v>4.03</v>
      </c>
      <c r="I509" t="s">
        <v>149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X509">
        <v>0</v>
      </c>
      <c r="Y509">
        <v>0</v>
      </c>
    </row>
    <row r="510" spans="1:25" x14ac:dyDescent="0.3">
      <c r="A510" s="2">
        <v>45905</v>
      </c>
      <c r="B510" t="s">
        <v>26</v>
      </c>
      <c r="C510">
        <v>54</v>
      </c>
      <c r="D510">
        <v>1</v>
      </c>
      <c r="E510">
        <v>2.58</v>
      </c>
      <c r="F510">
        <v>1.8520000000000001</v>
      </c>
      <c r="G510">
        <v>2.58</v>
      </c>
      <c r="H510">
        <v>2.58</v>
      </c>
      <c r="I510" t="s">
        <v>149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X510">
        <v>0</v>
      </c>
      <c r="Y510">
        <v>0</v>
      </c>
    </row>
    <row r="511" spans="1:25" x14ac:dyDescent="0.3">
      <c r="A511" s="2">
        <v>45905</v>
      </c>
      <c r="B511" t="s">
        <v>15</v>
      </c>
      <c r="C511">
        <v>167</v>
      </c>
      <c r="D511">
        <v>0</v>
      </c>
      <c r="F511">
        <v>0</v>
      </c>
      <c r="G511">
        <v>0</v>
      </c>
      <c r="H511">
        <v>0</v>
      </c>
      <c r="I511" t="s">
        <v>149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5" x14ac:dyDescent="0.3">
      <c r="A512" s="2">
        <v>45905</v>
      </c>
      <c r="B512" t="s">
        <v>36</v>
      </c>
      <c r="C512">
        <v>63</v>
      </c>
      <c r="D512">
        <v>0</v>
      </c>
      <c r="F512">
        <v>0</v>
      </c>
      <c r="G512">
        <v>0</v>
      </c>
      <c r="H512">
        <v>0</v>
      </c>
      <c r="I512" t="s">
        <v>149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5" x14ac:dyDescent="0.3">
      <c r="A513" s="2">
        <v>45905</v>
      </c>
      <c r="B513" t="s">
        <v>78</v>
      </c>
      <c r="C513">
        <v>755</v>
      </c>
      <c r="D513">
        <v>4</v>
      </c>
      <c r="E513">
        <v>3.2829999999999999</v>
      </c>
      <c r="F513">
        <v>0.53</v>
      </c>
      <c r="G513">
        <v>13.13</v>
      </c>
      <c r="H513">
        <v>13.13</v>
      </c>
      <c r="I513" t="s">
        <v>149</v>
      </c>
      <c r="J513">
        <v>4</v>
      </c>
      <c r="K513">
        <v>4</v>
      </c>
      <c r="L513">
        <v>4</v>
      </c>
      <c r="M513">
        <v>4</v>
      </c>
      <c r="N513">
        <v>4</v>
      </c>
      <c r="O513">
        <v>4</v>
      </c>
      <c r="P513">
        <v>4</v>
      </c>
      <c r="Q513">
        <v>4</v>
      </c>
      <c r="R513">
        <v>259.33</v>
      </c>
      <c r="S513">
        <v>259.33</v>
      </c>
      <c r="T513">
        <v>259.33</v>
      </c>
      <c r="U513">
        <v>259.33</v>
      </c>
      <c r="V513">
        <v>5.0630470829999998</v>
      </c>
      <c r="W513">
        <v>5.0630470829999998</v>
      </c>
      <c r="X513">
        <v>19.75095202</v>
      </c>
      <c r="Y513">
        <v>19.75095202</v>
      </c>
    </row>
    <row r="514" spans="1:25" x14ac:dyDescent="0.3">
      <c r="A514" s="2">
        <v>45905</v>
      </c>
      <c r="B514" t="s">
        <v>94</v>
      </c>
      <c r="C514">
        <v>285</v>
      </c>
      <c r="D514">
        <v>4</v>
      </c>
      <c r="E514">
        <v>3.5179999999999998</v>
      </c>
      <c r="F514">
        <v>1.4039999999999999</v>
      </c>
      <c r="G514">
        <v>14.07</v>
      </c>
      <c r="H514">
        <v>14.07</v>
      </c>
      <c r="I514" t="s">
        <v>149</v>
      </c>
      <c r="J514">
        <v>1</v>
      </c>
      <c r="K514">
        <v>2</v>
      </c>
      <c r="L514">
        <v>2</v>
      </c>
      <c r="M514">
        <v>2</v>
      </c>
      <c r="N514">
        <v>2</v>
      </c>
      <c r="O514">
        <v>3</v>
      </c>
      <c r="P514">
        <v>3</v>
      </c>
      <c r="Q514">
        <v>3</v>
      </c>
      <c r="R514">
        <v>159.96</v>
      </c>
      <c r="S514">
        <v>183.84</v>
      </c>
      <c r="T514">
        <v>183.84</v>
      </c>
      <c r="U514">
        <v>183.84</v>
      </c>
      <c r="V514">
        <v>7.6533942560000003</v>
      </c>
      <c r="W514">
        <v>7.6533942560000003</v>
      </c>
      <c r="X514">
        <v>13.06609808</v>
      </c>
      <c r="Y514">
        <v>13.06609808</v>
      </c>
    </row>
    <row r="515" spans="1:25" x14ac:dyDescent="0.3">
      <c r="A515" s="2">
        <v>45905</v>
      </c>
      <c r="B515" t="s">
        <v>17</v>
      </c>
      <c r="C515">
        <v>18</v>
      </c>
      <c r="D515">
        <v>0</v>
      </c>
      <c r="F515">
        <v>0</v>
      </c>
      <c r="G515">
        <v>0</v>
      </c>
      <c r="H515">
        <v>0</v>
      </c>
      <c r="I515" t="s">
        <v>149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5" x14ac:dyDescent="0.3">
      <c r="A516" s="2">
        <v>45905</v>
      </c>
      <c r="B516" t="s">
        <v>17</v>
      </c>
      <c r="C516">
        <v>23</v>
      </c>
      <c r="D516">
        <v>0</v>
      </c>
      <c r="F516">
        <v>0</v>
      </c>
      <c r="G516">
        <v>0</v>
      </c>
      <c r="H516">
        <v>0</v>
      </c>
      <c r="I516" t="s">
        <v>149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5" x14ac:dyDescent="0.3">
      <c r="A517" s="2">
        <v>45905</v>
      </c>
      <c r="B517" t="s">
        <v>17</v>
      </c>
      <c r="C517">
        <v>23</v>
      </c>
      <c r="D517">
        <v>0</v>
      </c>
      <c r="F517">
        <v>0</v>
      </c>
      <c r="G517">
        <v>0</v>
      </c>
      <c r="H517">
        <v>0</v>
      </c>
      <c r="I517" t="s">
        <v>149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5" x14ac:dyDescent="0.3">
      <c r="A518" s="2">
        <v>45905</v>
      </c>
      <c r="B518" t="s">
        <v>17</v>
      </c>
      <c r="C518">
        <v>9</v>
      </c>
      <c r="D518">
        <v>0</v>
      </c>
      <c r="F518">
        <v>0</v>
      </c>
      <c r="G518">
        <v>0</v>
      </c>
      <c r="H518">
        <v>0</v>
      </c>
      <c r="I518" t="s">
        <v>149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5" x14ac:dyDescent="0.3">
      <c r="A519" s="2">
        <v>45905</v>
      </c>
      <c r="B519" t="s">
        <v>52</v>
      </c>
      <c r="C519">
        <v>295</v>
      </c>
      <c r="D519">
        <v>1</v>
      </c>
      <c r="E519">
        <v>0.75</v>
      </c>
      <c r="F519">
        <v>0.33900000000000002</v>
      </c>
      <c r="G519">
        <v>0.75</v>
      </c>
      <c r="H519">
        <v>0.75</v>
      </c>
      <c r="I519" t="s">
        <v>149</v>
      </c>
      <c r="J519">
        <v>0</v>
      </c>
      <c r="K519">
        <v>1</v>
      </c>
      <c r="L519">
        <v>1</v>
      </c>
      <c r="M519">
        <v>1</v>
      </c>
      <c r="N519">
        <v>0</v>
      </c>
      <c r="O519">
        <v>1</v>
      </c>
      <c r="P519">
        <v>1</v>
      </c>
      <c r="Q519">
        <v>1</v>
      </c>
      <c r="R519">
        <v>0</v>
      </c>
      <c r="S519">
        <v>37.9</v>
      </c>
      <c r="T519">
        <v>37.9</v>
      </c>
      <c r="U519">
        <v>37.9</v>
      </c>
      <c r="V519">
        <v>1.9788918209999999</v>
      </c>
      <c r="W519">
        <v>1.9788918209999999</v>
      </c>
      <c r="X519">
        <v>50.533333329999998</v>
      </c>
      <c r="Y519">
        <v>50.533333329999998</v>
      </c>
    </row>
    <row r="520" spans="1:25" x14ac:dyDescent="0.3">
      <c r="A520" s="2">
        <v>45905</v>
      </c>
      <c r="B520" t="s">
        <v>52</v>
      </c>
      <c r="C520">
        <v>279</v>
      </c>
      <c r="D520">
        <v>3</v>
      </c>
      <c r="E520">
        <v>0.34</v>
      </c>
      <c r="F520">
        <v>1.075</v>
      </c>
      <c r="G520">
        <v>1.02</v>
      </c>
      <c r="H520">
        <v>1.02</v>
      </c>
      <c r="I520" t="s">
        <v>149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X520">
        <v>0</v>
      </c>
      <c r="Y520">
        <v>0</v>
      </c>
    </row>
    <row r="521" spans="1:25" x14ac:dyDescent="0.3">
      <c r="A521" s="2">
        <v>45905</v>
      </c>
      <c r="B521" t="s">
        <v>52</v>
      </c>
      <c r="C521">
        <v>434</v>
      </c>
      <c r="D521">
        <v>6</v>
      </c>
      <c r="E521">
        <v>0.498</v>
      </c>
      <c r="F521">
        <v>1.3819999999999999</v>
      </c>
      <c r="G521">
        <v>2.99</v>
      </c>
      <c r="H521">
        <v>2.99</v>
      </c>
      <c r="I521" t="s">
        <v>149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X521">
        <v>0</v>
      </c>
      <c r="Y521">
        <v>0</v>
      </c>
    </row>
    <row r="522" spans="1:25" x14ac:dyDescent="0.3">
      <c r="A522" s="2">
        <v>45905</v>
      </c>
      <c r="B522" t="s">
        <v>52</v>
      </c>
      <c r="C522">
        <v>638</v>
      </c>
      <c r="D522">
        <v>17</v>
      </c>
      <c r="E522">
        <v>0.221</v>
      </c>
      <c r="F522">
        <v>2.665</v>
      </c>
      <c r="G522">
        <v>3.76</v>
      </c>
      <c r="H522">
        <v>3.76</v>
      </c>
      <c r="I522" t="s">
        <v>149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X522">
        <v>0</v>
      </c>
      <c r="Y522">
        <v>0</v>
      </c>
    </row>
    <row r="523" spans="1:25" x14ac:dyDescent="0.3">
      <c r="A523" s="2">
        <v>45905</v>
      </c>
      <c r="B523" t="s">
        <v>112</v>
      </c>
      <c r="C523">
        <v>47</v>
      </c>
      <c r="D523">
        <v>0</v>
      </c>
      <c r="F523">
        <v>0</v>
      </c>
      <c r="G523">
        <v>0</v>
      </c>
      <c r="H523">
        <v>0</v>
      </c>
      <c r="I523" t="s">
        <v>149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5" x14ac:dyDescent="0.3">
      <c r="A524" s="2">
        <v>45905</v>
      </c>
      <c r="B524" t="s">
        <v>15</v>
      </c>
      <c r="C524">
        <v>164</v>
      </c>
      <c r="D524">
        <v>2</v>
      </c>
      <c r="E524">
        <v>1.65</v>
      </c>
      <c r="F524">
        <v>1.22</v>
      </c>
      <c r="G524">
        <v>3.3</v>
      </c>
      <c r="H524">
        <v>3.3</v>
      </c>
      <c r="I524" t="s">
        <v>149</v>
      </c>
      <c r="J524">
        <v>1</v>
      </c>
      <c r="K524">
        <v>1</v>
      </c>
      <c r="L524">
        <v>1</v>
      </c>
      <c r="M524">
        <v>1</v>
      </c>
      <c r="N524">
        <v>2</v>
      </c>
      <c r="O524">
        <v>2</v>
      </c>
      <c r="P524">
        <v>2</v>
      </c>
      <c r="Q524">
        <v>2</v>
      </c>
      <c r="R524">
        <v>69.959999999999994</v>
      </c>
      <c r="S524">
        <v>69.959999999999994</v>
      </c>
      <c r="T524">
        <v>69.959999999999994</v>
      </c>
      <c r="U524">
        <v>69.959999999999994</v>
      </c>
      <c r="V524">
        <v>4.7169811319999999</v>
      </c>
      <c r="W524">
        <v>4.7169811319999999</v>
      </c>
      <c r="X524">
        <v>21.2</v>
      </c>
      <c r="Y524">
        <v>21.2</v>
      </c>
    </row>
    <row r="525" spans="1:25" x14ac:dyDescent="0.3">
      <c r="A525" s="2">
        <v>45905</v>
      </c>
      <c r="B525" t="s">
        <v>112</v>
      </c>
      <c r="C525">
        <v>155</v>
      </c>
      <c r="D525">
        <v>2</v>
      </c>
      <c r="E525">
        <v>0.76</v>
      </c>
      <c r="F525">
        <v>1.29</v>
      </c>
      <c r="G525">
        <v>1.52</v>
      </c>
      <c r="H525">
        <v>1.52</v>
      </c>
      <c r="I525" t="s">
        <v>149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X525">
        <v>0</v>
      </c>
      <c r="Y525">
        <v>0</v>
      </c>
    </row>
    <row r="526" spans="1:25" x14ac:dyDescent="0.3">
      <c r="A526" s="2">
        <v>45905</v>
      </c>
      <c r="B526" t="s">
        <v>15</v>
      </c>
      <c r="C526">
        <v>284</v>
      </c>
      <c r="D526">
        <v>0</v>
      </c>
      <c r="F526">
        <v>0</v>
      </c>
      <c r="G526">
        <v>0</v>
      </c>
      <c r="H526">
        <v>0</v>
      </c>
      <c r="I526" t="s">
        <v>149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5" x14ac:dyDescent="0.3">
      <c r="A527" s="2">
        <v>45905</v>
      </c>
      <c r="B527" t="s">
        <v>15</v>
      </c>
      <c r="C527">
        <v>368</v>
      </c>
      <c r="D527">
        <v>3</v>
      </c>
      <c r="E527">
        <v>1.1000000000000001</v>
      </c>
      <c r="F527">
        <v>0.81499999999999995</v>
      </c>
      <c r="G527">
        <v>3.3</v>
      </c>
      <c r="H527">
        <v>3.3</v>
      </c>
      <c r="I527" t="s">
        <v>149</v>
      </c>
      <c r="J527">
        <v>0</v>
      </c>
      <c r="K527">
        <v>1</v>
      </c>
      <c r="L527">
        <v>1</v>
      </c>
      <c r="M527">
        <v>1</v>
      </c>
      <c r="N527">
        <v>0</v>
      </c>
      <c r="O527">
        <v>1</v>
      </c>
      <c r="P527">
        <v>1</v>
      </c>
      <c r="Q527">
        <v>1</v>
      </c>
      <c r="R527">
        <v>0</v>
      </c>
      <c r="S527">
        <v>36.9</v>
      </c>
      <c r="T527">
        <v>36.9</v>
      </c>
      <c r="U527">
        <v>36.9</v>
      </c>
      <c r="V527">
        <v>8.9430894310000006</v>
      </c>
      <c r="W527">
        <v>8.9430894310000006</v>
      </c>
      <c r="X527">
        <v>11.18181818</v>
      </c>
      <c r="Y527">
        <v>11.18181818</v>
      </c>
    </row>
    <row r="528" spans="1:25" x14ac:dyDescent="0.3">
      <c r="A528" s="2">
        <v>45905</v>
      </c>
      <c r="B528" t="s">
        <v>112</v>
      </c>
      <c r="C528">
        <v>75</v>
      </c>
      <c r="D528">
        <v>1</v>
      </c>
      <c r="E528">
        <v>0.96</v>
      </c>
      <c r="F528">
        <v>1.333</v>
      </c>
      <c r="G528">
        <v>0.96</v>
      </c>
      <c r="H528">
        <v>0.96</v>
      </c>
      <c r="I528" t="s">
        <v>149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30.9</v>
      </c>
      <c r="S528">
        <v>30.9</v>
      </c>
      <c r="T528">
        <v>30.9</v>
      </c>
      <c r="U528">
        <v>30.9</v>
      </c>
      <c r="V528">
        <v>3.106796117</v>
      </c>
      <c r="W528">
        <v>3.106796117</v>
      </c>
      <c r="X528">
        <v>32.1875</v>
      </c>
      <c r="Y528">
        <v>32.1875</v>
      </c>
    </row>
    <row r="529" spans="1:25" x14ac:dyDescent="0.3">
      <c r="A529" s="2">
        <v>45905</v>
      </c>
      <c r="B529" t="s">
        <v>15</v>
      </c>
      <c r="C529">
        <v>935</v>
      </c>
      <c r="D529">
        <v>7</v>
      </c>
      <c r="E529">
        <v>0.85299999999999998</v>
      </c>
      <c r="F529">
        <v>0.749</v>
      </c>
      <c r="G529">
        <v>5.97</v>
      </c>
      <c r="H529">
        <v>5.97</v>
      </c>
      <c r="I529" t="s">
        <v>149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X529">
        <v>0</v>
      </c>
      <c r="Y529">
        <v>0</v>
      </c>
    </row>
    <row r="530" spans="1:25" x14ac:dyDescent="0.3">
      <c r="A530" s="2">
        <v>45905</v>
      </c>
      <c r="B530" t="s">
        <v>112</v>
      </c>
      <c r="C530">
        <v>247</v>
      </c>
      <c r="D530">
        <v>3</v>
      </c>
      <c r="E530">
        <v>0.68</v>
      </c>
      <c r="F530">
        <v>1.2150000000000001</v>
      </c>
      <c r="G530">
        <v>2.04</v>
      </c>
      <c r="H530">
        <v>2.04</v>
      </c>
      <c r="I530" t="s">
        <v>149</v>
      </c>
      <c r="J530">
        <v>0</v>
      </c>
      <c r="K530">
        <v>1</v>
      </c>
      <c r="L530">
        <v>1</v>
      </c>
      <c r="M530">
        <v>1</v>
      </c>
      <c r="N530">
        <v>0</v>
      </c>
      <c r="O530">
        <v>1</v>
      </c>
      <c r="P530">
        <v>1</v>
      </c>
      <c r="Q530">
        <v>1</v>
      </c>
      <c r="R530">
        <v>0</v>
      </c>
      <c r="S530">
        <v>31.49</v>
      </c>
      <c r="T530">
        <v>31.49</v>
      </c>
      <c r="U530">
        <v>31.49</v>
      </c>
      <c r="V530">
        <v>6.4782470630000004</v>
      </c>
      <c r="W530">
        <v>6.4782470630000004</v>
      </c>
      <c r="X530">
        <v>15.436274510000001</v>
      </c>
      <c r="Y530">
        <v>15.436274510000001</v>
      </c>
    </row>
    <row r="531" spans="1:25" x14ac:dyDescent="0.3">
      <c r="A531" s="2">
        <v>45905</v>
      </c>
      <c r="B531" t="s">
        <v>100</v>
      </c>
      <c r="C531">
        <v>10</v>
      </c>
      <c r="D531">
        <v>0</v>
      </c>
      <c r="F531">
        <v>0</v>
      </c>
      <c r="G531">
        <v>0</v>
      </c>
      <c r="H531">
        <v>0</v>
      </c>
      <c r="I531" t="s">
        <v>149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5" x14ac:dyDescent="0.3">
      <c r="A532" s="2">
        <v>45905</v>
      </c>
      <c r="B532" t="s">
        <v>54</v>
      </c>
      <c r="C532">
        <v>1059</v>
      </c>
      <c r="D532">
        <v>9</v>
      </c>
      <c r="E532">
        <v>1.274</v>
      </c>
      <c r="F532">
        <v>0.85</v>
      </c>
      <c r="G532">
        <v>11.47</v>
      </c>
      <c r="H532">
        <v>11.47</v>
      </c>
      <c r="I532" t="s">
        <v>149</v>
      </c>
      <c r="J532">
        <v>2</v>
      </c>
      <c r="K532">
        <v>3</v>
      </c>
      <c r="L532">
        <v>3</v>
      </c>
      <c r="M532">
        <v>3</v>
      </c>
      <c r="N532">
        <v>2</v>
      </c>
      <c r="O532">
        <v>3</v>
      </c>
      <c r="P532">
        <v>3</v>
      </c>
      <c r="Q532">
        <v>3</v>
      </c>
      <c r="R532">
        <v>129.38999999999999</v>
      </c>
      <c r="S532">
        <v>150.27000000000001</v>
      </c>
      <c r="T532">
        <v>150.27000000000001</v>
      </c>
      <c r="U532">
        <v>150.27000000000001</v>
      </c>
      <c r="V532">
        <v>7.6329273969999996</v>
      </c>
      <c r="W532">
        <v>7.6329273969999996</v>
      </c>
      <c r="X532">
        <v>13.101133389999999</v>
      </c>
      <c r="Y532">
        <v>13.101133389999999</v>
      </c>
    </row>
    <row r="533" spans="1:25" x14ac:dyDescent="0.3">
      <c r="A533" s="2">
        <v>45905</v>
      </c>
      <c r="B533" t="s">
        <v>60</v>
      </c>
      <c r="C533">
        <v>201</v>
      </c>
      <c r="D533">
        <v>2</v>
      </c>
      <c r="E533">
        <v>1.38</v>
      </c>
      <c r="F533">
        <v>0.995</v>
      </c>
      <c r="G533">
        <v>2.76</v>
      </c>
      <c r="H533">
        <v>2.76</v>
      </c>
      <c r="I533" t="s">
        <v>149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20.98</v>
      </c>
      <c r="S533">
        <v>20.98</v>
      </c>
      <c r="T533">
        <v>20.98</v>
      </c>
      <c r="U533">
        <v>20.98</v>
      </c>
      <c r="V533">
        <v>13.15538608</v>
      </c>
      <c r="W533">
        <v>13.15538608</v>
      </c>
      <c r="X533">
        <v>7.6014492750000002</v>
      </c>
      <c r="Y533">
        <v>7.6014492750000002</v>
      </c>
    </row>
    <row r="534" spans="1:25" x14ac:dyDescent="0.3">
      <c r="A534" s="2">
        <v>45905</v>
      </c>
      <c r="B534" t="s">
        <v>60</v>
      </c>
      <c r="C534">
        <v>1430</v>
      </c>
      <c r="D534">
        <v>6</v>
      </c>
      <c r="E534">
        <v>1.0029999999999999</v>
      </c>
      <c r="F534">
        <v>0.42</v>
      </c>
      <c r="G534">
        <v>6.02</v>
      </c>
      <c r="H534">
        <v>6.02</v>
      </c>
      <c r="I534" t="s">
        <v>149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X534">
        <v>0</v>
      </c>
      <c r="Y534">
        <v>0</v>
      </c>
    </row>
    <row r="535" spans="1:25" x14ac:dyDescent="0.3">
      <c r="A535" s="2">
        <v>45905</v>
      </c>
      <c r="B535" t="s">
        <v>100</v>
      </c>
      <c r="C535">
        <v>32</v>
      </c>
      <c r="D535">
        <v>1</v>
      </c>
      <c r="E535">
        <v>0.87</v>
      </c>
      <c r="F535">
        <v>3.125</v>
      </c>
      <c r="G535">
        <v>0.87</v>
      </c>
      <c r="H535">
        <v>0.87</v>
      </c>
      <c r="I535" t="s">
        <v>149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X535">
        <v>0</v>
      </c>
      <c r="Y535">
        <v>0</v>
      </c>
    </row>
    <row r="536" spans="1:25" x14ac:dyDescent="0.3">
      <c r="A536" s="2">
        <v>45905</v>
      </c>
      <c r="B536" t="s">
        <v>54</v>
      </c>
      <c r="C536">
        <v>4122</v>
      </c>
      <c r="D536">
        <v>10</v>
      </c>
      <c r="E536">
        <v>1.0740000000000001</v>
      </c>
      <c r="F536">
        <v>0.24299999999999999</v>
      </c>
      <c r="G536">
        <v>10.74</v>
      </c>
      <c r="H536">
        <v>10.74</v>
      </c>
      <c r="I536" t="s">
        <v>149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X536">
        <v>0</v>
      </c>
      <c r="Y536">
        <v>0</v>
      </c>
    </row>
    <row r="537" spans="1:25" x14ac:dyDescent="0.3">
      <c r="A537" s="2">
        <v>45905</v>
      </c>
      <c r="B537" t="s">
        <v>100</v>
      </c>
      <c r="C537">
        <v>28</v>
      </c>
      <c r="D537">
        <v>0</v>
      </c>
      <c r="F537">
        <v>0</v>
      </c>
      <c r="G537">
        <v>0</v>
      </c>
      <c r="H537">
        <v>0</v>
      </c>
      <c r="I537" t="s">
        <v>149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5" x14ac:dyDescent="0.3">
      <c r="A538" s="2">
        <v>45905</v>
      </c>
      <c r="B538" t="s">
        <v>54</v>
      </c>
      <c r="C538">
        <v>462</v>
      </c>
      <c r="D538">
        <v>4</v>
      </c>
      <c r="E538">
        <v>1.115</v>
      </c>
      <c r="F538">
        <v>0.86599999999999999</v>
      </c>
      <c r="G538">
        <v>4.46</v>
      </c>
      <c r="H538">
        <v>4.46</v>
      </c>
      <c r="I538" t="s">
        <v>149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X538">
        <v>0</v>
      </c>
      <c r="Y538">
        <v>0</v>
      </c>
    </row>
    <row r="539" spans="1:25" x14ac:dyDescent="0.3">
      <c r="A539" s="2">
        <v>45905</v>
      </c>
      <c r="B539" t="s">
        <v>60</v>
      </c>
      <c r="C539">
        <v>679</v>
      </c>
      <c r="D539">
        <v>2</v>
      </c>
      <c r="E539">
        <v>1.425</v>
      </c>
      <c r="F539">
        <v>0.29499999999999998</v>
      </c>
      <c r="G539">
        <v>2.85</v>
      </c>
      <c r="H539">
        <v>2.85</v>
      </c>
      <c r="I539" t="s">
        <v>149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X539">
        <v>0</v>
      </c>
      <c r="Y539">
        <v>0</v>
      </c>
    </row>
    <row r="540" spans="1:25" x14ac:dyDescent="0.3">
      <c r="A540" s="2">
        <v>45905</v>
      </c>
      <c r="B540" t="s">
        <v>54</v>
      </c>
      <c r="C540">
        <v>3226</v>
      </c>
      <c r="D540">
        <v>21</v>
      </c>
      <c r="E540">
        <v>0.68200000000000005</v>
      </c>
      <c r="F540">
        <v>0.65100000000000002</v>
      </c>
      <c r="G540">
        <v>14.33</v>
      </c>
      <c r="H540">
        <v>14.33</v>
      </c>
      <c r="I540" t="s">
        <v>149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22.88</v>
      </c>
      <c r="S540">
        <v>22.88</v>
      </c>
      <c r="T540">
        <v>22.88</v>
      </c>
      <c r="U540">
        <v>22.88</v>
      </c>
      <c r="V540">
        <v>62.631118880000002</v>
      </c>
      <c r="W540">
        <v>62.631118880000002</v>
      </c>
      <c r="X540">
        <v>1.5966503839999999</v>
      </c>
      <c r="Y540">
        <v>1.5966503839999999</v>
      </c>
    </row>
    <row r="541" spans="1:25" x14ac:dyDescent="0.3">
      <c r="A541" s="2">
        <v>45905</v>
      </c>
      <c r="B541" t="s">
        <v>100</v>
      </c>
      <c r="C541">
        <v>72</v>
      </c>
      <c r="D541">
        <v>1</v>
      </c>
      <c r="E541">
        <v>0.81</v>
      </c>
      <c r="F541">
        <v>1.389</v>
      </c>
      <c r="G541">
        <v>0.81</v>
      </c>
      <c r="H541">
        <v>0.81</v>
      </c>
      <c r="I541" t="s">
        <v>149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X541">
        <v>0</v>
      </c>
      <c r="Y541">
        <v>0</v>
      </c>
    </row>
    <row r="542" spans="1:25" x14ac:dyDescent="0.3">
      <c r="A542" s="2">
        <v>45905</v>
      </c>
      <c r="B542" t="s">
        <v>60</v>
      </c>
      <c r="C542">
        <v>1210</v>
      </c>
      <c r="D542">
        <v>8</v>
      </c>
      <c r="E542">
        <v>0.68500000000000005</v>
      </c>
      <c r="F542">
        <v>0.66100000000000003</v>
      </c>
      <c r="G542">
        <v>5.48</v>
      </c>
      <c r="H542">
        <v>5.48</v>
      </c>
      <c r="I542" t="s">
        <v>149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X542">
        <v>0</v>
      </c>
      <c r="Y542">
        <v>0</v>
      </c>
    </row>
    <row r="543" spans="1:25" x14ac:dyDescent="0.3">
      <c r="A543" s="2">
        <v>45905</v>
      </c>
      <c r="B543" t="s">
        <v>48</v>
      </c>
      <c r="C543">
        <v>511</v>
      </c>
      <c r="D543">
        <v>4</v>
      </c>
      <c r="E543">
        <v>2.355</v>
      </c>
      <c r="F543">
        <v>0.78300000000000003</v>
      </c>
      <c r="G543">
        <v>9.42</v>
      </c>
      <c r="H543">
        <v>9.42</v>
      </c>
      <c r="I543" t="s">
        <v>149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X543">
        <v>0</v>
      </c>
      <c r="Y543">
        <v>0</v>
      </c>
    </row>
    <row r="544" spans="1:25" x14ac:dyDescent="0.3">
      <c r="A544" s="2">
        <v>45905</v>
      </c>
      <c r="B544" t="s">
        <v>48</v>
      </c>
      <c r="C544">
        <v>862</v>
      </c>
      <c r="D544">
        <v>2</v>
      </c>
      <c r="E544">
        <v>1.5</v>
      </c>
      <c r="F544">
        <v>0.23200000000000001</v>
      </c>
      <c r="G544">
        <v>3</v>
      </c>
      <c r="H544">
        <v>3</v>
      </c>
      <c r="I544" t="s">
        <v>149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X544">
        <v>0</v>
      </c>
      <c r="Y544">
        <v>0</v>
      </c>
    </row>
    <row r="545" spans="1:25" x14ac:dyDescent="0.3">
      <c r="A545" s="2">
        <v>45905</v>
      </c>
      <c r="B545" t="s">
        <v>48</v>
      </c>
      <c r="C545">
        <v>636</v>
      </c>
      <c r="D545">
        <v>4</v>
      </c>
      <c r="E545">
        <v>1.9530000000000001</v>
      </c>
      <c r="F545">
        <v>0.629</v>
      </c>
      <c r="G545">
        <v>7.81</v>
      </c>
      <c r="H545">
        <v>7.81</v>
      </c>
      <c r="I545" t="s">
        <v>149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X545">
        <v>0</v>
      </c>
      <c r="Y545">
        <v>0</v>
      </c>
    </row>
    <row r="546" spans="1:25" x14ac:dyDescent="0.3">
      <c r="A546" s="2">
        <v>45905</v>
      </c>
      <c r="B546" t="s">
        <v>48</v>
      </c>
      <c r="C546">
        <v>2673</v>
      </c>
      <c r="D546">
        <v>10</v>
      </c>
      <c r="E546">
        <v>1.3240000000000001</v>
      </c>
      <c r="F546">
        <v>0.374</v>
      </c>
      <c r="G546">
        <v>13.24</v>
      </c>
      <c r="H546">
        <v>13.24</v>
      </c>
      <c r="I546" t="s">
        <v>149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17.8</v>
      </c>
      <c r="S546">
        <v>17.8</v>
      </c>
      <c r="T546">
        <v>17.8</v>
      </c>
      <c r="U546">
        <v>17.8</v>
      </c>
      <c r="V546">
        <v>74.382022469999995</v>
      </c>
      <c r="W546">
        <v>74.382022469999995</v>
      </c>
      <c r="X546">
        <v>1.344410876</v>
      </c>
      <c r="Y546">
        <v>1.344410876</v>
      </c>
    </row>
    <row r="547" spans="1:25" x14ac:dyDescent="0.3">
      <c r="A547" s="2">
        <v>45905</v>
      </c>
      <c r="B547" t="s">
        <v>19</v>
      </c>
      <c r="C547">
        <v>12</v>
      </c>
      <c r="D547">
        <v>1</v>
      </c>
      <c r="E547">
        <v>2.37</v>
      </c>
      <c r="F547">
        <v>8.3330000000000002</v>
      </c>
      <c r="G547">
        <v>2.37</v>
      </c>
      <c r="H547">
        <v>2.37</v>
      </c>
      <c r="I547" t="s">
        <v>149</v>
      </c>
      <c r="J547">
        <v>0</v>
      </c>
      <c r="K547">
        <v>1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1</v>
      </c>
      <c r="R547">
        <v>0</v>
      </c>
      <c r="S547">
        <v>31.88</v>
      </c>
      <c r="T547">
        <v>31.88</v>
      </c>
      <c r="U547">
        <v>31.88</v>
      </c>
      <c r="V547">
        <v>7.4341279800000004</v>
      </c>
      <c r="W547">
        <v>7.4341279800000004</v>
      </c>
      <c r="X547">
        <v>13.451476789999999</v>
      </c>
      <c r="Y547">
        <v>13.451476789999999</v>
      </c>
    </row>
    <row r="548" spans="1:25" x14ac:dyDescent="0.3">
      <c r="A548" s="2">
        <v>45905</v>
      </c>
      <c r="B548" t="s">
        <v>90</v>
      </c>
      <c r="C548">
        <v>5</v>
      </c>
      <c r="D548">
        <v>0</v>
      </c>
      <c r="F548">
        <v>0</v>
      </c>
      <c r="G548">
        <v>0</v>
      </c>
      <c r="H548">
        <v>0</v>
      </c>
      <c r="I548" t="s">
        <v>149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5" x14ac:dyDescent="0.3">
      <c r="A549" s="2">
        <v>45905</v>
      </c>
      <c r="B549" t="s">
        <v>19</v>
      </c>
      <c r="C549">
        <v>33</v>
      </c>
      <c r="D549">
        <v>2</v>
      </c>
      <c r="E549">
        <v>1.2949999999999999</v>
      </c>
      <c r="F549">
        <v>6.0609999999999999</v>
      </c>
      <c r="G549">
        <v>2.59</v>
      </c>
      <c r="H549">
        <v>2.59</v>
      </c>
      <c r="I549" t="s">
        <v>149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X549">
        <v>0</v>
      </c>
      <c r="Y549">
        <v>0</v>
      </c>
    </row>
    <row r="550" spans="1:25" x14ac:dyDescent="0.3">
      <c r="A550" s="2">
        <v>45905</v>
      </c>
      <c r="B550" t="s">
        <v>90</v>
      </c>
      <c r="C550">
        <v>37</v>
      </c>
      <c r="D550">
        <v>1</v>
      </c>
      <c r="E550">
        <v>0.93</v>
      </c>
      <c r="F550">
        <v>2.7029999999999998</v>
      </c>
      <c r="G550">
        <v>0.93</v>
      </c>
      <c r="H550">
        <v>0.93</v>
      </c>
      <c r="I550" t="s">
        <v>149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X550">
        <v>0</v>
      </c>
      <c r="Y550">
        <v>0</v>
      </c>
    </row>
    <row r="551" spans="1:25" x14ac:dyDescent="0.3">
      <c r="A551" s="2">
        <v>45905</v>
      </c>
      <c r="B551" t="s">
        <v>19</v>
      </c>
      <c r="C551">
        <v>56</v>
      </c>
      <c r="D551">
        <v>0</v>
      </c>
      <c r="F551">
        <v>0</v>
      </c>
      <c r="G551">
        <v>0</v>
      </c>
      <c r="H551">
        <v>0</v>
      </c>
      <c r="I551" t="s">
        <v>149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5" x14ac:dyDescent="0.3">
      <c r="A552" s="2">
        <v>45905</v>
      </c>
      <c r="B552" t="s">
        <v>90</v>
      </c>
      <c r="C552">
        <v>7</v>
      </c>
      <c r="D552">
        <v>0</v>
      </c>
      <c r="F552">
        <v>0</v>
      </c>
      <c r="G552">
        <v>0</v>
      </c>
      <c r="H552">
        <v>0</v>
      </c>
      <c r="I552" t="s">
        <v>149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5" x14ac:dyDescent="0.3">
      <c r="A553" s="2">
        <v>45905</v>
      </c>
      <c r="B553" t="s">
        <v>19</v>
      </c>
      <c r="C553">
        <v>22</v>
      </c>
      <c r="D553">
        <v>0</v>
      </c>
      <c r="F553">
        <v>0</v>
      </c>
      <c r="G553">
        <v>0</v>
      </c>
      <c r="H553">
        <v>0</v>
      </c>
      <c r="I553" t="s">
        <v>149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5" x14ac:dyDescent="0.3">
      <c r="A554" s="2">
        <v>45905</v>
      </c>
      <c r="B554" t="s">
        <v>90</v>
      </c>
      <c r="C554">
        <v>18</v>
      </c>
      <c r="D554">
        <v>0</v>
      </c>
      <c r="F554">
        <v>0</v>
      </c>
      <c r="G554">
        <v>0</v>
      </c>
      <c r="H554">
        <v>0</v>
      </c>
      <c r="I554" t="s">
        <v>149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5" x14ac:dyDescent="0.3">
      <c r="A555" s="2">
        <v>45905</v>
      </c>
      <c r="B555" t="s">
        <v>58</v>
      </c>
      <c r="C555">
        <v>270</v>
      </c>
      <c r="D555">
        <v>2</v>
      </c>
      <c r="E555">
        <v>1.125</v>
      </c>
      <c r="F555">
        <v>0.74099999999999999</v>
      </c>
      <c r="G555">
        <v>2.25</v>
      </c>
      <c r="H555">
        <v>2.25</v>
      </c>
      <c r="I555" t="s">
        <v>149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1</v>
      </c>
      <c r="P555">
        <v>1</v>
      </c>
      <c r="Q555">
        <v>1</v>
      </c>
      <c r="R555">
        <v>0</v>
      </c>
      <c r="S555">
        <v>10.9</v>
      </c>
      <c r="T555">
        <v>10.9</v>
      </c>
      <c r="U555">
        <v>10.9</v>
      </c>
      <c r="V555">
        <v>20.642201830000001</v>
      </c>
      <c r="W555">
        <v>20.642201830000001</v>
      </c>
      <c r="X555">
        <v>4.8444444439999996</v>
      </c>
      <c r="Y555">
        <v>4.8444444439999996</v>
      </c>
    </row>
    <row r="556" spans="1:25" x14ac:dyDescent="0.3">
      <c r="A556" s="2">
        <v>45905</v>
      </c>
      <c r="B556" t="s">
        <v>110</v>
      </c>
      <c r="C556">
        <v>77</v>
      </c>
      <c r="D556">
        <v>3</v>
      </c>
      <c r="E556">
        <v>1.35</v>
      </c>
      <c r="F556">
        <v>3.8959999999999999</v>
      </c>
      <c r="G556">
        <v>4.05</v>
      </c>
      <c r="H556">
        <v>4.05</v>
      </c>
      <c r="I556" t="s">
        <v>149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X556">
        <v>0</v>
      </c>
      <c r="Y556">
        <v>0</v>
      </c>
    </row>
    <row r="557" spans="1:25" x14ac:dyDescent="0.3">
      <c r="A557" s="2">
        <v>45905</v>
      </c>
      <c r="B557" t="s">
        <v>34</v>
      </c>
      <c r="C557">
        <v>328</v>
      </c>
      <c r="D557">
        <v>1</v>
      </c>
      <c r="E557">
        <v>0.9</v>
      </c>
      <c r="F557">
        <v>0.30499999999999999</v>
      </c>
      <c r="G557">
        <v>0.9</v>
      </c>
      <c r="H557">
        <v>0.9</v>
      </c>
      <c r="I557" t="s">
        <v>149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X557">
        <v>0</v>
      </c>
      <c r="Y557">
        <v>0</v>
      </c>
    </row>
    <row r="558" spans="1:25" x14ac:dyDescent="0.3">
      <c r="A558" s="2">
        <v>45905</v>
      </c>
      <c r="B558" t="s">
        <v>28</v>
      </c>
      <c r="C558">
        <v>38</v>
      </c>
      <c r="D558">
        <v>0</v>
      </c>
      <c r="F558">
        <v>0</v>
      </c>
      <c r="G558">
        <v>0</v>
      </c>
      <c r="H558">
        <v>0</v>
      </c>
      <c r="I558" t="s">
        <v>149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5" x14ac:dyDescent="0.3">
      <c r="A559" s="2">
        <v>45905</v>
      </c>
      <c r="B559" t="s">
        <v>58</v>
      </c>
      <c r="C559">
        <v>170</v>
      </c>
      <c r="D559">
        <v>1</v>
      </c>
      <c r="E559">
        <v>0.9</v>
      </c>
      <c r="F559">
        <v>0.58799999999999997</v>
      </c>
      <c r="G559">
        <v>0.9</v>
      </c>
      <c r="H559">
        <v>0.9</v>
      </c>
      <c r="I559" t="s">
        <v>149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X559">
        <v>0</v>
      </c>
      <c r="Y559">
        <v>0</v>
      </c>
    </row>
    <row r="560" spans="1:25" x14ac:dyDescent="0.3">
      <c r="A560" s="2">
        <v>45905</v>
      </c>
      <c r="B560" t="s">
        <v>110</v>
      </c>
      <c r="C560">
        <v>100</v>
      </c>
      <c r="D560">
        <v>3</v>
      </c>
      <c r="E560">
        <v>1.33</v>
      </c>
      <c r="F560">
        <v>3</v>
      </c>
      <c r="G560">
        <v>3.99</v>
      </c>
      <c r="H560">
        <v>3.99</v>
      </c>
      <c r="I560" t="s">
        <v>149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22.88</v>
      </c>
      <c r="S560">
        <v>22.88</v>
      </c>
      <c r="T560">
        <v>22.88</v>
      </c>
      <c r="U560">
        <v>22.88</v>
      </c>
      <c r="V560">
        <v>17.438811189999999</v>
      </c>
      <c r="W560">
        <v>17.438811189999999</v>
      </c>
      <c r="X560">
        <v>5.73433584</v>
      </c>
      <c r="Y560">
        <v>5.73433584</v>
      </c>
    </row>
    <row r="561" spans="1:25" x14ac:dyDescent="0.3">
      <c r="A561" s="2">
        <v>45905</v>
      </c>
      <c r="B561" t="s">
        <v>34</v>
      </c>
      <c r="C561">
        <v>517</v>
      </c>
      <c r="D561">
        <v>2</v>
      </c>
      <c r="E561">
        <v>0.99</v>
      </c>
      <c r="F561">
        <v>0.38700000000000001</v>
      </c>
      <c r="G561">
        <v>1.98</v>
      </c>
      <c r="H561">
        <v>1.98</v>
      </c>
      <c r="I561" t="s">
        <v>149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X561">
        <v>0</v>
      </c>
      <c r="Y561">
        <v>0</v>
      </c>
    </row>
    <row r="562" spans="1:25" x14ac:dyDescent="0.3">
      <c r="A562" s="2">
        <v>45905</v>
      </c>
      <c r="B562" t="s">
        <v>28</v>
      </c>
      <c r="C562">
        <v>44</v>
      </c>
      <c r="D562">
        <v>0</v>
      </c>
      <c r="F562">
        <v>0</v>
      </c>
      <c r="G562">
        <v>0</v>
      </c>
      <c r="H562">
        <v>0</v>
      </c>
      <c r="I562" t="s">
        <v>149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5" x14ac:dyDescent="0.3">
      <c r="A563" s="2">
        <v>45905</v>
      </c>
      <c r="B563" t="s">
        <v>28</v>
      </c>
      <c r="C563">
        <v>39</v>
      </c>
      <c r="D563">
        <v>0</v>
      </c>
      <c r="F563">
        <v>0</v>
      </c>
      <c r="G563">
        <v>0</v>
      </c>
      <c r="H563">
        <v>0</v>
      </c>
      <c r="I563" t="s">
        <v>149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5" x14ac:dyDescent="0.3">
      <c r="A564" s="2">
        <v>45905</v>
      </c>
      <c r="B564" t="s">
        <v>58</v>
      </c>
      <c r="C564">
        <v>242</v>
      </c>
      <c r="D564">
        <v>1</v>
      </c>
      <c r="E564">
        <v>1.23</v>
      </c>
      <c r="F564">
        <v>0.41299999999999998</v>
      </c>
      <c r="G564">
        <v>1.23</v>
      </c>
      <c r="H564">
        <v>1.23</v>
      </c>
      <c r="I564" t="s">
        <v>149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41.88</v>
      </c>
      <c r="S564">
        <v>41.88</v>
      </c>
      <c r="T564">
        <v>41.88</v>
      </c>
      <c r="U564">
        <v>41.88</v>
      </c>
      <c r="V564">
        <v>2.9369627509999998</v>
      </c>
      <c r="W564">
        <v>2.9369627509999998</v>
      </c>
      <c r="X564">
        <v>34.048780489999999</v>
      </c>
      <c r="Y564">
        <v>34.048780489999999</v>
      </c>
    </row>
    <row r="565" spans="1:25" x14ac:dyDescent="0.3">
      <c r="A565" s="2">
        <v>45905</v>
      </c>
      <c r="B565" t="s">
        <v>110</v>
      </c>
      <c r="C565">
        <v>163</v>
      </c>
      <c r="D565">
        <v>4</v>
      </c>
      <c r="E565">
        <v>1.38</v>
      </c>
      <c r="F565">
        <v>2.4540000000000002</v>
      </c>
      <c r="G565">
        <v>5.52</v>
      </c>
      <c r="H565">
        <v>5.52</v>
      </c>
      <c r="I565" t="s">
        <v>149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22.9</v>
      </c>
      <c r="S565">
        <v>22.9</v>
      </c>
      <c r="T565">
        <v>22.9</v>
      </c>
      <c r="U565">
        <v>22.9</v>
      </c>
      <c r="V565">
        <v>24.104803489999998</v>
      </c>
      <c r="W565">
        <v>24.104803489999998</v>
      </c>
      <c r="X565">
        <v>4.1485507249999998</v>
      </c>
      <c r="Y565">
        <v>4.1485507249999998</v>
      </c>
    </row>
    <row r="566" spans="1:25" x14ac:dyDescent="0.3">
      <c r="A566" s="2">
        <v>45905</v>
      </c>
      <c r="B566" t="s">
        <v>34</v>
      </c>
      <c r="C566">
        <v>399</v>
      </c>
      <c r="D566">
        <v>4</v>
      </c>
      <c r="E566">
        <v>1.2949999999999999</v>
      </c>
      <c r="F566">
        <v>1.0029999999999999</v>
      </c>
      <c r="G566">
        <v>5.18</v>
      </c>
      <c r="H566">
        <v>5.18</v>
      </c>
      <c r="I566" t="s">
        <v>149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X566">
        <v>0</v>
      </c>
      <c r="Y566">
        <v>0</v>
      </c>
    </row>
    <row r="567" spans="1:25" x14ac:dyDescent="0.3">
      <c r="A567" s="2">
        <v>45905</v>
      </c>
      <c r="B567" t="s">
        <v>34</v>
      </c>
      <c r="C567">
        <v>345</v>
      </c>
      <c r="D567">
        <v>2</v>
      </c>
      <c r="E567">
        <v>1.72</v>
      </c>
      <c r="F567">
        <v>0.57999999999999996</v>
      </c>
      <c r="G567">
        <v>3.44</v>
      </c>
      <c r="H567">
        <v>3.44</v>
      </c>
      <c r="I567" t="s">
        <v>149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X567">
        <v>0</v>
      </c>
      <c r="Y567">
        <v>0</v>
      </c>
    </row>
    <row r="568" spans="1:25" x14ac:dyDescent="0.3">
      <c r="A568" s="2">
        <v>45905</v>
      </c>
      <c r="B568" t="s">
        <v>58</v>
      </c>
      <c r="C568">
        <v>154</v>
      </c>
      <c r="D568">
        <v>4</v>
      </c>
      <c r="E568">
        <v>0.41</v>
      </c>
      <c r="F568">
        <v>2.597</v>
      </c>
      <c r="G568">
        <v>1.64</v>
      </c>
      <c r="H568">
        <v>1.64</v>
      </c>
      <c r="I568" t="s">
        <v>149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10.9</v>
      </c>
      <c r="S568">
        <v>10.9</v>
      </c>
      <c r="T568">
        <v>10.9</v>
      </c>
      <c r="U568">
        <v>10.9</v>
      </c>
      <c r="V568">
        <v>15.04587156</v>
      </c>
      <c r="W568">
        <v>15.04587156</v>
      </c>
      <c r="X568">
        <v>6.6463414629999997</v>
      </c>
      <c r="Y568">
        <v>6.6463414629999997</v>
      </c>
    </row>
    <row r="569" spans="1:25" x14ac:dyDescent="0.3">
      <c r="A569" s="2">
        <v>45905</v>
      </c>
      <c r="B569" t="s">
        <v>28</v>
      </c>
      <c r="C569">
        <v>41</v>
      </c>
      <c r="D569">
        <v>0</v>
      </c>
      <c r="F569">
        <v>0</v>
      </c>
      <c r="G569">
        <v>0</v>
      </c>
      <c r="H569">
        <v>0</v>
      </c>
      <c r="I569" t="s">
        <v>149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5" x14ac:dyDescent="0.3">
      <c r="A570" s="2">
        <v>45905</v>
      </c>
      <c r="B570" t="s">
        <v>110</v>
      </c>
      <c r="C570">
        <v>380</v>
      </c>
      <c r="D570">
        <v>3</v>
      </c>
      <c r="E570">
        <v>0.87</v>
      </c>
      <c r="F570">
        <v>0.78900000000000003</v>
      </c>
      <c r="G570">
        <v>2.61</v>
      </c>
      <c r="H570">
        <v>2.61</v>
      </c>
      <c r="I570" t="s">
        <v>149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X570">
        <v>0</v>
      </c>
      <c r="Y570">
        <v>0</v>
      </c>
    </row>
    <row r="571" spans="1:25" x14ac:dyDescent="0.3">
      <c r="A571" s="2">
        <v>45905</v>
      </c>
      <c r="B571" t="s">
        <v>26</v>
      </c>
      <c r="C571">
        <v>168</v>
      </c>
      <c r="D571">
        <v>1</v>
      </c>
      <c r="E571">
        <v>2.1</v>
      </c>
      <c r="F571">
        <v>0.59499999999999997</v>
      </c>
      <c r="G571">
        <v>2.1</v>
      </c>
      <c r="H571">
        <v>2.1</v>
      </c>
      <c r="I571" t="s">
        <v>149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X571">
        <v>0</v>
      </c>
      <c r="Y571">
        <v>0</v>
      </c>
    </row>
    <row r="572" spans="1:25" x14ac:dyDescent="0.3">
      <c r="A572" s="2">
        <v>45905</v>
      </c>
      <c r="B572" t="s">
        <v>30</v>
      </c>
      <c r="C572">
        <v>142</v>
      </c>
      <c r="D572">
        <v>0</v>
      </c>
      <c r="F572">
        <v>0</v>
      </c>
      <c r="G572">
        <v>0</v>
      </c>
      <c r="H572">
        <v>0</v>
      </c>
      <c r="I572" t="s">
        <v>149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5" x14ac:dyDescent="0.3">
      <c r="A573" s="2">
        <v>45905</v>
      </c>
      <c r="B573" t="s">
        <v>26</v>
      </c>
      <c r="C573">
        <v>694</v>
      </c>
      <c r="D573">
        <v>4</v>
      </c>
      <c r="E573">
        <v>1.403</v>
      </c>
      <c r="F573">
        <v>0.57599999999999996</v>
      </c>
      <c r="G573">
        <v>5.61</v>
      </c>
      <c r="H573">
        <v>5.61</v>
      </c>
      <c r="I573" t="s">
        <v>149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X573">
        <v>0</v>
      </c>
      <c r="Y573">
        <v>0</v>
      </c>
    </row>
    <row r="574" spans="1:25" x14ac:dyDescent="0.3">
      <c r="A574" s="2">
        <v>45905</v>
      </c>
      <c r="B574" t="s">
        <v>30</v>
      </c>
      <c r="C574">
        <v>479</v>
      </c>
      <c r="D574">
        <v>4</v>
      </c>
      <c r="E574">
        <v>1.2450000000000001</v>
      </c>
      <c r="F574">
        <v>0.83499999999999996</v>
      </c>
      <c r="G574">
        <v>4.9800000000000004</v>
      </c>
      <c r="H574">
        <v>4.9800000000000004</v>
      </c>
      <c r="I574" t="s">
        <v>149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X574">
        <v>0</v>
      </c>
      <c r="Y574">
        <v>0</v>
      </c>
    </row>
    <row r="575" spans="1:25" x14ac:dyDescent="0.3">
      <c r="A575" s="2">
        <v>45905</v>
      </c>
      <c r="B575" t="s">
        <v>26</v>
      </c>
      <c r="C575">
        <v>585</v>
      </c>
      <c r="D575">
        <v>3</v>
      </c>
      <c r="E575">
        <v>1.27</v>
      </c>
      <c r="F575">
        <v>0.51300000000000001</v>
      </c>
      <c r="G575">
        <v>3.81</v>
      </c>
      <c r="H575">
        <v>3.81</v>
      </c>
      <c r="I575" t="s">
        <v>149</v>
      </c>
      <c r="J575">
        <v>2</v>
      </c>
      <c r="K575">
        <v>3</v>
      </c>
      <c r="L575">
        <v>3</v>
      </c>
      <c r="M575">
        <v>3</v>
      </c>
      <c r="N575">
        <v>2</v>
      </c>
      <c r="O575">
        <v>3</v>
      </c>
      <c r="P575">
        <v>3</v>
      </c>
      <c r="Q575">
        <v>3</v>
      </c>
      <c r="R575">
        <v>76.86</v>
      </c>
      <c r="S575">
        <v>126.74</v>
      </c>
      <c r="T575">
        <v>126.74</v>
      </c>
      <c r="U575">
        <v>126.74</v>
      </c>
      <c r="V575">
        <v>3.0061543319999999</v>
      </c>
      <c r="W575">
        <v>3.0061543319999999</v>
      </c>
      <c r="X575">
        <v>33.265091859999998</v>
      </c>
      <c r="Y575">
        <v>33.265091859999998</v>
      </c>
    </row>
    <row r="576" spans="1:25" x14ac:dyDescent="0.3">
      <c r="A576" s="2">
        <v>45905</v>
      </c>
      <c r="B576" t="s">
        <v>30</v>
      </c>
      <c r="C576">
        <v>356</v>
      </c>
      <c r="D576">
        <v>3</v>
      </c>
      <c r="E576">
        <v>1.1399999999999999</v>
      </c>
      <c r="F576">
        <v>0.84299999999999997</v>
      </c>
      <c r="G576">
        <v>3.42</v>
      </c>
      <c r="H576">
        <v>3.42</v>
      </c>
      <c r="I576" t="s">
        <v>149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15.98</v>
      </c>
      <c r="S576">
        <v>15.98</v>
      </c>
      <c r="T576">
        <v>15.98</v>
      </c>
      <c r="U576">
        <v>15.98</v>
      </c>
      <c r="V576">
        <v>21.40175219</v>
      </c>
      <c r="W576">
        <v>21.40175219</v>
      </c>
      <c r="X576">
        <v>4.6725146200000003</v>
      </c>
      <c r="Y576">
        <v>4.6725146200000003</v>
      </c>
    </row>
    <row r="577" spans="1:25" x14ac:dyDescent="0.3">
      <c r="A577" s="2">
        <v>45905</v>
      </c>
      <c r="B577" t="s">
        <v>30</v>
      </c>
      <c r="C577">
        <v>564</v>
      </c>
      <c r="D577">
        <v>3</v>
      </c>
      <c r="E577">
        <v>0.56299999999999994</v>
      </c>
      <c r="F577">
        <v>0.53200000000000003</v>
      </c>
      <c r="G577">
        <v>1.69</v>
      </c>
      <c r="H577">
        <v>1.69</v>
      </c>
      <c r="I577" t="s">
        <v>149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X577">
        <v>0</v>
      </c>
      <c r="Y577">
        <v>0</v>
      </c>
    </row>
    <row r="578" spans="1:25" x14ac:dyDescent="0.3">
      <c r="A578" s="2">
        <v>45905</v>
      </c>
      <c r="B578" t="s">
        <v>26</v>
      </c>
      <c r="C578">
        <v>1913</v>
      </c>
      <c r="D578">
        <v>12</v>
      </c>
      <c r="E578">
        <v>0.96499999999999997</v>
      </c>
      <c r="F578">
        <v>0.627</v>
      </c>
      <c r="G578">
        <v>11.58</v>
      </c>
      <c r="H578">
        <v>11.58</v>
      </c>
      <c r="I578" t="s">
        <v>149</v>
      </c>
      <c r="J578">
        <v>2</v>
      </c>
      <c r="K578">
        <v>2</v>
      </c>
      <c r="L578">
        <v>2</v>
      </c>
      <c r="M578">
        <v>2</v>
      </c>
      <c r="N578">
        <v>3</v>
      </c>
      <c r="O578">
        <v>3</v>
      </c>
      <c r="P578">
        <v>3</v>
      </c>
      <c r="Q578">
        <v>3</v>
      </c>
      <c r="R578">
        <v>179.69</v>
      </c>
      <c r="S578">
        <v>179.69</v>
      </c>
      <c r="T578">
        <v>179.69</v>
      </c>
      <c r="U578">
        <v>179.69</v>
      </c>
      <c r="V578">
        <v>6.4444320770000001</v>
      </c>
      <c r="W578">
        <v>6.4444320770000001</v>
      </c>
      <c r="X578">
        <v>15.51727116</v>
      </c>
      <c r="Y578">
        <v>15.51727116</v>
      </c>
    </row>
    <row r="579" spans="1:25" x14ac:dyDescent="0.3">
      <c r="A579" s="2">
        <v>45906</v>
      </c>
      <c r="B579" t="s">
        <v>44</v>
      </c>
      <c r="C579">
        <v>994</v>
      </c>
      <c r="D579">
        <v>7</v>
      </c>
      <c r="E579">
        <v>1.796</v>
      </c>
      <c r="F579">
        <v>0.70399999999999996</v>
      </c>
      <c r="G579">
        <v>12.57</v>
      </c>
      <c r="H579">
        <v>12.57</v>
      </c>
      <c r="I579" t="s">
        <v>149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20.88</v>
      </c>
      <c r="S579">
        <v>20.88</v>
      </c>
      <c r="T579">
        <v>20.88</v>
      </c>
      <c r="U579">
        <v>20.88</v>
      </c>
      <c r="V579">
        <v>60.201149430000001</v>
      </c>
      <c r="W579">
        <v>60.201149430000001</v>
      </c>
      <c r="X579">
        <v>1.6610978519999999</v>
      </c>
      <c r="Y579">
        <v>1.6610978519999999</v>
      </c>
    </row>
    <row r="580" spans="1:25" x14ac:dyDescent="0.3">
      <c r="A580" s="2">
        <v>45906</v>
      </c>
      <c r="B580" t="s">
        <v>42</v>
      </c>
      <c r="C580">
        <v>1467</v>
      </c>
      <c r="D580">
        <v>21</v>
      </c>
      <c r="E580">
        <v>2.2850000000000001</v>
      </c>
      <c r="F580">
        <v>1.431</v>
      </c>
      <c r="G580">
        <v>47.99</v>
      </c>
      <c r="H580">
        <v>47.99</v>
      </c>
      <c r="I580" t="s">
        <v>149</v>
      </c>
      <c r="J580">
        <v>8</v>
      </c>
      <c r="K580">
        <v>8</v>
      </c>
      <c r="L580">
        <v>8</v>
      </c>
      <c r="M580">
        <v>8</v>
      </c>
      <c r="N580">
        <v>8</v>
      </c>
      <c r="O580">
        <v>8</v>
      </c>
      <c r="P580">
        <v>8</v>
      </c>
      <c r="Q580">
        <v>8</v>
      </c>
      <c r="R580">
        <v>226.44</v>
      </c>
      <c r="S580">
        <v>226.44</v>
      </c>
      <c r="T580">
        <v>226.44</v>
      </c>
      <c r="U580">
        <v>226.44</v>
      </c>
      <c r="V580">
        <v>21.193252080000001</v>
      </c>
      <c r="W580">
        <v>21.193252080000001</v>
      </c>
      <c r="X580">
        <v>4.7184830169999996</v>
      </c>
      <c r="Y580">
        <v>4.7184830169999996</v>
      </c>
    </row>
    <row r="581" spans="1:25" x14ac:dyDescent="0.3">
      <c r="A581" s="2">
        <v>45906</v>
      </c>
      <c r="B581" t="s">
        <v>40</v>
      </c>
      <c r="C581">
        <v>569</v>
      </c>
      <c r="D581">
        <v>9</v>
      </c>
      <c r="E581">
        <v>3.0630000000000002</v>
      </c>
      <c r="F581">
        <v>1.5820000000000001</v>
      </c>
      <c r="G581">
        <v>27.57</v>
      </c>
      <c r="H581">
        <v>27.57</v>
      </c>
      <c r="I581" t="s">
        <v>149</v>
      </c>
      <c r="J581">
        <v>2</v>
      </c>
      <c r="K581">
        <v>2</v>
      </c>
      <c r="L581">
        <v>2</v>
      </c>
      <c r="M581">
        <v>2</v>
      </c>
      <c r="N581">
        <v>3</v>
      </c>
      <c r="O581">
        <v>3</v>
      </c>
      <c r="P581">
        <v>3</v>
      </c>
      <c r="Q581">
        <v>3</v>
      </c>
      <c r="R581">
        <v>82.7</v>
      </c>
      <c r="S581">
        <v>82.7</v>
      </c>
      <c r="T581">
        <v>82.7</v>
      </c>
      <c r="U581">
        <v>82.7</v>
      </c>
      <c r="V581">
        <v>33.337363969999998</v>
      </c>
      <c r="W581">
        <v>33.337363969999998</v>
      </c>
      <c r="X581">
        <v>2.9996372870000001</v>
      </c>
      <c r="Y581">
        <v>2.9996372870000001</v>
      </c>
    </row>
    <row r="582" spans="1:25" x14ac:dyDescent="0.3">
      <c r="A582" s="2">
        <v>45906</v>
      </c>
      <c r="B582" t="s">
        <v>46</v>
      </c>
      <c r="C582">
        <v>476</v>
      </c>
      <c r="D582">
        <v>3</v>
      </c>
      <c r="E582">
        <v>4.38</v>
      </c>
      <c r="F582">
        <v>0.63</v>
      </c>
      <c r="G582">
        <v>13.14</v>
      </c>
      <c r="H582">
        <v>13.14</v>
      </c>
      <c r="I582" t="s">
        <v>149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X582">
        <v>0</v>
      </c>
      <c r="Y582">
        <v>0</v>
      </c>
    </row>
    <row r="583" spans="1:25" x14ac:dyDescent="0.3">
      <c r="A583" s="2">
        <v>45906</v>
      </c>
      <c r="B583" t="s">
        <v>62</v>
      </c>
      <c r="C583">
        <v>364</v>
      </c>
      <c r="D583">
        <v>5</v>
      </c>
      <c r="E583">
        <v>4.5940000000000003</v>
      </c>
      <c r="F583">
        <v>1.3740000000000001</v>
      </c>
      <c r="G583">
        <v>22.97</v>
      </c>
      <c r="H583">
        <v>22.97</v>
      </c>
      <c r="I583" t="s">
        <v>149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114.49</v>
      </c>
      <c r="S583">
        <v>114.49</v>
      </c>
      <c r="T583">
        <v>114.49</v>
      </c>
      <c r="U583">
        <v>114.49</v>
      </c>
      <c r="V583">
        <v>20.062887589999999</v>
      </c>
      <c r="W583">
        <v>20.062887589999999</v>
      </c>
      <c r="X583">
        <v>4.9843273840000002</v>
      </c>
      <c r="Y583">
        <v>4.9843273840000002</v>
      </c>
    </row>
    <row r="584" spans="1:25" x14ac:dyDescent="0.3">
      <c r="A584" s="2">
        <v>45906</v>
      </c>
      <c r="B584" t="s">
        <v>38</v>
      </c>
      <c r="C584">
        <v>254</v>
      </c>
      <c r="D584">
        <v>5</v>
      </c>
      <c r="E584">
        <v>1.1339999999999999</v>
      </c>
      <c r="F584">
        <v>1.9690000000000001</v>
      </c>
      <c r="G584">
        <v>5.67</v>
      </c>
      <c r="H584">
        <v>5.67</v>
      </c>
      <c r="I584" t="s">
        <v>149</v>
      </c>
      <c r="J584">
        <v>1</v>
      </c>
      <c r="K584">
        <v>2</v>
      </c>
      <c r="L584">
        <v>2</v>
      </c>
      <c r="M584">
        <v>2</v>
      </c>
      <c r="N584">
        <v>1</v>
      </c>
      <c r="O584">
        <v>2</v>
      </c>
      <c r="P584">
        <v>2</v>
      </c>
      <c r="Q584">
        <v>2</v>
      </c>
      <c r="R584">
        <v>23.9</v>
      </c>
      <c r="S584">
        <v>48.39</v>
      </c>
      <c r="T584">
        <v>48.39</v>
      </c>
      <c r="U584">
        <v>48.39</v>
      </c>
      <c r="V584">
        <v>11.717296960000001</v>
      </c>
      <c r="W584">
        <v>11.717296960000001</v>
      </c>
      <c r="X584">
        <v>8.5343915339999992</v>
      </c>
      <c r="Y584">
        <v>8.5343915339999992</v>
      </c>
    </row>
    <row r="585" spans="1:25" x14ac:dyDescent="0.3">
      <c r="A585" s="2">
        <v>45906</v>
      </c>
      <c r="B585" t="s">
        <v>84</v>
      </c>
      <c r="C585">
        <v>886</v>
      </c>
      <c r="D585">
        <v>11</v>
      </c>
      <c r="E585">
        <v>1.9970000000000001</v>
      </c>
      <c r="F585">
        <v>1.242</v>
      </c>
      <c r="G585">
        <v>21.97</v>
      </c>
      <c r="H585">
        <v>21.97</v>
      </c>
      <c r="I585" t="s">
        <v>149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61.96</v>
      </c>
      <c r="S585">
        <v>61.96</v>
      </c>
      <c r="T585">
        <v>61.96</v>
      </c>
      <c r="U585">
        <v>61.96</v>
      </c>
      <c r="V585">
        <v>35.458360229999997</v>
      </c>
      <c r="W585">
        <v>35.458360229999997</v>
      </c>
      <c r="X585">
        <v>2.8202093760000002</v>
      </c>
      <c r="Y585">
        <v>2.8202093760000002</v>
      </c>
    </row>
    <row r="586" spans="1:25" x14ac:dyDescent="0.3">
      <c r="A586" s="2">
        <v>45906</v>
      </c>
      <c r="B586" t="s">
        <v>56</v>
      </c>
      <c r="C586">
        <v>248</v>
      </c>
      <c r="D586">
        <v>5</v>
      </c>
      <c r="E586">
        <v>1.504</v>
      </c>
      <c r="F586">
        <v>2.016</v>
      </c>
      <c r="G586">
        <v>7.52</v>
      </c>
      <c r="H586">
        <v>7.52</v>
      </c>
      <c r="I586" t="s">
        <v>149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X586">
        <v>0</v>
      </c>
      <c r="Y586">
        <v>0</v>
      </c>
    </row>
    <row r="587" spans="1:25" x14ac:dyDescent="0.3">
      <c r="A587" s="2">
        <v>45906</v>
      </c>
      <c r="B587" t="s">
        <v>50</v>
      </c>
      <c r="C587">
        <v>354</v>
      </c>
      <c r="D587">
        <v>2</v>
      </c>
      <c r="E587">
        <v>3.01</v>
      </c>
      <c r="F587">
        <v>0.56499999999999995</v>
      </c>
      <c r="G587">
        <v>6.02</v>
      </c>
      <c r="H587">
        <v>6.02</v>
      </c>
      <c r="I587" t="s">
        <v>149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71.86</v>
      </c>
      <c r="S587">
        <v>71.86</v>
      </c>
      <c r="T587">
        <v>71.86</v>
      </c>
      <c r="U587">
        <v>71.86</v>
      </c>
      <c r="V587">
        <v>8.3774005010000003</v>
      </c>
      <c r="W587">
        <v>8.3774005010000003</v>
      </c>
      <c r="X587">
        <v>11.93687708</v>
      </c>
      <c r="Y587">
        <v>11.93687708</v>
      </c>
    </row>
    <row r="588" spans="1:25" x14ac:dyDescent="0.3">
      <c r="A588" s="2">
        <v>45906</v>
      </c>
      <c r="B588" t="s">
        <v>86</v>
      </c>
      <c r="C588">
        <v>65</v>
      </c>
      <c r="D588">
        <v>0</v>
      </c>
      <c r="F588">
        <v>0</v>
      </c>
      <c r="G588">
        <v>0</v>
      </c>
      <c r="H588">
        <v>0</v>
      </c>
      <c r="I588" t="s">
        <v>149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5" x14ac:dyDescent="0.3">
      <c r="A589" s="2">
        <v>45906</v>
      </c>
      <c r="B589" t="s">
        <v>36</v>
      </c>
      <c r="C589">
        <v>1092</v>
      </c>
      <c r="D589">
        <v>2</v>
      </c>
      <c r="E589">
        <v>1.58</v>
      </c>
      <c r="F589">
        <v>0.183</v>
      </c>
      <c r="G589">
        <v>3.16</v>
      </c>
      <c r="H589">
        <v>3.16</v>
      </c>
      <c r="I589" t="s">
        <v>149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30.98</v>
      </c>
      <c r="S589">
        <v>30.98</v>
      </c>
      <c r="T589">
        <v>30.98</v>
      </c>
      <c r="U589">
        <v>30.98</v>
      </c>
      <c r="V589">
        <v>10.20012912</v>
      </c>
      <c r="W589">
        <v>10.20012912</v>
      </c>
      <c r="X589">
        <v>9.8037974680000008</v>
      </c>
      <c r="Y589">
        <v>9.8037974680000008</v>
      </c>
    </row>
    <row r="590" spans="1:25" x14ac:dyDescent="0.3">
      <c r="A590" s="2">
        <v>45906</v>
      </c>
      <c r="B590" t="s">
        <v>62</v>
      </c>
      <c r="C590">
        <v>2359</v>
      </c>
      <c r="D590">
        <v>25</v>
      </c>
      <c r="E590">
        <v>4.5439999999999996</v>
      </c>
      <c r="F590">
        <v>1.06</v>
      </c>
      <c r="G590">
        <v>113.6</v>
      </c>
      <c r="H590">
        <v>113.6</v>
      </c>
      <c r="I590" t="s">
        <v>149</v>
      </c>
      <c r="J590">
        <v>6</v>
      </c>
      <c r="K590">
        <v>7</v>
      </c>
      <c r="L590">
        <v>7</v>
      </c>
      <c r="M590">
        <v>7</v>
      </c>
      <c r="N590">
        <v>15</v>
      </c>
      <c r="O590">
        <v>16</v>
      </c>
      <c r="P590">
        <v>16</v>
      </c>
      <c r="Q590">
        <v>16</v>
      </c>
      <c r="R590">
        <v>524.16</v>
      </c>
      <c r="S590">
        <v>552.05999999999995</v>
      </c>
      <c r="T590">
        <v>552.05999999999995</v>
      </c>
      <c r="U590">
        <v>552.05999999999995</v>
      </c>
      <c r="V590">
        <v>20.57747346</v>
      </c>
      <c r="W590">
        <v>20.57747346</v>
      </c>
      <c r="X590">
        <v>4.8596830989999997</v>
      </c>
      <c r="Y590">
        <v>4.8596830989999997</v>
      </c>
    </row>
    <row r="591" spans="1:25" x14ac:dyDescent="0.3">
      <c r="A591" s="2">
        <v>45906</v>
      </c>
      <c r="B591" t="s">
        <v>64</v>
      </c>
      <c r="C591">
        <v>1578</v>
      </c>
      <c r="D591">
        <v>15</v>
      </c>
      <c r="E591">
        <v>4.7910000000000004</v>
      </c>
      <c r="F591">
        <v>0.95099999999999996</v>
      </c>
      <c r="G591">
        <v>71.86</v>
      </c>
      <c r="H591">
        <v>71.86</v>
      </c>
      <c r="I591" t="s">
        <v>149</v>
      </c>
      <c r="J591">
        <v>8</v>
      </c>
      <c r="K591">
        <v>10</v>
      </c>
      <c r="L591">
        <v>10</v>
      </c>
      <c r="M591">
        <v>10</v>
      </c>
      <c r="N591">
        <v>10</v>
      </c>
      <c r="O591">
        <v>12</v>
      </c>
      <c r="P591">
        <v>12</v>
      </c>
      <c r="Q591">
        <v>12</v>
      </c>
      <c r="R591">
        <v>446.7</v>
      </c>
      <c r="S591">
        <v>508.17</v>
      </c>
      <c r="T591">
        <v>508.17</v>
      </c>
      <c r="U591">
        <v>508.17</v>
      </c>
      <c r="V591">
        <v>14.14093709</v>
      </c>
      <c r="W591">
        <v>14.14093709</v>
      </c>
      <c r="X591">
        <v>7.0716671309999999</v>
      </c>
      <c r="Y591">
        <v>7.0716671309999999</v>
      </c>
    </row>
    <row r="592" spans="1:25" x14ac:dyDescent="0.3">
      <c r="A592" s="2">
        <v>45906</v>
      </c>
      <c r="B592" t="s">
        <v>66</v>
      </c>
      <c r="C592">
        <v>467</v>
      </c>
      <c r="D592">
        <v>6</v>
      </c>
      <c r="E592">
        <v>6.1680000000000001</v>
      </c>
      <c r="F592">
        <v>1.2849999999999999</v>
      </c>
      <c r="G592">
        <v>37.01</v>
      </c>
      <c r="H592">
        <v>37.01</v>
      </c>
      <c r="I592" t="s">
        <v>149</v>
      </c>
      <c r="J592">
        <v>7</v>
      </c>
      <c r="K592">
        <v>7</v>
      </c>
      <c r="L592">
        <v>7</v>
      </c>
      <c r="M592">
        <v>7</v>
      </c>
      <c r="N592">
        <v>15</v>
      </c>
      <c r="O592">
        <v>15</v>
      </c>
      <c r="P592">
        <v>15</v>
      </c>
      <c r="Q592">
        <v>15</v>
      </c>
      <c r="R592">
        <v>444.14</v>
      </c>
      <c r="S592">
        <v>444.14</v>
      </c>
      <c r="T592">
        <v>444.14</v>
      </c>
      <c r="U592">
        <v>444.14</v>
      </c>
      <c r="V592">
        <v>8.3329580760000006</v>
      </c>
      <c r="W592">
        <v>8.3329580760000006</v>
      </c>
      <c r="X592">
        <v>12.000540389999999</v>
      </c>
      <c r="Y592">
        <v>12.000540389999999</v>
      </c>
    </row>
    <row r="593" spans="1:25" x14ac:dyDescent="0.3">
      <c r="A593" s="2">
        <v>45906</v>
      </c>
      <c r="B593" t="s">
        <v>68</v>
      </c>
      <c r="C593">
        <v>1964</v>
      </c>
      <c r="D593">
        <v>14</v>
      </c>
      <c r="E593">
        <v>6.1509999999999998</v>
      </c>
      <c r="F593">
        <v>0.71299999999999997</v>
      </c>
      <c r="G593">
        <v>86.12</v>
      </c>
      <c r="H593">
        <v>86.12</v>
      </c>
      <c r="I593" t="s">
        <v>149</v>
      </c>
      <c r="J593">
        <v>2</v>
      </c>
      <c r="K593">
        <v>2</v>
      </c>
      <c r="L593">
        <v>2</v>
      </c>
      <c r="M593">
        <v>2</v>
      </c>
      <c r="N593">
        <v>3</v>
      </c>
      <c r="O593">
        <v>3</v>
      </c>
      <c r="P593">
        <v>3</v>
      </c>
      <c r="Q593">
        <v>3</v>
      </c>
      <c r="R593">
        <v>81.94</v>
      </c>
      <c r="S593">
        <v>81.94</v>
      </c>
      <c r="T593">
        <v>81.94</v>
      </c>
      <c r="U593">
        <v>81.94</v>
      </c>
      <c r="V593">
        <v>105.10129360000001</v>
      </c>
      <c r="W593">
        <v>105.10129360000001</v>
      </c>
      <c r="X593">
        <v>0.95146307480000003</v>
      </c>
      <c r="Y593">
        <v>0.95146307480000003</v>
      </c>
    </row>
    <row r="594" spans="1:25" x14ac:dyDescent="0.3">
      <c r="A594" s="2">
        <v>45906</v>
      </c>
      <c r="B594" t="s">
        <v>70</v>
      </c>
      <c r="C594">
        <v>3801</v>
      </c>
      <c r="D594">
        <v>35</v>
      </c>
      <c r="E594">
        <v>3.6459999999999999</v>
      </c>
      <c r="F594">
        <v>0.92100000000000004</v>
      </c>
      <c r="G594">
        <v>127.61</v>
      </c>
      <c r="H594">
        <v>127.61</v>
      </c>
      <c r="I594" t="s">
        <v>149</v>
      </c>
      <c r="J594">
        <v>9</v>
      </c>
      <c r="K594">
        <v>11</v>
      </c>
      <c r="L594">
        <v>11</v>
      </c>
      <c r="M594">
        <v>11</v>
      </c>
      <c r="N594">
        <v>10</v>
      </c>
      <c r="O594">
        <v>12</v>
      </c>
      <c r="P594">
        <v>12</v>
      </c>
      <c r="Q594">
        <v>12</v>
      </c>
      <c r="R594">
        <v>333.21</v>
      </c>
      <c r="S594">
        <v>390.17</v>
      </c>
      <c r="T594">
        <v>390.17</v>
      </c>
      <c r="U594">
        <v>390.17</v>
      </c>
      <c r="V594">
        <v>32.706256250000003</v>
      </c>
      <c r="W594">
        <v>32.706256250000003</v>
      </c>
      <c r="X594">
        <v>3.0575190029999999</v>
      </c>
      <c r="Y594">
        <v>3.0575190029999999</v>
      </c>
    </row>
    <row r="595" spans="1:25" x14ac:dyDescent="0.3">
      <c r="A595" s="2">
        <v>45906</v>
      </c>
      <c r="B595" t="s">
        <v>32</v>
      </c>
      <c r="C595">
        <v>382</v>
      </c>
      <c r="D595">
        <v>5</v>
      </c>
      <c r="E595">
        <v>1.804</v>
      </c>
      <c r="F595">
        <v>1.3089999999999999</v>
      </c>
      <c r="G595">
        <v>9.02</v>
      </c>
      <c r="H595">
        <v>9.02</v>
      </c>
      <c r="I595" t="s">
        <v>149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X595">
        <v>0</v>
      </c>
      <c r="Y595">
        <v>0</v>
      </c>
    </row>
    <row r="596" spans="1:25" x14ac:dyDescent="0.3">
      <c r="A596" s="2">
        <v>45906</v>
      </c>
      <c r="B596" t="s">
        <v>72</v>
      </c>
      <c r="C596">
        <v>1481</v>
      </c>
      <c r="D596">
        <v>14</v>
      </c>
      <c r="E596">
        <v>3.3610000000000002</v>
      </c>
      <c r="F596">
        <v>0.94499999999999995</v>
      </c>
      <c r="G596">
        <v>47.05</v>
      </c>
      <c r="H596">
        <v>47.05</v>
      </c>
      <c r="I596" t="s">
        <v>149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X596">
        <v>0</v>
      </c>
      <c r="Y596">
        <v>0</v>
      </c>
    </row>
    <row r="597" spans="1:25" x14ac:dyDescent="0.3">
      <c r="A597" s="2">
        <v>45906</v>
      </c>
      <c r="B597" t="s">
        <v>74</v>
      </c>
      <c r="C597">
        <v>911</v>
      </c>
      <c r="D597">
        <v>5</v>
      </c>
      <c r="E597">
        <v>2.7120000000000002</v>
      </c>
      <c r="F597">
        <v>0.54900000000000004</v>
      </c>
      <c r="G597">
        <v>13.56</v>
      </c>
      <c r="H597">
        <v>13.56</v>
      </c>
      <c r="I597" t="s">
        <v>149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X597">
        <v>0</v>
      </c>
      <c r="Y597">
        <v>0</v>
      </c>
    </row>
    <row r="598" spans="1:25" x14ac:dyDescent="0.3">
      <c r="A598" s="2">
        <v>45906</v>
      </c>
      <c r="B598" t="s">
        <v>76</v>
      </c>
      <c r="C598">
        <v>1372</v>
      </c>
      <c r="D598">
        <v>7</v>
      </c>
      <c r="E598">
        <v>3.851</v>
      </c>
      <c r="F598">
        <v>0.51</v>
      </c>
      <c r="G598">
        <v>26.96</v>
      </c>
      <c r="H598">
        <v>26.96</v>
      </c>
      <c r="I598" t="s">
        <v>149</v>
      </c>
      <c r="J598">
        <v>3</v>
      </c>
      <c r="K598">
        <v>3</v>
      </c>
      <c r="L598">
        <v>3</v>
      </c>
      <c r="M598">
        <v>3</v>
      </c>
      <c r="N598">
        <v>3</v>
      </c>
      <c r="O598">
        <v>3</v>
      </c>
      <c r="P598">
        <v>3</v>
      </c>
      <c r="Q598">
        <v>3</v>
      </c>
      <c r="R598">
        <v>92.66</v>
      </c>
      <c r="S598">
        <v>92.66</v>
      </c>
      <c r="T598">
        <v>92.66</v>
      </c>
      <c r="U598">
        <v>92.66</v>
      </c>
      <c r="V598">
        <v>29.095618389999998</v>
      </c>
      <c r="W598">
        <v>29.095618389999998</v>
      </c>
      <c r="X598">
        <v>3.4369436200000001</v>
      </c>
      <c r="Y598">
        <v>3.4369436200000001</v>
      </c>
    </row>
    <row r="599" spans="1:25" x14ac:dyDescent="0.3">
      <c r="A599" s="2">
        <v>45906</v>
      </c>
      <c r="B599" t="s">
        <v>78</v>
      </c>
      <c r="C599">
        <v>506</v>
      </c>
      <c r="D599">
        <v>6</v>
      </c>
      <c r="E599">
        <v>3.4580000000000002</v>
      </c>
      <c r="F599">
        <v>1.1859999999999999</v>
      </c>
      <c r="G599">
        <v>20.75</v>
      </c>
      <c r="H599">
        <v>20.75</v>
      </c>
      <c r="I599" t="s">
        <v>149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62.76</v>
      </c>
      <c r="S599">
        <v>62.76</v>
      </c>
      <c r="T599">
        <v>62.76</v>
      </c>
      <c r="U599">
        <v>62.76</v>
      </c>
      <c r="V599">
        <v>33.062460170000001</v>
      </c>
      <c r="W599">
        <v>33.062460170000001</v>
      </c>
      <c r="X599">
        <v>3.0245783130000001</v>
      </c>
      <c r="Y599">
        <v>3.0245783130000001</v>
      </c>
    </row>
    <row r="600" spans="1:25" x14ac:dyDescent="0.3">
      <c r="A600" s="2">
        <v>45906</v>
      </c>
      <c r="B600" t="s">
        <v>80</v>
      </c>
      <c r="C600">
        <v>70</v>
      </c>
      <c r="D600">
        <v>2</v>
      </c>
      <c r="E600">
        <v>2.7650000000000001</v>
      </c>
      <c r="F600">
        <v>2.8570000000000002</v>
      </c>
      <c r="G600">
        <v>5.53</v>
      </c>
      <c r="H600">
        <v>5.53</v>
      </c>
      <c r="I600" t="s">
        <v>149</v>
      </c>
      <c r="J600">
        <v>2</v>
      </c>
      <c r="K600">
        <v>3</v>
      </c>
      <c r="L600">
        <v>3</v>
      </c>
      <c r="M600">
        <v>3</v>
      </c>
      <c r="N600">
        <v>2</v>
      </c>
      <c r="O600">
        <v>3</v>
      </c>
      <c r="P600">
        <v>3</v>
      </c>
      <c r="Q600">
        <v>3</v>
      </c>
      <c r="R600">
        <v>59.47</v>
      </c>
      <c r="S600">
        <v>90.35</v>
      </c>
      <c r="T600">
        <v>90.35</v>
      </c>
      <c r="U600">
        <v>90.35</v>
      </c>
      <c r="V600">
        <v>6.1206419480000003</v>
      </c>
      <c r="W600">
        <v>6.1206419480000003</v>
      </c>
      <c r="X600">
        <v>16.338155520000001</v>
      </c>
      <c r="Y600">
        <v>16.338155520000001</v>
      </c>
    </row>
    <row r="601" spans="1:25" x14ac:dyDescent="0.3">
      <c r="A601" s="2">
        <v>45906</v>
      </c>
      <c r="B601" t="s">
        <v>82</v>
      </c>
      <c r="C601">
        <v>223</v>
      </c>
      <c r="D601">
        <v>4</v>
      </c>
      <c r="E601">
        <v>4.0049999999999999</v>
      </c>
      <c r="F601">
        <v>1.794</v>
      </c>
      <c r="G601">
        <v>16.02</v>
      </c>
      <c r="H601">
        <v>16.02</v>
      </c>
      <c r="I601" t="s">
        <v>149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32.9</v>
      </c>
      <c r="S601">
        <v>32.9</v>
      </c>
      <c r="T601">
        <v>32.9</v>
      </c>
      <c r="U601">
        <v>32.9</v>
      </c>
      <c r="V601">
        <v>48.693009119999999</v>
      </c>
      <c r="W601">
        <v>48.693009119999999</v>
      </c>
      <c r="X601">
        <v>2.0536828960000002</v>
      </c>
      <c r="Y601">
        <v>2.0536828960000002</v>
      </c>
    </row>
    <row r="602" spans="1:25" x14ac:dyDescent="0.3">
      <c r="A602" s="2">
        <v>45906</v>
      </c>
      <c r="B602" t="s">
        <v>94</v>
      </c>
      <c r="C602">
        <v>718</v>
      </c>
      <c r="D602">
        <v>4</v>
      </c>
      <c r="E602">
        <v>6.67</v>
      </c>
      <c r="F602">
        <v>0.55700000000000005</v>
      </c>
      <c r="G602">
        <v>26.68</v>
      </c>
      <c r="H602">
        <v>26.68</v>
      </c>
      <c r="I602" t="s">
        <v>149</v>
      </c>
      <c r="J602">
        <v>1</v>
      </c>
      <c r="K602">
        <v>2</v>
      </c>
      <c r="L602">
        <v>2</v>
      </c>
      <c r="M602">
        <v>2</v>
      </c>
      <c r="N602">
        <v>1</v>
      </c>
      <c r="O602">
        <v>3</v>
      </c>
      <c r="P602">
        <v>3</v>
      </c>
      <c r="Q602">
        <v>3</v>
      </c>
      <c r="R602">
        <v>74.98</v>
      </c>
      <c r="S602">
        <v>234.94</v>
      </c>
      <c r="T602">
        <v>234.94</v>
      </c>
      <c r="U602">
        <v>234.94</v>
      </c>
      <c r="V602">
        <v>11.35609092</v>
      </c>
      <c r="W602">
        <v>11.35609092</v>
      </c>
      <c r="X602">
        <v>8.8058470759999992</v>
      </c>
      <c r="Y602">
        <v>8.8058470759999992</v>
      </c>
    </row>
    <row r="603" spans="1:25" x14ac:dyDescent="0.3">
      <c r="A603" s="2">
        <v>45906</v>
      </c>
      <c r="B603" t="s">
        <v>96</v>
      </c>
      <c r="C603">
        <v>648</v>
      </c>
      <c r="D603">
        <v>2</v>
      </c>
      <c r="E603">
        <v>3.1949999999999998</v>
      </c>
      <c r="F603">
        <v>0.309</v>
      </c>
      <c r="G603">
        <v>6.39</v>
      </c>
      <c r="H603">
        <v>6.39</v>
      </c>
      <c r="I603" t="s">
        <v>149</v>
      </c>
      <c r="J603">
        <v>0</v>
      </c>
      <c r="K603">
        <v>1</v>
      </c>
      <c r="L603">
        <v>1</v>
      </c>
      <c r="M603">
        <v>1</v>
      </c>
      <c r="N603">
        <v>0</v>
      </c>
      <c r="O603">
        <v>2</v>
      </c>
      <c r="P603">
        <v>2</v>
      </c>
      <c r="Q603">
        <v>2</v>
      </c>
      <c r="R603">
        <v>0</v>
      </c>
      <c r="S603">
        <v>45.96</v>
      </c>
      <c r="T603">
        <v>45.96</v>
      </c>
      <c r="U603">
        <v>45.96</v>
      </c>
      <c r="V603">
        <v>13.903394260000001</v>
      </c>
      <c r="W603">
        <v>13.903394260000001</v>
      </c>
      <c r="X603">
        <v>7.1924882630000004</v>
      </c>
      <c r="Y603">
        <v>7.1924882630000004</v>
      </c>
    </row>
    <row r="604" spans="1:25" x14ac:dyDescent="0.3">
      <c r="A604" s="2">
        <v>45906</v>
      </c>
      <c r="B604" t="s">
        <v>11</v>
      </c>
      <c r="C604">
        <v>702</v>
      </c>
      <c r="D604">
        <v>6</v>
      </c>
      <c r="E604">
        <v>3.2530000000000001</v>
      </c>
      <c r="F604">
        <v>0.85499999999999998</v>
      </c>
      <c r="G604">
        <v>19.52</v>
      </c>
      <c r="H604">
        <v>19.52</v>
      </c>
      <c r="I604" t="s">
        <v>149</v>
      </c>
      <c r="J604">
        <v>4</v>
      </c>
      <c r="K604">
        <v>5</v>
      </c>
      <c r="L604">
        <v>5</v>
      </c>
      <c r="M604">
        <v>5</v>
      </c>
      <c r="N604">
        <v>4</v>
      </c>
      <c r="O604">
        <v>6</v>
      </c>
      <c r="P604">
        <v>6</v>
      </c>
      <c r="Q604">
        <v>6</v>
      </c>
      <c r="R604">
        <v>107.72</v>
      </c>
      <c r="S604">
        <v>153.47999999999999</v>
      </c>
      <c r="T604">
        <v>153.47999999999999</v>
      </c>
      <c r="U604">
        <v>153.47999999999999</v>
      </c>
      <c r="V604">
        <v>12.71826948</v>
      </c>
      <c r="W604">
        <v>12.71826948</v>
      </c>
      <c r="X604">
        <v>7.8627049180000004</v>
      </c>
      <c r="Y604">
        <v>7.8627049180000004</v>
      </c>
    </row>
    <row r="605" spans="1:25" x14ac:dyDescent="0.3">
      <c r="A605" s="2">
        <v>45906</v>
      </c>
      <c r="B605" t="s">
        <v>92</v>
      </c>
      <c r="C605">
        <v>268</v>
      </c>
      <c r="D605">
        <v>1</v>
      </c>
      <c r="E605">
        <v>2.78</v>
      </c>
      <c r="F605">
        <v>0.373</v>
      </c>
      <c r="G605">
        <v>2.78</v>
      </c>
      <c r="H605">
        <v>2.78</v>
      </c>
      <c r="I605" t="s">
        <v>149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X605">
        <v>0</v>
      </c>
      <c r="Y605">
        <v>0</v>
      </c>
    </row>
    <row r="606" spans="1:25" x14ac:dyDescent="0.3">
      <c r="A606" s="2">
        <v>45906</v>
      </c>
      <c r="B606" t="s">
        <v>74</v>
      </c>
      <c r="C606">
        <v>110</v>
      </c>
      <c r="D606">
        <v>0</v>
      </c>
      <c r="F606">
        <v>0</v>
      </c>
      <c r="G606">
        <v>0</v>
      </c>
      <c r="H606">
        <v>0</v>
      </c>
      <c r="I606" t="s">
        <v>149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5" x14ac:dyDescent="0.3">
      <c r="A607" s="2">
        <v>45906</v>
      </c>
      <c r="B607" t="s">
        <v>64</v>
      </c>
      <c r="C607">
        <v>537</v>
      </c>
      <c r="D607">
        <v>0</v>
      </c>
      <c r="F607">
        <v>0</v>
      </c>
      <c r="G607">
        <v>0</v>
      </c>
      <c r="H607">
        <v>0</v>
      </c>
      <c r="I607" t="s">
        <v>149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5" x14ac:dyDescent="0.3">
      <c r="A608" s="2">
        <v>45906</v>
      </c>
      <c r="B608" t="s">
        <v>72</v>
      </c>
      <c r="C608">
        <v>91</v>
      </c>
      <c r="D608">
        <v>2</v>
      </c>
      <c r="E608">
        <v>3.0049999999999999</v>
      </c>
      <c r="F608">
        <v>2.198</v>
      </c>
      <c r="G608">
        <v>6.01</v>
      </c>
      <c r="H608">
        <v>6.01</v>
      </c>
      <c r="I608" t="s">
        <v>149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X608">
        <v>0</v>
      </c>
      <c r="Y608">
        <v>0</v>
      </c>
    </row>
    <row r="609" spans="1:25" x14ac:dyDescent="0.3">
      <c r="A609" s="2">
        <v>45906</v>
      </c>
      <c r="B609" t="s">
        <v>106</v>
      </c>
      <c r="C609">
        <v>87</v>
      </c>
      <c r="D609">
        <v>1</v>
      </c>
      <c r="E609">
        <v>4.5</v>
      </c>
      <c r="F609">
        <v>1.149</v>
      </c>
      <c r="G609">
        <v>4.5</v>
      </c>
      <c r="H609">
        <v>4.5</v>
      </c>
      <c r="I609" t="s">
        <v>149</v>
      </c>
      <c r="J609">
        <v>1</v>
      </c>
      <c r="K609">
        <v>2</v>
      </c>
      <c r="L609">
        <v>2</v>
      </c>
      <c r="M609">
        <v>2</v>
      </c>
      <c r="N609">
        <v>2</v>
      </c>
      <c r="O609">
        <v>6</v>
      </c>
      <c r="P609">
        <v>6</v>
      </c>
      <c r="Q609">
        <v>6</v>
      </c>
      <c r="R609">
        <v>155.96</v>
      </c>
      <c r="S609">
        <v>279.88</v>
      </c>
      <c r="T609">
        <v>279.88</v>
      </c>
      <c r="U609">
        <v>279.88</v>
      </c>
      <c r="V609">
        <v>1.607831928</v>
      </c>
      <c r="W609">
        <v>1.607831928</v>
      </c>
      <c r="X609">
        <v>62.195555560000003</v>
      </c>
      <c r="Y609">
        <v>62.195555560000003</v>
      </c>
    </row>
    <row r="610" spans="1:25" x14ac:dyDescent="0.3">
      <c r="A610" s="2">
        <v>45906</v>
      </c>
      <c r="B610" t="s">
        <v>44</v>
      </c>
      <c r="C610">
        <v>68</v>
      </c>
      <c r="D610">
        <v>0</v>
      </c>
      <c r="F610">
        <v>0</v>
      </c>
      <c r="G610">
        <v>0</v>
      </c>
      <c r="H610">
        <v>0</v>
      </c>
      <c r="I610" t="s">
        <v>149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5" x14ac:dyDescent="0.3">
      <c r="A611" s="2">
        <v>45906</v>
      </c>
      <c r="B611" t="s">
        <v>40</v>
      </c>
      <c r="C611">
        <v>155</v>
      </c>
      <c r="D611">
        <v>0</v>
      </c>
      <c r="F611">
        <v>0</v>
      </c>
      <c r="G611">
        <v>0</v>
      </c>
      <c r="H611">
        <v>0</v>
      </c>
      <c r="I611" t="s">
        <v>149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5" x14ac:dyDescent="0.3">
      <c r="A612" s="2">
        <v>45906</v>
      </c>
      <c r="B612" t="s">
        <v>56</v>
      </c>
      <c r="C612">
        <v>40</v>
      </c>
      <c r="D612">
        <v>0</v>
      </c>
      <c r="F612">
        <v>0</v>
      </c>
      <c r="G612">
        <v>0</v>
      </c>
      <c r="H612">
        <v>0</v>
      </c>
      <c r="I612" t="s">
        <v>149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5" x14ac:dyDescent="0.3">
      <c r="A613" s="2">
        <v>45906</v>
      </c>
      <c r="B613" t="s">
        <v>24</v>
      </c>
      <c r="C613">
        <v>782</v>
      </c>
      <c r="D613">
        <v>2</v>
      </c>
      <c r="E613">
        <v>2.37</v>
      </c>
      <c r="F613">
        <v>0.25600000000000001</v>
      </c>
      <c r="G613">
        <v>4.74</v>
      </c>
      <c r="H613">
        <v>4.74</v>
      </c>
      <c r="I613" t="s">
        <v>149</v>
      </c>
      <c r="J613">
        <v>4</v>
      </c>
      <c r="K613">
        <v>4</v>
      </c>
      <c r="L613">
        <v>4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83.54</v>
      </c>
      <c r="S613">
        <v>83.54</v>
      </c>
      <c r="T613">
        <v>83.54</v>
      </c>
      <c r="U613">
        <v>83.54</v>
      </c>
      <c r="V613">
        <v>5.6739286570000003</v>
      </c>
      <c r="W613">
        <v>5.6739286570000003</v>
      </c>
      <c r="X613">
        <v>17.624472569999998</v>
      </c>
      <c r="Y613">
        <v>17.624472569999998</v>
      </c>
    </row>
    <row r="614" spans="1:25" x14ac:dyDescent="0.3">
      <c r="A614" s="2">
        <v>45906</v>
      </c>
      <c r="B614" t="s">
        <v>108</v>
      </c>
      <c r="C614">
        <v>102</v>
      </c>
      <c r="D614">
        <v>1</v>
      </c>
      <c r="E614">
        <v>4.7699999999999996</v>
      </c>
      <c r="F614">
        <v>0.98</v>
      </c>
      <c r="G614">
        <v>4.7699999999999996</v>
      </c>
      <c r="H614">
        <v>4.7699999999999996</v>
      </c>
      <c r="I614" t="s">
        <v>149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X614">
        <v>0</v>
      </c>
      <c r="Y614">
        <v>0</v>
      </c>
    </row>
    <row r="615" spans="1:25" x14ac:dyDescent="0.3">
      <c r="A615" s="2">
        <v>45906</v>
      </c>
      <c r="B615" t="s">
        <v>62</v>
      </c>
      <c r="C615">
        <v>156</v>
      </c>
      <c r="D615">
        <v>1</v>
      </c>
      <c r="E615">
        <v>3.06</v>
      </c>
      <c r="F615">
        <v>0.64100000000000001</v>
      </c>
      <c r="G615">
        <v>3.06</v>
      </c>
      <c r="H615">
        <v>3.06</v>
      </c>
      <c r="I615" t="s">
        <v>149</v>
      </c>
      <c r="J615">
        <v>2</v>
      </c>
      <c r="K615">
        <v>2</v>
      </c>
      <c r="L615">
        <v>2</v>
      </c>
      <c r="M615">
        <v>2</v>
      </c>
      <c r="N615">
        <v>4</v>
      </c>
      <c r="O615">
        <v>4</v>
      </c>
      <c r="P615">
        <v>4</v>
      </c>
      <c r="Q615">
        <v>4</v>
      </c>
      <c r="R615">
        <v>125.92</v>
      </c>
      <c r="S615">
        <v>125.92</v>
      </c>
      <c r="T615">
        <v>125.92</v>
      </c>
      <c r="U615">
        <v>125.92</v>
      </c>
      <c r="V615">
        <v>2.430114358</v>
      </c>
      <c r="W615">
        <v>2.430114358</v>
      </c>
      <c r="X615">
        <v>41.150326800000002</v>
      </c>
      <c r="Y615">
        <v>41.150326800000002</v>
      </c>
    </row>
    <row r="616" spans="1:25" x14ac:dyDescent="0.3">
      <c r="A616" s="2">
        <v>45906</v>
      </c>
      <c r="B616" t="s">
        <v>84</v>
      </c>
      <c r="C616">
        <v>34</v>
      </c>
      <c r="D616">
        <v>1</v>
      </c>
      <c r="E616">
        <v>1.39</v>
      </c>
      <c r="F616">
        <v>2.9409999999999998</v>
      </c>
      <c r="G616">
        <v>1.39</v>
      </c>
      <c r="H616">
        <v>1.39</v>
      </c>
      <c r="I616" t="s">
        <v>149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X616">
        <v>0</v>
      </c>
      <c r="Y616">
        <v>0</v>
      </c>
    </row>
    <row r="617" spans="1:25" x14ac:dyDescent="0.3">
      <c r="A617" s="2">
        <v>45906</v>
      </c>
      <c r="B617" t="s">
        <v>42</v>
      </c>
      <c r="C617">
        <v>24</v>
      </c>
      <c r="D617">
        <v>0</v>
      </c>
      <c r="F617">
        <v>0</v>
      </c>
      <c r="G617">
        <v>0</v>
      </c>
      <c r="H617">
        <v>0</v>
      </c>
      <c r="I617" t="s">
        <v>149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5" x14ac:dyDescent="0.3">
      <c r="A618" s="2">
        <v>45906</v>
      </c>
      <c r="B618" t="s">
        <v>11</v>
      </c>
      <c r="C618">
        <v>51</v>
      </c>
      <c r="D618">
        <v>0</v>
      </c>
      <c r="F618">
        <v>0</v>
      </c>
      <c r="G618">
        <v>0</v>
      </c>
      <c r="H618">
        <v>0</v>
      </c>
      <c r="I618" t="s">
        <v>149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5" x14ac:dyDescent="0.3">
      <c r="A619" s="2">
        <v>45906</v>
      </c>
      <c r="B619" t="s">
        <v>102</v>
      </c>
      <c r="C619">
        <v>384</v>
      </c>
      <c r="D619">
        <v>1</v>
      </c>
      <c r="E619">
        <v>2.8</v>
      </c>
      <c r="F619">
        <v>0.26</v>
      </c>
      <c r="G619">
        <v>2.8</v>
      </c>
      <c r="H619">
        <v>2.8</v>
      </c>
      <c r="I619" t="s">
        <v>149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X619">
        <v>0</v>
      </c>
      <c r="Y619">
        <v>0</v>
      </c>
    </row>
    <row r="620" spans="1:25" x14ac:dyDescent="0.3">
      <c r="A620" s="2">
        <v>45906</v>
      </c>
      <c r="B620" t="s">
        <v>98</v>
      </c>
      <c r="C620">
        <v>1083</v>
      </c>
      <c r="D620">
        <v>6</v>
      </c>
      <c r="E620">
        <v>2.5379999999999998</v>
      </c>
      <c r="F620">
        <v>0.55400000000000005</v>
      </c>
      <c r="G620">
        <v>15.23</v>
      </c>
      <c r="H620">
        <v>15.23</v>
      </c>
      <c r="I620" t="s">
        <v>149</v>
      </c>
      <c r="J620">
        <v>0</v>
      </c>
      <c r="K620">
        <v>3</v>
      </c>
      <c r="L620">
        <v>3</v>
      </c>
      <c r="M620">
        <v>3</v>
      </c>
      <c r="N620">
        <v>0</v>
      </c>
      <c r="O620">
        <v>3</v>
      </c>
      <c r="P620">
        <v>3</v>
      </c>
      <c r="Q620">
        <v>3</v>
      </c>
      <c r="R620">
        <v>0</v>
      </c>
      <c r="S620">
        <v>87.94</v>
      </c>
      <c r="T620">
        <v>87.94</v>
      </c>
      <c r="U620">
        <v>87.94</v>
      </c>
      <c r="V620">
        <v>17.318626340000002</v>
      </c>
      <c r="W620">
        <v>17.318626340000002</v>
      </c>
      <c r="X620">
        <v>5.7741300070000001</v>
      </c>
      <c r="Y620">
        <v>5.7741300070000001</v>
      </c>
    </row>
    <row r="621" spans="1:25" x14ac:dyDescent="0.3">
      <c r="A621" s="2">
        <v>45906</v>
      </c>
      <c r="B621" t="s">
        <v>104</v>
      </c>
      <c r="C621">
        <v>192</v>
      </c>
      <c r="D621">
        <v>1</v>
      </c>
      <c r="E621">
        <v>1.55</v>
      </c>
      <c r="F621">
        <v>0.52100000000000002</v>
      </c>
      <c r="G621">
        <v>1.55</v>
      </c>
      <c r="H621">
        <v>1.55</v>
      </c>
      <c r="I621" t="s">
        <v>149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X621">
        <v>0</v>
      </c>
      <c r="Y621">
        <v>0</v>
      </c>
    </row>
    <row r="622" spans="1:25" x14ac:dyDescent="0.3">
      <c r="A622" s="2">
        <v>45906</v>
      </c>
      <c r="B622" t="s">
        <v>38</v>
      </c>
      <c r="C622">
        <v>2</v>
      </c>
      <c r="D622">
        <v>0</v>
      </c>
      <c r="F622">
        <v>0</v>
      </c>
      <c r="G622">
        <v>0</v>
      </c>
      <c r="H622">
        <v>0</v>
      </c>
      <c r="I622" t="s">
        <v>149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5" x14ac:dyDescent="0.3">
      <c r="A623" s="2">
        <v>45906</v>
      </c>
      <c r="B623" t="s">
        <v>42</v>
      </c>
      <c r="C623">
        <v>64</v>
      </c>
      <c r="D623">
        <v>4</v>
      </c>
      <c r="E623">
        <v>2.2930000000000001</v>
      </c>
      <c r="F623">
        <v>6.25</v>
      </c>
      <c r="G623">
        <v>9.17</v>
      </c>
      <c r="H623">
        <v>9.17</v>
      </c>
      <c r="I623" t="s">
        <v>149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X623">
        <v>0</v>
      </c>
      <c r="Y623">
        <v>0</v>
      </c>
    </row>
    <row r="624" spans="1:25" x14ac:dyDescent="0.3">
      <c r="A624" s="2">
        <v>45906</v>
      </c>
      <c r="B624" t="s">
        <v>50</v>
      </c>
      <c r="C624">
        <v>10</v>
      </c>
      <c r="D624">
        <v>1</v>
      </c>
      <c r="E624">
        <v>1.06</v>
      </c>
      <c r="F624">
        <v>10</v>
      </c>
      <c r="G624">
        <v>1.06</v>
      </c>
      <c r="H624">
        <v>1.06</v>
      </c>
      <c r="I624" t="s">
        <v>149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40.880000000000003</v>
      </c>
      <c r="S624">
        <v>40.880000000000003</v>
      </c>
      <c r="T624">
        <v>40.880000000000003</v>
      </c>
      <c r="U624">
        <v>40.880000000000003</v>
      </c>
      <c r="V624">
        <v>2.59295499</v>
      </c>
      <c r="W624">
        <v>2.59295499</v>
      </c>
      <c r="X624">
        <v>38.566037739999999</v>
      </c>
      <c r="Y624">
        <v>38.566037739999999</v>
      </c>
    </row>
    <row r="625" spans="1:25" x14ac:dyDescent="0.3">
      <c r="A625" s="2">
        <v>45906</v>
      </c>
      <c r="B625" t="s">
        <v>72</v>
      </c>
      <c r="C625">
        <v>485</v>
      </c>
      <c r="D625">
        <v>0</v>
      </c>
      <c r="F625">
        <v>0</v>
      </c>
      <c r="G625">
        <v>0</v>
      </c>
      <c r="H625">
        <v>0</v>
      </c>
      <c r="I625" t="s">
        <v>149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5" x14ac:dyDescent="0.3">
      <c r="A626" s="2">
        <v>45906</v>
      </c>
      <c r="B626" t="s">
        <v>84</v>
      </c>
      <c r="C626">
        <v>20</v>
      </c>
      <c r="D626">
        <v>1</v>
      </c>
      <c r="E626">
        <v>1.24</v>
      </c>
      <c r="F626">
        <v>5</v>
      </c>
      <c r="G626">
        <v>1.24</v>
      </c>
      <c r="H626">
        <v>1.24</v>
      </c>
      <c r="I626" t="s">
        <v>149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X626">
        <v>0</v>
      </c>
      <c r="Y626">
        <v>0</v>
      </c>
    </row>
    <row r="627" spans="1:25" x14ac:dyDescent="0.3">
      <c r="A627" s="2">
        <v>45906</v>
      </c>
      <c r="B627" t="s">
        <v>68</v>
      </c>
      <c r="C627">
        <v>644</v>
      </c>
      <c r="D627">
        <v>7</v>
      </c>
      <c r="E627">
        <v>4.25</v>
      </c>
      <c r="F627">
        <v>1.087</v>
      </c>
      <c r="G627">
        <v>29.75</v>
      </c>
      <c r="H627">
        <v>29.75</v>
      </c>
      <c r="I627" t="s">
        <v>149</v>
      </c>
      <c r="J627">
        <v>6</v>
      </c>
      <c r="K627">
        <v>6</v>
      </c>
      <c r="L627">
        <v>6</v>
      </c>
      <c r="M627">
        <v>6</v>
      </c>
      <c r="N627">
        <v>9</v>
      </c>
      <c r="O627">
        <v>9</v>
      </c>
      <c r="P627">
        <v>9</v>
      </c>
      <c r="Q627">
        <v>9</v>
      </c>
      <c r="R627">
        <v>201.62</v>
      </c>
      <c r="S627">
        <v>201.62</v>
      </c>
      <c r="T627">
        <v>201.62</v>
      </c>
      <c r="U627">
        <v>201.62</v>
      </c>
      <c r="V627">
        <v>14.755480609999999</v>
      </c>
      <c r="W627">
        <v>14.755480609999999</v>
      </c>
      <c r="X627">
        <v>6.7771428570000003</v>
      </c>
      <c r="Y627">
        <v>6.7771428570000003</v>
      </c>
    </row>
    <row r="628" spans="1:25" x14ac:dyDescent="0.3">
      <c r="A628" s="2">
        <v>45906</v>
      </c>
      <c r="B628" t="s">
        <v>64</v>
      </c>
      <c r="C628">
        <v>242</v>
      </c>
      <c r="D628">
        <v>3</v>
      </c>
      <c r="E628">
        <v>3.51</v>
      </c>
      <c r="F628">
        <v>1.24</v>
      </c>
      <c r="G628">
        <v>10.53</v>
      </c>
      <c r="H628">
        <v>10.53</v>
      </c>
      <c r="I628" t="s">
        <v>149</v>
      </c>
      <c r="J628">
        <v>2</v>
      </c>
      <c r="K628">
        <v>2</v>
      </c>
      <c r="L628">
        <v>2</v>
      </c>
      <c r="M628">
        <v>2</v>
      </c>
      <c r="N628">
        <v>4</v>
      </c>
      <c r="O628">
        <v>4</v>
      </c>
      <c r="P628">
        <v>4</v>
      </c>
      <c r="Q628">
        <v>4</v>
      </c>
      <c r="R628">
        <v>192.57</v>
      </c>
      <c r="S628">
        <v>192.57</v>
      </c>
      <c r="T628">
        <v>192.57</v>
      </c>
      <c r="U628">
        <v>192.57</v>
      </c>
      <c r="V628">
        <v>5.4681414549999996</v>
      </c>
      <c r="W628">
        <v>5.4681414549999996</v>
      </c>
      <c r="X628">
        <v>18.287749290000001</v>
      </c>
      <c r="Y628">
        <v>18.287749290000001</v>
      </c>
    </row>
    <row r="629" spans="1:25" x14ac:dyDescent="0.3">
      <c r="A629" s="2">
        <v>45906</v>
      </c>
      <c r="B629" t="s">
        <v>26</v>
      </c>
      <c r="C629">
        <v>35</v>
      </c>
      <c r="D629">
        <v>0</v>
      </c>
      <c r="F629">
        <v>0</v>
      </c>
      <c r="G629">
        <v>0</v>
      </c>
      <c r="H629">
        <v>0</v>
      </c>
      <c r="I629" t="s">
        <v>149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5" x14ac:dyDescent="0.3">
      <c r="A630" s="2">
        <v>45906</v>
      </c>
      <c r="B630" t="s">
        <v>15</v>
      </c>
      <c r="C630">
        <v>64</v>
      </c>
      <c r="D630">
        <v>0</v>
      </c>
      <c r="F630">
        <v>0</v>
      </c>
      <c r="G630">
        <v>0</v>
      </c>
      <c r="H630">
        <v>0</v>
      </c>
      <c r="I630" t="s">
        <v>149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5" x14ac:dyDescent="0.3">
      <c r="A631" s="2">
        <v>45906</v>
      </c>
      <c r="B631" t="s">
        <v>36</v>
      </c>
      <c r="C631">
        <v>25</v>
      </c>
      <c r="D631">
        <v>1</v>
      </c>
      <c r="E631">
        <v>1.08</v>
      </c>
      <c r="F631">
        <v>4</v>
      </c>
      <c r="G631">
        <v>1.08</v>
      </c>
      <c r="H631">
        <v>1.08</v>
      </c>
      <c r="I631" t="s">
        <v>149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X631">
        <v>0</v>
      </c>
      <c r="Y631">
        <v>0</v>
      </c>
    </row>
    <row r="632" spans="1:25" x14ac:dyDescent="0.3">
      <c r="A632" s="2">
        <v>45906</v>
      </c>
      <c r="B632" t="s">
        <v>78</v>
      </c>
      <c r="C632">
        <v>368</v>
      </c>
      <c r="D632">
        <v>4</v>
      </c>
      <c r="E632">
        <v>5.3979999999999997</v>
      </c>
      <c r="F632">
        <v>1.087</v>
      </c>
      <c r="G632">
        <v>21.59</v>
      </c>
      <c r="H632">
        <v>21.59</v>
      </c>
      <c r="I632" t="s">
        <v>149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X632">
        <v>0</v>
      </c>
      <c r="Y632">
        <v>0</v>
      </c>
    </row>
    <row r="633" spans="1:25" x14ac:dyDescent="0.3">
      <c r="A633" s="2">
        <v>45906</v>
      </c>
      <c r="B633" t="s">
        <v>94</v>
      </c>
      <c r="C633">
        <v>212</v>
      </c>
      <c r="D633">
        <v>2</v>
      </c>
      <c r="E633">
        <v>5.8949999999999996</v>
      </c>
      <c r="F633">
        <v>0.94299999999999995</v>
      </c>
      <c r="G633">
        <v>11.79</v>
      </c>
      <c r="H633">
        <v>11.79</v>
      </c>
      <c r="I633" t="s">
        <v>149</v>
      </c>
      <c r="J633">
        <v>5</v>
      </c>
      <c r="K633">
        <v>5</v>
      </c>
      <c r="L633">
        <v>5</v>
      </c>
      <c r="M633">
        <v>5</v>
      </c>
      <c r="N633">
        <v>5</v>
      </c>
      <c r="O633">
        <v>5</v>
      </c>
      <c r="P633">
        <v>5</v>
      </c>
      <c r="Q633">
        <v>5</v>
      </c>
      <c r="R633">
        <v>289.73</v>
      </c>
      <c r="S633">
        <v>289.73</v>
      </c>
      <c r="T633">
        <v>289.73</v>
      </c>
      <c r="U633">
        <v>289.73</v>
      </c>
      <c r="V633">
        <v>4.0693059050000002</v>
      </c>
      <c r="W633">
        <v>4.0693059050000002</v>
      </c>
      <c r="X633">
        <v>24.57421544</v>
      </c>
      <c r="Y633">
        <v>24.57421544</v>
      </c>
    </row>
    <row r="634" spans="1:25" x14ac:dyDescent="0.3">
      <c r="A634" s="2">
        <v>45906</v>
      </c>
      <c r="B634" t="s">
        <v>17</v>
      </c>
      <c r="C634">
        <v>35</v>
      </c>
      <c r="D634">
        <v>0</v>
      </c>
      <c r="F634">
        <v>0</v>
      </c>
      <c r="G634">
        <v>0</v>
      </c>
      <c r="H634">
        <v>0</v>
      </c>
      <c r="I634" t="s">
        <v>149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5" x14ac:dyDescent="0.3">
      <c r="A635" s="2">
        <v>45906</v>
      </c>
      <c r="B635" t="s">
        <v>17</v>
      </c>
      <c r="C635">
        <v>21</v>
      </c>
      <c r="D635">
        <v>0</v>
      </c>
      <c r="F635">
        <v>0</v>
      </c>
      <c r="G635">
        <v>0</v>
      </c>
      <c r="H635">
        <v>0</v>
      </c>
      <c r="I635" t="s">
        <v>149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5" x14ac:dyDescent="0.3">
      <c r="A636" s="2">
        <v>45906</v>
      </c>
      <c r="B636" t="s">
        <v>17</v>
      </c>
      <c r="C636">
        <v>26</v>
      </c>
      <c r="D636">
        <v>1</v>
      </c>
      <c r="E636">
        <v>0.6</v>
      </c>
      <c r="F636">
        <v>3.8460000000000001</v>
      </c>
      <c r="G636">
        <v>0.6</v>
      </c>
      <c r="H636">
        <v>0.6</v>
      </c>
      <c r="I636" t="s">
        <v>149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X636">
        <v>0</v>
      </c>
      <c r="Y636">
        <v>0</v>
      </c>
    </row>
    <row r="637" spans="1:25" x14ac:dyDescent="0.3">
      <c r="A637" s="2">
        <v>45906</v>
      </c>
      <c r="B637" t="s">
        <v>17</v>
      </c>
      <c r="C637">
        <v>16</v>
      </c>
      <c r="D637">
        <v>1</v>
      </c>
      <c r="E637">
        <v>0.91</v>
      </c>
      <c r="F637">
        <v>6.25</v>
      </c>
      <c r="G637">
        <v>0.91</v>
      </c>
      <c r="H637">
        <v>0.91</v>
      </c>
      <c r="I637" t="s">
        <v>149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X637">
        <v>0</v>
      </c>
      <c r="Y637">
        <v>0</v>
      </c>
    </row>
    <row r="638" spans="1:25" x14ac:dyDescent="0.3">
      <c r="A638" s="2">
        <v>45906</v>
      </c>
      <c r="B638" t="s">
        <v>52</v>
      </c>
      <c r="C638">
        <v>356</v>
      </c>
      <c r="D638">
        <v>3</v>
      </c>
      <c r="E638">
        <v>0.4</v>
      </c>
      <c r="F638">
        <v>0.84299999999999997</v>
      </c>
      <c r="G638">
        <v>1.2</v>
      </c>
      <c r="H638">
        <v>1.2</v>
      </c>
      <c r="I638" t="s">
        <v>149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X638">
        <v>0</v>
      </c>
      <c r="Y638">
        <v>0</v>
      </c>
    </row>
    <row r="639" spans="1:25" x14ac:dyDescent="0.3">
      <c r="A639" s="2">
        <v>45906</v>
      </c>
      <c r="B639" t="s">
        <v>52</v>
      </c>
      <c r="C639">
        <v>369</v>
      </c>
      <c r="D639">
        <v>1</v>
      </c>
      <c r="E639">
        <v>0.56999999999999995</v>
      </c>
      <c r="F639">
        <v>0.27100000000000002</v>
      </c>
      <c r="G639">
        <v>0.56999999999999995</v>
      </c>
      <c r="H639">
        <v>0.56999999999999995</v>
      </c>
      <c r="I639" t="s">
        <v>149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X639">
        <v>0</v>
      </c>
      <c r="Y639">
        <v>0</v>
      </c>
    </row>
    <row r="640" spans="1:25" x14ac:dyDescent="0.3">
      <c r="A640" s="2">
        <v>45906</v>
      </c>
      <c r="B640" t="s">
        <v>52</v>
      </c>
      <c r="C640">
        <v>525</v>
      </c>
      <c r="D640">
        <v>11</v>
      </c>
      <c r="E640">
        <v>0.315</v>
      </c>
      <c r="F640">
        <v>2.0950000000000002</v>
      </c>
      <c r="G640">
        <v>3.47</v>
      </c>
      <c r="H640">
        <v>3.47</v>
      </c>
      <c r="I640" t="s">
        <v>149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12.88</v>
      </c>
      <c r="S640">
        <v>12.88</v>
      </c>
      <c r="T640">
        <v>12.88</v>
      </c>
      <c r="U640">
        <v>12.88</v>
      </c>
      <c r="V640">
        <v>26.94099379</v>
      </c>
      <c r="W640">
        <v>26.94099379</v>
      </c>
      <c r="X640">
        <v>3.711815562</v>
      </c>
      <c r="Y640">
        <v>3.711815562</v>
      </c>
    </row>
    <row r="641" spans="1:25" x14ac:dyDescent="0.3">
      <c r="A641" s="2">
        <v>45906</v>
      </c>
      <c r="B641" t="s">
        <v>52</v>
      </c>
      <c r="C641">
        <v>707</v>
      </c>
      <c r="D641">
        <v>6</v>
      </c>
      <c r="E641">
        <v>0.22500000000000001</v>
      </c>
      <c r="F641">
        <v>0.84899999999999998</v>
      </c>
      <c r="G641">
        <v>1.35</v>
      </c>
      <c r="H641">
        <v>1.35</v>
      </c>
      <c r="I641" t="s">
        <v>149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40.74</v>
      </c>
      <c r="S641">
        <v>40.74</v>
      </c>
      <c r="T641">
        <v>40.74</v>
      </c>
      <c r="U641">
        <v>40.74</v>
      </c>
      <c r="V641">
        <v>3.3136966129999998</v>
      </c>
      <c r="W641">
        <v>3.3136966129999998</v>
      </c>
      <c r="X641">
        <v>30.17777778</v>
      </c>
      <c r="Y641">
        <v>30.17777778</v>
      </c>
    </row>
    <row r="642" spans="1:25" x14ac:dyDescent="0.3">
      <c r="A642" s="2">
        <v>45906</v>
      </c>
      <c r="B642" t="s">
        <v>112</v>
      </c>
      <c r="C642">
        <v>47</v>
      </c>
      <c r="D642">
        <v>0</v>
      </c>
      <c r="F642">
        <v>0</v>
      </c>
      <c r="G642">
        <v>0</v>
      </c>
      <c r="H642">
        <v>0</v>
      </c>
      <c r="I642" t="s">
        <v>149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5" x14ac:dyDescent="0.3">
      <c r="A643" s="2">
        <v>45906</v>
      </c>
      <c r="B643" t="s">
        <v>15</v>
      </c>
      <c r="C643">
        <v>158</v>
      </c>
      <c r="D643">
        <v>5</v>
      </c>
      <c r="E643">
        <v>1.704</v>
      </c>
      <c r="F643">
        <v>3.165</v>
      </c>
      <c r="G643">
        <v>8.52</v>
      </c>
      <c r="H643">
        <v>8.52</v>
      </c>
      <c r="I643" t="s">
        <v>149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X643">
        <v>0</v>
      </c>
      <c r="Y643">
        <v>0</v>
      </c>
    </row>
    <row r="644" spans="1:25" x14ac:dyDescent="0.3">
      <c r="A644" s="2">
        <v>45906</v>
      </c>
      <c r="B644" t="s">
        <v>112</v>
      </c>
      <c r="C644">
        <v>164</v>
      </c>
      <c r="D644">
        <v>0</v>
      </c>
      <c r="F644">
        <v>0</v>
      </c>
      <c r="G644">
        <v>0</v>
      </c>
      <c r="H644">
        <v>0</v>
      </c>
      <c r="I644" t="s">
        <v>149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5" x14ac:dyDescent="0.3">
      <c r="A645" s="2">
        <v>45906</v>
      </c>
      <c r="B645" t="s">
        <v>15</v>
      </c>
      <c r="C645">
        <v>352</v>
      </c>
      <c r="D645">
        <v>3</v>
      </c>
      <c r="E645">
        <v>1.18</v>
      </c>
      <c r="F645">
        <v>0.85199999999999998</v>
      </c>
      <c r="G645">
        <v>3.54</v>
      </c>
      <c r="H645">
        <v>3.54</v>
      </c>
      <c r="I645" t="s">
        <v>149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55.96</v>
      </c>
      <c r="S645">
        <v>55.96</v>
      </c>
      <c r="T645">
        <v>55.96</v>
      </c>
      <c r="U645">
        <v>55.96</v>
      </c>
      <c r="V645">
        <v>6.325947105</v>
      </c>
      <c r="W645">
        <v>6.325947105</v>
      </c>
      <c r="X645">
        <v>15.8079096</v>
      </c>
      <c r="Y645">
        <v>15.8079096</v>
      </c>
    </row>
    <row r="646" spans="1:25" x14ac:dyDescent="0.3">
      <c r="A646" s="2">
        <v>45906</v>
      </c>
      <c r="B646" t="s">
        <v>15</v>
      </c>
      <c r="C646">
        <v>370</v>
      </c>
      <c r="D646">
        <v>4</v>
      </c>
      <c r="E646">
        <v>0.64</v>
      </c>
      <c r="F646">
        <v>1.081</v>
      </c>
      <c r="G646">
        <v>2.56</v>
      </c>
      <c r="H646">
        <v>2.56</v>
      </c>
      <c r="I646" t="s">
        <v>149</v>
      </c>
      <c r="J646">
        <v>3</v>
      </c>
      <c r="K646">
        <v>3</v>
      </c>
      <c r="L646">
        <v>3</v>
      </c>
      <c r="M646">
        <v>3</v>
      </c>
      <c r="N646">
        <v>3</v>
      </c>
      <c r="O646">
        <v>3</v>
      </c>
      <c r="P646">
        <v>3</v>
      </c>
      <c r="Q646">
        <v>3</v>
      </c>
      <c r="R646">
        <v>133.84</v>
      </c>
      <c r="S646">
        <v>133.84</v>
      </c>
      <c r="T646">
        <v>133.84</v>
      </c>
      <c r="U646">
        <v>133.84</v>
      </c>
      <c r="V646">
        <v>1.91273162</v>
      </c>
      <c r="W646">
        <v>1.91273162</v>
      </c>
      <c r="X646">
        <v>52.28125</v>
      </c>
      <c r="Y646">
        <v>52.28125</v>
      </c>
    </row>
    <row r="647" spans="1:25" x14ac:dyDescent="0.3">
      <c r="A647" s="2">
        <v>45906</v>
      </c>
      <c r="B647" t="s">
        <v>112</v>
      </c>
      <c r="C647">
        <v>86</v>
      </c>
      <c r="D647">
        <v>0</v>
      </c>
      <c r="F647">
        <v>0</v>
      </c>
      <c r="G647">
        <v>0</v>
      </c>
      <c r="H647">
        <v>0</v>
      </c>
      <c r="I647" t="s">
        <v>149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5" x14ac:dyDescent="0.3">
      <c r="A648" s="2">
        <v>45906</v>
      </c>
      <c r="B648" t="s">
        <v>15</v>
      </c>
      <c r="C648">
        <v>593</v>
      </c>
      <c r="D648">
        <v>6</v>
      </c>
      <c r="E648">
        <v>0.81699999999999995</v>
      </c>
      <c r="F648">
        <v>1.012</v>
      </c>
      <c r="G648">
        <v>4.9000000000000004</v>
      </c>
      <c r="H648">
        <v>4.9000000000000004</v>
      </c>
      <c r="I648" t="s">
        <v>149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X648">
        <v>0</v>
      </c>
      <c r="Y648">
        <v>0</v>
      </c>
    </row>
    <row r="649" spans="1:25" x14ac:dyDescent="0.3">
      <c r="A649" s="2">
        <v>45906</v>
      </c>
      <c r="B649" t="s">
        <v>112</v>
      </c>
      <c r="C649">
        <v>175</v>
      </c>
      <c r="D649">
        <v>3</v>
      </c>
      <c r="E649">
        <v>0.97</v>
      </c>
      <c r="F649">
        <v>1.714</v>
      </c>
      <c r="G649">
        <v>2.91</v>
      </c>
      <c r="H649">
        <v>2.91</v>
      </c>
      <c r="I649" t="s">
        <v>149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X649">
        <v>0</v>
      </c>
      <c r="Y649">
        <v>0</v>
      </c>
    </row>
    <row r="650" spans="1:25" x14ac:dyDescent="0.3">
      <c r="A650" s="2">
        <v>45906</v>
      </c>
      <c r="B650" t="s">
        <v>100</v>
      </c>
      <c r="C650">
        <v>16</v>
      </c>
      <c r="D650">
        <v>0</v>
      </c>
      <c r="F650">
        <v>0</v>
      </c>
      <c r="G650">
        <v>0</v>
      </c>
      <c r="H650">
        <v>0</v>
      </c>
      <c r="I650" t="s">
        <v>149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5" x14ac:dyDescent="0.3">
      <c r="A651" s="2">
        <v>45906</v>
      </c>
      <c r="B651" t="s">
        <v>54</v>
      </c>
      <c r="C651">
        <v>1132</v>
      </c>
      <c r="D651">
        <v>12</v>
      </c>
      <c r="E651">
        <v>1.161</v>
      </c>
      <c r="F651">
        <v>1.06</v>
      </c>
      <c r="G651">
        <v>13.93</v>
      </c>
      <c r="H651">
        <v>13.93</v>
      </c>
      <c r="I651" t="s">
        <v>149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22.88</v>
      </c>
      <c r="S651">
        <v>22.88</v>
      </c>
      <c r="T651">
        <v>22.88</v>
      </c>
      <c r="U651">
        <v>22.88</v>
      </c>
      <c r="V651">
        <v>60.882867130000001</v>
      </c>
      <c r="W651">
        <v>60.882867130000001</v>
      </c>
      <c r="X651">
        <v>1.6424982050000001</v>
      </c>
      <c r="Y651">
        <v>1.6424982050000001</v>
      </c>
    </row>
    <row r="652" spans="1:25" x14ac:dyDescent="0.3">
      <c r="A652" s="2">
        <v>45906</v>
      </c>
      <c r="B652" t="s">
        <v>60</v>
      </c>
      <c r="C652">
        <v>294</v>
      </c>
      <c r="D652">
        <v>3</v>
      </c>
      <c r="E652">
        <v>1.4</v>
      </c>
      <c r="F652">
        <v>1.02</v>
      </c>
      <c r="G652">
        <v>4.2</v>
      </c>
      <c r="H652">
        <v>4.2</v>
      </c>
      <c r="I652" t="s">
        <v>149</v>
      </c>
      <c r="J652">
        <v>0</v>
      </c>
      <c r="K652">
        <v>1</v>
      </c>
      <c r="L652">
        <v>1</v>
      </c>
      <c r="M652">
        <v>1</v>
      </c>
      <c r="N652">
        <v>0</v>
      </c>
      <c r="O652">
        <v>1</v>
      </c>
      <c r="P652">
        <v>1</v>
      </c>
      <c r="Q652">
        <v>1</v>
      </c>
      <c r="R652">
        <v>0</v>
      </c>
      <c r="S652">
        <v>21.88</v>
      </c>
      <c r="T652">
        <v>21.88</v>
      </c>
      <c r="U652">
        <v>21.88</v>
      </c>
      <c r="V652">
        <v>19.195612430000001</v>
      </c>
      <c r="W652">
        <v>19.195612430000001</v>
      </c>
      <c r="X652">
        <v>5.2095238100000003</v>
      </c>
      <c r="Y652">
        <v>5.2095238100000003</v>
      </c>
    </row>
    <row r="653" spans="1:25" x14ac:dyDescent="0.3">
      <c r="A653" s="2">
        <v>45906</v>
      </c>
      <c r="B653" t="s">
        <v>60</v>
      </c>
      <c r="C653">
        <v>1292</v>
      </c>
      <c r="D653">
        <v>11</v>
      </c>
      <c r="E653">
        <v>1.0369999999999999</v>
      </c>
      <c r="F653">
        <v>0.85099999999999998</v>
      </c>
      <c r="G653">
        <v>11.41</v>
      </c>
      <c r="H653">
        <v>11.41</v>
      </c>
      <c r="I653" t="s">
        <v>149</v>
      </c>
      <c r="J653">
        <v>4</v>
      </c>
      <c r="K653">
        <v>4</v>
      </c>
      <c r="L653">
        <v>5</v>
      </c>
      <c r="M653">
        <v>5</v>
      </c>
      <c r="N653">
        <v>4</v>
      </c>
      <c r="O653">
        <v>4</v>
      </c>
      <c r="P653">
        <v>5</v>
      </c>
      <c r="Q653">
        <v>5</v>
      </c>
      <c r="R653">
        <v>101.83</v>
      </c>
      <c r="S653">
        <v>101.83</v>
      </c>
      <c r="T653">
        <v>133.32</v>
      </c>
      <c r="U653">
        <v>133.32</v>
      </c>
      <c r="V653">
        <v>11.204949429999999</v>
      </c>
      <c r="W653">
        <v>8.5583558360000005</v>
      </c>
      <c r="X653">
        <v>8.9246275199999996</v>
      </c>
      <c r="Y653">
        <v>11.68448729</v>
      </c>
    </row>
    <row r="654" spans="1:25" x14ac:dyDescent="0.3">
      <c r="A654" s="2">
        <v>45906</v>
      </c>
      <c r="B654" t="s">
        <v>100</v>
      </c>
      <c r="C654">
        <v>41</v>
      </c>
      <c r="D654">
        <v>1</v>
      </c>
      <c r="E654">
        <v>0.84</v>
      </c>
      <c r="F654">
        <v>2.4390000000000001</v>
      </c>
      <c r="G654">
        <v>0.84</v>
      </c>
      <c r="H654">
        <v>0.84</v>
      </c>
      <c r="I654" t="s">
        <v>149</v>
      </c>
      <c r="J654">
        <v>0</v>
      </c>
      <c r="K654">
        <v>1</v>
      </c>
      <c r="L654">
        <v>1</v>
      </c>
      <c r="M654">
        <v>1</v>
      </c>
      <c r="N654">
        <v>0</v>
      </c>
      <c r="O654">
        <v>1</v>
      </c>
      <c r="P654">
        <v>1</v>
      </c>
      <c r="Q654">
        <v>1</v>
      </c>
      <c r="R654">
        <v>0</v>
      </c>
      <c r="S654">
        <v>12.98</v>
      </c>
      <c r="T654">
        <v>12.98</v>
      </c>
      <c r="U654">
        <v>12.98</v>
      </c>
      <c r="V654">
        <v>6.4714946070000003</v>
      </c>
      <c r="W654">
        <v>6.4714946070000003</v>
      </c>
      <c r="X654">
        <v>15.45238095</v>
      </c>
      <c r="Y654">
        <v>15.45238095</v>
      </c>
    </row>
    <row r="655" spans="1:25" x14ac:dyDescent="0.3">
      <c r="A655" s="2">
        <v>45906</v>
      </c>
      <c r="B655" t="s">
        <v>54</v>
      </c>
      <c r="C655">
        <v>3110</v>
      </c>
      <c r="D655">
        <v>18</v>
      </c>
      <c r="E655">
        <v>1.012</v>
      </c>
      <c r="F655">
        <v>0.57899999999999996</v>
      </c>
      <c r="G655">
        <v>18.21</v>
      </c>
      <c r="H655">
        <v>18.21</v>
      </c>
      <c r="I655" t="s">
        <v>149</v>
      </c>
      <c r="J655">
        <v>2</v>
      </c>
      <c r="K655">
        <v>2</v>
      </c>
      <c r="L655">
        <v>2</v>
      </c>
      <c r="M655">
        <v>2</v>
      </c>
      <c r="N655">
        <v>3</v>
      </c>
      <c r="O655">
        <v>3</v>
      </c>
      <c r="P655">
        <v>3</v>
      </c>
      <c r="Q655">
        <v>3</v>
      </c>
      <c r="R655">
        <v>68.64</v>
      </c>
      <c r="S655">
        <v>68.64</v>
      </c>
      <c r="T655">
        <v>68.64</v>
      </c>
      <c r="U655">
        <v>68.64</v>
      </c>
      <c r="V655">
        <v>26.529720279999999</v>
      </c>
      <c r="W655">
        <v>26.529720279999999</v>
      </c>
      <c r="X655">
        <v>3.769357496</v>
      </c>
      <c r="Y655">
        <v>3.769357496</v>
      </c>
    </row>
    <row r="656" spans="1:25" x14ac:dyDescent="0.3">
      <c r="A656" s="2">
        <v>45906</v>
      </c>
      <c r="B656" t="s">
        <v>100</v>
      </c>
      <c r="C656">
        <v>50</v>
      </c>
      <c r="D656">
        <v>1</v>
      </c>
      <c r="E656">
        <v>0.66</v>
      </c>
      <c r="F656">
        <v>2</v>
      </c>
      <c r="G656">
        <v>0.66</v>
      </c>
      <c r="H656">
        <v>0.66</v>
      </c>
      <c r="I656" t="s">
        <v>149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X656">
        <v>0</v>
      </c>
      <c r="Y656">
        <v>0</v>
      </c>
    </row>
    <row r="657" spans="1:25" x14ac:dyDescent="0.3">
      <c r="A657" s="2">
        <v>45906</v>
      </c>
      <c r="B657" t="s">
        <v>54</v>
      </c>
      <c r="C657">
        <v>479</v>
      </c>
      <c r="D657">
        <v>4</v>
      </c>
      <c r="E657">
        <v>1.05</v>
      </c>
      <c r="F657">
        <v>0.83499999999999996</v>
      </c>
      <c r="G657">
        <v>4.2</v>
      </c>
      <c r="H657">
        <v>4.2</v>
      </c>
      <c r="I657" t="s">
        <v>149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45.76</v>
      </c>
      <c r="S657">
        <v>45.76</v>
      </c>
      <c r="T657">
        <v>45.76</v>
      </c>
      <c r="U657">
        <v>45.76</v>
      </c>
      <c r="V657">
        <v>9.1783216779999997</v>
      </c>
      <c r="W657">
        <v>9.1783216779999997</v>
      </c>
      <c r="X657">
        <v>10.8952381</v>
      </c>
      <c r="Y657">
        <v>10.8952381</v>
      </c>
    </row>
    <row r="658" spans="1:25" x14ac:dyDescent="0.3">
      <c r="A658" s="2">
        <v>45906</v>
      </c>
      <c r="B658" t="s">
        <v>60</v>
      </c>
      <c r="C658">
        <v>598</v>
      </c>
      <c r="D658">
        <v>1</v>
      </c>
      <c r="E658">
        <v>0.35</v>
      </c>
      <c r="F658">
        <v>0.16700000000000001</v>
      </c>
      <c r="G658">
        <v>0.35</v>
      </c>
      <c r="H658">
        <v>0.35</v>
      </c>
      <c r="I658" t="s">
        <v>149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X658">
        <v>0</v>
      </c>
      <c r="Y658">
        <v>0</v>
      </c>
    </row>
    <row r="659" spans="1:25" x14ac:dyDescent="0.3">
      <c r="A659" s="2">
        <v>45906</v>
      </c>
      <c r="B659" t="s">
        <v>54</v>
      </c>
      <c r="C659">
        <v>3626</v>
      </c>
      <c r="D659">
        <v>11</v>
      </c>
      <c r="E659">
        <v>0.67100000000000004</v>
      </c>
      <c r="F659">
        <v>0.30299999999999999</v>
      </c>
      <c r="G659">
        <v>7.38</v>
      </c>
      <c r="H659">
        <v>7.38</v>
      </c>
      <c r="I659" t="s">
        <v>149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22.88</v>
      </c>
      <c r="S659">
        <v>22.88</v>
      </c>
      <c r="T659">
        <v>22.88</v>
      </c>
      <c r="U659">
        <v>22.88</v>
      </c>
      <c r="V659">
        <v>32.255244759999997</v>
      </c>
      <c r="W659">
        <v>32.255244759999997</v>
      </c>
      <c r="X659">
        <v>3.100271003</v>
      </c>
      <c r="Y659">
        <v>3.100271003</v>
      </c>
    </row>
    <row r="660" spans="1:25" x14ac:dyDescent="0.3">
      <c r="A660" s="2">
        <v>45906</v>
      </c>
      <c r="B660" t="s">
        <v>100</v>
      </c>
      <c r="C660">
        <v>127</v>
      </c>
      <c r="D660">
        <v>0</v>
      </c>
      <c r="F660">
        <v>0</v>
      </c>
      <c r="G660">
        <v>0</v>
      </c>
      <c r="H660">
        <v>0</v>
      </c>
      <c r="I660" t="s">
        <v>149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5" x14ac:dyDescent="0.3">
      <c r="A661" s="2">
        <v>45906</v>
      </c>
      <c r="B661" t="s">
        <v>60</v>
      </c>
      <c r="C661">
        <v>1126</v>
      </c>
      <c r="D661">
        <v>8</v>
      </c>
      <c r="E661">
        <v>0.73299999999999998</v>
      </c>
      <c r="F661">
        <v>0.71</v>
      </c>
      <c r="G661">
        <v>5.86</v>
      </c>
      <c r="H661">
        <v>5.86</v>
      </c>
      <c r="I661" t="s">
        <v>149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X661">
        <v>0</v>
      </c>
      <c r="Y661">
        <v>0</v>
      </c>
    </row>
    <row r="662" spans="1:25" x14ac:dyDescent="0.3">
      <c r="A662" s="2">
        <v>45906</v>
      </c>
      <c r="B662" t="s">
        <v>48</v>
      </c>
      <c r="C662">
        <v>663</v>
      </c>
      <c r="D662">
        <v>12</v>
      </c>
      <c r="E662">
        <v>2.0609999999999999</v>
      </c>
      <c r="F662">
        <v>1.81</v>
      </c>
      <c r="G662">
        <v>24.73</v>
      </c>
      <c r="H662">
        <v>24.73</v>
      </c>
      <c r="I662" t="s">
        <v>149</v>
      </c>
      <c r="J662">
        <v>2</v>
      </c>
      <c r="K662">
        <v>2</v>
      </c>
      <c r="L662">
        <v>2</v>
      </c>
      <c r="M662">
        <v>2</v>
      </c>
      <c r="N662">
        <v>3</v>
      </c>
      <c r="O662">
        <v>3</v>
      </c>
      <c r="P662">
        <v>3</v>
      </c>
      <c r="Q662">
        <v>3</v>
      </c>
      <c r="R662">
        <v>78.98</v>
      </c>
      <c r="S662">
        <v>78.98</v>
      </c>
      <c r="T662">
        <v>78.98</v>
      </c>
      <c r="U662">
        <v>78.98</v>
      </c>
      <c r="V662">
        <v>31.31172449</v>
      </c>
      <c r="W662">
        <v>31.31172449</v>
      </c>
      <c r="X662">
        <v>3.193691872</v>
      </c>
      <c r="Y662">
        <v>3.193691872</v>
      </c>
    </row>
    <row r="663" spans="1:25" x14ac:dyDescent="0.3">
      <c r="A663" s="2">
        <v>45906</v>
      </c>
      <c r="B663" t="s">
        <v>48</v>
      </c>
      <c r="C663">
        <v>1050</v>
      </c>
      <c r="D663">
        <v>8</v>
      </c>
      <c r="E663">
        <v>1.425</v>
      </c>
      <c r="F663">
        <v>0.76200000000000001</v>
      </c>
      <c r="G663">
        <v>11.4</v>
      </c>
      <c r="H663">
        <v>11.4</v>
      </c>
      <c r="I663" t="s">
        <v>149</v>
      </c>
      <c r="J663">
        <v>1</v>
      </c>
      <c r="K663">
        <v>1</v>
      </c>
      <c r="L663">
        <v>1</v>
      </c>
      <c r="M663">
        <v>1</v>
      </c>
      <c r="N663">
        <v>3</v>
      </c>
      <c r="O663">
        <v>3</v>
      </c>
      <c r="P663">
        <v>3</v>
      </c>
      <c r="Q663">
        <v>3</v>
      </c>
      <c r="R663">
        <v>83.64</v>
      </c>
      <c r="S663">
        <v>83.64</v>
      </c>
      <c r="T663">
        <v>83.64</v>
      </c>
      <c r="U663">
        <v>83.64</v>
      </c>
      <c r="V663">
        <v>13.629842180000001</v>
      </c>
      <c r="W663">
        <v>13.629842180000001</v>
      </c>
      <c r="X663">
        <v>7.3368421049999997</v>
      </c>
      <c r="Y663">
        <v>7.3368421049999997</v>
      </c>
    </row>
    <row r="664" spans="1:25" x14ac:dyDescent="0.3">
      <c r="A664" s="2">
        <v>45906</v>
      </c>
      <c r="B664" t="s">
        <v>48</v>
      </c>
      <c r="C664">
        <v>709</v>
      </c>
      <c r="D664">
        <v>7</v>
      </c>
      <c r="E664">
        <v>1.7869999999999999</v>
      </c>
      <c r="F664">
        <v>0.98699999999999999</v>
      </c>
      <c r="G664">
        <v>12.51</v>
      </c>
      <c r="H664">
        <v>12.51</v>
      </c>
      <c r="I664" t="s">
        <v>149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X664">
        <v>0</v>
      </c>
      <c r="Y664">
        <v>0</v>
      </c>
    </row>
    <row r="665" spans="1:25" x14ac:dyDescent="0.3">
      <c r="A665" s="2">
        <v>45906</v>
      </c>
      <c r="B665" t="s">
        <v>48</v>
      </c>
      <c r="C665">
        <v>2149</v>
      </c>
      <c r="D665">
        <v>14</v>
      </c>
      <c r="E665">
        <v>1.306</v>
      </c>
      <c r="F665">
        <v>0.65100000000000002</v>
      </c>
      <c r="G665">
        <v>18.28</v>
      </c>
      <c r="H665">
        <v>18.28</v>
      </c>
      <c r="I665" t="s">
        <v>149</v>
      </c>
      <c r="J665">
        <v>4</v>
      </c>
      <c r="K665">
        <v>5</v>
      </c>
      <c r="L665">
        <v>5</v>
      </c>
      <c r="M665">
        <v>5</v>
      </c>
      <c r="N665">
        <v>7</v>
      </c>
      <c r="O665">
        <v>8</v>
      </c>
      <c r="P665">
        <v>8</v>
      </c>
      <c r="Q665">
        <v>8</v>
      </c>
      <c r="R665">
        <v>177.38</v>
      </c>
      <c r="S665">
        <v>205.26</v>
      </c>
      <c r="T665">
        <v>205.26</v>
      </c>
      <c r="U665">
        <v>205.26</v>
      </c>
      <c r="V665">
        <v>8.9057780379999993</v>
      </c>
      <c r="W665">
        <v>8.9057780379999993</v>
      </c>
      <c r="X665">
        <v>11.228665210000001</v>
      </c>
      <c r="Y665">
        <v>11.228665210000001</v>
      </c>
    </row>
    <row r="666" spans="1:25" x14ac:dyDescent="0.3">
      <c r="A666" s="2">
        <v>45906</v>
      </c>
      <c r="B666" t="s">
        <v>19</v>
      </c>
      <c r="C666">
        <v>37</v>
      </c>
      <c r="D666">
        <v>0</v>
      </c>
      <c r="F666">
        <v>0</v>
      </c>
      <c r="G666">
        <v>0</v>
      </c>
      <c r="H666">
        <v>0</v>
      </c>
      <c r="I666" t="s">
        <v>149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5" x14ac:dyDescent="0.3">
      <c r="A667" s="2">
        <v>45906</v>
      </c>
      <c r="B667" t="s">
        <v>90</v>
      </c>
      <c r="C667">
        <v>21</v>
      </c>
      <c r="D667">
        <v>1</v>
      </c>
      <c r="E667">
        <v>2.04</v>
      </c>
      <c r="F667">
        <v>4.7619999999999996</v>
      </c>
      <c r="G667">
        <v>2.04</v>
      </c>
      <c r="H667">
        <v>2.04</v>
      </c>
      <c r="I667" t="s">
        <v>149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X667">
        <v>0</v>
      </c>
      <c r="Y667">
        <v>0</v>
      </c>
    </row>
    <row r="668" spans="1:25" x14ac:dyDescent="0.3">
      <c r="A668" s="2">
        <v>45906</v>
      </c>
      <c r="B668" t="s">
        <v>19</v>
      </c>
      <c r="C668">
        <v>33</v>
      </c>
      <c r="D668">
        <v>0</v>
      </c>
      <c r="F668">
        <v>0</v>
      </c>
      <c r="G668">
        <v>0</v>
      </c>
      <c r="H668">
        <v>0</v>
      </c>
      <c r="I668" t="s">
        <v>149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5" x14ac:dyDescent="0.3">
      <c r="A669" s="2">
        <v>45906</v>
      </c>
      <c r="B669" t="s">
        <v>90</v>
      </c>
      <c r="C669">
        <v>35</v>
      </c>
      <c r="D669">
        <v>0</v>
      </c>
      <c r="F669">
        <v>0</v>
      </c>
      <c r="G669">
        <v>0</v>
      </c>
      <c r="H669">
        <v>0</v>
      </c>
      <c r="I669" t="s">
        <v>149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5" x14ac:dyDescent="0.3">
      <c r="A670" s="2">
        <v>45906</v>
      </c>
      <c r="B670" t="s">
        <v>19</v>
      </c>
      <c r="C670">
        <v>54</v>
      </c>
      <c r="D670">
        <v>0</v>
      </c>
      <c r="F670">
        <v>0</v>
      </c>
      <c r="G670">
        <v>0</v>
      </c>
      <c r="H670">
        <v>0</v>
      </c>
      <c r="I670" t="s">
        <v>149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5" x14ac:dyDescent="0.3">
      <c r="A671" s="2">
        <v>45906</v>
      </c>
      <c r="B671" t="s">
        <v>90</v>
      </c>
      <c r="C671">
        <v>14</v>
      </c>
      <c r="D671">
        <v>1</v>
      </c>
      <c r="E671">
        <v>0.75</v>
      </c>
      <c r="F671">
        <v>7.1429999999999998</v>
      </c>
      <c r="G671">
        <v>0.75</v>
      </c>
      <c r="H671">
        <v>0.75</v>
      </c>
      <c r="I671" t="s">
        <v>149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X671">
        <v>0</v>
      </c>
      <c r="Y671">
        <v>0</v>
      </c>
    </row>
    <row r="672" spans="1:25" x14ac:dyDescent="0.3">
      <c r="A672" s="2">
        <v>45906</v>
      </c>
      <c r="B672" t="s">
        <v>19</v>
      </c>
      <c r="C672">
        <v>25</v>
      </c>
      <c r="D672">
        <v>1</v>
      </c>
      <c r="E672">
        <v>0.59</v>
      </c>
      <c r="F672">
        <v>4</v>
      </c>
      <c r="G672">
        <v>0.59</v>
      </c>
      <c r="H672">
        <v>0.59</v>
      </c>
      <c r="I672" t="s">
        <v>149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X672">
        <v>0</v>
      </c>
      <c r="Y672">
        <v>0</v>
      </c>
    </row>
    <row r="673" spans="1:25" x14ac:dyDescent="0.3">
      <c r="A673" s="2">
        <v>45906</v>
      </c>
      <c r="B673" t="s">
        <v>90</v>
      </c>
      <c r="C673">
        <v>17</v>
      </c>
      <c r="D673">
        <v>0</v>
      </c>
      <c r="F673">
        <v>0</v>
      </c>
      <c r="G673">
        <v>0</v>
      </c>
      <c r="H673">
        <v>0</v>
      </c>
      <c r="I673" t="s">
        <v>149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5" x14ac:dyDescent="0.3">
      <c r="A674" s="2">
        <v>45906</v>
      </c>
      <c r="B674" t="s">
        <v>58</v>
      </c>
      <c r="C674">
        <v>172</v>
      </c>
      <c r="D674">
        <v>3</v>
      </c>
      <c r="E674">
        <v>1.1599999999999999</v>
      </c>
      <c r="F674">
        <v>1.744</v>
      </c>
      <c r="G674">
        <v>3.48</v>
      </c>
      <c r="H674">
        <v>3.48</v>
      </c>
      <c r="I674" t="s">
        <v>149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30.98</v>
      </c>
      <c r="S674">
        <v>30.98</v>
      </c>
      <c r="T674">
        <v>30.98</v>
      </c>
      <c r="U674">
        <v>30.98</v>
      </c>
      <c r="V674">
        <v>11.23305358</v>
      </c>
      <c r="W674">
        <v>11.23305358</v>
      </c>
      <c r="X674">
        <v>8.9022988509999994</v>
      </c>
      <c r="Y674">
        <v>8.9022988509999994</v>
      </c>
    </row>
    <row r="675" spans="1:25" x14ac:dyDescent="0.3">
      <c r="A675" s="2">
        <v>45906</v>
      </c>
      <c r="B675" t="s">
        <v>110</v>
      </c>
      <c r="C675">
        <v>53</v>
      </c>
      <c r="D675">
        <v>1</v>
      </c>
      <c r="E675">
        <v>1.1399999999999999</v>
      </c>
      <c r="F675">
        <v>1.887</v>
      </c>
      <c r="G675">
        <v>1.1399999999999999</v>
      </c>
      <c r="H675">
        <v>1.1399999999999999</v>
      </c>
      <c r="I675" t="s">
        <v>149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X675">
        <v>0</v>
      </c>
      <c r="Y675">
        <v>0</v>
      </c>
    </row>
    <row r="676" spans="1:25" x14ac:dyDescent="0.3">
      <c r="A676" s="2">
        <v>45906</v>
      </c>
      <c r="B676" t="s">
        <v>34</v>
      </c>
      <c r="C676">
        <v>281</v>
      </c>
      <c r="D676">
        <v>2</v>
      </c>
      <c r="E676">
        <v>1.53</v>
      </c>
      <c r="F676">
        <v>0.71199999999999997</v>
      </c>
      <c r="G676">
        <v>3.06</v>
      </c>
      <c r="H676">
        <v>3.06</v>
      </c>
      <c r="I676" t="s">
        <v>149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X676">
        <v>0</v>
      </c>
      <c r="Y676">
        <v>0</v>
      </c>
    </row>
    <row r="677" spans="1:25" x14ac:dyDescent="0.3">
      <c r="A677" s="2">
        <v>45906</v>
      </c>
      <c r="B677" t="s">
        <v>28</v>
      </c>
      <c r="C677">
        <v>16</v>
      </c>
      <c r="D677">
        <v>0</v>
      </c>
      <c r="F677">
        <v>0</v>
      </c>
      <c r="G677">
        <v>0</v>
      </c>
      <c r="H677">
        <v>0</v>
      </c>
      <c r="I677" t="s">
        <v>149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5" x14ac:dyDescent="0.3">
      <c r="A678" s="2">
        <v>45906</v>
      </c>
      <c r="B678" t="s">
        <v>58</v>
      </c>
      <c r="C678">
        <v>242</v>
      </c>
      <c r="D678">
        <v>1</v>
      </c>
      <c r="E678">
        <v>0.72</v>
      </c>
      <c r="F678">
        <v>0.41299999999999998</v>
      </c>
      <c r="G678">
        <v>0.72</v>
      </c>
      <c r="H678">
        <v>0.72</v>
      </c>
      <c r="I678" t="s">
        <v>149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X678">
        <v>0</v>
      </c>
      <c r="Y678">
        <v>0</v>
      </c>
    </row>
    <row r="679" spans="1:25" x14ac:dyDescent="0.3">
      <c r="A679" s="2">
        <v>45906</v>
      </c>
      <c r="B679" t="s">
        <v>110</v>
      </c>
      <c r="C679">
        <v>102</v>
      </c>
      <c r="D679">
        <v>3</v>
      </c>
      <c r="E679">
        <v>1.3129999999999999</v>
      </c>
      <c r="F679">
        <v>2.9409999999999998</v>
      </c>
      <c r="G679">
        <v>3.94</v>
      </c>
      <c r="H679">
        <v>3.94</v>
      </c>
      <c r="I679" t="s">
        <v>149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X679">
        <v>0</v>
      </c>
      <c r="Y679">
        <v>0</v>
      </c>
    </row>
    <row r="680" spans="1:25" x14ac:dyDescent="0.3">
      <c r="A680" s="2">
        <v>45906</v>
      </c>
      <c r="B680" t="s">
        <v>34</v>
      </c>
      <c r="C680">
        <v>880</v>
      </c>
      <c r="D680">
        <v>7</v>
      </c>
      <c r="E680">
        <v>1.149</v>
      </c>
      <c r="F680">
        <v>0.79500000000000004</v>
      </c>
      <c r="G680">
        <v>8.0399999999999991</v>
      </c>
      <c r="H680">
        <v>8.0399999999999991</v>
      </c>
      <c r="I680" t="s">
        <v>149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X680">
        <v>0</v>
      </c>
      <c r="Y680">
        <v>0</v>
      </c>
    </row>
    <row r="681" spans="1:25" x14ac:dyDescent="0.3">
      <c r="A681" s="2">
        <v>45906</v>
      </c>
      <c r="B681" t="s">
        <v>28</v>
      </c>
      <c r="C681">
        <v>176</v>
      </c>
      <c r="D681">
        <v>2</v>
      </c>
      <c r="E681">
        <v>0.76500000000000001</v>
      </c>
      <c r="F681">
        <v>1.1359999999999999</v>
      </c>
      <c r="G681">
        <v>1.53</v>
      </c>
      <c r="H681">
        <v>1.53</v>
      </c>
      <c r="I681" t="s">
        <v>149</v>
      </c>
      <c r="J681">
        <v>1</v>
      </c>
      <c r="K681">
        <v>1</v>
      </c>
      <c r="L681">
        <v>1</v>
      </c>
      <c r="M681">
        <v>1</v>
      </c>
      <c r="N681">
        <v>2</v>
      </c>
      <c r="O681">
        <v>2</v>
      </c>
      <c r="P681">
        <v>2</v>
      </c>
      <c r="Q681">
        <v>2</v>
      </c>
      <c r="R681">
        <v>61.96</v>
      </c>
      <c r="S681">
        <v>61.96</v>
      </c>
      <c r="T681">
        <v>61.96</v>
      </c>
      <c r="U681">
        <v>61.96</v>
      </c>
      <c r="V681">
        <v>2.4693350550000002</v>
      </c>
      <c r="W681">
        <v>2.4693350550000002</v>
      </c>
      <c r="X681">
        <v>40.496732029999997</v>
      </c>
      <c r="Y681">
        <v>40.496732029999997</v>
      </c>
    </row>
    <row r="682" spans="1:25" x14ac:dyDescent="0.3">
      <c r="A682" s="2">
        <v>45906</v>
      </c>
      <c r="B682" t="s">
        <v>28</v>
      </c>
      <c r="C682">
        <v>62</v>
      </c>
      <c r="D682">
        <v>0</v>
      </c>
      <c r="F682">
        <v>0</v>
      </c>
      <c r="G682">
        <v>0</v>
      </c>
      <c r="H682">
        <v>0</v>
      </c>
      <c r="I682" t="s">
        <v>149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5" x14ac:dyDescent="0.3">
      <c r="A683" s="2">
        <v>45906</v>
      </c>
      <c r="B683" t="s">
        <v>58</v>
      </c>
      <c r="C683">
        <v>324</v>
      </c>
      <c r="D683">
        <v>2</v>
      </c>
      <c r="E683">
        <v>1.41</v>
      </c>
      <c r="F683">
        <v>0.61699999999999999</v>
      </c>
      <c r="G683">
        <v>2.82</v>
      </c>
      <c r="H683">
        <v>2.82</v>
      </c>
      <c r="I683" t="s">
        <v>149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X683">
        <v>0</v>
      </c>
      <c r="Y683">
        <v>0</v>
      </c>
    </row>
    <row r="684" spans="1:25" x14ac:dyDescent="0.3">
      <c r="A684" s="2">
        <v>45906</v>
      </c>
      <c r="B684" t="s">
        <v>110</v>
      </c>
      <c r="C684">
        <v>215</v>
      </c>
      <c r="D684">
        <v>4</v>
      </c>
      <c r="E684">
        <v>1.19</v>
      </c>
      <c r="F684">
        <v>1.86</v>
      </c>
      <c r="G684">
        <v>4.76</v>
      </c>
      <c r="H684">
        <v>4.76</v>
      </c>
      <c r="I684" t="s">
        <v>149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X684">
        <v>0</v>
      </c>
      <c r="Y684">
        <v>0</v>
      </c>
    </row>
    <row r="685" spans="1:25" x14ac:dyDescent="0.3">
      <c r="A685" s="2">
        <v>45906</v>
      </c>
      <c r="B685" t="s">
        <v>34</v>
      </c>
      <c r="C685">
        <v>616</v>
      </c>
      <c r="D685">
        <v>5</v>
      </c>
      <c r="E685">
        <v>1.266</v>
      </c>
      <c r="F685">
        <v>0.81200000000000006</v>
      </c>
      <c r="G685">
        <v>6.33</v>
      </c>
      <c r="H685">
        <v>6.33</v>
      </c>
      <c r="I685" t="s">
        <v>149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X685">
        <v>0</v>
      </c>
      <c r="Y685">
        <v>0</v>
      </c>
    </row>
    <row r="686" spans="1:25" x14ac:dyDescent="0.3">
      <c r="A686" s="2">
        <v>45906</v>
      </c>
      <c r="B686" t="s">
        <v>34</v>
      </c>
      <c r="C686">
        <v>367</v>
      </c>
      <c r="D686">
        <v>3</v>
      </c>
      <c r="E686">
        <v>0.75700000000000001</v>
      </c>
      <c r="F686">
        <v>0.81699999999999995</v>
      </c>
      <c r="G686">
        <v>2.27</v>
      </c>
      <c r="H686">
        <v>2.27</v>
      </c>
      <c r="I686" t="s">
        <v>149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X686">
        <v>0</v>
      </c>
      <c r="Y686">
        <v>0</v>
      </c>
    </row>
    <row r="687" spans="1:25" x14ac:dyDescent="0.3">
      <c r="A687" s="2">
        <v>45906</v>
      </c>
      <c r="B687" t="s">
        <v>58</v>
      </c>
      <c r="C687">
        <v>149</v>
      </c>
      <c r="D687">
        <v>0</v>
      </c>
      <c r="F687">
        <v>0</v>
      </c>
      <c r="G687">
        <v>0</v>
      </c>
      <c r="H687">
        <v>0</v>
      </c>
      <c r="I687" t="s">
        <v>149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5" x14ac:dyDescent="0.3">
      <c r="A688" s="2">
        <v>45906</v>
      </c>
      <c r="B688" t="s">
        <v>28</v>
      </c>
      <c r="C688">
        <v>84</v>
      </c>
      <c r="D688">
        <v>0</v>
      </c>
      <c r="F688">
        <v>0</v>
      </c>
      <c r="G688">
        <v>0</v>
      </c>
      <c r="H688">
        <v>0</v>
      </c>
      <c r="I688" t="s">
        <v>149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5" x14ac:dyDescent="0.3">
      <c r="A689" s="2">
        <v>45906</v>
      </c>
      <c r="B689" t="s">
        <v>110</v>
      </c>
      <c r="C689">
        <v>508</v>
      </c>
      <c r="D689">
        <v>8</v>
      </c>
      <c r="E689">
        <v>0.71899999999999997</v>
      </c>
      <c r="F689">
        <v>1.575</v>
      </c>
      <c r="G689">
        <v>5.75</v>
      </c>
      <c r="H689">
        <v>5.75</v>
      </c>
      <c r="I689" t="s">
        <v>149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X689">
        <v>0</v>
      </c>
      <c r="Y689">
        <v>0</v>
      </c>
    </row>
    <row r="690" spans="1:25" x14ac:dyDescent="0.3">
      <c r="A690" s="2">
        <v>45906</v>
      </c>
      <c r="B690" t="s">
        <v>26</v>
      </c>
      <c r="C690">
        <v>212</v>
      </c>
      <c r="D690">
        <v>3</v>
      </c>
      <c r="E690">
        <v>1.96</v>
      </c>
      <c r="F690">
        <v>1.415</v>
      </c>
      <c r="G690">
        <v>5.88</v>
      </c>
      <c r="H690">
        <v>5.88</v>
      </c>
      <c r="I690" t="s">
        <v>149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X690">
        <v>0</v>
      </c>
      <c r="Y690">
        <v>0</v>
      </c>
    </row>
    <row r="691" spans="1:25" x14ac:dyDescent="0.3">
      <c r="A691" s="2">
        <v>45906</v>
      </c>
      <c r="B691" t="s">
        <v>30</v>
      </c>
      <c r="C691">
        <v>105</v>
      </c>
      <c r="D691">
        <v>0</v>
      </c>
      <c r="F691">
        <v>0</v>
      </c>
      <c r="G691">
        <v>0</v>
      </c>
      <c r="H691">
        <v>0</v>
      </c>
      <c r="I691" t="s">
        <v>149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5" x14ac:dyDescent="0.3">
      <c r="A692" s="2">
        <v>45906</v>
      </c>
      <c r="B692" t="s">
        <v>26</v>
      </c>
      <c r="C692">
        <v>548</v>
      </c>
      <c r="D692">
        <v>5</v>
      </c>
      <c r="E692">
        <v>1.278</v>
      </c>
      <c r="F692">
        <v>0.91200000000000003</v>
      </c>
      <c r="G692">
        <v>6.39</v>
      </c>
      <c r="H692">
        <v>6.39</v>
      </c>
      <c r="I692" t="s">
        <v>149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35.979999999999997</v>
      </c>
      <c r="S692">
        <v>35.979999999999997</v>
      </c>
      <c r="T692">
        <v>35.979999999999997</v>
      </c>
      <c r="U692">
        <v>35.979999999999997</v>
      </c>
      <c r="V692">
        <v>17.759866590000001</v>
      </c>
      <c r="W692">
        <v>17.759866590000001</v>
      </c>
      <c r="X692">
        <v>5.6306729259999999</v>
      </c>
      <c r="Y692">
        <v>5.6306729259999999</v>
      </c>
    </row>
    <row r="693" spans="1:25" x14ac:dyDescent="0.3">
      <c r="A693" s="2">
        <v>45906</v>
      </c>
      <c r="B693" t="s">
        <v>30</v>
      </c>
      <c r="C693">
        <v>757</v>
      </c>
      <c r="D693">
        <v>5</v>
      </c>
      <c r="E693">
        <v>1.254</v>
      </c>
      <c r="F693">
        <v>0.66100000000000003</v>
      </c>
      <c r="G693">
        <v>6.27</v>
      </c>
      <c r="H693">
        <v>6.27</v>
      </c>
      <c r="I693" t="s">
        <v>149</v>
      </c>
      <c r="J693">
        <v>1</v>
      </c>
      <c r="K693">
        <v>1</v>
      </c>
      <c r="L693">
        <v>1</v>
      </c>
      <c r="M693">
        <v>1</v>
      </c>
      <c r="N693">
        <v>3</v>
      </c>
      <c r="O693">
        <v>3</v>
      </c>
      <c r="P693">
        <v>3</v>
      </c>
      <c r="Q693">
        <v>3</v>
      </c>
      <c r="R693">
        <v>77.7</v>
      </c>
      <c r="S693">
        <v>77.7</v>
      </c>
      <c r="T693">
        <v>77.7</v>
      </c>
      <c r="U693">
        <v>77.7</v>
      </c>
      <c r="V693">
        <v>8.0694980689999998</v>
      </c>
      <c r="W693">
        <v>8.0694980689999998</v>
      </c>
      <c r="X693">
        <v>12.3923445</v>
      </c>
      <c r="Y693">
        <v>12.3923445</v>
      </c>
    </row>
    <row r="694" spans="1:25" x14ac:dyDescent="0.3">
      <c r="A694" s="2">
        <v>45906</v>
      </c>
      <c r="B694" t="s">
        <v>26</v>
      </c>
      <c r="C694">
        <v>450</v>
      </c>
      <c r="D694">
        <v>3</v>
      </c>
      <c r="E694">
        <v>1.3069999999999999</v>
      </c>
      <c r="F694">
        <v>0.66700000000000004</v>
      </c>
      <c r="G694">
        <v>3.92</v>
      </c>
      <c r="H694">
        <v>3.92</v>
      </c>
      <c r="I694" t="s">
        <v>149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X694">
        <v>0</v>
      </c>
      <c r="Y694">
        <v>0</v>
      </c>
    </row>
    <row r="695" spans="1:25" x14ac:dyDescent="0.3">
      <c r="A695" s="2">
        <v>45906</v>
      </c>
      <c r="B695" t="s">
        <v>30</v>
      </c>
      <c r="C695">
        <v>212</v>
      </c>
      <c r="D695">
        <v>4</v>
      </c>
      <c r="E695">
        <v>1.073</v>
      </c>
      <c r="F695">
        <v>1.887</v>
      </c>
      <c r="G695">
        <v>4.29</v>
      </c>
      <c r="H695">
        <v>4.29</v>
      </c>
      <c r="I695" t="s">
        <v>149</v>
      </c>
      <c r="J695">
        <v>1</v>
      </c>
      <c r="K695">
        <v>2</v>
      </c>
      <c r="L695">
        <v>2</v>
      </c>
      <c r="M695">
        <v>2</v>
      </c>
      <c r="N695">
        <v>1</v>
      </c>
      <c r="O695">
        <v>2</v>
      </c>
      <c r="P695">
        <v>2</v>
      </c>
      <c r="Q695">
        <v>2</v>
      </c>
      <c r="R695">
        <v>15.98</v>
      </c>
      <c r="S695">
        <v>28.88</v>
      </c>
      <c r="T695">
        <v>28.88</v>
      </c>
      <c r="U695">
        <v>28.88</v>
      </c>
      <c r="V695">
        <v>14.85457064</v>
      </c>
      <c r="W695">
        <v>14.85457064</v>
      </c>
      <c r="X695">
        <v>6.731934732</v>
      </c>
      <c r="Y695">
        <v>6.731934732</v>
      </c>
    </row>
    <row r="696" spans="1:25" x14ac:dyDescent="0.3">
      <c r="A696" s="2">
        <v>45906</v>
      </c>
      <c r="B696" t="s">
        <v>30</v>
      </c>
      <c r="C696">
        <v>725</v>
      </c>
      <c r="D696">
        <v>8</v>
      </c>
      <c r="E696">
        <v>0.58899999999999997</v>
      </c>
      <c r="F696">
        <v>1.103</v>
      </c>
      <c r="G696">
        <v>4.71</v>
      </c>
      <c r="H696">
        <v>4.71</v>
      </c>
      <c r="I696" t="s">
        <v>149</v>
      </c>
      <c r="J696">
        <v>0</v>
      </c>
      <c r="K696">
        <v>1</v>
      </c>
      <c r="L696">
        <v>1</v>
      </c>
      <c r="M696">
        <v>1</v>
      </c>
      <c r="N696">
        <v>0</v>
      </c>
      <c r="O696">
        <v>1</v>
      </c>
      <c r="P696">
        <v>1</v>
      </c>
      <c r="Q696">
        <v>1</v>
      </c>
      <c r="R696">
        <v>0</v>
      </c>
      <c r="S696">
        <v>15.98</v>
      </c>
      <c r="T696">
        <v>15.98</v>
      </c>
      <c r="U696">
        <v>15.98</v>
      </c>
      <c r="V696">
        <v>29.474342929999999</v>
      </c>
      <c r="W696">
        <v>29.474342929999999</v>
      </c>
      <c r="X696">
        <v>3.3927813160000002</v>
      </c>
      <c r="Y696">
        <v>3.3927813160000002</v>
      </c>
    </row>
    <row r="697" spans="1:25" x14ac:dyDescent="0.3">
      <c r="A697" s="2">
        <v>45906</v>
      </c>
      <c r="B697" t="s">
        <v>26</v>
      </c>
      <c r="C697">
        <v>2357</v>
      </c>
      <c r="D697">
        <v>16</v>
      </c>
      <c r="E697">
        <v>0.95099999999999996</v>
      </c>
      <c r="F697">
        <v>0.67900000000000005</v>
      </c>
      <c r="G697">
        <v>15.21</v>
      </c>
      <c r="H697">
        <v>15.21</v>
      </c>
      <c r="I697" t="s">
        <v>149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X697">
        <v>0</v>
      </c>
      <c r="Y697">
        <v>0</v>
      </c>
    </row>
    <row r="698" spans="1:25" x14ac:dyDescent="0.3">
      <c r="A698" s="2">
        <v>45907</v>
      </c>
      <c r="B698" t="s">
        <v>44</v>
      </c>
      <c r="C698">
        <v>1864</v>
      </c>
      <c r="D698">
        <v>8</v>
      </c>
      <c r="E698">
        <v>1.679</v>
      </c>
      <c r="F698">
        <v>0.42899999999999999</v>
      </c>
      <c r="G698">
        <v>13.43</v>
      </c>
      <c r="H698">
        <v>13.43</v>
      </c>
      <c r="I698" t="s">
        <v>149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22.88</v>
      </c>
      <c r="S698">
        <v>22.88</v>
      </c>
      <c r="T698">
        <v>22.88</v>
      </c>
      <c r="U698">
        <v>22.88</v>
      </c>
      <c r="V698">
        <v>58.697552450000003</v>
      </c>
      <c r="W698">
        <v>58.697552450000003</v>
      </c>
      <c r="X698">
        <v>1.7036485480000001</v>
      </c>
      <c r="Y698">
        <v>1.7036485480000001</v>
      </c>
    </row>
    <row r="699" spans="1:25" x14ac:dyDescent="0.3">
      <c r="A699" s="2">
        <v>45907</v>
      </c>
      <c r="B699" t="s">
        <v>42</v>
      </c>
      <c r="C699">
        <v>1818</v>
      </c>
      <c r="D699">
        <v>45</v>
      </c>
      <c r="E699">
        <v>1.9330000000000001</v>
      </c>
      <c r="F699">
        <v>2.4750000000000001</v>
      </c>
      <c r="G699">
        <v>86.97</v>
      </c>
      <c r="H699">
        <v>86.97</v>
      </c>
      <c r="I699" t="s">
        <v>149</v>
      </c>
      <c r="J699">
        <v>5</v>
      </c>
      <c r="K699">
        <v>5</v>
      </c>
      <c r="L699">
        <v>5</v>
      </c>
      <c r="M699">
        <v>5</v>
      </c>
      <c r="N699">
        <v>5</v>
      </c>
      <c r="O699">
        <v>5</v>
      </c>
      <c r="P699">
        <v>5</v>
      </c>
      <c r="Q699">
        <v>5</v>
      </c>
      <c r="R699">
        <v>114.4</v>
      </c>
      <c r="S699">
        <v>114.4</v>
      </c>
      <c r="T699">
        <v>114.4</v>
      </c>
      <c r="U699">
        <v>114.4</v>
      </c>
      <c r="V699">
        <v>76.022727270000004</v>
      </c>
      <c r="W699">
        <v>76.022727270000004</v>
      </c>
      <c r="X699">
        <v>1.3153961139999999</v>
      </c>
      <c r="Y699">
        <v>1.3153961139999999</v>
      </c>
    </row>
    <row r="700" spans="1:25" x14ac:dyDescent="0.3">
      <c r="A700" s="2">
        <v>45907</v>
      </c>
      <c r="B700" t="s">
        <v>40</v>
      </c>
      <c r="C700">
        <v>859</v>
      </c>
      <c r="D700">
        <v>5</v>
      </c>
      <c r="E700">
        <v>2.964</v>
      </c>
      <c r="F700">
        <v>0.58199999999999996</v>
      </c>
      <c r="G700">
        <v>14.82</v>
      </c>
      <c r="H700">
        <v>14.82</v>
      </c>
      <c r="I700" t="s">
        <v>149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27.98</v>
      </c>
      <c r="S700">
        <v>27.98</v>
      </c>
      <c r="T700">
        <v>27.98</v>
      </c>
      <c r="U700">
        <v>27.98</v>
      </c>
      <c r="V700">
        <v>52.966404570000002</v>
      </c>
      <c r="W700">
        <v>52.966404570000002</v>
      </c>
      <c r="X700">
        <v>1.8879892039999999</v>
      </c>
      <c r="Y700">
        <v>1.8879892039999999</v>
      </c>
    </row>
    <row r="701" spans="1:25" x14ac:dyDescent="0.3">
      <c r="A701" s="2">
        <v>45907</v>
      </c>
      <c r="B701" t="s">
        <v>46</v>
      </c>
      <c r="C701">
        <v>1021</v>
      </c>
      <c r="D701">
        <v>7</v>
      </c>
      <c r="E701">
        <v>3.597</v>
      </c>
      <c r="F701">
        <v>0.68600000000000005</v>
      </c>
      <c r="G701">
        <v>25.18</v>
      </c>
      <c r="H701">
        <v>25.18</v>
      </c>
      <c r="I701" t="s">
        <v>149</v>
      </c>
      <c r="J701">
        <v>1</v>
      </c>
      <c r="K701">
        <v>2</v>
      </c>
      <c r="L701">
        <v>2</v>
      </c>
      <c r="M701">
        <v>2</v>
      </c>
      <c r="N701">
        <v>1</v>
      </c>
      <c r="O701">
        <v>3</v>
      </c>
      <c r="P701">
        <v>3</v>
      </c>
      <c r="Q701">
        <v>3</v>
      </c>
      <c r="R701">
        <v>30.88</v>
      </c>
      <c r="S701">
        <v>224.68</v>
      </c>
      <c r="T701">
        <v>224.68</v>
      </c>
      <c r="U701">
        <v>224.68</v>
      </c>
      <c r="V701">
        <v>11.20705003</v>
      </c>
      <c r="W701">
        <v>11.20705003</v>
      </c>
      <c r="X701">
        <v>8.9229547260000004</v>
      </c>
      <c r="Y701">
        <v>8.9229547260000004</v>
      </c>
    </row>
    <row r="702" spans="1:25" x14ac:dyDescent="0.3">
      <c r="A702" s="2">
        <v>45907</v>
      </c>
      <c r="B702" t="s">
        <v>62</v>
      </c>
      <c r="C702">
        <v>963</v>
      </c>
      <c r="D702">
        <v>9</v>
      </c>
      <c r="E702">
        <v>3.363</v>
      </c>
      <c r="F702">
        <v>0.93500000000000005</v>
      </c>
      <c r="G702">
        <v>30.27</v>
      </c>
      <c r="H702">
        <v>30.27</v>
      </c>
      <c r="I702" t="s">
        <v>149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X702">
        <v>0</v>
      </c>
      <c r="Y702">
        <v>0</v>
      </c>
    </row>
    <row r="703" spans="1:25" x14ac:dyDescent="0.3">
      <c r="A703" s="2">
        <v>45907</v>
      </c>
      <c r="B703" t="s">
        <v>38</v>
      </c>
      <c r="C703">
        <v>303</v>
      </c>
      <c r="D703">
        <v>5</v>
      </c>
      <c r="E703">
        <v>1.3779999999999999</v>
      </c>
      <c r="F703">
        <v>1.65</v>
      </c>
      <c r="G703">
        <v>6.89</v>
      </c>
      <c r="H703">
        <v>6.89</v>
      </c>
      <c r="I703" t="s">
        <v>149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X703">
        <v>0</v>
      </c>
      <c r="Y703">
        <v>0</v>
      </c>
    </row>
    <row r="704" spans="1:25" x14ac:dyDescent="0.3">
      <c r="A704" s="2">
        <v>45907</v>
      </c>
      <c r="B704" t="s">
        <v>84</v>
      </c>
      <c r="C704">
        <v>1129</v>
      </c>
      <c r="D704">
        <v>16</v>
      </c>
      <c r="E704">
        <v>2.335</v>
      </c>
      <c r="F704">
        <v>1.417</v>
      </c>
      <c r="G704">
        <v>37.36</v>
      </c>
      <c r="H704">
        <v>37.36</v>
      </c>
      <c r="I704" t="s">
        <v>149</v>
      </c>
      <c r="J704">
        <v>5</v>
      </c>
      <c r="K704">
        <v>7</v>
      </c>
      <c r="L704">
        <v>7</v>
      </c>
      <c r="M704">
        <v>7</v>
      </c>
      <c r="N704">
        <v>5</v>
      </c>
      <c r="O704">
        <v>7</v>
      </c>
      <c r="P704">
        <v>7</v>
      </c>
      <c r="Q704">
        <v>7</v>
      </c>
      <c r="R704">
        <v>154.9</v>
      </c>
      <c r="S704">
        <v>228.27</v>
      </c>
      <c r="T704">
        <v>228.27</v>
      </c>
      <c r="U704">
        <v>228.27</v>
      </c>
      <c r="V704">
        <v>16.366583429999999</v>
      </c>
      <c r="W704">
        <v>16.366583429999999</v>
      </c>
      <c r="X704">
        <v>6.1100107069999998</v>
      </c>
      <c r="Y704">
        <v>6.1100107069999998</v>
      </c>
    </row>
    <row r="705" spans="1:25" x14ac:dyDescent="0.3">
      <c r="A705" s="2">
        <v>45907</v>
      </c>
      <c r="B705" t="s">
        <v>56</v>
      </c>
      <c r="C705">
        <v>230</v>
      </c>
      <c r="D705">
        <v>3</v>
      </c>
      <c r="E705">
        <v>1.7230000000000001</v>
      </c>
      <c r="F705">
        <v>1.304</v>
      </c>
      <c r="G705">
        <v>5.17</v>
      </c>
      <c r="H705">
        <v>5.17</v>
      </c>
      <c r="I705" t="s">
        <v>149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21.9</v>
      </c>
      <c r="S705">
        <v>21.9</v>
      </c>
      <c r="T705">
        <v>21.9</v>
      </c>
      <c r="U705">
        <v>21.9</v>
      </c>
      <c r="V705">
        <v>23.60730594</v>
      </c>
      <c r="W705">
        <v>23.60730594</v>
      </c>
      <c r="X705">
        <v>4.2359767890000004</v>
      </c>
      <c r="Y705">
        <v>4.2359767890000004</v>
      </c>
    </row>
    <row r="706" spans="1:25" x14ac:dyDescent="0.3">
      <c r="A706" s="2">
        <v>45907</v>
      </c>
      <c r="B706" t="s">
        <v>50</v>
      </c>
      <c r="C706">
        <v>667</v>
      </c>
      <c r="D706">
        <v>11</v>
      </c>
      <c r="E706">
        <v>1.845</v>
      </c>
      <c r="F706">
        <v>1.649</v>
      </c>
      <c r="G706">
        <v>20.29</v>
      </c>
      <c r="H706">
        <v>20.29</v>
      </c>
      <c r="I706" t="s">
        <v>149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3</v>
      </c>
      <c r="P706">
        <v>3</v>
      </c>
      <c r="Q706">
        <v>3</v>
      </c>
      <c r="R706">
        <v>104.64</v>
      </c>
      <c r="S706">
        <v>104.64</v>
      </c>
      <c r="T706">
        <v>104.64</v>
      </c>
      <c r="U706">
        <v>104.64</v>
      </c>
      <c r="V706">
        <v>19.390290520000001</v>
      </c>
      <c r="W706">
        <v>19.390290520000001</v>
      </c>
      <c r="X706">
        <v>5.1572203060000001</v>
      </c>
      <c r="Y706">
        <v>5.1572203060000001</v>
      </c>
    </row>
    <row r="707" spans="1:25" x14ac:dyDescent="0.3">
      <c r="A707" s="2">
        <v>45907</v>
      </c>
      <c r="B707" t="s">
        <v>86</v>
      </c>
      <c r="C707">
        <v>85</v>
      </c>
      <c r="D707">
        <v>1</v>
      </c>
      <c r="E707">
        <v>4.68</v>
      </c>
      <c r="F707">
        <v>1.1759999999999999</v>
      </c>
      <c r="G707">
        <v>4.68</v>
      </c>
      <c r="H707">
        <v>4.68</v>
      </c>
      <c r="I707" t="s">
        <v>149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29.98</v>
      </c>
      <c r="S707">
        <v>29.98</v>
      </c>
      <c r="T707">
        <v>29.98</v>
      </c>
      <c r="U707">
        <v>29.98</v>
      </c>
      <c r="V707">
        <v>15.610406940000001</v>
      </c>
      <c r="W707">
        <v>15.610406940000001</v>
      </c>
      <c r="X707">
        <v>6.4059829060000002</v>
      </c>
      <c r="Y707">
        <v>6.4059829060000002</v>
      </c>
    </row>
    <row r="708" spans="1:25" x14ac:dyDescent="0.3">
      <c r="A708" s="2">
        <v>45907</v>
      </c>
      <c r="B708" t="s">
        <v>36</v>
      </c>
      <c r="C708">
        <v>1365</v>
      </c>
      <c r="D708">
        <v>6</v>
      </c>
      <c r="E708">
        <v>1.8520000000000001</v>
      </c>
      <c r="F708">
        <v>0.44</v>
      </c>
      <c r="G708">
        <v>11.11</v>
      </c>
      <c r="H708">
        <v>11.11</v>
      </c>
      <c r="I708" t="s">
        <v>149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X708">
        <v>0</v>
      </c>
      <c r="Y708">
        <v>0</v>
      </c>
    </row>
    <row r="709" spans="1:25" x14ac:dyDescent="0.3">
      <c r="A709" s="2">
        <v>45907</v>
      </c>
      <c r="B709" t="s">
        <v>62</v>
      </c>
      <c r="C709">
        <v>4326</v>
      </c>
      <c r="D709">
        <v>36</v>
      </c>
      <c r="E709">
        <v>3.952</v>
      </c>
      <c r="F709">
        <v>0.83199999999999996</v>
      </c>
      <c r="G709">
        <v>142.26</v>
      </c>
      <c r="H709">
        <v>142.26</v>
      </c>
      <c r="I709" t="s">
        <v>149</v>
      </c>
      <c r="J709">
        <v>11</v>
      </c>
      <c r="K709">
        <v>12</v>
      </c>
      <c r="L709">
        <v>12</v>
      </c>
      <c r="M709">
        <v>12</v>
      </c>
      <c r="N709">
        <v>15</v>
      </c>
      <c r="O709">
        <v>16</v>
      </c>
      <c r="P709">
        <v>16</v>
      </c>
      <c r="Q709">
        <v>16</v>
      </c>
      <c r="R709">
        <v>593.61</v>
      </c>
      <c r="S709">
        <v>631.51</v>
      </c>
      <c r="T709">
        <v>631.51</v>
      </c>
      <c r="U709">
        <v>631.51</v>
      </c>
      <c r="V709">
        <v>22.526959189999999</v>
      </c>
      <c r="W709">
        <v>22.526959189999999</v>
      </c>
      <c r="X709">
        <v>4.4391255449999996</v>
      </c>
      <c r="Y709">
        <v>4.4391255449999996</v>
      </c>
    </row>
    <row r="710" spans="1:25" x14ac:dyDescent="0.3">
      <c r="A710" s="2">
        <v>45907</v>
      </c>
      <c r="B710" t="s">
        <v>64</v>
      </c>
      <c r="C710">
        <v>1415</v>
      </c>
      <c r="D710">
        <v>14</v>
      </c>
      <c r="E710">
        <v>4.6980000000000004</v>
      </c>
      <c r="F710">
        <v>0.98899999999999999</v>
      </c>
      <c r="G710">
        <v>65.77</v>
      </c>
      <c r="H710">
        <v>65.77</v>
      </c>
      <c r="I710" t="s">
        <v>149</v>
      </c>
      <c r="J710">
        <v>5</v>
      </c>
      <c r="K710">
        <v>5</v>
      </c>
      <c r="L710">
        <v>5</v>
      </c>
      <c r="M710">
        <v>5</v>
      </c>
      <c r="N710">
        <v>5</v>
      </c>
      <c r="O710">
        <v>5</v>
      </c>
      <c r="P710">
        <v>5</v>
      </c>
      <c r="Q710">
        <v>5</v>
      </c>
      <c r="R710">
        <v>156.9</v>
      </c>
      <c r="S710">
        <v>156.9</v>
      </c>
      <c r="T710">
        <v>156.9</v>
      </c>
      <c r="U710">
        <v>156.9</v>
      </c>
      <c r="V710">
        <v>41.918419380000003</v>
      </c>
      <c r="W710">
        <v>41.918419380000003</v>
      </c>
      <c r="X710">
        <v>2.3855861329999999</v>
      </c>
      <c r="Y710">
        <v>2.3855861329999999</v>
      </c>
    </row>
    <row r="711" spans="1:25" x14ac:dyDescent="0.3">
      <c r="A711" s="2">
        <v>45907</v>
      </c>
      <c r="B711" t="s">
        <v>66</v>
      </c>
      <c r="C711">
        <v>658</v>
      </c>
      <c r="D711">
        <v>5</v>
      </c>
      <c r="E711">
        <v>3.8540000000000001</v>
      </c>
      <c r="F711">
        <v>0.76</v>
      </c>
      <c r="G711">
        <v>19.27</v>
      </c>
      <c r="H711">
        <v>19.27</v>
      </c>
      <c r="I711" t="s">
        <v>149</v>
      </c>
      <c r="J711">
        <v>2</v>
      </c>
      <c r="K711">
        <v>2</v>
      </c>
      <c r="L711">
        <v>2</v>
      </c>
      <c r="M711">
        <v>2</v>
      </c>
      <c r="N711">
        <v>3</v>
      </c>
      <c r="O711">
        <v>3</v>
      </c>
      <c r="P711">
        <v>3</v>
      </c>
      <c r="Q711">
        <v>3</v>
      </c>
      <c r="R711">
        <v>90.94</v>
      </c>
      <c r="S711">
        <v>90.94</v>
      </c>
      <c r="T711">
        <v>90.94</v>
      </c>
      <c r="U711">
        <v>90.94</v>
      </c>
      <c r="V711">
        <v>21.18979547</v>
      </c>
      <c r="W711">
        <v>21.18979547</v>
      </c>
      <c r="X711">
        <v>4.7192527240000004</v>
      </c>
      <c r="Y711">
        <v>4.7192527240000004</v>
      </c>
    </row>
    <row r="712" spans="1:25" x14ac:dyDescent="0.3">
      <c r="A712" s="2">
        <v>45907</v>
      </c>
      <c r="B712" t="s">
        <v>68</v>
      </c>
      <c r="C712">
        <v>2521</v>
      </c>
      <c r="D712">
        <v>26</v>
      </c>
      <c r="E712">
        <v>5.5019999999999998</v>
      </c>
      <c r="F712">
        <v>1.0309999999999999</v>
      </c>
      <c r="G712">
        <v>143.05000000000001</v>
      </c>
      <c r="H712">
        <v>143.05000000000001</v>
      </c>
      <c r="I712" t="s">
        <v>149</v>
      </c>
      <c r="J712">
        <v>4</v>
      </c>
      <c r="K712">
        <v>4</v>
      </c>
      <c r="L712">
        <v>4</v>
      </c>
      <c r="M712">
        <v>4</v>
      </c>
      <c r="N712">
        <v>6</v>
      </c>
      <c r="O712">
        <v>6</v>
      </c>
      <c r="P712">
        <v>6</v>
      </c>
      <c r="Q712">
        <v>6</v>
      </c>
      <c r="R712">
        <v>217.88</v>
      </c>
      <c r="S712">
        <v>217.88</v>
      </c>
      <c r="T712">
        <v>217.88</v>
      </c>
      <c r="U712">
        <v>217.88</v>
      </c>
      <c r="V712">
        <v>65.655406650000003</v>
      </c>
      <c r="W712">
        <v>65.655406650000003</v>
      </c>
      <c r="X712">
        <v>1.5231038100000001</v>
      </c>
      <c r="Y712">
        <v>1.5231038100000001</v>
      </c>
    </row>
    <row r="713" spans="1:25" x14ac:dyDescent="0.3">
      <c r="A713" s="2">
        <v>45907</v>
      </c>
      <c r="B713" t="s">
        <v>70</v>
      </c>
      <c r="C713">
        <v>5948</v>
      </c>
      <c r="D713">
        <v>34</v>
      </c>
      <c r="E713">
        <v>3.5430000000000001</v>
      </c>
      <c r="F713">
        <v>0.57199999999999995</v>
      </c>
      <c r="G713">
        <v>120.46</v>
      </c>
      <c r="H713">
        <v>120.46</v>
      </c>
      <c r="I713" t="s">
        <v>149</v>
      </c>
      <c r="J713">
        <v>13</v>
      </c>
      <c r="K713">
        <v>13</v>
      </c>
      <c r="L713">
        <v>13</v>
      </c>
      <c r="M713">
        <v>13</v>
      </c>
      <c r="N713">
        <v>16</v>
      </c>
      <c r="O713">
        <v>16</v>
      </c>
      <c r="P713">
        <v>16</v>
      </c>
      <c r="Q713">
        <v>16</v>
      </c>
      <c r="R713">
        <v>391.68</v>
      </c>
      <c r="S713">
        <v>391.68</v>
      </c>
      <c r="T713">
        <v>391.68</v>
      </c>
      <c r="U713">
        <v>391.68</v>
      </c>
      <c r="V713">
        <v>30.754697709999999</v>
      </c>
      <c r="W713">
        <v>30.754697709999999</v>
      </c>
      <c r="X713">
        <v>3.2515357800000002</v>
      </c>
      <c r="Y713">
        <v>3.2515357800000002</v>
      </c>
    </row>
    <row r="714" spans="1:25" x14ac:dyDescent="0.3">
      <c r="A714" s="2">
        <v>45907</v>
      </c>
      <c r="B714" t="s">
        <v>32</v>
      </c>
      <c r="C714">
        <v>439</v>
      </c>
      <c r="D714">
        <v>4</v>
      </c>
      <c r="E714">
        <v>1.24</v>
      </c>
      <c r="F714">
        <v>0.91100000000000003</v>
      </c>
      <c r="G714">
        <v>4.96</v>
      </c>
      <c r="H714">
        <v>4.96</v>
      </c>
      <c r="I714" t="s">
        <v>149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22.88</v>
      </c>
      <c r="S714">
        <v>22.88</v>
      </c>
      <c r="T714">
        <v>22.88</v>
      </c>
      <c r="U714">
        <v>22.88</v>
      </c>
      <c r="V714">
        <v>21.67832168</v>
      </c>
      <c r="W714">
        <v>21.67832168</v>
      </c>
      <c r="X714">
        <v>4.6129032260000002</v>
      </c>
      <c r="Y714">
        <v>4.6129032260000002</v>
      </c>
    </row>
    <row r="715" spans="1:25" x14ac:dyDescent="0.3">
      <c r="A715" s="2">
        <v>45907</v>
      </c>
      <c r="B715" t="s">
        <v>72</v>
      </c>
      <c r="C715">
        <v>1446</v>
      </c>
      <c r="D715">
        <v>15</v>
      </c>
      <c r="E715">
        <v>3.1240000000000001</v>
      </c>
      <c r="F715">
        <v>1.0369999999999999</v>
      </c>
      <c r="G715">
        <v>46.86</v>
      </c>
      <c r="H715">
        <v>46.86</v>
      </c>
      <c r="I715" t="s">
        <v>149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71.760000000000005</v>
      </c>
      <c r="S715">
        <v>71.760000000000005</v>
      </c>
      <c r="T715">
        <v>71.760000000000005</v>
      </c>
      <c r="U715">
        <v>71.760000000000005</v>
      </c>
      <c r="V715">
        <v>65.301003339999994</v>
      </c>
      <c r="W715">
        <v>65.301003339999994</v>
      </c>
      <c r="X715">
        <v>1.5313700379999999</v>
      </c>
      <c r="Y715">
        <v>1.5313700379999999</v>
      </c>
    </row>
    <row r="716" spans="1:25" x14ac:dyDescent="0.3">
      <c r="A716" s="2">
        <v>45907</v>
      </c>
      <c r="B716" t="s">
        <v>74</v>
      </c>
      <c r="C716">
        <v>1587</v>
      </c>
      <c r="D716">
        <v>9</v>
      </c>
      <c r="E716">
        <v>2.2090000000000001</v>
      </c>
      <c r="F716">
        <v>0.56699999999999995</v>
      </c>
      <c r="G716">
        <v>19.88</v>
      </c>
      <c r="H716">
        <v>19.88</v>
      </c>
      <c r="I716" t="s">
        <v>149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X716">
        <v>0</v>
      </c>
      <c r="Y716">
        <v>0</v>
      </c>
    </row>
    <row r="717" spans="1:25" x14ac:dyDescent="0.3">
      <c r="A717" s="2">
        <v>45907</v>
      </c>
      <c r="B717" t="s">
        <v>76</v>
      </c>
      <c r="C717">
        <v>1624</v>
      </c>
      <c r="D717">
        <v>6</v>
      </c>
      <c r="E717">
        <v>3.8820000000000001</v>
      </c>
      <c r="F717">
        <v>0.36899999999999999</v>
      </c>
      <c r="G717">
        <v>23.29</v>
      </c>
      <c r="H717">
        <v>23.29</v>
      </c>
      <c r="I717" t="s">
        <v>149</v>
      </c>
      <c r="J717">
        <v>1</v>
      </c>
      <c r="K717">
        <v>1</v>
      </c>
      <c r="L717">
        <v>1</v>
      </c>
      <c r="M717">
        <v>1</v>
      </c>
      <c r="N717">
        <v>2</v>
      </c>
      <c r="O717">
        <v>2</v>
      </c>
      <c r="P717">
        <v>2</v>
      </c>
      <c r="Q717">
        <v>2</v>
      </c>
      <c r="R717">
        <v>55.76</v>
      </c>
      <c r="S717">
        <v>55.76</v>
      </c>
      <c r="T717">
        <v>55.76</v>
      </c>
      <c r="U717">
        <v>55.76</v>
      </c>
      <c r="V717">
        <v>41.768292680000002</v>
      </c>
      <c r="W717">
        <v>41.768292680000002</v>
      </c>
      <c r="X717">
        <v>2.3941605840000002</v>
      </c>
      <c r="Y717">
        <v>2.3941605840000002</v>
      </c>
    </row>
    <row r="718" spans="1:25" x14ac:dyDescent="0.3">
      <c r="A718" s="2">
        <v>45907</v>
      </c>
      <c r="B718" t="s">
        <v>78</v>
      </c>
      <c r="C718">
        <v>636</v>
      </c>
      <c r="D718">
        <v>6</v>
      </c>
      <c r="E718">
        <v>4.3150000000000004</v>
      </c>
      <c r="F718">
        <v>0.94299999999999995</v>
      </c>
      <c r="G718">
        <v>25.89</v>
      </c>
      <c r="H718">
        <v>25.89</v>
      </c>
      <c r="I718" t="s">
        <v>149</v>
      </c>
      <c r="J718">
        <v>0</v>
      </c>
      <c r="K718">
        <v>1</v>
      </c>
      <c r="L718">
        <v>1</v>
      </c>
      <c r="M718">
        <v>1</v>
      </c>
      <c r="N718">
        <v>0</v>
      </c>
      <c r="O718">
        <v>3</v>
      </c>
      <c r="P718">
        <v>3</v>
      </c>
      <c r="Q718">
        <v>3</v>
      </c>
      <c r="R718">
        <v>0</v>
      </c>
      <c r="S718">
        <v>82.47</v>
      </c>
      <c r="T718">
        <v>82.47</v>
      </c>
      <c r="U718">
        <v>82.47</v>
      </c>
      <c r="V718">
        <v>31.393233899999998</v>
      </c>
      <c r="W718">
        <v>31.393233899999998</v>
      </c>
      <c r="X718">
        <v>3.1853997679999999</v>
      </c>
      <c r="Y718">
        <v>3.1853997679999999</v>
      </c>
    </row>
    <row r="719" spans="1:25" x14ac:dyDescent="0.3">
      <c r="A719" s="2">
        <v>45907</v>
      </c>
      <c r="B719" t="s">
        <v>80</v>
      </c>
      <c r="C719">
        <v>189</v>
      </c>
      <c r="D719">
        <v>5</v>
      </c>
      <c r="E719">
        <v>3.38</v>
      </c>
      <c r="F719">
        <v>2.6459999999999999</v>
      </c>
      <c r="G719">
        <v>16.899999999999999</v>
      </c>
      <c r="H719">
        <v>16.899999999999999</v>
      </c>
      <c r="I719" t="s">
        <v>149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33.979999999999997</v>
      </c>
      <c r="S719">
        <v>33.979999999999997</v>
      </c>
      <c r="T719">
        <v>33.979999999999997</v>
      </c>
      <c r="U719">
        <v>33.979999999999997</v>
      </c>
      <c r="V719">
        <v>49.735138319999997</v>
      </c>
      <c r="W719">
        <v>49.735138319999997</v>
      </c>
      <c r="X719">
        <v>2.0106508879999998</v>
      </c>
      <c r="Y719">
        <v>2.0106508879999998</v>
      </c>
    </row>
    <row r="720" spans="1:25" x14ac:dyDescent="0.3">
      <c r="A720" s="2">
        <v>45907</v>
      </c>
      <c r="B720" t="s">
        <v>82</v>
      </c>
      <c r="C720">
        <v>514</v>
      </c>
      <c r="D720">
        <v>5</v>
      </c>
      <c r="E720">
        <v>2.4500000000000002</v>
      </c>
      <c r="F720">
        <v>0.97299999999999998</v>
      </c>
      <c r="G720">
        <v>12.25</v>
      </c>
      <c r="H720">
        <v>12.25</v>
      </c>
      <c r="I720" t="s">
        <v>149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X720">
        <v>0</v>
      </c>
      <c r="Y720">
        <v>0</v>
      </c>
    </row>
    <row r="721" spans="1:25" x14ac:dyDescent="0.3">
      <c r="A721" s="2">
        <v>45907</v>
      </c>
      <c r="B721" t="s">
        <v>94</v>
      </c>
      <c r="C721">
        <v>925</v>
      </c>
      <c r="D721">
        <v>12</v>
      </c>
      <c r="E721">
        <v>6.0540000000000003</v>
      </c>
      <c r="F721">
        <v>1.2969999999999999</v>
      </c>
      <c r="G721">
        <v>72.650000000000006</v>
      </c>
      <c r="H721">
        <v>72.650000000000006</v>
      </c>
      <c r="I721" t="s">
        <v>149</v>
      </c>
      <c r="J721">
        <v>6</v>
      </c>
      <c r="K721">
        <v>8</v>
      </c>
      <c r="L721">
        <v>8</v>
      </c>
      <c r="M721">
        <v>8</v>
      </c>
      <c r="N721">
        <v>8</v>
      </c>
      <c r="O721">
        <v>12</v>
      </c>
      <c r="P721">
        <v>12</v>
      </c>
      <c r="Q721">
        <v>12</v>
      </c>
      <c r="R721">
        <v>609.52</v>
      </c>
      <c r="S721">
        <v>954.2</v>
      </c>
      <c r="T721">
        <v>954.2</v>
      </c>
      <c r="U721">
        <v>954.2</v>
      </c>
      <c r="V721">
        <v>7.613707818</v>
      </c>
      <c r="W721">
        <v>7.613707818</v>
      </c>
      <c r="X721">
        <v>13.13420509</v>
      </c>
      <c r="Y721">
        <v>13.13420509</v>
      </c>
    </row>
    <row r="722" spans="1:25" x14ac:dyDescent="0.3">
      <c r="A722" s="2">
        <v>45907</v>
      </c>
      <c r="B722" t="s">
        <v>96</v>
      </c>
      <c r="C722">
        <v>1010</v>
      </c>
      <c r="D722">
        <v>8</v>
      </c>
      <c r="E722">
        <v>4.0549999999999997</v>
      </c>
      <c r="F722">
        <v>0.79200000000000004</v>
      </c>
      <c r="G722">
        <v>32.44</v>
      </c>
      <c r="H722">
        <v>32.44</v>
      </c>
      <c r="I722" t="s">
        <v>149</v>
      </c>
      <c r="J722">
        <v>6</v>
      </c>
      <c r="K722">
        <v>6</v>
      </c>
      <c r="L722">
        <v>6</v>
      </c>
      <c r="M722">
        <v>6</v>
      </c>
      <c r="N722">
        <v>15</v>
      </c>
      <c r="O722">
        <v>15</v>
      </c>
      <c r="P722">
        <v>15</v>
      </c>
      <c r="Q722">
        <v>15</v>
      </c>
      <c r="R722">
        <v>720.7</v>
      </c>
      <c r="S722">
        <v>720.7</v>
      </c>
      <c r="T722">
        <v>720.7</v>
      </c>
      <c r="U722">
        <v>720.7</v>
      </c>
      <c r="V722">
        <v>4.5011794089999997</v>
      </c>
      <c r="W722">
        <v>4.5011794089999997</v>
      </c>
      <c r="X722">
        <v>22.216399509999999</v>
      </c>
      <c r="Y722">
        <v>22.216399509999999</v>
      </c>
    </row>
    <row r="723" spans="1:25" x14ac:dyDescent="0.3">
      <c r="A723" s="2">
        <v>45907</v>
      </c>
      <c r="B723" t="s">
        <v>11</v>
      </c>
      <c r="C723">
        <v>789</v>
      </c>
      <c r="D723">
        <v>5</v>
      </c>
      <c r="E723">
        <v>1.698</v>
      </c>
      <c r="F723">
        <v>0.63400000000000001</v>
      </c>
      <c r="G723">
        <v>8.49</v>
      </c>
      <c r="H723">
        <v>8.49</v>
      </c>
      <c r="I723" t="s">
        <v>149</v>
      </c>
      <c r="J723">
        <v>2</v>
      </c>
      <c r="K723">
        <v>2</v>
      </c>
      <c r="L723">
        <v>3</v>
      </c>
      <c r="M723">
        <v>3</v>
      </c>
      <c r="N723">
        <v>6</v>
      </c>
      <c r="O723">
        <v>6</v>
      </c>
      <c r="P723">
        <v>7</v>
      </c>
      <c r="Q723">
        <v>7</v>
      </c>
      <c r="R723">
        <v>214.41</v>
      </c>
      <c r="S723">
        <v>214.41</v>
      </c>
      <c r="T723">
        <v>237.39</v>
      </c>
      <c r="U723">
        <v>237.39</v>
      </c>
      <c r="V723">
        <v>3.9597033719999999</v>
      </c>
      <c r="W723">
        <v>3.5763932770000002</v>
      </c>
      <c r="X723">
        <v>25.25441696</v>
      </c>
      <c r="Y723">
        <v>27.961130740000002</v>
      </c>
    </row>
    <row r="724" spans="1:25" x14ac:dyDescent="0.3">
      <c r="A724" s="2">
        <v>45907</v>
      </c>
      <c r="B724" t="s">
        <v>92</v>
      </c>
      <c r="C724">
        <v>352</v>
      </c>
      <c r="D724">
        <v>3</v>
      </c>
      <c r="E724">
        <v>2.0030000000000001</v>
      </c>
      <c r="F724">
        <v>0.85199999999999998</v>
      </c>
      <c r="G724">
        <v>6.01</v>
      </c>
      <c r="H724">
        <v>6.01</v>
      </c>
      <c r="I724" t="s">
        <v>149</v>
      </c>
      <c r="J724">
        <v>2</v>
      </c>
      <c r="K724">
        <v>2</v>
      </c>
      <c r="L724">
        <v>2</v>
      </c>
      <c r="M724">
        <v>2</v>
      </c>
      <c r="N724">
        <v>2</v>
      </c>
      <c r="O724">
        <v>2</v>
      </c>
      <c r="P724">
        <v>2</v>
      </c>
      <c r="Q724">
        <v>2</v>
      </c>
      <c r="R724">
        <v>49.96</v>
      </c>
      <c r="S724">
        <v>49.96</v>
      </c>
      <c r="T724">
        <v>49.96</v>
      </c>
      <c r="U724">
        <v>49.96</v>
      </c>
      <c r="V724">
        <v>12.0296237</v>
      </c>
      <c r="W724">
        <v>12.0296237</v>
      </c>
      <c r="X724">
        <v>8.3128119799999993</v>
      </c>
      <c r="Y724">
        <v>8.3128119799999993</v>
      </c>
    </row>
    <row r="725" spans="1:25" x14ac:dyDescent="0.3">
      <c r="A725" s="2">
        <v>45907</v>
      </c>
      <c r="B725" t="s">
        <v>74</v>
      </c>
      <c r="C725">
        <v>166</v>
      </c>
      <c r="D725">
        <v>0</v>
      </c>
      <c r="F725">
        <v>0</v>
      </c>
      <c r="G725">
        <v>0</v>
      </c>
      <c r="H725">
        <v>0</v>
      </c>
      <c r="I725" t="s">
        <v>149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5" x14ac:dyDescent="0.3">
      <c r="A726" s="2">
        <v>45907</v>
      </c>
      <c r="B726" t="s">
        <v>64</v>
      </c>
      <c r="C726">
        <v>691</v>
      </c>
      <c r="D726">
        <v>2</v>
      </c>
      <c r="E726">
        <v>4.2450000000000001</v>
      </c>
      <c r="F726">
        <v>0.28899999999999998</v>
      </c>
      <c r="G726">
        <v>8.49</v>
      </c>
      <c r="H726">
        <v>8.49</v>
      </c>
      <c r="I726" t="s">
        <v>149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97.88</v>
      </c>
      <c r="S726">
        <v>97.88</v>
      </c>
      <c r="T726">
        <v>97.88</v>
      </c>
      <c r="U726">
        <v>97.88</v>
      </c>
      <c r="V726">
        <v>8.6738863909999999</v>
      </c>
      <c r="W726">
        <v>8.6738863909999999</v>
      </c>
      <c r="X726">
        <v>11.528857479999999</v>
      </c>
      <c r="Y726">
        <v>11.528857479999999</v>
      </c>
    </row>
    <row r="727" spans="1:25" x14ac:dyDescent="0.3">
      <c r="A727" s="2">
        <v>45907</v>
      </c>
      <c r="B727" t="s">
        <v>72</v>
      </c>
      <c r="C727">
        <v>166</v>
      </c>
      <c r="D727">
        <v>1</v>
      </c>
      <c r="E727">
        <v>2.4</v>
      </c>
      <c r="F727">
        <v>0.60199999999999998</v>
      </c>
      <c r="G727">
        <v>2.4</v>
      </c>
      <c r="H727">
        <v>2.4</v>
      </c>
      <c r="I727" t="s">
        <v>149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X727">
        <v>0</v>
      </c>
      <c r="Y727">
        <v>0</v>
      </c>
    </row>
    <row r="728" spans="1:25" x14ac:dyDescent="0.3">
      <c r="A728" s="2">
        <v>45907</v>
      </c>
      <c r="B728" t="s">
        <v>106</v>
      </c>
      <c r="C728">
        <v>93</v>
      </c>
      <c r="D728">
        <v>1</v>
      </c>
      <c r="E728">
        <v>1.88</v>
      </c>
      <c r="F728">
        <v>1.075</v>
      </c>
      <c r="G728">
        <v>1.88</v>
      </c>
      <c r="H728">
        <v>1.88</v>
      </c>
      <c r="I728" t="s">
        <v>149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X728">
        <v>0</v>
      </c>
      <c r="Y728">
        <v>0</v>
      </c>
    </row>
    <row r="729" spans="1:25" x14ac:dyDescent="0.3">
      <c r="A729" s="2">
        <v>45907</v>
      </c>
      <c r="B729" t="s">
        <v>44</v>
      </c>
      <c r="C729">
        <v>50</v>
      </c>
      <c r="D729">
        <v>0</v>
      </c>
      <c r="F729">
        <v>0</v>
      </c>
      <c r="G729">
        <v>0</v>
      </c>
      <c r="H729">
        <v>0</v>
      </c>
      <c r="I729" t="s">
        <v>149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5" x14ac:dyDescent="0.3">
      <c r="A730" s="2">
        <v>45907</v>
      </c>
      <c r="B730" t="s">
        <v>40</v>
      </c>
      <c r="C730">
        <v>228</v>
      </c>
      <c r="D730">
        <v>2</v>
      </c>
      <c r="E730">
        <v>2.4300000000000002</v>
      </c>
      <c r="F730">
        <v>0.877</v>
      </c>
      <c r="G730">
        <v>4.8600000000000003</v>
      </c>
      <c r="H730">
        <v>4.8600000000000003</v>
      </c>
      <c r="I730" t="s">
        <v>149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X730">
        <v>0</v>
      </c>
      <c r="Y730">
        <v>0</v>
      </c>
    </row>
    <row r="731" spans="1:25" x14ac:dyDescent="0.3">
      <c r="A731" s="2">
        <v>45907</v>
      </c>
      <c r="B731" t="s">
        <v>56</v>
      </c>
      <c r="C731">
        <v>18</v>
      </c>
      <c r="D731">
        <v>0</v>
      </c>
      <c r="F731">
        <v>0</v>
      </c>
      <c r="G731">
        <v>0</v>
      </c>
      <c r="H731">
        <v>0</v>
      </c>
      <c r="I731" t="s">
        <v>149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5" x14ac:dyDescent="0.3">
      <c r="A732" s="2">
        <v>45907</v>
      </c>
      <c r="B732" t="s">
        <v>24</v>
      </c>
      <c r="C732">
        <v>535</v>
      </c>
      <c r="D732">
        <v>2</v>
      </c>
      <c r="E732">
        <v>2.89</v>
      </c>
      <c r="F732">
        <v>0.374</v>
      </c>
      <c r="G732">
        <v>5.78</v>
      </c>
      <c r="H732">
        <v>5.78</v>
      </c>
      <c r="I732" t="s">
        <v>149</v>
      </c>
      <c r="J732">
        <v>1</v>
      </c>
      <c r="K732">
        <v>2</v>
      </c>
      <c r="L732">
        <v>2</v>
      </c>
      <c r="M732">
        <v>2</v>
      </c>
      <c r="N732">
        <v>1</v>
      </c>
      <c r="O732">
        <v>2</v>
      </c>
      <c r="P732">
        <v>2</v>
      </c>
      <c r="Q732">
        <v>2</v>
      </c>
      <c r="R732">
        <v>22.88</v>
      </c>
      <c r="S732">
        <v>45.76</v>
      </c>
      <c r="T732">
        <v>45.76</v>
      </c>
      <c r="U732">
        <v>45.76</v>
      </c>
      <c r="V732">
        <v>12.631118880000001</v>
      </c>
      <c r="W732">
        <v>12.631118880000001</v>
      </c>
      <c r="X732">
        <v>7.9169550170000003</v>
      </c>
      <c r="Y732">
        <v>7.9169550170000003</v>
      </c>
    </row>
    <row r="733" spans="1:25" x14ac:dyDescent="0.3">
      <c r="A733" s="2">
        <v>45907</v>
      </c>
      <c r="B733" t="s">
        <v>108</v>
      </c>
      <c r="C733">
        <v>114</v>
      </c>
      <c r="D733">
        <v>0</v>
      </c>
      <c r="F733">
        <v>0</v>
      </c>
      <c r="G733">
        <v>0</v>
      </c>
      <c r="H733">
        <v>0</v>
      </c>
      <c r="I733" t="s">
        <v>149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5" x14ac:dyDescent="0.3">
      <c r="A734" s="2">
        <v>45907</v>
      </c>
      <c r="B734" t="s">
        <v>62</v>
      </c>
      <c r="C734">
        <v>561</v>
      </c>
      <c r="D734">
        <v>1</v>
      </c>
      <c r="E734">
        <v>2.86</v>
      </c>
      <c r="F734">
        <v>0.17799999999999999</v>
      </c>
      <c r="G734">
        <v>2.86</v>
      </c>
      <c r="H734">
        <v>2.86</v>
      </c>
      <c r="I734" t="s">
        <v>149</v>
      </c>
      <c r="J734">
        <v>1</v>
      </c>
      <c r="K734">
        <v>1</v>
      </c>
      <c r="L734">
        <v>1</v>
      </c>
      <c r="M734">
        <v>1</v>
      </c>
      <c r="N734">
        <v>6</v>
      </c>
      <c r="O734">
        <v>6</v>
      </c>
      <c r="P734">
        <v>6</v>
      </c>
      <c r="Q734">
        <v>6</v>
      </c>
      <c r="R734">
        <v>221.88</v>
      </c>
      <c r="S734">
        <v>221.88</v>
      </c>
      <c r="T734">
        <v>221.88</v>
      </c>
      <c r="U734">
        <v>221.88</v>
      </c>
      <c r="V734">
        <v>1.288985037</v>
      </c>
      <c r="W734">
        <v>1.288985037</v>
      </c>
      <c r="X734">
        <v>77.580419579999997</v>
      </c>
      <c r="Y734">
        <v>77.580419579999997</v>
      </c>
    </row>
    <row r="735" spans="1:25" x14ac:dyDescent="0.3">
      <c r="A735" s="2">
        <v>45907</v>
      </c>
      <c r="B735" t="s">
        <v>84</v>
      </c>
      <c r="C735">
        <v>31</v>
      </c>
      <c r="D735">
        <v>0</v>
      </c>
      <c r="F735">
        <v>0</v>
      </c>
      <c r="G735">
        <v>0</v>
      </c>
      <c r="H735">
        <v>0</v>
      </c>
      <c r="I735" t="s">
        <v>149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5" x14ac:dyDescent="0.3">
      <c r="A736" s="2">
        <v>45907</v>
      </c>
      <c r="B736" t="s">
        <v>42</v>
      </c>
      <c r="C736">
        <v>16</v>
      </c>
      <c r="D736">
        <v>0</v>
      </c>
      <c r="F736">
        <v>0</v>
      </c>
      <c r="G736">
        <v>0</v>
      </c>
      <c r="H736">
        <v>0</v>
      </c>
      <c r="I736" t="s">
        <v>149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5" x14ac:dyDescent="0.3">
      <c r="A737" s="2">
        <v>45907</v>
      </c>
      <c r="B737" t="s">
        <v>11</v>
      </c>
      <c r="C737">
        <v>40</v>
      </c>
      <c r="D737">
        <v>0</v>
      </c>
      <c r="F737">
        <v>0</v>
      </c>
      <c r="G737">
        <v>0</v>
      </c>
      <c r="H737">
        <v>0</v>
      </c>
      <c r="I737" t="s">
        <v>149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5" x14ac:dyDescent="0.3">
      <c r="A738" s="2">
        <v>45907</v>
      </c>
      <c r="B738" t="s">
        <v>102</v>
      </c>
      <c r="C738">
        <v>470</v>
      </c>
      <c r="D738">
        <v>5</v>
      </c>
      <c r="E738">
        <v>2.8279999999999998</v>
      </c>
      <c r="F738">
        <v>1.0640000000000001</v>
      </c>
      <c r="G738">
        <v>14.14</v>
      </c>
      <c r="H738">
        <v>14.14</v>
      </c>
      <c r="I738" t="s">
        <v>149</v>
      </c>
      <c r="J738">
        <v>1</v>
      </c>
      <c r="K738">
        <v>1</v>
      </c>
      <c r="L738">
        <v>1</v>
      </c>
      <c r="M738">
        <v>1</v>
      </c>
      <c r="N738">
        <v>2</v>
      </c>
      <c r="O738">
        <v>2</v>
      </c>
      <c r="P738">
        <v>2</v>
      </c>
      <c r="Q738">
        <v>2</v>
      </c>
      <c r="R738">
        <v>61.96</v>
      </c>
      <c r="S738">
        <v>61.96</v>
      </c>
      <c r="T738">
        <v>61.96</v>
      </c>
      <c r="U738">
        <v>61.96</v>
      </c>
      <c r="V738">
        <v>22.82117495</v>
      </c>
      <c r="W738">
        <v>22.82117495</v>
      </c>
      <c r="X738">
        <v>4.381895332</v>
      </c>
      <c r="Y738">
        <v>4.381895332</v>
      </c>
    </row>
    <row r="739" spans="1:25" x14ac:dyDescent="0.3">
      <c r="A739" s="2">
        <v>45907</v>
      </c>
      <c r="B739" t="s">
        <v>98</v>
      </c>
      <c r="C739">
        <v>1283</v>
      </c>
      <c r="D739">
        <v>6</v>
      </c>
      <c r="E739">
        <v>2.8370000000000002</v>
      </c>
      <c r="F739">
        <v>0.46800000000000003</v>
      </c>
      <c r="G739">
        <v>17.02</v>
      </c>
      <c r="H739">
        <v>17.02</v>
      </c>
      <c r="I739" t="s">
        <v>149</v>
      </c>
      <c r="J739">
        <v>2</v>
      </c>
      <c r="K739">
        <v>2</v>
      </c>
      <c r="L739">
        <v>2</v>
      </c>
      <c r="M739">
        <v>2</v>
      </c>
      <c r="N739">
        <v>2</v>
      </c>
      <c r="O739">
        <v>2</v>
      </c>
      <c r="P739">
        <v>2</v>
      </c>
      <c r="Q739">
        <v>2</v>
      </c>
      <c r="R739">
        <v>42.96</v>
      </c>
      <c r="S739">
        <v>42.96</v>
      </c>
      <c r="T739">
        <v>42.96</v>
      </c>
      <c r="U739">
        <v>42.96</v>
      </c>
      <c r="V739">
        <v>39.61824953</v>
      </c>
      <c r="W739">
        <v>39.61824953</v>
      </c>
      <c r="X739">
        <v>2.5240893070000001</v>
      </c>
      <c r="Y739">
        <v>2.5240893070000001</v>
      </c>
    </row>
    <row r="740" spans="1:25" x14ac:dyDescent="0.3">
      <c r="A740" s="2">
        <v>45907</v>
      </c>
      <c r="B740" t="s">
        <v>104</v>
      </c>
      <c r="C740">
        <v>271</v>
      </c>
      <c r="D740">
        <v>7</v>
      </c>
      <c r="E740">
        <v>1.9039999999999999</v>
      </c>
      <c r="F740">
        <v>2.5830000000000002</v>
      </c>
      <c r="G740">
        <v>13.33</v>
      </c>
      <c r="H740">
        <v>13.33</v>
      </c>
      <c r="I740" t="s">
        <v>149</v>
      </c>
      <c r="J740">
        <v>2</v>
      </c>
      <c r="K740">
        <v>3</v>
      </c>
      <c r="L740">
        <v>3</v>
      </c>
      <c r="M740">
        <v>3</v>
      </c>
      <c r="N740">
        <v>2</v>
      </c>
      <c r="O740">
        <v>3</v>
      </c>
      <c r="P740">
        <v>3</v>
      </c>
      <c r="Q740">
        <v>3</v>
      </c>
      <c r="R740">
        <v>57.87</v>
      </c>
      <c r="S740">
        <v>86.75</v>
      </c>
      <c r="T740">
        <v>86.75</v>
      </c>
      <c r="U740">
        <v>86.75</v>
      </c>
      <c r="V740">
        <v>15.365994239999999</v>
      </c>
      <c r="W740">
        <v>15.365994239999999</v>
      </c>
      <c r="X740">
        <v>6.5078769689999998</v>
      </c>
      <c r="Y740">
        <v>6.5078769689999998</v>
      </c>
    </row>
    <row r="741" spans="1:25" x14ac:dyDescent="0.3">
      <c r="A741" s="2">
        <v>45907</v>
      </c>
      <c r="B741" t="s">
        <v>38</v>
      </c>
      <c r="C741">
        <v>0</v>
      </c>
      <c r="D741">
        <v>0</v>
      </c>
      <c r="G741">
        <v>0</v>
      </c>
      <c r="H741">
        <v>0</v>
      </c>
      <c r="I741" t="s">
        <v>149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5" x14ac:dyDescent="0.3">
      <c r="A742" s="2">
        <v>45907</v>
      </c>
      <c r="B742" t="s">
        <v>42</v>
      </c>
      <c r="C742">
        <v>100</v>
      </c>
      <c r="D742">
        <v>2</v>
      </c>
      <c r="E742">
        <v>2.125</v>
      </c>
      <c r="F742">
        <v>2</v>
      </c>
      <c r="G742">
        <v>4.25</v>
      </c>
      <c r="H742">
        <v>4.25</v>
      </c>
      <c r="I742" t="s">
        <v>149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X742">
        <v>0</v>
      </c>
      <c r="Y742">
        <v>0</v>
      </c>
    </row>
    <row r="743" spans="1:25" x14ac:dyDescent="0.3">
      <c r="A743" s="2">
        <v>45907</v>
      </c>
      <c r="B743" t="s">
        <v>50</v>
      </c>
      <c r="C743">
        <v>14</v>
      </c>
      <c r="D743">
        <v>0</v>
      </c>
      <c r="F743">
        <v>0</v>
      </c>
      <c r="G743">
        <v>0</v>
      </c>
      <c r="H743">
        <v>0</v>
      </c>
      <c r="I743" t="s">
        <v>149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5" x14ac:dyDescent="0.3">
      <c r="A744" s="2">
        <v>45907</v>
      </c>
      <c r="B744" t="s">
        <v>72</v>
      </c>
      <c r="C744">
        <v>181</v>
      </c>
      <c r="D744">
        <v>3</v>
      </c>
      <c r="E744">
        <v>5.3170000000000002</v>
      </c>
      <c r="F744">
        <v>1.657</v>
      </c>
      <c r="G744">
        <v>15.95</v>
      </c>
      <c r="H744">
        <v>15.95</v>
      </c>
      <c r="I744" t="s">
        <v>149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X744">
        <v>0</v>
      </c>
      <c r="Y744">
        <v>0</v>
      </c>
    </row>
    <row r="745" spans="1:25" x14ac:dyDescent="0.3">
      <c r="A745" s="2">
        <v>45907</v>
      </c>
      <c r="B745" t="s">
        <v>84</v>
      </c>
      <c r="C745">
        <v>19</v>
      </c>
      <c r="D745">
        <v>0</v>
      </c>
      <c r="F745">
        <v>0</v>
      </c>
      <c r="G745">
        <v>0</v>
      </c>
      <c r="H745">
        <v>0</v>
      </c>
      <c r="I745" t="s">
        <v>149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5" x14ac:dyDescent="0.3">
      <c r="A746" s="2">
        <v>45907</v>
      </c>
      <c r="B746" t="s">
        <v>68</v>
      </c>
      <c r="C746">
        <v>860</v>
      </c>
      <c r="D746">
        <v>4</v>
      </c>
      <c r="E746">
        <v>3.968</v>
      </c>
      <c r="F746">
        <v>0.46500000000000002</v>
      </c>
      <c r="G746">
        <v>15.87</v>
      </c>
      <c r="H746">
        <v>15.87</v>
      </c>
      <c r="I746" t="s">
        <v>149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X746">
        <v>0</v>
      </c>
      <c r="Y746">
        <v>0</v>
      </c>
    </row>
    <row r="747" spans="1:25" x14ac:dyDescent="0.3">
      <c r="A747" s="2">
        <v>45907</v>
      </c>
      <c r="B747" t="s">
        <v>64</v>
      </c>
      <c r="C747">
        <v>221</v>
      </c>
      <c r="D747">
        <v>0</v>
      </c>
      <c r="F747">
        <v>0</v>
      </c>
      <c r="G747">
        <v>0</v>
      </c>
      <c r="H747">
        <v>0</v>
      </c>
      <c r="I747" t="s">
        <v>149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5" x14ac:dyDescent="0.3">
      <c r="A748" s="2">
        <v>45907</v>
      </c>
      <c r="B748" t="s">
        <v>26</v>
      </c>
      <c r="C748">
        <v>50</v>
      </c>
      <c r="D748">
        <v>0</v>
      </c>
      <c r="F748">
        <v>0</v>
      </c>
      <c r="G748">
        <v>0</v>
      </c>
      <c r="H748">
        <v>0</v>
      </c>
      <c r="I748" t="s">
        <v>149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5" x14ac:dyDescent="0.3">
      <c r="A749" s="2">
        <v>45907</v>
      </c>
      <c r="B749" t="s">
        <v>15</v>
      </c>
      <c r="C749">
        <v>106</v>
      </c>
      <c r="D749">
        <v>0</v>
      </c>
      <c r="F749">
        <v>0</v>
      </c>
      <c r="G749">
        <v>0</v>
      </c>
      <c r="H749">
        <v>0</v>
      </c>
      <c r="I749" t="s">
        <v>149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5" x14ac:dyDescent="0.3">
      <c r="A750" s="2">
        <v>45907</v>
      </c>
      <c r="B750" t="s">
        <v>36</v>
      </c>
      <c r="C750">
        <v>31</v>
      </c>
      <c r="D750">
        <v>0</v>
      </c>
      <c r="F750">
        <v>0</v>
      </c>
      <c r="G750">
        <v>0</v>
      </c>
      <c r="H750">
        <v>0</v>
      </c>
      <c r="I750" t="s">
        <v>149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5" x14ac:dyDescent="0.3">
      <c r="A751" s="2">
        <v>45907</v>
      </c>
      <c r="B751" t="s">
        <v>78</v>
      </c>
      <c r="C751">
        <v>277</v>
      </c>
      <c r="D751">
        <v>1</v>
      </c>
      <c r="E751">
        <v>3.4</v>
      </c>
      <c r="F751">
        <v>0.36099999999999999</v>
      </c>
      <c r="G751">
        <v>3.4</v>
      </c>
      <c r="H751">
        <v>3.4</v>
      </c>
      <c r="I751" t="s">
        <v>149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X751">
        <v>0</v>
      </c>
      <c r="Y751">
        <v>0</v>
      </c>
    </row>
    <row r="752" spans="1:25" x14ac:dyDescent="0.3">
      <c r="A752" s="2">
        <v>45907</v>
      </c>
      <c r="B752" t="s">
        <v>94</v>
      </c>
      <c r="C752">
        <v>283</v>
      </c>
      <c r="D752">
        <v>2</v>
      </c>
      <c r="E752">
        <v>4.1449999999999996</v>
      </c>
      <c r="F752">
        <v>0.70699999999999996</v>
      </c>
      <c r="G752">
        <v>8.2899999999999991</v>
      </c>
      <c r="H752">
        <v>8.2899999999999991</v>
      </c>
      <c r="I752" t="s">
        <v>149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77.900000000000006</v>
      </c>
      <c r="S752">
        <v>77.900000000000006</v>
      </c>
      <c r="T752">
        <v>77.900000000000006</v>
      </c>
      <c r="U752">
        <v>77.900000000000006</v>
      </c>
      <c r="V752">
        <v>10.64184852</v>
      </c>
      <c r="W752">
        <v>10.64184852</v>
      </c>
      <c r="X752">
        <v>9.3968636910000001</v>
      </c>
      <c r="Y752">
        <v>9.3968636910000001</v>
      </c>
    </row>
    <row r="753" spans="1:25" x14ac:dyDescent="0.3">
      <c r="A753" s="2">
        <v>45907</v>
      </c>
      <c r="B753" t="s">
        <v>17</v>
      </c>
      <c r="C753">
        <v>51</v>
      </c>
      <c r="D753">
        <v>1</v>
      </c>
      <c r="E753">
        <v>1.17</v>
      </c>
      <c r="F753">
        <v>1.9610000000000001</v>
      </c>
      <c r="G753">
        <v>1.17</v>
      </c>
      <c r="H753">
        <v>1.17</v>
      </c>
      <c r="I753" t="s">
        <v>149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X753">
        <v>0</v>
      </c>
      <c r="Y753">
        <v>0</v>
      </c>
    </row>
    <row r="754" spans="1:25" x14ac:dyDescent="0.3">
      <c r="A754" s="2">
        <v>45907</v>
      </c>
      <c r="B754" t="s">
        <v>17</v>
      </c>
      <c r="C754">
        <v>48</v>
      </c>
      <c r="D754">
        <v>0</v>
      </c>
      <c r="F754">
        <v>0</v>
      </c>
      <c r="G754">
        <v>0</v>
      </c>
      <c r="H754">
        <v>0</v>
      </c>
      <c r="I754" t="s">
        <v>149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5" x14ac:dyDescent="0.3">
      <c r="A755" s="2">
        <v>45907</v>
      </c>
      <c r="B755" t="s">
        <v>17</v>
      </c>
      <c r="C755">
        <v>46</v>
      </c>
      <c r="D755">
        <v>0</v>
      </c>
      <c r="F755">
        <v>0</v>
      </c>
      <c r="G755">
        <v>0</v>
      </c>
      <c r="H755">
        <v>0</v>
      </c>
      <c r="I755" t="s">
        <v>149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5" x14ac:dyDescent="0.3">
      <c r="A756" s="2">
        <v>45907</v>
      </c>
      <c r="B756" t="s">
        <v>17</v>
      </c>
      <c r="C756">
        <v>26</v>
      </c>
      <c r="D756">
        <v>0</v>
      </c>
      <c r="F756">
        <v>0</v>
      </c>
      <c r="G756">
        <v>0</v>
      </c>
      <c r="H756">
        <v>0</v>
      </c>
      <c r="I756" t="s">
        <v>149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5" x14ac:dyDescent="0.3">
      <c r="A757" s="2">
        <v>45907</v>
      </c>
      <c r="B757" t="s">
        <v>52</v>
      </c>
      <c r="C757">
        <v>683</v>
      </c>
      <c r="D757">
        <v>7</v>
      </c>
      <c r="E757">
        <v>0.58399999999999996</v>
      </c>
      <c r="F757">
        <v>1.0249999999999999</v>
      </c>
      <c r="G757">
        <v>4.09</v>
      </c>
      <c r="H757">
        <v>4.09</v>
      </c>
      <c r="I757" t="s">
        <v>149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12.88</v>
      </c>
      <c r="S757">
        <v>12.88</v>
      </c>
      <c r="T757">
        <v>12.88</v>
      </c>
      <c r="U757">
        <v>12.88</v>
      </c>
      <c r="V757">
        <v>31.754658389999999</v>
      </c>
      <c r="W757">
        <v>31.754658389999999</v>
      </c>
      <c r="X757">
        <v>3.1491442539999999</v>
      </c>
      <c r="Y757">
        <v>3.1491442539999999</v>
      </c>
    </row>
    <row r="758" spans="1:25" x14ac:dyDescent="0.3">
      <c r="A758" s="2">
        <v>45907</v>
      </c>
      <c r="B758" t="s">
        <v>52</v>
      </c>
      <c r="C758">
        <v>698</v>
      </c>
      <c r="D758">
        <v>8</v>
      </c>
      <c r="E758">
        <v>0.58599999999999997</v>
      </c>
      <c r="F758">
        <v>1.1459999999999999</v>
      </c>
      <c r="G758">
        <v>4.6900000000000004</v>
      </c>
      <c r="H758">
        <v>4.6900000000000004</v>
      </c>
      <c r="I758" t="s">
        <v>149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31.98</v>
      </c>
      <c r="S758">
        <v>31.98</v>
      </c>
      <c r="T758">
        <v>31.98</v>
      </c>
      <c r="U758">
        <v>31.98</v>
      </c>
      <c r="V758">
        <v>14.665415879999999</v>
      </c>
      <c r="W758">
        <v>14.665415879999999</v>
      </c>
      <c r="X758">
        <v>6.818763326</v>
      </c>
      <c r="Y758">
        <v>6.818763326</v>
      </c>
    </row>
    <row r="759" spans="1:25" x14ac:dyDescent="0.3">
      <c r="A759" s="2">
        <v>45907</v>
      </c>
      <c r="B759" t="s">
        <v>52</v>
      </c>
      <c r="C759">
        <v>585</v>
      </c>
      <c r="D759">
        <v>6</v>
      </c>
      <c r="E759">
        <v>0.53300000000000003</v>
      </c>
      <c r="F759">
        <v>1.026</v>
      </c>
      <c r="G759">
        <v>3.2</v>
      </c>
      <c r="H759">
        <v>3.2</v>
      </c>
      <c r="I759" t="s">
        <v>149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40.880000000000003</v>
      </c>
      <c r="S759">
        <v>40.880000000000003</v>
      </c>
      <c r="T759">
        <v>40.880000000000003</v>
      </c>
      <c r="U759">
        <v>40.880000000000003</v>
      </c>
      <c r="V759">
        <v>7.8277886499999996</v>
      </c>
      <c r="W759">
        <v>7.8277886499999996</v>
      </c>
      <c r="X759">
        <v>12.775</v>
      </c>
      <c r="Y759">
        <v>12.775</v>
      </c>
    </row>
    <row r="760" spans="1:25" x14ac:dyDescent="0.3">
      <c r="A760" s="2">
        <v>45907</v>
      </c>
      <c r="B760" t="s">
        <v>52</v>
      </c>
      <c r="C760">
        <v>1375</v>
      </c>
      <c r="D760">
        <v>17</v>
      </c>
      <c r="E760">
        <v>0.246</v>
      </c>
      <c r="F760">
        <v>1.236</v>
      </c>
      <c r="G760">
        <v>4.1900000000000004</v>
      </c>
      <c r="H760">
        <v>4.1900000000000004</v>
      </c>
      <c r="I760" t="s">
        <v>149</v>
      </c>
      <c r="J760">
        <v>0</v>
      </c>
      <c r="K760">
        <v>1</v>
      </c>
      <c r="L760">
        <v>1</v>
      </c>
      <c r="M760">
        <v>1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26.49</v>
      </c>
      <c r="T760">
        <v>26.49</v>
      </c>
      <c r="U760">
        <v>26.49</v>
      </c>
      <c r="V760">
        <v>15.817289540000001</v>
      </c>
      <c r="W760">
        <v>15.817289540000001</v>
      </c>
      <c r="X760">
        <v>6.3221957040000003</v>
      </c>
      <c r="Y760">
        <v>6.3221957040000003</v>
      </c>
    </row>
    <row r="761" spans="1:25" x14ac:dyDescent="0.3">
      <c r="A761" s="2">
        <v>45907</v>
      </c>
      <c r="B761" t="s">
        <v>112</v>
      </c>
      <c r="C761">
        <v>83</v>
      </c>
      <c r="D761">
        <v>3</v>
      </c>
      <c r="E761">
        <v>1.323</v>
      </c>
      <c r="F761">
        <v>3.6139999999999999</v>
      </c>
      <c r="G761">
        <v>3.97</v>
      </c>
      <c r="H761">
        <v>3.97</v>
      </c>
      <c r="I761" t="s">
        <v>149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30.88</v>
      </c>
      <c r="S761">
        <v>30.88</v>
      </c>
      <c r="T761">
        <v>30.88</v>
      </c>
      <c r="U761">
        <v>30.88</v>
      </c>
      <c r="V761">
        <v>12.856217620000001</v>
      </c>
      <c r="W761">
        <v>12.856217620000001</v>
      </c>
      <c r="X761">
        <v>7.778337531</v>
      </c>
      <c r="Y761">
        <v>7.778337531</v>
      </c>
    </row>
    <row r="762" spans="1:25" x14ac:dyDescent="0.3">
      <c r="A762" s="2">
        <v>45907</v>
      </c>
      <c r="B762" t="s">
        <v>15</v>
      </c>
      <c r="C762">
        <v>155</v>
      </c>
      <c r="D762">
        <v>2</v>
      </c>
      <c r="E762">
        <v>1.395</v>
      </c>
      <c r="F762">
        <v>1.29</v>
      </c>
      <c r="G762">
        <v>2.79</v>
      </c>
      <c r="H762">
        <v>2.79</v>
      </c>
      <c r="I762" t="s">
        <v>149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X762">
        <v>0</v>
      </c>
      <c r="Y762">
        <v>0</v>
      </c>
    </row>
    <row r="763" spans="1:25" x14ac:dyDescent="0.3">
      <c r="A763" s="2">
        <v>45907</v>
      </c>
      <c r="B763" t="s">
        <v>112</v>
      </c>
      <c r="C763">
        <v>342</v>
      </c>
      <c r="D763">
        <v>2</v>
      </c>
      <c r="E763">
        <v>1.1399999999999999</v>
      </c>
      <c r="F763">
        <v>0.58499999999999996</v>
      </c>
      <c r="G763">
        <v>2.2799999999999998</v>
      </c>
      <c r="H763">
        <v>2.2799999999999998</v>
      </c>
      <c r="I763" t="s">
        <v>149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X763">
        <v>0</v>
      </c>
      <c r="Y763">
        <v>0</v>
      </c>
    </row>
    <row r="764" spans="1:25" x14ac:dyDescent="0.3">
      <c r="A764" s="2">
        <v>45907</v>
      </c>
      <c r="B764" t="s">
        <v>15</v>
      </c>
      <c r="C764">
        <v>541</v>
      </c>
      <c r="D764">
        <v>3</v>
      </c>
      <c r="E764">
        <v>1.34</v>
      </c>
      <c r="F764">
        <v>0.55500000000000005</v>
      </c>
      <c r="G764">
        <v>4.0199999999999996</v>
      </c>
      <c r="H764">
        <v>4.0199999999999996</v>
      </c>
      <c r="I764" t="s">
        <v>149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X764">
        <v>0</v>
      </c>
      <c r="Y764">
        <v>0</v>
      </c>
    </row>
    <row r="765" spans="1:25" x14ac:dyDescent="0.3">
      <c r="A765" s="2">
        <v>45907</v>
      </c>
      <c r="B765" t="s">
        <v>15</v>
      </c>
      <c r="C765">
        <v>376</v>
      </c>
      <c r="D765">
        <v>2</v>
      </c>
      <c r="E765">
        <v>0.8</v>
      </c>
      <c r="F765">
        <v>0.53200000000000003</v>
      </c>
      <c r="G765">
        <v>1.6</v>
      </c>
      <c r="H765">
        <v>1.6</v>
      </c>
      <c r="I765" t="s">
        <v>149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X765">
        <v>0</v>
      </c>
      <c r="Y765">
        <v>0</v>
      </c>
    </row>
    <row r="766" spans="1:25" x14ac:dyDescent="0.3">
      <c r="A766" s="2">
        <v>45907</v>
      </c>
      <c r="B766" t="s">
        <v>112</v>
      </c>
      <c r="C766">
        <v>115</v>
      </c>
      <c r="D766">
        <v>1</v>
      </c>
      <c r="E766">
        <v>0.93</v>
      </c>
      <c r="F766">
        <v>0.87</v>
      </c>
      <c r="G766">
        <v>0.93</v>
      </c>
      <c r="H766">
        <v>0.93</v>
      </c>
      <c r="I766" t="s">
        <v>149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X766">
        <v>0</v>
      </c>
      <c r="Y766">
        <v>0</v>
      </c>
    </row>
    <row r="767" spans="1:25" x14ac:dyDescent="0.3">
      <c r="A767" s="2">
        <v>45907</v>
      </c>
      <c r="B767" t="s">
        <v>15</v>
      </c>
      <c r="C767">
        <v>552</v>
      </c>
      <c r="D767">
        <v>6</v>
      </c>
      <c r="E767">
        <v>0.70699999999999996</v>
      </c>
      <c r="F767">
        <v>1.087</v>
      </c>
      <c r="G767">
        <v>4.24</v>
      </c>
      <c r="H767">
        <v>4.24</v>
      </c>
      <c r="I767" t="s">
        <v>149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X767">
        <v>0</v>
      </c>
      <c r="Y767">
        <v>0</v>
      </c>
    </row>
    <row r="768" spans="1:25" x14ac:dyDescent="0.3">
      <c r="A768" s="2">
        <v>45907</v>
      </c>
      <c r="B768" t="s">
        <v>112</v>
      </c>
      <c r="C768">
        <v>284</v>
      </c>
      <c r="D768">
        <v>3</v>
      </c>
      <c r="E768">
        <v>0.90700000000000003</v>
      </c>
      <c r="F768">
        <v>1.056</v>
      </c>
      <c r="G768">
        <v>2.72</v>
      </c>
      <c r="H768">
        <v>2.72</v>
      </c>
      <c r="I768" t="s">
        <v>149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30.88</v>
      </c>
      <c r="S768">
        <v>30.88</v>
      </c>
      <c r="T768">
        <v>30.88</v>
      </c>
      <c r="U768">
        <v>30.88</v>
      </c>
      <c r="V768">
        <v>8.8082901549999999</v>
      </c>
      <c r="W768">
        <v>8.8082901549999999</v>
      </c>
      <c r="X768">
        <v>11.35294118</v>
      </c>
      <c r="Y768">
        <v>11.35294118</v>
      </c>
    </row>
    <row r="769" spans="1:25" x14ac:dyDescent="0.3">
      <c r="A769" s="2">
        <v>45907</v>
      </c>
      <c r="B769" t="s">
        <v>100</v>
      </c>
      <c r="C769">
        <v>17</v>
      </c>
      <c r="D769">
        <v>0</v>
      </c>
      <c r="F769">
        <v>0</v>
      </c>
      <c r="G769">
        <v>0</v>
      </c>
      <c r="H769">
        <v>0</v>
      </c>
      <c r="I769" t="s">
        <v>149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5" x14ac:dyDescent="0.3">
      <c r="A770" s="2">
        <v>45907</v>
      </c>
      <c r="B770" t="s">
        <v>54</v>
      </c>
      <c r="C770">
        <v>661</v>
      </c>
      <c r="D770">
        <v>13</v>
      </c>
      <c r="E770">
        <v>1.3080000000000001</v>
      </c>
      <c r="F770">
        <v>1.9670000000000001</v>
      </c>
      <c r="G770">
        <v>17.010000000000002</v>
      </c>
      <c r="H770">
        <v>17.010000000000002</v>
      </c>
      <c r="I770" t="s">
        <v>149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2</v>
      </c>
      <c r="R770">
        <v>57.86</v>
      </c>
      <c r="S770">
        <v>57.86</v>
      </c>
      <c r="T770">
        <v>57.86</v>
      </c>
      <c r="U770">
        <v>57.86</v>
      </c>
      <c r="V770">
        <v>29.398548219999999</v>
      </c>
      <c r="W770">
        <v>29.398548219999999</v>
      </c>
      <c r="X770">
        <v>3.4015285130000001</v>
      </c>
      <c r="Y770">
        <v>3.4015285130000001</v>
      </c>
    </row>
    <row r="771" spans="1:25" x14ac:dyDescent="0.3">
      <c r="A771" s="2">
        <v>45907</v>
      </c>
      <c r="B771" t="s">
        <v>60</v>
      </c>
      <c r="C771">
        <v>227</v>
      </c>
      <c r="D771">
        <v>6</v>
      </c>
      <c r="E771">
        <v>1.48</v>
      </c>
      <c r="F771">
        <v>2.6429999999999998</v>
      </c>
      <c r="G771">
        <v>8.8800000000000008</v>
      </c>
      <c r="H771">
        <v>8.8800000000000008</v>
      </c>
      <c r="I771" t="s">
        <v>149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2</v>
      </c>
      <c r="R771">
        <v>44.78</v>
      </c>
      <c r="S771">
        <v>44.78</v>
      </c>
      <c r="T771">
        <v>44.78</v>
      </c>
      <c r="U771">
        <v>44.78</v>
      </c>
      <c r="V771">
        <v>19.830281379999999</v>
      </c>
      <c r="W771">
        <v>19.830281379999999</v>
      </c>
      <c r="X771">
        <v>5.0427927930000003</v>
      </c>
      <c r="Y771">
        <v>5.0427927930000003</v>
      </c>
    </row>
    <row r="772" spans="1:25" x14ac:dyDescent="0.3">
      <c r="A772" s="2">
        <v>45907</v>
      </c>
      <c r="B772" t="s">
        <v>60</v>
      </c>
      <c r="C772">
        <v>1771</v>
      </c>
      <c r="D772">
        <v>16</v>
      </c>
      <c r="E772">
        <v>1.1459999999999999</v>
      </c>
      <c r="F772">
        <v>0.90300000000000002</v>
      </c>
      <c r="G772">
        <v>18.34</v>
      </c>
      <c r="H772">
        <v>18.34</v>
      </c>
      <c r="I772" t="s">
        <v>149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20.98</v>
      </c>
      <c r="S772">
        <v>20.98</v>
      </c>
      <c r="T772">
        <v>20.98</v>
      </c>
      <c r="U772">
        <v>20.98</v>
      </c>
      <c r="V772">
        <v>87.416587230000005</v>
      </c>
      <c r="W772">
        <v>87.416587230000005</v>
      </c>
      <c r="X772">
        <v>1.1439476550000001</v>
      </c>
      <c r="Y772">
        <v>1.1439476550000001</v>
      </c>
    </row>
    <row r="773" spans="1:25" x14ac:dyDescent="0.3">
      <c r="A773" s="2">
        <v>45907</v>
      </c>
      <c r="B773" t="s">
        <v>100</v>
      </c>
      <c r="C773">
        <v>37</v>
      </c>
      <c r="D773">
        <v>0</v>
      </c>
      <c r="F773">
        <v>0</v>
      </c>
      <c r="G773">
        <v>0</v>
      </c>
      <c r="H773">
        <v>0</v>
      </c>
      <c r="I773" t="s">
        <v>149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5" x14ac:dyDescent="0.3">
      <c r="A774" s="2">
        <v>45907</v>
      </c>
      <c r="B774" t="s">
        <v>54</v>
      </c>
      <c r="C774">
        <v>1667</v>
      </c>
      <c r="D774">
        <v>14</v>
      </c>
      <c r="E774">
        <v>1.1439999999999999</v>
      </c>
      <c r="F774">
        <v>0.84</v>
      </c>
      <c r="G774">
        <v>16.010000000000002</v>
      </c>
      <c r="H774">
        <v>16.010000000000002</v>
      </c>
      <c r="I774" t="s">
        <v>149</v>
      </c>
      <c r="J774">
        <v>4</v>
      </c>
      <c r="K774">
        <v>4</v>
      </c>
      <c r="L774">
        <v>4</v>
      </c>
      <c r="M774">
        <v>4</v>
      </c>
      <c r="N774">
        <v>4</v>
      </c>
      <c r="O774">
        <v>4</v>
      </c>
      <c r="P774">
        <v>4</v>
      </c>
      <c r="Q774">
        <v>4</v>
      </c>
      <c r="R774">
        <v>91.52</v>
      </c>
      <c r="S774">
        <v>91.52</v>
      </c>
      <c r="T774">
        <v>91.52</v>
      </c>
      <c r="U774">
        <v>91.52</v>
      </c>
      <c r="V774">
        <v>17.493444060000002</v>
      </c>
      <c r="W774">
        <v>17.493444060000002</v>
      </c>
      <c r="X774">
        <v>5.7164272330000001</v>
      </c>
      <c r="Y774">
        <v>5.7164272330000001</v>
      </c>
    </row>
    <row r="775" spans="1:25" x14ac:dyDescent="0.3">
      <c r="A775" s="2">
        <v>45907</v>
      </c>
      <c r="B775" t="s">
        <v>100</v>
      </c>
      <c r="C775">
        <v>56</v>
      </c>
      <c r="D775">
        <v>0</v>
      </c>
      <c r="F775">
        <v>0</v>
      </c>
      <c r="G775">
        <v>0</v>
      </c>
      <c r="H775">
        <v>0</v>
      </c>
      <c r="I775" t="s">
        <v>149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5" x14ac:dyDescent="0.3">
      <c r="A776" s="2">
        <v>45907</v>
      </c>
      <c r="B776" t="s">
        <v>54</v>
      </c>
      <c r="C776">
        <v>624</v>
      </c>
      <c r="D776">
        <v>2</v>
      </c>
      <c r="E776">
        <v>1.2</v>
      </c>
      <c r="F776">
        <v>0.32100000000000001</v>
      </c>
      <c r="G776">
        <v>2.4</v>
      </c>
      <c r="H776">
        <v>2.4</v>
      </c>
      <c r="I776" t="s">
        <v>149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X776">
        <v>0</v>
      </c>
      <c r="Y776">
        <v>0</v>
      </c>
    </row>
    <row r="777" spans="1:25" x14ac:dyDescent="0.3">
      <c r="A777" s="2">
        <v>45907</v>
      </c>
      <c r="B777" t="s">
        <v>60</v>
      </c>
      <c r="C777">
        <v>913</v>
      </c>
      <c r="D777">
        <v>10</v>
      </c>
      <c r="E777">
        <v>1.23</v>
      </c>
      <c r="F777">
        <v>1.095</v>
      </c>
      <c r="G777">
        <v>12.3</v>
      </c>
      <c r="H777">
        <v>12.3</v>
      </c>
      <c r="I777" t="s">
        <v>149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X777">
        <v>0</v>
      </c>
      <c r="Y777">
        <v>0</v>
      </c>
    </row>
    <row r="778" spans="1:25" x14ac:dyDescent="0.3">
      <c r="A778" s="2">
        <v>45907</v>
      </c>
      <c r="B778" t="s">
        <v>54</v>
      </c>
      <c r="C778">
        <v>3284</v>
      </c>
      <c r="D778">
        <v>21</v>
      </c>
      <c r="E778">
        <v>0.69399999999999995</v>
      </c>
      <c r="F778">
        <v>0.63900000000000001</v>
      </c>
      <c r="G778">
        <v>14.58</v>
      </c>
      <c r="H778">
        <v>14.58</v>
      </c>
      <c r="I778" t="s">
        <v>149</v>
      </c>
      <c r="J778">
        <v>1</v>
      </c>
      <c r="K778">
        <v>3</v>
      </c>
      <c r="L778">
        <v>3</v>
      </c>
      <c r="M778">
        <v>3</v>
      </c>
      <c r="N778">
        <v>1</v>
      </c>
      <c r="O778">
        <v>3</v>
      </c>
      <c r="P778">
        <v>3</v>
      </c>
      <c r="Q778">
        <v>3</v>
      </c>
      <c r="R778">
        <v>22.88</v>
      </c>
      <c r="S778">
        <v>68.739999999999995</v>
      </c>
      <c r="T778">
        <v>68.739999999999995</v>
      </c>
      <c r="U778">
        <v>68.739999999999995</v>
      </c>
      <c r="V778">
        <v>21.210357869999999</v>
      </c>
      <c r="W778">
        <v>21.210357869999999</v>
      </c>
      <c r="X778">
        <v>4.7146776409999998</v>
      </c>
      <c r="Y778">
        <v>4.7146776409999998</v>
      </c>
    </row>
    <row r="779" spans="1:25" x14ac:dyDescent="0.3">
      <c r="A779" s="2">
        <v>45907</v>
      </c>
      <c r="B779" t="s">
        <v>100</v>
      </c>
      <c r="C779">
        <v>113</v>
      </c>
      <c r="D779">
        <v>0</v>
      </c>
      <c r="F779">
        <v>0</v>
      </c>
      <c r="G779">
        <v>0</v>
      </c>
      <c r="H779">
        <v>0</v>
      </c>
      <c r="I779" t="s">
        <v>149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5" x14ac:dyDescent="0.3">
      <c r="A780" s="2">
        <v>45907</v>
      </c>
      <c r="B780" t="s">
        <v>60</v>
      </c>
      <c r="C780">
        <v>1327</v>
      </c>
      <c r="D780">
        <v>11</v>
      </c>
      <c r="E780">
        <v>0.70399999999999996</v>
      </c>
      <c r="F780">
        <v>0.82899999999999996</v>
      </c>
      <c r="G780">
        <v>7.74</v>
      </c>
      <c r="H780">
        <v>7.74</v>
      </c>
      <c r="I780" t="s">
        <v>149</v>
      </c>
      <c r="J780">
        <v>1</v>
      </c>
      <c r="K780">
        <v>2</v>
      </c>
      <c r="L780">
        <v>2</v>
      </c>
      <c r="M780">
        <v>2</v>
      </c>
      <c r="N780">
        <v>1</v>
      </c>
      <c r="O780">
        <v>2</v>
      </c>
      <c r="P780">
        <v>2</v>
      </c>
      <c r="Q780">
        <v>2</v>
      </c>
      <c r="R780">
        <v>20.98</v>
      </c>
      <c r="S780">
        <v>52.86</v>
      </c>
      <c r="T780">
        <v>52.86</v>
      </c>
      <c r="U780">
        <v>52.86</v>
      </c>
      <c r="V780">
        <v>14.64245176</v>
      </c>
      <c r="W780">
        <v>14.64245176</v>
      </c>
      <c r="X780">
        <v>6.8294573639999996</v>
      </c>
      <c r="Y780">
        <v>6.8294573639999996</v>
      </c>
    </row>
    <row r="781" spans="1:25" x14ac:dyDescent="0.3">
      <c r="A781" s="2">
        <v>45907</v>
      </c>
      <c r="B781" t="s">
        <v>48</v>
      </c>
      <c r="C781">
        <v>833</v>
      </c>
      <c r="D781">
        <v>5</v>
      </c>
      <c r="E781">
        <v>2.1539999999999999</v>
      </c>
      <c r="F781">
        <v>0.6</v>
      </c>
      <c r="G781">
        <v>10.77</v>
      </c>
      <c r="H781">
        <v>10.77</v>
      </c>
      <c r="I781" t="s">
        <v>149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X781">
        <v>0</v>
      </c>
      <c r="Y781">
        <v>0</v>
      </c>
    </row>
    <row r="782" spans="1:25" x14ac:dyDescent="0.3">
      <c r="A782" s="2">
        <v>45907</v>
      </c>
      <c r="B782" t="s">
        <v>48</v>
      </c>
      <c r="C782">
        <v>589</v>
      </c>
      <c r="D782">
        <v>1</v>
      </c>
      <c r="E782">
        <v>0.75</v>
      </c>
      <c r="F782">
        <v>0.17</v>
      </c>
      <c r="G782">
        <v>0.75</v>
      </c>
      <c r="H782">
        <v>0.75</v>
      </c>
      <c r="I782" t="s">
        <v>149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X782">
        <v>0</v>
      </c>
      <c r="Y782">
        <v>0</v>
      </c>
    </row>
    <row r="783" spans="1:25" x14ac:dyDescent="0.3">
      <c r="A783" s="2">
        <v>45907</v>
      </c>
      <c r="B783" t="s">
        <v>48</v>
      </c>
      <c r="C783">
        <v>763</v>
      </c>
      <c r="D783">
        <v>8</v>
      </c>
      <c r="E783">
        <v>1.373</v>
      </c>
      <c r="F783">
        <v>1.048</v>
      </c>
      <c r="G783">
        <v>10.98</v>
      </c>
      <c r="H783">
        <v>10.98</v>
      </c>
      <c r="I783" t="s">
        <v>149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X783">
        <v>0</v>
      </c>
      <c r="Y783">
        <v>0</v>
      </c>
    </row>
    <row r="784" spans="1:25" x14ac:dyDescent="0.3">
      <c r="A784" s="2">
        <v>45907</v>
      </c>
      <c r="B784" t="s">
        <v>48</v>
      </c>
      <c r="C784">
        <v>2923</v>
      </c>
      <c r="D784">
        <v>8</v>
      </c>
      <c r="E784">
        <v>1.2809999999999999</v>
      </c>
      <c r="F784">
        <v>0.27400000000000002</v>
      </c>
      <c r="G784">
        <v>10.25</v>
      </c>
      <c r="H784">
        <v>10.25</v>
      </c>
      <c r="I784" t="s">
        <v>149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X784">
        <v>0</v>
      </c>
      <c r="Y784">
        <v>0</v>
      </c>
    </row>
    <row r="785" spans="1:25" x14ac:dyDescent="0.3">
      <c r="A785" s="2">
        <v>45907</v>
      </c>
      <c r="B785" t="s">
        <v>19</v>
      </c>
      <c r="C785">
        <v>19</v>
      </c>
      <c r="D785">
        <v>1</v>
      </c>
      <c r="E785">
        <v>1.56</v>
      </c>
      <c r="F785">
        <v>5.2629999999999999</v>
      </c>
      <c r="G785">
        <v>1.56</v>
      </c>
      <c r="H785">
        <v>1.56</v>
      </c>
      <c r="I785" t="s">
        <v>149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30.98</v>
      </c>
      <c r="S785">
        <v>30.98</v>
      </c>
      <c r="T785">
        <v>30.98</v>
      </c>
      <c r="U785">
        <v>30.98</v>
      </c>
      <c r="V785">
        <v>5.0355067790000003</v>
      </c>
      <c r="W785">
        <v>5.0355067790000003</v>
      </c>
      <c r="X785">
        <v>19.858974360000001</v>
      </c>
      <c r="Y785">
        <v>19.858974360000001</v>
      </c>
    </row>
    <row r="786" spans="1:25" x14ac:dyDescent="0.3">
      <c r="A786" s="2">
        <v>45907</v>
      </c>
      <c r="B786" t="s">
        <v>90</v>
      </c>
      <c r="C786">
        <v>5</v>
      </c>
      <c r="D786">
        <v>0</v>
      </c>
      <c r="F786">
        <v>0</v>
      </c>
      <c r="G786">
        <v>0</v>
      </c>
      <c r="H786">
        <v>0</v>
      </c>
      <c r="I786" t="s">
        <v>149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5" x14ac:dyDescent="0.3">
      <c r="A787" s="2">
        <v>45907</v>
      </c>
      <c r="B787" t="s">
        <v>19</v>
      </c>
      <c r="C787">
        <v>19</v>
      </c>
      <c r="D787">
        <v>1</v>
      </c>
      <c r="E787">
        <v>1.18</v>
      </c>
      <c r="F787">
        <v>5.2629999999999999</v>
      </c>
      <c r="G787">
        <v>1.18</v>
      </c>
      <c r="H787">
        <v>1.18</v>
      </c>
      <c r="I787" t="s">
        <v>149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X787">
        <v>0</v>
      </c>
      <c r="Y787">
        <v>0</v>
      </c>
    </row>
    <row r="788" spans="1:25" x14ac:dyDescent="0.3">
      <c r="A788" s="2">
        <v>45907</v>
      </c>
      <c r="B788" t="s">
        <v>90</v>
      </c>
      <c r="C788">
        <v>22</v>
      </c>
      <c r="D788">
        <v>0</v>
      </c>
      <c r="F788">
        <v>0</v>
      </c>
      <c r="G788">
        <v>0</v>
      </c>
      <c r="H788">
        <v>0</v>
      </c>
      <c r="I788" t="s">
        <v>149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5" x14ac:dyDescent="0.3">
      <c r="A789" s="2">
        <v>45907</v>
      </c>
      <c r="B789" t="s">
        <v>19</v>
      </c>
      <c r="C789">
        <v>51</v>
      </c>
      <c r="D789">
        <v>0</v>
      </c>
      <c r="F789">
        <v>0</v>
      </c>
      <c r="G789">
        <v>0</v>
      </c>
      <c r="H789">
        <v>0</v>
      </c>
      <c r="I789" t="s">
        <v>149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5" x14ac:dyDescent="0.3">
      <c r="A790" s="2">
        <v>45907</v>
      </c>
      <c r="B790" t="s">
        <v>90</v>
      </c>
      <c r="C790">
        <v>17</v>
      </c>
      <c r="D790">
        <v>0</v>
      </c>
      <c r="F790">
        <v>0</v>
      </c>
      <c r="G790">
        <v>0</v>
      </c>
      <c r="H790">
        <v>0</v>
      </c>
      <c r="I790" t="s">
        <v>149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5" x14ac:dyDescent="0.3">
      <c r="A791" s="2">
        <v>45907</v>
      </c>
      <c r="B791" t="s">
        <v>19</v>
      </c>
      <c r="C791">
        <v>59</v>
      </c>
      <c r="D791">
        <v>0</v>
      </c>
      <c r="F791">
        <v>0</v>
      </c>
      <c r="G791">
        <v>0</v>
      </c>
      <c r="H791">
        <v>0</v>
      </c>
      <c r="I791" t="s">
        <v>149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5" x14ac:dyDescent="0.3">
      <c r="A792" s="2">
        <v>45907</v>
      </c>
      <c r="B792" t="s">
        <v>90</v>
      </c>
      <c r="C792">
        <v>28</v>
      </c>
      <c r="D792">
        <v>0</v>
      </c>
      <c r="F792">
        <v>0</v>
      </c>
      <c r="G792">
        <v>0</v>
      </c>
      <c r="H792">
        <v>0</v>
      </c>
      <c r="I792" t="s">
        <v>149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5" x14ac:dyDescent="0.3">
      <c r="A793" s="2">
        <v>45907</v>
      </c>
      <c r="B793" t="s">
        <v>58</v>
      </c>
      <c r="C793">
        <v>165</v>
      </c>
      <c r="D793">
        <v>7</v>
      </c>
      <c r="E793">
        <v>0.95</v>
      </c>
      <c r="F793">
        <v>4.242</v>
      </c>
      <c r="G793">
        <v>6.65</v>
      </c>
      <c r="H793">
        <v>6.65</v>
      </c>
      <c r="I793" t="s">
        <v>149</v>
      </c>
      <c r="J793">
        <v>2</v>
      </c>
      <c r="K793">
        <v>2</v>
      </c>
      <c r="L793">
        <v>2</v>
      </c>
      <c r="M793">
        <v>2</v>
      </c>
      <c r="N793">
        <v>2</v>
      </c>
      <c r="O793">
        <v>2</v>
      </c>
      <c r="P793">
        <v>2</v>
      </c>
      <c r="Q793">
        <v>2</v>
      </c>
      <c r="R793">
        <v>21.8</v>
      </c>
      <c r="S793">
        <v>21.8</v>
      </c>
      <c r="T793">
        <v>21.8</v>
      </c>
      <c r="U793">
        <v>21.8</v>
      </c>
      <c r="V793">
        <v>30.50458716</v>
      </c>
      <c r="W793">
        <v>30.50458716</v>
      </c>
      <c r="X793">
        <v>3.2781954889999998</v>
      </c>
      <c r="Y793">
        <v>3.2781954889999998</v>
      </c>
    </row>
    <row r="794" spans="1:25" x14ac:dyDescent="0.3">
      <c r="A794" s="2">
        <v>45907</v>
      </c>
      <c r="B794" t="s">
        <v>110</v>
      </c>
      <c r="C794">
        <v>42</v>
      </c>
      <c r="D794">
        <v>1</v>
      </c>
      <c r="E794">
        <v>1.4</v>
      </c>
      <c r="F794">
        <v>2.3809999999999998</v>
      </c>
      <c r="G794">
        <v>1.4</v>
      </c>
      <c r="H794">
        <v>1.4</v>
      </c>
      <c r="I794" t="s">
        <v>149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X794">
        <v>0</v>
      </c>
      <c r="Y794">
        <v>0</v>
      </c>
    </row>
    <row r="795" spans="1:25" x14ac:dyDescent="0.3">
      <c r="A795" s="2">
        <v>45907</v>
      </c>
      <c r="B795" t="s">
        <v>34</v>
      </c>
      <c r="C795">
        <v>178</v>
      </c>
      <c r="D795">
        <v>0</v>
      </c>
      <c r="F795">
        <v>0</v>
      </c>
      <c r="G795">
        <v>0</v>
      </c>
      <c r="H795">
        <v>0</v>
      </c>
      <c r="I795" t="s">
        <v>149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5" x14ac:dyDescent="0.3">
      <c r="A796" s="2">
        <v>45907</v>
      </c>
      <c r="B796" t="s">
        <v>28</v>
      </c>
      <c r="C796">
        <v>11</v>
      </c>
      <c r="D796">
        <v>0</v>
      </c>
      <c r="F796">
        <v>0</v>
      </c>
      <c r="G796">
        <v>0</v>
      </c>
      <c r="H796">
        <v>0</v>
      </c>
      <c r="I796" t="s">
        <v>149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5" x14ac:dyDescent="0.3">
      <c r="A797" s="2">
        <v>45907</v>
      </c>
      <c r="B797" t="s">
        <v>58</v>
      </c>
      <c r="C797">
        <v>252</v>
      </c>
      <c r="D797">
        <v>2</v>
      </c>
      <c r="E797">
        <v>1.0349999999999999</v>
      </c>
      <c r="F797">
        <v>0.79400000000000004</v>
      </c>
      <c r="G797">
        <v>2.0699999999999998</v>
      </c>
      <c r="H797">
        <v>2.0699999999999998</v>
      </c>
      <c r="I797" t="s">
        <v>149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X797">
        <v>0</v>
      </c>
      <c r="Y797">
        <v>0</v>
      </c>
    </row>
    <row r="798" spans="1:25" x14ac:dyDescent="0.3">
      <c r="A798" s="2">
        <v>45907</v>
      </c>
      <c r="B798" t="s">
        <v>110</v>
      </c>
      <c r="C798">
        <v>224</v>
      </c>
      <c r="D798">
        <v>2</v>
      </c>
      <c r="E798">
        <v>1.23</v>
      </c>
      <c r="F798">
        <v>0.89300000000000002</v>
      </c>
      <c r="G798">
        <v>2.46</v>
      </c>
      <c r="H798">
        <v>2.46</v>
      </c>
      <c r="I798" t="s">
        <v>149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X798">
        <v>0</v>
      </c>
      <c r="Y798">
        <v>0</v>
      </c>
    </row>
    <row r="799" spans="1:25" x14ac:dyDescent="0.3">
      <c r="A799" s="2">
        <v>45907</v>
      </c>
      <c r="B799" t="s">
        <v>34</v>
      </c>
      <c r="C799">
        <v>727</v>
      </c>
      <c r="D799">
        <v>3</v>
      </c>
      <c r="E799">
        <v>0.98299999999999998</v>
      </c>
      <c r="F799">
        <v>0.41299999999999998</v>
      </c>
      <c r="G799">
        <v>2.95</v>
      </c>
      <c r="H799">
        <v>2.95</v>
      </c>
      <c r="I799" t="s">
        <v>149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17.8</v>
      </c>
      <c r="S799">
        <v>17.8</v>
      </c>
      <c r="T799">
        <v>17.8</v>
      </c>
      <c r="U799">
        <v>17.8</v>
      </c>
      <c r="V799">
        <v>16.573033710000001</v>
      </c>
      <c r="W799">
        <v>16.573033710000001</v>
      </c>
      <c r="X799">
        <v>6.0338983050000001</v>
      </c>
      <c r="Y799">
        <v>6.0338983050000001</v>
      </c>
    </row>
    <row r="800" spans="1:25" x14ac:dyDescent="0.3">
      <c r="A800" s="2">
        <v>45907</v>
      </c>
      <c r="B800" t="s">
        <v>28</v>
      </c>
      <c r="C800">
        <v>226</v>
      </c>
      <c r="D800">
        <v>2</v>
      </c>
      <c r="E800">
        <v>1.2949999999999999</v>
      </c>
      <c r="F800">
        <v>0.88500000000000001</v>
      </c>
      <c r="G800">
        <v>2.59</v>
      </c>
      <c r="H800">
        <v>2.59</v>
      </c>
      <c r="I800" t="s">
        <v>149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X800">
        <v>0</v>
      </c>
      <c r="Y800">
        <v>0</v>
      </c>
    </row>
    <row r="801" spans="1:25" x14ac:dyDescent="0.3">
      <c r="A801" s="2">
        <v>45907</v>
      </c>
      <c r="B801" t="s">
        <v>28</v>
      </c>
      <c r="C801">
        <v>88</v>
      </c>
      <c r="D801">
        <v>1</v>
      </c>
      <c r="E801">
        <v>1.05</v>
      </c>
      <c r="F801">
        <v>1.1359999999999999</v>
      </c>
      <c r="G801">
        <v>1.05</v>
      </c>
      <c r="H801">
        <v>1.05</v>
      </c>
      <c r="I801" t="s">
        <v>149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X801">
        <v>0</v>
      </c>
      <c r="Y801">
        <v>0</v>
      </c>
    </row>
    <row r="802" spans="1:25" x14ac:dyDescent="0.3">
      <c r="A802" s="2">
        <v>45907</v>
      </c>
      <c r="B802" t="s">
        <v>58</v>
      </c>
      <c r="C802">
        <v>309</v>
      </c>
      <c r="D802">
        <v>2</v>
      </c>
      <c r="E802">
        <v>0.72</v>
      </c>
      <c r="F802">
        <v>0.64700000000000002</v>
      </c>
      <c r="G802">
        <v>1.44</v>
      </c>
      <c r="H802">
        <v>1.44</v>
      </c>
      <c r="I802" t="s">
        <v>149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X802">
        <v>0</v>
      </c>
      <c r="Y802">
        <v>0</v>
      </c>
    </row>
    <row r="803" spans="1:25" x14ac:dyDescent="0.3">
      <c r="A803" s="2">
        <v>45907</v>
      </c>
      <c r="B803" t="s">
        <v>110</v>
      </c>
      <c r="C803">
        <v>290</v>
      </c>
      <c r="D803">
        <v>4</v>
      </c>
      <c r="E803">
        <v>1.08</v>
      </c>
      <c r="F803">
        <v>1.379</v>
      </c>
      <c r="G803">
        <v>4.32</v>
      </c>
      <c r="H803">
        <v>4.32</v>
      </c>
      <c r="I803" t="s">
        <v>149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X803">
        <v>0</v>
      </c>
      <c r="Y803">
        <v>0</v>
      </c>
    </row>
    <row r="804" spans="1:25" x14ac:dyDescent="0.3">
      <c r="A804" s="2">
        <v>45907</v>
      </c>
      <c r="B804" t="s">
        <v>34</v>
      </c>
      <c r="C804">
        <v>760</v>
      </c>
      <c r="D804">
        <v>6</v>
      </c>
      <c r="E804">
        <v>0.98499999999999999</v>
      </c>
      <c r="F804">
        <v>0.78900000000000003</v>
      </c>
      <c r="G804">
        <v>5.91</v>
      </c>
      <c r="H804">
        <v>5.91</v>
      </c>
      <c r="I804" t="s">
        <v>149</v>
      </c>
      <c r="J804">
        <v>0</v>
      </c>
      <c r="K804">
        <v>2</v>
      </c>
      <c r="L804">
        <v>2</v>
      </c>
      <c r="M804">
        <v>2</v>
      </c>
      <c r="N804">
        <v>0</v>
      </c>
      <c r="O804">
        <v>2</v>
      </c>
      <c r="P804">
        <v>2</v>
      </c>
      <c r="Q804">
        <v>2</v>
      </c>
      <c r="R804">
        <v>0</v>
      </c>
      <c r="S804">
        <v>38.68</v>
      </c>
      <c r="T804">
        <v>38.68</v>
      </c>
      <c r="U804">
        <v>38.68</v>
      </c>
      <c r="V804">
        <v>15.279214059999999</v>
      </c>
      <c r="W804">
        <v>15.279214059999999</v>
      </c>
      <c r="X804">
        <v>6.5448392550000003</v>
      </c>
      <c r="Y804">
        <v>6.5448392550000003</v>
      </c>
    </row>
    <row r="805" spans="1:25" x14ac:dyDescent="0.3">
      <c r="A805" s="2">
        <v>45907</v>
      </c>
      <c r="B805" t="s">
        <v>34</v>
      </c>
      <c r="C805">
        <v>501</v>
      </c>
      <c r="D805">
        <v>5</v>
      </c>
      <c r="E805">
        <v>0.57799999999999996</v>
      </c>
      <c r="F805">
        <v>0.998</v>
      </c>
      <c r="G805">
        <v>2.89</v>
      </c>
      <c r="H805">
        <v>2.89</v>
      </c>
      <c r="I805" t="s">
        <v>149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X805">
        <v>0</v>
      </c>
      <c r="Y805">
        <v>0</v>
      </c>
    </row>
    <row r="806" spans="1:25" x14ac:dyDescent="0.3">
      <c r="A806" s="2">
        <v>45907</v>
      </c>
      <c r="B806" t="s">
        <v>58</v>
      </c>
      <c r="C806">
        <v>215</v>
      </c>
      <c r="D806">
        <v>2</v>
      </c>
      <c r="E806">
        <v>0.40500000000000003</v>
      </c>
      <c r="F806">
        <v>0.93</v>
      </c>
      <c r="G806">
        <v>0.81</v>
      </c>
      <c r="H806">
        <v>0.81</v>
      </c>
      <c r="I806" t="s">
        <v>149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X806">
        <v>0</v>
      </c>
      <c r="Y806">
        <v>0</v>
      </c>
    </row>
    <row r="807" spans="1:25" x14ac:dyDescent="0.3">
      <c r="A807" s="2">
        <v>45907</v>
      </c>
      <c r="B807" t="s">
        <v>28</v>
      </c>
      <c r="C807">
        <v>80</v>
      </c>
      <c r="D807">
        <v>0</v>
      </c>
      <c r="F807">
        <v>0</v>
      </c>
      <c r="G807">
        <v>0</v>
      </c>
      <c r="H807">
        <v>0</v>
      </c>
      <c r="I807" t="s">
        <v>149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5" x14ac:dyDescent="0.3">
      <c r="A808" s="2">
        <v>45907</v>
      </c>
      <c r="B808" t="s">
        <v>110</v>
      </c>
      <c r="C808">
        <v>801</v>
      </c>
      <c r="D808">
        <v>9</v>
      </c>
      <c r="E808">
        <v>0.76900000000000002</v>
      </c>
      <c r="F808">
        <v>1.1240000000000001</v>
      </c>
      <c r="G808">
        <v>6.92</v>
      </c>
      <c r="H808">
        <v>6.92</v>
      </c>
      <c r="I808" t="s">
        <v>149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X808">
        <v>0</v>
      </c>
      <c r="Y808">
        <v>0</v>
      </c>
    </row>
    <row r="809" spans="1:25" x14ac:dyDescent="0.3">
      <c r="A809" s="2">
        <v>45907</v>
      </c>
      <c r="B809" t="s">
        <v>26</v>
      </c>
      <c r="C809">
        <v>139</v>
      </c>
      <c r="D809">
        <v>1</v>
      </c>
      <c r="E809">
        <v>1.47</v>
      </c>
      <c r="F809">
        <v>0.71899999999999997</v>
      </c>
      <c r="G809">
        <v>1.47</v>
      </c>
      <c r="H809">
        <v>1.47</v>
      </c>
      <c r="I809" t="s">
        <v>149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X809">
        <v>0</v>
      </c>
      <c r="Y809">
        <v>0</v>
      </c>
    </row>
    <row r="810" spans="1:25" x14ac:dyDescent="0.3">
      <c r="A810" s="2">
        <v>45907</v>
      </c>
      <c r="B810" t="s">
        <v>30</v>
      </c>
      <c r="C810">
        <v>53</v>
      </c>
      <c r="D810">
        <v>0</v>
      </c>
      <c r="F810">
        <v>0</v>
      </c>
      <c r="G810">
        <v>0</v>
      </c>
      <c r="H810">
        <v>0</v>
      </c>
      <c r="I810" t="s">
        <v>149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5" x14ac:dyDescent="0.3">
      <c r="A811" s="2">
        <v>45907</v>
      </c>
      <c r="B811" t="s">
        <v>26</v>
      </c>
      <c r="C811">
        <v>792</v>
      </c>
      <c r="D811">
        <v>6</v>
      </c>
      <c r="E811">
        <v>1.155</v>
      </c>
      <c r="F811">
        <v>0.75800000000000001</v>
      </c>
      <c r="G811">
        <v>6.93</v>
      </c>
      <c r="H811">
        <v>6.93</v>
      </c>
      <c r="I811" t="s">
        <v>149</v>
      </c>
      <c r="J811">
        <v>2</v>
      </c>
      <c r="K811">
        <v>2</v>
      </c>
      <c r="L811">
        <v>2</v>
      </c>
      <c r="M811">
        <v>2</v>
      </c>
      <c r="N811">
        <v>2</v>
      </c>
      <c r="O811">
        <v>2</v>
      </c>
      <c r="P811">
        <v>2</v>
      </c>
      <c r="Q811">
        <v>2</v>
      </c>
      <c r="R811">
        <v>70.88</v>
      </c>
      <c r="S811">
        <v>70.88</v>
      </c>
      <c r="T811">
        <v>70.88</v>
      </c>
      <c r="U811">
        <v>70.88</v>
      </c>
      <c r="V811">
        <v>9.7770880360000003</v>
      </c>
      <c r="W811">
        <v>9.7770880360000003</v>
      </c>
      <c r="X811">
        <v>10.22799423</v>
      </c>
      <c r="Y811">
        <v>10.22799423</v>
      </c>
    </row>
    <row r="812" spans="1:25" x14ac:dyDescent="0.3">
      <c r="A812" s="2">
        <v>45907</v>
      </c>
      <c r="B812" t="s">
        <v>30</v>
      </c>
      <c r="C812">
        <v>596</v>
      </c>
      <c r="D812">
        <v>3</v>
      </c>
      <c r="E812">
        <v>1.2470000000000001</v>
      </c>
      <c r="F812">
        <v>0.503</v>
      </c>
      <c r="G812">
        <v>3.74</v>
      </c>
      <c r="H812">
        <v>3.74</v>
      </c>
      <c r="I812" t="s">
        <v>149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X812">
        <v>0</v>
      </c>
      <c r="Y812">
        <v>0</v>
      </c>
    </row>
    <row r="813" spans="1:25" x14ac:dyDescent="0.3">
      <c r="A813" s="2">
        <v>45907</v>
      </c>
      <c r="B813" t="s">
        <v>26</v>
      </c>
      <c r="C813">
        <v>709</v>
      </c>
      <c r="D813">
        <v>9</v>
      </c>
      <c r="E813">
        <v>0.96899999999999997</v>
      </c>
      <c r="F813">
        <v>1.2689999999999999</v>
      </c>
      <c r="G813">
        <v>8.7200000000000006</v>
      </c>
      <c r="H813">
        <v>8.7200000000000006</v>
      </c>
      <c r="I813" t="s">
        <v>149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X813">
        <v>0</v>
      </c>
      <c r="Y813">
        <v>0</v>
      </c>
    </row>
    <row r="814" spans="1:25" x14ac:dyDescent="0.3">
      <c r="A814" s="2">
        <v>45907</v>
      </c>
      <c r="B814" t="s">
        <v>30</v>
      </c>
      <c r="C814">
        <v>664</v>
      </c>
      <c r="D814">
        <v>8</v>
      </c>
      <c r="E814">
        <v>0.84499999999999997</v>
      </c>
      <c r="F814">
        <v>1.2050000000000001</v>
      </c>
      <c r="G814">
        <v>6.76</v>
      </c>
      <c r="H814">
        <v>6.76</v>
      </c>
      <c r="I814" t="s">
        <v>149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10.9</v>
      </c>
      <c r="S814">
        <v>10.9</v>
      </c>
      <c r="T814">
        <v>10.9</v>
      </c>
      <c r="U814">
        <v>10.9</v>
      </c>
      <c r="V814">
        <v>62.018348619999998</v>
      </c>
      <c r="W814">
        <v>62.018348619999998</v>
      </c>
      <c r="X814">
        <v>1.612426036</v>
      </c>
      <c r="Y814">
        <v>1.612426036</v>
      </c>
    </row>
    <row r="815" spans="1:25" x14ac:dyDescent="0.3">
      <c r="A815" s="2">
        <v>45907</v>
      </c>
      <c r="B815" t="s">
        <v>30</v>
      </c>
      <c r="C815">
        <v>440</v>
      </c>
      <c r="D815">
        <v>5</v>
      </c>
      <c r="E815">
        <v>0.47</v>
      </c>
      <c r="F815">
        <v>1.1359999999999999</v>
      </c>
      <c r="G815">
        <v>2.35</v>
      </c>
      <c r="H815">
        <v>2.35</v>
      </c>
      <c r="I815" t="s">
        <v>149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X815">
        <v>0</v>
      </c>
      <c r="Y815">
        <v>0</v>
      </c>
    </row>
    <row r="816" spans="1:25" x14ac:dyDescent="0.3">
      <c r="A816" s="2">
        <v>45907</v>
      </c>
      <c r="B816" t="s">
        <v>26</v>
      </c>
      <c r="C816">
        <v>1932</v>
      </c>
      <c r="D816">
        <v>14</v>
      </c>
      <c r="E816">
        <v>0.90500000000000003</v>
      </c>
      <c r="F816">
        <v>0.72499999999999998</v>
      </c>
      <c r="G816">
        <v>12.67</v>
      </c>
      <c r="H816">
        <v>12.67</v>
      </c>
      <c r="I816" t="s">
        <v>149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X816">
        <v>0</v>
      </c>
      <c r="Y816">
        <v>0</v>
      </c>
    </row>
    <row r="817" spans="1:25" x14ac:dyDescent="0.3">
      <c r="A817" s="2">
        <v>45908</v>
      </c>
      <c r="B817" t="s">
        <v>44</v>
      </c>
      <c r="C817">
        <v>2153</v>
      </c>
      <c r="D817">
        <v>15</v>
      </c>
      <c r="E817">
        <v>1.6830000000000001</v>
      </c>
      <c r="F817">
        <v>0.69699999999999995</v>
      </c>
      <c r="G817">
        <v>25.25</v>
      </c>
      <c r="H817">
        <v>25.25</v>
      </c>
      <c r="I817" t="s">
        <v>149</v>
      </c>
      <c r="J817">
        <v>3</v>
      </c>
      <c r="K817">
        <v>3</v>
      </c>
      <c r="L817">
        <v>3</v>
      </c>
      <c r="M817">
        <v>3</v>
      </c>
      <c r="N817">
        <v>3</v>
      </c>
      <c r="O817">
        <v>3</v>
      </c>
      <c r="P817">
        <v>3</v>
      </c>
      <c r="Q817">
        <v>3</v>
      </c>
      <c r="R817">
        <v>82.84</v>
      </c>
      <c r="S817">
        <v>82.84</v>
      </c>
      <c r="T817">
        <v>82.84</v>
      </c>
      <c r="U817">
        <v>82.84</v>
      </c>
      <c r="V817">
        <v>30.48044423</v>
      </c>
      <c r="W817">
        <v>30.48044423</v>
      </c>
      <c r="X817">
        <v>3.2807920789999998</v>
      </c>
      <c r="Y817">
        <v>3.2807920789999998</v>
      </c>
    </row>
    <row r="818" spans="1:25" x14ac:dyDescent="0.3">
      <c r="A818" s="2">
        <v>45908</v>
      </c>
      <c r="B818" t="s">
        <v>42</v>
      </c>
      <c r="C818">
        <v>2237</v>
      </c>
      <c r="D818">
        <v>45</v>
      </c>
      <c r="E818">
        <v>1.9970000000000001</v>
      </c>
      <c r="F818">
        <v>2.012</v>
      </c>
      <c r="G818">
        <v>89.88</v>
      </c>
      <c r="H818">
        <v>89.88</v>
      </c>
      <c r="I818" t="s">
        <v>149</v>
      </c>
      <c r="J818">
        <v>6</v>
      </c>
      <c r="K818">
        <v>6</v>
      </c>
      <c r="L818">
        <v>6</v>
      </c>
      <c r="M818">
        <v>6</v>
      </c>
      <c r="N818">
        <v>7</v>
      </c>
      <c r="O818">
        <v>7</v>
      </c>
      <c r="P818">
        <v>7</v>
      </c>
      <c r="Q818">
        <v>7</v>
      </c>
      <c r="R818">
        <v>193.39</v>
      </c>
      <c r="S818">
        <v>193.39</v>
      </c>
      <c r="T818">
        <v>193.39</v>
      </c>
      <c r="U818">
        <v>193.39</v>
      </c>
      <c r="V818">
        <v>46.476032889999999</v>
      </c>
      <c r="W818">
        <v>46.476032889999999</v>
      </c>
      <c r="X818">
        <v>2.1516466400000001</v>
      </c>
      <c r="Y818">
        <v>2.1516466400000001</v>
      </c>
    </row>
    <row r="819" spans="1:25" x14ac:dyDescent="0.3">
      <c r="A819" s="2">
        <v>45908</v>
      </c>
      <c r="B819" t="s">
        <v>40</v>
      </c>
      <c r="C819">
        <v>1131</v>
      </c>
      <c r="D819">
        <v>13</v>
      </c>
      <c r="E819">
        <v>3.1440000000000001</v>
      </c>
      <c r="F819">
        <v>1.149</v>
      </c>
      <c r="G819">
        <v>40.869999999999997</v>
      </c>
      <c r="H819">
        <v>40.869999999999997</v>
      </c>
      <c r="I819" t="s">
        <v>149</v>
      </c>
      <c r="J819">
        <v>5</v>
      </c>
      <c r="K819">
        <v>5</v>
      </c>
      <c r="L819">
        <v>5</v>
      </c>
      <c r="M819">
        <v>5</v>
      </c>
      <c r="N819">
        <v>14</v>
      </c>
      <c r="O819">
        <v>14</v>
      </c>
      <c r="P819">
        <v>14</v>
      </c>
      <c r="Q819">
        <v>14</v>
      </c>
      <c r="R819">
        <v>391.72</v>
      </c>
      <c r="S819">
        <v>391.72</v>
      </c>
      <c r="T819">
        <v>391.72</v>
      </c>
      <c r="U819">
        <v>391.72</v>
      </c>
      <c r="V819">
        <v>10.433472890000001</v>
      </c>
      <c r="W819">
        <v>10.433472890000001</v>
      </c>
      <c r="X819">
        <v>9.5845363349999992</v>
      </c>
      <c r="Y819">
        <v>9.5845363349999992</v>
      </c>
    </row>
    <row r="820" spans="1:25" x14ac:dyDescent="0.3">
      <c r="A820" s="2">
        <v>45908</v>
      </c>
      <c r="B820" t="s">
        <v>46</v>
      </c>
      <c r="C820">
        <v>656</v>
      </c>
      <c r="D820">
        <v>1</v>
      </c>
      <c r="E820">
        <v>6.63</v>
      </c>
      <c r="F820">
        <v>0.152</v>
      </c>
      <c r="G820">
        <v>6.63</v>
      </c>
      <c r="H820">
        <v>6.63</v>
      </c>
      <c r="I820" t="s">
        <v>149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X820">
        <v>0</v>
      </c>
      <c r="Y820">
        <v>0</v>
      </c>
    </row>
    <row r="821" spans="1:25" x14ac:dyDescent="0.3">
      <c r="A821" s="2">
        <v>45908</v>
      </c>
      <c r="B821" t="s">
        <v>62</v>
      </c>
      <c r="C821">
        <v>1441</v>
      </c>
      <c r="D821">
        <v>9</v>
      </c>
      <c r="E821">
        <v>4.3789999999999996</v>
      </c>
      <c r="F821">
        <v>0.625</v>
      </c>
      <c r="G821">
        <v>39.409999999999997</v>
      </c>
      <c r="H821">
        <v>39.409999999999997</v>
      </c>
      <c r="I821" t="s">
        <v>149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114.49</v>
      </c>
      <c r="S821">
        <v>114.49</v>
      </c>
      <c r="T821">
        <v>114.49</v>
      </c>
      <c r="U821">
        <v>114.49</v>
      </c>
      <c r="V821">
        <v>34.422220279999998</v>
      </c>
      <c r="W821">
        <v>34.422220279999998</v>
      </c>
      <c r="X821">
        <v>2.9051002279999998</v>
      </c>
      <c r="Y821">
        <v>2.9051002279999998</v>
      </c>
    </row>
    <row r="822" spans="1:25" x14ac:dyDescent="0.3">
      <c r="A822" s="2">
        <v>45908</v>
      </c>
      <c r="B822" t="s">
        <v>38</v>
      </c>
      <c r="C822">
        <v>434</v>
      </c>
      <c r="D822">
        <v>3</v>
      </c>
      <c r="E822">
        <v>1.76</v>
      </c>
      <c r="F822">
        <v>0.69099999999999995</v>
      </c>
      <c r="G822">
        <v>5.28</v>
      </c>
      <c r="H822">
        <v>5.28</v>
      </c>
      <c r="I822" t="s">
        <v>149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X822">
        <v>0</v>
      </c>
      <c r="Y822">
        <v>0</v>
      </c>
    </row>
    <row r="823" spans="1:25" x14ac:dyDescent="0.3">
      <c r="A823" s="2">
        <v>45908</v>
      </c>
      <c r="B823" t="s">
        <v>84</v>
      </c>
      <c r="C823">
        <v>3191</v>
      </c>
      <c r="D823">
        <v>33</v>
      </c>
      <c r="E823">
        <v>2.5390000000000001</v>
      </c>
      <c r="F823">
        <v>1.034</v>
      </c>
      <c r="G823">
        <v>83.79</v>
      </c>
      <c r="H823">
        <v>83.79</v>
      </c>
      <c r="I823" t="s">
        <v>149</v>
      </c>
      <c r="J823">
        <v>11</v>
      </c>
      <c r="K823">
        <v>12</v>
      </c>
      <c r="L823">
        <v>12</v>
      </c>
      <c r="M823">
        <v>12</v>
      </c>
      <c r="N823">
        <v>11</v>
      </c>
      <c r="O823">
        <v>12</v>
      </c>
      <c r="P823">
        <v>12</v>
      </c>
      <c r="Q823">
        <v>12</v>
      </c>
      <c r="R823">
        <v>345.28</v>
      </c>
      <c r="S823">
        <v>377.16</v>
      </c>
      <c r="T823">
        <v>377.16</v>
      </c>
      <c r="U823">
        <v>377.16</v>
      </c>
      <c r="V823">
        <v>22.21603563</v>
      </c>
      <c r="W823">
        <v>22.21603563</v>
      </c>
      <c r="X823">
        <v>4.5012531329999996</v>
      </c>
      <c r="Y823">
        <v>4.5012531329999996</v>
      </c>
    </row>
    <row r="824" spans="1:25" x14ac:dyDescent="0.3">
      <c r="A824" s="2">
        <v>45908</v>
      </c>
      <c r="B824" t="s">
        <v>56</v>
      </c>
      <c r="C824">
        <v>302</v>
      </c>
      <c r="D824">
        <v>7</v>
      </c>
      <c r="E824">
        <v>1.1299999999999999</v>
      </c>
      <c r="F824">
        <v>2.3180000000000001</v>
      </c>
      <c r="G824">
        <v>7.91</v>
      </c>
      <c r="H824">
        <v>7.91</v>
      </c>
      <c r="I824" t="s">
        <v>149</v>
      </c>
      <c r="J824">
        <v>0</v>
      </c>
      <c r="K824">
        <v>2</v>
      </c>
      <c r="L824">
        <v>2</v>
      </c>
      <c r="M824">
        <v>2</v>
      </c>
      <c r="N824">
        <v>0</v>
      </c>
      <c r="O824">
        <v>2</v>
      </c>
      <c r="P824">
        <v>2</v>
      </c>
      <c r="Q824">
        <v>2</v>
      </c>
      <c r="R824">
        <v>0</v>
      </c>
      <c r="S824">
        <v>33.47</v>
      </c>
      <c r="T824">
        <v>33.47</v>
      </c>
      <c r="U824">
        <v>33.47</v>
      </c>
      <c r="V824">
        <v>23.63310427</v>
      </c>
      <c r="W824">
        <v>23.63310427</v>
      </c>
      <c r="X824">
        <v>4.2313527180000001</v>
      </c>
      <c r="Y824">
        <v>4.2313527180000001</v>
      </c>
    </row>
    <row r="825" spans="1:25" x14ac:dyDescent="0.3">
      <c r="A825" s="2">
        <v>45908</v>
      </c>
      <c r="B825" t="s">
        <v>50</v>
      </c>
      <c r="C825">
        <v>798</v>
      </c>
      <c r="D825">
        <v>12</v>
      </c>
      <c r="E825">
        <v>1.714</v>
      </c>
      <c r="F825">
        <v>1.504</v>
      </c>
      <c r="G825">
        <v>20.57</v>
      </c>
      <c r="H825">
        <v>20.57</v>
      </c>
      <c r="I825" t="s">
        <v>149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35.89</v>
      </c>
      <c r="S825">
        <v>35.89</v>
      </c>
      <c r="T825">
        <v>35.89</v>
      </c>
      <c r="U825">
        <v>35.89</v>
      </c>
      <c r="V825">
        <v>57.314015050000002</v>
      </c>
      <c r="W825">
        <v>57.314015050000002</v>
      </c>
      <c r="X825">
        <v>1.744773943</v>
      </c>
      <c r="Y825">
        <v>1.744773943</v>
      </c>
    </row>
    <row r="826" spans="1:25" x14ac:dyDescent="0.3">
      <c r="A826" s="2">
        <v>45908</v>
      </c>
      <c r="B826" t="s">
        <v>86</v>
      </c>
      <c r="C826">
        <v>93</v>
      </c>
      <c r="D826">
        <v>0</v>
      </c>
      <c r="F826">
        <v>0</v>
      </c>
      <c r="G826">
        <v>0</v>
      </c>
      <c r="H826">
        <v>0</v>
      </c>
      <c r="I826" t="s">
        <v>149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5" x14ac:dyDescent="0.3">
      <c r="A827" s="2">
        <v>45908</v>
      </c>
      <c r="B827" t="s">
        <v>36</v>
      </c>
      <c r="C827">
        <v>1689</v>
      </c>
      <c r="D827">
        <v>7</v>
      </c>
      <c r="E827">
        <v>1.0760000000000001</v>
      </c>
      <c r="F827">
        <v>0.41399999999999998</v>
      </c>
      <c r="G827">
        <v>7.53</v>
      </c>
      <c r="H827">
        <v>7.53</v>
      </c>
      <c r="I827" t="s">
        <v>149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X827">
        <v>0</v>
      </c>
      <c r="Y827">
        <v>0</v>
      </c>
    </row>
    <row r="828" spans="1:25" x14ac:dyDescent="0.3">
      <c r="A828" s="2">
        <v>45908</v>
      </c>
      <c r="B828" t="s">
        <v>62</v>
      </c>
      <c r="C828">
        <v>5410</v>
      </c>
      <c r="D828">
        <v>53</v>
      </c>
      <c r="E828">
        <v>4.6219999999999999</v>
      </c>
      <c r="F828">
        <v>0.98</v>
      </c>
      <c r="G828">
        <v>244.97</v>
      </c>
      <c r="H828">
        <v>244.97</v>
      </c>
      <c r="I828" t="s">
        <v>149</v>
      </c>
      <c r="J828">
        <v>17</v>
      </c>
      <c r="K828">
        <v>17</v>
      </c>
      <c r="L828">
        <v>17</v>
      </c>
      <c r="M828">
        <v>17</v>
      </c>
      <c r="N828">
        <v>26</v>
      </c>
      <c r="O828">
        <v>26</v>
      </c>
      <c r="P828">
        <v>26</v>
      </c>
      <c r="Q828">
        <v>26</v>
      </c>
      <c r="R828">
        <v>909.04</v>
      </c>
      <c r="S828">
        <v>909.04</v>
      </c>
      <c r="T828">
        <v>909.04</v>
      </c>
      <c r="U828">
        <v>909.04</v>
      </c>
      <c r="V828">
        <v>26.9482091</v>
      </c>
      <c r="W828">
        <v>26.9482091</v>
      </c>
      <c r="X828">
        <v>3.710821733</v>
      </c>
      <c r="Y828">
        <v>3.710821733</v>
      </c>
    </row>
    <row r="829" spans="1:25" x14ac:dyDescent="0.3">
      <c r="A829" s="2">
        <v>45908</v>
      </c>
      <c r="B829" t="s">
        <v>64</v>
      </c>
      <c r="C829">
        <v>1110</v>
      </c>
      <c r="D829">
        <v>13</v>
      </c>
      <c r="E829">
        <v>5.6509999999999998</v>
      </c>
      <c r="F829">
        <v>1.171</v>
      </c>
      <c r="G829">
        <v>73.459999999999994</v>
      </c>
      <c r="H829">
        <v>73.459999999999994</v>
      </c>
      <c r="I829" t="s">
        <v>149</v>
      </c>
      <c r="J829">
        <v>5</v>
      </c>
      <c r="K829">
        <v>5</v>
      </c>
      <c r="L829">
        <v>5</v>
      </c>
      <c r="M829">
        <v>5</v>
      </c>
      <c r="N829">
        <v>6</v>
      </c>
      <c r="O829">
        <v>6</v>
      </c>
      <c r="P829">
        <v>6</v>
      </c>
      <c r="Q829">
        <v>6</v>
      </c>
      <c r="R829">
        <v>248.06</v>
      </c>
      <c r="S829">
        <v>248.06</v>
      </c>
      <c r="T829">
        <v>248.06</v>
      </c>
      <c r="U829">
        <v>248.06</v>
      </c>
      <c r="V829">
        <v>29.613803109999999</v>
      </c>
      <c r="W829">
        <v>29.613803109999999</v>
      </c>
      <c r="X829">
        <v>3.3768037030000002</v>
      </c>
      <c r="Y829">
        <v>3.3768037030000002</v>
      </c>
    </row>
    <row r="830" spans="1:25" x14ac:dyDescent="0.3">
      <c r="A830" s="2">
        <v>45908</v>
      </c>
      <c r="B830" t="s">
        <v>66</v>
      </c>
      <c r="C830">
        <v>1176</v>
      </c>
      <c r="D830">
        <v>11</v>
      </c>
      <c r="E830">
        <v>6.0170000000000003</v>
      </c>
      <c r="F830">
        <v>0.93500000000000005</v>
      </c>
      <c r="G830">
        <v>66.19</v>
      </c>
      <c r="H830">
        <v>66.19</v>
      </c>
      <c r="I830" t="s">
        <v>149</v>
      </c>
      <c r="J830">
        <v>6</v>
      </c>
      <c r="K830">
        <v>7</v>
      </c>
      <c r="L830">
        <v>7</v>
      </c>
      <c r="M830">
        <v>7</v>
      </c>
      <c r="N830">
        <v>8</v>
      </c>
      <c r="O830">
        <v>9</v>
      </c>
      <c r="P830">
        <v>9</v>
      </c>
      <c r="Q830">
        <v>9</v>
      </c>
      <c r="R830">
        <v>480.76</v>
      </c>
      <c r="S830">
        <v>503.74</v>
      </c>
      <c r="T830">
        <v>503.74</v>
      </c>
      <c r="U830">
        <v>503.74</v>
      </c>
      <c r="V830">
        <v>13.13971493</v>
      </c>
      <c r="W830">
        <v>13.13971493</v>
      </c>
      <c r="X830">
        <v>7.6105151839999996</v>
      </c>
      <c r="Y830">
        <v>7.6105151839999996</v>
      </c>
    </row>
    <row r="831" spans="1:25" x14ac:dyDescent="0.3">
      <c r="A831" s="2">
        <v>45908</v>
      </c>
      <c r="B831" t="s">
        <v>68</v>
      </c>
      <c r="C831">
        <v>4337</v>
      </c>
      <c r="D831">
        <v>16</v>
      </c>
      <c r="E831">
        <v>5.2610000000000001</v>
      </c>
      <c r="F831">
        <v>0.36899999999999999</v>
      </c>
      <c r="G831">
        <v>84.18</v>
      </c>
      <c r="H831">
        <v>84.18</v>
      </c>
      <c r="I831" t="s">
        <v>149</v>
      </c>
      <c r="J831">
        <v>8</v>
      </c>
      <c r="K831">
        <v>9</v>
      </c>
      <c r="L831">
        <v>9</v>
      </c>
      <c r="M831">
        <v>9</v>
      </c>
      <c r="N831">
        <v>8</v>
      </c>
      <c r="O831">
        <v>9</v>
      </c>
      <c r="P831">
        <v>9</v>
      </c>
      <c r="Q831">
        <v>9</v>
      </c>
      <c r="R831">
        <v>204.58</v>
      </c>
      <c r="S831">
        <v>231.46</v>
      </c>
      <c r="T831">
        <v>231.46</v>
      </c>
      <c r="U831">
        <v>231.46</v>
      </c>
      <c r="V831">
        <v>36.369135059999998</v>
      </c>
      <c r="W831">
        <v>36.369135059999998</v>
      </c>
      <c r="X831">
        <v>2.7495842239999999</v>
      </c>
      <c r="Y831">
        <v>2.7495842239999999</v>
      </c>
    </row>
    <row r="832" spans="1:25" x14ac:dyDescent="0.3">
      <c r="A832" s="2">
        <v>45908</v>
      </c>
      <c r="B832" t="s">
        <v>70</v>
      </c>
      <c r="C832">
        <v>6851</v>
      </c>
      <c r="D832">
        <v>43</v>
      </c>
      <c r="E832">
        <v>3.7170000000000001</v>
      </c>
      <c r="F832">
        <v>0.628</v>
      </c>
      <c r="G832">
        <v>159.82</v>
      </c>
      <c r="H832">
        <v>159.82</v>
      </c>
      <c r="I832" t="s">
        <v>149</v>
      </c>
      <c r="J832">
        <v>18</v>
      </c>
      <c r="K832">
        <v>19</v>
      </c>
      <c r="L832">
        <v>19</v>
      </c>
      <c r="M832">
        <v>19</v>
      </c>
      <c r="N832">
        <v>31</v>
      </c>
      <c r="O832">
        <v>33</v>
      </c>
      <c r="P832">
        <v>33</v>
      </c>
      <c r="Q832">
        <v>33</v>
      </c>
      <c r="R832">
        <v>887.56</v>
      </c>
      <c r="S832">
        <v>939.32</v>
      </c>
      <c r="T832">
        <v>939.32</v>
      </c>
      <c r="U832">
        <v>939.32</v>
      </c>
      <c r="V832">
        <v>17.014435970000001</v>
      </c>
      <c r="W832">
        <v>17.014435970000001</v>
      </c>
      <c r="X832">
        <v>5.8773620319999997</v>
      </c>
      <c r="Y832">
        <v>5.8773620319999997</v>
      </c>
    </row>
    <row r="833" spans="1:25" x14ac:dyDescent="0.3">
      <c r="A833" s="2">
        <v>45908</v>
      </c>
      <c r="B833" t="s">
        <v>32</v>
      </c>
      <c r="C833">
        <v>553</v>
      </c>
      <c r="D833">
        <v>4</v>
      </c>
      <c r="E833">
        <v>1.3879999999999999</v>
      </c>
      <c r="F833">
        <v>0.72299999999999998</v>
      </c>
      <c r="G833">
        <v>5.55</v>
      </c>
      <c r="H833">
        <v>5.55</v>
      </c>
      <c r="I833" t="s">
        <v>149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20.88</v>
      </c>
      <c r="S833">
        <v>20.88</v>
      </c>
      <c r="T833">
        <v>20.88</v>
      </c>
      <c r="U833">
        <v>20.88</v>
      </c>
      <c r="V833">
        <v>26.580459770000001</v>
      </c>
      <c r="W833">
        <v>26.580459770000001</v>
      </c>
      <c r="X833">
        <v>3.7621621620000001</v>
      </c>
      <c r="Y833">
        <v>3.7621621620000001</v>
      </c>
    </row>
    <row r="834" spans="1:25" x14ac:dyDescent="0.3">
      <c r="A834" s="2">
        <v>45908</v>
      </c>
      <c r="B834" t="s">
        <v>72</v>
      </c>
      <c r="C834">
        <v>1914</v>
      </c>
      <c r="D834">
        <v>14</v>
      </c>
      <c r="E834">
        <v>3.2959999999999998</v>
      </c>
      <c r="F834">
        <v>0.73099999999999998</v>
      </c>
      <c r="G834">
        <v>46.14</v>
      </c>
      <c r="H834">
        <v>46.14</v>
      </c>
      <c r="I834" t="s">
        <v>149</v>
      </c>
      <c r="J834">
        <v>2</v>
      </c>
      <c r="K834">
        <v>2</v>
      </c>
      <c r="L834">
        <v>2</v>
      </c>
      <c r="M834">
        <v>2</v>
      </c>
      <c r="N834">
        <v>2</v>
      </c>
      <c r="O834">
        <v>2</v>
      </c>
      <c r="P834">
        <v>2</v>
      </c>
      <c r="Q834">
        <v>2</v>
      </c>
      <c r="R834">
        <v>141.88</v>
      </c>
      <c r="S834">
        <v>141.88</v>
      </c>
      <c r="T834">
        <v>141.88</v>
      </c>
      <c r="U834">
        <v>141.88</v>
      </c>
      <c r="V834">
        <v>32.520439809999999</v>
      </c>
      <c r="W834">
        <v>32.520439809999999</v>
      </c>
      <c r="X834">
        <v>3.0749891630000001</v>
      </c>
      <c r="Y834">
        <v>3.0749891630000001</v>
      </c>
    </row>
    <row r="835" spans="1:25" x14ac:dyDescent="0.3">
      <c r="A835" s="2">
        <v>45908</v>
      </c>
      <c r="B835" t="s">
        <v>74</v>
      </c>
      <c r="C835">
        <v>2887</v>
      </c>
      <c r="D835">
        <v>11</v>
      </c>
      <c r="E835">
        <v>1.895</v>
      </c>
      <c r="F835">
        <v>0.38100000000000001</v>
      </c>
      <c r="G835">
        <v>20.85</v>
      </c>
      <c r="H835">
        <v>20.85</v>
      </c>
      <c r="I835" t="s">
        <v>149</v>
      </c>
      <c r="J835">
        <v>3</v>
      </c>
      <c r="K835">
        <v>4</v>
      </c>
      <c r="L835">
        <v>4</v>
      </c>
      <c r="M835">
        <v>4</v>
      </c>
      <c r="N835">
        <v>4</v>
      </c>
      <c r="O835">
        <v>5</v>
      </c>
      <c r="P835">
        <v>5</v>
      </c>
      <c r="Q835">
        <v>5</v>
      </c>
      <c r="R835">
        <v>126.56</v>
      </c>
      <c r="S835">
        <v>157.05000000000001</v>
      </c>
      <c r="T835">
        <v>157.05000000000001</v>
      </c>
      <c r="U835">
        <v>157.05000000000001</v>
      </c>
      <c r="V835">
        <v>13.276026740000001</v>
      </c>
      <c r="W835">
        <v>13.276026740000001</v>
      </c>
      <c r="X835">
        <v>7.5323741010000003</v>
      </c>
      <c r="Y835">
        <v>7.5323741010000003</v>
      </c>
    </row>
    <row r="836" spans="1:25" x14ac:dyDescent="0.3">
      <c r="A836" s="2">
        <v>45908</v>
      </c>
      <c r="B836" t="s">
        <v>76</v>
      </c>
      <c r="C836">
        <v>1952</v>
      </c>
      <c r="D836">
        <v>8</v>
      </c>
      <c r="E836">
        <v>3.8250000000000002</v>
      </c>
      <c r="F836">
        <v>0.41</v>
      </c>
      <c r="G836">
        <v>30.6</v>
      </c>
      <c r="H836">
        <v>30.6</v>
      </c>
      <c r="I836" t="s">
        <v>149</v>
      </c>
      <c r="J836">
        <v>2</v>
      </c>
      <c r="K836">
        <v>2</v>
      </c>
      <c r="L836">
        <v>2</v>
      </c>
      <c r="M836">
        <v>2</v>
      </c>
      <c r="N836">
        <v>2</v>
      </c>
      <c r="O836">
        <v>2</v>
      </c>
      <c r="P836">
        <v>2</v>
      </c>
      <c r="Q836">
        <v>2</v>
      </c>
      <c r="R836">
        <v>54.76</v>
      </c>
      <c r="S836">
        <v>54.76</v>
      </c>
      <c r="T836">
        <v>54.76</v>
      </c>
      <c r="U836">
        <v>54.76</v>
      </c>
      <c r="V836">
        <v>55.88020453</v>
      </c>
      <c r="W836">
        <v>55.88020453</v>
      </c>
      <c r="X836">
        <v>1.789542484</v>
      </c>
      <c r="Y836">
        <v>1.789542484</v>
      </c>
    </row>
    <row r="837" spans="1:25" x14ac:dyDescent="0.3">
      <c r="A837" s="2">
        <v>45908</v>
      </c>
      <c r="B837" t="s">
        <v>78</v>
      </c>
      <c r="C837">
        <v>909</v>
      </c>
      <c r="D837">
        <v>3</v>
      </c>
      <c r="E837">
        <v>3.49</v>
      </c>
      <c r="F837">
        <v>0.33</v>
      </c>
      <c r="G837">
        <v>10.47</v>
      </c>
      <c r="H837">
        <v>10.47</v>
      </c>
      <c r="I837" t="s">
        <v>149</v>
      </c>
      <c r="J837">
        <v>0</v>
      </c>
      <c r="K837">
        <v>2</v>
      </c>
      <c r="L837">
        <v>2</v>
      </c>
      <c r="M837">
        <v>2</v>
      </c>
      <c r="N837">
        <v>0</v>
      </c>
      <c r="O837">
        <v>2</v>
      </c>
      <c r="P837">
        <v>2</v>
      </c>
      <c r="Q837">
        <v>2</v>
      </c>
      <c r="R837">
        <v>0</v>
      </c>
      <c r="S837">
        <v>58.98</v>
      </c>
      <c r="T837">
        <v>58.98</v>
      </c>
      <c r="U837">
        <v>58.98</v>
      </c>
      <c r="V837">
        <v>17.75178026</v>
      </c>
      <c r="W837">
        <v>17.75178026</v>
      </c>
      <c r="X837">
        <v>5.6332378219999999</v>
      </c>
      <c r="Y837">
        <v>5.6332378219999999</v>
      </c>
    </row>
    <row r="838" spans="1:25" x14ac:dyDescent="0.3">
      <c r="A838" s="2">
        <v>45908</v>
      </c>
      <c r="B838" t="s">
        <v>80</v>
      </c>
      <c r="C838">
        <v>197</v>
      </c>
      <c r="D838">
        <v>3</v>
      </c>
      <c r="E838">
        <v>4.3529999999999998</v>
      </c>
      <c r="F838">
        <v>1.5229999999999999</v>
      </c>
      <c r="G838">
        <v>13.06</v>
      </c>
      <c r="H838">
        <v>13.06</v>
      </c>
      <c r="I838" t="s">
        <v>149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X838">
        <v>0</v>
      </c>
      <c r="Y838">
        <v>0</v>
      </c>
    </row>
    <row r="839" spans="1:25" x14ac:dyDescent="0.3">
      <c r="A839" s="2">
        <v>45908</v>
      </c>
      <c r="B839" t="s">
        <v>82</v>
      </c>
      <c r="C839">
        <v>595</v>
      </c>
      <c r="D839">
        <v>7</v>
      </c>
      <c r="E839">
        <v>2.8959999999999999</v>
      </c>
      <c r="F839">
        <v>1.1759999999999999</v>
      </c>
      <c r="G839">
        <v>20.27</v>
      </c>
      <c r="H839">
        <v>20.27</v>
      </c>
      <c r="I839" t="s">
        <v>149</v>
      </c>
      <c r="J839">
        <v>1</v>
      </c>
      <c r="K839">
        <v>1</v>
      </c>
      <c r="L839">
        <v>1</v>
      </c>
      <c r="M839">
        <v>1</v>
      </c>
      <c r="N839">
        <v>2</v>
      </c>
      <c r="O839">
        <v>2</v>
      </c>
      <c r="P839">
        <v>2</v>
      </c>
      <c r="Q839">
        <v>2</v>
      </c>
      <c r="R839">
        <v>61.8</v>
      </c>
      <c r="S839">
        <v>61.8</v>
      </c>
      <c r="T839">
        <v>61.8</v>
      </c>
      <c r="U839">
        <v>61.8</v>
      </c>
      <c r="V839">
        <v>32.799352749999997</v>
      </c>
      <c r="W839">
        <v>32.799352749999997</v>
      </c>
      <c r="X839">
        <v>3.0488406509999999</v>
      </c>
      <c r="Y839">
        <v>3.0488406509999999</v>
      </c>
    </row>
    <row r="840" spans="1:25" x14ac:dyDescent="0.3">
      <c r="A840" s="2">
        <v>45908</v>
      </c>
      <c r="B840" t="s">
        <v>94</v>
      </c>
      <c r="C840">
        <v>1923</v>
      </c>
      <c r="D840">
        <v>19</v>
      </c>
      <c r="E840">
        <v>6.1360000000000001</v>
      </c>
      <c r="F840">
        <v>0.98799999999999999</v>
      </c>
      <c r="G840">
        <v>116.59</v>
      </c>
      <c r="H840">
        <v>116.59</v>
      </c>
      <c r="I840" t="s">
        <v>149</v>
      </c>
      <c r="J840">
        <v>18</v>
      </c>
      <c r="K840">
        <v>18</v>
      </c>
      <c r="L840">
        <v>18</v>
      </c>
      <c r="M840">
        <v>18</v>
      </c>
      <c r="N840">
        <v>34</v>
      </c>
      <c r="O840">
        <v>34</v>
      </c>
      <c r="P840">
        <v>34</v>
      </c>
      <c r="Q840">
        <v>34</v>
      </c>
      <c r="R840">
        <v>2279.8000000000002</v>
      </c>
      <c r="S840">
        <v>2279.8000000000002</v>
      </c>
      <c r="T840">
        <v>2279.8000000000002</v>
      </c>
      <c r="U840">
        <v>2279.8000000000002</v>
      </c>
      <c r="V840">
        <v>5.1140450919999996</v>
      </c>
      <c r="W840">
        <v>5.1140450919999996</v>
      </c>
      <c r="X840">
        <v>19.553992619999999</v>
      </c>
      <c r="Y840">
        <v>19.553992619999999</v>
      </c>
    </row>
    <row r="841" spans="1:25" x14ac:dyDescent="0.3">
      <c r="A841" s="2">
        <v>45908</v>
      </c>
      <c r="B841" t="s">
        <v>96</v>
      </c>
      <c r="C841">
        <v>1391</v>
      </c>
      <c r="D841">
        <v>7</v>
      </c>
      <c r="E841">
        <v>5.3390000000000004</v>
      </c>
      <c r="F841">
        <v>0.503</v>
      </c>
      <c r="G841">
        <v>37.369999999999997</v>
      </c>
      <c r="H841">
        <v>37.369999999999997</v>
      </c>
      <c r="I841" t="s">
        <v>149</v>
      </c>
      <c r="J841">
        <v>2</v>
      </c>
      <c r="K841">
        <v>2</v>
      </c>
      <c r="L841">
        <v>2</v>
      </c>
      <c r="M841">
        <v>2</v>
      </c>
      <c r="N841">
        <v>5</v>
      </c>
      <c r="O841">
        <v>5</v>
      </c>
      <c r="P841">
        <v>5</v>
      </c>
      <c r="Q841">
        <v>5</v>
      </c>
      <c r="R841">
        <v>322.89999999999998</v>
      </c>
      <c r="S841">
        <v>322.89999999999998</v>
      </c>
      <c r="T841">
        <v>322.89999999999998</v>
      </c>
      <c r="U841">
        <v>322.89999999999998</v>
      </c>
      <c r="V841">
        <v>11.57324249</v>
      </c>
      <c r="W841">
        <v>11.57324249</v>
      </c>
      <c r="X841">
        <v>8.6406208190000005</v>
      </c>
      <c r="Y841">
        <v>8.6406208190000005</v>
      </c>
    </row>
    <row r="842" spans="1:25" x14ac:dyDescent="0.3">
      <c r="A842" s="2">
        <v>45908</v>
      </c>
      <c r="B842" t="s">
        <v>11</v>
      </c>
      <c r="C842">
        <v>964</v>
      </c>
      <c r="D842">
        <v>15</v>
      </c>
      <c r="E842">
        <v>2.5470000000000002</v>
      </c>
      <c r="F842">
        <v>1.556</v>
      </c>
      <c r="G842">
        <v>38.21</v>
      </c>
      <c r="H842">
        <v>38.21</v>
      </c>
      <c r="I842" t="s">
        <v>149</v>
      </c>
      <c r="J842">
        <v>2</v>
      </c>
      <c r="K842">
        <v>2</v>
      </c>
      <c r="L842">
        <v>2</v>
      </c>
      <c r="M842">
        <v>2</v>
      </c>
      <c r="N842">
        <v>3</v>
      </c>
      <c r="O842">
        <v>3</v>
      </c>
      <c r="P842">
        <v>3</v>
      </c>
      <c r="Q842">
        <v>3</v>
      </c>
      <c r="R842">
        <v>98.68</v>
      </c>
      <c r="S842">
        <v>98.68</v>
      </c>
      <c r="T842">
        <v>98.68</v>
      </c>
      <c r="U842">
        <v>98.68</v>
      </c>
      <c r="V842">
        <v>38.721118769999997</v>
      </c>
      <c r="W842">
        <v>38.721118769999997</v>
      </c>
      <c r="X842">
        <v>2.5825700079999998</v>
      </c>
      <c r="Y842">
        <v>2.5825700079999998</v>
      </c>
    </row>
    <row r="843" spans="1:25" x14ac:dyDescent="0.3">
      <c r="A843" s="2">
        <v>45908</v>
      </c>
      <c r="B843" t="s">
        <v>92</v>
      </c>
      <c r="C843">
        <v>475</v>
      </c>
      <c r="D843">
        <v>2</v>
      </c>
      <c r="E843">
        <v>5.4450000000000003</v>
      </c>
      <c r="F843">
        <v>0.42099999999999999</v>
      </c>
      <c r="G843">
        <v>10.89</v>
      </c>
      <c r="H843">
        <v>10.89</v>
      </c>
      <c r="I843" t="s">
        <v>149</v>
      </c>
      <c r="J843">
        <v>2</v>
      </c>
      <c r="K843">
        <v>2</v>
      </c>
      <c r="L843">
        <v>2</v>
      </c>
      <c r="M843">
        <v>2</v>
      </c>
      <c r="N843">
        <v>2</v>
      </c>
      <c r="O843">
        <v>2</v>
      </c>
      <c r="P843">
        <v>2</v>
      </c>
      <c r="Q843">
        <v>2</v>
      </c>
      <c r="R843">
        <v>53.96</v>
      </c>
      <c r="S843">
        <v>53.96</v>
      </c>
      <c r="T843">
        <v>53.96</v>
      </c>
      <c r="U843">
        <v>53.96</v>
      </c>
      <c r="V843">
        <v>20.181616009999999</v>
      </c>
      <c r="W843">
        <v>20.181616009999999</v>
      </c>
      <c r="X843">
        <v>4.9550045909999998</v>
      </c>
      <c r="Y843">
        <v>4.9550045909999998</v>
      </c>
    </row>
    <row r="844" spans="1:25" x14ac:dyDescent="0.3">
      <c r="A844" s="2">
        <v>45908</v>
      </c>
      <c r="B844" t="s">
        <v>74</v>
      </c>
      <c r="C844">
        <v>135</v>
      </c>
      <c r="D844">
        <v>0</v>
      </c>
      <c r="F844">
        <v>0</v>
      </c>
      <c r="G844">
        <v>0</v>
      </c>
      <c r="H844">
        <v>0</v>
      </c>
      <c r="I844" t="s">
        <v>149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5" x14ac:dyDescent="0.3">
      <c r="A845" s="2">
        <v>45908</v>
      </c>
      <c r="B845" t="s">
        <v>64</v>
      </c>
      <c r="C845">
        <v>501</v>
      </c>
      <c r="D845">
        <v>2</v>
      </c>
      <c r="E845">
        <v>5.45</v>
      </c>
      <c r="F845">
        <v>0.39900000000000002</v>
      </c>
      <c r="G845">
        <v>10.9</v>
      </c>
      <c r="H845">
        <v>10.9</v>
      </c>
      <c r="I845" t="s">
        <v>149</v>
      </c>
      <c r="J845">
        <v>2</v>
      </c>
      <c r="K845">
        <v>2</v>
      </c>
      <c r="L845">
        <v>2</v>
      </c>
      <c r="M845">
        <v>2</v>
      </c>
      <c r="N845">
        <v>8</v>
      </c>
      <c r="O845">
        <v>8</v>
      </c>
      <c r="P845">
        <v>8</v>
      </c>
      <c r="Q845">
        <v>8</v>
      </c>
      <c r="R845">
        <v>779.12</v>
      </c>
      <c r="S845">
        <v>779.12</v>
      </c>
      <c r="T845">
        <v>779.12</v>
      </c>
      <c r="U845">
        <v>779.12</v>
      </c>
      <c r="V845">
        <v>1.3990142729999999</v>
      </c>
      <c r="W845">
        <v>1.3990142729999999</v>
      </c>
      <c r="X845">
        <v>71.478899080000005</v>
      </c>
      <c r="Y845">
        <v>71.478899080000005</v>
      </c>
    </row>
    <row r="846" spans="1:25" x14ac:dyDescent="0.3">
      <c r="A846" s="2">
        <v>45908</v>
      </c>
      <c r="B846" t="s">
        <v>72</v>
      </c>
      <c r="C846">
        <v>244</v>
      </c>
      <c r="D846">
        <v>2</v>
      </c>
      <c r="E846">
        <v>3.12</v>
      </c>
      <c r="F846">
        <v>0.82</v>
      </c>
      <c r="G846">
        <v>6.24</v>
      </c>
      <c r="H846">
        <v>6.24</v>
      </c>
      <c r="I846" t="s">
        <v>149</v>
      </c>
      <c r="J846">
        <v>2</v>
      </c>
      <c r="K846">
        <v>3</v>
      </c>
      <c r="L846">
        <v>3</v>
      </c>
      <c r="M846">
        <v>3</v>
      </c>
      <c r="N846">
        <v>3</v>
      </c>
      <c r="O846">
        <v>11</v>
      </c>
      <c r="P846">
        <v>11</v>
      </c>
      <c r="Q846">
        <v>11</v>
      </c>
      <c r="R846">
        <v>248.38</v>
      </c>
      <c r="S846">
        <v>1098.3800000000001</v>
      </c>
      <c r="T846">
        <v>1098.3800000000001</v>
      </c>
      <c r="U846">
        <v>1098.3800000000001</v>
      </c>
      <c r="V846">
        <v>0.5681093975</v>
      </c>
      <c r="W846">
        <v>0.5681093975</v>
      </c>
      <c r="X846">
        <v>176.0224359</v>
      </c>
      <c r="Y846">
        <v>176.0224359</v>
      </c>
    </row>
    <row r="847" spans="1:25" x14ac:dyDescent="0.3">
      <c r="A847" s="2">
        <v>45908</v>
      </c>
      <c r="B847" t="s">
        <v>106</v>
      </c>
      <c r="C847">
        <v>153</v>
      </c>
      <c r="D847">
        <v>0</v>
      </c>
      <c r="F847">
        <v>0</v>
      </c>
      <c r="G847">
        <v>0</v>
      </c>
      <c r="H847">
        <v>0</v>
      </c>
      <c r="I847" t="s">
        <v>149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5" x14ac:dyDescent="0.3">
      <c r="A848" s="2">
        <v>45908</v>
      </c>
      <c r="B848" t="s">
        <v>44</v>
      </c>
      <c r="C848">
        <v>66</v>
      </c>
      <c r="D848">
        <v>0</v>
      </c>
      <c r="F848">
        <v>0</v>
      </c>
      <c r="G848">
        <v>0</v>
      </c>
      <c r="H848">
        <v>0</v>
      </c>
      <c r="I848" t="s">
        <v>149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5" x14ac:dyDescent="0.3">
      <c r="A849" s="2">
        <v>45908</v>
      </c>
      <c r="B849" t="s">
        <v>40</v>
      </c>
      <c r="C849">
        <v>291</v>
      </c>
      <c r="D849">
        <v>2</v>
      </c>
      <c r="E849">
        <v>2.74</v>
      </c>
      <c r="F849">
        <v>0.68700000000000006</v>
      </c>
      <c r="G849">
        <v>5.48</v>
      </c>
      <c r="H849">
        <v>5.48</v>
      </c>
      <c r="I849" t="s">
        <v>149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X849">
        <v>0</v>
      </c>
      <c r="Y849">
        <v>0</v>
      </c>
    </row>
    <row r="850" spans="1:25" x14ac:dyDescent="0.3">
      <c r="A850" s="2">
        <v>45908</v>
      </c>
      <c r="B850" t="s">
        <v>56</v>
      </c>
      <c r="C850">
        <v>44</v>
      </c>
      <c r="D850">
        <v>0</v>
      </c>
      <c r="F850">
        <v>0</v>
      </c>
      <c r="G850">
        <v>0</v>
      </c>
      <c r="H850">
        <v>0</v>
      </c>
      <c r="I850" t="s">
        <v>149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5" x14ac:dyDescent="0.3">
      <c r="A851" s="2">
        <v>45908</v>
      </c>
      <c r="B851" t="s">
        <v>48</v>
      </c>
      <c r="C851">
        <v>0</v>
      </c>
      <c r="D851">
        <v>0</v>
      </c>
      <c r="G851">
        <v>0</v>
      </c>
      <c r="H851">
        <v>0</v>
      </c>
      <c r="I851" t="s">
        <v>149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5" x14ac:dyDescent="0.3">
      <c r="A852" s="2">
        <v>45908</v>
      </c>
      <c r="B852" t="s">
        <v>24</v>
      </c>
      <c r="C852">
        <v>548</v>
      </c>
      <c r="D852">
        <v>2</v>
      </c>
      <c r="E852">
        <v>2.15</v>
      </c>
      <c r="F852">
        <v>0.36499999999999999</v>
      </c>
      <c r="G852">
        <v>4.3</v>
      </c>
      <c r="H852">
        <v>4.3</v>
      </c>
      <c r="I852" t="s">
        <v>149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X852">
        <v>0</v>
      </c>
      <c r="Y852">
        <v>0</v>
      </c>
    </row>
    <row r="853" spans="1:25" x14ac:dyDescent="0.3">
      <c r="A853" s="2">
        <v>45908</v>
      </c>
      <c r="B853" t="s">
        <v>108</v>
      </c>
      <c r="C853">
        <v>252</v>
      </c>
      <c r="D853">
        <v>2</v>
      </c>
      <c r="E853">
        <v>5.5</v>
      </c>
      <c r="F853">
        <v>0.79400000000000004</v>
      </c>
      <c r="G853">
        <v>11</v>
      </c>
      <c r="H853">
        <v>11</v>
      </c>
      <c r="I853" t="s">
        <v>149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X853">
        <v>0</v>
      </c>
      <c r="Y853">
        <v>0</v>
      </c>
    </row>
    <row r="854" spans="1:25" x14ac:dyDescent="0.3">
      <c r="A854" s="2">
        <v>45908</v>
      </c>
      <c r="B854" t="s">
        <v>62</v>
      </c>
      <c r="C854">
        <v>1382</v>
      </c>
      <c r="D854">
        <v>5</v>
      </c>
      <c r="E854">
        <v>2.0739999999999998</v>
      </c>
      <c r="F854">
        <v>0.36199999999999999</v>
      </c>
      <c r="G854">
        <v>10.37</v>
      </c>
      <c r="H854">
        <v>10.37</v>
      </c>
      <c r="I854" t="s">
        <v>149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X854">
        <v>0</v>
      </c>
      <c r="Y854">
        <v>0</v>
      </c>
    </row>
    <row r="855" spans="1:25" x14ac:dyDescent="0.3">
      <c r="A855" s="2">
        <v>45908</v>
      </c>
      <c r="B855" t="s">
        <v>84</v>
      </c>
      <c r="C855">
        <v>104</v>
      </c>
      <c r="D855">
        <v>0</v>
      </c>
      <c r="F855">
        <v>0</v>
      </c>
      <c r="G855">
        <v>0</v>
      </c>
      <c r="H855">
        <v>0</v>
      </c>
      <c r="I855" t="s">
        <v>149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5" x14ac:dyDescent="0.3">
      <c r="A856" s="2">
        <v>45908</v>
      </c>
      <c r="B856" t="s">
        <v>42</v>
      </c>
      <c r="C856">
        <v>72</v>
      </c>
      <c r="D856">
        <v>0</v>
      </c>
      <c r="F856">
        <v>0</v>
      </c>
      <c r="G856">
        <v>0</v>
      </c>
      <c r="H856">
        <v>0</v>
      </c>
      <c r="I856" t="s">
        <v>149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5" x14ac:dyDescent="0.3">
      <c r="A857" s="2">
        <v>45908</v>
      </c>
      <c r="B857" t="s">
        <v>11</v>
      </c>
      <c r="C857">
        <v>46</v>
      </c>
      <c r="D857">
        <v>0</v>
      </c>
      <c r="F857">
        <v>0</v>
      </c>
      <c r="G857">
        <v>0</v>
      </c>
      <c r="H857">
        <v>0</v>
      </c>
      <c r="I857" t="s">
        <v>149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5" x14ac:dyDescent="0.3">
      <c r="A858" s="2">
        <v>45908</v>
      </c>
      <c r="B858" t="s">
        <v>102</v>
      </c>
      <c r="C858">
        <v>572</v>
      </c>
      <c r="D858">
        <v>2</v>
      </c>
      <c r="E858">
        <v>3.4249999999999998</v>
      </c>
      <c r="F858">
        <v>0.35</v>
      </c>
      <c r="G858">
        <v>6.85</v>
      </c>
      <c r="H858">
        <v>6.85</v>
      </c>
      <c r="I858" t="s">
        <v>149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X858">
        <v>0</v>
      </c>
      <c r="Y858">
        <v>0</v>
      </c>
    </row>
    <row r="859" spans="1:25" x14ac:dyDescent="0.3">
      <c r="A859" s="2">
        <v>45908</v>
      </c>
      <c r="B859" t="s">
        <v>98</v>
      </c>
      <c r="C859">
        <v>1653</v>
      </c>
      <c r="D859">
        <v>9</v>
      </c>
      <c r="E859">
        <v>2.2989999999999999</v>
      </c>
      <c r="F859">
        <v>0.54400000000000004</v>
      </c>
      <c r="G859">
        <v>20.69</v>
      </c>
      <c r="H859">
        <v>20.69</v>
      </c>
      <c r="I859" t="s">
        <v>149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X859">
        <v>0</v>
      </c>
      <c r="Y859">
        <v>0</v>
      </c>
    </row>
    <row r="860" spans="1:25" x14ac:dyDescent="0.3">
      <c r="A860" s="2">
        <v>45908</v>
      </c>
      <c r="B860" t="s">
        <v>104</v>
      </c>
      <c r="C860">
        <v>420</v>
      </c>
      <c r="D860">
        <v>4</v>
      </c>
      <c r="E860">
        <v>1.663</v>
      </c>
      <c r="F860">
        <v>0.95199999999999996</v>
      </c>
      <c r="G860">
        <v>6.65</v>
      </c>
      <c r="H860">
        <v>6.65</v>
      </c>
      <c r="I860" t="s">
        <v>149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X860">
        <v>0</v>
      </c>
      <c r="Y860">
        <v>0</v>
      </c>
    </row>
    <row r="861" spans="1:25" x14ac:dyDescent="0.3">
      <c r="A861" s="2">
        <v>45908</v>
      </c>
      <c r="B861" t="s">
        <v>38</v>
      </c>
      <c r="C861">
        <v>5</v>
      </c>
      <c r="D861">
        <v>0</v>
      </c>
      <c r="F861">
        <v>0</v>
      </c>
      <c r="G861">
        <v>0</v>
      </c>
      <c r="H861">
        <v>0</v>
      </c>
      <c r="I861" t="s">
        <v>149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5" x14ac:dyDescent="0.3">
      <c r="A862" s="2">
        <v>45908</v>
      </c>
      <c r="B862" t="s">
        <v>42</v>
      </c>
      <c r="C862">
        <v>110</v>
      </c>
      <c r="D862">
        <v>6</v>
      </c>
      <c r="E862">
        <v>2.19</v>
      </c>
      <c r="F862">
        <v>5.4550000000000001</v>
      </c>
      <c r="G862">
        <v>13.14</v>
      </c>
      <c r="H862">
        <v>13.14</v>
      </c>
      <c r="I862" t="s">
        <v>149</v>
      </c>
      <c r="J862">
        <v>0</v>
      </c>
      <c r="K862">
        <v>4</v>
      </c>
      <c r="L862">
        <v>4</v>
      </c>
      <c r="M862">
        <v>4</v>
      </c>
      <c r="N862">
        <v>0</v>
      </c>
      <c r="O862">
        <v>5</v>
      </c>
      <c r="P862">
        <v>5</v>
      </c>
      <c r="Q862">
        <v>5</v>
      </c>
      <c r="R862">
        <v>0</v>
      </c>
      <c r="S862">
        <v>145.09</v>
      </c>
      <c r="T862">
        <v>145.09</v>
      </c>
      <c r="U862">
        <v>145.09</v>
      </c>
      <c r="V862">
        <v>9.0564477219999997</v>
      </c>
      <c r="W862">
        <v>9.0564477219999997</v>
      </c>
      <c r="X862">
        <v>11.04185693</v>
      </c>
      <c r="Y862">
        <v>11.04185693</v>
      </c>
    </row>
    <row r="863" spans="1:25" x14ac:dyDescent="0.3">
      <c r="A863" s="2">
        <v>45908</v>
      </c>
      <c r="B863" t="s">
        <v>50</v>
      </c>
      <c r="C863">
        <v>12</v>
      </c>
      <c r="D863">
        <v>0</v>
      </c>
      <c r="F863">
        <v>0</v>
      </c>
      <c r="G863">
        <v>0</v>
      </c>
      <c r="H863">
        <v>0</v>
      </c>
      <c r="I863" t="s">
        <v>149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5" x14ac:dyDescent="0.3">
      <c r="A864" s="2">
        <v>45908</v>
      </c>
      <c r="B864" t="s">
        <v>72</v>
      </c>
      <c r="C864">
        <v>235</v>
      </c>
      <c r="D864">
        <v>0</v>
      </c>
      <c r="F864">
        <v>0</v>
      </c>
      <c r="G864">
        <v>0</v>
      </c>
      <c r="H864">
        <v>0</v>
      </c>
      <c r="I864" t="s">
        <v>149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5" x14ac:dyDescent="0.3">
      <c r="A865" s="2">
        <v>45908</v>
      </c>
      <c r="B865" t="s">
        <v>84</v>
      </c>
      <c r="C865">
        <v>50</v>
      </c>
      <c r="D865">
        <v>1</v>
      </c>
      <c r="E865">
        <v>2.48</v>
      </c>
      <c r="F865">
        <v>2</v>
      </c>
      <c r="G865">
        <v>2.48</v>
      </c>
      <c r="H865">
        <v>2.48</v>
      </c>
      <c r="I865" t="s">
        <v>149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X865">
        <v>0</v>
      </c>
      <c r="Y865">
        <v>0</v>
      </c>
    </row>
    <row r="866" spans="1:25" x14ac:dyDescent="0.3">
      <c r="A866" s="2">
        <v>45908</v>
      </c>
      <c r="B866" t="s">
        <v>68</v>
      </c>
      <c r="C866">
        <v>1038</v>
      </c>
      <c r="D866">
        <v>10</v>
      </c>
      <c r="E866">
        <v>4.601</v>
      </c>
      <c r="F866">
        <v>0.96299999999999997</v>
      </c>
      <c r="G866">
        <v>46.01</v>
      </c>
      <c r="H866">
        <v>46.01</v>
      </c>
      <c r="I866" t="s">
        <v>149</v>
      </c>
      <c r="J866">
        <v>4</v>
      </c>
      <c r="K866">
        <v>6</v>
      </c>
      <c r="L866">
        <v>6</v>
      </c>
      <c r="M866">
        <v>6</v>
      </c>
      <c r="N866">
        <v>4</v>
      </c>
      <c r="O866">
        <v>6</v>
      </c>
      <c r="P866">
        <v>6</v>
      </c>
      <c r="Q866">
        <v>6</v>
      </c>
      <c r="R866">
        <v>156.74</v>
      </c>
      <c r="S866">
        <v>210.11</v>
      </c>
      <c r="T866">
        <v>210.11</v>
      </c>
      <c r="U866">
        <v>210.11</v>
      </c>
      <c r="V866">
        <v>21.898053399999998</v>
      </c>
      <c r="W866">
        <v>21.898053399999998</v>
      </c>
      <c r="X866">
        <v>4.5666159530000003</v>
      </c>
      <c r="Y866">
        <v>4.5666159530000003</v>
      </c>
    </row>
    <row r="867" spans="1:25" x14ac:dyDescent="0.3">
      <c r="A867" s="2">
        <v>45908</v>
      </c>
      <c r="B867" t="s">
        <v>64</v>
      </c>
      <c r="C867">
        <v>242</v>
      </c>
      <c r="D867">
        <v>1</v>
      </c>
      <c r="E867">
        <v>6.07</v>
      </c>
      <c r="F867">
        <v>0.41299999999999998</v>
      </c>
      <c r="G867">
        <v>6.07</v>
      </c>
      <c r="H867">
        <v>6.07</v>
      </c>
      <c r="I867" t="s">
        <v>149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X867">
        <v>0</v>
      </c>
      <c r="Y867">
        <v>0</v>
      </c>
    </row>
    <row r="868" spans="1:25" x14ac:dyDescent="0.3">
      <c r="A868" s="2">
        <v>45908</v>
      </c>
      <c r="B868" t="s">
        <v>26</v>
      </c>
      <c r="C868">
        <v>56</v>
      </c>
      <c r="D868">
        <v>0</v>
      </c>
      <c r="F868">
        <v>0</v>
      </c>
      <c r="G868">
        <v>0</v>
      </c>
      <c r="H868">
        <v>0</v>
      </c>
      <c r="I868" t="s">
        <v>149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5" x14ac:dyDescent="0.3">
      <c r="A869" s="2">
        <v>45908</v>
      </c>
      <c r="B869" t="s">
        <v>15</v>
      </c>
      <c r="C869">
        <v>172</v>
      </c>
      <c r="D869">
        <v>0</v>
      </c>
      <c r="F869">
        <v>0</v>
      </c>
      <c r="G869">
        <v>0</v>
      </c>
      <c r="H869">
        <v>0</v>
      </c>
      <c r="I869" t="s">
        <v>149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5" x14ac:dyDescent="0.3">
      <c r="A870" s="2">
        <v>45908</v>
      </c>
      <c r="B870" t="s">
        <v>36</v>
      </c>
      <c r="C870">
        <v>89</v>
      </c>
      <c r="D870">
        <v>1</v>
      </c>
      <c r="E870">
        <v>3.15</v>
      </c>
      <c r="F870">
        <v>1.1240000000000001</v>
      </c>
      <c r="G870">
        <v>3.15</v>
      </c>
      <c r="H870">
        <v>3.15</v>
      </c>
      <c r="I870" t="s">
        <v>149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X870">
        <v>0</v>
      </c>
      <c r="Y870">
        <v>0</v>
      </c>
    </row>
    <row r="871" spans="1:25" x14ac:dyDescent="0.3">
      <c r="A871" s="2">
        <v>45908</v>
      </c>
      <c r="B871" t="s">
        <v>78</v>
      </c>
      <c r="C871">
        <v>487</v>
      </c>
      <c r="D871">
        <v>5</v>
      </c>
      <c r="E871">
        <v>5.36</v>
      </c>
      <c r="F871">
        <v>1.0269999999999999</v>
      </c>
      <c r="G871">
        <v>26.8</v>
      </c>
      <c r="H871">
        <v>26.8</v>
      </c>
      <c r="I871" t="s">
        <v>149</v>
      </c>
      <c r="J871">
        <v>2</v>
      </c>
      <c r="K871">
        <v>2</v>
      </c>
      <c r="L871">
        <v>2</v>
      </c>
      <c r="M871">
        <v>2</v>
      </c>
      <c r="N871">
        <v>5</v>
      </c>
      <c r="O871">
        <v>5</v>
      </c>
      <c r="P871">
        <v>5</v>
      </c>
      <c r="Q871">
        <v>5</v>
      </c>
      <c r="R871">
        <v>194.75</v>
      </c>
      <c r="S871">
        <v>194.75</v>
      </c>
      <c r="T871">
        <v>194.75</v>
      </c>
      <c r="U871">
        <v>194.75</v>
      </c>
      <c r="V871">
        <v>13.76123235</v>
      </c>
      <c r="W871">
        <v>13.76123235</v>
      </c>
      <c r="X871">
        <v>7.2667910449999997</v>
      </c>
      <c r="Y871">
        <v>7.2667910449999997</v>
      </c>
    </row>
    <row r="872" spans="1:25" x14ac:dyDescent="0.3">
      <c r="A872" s="2">
        <v>45908</v>
      </c>
      <c r="B872" t="s">
        <v>94</v>
      </c>
      <c r="C872">
        <v>535</v>
      </c>
      <c r="D872">
        <v>1</v>
      </c>
      <c r="E872">
        <v>2.78</v>
      </c>
      <c r="F872">
        <v>0.187</v>
      </c>
      <c r="G872">
        <v>2.78</v>
      </c>
      <c r="H872">
        <v>2.78</v>
      </c>
      <c r="I872" t="s">
        <v>149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X872">
        <v>0</v>
      </c>
      <c r="Y872">
        <v>0</v>
      </c>
    </row>
    <row r="873" spans="1:25" x14ac:dyDescent="0.3">
      <c r="A873" s="2">
        <v>45908</v>
      </c>
      <c r="B873" t="s">
        <v>17</v>
      </c>
      <c r="C873">
        <v>22</v>
      </c>
      <c r="D873">
        <v>1</v>
      </c>
      <c r="E873">
        <v>1.05</v>
      </c>
      <c r="F873">
        <v>4.5449999999999999</v>
      </c>
      <c r="G873">
        <v>1.05</v>
      </c>
      <c r="H873">
        <v>1.05</v>
      </c>
      <c r="I873" t="s">
        <v>149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X873">
        <v>0</v>
      </c>
      <c r="Y873">
        <v>0</v>
      </c>
    </row>
    <row r="874" spans="1:25" x14ac:dyDescent="0.3">
      <c r="A874" s="2">
        <v>45908</v>
      </c>
      <c r="B874" t="s">
        <v>17</v>
      </c>
      <c r="C874">
        <v>30</v>
      </c>
      <c r="D874">
        <v>1</v>
      </c>
      <c r="E874">
        <v>0.9</v>
      </c>
      <c r="F874">
        <v>3.3330000000000002</v>
      </c>
      <c r="G874">
        <v>0.9</v>
      </c>
      <c r="H874">
        <v>0.9</v>
      </c>
      <c r="I874" t="s">
        <v>149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X874">
        <v>0</v>
      </c>
      <c r="Y874">
        <v>0</v>
      </c>
    </row>
    <row r="875" spans="1:25" x14ac:dyDescent="0.3">
      <c r="A875" s="2">
        <v>45908</v>
      </c>
      <c r="B875" t="s">
        <v>17</v>
      </c>
      <c r="C875">
        <v>69</v>
      </c>
      <c r="D875">
        <v>0</v>
      </c>
      <c r="F875">
        <v>0</v>
      </c>
      <c r="G875">
        <v>0</v>
      </c>
      <c r="H875">
        <v>0</v>
      </c>
      <c r="I875" t="s">
        <v>149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5" x14ac:dyDescent="0.3">
      <c r="A876" s="2">
        <v>45908</v>
      </c>
      <c r="B876" t="s">
        <v>17</v>
      </c>
      <c r="C876">
        <v>29</v>
      </c>
      <c r="D876">
        <v>0</v>
      </c>
      <c r="F876">
        <v>0</v>
      </c>
      <c r="G876">
        <v>0</v>
      </c>
      <c r="H876">
        <v>0</v>
      </c>
      <c r="I876" t="s">
        <v>149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5" x14ac:dyDescent="0.3">
      <c r="A877" s="2">
        <v>45908</v>
      </c>
      <c r="B877" t="s">
        <v>52</v>
      </c>
      <c r="C877">
        <v>694</v>
      </c>
      <c r="D877">
        <v>10</v>
      </c>
      <c r="E877">
        <v>0.60899999999999999</v>
      </c>
      <c r="F877">
        <v>1.4410000000000001</v>
      </c>
      <c r="G877">
        <v>6.09</v>
      </c>
      <c r="H877">
        <v>6.09</v>
      </c>
      <c r="I877" t="s">
        <v>149</v>
      </c>
      <c r="J877">
        <v>2</v>
      </c>
      <c r="K877">
        <v>2</v>
      </c>
      <c r="L877">
        <v>2</v>
      </c>
      <c r="M877">
        <v>2</v>
      </c>
      <c r="N877">
        <v>2</v>
      </c>
      <c r="O877">
        <v>2</v>
      </c>
      <c r="P877">
        <v>2</v>
      </c>
      <c r="Q877">
        <v>2</v>
      </c>
      <c r="R877">
        <v>25.76</v>
      </c>
      <c r="S877">
        <v>25.76</v>
      </c>
      <c r="T877">
        <v>25.76</v>
      </c>
      <c r="U877">
        <v>25.76</v>
      </c>
      <c r="V877">
        <v>23.641304349999999</v>
      </c>
      <c r="W877">
        <v>23.641304349999999</v>
      </c>
      <c r="X877">
        <v>4.2298850569999997</v>
      </c>
      <c r="Y877">
        <v>4.2298850569999997</v>
      </c>
    </row>
    <row r="878" spans="1:25" x14ac:dyDescent="0.3">
      <c r="A878" s="2">
        <v>45908</v>
      </c>
      <c r="B878" t="s">
        <v>52</v>
      </c>
      <c r="C878">
        <v>753</v>
      </c>
      <c r="D878">
        <v>10</v>
      </c>
      <c r="E878">
        <v>0.48599999999999999</v>
      </c>
      <c r="F878">
        <v>1.3280000000000001</v>
      </c>
      <c r="G878">
        <v>4.8600000000000003</v>
      </c>
      <c r="H878">
        <v>4.8600000000000003</v>
      </c>
      <c r="I878" t="s">
        <v>149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X878">
        <v>0</v>
      </c>
      <c r="Y878">
        <v>0</v>
      </c>
    </row>
    <row r="879" spans="1:25" x14ac:dyDescent="0.3">
      <c r="A879" s="2">
        <v>45908</v>
      </c>
      <c r="B879" t="s">
        <v>52</v>
      </c>
      <c r="C879">
        <v>610</v>
      </c>
      <c r="D879">
        <v>8</v>
      </c>
      <c r="E879">
        <v>0.36599999999999999</v>
      </c>
      <c r="F879">
        <v>1.3109999999999999</v>
      </c>
      <c r="G879">
        <v>2.93</v>
      </c>
      <c r="H879">
        <v>2.93</v>
      </c>
      <c r="I879" t="s">
        <v>149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12.98</v>
      </c>
      <c r="S879">
        <v>12.98</v>
      </c>
      <c r="T879">
        <v>12.98</v>
      </c>
      <c r="U879">
        <v>12.98</v>
      </c>
      <c r="V879">
        <v>22.57318952</v>
      </c>
      <c r="W879">
        <v>22.57318952</v>
      </c>
      <c r="X879">
        <v>4.4300341300000001</v>
      </c>
      <c r="Y879">
        <v>4.4300341300000001</v>
      </c>
    </row>
    <row r="880" spans="1:25" x14ac:dyDescent="0.3">
      <c r="A880" s="2">
        <v>45908</v>
      </c>
      <c r="B880" t="s">
        <v>52</v>
      </c>
      <c r="C880">
        <v>1439</v>
      </c>
      <c r="D880">
        <v>23</v>
      </c>
      <c r="E880">
        <v>0.25800000000000001</v>
      </c>
      <c r="F880">
        <v>1.5980000000000001</v>
      </c>
      <c r="G880">
        <v>5.93</v>
      </c>
      <c r="H880">
        <v>5.93</v>
      </c>
      <c r="I880" t="s">
        <v>149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10.9</v>
      </c>
      <c r="S880">
        <v>10.9</v>
      </c>
      <c r="T880">
        <v>10.9</v>
      </c>
      <c r="U880">
        <v>10.9</v>
      </c>
      <c r="V880">
        <v>54.403669720000003</v>
      </c>
      <c r="W880">
        <v>54.403669720000003</v>
      </c>
      <c r="X880">
        <v>1.8381112980000001</v>
      </c>
      <c r="Y880">
        <v>1.8381112980000001</v>
      </c>
    </row>
    <row r="881" spans="1:25" x14ac:dyDescent="0.3">
      <c r="A881" s="2">
        <v>45908</v>
      </c>
      <c r="B881" t="s">
        <v>112</v>
      </c>
      <c r="C881">
        <v>68</v>
      </c>
      <c r="D881">
        <v>2</v>
      </c>
      <c r="E881">
        <v>1.08</v>
      </c>
      <c r="F881">
        <v>2.9409999999999998</v>
      </c>
      <c r="G881">
        <v>2.16</v>
      </c>
      <c r="H881">
        <v>2.16</v>
      </c>
      <c r="I881" t="s">
        <v>149</v>
      </c>
      <c r="J881">
        <v>3</v>
      </c>
      <c r="K881">
        <v>3</v>
      </c>
      <c r="L881">
        <v>3</v>
      </c>
      <c r="M881">
        <v>3</v>
      </c>
      <c r="N881">
        <v>5</v>
      </c>
      <c r="O881">
        <v>5</v>
      </c>
      <c r="P881">
        <v>5</v>
      </c>
      <c r="Q881">
        <v>5</v>
      </c>
      <c r="R881">
        <v>118.4</v>
      </c>
      <c r="S881">
        <v>118.4</v>
      </c>
      <c r="T881">
        <v>118.4</v>
      </c>
      <c r="U881">
        <v>118.4</v>
      </c>
      <c r="V881">
        <v>1.824324324</v>
      </c>
      <c r="W881">
        <v>1.824324324</v>
      </c>
      <c r="X881">
        <v>54.814814810000001</v>
      </c>
      <c r="Y881">
        <v>54.814814810000001</v>
      </c>
    </row>
    <row r="882" spans="1:25" x14ac:dyDescent="0.3">
      <c r="A882" s="2">
        <v>45908</v>
      </c>
      <c r="B882" t="s">
        <v>15</v>
      </c>
      <c r="C882">
        <v>155</v>
      </c>
      <c r="D882">
        <v>2</v>
      </c>
      <c r="E882">
        <v>0.7</v>
      </c>
      <c r="F882">
        <v>1.29</v>
      </c>
      <c r="G882">
        <v>1.4</v>
      </c>
      <c r="H882">
        <v>1.4</v>
      </c>
      <c r="I882" t="s">
        <v>149</v>
      </c>
      <c r="J882">
        <v>0</v>
      </c>
      <c r="K882">
        <v>3</v>
      </c>
      <c r="L882">
        <v>3</v>
      </c>
      <c r="M882">
        <v>3</v>
      </c>
      <c r="N882">
        <v>0</v>
      </c>
      <c r="O882">
        <v>4</v>
      </c>
      <c r="P882">
        <v>4</v>
      </c>
      <c r="Q882">
        <v>4</v>
      </c>
      <c r="R882">
        <v>0</v>
      </c>
      <c r="S882">
        <v>102.64</v>
      </c>
      <c r="T882">
        <v>102.64</v>
      </c>
      <c r="U882">
        <v>102.64</v>
      </c>
      <c r="V882">
        <v>1.3639906470000001</v>
      </c>
      <c r="W882">
        <v>1.3639906470000001</v>
      </c>
      <c r="X882">
        <v>73.314285709999993</v>
      </c>
      <c r="Y882">
        <v>73.314285709999993</v>
      </c>
    </row>
    <row r="883" spans="1:25" x14ac:dyDescent="0.3">
      <c r="A883" s="2">
        <v>45908</v>
      </c>
      <c r="B883" t="s">
        <v>112</v>
      </c>
      <c r="C883">
        <v>87</v>
      </c>
      <c r="D883">
        <v>0</v>
      </c>
      <c r="F883">
        <v>0</v>
      </c>
      <c r="G883">
        <v>0</v>
      </c>
      <c r="H883">
        <v>0</v>
      </c>
      <c r="I883" t="s">
        <v>149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5" x14ac:dyDescent="0.3">
      <c r="A884" s="2">
        <v>45908</v>
      </c>
      <c r="B884" t="s">
        <v>15</v>
      </c>
      <c r="C884">
        <v>204</v>
      </c>
      <c r="D884">
        <v>4</v>
      </c>
      <c r="E884">
        <v>1.3380000000000001</v>
      </c>
      <c r="F884">
        <v>1.9610000000000001</v>
      </c>
      <c r="G884">
        <v>5.35</v>
      </c>
      <c r="H884">
        <v>5.35</v>
      </c>
      <c r="I884" t="s">
        <v>149</v>
      </c>
      <c r="J884">
        <v>2</v>
      </c>
      <c r="K884">
        <v>2</v>
      </c>
      <c r="L884">
        <v>2</v>
      </c>
      <c r="M884">
        <v>2</v>
      </c>
      <c r="N884">
        <v>2</v>
      </c>
      <c r="O884">
        <v>2</v>
      </c>
      <c r="P884">
        <v>2</v>
      </c>
      <c r="Q884">
        <v>2</v>
      </c>
      <c r="R884">
        <v>111.96</v>
      </c>
      <c r="S884">
        <v>111.96</v>
      </c>
      <c r="T884">
        <v>111.96</v>
      </c>
      <c r="U884">
        <v>111.96</v>
      </c>
      <c r="V884">
        <v>4.7784923189999997</v>
      </c>
      <c r="W884">
        <v>4.7784923189999997</v>
      </c>
      <c r="X884">
        <v>20.9271028</v>
      </c>
      <c r="Y884">
        <v>20.9271028</v>
      </c>
    </row>
    <row r="885" spans="1:25" x14ac:dyDescent="0.3">
      <c r="A885" s="2">
        <v>45908</v>
      </c>
      <c r="B885" t="s">
        <v>15</v>
      </c>
      <c r="C885">
        <v>453</v>
      </c>
      <c r="D885">
        <v>2</v>
      </c>
      <c r="E885">
        <v>0.7</v>
      </c>
      <c r="F885">
        <v>0.442</v>
      </c>
      <c r="G885">
        <v>1.4</v>
      </c>
      <c r="H885">
        <v>1.4</v>
      </c>
      <c r="I885" t="s">
        <v>149</v>
      </c>
      <c r="J885">
        <v>3</v>
      </c>
      <c r="K885">
        <v>3</v>
      </c>
      <c r="L885">
        <v>3</v>
      </c>
      <c r="M885">
        <v>3</v>
      </c>
      <c r="N885">
        <v>7</v>
      </c>
      <c r="O885">
        <v>7</v>
      </c>
      <c r="P885">
        <v>7</v>
      </c>
      <c r="Q885">
        <v>7</v>
      </c>
      <c r="R885">
        <v>236.76</v>
      </c>
      <c r="S885">
        <v>236.76</v>
      </c>
      <c r="T885">
        <v>236.76</v>
      </c>
      <c r="U885">
        <v>236.76</v>
      </c>
      <c r="V885">
        <v>0.59131610069999996</v>
      </c>
      <c r="W885">
        <v>0.59131610069999996</v>
      </c>
      <c r="X885">
        <v>169.11428570000001</v>
      </c>
      <c r="Y885">
        <v>169.11428570000001</v>
      </c>
    </row>
    <row r="886" spans="1:25" x14ac:dyDescent="0.3">
      <c r="A886" s="2">
        <v>45908</v>
      </c>
      <c r="B886" t="s">
        <v>112</v>
      </c>
      <c r="C886">
        <v>119</v>
      </c>
      <c r="D886">
        <v>2</v>
      </c>
      <c r="E886">
        <v>0.93</v>
      </c>
      <c r="F886">
        <v>1.681</v>
      </c>
      <c r="G886">
        <v>1.86</v>
      </c>
      <c r="H886">
        <v>1.86</v>
      </c>
      <c r="I886" t="s">
        <v>149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30.88</v>
      </c>
      <c r="S886">
        <v>30.88</v>
      </c>
      <c r="T886">
        <v>30.88</v>
      </c>
      <c r="U886">
        <v>30.88</v>
      </c>
      <c r="V886">
        <v>6.0233160620000001</v>
      </c>
      <c r="W886">
        <v>6.0233160620000001</v>
      </c>
      <c r="X886">
        <v>16.60215054</v>
      </c>
      <c r="Y886">
        <v>16.60215054</v>
      </c>
    </row>
    <row r="887" spans="1:25" x14ac:dyDescent="0.3">
      <c r="A887" s="2">
        <v>45908</v>
      </c>
      <c r="B887" t="s">
        <v>15</v>
      </c>
      <c r="C887">
        <v>447</v>
      </c>
      <c r="D887">
        <v>6</v>
      </c>
      <c r="E887">
        <v>0.71</v>
      </c>
      <c r="F887">
        <v>1.3420000000000001</v>
      </c>
      <c r="G887">
        <v>4.26</v>
      </c>
      <c r="H887">
        <v>4.26</v>
      </c>
      <c r="I887" t="s">
        <v>149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34.979999999999997</v>
      </c>
      <c r="S887">
        <v>34.979999999999997</v>
      </c>
      <c r="T887">
        <v>34.979999999999997</v>
      </c>
      <c r="U887">
        <v>34.979999999999997</v>
      </c>
      <c r="V887">
        <v>12.178387649999999</v>
      </c>
      <c r="W887">
        <v>12.178387649999999</v>
      </c>
      <c r="X887">
        <v>8.2112676059999998</v>
      </c>
      <c r="Y887">
        <v>8.2112676059999998</v>
      </c>
    </row>
    <row r="888" spans="1:25" x14ac:dyDescent="0.3">
      <c r="A888" s="2">
        <v>45908</v>
      </c>
      <c r="B888" t="s">
        <v>112</v>
      </c>
      <c r="C888">
        <v>360</v>
      </c>
      <c r="D888">
        <v>5</v>
      </c>
      <c r="E888">
        <v>0.57399999999999995</v>
      </c>
      <c r="F888">
        <v>1.389</v>
      </c>
      <c r="G888">
        <v>2.87</v>
      </c>
      <c r="H888">
        <v>2.87</v>
      </c>
      <c r="I888" t="s">
        <v>149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X888">
        <v>0</v>
      </c>
      <c r="Y888">
        <v>0</v>
      </c>
    </row>
    <row r="889" spans="1:25" x14ac:dyDescent="0.3">
      <c r="A889" s="2">
        <v>45908</v>
      </c>
      <c r="B889" t="s">
        <v>100</v>
      </c>
      <c r="C889">
        <v>8</v>
      </c>
      <c r="D889">
        <v>0</v>
      </c>
      <c r="F889">
        <v>0</v>
      </c>
      <c r="G889">
        <v>0</v>
      </c>
      <c r="H889">
        <v>0</v>
      </c>
      <c r="I889" t="s">
        <v>149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5" x14ac:dyDescent="0.3">
      <c r="A890" s="2">
        <v>45908</v>
      </c>
      <c r="B890" t="s">
        <v>54</v>
      </c>
      <c r="C890">
        <v>1048</v>
      </c>
      <c r="D890">
        <v>16</v>
      </c>
      <c r="E890">
        <v>1.28</v>
      </c>
      <c r="F890">
        <v>1.5269999999999999</v>
      </c>
      <c r="G890">
        <v>20.48</v>
      </c>
      <c r="H890">
        <v>20.48</v>
      </c>
      <c r="I890" t="s">
        <v>149</v>
      </c>
      <c r="J890">
        <v>4</v>
      </c>
      <c r="K890">
        <v>4</v>
      </c>
      <c r="L890">
        <v>4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91.52</v>
      </c>
      <c r="S890">
        <v>91.52</v>
      </c>
      <c r="T890">
        <v>91.52</v>
      </c>
      <c r="U890">
        <v>91.52</v>
      </c>
      <c r="V890">
        <v>22.377622379999998</v>
      </c>
      <c r="W890">
        <v>22.377622379999998</v>
      </c>
      <c r="X890">
        <v>4.46875</v>
      </c>
      <c r="Y890">
        <v>4.46875</v>
      </c>
    </row>
    <row r="891" spans="1:25" x14ac:dyDescent="0.3">
      <c r="A891" s="2">
        <v>45908</v>
      </c>
      <c r="B891" t="s">
        <v>60</v>
      </c>
      <c r="C891">
        <v>252</v>
      </c>
      <c r="D891">
        <v>2</v>
      </c>
      <c r="E891">
        <v>1.26</v>
      </c>
      <c r="F891">
        <v>0.79400000000000004</v>
      </c>
      <c r="G891">
        <v>2.52</v>
      </c>
      <c r="H891">
        <v>2.52</v>
      </c>
      <c r="I891" t="s">
        <v>149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X891">
        <v>0</v>
      </c>
      <c r="Y891">
        <v>0</v>
      </c>
    </row>
    <row r="892" spans="1:25" x14ac:dyDescent="0.3">
      <c r="A892" s="2">
        <v>45908</v>
      </c>
      <c r="B892" t="s">
        <v>60</v>
      </c>
      <c r="C892">
        <v>1227</v>
      </c>
      <c r="D892">
        <v>7</v>
      </c>
      <c r="E892">
        <v>0.877</v>
      </c>
      <c r="F892">
        <v>0.56999999999999995</v>
      </c>
      <c r="G892">
        <v>6.14</v>
      </c>
      <c r="H892">
        <v>6.14</v>
      </c>
      <c r="I892" t="s">
        <v>149</v>
      </c>
      <c r="J892">
        <v>0</v>
      </c>
      <c r="K892">
        <v>1</v>
      </c>
      <c r="L892">
        <v>1</v>
      </c>
      <c r="M892">
        <v>1</v>
      </c>
      <c r="N892">
        <v>0</v>
      </c>
      <c r="O892">
        <v>1</v>
      </c>
      <c r="P892">
        <v>1</v>
      </c>
      <c r="Q892">
        <v>1</v>
      </c>
      <c r="R892">
        <v>0</v>
      </c>
      <c r="S892">
        <v>35.880000000000003</v>
      </c>
      <c r="T892">
        <v>35.880000000000003</v>
      </c>
      <c r="U892">
        <v>35.880000000000003</v>
      </c>
      <c r="V892">
        <v>17.11259755</v>
      </c>
      <c r="W892">
        <v>17.11259755</v>
      </c>
      <c r="X892">
        <v>5.8436482080000003</v>
      </c>
      <c r="Y892">
        <v>5.8436482080000003</v>
      </c>
    </row>
    <row r="893" spans="1:25" x14ac:dyDescent="0.3">
      <c r="A893" s="2">
        <v>45908</v>
      </c>
      <c r="B893" t="s">
        <v>100</v>
      </c>
      <c r="C893">
        <v>20</v>
      </c>
      <c r="D893">
        <v>0</v>
      </c>
      <c r="F893">
        <v>0</v>
      </c>
      <c r="G893">
        <v>0</v>
      </c>
      <c r="H893">
        <v>0</v>
      </c>
      <c r="I893" t="s">
        <v>149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5" x14ac:dyDescent="0.3">
      <c r="A894" s="2">
        <v>45908</v>
      </c>
      <c r="B894" t="s">
        <v>54</v>
      </c>
      <c r="C894">
        <v>4151</v>
      </c>
      <c r="D894">
        <v>16</v>
      </c>
      <c r="E894">
        <v>0.98899999999999999</v>
      </c>
      <c r="F894">
        <v>0.38500000000000001</v>
      </c>
      <c r="G894">
        <v>15.82</v>
      </c>
      <c r="H894">
        <v>15.82</v>
      </c>
      <c r="I894" t="s">
        <v>149</v>
      </c>
      <c r="J894">
        <v>4</v>
      </c>
      <c r="K894">
        <v>4</v>
      </c>
      <c r="L894">
        <v>4</v>
      </c>
      <c r="M894">
        <v>4</v>
      </c>
      <c r="N894">
        <v>4</v>
      </c>
      <c r="O894">
        <v>4</v>
      </c>
      <c r="P894">
        <v>4</v>
      </c>
      <c r="Q894">
        <v>4</v>
      </c>
      <c r="R894">
        <v>99.62</v>
      </c>
      <c r="S894">
        <v>99.62</v>
      </c>
      <c r="T894">
        <v>99.62</v>
      </c>
      <c r="U894">
        <v>99.62</v>
      </c>
      <c r="V894">
        <v>15.880345309999999</v>
      </c>
      <c r="W894">
        <v>15.880345309999999</v>
      </c>
      <c r="X894">
        <v>6.297092288</v>
      </c>
      <c r="Y894">
        <v>6.297092288</v>
      </c>
    </row>
    <row r="895" spans="1:25" x14ac:dyDescent="0.3">
      <c r="A895" s="2">
        <v>45908</v>
      </c>
      <c r="B895" t="s">
        <v>100</v>
      </c>
      <c r="C895">
        <v>51</v>
      </c>
      <c r="D895">
        <v>1</v>
      </c>
      <c r="E895">
        <v>0.54</v>
      </c>
      <c r="F895">
        <v>1.9610000000000001</v>
      </c>
      <c r="G895">
        <v>0.54</v>
      </c>
      <c r="H895">
        <v>0.54</v>
      </c>
      <c r="I895" t="s">
        <v>149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X895">
        <v>0</v>
      </c>
      <c r="Y895">
        <v>0</v>
      </c>
    </row>
    <row r="896" spans="1:25" x14ac:dyDescent="0.3">
      <c r="A896" s="2">
        <v>45908</v>
      </c>
      <c r="B896" t="s">
        <v>54</v>
      </c>
      <c r="C896">
        <v>544</v>
      </c>
      <c r="D896">
        <v>6</v>
      </c>
      <c r="E896">
        <v>0.88700000000000001</v>
      </c>
      <c r="F896">
        <v>1.103</v>
      </c>
      <c r="G896">
        <v>5.32</v>
      </c>
      <c r="H896">
        <v>5.32</v>
      </c>
      <c r="I896" t="s">
        <v>149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X896">
        <v>0</v>
      </c>
      <c r="Y896">
        <v>0</v>
      </c>
    </row>
    <row r="897" spans="1:25" x14ac:dyDescent="0.3">
      <c r="A897" s="2">
        <v>45908</v>
      </c>
      <c r="B897" t="s">
        <v>60</v>
      </c>
      <c r="C897">
        <v>743</v>
      </c>
      <c r="D897">
        <v>5</v>
      </c>
      <c r="E897">
        <v>1.0900000000000001</v>
      </c>
      <c r="F897">
        <v>0.67300000000000004</v>
      </c>
      <c r="G897">
        <v>5.45</v>
      </c>
      <c r="H897">
        <v>5.45</v>
      </c>
      <c r="I897" t="s">
        <v>149</v>
      </c>
      <c r="J897">
        <v>3</v>
      </c>
      <c r="K897">
        <v>3</v>
      </c>
      <c r="L897">
        <v>3</v>
      </c>
      <c r="M897">
        <v>3</v>
      </c>
      <c r="N897">
        <v>3</v>
      </c>
      <c r="O897">
        <v>3</v>
      </c>
      <c r="P897">
        <v>3</v>
      </c>
      <c r="Q897">
        <v>3</v>
      </c>
      <c r="R897">
        <v>51.56</v>
      </c>
      <c r="S897">
        <v>51.56</v>
      </c>
      <c r="T897">
        <v>51.56</v>
      </c>
      <c r="U897">
        <v>51.56</v>
      </c>
      <c r="V897">
        <v>10.570209459999999</v>
      </c>
      <c r="W897">
        <v>10.570209459999999</v>
      </c>
      <c r="X897">
        <v>9.4605504590000002</v>
      </c>
      <c r="Y897">
        <v>9.4605504590000002</v>
      </c>
    </row>
    <row r="898" spans="1:25" x14ac:dyDescent="0.3">
      <c r="A898" s="2">
        <v>45908</v>
      </c>
      <c r="B898" t="s">
        <v>54</v>
      </c>
      <c r="C898">
        <v>4403</v>
      </c>
      <c r="D898">
        <v>28</v>
      </c>
      <c r="E898">
        <v>0.65900000000000003</v>
      </c>
      <c r="F898">
        <v>0.63600000000000001</v>
      </c>
      <c r="G898">
        <v>18.45</v>
      </c>
      <c r="H898">
        <v>18.45</v>
      </c>
      <c r="I898" t="s">
        <v>149</v>
      </c>
      <c r="J898">
        <v>5</v>
      </c>
      <c r="K898">
        <v>5</v>
      </c>
      <c r="L898">
        <v>5</v>
      </c>
      <c r="M898">
        <v>5</v>
      </c>
      <c r="N898">
        <v>5</v>
      </c>
      <c r="O898">
        <v>5</v>
      </c>
      <c r="P898">
        <v>5</v>
      </c>
      <c r="Q898">
        <v>5</v>
      </c>
      <c r="R898">
        <v>123.13</v>
      </c>
      <c r="S898">
        <v>123.13</v>
      </c>
      <c r="T898">
        <v>123.13</v>
      </c>
      <c r="U898">
        <v>123.13</v>
      </c>
      <c r="V898">
        <v>14.98416308</v>
      </c>
      <c r="W898">
        <v>14.98416308</v>
      </c>
      <c r="X898">
        <v>6.6737127369999998</v>
      </c>
      <c r="Y898">
        <v>6.6737127369999998</v>
      </c>
    </row>
    <row r="899" spans="1:25" x14ac:dyDescent="0.3">
      <c r="A899" s="2">
        <v>45908</v>
      </c>
      <c r="B899" t="s">
        <v>100</v>
      </c>
      <c r="C899">
        <v>74</v>
      </c>
      <c r="D899">
        <v>0</v>
      </c>
      <c r="F899">
        <v>0</v>
      </c>
      <c r="G899">
        <v>0</v>
      </c>
      <c r="H899">
        <v>0</v>
      </c>
      <c r="I899" t="s">
        <v>149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5" x14ac:dyDescent="0.3">
      <c r="A900" s="2">
        <v>45908</v>
      </c>
      <c r="B900" t="s">
        <v>60</v>
      </c>
      <c r="C900">
        <v>579</v>
      </c>
      <c r="D900">
        <v>6</v>
      </c>
      <c r="E900">
        <v>0.63</v>
      </c>
      <c r="F900">
        <v>1.036</v>
      </c>
      <c r="G900">
        <v>3.78</v>
      </c>
      <c r="H900">
        <v>3.78</v>
      </c>
      <c r="I900" t="s">
        <v>149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X900">
        <v>0</v>
      </c>
      <c r="Y900">
        <v>0</v>
      </c>
    </row>
    <row r="901" spans="1:25" x14ac:dyDescent="0.3">
      <c r="A901" s="2">
        <v>45908</v>
      </c>
      <c r="B901" t="s">
        <v>48</v>
      </c>
      <c r="C901">
        <v>499</v>
      </c>
      <c r="D901">
        <v>5</v>
      </c>
      <c r="E901">
        <v>1.954</v>
      </c>
      <c r="F901">
        <v>1.002</v>
      </c>
      <c r="G901">
        <v>9.77</v>
      </c>
      <c r="H901">
        <v>9.77</v>
      </c>
      <c r="I901" t="s">
        <v>149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X901">
        <v>0</v>
      </c>
      <c r="Y901">
        <v>0</v>
      </c>
    </row>
    <row r="902" spans="1:25" x14ac:dyDescent="0.3">
      <c r="A902" s="2">
        <v>45908</v>
      </c>
      <c r="B902" t="s">
        <v>48</v>
      </c>
      <c r="C902">
        <v>538</v>
      </c>
      <c r="D902">
        <v>4</v>
      </c>
      <c r="E902">
        <v>1.04</v>
      </c>
      <c r="F902">
        <v>0.74299999999999999</v>
      </c>
      <c r="G902">
        <v>4.16</v>
      </c>
      <c r="H902">
        <v>4.16</v>
      </c>
      <c r="I902" t="s">
        <v>149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X902">
        <v>0</v>
      </c>
      <c r="Y902">
        <v>0</v>
      </c>
    </row>
    <row r="903" spans="1:25" x14ac:dyDescent="0.3">
      <c r="A903" s="2">
        <v>45908</v>
      </c>
      <c r="B903" t="s">
        <v>48</v>
      </c>
      <c r="C903">
        <v>1136</v>
      </c>
      <c r="D903">
        <v>4</v>
      </c>
      <c r="E903">
        <v>1.615</v>
      </c>
      <c r="F903">
        <v>0.35199999999999998</v>
      </c>
      <c r="G903">
        <v>6.46</v>
      </c>
      <c r="H903">
        <v>6.46</v>
      </c>
      <c r="I903" t="s">
        <v>149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27.88</v>
      </c>
      <c r="S903">
        <v>27.88</v>
      </c>
      <c r="T903">
        <v>27.88</v>
      </c>
      <c r="U903">
        <v>27.88</v>
      </c>
      <c r="V903">
        <v>23.170731709999998</v>
      </c>
      <c r="W903">
        <v>23.170731709999998</v>
      </c>
      <c r="X903">
        <v>4.3157894739999998</v>
      </c>
      <c r="Y903">
        <v>4.3157894739999998</v>
      </c>
    </row>
    <row r="904" spans="1:25" x14ac:dyDescent="0.3">
      <c r="A904" s="2">
        <v>45908</v>
      </c>
      <c r="B904" t="s">
        <v>48</v>
      </c>
      <c r="C904">
        <v>1845</v>
      </c>
      <c r="D904">
        <v>9</v>
      </c>
      <c r="E904">
        <v>1.3839999999999999</v>
      </c>
      <c r="F904">
        <v>0.48799999999999999</v>
      </c>
      <c r="G904">
        <v>12.46</v>
      </c>
      <c r="H904">
        <v>12.46</v>
      </c>
      <c r="I904" t="s">
        <v>149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X904">
        <v>0</v>
      </c>
      <c r="Y904">
        <v>0</v>
      </c>
    </row>
    <row r="905" spans="1:25" x14ac:dyDescent="0.3">
      <c r="A905" s="2">
        <v>45908</v>
      </c>
      <c r="B905" t="s">
        <v>19</v>
      </c>
      <c r="C905">
        <v>3</v>
      </c>
      <c r="D905">
        <v>0</v>
      </c>
      <c r="F905">
        <v>0</v>
      </c>
      <c r="G905">
        <v>0</v>
      </c>
      <c r="H905">
        <v>0</v>
      </c>
      <c r="I905" t="s">
        <v>149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5" x14ac:dyDescent="0.3">
      <c r="A906" s="2">
        <v>45908</v>
      </c>
      <c r="B906" t="s">
        <v>90</v>
      </c>
      <c r="C906">
        <v>11</v>
      </c>
      <c r="D906">
        <v>0</v>
      </c>
      <c r="F906">
        <v>0</v>
      </c>
      <c r="G906">
        <v>0</v>
      </c>
      <c r="H906">
        <v>0</v>
      </c>
      <c r="I906" t="s">
        <v>149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5" x14ac:dyDescent="0.3">
      <c r="A907" s="2">
        <v>45908</v>
      </c>
      <c r="B907" t="s">
        <v>19</v>
      </c>
      <c r="C907">
        <v>17</v>
      </c>
      <c r="D907">
        <v>0</v>
      </c>
      <c r="F907">
        <v>0</v>
      </c>
      <c r="G907">
        <v>0</v>
      </c>
      <c r="H907">
        <v>0</v>
      </c>
      <c r="I907" t="s">
        <v>149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5" x14ac:dyDescent="0.3">
      <c r="A908" s="2">
        <v>45908</v>
      </c>
      <c r="B908" t="s">
        <v>90</v>
      </c>
      <c r="C908">
        <v>39</v>
      </c>
      <c r="D908">
        <v>0</v>
      </c>
      <c r="F908">
        <v>0</v>
      </c>
      <c r="G908">
        <v>0</v>
      </c>
      <c r="H908">
        <v>0</v>
      </c>
      <c r="I908" t="s">
        <v>149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5" x14ac:dyDescent="0.3">
      <c r="A909" s="2">
        <v>45908</v>
      </c>
      <c r="B909" t="s">
        <v>19</v>
      </c>
      <c r="C909">
        <v>48</v>
      </c>
      <c r="D909">
        <v>0</v>
      </c>
      <c r="F909">
        <v>0</v>
      </c>
      <c r="G909">
        <v>0</v>
      </c>
      <c r="H909">
        <v>0</v>
      </c>
      <c r="I909" t="s">
        <v>149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5" x14ac:dyDescent="0.3">
      <c r="A910" s="2">
        <v>45908</v>
      </c>
      <c r="B910" t="s">
        <v>90</v>
      </c>
      <c r="C910">
        <v>14</v>
      </c>
      <c r="D910">
        <v>0</v>
      </c>
      <c r="F910">
        <v>0</v>
      </c>
      <c r="G910">
        <v>0</v>
      </c>
      <c r="H910">
        <v>0</v>
      </c>
      <c r="I910" t="s">
        <v>149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5" x14ac:dyDescent="0.3">
      <c r="A911" s="2">
        <v>45908</v>
      </c>
      <c r="B911" t="s">
        <v>19</v>
      </c>
      <c r="C911">
        <v>39</v>
      </c>
      <c r="D911">
        <v>0</v>
      </c>
      <c r="F911">
        <v>0</v>
      </c>
      <c r="G911">
        <v>0</v>
      </c>
      <c r="H911">
        <v>0</v>
      </c>
      <c r="I911" t="s">
        <v>149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5" x14ac:dyDescent="0.3">
      <c r="A912" s="2">
        <v>45908</v>
      </c>
      <c r="B912" t="s">
        <v>90</v>
      </c>
      <c r="C912">
        <v>16</v>
      </c>
      <c r="D912">
        <v>0</v>
      </c>
      <c r="F912">
        <v>0</v>
      </c>
      <c r="G912">
        <v>0</v>
      </c>
      <c r="H912">
        <v>0</v>
      </c>
      <c r="I912" t="s">
        <v>149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5" x14ac:dyDescent="0.3">
      <c r="A913" s="2">
        <v>45908</v>
      </c>
      <c r="B913" t="s">
        <v>58</v>
      </c>
      <c r="C913">
        <v>203</v>
      </c>
      <c r="D913">
        <v>5</v>
      </c>
      <c r="E913">
        <v>1.07</v>
      </c>
      <c r="F913">
        <v>2.4630000000000001</v>
      </c>
      <c r="G913">
        <v>5.35</v>
      </c>
      <c r="H913">
        <v>5.35</v>
      </c>
      <c r="I913" t="s">
        <v>149</v>
      </c>
      <c r="J913">
        <v>2</v>
      </c>
      <c r="K913">
        <v>2</v>
      </c>
      <c r="L913">
        <v>2</v>
      </c>
      <c r="M913">
        <v>2</v>
      </c>
      <c r="N913">
        <v>2</v>
      </c>
      <c r="O913">
        <v>2</v>
      </c>
      <c r="P913">
        <v>2</v>
      </c>
      <c r="Q913">
        <v>2</v>
      </c>
      <c r="R913">
        <v>23.78</v>
      </c>
      <c r="S913">
        <v>23.78</v>
      </c>
      <c r="T913">
        <v>23.78</v>
      </c>
      <c r="U913">
        <v>23.78</v>
      </c>
      <c r="V913">
        <v>22.497897389999999</v>
      </c>
      <c r="W913">
        <v>22.497897389999999</v>
      </c>
      <c r="X913">
        <v>4.4448598129999999</v>
      </c>
      <c r="Y913">
        <v>4.4448598129999999</v>
      </c>
    </row>
    <row r="914" spans="1:25" x14ac:dyDescent="0.3">
      <c r="A914" s="2">
        <v>45908</v>
      </c>
      <c r="B914" t="s">
        <v>110</v>
      </c>
      <c r="C914">
        <v>68</v>
      </c>
      <c r="D914">
        <v>2</v>
      </c>
      <c r="E914">
        <v>0.84499999999999997</v>
      </c>
      <c r="F914">
        <v>2.9409999999999998</v>
      </c>
      <c r="G914">
        <v>1.69</v>
      </c>
      <c r="H914">
        <v>1.69</v>
      </c>
      <c r="I914" t="s">
        <v>149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X914">
        <v>0</v>
      </c>
      <c r="Y914">
        <v>0</v>
      </c>
    </row>
    <row r="915" spans="1:25" x14ac:dyDescent="0.3">
      <c r="A915" s="2">
        <v>45908</v>
      </c>
      <c r="B915" t="s">
        <v>34</v>
      </c>
      <c r="C915">
        <v>177</v>
      </c>
      <c r="D915">
        <v>2</v>
      </c>
      <c r="E915">
        <v>1.8149999999999999</v>
      </c>
      <c r="F915">
        <v>1.1299999999999999</v>
      </c>
      <c r="G915">
        <v>3.63</v>
      </c>
      <c r="H915">
        <v>3.63</v>
      </c>
      <c r="I915" t="s">
        <v>149</v>
      </c>
      <c r="J915">
        <v>0</v>
      </c>
      <c r="K915">
        <v>1</v>
      </c>
      <c r="L915">
        <v>1</v>
      </c>
      <c r="M915">
        <v>1</v>
      </c>
      <c r="N915">
        <v>0</v>
      </c>
      <c r="O915">
        <v>1</v>
      </c>
      <c r="P915">
        <v>1</v>
      </c>
      <c r="Q915">
        <v>1</v>
      </c>
      <c r="R915">
        <v>0</v>
      </c>
      <c r="S915">
        <v>18.489999999999998</v>
      </c>
      <c r="T915">
        <v>18.489999999999998</v>
      </c>
      <c r="U915">
        <v>18.489999999999998</v>
      </c>
      <c r="V915">
        <v>19.632233639999999</v>
      </c>
      <c r="W915">
        <v>19.632233639999999</v>
      </c>
      <c r="X915">
        <v>5.0936639120000002</v>
      </c>
      <c r="Y915">
        <v>5.0936639120000002</v>
      </c>
    </row>
    <row r="916" spans="1:25" x14ac:dyDescent="0.3">
      <c r="A916" s="2">
        <v>45908</v>
      </c>
      <c r="B916" t="s">
        <v>28</v>
      </c>
      <c r="C916">
        <v>14</v>
      </c>
      <c r="D916">
        <v>0</v>
      </c>
      <c r="F916">
        <v>0</v>
      </c>
      <c r="G916">
        <v>0</v>
      </c>
      <c r="H916">
        <v>0</v>
      </c>
      <c r="I916" t="s">
        <v>149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5" x14ac:dyDescent="0.3">
      <c r="A917" s="2">
        <v>45908</v>
      </c>
      <c r="B917" t="s">
        <v>58</v>
      </c>
      <c r="C917">
        <v>278</v>
      </c>
      <c r="D917">
        <v>4</v>
      </c>
      <c r="E917">
        <v>0.67500000000000004</v>
      </c>
      <c r="F917">
        <v>1.4390000000000001</v>
      </c>
      <c r="G917">
        <v>2.7</v>
      </c>
      <c r="H917">
        <v>2.7</v>
      </c>
      <c r="I917" t="s">
        <v>149</v>
      </c>
      <c r="J917">
        <v>0</v>
      </c>
      <c r="K917">
        <v>1</v>
      </c>
      <c r="L917">
        <v>1</v>
      </c>
      <c r="M917">
        <v>1</v>
      </c>
      <c r="N917">
        <v>0</v>
      </c>
      <c r="O917">
        <v>2</v>
      </c>
      <c r="P917">
        <v>2</v>
      </c>
      <c r="Q917">
        <v>2</v>
      </c>
      <c r="R917">
        <v>0</v>
      </c>
      <c r="S917">
        <v>21.96</v>
      </c>
      <c r="T917">
        <v>21.96</v>
      </c>
      <c r="U917">
        <v>21.96</v>
      </c>
      <c r="V917">
        <v>12.29508197</v>
      </c>
      <c r="W917">
        <v>12.29508197</v>
      </c>
      <c r="X917">
        <v>8.1333333329999995</v>
      </c>
      <c r="Y917">
        <v>8.1333333329999995</v>
      </c>
    </row>
    <row r="918" spans="1:25" x14ac:dyDescent="0.3">
      <c r="A918" s="2">
        <v>45908</v>
      </c>
      <c r="B918" t="s">
        <v>110</v>
      </c>
      <c r="C918">
        <v>155</v>
      </c>
      <c r="D918">
        <v>1</v>
      </c>
      <c r="E918">
        <v>1.1100000000000001</v>
      </c>
      <c r="F918">
        <v>0.64500000000000002</v>
      </c>
      <c r="G918">
        <v>1.1100000000000001</v>
      </c>
      <c r="H918">
        <v>1.1100000000000001</v>
      </c>
      <c r="I918" t="s">
        <v>149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X918">
        <v>0</v>
      </c>
      <c r="Y918">
        <v>0</v>
      </c>
    </row>
    <row r="919" spans="1:25" x14ac:dyDescent="0.3">
      <c r="A919" s="2">
        <v>45908</v>
      </c>
      <c r="B919" t="s">
        <v>34</v>
      </c>
      <c r="C919">
        <v>572</v>
      </c>
      <c r="D919">
        <v>2</v>
      </c>
      <c r="E919">
        <v>1.0349999999999999</v>
      </c>
      <c r="F919">
        <v>0.35</v>
      </c>
      <c r="G919">
        <v>2.0699999999999998</v>
      </c>
      <c r="H919">
        <v>2.0699999999999998</v>
      </c>
      <c r="I919" t="s">
        <v>149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17.8</v>
      </c>
      <c r="S919">
        <v>17.8</v>
      </c>
      <c r="T919">
        <v>17.8</v>
      </c>
      <c r="U919">
        <v>17.8</v>
      </c>
      <c r="V919">
        <v>11.629213480000001</v>
      </c>
      <c r="W919">
        <v>11.629213480000001</v>
      </c>
      <c r="X919">
        <v>8.5990338160000004</v>
      </c>
      <c r="Y919">
        <v>8.5990338160000004</v>
      </c>
    </row>
    <row r="920" spans="1:25" x14ac:dyDescent="0.3">
      <c r="A920" s="2">
        <v>45908</v>
      </c>
      <c r="B920" t="s">
        <v>28</v>
      </c>
      <c r="C920">
        <v>184</v>
      </c>
      <c r="D920">
        <v>0</v>
      </c>
      <c r="F920">
        <v>0</v>
      </c>
      <c r="G920">
        <v>0</v>
      </c>
      <c r="H920">
        <v>0</v>
      </c>
      <c r="I920" t="s">
        <v>149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5" x14ac:dyDescent="0.3">
      <c r="A921" s="2">
        <v>45908</v>
      </c>
      <c r="B921" t="s">
        <v>28</v>
      </c>
      <c r="C921">
        <v>43</v>
      </c>
      <c r="D921">
        <v>2</v>
      </c>
      <c r="E921">
        <v>1.05</v>
      </c>
      <c r="F921">
        <v>4.6509999999999998</v>
      </c>
      <c r="G921">
        <v>2.1</v>
      </c>
      <c r="H921">
        <v>2.1</v>
      </c>
      <c r="I921" t="s">
        <v>149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X921">
        <v>0</v>
      </c>
      <c r="Y921">
        <v>0</v>
      </c>
    </row>
    <row r="922" spans="1:25" x14ac:dyDescent="0.3">
      <c r="A922" s="2">
        <v>45908</v>
      </c>
      <c r="B922" t="s">
        <v>58</v>
      </c>
      <c r="C922">
        <v>191</v>
      </c>
      <c r="D922">
        <v>1</v>
      </c>
      <c r="E922">
        <v>0.25</v>
      </c>
      <c r="F922">
        <v>0.52400000000000002</v>
      </c>
      <c r="G922">
        <v>0.25</v>
      </c>
      <c r="H922">
        <v>0.25</v>
      </c>
      <c r="I922" t="s">
        <v>149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X922">
        <v>0</v>
      </c>
      <c r="Y922">
        <v>0</v>
      </c>
    </row>
    <row r="923" spans="1:25" x14ac:dyDescent="0.3">
      <c r="A923" s="2">
        <v>45908</v>
      </c>
      <c r="B923" t="s">
        <v>110</v>
      </c>
      <c r="C923">
        <v>177</v>
      </c>
      <c r="D923">
        <v>1</v>
      </c>
      <c r="E923">
        <v>1.46</v>
      </c>
      <c r="F923">
        <v>0.56499999999999995</v>
      </c>
      <c r="G923">
        <v>1.46</v>
      </c>
      <c r="H923">
        <v>1.46</v>
      </c>
      <c r="I923" t="s">
        <v>149</v>
      </c>
      <c r="J923">
        <v>1</v>
      </c>
      <c r="K923">
        <v>1</v>
      </c>
      <c r="L923">
        <v>1</v>
      </c>
      <c r="M923">
        <v>1</v>
      </c>
      <c r="N923">
        <v>2</v>
      </c>
      <c r="O923">
        <v>2</v>
      </c>
      <c r="P923">
        <v>2</v>
      </c>
      <c r="Q923">
        <v>2</v>
      </c>
      <c r="R923">
        <v>67.959999999999994</v>
      </c>
      <c r="S923">
        <v>67.959999999999994</v>
      </c>
      <c r="T923">
        <v>67.959999999999994</v>
      </c>
      <c r="U923">
        <v>67.959999999999994</v>
      </c>
      <c r="V923">
        <v>2.1483225429999999</v>
      </c>
      <c r="W923">
        <v>2.1483225429999999</v>
      </c>
      <c r="X923">
        <v>46.547945210000002</v>
      </c>
      <c r="Y923">
        <v>46.547945210000002</v>
      </c>
    </row>
    <row r="924" spans="1:25" x14ac:dyDescent="0.3">
      <c r="A924" s="2">
        <v>45908</v>
      </c>
      <c r="B924" t="s">
        <v>34</v>
      </c>
      <c r="C924">
        <v>555</v>
      </c>
      <c r="D924">
        <v>6</v>
      </c>
      <c r="E924">
        <v>0.96299999999999997</v>
      </c>
      <c r="F924">
        <v>1.081</v>
      </c>
      <c r="G924">
        <v>5.78</v>
      </c>
      <c r="H924">
        <v>5.78</v>
      </c>
      <c r="I924" t="s">
        <v>149</v>
      </c>
      <c r="J924">
        <v>2</v>
      </c>
      <c r="K924">
        <v>2</v>
      </c>
      <c r="L924">
        <v>2</v>
      </c>
      <c r="M924">
        <v>2</v>
      </c>
      <c r="N924">
        <v>3</v>
      </c>
      <c r="O924">
        <v>3</v>
      </c>
      <c r="P924">
        <v>3</v>
      </c>
      <c r="Q924">
        <v>3</v>
      </c>
      <c r="R924">
        <v>78.66</v>
      </c>
      <c r="S924">
        <v>78.66</v>
      </c>
      <c r="T924">
        <v>78.66</v>
      </c>
      <c r="U924">
        <v>78.66</v>
      </c>
      <c r="V924">
        <v>7.3480803459999997</v>
      </c>
      <c r="W924">
        <v>7.3480803459999997</v>
      </c>
      <c r="X924">
        <v>13.60899654</v>
      </c>
      <c r="Y924">
        <v>13.60899654</v>
      </c>
    </row>
    <row r="925" spans="1:25" x14ac:dyDescent="0.3">
      <c r="A925" s="2">
        <v>45908</v>
      </c>
      <c r="B925" t="s">
        <v>34</v>
      </c>
      <c r="C925">
        <v>314</v>
      </c>
      <c r="D925">
        <v>2</v>
      </c>
      <c r="E925">
        <v>1.66</v>
      </c>
      <c r="F925">
        <v>0.63700000000000001</v>
      </c>
      <c r="G925">
        <v>3.32</v>
      </c>
      <c r="H925">
        <v>3.32</v>
      </c>
      <c r="I925" t="s">
        <v>149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X925">
        <v>0</v>
      </c>
      <c r="Y925">
        <v>0</v>
      </c>
    </row>
    <row r="926" spans="1:25" x14ac:dyDescent="0.3">
      <c r="A926" s="2">
        <v>45908</v>
      </c>
      <c r="B926" t="s">
        <v>58</v>
      </c>
      <c r="C926">
        <v>164</v>
      </c>
      <c r="D926">
        <v>0</v>
      </c>
      <c r="F926">
        <v>0</v>
      </c>
      <c r="G926">
        <v>0</v>
      </c>
      <c r="H926">
        <v>0</v>
      </c>
      <c r="I926" t="s">
        <v>149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5" x14ac:dyDescent="0.3">
      <c r="A927" s="2">
        <v>45908</v>
      </c>
      <c r="B927" t="s">
        <v>28</v>
      </c>
      <c r="C927">
        <v>52</v>
      </c>
      <c r="D927">
        <v>0</v>
      </c>
      <c r="F927">
        <v>0</v>
      </c>
      <c r="G927">
        <v>0</v>
      </c>
      <c r="H927">
        <v>0</v>
      </c>
      <c r="I927" t="s">
        <v>149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5" x14ac:dyDescent="0.3">
      <c r="A928" s="2">
        <v>45908</v>
      </c>
      <c r="B928" t="s">
        <v>110</v>
      </c>
      <c r="C928">
        <v>630</v>
      </c>
      <c r="D928">
        <v>4</v>
      </c>
      <c r="E928">
        <v>0.79500000000000004</v>
      </c>
      <c r="F928">
        <v>0.63500000000000001</v>
      </c>
      <c r="G928">
        <v>3.18</v>
      </c>
      <c r="H928">
        <v>3.18</v>
      </c>
      <c r="I928" t="s">
        <v>149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X928">
        <v>0</v>
      </c>
      <c r="Y928">
        <v>0</v>
      </c>
    </row>
    <row r="929" spans="1:25" x14ac:dyDescent="0.3">
      <c r="A929" s="2">
        <v>45908</v>
      </c>
      <c r="B929" t="s">
        <v>26</v>
      </c>
      <c r="C929">
        <v>175</v>
      </c>
      <c r="D929">
        <v>2</v>
      </c>
      <c r="E929">
        <v>1.3049999999999999</v>
      </c>
      <c r="F929">
        <v>1.143</v>
      </c>
      <c r="G929">
        <v>2.61</v>
      </c>
      <c r="H929">
        <v>2.61</v>
      </c>
      <c r="I929" t="s">
        <v>149</v>
      </c>
      <c r="J929">
        <v>2</v>
      </c>
      <c r="K929">
        <v>2</v>
      </c>
      <c r="L929">
        <v>2</v>
      </c>
      <c r="M929">
        <v>2</v>
      </c>
      <c r="N929">
        <v>2</v>
      </c>
      <c r="O929">
        <v>2</v>
      </c>
      <c r="P929">
        <v>2</v>
      </c>
      <c r="Q929">
        <v>2</v>
      </c>
      <c r="R929">
        <v>77.98</v>
      </c>
      <c r="S929">
        <v>77.98</v>
      </c>
      <c r="T929">
        <v>77.98</v>
      </c>
      <c r="U929">
        <v>77.98</v>
      </c>
      <c r="V929">
        <v>3.3470120539999999</v>
      </c>
      <c r="W929">
        <v>3.3470120539999999</v>
      </c>
      <c r="X929">
        <v>29.877394639999999</v>
      </c>
      <c r="Y929">
        <v>29.877394639999999</v>
      </c>
    </row>
    <row r="930" spans="1:25" x14ac:dyDescent="0.3">
      <c r="A930" s="2">
        <v>45908</v>
      </c>
      <c r="B930" t="s">
        <v>30</v>
      </c>
      <c r="C930">
        <v>62</v>
      </c>
      <c r="D930">
        <v>0</v>
      </c>
      <c r="F930">
        <v>0</v>
      </c>
      <c r="G930">
        <v>0</v>
      </c>
      <c r="H930">
        <v>0</v>
      </c>
      <c r="I930" t="s">
        <v>149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5" x14ac:dyDescent="0.3">
      <c r="A931" s="2">
        <v>45908</v>
      </c>
      <c r="B931" t="s">
        <v>26</v>
      </c>
      <c r="C931">
        <v>893</v>
      </c>
      <c r="D931">
        <v>3</v>
      </c>
      <c r="E931">
        <v>1.19</v>
      </c>
      <c r="F931">
        <v>0.33600000000000002</v>
      </c>
      <c r="G931">
        <v>3.57</v>
      </c>
      <c r="H931">
        <v>3.57</v>
      </c>
      <c r="I931" t="s">
        <v>149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35.979999999999997</v>
      </c>
      <c r="S931">
        <v>35.979999999999997</v>
      </c>
      <c r="T931">
        <v>35.979999999999997</v>
      </c>
      <c r="U931">
        <v>35.979999999999997</v>
      </c>
      <c r="V931">
        <v>9.9221789880000006</v>
      </c>
      <c r="W931">
        <v>9.9221789880000006</v>
      </c>
      <c r="X931">
        <v>10.078431370000001</v>
      </c>
      <c r="Y931">
        <v>10.078431370000001</v>
      </c>
    </row>
    <row r="932" spans="1:25" x14ac:dyDescent="0.3">
      <c r="A932" s="2">
        <v>45908</v>
      </c>
      <c r="B932" t="s">
        <v>30</v>
      </c>
      <c r="C932">
        <v>542</v>
      </c>
      <c r="D932">
        <v>2</v>
      </c>
      <c r="E932">
        <v>0.94</v>
      </c>
      <c r="F932">
        <v>0.36899999999999999</v>
      </c>
      <c r="G932">
        <v>1.88</v>
      </c>
      <c r="H932">
        <v>1.88</v>
      </c>
      <c r="I932" t="s">
        <v>149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X932">
        <v>0</v>
      </c>
      <c r="Y932">
        <v>0</v>
      </c>
    </row>
    <row r="933" spans="1:25" x14ac:dyDescent="0.3">
      <c r="A933" s="2">
        <v>45908</v>
      </c>
      <c r="B933" t="s">
        <v>26</v>
      </c>
      <c r="C933">
        <v>752</v>
      </c>
      <c r="D933">
        <v>4</v>
      </c>
      <c r="E933">
        <v>1.133</v>
      </c>
      <c r="F933">
        <v>0.53200000000000003</v>
      </c>
      <c r="G933">
        <v>4.53</v>
      </c>
      <c r="H933">
        <v>4.53</v>
      </c>
      <c r="I933" t="s">
        <v>149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X933">
        <v>0</v>
      </c>
      <c r="Y933">
        <v>0</v>
      </c>
    </row>
    <row r="934" spans="1:25" x14ac:dyDescent="0.3">
      <c r="A934" s="2">
        <v>45908</v>
      </c>
      <c r="B934" t="s">
        <v>30</v>
      </c>
      <c r="C934">
        <v>746</v>
      </c>
      <c r="D934">
        <v>6</v>
      </c>
      <c r="E934">
        <v>1</v>
      </c>
      <c r="F934">
        <v>0.80400000000000005</v>
      </c>
      <c r="G934">
        <v>6</v>
      </c>
      <c r="H934">
        <v>6</v>
      </c>
      <c r="I934" t="s">
        <v>149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X934">
        <v>0</v>
      </c>
      <c r="Y934">
        <v>0</v>
      </c>
    </row>
    <row r="935" spans="1:25" x14ac:dyDescent="0.3">
      <c r="A935" s="2">
        <v>45908</v>
      </c>
      <c r="B935" t="s">
        <v>30</v>
      </c>
      <c r="C935">
        <v>351</v>
      </c>
      <c r="D935">
        <v>3</v>
      </c>
      <c r="E935">
        <v>0.39700000000000002</v>
      </c>
      <c r="F935">
        <v>0.85499999999999998</v>
      </c>
      <c r="G935">
        <v>1.19</v>
      </c>
      <c r="H935">
        <v>1.19</v>
      </c>
      <c r="I935" t="s">
        <v>149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X935">
        <v>0</v>
      </c>
      <c r="Y935">
        <v>0</v>
      </c>
    </row>
    <row r="936" spans="1:25" x14ac:dyDescent="0.3">
      <c r="A936" s="2">
        <v>45908</v>
      </c>
      <c r="B936" t="s">
        <v>26</v>
      </c>
      <c r="C936">
        <v>1660</v>
      </c>
      <c r="D936">
        <v>14</v>
      </c>
      <c r="E936">
        <v>0.80800000000000005</v>
      </c>
      <c r="F936">
        <v>0.84299999999999997</v>
      </c>
      <c r="G936">
        <v>11.31</v>
      </c>
      <c r="H936">
        <v>11.31</v>
      </c>
      <c r="I936" t="s">
        <v>149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X936">
        <v>0</v>
      </c>
      <c r="Y936">
        <v>0</v>
      </c>
    </row>
    <row r="937" spans="1:25" x14ac:dyDescent="0.3">
      <c r="A937" s="2">
        <v>45909</v>
      </c>
      <c r="B937" t="s">
        <v>44</v>
      </c>
      <c r="C937">
        <v>1694</v>
      </c>
      <c r="D937">
        <v>13</v>
      </c>
      <c r="E937">
        <v>1.47</v>
      </c>
      <c r="F937">
        <v>0.76700000000000002</v>
      </c>
      <c r="G937">
        <v>19.11</v>
      </c>
      <c r="H937">
        <v>19.11</v>
      </c>
      <c r="I937" t="s">
        <v>149</v>
      </c>
      <c r="J937">
        <v>3</v>
      </c>
      <c r="K937">
        <v>3</v>
      </c>
      <c r="L937">
        <v>3</v>
      </c>
      <c r="M937">
        <v>3</v>
      </c>
      <c r="N937">
        <v>3</v>
      </c>
      <c r="O937">
        <v>3</v>
      </c>
      <c r="P937">
        <v>3</v>
      </c>
      <c r="Q937">
        <v>3</v>
      </c>
      <c r="R937">
        <v>74.86</v>
      </c>
      <c r="S937">
        <v>74.86</v>
      </c>
      <c r="T937">
        <v>74.86</v>
      </c>
      <c r="U937">
        <v>74.86</v>
      </c>
      <c r="V937">
        <v>25.52765162</v>
      </c>
      <c r="W937">
        <v>25.52765162</v>
      </c>
      <c r="X937">
        <v>3.9173207739999998</v>
      </c>
      <c r="Y937">
        <v>3.9173207739999998</v>
      </c>
    </row>
    <row r="938" spans="1:25" x14ac:dyDescent="0.3">
      <c r="A938" s="2">
        <v>45909</v>
      </c>
      <c r="B938" t="s">
        <v>42</v>
      </c>
      <c r="C938">
        <v>2247</v>
      </c>
      <c r="D938">
        <v>32</v>
      </c>
      <c r="E938">
        <v>2.0470000000000002</v>
      </c>
      <c r="F938">
        <v>1.4239999999999999</v>
      </c>
      <c r="G938">
        <v>65.5</v>
      </c>
      <c r="H938">
        <v>65.5</v>
      </c>
      <c r="I938" t="s">
        <v>149</v>
      </c>
      <c r="J938">
        <v>12</v>
      </c>
      <c r="K938">
        <v>12</v>
      </c>
      <c r="L938">
        <v>14</v>
      </c>
      <c r="M938">
        <v>14</v>
      </c>
      <c r="N938">
        <v>13</v>
      </c>
      <c r="O938">
        <v>13</v>
      </c>
      <c r="P938">
        <v>15</v>
      </c>
      <c r="Q938">
        <v>15</v>
      </c>
      <c r="R938">
        <v>339.15</v>
      </c>
      <c r="S938">
        <v>339.15</v>
      </c>
      <c r="T938">
        <v>388.54</v>
      </c>
      <c r="U938">
        <v>388.54</v>
      </c>
      <c r="V938">
        <v>19.312988350000001</v>
      </c>
      <c r="W938">
        <v>16.857981160000001</v>
      </c>
      <c r="X938">
        <v>5.1778625949999997</v>
      </c>
      <c r="Y938">
        <v>5.9319083969999999</v>
      </c>
    </row>
    <row r="939" spans="1:25" x14ac:dyDescent="0.3">
      <c r="A939" s="2">
        <v>45909</v>
      </c>
      <c r="B939" t="s">
        <v>40</v>
      </c>
      <c r="C939">
        <v>1126</v>
      </c>
      <c r="D939">
        <v>15</v>
      </c>
      <c r="E939">
        <v>2.7749999999999999</v>
      </c>
      <c r="F939">
        <v>1.3320000000000001</v>
      </c>
      <c r="G939">
        <v>41.63</v>
      </c>
      <c r="H939">
        <v>41.63</v>
      </c>
      <c r="I939" t="s">
        <v>149</v>
      </c>
      <c r="J939">
        <v>1</v>
      </c>
      <c r="K939">
        <v>2</v>
      </c>
      <c r="L939">
        <v>2</v>
      </c>
      <c r="M939">
        <v>2</v>
      </c>
      <c r="N939">
        <v>1</v>
      </c>
      <c r="O939">
        <v>2</v>
      </c>
      <c r="P939">
        <v>2</v>
      </c>
      <c r="Q939">
        <v>2</v>
      </c>
      <c r="R939">
        <v>28.88</v>
      </c>
      <c r="S939">
        <v>69.86</v>
      </c>
      <c r="T939">
        <v>69.86</v>
      </c>
      <c r="U939">
        <v>69.86</v>
      </c>
      <c r="V939">
        <v>59.590609790000002</v>
      </c>
      <c r="W939">
        <v>59.590609790000002</v>
      </c>
      <c r="X939">
        <v>1.6781167429999999</v>
      </c>
      <c r="Y939">
        <v>1.6781167429999999</v>
      </c>
    </row>
    <row r="940" spans="1:25" x14ac:dyDescent="0.3">
      <c r="A940" s="2">
        <v>45909</v>
      </c>
      <c r="B940" t="s">
        <v>46</v>
      </c>
      <c r="C940">
        <v>1256</v>
      </c>
      <c r="D940">
        <v>6</v>
      </c>
      <c r="E940">
        <v>4.8120000000000003</v>
      </c>
      <c r="F940">
        <v>0.47799999999999998</v>
      </c>
      <c r="G940">
        <v>28.87</v>
      </c>
      <c r="H940">
        <v>28.87</v>
      </c>
      <c r="I940" t="s">
        <v>149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31.9</v>
      </c>
      <c r="U940">
        <v>31.9</v>
      </c>
      <c r="W940">
        <v>90.501567399999999</v>
      </c>
      <c r="X940">
        <v>0</v>
      </c>
      <c r="Y940">
        <v>1.1049532390000001</v>
      </c>
    </row>
    <row r="941" spans="1:25" x14ac:dyDescent="0.3">
      <c r="A941" s="2">
        <v>45909</v>
      </c>
      <c r="B941" t="s">
        <v>62</v>
      </c>
      <c r="C941">
        <v>1612</v>
      </c>
      <c r="D941">
        <v>13</v>
      </c>
      <c r="E941">
        <v>4.0199999999999996</v>
      </c>
      <c r="F941">
        <v>0.80600000000000005</v>
      </c>
      <c r="G941">
        <v>52.26</v>
      </c>
      <c r="H941">
        <v>52.26</v>
      </c>
      <c r="I941" t="s">
        <v>149</v>
      </c>
      <c r="J941">
        <v>4</v>
      </c>
      <c r="K941">
        <v>4</v>
      </c>
      <c r="L941">
        <v>4</v>
      </c>
      <c r="M941">
        <v>4</v>
      </c>
      <c r="N941">
        <v>5</v>
      </c>
      <c r="O941">
        <v>5</v>
      </c>
      <c r="P941">
        <v>5</v>
      </c>
      <c r="Q941">
        <v>5</v>
      </c>
      <c r="R941">
        <v>389.23</v>
      </c>
      <c r="S941">
        <v>389.23</v>
      </c>
      <c r="T941">
        <v>389.23</v>
      </c>
      <c r="U941">
        <v>389.23</v>
      </c>
      <c r="V941">
        <v>13.42650875</v>
      </c>
      <c r="W941">
        <v>13.42650875</v>
      </c>
      <c r="X941">
        <v>7.4479525449999997</v>
      </c>
      <c r="Y941">
        <v>7.4479525449999997</v>
      </c>
    </row>
    <row r="942" spans="1:25" x14ac:dyDescent="0.3">
      <c r="A942" s="2">
        <v>45909</v>
      </c>
      <c r="B942" t="s">
        <v>38</v>
      </c>
      <c r="C942">
        <v>429</v>
      </c>
      <c r="D942">
        <v>5</v>
      </c>
      <c r="E942">
        <v>1.018</v>
      </c>
      <c r="F942">
        <v>1.1659999999999999</v>
      </c>
      <c r="G942">
        <v>5.09</v>
      </c>
      <c r="H942">
        <v>5.09</v>
      </c>
      <c r="I942" t="s">
        <v>149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X942">
        <v>0</v>
      </c>
      <c r="Y942">
        <v>0</v>
      </c>
    </row>
    <row r="943" spans="1:25" x14ac:dyDescent="0.3">
      <c r="A943" s="2">
        <v>45909</v>
      </c>
      <c r="B943" t="s">
        <v>84</v>
      </c>
      <c r="C943">
        <v>3923</v>
      </c>
      <c r="D943">
        <v>31</v>
      </c>
      <c r="E943">
        <v>2.4529999999999998</v>
      </c>
      <c r="F943">
        <v>0.79</v>
      </c>
      <c r="G943">
        <v>76.040000000000006</v>
      </c>
      <c r="H943">
        <v>76.040000000000006</v>
      </c>
      <c r="I943" t="s">
        <v>149</v>
      </c>
      <c r="J943">
        <v>11</v>
      </c>
      <c r="K943">
        <v>11</v>
      </c>
      <c r="L943">
        <v>11</v>
      </c>
      <c r="M943">
        <v>11</v>
      </c>
      <c r="N943">
        <v>11</v>
      </c>
      <c r="O943">
        <v>11</v>
      </c>
      <c r="P943">
        <v>11</v>
      </c>
      <c r="Q943">
        <v>11</v>
      </c>
      <c r="R943">
        <v>346.12</v>
      </c>
      <c r="S943">
        <v>346.12</v>
      </c>
      <c r="T943">
        <v>346.12</v>
      </c>
      <c r="U943">
        <v>346.12</v>
      </c>
      <c r="V943">
        <v>21.969259220000001</v>
      </c>
      <c r="W943">
        <v>21.969259220000001</v>
      </c>
      <c r="X943">
        <v>4.551814834</v>
      </c>
      <c r="Y943">
        <v>4.551814834</v>
      </c>
    </row>
    <row r="944" spans="1:25" x14ac:dyDescent="0.3">
      <c r="A944" s="2">
        <v>45909</v>
      </c>
      <c r="B944" t="s">
        <v>56</v>
      </c>
      <c r="C944">
        <v>484</v>
      </c>
      <c r="D944">
        <v>5</v>
      </c>
      <c r="E944">
        <v>1.1819999999999999</v>
      </c>
      <c r="F944">
        <v>1.0329999999999999</v>
      </c>
      <c r="G944">
        <v>5.91</v>
      </c>
      <c r="H944">
        <v>5.91</v>
      </c>
      <c r="I944" t="s">
        <v>149</v>
      </c>
      <c r="J944">
        <v>3</v>
      </c>
      <c r="K944">
        <v>3</v>
      </c>
      <c r="L944">
        <v>3</v>
      </c>
      <c r="M944">
        <v>3</v>
      </c>
      <c r="N944">
        <v>3</v>
      </c>
      <c r="O944">
        <v>3</v>
      </c>
      <c r="P944">
        <v>3</v>
      </c>
      <c r="Q944">
        <v>3</v>
      </c>
      <c r="R944">
        <v>65.86</v>
      </c>
      <c r="S944">
        <v>65.86</v>
      </c>
      <c r="T944">
        <v>65.86</v>
      </c>
      <c r="U944">
        <v>65.86</v>
      </c>
      <c r="V944">
        <v>8.9735803220000001</v>
      </c>
      <c r="W944">
        <v>8.9735803220000001</v>
      </c>
      <c r="X944">
        <v>11.143824029999999</v>
      </c>
      <c r="Y944">
        <v>11.143824029999999</v>
      </c>
    </row>
    <row r="945" spans="1:25" x14ac:dyDescent="0.3">
      <c r="A945" s="2">
        <v>45909</v>
      </c>
      <c r="B945" t="s">
        <v>50</v>
      </c>
      <c r="C945">
        <v>747</v>
      </c>
      <c r="D945">
        <v>13</v>
      </c>
      <c r="E945">
        <v>1.4179999999999999</v>
      </c>
      <c r="F945">
        <v>1.74</v>
      </c>
      <c r="G945">
        <v>18.43</v>
      </c>
      <c r="H945">
        <v>18.43</v>
      </c>
      <c r="I945" t="s">
        <v>149</v>
      </c>
      <c r="J945">
        <v>5</v>
      </c>
      <c r="K945">
        <v>5</v>
      </c>
      <c r="L945">
        <v>5</v>
      </c>
      <c r="M945">
        <v>5</v>
      </c>
      <c r="N945">
        <v>5</v>
      </c>
      <c r="O945">
        <v>5</v>
      </c>
      <c r="P945">
        <v>5</v>
      </c>
      <c r="Q945">
        <v>5</v>
      </c>
      <c r="R945">
        <v>239.94</v>
      </c>
      <c r="S945">
        <v>239.94</v>
      </c>
      <c r="T945">
        <v>239.94</v>
      </c>
      <c r="U945">
        <v>239.94</v>
      </c>
      <c r="V945">
        <v>7.681086938</v>
      </c>
      <c r="W945">
        <v>7.681086938</v>
      </c>
      <c r="X945">
        <v>13.018990779999999</v>
      </c>
      <c r="Y945">
        <v>13.018990779999999</v>
      </c>
    </row>
    <row r="946" spans="1:25" x14ac:dyDescent="0.3">
      <c r="A946" s="2">
        <v>45909</v>
      </c>
      <c r="B946" t="s">
        <v>86</v>
      </c>
      <c r="C946">
        <v>55</v>
      </c>
      <c r="D946">
        <v>0</v>
      </c>
      <c r="F946">
        <v>0</v>
      </c>
      <c r="G946">
        <v>0</v>
      </c>
      <c r="H946">
        <v>0</v>
      </c>
      <c r="I946" t="s">
        <v>149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5" x14ac:dyDescent="0.3">
      <c r="A947" s="2">
        <v>45909</v>
      </c>
      <c r="B947" t="s">
        <v>36</v>
      </c>
      <c r="C947">
        <v>1873</v>
      </c>
      <c r="D947">
        <v>7</v>
      </c>
      <c r="E947">
        <v>1.2090000000000001</v>
      </c>
      <c r="F947">
        <v>0.374</v>
      </c>
      <c r="G947">
        <v>8.4600000000000009</v>
      </c>
      <c r="H947">
        <v>8.4600000000000009</v>
      </c>
      <c r="I947" t="s">
        <v>149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X947">
        <v>0</v>
      </c>
      <c r="Y947">
        <v>0</v>
      </c>
    </row>
    <row r="948" spans="1:25" x14ac:dyDescent="0.3">
      <c r="A948" s="2">
        <v>45909</v>
      </c>
      <c r="B948" t="s">
        <v>62</v>
      </c>
      <c r="C948">
        <v>6048</v>
      </c>
      <c r="D948">
        <v>44</v>
      </c>
      <c r="E948">
        <v>4.0709999999999997</v>
      </c>
      <c r="F948">
        <v>0.72799999999999998</v>
      </c>
      <c r="G948">
        <v>179.13</v>
      </c>
      <c r="H948">
        <v>179.13</v>
      </c>
      <c r="I948" t="s">
        <v>149</v>
      </c>
      <c r="J948">
        <v>13</v>
      </c>
      <c r="K948">
        <v>13</v>
      </c>
      <c r="L948">
        <v>13</v>
      </c>
      <c r="M948">
        <v>13</v>
      </c>
      <c r="N948">
        <v>21</v>
      </c>
      <c r="O948">
        <v>21</v>
      </c>
      <c r="P948">
        <v>21</v>
      </c>
      <c r="Q948">
        <v>21</v>
      </c>
      <c r="R948">
        <v>730.82</v>
      </c>
      <c r="S948">
        <v>730.82</v>
      </c>
      <c r="T948">
        <v>730.82</v>
      </c>
      <c r="U948">
        <v>730.82</v>
      </c>
      <c r="V948">
        <v>24.510823460000001</v>
      </c>
      <c r="W948">
        <v>24.510823460000001</v>
      </c>
      <c r="X948">
        <v>4.0798302910000004</v>
      </c>
      <c r="Y948">
        <v>4.0798302910000004</v>
      </c>
    </row>
    <row r="949" spans="1:25" x14ac:dyDescent="0.3">
      <c r="A949" s="2">
        <v>45909</v>
      </c>
      <c r="B949" t="s">
        <v>64</v>
      </c>
      <c r="C949">
        <v>2064</v>
      </c>
      <c r="D949">
        <v>15</v>
      </c>
      <c r="E949">
        <v>4.8360000000000003</v>
      </c>
      <c r="F949">
        <v>0.72699999999999998</v>
      </c>
      <c r="G949">
        <v>72.540000000000006</v>
      </c>
      <c r="H949">
        <v>72.540000000000006</v>
      </c>
      <c r="I949" t="s">
        <v>149</v>
      </c>
      <c r="J949">
        <v>6</v>
      </c>
      <c r="K949">
        <v>6</v>
      </c>
      <c r="L949">
        <v>6</v>
      </c>
      <c r="M949">
        <v>6</v>
      </c>
      <c r="N949">
        <v>9</v>
      </c>
      <c r="O949">
        <v>9</v>
      </c>
      <c r="P949">
        <v>9</v>
      </c>
      <c r="Q949">
        <v>9</v>
      </c>
      <c r="R949">
        <v>286.92</v>
      </c>
      <c r="S949">
        <v>286.92</v>
      </c>
      <c r="T949">
        <v>286.92</v>
      </c>
      <c r="U949">
        <v>286.92</v>
      </c>
      <c r="V949">
        <v>25.282308660000002</v>
      </c>
      <c r="W949">
        <v>25.282308660000002</v>
      </c>
      <c r="X949">
        <v>3.9553349880000002</v>
      </c>
      <c r="Y949">
        <v>3.9553349880000002</v>
      </c>
    </row>
    <row r="950" spans="1:25" x14ac:dyDescent="0.3">
      <c r="A950" s="2">
        <v>45909</v>
      </c>
      <c r="B950" t="s">
        <v>66</v>
      </c>
      <c r="C950">
        <v>1077</v>
      </c>
      <c r="D950">
        <v>14</v>
      </c>
      <c r="E950">
        <v>5.2610000000000001</v>
      </c>
      <c r="F950">
        <v>1.3</v>
      </c>
      <c r="G950">
        <v>73.650000000000006</v>
      </c>
      <c r="H950">
        <v>73.650000000000006</v>
      </c>
      <c r="I950" t="s">
        <v>149</v>
      </c>
      <c r="J950">
        <v>6</v>
      </c>
      <c r="K950">
        <v>10</v>
      </c>
      <c r="L950">
        <v>10</v>
      </c>
      <c r="M950">
        <v>10</v>
      </c>
      <c r="N950">
        <v>8</v>
      </c>
      <c r="O950">
        <v>12</v>
      </c>
      <c r="P950">
        <v>12</v>
      </c>
      <c r="Q950">
        <v>12</v>
      </c>
      <c r="R950">
        <v>254.12</v>
      </c>
      <c r="S950">
        <v>336.52</v>
      </c>
      <c r="T950">
        <v>336.52</v>
      </c>
      <c r="U950">
        <v>336.52</v>
      </c>
      <c r="V950">
        <v>21.885772020000001</v>
      </c>
      <c r="W950">
        <v>21.885772020000001</v>
      </c>
      <c r="X950">
        <v>4.5691785469999999</v>
      </c>
      <c r="Y950">
        <v>4.5691785469999999</v>
      </c>
    </row>
    <row r="951" spans="1:25" x14ac:dyDescent="0.3">
      <c r="A951" s="2">
        <v>45909</v>
      </c>
      <c r="B951" t="s">
        <v>68</v>
      </c>
      <c r="C951">
        <v>3960</v>
      </c>
      <c r="D951">
        <v>24</v>
      </c>
      <c r="E951">
        <v>4.8319999999999999</v>
      </c>
      <c r="F951">
        <v>0.60599999999999998</v>
      </c>
      <c r="G951">
        <v>115.96</v>
      </c>
      <c r="H951">
        <v>115.96</v>
      </c>
      <c r="I951" t="s">
        <v>149</v>
      </c>
      <c r="J951">
        <v>5</v>
      </c>
      <c r="K951">
        <v>6</v>
      </c>
      <c r="L951">
        <v>6</v>
      </c>
      <c r="M951">
        <v>6</v>
      </c>
      <c r="N951">
        <v>11</v>
      </c>
      <c r="O951">
        <v>13</v>
      </c>
      <c r="P951">
        <v>13</v>
      </c>
      <c r="Q951">
        <v>13</v>
      </c>
      <c r="R951">
        <v>286.74</v>
      </c>
      <c r="S951">
        <v>340.5</v>
      </c>
      <c r="T951">
        <v>340.5</v>
      </c>
      <c r="U951">
        <v>340.5</v>
      </c>
      <c r="V951">
        <v>34.055800290000001</v>
      </c>
      <c r="W951">
        <v>34.055800290000001</v>
      </c>
      <c r="X951">
        <v>2.9363573650000001</v>
      </c>
      <c r="Y951">
        <v>2.9363573650000001</v>
      </c>
    </row>
    <row r="952" spans="1:25" x14ac:dyDescent="0.3">
      <c r="A952" s="2">
        <v>45909</v>
      </c>
      <c r="B952" t="s">
        <v>70</v>
      </c>
      <c r="C952">
        <v>5465</v>
      </c>
      <c r="D952">
        <v>42</v>
      </c>
      <c r="E952">
        <v>3.4079999999999999</v>
      </c>
      <c r="F952">
        <v>0.76900000000000002</v>
      </c>
      <c r="G952">
        <v>143.13999999999999</v>
      </c>
      <c r="H952">
        <v>143.13999999999999</v>
      </c>
      <c r="I952" t="s">
        <v>149</v>
      </c>
      <c r="J952">
        <v>13</v>
      </c>
      <c r="K952">
        <v>15</v>
      </c>
      <c r="L952">
        <v>15</v>
      </c>
      <c r="M952">
        <v>15</v>
      </c>
      <c r="N952">
        <v>16</v>
      </c>
      <c r="O952">
        <v>18</v>
      </c>
      <c r="P952">
        <v>18</v>
      </c>
      <c r="Q952">
        <v>18</v>
      </c>
      <c r="R952">
        <v>651.14</v>
      </c>
      <c r="S952">
        <v>700.53</v>
      </c>
      <c r="T952">
        <v>700.53</v>
      </c>
      <c r="U952">
        <v>700.53</v>
      </c>
      <c r="V952">
        <v>20.43310065</v>
      </c>
      <c r="W952">
        <v>20.43310065</v>
      </c>
      <c r="X952">
        <v>4.8940198410000004</v>
      </c>
      <c r="Y952">
        <v>4.8940198410000004</v>
      </c>
    </row>
    <row r="953" spans="1:25" x14ac:dyDescent="0.3">
      <c r="A953" s="2">
        <v>45909</v>
      </c>
      <c r="B953" t="s">
        <v>32</v>
      </c>
      <c r="C953">
        <v>575</v>
      </c>
      <c r="D953">
        <v>8</v>
      </c>
      <c r="E953">
        <v>2.0339999999999998</v>
      </c>
      <c r="F953">
        <v>1.391</v>
      </c>
      <c r="G953">
        <v>16.27</v>
      </c>
      <c r="H953">
        <v>16.27</v>
      </c>
      <c r="I953" t="s">
        <v>149</v>
      </c>
      <c r="J953">
        <v>4</v>
      </c>
      <c r="K953">
        <v>4</v>
      </c>
      <c r="L953">
        <v>4</v>
      </c>
      <c r="M953">
        <v>4</v>
      </c>
      <c r="N953">
        <v>5</v>
      </c>
      <c r="O953">
        <v>5</v>
      </c>
      <c r="P953">
        <v>5</v>
      </c>
      <c r="Q953">
        <v>5</v>
      </c>
      <c r="R953">
        <v>129.62</v>
      </c>
      <c r="S953">
        <v>129.62</v>
      </c>
      <c r="T953">
        <v>129.62</v>
      </c>
      <c r="U953">
        <v>129.62</v>
      </c>
      <c r="V953">
        <v>12.5520753</v>
      </c>
      <c r="W953">
        <v>12.5520753</v>
      </c>
      <c r="X953">
        <v>7.9668100800000001</v>
      </c>
      <c r="Y953">
        <v>7.9668100800000001</v>
      </c>
    </row>
    <row r="954" spans="1:25" x14ac:dyDescent="0.3">
      <c r="A954" s="2">
        <v>45909</v>
      </c>
      <c r="B954" t="s">
        <v>72</v>
      </c>
      <c r="C954">
        <v>2050</v>
      </c>
      <c r="D954">
        <v>12</v>
      </c>
      <c r="E954">
        <v>3.117</v>
      </c>
      <c r="F954">
        <v>0.58499999999999996</v>
      </c>
      <c r="G954">
        <v>37.4</v>
      </c>
      <c r="H954">
        <v>37.4</v>
      </c>
      <c r="I954" t="s">
        <v>149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36.49</v>
      </c>
      <c r="S954">
        <v>36.49</v>
      </c>
      <c r="T954">
        <v>36.49</v>
      </c>
      <c r="U954">
        <v>36.49</v>
      </c>
      <c r="V954">
        <v>102.4938339</v>
      </c>
      <c r="W954">
        <v>102.4938339</v>
      </c>
      <c r="X954">
        <v>0.97566844919999995</v>
      </c>
      <c r="Y954">
        <v>0.97566844919999995</v>
      </c>
    </row>
    <row r="955" spans="1:25" x14ac:dyDescent="0.3">
      <c r="A955" s="2">
        <v>45909</v>
      </c>
      <c r="B955" t="s">
        <v>76</v>
      </c>
      <c r="C955">
        <v>2327</v>
      </c>
      <c r="D955">
        <v>13</v>
      </c>
      <c r="E955">
        <v>2.956</v>
      </c>
      <c r="F955">
        <v>0.55900000000000005</v>
      </c>
      <c r="G955">
        <v>38.43</v>
      </c>
      <c r="H955">
        <v>38.43</v>
      </c>
      <c r="I955" t="s">
        <v>149</v>
      </c>
      <c r="J955">
        <v>1</v>
      </c>
      <c r="K955">
        <v>1</v>
      </c>
      <c r="L955">
        <v>1</v>
      </c>
      <c r="M955">
        <v>1</v>
      </c>
      <c r="N955">
        <v>3</v>
      </c>
      <c r="O955">
        <v>3</v>
      </c>
      <c r="P955">
        <v>3</v>
      </c>
      <c r="Q955">
        <v>3</v>
      </c>
      <c r="R955">
        <v>230.64</v>
      </c>
      <c r="S955">
        <v>230.64</v>
      </c>
      <c r="T955">
        <v>230.64</v>
      </c>
      <c r="U955">
        <v>230.64</v>
      </c>
      <c r="V955">
        <v>16.662330910000001</v>
      </c>
      <c r="W955">
        <v>16.662330910000001</v>
      </c>
      <c r="X955">
        <v>6.0015612799999998</v>
      </c>
      <c r="Y955">
        <v>6.0015612799999998</v>
      </c>
    </row>
    <row r="956" spans="1:25" x14ac:dyDescent="0.3">
      <c r="A956" s="2">
        <v>45909</v>
      </c>
      <c r="B956" t="s">
        <v>78</v>
      </c>
      <c r="C956">
        <v>68</v>
      </c>
      <c r="D956">
        <v>3</v>
      </c>
      <c r="E956">
        <v>4.8099999999999996</v>
      </c>
      <c r="F956">
        <v>4.4119999999999999</v>
      </c>
      <c r="G956">
        <v>14.43</v>
      </c>
      <c r="H956">
        <v>14.43</v>
      </c>
      <c r="I956" t="s">
        <v>149</v>
      </c>
      <c r="J956">
        <v>2</v>
      </c>
      <c r="K956">
        <v>2</v>
      </c>
      <c r="L956">
        <v>2</v>
      </c>
      <c r="M956">
        <v>2</v>
      </c>
      <c r="N956">
        <v>3</v>
      </c>
      <c r="O956">
        <v>3</v>
      </c>
      <c r="P956">
        <v>3</v>
      </c>
      <c r="Q956">
        <v>3</v>
      </c>
      <c r="R956">
        <v>126.68</v>
      </c>
      <c r="S956">
        <v>126.68</v>
      </c>
      <c r="T956">
        <v>126.68</v>
      </c>
      <c r="U956">
        <v>126.68</v>
      </c>
      <c r="V956">
        <v>11.39090622</v>
      </c>
      <c r="W956">
        <v>11.39090622</v>
      </c>
      <c r="X956">
        <v>8.7789327789999998</v>
      </c>
      <c r="Y956">
        <v>8.7789327789999998</v>
      </c>
    </row>
    <row r="957" spans="1:25" x14ac:dyDescent="0.3">
      <c r="A957" s="2">
        <v>45909</v>
      </c>
      <c r="B957" t="s">
        <v>80</v>
      </c>
      <c r="C957">
        <v>133</v>
      </c>
      <c r="D957">
        <v>5</v>
      </c>
      <c r="E957">
        <v>6.36</v>
      </c>
      <c r="F957">
        <v>3.7589999999999999</v>
      </c>
      <c r="G957">
        <v>31.8</v>
      </c>
      <c r="H957">
        <v>31.8</v>
      </c>
      <c r="I957" t="s">
        <v>149</v>
      </c>
      <c r="J957">
        <v>2</v>
      </c>
      <c r="K957">
        <v>2</v>
      </c>
      <c r="L957">
        <v>2</v>
      </c>
      <c r="M957">
        <v>2</v>
      </c>
      <c r="N957">
        <v>6</v>
      </c>
      <c r="O957">
        <v>6</v>
      </c>
      <c r="P957">
        <v>6</v>
      </c>
      <c r="Q957">
        <v>6</v>
      </c>
      <c r="R957">
        <v>197.32</v>
      </c>
      <c r="S957">
        <v>197.32</v>
      </c>
      <c r="T957">
        <v>197.32</v>
      </c>
      <c r="U957">
        <v>197.32</v>
      </c>
      <c r="V957">
        <v>16.115953780000002</v>
      </c>
      <c r="W957">
        <v>16.115953780000002</v>
      </c>
      <c r="X957">
        <v>6.2050314469999996</v>
      </c>
      <c r="Y957">
        <v>6.2050314469999996</v>
      </c>
    </row>
    <row r="958" spans="1:25" x14ac:dyDescent="0.3">
      <c r="A958" s="2">
        <v>45909</v>
      </c>
      <c r="B958" t="s">
        <v>82</v>
      </c>
      <c r="C958">
        <v>626</v>
      </c>
      <c r="D958">
        <v>7</v>
      </c>
      <c r="E958">
        <v>2.4430000000000001</v>
      </c>
      <c r="F958">
        <v>1.1180000000000001</v>
      </c>
      <c r="G958">
        <v>17.100000000000001</v>
      </c>
      <c r="H958">
        <v>17.100000000000001</v>
      </c>
      <c r="I958" t="s">
        <v>149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X958">
        <v>0</v>
      </c>
      <c r="Y958">
        <v>0</v>
      </c>
    </row>
    <row r="959" spans="1:25" x14ac:dyDescent="0.3">
      <c r="A959" s="2">
        <v>45909</v>
      </c>
      <c r="B959" t="s">
        <v>94</v>
      </c>
      <c r="C959">
        <v>1631</v>
      </c>
      <c r="D959">
        <v>13</v>
      </c>
      <c r="E959">
        <v>6.1079999999999997</v>
      </c>
      <c r="F959">
        <v>0.79700000000000004</v>
      </c>
      <c r="G959">
        <v>79.41</v>
      </c>
      <c r="H959">
        <v>79.41</v>
      </c>
      <c r="I959" t="s">
        <v>149</v>
      </c>
      <c r="J959">
        <v>9</v>
      </c>
      <c r="K959">
        <v>9</v>
      </c>
      <c r="L959">
        <v>9</v>
      </c>
      <c r="M959">
        <v>9</v>
      </c>
      <c r="N959">
        <v>18</v>
      </c>
      <c r="O959">
        <v>18</v>
      </c>
      <c r="P959">
        <v>18</v>
      </c>
      <c r="Q959">
        <v>18</v>
      </c>
      <c r="R959">
        <v>1285.8900000000001</v>
      </c>
      <c r="S959">
        <v>1285.8900000000001</v>
      </c>
      <c r="T959">
        <v>1285.8900000000001</v>
      </c>
      <c r="U959">
        <v>1285.8900000000001</v>
      </c>
      <c r="V959">
        <v>6.1754893500000003</v>
      </c>
      <c r="W959">
        <v>6.1754893500000003</v>
      </c>
      <c r="X959">
        <v>16.193048730000001</v>
      </c>
      <c r="Y959">
        <v>16.193048730000001</v>
      </c>
    </row>
    <row r="960" spans="1:25" x14ac:dyDescent="0.3">
      <c r="A960" s="2">
        <v>45909</v>
      </c>
      <c r="B960" t="s">
        <v>96</v>
      </c>
      <c r="C960">
        <v>1071</v>
      </c>
      <c r="D960">
        <v>10</v>
      </c>
      <c r="E960">
        <v>5.258</v>
      </c>
      <c r="F960">
        <v>0.93400000000000005</v>
      </c>
      <c r="G960">
        <v>52.58</v>
      </c>
      <c r="H960">
        <v>52.58</v>
      </c>
      <c r="I960" t="s">
        <v>149</v>
      </c>
      <c r="J960">
        <v>2</v>
      </c>
      <c r="K960">
        <v>2</v>
      </c>
      <c r="L960">
        <v>2</v>
      </c>
      <c r="M960">
        <v>2</v>
      </c>
      <c r="N960">
        <v>5</v>
      </c>
      <c r="O960">
        <v>5</v>
      </c>
      <c r="P960">
        <v>5</v>
      </c>
      <c r="Q960">
        <v>5</v>
      </c>
      <c r="R960">
        <v>391.4</v>
      </c>
      <c r="S960">
        <v>391.4</v>
      </c>
      <c r="T960">
        <v>391.4</v>
      </c>
      <c r="U960">
        <v>391.4</v>
      </c>
      <c r="V960">
        <v>13.43382729</v>
      </c>
      <c r="W960">
        <v>13.43382729</v>
      </c>
      <c r="X960">
        <v>7.443895017</v>
      </c>
      <c r="Y960">
        <v>7.443895017</v>
      </c>
    </row>
    <row r="961" spans="1:25" x14ac:dyDescent="0.3">
      <c r="A961" s="2">
        <v>45909</v>
      </c>
      <c r="B961" t="s">
        <v>11</v>
      </c>
      <c r="C961">
        <v>1014</v>
      </c>
      <c r="D961">
        <v>10</v>
      </c>
      <c r="E961">
        <v>2.661</v>
      </c>
      <c r="F961">
        <v>0.98599999999999999</v>
      </c>
      <c r="G961">
        <v>26.61</v>
      </c>
      <c r="H961">
        <v>26.61</v>
      </c>
      <c r="I961" t="s">
        <v>149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2</v>
      </c>
      <c r="Q961">
        <v>2</v>
      </c>
      <c r="R961">
        <v>82.98</v>
      </c>
      <c r="S961">
        <v>82.98</v>
      </c>
      <c r="T961">
        <v>82.98</v>
      </c>
      <c r="U961">
        <v>82.98</v>
      </c>
      <c r="V961">
        <v>32.067968190000002</v>
      </c>
      <c r="W961">
        <v>32.067968190000002</v>
      </c>
      <c r="X961">
        <v>3.1183765499999998</v>
      </c>
      <c r="Y961">
        <v>3.1183765499999998</v>
      </c>
    </row>
    <row r="962" spans="1:25" x14ac:dyDescent="0.3">
      <c r="A962" s="2">
        <v>45909</v>
      </c>
      <c r="B962" t="s">
        <v>92</v>
      </c>
      <c r="C962">
        <v>630</v>
      </c>
      <c r="D962">
        <v>11</v>
      </c>
      <c r="E962">
        <v>2.8490000000000002</v>
      </c>
      <c r="F962">
        <v>1.746</v>
      </c>
      <c r="G962">
        <v>31.34</v>
      </c>
      <c r="H962">
        <v>31.34</v>
      </c>
      <c r="I962" t="s">
        <v>149</v>
      </c>
      <c r="J962">
        <v>3</v>
      </c>
      <c r="K962">
        <v>3</v>
      </c>
      <c r="L962">
        <v>3</v>
      </c>
      <c r="M962">
        <v>3</v>
      </c>
      <c r="N962">
        <v>4</v>
      </c>
      <c r="O962">
        <v>4</v>
      </c>
      <c r="P962">
        <v>4</v>
      </c>
      <c r="Q962">
        <v>4</v>
      </c>
      <c r="R962">
        <v>156.58000000000001</v>
      </c>
      <c r="S962">
        <v>156.58000000000001</v>
      </c>
      <c r="T962">
        <v>156.58000000000001</v>
      </c>
      <c r="U962">
        <v>156.58000000000001</v>
      </c>
      <c r="V962">
        <v>20.015327630000002</v>
      </c>
      <c r="W962">
        <v>20.015327630000002</v>
      </c>
      <c r="X962">
        <v>4.9961710269999999</v>
      </c>
      <c r="Y962">
        <v>4.9961710269999999</v>
      </c>
    </row>
    <row r="963" spans="1:25" x14ac:dyDescent="0.3">
      <c r="A963" s="2">
        <v>45909</v>
      </c>
      <c r="B963" t="s">
        <v>32</v>
      </c>
      <c r="C963">
        <v>0</v>
      </c>
      <c r="D963">
        <v>0</v>
      </c>
      <c r="G963">
        <v>0</v>
      </c>
      <c r="H963">
        <v>0</v>
      </c>
      <c r="I963" t="s">
        <v>149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5" x14ac:dyDescent="0.3">
      <c r="A964" s="2">
        <v>45909</v>
      </c>
      <c r="B964" t="s">
        <v>64</v>
      </c>
      <c r="C964">
        <v>979</v>
      </c>
      <c r="D964">
        <v>3</v>
      </c>
      <c r="E964">
        <v>5.52</v>
      </c>
      <c r="F964">
        <v>0.30599999999999999</v>
      </c>
      <c r="G964">
        <v>16.559999999999999</v>
      </c>
      <c r="H964">
        <v>16.559999999999999</v>
      </c>
      <c r="I964" t="s">
        <v>149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98.49</v>
      </c>
      <c r="S964">
        <v>98.49</v>
      </c>
      <c r="T964">
        <v>98.49</v>
      </c>
      <c r="U964">
        <v>98.49</v>
      </c>
      <c r="V964">
        <v>16.81388973</v>
      </c>
      <c r="W964">
        <v>16.81388973</v>
      </c>
      <c r="X964">
        <v>5.9474637680000004</v>
      </c>
      <c r="Y964">
        <v>5.9474637680000004</v>
      </c>
    </row>
    <row r="965" spans="1:25" x14ac:dyDescent="0.3">
      <c r="A965" s="2">
        <v>45909</v>
      </c>
      <c r="B965" t="s">
        <v>72</v>
      </c>
      <c r="C965">
        <v>344</v>
      </c>
      <c r="D965">
        <v>6</v>
      </c>
      <c r="E965">
        <v>3.55</v>
      </c>
      <c r="F965">
        <v>1.744</v>
      </c>
      <c r="G965">
        <v>21.3</v>
      </c>
      <c r="H965">
        <v>21.3</v>
      </c>
      <c r="I965" t="s">
        <v>149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X965">
        <v>0</v>
      </c>
      <c r="Y965">
        <v>0</v>
      </c>
    </row>
    <row r="966" spans="1:25" x14ac:dyDescent="0.3">
      <c r="A966" s="2">
        <v>45909</v>
      </c>
      <c r="B966" t="s">
        <v>106</v>
      </c>
      <c r="C966">
        <v>205</v>
      </c>
      <c r="D966">
        <v>1</v>
      </c>
      <c r="E966">
        <v>2.88</v>
      </c>
      <c r="F966">
        <v>0.48799999999999999</v>
      </c>
      <c r="G966">
        <v>2.88</v>
      </c>
      <c r="H966">
        <v>2.88</v>
      </c>
      <c r="I966" t="s">
        <v>149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X966">
        <v>0</v>
      </c>
      <c r="Y966">
        <v>0</v>
      </c>
    </row>
    <row r="967" spans="1:25" x14ac:dyDescent="0.3">
      <c r="A967" s="2">
        <v>45909</v>
      </c>
      <c r="B967" t="s">
        <v>44</v>
      </c>
      <c r="C967">
        <v>47</v>
      </c>
      <c r="D967">
        <v>1</v>
      </c>
      <c r="E967">
        <v>2.02</v>
      </c>
      <c r="F967">
        <v>2.1280000000000001</v>
      </c>
      <c r="G967">
        <v>2.02</v>
      </c>
      <c r="H967">
        <v>2.02</v>
      </c>
      <c r="I967" t="s">
        <v>149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X967">
        <v>0</v>
      </c>
      <c r="Y967">
        <v>0</v>
      </c>
    </row>
    <row r="968" spans="1:25" x14ac:dyDescent="0.3">
      <c r="A968" s="2">
        <v>45909</v>
      </c>
      <c r="B968" t="s">
        <v>40</v>
      </c>
      <c r="C968">
        <v>448</v>
      </c>
      <c r="D968">
        <v>1</v>
      </c>
      <c r="E968">
        <v>3.76</v>
      </c>
      <c r="F968">
        <v>0.223</v>
      </c>
      <c r="G968">
        <v>3.76</v>
      </c>
      <c r="H968">
        <v>3.76</v>
      </c>
      <c r="I968" t="s">
        <v>149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X968">
        <v>0</v>
      </c>
      <c r="Y968">
        <v>0</v>
      </c>
    </row>
    <row r="969" spans="1:25" x14ac:dyDescent="0.3">
      <c r="A969" s="2">
        <v>45909</v>
      </c>
      <c r="B969" t="s">
        <v>56</v>
      </c>
      <c r="C969">
        <v>40</v>
      </c>
      <c r="D969">
        <v>0</v>
      </c>
      <c r="F969">
        <v>0</v>
      </c>
      <c r="G969">
        <v>0</v>
      </c>
      <c r="H969">
        <v>0</v>
      </c>
      <c r="I969" t="s">
        <v>149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5" x14ac:dyDescent="0.3">
      <c r="A970" s="2">
        <v>45909</v>
      </c>
      <c r="B970" t="s">
        <v>24</v>
      </c>
      <c r="C970">
        <v>565</v>
      </c>
      <c r="D970">
        <v>3</v>
      </c>
      <c r="E970">
        <v>2.1829999999999998</v>
      </c>
      <c r="F970">
        <v>0.53100000000000003</v>
      </c>
      <c r="G970">
        <v>6.55</v>
      </c>
      <c r="H970">
        <v>6.55</v>
      </c>
      <c r="I970" t="s">
        <v>149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16.489999999999998</v>
      </c>
      <c r="S970">
        <v>16.489999999999998</v>
      </c>
      <c r="T970">
        <v>16.489999999999998</v>
      </c>
      <c r="U970">
        <v>16.489999999999998</v>
      </c>
      <c r="V970">
        <v>39.72104306</v>
      </c>
      <c r="W970">
        <v>39.72104306</v>
      </c>
      <c r="X970">
        <v>2.517557252</v>
      </c>
      <c r="Y970">
        <v>2.517557252</v>
      </c>
    </row>
    <row r="971" spans="1:25" x14ac:dyDescent="0.3">
      <c r="A971" s="2">
        <v>45909</v>
      </c>
      <c r="B971" t="s">
        <v>108</v>
      </c>
      <c r="C971">
        <v>224</v>
      </c>
      <c r="D971">
        <v>2</v>
      </c>
      <c r="E971">
        <v>4.9349999999999996</v>
      </c>
      <c r="F971">
        <v>0.89300000000000002</v>
      </c>
      <c r="G971">
        <v>9.8699999999999992</v>
      </c>
      <c r="H971">
        <v>9.8699999999999992</v>
      </c>
      <c r="I971" t="s">
        <v>149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X971">
        <v>0</v>
      </c>
      <c r="Y971">
        <v>0</v>
      </c>
    </row>
    <row r="972" spans="1:25" x14ac:dyDescent="0.3">
      <c r="A972" s="2">
        <v>45909</v>
      </c>
      <c r="B972" t="s">
        <v>62</v>
      </c>
      <c r="C972">
        <v>575</v>
      </c>
      <c r="D972">
        <v>4</v>
      </c>
      <c r="E972">
        <v>2.633</v>
      </c>
      <c r="F972">
        <v>0.69599999999999995</v>
      </c>
      <c r="G972">
        <v>10.53</v>
      </c>
      <c r="H972">
        <v>10.53</v>
      </c>
      <c r="I972" t="s">
        <v>149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X972">
        <v>0</v>
      </c>
      <c r="Y972">
        <v>0</v>
      </c>
    </row>
    <row r="973" spans="1:25" x14ac:dyDescent="0.3">
      <c r="A973" s="2">
        <v>45909</v>
      </c>
      <c r="B973" t="s">
        <v>84</v>
      </c>
      <c r="C973">
        <v>195</v>
      </c>
      <c r="D973">
        <v>1</v>
      </c>
      <c r="E973">
        <v>4.59</v>
      </c>
      <c r="F973">
        <v>0.51300000000000001</v>
      </c>
      <c r="G973">
        <v>4.59</v>
      </c>
      <c r="H973">
        <v>4.59</v>
      </c>
      <c r="I973" t="s">
        <v>149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X973">
        <v>0</v>
      </c>
      <c r="Y973">
        <v>0</v>
      </c>
    </row>
    <row r="974" spans="1:25" x14ac:dyDescent="0.3">
      <c r="A974" s="2">
        <v>45909</v>
      </c>
      <c r="B974" t="s">
        <v>42</v>
      </c>
      <c r="C974">
        <v>65</v>
      </c>
      <c r="D974">
        <v>0</v>
      </c>
      <c r="F974">
        <v>0</v>
      </c>
      <c r="G974">
        <v>0</v>
      </c>
      <c r="H974">
        <v>0</v>
      </c>
      <c r="I974" t="s">
        <v>149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5" x14ac:dyDescent="0.3">
      <c r="A975" s="2">
        <v>45909</v>
      </c>
      <c r="B975" t="s">
        <v>11</v>
      </c>
      <c r="C975">
        <v>81</v>
      </c>
      <c r="D975">
        <v>2</v>
      </c>
      <c r="E975">
        <v>3.7250000000000001</v>
      </c>
      <c r="F975">
        <v>2.4689999999999999</v>
      </c>
      <c r="G975">
        <v>7.45</v>
      </c>
      <c r="H975">
        <v>7.45</v>
      </c>
      <c r="I975" t="s">
        <v>149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X975">
        <v>0</v>
      </c>
      <c r="Y975">
        <v>0</v>
      </c>
    </row>
    <row r="976" spans="1:25" x14ac:dyDescent="0.3">
      <c r="A976" s="2">
        <v>45909</v>
      </c>
      <c r="B976" t="s">
        <v>102</v>
      </c>
      <c r="C976">
        <v>488</v>
      </c>
      <c r="D976">
        <v>5</v>
      </c>
      <c r="E976">
        <v>2.95</v>
      </c>
      <c r="F976">
        <v>1.0249999999999999</v>
      </c>
      <c r="G976">
        <v>14.75</v>
      </c>
      <c r="H976">
        <v>14.75</v>
      </c>
      <c r="I976" t="s">
        <v>149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26.49</v>
      </c>
      <c r="S976">
        <v>26.49</v>
      </c>
      <c r="T976">
        <v>26.49</v>
      </c>
      <c r="U976">
        <v>26.49</v>
      </c>
      <c r="V976">
        <v>55.681389199999998</v>
      </c>
      <c r="W976">
        <v>55.681389199999998</v>
      </c>
      <c r="X976">
        <v>1.795932203</v>
      </c>
      <c r="Y976">
        <v>1.795932203</v>
      </c>
    </row>
    <row r="977" spans="1:25" x14ac:dyDescent="0.3">
      <c r="A977" s="2">
        <v>45909</v>
      </c>
      <c r="B977" t="s">
        <v>98</v>
      </c>
      <c r="C977">
        <v>1582</v>
      </c>
      <c r="D977">
        <v>4</v>
      </c>
      <c r="E977">
        <v>2.4449999999999998</v>
      </c>
      <c r="F977">
        <v>0.253</v>
      </c>
      <c r="G977">
        <v>9.7799999999999994</v>
      </c>
      <c r="H977">
        <v>9.7799999999999994</v>
      </c>
      <c r="I977" t="s">
        <v>149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42.47</v>
      </c>
      <c r="S977">
        <v>42.47</v>
      </c>
      <c r="T977">
        <v>42.47</v>
      </c>
      <c r="U977">
        <v>42.47</v>
      </c>
      <c r="V977">
        <v>23.028019780000001</v>
      </c>
      <c r="W977">
        <v>23.028019780000001</v>
      </c>
      <c r="X977">
        <v>4.3425357870000001</v>
      </c>
      <c r="Y977">
        <v>4.3425357870000001</v>
      </c>
    </row>
    <row r="978" spans="1:25" x14ac:dyDescent="0.3">
      <c r="A978" s="2">
        <v>45909</v>
      </c>
      <c r="B978" t="s">
        <v>104</v>
      </c>
      <c r="C978">
        <v>410</v>
      </c>
      <c r="D978">
        <v>1</v>
      </c>
      <c r="E978">
        <v>1.99</v>
      </c>
      <c r="F978">
        <v>0.24399999999999999</v>
      </c>
      <c r="G978">
        <v>1.99</v>
      </c>
      <c r="H978">
        <v>1.99</v>
      </c>
      <c r="I978" t="s">
        <v>149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X978">
        <v>0</v>
      </c>
      <c r="Y978">
        <v>0</v>
      </c>
    </row>
    <row r="979" spans="1:25" x14ac:dyDescent="0.3">
      <c r="A979" s="2">
        <v>45909</v>
      </c>
      <c r="B979" t="s">
        <v>38</v>
      </c>
      <c r="C979">
        <v>1</v>
      </c>
      <c r="D979">
        <v>0</v>
      </c>
      <c r="F979">
        <v>0</v>
      </c>
      <c r="G979">
        <v>0</v>
      </c>
      <c r="H979">
        <v>0</v>
      </c>
      <c r="I979" t="s">
        <v>149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5" x14ac:dyDescent="0.3">
      <c r="A980" s="2">
        <v>45909</v>
      </c>
      <c r="B980" t="s">
        <v>42</v>
      </c>
      <c r="C980">
        <v>84</v>
      </c>
      <c r="D980">
        <v>0</v>
      </c>
      <c r="F980">
        <v>0</v>
      </c>
      <c r="G980">
        <v>0</v>
      </c>
      <c r="H980">
        <v>0</v>
      </c>
      <c r="I980" t="s">
        <v>149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5" x14ac:dyDescent="0.3">
      <c r="A981" s="2">
        <v>45909</v>
      </c>
      <c r="B981" t="s">
        <v>50</v>
      </c>
      <c r="C981">
        <v>18</v>
      </c>
      <c r="D981">
        <v>1</v>
      </c>
      <c r="E981">
        <v>1.7</v>
      </c>
      <c r="F981">
        <v>5.556</v>
      </c>
      <c r="G981">
        <v>1.7</v>
      </c>
      <c r="H981">
        <v>1.7</v>
      </c>
      <c r="I981" t="s">
        <v>149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X981">
        <v>0</v>
      </c>
      <c r="Y981">
        <v>0</v>
      </c>
    </row>
    <row r="982" spans="1:25" x14ac:dyDescent="0.3">
      <c r="A982" s="2">
        <v>45909</v>
      </c>
      <c r="B982" t="s">
        <v>72</v>
      </c>
      <c r="C982">
        <v>200</v>
      </c>
      <c r="D982">
        <v>4</v>
      </c>
      <c r="E982">
        <v>2.5550000000000002</v>
      </c>
      <c r="F982">
        <v>2</v>
      </c>
      <c r="G982">
        <v>10.220000000000001</v>
      </c>
      <c r="H982">
        <v>10.220000000000001</v>
      </c>
      <c r="I982" t="s">
        <v>149</v>
      </c>
      <c r="J982">
        <v>2</v>
      </c>
      <c r="K982">
        <v>3</v>
      </c>
      <c r="L982">
        <v>3</v>
      </c>
      <c r="M982">
        <v>3</v>
      </c>
      <c r="N982">
        <v>2</v>
      </c>
      <c r="O982">
        <v>3</v>
      </c>
      <c r="P982">
        <v>3</v>
      </c>
      <c r="Q982">
        <v>3</v>
      </c>
      <c r="R982">
        <v>64.98</v>
      </c>
      <c r="S982">
        <v>105.96</v>
      </c>
      <c r="T982">
        <v>105.96</v>
      </c>
      <c r="U982">
        <v>105.96</v>
      </c>
      <c r="V982">
        <v>9.6451491130000004</v>
      </c>
      <c r="W982">
        <v>9.6451491130000004</v>
      </c>
      <c r="X982">
        <v>10.36790607</v>
      </c>
      <c r="Y982">
        <v>10.36790607</v>
      </c>
    </row>
    <row r="983" spans="1:25" x14ac:dyDescent="0.3">
      <c r="A983" s="2">
        <v>45909</v>
      </c>
      <c r="B983" t="s">
        <v>84</v>
      </c>
      <c r="C983">
        <v>57</v>
      </c>
      <c r="D983">
        <v>0</v>
      </c>
      <c r="F983">
        <v>0</v>
      </c>
      <c r="G983">
        <v>0</v>
      </c>
      <c r="H983">
        <v>0</v>
      </c>
      <c r="I983" t="s">
        <v>149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5" x14ac:dyDescent="0.3">
      <c r="A984" s="2">
        <v>45909</v>
      </c>
      <c r="B984" t="s">
        <v>68</v>
      </c>
      <c r="C984">
        <v>955</v>
      </c>
      <c r="D984">
        <v>21</v>
      </c>
      <c r="E984">
        <v>4.7939999999999996</v>
      </c>
      <c r="F984">
        <v>2.1989999999999998</v>
      </c>
      <c r="G984">
        <v>100.67</v>
      </c>
      <c r="H984">
        <v>100.67</v>
      </c>
      <c r="I984" t="s">
        <v>149</v>
      </c>
      <c r="J984">
        <v>5</v>
      </c>
      <c r="K984">
        <v>5</v>
      </c>
      <c r="L984">
        <v>5</v>
      </c>
      <c r="M984">
        <v>5</v>
      </c>
      <c r="N984">
        <v>6</v>
      </c>
      <c r="O984">
        <v>6</v>
      </c>
      <c r="P984">
        <v>6</v>
      </c>
      <c r="Q984">
        <v>6</v>
      </c>
      <c r="R984">
        <v>223.42</v>
      </c>
      <c r="S984">
        <v>223.42</v>
      </c>
      <c r="T984">
        <v>223.42</v>
      </c>
      <c r="U984">
        <v>223.42</v>
      </c>
      <c r="V984">
        <v>45.058633960000002</v>
      </c>
      <c r="W984">
        <v>45.058633960000002</v>
      </c>
      <c r="X984">
        <v>2.219330486</v>
      </c>
      <c r="Y984">
        <v>2.219330486</v>
      </c>
    </row>
    <row r="985" spans="1:25" x14ac:dyDescent="0.3">
      <c r="A985" s="2">
        <v>45909</v>
      </c>
      <c r="B985" t="s">
        <v>64</v>
      </c>
      <c r="C985">
        <v>397</v>
      </c>
      <c r="D985">
        <v>1</v>
      </c>
      <c r="E985">
        <v>6.07</v>
      </c>
      <c r="F985">
        <v>0.252</v>
      </c>
      <c r="G985">
        <v>6.07</v>
      </c>
      <c r="H985">
        <v>6.07</v>
      </c>
      <c r="I985" t="s">
        <v>149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X985">
        <v>0</v>
      </c>
      <c r="Y985">
        <v>0</v>
      </c>
    </row>
    <row r="986" spans="1:25" x14ac:dyDescent="0.3">
      <c r="A986" s="2">
        <v>45909</v>
      </c>
      <c r="B986" t="s">
        <v>26</v>
      </c>
      <c r="C986">
        <v>48</v>
      </c>
      <c r="D986">
        <v>1</v>
      </c>
      <c r="E986">
        <v>1.86</v>
      </c>
      <c r="F986">
        <v>2.0830000000000002</v>
      </c>
      <c r="G986">
        <v>1.86</v>
      </c>
      <c r="H986">
        <v>1.86</v>
      </c>
      <c r="I986" t="s">
        <v>149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X986">
        <v>0</v>
      </c>
      <c r="Y986">
        <v>0</v>
      </c>
    </row>
    <row r="987" spans="1:25" x14ac:dyDescent="0.3">
      <c r="A987" s="2">
        <v>45909</v>
      </c>
      <c r="B987" t="s">
        <v>15</v>
      </c>
      <c r="C987">
        <v>233</v>
      </c>
      <c r="D987">
        <v>1</v>
      </c>
      <c r="E987">
        <v>2.65</v>
      </c>
      <c r="F987">
        <v>0.42899999999999999</v>
      </c>
      <c r="G987">
        <v>2.65</v>
      </c>
      <c r="H987">
        <v>2.65</v>
      </c>
      <c r="I987" t="s">
        <v>149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X987">
        <v>0</v>
      </c>
      <c r="Y987">
        <v>0</v>
      </c>
    </row>
    <row r="988" spans="1:25" x14ac:dyDescent="0.3">
      <c r="A988" s="2">
        <v>45909</v>
      </c>
      <c r="B988" t="s">
        <v>36</v>
      </c>
      <c r="C988">
        <v>95</v>
      </c>
      <c r="D988">
        <v>2</v>
      </c>
      <c r="E988">
        <v>2.36</v>
      </c>
      <c r="F988">
        <v>2.105</v>
      </c>
      <c r="G988">
        <v>4.72</v>
      </c>
      <c r="H988">
        <v>4.72</v>
      </c>
      <c r="I988" t="s">
        <v>149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X988">
        <v>0</v>
      </c>
      <c r="Y988">
        <v>0</v>
      </c>
    </row>
    <row r="989" spans="1:25" x14ac:dyDescent="0.3">
      <c r="A989" s="2">
        <v>45909</v>
      </c>
      <c r="B989" t="s">
        <v>78</v>
      </c>
      <c r="C989">
        <v>980</v>
      </c>
      <c r="D989">
        <v>6</v>
      </c>
      <c r="E989">
        <v>5.085</v>
      </c>
      <c r="F989">
        <v>0.61199999999999999</v>
      </c>
      <c r="G989">
        <v>30.51</v>
      </c>
      <c r="H989">
        <v>30.51</v>
      </c>
      <c r="I989" t="s">
        <v>149</v>
      </c>
      <c r="J989">
        <v>2</v>
      </c>
      <c r="K989">
        <v>2</v>
      </c>
      <c r="L989">
        <v>2</v>
      </c>
      <c r="M989">
        <v>2</v>
      </c>
      <c r="N989">
        <v>2</v>
      </c>
      <c r="O989">
        <v>2</v>
      </c>
      <c r="P989">
        <v>2</v>
      </c>
      <c r="Q989">
        <v>2</v>
      </c>
      <c r="R989">
        <v>157.76</v>
      </c>
      <c r="S989">
        <v>157.76</v>
      </c>
      <c r="T989">
        <v>157.76</v>
      </c>
      <c r="U989">
        <v>157.76</v>
      </c>
      <c r="V989">
        <v>19.33950304</v>
      </c>
      <c r="W989">
        <v>19.33950304</v>
      </c>
      <c r="X989">
        <v>5.1707636839999997</v>
      </c>
      <c r="Y989">
        <v>5.1707636839999997</v>
      </c>
    </row>
    <row r="990" spans="1:25" x14ac:dyDescent="0.3">
      <c r="A990" s="2">
        <v>45909</v>
      </c>
      <c r="B990" t="s">
        <v>94</v>
      </c>
      <c r="C990">
        <v>409</v>
      </c>
      <c r="D990">
        <v>1</v>
      </c>
      <c r="E990">
        <v>5.43</v>
      </c>
      <c r="F990">
        <v>0.24399999999999999</v>
      </c>
      <c r="G990">
        <v>5.43</v>
      </c>
      <c r="H990">
        <v>5.43</v>
      </c>
      <c r="I990" t="s">
        <v>149</v>
      </c>
      <c r="J990">
        <v>1</v>
      </c>
      <c r="K990">
        <v>1</v>
      </c>
      <c r="L990">
        <v>1</v>
      </c>
      <c r="M990">
        <v>1</v>
      </c>
      <c r="N990">
        <v>4</v>
      </c>
      <c r="O990">
        <v>4</v>
      </c>
      <c r="P990">
        <v>4</v>
      </c>
      <c r="Q990">
        <v>4</v>
      </c>
      <c r="R990">
        <v>323.92</v>
      </c>
      <c r="S990">
        <v>323.92</v>
      </c>
      <c r="T990">
        <v>323.92</v>
      </c>
      <c r="U990">
        <v>323.92</v>
      </c>
      <c r="V990">
        <v>1.676339837</v>
      </c>
      <c r="W990">
        <v>1.676339837</v>
      </c>
      <c r="X990">
        <v>59.653775320000001</v>
      </c>
      <c r="Y990">
        <v>59.653775320000001</v>
      </c>
    </row>
    <row r="991" spans="1:25" x14ac:dyDescent="0.3">
      <c r="A991" s="2">
        <v>45909</v>
      </c>
      <c r="B991" t="s">
        <v>17</v>
      </c>
      <c r="C991">
        <v>34</v>
      </c>
      <c r="D991">
        <v>0</v>
      </c>
      <c r="F991">
        <v>0</v>
      </c>
      <c r="G991">
        <v>0</v>
      </c>
      <c r="H991">
        <v>0</v>
      </c>
      <c r="I991" t="s">
        <v>149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5" x14ac:dyDescent="0.3">
      <c r="A992" s="2">
        <v>45909</v>
      </c>
      <c r="B992" t="s">
        <v>17</v>
      </c>
      <c r="C992">
        <v>42</v>
      </c>
      <c r="D992">
        <v>1</v>
      </c>
      <c r="E992">
        <v>0.78</v>
      </c>
      <c r="F992">
        <v>2.3809999999999998</v>
      </c>
      <c r="G992">
        <v>0.78</v>
      </c>
      <c r="H992">
        <v>0.78</v>
      </c>
      <c r="I992" t="s">
        <v>149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X992">
        <v>0</v>
      </c>
      <c r="Y992">
        <v>0</v>
      </c>
    </row>
    <row r="993" spans="1:25" x14ac:dyDescent="0.3">
      <c r="A993" s="2">
        <v>45909</v>
      </c>
      <c r="B993" t="s">
        <v>17</v>
      </c>
      <c r="C993">
        <v>60</v>
      </c>
      <c r="D993">
        <v>1</v>
      </c>
      <c r="E993">
        <v>0.87</v>
      </c>
      <c r="F993">
        <v>1.667</v>
      </c>
      <c r="G993">
        <v>0.87</v>
      </c>
      <c r="H993">
        <v>0.87</v>
      </c>
      <c r="I993" t="s">
        <v>149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X993">
        <v>0</v>
      </c>
      <c r="Y993">
        <v>0</v>
      </c>
    </row>
    <row r="994" spans="1:25" x14ac:dyDescent="0.3">
      <c r="A994" s="2">
        <v>45909</v>
      </c>
      <c r="B994" t="s">
        <v>17</v>
      </c>
      <c r="C994">
        <v>38</v>
      </c>
      <c r="D994">
        <v>1</v>
      </c>
      <c r="E994">
        <v>1.07</v>
      </c>
      <c r="F994">
        <v>2.6320000000000001</v>
      </c>
      <c r="G994">
        <v>1.07</v>
      </c>
      <c r="H994">
        <v>1.07</v>
      </c>
      <c r="I994" t="s">
        <v>149</v>
      </c>
      <c r="J994">
        <v>1</v>
      </c>
      <c r="K994">
        <v>1</v>
      </c>
      <c r="L994">
        <v>1</v>
      </c>
      <c r="M994">
        <v>1</v>
      </c>
      <c r="N994">
        <v>3</v>
      </c>
      <c r="O994">
        <v>3</v>
      </c>
      <c r="P994">
        <v>3</v>
      </c>
      <c r="Q994">
        <v>3</v>
      </c>
      <c r="R994">
        <v>101.67</v>
      </c>
      <c r="S994">
        <v>101.67</v>
      </c>
      <c r="T994">
        <v>101.67</v>
      </c>
      <c r="U994">
        <v>101.67</v>
      </c>
      <c r="V994">
        <v>1.0524245109999999</v>
      </c>
      <c r="W994">
        <v>1.0524245109999999</v>
      </c>
      <c r="X994">
        <v>95.018691590000003</v>
      </c>
      <c r="Y994">
        <v>95.018691590000003</v>
      </c>
    </row>
    <row r="995" spans="1:25" x14ac:dyDescent="0.3">
      <c r="A995" s="2">
        <v>45909</v>
      </c>
      <c r="B995" t="s">
        <v>52</v>
      </c>
      <c r="C995">
        <v>641</v>
      </c>
      <c r="D995">
        <v>11</v>
      </c>
      <c r="E995">
        <v>0.59499999999999997</v>
      </c>
      <c r="F995">
        <v>1.716</v>
      </c>
      <c r="G995">
        <v>6.55</v>
      </c>
      <c r="H995">
        <v>6.55</v>
      </c>
      <c r="I995" t="s">
        <v>149</v>
      </c>
      <c r="J995">
        <v>2</v>
      </c>
      <c r="K995">
        <v>2</v>
      </c>
      <c r="L995">
        <v>2</v>
      </c>
      <c r="M995">
        <v>2</v>
      </c>
      <c r="N995">
        <v>2</v>
      </c>
      <c r="O995">
        <v>2</v>
      </c>
      <c r="P995">
        <v>2</v>
      </c>
      <c r="Q995">
        <v>2</v>
      </c>
      <c r="R995">
        <v>25.96</v>
      </c>
      <c r="S995">
        <v>25.96</v>
      </c>
      <c r="T995">
        <v>25.96</v>
      </c>
      <c r="U995">
        <v>25.96</v>
      </c>
      <c r="V995">
        <v>25.231124810000001</v>
      </c>
      <c r="W995">
        <v>25.231124810000001</v>
      </c>
      <c r="X995">
        <v>3.963358779</v>
      </c>
      <c r="Y995">
        <v>3.963358779</v>
      </c>
    </row>
    <row r="996" spans="1:25" x14ac:dyDescent="0.3">
      <c r="A996" s="2">
        <v>45909</v>
      </c>
      <c r="B996" t="s">
        <v>52</v>
      </c>
      <c r="C996">
        <v>799</v>
      </c>
      <c r="D996">
        <v>7</v>
      </c>
      <c r="E996">
        <v>0.48899999999999999</v>
      </c>
      <c r="F996">
        <v>0.876</v>
      </c>
      <c r="G996">
        <v>3.42</v>
      </c>
      <c r="H996">
        <v>3.42</v>
      </c>
      <c r="I996" t="s">
        <v>149</v>
      </c>
      <c r="J996">
        <v>1</v>
      </c>
      <c r="K996">
        <v>2</v>
      </c>
      <c r="L996">
        <v>2</v>
      </c>
      <c r="M996">
        <v>2</v>
      </c>
      <c r="N996">
        <v>4</v>
      </c>
      <c r="O996">
        <v>5</v>
      </c>
      <c r="P996">
        <v>5</v>
      </c>
      <c r="Q996">
        <v>5</v>
      </c>
      <c r="R996">
        <v>115.6</v>
      </c>
      <c r="S996">
        <v>128.58000000000001</v>
      </c>
      <c r="T996">
        <v>128.58000000000001</v>
      </c>
      <c r="U996">
        <v>128.58000000000001</v>
      </c>
      <c r="V996">
        <v>2.6598226779999998</v>
      </c>
      <c r="W996">
        <v>2.6598226779999998</v>
      </c>
      <c r="X996">
        <v>37.596491229999998</v>
      </c>
      <c r="Y996">
        <v>37.596491229999998</v>
      </c>
    </row>
    <row r="997" spans="1:25" x14ac:dyDescent="0.3">
      <c r="A997" s="2">
        <v>45909</v>
      </c>
      <c r="B997" t="s">
        <v>52</v>
      </c>
      <c r="C997">
        <v>579</v>
      </c>
      <c r="D997">
        <v>5</v>
      </c>
      <c r="E997">
        <v>0.52200000000000002</v>
      </c>
      <c r="F997">
        <v>0.86399999999999999</v>
      </c>
      <c r="G997">
        <v>2.61</v>
      </c>
      <c r="H997">
        <v>2.61</v>
      </c>
      <c r="I997" t="s">
        <v>149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X997">
        <v>0</v>
      </c>
      <c r="Y997">
        <v>0</v>
      </c>
    </row>
    <row r="998" spans="1:25" x14ac:dyDescent="0.3">
      <c r="A998" s="2">
        <v>45909</v>
      </c>
      <c r="B998" t="s">
        <v>52</v>
      </c>
      <c r="C998">
        <v>1326</v>
      </c>
      <c r="D998">
        <v>20</v>
      </c>
      <c r="E998">
        <v>0.255</v>
      </c>
      <c r="F998">
        <v>1.508</v>
      </c>
      <c r="G998">
        <v>5.09</v>
      </c>
      <c r="H998">
        <v>5.09</v>
      </c>
      <c r="I998" t="s">
        <v>149</v>
      </c>
      <c r="J998">
        <v>2</v>
      </c>
      <c r="K998">
        <v>2</v>
      </c>
      <c r="L998">
        <v>2</v>
      </c>
      <c r="M998">
        <v>2</v>
      </c>
      <c r="N998">
        <v>2</v>
      </c>
      <c r="O998">
        <v>2</v>
      </c>
      <c r="P998">
        <v>2</v>
      </c>
      <c r="Q998">
        <v>2</v>
      </c>
      <c r="R998">
        <v>24.28</v>
      </c>
      <c r="S998">
        <v>24.28</v>
      </c>
      <c r="T998">
        <v>24.28</v>
      </c>
      <c r="U998">
        <v>24.28</v>
      </c>
      <c r="V998">
        <v>20.963756180000001</v>
      </c>
      <c r="W998">
        <v>20.963756180000001</v>
      </c>
      <c r="X998">
        <v>4.770137525</v>
      </c>
      <c r="Y998">
        <v>4.770137525</v>
      </c>
    </row>
    <row r="999" spans="1:25" x14ac:dyDescent="0.3">
      <c r="A999" s="2">
        <v>45909</v>
      </c>
      <c r="B999" t="s">
        <v>112</v>
      </c>
      <c r="C999">
        <v>102</v>
      </c>
      <c r="D999">
        <v>1</v>
      </c>
      <c r="E999">
        <v>1.35</v>
      </c>
      <c r="F999">
        <v>0.98</v>
      </c>
      <c r="G999">
        <v>1.35</v>
      </c>
      <c r="H999">
        <v>1.35</v>
      </c>
      <c r="I999" t="s">
        <v>149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X999">
        <v>0</v>
      </c>
      <c r="Y999">
        <v>0</v>
      </c>
    </row>
    <row r="1000" spans="1:25" x14ac:dyDescent="0.3">
      <c r="A1000" s="2">
        <v>45909</v>
      </c>
      <c r="B1000" t="s">
        <v>15</v>
      </c>
      <c r="C1000">
        <v>186</v>
      </c>
      <c r="D1000">
        <v>1</v>
      </c>
      <c r="E1000">
        <v>2.19</v>
      </c>
      <c r="F1000">
        <v>0.53800000000000003</v>
      </c>
      <c r="G1000">
        <v>2.19</v>
      </c>
      <c r="H1000">
        <v>2.19</v>
      </c>
      <c r="I1000" t="s">
        <v>149</v>
      </c>
      <c r="J1000">
        <v>3</v>
      </c>
      <c r="K1000">
        <v>3</v>
      </c>
      <c r="L1000">
        <v>3</v>
      </c>
      <c r="M1000">
        <v>3</v>
      </c>
      <c r="N1000">
        <v>5</v>
      </c>
      <c r="O1000">
        <v>5</v>
      </c>
      <c r="P1000">
        <v>5</v>
      </c>
      <c r="Q1000">
        <v>5</v>
      </c>
      <c r="R1000">
        <v>126.38</v>
      </c>
      <c r="S1000">
        <v>126.38</v>
      </c>
      <c r="T1000">
        <v>126.38</v>
      </c>
      <c r="U1000">
        <v>126.38</v>
      </c>
      <c r="V1000">
        <v>1.7328691249999999</v>
      </c>
      <c r="W1000">
        <v>1.7328691249999999</v>
      </c>
      <c r="X1000">
        <v>57.707762559999999</v>
      </c>
      <c r="Y1000">
        <v>57.707762559999999</v>
      </c>
    </row>
    <row r="1001" spans="1:25" x14ac:dyDescent="0.3">
      <c r="A1001" s="2">
        <v>45909</v>
      </c>
      <c r="B1001" t="s">
        <v>112</v>
      </c>
      <c r="C1001">
        <v>119</v>
      </c>
      <c r="D1001">
        <v>1</v>
      </c>
      <c r="E1001">
        <v>0.87</v>
      </c>
      <c r="F1001">
        <v>0.84</v>
      </c>
      <c r="G1001">
        <v>0.87</v>
      </c>
      <c r="H1001">
        <v>0.87</v>
      </c>
      <c r="I1001" t="s">
        <v>149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X1001">
        <v>0</v>
      </c>
      <c r="Y1001">
        <v>0</v>
      </c>
    </row>
    <row r="1002" spans="1:25" x14ac:dyDescent="0.3">
      <c r="A1002" s="2">
        <v>45909</v>
      </c>
      <c r="B1002" t="s">
        <v>15</v>
      </c>
      <c r="C1002">
        <v>232</v>
      </c>
      <c r="D1002">
        <v>1</v>
      </c>
      <c r="E1002">
        <v>1.5</v>
      </c>
      <c r="F1002">
        <v>0.43099999999999999</v>
      </c>
      <c r="G1002">
        <v>1.5</v>
      </c>
      <c r="H1002">
        <v>1.5</v>
      </c>
      <c r="I1002" t="s">
        <v>149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X1002">
        <v>0</v>
      </c>
      <c r="Y1002">
        <v>0</v>
      </c>
    </row>
    <row r="1003" spans="1:25" x14ac:dyDescent="0.3">
      <c r="A1003" s="2">
        <v>45909</v>
      </c>
      <c r="B1003" t="s">
        <v>15</v>
      </c>
      <c r="C1003">
        <v>409</v>
      </c>
      <c r="D1003">
        <v>4</v>
      </c>
      <c r="E1003">
        <v>1.2</v>
      </c>
      <c r="F1003">
        <v>0.97799999999999998</v>
      </c>
      <c r="G1003">
        <v>4.8</v>
      </c>
      <c r="H1003">
        <v>4.8</v>
      </c>
      <c r="I1003" t="s">
        <v>149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X1003">
        <v>0</v>
      </c>
      <c r="Y1003">
        <v>0</v>
      </c>
    </row>
    <row r="1004" spans="1:25" x14ac:dyDescent="0.3">
      <c r="A1004" s="2">
        <v>45909</v>
      </c>
      <c r="B1004" t="s">
        <v>112</v>
      </c>
      <c r="C1004">
        <v>113</v>
      </c>
      <c r="D1004">
        <v>0</v>
      </c>
      <c r="F1004">
        <v>0</v>
      </c>
      <c r="G1004">
        <v>0</v>
      </c>
      <c r="H1004">
        <v>0</v>
      </c>
      <c r="I1004" t="s">
        <v>149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5" x14ac:dyDescent="0.3">
      <c r="A1005" s="2">
        <v>45909</v>
      </c>
      <c r="B1005" t="s">
        <v>15</v>
      </c>
      <c r="C1005">
        <v>679</v>
      </c>
      <c r="D1005">
        <v>4</v>
      </c>
      <c r="E1005">
        <v>0.68300000000000005</v>
      </c>
      <c r="F1005">
        <v>0.58899999999999997</v>
      </c>
      <c r="G1005">
        <v>2.73</v>
      </c>
      <c r="H1005">
        <v>2.73</v>
      </c>
      <c r="I1005" t="s">
        <v>149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X1005">
        <v>0</v>
      </c>
      <c r="Y1005">
        <v>0</v>
      </c>
    </row>
    <row r="1006" spans="1:25" x14ac:dyDescent="0.3">
      <c r="A1006" s="2">
        <v>45909</v>
      </c>
      <c r="B1006" t="s">
        <v>112</v>
      </c>
      <c r="C1006">
        <v>419</v>
      </c>
      <c r="D1006">
        <v>3</v>
      </c>
      <c r="E1006">
        <v>0.71699999999999997</v>
      </c>
      <c r="F1006">
        <v>0.71599999999999997</v>
      </c>
      <c r="G1006">
        <v>2.15</v>
      </c>
      <c r="H1006">
        <v>2.15</v>
      </c>
      <c r="I1006" t="s">
        <v>149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X1006">
        <v>0</v>
      </c>
      <c r="Y1006">
        <v>0</v>
      </c>
    </row>
    <row r="1007" spans="1:25" x14ac:dyDescent="0.3">
      <c r="A1007" s="2">
        <v>45909</v>
      </c>
      <c r="B1007" t="s">
        <v>100</v>
      </c>
      <c r="C1007">
        <v>20</v>
      </c>
      <c r="D1007">
        <v>0</v>
      </c>
      <c r="F1007">
        <v>0</v>
      </c>
      <c r="G1007">
        <v>0</v>
      </c>
      <c r="H1007">
        <v>0</v>
      </c>
      <c r="I1007" t="s">
        <v>149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5" x14ac:dyDescent="0.3">
      <c r="A1008" s="2">
        <v>45909</v>
      </c>
      <c r="B1008" t="s">
        <v>54</v>
      </c>
      <c r="C1008">
        <v>838</v>
      </c>
      <c r="D1008">
        <v>10</v>
      </c>
      <c r="E1008">
        <v>1.0620000000000001</v>
      </c>
      <c r="F1008">
        <v>1.1930000000000001</v>
      </c>
      <c r="G1008">
        <v>10.62</v>
      </c>
      <c r="H1008">
        <v>10.62</v>
      </c>
      <c r="I1008" t="s">
        <v>149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X1008">
        <v>0</v>
      </c>
      <c r="Y1008">
        <v>0</v>
      </c>
    </row>
    <row r="1009" spans="1:25" x14ac:dyDescent="0.3">
      <c r="A1009" s="2">
        <v>45909</v>
      </c>
      <c r="B1009" t="s">
        <v>60</v>
      </c>
      <c r="C1009">
        <v>298</v>
      </c>
      <c r="D1009">
        <v>3</v>
      </c>
      <c r="E1009">
        <v>1.417</v>
      </c>
      <c r="F1009">
        <v>1.0069999999999999</v>
      </c>
      <c r="G1009">
        <v>4.25</v>
      </c>
      <c r="H1009">
        <v>4.25</v>
      </c>
      <c r="I1009" t="s">
        <v>149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21.9</v>
      </c>
      <c r="S1009">
        <v>21.9</v>
      </c>
      <c r="T1009">
        <v>21.9</v>
      </c>
      <c r="U1009">
        <v>21.9</v>
      </c>
      <c r="V1009">
        <v>19.406392690000001</v>
      </c>
      <c r="W1009">
        <v>19.406392690000001</v>
      </c>
      <c r="X1009">
        <v>5.1529411759999997</v>
      </c>
      <c r="Y1009">
        <v>5.1529411759999997</v>
      </c>
    </row>
    <row r="1010" spans="1:25" x14ac:dyDescent="0.3">
      <c r="A1010" s="2">
        <v>45909</v>
      </c>
      <c r="B1010" t="s">
        <v>60</v>
      </c>
      <c r="C1010">
        <v>1263</v>
      </c>
      <c r="D1010">
        <v>14</v>
      </c>
      <c r="E1010">
        <v>1.006</v>
      </c>
      <c r="F1010">
        <v>1.1080000000000001</v>
      </c>
      <c r="G1010">
        <v>14.09</v>
      </c>
      <c r="H1010">
        <v>14.09</v>
      </c>
      <c r="I1010" t="s">
        <v>149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21.49</v>
      </c>
      <c r="S1010">
        <v>21.49</v>
      </c>
      <c r="T1010">
        <v>21.49</v>
      </c>
      <c r="U1010">
        <v>21.49</v>
      </c>
      <c r="V1010">
        <v>65.565379250000007</v>
      </c>
      <c r="W1010">
        <v>65.565379250000007</v>
      </c>
      <c r="X1010">
        <v>1.525195174</v>
      </c>
      <c r="Y1010">
        <v>1.525195174</v>
      </c>
    </row>
    <row r="1011" spans="1:25" x14ac:dyDescent="0.3">
      <c r="A1011" s="2">
        <v>45909</v>
      </c>
      <c r="B1011" t="s">
        <v>100</v>
      </c>
      <c r="C1011">
        <v>41</v>
      </c>
      <c r="D1011">
        <v>0</v>
      </c>
      <c r="F1011">
        <v>0</v>
      </c>
      <c r="G1011">
        <v>0</v>
      </c>
      <c r="H1011">
        <v>0</v>
      </c>
      <c r="I1011" t="s">
        <v>149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5" x14ac:dyDescent="0.3">
      <c r="A1012" s="2">
        <v>45909</v>
      </c>
      <c r="B1012" t="s">
        <v>54</v>
      </c>
      <c r="C1012">
        <v>1715</v>
      </c>
      <c r="D1012">
        <v>9</v>
      </c>
      <c r="E1012">
        <v>1.083</v>
      </c>
      <c r="F1012">
        <v>0.52500000000000002</v>
      </c>
      <c r="G1012">
        <v>9.75</v>
      </c>
      <c r="H1012">
        <v>9.75</v>
      </c>
      <c r="I1012" t="s">
        <v>149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61.78</v>
      </c>
      <c r="S1012">
        <v>61.78</v>
      </c>
      <c r="T1012">
        <v>61.78</v>
      </c>
      <c r="U1012">
        <v>61.78</v>
      </c>
      <c r="V1012">
        <v>15.78180641</v>
      </c>
      <c r="W1012">
        <v>15.78180641</v>
      </c>
      <c r="X1012">
        <v>6.3364102559999997</v>
      </c>
      <c r="Y1012">
        <v>6.3364102559999997</v>
      </c>
    </row>
    <row r="1013" spans="1:25" x14ac:dyDescent="0.3">
      <c r="A1013" s="2">
        <v>45909</v>
      </c>
      <c r="B1013" t="s">
        <v>100</v>
      </c>
      <c r="C1013">
        <v>46</v>
      </c>
      <c r="D1013">
        <v>0</v>
      </c>
      <c r="F1013">
        <v>0</v>
      </c>
      <c r="G1013">
        <v>0</v>
      </c>
      <c r="H1013">
        <v>0</v>
      </c>
      <c r="I1013" t="s">
        <v>149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5" x14ac:dyDescent="0.3">
      <c r="A1014" s="2">
        <v>45909</v>
      </c>
      <c r="B1014" t="s">
        <v>54</v>
      </c>
      <c r="C1014">
        <v>399</v>
      </c>
      <c r="D1014">
        <v>5</v>
      </c>
      <c r="E1014">
        <v>1.4279999999999999</v>
      </c>
      <c r="F1014">
        <v>1.2529999999999999</v>
      </c>
      <c r="G1014">
        <v>7.14</v>
      </c>
      <c r="H1014">
        <v>7.14</v>
      </c>
      <c r="I1014" t="s">
        <v>149</v>
      </c>
      <c r="J1014">
        <v>2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2</v>
      </c>
      <c r="Q1014">
        <v>2</v>
      </c>
      <c r="R1014">
        <v>66.760000000000005</v>
      </c>
      <c r="S1014">
        <v>66.760000000000005</v>
      </c>
      <c r="T1014">
        <v>66.760000000000005</v>
      </c>
      <c r="U1014">
        <v>66.760000000000005</v>
      </c>
      <c r="V1014">
        <v>10.69502696</v>
      </c>
      <c r="W1014">
        <v>10.69502696</v>
      </c>
      <c r="X1014">
        <v>9.3501400560000008</v>
      </c>
      <c r="Y1014">
        <v>9.3501400560000008</v>
      </c>
    </row>
    <row r="1015" spans="1:25" x14ac:dyDescent="0.3">
      <c r="A1015" s="2">
        <v>45909</v>
      </c>
      <c r="B1015" t="s">
        <v>60</v>
      </c>
      <c r="C1015">
        <v>467</v>
      </c>
      <c r="D1015">
        <v>4</v>
      </c>
      <c r="E1015">
        <v>1.19</v>
      </c>
      <c r="F1015">
        <v>0.85699999999999998</v>
      </c>
      <c r="G1015">
        <v>4.76</v>
      </c>
      <c r="H1015">
        <v>4.76</v>
      </c>
      <c r="I1015" t="s">
        <v>149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X1015">
        <v>0</v>
      </c>
      <c r="Y1015">
        <v>0</v>
      </c>
    </row>
    <row r="1016" spans="1:25" x14ac:dyDescent="0.3">
      <c r="A1016" s="2">
        <v>45909</v>
      </c>
      <c r="B1016" t="s">
        <v>54</v>
      </c>
      <c r="C1016">
        <v>2771</v>
      </c>
      <c r="D1016">
        <v>18</v>
      </c>
      <c r="E1016">
        <v>0.73399999999999999</v>
      </c>
      <c r="F1016">
        <v>0.65</v>
      </c>
      <c r="G1016">
        <v>13.22</v>
      </c>
      <c r="H1016">
        <v>13.22</v>
      </c>
      <c r="I1016" t="s">
        <v>149</v>
      </c>
      <c r="J1016">
        <v>2</v>
      </c>
      <c r="K1016">
        <v>2</v>
      </c>
      <c r="L1016">
        <v>2</v>
      </c>
      <c r="M1016">
        <v>2</v>
      </c>
      <c r="N1016">
        <v>3</v>
      </c>
      <c r="O1016">
        <v>3</v>
      </c>
      <c r="P1016">
        <v>3</v>
      </c>
      <c r="Q1016">
        <v>3</v>
      </c>
      <c r="R1016">
        <v>67.290000000000006</v>
      </c>
      <c r="S1016">
        <v>67.290000000000006</v>
      </c>
      <c r="T1016">
        <v>67.290000000000006</v>
      </c>
      <c r="U1016">
        <v>67.290000000000006</v>
      </c>
      <c r="V1016">
        <v>19.646307029999999</v>
      </c>
      <c r="W1016">
        <v>19.646307029999999</v>
      </c>
      <c r="X1016">
        <v>5.0900151290000002</v>
      </c>
      <c r="Y1016">
        <v>5.0900151290000002</v>
      </c>
    </row>
    <row r="1017" spans="1:25" x14ac:dyDescent="0.3">
      <c r="A1017" s="2">
        <v>45909</v>
      </c>
      <c r="B1017" t="s">
        <v>100</v>
      </c>
      <c r="C1017">
        <v>78</v>
      </c>
      <c r="D1017">
        <v>0</v>
      </c>
      <c r="F1017">
        <v>0</v>
      </c>
      <c r="G1017">
        <v>0</v>
      </c>
      <c r="H1017">
        <v>0</v>
      </c>
      <c r="I1017" t="s">
        <v>149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5" x14ac:dyDescent="0.3">
      <c r="A1018" s="2">
        <v>45909</v>
      </c>
      <c r="B1018" t="s">
        <v>60</v>
      </c>
      <c r="C1018">
        <v>766</v>
      </c>
      <c r="D1018">
        <v>5</v>
      </c>
      <c r="E1018">
        <v>0.68200000000000005</v>
      </c>
      <c r="F1018">
        <v>0.65300000000000002</v>
      </c>
      <c r="G1018">
        <v>3.41</v>
      </c>
      <c r="H1018">
        <v>3.41</v>
      </c>
      <c r="I1018" t="s">
        <v>149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X1018">
        <v>0</v>
      </c>
      <c r="Y1018">
        <v>0</v>
      </c>
    </row>
    <row r="1019" spans="1:25" x14ac:dyDescent="0.3">
      <c r="A1019" s="2">
        <v>45909</v>
      </c>
      <c r="B1019" t="s">
        <v>48</v>
      </c>
      <c r="C1019">
        <v>535</v>
      </c>
      <c r="D1019">
        <v>4</v>
      </c>
      <c r="E1019">
        <v>2.25</v>
      </c>
      <c r="F1019">
        <v>0.748</v>
      </c>
      <c r="G1019">
        <v>9</v>
      </c>
      <c r="H1019">
        <v>9</v>
      </c>
      <c r="I1019" t="s">
        <v>149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X1019">
        <v>0</v>
      </c>
      <c r="Y1019">
        <v>0</v>
      </c>
    </row>
    <row r="1020" spans="1:25" x14ac:dyDescent="0.3">
      <c r="A1020" s="2">
        <v>45909</v>
      </c>
      <c r="B1020" t="s">
        <v>48</v>
      </c>
      <c r="C1020">
        <v>712</v>
      </c>
      <c r="D1020">
        <v>8</v>
      </c>
      <c r="E1020">
        <v>1.341</v>
      </c>
      <c r="F1020">
        <v>1.1240000000000001</v>
      </c>
      <c r="G1020">
        <v>10.73</v>
      </c>
      <c r="H1020">
        <v>10.73</v>
      </c>
      <c r="I1020" t="s">
        <v>149</v>
      </c>
      <c r="J1020">
        <v>6</v>
      </c>
      <c r="K1020">
        <v>6</v>
      </c>
      <c r="L1020">
        <v>6</v>
      </c>
      <c r="M1020">
        <v>6</v>
      </c>
      <c r="N1020">
        <v>8</v>
      </c>
      <c r="O1020">
        <v>8</v>
      </c>
      <c r="P1020">
        <v>8</v>
      </c>
      <c r="Q1020">
        <v>8</v>
      </c>
      <c r="R1020">
        <v>214.47</v>
      </c>
      <c r="S1020">
        <v>214.47</v>
      </c>
      <c r="T1020">
        <v>214.47</v>
      </c>
      <c r="U1020">
        <v>214.47</v>
      </c>
      <c r="V1020">
        <v>5.0030307269999996</v>
      </c>
      <c r="W1020">
        <v>5.0030307269999996</v>
      </c>
      <c r="X1020">
        <v>19.987884439999998</v>
      </c>
      <c r="Y1020">
        <v>19.987884439999998</v>
      </c>
    </row>
    <row r="1021" spans="1:25" x14ac:dyDescent="0.3">
      <c r="A1021" s="2">
        <v>45909</v>
      </c>
      <c r="B1021" t="s">
        <v>48</v>
      </c>
      <c r="C1021">
        <v>665</v>
      </c>
      <c r="D1021">
        <v>10</v>
      </c>
      <c r="E1021">
        <v>1.7450000000000001</v>
      </c>
      <c r="F1021">
        <v>1.504</v>
      </c>
      <c r="G1021">
        <v>17.45</v>
      </c>
      <c r="H1021">
        <v>17.45</v>
      </c>
      <c r="I1021" t="s">
        <v>149</v>
      </c>
      <c r="J1021">
        <v>3</v>
      </c>
      <c r="K1021">
        <v>4</v>
      </c>
      <c r="L1021">
        <v>4</v>
      </c>
      <c r="M1021">
        <v>4</v>
      </c>
      <c r="N1021">
        <v>3</v>
      </c>
      <c r="O1021">
        <v>4</v>
      </c>
      <c r="P1021">
        <v>4</v>
      </c>
      <c r="Q1021">
        <v>4</v>
      </c>
      <c r="R1021">
        <v>93.47</v>
      </c>
      <c r="S1021">
        <v>129.96</v>
      </c>
      <c r="T1021">
        <v>129.96</v>
      </c>
      <c r="U1021">
        <v>129.96</v>
      </c>
      <c r="V1021">
        <v>13.427208370000001</v>
      </c>
      <c r="W1021">
        <v>13.427208370000001</v>
      </c>
      <c r="X1021">
        <v>7.4475644699999997</v>
      </c>
      <c r="Y1021">
        <v>7.4475644699999997</v>
      </c>
    </row>
    <row r="1022" spans="1:25" x14ac:dyDescent="0.3">
      <c r="A1022" s="2">
        <v>45909</v>
      </c>
      <c r="B1022" t="s">
        <v>48</v>
      </c>
      <c r="C1022">
        <v>1810</v>
      </c>
      <c r="D1022">
        <v>3</v>
      </c>
      <c r="E1022">
        <v>1.107</v>
      </c>
      <c r="F1022">
        <v>0.16600000000000001</v>
      </c>
      <c r="G1022">
        <v>3.32</v>
      </c>
      <c r="H1022">
        <v>3.32</v>
      </c>
      <c r="I1022" t="s">
        <v>149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X1022">
        <v>0</v>
      </c>
      <c r="Y1022">
        <v>0</v>
      </c>
    </row>
    <row r="1023" spans="1:25" x14ac:dyDescent="0.3">
      <c r="A1023" s="2">
        <v>45909</v>
      </c>
      <c r="B1023" t="s">
        <v>19</v>
      </c>
      <c r="C1023">
        <v>19</v>
      </c>
      <c r="D1023">
        <v>0</v>
      </c>
      <c r="F1023">
        <v>0</v>
      </c>
      <c r="G1023">
        <v>0</v>
      </c>
      <c r="H1023">
        <v>0</v>
      </c>
      <c r="I1023" t="s">
        <v>149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5" x14ac:dyDescent="0.3">
      <c r="A1024" s="2">
        <v>45909</v>
      </c>
      <c r="B1024" t="s">
        <v>90</v>
      </c>
      <c r="C1024">
        <v>20</v>
      </c>
      <c r="D1024">
        <v>0</v>
      </c>
      <c r="F1024">
        <v>0</v>
      </c>
      <c r="G1024">
        <v>0</v>
      </c>
      <c r="H1024">
        <v>0</v>
      </c>
      <c r="I1024" t="s">
        <v>149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5" x14ac:dyDescent="0.3">
      <c r="A1025" s="2">
        <v>45909</v>
      </c>
      <c r="B1025" t="s">
        <v>19</v>
      </c>
      <c r="C1025">
        <v>36</v>
      </c>
      <c r="D1025">
        <v>0</v>
      </c>
      <c r="F1025">
        <v>0</v>
      </c>
      <c r="G1025">
        <v>0</v>
      </c>
      <c r="H1025">
        <v>0</v>
      </c>
      <c r="I1025" t="s">
        <v>149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5" x14ac:dyDescent="0.3">
      <c r="A1026" s="2">
        <v>45909</v>
      </c>
      <c r="B1026" t="s">
        <v>90</v>
      </c>
      <c r="C1026">
        <v>36</v>
      </c>
      <c r="D1026">
        <v>1</v>
      </c>
      <c r="E1026">
        <v>0.87</v>
      </c>
      <c r="F1026">
        <v>2.778</v>
      </c>
      <c r="G1026">
        <v>0.87</v>
      </c>
      <c r="H1026">
        <v>0.87</v>
      </c>
      <c r="I1026" t="s">
        <v>149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X1026">
        <v>0</v>
      </c>
      <c r="Y1026">
        <v>0</v>
      </c>
    </row>
    <row r="1027" spans="1:25" x14ac:dyDescent="0.3">
      <c r="A1027" s="2">
        <v>45909</v>
      </c>
      <c r="B1027" t="s">
        <v>19</v>
      </c>
      <c r="C1027">
        <v>38</v>
      </c>
      <c r="D1027">
        <v>0</v>
      </c>
      <c r="F1027">
        <v>0</v>
      </c>
      <c r="G1027">
        <v>0</v>
      </c>
      <c r="H1027">
        <v>0</v>
      </c>
      <c r="I1027" t="s">
        <v>149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5" x14ac:dyDescent="0.3">
      <c r="A1028" s="2">
        <v>45909</v>
      </c>
      <c r="B1028" t="s">
        <v>90</v>
      </c>
      <c r="C1028">
        <v>2</v>
      </c>
      <c r="D1028">
        <v>0</v>
      </c>
      <c r="F1028">
        <v>0</v>
      </c>
      <c r="G1028">
        <v>0</v>
      </c>
      <c r="H1028">
        <v>0</v>
      </c>
      <c r="I1028" t="s">
        <v>149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5" x14ac:dyDescent="0.3">
      <c r="A1029" s="2">
        <v>45909</v>
      </c>
      <c r="B1029" t="s">
        <v>19</v>
      </c>
      <c r="C1029">
        <v>20</v>
      </c>
      <c r="D1029">
        <v>1</v>
      </c>
      <c r="E1029">
        <v>1.54</v>
      </c>
      <c r="F1029">
        <v>5</v>
      </c>
      <c r="G1029">
        <v>1.54</v>
      </c>
      <c r="H1029">
        <v>1.54</v>
      </c>
      <c r="I1029" t="s">
        <v>149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X1029">
        <v>0</v>
      </c>
      <c r="Y1029">
        <v>0</v>
      </c>
    </row>
    <row r="1030" spans="1:25" x14ac:dyDescent="0.3">
      <c r="A1030" s="2">
        <v>45909</v>
      </c>
      <c r="B1030" t="s">
        <v>90</v>
      </c>
      <c r="C1030">
        <v>17</v>
      </c>
      <c r="D1030">
        <v>0</v>
      </c>
      <c r="F1030">
        <v>0</v>
      </c>
      <c r="G1030">
        <v>0</v>
      </c>
      <c r="H1030">
        <v>0</v>
      </c>
      <c r="I1030" t="s">
        <v>149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5" x14ac:dyDescent="0.3">
      <c r="A1031" s="2">
        <v>45909</v>
      </c>
      <c r="B1031" t="s">
        <v>58</v>
      </c>
      <c r="C1031">
        <v>284</v>
      </c>
      <c r="D1031">
        <v>7</v>
      </c>
      <c r="E1031">
        <v>0.93100000000000005</v>
      </c>
      <c r="F1031">
        <v>2.4649999999999999</v>
      </c>
      <c r="G1031">
        <v>6.52</v>
      </c>
      <c r="H1031">
        <v>6.52</v>
      </c>
      <c r="I1031" t="s">
        <v>149</v>
      </c>
      <c r="J1031">
        <v>4</v>
      </c>
      <c r="K1031">
        <v>4</v>
      </c>
      <c r="L1031">
        <v>4</v>
      </c>
      <c r="M1031">
        <v>4</v>
      </c>
      <c r="N1031">
        <v>7</v>
      </c>
      <c r="O1031">
        <v>7</v>
      </c>
      <c r="P1031">
        <v>7</v>
      </c>
      <c r="Q1031">
        <v>7</v>
      </c>
      <c r="R1031">
        <v>119.21</v>
      </c>
      <c r="S1031">
        <v>119.21</v>
      </c>
      <c r="T1031">
        <v>119.21</v>
      </c>
      <c r="U1031">
        <v>119.21</v>
      </c>
      <c r="V1031">
        <v>5.4693398200000001</v>
      </c>
      <c r="W1031">
        <v>5.4693398200000001</v>
      </c>
      <c r="X1031">
        <v>18.283742329999999</v>
      </c>
      <c r="Y1031">
        <v>18.283742329999999</v>
      </c>
    </row>
    <row r="1032" spans="1:25" x14ac:dyDescent="0.3">
      <c r="A1032" s="2">
        <v>45909</v>
      </c>
      <c r="B1032" t="s">
        <v>110</v>
      </c>
      <c r="C1032">
        <v>101</v>
      </c>
      <c r="D1032">
        <v>0</v>
      </c>
      <c r="F1032">
        <v>0</v>
      </c>
      <c r="G1032">
        <v>0</v>
      </c>
      <c r="H1032">
        <v>0</v>
      </c>
      <c r="I1032" t="s">
        <v>149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5" x14ac:dyDescent="0.3">
      <c r="A1033" s="2">
        <v>45909</v>
      </c>
      <c r="B1033" t="s">
        <v>34</v>
      </c>
      <c r="C1033">
        <v>253</v>
      </c>
      <c r="D1033">
        <v>2</v>
      </c>
      <c r="E1033">
        <v>1.98</v>
      </c>
      <c r="F1033">
        <v>0.79100000000000004</v>
      </c>
      <c r="G1033">
        <v>3.96</v>
      </c>
      <c r="H1033">
        <v>3.96</v>
      </c>
      <c r="I1033" t="s">
        <v>149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X1033">
        <v>0</v>
      </c>
      <c r="Y1033">
        <v>0</v>
      </c>
    </row>
    <row r="1034" spans="1:25" x14ac:dyDescent="0.3">
      <c r="A1034" s="2">
        <v>45909</v>
      </c>
      <c r="B1034" t="s">
        <v>28</v>
      </c>
      <c r="C1034">
        <v>16</v>
      </c>
      <c r="D1034">
        <v>0</v>
      </c>
      <c r="F1034">
        <v>0</v>
      </c>
      <c r="G1034">
        <v>0</v>
      </c>
      <c r="H1034">
        <v>0</v>
      </c>
      <c r="I1034" t="s">
        <v>149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5" x14ac:dyDescent="0.3">
      <c r="A1035" s="2">
        <v>45909</v>
      </c>
      <c r="B1035" t="s">
        <v>58</v>
      </c>
      <c r="C1035">
        <v>273</v>
      </c>
      <c r="D1035">
        <v>2</v>
      </c>
      <c r="E1035">
        <v>1.0049999999999999</v>
      </c>
      <c r="F1035">
        <v>0.73299999999999998</v>
      </c>
      <c r="G1035">
        <v>2.0099999999999998</v>
      </c>
      <c r="H1035">
        <v>2.0099999999999998</v>
      </c>
      <c r="I1035" t="s">
        <v>149</v>
      </c>
      <c r="J1035">
        <v>2</v>
      </c>
      <c r="K1035">
        <v>2</v>
      </c>
      <c r="L1035">
        <v>2</v>
      </c>
      <c r="M1035">
        <v>2</v>
      </c>
      <c r="N1035">
        <v>5</v>
      </c>
      <c r="O1035">
        <v>5</v>
      </c>
      <c r="P1035">
        <v>5</v>
      </c>
      <c r="Q1035">
        <v>5</v>
      </c>
      <c r="R1035">
        <v>55.09</v>
      </c>
      <c r="S1035">
        <v>55.09</v>
      </c>
      <c r="T1035">
        <v>55.09</v>
      </c>
      <c r="U1035">
        <v>55.09</v>
      </c>
      <c r="V1035">
        <v>3.6485750590000001</v>
      </c>
      <c r="W1035">
        <v>3.6485750590000001</v>
      </c>
      <c r="X1035">
        <v>27.407960200000002</v>
      </c>
      <c r="Y1035">
        <v>27.407960200000002</v>
      </c>
    </row>
    <row r="1036" spans="1:25" x14ac:dyDescent="0.3">
      <c r="A1036" s="2">
        <v>45909</v>
      </c>
      <c r="B1036" t="s">
        <v>110</v>
      </c>
      <c r="C1036">
        <v>153</v>
      </c>
      <c r="D1036">
        <v>1</v>
      </c>
      <c r="E1036">
        <v>1.5</v>
      </c>
      <c r="F1036">
        <v>0.65400000000000003</v>
      </c>
      <c r="G1036">
        <v>1.5</v>
      </c>
      <c r="H1036">
        <v>1.5</v>
      </c>
      <c r="I1036" t="s">
        <v>149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X1036">
        <v>0</v>
      </c>
      <c r="Y1036">
        <v>0</v>
      </c>
    </row>
    <row r="1037" spans="1:25" x14ac:dyDescent="0.3">
      <c r="A1037" s="2">
        <v>45909</v>
      </c>
      <c r="B1037" t="s">
        <v>34</v>
      </c>
      <c r="C1037">
        <v>647</v>
      </c>
      <c r="D1037">
        <v>4</v>
      </c>
      <c r="E1037">
        <v>0.59799999999999998</v>
      </c>
      <c r="F1037">
        <v>0.61799999999999999</v>
      </c>
      <c r="G1037">
        <v>2.39</v>
      </c>
      <c r="H1037">
        <v>2.39</v>
      </c>
      <c r="I1037" t="s">
        <v>149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X1037">
        <v>0</v>
      </c>
      <c r="Y1037">
        <v>0</v>
      </c>
    </row>
    <row r="1038" spans="1:25" x14ac:dyDescent="0.3">
      <c r="A1038" s="2">
        <v>45909</v>
      </c>
      <c r="B1038" t="s">
        <v>28</v>
      </c>
      <c r="C1038">
        <v>126</v>
      </c>
      <c r="D1038">
        <v>1</v>
      </c>
      <c r="E1038">
        <v>1.5</v>
      </c>
      <c r="F1038">
        <v>0.79400000000000004</v>
      </c>
      <c r="G1038">
        <v>1.5</v>
      </c>
      <c r="H1038">
        <v>1.5</v>
      </c>
      <c r="I1038" t="s">
        <v>149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X1038">
        <v>0</v>
      </c>
      <c r="Y1038">
        <v>0</v>
      </c>
    </row>
    <row r="1039" spans="1:25" x14ac:dyDescent="0.3">
      <c r="A1039" s="2">
        <v>45909</v>
      </c>
      <c r="B1039" t="s">
        <v>28</v>
      </c>
      <c r="C1039">
        <v>19</v>
      </c>
      <c r="D1039">
        <v>1</v>
      </c>
      <c r="E1039">
        <v>1.05</v>
      </c>
      <c r="F1039">
        <v>5.2629999999999999</v>
      </c>
      <c r="G1039">
        <v>1.05</v>
      </c>
      <c r="H1039">
        <v>1.05</v>
      </c>
      <c r="I1039" t="s">
        <v>149</v>
      </c>
      <c r="J1039">
        <v>0</v>
      </c>
      <c r="K1039">
        <v>1</v>
      </c>
      <c r="L1039">
        <v>1</v>
      </c>
      <c r="M1039">
        <v>1</v>
      </c>
      <c r="N1039">
        <v>0</v>
      </c>
      <c r="O1039">
        <v>1</v>
      </c>
      <c r="P1039">
        <v>1</v>
      </c>
      <c r="Q1039">
        <v>1</v>
      </c>
      <c r="R1039">
        <v>0</v>
      </c>
      <c r="S1039">
        <v>36.49</v>
      </c>
      <c r="T1039">
        <v>36.49</v>
      </c>
      <c r="U1039">
        <v>36.49</v>
      </c>
      <c r="V1039">
        <v>2.8775006849999998</v>
      </c>
      <c r="W1039">
        <v>2.8775006849999998</v>
      </c>
      <c r="X1039">
        <v>34.752380950000003</v>
      </c>
      <c r="Y1039">
        <v>34.752380950000003</v>
      </c>
    </row>
    <row r="1040" spans="1:25" x14ac:dyDescent="0.3">
      <c r="A1040" s="2">
        <v>45909</v>
      </c>
      <c r="B1040" t="s">
        <v>58</v>
      </c>
      <c r="C1040">
        <v>167</v>
      </c>
      <c r="D1040">
        <v>3</v>
      </c>
      <c r="E1040">
        <v>0.86699999999999999</v>
      </c>
      <c r="F1040">
        <v>1.796</v>
      </c>
      <c r="G1040">
        <v>2.6</v>
      </c>
      <c r="H1040">
        <v>2.6</v>
      </c>
      <c r="I1040" t="s">
        <v>149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11.49</v>
      </c>
      <c r="S1040">
        <v>11.49</v>
      </c>
      <c r="T1040">
        <v>11.49</v>
      </c>
      <c r="U1040">
        <v>11.49</v>
      </c>
      <c r="V1040">
        <v>22.628372500000001</v>
      </c>
      <c r="W1040">
        <v>22.628372500000001</v>
      </c>
      <c r="X1040">
        <v>4.4192307690000003</v>
      </c>
      <c r="Y1040">
        <v>4.4192307690000003</v>
      </c>
    </row>
    <row r="1041" spans="1:25" x14ac:dyDescent="0.3">
      <c r="A1041" s="2">
        <v>45909</v>
      </c>
      <c r="B1041" t="s">
        <v>110</v>
      </c>
      <c r="C1041">
        <v>174</v>
      </c>
      <c r="D1041">
        <v>2</v>
      </c>
      <c r="E1041">
        <v>1.77</v>
      </c>
      <c r="F1041">
        <v>1.149</v>
      </c>
      <c r="G1041">
        <v>3.54</v>
      </c>
      <c r="H1041">
        <v>3.54</v>
      </c>
      <c r="I1041" t="s">
        <v>149</v>
      </c>
      <c r="J1041">
        <v>0</v>
      </c>
      <c r="K1041">
        <v>1</v>
      </c>
      <c r="L1041">
        <v>1</v>
      </c>
      <c r="M1041">
        <v>1</v>
      </c>
      <c r="N1041">
        <v>0</v>
      </c>
      <c r="O1041">
        <v>1</v>
      </c>
      <c r="P1041">
        <v>1</v>
      </c>
      <c r="Q1041">
        <v>1</v>
      </c>
      <c r="R1041">
        <v>0</v>
      </c>
      <c r="S1041">
        <v>34.880000000000003</v>
      </c>
      <c r="T1041">
        <v>34.880000000000003</v>
      </c>
      <c r="U1041">
        <v>34.880000000000003</v>
      </c>
      <c r="V1041">
        <v>10.149082569999999</v>
      </c>
      <c r="W1041">
        <v>10.149082569999999</v>
      </c>
      <c r="X1041">
        <v>9.8531073449999997</v>
      </c>
      <c r="Y1041">
        <v>9.8531073449999997</v>
      </c>
    </row>
    <row r="1042" spans="1:25" x14ac:dyDescent="0.3">
      <c r="A1042" s="2">
        <v>45909</v>
      </c>
      <c r="B1042" t="s">
        <v>34</v>
      </c>
      <c r="C1042">
        <v>399</v>
      </c>
      <c r="D1042">
        <v>2</v>
      </c>
      <c r="E1042">
        <v>0.87</v>
      </c>
      <c r="F1042">
        <v>0.501</v>
      </c>
      <c r="G1042">
        <v>1.74</v>
      </c>
      <c r="H1042">
        <v>1.74</v>
      </c>
      <c r="I1042" t="s">
        <v>149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X1042">
        <v>0</v>
      </c>
      <c r="Y1042">
        <v>0</v>
      </c>
    </row>
    <row r="1043" spans="1:25" x14ac:dyDescent="0.3">
      <c r="A1043" s="2">
        <v>45909</v>
      </c>
      <c r="B1043" t="s">
        <v>34</v>
      </c>
      <c r="C1043">
        <v>312</v>
      </c>
      <c r="D1043">
        <v>1</v>
      </c>
      <c r="E1043">
        <v>1.43</v>
      </c>
      <c r="F1043">
        <v>0.32100000000000001</v>
      </c>
      <c r="G1043">
        <v>1.43</v>
      </c>
      <c r="H1043">
        <v>1.43</v>
      </c>
      <c r="I1043" t="s">
        <v>149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X1043">
        <v>0</v>
      </c>
      <c r="Y1043">
        <v>0</v>
      </c>
    </row>
    <row r="1044" spans="1:25" x14ac:dyDescent="0.3">
      <c r="A1044" s="2">
        <v>45909</v>
      </c>
      <c r="B1044" t="s">
        <v>58</v>
      </c>
      <c r="C1044">
        <v>158</v>
      </c>
      <c r="D1044">
        <v>1</v>
      </c>
      <c r="E1044">
        <v>0.41</v>
      </c>
      <c r="F1044">
        <v>0.63300000000000001</v>
      </c>
      <c r="G1044">
        <v>0.41</v>
      </c>
      <c r="H1044">
        <v>0.41</v>
      </c>
      <c r="I1044" t="s">
        <v>149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X1044">
        <v>0</v>
      </c>
      <c r="Y1044">
        <v>0</v>
      </c>
    </row>
    <row r="1045" spans="1:25" x14ac:dyDescent="0.3">
      <c r="A1045" s="2">
        <v>45909</v>
      </c>
      <c r="B1045" t="s">
        <v>28</v>
      </c>
      <c r="C1045">
        <v>54</v>
      </c>
      <c r="D1045">
        <v>1</v>
      </c>
      <c r="E1045">
        <v>0.98</v>
      </c>
      <c r="F1045">
        <v>1.8520000000000001</v>
      </c>
      <c r="G1045">
        <v>0.98</v>
      </c>
      <c r="H1045">
        <v>0.98</v>
      </c>
      <c r="I1045" t="s">
        <v>149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X1045">
        <v>0</v>
      </c>
      <c r="Y1045">
        <v>0</v>
      </c>
    </row>
    <row r="1046" spans="1:25" x14ac:dyDescent="0.3">
      <c r="A1046" s="2">
        <v>45909</v>
      </c>
      <c r="B1046" t="s">
        <v>110</v>
      </c>
      <c r="C1046">
        <v>611</v>
      </c>
      <c r="D1046">
        <v>5</v>
      </c>
      <c r="E1046">
        <v>0.61399999999999999</v>
      </c>
      <c r="F1046">
        <v>0.81799999999999995</v>
      </c>
      <c r="G1046">
        <v>3.07</v>
      </c>
      <c r="H1046">
        <v>3.07</v>
      </c>
      <c r="I1046" t="s">
        <v>149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X1046">
        <v>0</v>
      </c>
      <c r="Y1046">
        <v>0</v>
      </c>
    </row>
    <row r="1047" spans="1:25" x14ac:dyDescent="0.3">
      <c r="A1047" s="2">
        <v>45909</v>
      </c>
      <c r="B1047" t="s">
        <v>26</v>
      </c>
      <c r="C1047">
        <v>392</v>
      </c>
      <c r="D1047">
        <v>1</v>
      </c>
      <c r="E1047">
        <v>0.55000000000000004</v>
      </c>
      <c r="F1047">
        <v>0.255</v>
      </c>
      <c r="G1047">
        <v>0.55000000000000004</v>
      </c>
      <c r="H1047">
        <v>0.55000000000000004</v>
      </c>
      <c r="I1047" t="s">
        <v>149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X1047">
        <v>0</v>
      </c>
      <c r="Y1047">
        <v>0</v>
      </c>
    </row>
    <row r="1048" spans="1:25" x14ac:dyDescent="0.3">
      <c r="A1048" s="2">
        <v>45909</v>
      </c>
      <c r="B1048" t="s">
        <v>30</v>
      </c>
      <c r="C1048">
        <v>141</v>
      </c>
      <c r="D1048">
        <v>1</v>
      </c>
      <c r="E1048">
        <v>1.05</v>
      </c>
      <c r="F1048">
        <v>0.70899999999999996</v>
      </c>
      <c r="G1048">
        <v>1.05</v>
      </c>
      <c r="H1048">
        <v>1.05</v>
      </c>
      <c r="I1048" t="s">
        <v>149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X1048">
        <v>0</v>
      </c>
      <c r="Y1048">
        <v>0</v>
      </c>
    </row>
    <row r="1049" spans="1:25" x14ac:dyDescent="0.3">
      <c r="A1049" s="2">
        <v>45909</v>
      </c>
      <c r="B1049" t="s">
        <v>26</v>
      </c>
      <c r="C1049">
        <v>1162</v>
      </c>
      <c r="D1049">
        <v>10</v>
      </c>
      <c r="E1049">
        <v>1.2769999999999999</v>
      </c>
      <c r="F1049">
        <v>0.86099999999999999</v>
      </c>
      <c r="G1049">
        <v>12.77</v>
      </c>
      <c r="H1049">
        <v>12.77</v>
      </c>
      <c r="I1049" t="s">
        <v>149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X1049">
        <v>0</v>
      </c>
      <c r="Y1049">
        <v>0</v>
      </c>
    </row>
    <row r="1050" spans="1:25" x14ac:dyDescent="0.3">
      <c r="A1050" s="2">
        <v>45909</v>
      </c>
      <c r="B1050" t="s">
        <v>30</v>
      </c>
      <c r="C1050">
        <v>1057</v>
      </c>
      <c r="D1050">
        <v>1</v>
      </c>
      <c r="E1050">
        <v>1.5</v>
      </c>
      <c r="F1050">
        <v>9.5000000000000001E-2</v>
      </c>
      <c r="G1050">
        <v>1.5</v>
      </c>
      <c r="H1050">
        <v>1.5</v>
      </c>
      <c r="I1050" t="s">
        <v>149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X1050">
        <v>0</v>
      </c>
      <c r="Y1050">
        <v>0</v>
      </c>
    </row>
    <row r="1051" spans="1:25" x14ac:dyDescent="0.3">
      <c r="A1051" s="2">
        <v>45909</v>
      </c>
      <c r="B1051" t="s">
        <v>26</v>
      </c>
      <c r="C1051">
        <v>861</v>
      </c>
      <c r="D1051">
        <v>6</v>
      </c>
      <c r="E1051">
        <v>1.0820000000000001</v>
      </c>
      <c r="F1051">
        <v>0.69699999999999995</v>
      </c>
      <c r="G1051">
        <v>6.49</v>
      </c>
      <c r="H1051">
        <v>6.49</v>
      </c>
      <c r="I1051" t="s">
        <v>149</v>
      </c>
      <c r="J1051">
        <v>3</v>
      </c>
      <c r="K1051">
        <v>3</v>
      </c>
      <c r="L1051">
        <v>3</v>
      </c>
      <c r="M1051">
        <v>3</v>
      </c>
      <c r="N1051">
        <v>3</v>
      </c>
      <c r="O1051">
        <v>3</v>
      </c>
      <c r="P1051">
        <v>3</v>
      </c>
      <c r="Q1051">
        <v>3</v>
      </c>
      <c r="R1051">
        <v>89.86</v>
      </c>
      <c r="S1051">
        <v>89.86</v>
      </c>
      <c r="T1051">
        <v>89.86</v>
      </c>
      <c r="U1051">
        <v>89.86</v>
      </c>
      <c r="V1051">
        <v>7.2223458709999999</v>
      </c>
      <c r="W1051">
        <v>7.2223458709999999</v>
      </c>
      <c r="X1051">
        <v>13.845916799999999</v>
      </c>
      <c r="Y1051">
        <v>13.845916799999999</v>
      </c>
    </row>
    <row r="1052" spans="1:25" x14ac:dyDescent="0.3">
      <c r="A1052" s="2">
        <v>45909</v>
      </c>
      <c r="B1052" t="s">
        <v>30</v>
      </c>
      <c r="C1052">
        <v>965</v>
      </c>
      <c r="D1052">
        <v>3</v>
      </c>
      <c r="E1052">
        <v>1.01</v>
      </c>
      <c r="F1052">
        <v>0.311</v>
      </c>
      <c r="G1052">
        <v>3.03</v>
      </c>
      <c r="H1052">
        <v>3.03</v>
      </c>
      <c r="I1052" t="s">
        <v>149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16.88</v>
      </c>
      <c r="S1052">
        <v>16.88</v>
      </c>
      <c r="T1052">
        <v>16.88</v>
      </c>
      <c r="U1052">
        <v>16.88</v>
      </c>
      <c r="V1052">
        <v>17.950236969999999</v>
      </c>
      <c r="W1052">
        <v>17.950236969999999</v>
      </c>
      <c r="X1052">
        <v>5.5709570959999999</v>
      </c>
      <c r="Y1052">
        <v>5.5709570959999999</v>
      </c>
    </row>
    <row r="1053" spans="1:25" x14ac:dyDescent="0.3">
      <c r="A1053" s="2">
        <v>45909</v>
      </c>
      <c r="B1053" t="s">
        <v>30</v>
      </c>
      <c r="C1053">
        <v>311</v>
      </c>
      <c r="D1053">
        <v>1</v>
      </c>
      <c r="E1053">
        <v>0.53</v>
      </c>
      <c r="F1053">
        <v>0.32200000000000001</v>
      </c>
      <c r="G1053">
        <v>0.53</v>
      </c>
      <c r="H1053">
        <v>0.53</v>
      </c>
      <c r="I1053" t="s">
        <v>149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X1053">
        <v>0</v>
      </c>
      <c r="Y1053">
        <v>0</v>
      </c>
    </row>
    <row r="1054" spans="1:25" x14ac:dyDescent="0.3">
      <c r="A1054" s="2">
        <v>45909</v>
      </c>
      <c r="B1054" t="s">
        <v>26</v>
      </c>
      <c r="C1054">
        <v>1521</v>
      </c>
      <c r="D1054">
        <v>12</v>
      </c>
      <c r="E1054">
        <v>1.4059999999999999</v>
      </c>
      <c r="F1054">
        <v>0.78900000000000003</v>
      </c>
      <c r="G1054">
        <v>16.87</v>
      </c>
      <c r="H1054">
        <v>16.87</v>
      </c>
      <c r="I1054" t="s">
        <v>149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X1054">
        <v>0</v>
      </c>
      <c r="Y1054">
        <v>0</v>
      </c>
    </row>
    <row r="1055" spans="1:25" x14ac:dyDescent="0.3">
      <c r="A1055" s="2">
        <v>45910</v>
      </c>
      <c r="B1055" t="s">
        <v>44</v>
      </c>
      <c r="C1055">
        <v>1489</v>
      </c>
      <c r="D1055">
        <v>20</v>
      </c>
      <c r="E1055">
        <v>1.7649999999999999</v>
      </c>
      <c r="F1055">
        <v>1.343</v>
      </c>
      <c r="G1055">
        <v>35.299999999999997</v>
      </c>
      <c r="H1055">
        <v>35.299999999999997</v>
      </c>
      <c r="I1055" t="s">
        <v>149</v>
      </c>
      <c r="J1055">
        <v>3</v>
      </c>
      <c r="K1055">
        <v>3</v>
      </c>
      <c r="L1055">
        <v>3</v>
      </c>
      <c r="M1055">
        <v>3</v>
      </c>
      <c r="N1055">
        <v>3</v>
      </c>
      <c r="O1055">
        <v>3</v>
      </c>
      <c r="P1055">
        <v>3</v>
      </c>
      <c r="Q1055">
        <v>3</v>
      </c>
      <c r="R1055">
        <v>71.86</v>
      </c>
      <c r="S1055">
        <v>71.86</v>
      </c>
      <c r="T1055">
        <v>71.86</v>
      </c>
      <c r="U1055">
        <v>71.86</v>
      </c>
      <c r="V1055">
        <v>49.123295300000002</v>
      </c>
      <c r="W1055">
        <v>49.123295300000002</v>
      </c>
      <c r="X1055">
        <v>2.0356940510000001</v>
      </c>
      <c r="Y1055">
        <v>2.0356940510000001</v>
      </c>
    </row>
    <row r="1056" spans="1:25" x14ac:dyDescent="0.3">
      <c r="A1056" s="2">
        <v>45910</v>
      </c>
      <c r="B1056" t="s">
        <v>42</v>
      </c>
      <c r="C1056">
        <v>2258</v>
      </c>
      <c r="D1056">
        <v>38</v>
      </c>
      <c r="E1056">
        <v>2.2410000000000001</v>
      </c>
      <c r="F1056">
        <v>1.6830000000000001</v>
      </c>
      <c r="G1056">
        <v>85.17</v>
      </c>
      <c r="H1056">
        <v>85.17</v>
      </c>
      <c r="I1056" t="s">
        <v>149</v>
      </c>
      <c r="J1056">
        <v>6</v>
      </c>
      <c r="K1056">
        <v>7</v>
      </c>
      <c r="L1056">
        <v>7</v>
      </c>
      <c r="M1056">
        <v>7</v>
      </c>
      <c r="N1056">
        <v>7</v>
      </c>
      <c r="O1056">
        <v>8</v>
      </c>
      <c r="P1056">
        <v>8</v>
      </c>
      <c r="Q1056">
        <v>8</v>
      </c>
      <c r="R1056">
        <v>159.22999999999999</v>
      </c>
      <c r="S1056">
        <v>182.72</v>
      </c>
      <c r="T1056">
        <v>182.72</v>
      </c>
      <c r="U1056">
        <v>182.72</v>
      </c>
      <c r="V1056">
        <v>46.612302980000003</v>
      </c>
      <c r="W1056">
        <v>46.612302980000003</v>
      </c>
      <c r="X1056">
        <v>2.1453563459999998</v>
      </c>
      <c r="Y1056">
        <v>2.1453563459999998</v>
      </c>
    </row>
    <row r="1057" spans="1:25" x14ac:dyDescent="0.3">
      <c r="A1057" s="2">
        <v>45910</v>
      </c>
      <c r="B1057" t="s">
        <v>40</v>
      </c>
      <c r="C1057">
        <v>1067</v>
      </c>
      <c r="D1057">
        <v>13</v>
      </c>
      <c r="E1057">
        <v>2.282</v>
      </c>
      <c r="F1057">
        <v>1.218</v>
      </c>
      <c r="G1057">
        <v>29.67</v>
      </c>
      <c r="H1057">
        <v>29.67</v>
      </c>
      <c r="I1057" t="s">
        <v>149</v>
      </c>
      <c r="J1057">
        <v>1</v>
      </c>
      <c r="K1057">
        <v>1</v>
      </c>
      <c r="L1057">
        <v>1</v>
      </c>
      <c r="M1057">
        <v>1</v>
      </c>
      <c r="N1057">
        <v>3</v>
      </c>
      <c r="O1057">
        <v>3</v>
      </c>
      <c r="P1057">
        <v>3</v>
      </c>
      <c r="Q1057">
        <v>3</v>
      </c>
      <c r="R1057">
        <v>86.64</v>
      </c>
      <c r="S1057">
        <v>86.64</v>
      </c>
      <c r="T1057">
        <v>86.64</v>
      </c>
      <c r="U1057">
        <v>86.64</v>
      </c>
      <c r="V1057">
        <v>34.245152349999998</v>
      </c>
      <c r="W1057">
        <v>34.245152349999998</v>
      </c>
      <c r="X1057">
        <v>2.9201213350000002</v>
      </c>
      <c r="Y1057">
        <v>2.9201213350000002</v>
      </c>
    </row>
    <row r="1058" spans="1:25" x14ac:dyDescent="0.3">
      <c r="A1058" s="2">
        <v>45910</v>
      </c>
      <c r="B1058" t="s">
        <v>46</v>
      </c>
      <c r="C1058">
        <v>1394</v>
      </c>
      <c r="D1058">
        <v>10</v>
      </c>
      <c r="E1058">
        <v>4.3109999999999999</v>
      </c>
      <c r="F1058">
        <v>0.71699999999999997</v>
      </c>
      <c r="G1058">
        <v>43.11</v>
      </c>
      <c r="H1058">
        <v>43.11</v>
      </c>
      <c r="I1058" t="s">
        <v>149</v>
      </c>
      <c r="J1058">
        <v>1</v>
      </c>
      <c r="K1058">
        <v>1</v>
      </c>
      <c r="L1058">
        <v>1</v>
      </c>
      <c r="M1058">
        <v>1</v>
      </c>
      <c r="N1058">
        <v>2</v>
      </c>
      <c r="O1058">
        <v>2</v>
      </c>
      <c r="P1058">
        <v>2</v>
      </c>
      <c r="Q1058">
        <v>2</v>
      </c>
      <c r="R1058">
        <v>62.98</v>
      </c>
      <c r="S1058">
        <v>62.98</v>
      </c>
      <c r="T1058">
        <v>62.98</v>
      </c>
      <c r="U1058">
        <v>62.98</v>
      </c>
      <c r="V1058">
        <v>68.450301679999995</v>
      </c>
      <c r="W1058">
        <v>68.450301679999995</v>
      </c>
      <c r="X1058">
        <v>1.460913941</v>
      </c>
      <c r="Y1058">
        <v>1.460913941</v>
      </c>
    </row>
    <row r="1059" spans="1:25" x14ac:dyDescent="0.3">
      <c r="A1059" s="2">
        <v>45910</v>
      </c>
      <c r="B1059" t="s">
        <v>62</v>
      </c>
      <c r="C1059">
        <v>1429</v>
      </c>
      <c r="D1059">
        <v>11</v>
      </c>
      <c r="E1059">
        <v>4.3049999999999997</v>
      </c>
      <c r="F1059">
        <v>0.77</v>
      </c>
      <c r="G1059">
        <v>47.35</v>
      </c>
      <c r="H1059">
        <v>47.35</v>
      </c>
      <c r="I1059" t="s">
        <v>149</v>
      </c>
      <c r="J1059">
        <v>2</v>
      </c>
      <c r="K1059">
        <v>3</v>
      </c>
      <c r="L1059">
        <v>3</v>
      </c>
      <c r="M1059">
        <v>3</v>
      </c>
      <c r="N1059">
        <v>6</v>
      </c>
      <c r="O1059">
        <v>7</v>
      </c>
      <c r="P1059">
        <v>7</v>
      </c>
      <c r="Q1059">
        <v>7</v>
      </c>
      <c r="R1059">
        <v>632.94000000000005</v>
      </c>
      <c r="S1059">
        <v>658.82</v>
      </c>
      <c r="T1059">
        <v>658.82</v>
      </c>
      <c r="U1059">
        <v>658.82</v>
      </c>
      <c r="V1059">
        <v>7.1870920739999997</v>
      </c>
      <c r="W1059">
        <v>7.1870920739999997</v>
      </c>
      <c r="X1059">
        <v>13.913833159999999</v>
      </c>
      <c r="Y1059">
        <v>13.913833159999999</v>
      </c>
    </row>
    <row r="1060" spans="1:25" x14ac:dyDescent="0.3">
      <c r="A1060" s="2">
        <v>45910</v>
      </c>
      <c r="B1060" t="s">
        <v>38</v>
      </c>
      <c r="C1060">
        <v>411</v>
      </c>
      <c r="D1060">
        <v>5</v>
      </c>
      <c r="E1060">
        <v>1.3520000000000001</v>
      </c>
      <c r="F1060">
        <v>1.2170000000000001</v>
      </c>
      <c r="G1060">
        <v>6.76</v>
      </c>
      <c r="H1060">
        <v>6.76</v>
      </c>
      <c r="I1060" t="s">
        <v>149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X1060">
        <v>0</v>
      </c>
      <c r="Y1060">
        <v>0</v>
      </c>
    </row>
    <row r="1061" spans="1:25" x14ac:dyDescent="0.3">
      <c r="A1061" s="2">
        <v>45910</v>
      </c>
      <c r="B1061" t="s">
        <v>84</v>
      </c>
      <c r="C1061">
        <v>3728</v>
      </c>
      <c r="D1061">
        <v>30</v>
      </c>
      <c r="E1061">
        <v>2.2050000000000001</v>
      </c>
      <c r="F1061">
        <v>0.80500000000000005</v>
      </c>
      <c r="G1061">
        <v>66.14</v>
      </c>
      <c r="H1061">
        <v>66.14</v>
      </c>
      <c r="I1061" t="s">
        <v>149</v>
      </c>
      <c r="J1061">
        <v>5</v>
      </c>
      <c r="K1061">
        <v>6</v>
      </c>
      <c r="L1061">
        <v>6</v>
      </c>
      <c r="M1061">
        <v>6</v>
      </c>
      <c r="N1061">
        <v>5</v>
      </c>
      <c r="O1061">
        <v>6</v>
      </c>
      <c r="P1061">
        <v>6</v>
      </c>
      <c r="Q1061">
        <v>6</v>
      </c>
      <c r="R1061">
        <v>159.4</v>
      </c>
      <c r="S1061">
        <v>190.89</v>
      </c>
      <c r="T1061">
        <v>190.89</v>
      </c>
      <c r="U1061">
        <v>190.89</v>
      </c>
      <c r="V1061">
        <v>34.648226729999998</v>
      </c>
      <c r="W1061">
        <v>34.648226729999998</v>
      </c>
      <c r="X1061">
        <v>2.8861505900000002</v>
      </c>
      <c r="Y1061">
        <v>2.8861505900000002</v>
      </c>
    </row>
    <row r="1062" spans="1:25" x14ac:dyDescent="0.3">
      <c r="A1062" s="2">
        <v>45910</v>
      </c>
      <c r="B1062" t="s">
        <v>56</v>
      </c>
      <c r="C1062">
        <v>366</v>
      </c>
      <c r="D1062">
        <v>2</v>
      </c>
      <c r="E1062">
        <v>2.395</v>
      </c>
      <c r="F1062">
        <v>0.54600000000000004</v>
      </c>
      <c r="G1062">
        <v>4.79</v>
      </c>
      <c r="H1062">
        <v>4.79</v>
      </c>
      <c r="I1062" t="s">
        <v>149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X1062">
        <v>0</v>
      </c>
      <c r="Y1062">
        <v>0</v>
      </c>
    </row>
    <row r="1063" spans="1:25" x14ac:dyDescent="0.3">
      <c r="A1063" s="2">
        <v>45910</v>
      </c>
      <c r="B1063" t="s">
        <v>50</v>
      </c>
      <c r="C1063">
        <v>724</v>
      </c>
      <c r="D1063">
        <v>12</v>
      </c>
      <c r="E1063">
        <v>2.0939999999999999</v>
      </c>
      <c r="F1063">
        <v>1.657</v>
      </c>
      <c r="G1063">
        <v>25.13</v>
      </c>
      <c r="H1063">
        <v>25.13</v>
      </c>
      <c r="I1063" t="s">
        <v>149</v>
      </c>
      <c r="J1063">
        <v>2</v>
      </c>
      <c r="K1063">
        <v>2</v>
      </c>
      <c r="L1063">
        <v>2</v>
      </c>
      <c r="M1063">
        <v>2</v>
      </c>
      <c r="N1063">
        <v>2</v>
      </c>
      <c r="O1063">
        <v>2</v>
      </c>
      <c r="P1063">
        <v>2</v>
      </c>
      <c r="Q1063">
        <v>2</v>
      </c>
      <c r="R1063">
        <v>82.98</v>
      </c>
      <c r="S1063">
        <v>82.98</v>
      </c>
      <c r="T1063">
        <v>82.98</v>
      </c>
      <c r="U1063">
        <v>82.98</v>
      </c>
      <c r="V1063">
        <v>30.284405880000001</v>
      </c>
      <c r="W1063">
        <v>30.284405880000001</v>
      </c>
      <c r="X1063">
        <v>3.3020294469999998</v>
      </c>
      <c r="Y1063">
        <v>3.3020294469999998</v>
      </c>
    </row>
    <row r="1064" spans="1:25" x14ac:dyDescent="0.3">
      <c r="A1064" s="2">
        <v>45910</v>
      </c>
      <c r="B1064" t="s">
        <v>86</v>
      </c>
      <c r="C1064">
        <v>26</v>
      </c>
      <c r="D1064">
        <v>0</v>
      </c>
      <c r="F1064">
        <v>0</v>
      </c>
      <c r="G1064">
        <v>0</v>
      </c>
      <c r="H1064">
        <v>0</v>
      </c>
      <c r="I1064" t="s">
        <v>149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5" x14ac:dyDescent="0.3">
      <c r="A1065" s="2">
        <v>45910</v>
      </c>
      <c r="B1065" t="s">
        <v>36</v>
      </c>
      <c r="C1065">
        <v>1589</v>
      </c>
      <c r="D1065">
        <v>12</v>
      </c>
      <c r="E1065">
        <v>1.3660000000000001</v>
      </c>
      <c r="F1065">
        <v>0.755</v>
      </c>
      <c r="G1065">
        <v>16.39</v>
      </c>
      <c r="H1065">
        <v>16.39</v>
      </c>
      <c r="I1065" t="s">
        <v>149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21.49</v>
      </c>
      <c r="S1065">
        <v>21.49</v>
      </c>
      <c r="T1065">
        <v>21.49</v>
      </c>
      <c r="U1065">
        <v>21.49</v>
      </c>
      <c r="V1065">
        <v>76.268031640000004</v>
      </c>
      <c r="W1065">
        <v>76.268031640000004</v>
      </c>
      <c r="X1065">
        <v>1.311165345</v>
      </c>
      <c r="Y1065">
        <v>1.311165345</v>
      </c>
    </row>
    <row r="1066" spans="1:25" x14ac:dyDescent="0.3">
      <c r="A1066" s="2">
        <v>45910</v>
      </c>
      <c r="B1066" t="s">
        <v>62</v>
      </c>
      <c r="C1066">
        <v>5390</v>
      </c>
      <c r="D1066">
        <v>38</v>
      </c>
      <c r="E1066">
        <v>4.3659999999999997</v>
      </c>
      <c r="F1066">
        <v>0.70499999999999996</v>
      </c>
      <c r="G1066">
        <v>165.9</v>
      </c>
      <c r="H1066">
        <v>165.9</v>
      </c>
      <c r="I1066" t="s">
        <v>149</v>
      </c>
      <c r="J1066">
        <v>14</v>
      </c>
      <c r="K1066">
        <v>16</v>
      </c>
      <c r="L1066">
        <v>16</v>
      </c>
      <c r="M1066">
        <v>16</v>
      </c>
      <c r="N1066">
        <v>21</v>
      </c>
      <c r="O1066">
        <v>23</v>
      </c>
      <c r="P1066">
        <v>23</v>
      </c>
      <c r="Q1066">
        <v>23</v>
      </c>
      <c r="R1066">
        <v>676.79</v>
      </c>
      <c r="S1066">
        <v>746.55</v>
      </c>
      <c r="T1066">
        <v>746.55</v>
      </c>
      <c r="U1066">
        <v>746.55</v>
      </c>
      <c r="V1066">
        <v>22.222222219999999</v>
      </c>
      <c r="W1066">
        <v>22.222222219999999</v>
      </c>
      <c r="X1066">
        <v>4.5</v>
      </c>
      <c r="Y1066">
        <v>4.5</v>
      </c>
    </row>
    <row r="1067" spans="1:25" x14ac:dyDescent="0.3">
      <c r="A1067" s="2">
        <v>45910</v>
      </c>
      <c r="B1067" t="s">
        <v>64</v>
      </c>
      <c r="C1067">
        <v>1098</v>
      </c>
      <c r="D1067">
        <v>10</v>
      </c>
      <c r="E1067">
        <v>5.9989999999999997</v>
      </c>
      <c r="F1067">
        <v>0.91100000000000003</v>
      </c>
      <c r="G1067">
        <v>59.99</v>
      </c>
      <c r="H1067">
        <v>59.99</v>
      </c>
      <c r="I1067" t="s">
        <v>149</v>
      </c>
      <c r="J1067">
        <v>9</v>
      </c>
      <c r="K1067">
        <v>9</v>
      </c>
      <c r="L1067">
        <v>10</v>
      </c>
      <c r="M1067">
        <v>10</v>
      </c>
      <c r="N1067">
        <v>13</v>
      </c>
      <c r="O1067">
        <v>13</v>
      </c>
      <c r="P1067">
        <v>14</v>
      </c>
      <c r="Q1067">
        <v>14</v>
      </c>
      <c r="R1067">
        <v>406.66</v>
      </c>
      <c r="S1067">
        <v>406.66</v>
      </c>
      <c r="T1067">
        <v>483.15</v>
      </c>
      <c r="U1067">
        <v>483.15</v>
      </c>
      <c r="V1067">
        <v>14.75188118</v>
      </c>
      <c r="W1067">
        <v>12.41643382</v>
      </c>
      <c r="X1067">
        <v>6.7787964660000002</v>
      </c>
      <c r="Y1067">
        <v>8.053842307</v>
      </c>
    </row>
    <row r="1068" spans="1:25" x14ac:dyDescent="0.3">
      <c r="A1068" s="2">
        <v>45910</v>
      </c>
      <c r="B1068" t="s">
        <v>66</v>
      </c>
      <c r="C1068">
        <v>978</v>
      </c>
      <c r="D1068">
        <v>8</v>
      </c>
      <c r="E1068">
        <v>5.4080000000000004</v>
      </c>
      <c r="F1068">
        <v>0.81799999999999995</v>
      </c>
      <c r="G1068">
        <v>43.26</v>
      </c>
      <c r="H1068">
        <v>43.26</v>
      </c>
      <c r="I1068" t="s">
        <v>149</v>
      </c>
      <c r="J1068">
        <v>8</v>
      </c>
      <c r="K1068">
        <v>8</v>
      </c>
      <c r="L1068">
        <v>8</v>
      </c>
      <c r="M1068">
        <v>8</v>
      </c>
      <c r="N1068">
        <v>17</v>
      </c>
      <c r="O1068">
        <v>17</v>
      </c>
      <c r="P1068">
        <v>17</v>
      </c>
      <c r="Q1068">
        <v>17</v>
      </c>
      <c r="R1068">
        <v>500.22</v>
      </c>
      <c r="S1068">
        <v>500.22</v>
      </c>
      <c r="T1068">
        <v>500.22</v>
      </c>
      <c r="U1068">
        <v>500.22</v>
      </c>
      <c r="V1068">
        <v>8.6481947940000001</v>
      </c>
      <c r="W1068">
        <v>8.6481947940000001</v>
      </c>
      <c r="X1068">
        <v>11.5631068</v>
      </c>
      <c r="Y1068">
        <v>11.5631068</v>
      </c>
    </row>
    <row r="1069" spans="1:25" x14ac:dyDescent="0.3">
      <c r="A1069" s="2">
        <v>45910</v>
      </c>
      <c r="B1069" t="s">
        <v>68</v>
      </c>
      <c r="C1069">
        <v>4173</v>
      </c>
      <c r="D1069">
        <v>26</v>
      </c>
      <c r="E1069">
        <v>5.8970000000000002</v>
      </c>
      <c r="F1069">
        <v>0.623</v>
      </c>
      <c r="G1069">
        <v>153.31</v>
      </c>
      <c r="H1069">
        <v>153.31</v>
      </c>
      <c r="I1069" t="s">
        <v>149</v>
      </c>
      <c r="J1069">
        <v>17</v>
      </c>
      <c r="K1069">
        <v>24</v>
      </c>
      <c r="L1069">
        <v>24</v>
      </c>
      <c r="M1069">
        <v>24</v>
      </c>
      <c r="N1069">
        <v>26</v>
      </c>
      <c r="O1069">
        <v>40</v>
      </c>
      <c r="P1069">
        <v>40</v>
      </c>
      <c r="Q1069">
        <v>40</v>
      </c>
      <c r="R1069">
        <v>858.12</v>
      </c>
      <c r="S1069">
        <v>1728.84</v>
      </c>
      <c r="T1069">
        <v>1728.84</v>
      </c>
      <c r="U1069">
        <v>1728.84</v>
      </c>
      <c r="V1069">
        <v>8.8677957470000006</v>
      </c>
      <c r="W1069">
        <v>8.8677957470000006</v>
      </c>
      <c r="X1069">
        <v>11.27675951</v>
      </c>
      <c r="Y1069">
        <v>11.27675951</v>
      </c>
    </row>
    <row r="1070" spans="1:25" x14ac:dyDescent="0.3">
      <c r="A1070" s="2">
        <v>45910</v>
      </c>
      <c r="B1070" t="s">
        <v>70</v>
      </c>
      <c r="C1070">
        <v>6497</v>
      </c>
      <c r="D1070">
        <v>39</v>
      </c>
      <c r="E1070">
        <v>3.4</v>
      </c>
      <c r="F1070">
        <v>0.6</v>
      </c>
      <c r="G1070">
        <v>132.59</v>
      </c>
      <c r="H1070">
        <v>132.59</v>
      </c>
      <c r="I1070" t="s">
        <v>149</v>
      </c>
      <c r="J1070">
        <v>13</v>
      </c>
      <c r="K1070">
        <v>13</v>
      </c>
      <c r="L1070">
        <v>13</v>
      </c>
      <c r="M1070">
        <v>13</v>
      </c>
      <c r="N1070">
        <v>20</v>
      </c>
      <c r="O1070">
        <v>20</v>
      </c>
      <c r="P1070">
        <v>20</v>
      </c>
      <c r="Q1070">
        <v>20</v>
      </c>
      <c r="R1070">
        <v>752.74</v>
      </c>
      <c r="S1070">
        <v>752.74</v>
      </c>
      <c r="T1070">
        <v>752.74</v>
      </c>
      <c r="U1070">
        <v>752.74</v>
      </c>
      <c r="V1070">
        <v>17.614315699999999</v>
      </c>
      <c r="W1070">
        <v>17.614315699999999</v>
      </c>
      <c r="X1070">
        <v>5.6772003919999996</v>
      </c>
      <c r="Y1070">
        <v>5.6772003919999996</v>
      </c>
    </row>
    <row r="1071" spans="1:25" x14ac:dyDescent="0.3">
      <c r="A1071" s="2">
        <v>45910</v>
      </c>
      <c r="B1071" t="s">
        <v>32</v>
      </c>
      <c r="C1071">
        <v>637</v>
      </c>
      <c r="D1071">
        <v>9</v>
      </c>
      <c r="E1071">
        <v>1.2729999999999999</v>
      </c>
      <c r="F1071">
        <v>1.413</v>
      </c>
      <c r="G1071">
        <v>11.46</v>
      </c>
      <c r="H1071">
        <v>11.46</v>
      </c>
      <c r="I1071" t="s">
        <v>149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21.49</v>
      </c>
      <c r="S1071">
        <v>21.49</v>
      </c>
      <c r="T1071">
        <v>21.49</v>
      </c>
      <c r="U1071">
        <v>21.49</v>
      </c>
      <c r="V1071">
        <v>53.327128899999998</v>
      </c>
      <c r="W1071">
        <v>53.327128899999998</v>
      </c>
      <c r="X1071">
        <v>1.87521815</v>
      </c>
      <c r="Y1071">
        <v>1.87521815</v>
      </c>
    </row>
    <row r="1072" spans="1:25" x14ac:dyDescent="0.3">
      <c r="A1072" s="2">
        <v>45910</v>
      </c>
      <c r="B1072" t="s">
        <v>72</v>
      </c>
      <c r="C1072">
        <v>1785</v>
      </c>
      <c r="D1072">
        <v>15</v>
      </c>
      <c r="E1072">
        <v>3.1459999999999999</v>
      </c>
      <c r="F1072">
        <v>0.84</v>
      </c>
      <c r="G1072">
        <v>47.19</v>
      </c>
      <c r="H1072">
        <v>47.19</v>
      </c>
      <c r="I1072" t="s">
        <v>149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2</v>
      </c>
      <c r="P1072">
        <v>2</v>
      </c>
      <c r="Q1072">
        <v>2</v>
      </c>
      <c r="R1072">
        <v>71.37</v>
      </c>
      <c r="S1072">
        <v>71.37</v>
      </c>
      <c r="T1072">
        <v>71.37</v>
      </c>
      <c r="U1072">
        <v>71.37</v>
      </c>
      <c r="V1072">
        <v>66.12021858</v>
      </c>
      <c r="W1072">
        <v>66.12021858</v>
      </c>
      <c r="X1072">
        <v>1.512396694</v>
      </c>
      <c r="Y1072">
        <v>1.512396694</v>
      </c>
    </row>
    <row r="1073" spans="1:25" x14ac:dyDescent="0.3">
      <c r="A1073" s="2">
        <v>45910</v>
      </c>
      <c r="B1073" t="s">
        <v>76</v>
      </c>
      <c r="C1073">
        <v>1926</v>
      </c>
      <c r="D1073">
        <v>9</v>
      </c>
      <c r="E1073">
        <v>4.1619999999999999</v>
      </c>
      <c r="F1073">
        <v>0.46700000000000003</v>
      </c>
      <c r="G1073">
        <v>37.46</v>
      </c>
      <c r="H1073">
        <v>37.46</v>
      </c>
      <c r="I1073" t="s">
        <v>149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2</v>
      </c>
      <c r="Q1073">
        <v>2</v>
      </c>
      <c r="R1073">
        <v>105.37</v>
      </c>
      <c r="S1073">
        <v>105.37</v>
      </c>
      <c r="T1073">
        <v>105.37</v>
      </c>
      <c r="U1073">
        <v>105.37</v>
      </c>
      <c r="V1073">
        <v>35.55091582</v>
      </c>
      <c r="W1073">
        <v>35.55091582</v>
      </c>
      <c r="X1073">
        <v>2.8128670580000001</v>
      </c>
      <c r="Y1073">
        <v>2.8128670580000001</v>
      </c>
    </row>
    <row r="1074" spans="1:25" x14ac:dyDescent="0.3">
      <c r="A1074" s="2">
        <v>45910</v>
      </c>
      <c r="B1074" t="s">
        <v>78</v>
      </c>
      <c r="C1074">
        <v>26</v>
      </c>
      <c r="D1074">
        <v>0</v>
      </c>
      <c r="F1074">
        <v>0</v>
      </c>
      <c r="G1074">
        <v>0</v>
      </c>
      <c r="H1074">
        <v>0</v>
      </c>
      <c r="I1074" t="s">
        <v>149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5" x14ac:dyDescent="0.3">
      <c r="A1075" s="2">
        <v>45910</v>
      </c>
      <c r="B1075" t="s">
        <v>80</v>
      </c>
      <c r="C1075">
        <v>98</v>
      </c>
      <c r="D1075">
        <v>6</v>
      </c>
      <c r="E1075">
        <v>6.0279999999999996</v>
      </c>
      <c r="F1075">
        <v>6.1219999999999999</v>
      </c>
      <c r="G1075">
        <v>36.17</v>
      </c>
      <c r="H1075">
        <v>36.17</v>
      </c>
      <c r="I1075" t="s">
        <v>149</v>
      </c>
      <c r="J1075">
        <v>5</v>
      </c>
      <c r="K1075">
        <v>5</v>
      </c>
      <c r="L1075">
        <v>5</v>
      </c>
      <c r="M1075">
        <v>5</v>
      </c>
      <c r="N1075">
        <v>21</v>
      </c>
      <c r="O1075">
        <v>21</v>
      </c>
      <c r="P1075">
        <v>21</v>
      </c>
      <c r="Q1075">
        <v>21</v>
      </c>
      <c r="R1075">
        <v>684.64</v>
      </c>
      <c r="S1075">
        <v>684.64</v>
      </c>
      <c r="T1075">
        <v>684.64</v>
      </c>
      <c r="U1075">
        <v>684.64</v>
      </c>
      <c r="V1075">
        <v>5.2830684740000002</v>
      </c>
      <c r="W1075">
        <v>5.2830684740000002</v>
      </c>
      <c r="X1075">
        <v>18.928393700000001</v>
      </c>
      <c r="Y1075">
        <v>18.928393700000001</v>
      </c>
    </row>
    <row r="1076" spans="1:25" x14ac:dyDescent="0.3">
      <c r="A1076" s="2">
        <v>45910</v>
      </c>
      <c r="B1076" t="s">
        <v>82</v>
      </c>
      <c r="C1076">
        <v>392</v>
      </c>
      <c r="D1076">
        <v>10</v>
      </c>
      <c r="E1076">
        <v>2.8460000000000001</v>
      </c>
      <c r="F1076">
        <v>2.5510000000000002</v>
      </c>
      <c r="G1076">
        <v>28.46</v>
      </c>
      <c r="H1076">
        <v>28.46</v>
      </c>
      <c r="I1076" t="s">
        <v>149</v>
      </c>
      <c r="J1076">
        <v>2</v>
      </c>
      <c r="K1076">
        <v>2</v>
      </c>
      <c r="L1076">
        <v>2</v>
      </c>
      <c r="M1076">
        <v>2</v>
      </c>
      <c r="N1076">
        <v>2</v>
      </c>
      <c r="O1076">
        <v>2</v>
      </c>
      <c r="P1076">
        <v>2</v>
      </c>
      <c r="Q1076">
        <v>2</v>
      </c>
      <c r="R1076">
        <v>66.98</v>
      </c>
      <c r="S1076">
        <v>66.98</v>
      </c>
      <c r="T1076">
        <v>66.98</v>
      </c>
      <c r="U1076">
        <v>66.98</v>
      </c>
      <c r="V1076">
        <v>42.490295609999997</v>
      </c>
      <c r="W1076">
        <v>42.490295609999997</v>
      </c>
      <c r="X1076">
        <v>2.3534785660000002</v>
      </c>
      <c r="Y1076">
        <v>2.3534785660000002</v>
      </c>
    </row>
    <row r="1077" spans="1:25" x14ac:dyDescent="0.3">
      <c r="A1077" s="2">
        <v>45910</v>
      </c>
      <c r="B1077" t="s">
        <v>94</v>
      </c>
      <c r="C1077">
        <v>1812</v>
      </c>
      <c r="D1077">
        <v>9</v>
      </c>
      <c r="E1077">
        <v>6.0640000000000001</v>
      </c>
      <c r="F1077">
        <v>0.497</v>
      </c>
      <c r="G1077">
        <v>54.58</v>
      </c>
      <c r="H1077">
        <v>54.58</v>
      </c>
      <c r="I1077" t="s">
        <v>149</v>
      </c>
      <c r="J1077">
        <v>3</v>
      </c>
      <c r="K1077">
        <v>4</v>
      </c>
      <c r="L1077">
        <v>4</v>
      </c>
      <c r="M1077">
        <v>4</v>
      </c>
      <c r="N1077">
        <v>5</v>
      </c>
      <c r="O1077">
        <v>6</v>
      </c>
      <c r="P1077">
        <v>6</v>
      </c>
      <c r="Q1077">
        <v>6</v>
      </c>
      <c r="R1077">
        <v>404.9</v>
      </c>
      <c r="S1077">
        <v>482.8</v>
      </c>
      <c r="T1077">
        <v>482.8</v>
      </c>
      <c r="U1077">
        <v>482.8</v>
      </c>
      <c r="V1077">
        <v>11.30488815</v>
      </c>
      <c r="W1077">
        <v>11.30488815</v>
      </c>
      <c r="X1077">
        <v>8.8457310370000002</v>
      </c>
      <c r="Y1077">
        <v>8.8457310370000002</v>
      </c>
    </row>
    <row r="1078" spans="1:25" x14ac:dyDescent="0.3">
      <c r="A1078" s="2">
        <v>45910</v>
      </c>
      <c r="B1078" t="s">
        <v>96</v>
      </c>
      <c r="C1078">
        <v>1012</v>
      </c>
      <c r="D1078">
        <v>7</v>
      </c>
      <c r="E1078">
        <v>4.8840000000000003</v>
      </c>
      <c r="F1078">
        <v>0.69199999999999995</v>
      </c>
      <c r="G1078">
        <v>34.19</v>
      </c>
      <c r="H1078">
        <v>34.19</v>
      </c>
      <c r="I1078" t="s">
        <v>149</v>
      </c>
      <c r="J1078">
        <v>4</v>
      </c>
      <c r="K1078">
        <v>4</v>
      </c>
      <c r="L1078">
        <v>4</v>
      </c>
      <c r="M1078">
        <v>4</v>
      </c>
      <c r="N1078">
        <v>5</v>
      </c>
      <c r="O1078">
        <v>5</v>
      </c>
      <c r="P1078">
        <v>5</v>
      </c>
      <c r="Q1078">
        <v>5</v>
      </c>
      <c r="R1078">
        <v>270.56</v>
      </c>
      <c r="S1078">
        <v>270.56</v>
      </c>
      <c r="T1078">
        <v>270.56</v>
      </c>
      <c r="U1078">
        <v>270.56</v>
      </c>
      <c r="V1078">
        <v>12.6367534</v>
      </c>
      <c r="W1078">
        <v>12.6367534</v>
      </c>
      <c r="X1078">
        <v>7.9134249780000001</v>
      </c>
      <c r="Y1078">
        <v>7.9134249780000001</v>
      </c>
    </row>
    <row r="1079" spans="1:25" x14ac:dyDescent="0.3">
      <c r="A1079" s="2">
        <v>45910</v>
      </c>
      <c r="B1079" t="s">
        <v>11</v>
      </c>
      <c r="C1079">
        <v>1018</v>
      </c>
      <c r="D1079">
        <v>12</v>
      </c>
      <c r="E1079">
        <v>2.9329999999999998</v>
      </c>
      <c r="F1079">
        <v>1.179</v>
      </c>
      <c r="G1079">
        <v>35.19</v>
      </c>
      <c r="H1079">
        <v>35.19</v>
      </c>
      <c r="I1079" t="s">
        <v>149</v>
      </c>
      <c r="J1079">
        <v>1</v>
      </c>
      <c r="K1079">
        <v>2</v>
      </c>
      <c r="L1079">
        <v>2</v>
      </c>
      <c r="M1079">
        <v>2</v>
      </c>
      <c r="N1079">
        <v>1</v>
      </c>
      <c r="O1079">
        <v>2</v>
      </c>
      <c r="P1079">
        <v>2</v>
      </c>
      <c r="Q1079">
        <v>2</v>
      </c>
      <c r="R1079">
        <v>37.9</v>
      </c>
      <c r="S1079">
        <v>78.88</v>
      </c>
      <c r="T1079">
        <v>78.88</v>
      </c>
      <c r="U1079">
        <v>78.88</v>
      </c>
      <c r="V1079">
        <v>44.612068970000003</v>
      </c>
      <c r="W1079">
        <v>44.612068970000003</v>
      </c>
      <c r="X1079">
        <v>2.2415458940000001</v>
      </c>
      <c r="Y1079">
        <v>2.2415458940000001</v>
      </c>
    </row>
    <row r="1080" spans="1:25" x14ac:dyDescent="0.3">
      <c r="A1080" s="2">
        <v>45910</v>
      </c>
      <c r="B1080" t="s">
        <v>92</v>
      </c>
      <c r="C1080">
        <v>391</v>
      </c>
      <c r="D1080">
        <v>9</v>
      </c>
      <c r="E1080">
        <v>2.722</v>
      </c>
      <c r="F1080">
        <v>2.302</v>
      </c>
      <c r="G1080">
        <v>24.5</v>
      </c>
      <c r="H1080">
        <v>24.5</v>
      </c>
      <c r="I1080" t="s">
        <v>149</v>
      </c>
      <c r="J1080">
        <v>5</v>
      </c>
      <c r="K1080">
        <v>5</v>
      </c>
      <c r="L1080">
        <v>5</v>
      </c>
      <c r="M1080">
        <v>5</v>
      </c>
      <c r="N1080">
        <v>11</v>
      </c>
      <c r="O1080">
        <v>11</v>
      </c>
      <c r="P1080">
        <v>11</v>
      </c>
      <c r="Q1080">
        <v>11</v>
      </c>
      <c r="R1080">
        <v>343.86</v>
      </c>
      <c r="S1080">
        <v>343.86</v>
      </c>
      <c r="T1080">
        <v>343.86</v>
      </c>
      <c r="U1080">
        <v>343.86</v>
      </c>
      <c r="V1080">
        <v>7.1249927299999998</v>
      </c>
      <c r="W1080">
        <v>7.1249927299999998</v>
      </c>
      <c r="X1080">
        <v>14.03510204</v>
      </c>
      <c r="Y1080">
        <v>14.03510204</v>
      </c>
    </row>
    <row r="1081" spans="1:25" x14ac:dyDescent="0.3">
      <c r="A1081" s="2">
        <v>45910</v>
      </c>
      <c r="B1081" t="s">
        <v>64</v>
      </c>
      <c r="C1081">
        <v>403</v>
      </c>
      <c r="D1081">
        <v>3</v>
      </c>
      <c r="E1081">
        <v>3.7170000000000001</v>
      </c>
      <c r="F1081">
        <v>0.74399999999999999</v>
      </c>
      <c r="G1081">
        <v>11.15</v>
      </c>
      <c r="H1081">
        <v>11.15</v>
      </c>
      <c r="I1081" t="s">
        <v>149</v>
      </c>
      <c r="J1081">
        <v>1</v>
      </c>
      <c r="K1081">
        <v>1</v>
      </c>
      <c r="L1081">
        <v>1</v>
      </c>
      <c r="M1081">
        <v>1</v>
      </c>
      <c r="N1081">
        <v>4</v>
      </c>
      <c r="O1081">
        <v>4</v>
      </c>
      <c r="P1081">
        <v>4</v>
      </c>
      <c r="Q1081">
        <v>4</v>
      </c>
      <c r="R1081">
        <v>127.52</v>
      </c>
      <c r="S1081">
        <v>127.52</v>
      </c>
      <c r="T1081">
        <v>127.52</v>
      </c>
      <c r="U1081">
        <v>127.52</v>
      </c>
      <c r="V1081">
        <v>8.7437264740000007</v>
      </c>
      <c r="W1081">
        <v>8.7437264740000007</v>
      </c>
      <c r="X1081">
        <v>11.4367713</v>
      </c>
      <c r="Y1081">
        <v>11.4367713</v>
      </c>
    </row>
    <row r="1082" spans="1:25" x14ac:dyDescent="0.3">
      <c r="A1082" s="2">
        <v>45910</v>
      </c>
      <c r="B1082" t="s">
        <v>72</v>
      </c>
      <c r="C1082">
        <v>304</v>
      </c>
      <c r="D1082">
        <v>3</v>
      </c>
      <c r="E1082">
        <v>3.19</v>
      </c>
      <c r="F1082">
        <v>0.98699999999999999</v>
      </c>
      <c r="G1082">
        <v>9.57</v>
      </c>
      <c r="H1082">
        <v>9.57</v>
      </c>
      <c r="I1082" t="s">
        <v>149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X1082">
        <v>0</v>
      </c>
      <c r="Y1082">
        <v>0</v>
      </c>
    </row>
    <row r="1083" spans="1:25" x14ac:dyDescent="0.3">
      <c r="A1083" s="2">
        <v>45910</v>
      </c>
      <c r="B1083" t="s">
        <v>106</v>
      </c>
      <c r="C1083">
        <v>108</v>
      </c>
      <c r="D1083">
        <v>0</v>
      </c>
      <c r="F1083">
        <v>0</v>
      </c>
      <c r="G1083">
        <v>0</v>
      </c>
      <c r="H1083">
        <v>0</v>
      </c>
      <c r="I1083" t="s">
        <v>149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5" x14ac:dyDescent="0.3">
      <c r="A1084" s="2">
        <v>45910</v>
      </c>
      <c r="B1084" t="s">
        <v>44</v>
      </c>
      <c r="C1084">
        <v>40</v>
      </c>
      <c r="D1084">
        <v>1</v>
      </c>
      <c r="E1084">
        <v>3.19</v>
      </c>
      <c r="F1084">
        <v>2.5</v>
      </c>
      <c r="G1084">
        <v>3.19</v>
      </c>
      <c r="H1084">
        <v>3.19</v>
      </c>
      <c r="I1084" t="s">
        <v>149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X1084">
        <v>0</v>
      </c>
      <c r="Y1084">
        <v>0</v>
      </c>
    </row>
    <row r="1085" spans="1:25" x14ac:dyDescent="0.3">
      <c r="A1085" s="2">
        <v>45910</v>
      </c>
      <c r="B1085" t="s">
        <v>40</v>
      </c>
      <c r="C1085">
        <v>280</v>
      </c>
      <c r="D1085">
        <v>3</v>
      </c>
      <c r="E1085">
        <v>3.1930000000000001</v>
      </c>
      <c r="F1085">
        <v>1.071</v>
      </c>
      <c r="G1085">
        <v>9.58</v>
      </c>
      <c r="H1085">
        <v>9.58</v>
      </c>
      <c r="I1085" t="s">
        <v>149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28.88</v>
      </c>
      <c r="S1085">
        <v>28.88</v>
      </c>
      <c r="T1085">
        <v>28.88</v>
      </c>
      <c r="U1085">
        <v>28.88</v>
      </c>
      <c r="V1085">
        <v>33.17174515</v>
      </c>
      <c r="W1085">
        <v>33.17174515</v>
      </c>
      <c r="X1085">
        <v>3.0146137789999998</v>
      </c>
      <c r="Y1085">
        <v>3.0146137789999998</v>
      </c>
    </row>
    <row r="1086" spans="1:25" x14ac:dyDescent="0.3">
      <c r="A1086" s="2">
        <v>45910</v>
      </c>
      <c r="B1086" t="s">
        <v>56</v>
      </c>
      <c r="C1086">
        <v>40</v>
      </c>
      <c r="D1086">
        <v>0</v>
      </c>
      <c r="F1086">
        <v>0</v>
      </c>
      <c r="G1086">
        <v>0</v>
      </c>
      <c r="H1086">
        <v>0</v>
      </c>
      <c r="I1086" t="s">
        <v>149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5" x14ac:dyDescent="0.3">
      <c r="A1087" s="2">
        <v>45910</v>
      </c>
      <c r="B1087" t="s">
        <v>24</v>
      </c>
      <c r="C1087">
        <v>429</v>
      </c>
      <c r="D1087">
        <v>2</v>
      </c>
      <c r="E1087">
        <v>1.655</v>
      </c>
      <c r="F1087">
        <v>0.46600000000000003</v>
      </c>
      <c r="G1087">
        <v>3.31</v>
      </c>
      <c r="H1087">
        <v>3.31</v>
      </c>
      <c r="I1087" t="s">
        <v>149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X1087">
        <v>0</v>
      </c>
      <c r="Y1087">
        <v>0</v>
      </c>
    </row>
    <row r="1088" spans="1:25" x14ac:dyDescent="0.3">
      <c r="A1088" s="2">
        <v>45910</v>
      </c>
      <c r="B1088" t="s">
        <v>108</v>
      </c>
      <c r="C1088">
        <v>178</v>
      </c>
      <c r="D1088">
        <v>1</v>
      </c>
      <c r="E1088">
        <v>4.45</v>
      </c>
      <c r="F1088">
        <v>0.56200000000000006</v>
      </c>
      <c r="G1088">
        <v>4.45</v>
      </c>
      <c r="H1088">
        <v>4.45</v>
      </c>
      <c r="I1088" t="s">
        <v>149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80.98</v>
      </c>
      <c r="S1088">
        <v>80.98</v>
      </c>
      <c r="T1088">
        <v>80.98</v>
      </c>
      <c r="U1088">
        <v>80.98</v>
      </c>
      <c r="V1088">
        <v>5.4951839959999997</v>
      </c>
      <c r="W1088">
        <v>5.4951839959999997</v>
      </c>
      <c r="X1088">
        <v>18.197752810000001</v>
      </c>
      <c r="Y1088">
        <v>18.197752810000001</v>
      </c>
    </row>
    <row r="1089" spans="1:25" x14ac:dyDescent="0.3">
      <c r="A1089" s="2">
        <v>45910</v>
      </c>
      <c r="B1089" t="s">
        <v>62</v>
      </c>
      <c r="C1089">
        <v>306</v>
      </c>
      <c r="D1089">
        <v>1</v>
      </c>
      <c r="E1089">
        <v>1.81</v>
      </c>
      <c r="F1089">
        <v>0.32700000000000001</v>
      </c>
      <c r="G1089">
        <v>1.81</v>
      </c>
      <c r="H1089">
        <v>1.81</v>
      </c>
      <c r="I1089" t="s">
        <v>149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X1089">
        <v>0</v>
      </c>
      <c r="Y1089">
        <v>0</v>
      </c>
    </row>
    <row r="1090" spans="1:25" x14ac:dyDescent="0.3">
      <c r="A1090" s="2">
        <v>45910</v>
      </c>
      <c r="B1090" t="s">
        <v>84</v>
      </c>
      <c r="C1090">
        <v>201</v>
      </c>
      <c r="D1090">
        <v>0</v>
      </c>
      <c r="F1090">
        <v>0</v>
      </c>
      <c r="G1090">
        <v>0</v>
      </c>
      <c r="H1090">
        <v>0</v>
      </c>
      <c r="I1090" t="s">
        <v>149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5" x14ac:dyDescent="0.3">
      <c r="A1091" s="2">
        <v>45910</v>
      </c>
      <c r="B1091" t="s">
        <v>42</v>
      </c>
      <c r="C1091">
        <v>34</v>
      </c>
      <c r="D1091">
        <v>0</v>
      </c>
      <c r="F1091">
        <v>0</v>
      </c>
      <c r="G1091">
        <v>0</v>
      </c>
      <c r="H1091">
        <v>0</v>
      </c>
      <c r="I1091" t="s">
        <v>149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5" x14ac:dyDescent="0.3">
      <c r="A1092" s="2">
        <v>45910</v>
      </c>
      <c r="B1092" t="s">
        <v>11</v>
      </c>
      <c r="C1092">
        <v>65</v>
      </c>
      <c r="D1092">
        <v>2</v>
      </c>
      <c r="E1092">
        <v>3.7949999999999999</v>
      </c>
      <c r="F1092">
        <v>3.077</v>
      </c>
      <c r="G1092">
        <v>7.59</v>
      </c>
      <c r="H1092">
        <v>7.59</v>
      </c>
      <c r="I1092" t="s">
        <v>149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X1092">
        <v>0</v>
      </c>
      <c r="Y1092">
        <v>0</v>
      </c>
    </row>
    <row r="1093" spans="1:25" x14ac:dyDescent="0.3">
      <c r="A1093" s="2">
        <v>45910</v>
      </c>
      <c r="B1093" t="s">
        <v>102</v>
      </c>
      <c r="C1093">
        <v>427</v>
      </c>
      <c r="D1093">
        <v>2</v>
      </c>
      <c r="E1093">
        <v>3.02</v>
      </c>
      <c r="F1093">
        <v>0.46800000000000003</v>
      </c>
      <c r="G1093">
        <v>6.04</v>
      </c>
      <c r="H1093">
        <v>6.04</v>
      </c>
      <c r="I1093" t="s">
        <v>149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X1093">
        <v>0</v>
      </c>
      <c r="Y1093">
        <v>0</v>
      </c>
    </row>
    <row r="1094" spans="1:25" x14ac:dyDescent="0.3">
      <c r="A1094" s="2">
        <v>45910</v>
      </c>
      <c r="B1094" t="s">
        <v>98</v>
      </c>
      <c r="C1094">
        <v>1479</v>
      </c>
      <c r="D1094">
        <v>6</v>
      </c>
      <c r="E1094">
        <v>2.1549999999999998</v>
      </c>
      <c r="F1094">
        <v>0.40600000000000003</v>
      </c>
      <c r="G1094">
        <v>12.93</v>
      </c>
      <c r="H1094">
        <v>12.93</v>
      </c>
      <c r="I1094" t="s">
        <v>149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15.9</v>
      </c>
      <c r="S1094">
        <v>15.9</v>
      </c>
      <c r="T1094">
        <v>15.9</v>
      </c>
      <c r="U1094">
        <v>15.9</v>
      </c>
      <c r="V1094">
        <v>81.320754719999996</v>
      </c>
      <c r="W1094">
        <v>81.320754719999996</v>
      </c>
      <c r="X1094">
        <v>1.229698376</v>
      </c>
      <c r="Y1094">
        <v>1.229698376</v>
      </c>
    </row>
    <row r="1095" spans="1:25" x14ac:dyDescent="0.3">
      <c r="A1095" s="2">
        <v>45910</v>
      </c>
      <c r="B1095" t="s">
        <v>104</v>
      </c>
      <c r="C1095">
        <v>289</v>
      </c>
      <c r="D1095">
        <v>0</v>
      </c>
      <c r="F1095">
        <v>0</v>
      </c>
      <c r="G1095">
        <v>0</v>
      </c>
      <c r="H1095">
        <v>0</v>
      </c>
      <c r="I1095" t="s">
        <v>149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5" x14ac:dyDescent="0.3">
      <c r="A1096" s="2">
        <v>45910</v>
      </c>
      <c r="B1096" t="s">
        <v>38</v>
      </c>
      <c r="C1096">
        <v>1</v>
      </c>
      <c r="D1096">
        <v>1</v>
      </c>
      <c r="E1096">
        <v>1.36</v>
      </c>
      <c r="F1096">
        <v>100</v>
      </c>
      <c r="G1096">
        <v>1.36</v>
      </c>
      <c r="H1096">
        <v>1.36</v>
      </c>
      <c r="I1096" t="s">
        <v>149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X1096">
        <v>0</v>
      </c>
      <c r="Y1096">
        <v>0</v>
      </c>
    </row>
    <row r="1097" spans="1:25" x14ac:dyDescent="0.3">
      <c r="A1097" s="2">
        <v>45910</v>
      </c>
      <c r="B1097" t="s">
        <v>42</v>
      </c>
      <c r="C1097">
        <v>237</v>
      </c>
      <c r="D1097">
        <v>9</v>
      </c>
      <c r="E1097">
        <v>2.1680000000000001</v>
      </c>
      <c r="F1097">
        <v>3.7970000000000002</v>
      </c>
      <c r="G1097">
        <v>19.510000000000002</v>
      </c>
      <c r="H1097">
        <v>19.510000000000002</v>
      </c>
      <c r="I1097" t="s">
        <v>149</v>
      </c>
      <c r="J1097">
        <v>2</v>
      </c>
      <c r="K1097">
        <v>2</v>
      </c>
      <c r="L1097">
        <v>2</v>
      </c>
      <c r="M1097">
        <v>2</v>
      </c>
      <c r="N1097">
        <v>2</v>
      </c>
      <c r="O1097">
        <v>2</v>
      </c>
      <c r="P1097">
        <v>2</v>
      </c>
      <c r="Q1097">
        <v>2</v>
      </c>
      <c r="R1097">
        <v>68.760000000000005</v>
      </c>
      <c r="S1097">
        <v>68.760000000000005</v>
      </c>
      <c r="T1097">
        <v>68.760000000000005</v>
      </c>
      <c r="U1097">
        <v>68.760000000000005</v>
      </c>
      <c r="V1097">
        <v>28.37405468</v>
      </c>
      <c r="W1097">
        <v>28.37405468</v>
      </c>
      <c r="X1097">
        <v>3.524346489</v>
      </c>
      <c r="Y1097">
        <v>3.524346489</v>
      </c>
    </row>
    <row r="1098" spans="1:25" x14ac:dyDescent="0.3">
      <c r="A1098" s="2">
        <v>45910</v>
      </c>
      <c r="B1098" t="s">
        <v>50</v>
      </c>
      <c r="C1098">
        <v>0</v>
      </c>
      <c r="D1098">
        <v>0</v>
      </c>
      <c r="G1098">
        <v>0</v>
      </c>
      <c r="H1098">
        <v>0</v>
      </c>
      <c r="I1098" t="s">
        <v>149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5" x14ac:dyDescent="0.3">
      <c r="A1099" s="2">
        <v>45910</v>
      </c>
      <c r="B1099" t="s">
        <v>72</v>
      </c>
      <c r="C1099">
        <v>191</v>
      </c>
      <c r="D1099">
        <v>3</v>
      </c>
      <c r="E1099">
        <v>5.1369999999999996</v>
      </c>
      <c r="F1099">
        <v>1.571</v>
      </c>
      <c r="G1099">
        <v>15.41</v>
      </c>
      <c r="H1099">
        <v>15.41</v>
      </c>
      <c r="I1099" t="s">
        <v>149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36.49</v>
      </c>
      <c r="S1099">
        <v>36.49</v>
      </c>
      <c r="T1099">
        <v>36.49</v>
      </c>
      <c r="U1099">
        <v>36.49</v>
      </c>
      <c r="V1099">
        <v>42.230748149999997</v>
      </c>
      <c r="W1099">
        <v>42.230748149999997</v>
      </c>
      <c r="X1099">
        <v>2.367942894</v>
      </c>
      <c r="Y1099">
        <v>2.367942894</v>
      </c>
    </row>
    <row r="1100" spans="1:25" x14ac:dyDescent="0.3">
      <c r="A1100" s="2">
        <v>45910</v>
      </c>
      <c r="B1100" t="s">
        <v>84</v>
      </c>
      <c r="C1100">
        <v>15</v>
      </c>
      <c r="D1100">
        <v>0</v>
      </c>
      <c r="F1100">
        <v>0</v>
      </c>
      <c r="G1100">
        <v>0</v>
      </c>
      <c r="H1100">
        <v>0</v>
      </c>
      <c r="I1100" t="s">
        <v>149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5" x14ac:dyDescent="0.3">
      <c r="A1101" s="2">
        <v>45910</v>
      </c>
      <c r="B1101" t="s">
        <v>68</v>
      </c>
      <c r="C1101">
        <v>961</v>
      </c>
      <c r="D1101">
        <v>6</v>
      </c>
      <c r="E1101">
        <v>4.53</v>
      </c>
      <c r="F1101">
        <v>0.624</v>
      </c>
      <c r="G1101">
        <v>27.18</v>
      </c>
      <c r="H1101">
        <v>27.18</v>
      </c>
      <c r="I1101" t="s">
        <v>149</v>
      </c>
      <c r="J1101">
        <v>1</v>
      </c>
      <c r="K1101">
        <v>3</v>
      </c>
      <c r="L1101">
        <v>3</v>
      </c>
      <c r="M1101">
        <v>3</v>
      </c>
      <c r="N1101">
        <v>1</v>
      </c>
      <c r="O1101">
        <v>4</v>
      </c>
      <c r="P1101">
        <v>4</v>
      </c>
      <c r="Q1101">
        <v>4</v>
      </c>
      <c r="R1101">
        <v>91.98</v>
      </c>
      <c r="S1101">
        <v>280.66000000000003</v>
      </c>
      <c r="T1101">
        <v>280.66000000000003</v>
      </c>
      <c r="U1101">
        <v>280.66000000000003</v>
      </c>
      <c r="V1101">
        <v>9.6843155420000002</v>
      </c>
      <c r="W1101">
        <v>9.6843155420000002</v>
      </c>
      <c r="X1101">
        <v>10.32597498</v>
      </c>
      <c r="Y1101">
        <v>10.32597498</v>
      </c>
    </row>
    <row r="1102" spans="1:25" x14ac:dyDescent="0.3">
      <c r="A1102" s="2">
        <v>45910</v>
      </c>
      <c r="B1102" t="s">
        <v>64</v>
      </c>
      <c r="C1102">
        <v>108</v>
      </c>
      <c r="D1102">
        <v>2</v>
      </c>
      <c r="E1102">
        <v>5.3</v>
      </c>
      <c r="F1102">
        <v>1.8520000000000001</v>
      </c>
      <c r="G1102">
        <v>10.6</v>
      </c>
      <c r="H1102">
        <v>10.6</v>
      </c>
      <c r="I1102" t="s">
        <v>149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28.9</v>
      </c>
      <c r="S1102">
        <v>28.9</v>
      </c>
      <c r="T1102">
        <v>28.9</v>
      </c>
      <c r="U1102">
        <v>28.9</v>
      </c>
      <c r="V1102">
        <v>36.678200689999997</v>
      </c>
      <c r="W1102">
        <v>36.678200689999997</v>
      </c>
      <c r="X1102">
        <v>2.726415094</v>
      </c>
      <c r="Y1102">
        <v>2.726415094</v>
      </c>
    </row>
    <row r="1103" spans="1:25" x14ac:dyDescent="0.3">
      <c r="A1103" s="2">
        <v>45910</v>
      </c>
      <c r="B1103" t="s">
        <v>26</v>
      </c>
      <c r="C1103">
        <v>55</v>
      </c>
      <c r="D1103">
        <v>1</v>
      </c>
      <c r="E1103">
        <v>2.4</v>
      </c>
      <c r="F1103">
        <v>1.8180000000000001</v>
      </c>
      <c r="G1103">
        <v>2.4</v>
      </c>
      <c r="H1103">
        <v>2.4</v>
      </c>
      <c r="I1103" t="s">
        <v>149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X1103">
        <v>0</v>
      </c>
      <c r="Y1103">
        <v>0</v>
      </c>
    </row>
    <row r="1104" spans="1:25" x14ac:dyDescent="0.3">
      <c r="A1104" s="2">
        <v>45910</v>
      </c>
      <c r="B1104" t="s">
        <v>15</v>
      </c>
      <c r="C1104">
        <v>184</v>
      </c>
      <c r="D1104">
        <v>0</v>
      </c>
      <c r="F1104">
        <v>0</v>
      </c>
      <c r="G1104">
        <v>0</v>
      </c>
      <c r="H1104">
        <v>0</v>
      </c>
      <c r="I1104" t="s">
        <v>149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5" x14ac:dyDescent="0.3">
      <c r="A1105" s="2">
        <v>45910</v>
      </c>
      <c r="B1105" t="s">
        <v>36</v>
      </c>
      <c r="C1105">
        <v>83</v>
      </c>
      <c r="D1105">
        <v>1</v>
      </c>
      <c r="E1105">
        <v>1.96</v>
      </c>
      <c r="F1105">
        <v>1.2050000000000001</v>
      </c>
      <c r="G1105">
        <v>1.96</v>
      </c>
      <c r="H1105">
        <v>1.96</v>
      </c>
      <c r="I1105" t="s">
        <v>149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X1105">
        <v>0</v>
      </c>
      <c r="Y1105">
        <v>0</v>
      </c>
    </row>
    <row r="1106" spans="1:25" x14ac:dyDescent="0.3">
      <c r="A1106" s="2">
        <v>45910</v>
      </c>
      <c r="B1106" t="s">
        <v>78</v>
      </c>
      <c r="C1106">
        <v>564</v>
      </c>
      <c r="D1106">
        <v>3</v>
      </c>
      <c r="E1106">
        <v>4.4470000000000001</v>
      </c>
      <c r="F1106">
        <v>0.53200000000000003</v>
      </c>
      <c r="G1106">
        <v>13.34</v>
      </c>
      <c r="H1106">
        <v>13.34</v>
      </c>
      <c r="I1106" t="s">
        <v>149</v>
      </c>
      <c r="J1106">
        <v>1</v>
      </c>
      <c r="K1106">
        <v>1</v>
      </c>
      <c r="L1106">
        <v>1</v>
      </c>
      <c r="M1106">
        <v>1</v>
      </c>
      <c r="N1106">
        <v>3</v>
      </c>
      <c r="O1106">
        <v>3</v>
      </c>
      <c r="P1106">
        <v>3</v>
      </c>
      <c r="Q1106">
        <v>3</v>
      </c>
      <c r="R1106">
        <v>213.45</v>
      </c>
      <c r="S1106">
        <v>213.45</v>
      </c>
      <c r="T1106">
        <v>213.45</v>
      </c>
      <c r="U1106">
        <v>213.45</v>
      </c>
      <c r="V1106">
        <v>6.2497071909999997</v>
      </c>
      <c r="W1106">
        <v>6.2497071909999997</v>
      </c>
      <c r="X1106">
        <v>16.000749630000001</v>
      </c>
      <c r="Y1106">
        <v>16.000749630000001</v>
      </c>
    </row>
    <row r="1107" spans="1:25" x14ac:dyDescent="0.3">
      <c r="A1107" s="2">
        <v>45910</v>
      </c>
      <c r="B1107" t="s">
        <v>94</v>
      </c>
      <c r="C1107">
        <v>487</v>
      </c>
      <c r="D1107">
        <v>5</v>
      </c>
      <c r="E1107">
        <v>4.9420000000000002</v>
      </c>
      <c r="F1107">
        <v>1.0269999999999999</v>
      </c>
      <c r="G1107">
        <v>24.71</v>
      </c>
      <c r="H1107">
        <v>24.71</v>
      </c>
      <c r="I1107" t="s">
        <v>149</v>
      </c>
      <c r="J1107">
        <v>3</v>
      </c>
      <c r="K1107">
        <v>3</v>
      </c>
      <c r="L1107">
        <v>3</v>
      </c>
      <c r="M1107">
        <v>3</v>
      </c>
      <c r="N1107">
        <v>5</v>
      </c>
      <c r="O1107">
        <v>5</v>
      </c>
      <c r="P1107">
        <v>5</v>
      </c>
      <c r="Q1107">
        <v>5</v>
      </c>
      <c r="R1107">
        <v>207.54</v>
      </c>
      <c r="S1107">
        <v>207.54</v>
      </c>
      <c r="T1107">
        <v>207.54</v>
      </c>
      <c r="U1107">
        <v>207.54</v>
      </c>
      <c r="V1107">
        <v>11.90613858</v>
      </c>
      <c r="W1107">
        <v>11.90613858</v>
      </c>
      <c r="X1107">
        <v>8.3990287329999997</v>
      </c>
      <c r="Y1107">
        <v>8.3990287329999997</v>
      </c>
    </row>
    <row r="1108" spans="1:25" x14ac:dyDescent="0.3">
      <c r="A1108" s="2">
        <v>45910</v>
      </c>
      <c r="B1108" t="s">
        <v>17</v>
      </c>
      <c r="C1108">
        <v>31</v>
      </c>
      <c r="D1108">
        <v>1</v>
      </c>
      <c r="E1108">
        <v>0.31</v>
      </c>
      <c r="F1108">
        <v>3.226</v>
      </c>
      <c r="G1108">
        <v>0.31</v>
      </c>
      <c r="H1108">
        <v>0.31</v>
      </c>
      <c r="I1108" t="s">
        <v>149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X1108">
        <v>0</v>
      </c>
      <c r="Y1108">
        <v>0</v>
      </c>
    </row>
    <row r="1109" spans="1:25" x14ac:dyDescent="0.3">
      <c r="A1109" s="2">
        <v>45910</v>
      </c>
      <c r="B1109" t="s">
        <v>17</v>
      </c>
      <c r="C1109">
        <v>26</v>
      </c>
      <c r="D1109">
        <v>0</v>
      </c>
      <c r="F1109">
        <v>0</v>
      </c>
      <c r="G1109">
        <v>0</v>
      </c>
      <c r="H1109">
        <v>0</v>
      </c>
      <c r="I1109" t="s">
        <v>149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5" x14ac:dyDescent="0.3">
      <c r="A1110" s="2">
        <v>45910</v>
      </c>
      <c r="B1110" t="s">
        <v>17</v>
      </c>
      <c r="C1110">
        <v>41</v>
      </c>
      <c r="D1110">
        <v>1</v>
      </c>
      <c r="E1110">
        <v>1.25</v>
      </c>
      <c r="F1110">
        <v>2.4390000000000001</v>
      </c>
      <c r="G1110">
        <v>1.25</v>
      </c>
      <c r="H1110">
        <v>1.25</v>
      </c>
      <c r="I1110" t="s">
        <v>149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35.880000000000003</v>
      </c>
      <c r="S1110">
        <v>35.880000000000003</v>
      </c>
      <c r="T1110">
        <v>35.880000000000003</v>
      </c>
      <c r="U1110">
        <v>35.880000000000003</v>
      </c>
      <c r="V1110">
        <v>3.4838350060000001</v>
      </c>
      <c r="W1110">
        <v>3.4838350060000001</v>
      </c>
      <c r="X1110">
        <v>28.704000000000001</v>
      </c>
      <c r="Y1110">
        <v>28.704000000000001</v>
      </c>
    </row>
    <row r="1111" spans="1:25" x14ac:dyDescent="0.3">
      <c r="A1111" s="2">
        <v>45910</v>
      </c>
      <c r="B1111" t="s">
        <v>17</v>
      </c>
      <c r="C1111">
        <v>21</v>
      </c>
      <c r="D1111">
        <v>0</v>
      </c>
      <c r="F1111">
        <v>0</v>
      </c>
      <c r="G1111">
        <v>0</v>
      </c>
      <c r="H1111">
        <v>0</v>
      </c>
      <c r="I1111" t="s">
        <v>149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5" x14ac:dyDescent="0.3">
      <c r="A1112" s="2">
        <v>45910</v>
      </c>
      <c r="B1112" t="s">
        <v>52</v>
      </c>
      <c r="C1112">
        <v>566</v>
      </c>
      <c r="D1112">
        <v>10</v>
      </c>
      <c r="E1112">
        <v>0.66600000000000004</v>
      </c>
      <c r="F1112">
        <v>1.7669999999999999</v>
      </c>
      <c r="G1112">
        <v>6.66</v>
      </c>
      <c r="H1112">
        <v>6.66</v>
      </c>
      <c r="I1112" t="s">
        <v>149</v>
      </c>
      <c r="J1112">
        <v>3</v>
      </c>
      <c r="K1112">
        <v>4</v>
      </c>
      <c r="L1112">
        <v>4</v>
      </c>
      <c r="M1112">
        <v>4</v>
      </c>
      <c r="N1112">
        <v>3</v>
      </c>
      <c r="O1112">
        <v>4</v>
      </c>
      <c r="P1112">
        <v>4</v>
      </c>
      <c r="Q1112">
        <v>4</v>
      </c>
      <c r="R1112">
        <v>56.35</v>
      </c>
      <c r="S1112">
        <v>69.25</v>
      </c>
      <c r="T1112">
        <v>69.25</v>
      </c>
      <c r="U1112">
        <v>69.25</v>
      </c>
      <c r="V1112">
        <v>9.6173285199999992</v>
      </c>
      <c r="W1112">
        <v>9.6173285199999992</v>
      </c>
      <c r="X1112">
        <v>10.3978979</v>
      </c>
      <c r="Y1112">
        <v>10.3978979</v>
      </c>
    </row>
    <row r="1113" spans="1:25" x14ac:dyDescent="0.3">
      <c r="A1113" s="2">
        <v>45910</v>
      </c>
      <c r="B1113" t="s">
        <v>52</v>
      </c>
      <c r="C1113">
        <v>641</v>
      </c>
      <c r="D1113">
        <v>4</v>
      </c>
      <c r="E1113">
        <v>0.75800000000000001</v>
      </c>
      <c r="F1113">
        <v>0.624</v>
      </c>
      <c r="G1113">
        <v>3.03</v>
      </c>
      <c r="H1113">
        <v>3.03</v>
      </c>
      <c r="I1113" t="s">
        <v>149</v>
      </c>
      <c r="J1113">
        <v>2</v>
      </c>
      <c r="K1113">
        <v>2</v>
      </c>
      <c r="L1113">
        <v>2</v>
      </c>
      <c r="M1113">
        <v>2</v>
      </c>
      <c r="N1113">
        <v>2</v>
      </c>
      <c r="O1113">
        <v>2</v>
      </c>
      <c r="P1113">
        <v>2</v>
      </c>
      <c r="Q1113">
        <v>2</v>
      </c>
      <c r="R1113">
        <v>35.47</v>
      </c>
      <c r="S1113">
        <v>35.47</v>
      </c>
      <c r="T1113">
        <v>35.47</v>
      </c>
      <c r="U1113">
        <v>35.47</v>
      </c>
      <c r="V1113">
        <v>8.5424302230000002</v>
      </c>
      <c r="W1113">
        <v>8.5424302230000002</v>
      </c>
      <c r="X1113">
        <v>11.706270630000001</v>
      </c>
      <c r="Y1113">
        <v>11.706270630000001</v>
      </c>
    </row>
    <row r="1114" spans="1:25" x14ac:dyDescent="0.3">
      <c r="A1114" s="2">
        <v>45910</v>
      </c>
      <c r="B1114" t="s">
        <v>52</v>
      </c>
      <c r="C1114">
        <v>555</v>
      </c>
      <c r="D1114">
        <v>4</v>
      </c>
      <c r="E1114">
        <v>0.47799999999999998</v>
      </c>
      <c r="F1114">
        <v>0.72099999999999997</v>
      </c>
      <c r="G1114">
        <v>1.91</v>
      </c>
      <c r="H1114">
        <v>1.91</v>
      </c>
      <c r="I1114" t="s">
        <v>149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X1114">
        <v>0</v>
      </c>
      <c r="Y1114">
        <v>0</v>
      </c>
    </row>
    <row r="1115" spans="1:25" x14ac:dyDescent="0.3">
      <c r="A1115" s="2">
        <v>45910</v>
      </c>
      <c r="B1115" t="s">
        <v>52</v>
      </c>
      <c r="C1115">
        <v>1197</v>
      </c>
      <c r="D1115">
        <v>23</v>
      </c>
      <c r="E1115">
        <v>0.28399999999999997</v>
      </c>
      <c r="F1115">
        <v>1.921</v>
      </c>
      <c r="G1115">
        <v>6.54</v>
      </c>
      <c r="H1115">
        <v>6.54</v>
      </c>
      <c r="I1115" t="s">
        <v>149</v>
      </c>
      <c r="J1115">
        <v>2</v>
      </c>
      <c r="K1115">
        <v>2</v>
      </c>
      <c r="L1115">
        <v>2</v>
      </c>
      <c r="M1115">
        <v>2</v>
      </c>
      <c r="N1115">
        <v>2</v>
      </c>
      <c r="O1115">
        <v>2</v>
      </c>
      <c r="P1115">
        <v>2</v>
      </c>
      <c r="Q1115">
        <v>2</v>
      </c>
      <c r="R1115">
        <v>44.86</v>
      </c>
      <c r="S1115">
        <v>44.86</v>
      </c>
      <c r="T1115">
        <v>44.86</v>
      </c>
      <c r="U1115">
        <v>44.86</v>
      </c>
      <c r="V1115">
        <v>14.578689260000001</v>
      </c>
      <c r="W1115">
        <v>14.578689260000001</v>
      </c>
      <c r="X1115">
        <v>6.8593272169999997</v>
      </c>
      <c r="Y1115">
        <v>6.8593272169999997</v>
      </c>
    </row>
    <row r="1116" spans="1:25" x14ac:dyDescent="0.3">
      <c r="A1116" s="2">
        <v>45910</v>
      </c>
      <c r="B1116" t="s">
        <v>112</v>
      </c>
      <c r="C1116">
        <v>82</v>
      </c>
      <c r="D1116">
        <v>1</v>
      </c>
      <c r="E1116">
        <v>1.38</v>
      </c>
      <c r="F1116">
        <v>1.22</v>
      </c>
      <c r="G1116">
        <v>1.38</v>
      </c>
      <c r="H1116">
        <v>1.38</v>
      </c>
      <c r="I1116" t="s">
        <v>149</v>
      </c>
      <c r="J1116">
        <v>0</v>
      </c>
      <c r="K1116">
        <v>1</v>
      </c>
      <c r="L1116">
        <v>1</v>
      </c>
      <c r="M1116">
        <v>1</v>
      </c>
      <c r="N1116">
        <v>0</v>
      </c>
      <c r="O1116">
        <v>1</v>
      </c>
      <c r="P1116">
        <v>1</v>
      </c>
      <c r="Q1116">
        <v>1</v>
      </c>
      <c r="R1116">
        <v>0</v>
      </c>
      <c r="S1116">
        <v>41.9</v>
      </c>
      <c r="T1116">
        <v>41.9</v>
      </c>
      <c r="U1116">
        <v>41.9</v>
      </c>
      <c r="V1116">
        <v>3.2935560860000002</v>
      </c>
      <c r="W1116">
        <v>3.2935560860000002</v>
      </c>
      <c r="X1116">
        <v>30.36231884</v>
      </c>
      <c r="Y1116">
        <v>30.36231884</v>
      </c>
    </row>
    <row r="1117" spans="1:25" x14ac:dyDescent="0.3">
      <c r="A1117" s="2">
        <v>45910</v>
      </c>
      <c r="B1117" t="s">
        <v>15</v>
      </c>
      <c r="C1117">
        <v>136</v>
      </c>
      <c r="D1117">
        <v>2</v>
      </c>
      <c r="E1117">
        <v>2.4900000000000002</v>
      </c>
      <c r="F1117">
        <v>1.4710000000000001</v>
      </c>
      <c r="G1117">
        <v>4.9800000000000004</v>
      </c>
      <c r="H1117">
        <v>4.9800000000000004</v>
      </c>
      <c r="I1117" t="s">
        <v>149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X1117">
        <v>0</v>
      </c>
      <c r="Y1117">
        <v>0</v>
      </c>
    </row>
    <row r="1118" spans="1:25" x14ac:dyDescent="0.3">
      <c r="A1118" s="2">
        <v>45910</v>
      </c>
      <c r="B1118" t="s">
        <v>112</v>
      </c>
      <c r="C1118">
        <v>182</v>
      </c>
      <c r="D1118">
        <v>1</v>
      </c>
      <c r="E1118">
        <v>1.02</v>
      </c>
      <c r="F1118">
        <v>0.54900000000000004</v>
      </c>
      <c r="G1118">
        <v>1.02</v>
      </c>
      <c r="H1118">
        <v>1.02</v>
      </c>
      <c r="I1118" t="s">
        <v>149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X1118">
        <v>0</v>
      </c>
      <c r="Y1118">
        <v>0</v>
      </c>
    </row>
    <row r="1119" spans="1:25" x14ac:dyDescent="0.3">
      <c r="A1119" s="2">
        <v>45910</v>
      </c>
      <c r="B1119" t="s">
        <v>15</v>
      </c>
      <c r="C1119">
        <v>292</v>
      </c>
      <c r="D1119">
        <v>1</v>
      </c>
      <c r="E1119">
        <v>1.05</v>
      </c>
      <c r="F1119">
        <v>0.34200000000000003</v>
      </c>
      <c r="G1119">
        <v>1.05</v>
      </c>
      <c r="H1119">
        <v>1.05</v>
      </c>
      <c r="I1119" t="s">
        <v>149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X1119">
        <v>0</v>
      </c>
      <c r="Y1119">
        <v>0</v>
      </c>
    </row>
    <row r="1120" spans="1:25" x14ac:dyDescent="0.3">
      <c r="A1120" s="2">
        <v>45910</v>
      </c>
      <c r="B1120" t="s">
        <v>15</v>
      </c>
      <c r="C1120">
        <v>414</v>
      </c>
      <c r="D1120">
        <v>7</v>
      </c>
      <c r="E1120">
        <v>1.3660000000000001</v>
      </c>
      <c r="F1120">
        <v>1.6910000000000001</v>
      </c>
      <c r="G1120">
        <v>9.56</v>
      </c>
      <c r="H1120">
        <v>9.56</v>
      </c>
      <c r="I1120" t="s">
        <v>149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23.49</v>
      </c>
      <c r="S1120">
        <v>23.49</v>
      </c>
      <c r="T1120">
        <v>23.49</v>
      </c>
      <c r="U1120">
        <v>23.49</v>
      </c>
      <c r="V1120">
        <v>40.69816943</v>
      </c>
      <c r="W1120">
        <v>40.69816943</v>
      </c>
      <c r="X1120">
        <v>2.4571129709999999</v>
      </c>
      <c r="Y1120">
        <v>2.4571129709999999</v>
      </c>
    </row>
    <row r="1121" spans="1:25" x14ac:dyDescent="0.3">
      <c r="A1121" s="2">
        <v>45910</v>
      </c>
      <c r="B1121" t="s">
        <v>112</v>
      </c>
      <c r="C1121">
        <v>112</v>
      </c>
      <c r="D1121">
        <v>1</v>
      </c>
      <c r="E1121">
        <v>1.38</v>
      </c>
      <c r="F1121">
        <v>0.89300000000000002</v>
      </c>
      <c r="G1121">
        <v>1.38</v>
      </c>
      <c r="H1121">
        <v>1.38</v>
      </c>
      <c r="I1121" t="s">
        <v>149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X1121">
        <v>0</v>
      </c>
      <c r="Y1121">
        <v>0</v>
      </c>
    </row>
    <row r="1122" spans="1:25" x14ac:dyDescent="0.3">
      <c r="A1122" s="2">
        <v>45910</v>
      </c>
      <c r="B1122" t="s">
        <v>15</v>
      </c>
      <c r="C1122">
        <v>701</v>
      </c>
      <c r="D1122">
        <v>4</v>
      </c>
      <c r="E1122">
        <v>0.80800000000000005</v>
      </c>
      <c r="F1122">
        <v>0.57099999999999995</v>
      </c>
      <c r="G1122">
        <v>3.23</v>
      </c>
      <c r="H1122">
        <v>3.23</v>
      </c>
      <c r="I1122" t="s">
        <v>149</v>
      </c>
      <c r="J1122">
        <v>3</v>
      </c>
      <c r="K1122">
        <v>3</v>
      </c>
      <c r="L1122">
        <v>3</v>
      </c>
      <c r="M1122">
        <v>3</v>
      </c>
      <c r="N1122">
        <v>3</v>
      </c>
      <c r="O1122">
        <v>3</v>
      </c>
      <c r="P1122">
        <v>3</v>
      </c>
      <c r="Q1122">
        <v>3</v>
      </c>
      <c r="R1122">
        <v>99.27</v>
      </c>
      <c r="S1122">
        <v>99.27</v>
      </c>
      <c r="T1122">
        <v>99.27</v>
      </c>
      <c r="U1122">
        <v>99.27</v>
      </c>
      <c r="V1122">
        <v>3.253752392</v>
      </c>
      <c r="W1122">
        <v>3.253752392</v>
      </c>
      <c r="X1122">
        <v>30.73374613</v>
      </c>
      <c r="Y1122">
        <v>30.73374613</v>
      </c>
    </row>
    <row r="1123" spans="1:25" x14ac:dyDescent="0.3">
      <c r="A1123" s="2">
        <v>45910</v>
      </c>
      <c r="B1123" t="s">
        <v>112</v>
      </c>
      <c r="C1123">
        <v>598</v>
      </c>
      <c r="D1123">
        <v>7</v>
      </c>
      <c r="E1123">
        <v>0.73099999999999998</v>
      </c>
      <c r="F1123">
        <v>1.171</v>
      </c>
      <c r="G1123">
        <v>5.12</v>
      </c>
      <c r="H1123">
        <v>5.12</v>
      </c>
      <c r="I1123" t="s">
        <v>149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31.49</v>
      </c>
      <c r="S1123">
        <v>31.49</v>
      </c>
      <c r="T1123">
        <v>31.49</v>
      </c>
      <c r="U1123">
        <v>31.49</v>
      </c>
      <c r="V1123">
        <v>16.25912988</v>
      </c>
      <c r="W1123">
        <v>16.25912988</v>
      </c>
      <c r="X1123">
        <v>6.150390625</v>
      </c>
      <c r="Y1123">
        <v>6.150390625</v>
      </c>
    </row>
    <row r="1124" spans="1:25" x14ac:dyDescent="0.3">
      <c r="A1124" s="2">
        <v>45910</v>
      </c>
      <c r="B1124" t="s">
        <v>100</v>
      </c>
      <c r="C1124">
        <v>11</v>
      </c>
      <c r="D1124">
        <v>0</v>
      </c>
      <c r="F1124">
        <v>0</v>
      </c>
      <c r="G1124">
        <v>0</v>
      </c>
      <c r="H1124">
        <v>0</v>
      </c>
      <c r="I1124" t="s">
        <v>149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5" x14ac:dyDescent="0.3">
      <c r="A1125" s="2">
        <v>45910</v>
      </c>
      <c r="B1125" t="s">
        <v>54</v>
      </c>
      <c r="C1125">
        <v>634</v>
      </c>
      <c r="D1125">
        <v>7</v>
      </c>
      <c r="E1125">
        <v>1.2789999999999999</v>
      </c>
      <c r="F1125">
        <v>1.1040000000000001</v>
      </c>
      <c r="G1125">
        <v>8.9499999999999993</v>
      </c>
      <c r="H1125">
        <v>8.9499999999999993</v>
      </c>
      <c r="I1125" t="s">
        <v>149</v>
      </c>
      <c r="J1125">
        <v>0</v>
      </c>
      <c r="K1125">
        <v>1</v>
      </c>
      <c r="L1125">
        <v>1</v>
      </c>
      <c r="M1125">
        <v>1</v>
      </c>
      <c r="N1125">
        <v>0</v>
      </c>
      <c r="O1125">
        <v>2</v>
      </c>
      <c r="P1125">
        <v>2</v>
      </c>
      <c r="Q1125">
        <v>2</v>
      </c>
      <c r="R1125">
        <v>0</v>
      </c>
      <c r="S1125">
        <v>69.8</v>
      </c>
      <c r="T1125">
        <v>69.8</v>
      </c>
      <c r="U1125">
        <v>69.8</v>
      </c>
      <c r="V1125">
        <v>12.82234957</v>
      </c>
      <c r="W1125">
        <v>12.82234957</v>
      </c>
      <c r="X1125">
        <v>7.7988826820000003</v>
      </c>
      <c r="Y1125">
        <v>7.7988826820000003</v>
      </c>
    </row>
    <row r="1126" spans="1:25" x14ac:dyDescent="0.3">
      <c r="A1126" s="2">
        <v>45910</v>
      </c>
      <c r="B1126" t="s">
        <v>60</v>
      </c>
      <c r="C1126">
        <v>273</v>
      </c>
      <c r="D1126">
        <v>4</v>
      </c>
      <c r="E1126">
        <v>1.1579999999999999</v>
      </c>
      <c r="F1126">
        <v>1.4650000000000001</v>
      </c>
      <c r="G1126">
        <v>4.63</v>
      </c>
      <c r="H1126">
        <v>4.63</v>
      </c>
      <c r="I1126" t="s">
        <v>149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X1126">
        <v>0</v>
      </c>
      <c r="Y1126">
        <v>0</v>
      </c>
    </row>
    <row r="1127" spans="1:25" x14ac:dyDescent="0.3">
      <c r="A1127" s="2">
        <v>45910</v>
      </c>
      <c r="B1127" t="s">
        <v>60</v>
      </c>
      <c r="C1127">
        <v>1010</v>
      </c>
      <c r="D1127">
        <v>9</v>
      </c>
      <c r="E1127">
        <v>0.92400000000000004</v>
      </c>
      <c r="F1127">
        <v>0.89100000000000001</v>
      </c>
      <c r="G1127">
        <v>8.32</v>
      </c>
      <c r="H1127">
        <v>8.32</v>
      </c>
      <c r="I1127" t="s">
        <v>149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X1127">
        <v>0</v>
      </c>
      <c r="Y1127">
        <v>0</v>
      </c>
    </row>
    <row r="1128" spans="1:25" x14ac:dyDescent="0.3">
      <c r="A1128" s="2">
        <v>45910</v>
      </c>
      <c r="B1128" t="s">
        <v>100</v>
      </c>
      <c r="C1128">
        <v>26</v>
      </c>
      <c r="D1128">
        <v>0</v>
      </c>
      <c r="F1128">
        <v>0</v>
      </c>
      <c r="G1128">
        <v>0</v>
      </c>
      <c r="H1128">
        <v>0</v>
      </c>
      <c r="I1128" t="s">
        <v>149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5" x14ac:dyDescent="0.3">
      <c r="A1129" s="2">
        <v>45910</v>
      </c>
      <c r="B1129" t="s">
        <v>54</v>
      </c>
      <c r="C1129">
        <v>1108</v>
      </c>
      <c r="D1129">
        <v>9</v>
      </c>
      <c r="E1129">
        <v>0.98799999999999999</v>
      </c>
      <c r="F1129">
        <v>0.81200000000000006</v>
      </c>
      <c r="G1129">
        <v>8.89</v>
      </c>
      <c r="H1129">
        <v>8.89</v>
      </c>
      <c r="I1129" t="s">
        <v>149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23.49</v>
      </c>
      <c r="S1129">
        <v>23.49</v>
      </c>
      <c r="T1129">
        <v>23.49</v>
      </c>
      <c r="U1129">
        <v>23.49</v>
      </c>
      <c r="V1129">
        <v>37.845891870000003</v>
      </c>
      <c r="W1129">
        <v>37.845891870000003</v>
      </c>
      <c r="X1129">
        <v>2.6422947130000001</v>
      </c>
      <c r="Y1129">
        <v>2.6422947130000001</v>
      </c>
    </row>
    <row r="1130" spans="1:25" x14ac:dyDescent="0.3">
      <c r="A1130" s="2">
        <v>45910</v>
      </c>
      <c r="B1130" t="s">
        <v>100</v>
      </c>
      <c r="C1130">
        <v>66</v>
      </c>
      <c r="D1130">
        <v>0</v>
      </c>
      <c r="F1130">
        <v>0</v>
      </c>
      <c r="G1130">
        <v>0</v>
      </c>
      <c r="H1130">
        <v>0</v>
      </c>
      <c r="I1130" t="s">
        <v>149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5" x14ac:dyDescent="0.3">
      <c r="A1131" s="2">
        <v>45910</v>
      </c>
      <c r="B1131" t="s">
        <v>54</v>
      </c>
      <c r="C1131">
        <v>560</v>
      </c>
      <c r="D1131">
        <v>2</v>
      </c>
      <c r="E1131">
        <v>0.68</v>
      </c>
      <c r="F1131">
        <v>0.35699999999999998</v>
      </c>
      <c r="G1131">
        <v>1.36</v>
      </c>
      <c r="H1131">
        <v>1.36</v>
      </c>
      <c r="I1131" t="s">
        <v>149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X1131">
        <v>0</v>
      </c>
      <c r="Y1131">
        <v>0</v>
      </c>
    </row>
    <row r="1132" spans="1:25" x14ac:dyDescent="0.3">
      <c r="A1132" s="2">
        <v>45910</v>
      </c>
      <c r="B1132" t="s">
        <v>60</v>
      </c>
      <c r="C1132">
        <v>707</v>
      </c>
      <c r="D1132">
        <v>9</v>
      </c>
      <c r="E1132">
        <v>1.208</v>
      </c>
      <c r="F1132">
        <v>1.2729999999999999</v>
      </c>
      <c r="G1132">
        <v>10.87</v>
      </c>
      <c r="H1132">
        <v>10.87</v>
      </c>
      <c r="I1132" t="s">
        <v>149</v>
      </c>
      <c r="J1132">
        <v>4</v>
      </c>
      <c r="K1132">
        <v>4</v>
      </c>
      <c r="L1132">
        <v>4</v>
      </c>
      <c r="M1132">
        <v>4</v>
      </c>
      <c r="N1132">
        <v>4</v>
      </c>
      <c r="O1132">
        <v>4</v>
      </c>
      <c r="P1132">
        <v>4</v>
      </c>
      <c r="Q1132">
        <v>4</v>
      </c>
      <c r="R1132">
        <v>94.57</v>
      </c>
      <c r="S1132">
        <v>94.57</v>
      </c>
      <c r="T1132">
        <v>94.57</v>
      </c>
      <c r="U1132">
        <v>94.57</v>
      </c>
      <c r="V1132">
        <v>11.49413133</v>
      </c>
      <c r="W1132">
        <v>11.49413133</v>
      </c>
      <c r="X1132">
        <v>8.7000919959999994</v>
      </c>
      <c r="Y1132">
        <v>8.7000919959999994</v>
      </c>
    </row>
    <row r="1133" spans="1:25" x14ac:dyDescent="0.3">
      <c r="A1133" s="2">
        <v>45910</v>
      </c>
      <c r="B1133" t="s">
        <v>54</v>
      </c>
      <c r="C1133">
        <v>2844</v>
      </c>
      <c r="D1133">
        <v>22</v>
      </c>
      <c r="E1133">
        <v>0.67900000000000005</v>
      </c>
      <c r="F1133">
        <v>0.77400000000000002</v>
      </c>
      <c r="G1133">
        <v>14.94</v>
      </c>
      <c r="H1133">
        <v>14.94</v>
      </c>
      <c r="I1133" t="s">
        <v>149</v>
      </c>
      <c r="J1133">
        <v>2</v>
      </c>
      <c r="K1133">
        <v>2</v>
      </c>
      <c r="L1133">
        <v>2</v>
      </c>
      <c r="M1133">
        <v>2</v>
      </c>
      <c r="N1133">
        <v>3</v>
      </c>
      <c r="O1133">
        <v>3</v>
      </c>
      <c r="P1133">
        <v>3</v>
      </c>
      <c r="Q1133">
        <v>3</v>
      </c>
      <c r="R1133">
        <v>70.47</v>
      </c>
      <c r="S1133">
        <v>70.47</v>
      </c>
      <c r="T1133">
        <v>70.47</v>
      </c>
      <c r="U1133">
        <v>70.47</v>
      </c>
      <c r="V1133">
        <v>21.200510860000001</v>
      </c>
      <c r="W1133">
        <v>21.200510860000001</v>
      </c>
      <c r="X1133">
        <v>4.7168674700000004</v>
      </c>
      <c r="Y1133">
        <v>4.7168674700000004</v>
      </c>
    </row>
    <row r="1134" spans="1:25" x14ac:dyDescent="0.3">
      <c r="A1134" s="2">
        <v>45910</v>
      </c>
      <c r="B1134" t="s">
        <v>100</v>
      </c>
      <c r="C1134">
        <v>132</v>
      </c>
      <c r="D1134">
        <v>0</v>
      </c>
      <c r="F1134">
        <v>0</v>
      </c>
      <c r="G1134">
        <v>0</v>
      </c>
      <c r="H1134">
        <v>0</v>
      </c>
      <c r="I1134" t="s">
        <v>149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5" x14ac:dyDescent="0.3">
      <c r="A1135" s="2">
        <v>45910</v>
      </c>
      <c r="B1135" t="s">
        <v>60</v>
      </c>
      <c r="C1135">
        <v>669</v>
      </c>
      <c r="D1135">
        <v>6</v>
      </c>
      <c r="E1135">
        <v>0.70699999999999996</v>
      </c>
      <c r="F1135">
        <v>0.89700000000000002</v>
      </c>
      <c r="G1135">
        <v>4.24</v>
      </c>
      <c r="H1135">
        <v>4.24</v>
      </c>
      <c r="I1135" t="s">
        <v>149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21.9</v>
      </c>
      <c r="S1135">
        <v>21.9</v>
      </c>
      <c r="T1135">
        <v>21.9</v>
      </c>
      <c r="U1135">
        <v>21.9</v>
      </c>
      <c r="V1135">
        <v>19.360730589999999</v>
      </c>
      <c r="W1135">
        <v>19.360730589999999</v>
      </c>
      <c r="X1135">
        <v>5.1650943399999996</v>
      </c>
      <c r="Y1135">
        <v>5.1650943399999996</v>
      </c>
    </row>
    <row r="1136" spans="1:25" x14ac:dyDescent="0.3">
      <c r="A1136" s="2">
        <v>45910</v>
      </c>
      <c r="B1136" t="s">
        <v>48</v>
      </c>
      <c r="C1136">
        <v>436</v>
      </c>
      <c r="D1136">
        <v>5</v>
      </c>
      <c r="E1136">
        <v>2.37</v>
      </c>
      <c r="F1136">
        <v>1.147</v>
      </c>
      <c r="G1136">
        <v>11.85</v>
      </c>
      <c r="H1136">
        <v>11.85</v>
      </c>
      <c r="I1136" t="s">
        <v>149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28.49</v>
      </c>
      <c r="S1136">
        <v>28.49</v>
      </c>
      <c r="T1136">
        <v>28.49</v>
      </c>
      <c r="U1136">
        <v>28.49</v>
      </c>
      <c r="V1136">
        <v>41.593541590000001</v>
      </c>
      <c r="W1136">
        <v>41.593541590000001</v>
      </c>
      <c r="X1136">
        <v>2.404219409</v>
      </c>
      <c r="Y1136">
        <v>2.404219409</v>
      </c>
    </row>
    <row r="1137" spans="1:25" x14ac:dyDescent="0.3">
      <c r="A1137" s="2">
        <v>45910</v>
      </c>
      <c r="B1137" t="s">
        <v>48</v>
      </c>
      <c r="C1137">
        <v>1464</v>
      </c>
      <c r="D1137">
        <v>8</v>
      </c>
      <c r="E1137">
        <v>1.42</v>
      </c>
      <c r="F1137">
        <v>0.54600000000000004</v>
      </c>
      <c r="G1137">
        <v>11.36</v>
      </c>
      <c r="H1137">
        <v>11.36</v>
      </c>
      <c r="I1137" t="s">
        <v>149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X1137">
        <v>0</v>
      </c>
      <c r="Y1137">
        <v>0</v>
      </c>
    </row>
    <row r="1138" spans="1:25" x14ac:dyDescent="0.3">
      <c r="A1138" s="2">
        <v>45910</v>
      </c>
      <c r="B1138" t="s">
        <v>48</v>
      </c>
      <c r="C1138">
        <v>550</v>
      </c>
      <c r="D1138">
        <v>5</v>
      </c>
      <c r="E1138">
        <v>1.782</v>
      </c>
      <c r="F1138">
        <v>0.90900000000000003</v>
      </c>
      <c r="G1138">
        <v>8.91</v>
      </c>
      <c r="H1138">
        <v>8.91</v>
      </c>
      <c r="I1138" t="s">
        <v>149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X1138">
        <v>0</v>
      </c>
      <c r="Y1138">
        <v>0</v>
      </c>
    </row>
    <row r="1139" spans="1:25" x14ac:dyDescent="0.3">
      <c r="A1139" s="2">
        <v>45910</v>
      </c>
      <c r="B1139" t="s">
        <v>48</v>
      </c>
      <c r="C1139">
        <v>1915</v>
      </c>
      <c r="D1139">
        <v>7</v>
      </c>
      <c r="E1139">
        <v>1.4970000000000001</v>
      </c>
      <c r="F1139">
        <v>0.36599999999999999</v>
      </c>
      <c r="G1139">
        <v>10.48</v>
      </c>
      <c r="H1139">
        <v>10.48</v>
      </c>
      <c r="I1139" t="s">
        <v>149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X1139">
        <v>0</v>
      </c>
      <c r="Y1139">
        <v>0</v>
      </c>
    </row>
    <row r="1140" spans="1:25" x14ac:dyDescent="0.3">
      <c r="A1140" s="2">
        <v>45910</v>
      </c>
      <c r="B1140" t="s">
        <v>19</v>
      </c>
      <c r="C1140">
        <v>21</v>
      </c>
      <c r="D1140">
        <v>0</v>
      </c>
      <c r="F1140">
        <v>0</v>
      </c>
      <c r="G1140">
        <v>0</v>
      </c>
      <c r="H1140">
        <v>0</v>
      </c>
      <c r="I1140" t="s">
        <v>149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5" x14ac:dyDescent="0.3">
      <c r="A1141" s="2">
        <v>45910</v>
      </c>
      <c r="B1141" t="s">
        <v>90</v>
      </c>
      <c r="C1141">
        <v>12</v>
      </c>
      <c r="D1141">
        <v>0</v>
      </c>
      <c r="F1141">
        <v>0</v>
      </c>
      <c r="G1141">
        <v>0</v>
      </c>
      <c r="H1141">
        <v>0</v>
      </c>
      <c r="I1141" t="s">
        <v>149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5" x14ac:dyDescent="0.3">
      <c r="A1142" s="2">
        <v>45910</v>
      </c>
      <c r="B1142" t="s">
        <v>19</v>
      </c>
      <c r="C1142">
        <v>33</v>
      </c>
      <c r="D1142">
        <v>1</v>
      </c>
      <c r="E1142">
        <v>1.02</v>
      </c>
      <c r="F1142">
        <v>3.03</v>
      </c>
      <c r="G1142">
        <v>1.02</v>
      </c>
      <c r="H1142">
        <v>1.02</v>
      </c>
      <c r="I1142" t="s">
        <v>149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X1142">
        <v>0</v>
      </c>
      <c r="Y1142">
        <v>0</v>
      </c>
    </row>
    <row r="1143" spans="1:25" x14ac:dyDescent="0.3">
      <c r="A1143" s="2">
        <v>45910</v>
      </c>
      <c r="B1143" t="s">
        <v>90</v>
      </c>
      <c r="C1143">
        <v>11</v>
      </c>
      <c r="D1143">
        <v>0</v>
      </c>
      <c r="F1143">
        <v>0</v>
      </c>
      <c r="G1143">
        <v>0</v>
      </c>
      <c r="H1143">
        <v>0</v>
      </c>
      <c r="I1143" t="s">
        <v>149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5" x14ac:dyDescent="0.3">
      <c r="A1144" s="2">
        <v>45910</v>
      </c>
      <c r="B1144" t="s">
        <v>19</v>
      </c>
      <c r="C1144">
        <v>48</v>
      </c>
      <c r="D1144">
        <v>1</v>
      </c>
      <c r="E1144">
        <v>1.44</v>
      </c>
      <c r="F1144">
        <v>2.0830000000000002</v>
      </c>
      <c r="G1144">
        <v>1.44</v>
      </c>
      <c r="H1144">
        <v>1.44</v>
      </c>
      <c r="I1144" t="s">
        <v>149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X1144">
        <v>0</v>
      </c>
      <c r="Y1144">
        <v>0</v>
      </c>
    </row>
    <row r="1145" spans="1:25" x14ac:dyDescent="0.3">
      <c r="A1145" s="2">
        <v>45910</v>
      </c>
      <c r="B1145" t="s">
        <v>90</v>
      </c>
      <c r="C1145">
        <v>18</v>
      </c>
      <c r="D1145">
        <v>1</v>
      </c>
      <c r="E1145">
        <v>1.41</v>
      </c>
      <c r="F1145">
        <v>5.556</v>
      </c>
      <c r="G1145">
        <v>1.41</v>
      </c>
      <c r="H1145">
        <v>1.41</v>
      </c>
      <c r="I1145" t="s">
        <v>149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X1145">
        <v>0</v>
      </c>
      <c r="Y1145">
        <v>0</v>
      </c>
    </row>
    <row r="1146" spans="1:25" x14ac:dyDescent="0.3">
      <c r="A1146" s="2">
        <v>45910</v>
      </c>
      <c r="B1146" t="s">
        <v>19</v>
      </c>
      <c r="C1146">
        <v>59</v>
      </c>
      <c r="D1146">
        <v>2</v>
      </c>
      <c r="E1146">
        <v>1.96</v>
      </c>
      <c r="F1146">
        <v>3.39</v>
      </c>
      <c r="G1146">
        <v>3.92</v>
      </c>
      <c r="H1146">
        <v>3.92</v>
      </c>
      <c r="I1146" t="s">
        <v>149</v>
      </c>
      <c r="J1146">
        <v>2</v>
      </c>
      <c r="K1146">
        <v>2</v>
      </c>
      <c r="L1146">
        <v>2</v>
      </c>
      <c r="M1146">
        <v>2</v>
      </c>
      <c r="N1146">
        <v>2</v>
      </c>
      <c r="O1146">
        <v>2</v>
      </c>
      <c r="P1146">
        <v>2</v>
      </c>
      <c r="Q1146">
        <v>2</v>
      </c>
      <c r="R1146">
        <v>49.78</v>
      </c>
      <c r="S1146">
        <v>49.78</v>
      </c>
      <c r="T1146">
        <v>49.78</v>
      </c>
      <c r="U1146">
        <v>49.78</v>
      </c>
      <c r="V1146">
        <v>7.8746484529999998</v>
      </c>
      <c r="W1146">
        <v>7.8746484529999998</v>
      </c>
      <c r="X1146">
        <v>12.69897959</v>
      </c>
      <c r="Y1146">
        <v>12.69897959</v>
      </c>
    </row>
    <row r="1147" spans="1:25" x14ac:dyDescent="0.3">
      <c r="A1147" s="2">
        <v>45910</v>
      </c>
      <c r="B1147" t="s">
        <v>90</v>
      </c>
      <c r="C1147">
        <v>20</v>
      </c>
      <c r="D1147">
        <v>0</v>
      </c>
      <c r="F1147">
        <v>0</v>
      </c>
      <c r="G1147">
        <v>0</v>
      </c>
      <c r="H1147">
        <v>0</v>
      </c>
      <c r="I1147" t="s">
        <v>149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5" x14ac:dyDescent="0.3">
      <c r="A1148" s="2">
        <v>45910</v>
      </c>
      <c r="B1148" t="s">
        <v>58</v>
      </c>
      <c r="C1148">
        <v>225</v>
      </c>
      <c r="D1148">
        <v>6</v>
      </c>
      <c r="E1148">
        <v>1.1020000000000001</v>
      </c>
      <c r="F1148">
        <v>2.6669999999999998</v>
      </c>
      <c r="G1148">
        <v>6.61</v>
      </c>
      <c r="H1148">
        <v>6.61</v>
      </c>
      <c r="I1148" t="s">
        <v>149</v>
      </c>
      <c r="J1148">
        <v>1</v>
      </c>
      <c r="K1148">
        <v>1</v>
      </c>
      <c r="L1148">
        <v>1</v>
      </c>
      <c r="M1148">
        <v>1</v>
      </c>
      <c r="N1148">
        <v>2</v>
      </c>
      <c r="O1148">
        <v>2</v>
      </c>
      <c r="P1148">
        <v>2</v>
      </c>
      <c r="Q1148">
        <v>2</v>
      </c>
      <c r="R1148">
        <v>22.98</v>
      </c>
      <c r="S1148">
        <v>22.98</v>
      </c>
      <c r="T1148">
        <v>22.98</v>
      </c>
      <c r="U1148">
        <v>22.98</v>
      </c>
      <c r="V1148">
        <v>28.76414273</v>
      </c>
      <c r="W1148">
        <v>28.76414273</v>
      </c>
      <c r="X1148">
        <v>3.476550681</v>
      </c>
      <c r="Y1148">
        <v>3.476550681</v>
      </c>
    </row>
    <row r="1149" spans="1:25" x14ac:dyDescent="0.3">
      <c r="A1149" s="2">
        <v>45910</v>
      </c>
      <c r="B1149" t="s">
        <v>110</v>
      </c>
      <c r="C1149">
        <v>122</v>
      </c>
      <c r="D1149">
        <v>0</v>
      </c>
      <c r="F1149">
        <v>0</v>
      </c>
      <c r="G1149">
        <v>0</v>
      </c>
      <c r="H1149">
        <v>0</v>
      </c>
      <c r="I1149" t="s">
        <v>149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5" x14ac:dyDescent="0.3">
      <c r="A1150" s="2">
        <v>45910</v>
      </c>
      <c r="B1150" t="s">
        <v>34</v>
      </c>
      <c r="C1150">
        <v>194</v>
      </c>
      <c r="D1150">
        <v>3</v>
      </c>
      <c r="E1150">
        <v>1.3</v>
      </c>
      <c r="F1150">
        <v>1.546</v>
      </c>
      <c r="G1150">
        <v>3.9</v>
      </c>
      <c r="H1150">
        <v>3.9</v>
      </c>
      <c r="I1150" t="s">
        <v>149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X1150">
        <v>0</v>
      </c>
      <c r="Y1150">
        <v>0</v>
      </c>
    </row>
    <row r="1151" spans="1:25" x14ac:dyDescent="0.3">
      <c r="A1151" s="2">
        <v>45910</v>
      </c>
      <c r="B1151" t="s">
        <v>28</v>
      </c>
      <c r="C1151">
        <v>19</v>
      </c>
      <c r="D1151">
        <v>0</v>
      </c>
      <c r="F1151">
        <v>0</v>
      </c>
      <c r="G1151">
        <v>0</v>
      </c>
      <c r="H1151">
        <v>0</v>
      </c>
      <c r="I1151" t="s">
        <v>149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5" x14ac:dyDescent="0.3">
      <c r="A1152" s="2">
        <v>45910</v>
      </c>
      <c r="B1152" t="s">
        <v>58</v>
      </c>
      <c r="C1152">
        <v>179</v>
      </c>
      <c r="D1152">
        <v>3</v>
      </c>
      <c r="E1152">
        <v>0.94</v>
      </c>
      <c r="F1152">
        <v>1.6759999999999999</v>
      </c>
      <c r="G1152">
        <v>2.82</v>
      </c>
      <c r="H1152">
        <v>2.82</v>
      </c>
      <c r="I1152" t="s">
        <v>149</v>
      </c>
      <c r="J1152">
        <v>0</v>
      </c>
      <c r="K1152">
        <v>1</v>
      </c>
      <c r="L1152">
        <v>1</v>
      </c>
      <c r="M1152">
        <v>1</v>
      </c>
      <c r="N1152">
        <v>0</v>
      </c>
      <c r="O1152">
        <v>1</v>
      </c>
      <c r="P1152">
        <v>1</v>
      </c>
      <c r="Q1152">
        <v>1</v>
      </c>
      <c r="R1152">
        <v>0</v>
      </c>
      <c r="S1152">
        <v>10.98</v>
      </c>
      <c r="T1152">
        <v>10.98</v>
      </c>
      <c r="U1152">
        <v>10.98</v>
      </c>
      <c r="V1152">
        <v>25.68306011</v>
      </c>
      <c r="W1152">
        <v>25.68306011</v>
      </c>
      <c r="X1152">
        <v>3.8936170209999998</v>
      </c>
      <c r="Y1152">
        <v>3.8936170209999998</v>
      </c>
    </row>
    <row r="1153" spans="1:25" x14ac:dyDescent="0.3">
      <c r="A1153" s="2">
        <v>45910</v>
      </c>
      <c r="B1153" t="s">
        <v>110</v>
      </c>
      <c r="C1153">
        <v>132</v>
      </c>
      <c r="D1153">
        <v>0</v>
      </c>
      <c r="F1153">
        <v>0</v>
      </c>
      <c r="G1153">
        <v>0</v>
      </c>
      <c r="H1153">
        <v>0</v>
      </c>
      <c r="I1153" t="s">
        <v>149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5" x14ac:dyDescent="0.3">
      <c r="A1154" s="2">
        <v>45910</v>
      </c>
      <c r="B1154" t="s">
        <v>34</v>
      </c>
      <c r="C1154">
        <v>456</v>
      </c>
      <c r="D1154">
        <v>2</v>
      </c>
      <c r="E1154">
        <v>1.0049999999999999</v>
      </c>
      <c r="F1154">
        <v>0.439</v>
      </c>
      <c r="G1154">
        <v>2.0099999999999998</v>
      </c>
      <c r="H1154">
        <v>2.0099999999999998</v>
      </c>
      <c r="I1154" t="s">
        <v>149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X1154">
        <v>0</v>
      </c>
      <c r="Y1154">
        <v>0</v>
      </c>
    </row>
    <row r="1155" spans="1:25" x14ac:dyDescent="0.3">
      <c r="A1155" s="2">
        <v>45910</v>
      </c>
      <c r="B1155" t="s">
        <v>28</v>
      </c>
      <c r="C1155">
        <v>89</v>
      </c>
      <c r="D1155">
        <v>1</v>
      </c>
      <c r="E1155">
        <v>0.5</v>
      </c>
      <c r="F1155">
        <v>1.1240000000000001</v>
      </c>
      <c r="G1155">
        <v>0.5</v>
      </c>
      <c r="H1155">
        <v>0.5</v>
      </c>
      <c r="I1155" t="s">
        <v>149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X1155">
        <v>0</v>
      </c>
      <c r="Y1155">
        <v>0</v>
      </c>
    </row>
    <row r="1156" spans="1:25" x14ac:dyDescent="0.3">
      <c r="A1156" s="2">
        <v>45910</v>
      </c>
      <c r="B1156" t="s">
        <v>28</v>
      </c>
      <c r="C1156">
        <v>47</v>
      </c>
      <c r="D1156">
        <v>0</v>
      </c>
      <c r="F1156">
        <v>0</v>
      </c>
      <c r="G1156">
        <v>0</v>
      </c>
      <c r="H1156">
        <v>0</v>
      </c>
      <c r="I1156" t="s">
        <v>149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5" x14ac:dyDescent="0.3">
      <c r="A1157" s="2">
        <v>45910</v>
      </c>
      <c r="B1157" t="s">
        <v>58</v>
      </c>
      <c r="C1157">
        <v>230</v>
      </c>
      <c r="D1157">
        <v>2</v>
      </c>
      <c r="E1157">
        <v>0.90500000000000003</v>
      </c>
      <c r="F1157">
        <v>0.87</v>
      </c>
      <c r="G1157">
        <v>1.81</v>
      </c>
      <c r="H1157">
        <v>1.81</v>
      </c>
      <c r="I1157" t="s">
        <v>149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X1157">
        <v>0</v>
      </c>
      <c r="Y1157">
        <v>0</v>
      </c>
    </row>
    <row r="1158" spans="1:25" x14ac:dyDescent="0.3">
      <c r="A1158" s="2">
        <v>45910</v>
      </c>
      <c r="B1158" t="s">
        <v>110</v>
      </c>
      <c r="C1158">
        <v>252</v>
      </c>
      <c r="D1158">
        <v>1</v>
      </c>
      <c r="E1158">
        <v>0.99</v>
      </c>
      <c r="F1158">
        <v>0.39700000000000002</v>
      </c>
      <c r="G1158">
        <v>0.99</v>
      </c>
      <c r="H1158">
        <v>0.99</v>
      </c>
      <c r="I1158" t="s">
        <v>149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X1158">
        <v>0</v>
      </c>
      <c r="Y1158">
        <v>0</v>
      </c>
    </row>
    <row r="1159" spans="1:25" x14ac:dyDescent="0.3">
      <c r="A1159" s="2">
        <v>45910</v>
      </c>
      <c r="B1159" t="s">
        <v>34</v>
      </c>
      <c r="C1159">
        <v>562</v>
      </c>
      <c r="D1159">
        <v>4</v>
      </c>
      <c r="E1159">
        <v>1.4630000000000001</v>
      </c>
      <c r="F1159">
        <v>0.71199999999999997</v>
      </c>
      <c r="G1159">
        <v>5.85</v>
      </c>
      <c r="H1159">
        <v>5.85</v>
      </c>
      <c r="I1159" t="s">
        <v>149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X1159">
        <v>0</v>
      </c>
      <c r="Y1159">
        <v>0</v>
      </c>
    </row>
    <row r="1160" spans="1:25" x14ac:dyDescent="0.3">
      <c r="A1160" s="2">
        <v>45910</v>
      </c>
      <c r="B1160" t="s">
        <v>34</v>
      </c>
      <c r="C1160">
        <v>305</v>
      </c>
      <c r="D1160">
        <v>2</v>
      </c>
      <c r="E1160">
        <v>1.21</v>
      </c>
      <c r="F1160">
        <v>0.65600000000000003</v>
      </c>
      <c r="G1160">
        <v>2.42</v>
      </c>
      <c r="H1160">
        <v>2.42</v>
      </c>
      <c r="I1160" t="s">
        <v>149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X1160">
        <v>0</v>
      </c>
      <c r="Y1160">
        <v>0</v>
      </c>
    </row>
    <row r="1161" spans="1:25" x14ac:dyDescent="0.3">
      <c r="A1161" s="2">
        <v>45910</v>
      </c>
      <c r="B1161" t="s">
        <v>58</v>
      </c>
      <c r="C1161">
        <v>92</v>
      </c>
      <c r="D1161">
        <v>1</v>
      </c>
      <c r="E1161">
        <v>0.4</v>
      </c>
      <c r="F1161">
        <v>1.087</v>
      </c>
      <c r="G1161">
        <v>0.4</v>
      </c>
      <c r="H1161">
        <v>0.4</v>
      </c>
      <c r="I1161" t="s">
        <v>149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X1161">
        <v>0</v>
      </c>
      <c r="Y1161">
        <v>0</v>
      </c>
    </row>
    <row r="1162" spans="1:25" x14ac:dyDescent="0.3">
      <c r="A1162" s="2">
        <v>45910</v>
      </c>
      <c r="B1162" t="s">
        <v>28</v>
      </c>
      <c r="C1162">
        <v>72</v>
      </c>
      <c r="D1162">
        <v>0</v>
      </c>
      <c r="F1162">
        <v>0</v>
      </c>
      <c r="G1162">
        <v>0</v>
      </c>
      <c r="H1162">
        <v>0</v>
      </c>
      <c r="I1162" t="s">
        <v>149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5" x14ac:dyDescent="0.3">
      <c r="A1163" s="2">
        <v>45910</v>
      </c>
      <c r="B1163" t="s">
        <v>110</v>
      </c>
      <c r="C1163">
        <v>589</v>
      </c>
      <c r="D1163">
        <v>4</v>
      </c>
      <c r="E1163">
        <v>0.65500000000000003</v>
      </c>
      <c r="F1163">
        <v>0.67900000000000005</v>
      </c>
      <c r="G1163">
        <v>2.62</v>
      </c>
      <c r="H1163">
        <v>2.62</v>
      </c>
      <c r="I1163" t="s">
        <v>149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X1163">
        <v>0</v>
      </c>
      <c r="Y1163">
        <v>0</v>
      </c>
    </row>
    <row r="1164" spans="1:25" x14ac:dyDescent="0.3">
      <c r="A1164" s="2">
        <v>45910</v>
      </c>
      <c r="B1164" t="s">
        <v>26</v>
      </c>
      <c r="C1164">
        <v>310</v>
      </c>
      <c r="D1164">
        <v>2</v>
      </c>
      <c r="E1164">
        <v>1.59</v>
      </c>
      <c r="F1164">
        <v>0.64500000000000002</v>
      </c>
      <c r="G1164">
        <v>3.18</v>
      </c>
      <c r="H1164">
        <v>3.18</v>
      </c>
      <c r="I1164" t="s">
        <v>149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X1164">
        <v>0</v>
      </c>
      <c r="Y1164">
        <v>0</v>
      </c>
    </row>
    <row r="1165" spans="1:25" x14ac:dyDescent="0.3">
      <c r="A1165" s="2">
        <v>45910</v>
      </c>
      <c r="B1165" t="s">
        <v>30</v>
      </c>
      <c r="C1165">
        <v>136</v>
      </c>
      <c r="D1165">
        <v>0</v>
      </c>
      <c r="F1165">
        <v>0</v>
      </c>
      <c r="G1165">
        <v>0</v>
      </c>
      <c r="H1165">
        <v>0</v>
      </c>
      <c r="I1165" t="s">
        <v>149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5" x14ac:dyDescent="0.3">
      <c r="A1166" s="2">
        <v>45910</v>
      </c>
      <c r="B1166" t="s">
        <v>26</v>
      </c>
      <c r="C1166">
        <v>946</v>
      </c>
      <c r="D1166">
        <v>4</v>
      </c>
      <c r="E1166">
        <v>1.105</v>
      </c>
      <c r="F1166">
        <v>0.42299999999999999</v>
      </c>
      <c r="G1166">
        <v>4.42</v>
      </c>
      <c r="H1166">
        <v>4.42</v>
      </c>
      <c r="I1166" t="s">
        <v>149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X1166">
        <v>0</v>
      </c>
      <c r="Y1166">
        <v>0</v>
      </c>
    </row>
    <row r="1167" spans="1:25" x14ac:dyDescent="0.3">
      <c r="A1167" s="2">
        <v>45910</v>
      </c>
      <c r="B1167" t="s">
        <v>30</v>
      </c>
      <c r="C1167">
        <v>701</v>
      </c>
      <c r="D1167">
        <v>3</v>
      </c>
      <c r="E1167">
        <v>1.31</v>
      </c>
      <c r="F1167">
        <v>0.42799999999999999</v>
      </c>
      <c r="G1167">
        <v>3.93</v>
      </c>
      <c r="H1167">
        <v>3.93</v>
      </c>
      <c r="I1167" t="s">
        <v>149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X1167">
        <v>0</v>
      </c>
      <c r="Y1167">
        <v>0</v>
      </c>
    </row>
    <row r="1168" spans="1:25" x14ac:dyDescent="0.3">
      <c r="A1168" s="2">
        <v>45910</v>
      </c>
      <c r="B1168" t="s">
        <v>26</v>
      </c>
      <c r="C1168">
        <v>613</v>
      </c>
      <c r="D1168">
        <v>5</v>
      </c>
      <c r="E1168">
        <v>1.0960000000000001</v>
      </c>
      <c r="F1168">
        <v>0.81599999999999995</v>
      </c>
      <c r="G1168">
        <v>5.48</v>
      </c>
      <c r="H1168">
        <v>5.48</v>
      </c>
      <c r="I1168" t="s">
        <v>149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X1168">
        <v>0</v>
      </c>
      <c r="Y1168">
        <v>0</v>
      </c>
    </row>
    <row r="1169" spans="1:25" x14ac:dyDescent="0.3">
      <c r="A1169" s="2">
        <v>45910</v>
      </c>
      <c r="B1169" t="s">
        <v>30</v>
      </c>
      <c r="C1169">
        <v>656</v>
      </c>
      <c r="D1169">
        <v>1</v>
      </c>
      <c r="E1169">
        <v>1.2</v>
      </c>
      <c r="F1169">
        <v>0.152</v>
      </c>
      <c r="G1169">
        <v>1.2</v>
      </c>
      <c r="H1169">
        <v>1.2</v>
      </c>
      <c r="I1169" t="s">
        <v>149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X1169">
        <v>0</v>
      </c>
      <c r="Y1169">
        <v>0</v>
      </c>
    </row>
    <row r="1170" spans="1:25" x14ac:dyDescent="0.3">
      <c r="A1170" s="2">
        <v>45910</v>
      </c>
      <c r="B1170" t="s">
        <v>30</v>
      </c>
      <c r="C1170">
        <v>481</v>
      </c>
      <c r="D1170">
        <v>4</v>
      </c>
      <c r="E1170">
        <v>0.61499999999999999</v>
      </c>
      <c r="F1170">
        <v>0.83199999999999996</v>
      </c>
      <c r="G1170">
        <v>2.46</v>
      </c>
      <c r="H1170">
        <v>2.46</v>
      </c>
      <c r="I1170" t="s">
        <v>149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X1170">
        <v>0</v>
      </c>
      <c r="Y1170">
        <v>0</v>
      </c>
    </row>
    <row r="1171" spans="1:25" x14ac:dyDescent="0.3">
      <c r="A1171" s="2">
        <v>45910</v>
      </c>
      <c r="B1171" t="s">
        <v>26</v>
      </c>
      <c r="C1171">
        <v>1312</v>
      </c>
      <c r="D1171">
        <v>11</v>
      </c>
      <c r="E1171">
        <v>0.76800000000000002</v>
      </c>
      <c r="F1171">
        <v>0.83799999999999997</v>
      </c>
      <c r="G1171">
        <v>8.4499999999999993</v>
      </c>
      <c r="H1171">
        <v>8.4499999999999993</v>
      </c>
      <c r="I1171" t="s">
        <v>149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X1171">
        <v>0</v>
      </c>
      <c r="Y1171">
        <v>0</v>
      </c>
    </row>
    <row r="1172" spans="1:25" x14ac:dyDescent="0.3">
      <c r="A1172" s="2">
        <v>45911</v>
      </c>
      <c r="B1172" t="s">
        <v>44</v>
      </c>
      <c r="C1172">
        <v>1452</v>
      </c>
      <c r="D1172">
        <v>6</v>
      </c>
      <c r="E1172">
        <v>1.645</v>
      </c>
      <c r="F1172">
        <v>0.41299999999999998</v>
      </c>
      <c r="G1172">
        <v>9.8699999999999992</v>
      </c>
      <c r="H1172">
        <v>9.8699999999999992</v>
      </c>
      <c r="I1172" t="s">
        <v>149</v>
      </c>
      <c r="J1172">
        <v>2</v>
      </c>
      <c r="K1172">
        <v>2</v>
      </c>
      <c r="L1172">
        <v>2</v>
      </c>
      <c r="M1172">
        <v>2</v>
      </c>
      <c r="N1172">
        <v>2</v>
      </c>
      <c r="O1172">
        <v>2</v>
      </c>
      <c r="P1172">
        <v>2</v>
      </c>
      <c r="Q1172">
        <v>2</v>
      </c>
      <c r="R1172">
        <v>44.98</v>
      </c>
      <c r="S1172">
        <v>44.98</v>
      </c>
      <c r="T1172">
        <v>44.98</v>
      </c>
      <c r="U1172">
        <v>44.98</v>
      </c>
      <c r="V1172">
        <v>21.94308582</v>
      </c>
      <c r="W1172">
        <v>21.94308582</v>
      </c>
      <c r="X1172">
        <v>4.557244174</v>
      </c>
      <c r="Y1172">
        <v>4.557244174</v>
      </c>
    </row>
    <row r="1173" spans="1:25" x14ac:dyDescent="0.3">
      <c r="A1173" s="2">
        <v>45911</v>
      </c>
      <c r="B1173" t="s">
        <v>42</v>
      </c>
      <c r="C1173">
        <v>1729</v>
      </c>
      <c r="D1173">
        <v>23</v>
      </c>
      <c r="E1173">
        <v>1.91</v>
      </c>
      <c r="F1173">
        <v>1.33</v>
      </c>
      <c r="G1173">
        <v>43.92</v>
      </c>
      <c r="H1173">
        <v>43.92</v>
      </c>
      <c r="I1173" t="s">
        <v>149</v>
      </c>
      <c r="J1173">
        <v>4</v>
      </c>
      <c r="K1173">
        <v>4</v>
      </c>
      <c r="L1173">
        <v>4</v>
      </c>
      <c r="M1173">
        <v>4</v>
      </c>
      <c r="N1173">
        <v>4</v>
      </c>
      <c r="O1173">
        <v>4</v>
      </c>
      <c r="P1173">
        <v>4</v>
      </c>
      <c r="Q1173">
        <v>4</v>
      </c>
      <c r="R1173">
        <v>93.96</v>
      </c>
      <c r="S1173">
        <v>93.96</v>
      </c>
      <c r="T1173">
        <v>93.96</v>
      </c>
      <c r="U1173">
        <v>93.96</v>
      </c>
      <c r="V1173">
        <v>46.743295019999998</v>
      </c>
      <c r="W1173">
        <v>46.743295019999998</v>
      </c>
      <c r="X1173">
        <v>2.1393442619999998</v>
      </c>
      <c r="Y1173">
        <v>2.1393442619999998</v>
      </c>
    </row>
    <row r="1174" spans="1:25" x14ac:dyDescent="0.3">
      <c r="A1174" s="2">
        <v>45911</v>
      </c>
      <c r="B1174" t="s">
        <v>40</v>
      </c>
      <c r="C1174">
        <v>1107</v>
      </c>
      <c r="D1174">
        <v>8</v>
      </c>
      <c r="E1174">
        <v>3.0790000000000002</v>
      </c>
      <c r="F1174">
        <v>0.72299999999999998</v>
      </c>
      <c r="G1174">
        <v>24.63</v>
      </c>
      <c r="H1174">
        <v>24.63</v>
      </c>
      <c r="I1174" t="s">
        <v>149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28.88</v>
      </c>
      <c r="S1174">
        <v>28.88</v>
      </c>
      <c r="T1174">
        <v>28.88</v>
      </c>
      <c r="U1174">
        <v>28.88</v>
      </c>
      <c r="V1174">
        <v>85.283933520000005</v>
      </c>
      <c r="W1174">
        <v>85.283933520000005</v>
      </c>
      <c r="X1174">
        <v>1.1725537960000001</v>
      </c>
      <c r="Y1174">
        <v>1.1725537960000001</v>
      </c>
    </row>
    <row r="1175" spans="1:25" x14ac:dyDescent="0.3">
      <c r="A1175" s="2">
        <v>45911</v>
      </c>
      <c r="B1175" t="s">
        <v>46</v>
      </c>
      <c r="C1175">
        <v>1048</v>
      </c>
      <c r="D1175">
        <v>2</v>
      </c>
      <c r="E1175">
        <v>5.62</v>
      </c>
      <c r="F1175">
        <v>0.191</v>
      </c>
      <c r="G1175">
        <v>11.24</v>
      </c>
      <c r="H1175">
        <v>11.24</v>
      </c>
      <c r="I1175" t="s">
        <v>149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31.49</v>
      </c>
      <c r="S1175">
        <v>31.49</v>
      </c>
      <c r="T1175">
        <v>31.49</v>
      </c>
      <c r="U1175">
        <v>31.49</v>
      </c>
      <c r="V1175">
        <v>35.69387107</v>
      </c>
      <c r="W1175">
        <v>35.69387107</v>
      </c>
      <c r="X1175">
        <v>2.8016014230000001</v>
      </c>
      <c r="Y1175">
        <v>2.8016014230000001</v>
      </c>
    </row>
    <row r="1176" spans="1:25" x14ac:dyDescent="0.3">
      <c r="A1176" s="2">
        <v>45911</v>
      </c>
      <c r="B1176" t="s">
        <v>62</v>
      </c>
      <c r="C1176">
        <v>1648</v>
      </c>
      <c r="D1176">
        <v>12</v>
      </c>
      <c r="E1176">
        <v>3.9140000000000001</v>
      </c>
      <c r="F1176">
        <v>0.72799999999999998</v>
      </c>
      <c r="G1176">
        <v>46.97</v>
      </c>
      <c r="H1176">
        <v>46.97</v>
      </c>
      <c r="I1176" t="s">
        <v>149</v>
      </c>
      <c r="J1176">
        <v>3</v>
      </c>
      <c r="K1176">
        <v>3</v>
      </c>
      <c r="L1176">
        <v>3</v>
      </c>
      <c r="M1176">
        <v>3</v>
      </c>
      <c r="N1176">
        <v>3</v>
      </c>
      <c r="O1176">
        <v>3</v>
      </c>
      <c r="P1176">
        <v>3</v>
      </c>
      <c r="Q1176">
        <v>3</v>
      </c>
      <c r="R1176">
        <v>222.35</v>
      </c>
      <c r="S1176">
        <v>222.35</v>
      </c>
      <c r="T1176">
        <v>222.35</v>
      </c>
      <c r="U1176">
        <v>222.35</v>
      </c>
      <c r="V1176">
        <v>21.124353500000002</v>
      </c>
      <c r="W1176">
        <v>21.124353500000002</v>
      </c>
      <c r="X1176">
        <v>4.7338726849999997</v>
      </c>
      <c r="Y1176">
        <v>4.7338726849999997</v>
      </c>
    </row>
    <row r="1177" spans="1:25" x14ac:dyDescent="0.3">
      <c r="A1177" s="2">
        <v>45911</v>
      </c>
      <c r="B1177" t="s">
        <v>38</v>
      </c>
      <c r="C1177">
        <v>370</v>
      </c>
      <c r="D1177">
        <v>2</v>
      </c>
      <c r="E1177">
        <v>0.59</v>
      </c>
      <c r="F1177">
        <v>0.54100000000000004</v>
      </c>
      <c r="G1177">
        <v>1.18</v>
      </c>
      <c r="H1177">
        <v>1.18</v>
      </c>
      <c r="I1177" t="s">
        <v>149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X1177">
        <v>0</v>
      </c>
      <c r="Y1177">
        <v>0</v>
      </c>
    </row>
    <row r="1178" spans="1:25" x14ac:dyDescent="0.3">
      <c r="A1178" s="2">
        <v>45911</v>
      </c>
      <c r="B1178" t="s">
        <v>84</v>
      </c>
      <c r="C1178">
        <v>3126</v>
      </c>
      <c r="D1178">
        <v>28</v>
      </c>
      <c r="E1178">
        <v>2.3919999999999999</v>
      </c>
      <c r="F1178">
        <v>0.89600000000000002</v>
      </c>
      <c r="G1178">
        <v>66.98</v>
      </c>
      <c r="H1178">
        <v>66.98</v>
      </c>
      <c r="I1178" t="s">
        <v>149</v>
      </c>
      <c r="J1178">
        <v>2</v>
      </c>
      <c r="K1178">
        <v>2</v>
      </c>
      <c r="L1178">
        <v>2</v>
      </c>
      <c r="M1178">
        <v>2</v>
      </c>
      <c r="N1178">
        <v>2</v>
      </c>
      <c r="O1178">
        <v>2</v>
      </c>
      <c r="P1178">
        <v>2</v>
      </c>
      <c r="Q1178">
        <v>2</v>
      </c>
      <c r="R1178">
        <v>73.37</v>
      </c>
      <c r="S1178">
        <v>73.37</v>
      </c>
      <c r="T1178">
        <v>73.37</v>
      </c>
      <c r="U1178">
        <v>73.37</v>
      </c>
      <c r="V1178">
        <v>91.290718279999993</v>
      </c>
      <c r="W1178">
        <v>91.290718279999993</v>
      </c>
      <c r="X1178">
        <v>1.0954016120000001</v>
      </c>
      <c r="Y1178">
        <v>1.0954016120000001</v>
      </c>
    </row>
    <row r="1179" spans="1:25" x14ac:dyDescent="0.3">
      <c r="A1179" s="2">
        <v>45911</v>
      </c>
      <c r="B1179" t="s">
        <v>56</v>
      </c>
      <c r="C1179">
        <v>291</v>
      </c>
      <c r="D1179">
        <v>3</v>
      </c>
      <c r="E1179">
        <v>1.18</v>
      </c>
      <c r="F1179">
        <v>1.0309999999999999</v>
      </c>
      <c r="G1179">
        <v>3.54</v>
      </c>
      <c r="H1179">
        <v>3.54</v>
      </c>
      <c r="I1179" t="s">
        <v>149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22.49</v>
      </c>
      <c r="S1179">
        <v>22.49</v>
      </c>
      <c r="T1179">
        <v>22.49</v>
      </c>
      <c r="U1179">
        <v>22.49</v>
      </c>
      <c r="V1179">
        <v>15.740329040000001</v>
      </c>
      <c r="W1179">
        <v>15.740329040000001</v>
      </c>
      <c r="X1179">
        <v>6.3531073449999997</v>
      </c>
      <c r="Y1179">
        <v>6.3531073449999997</v>
      </c>
    </row>
    <row r="1180" spans="1:25" x14ac:dyDescent="0.3">
      <c r="A1180" s="2">
        <v>45911</v>
      </c>
      <c r="B1180" t="s">
        <v>50</v>
      </c>
      <c r="C1180">
        <v>1345</v>
      </c>
      <c r="D1180">
        <v>9</v>
      </c>
      <c r="E1180">
        <v>2.0499999999999998</v>
      </c>
      <c r="F1180">
        <v>0.66900000000000004</v>
      </c>
      <c r="G1180">
        <v>18.45</v>
      </c>
      <c r="H1180">
        <v>18.45</v>
      </c>
      <c r="I1180" t="s">
        <v>149</v>
      </c>
      <c r="J1180">
        <v>2</v>
      </c>
      <c r="K1180">
        <v>2</v>
      </c>
      <c r="L1180">
        <v>2</v>
      </c>
      <c r="M1180">
        <v>2</v>
      </c>
      <c r="N1180">
        <v>2</v>
      </c>
      <c r="O1180">
        <v>2</v>
      </c>
      <c r="P1180">
        <v>2</v>
      </c>
      <c r="Q1180">
        <v>2</v>
      </c>
      <c r="R1180">
        <v>82.98</v>
      </c>
      <c r="S1180">
        <v>82.98</v>
      </c>
      <c r="T1180">
        <v>82.98</v>
      </c>
      <c r="U1180">
        <v>82.98</v>
      </c>
      <c r="V1180">
        <v>22.23427332</v>
      </c>
      <c r="W1180">
        <v>22.23427332</v>
      </c>
      <c r="X1180">
        <v>4.4975609759999999</v>
      </c>
      <c r="Y1180">
        <v>4.4975609759999999</v>
      </c>
    </row>
    <row r="1181" spans="1:25" x14ac:dyDescent="0.3">
      <c r="A1181" s="2">
        <v>45911</v>
      </c>
      <c r="B1181" t="s">
        <v>86</v>
      </c>
      <c r="C1181">
        <v>25</v>
      </c>
      <c r="D1181">
        <v>0</v>
      </c>
      <c r="F1181">
        <v>0</v>
      </c>
      <c r="G1181">
        <v>0</v>
      </c>
      <c r="H1181">
        <v>0</v>
      </c>
      <c r="I1181" t="s">
        <v>149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5" x14ac:dyDescent="0.3">
      <c r="A1182" s="2">
        <v>45911</v>
      </c>
      <c r="B1182" t="s">
        <v>36</v>
      </c>
      <c r="C1182">
        <v>1425</v>
      </c>
      <c r="D1182">
        <v>7</v>
      </c>
      <c r="E1182">
        <v>1.1559999999999999</v>
      </c>
      <c r="F1182">
        <v>0.49099999999999999</v>
      </c>
      <c r="G1182">
        <v>8.09</v>
      </c>
      <c r="H1182">
        <v>8.09</v>
      </c>
      <c r="I1182" t="s">
        <v>149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21.49</v>
      </c>
      <c r="S1182">
        <v>21.49</v>
      </c>
      <c r="T1182">
        <v>21.49</v>
      </c>
      <c r="U1182">
        <v>21.49</v>
      </c>
      <c r="V1182">
        <v>37.645416470000001</v>
      </c>
      <c r="W1182">
        <v>37.645416470000001</v>
      </c>
      <c r="X1182">
        <v>2.656365884</v>
      </c>
      <c r="Y1182">
        <v>2.656365884</v>
      </c>
    </row>
    <row r="1183" spans="1:25" x14ac:dyDescent="0.3">
      <c r="A1183" s="2">
        <v>45911</v>
      </c>
      <c r="B1183" t="s">
        <v>62</v>
      </c>
      <c r="C1183">
        <v>4791</v>
      </c>
      <c r="D1183">
        <v>37</v>
      </c>
      <c r="E1183">
        <v>4.6269999999999998</v>
      </c>
      <c r="F1183">
        <v>0.77200000000000002</v>
      </c>
      <c r="G1183">
        <v>171.2</v>
      </c>
      <c r="H1183">
        <v>171.2</v>
      </c>
      <c r="I1183" t="s">
        <v>149</v>
      </c>
      <c r="J1183">
        <v>9</v>
      </c>
      <c r="K1183">
        <v>11</v>
      </c>
      <c r="L1183">
        <v>11</v>
      </c>
      <c r="M1183">
        <v>11</v>
      </c>
      <c r="N1183">
        <v>12</v>
      </c>
      <c r="O1183">
        <v>14</v>
      </c>
      <c r="P1183">
        <v>14</v>
      </c>
      <c r="Q1183">
        <v>14</v>
      </c>
      <c r="R1183">
        <v>446.78</v>
      </c>
      <c r="S1183">
        <v>511.15</v>
      </c>
      <c r="T1183">
        <v>511.15</v>
      </c>
      <c r="U1183">
        <v>511.15</v>
      </c>
      <c r="V1183">
        <v>33.493103789999999</v>
      </c>
      <c r="W1183">
        <v>33.493103789999999</v>
      </c>
      <c r="X1183">
        <v>2.9856892519999998</v>
      </c>
      <c r="Y1183">
        <v>2.9856892519999998</v>
      </c>
    </row>
    <row r="1184" spans="1:25" x14ac:dyDescent="0.3">
      <c r="A1184" s="2">
        <v>45911</v>
      </c>
      <c r="B1184" t="s">
        <v>64</v>
      </c>
      <c r="C1184">
        <v>1307</v>
      </c>
      <c r="D1184">
        <v>12</v>
      </c>
      <c r="E1184">
        <v>5.7549999999999999</v>
      </c>
      <c r="F1184">
        <v>0.91800000000000004</v>
      </c>
      <c r="G1184">
        <v>69.06</v>
      </c>
      <c r="H1184">
        <v>69.06</v>
      </c>
      <c r="I1184" t="s">
        <v>149</v>
      </c>
      <c r="J1184">
        <v>4</v>
      </c>
      <c r="K1184">
        <v>6</v>
      </c>
      <c r="L1184">
        <v>6</v>
      </c>
      <c r="M1184">
        <v>6</v>
      </c>
      <c r="N1184">
        <v>5</v>
      </c>
      <c r="O1184">
        <v>7</v>
      </c>
      <c r="P1184">
        <v>7</v>
      </c>
      <c r="Q1184">
        <v>7</v>
      </c>
      <c r="R1184">
        <v>159.4</v>
      </c>
      <c r="S1184">
        <v>219.79</v>
      </c>
      <c r="T1184">
        <v>219.79</v>
      </c>
      <c r="U1184">
        <v>219.79</v>
      </c>
      <c r="V1184">
        <v>31.42090177</v>
      </c>
      <c r="W1184">
        <v>31.42090177</v>
      </c>
      <c r="X1184">
        <v>3.1825948450000001</v>
      </c>
      <c r="Y1184">
        <v>3.1825948450000001</v>
      </c>
    </row>
    <row r="1185" spans="1:25" x14ac:dyDescent="0.3">
      <c r="A1185" s="2">
        <v>45911</v>
      </c>
      <c r="B1185" t="s">
        <v>66</v>
      </c>
      <c r="C1185">
        <v>894</v>
      </c>
      <c r="D1185">
        <v>7</v>
      </c>
      <c r="E1185">
        <v>5.5890000000000004</v>
      </c>
      <c r="F1185">
        <v>0.78300000000000003</v>
      </c>
      <c r="G1185">
        <v>39.119999999999997</v>
      </c>
      <c r="H1185">
        <v>39.119999999999997</v>
      </c>
      <c r="I1185" t="s">
        <v>149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27.9</v>
      </c>
      <c r="S1185">
        <v>27.9</v>
      </c>
      <c r="T1185">
        <v>27.9</v>
      </c>
      <c r="U1185">
        <v>27.9</v>
      </c>
      <c r="V1185">
        <v>140.21505379999999</v>
      </c>
      <c r="W1185">
        <v>140.21505379999999</v>
      </c>
      <c r="X1185">
        <v>0.713190184</v>
      </c>
      <c r="Y1185">
        <v>0.713190184</v>
      </c>
    </row>
    <row r="1186" spans="1:25" x14ac:dyDescent="0.3">
      <c r="A1186" s="2">
        <v>45911</v>
      </c>
      <c r="B1186" t="s">
        <v>68</v>
      </c>
      <c r="C1186">
        <v>3873</v>
      </c>
      <c r="D1186">
        <v>29</v>
      </c>
      <c r="E1186">
        <v>5.9710000000000001</v>
      </c>
      <c r="F1186">
        <v>0.749</v>
      </c>
      <c r="G1186">
        <v>173.15</v>
      </c>
      <c r="H1186">
        <v>173.15</v>
      </c>
      <c r="I1186" t="s">
        <v>149</v>
      </c>
      <c r="J1186">
        <v>13</v>
      </c>
      <c r="K1186">
        <v>14</v>
      </c>
      <c r="L1186">
        <v>14</v>
      </c>
      <c r="M1186">
        <v>14</v>
      </c>
      <c r="N1186">
        <v>25</v>
      </c>
      <c r="O1186">
        <v>26</v>
      </c>
      <c r="P1186">
        <v>26</v>
      </c>
      <c r="Q1186">
        <v>26</v>
      </c>
      <c r="R1186">
        <v>829.22</v>
      </c>
      <c r="S1186">
        <v>853.12</v>
      </c>
      <c r="T1186">
        <v>853.12</v>
      </c>
      <c r="U1186">
        <v>853.12</v>
      </c>
      <c r="V1186">
        <v>20.296089649999999</v>
      </c>
      <c r="W1186">
        <v>20.296089649999999</v>
      </c>
      <c r="X1186">
        <v>4.9270574649999999</v>
      </c>
      <c r="Y1186">
        <v>4.9270574649999999</v>
      </c>
    </row>
    <row r="1187" spans="1:25" x14ac:dyDescent="0.3">
      <c r="A1187" s="2">
        <v>45911</v>
      </c>
      <c r="B1187" t="s">
        <v>70</v>
      </c>
      <c r="C1187">
        <v>5052</v>
      </c>
      <c r="D1187">
        <v>40</v>
      </c>
      <c r="E1187">
        <v>3.613</v>
      </c>
      <c r="F1187">
        <v>0.79200000000000004</v>
      </c>
      <c r="G1187">
        <v>144.52000000000001</v>
      </c>
      <c r="H1187">
        <v>144.52000000000001</v>
      </c>
      <c r="I1187" t="s">
        <v>149</v>
      </c>
      <c r="J1187">
        <v>7</v>
      </c>
      <c r="K1187">
        <v>8</v>
      </c>
      <c r="L1187">
        <v>8</v>
      </c>
      <c r="M1187">
        <v>8</v>
      </c>
      <c r="N1187">
        <v>12</v>
      </c>
      <c r="O1187">
        <v>13</v>
      </c>
      <c r="P1187">
        <v>13</v>
      </c>
      <c r="Q1187">
        <v>13</v>
      </c>
      <c r="R1187">
        <v>331.6</v>
      </c>
      <c r="S1187">
        <v>355.09</v>
      </c>
      <c r="T1187">
        <v>355.09</v>
      </c>
      <c r="U1187">
        <v>355.09</v>
      </c>
      <c r="V1187">
        <v>40.69954096</v>
      </c>
      <c r="W1187">
        <v>40.69954096</v>
      </c>
      <c r="X1187">
        <v>2.4570301689999998</v>
      </c>
      <c r="Y1187">
        <v>2.4570301689999998</v>
      </c>
    </row>
    <row r="1188" spans="1:25" x14ac:dyDescent="0.3">
      <c r="A1188" s="2">
        <v>45911</v>
      </c>
      <c r="B1188" t="s">
        <v>32</v>
      </c>
      <c r="C1188">
        <v>723</v>
      </c>
      <c r="D1188">
        <v>6</v>
      </c>
      <c r="E1188">
        <v>1.39</v>
      </c>
      <c r="F1188">
        <v>0.83</v>
      </c>
      <c r="G1188">
        <v>8.34</v>
      </c>
      <c r="H1188">
        <v>8.34</v>
      </c>
      <c r="I1188" t="s">
        <v>149</v>
      </c>
      <c r="J1188">
        <v>1</v>
      </c>
      <c r="K1188">
        <v>1</v>
      </c>
      <c r="L1188">
        <v>1</v>
      </c>
      <c r="M1188">
        <v>1</v>
      </c>
      <c r="N1188">
        <v>3</v>
      </c>
      <c r="O1188">
        <v>3</v>
      </c>
      <c r="P1188">
        <v>3</v>
      </c>
      <c r="Q1188">
        <v>3</v>
      </c>
      <c r="R1188">
        <v>64.47</v>
      </c>
      <c r="S1188">
        <v>64.47</v>
      </c>
      <c r="T1188">
        <v>64.47</v>
      </c>
      <c r="U1188">
        <v>64.47</v>
      </c>
      <c r="V1188">
        <v>12.936249419999999</v>
      </c>
      <c r="W1188">
        <v>12.936249419999999</v>
      </c>
      <c r="X1188">
        <v>7.7302158270000003</v>
      </c>
      <c r="Y1188">
        <v>7.7302158270000003</v>
      </c>
    </row>
    <row r="1189" spans="1:25" x14ac:dyDescent="0.3">
      <c r="A1189" s="2">
        <v>45911</v>
      </c>
      <c r="B1189" t="s">
        <v>72</v>
      </c>
      <c r="C1189">
        <v>1816</v>
      </c>
      <c r="D1189">
        <v>8</v>
      </c>
      <c r="E1189">
        <v>3.49</v>
      </c>
      <c r="F1189">
        <v>0.441</v>
      </c>
      <c r="G1189">
        <v>27.92</v>
      </c>
      <c r="H1189">
        <v>27.92</v>
      </c>
      <c r="I1189" t="s">
        <v>149</v>
      </c>
      <c r="J1189">
        <v>3</v>
      </c>
      <c r="K1189">
        <v>4</v>
      </c>
      <c r="L1189">
        <v>4</v>
      </c>
      <c r="M1189">
        <v>4</v>
      </c>
      <c r="N1189">
        <v>5</v>
      </c>
      <c r="O1189">
        <v>6</v>
      </c>
      <c r="P1189">
        <v>6</v>
      </c>
      <c r="Q1189">
        <v>6</v>
      </c>
      <c r="R1189">
        <v>169.84</v>
      </c>
      <c r="S1189">
        <v>207.72</v>
      </c>
      <c r="T1189">
        <v>207.72</v>
      </c>
      <c r="U1189">
        <v>207.72</v>
      </c>
      <c r="V1189">
        <v>13.441170809999999</v>
      </c>
      <c r="W1189">
        <v>13.441170809999999</v>
      </c>
      <c r="X1189">
        <v>7.4398280799999998</v>
      </c>
      <c r="Y1189">
        <v>7.4398280799999998</v>
      </c>
    </row>
    <row r="1190" spans="1:25" x14ac:dyDescent="0.3">
      <c r="A1190" s="2">
        <v>45911</v>
      </c>
      <c r="B1190" t="s">
        <v>74</v>
      </c>
      <c r="C1190">
        <v>0</v>
      </c>
      <c r="D1190">
        <v>0</v>
      </c>
      <c r="G1190">
        <v>0</v>
      </c>
      <c r="H1190">
        <v>0</v>
      </c>
      <c r="I1190" t="s">
        <v>149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5" x14ac:dyDescent="0.3">
      <c r="A1191" s="2">
        <v>45911</v>
      </c>
      <c r="B1191" t="s">
        <v>76</v>
      </c>
      <c r="C1191">
        <v>1954</v>
      </c>
      <c r="D1191">
        <v>7</v>
      </c>
      <c r="E1191">
        <v>3.37</v>
      </c>
      <c r="F1191">
        <v>0.35799999999999998</v>
      </c>
      <c r="G1191">
        <v>23.59</v>
      </c>
      <c r="H1191">
        <v>23.59</v>
      </c>
      <c r="I1191" t="s">
        <v>149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30.49</v>
      </c>
      <c r="S1191">
        <v>30.49</v>
      </c>
      <c r="T1191">
        <v>30.49</v>
      </c>
      <c r="U1191">
        <v>30.49</v>
      </c>
      <c r="V1191">
        <v>77.36962939</v>
      </c>
      <c r="W1191">
        <v>77.36962939</v>
      </c>
      <c r="X1191">
        <v>1.2924968210000001</v>
      </c>
      <c r="Y1191">
        <v>1.2924968210000001</v>
      </c>
    </row>
    <row r="1192" spans="1:25" x14ac:dyDescent="0.3">
      <c r="A1192" s="2">
        <v>45911</v>
      </c>
      <c r="B1192" t="s">
        <v>78</v>
      </c>
      <c r="C1192">
        <v>33</v>
      </c>
      <c r="D1192">
        <v>0</v>
      </c>
      <c r="F1192">
        <v>0</v>
      </c>
      <c r="G1192">
        <v>0</v>
      </c>
      <c r="H1192">
        <v>0</v>
      </c>
      <c r="I1192" t="s">
        <v>149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5" x14ac:dyDescent="0.3">
      <c r="A1193" s="2">
        <v>45911</v>
      </c>
      <c r="B1193" t="s">
        <v>80</v>
      </c>
      <c r="C1193">
        <v>108</v>
      </c>
      <c r="D1193">
        <v>4</v>
      </c>
      <c r="E1193">
        <v>2.9649999999999999</v>
      </c>
      <c r="F1193">
        <v>3.7040000000000002</v>
      </c>
      <c r="G1193">
        <v>11.86</v>
      </c>
      <c r="H1193">
        <v>11.86</v>
      </c>
      <c r="I1193" t="s">
        <v>149</v>
      </c>
      <c r="J1193">
        <v>2</v>
      </c>
      <c r="K1193">
        <v>2</v>
      </c>
      <c r="L1193">
        <v>2</v>
      </c>
      <c r="M1193">
        <v>2</v>
      </c>
      <c r="N1193">
        <v>2</v>
      </c>
      <c r="O1193">
        <v>2</v>
      </c>
      <c r="P1193">
        <v>2</v>
      </c>
      <c r="Q1193">
        <v>2</v>
      </c>
      <c r="R1193">
        <v>69.760000000000005</v>
      </c>
      <c r="S1193">
        <v>69.760000000000005</v>
      </c>
      <c r="T1193">
        <v>69.760000000000005</v>
      </c>
      <c r="U1193">
        <v>69.760000000000005</v>
      </c>
      <c r="V1193">
        <v>17.00114679</v>
      </c>
      <c r="W1193">
        <v>17.00114679</v>
      </c>
      <c r="X1193">
        <v>5.8819561550000001</v>
      </c>
      <c r="Y1193">
        <v>5.8819561550000001</v>
      </c>
    </row>
    <row r="1194" spans="1:25" x14ac:dyDescent="0.3">
      <c r="A1194" s="2">
        <v>45911</v>
      </c>
      <c r="B1194" t="s">
        <v>82</v>
      </c>
      <c r="C1194">
        <v>453</v>
      </c>
      <c r="D1194">
        <v>2</v>
      </c>
      <c r="E1194">
        <v>4.29</v>
      </c>
      <c r="F1194">
        <v>0.442</v>
      </c>
      <c r="G1194">
        <v>8.58</v>
      </c>
      <c r="H1194">
        <v>8.58</v>
      </c>
      <c r="I1194" t="s">
        <v>149</v>
      </c>
      <c r="J1194">
        <v>0</v>
      </c>
      <c r="K1194">
        <v>2</v>
      </c>
      <c r="L1194">
        <v>2</v>
      </c>
      <c r="M1194">
        <v>2</v>
      </c>
      <c r="N1194">
        <v>0</v>
      </c>
      <c r="O1194">
        <v>2</v>
      </c>
      <c r="P1194">
        <v>2</v>
      </c>
      <c r="Q1194">
        <v>2</v>
      </c>
      <c r="R1194">
        <v>0</v>
      </c>
      <c r="S1194">
        <v>69.86</v>
      </c>
      <c r="T1194">
        <v>69.86</v>
      </c>
      <c r="U1194">
        <v>69.86</v>
      </c>
      <c r="V1194">
        <v>12.281706270000001</v>
      </c>
      <c r="W1194">
        <v>12.281706270000001</v>
      </c>
      <c r="X1194">
        <v>8.1421911419999997</v>
      </c>
      <c r="Y1194">
        <v>8.1421911419999997</v>
      </c>
    </row>
    <row r="1195" spans="1:25" x14ac:dyDescent="0.3">
      <c r="A1195" s="2">
        <v>45911</v>
      </c>
      <c r="B1195" t="s">
        <v>94</v>
      </c>
      <c r="C1195">
        <v>1706</v>
      </c>
      <c r="D1195">
        <v>9</v>
      </c>
      <c r="E1195">
        <v>6.1710000000000003</v>
      </c>
      <c r="F1195">
        <v>0.52800000000000002</v>
      </c>
      <c r="G1195">
        <v>55.54</v>
      </c>
      <c r="H1195">
        <v>55.54</v>
      </c>
      <c r="I1195" t="s">
        <v>149</v>
      </c>
      <c r="J1195">
        <v>3</v>
      </c>
      <c r="K1195">
        <v>3</v>
      </c>
      <c r="L1195">
        <v>3</v>
      </c>
      <c r="M1195">
        <v>3</v>
      </c>
      <c r="N1195">
        <v>6</v>
      </c>
      <c r="O1195">
        <v>6</v>
      </c>
      <c r="P1195">
        <v>6</v>
      </c>
      <c r="Q1195">
        <v>6</v>
      </c>
      <c r="R1195">
        <v>450.98</v>
      </c>
      <c r="S1195">
        <v>450.98</v>
      </c>
      <c r="T1195">
        <v>450.98</v>
      </c>
      <c r="U1195">
        <v>450.98</v>
      </c>
      <c r="V1195">
        <v>12.31540201</v>
      </c>
      <c r="W1195">
        <v>12.31540201</v>
      </c>
      <c r="X1195">
        <v>8.1199135760000001</v>
      </c>
      <c r="Y1195">
        <v>8.1199135760000001</v>
      </c>
    </row>
    <row r="1196" spans="1:25" x14ac:dyDescent="0.3">
      <c r="A1196" s="2">
        <v>45911</v>
      </c>
      <c r="B1196" t="s">
        <v>96</v>
      </c>
      <c r="C1196">
        <v>1109</v>
      </c>
      <c r="D1196">
        <v>11</v>
      </c>
      <c r="E1196">
        <v>4.6589999999999998</v>
      </c>
      <c r="F1196">
        <v>0.99199999999999999</v>
      </c>
      <c r="G1196">
        <v>51.25</v>
      </c>
      <c r="H1196">
        <v>51.25</v>
      </c>
      <c r="I1196" t="s">
        <v>149</v>
      </c>
      <c r="J1196">
        <v>4</v>
      </c>
      <c r="K1196">
        <v>4</v>
      </c>
      <c r="L1196">
        <v>4</v>
      </c>
      <c r="M1196">
        <v>4</v>
      </c>
      <c r="N1196">
        <v>4</v>
      </c>
      <c r="O1196">
        <v>4</v>
      </c>
      <c r="P1196">
        <v>4</v>
      </c>
      <c r="Q1196">
        <v>4</v>
      </c>
      <c r="R1196">
        <v>300.54000000000002</v>
      </c>
      <c r="S1196">
        <v>300.54000000000002</v>
      </c>
      <c r="T1196">
        <v>300.54000000000002</v>
      </c>
      <c r="U1196">
        <v>300.54000000000002</v>
      </c>
      <c r="V1196">
        <v>17.05263858</v>
      </c>
      <c r="W1196">
        <v>17.05263858</v>
      </c>
      <c r="X1196">
        <v>5.8641951219999999</v>
      </c>
      <c r="Y1196">
        <v>5.8641951219999999</v>
      </c>
    </row>
    <row r="1197" spans="1:25" x14ac:dyDescent="0.3">
      <c r="A1197" s="2">
        <v>45911</v>
      </c>
      <c r="B1197" t="s">
        <v>11</v>
      </c>
      <c r="C1197">
        <v>918</v>
      </c>
      <c r="D1197">
        <v>10</v>
      </c>
      <c r="E1197">
        <v>3.1</v>
      </c>
      <c r="F1197">
        <v>1.089</v>
      </c>
      <c r="G1197">
        <v>31</v>
      </c>
      <c r="H1197">
        <v>31</v>
      </c>
      <c r="I1197" t="s">
        <v>149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41.49</v>
      </c>
      <c r="S1197">
        <v>41.49</v>
      </c>
      <c r="T1197">
        <v>41.49</v>
      </c>
      <c r="U1197">
        <v>41.49</v>
      </c>
      <c r="V1197">
        <v>74.716799230000007</v>
      </c>
      <c r="W1197">
        <v>74.716799230000007</v>
      </c>
      <c r="X1197">
        <v>1.338387097</v>
      </c>
      <c r="Y1197">
        <v>1.338387097</v>
      </c>
    </row>
    <row r="1198" spans="1:25" x14ac:dyDescent="0.3">
      <c r="A1198" s="2">
        <v>45911</v>
      </c>
      <c r="B1198" t="s">
        <v>92</v>
      </c>
      <c r="C1198">
        <v>315</v>
      </c>
      <c r="D1198">
        <v>6</v>
      </c>
      <c r="E1198">
        <v>3.677</v>
      </c>
      <c r="F1198">
        <v>1.905</v>
      </c>
      <c r="G1198">
        <v>22.06</v>
      </c>
      <c r="H1198">
        <v>22.06</v>
      </c>
      <c r="I1198" t="s">
        <v>149</v>
      </c>
      <c r="J1198">
        <v>6</v>
      </c>
      <c r="K1198">
        <v>6</v>
      </c>
      <c r="L1198">
        <v>6</v>
      </c>
      <c r="M1198">
        <v>6</v>
      </c>
      <c r="N1198">
        <v>32</v>
      </c>
      <c r="O1198">
        <v>32</v>
      </c>
      <c r="P1198">
        <v>32</v>
      </c>
      <c r="Q1198">
        <v>32</v>
      </c>
      <c r="R1198">
        <v>1255.3800000000001</v>
      </c>
      <c r="S1198">
        <v>1255.3800000000001</v>
      </c>
      <c r="T1198">
        <v>1255.3800000000001</v>
      </c>
      <c r="U1198">
        <v>1255.3800000000001</v>
      </c>
      <c r="V1198">
        <v>1.757236853</v>
      </c>
      <c r="W1198">
        <v>1.757236853</v>
      </c>
      <c r="X1198">
        <v>56.907524930000001</v>
      </c>
      <c r="Y1198">
        <v>56.907524930000001</v>
      </c>
    </row>
    <row r="1199" spans="1:25" x14ac:dyDescent="0.3">
      <c r="A1199" s="2">
        <v>45911</v>
      </c>
      <c r="B1199" t="s">
        <v>32</v>
      </c>
      <c r="C1199">
        <v>0</v>
      </c>
      <c r="D1199">
        <v>0</v>
      </c>
      <c r="G1199">
        <v>0</v>
      </c>
      <c r="H1199">
        <v>0</v>
      </c>
      <c r="I1199" t="s">
        <v>149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5" x14ac:dyDescent="0.3">
      <c r="A1200" s="2">
        <v>45911</v>
      </c>
      <c r="B1200" t="s">
        <v>64</v>
      </c>
      <c r="C1200">
        <v>539</v>
      </c>
      <c r="D1200">
        <v>4</v>
      </c>
      <c r="E1200">
        <v>3.9980000000000002</v>
      </c>
      <c r="F1200">
        <v>0.74199999999999999</v>
      </c>
      <c r="G1200">
        <v>15.99</v>
      </c>
      <c r="H1200">
        <v>15.99</v>
      </c>
      <c r="I1200" t="s">
        <v>149</v>
      </c>
      <c r="J1200">
        <v>1</v>
      </c>
      <c r="K1200">
        <v>1</v>
      </c>
      <c r="L1200">
        <v>1</v>
      </c>
      <c r="M1200">
        <v>1</v>
      </c>
      <c r="N1200">
        <v>8</v>
      </c>
      <c r="O1200">
        <v>8</v>
      </c>
      <c r="P1200">
        <v>8</v>
      </c>
      <c r="Q1200">
        <v>8</v>
      </c>
      <c r="R1200">
        <v>255.04</v>
      </c>
      <c r="S1200">
        <v>255.04</v>
      </c>
      <c r="T1200">
        <v>255.04</v>
      </c>
      <c r="U1200">
        <v>255.04</v>
      </c>
      <c r="V1200">
        <v>6.2696047679999998</v>
      </c>
      <c r="W1200">
        <v>6.2696047679999998</v>
      </c>
      <c r="X1200">
        <v>15.94996873</v>
      </c>
      <c r="Y1200">
        <v>15.94996873</v>
      </c>
    </row>
    <row r="1201" spans="1:25" x14ac:dyDescent="0.3">
      <c r="A1201" s="2">
        <v>45911</v>
      </c>
      <c r="B1201" t="s">
        <v>72</v>
      </c>
      <c r="C1201">
        <v>290</v>
      </c>
      <c r="D1201">
        <v>2</v>
      </c>
      <c r="E1201">
        <v>3.585</v>
      </c>
      <c r="F1201">
        <v>0.69</v>
      </c>
      <c r="G1201">
        <v>7.17</v>
      </c>
      <c r="H1201">
        <v>7.17</v>
      </c>
      <c r="I1201" t="s">
        <v>149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X1201">
        <v>0</v>
      </c>
      <c r="Y1201">
        <v>0</v>
      </c>
    </row>
    <row r="1202" spans="1:25" x14ac:dyDescent="0.3">
      <c r="A1202" s="2">
        <v>45911</v>
      </c>
      <c r="B1202" t="s">
        <v>106</v>
      </c>
      <c r="C1202">
        <v>98</v>
      </c>
      <c r="D1202">
        <v>0</v>
      </c>
      <c r="F1202">
        <v>0</v>
      </c>
      <c r="G1202">
        <v>0</v>
      </c>
      <c r="H1202">
        <v>0</v>
      </c>
      <c r="I1202" t="s">
        <v>149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5" x14ac:dyDescent="0.3">
      <c r="A1203" s="2">
        <v>45911</v>
      </c>
      <c r="B1203" t="s">
        <v>44</v>
      </c>
      <c r="C1203">
        <v>40</v>
      </c>
      <c r="D1203">
        <v>0</v>
      </c>
      <c r="F1203">
        <v>0</v>
      </c>
      <c r="G1203">
        <v>0</v>
      </c>
      <c r="H1203">
        <v>0</v>
      </c>
      <c r="I1203" t="s">
        <v>149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5" x14ac:dyDescent="0.3">
      <c r="A1204" s="2">
        <v>45911</v>
      </c>
      <c r="B1204" t="s">
        <v>40</v>
      </c>
      <c r="C1204">
        <v>285</v>
      </c>
      <c r="D1204">
        <v>3</v>
      </c>
      <c r="E1204">
        <v>3.09</v>
      </c>
      <c r="F1204">
        <v>1.0529999999999999</v>
      </c>
      <c r="G1204">
        <v>9.27</v>
      </c>
      <c r="H1204">
        <v>9.27</v>
      </c>
      <c r="I1204" t="s">
        <v>149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28.88</v>
      </c>
      <c r="S1204">
        <v>28.88</v>
      </c>
      <c r="T1204">
        <v>28.88</v>
      </c>
      <c r="U1204">
        <v>28.88</v>
      </c>
      <c r="V1204">
        <v>32.098337950000001</v>
      </c>
      <c r="W1204">
        <v>32.098337950000001</v>
      </c>
      <c r="X1204">
        <v>3.1154261060000001</v>
      </c>
      <c r="Y1204">
        <v>3.1154261060000001</v>
      </c>
    </row>
    <row r="1205" spans="1:25" x14ac:dyDescent="0.3">
      <c r="A1205" s="2">
        <v>45911</v>
      </c>
      <c r="B1205" t="s">
        <v>56</v>
      </c>
      <c r="C1205">
        <v>40</v>
      </c>
      <c r="D1205">
        <v>0</v>
      </c>
      <c r="F1205">
        <v>0</v>
      </c>
      <c r="G1205">
        <v>0</v>
      </c>
      <c r="H1205">
        <v>0</v>
      </c>
      <c r="I1205" t="s">
        <v>149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5" x14ac:dyDescent="0.3">
      <c r="A1206" s="2">
        <v>45911</v>
      </c>
      <c r="B1206" t="s">
        <v>24</v>
      </c>
      <c r="C1206">
        <v>479</v>
      </c>
      <c r="D1206">
        <v>1</v>
      </c>
      <c r="E1206">
        <v>2.29</v>
      </c>
      <c r="F1206">
        <v>0.20899999999999999</v>
      </c>
      <c r="G1206">
        <v>2.29</v>
      </c>
      <c r="H1206">
        <v>2.29</v>
      </c>
      <c r="I1206" t="s">
        <v>149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X1206">
        <v>0</v>
      </c>
      <c r="Y1206">
        <v>0</v>
      </c>
    </row>
    <row r="1207" spans="1:25" x14ac:dyDescent="0.3">
      <c r="A1207" s="2">
        <v>45911</v>
      </c>
      <c r="B1207" t="s">
        <v>108</v>
      </c>
      <c r="C1207">
        <v>190</v>
      </c>
      <c r="D1207">
        <v>4</v>
      </c>
      <c r="E1207">
        <v>3.79</v>
      </c>
      <c r="F1207">
        <v>2.105</v>
      </c>
      <c r="G1207">
        <v>15.16</v>
      </c>
      <c r="H1207">
        <v>15.16</v>
      </c>
      <c r="I1207" t="s">
        <v>149</v>
      </c>
      <c r="J1207">
        <v>2</v>
      </c>
      <c r="K1207">
        <v>2</v>
      </c>
      <c r="L1207">
        <v>2</v>
      </c>
      <c r="M1207">
        <v>2</v>
      </c>
      <c r="N1207">
        <v>2</v>
      </c>
      <c r="O1207">
        <v>2</v>
      </c>
      <c r="P1207">
        <v>2</v>
      </c>
      <c r="Q1207">
        <v>2</v>
      </c>
      <c r="R1207">
        <v>122.88</v>
      </c>
      <c r="S1207">
        <v>122.88</v>
      </c>
      <c r="T1207">
        <v>122.88</v>
      </c>
      <c r="U1207">
        <v>122.88</v>
      </c>
      <c r="V1207">
        <v>12.33723958</v>
      </c>
      <c r="W1207">
        <v>12.33723958</v>
      </c>
      <c r="X1207">
        <v>8.1055408969999991</v>
      </c>
      <c r="Y1207">
        <v>8.1055408969999991</v>
      </c>
    </row>
    <row r="1208" spans="1:25" x14ac:dyDescent="0.3">
      <c r="A1208" s="2">
        <v>45911</v>
      </c>
      <c r="B1208" t="s">
        <v>62</v>
      </c>
      <c r="C1208">
        <v>829</v>
      </c>
      <c r="D1208">
        <v>5</v>
      </c>
      <c r="E1208">
        <v>2.476</v>
      </c>
      <c r="F1208">
        <v>0.60299999999999998</v>
      </c>
      <c r="G1208">
        <v>12.38</v>
      </c>
      <c r="H1208">
        <v>12.38</v>
      </c>
      <c r="I1208" t="s">
        <v>149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X1208">
        <v>0</v>
      </c>
      <c r="Y1208">
        <v>0</v>
      </c>
    </row>
    <row r="1209" spans="1:25" x14ac:dyDescent="0.3">
      <c r="A1209" s="2">
        <v>45911</v>
      </c>
      <c r="B1209" t="s">
        <v>84</v>
      </c>
      <c r="C1209">
        <v>145</v>
      </c>
      <c r="D1209">
        <v>1</v>
      </c>
      <c r="E1209">
        <v>1.5</v>
      </c>
      <c r="F1209">
        <v>0.69</v>
      </c>
      <c r="G1209">
        <v>1.5</v>
      </c>
      <c r="H1209">
        <v>1.5</v>
      </c>
      <c r="I1209" t="s">
        <v>149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X1209">
        <v>0</v>
      </c>
      <c r="Y1209">
        <v>0</v>
      </c>
    </row>
    <row r="1210" spans="1:25" x14ac:dyDescent="0.3">
      <c r="A1210" s="2">
        <v>45911</v>
      </c>
      <c r="B1210" t="s">
        <v>42</v>
      </c>
      <c r="C1210">
        <v>37</v>
      </c>
      <c r="D1210">
        <v>1</v>
      </c>
      <c r="E1210">
        <v>3.49</v>
      </c>
      <c r="F1210">
        <v>2.7029999999999998</v>
      </c>
      <c r="G1210">
        <v>3.49</v>
      </c>
      <c r="H1210">
        <v>3.49</v>
      </c>
      <c r="I1210" t="s">
        <v>149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41.49</v>
      </c>
      <c r="S1210">
        <v>41.49</v>
      </c>
      <c r="T1210">
        <v>41.49</v>
      </c>
      <c r="U1210">
        <v>41.49</v>
      </c>
      <c r="V1210">
        <v>8.4116654620000002</v>
      </c>
      <c r="W1210">
        <v>8.4116654620000002</v>
      </c>
      <c r="X1210">
        <v>11.88825215</v>
      </c>
      <c r="Y1210">
        <v>11.88825215</v>
      </c>
    </row>
    <row r="1211" spans="1:25" x14ac:dyDescent="0.3">
      <c r="A1211" s="2">
        <v>45911</v>
      </c>
      <c r="B1211" t="s">
        <v>11</v>
      </c>
      <c r="C1211">
        <v>52</v>
      </c>
      <c r="D1211">
        <v>0</v>
      </c>
      <c r="F1211">
        <v>0</v>
      </c>
      <c r="G1211">
        <v>0</v>
      </c>
      <c r="H1211">
        <v>0</v>
      </c>
      <c r="I1211" t="s">
        <v>149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5" x14ac:dyDescent="0.3">
      <c r="A1212" s="2">
        <v>45911</v>
      </c>
      <c r="B1212" t="s">
        <v>102</v>
      </c>
      <c r="C1212">
        <v>469</v>
      </c>
      <c r="D1212">
        <v>6</v>
      </c>
      <c r="E1212">
        <v>2.657</v>
      </c>
      <c r="F1212">
        <v>1.2789999999999999</v>
      </c>
      <c r="G1212">
        <v>15.94</v>
      </c>
      <c r="H1212">
        <v>15.94</v>
      </c>
      <c r="I1212" t="s">
        <v>149</v>
      </c>
      <c r="J1212">
        <v>4</v>
      </c>
      <c r="K1212">
        <v>4</v>
      </c>
      <c r="L1212">
        <v>5</v>
      </c>
      <c r="M1212">
        <v>5</v>
      </c>
      <c r="N1212">
        <v>4</v>
      </c>
      <c r="O1212">
        <v>4</v>
      </c>
      <c r="P1212">
        <v>24</v>
      </c>
      <c r="Q1212">
        <v>24</v>
      </c>
      <c r="R1212">
        <v>85.56</v>
      </c>
      <c r="S1212">
        <v>85.56</v>
      </c>
      <c r="T1212">
        <v>663.36</v>
      </c>
      <c r="U1212">
        <v>663.36</v>
      </c>
      <c r="V1212">
        <v>18.630201029999998</v>
      </c>
      <c r="W1212">
        <v>2.402918476</v>
      </c>
      <c r="X1212">
        <v>5.3676286070000003</v>
      </c>
      <c r="Y1212">
        <v>41.616060230000002</v>
      </c>
    </row>
    <row r="1213" spans="1:25" x14ac:dyDescent="0.3">
      <c r="A1213" s="2">
        <v>45911</v>
      </c>
      <c r="B1213" t="s">
        <v>98</v>
      </c>
      <c r="C1213">
        <v>1657</v>
      </c>
      <c r="D1213">
        <v>3</v>
      </c>
      <c r="E1213">
        <v>2.88</v>
      </c>
      <c r="F1213">
        <v>0.18099999999999999</v>
      </c>
      <c r="G1213">
        <v>8.64</v>
      </c>
      <c r="H1213">
        <v>8.64</v>
      </c>
      <c r="I1213" t="s">
        <v>149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X1213">
        <v>0</v>
      </c>
      <c r="Y1213">
        <v>0</v>
      </c>
    </row>
    <row r="1214" spans="1:25" x14ac:dyDescent="0.3">
      <c r="A1214" s="2">
        <v>45911</v>
      </c>
      <c r="B1214" t="s">
        <v>104</v>
      </c>
      <c r="C1214">
        <v>272</v>
      </c>
      <c r="D1214">
        <v>1</v>
      </c>
      <c r="E1214">
        <v>2.52</v>
      </c>
      <c r="F1214">
        <v>0.36799999999999999</v>
      </c>
      <c r="G1214">
        <v>2.52</v>
      </c>
      <c r="H1214">
        <v>2.52</v>
      </c>
      <c r="I1214" t="s">
        <v>149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X1214">
        <v>0</v>
      </c>
      <c r="Y1214">
        <v>0</v>
      </c>
    </row>
    <row r="1215" spans="1:25" x14ac:dyDescent="0.3">
      <c r="A1215" s="2">
        <v>45911</v>
      </c>
      <c r="B1215" t="s">
        <v>38</v>
      </c>
      <c r="C1215">
        <v>0</v>
      </c>
      <c r="D1215">
        <v>0</v>
      </c>
      <c r="G1215">
        <v>0</v>
      </c>
      <c r="H1215">
        <v>0</v>
      </c>
      <c r="I1215" t="s">
        <v>149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5" x14ac:dyDescent="0.3">
      <c r="A1216" s="2">
        <v>45911</v>
      </c>
      <c r="B1216" t="s">
        <v>42</v>
      </c>
      <c r="C1216">
        <v>300</v>
      </c>
      <c r="D1216">
        <v>8</v>
      </c>
      <c r="E1216">
        <v>1.649</v>
      </c>
      <c r="F1216">
        <v>2.6669999999999998</v>
      </c>
      <c r="G1216">
        <v>13.19</v>
      </c>
      <c r="H1216">
        <v>13.19</v>
      </c>
      <c r="I1216" t="s">
        <v>149</v>
      </c>
      <c r="J1216">
        <v>2</v>
      </c>
      <c r="K1216">
        <v>2</v>
      </c>
      <c r="L1216">
        <v>2</v>
      </c>
      <c r="M1216">
        <v>2</v>
      </c>
      <c r="N1216">
        <v>2</v>
      </c>
      <c r="O1216">
        <v>2</v>
      </c>
      <c r="P1216">
        <v>2</v>
      </c>
      <c r="Q1216">
        <v>2</v>
      </c>
      <c r="R1216">
        <v>55.37</v>
      </c>
      <c r="S1216">
        <v>55.37</v>
      </c>
      <c r="T1216">
        <v>55.37</v>
      </c>
      <c r="U1216">
        <v>55.37</v>
      </c>
      <c r="V1216">
        <v>23.82156402</v>
      </c>
      <c r="W1216">
        <v>23.82156402</v>
      </c>
      <c r="X1216">
        <v>4.1978771799999999</v>
      </c>
      <c r="Y1216">
        <v>4.1978771799999999</v>
      </c>
    </row>
    <row r="1217" spans="1:25" x14ac:dyDescent="0.3">
      <c r="A1217" s="2">
        <v>45911</v>
      </c>
      <c r="B1217" t="s">
        <v>50</v>
      </c>
      <c r="C1217">
        <v>8</v>
      </c>
      <c r="D1217">
        <v>0</v>
      </c>
      <c r="F1217">
        <v>0</v>
      </c>
      <c r="G1217">
        <v>0</v>
      </c>
      <c r="H1217">
        <v>0</v>
      </c>
      <c r="I1217" t="s">
        <v>149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5" x14ac:dyDescent="0.3">
      <c r="A1218" s="2">
        <v>45911</v>
      </c>
      <c r="B1218" t="s">
        <v>72</v>
      </c>
      <c r="C1218">
        <v>137</v>
      </c>
      <c r="D1218">
        <v>2</v>
      </c>
      <c r="E1218">
        <v>3.625</v>
      </c>
      <c r="F1218">
        <v>1.46</v>
      </c>
      <c r="G1218">
        <v>7.25</v>
      </c>
      <c r="H1218">
        <v>7.25</v>
      </c>
      <c r="I1218" t="s">
        <v>149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X1218">
        <v>0</v>
      </c>
      <c r="Y1218">
        <v>0</v>
      </c>
    </row>
    <row r="1219" spans="1:25" x14ac:dyDescent="0.3">
      <c r="A1219" s="2">
        <v>45911</v>
      </c>
      <c r="B1219" t="s">
        <v>84</v>
      </c>
      <c r="C1219">
        <v>33</v>
      </c>
      <c r="D1219">
        <v>2</v>
      </c>
      <c r="E1219">
        <v>2.0150000000000001</v>
      </c>
      <c r="F1219">
        <v>6.0609999999999999</v>
      </c>
      <c r="G1219">
        <v>4.03</v>
      </c>
      <c r="H1219">
        <v>4.03</v>
      </c>
      <c r="I1219" t="s">
        <v>149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36.49</v>
      </c>
      <c r="S1219">
        <v>36.49</v>
      </c>
      <c r="T1219">
        <v>36.49</v>
      </c>
      <c r="U1219">
        <v>36.49</v>
      </c>
      <c r="V1219">
        <v>11.04412168</v>
      </c>
      <c r="W1219">
        <v>11.04412168</v>
      </c>
      <c r="X1219">
        <v>9.0545905710000003</v>
      </c>
      <c r="Y1219">
        <v>9.0545905710000003</v>
      </c>
    </row>
    <row r="1220" spans="1:25" x14ac:dyDescent="0.3">
      <c r="A1220" s="2">
        <v>45911</v>
      </c>
      <c r="B1220" t="s">
        <v>68</v>
      </c>
      <c r="C1220">
        <v>923</v>
      </c>
      <c r="D1220">
        <v>10</v>
      </c>
      <c r="E1220">
        <v>5.0279999999999996</v>
      </c>
      <c r="F1220">
        <v>1.083</v>
      </c>
      <c r="G1220">
        <v>50.28</v>
      </c>
      <c r="H1220">
        <v>50.28</v>
      </c>
      <c r="I1220" t="s">
        <v>149</v>
      </c>
      <c r="J1220">
        <v>7</v>
      </c>
      <c r="K1220">
        <v>7</v>
      </c>
      <c r="L1220">
        <v>7</v>
      </c>
      <c r="M1220">
        <v>7</v>
      </c>
      <c r="N1220">
        <v>8</v>
      </c>
      <c r="O1220">
        <v>8</v>
      </c>
      <c r="P1220">
        <v>8</v>
      </c>
      <c r="Q1220">
        <v>8</v>
      </c>
      <c r="R1220">
        <v>224.04</v>
      </c>
      <c r="S1220">
        <v>224.04</v>
      </c>
      <c r="T1220">
        <v>224.04</v>
      </c>
      <c r="U1220">
        <v>224.04</v>
      </c>
      <c r="V1220">
        <v>22.442421</v>
      </c>
      <c r="W1220">
        <v>22.442421</v>
      </c>
      <c r="X1220">
        <v>4.4558472550000001</v>
      </c>
      <c r="Y1220">
        <v>4.4558472550000001</v>
      </c>
    </row>
    <row r="1221" spans="1:25" x14ac:dyDescent="0.3">
      <c r="A1221" s="2">
        <v>45911</v>
      </c>
      <c r="B1221" t="s">
        <v>64</v>
      </c>
      <c r="C1221">
        <v>148</v>
      </c>
      <c r="D1221">
        <v>0</v>
      </c>
      <c r="F1221">
        <v>0</v>
      </c>
      <c r="G1221">
        <v>0</v>
      </c>
      <c r="H1221">
        <v>0</v>
      </c>
      <c r="I1221" t="s">
        <v>149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5" x14ac:dyDescent="0.3">
      <c r="A1222" s="2">
        <v>45911</v>
      </c>
      <c r="B1222" t="s">
        <v>26</v>
      </c>
      <c r="C1222">
        <v>55</v>
      </c>
      <c r="D1222">
        <v>1</v>
      </c>
      <c r="E1222">
        <v>4.4400000000000004</v>
      </c>
      <c r="F1222">
        <v>1.8180000000000001</v>
      </c>
      <c r="G1222">
        <v>4.4400000000000004</v>
      </c>
      <c r="H1222">
        <v>4.4400000000000004</v>
      </c>
      <c r="I1222" t="s">
        <v>149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X1222">
        <v>0</v>
      </c>
      <c r="Y1222">
        <v>0</v>
      </c>
    </row>
    <row r="1223" spans="1:25" x14ac:dyDescent="0.3">
      <c r="A1223" s="2">
        <v>45911</v>
      </c>
      <c r="B1223" t="s">
        <v>15</v>
      </c>
      <c r="C1223">
        <v>109</v>
      </c>
      <c r="D1223">
        <v>0</v>
      </c>
      <c r="F1223">
        <v>0</v>
      </c>
      <c r="G1223">
        <v>0</v>
      </c>
      <c r="H1223">
        <v>0</v>
      </c>
      <c r="I1223" t="s">
        <v>149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5" x14ac:dyDescent="0.3">
      <c r="A1224" s="2">
        <v>45911</v>
      </c>
      <c r="B1224" t="s">
        <v>36</v>
      </c>
      <c r="C1224">
        <v>96</v>
      </c>
      <c r="D1224">
        <v>0</v>
      </c>
      <c r="F1224">
        <v>0</v>
      </c>
      <c r="G1224">
        <v>0</v>
      </c>
      <c r="H1224">
        <v>0</v>
      </c>
      <c r="I1224" t="s">
        <v>149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5" x14ac:dyDescent="0.3">
      <c r="A1225" s="2">
        <v>45911</v>
      </c>
      <c r="B1225" t="s">
        <v>78</v>
      </c>
      <c r="C1225">
        <v>450</v>
      </c>
      <c r="D1225">
        <v>2</v>
      </c>
      <c r="E1225">
        <v>5.31</v>
      </c>
      <c r="F1225">
        <v>0.44400000000000001</v>
      </c>
      <c r="G1225">
        <v>10.62</v>
      </c>
      <c r="H1225">
        <v>10.62</v>
      </c>
      <c r="I1225" t="s">
        <v>149</v>
      </c>
      <c r="J1225">
        <v>0</v>
      </c>
      <c r="K1225">
        <v>4</v>
      </c>
      <c r="L1225">
        <v>4</v>
      </c>
      <c r="M1225">
        <v>4</v>
      </c>
      <c r="N1225">
        <v>0</v>
      </c>
      <c r="O1225">
        <v>9</v>
      </c>
      <c r="P1225">
        <v>9</v>
      </c>
      <c r="Q1225">
        <v>9</v>
      </c>
      <c r="R1225">
        <v>0</v>
      </c>
      <c r="S1225">
        <v>410.39</v>
      </c>
      <c r="T1225">
        <v>410.39</v>
      </c>
      <c r="U1225">
        <v>410.39</v>
      </c>
      <c r="V1225">
        <v>2.5877823530000001</v>
      </c>
      <c r="W1225">
        <v>2.5877823530000001</v>
      </c>
      <c r="X1225">
        <v>38.643126180000003</v>
      </c>
      <c r="Y1225">
        <v>38.643126180000003</v>
      </c>
    </row>
    <row r="1226" spans="1:25" x14ac:dyDescent="0.3">
      <c r="A1226" s="2">
        <v>45911</v>
      </c>
      <c r="B1226" t="s">
        <v>94</v>
      </c>
      <c r="C1226">
        <v>501</v>
      </c>
      <c r="D1226">
        <v>2</v>
      </c>
      <c r="E1226">
        <v>4.59</v>
      </c>
      <c r="F1226">
        <v>0.39900000000000002</v>
      </c>
      <c r="G1226">
        <v>9.18</v>
      </c>
      <c r="H1226">
        <v>9.18</v>
      </c>
      <c r="I1226" t="s">
        <v>149</v>
      </c>
      <c r="J1226">
        <v>2</v>
      </c>
      <c r="K1226">
        <v>2</v>
      </c>
      <c r="L1226">
        <v>2</v>
      </c>
      <c r="M1226">
        <v>2</v>
      </c>
      <c r="N1226">
        <v>2</v>
      </c>
      <c r="O1226">
        <v>2</v>
      </c>
      <c r="P1226">
        <v>2</v>
      </c>
      <c r="Q1226">
        <v>2</v>
      </c>
      <c r="R1226">
        <v>158.88</v>
      </c>
      <c r="S1226">
        <v>158.88</v>
      </c>
      <c r="T1226">
        <v>158.88</v>
      </c>
      <c r="U1226">
        <v>158.88</v>
      </c>
      <c r="V1226">
        <v>5.7779456189999996</v>
      </c>
      <c r="W1226">
        <v>5.7779456189999996</v>
      </c>
      <c r="X1226">
        <v>17.30718954</v>
      </c>
      <c r="Y1226">
        <v>17.30718954</v>
      </c>
    </row>
    <row r="1227" spans="1:25" x14ac:dyDescent="0.3">
      <c r="A1227" s="2">
        <v>45911</v>
      </c>
      <c r="B1227" t="s">
        <v>17</v>
      </c>
      <c r="C1227">
        <v>32</v>
      </c>
      <c r="D1227">
        <v>1</v>
      </c>
      <c r="E1227">
        <v>1.07</v>
      </c>
      <c r="F1227">
        <v>3.125</v>
      </c>
      <c r="G1227">
        <v>1.07</v>
      </c>
      <c r="H1227">
        <v>1.07</v>
      </c>
      <c r="I1227" t="s">
        <v>149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X1227">
        <v>0</v>
      </c>
      <c r="Y1227">
        <v>0</v>
      </c>
    </row>
    <row r="1228" spans="1:25" x14ac:dyDescent="0.3">
      <c r="A1228" s="2">
        <v>45911</v>
      </c>
      <c r="B1228" t="s">
        <v>17</v>
      </c>
      <c r="C1228">
        <v>24</v>
      </c>
      <c r="D1228">
        <v>0</v>
      </c>
      <c r="F1228">
        <v>0</v>
      </c>
      <c r="G1228">
        <v>0</v>
      </c>
      <c r="H1228">
        <v>0</v>
      </c>
      <c r="I1228" t="s">
        <v>149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5" x14ac:dyDescent="0.3">
      <c r="A1229" s="2">
        <v>45911</v>
      </c>
      <c r="B1229" t="s">
        <v>17</v>
      </c>
      <c r="C1229">
        <v>47</v>
      </c>
      <c r="D1229">
        <v>1</v>
      </c>
      <c r="E1229">
        <v>0.84</v>
      </c>
      <c r="F1229">
        <v>2.1280000000000001</v>
      </c>
      <c r="G1229">
        <v>0.84</v>
      </c>
      <c r="H1229">
        <v>0.84</v>
      </c>
      <c r="I1229" t="s">
        <v>149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X1229">
        <v>0</v>
      </c>
      <c r="Y1229">
        <v>0</v>
      </c>
    </row>
    <row r="1230" spans="1:25" x14ac:dyDescent="0.3">
      <c r="A1230" s="2">
        <v>45911</v>
      </c>
      <c r="B1230" t="s">
        <v>17</v>
      </c>
      <c r="C1230">
        <v>24</v>
      </c>
      <c r="D1230">
        <v>0</v>
      </c>
      <c r="F1230">
        <v>0</v>
      </c>
      <c r="G1230">
        <v>0</v>
      </c>
      <c r="H1230">
        <v>0</v>
      </c>
      <c r="I1230" t="s">
        <v>149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5" x14ac:dyDescent="0.3">
      <c r="A1231" s="2">
        <v>45911</v>
      </c>
      <c r="B1231" t="s">
        <v>52</v>
      </c>
      <c r="C1231">
        <v>550</v>
      </c>
      <c r="D1231">
        <v>11</v>
      </c>
      <c r="E1231">
        <v>0.751</v>
      </c>
      <c r="F1231">
        <v>2</v>
      </c>
      <c r="G1231">
        <v>8.26</v>
      </c>
      <c r="H1231">
        <v>8.26</v>
      </c>
      <c r="I1231" t="s">
        <v>149</v>
      </c>
      <c r="J1231">
        <v>3</v>
      </c>
      <c r="K1231">
        <v>3</v>
      </c>
      <c r="L1231">
        <v>3</v>
      </c>
      <c r="M1231">
        <v>3</v>
      </c>
      <c r="N1231">
        <v>3</v>
      </c>
      <c r="O1231">
        <v>3</v>
      </c>
      <c r="P1231">
        <v>3</v>
      </c>
      <c r="Q1231">
        <v>3</v>
      </c>
      <c r="R1231">
        <v>37.450000000000003</v>
      </c>
      <c r="S1231">
        <v>37.450000000000003</v>
      </c>
      <c r="T1231">
        <v>37.450000000000003</v>
      </c>
      <c r="U1231">
        <v>37.450000000000003</v>
      </c>
      <c r="V1231">
        <v>22.056074769999999</v>
      </c>
      <c r="W1231">
        <v>22.056074769999999</v>
      </c>
      <c r="X1231">
        <v>4.5338983050000001</v>
      </c>
      <c r="Y1231">
        <v>4.5338983050000001</v>
      </c>
    </row>
    <row r="1232" spans="1:25" x14ac:dyDescent="0.3">
      <c r="A1232" s="2">
        <v>45911</v>
      </c>
      <c r="B1232" t="s">
        <v>52</v>
      </c>
      <c r="C1232">
        <v>706</v>
      </c>
      <c r="D1232">
        <v>11</v>
      </c>
      <c r="E1232">
        <v>0.60299999999999998</v>
      </c>
      <c r="F1232">
        <v>1.5580000000000001</v>
      </c>
      <c r="G1232">
        <v>6.63</v>
      </c>
      <c r="H1232">
        <v>6.63</v>
      </c>
      <c r="I1232" t="s">
        <v>149</v>
      </c>
      <c r="J1232">
        <v>2</v>
      </c>
      <c r="K1232">
        <v>2</v>
      </c>
      <c r="L1232">
        <v>4</v>
      </c>
      <c r="M1232">
        <v>4</v>
      </c>
      <c r="N1232">
        <v>2</v>
      </c>
      <c r="O1232">
        <v>2</v>
      </c>
      <c r="P1232">
        <v>20</v>
      </c>
      <c r="Q1232">
        <v>20</v>
      </c>
      <c r="R1232">
        <v>112.86</v>
      </c>
      <c r="S1232">
        <v>112.86</v>
      </c>
      <c r="T1232">
        <v>1142.3699999999999</v>
      </c>
      <c r="U1232">
        <v>1142.3699999999999</v>
      </c>
      <c r="V1232">
        <v>5.8745348220000002</v>
      </c>
      <c r="W1232">
        <v>0.58037238369999999</v>
      </c>
      <c r="X1232">
        <v>17.02262443</v>
      </c>
      <c r="Y1232">
        <v>172.30316740000001</v>
      </c>
    </row>
    <row r="1233" spans="1:25" x14ac:dyDescent="0.3">
      <c r="A1233" s="2">
        <v>45911</v>
      </c>
      <c r="B1233" t="s">
        <v>52</v>
      </c>
      <c r="C1233">
        <v>590</v>
      </c>
      <c r="D1233">
        <v>6</v>
      </c>
      <c r="E1233">
        <v>0.48499999999999999</v>
      </c>
      <c r="F1233">
        <v>1.0169999999999999</v>
      </c>
      <c r="G1233">
        <v>2.91</v>
      </c>
      <c r="H1233">
        <v>2.91</v>
      </c>
      <c r="I1233" t="s">
        <v>149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11.49</v>
      </c>
      <c r="S1233">
        <v>11.49</v>
      </c>
      <c r="T1233">
        <v>11.49</v>
      </c>
      <c r="U1233">
        <v>11.49</v>
      </c>
      <c r="V1233">
        <v>25.32637076</v>
      </c>
      <c r="W1233">
        <v>25.32637076</v>
      </c>
      <c r="X1233">
        <v>3.9484536079999999</v>
      </c>
      <c r="Y1233">
        <v>3.9484536079999999</v>
      </c>
    </row>
    <row r="1234" spans="1:25" x14ac:dyDescent="0.3">
      <c r="A1234" s="2">
        <v>45911</v>
      </c>
      <c r="B1234" t="s">
        <v>52</v>
      </c>
      <c r="C1234">
        <v>1220</v>
      </c>
      <c r="D1234">
        <v>17</v>
      </c>
      <c r="E1234">
        <v>0.28899999999999998</v>
      </c>
      <c r="F1234">
        <v>1.393</v>
      </c>
      <c r="G1234">
        <v>4.91</v>
      </c>
      <c r="H1234">
        <v>4.91</v>
      </c>
      <c r="I1234" t="s">
        <v>149</v>
      </c>
      <c r="J1234">
        <v>0</v>
      </c>
      <c r="K1234">
        <v>1</v>
      </c>
      <c r="L1234">
        <v>1</v>
      </c>
      <c r="M1234">
        <v>1</v>
      </c>
      <c r="N1234">
        <v>0</v>
      </c>
      <c r="O1234">
        <v>1</v>
      </c>
      <c r="P1234">
        <v>1</v>
      </c>
      <c r="Q1234">
        <v>1</v>
      </c>
      <c r="R1234">
        <v>0</v>
      </c>
      <c r="S1234">
        <v>12.9</v>
      </c>
      <c r="T1234">
        <v>12.9</v>
      </c>
      <c r="U1234">
        <v>12.9</v>
      </c>
      <c r="V1234">
        <v>38.062015500000001</v>
      </c>
      <c r="W1234">
        <v>38.062015500000001</v>
      </c>
      <c r="X1234">
        <v>2.6272912420000001</v>
      </c>
      <c r="Y1234">
        <v>2.6272912420000001</v>
      </c>
    </row>
    <row r="1235" spans="1:25" x14ac:dyDescent="0.3">
      <c r="A1235" s="2">
        <v>45911</v>
      </c>
      <c r="B1235" t="s">
        <v>112</v>
      </c>
      <c r="C1235">
        <v>61</v>
      </c>
      <c r="D1235">
        <v>2</v>
      </c>
      <c r="E1235">
        <v>1.635</v>
      </c>
      <c r="F1235">
        <v>3.2789999999999999</v>
      </c>
      <c r="G1235">
        <v>3.27</v>
      </c>
      <c r="H1235">
        <v>3.27</v>
      </c>
      <c r="I1235" t="s">
        <v>149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X1235">
        <v>0</v>
      </c>
      <c r="Y1235">
        <v>0</v>
      </c>
    </row>
    <row r="1236" spans="1:25" x14ac:dyDescent="0.3">
      <c r="A1236" s="2">
        <v>45911</v>
      </c>
      <c r="B1236" t="s">
        <v>15</v>
      </c>
      <c r="C1236">
        <v>197</v>
      </c>
      <c r="D1236">
        <v>3</v>
      </c>
      <c r="E1236">
        <v>2.0830000000000002</v>
      </c>
      <c r="F1236">
        <v>1.5229999999999999</v>
      </c>
      <c r="G1236">
        <v>6.25</v>
      </c>
      <c r="H1236">
        <v>6.25</v>
      </c>
      <c r="I1236" t="s">
        <v>149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X1236">
        <v>0</v>
      </c>
      <c r="Y1236">
        <v>0</v>
      </c>
    </row>
    <row r="1237" spans="1:25" x14ac:dyDescent="0.3">
      <c r="A1237" s="2">
        <v>45911</v>
      </c>
      <c r="B1237" t="s">
        <v>112</v>
      </c>
      <c r="C1237">
        <v>165</v>
      </c>
      <c r="D1237">
        <v>2</v>
      </c>
      <c r="E1237">
        <v>1.08</v>
      </c>
      <c r="F1237">
        <v>1.212</v>
      </c>
      <c r="G1237">
        <v>2.16</v>
      </c>
      <c r="H1237">
        <v>2.16</v>
      </c>
      <c r="I1237" t="s">
        <v>149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X1237">
        <v>0</v>
      </c>
      <c r="Y1237">
        <v>0</v>
      </c>
    </row>
    <row r="1238" spans="1:25" x14ac:dyDescent="0.3">
      <c r="A1238" s="2">
        <v>45911</v>
      </c>
      <c r="B1238" t="s">
        <v>15</v>
      </c>
      <c r="C1238">
        <v>287</v>
      </c>
      <c r="D1238">
        <v>1</v>
      </c>
      <c r="E1238">
        <v>1.5</v>
      </c>
      <c r="F1238">
        <v>0.34799999999999998</v>
      </c>
      <c r="G1238">
        <v>1.5</v>
      </c>
      <c r="H1238">
        <v>1.5</v>
      </c>
      <c r="I1238" t="s">
        <v>149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X1238">
        <v>0</v>
      </c>
      <c r="Y1238">
        <v>0</v>
      </c>
    </row>
    <row r="1239" spans="1:25" x14ac:dyDescent="0.3">
      <c r="A1239" s="2">
        <v>45911</v>
      </c>
      <c r="B1239" t="s">
        <v>15</v>
      </c>
      <c r="C1239">
        <v>486</v>
      </c>
      <c r="D1239">
        <v>3</v>
      </c>
      <c r="E1239">
        <v>0.79</v>
      </c>
      <c r="F1239">
        <v>0.61699999999999999</v>
      </c>
      <c r="G1239">
        <v>2.37</v>
      </c>
      <c r="H1239">
        <v>2.37</v>
      </c>
      <c r="I1239" t="s">
        <v>149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X1239">
        <v>0</v>
      </c>
      <c r="Y1239">
        <v>0</v>
      </c>
    </row>
    <row r="1240" spans="1:25" x14ac:dyDescent="0.3">
      <c r="A1240" s="2">
        <v>45911</v>
      </c>
      <c r="B1240" t="s">
        <v>112</v>
      </c>
      <c r="C1240">
        <v>139</v>
      </c>
      <c r="D1240">
        <v>4</v>
      </c>
      <c r="E1240">
        <v>1.32</v>
      </c>
      <c r="F1240">
        <v>2.8780000000000001</v>
      </c>
      <c r="G1240">
        <v>5.28</v>
      </c>
      <c r="H1240">
        <v>5.28</v>
      </c>
      <c r="I1240" t="s">
        <v>149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X1240">
        <v>0</v>
      </c>
      <c r="Y1240">
        <v>0</v>
      </c>
    </row>
    <row r="1241" spans="1:25" x14ac:dyDescent="0.3">
      <c r="A1241" s="2">
        <v>45911</v>
      </c>
      <c r="B1241" t="s">
        <v>15</v>
      </c>
      <c r="C1241">
        <v>579</v>
      </c>
      <c r="D1241">
        <v>6</v>
      </c>
      <c r="E1241">
        <v>0.73799999999999999</v>
      </c>
      <c r="F1241">
        <v>1.036</v>
      </c>
      <c r="G1241">
        <v>4.43</v>
      </c>
      <c r="H1241">
        <v>4.43</v>
      </c>
      <c r="I1241" t="s">
        <v>149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35.880000000000003</v>
      </c>
      <c r="S1241">
        <v>35.880000000000003</v>
      </c>
      <c r="T1241">
        <v>35.880000000000003</v>
      </c>
      <c r="U1241">
        <v>35.880000000000003</v>
      </c>
      <c r="V1241">
        <v>12.346711259999999</v>
      </c>
      <c r="W1241">
        <v>12.346711259999999</v>
      </c>
      <c r="X1241">
        <v>8.0993227989999994</v>
      </c>
      <c r="Y1241">
        <v>8.0993227989999994</v>
      </c>
    </row>
    <row r="1242" spans="1:25" x14ac:dyDescent="0.3">
      <c r="A1242" s="2">
        <v>45911</v>
      </c>
      <c r="B1242" t="s">
        <v>112</v>
      </c>
      <c r="C1242">
        <v>536</v>
      </c>
      <c r="D1242">
        <v>3</v>
      </c>
      <c r="E1242">
        <v>0.71</v>
      </c>
      <c r="F1242">
        <v>0.56000000000000005</v>
      </c>
      <c r="G1242">
        <v>2.13</v>
      </c>
      <c r="H1242">
        <v>2.13</v>
      </c>
      <c r="I1242" t="s">
        <v>149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31.49</v>
      </c>
      <c r="S1242">
        <v>31.49</v>
      </c>
      <c r="T1242">
        <v>31.49</v>
      </c>
      <c r="U1242">
        <v>31.49</v>
      </c>
      <c r="V1242">
        <v>6.7640520799999999</v>
      </c>
      <c r="W1242">
        <v>6.7640520799999999</v>
      </c>
      <c r="X1242">
        <v>14.78403756</v>
      </c>
      <c r="Y1242">
        <v>14.78403756</v>
      </c>
    </row>
    <row r="1243" spans="1:25" x14ac:dyDescent="0.3">
      <c r="A1243" s="2">
        <v>45911</v>
      </c>
      <c r="B1243" t="s">
        <v>100</v>
      </c>
      <c r="C1243">
        <v>6</v>
      </c>
      <c r="D1243">
        <v>1</v>
      </c>
      <c r="E1243">
        <v>0.72</v>
      </c>
      <c r="F1243">
        <v>16.667000000000002</v>
      </c>
      <c r="G1243">
        <v>0.72</v>
      </c>
      <c r="H1243">
        <v>0.72</v>
      </c>
      <c r="I1243" t="s">
        <v>149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X1243">
        <v>0</v>
      </c>
      <c r="Y1243">
        <v>0</v>
      </c>
    </row>
    <row r="1244" spans="1:25" x14ac:dyDescent="0.3">
      <c r="A1244" s="2">
        <v>45911</v>
      </c>
      <c r="B1244" t="s">
        <v>54</v>
      </c>
      <c r="C1244">
        <v>711</v>
      </c>
      <c r="D1244">
        <v>11</v>
      </c>
      <c r="E1244">
        <v>1.367</v>
      </c>
      <c r="F1244">
        <v>1.5469999999999999</v>
      </c>
      <c r="G1244">
        <v>15.04</v>
      </c>
      <c r="H1244">
        <v>15.04</v>
      </c>
      <c r="I1244" t="s">
        <v>149</v>
      </c>
      <c r="J1244">
        <v>2</v>
      </c>
      <c r="K1244">
        <v>2</v>
      </c>
      <c r="L1244">
        <v>2</v>
      </c>
      <c r="M1244">
        <v>2</v>
      </c>
      <c r="N1244">
        <v>2</v>
      </c>
      <c r="O1244">
        <v>2</v>
      </c>
      <c r="P1244">
        <v>2</v>
      </c>
      <c r="Q1244">
        <v>2</v>
      </c>
      <c r="R1244">
        <v>46.98</v>
      </c>
      <c r="S1244">
        <v>46.98</v>
      </c>
      <c r="T1244">
        <v>46.98</v>
      </c>
      <c r="U1244">
        <v>46.98</v>
      </c>
      <c r="V1244">
        <v>32.013622820000002</v>
      </c>
      <c r="W1244">
        <v>32.013622820000002</v>
      </c>
      <c r="X1244">
        <v>3.123670213</v>
      </c>
      <c r="Y1244">
        <v>3.123670213</v>
      </c>
    </row>
    <row r="1245" spans="1:25" x14ac:dyDescent="0.3">
      <c r="A1245" s="2">
        <v>45911</v>
      </c>
      <c r="B1245" t="s">
        <v>60</v>
      </c>
      <c r="C1245">
        <v>265</v>
      </c>
      <c r="D1245">
        <v>3</v>
      </c>
      <c r="E1245">
        <v>1.22</v>
      </c>
      <c r="F1245">
        <v>1.1319999999999999</v>
      </c>
      <c r="G1245">
        <v>3.66</v>
      </c>
      <c r="H1245">
        <v>3.66</v>
      </c>
      <c r="I1245" t="s">
        <v>149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21.9</v>
      </c>
      <c r="S1245">
        <v>21.9</v>
      </c>
      <c r="T1245">
        <v>21.9</v>
      </c>
      <c r="U1245">
        <v>21.9</v>
      </c>
      <c r="V1245">
        <v>16.712328769999999</v>
      </c>
      <c r="W1245">
        <v>16.712328769999999</v>
      </c>
      <c r="X1245">
        <v>5.9836065569999999</v>
      </c>
      <c r="Y1245">
        <v>5.9836065569999999</v>
      </c>
    </row>
    <row r="1246" spans="1:25" x14ac:dyDescent="0.3">
      <c r="A1246" s="2">
        <v>45911</v>
      </c>
      <c r="B1246" t="s">
        <v>60</v>
      </c>
      <c r="C1246">
        <v>869</v>
      </c>
      <c r="D1246">
        <v>7</v>
      </c>
      <c r="E1246">
        <v>1.1060000000000001</v>
      </c>
      <c r="F1246">
        <v>0.80600000000000005</v>
      </c>
      <c r="G1246">
        <v>7.74</v>
      </c>
      <c r="H1246">
        <v>7.74</v>
      </c>
      <c r="I1246" t="s">
        <v>149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X1246">
        <v>0</v>
      </c>
      <c r="Y1246">
        <v>0</v>
      </c>
    </row>
    <row r="1247" spans="1:25" x14ac:dyDescent="0.3">
      <c r="A1247" s="2">
        <v>45911</v>
      </c>
      <c r="B1247" t="s">
        <v>100</v>
      </c>
      <c r="C1247">
        <v>26</v>
      </c>
      <c r="D1247">
        <v>1</v>
      </c>
      <c r="E1247">
        <v>0.96</v>
      </c>
      <c r="F1247">
        <v>3.8460000000000001</v>
      </c>
      <c r="G1247">
        <v>0.96</v>
      </c>
      <c r="H1247">
        <v>0.96</v>
      </c>
      <c r="I1247" t="s">
        <v>149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X1247">
        <v>0</v>
      </c>
      <c r="Y1247">
        <v>0</v>
      </c>
    </row>
    <row r="1248" spans="1:25" x14ac:dyDescent="0.3">
      <c r="A1248" s="2">
        <v>45911</v>
      </c>
      <c r="B1248" t="s">
        <v>54</v>
      </c>
      <c r="C1248">
        <v>939</v>
      </c>
      <c r="D1248">
        <v>2</v>
      </c>
      <c r="E1248">
        <v>0.84</v>
      </c>
      <c r="F1248">
        <v>0.21299999999999999</v>
      </c>
      <c r="G1248">
        <v>1.68</v>
      </c>
      <c r="H1248">
        <v>1.68</v>
      </c>
      <c r="I1248" t="s">
        <v>149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X1248">
        <v>0</v>
      </c>
      <c r="Y1248">
        <v>0</v>
      </c>
    </row>
    <row r="1249" spans="1:25" x14ac:dyDescent="0.3">
      <c r="A1249" s="2">
        <v>45911</v>
      </c>
      <c r="B1249" t="s">
        <v>100</v>
      </c>
      <c r="C1249">
        <v>50</v>
      </c>
      <c r="D1249">
        <v>1</v>
      </c>
      <c r="E1249">
        <v>0.54</v>
      </c>
      <c r="F1249">
        <v>2</v>
      </c>
      <c r="G1249">
        <v>0.54</v>
      </c>
      <c r="H1249">
        <v>0.54</v>
      </c>
      <c r="I1249" t="s">
        <v>149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X1249">
        <v>0</v>
      </c>
      <c r="Y1249">
        <v>0</v>
      </c>
    </row>
    <row r="1250" spans="1:25" x14ac:dyDescent="0.3">
      <c r="A1250" s="2">
        <v>45911</v>
      </c>
      <c r="B1250" t="s">
        <v>54</v>
      </c>
      <c r="C1250">
        <v>439</v>
      </c>
      <c r="D1250">
        <v>3</v>
      </c>
      <c r="E1250">
        <v>1.2969999999999999</v>
      </c>
      <c r="F1250">
        <v>0.68300000000000005</v>
      </c>
      <c r="G1250">
        <v>3.89</v>
      </c>
      <c r="H1250">
        <v>3.89</v>
      </c>
      <c r="I1250" t="s">
        <v>149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X1250">
        <v>0</v>
      </c>
      <c r="Y1250">
        <v>0</v>
      </c>
    </row>
    <row r="1251" spans="1:25" x14ac:dyDescent="0.3">
      <c r="A1251" s="2">
        <v>45911</v>
      </c>
      <c r="B1251" t="s">
        <v>60</v>
      </c>
      <c r="C1251">
        <v>607</v>
      </c>
      <c r="D1251">
        <v>6</v>
      </c>
      <c r="E1251">
        <v>1.1479999999999999</v>
      </c>
      <c r="F1251">
        <v>0.98799999999999999</v>
      </c>
      <c r="G1251">
        <v>6.89</v>
      </c>
      <c r="H1251">
        <v>6.89</v>
      </c>
      <c r="I1251" t="s">
        <v>149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35.880000000000003</v>
      </c>
      <c r="S1251">
        <v>35.880000000000003</v>
      </c>
      <c r="T1251">
        <v>35.880000000000003</v>
      </c>
      <c r="U1251">
        <v>35.880000000000003</v>
      </c>
      <c r="V1251">
        <v>19.20289855</v>
      </c>
      <c r="W1251">
        <v>19.20289855</v>
      </c>
      <c r="X1251">
        <v>5.2075471699999998</v>
      </c>
      <c r="Y1251">
        <v>5.2075471699999998</v>
      </c>
    </row>
    <row r="1252" spans="1:25" x14ac:dyDescent="0.3">
      <c r="A1252" s="2">
        <v>45911</v>
      </c>
      <c r="B1252" t="s">
        <v>54</v>
      </c>
      <c r="C1252">
        <v>2771</v>
      </c>
      <c r="D1252">
        <v>21</v>
      </c>
      <c r="E1252">
        <v>0.70899999999999996</v>
      </c>
      <c r="F1252">
        <v>0.75800000000000001</v>
      </c>
      <c r="G1252">
        <v>14.88</v>
      </c>
      <c r="H1252">
        <v>14.88</v>
      </c>
      <c r="I1252" t="s">
        <v>149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23.49</v>
      </c>
      <c r="S1252">
        <v>23.49</v>
      </c>
      <c r="T1252">
        <v>23.49</v>
      </c>
      <c r="U1252">
        <v>23.49</v>
      </c>
      <c r="V1252">
        <v>63.34610473</v>
      </c>
      <c r="W1252">
        <v>63.34610473</v>
      </c>
      <c r="X1252">
        <v>1.578629032</v>
      </c>
      <c r="Y1252">
        <v>1.578629032</v>
      </c>
    </row>
    <row r="1253" spans="1:25" x14ac:dyDescent="0.3">
      <c r="A1253" s="2">
        <v>45911</v>
      </c>
      <c r="B1253" t="s">
        <v>100</v>
      </c>
      <c r="C1253">
        <v>208</v>
      </c>
      <c r="D1253">
        <v>0</v>
      </c>
      <c r="F1253">
        <v>0</v>
      </c>
      <c r="G1253">
        <v>0</v>
      </c>
      <c r="H1253">
        <v>0</v>
      </c>
      <c r="I1253" t="s">
        <v>149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5" x14ac:dyDescent="0.3">
      <c r="A1254" s="2">
        <v>45911</v>
      </c>
      <c r="B1254" t="s">
        <v>60</v>
      </c>
      <c r="C1254">
        <v>849</v>
      </c>
      <c r="D1254">
        <v>8</v>
      </c>
      <c r="E1254">
        <v>0.62</v>
      </c>
      <c r="F1254">
        <v>0.94199999999999995</v>
      </c>
      <c r="G1254">
        <v>4.96</v>
      </c>
      <c r="H1254">
        <v>4.96</v>
      </c>
      <c r="I1254" t="s">
        <v>149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X1254">
        <v>0</v>
      </c>
      <c r="Y1254">
        <v>0</v>
      </c>
    </row>
    <row r="1255" spans="1:25" x14ac:dyDescent="0.3">
      <c r="A1255" s="2">
        <v>45911</v>
      </c>
      <c r="B1255" t="s">
        <v>48</v>
      </c>
      <c r="C1255">
        <v>293</v>
      </c>
      <c r="D1255">
        <v>4</v>
      </c>
      <c r="E1255">
        <v>2.3330000000000002</v>
      </c>
      <c r="F1255">
        <v>1.365</v>
      </c>
      <c r="G1255">
        <v>9.33</v>
      </c>
      <c r="H1255">
        <v>9.33</v>
      </c>
      <c r="I1255" t="s">
        <v>149</v>
      </c>
      <c r="J1255">
        <v>2</v>
      </c>
      <c r="K1255">
        <v>2</v>
      </c>
      <c r="L1255">
        <v>2</v>
      </c>
      <c r="M1255">
        <v>2</v>
      </c>
      <c r="N1255">
        <v>2</v>
      </c>
      <c r="O1255">
        <v>2</v>
      </c>
      <c r="P1255">
        <v>2</v>
      </c>
      <c r="Q1255">
        <v>2</v>
      </c>
      <c r="R1255">
        <v>56.98</v>
      </c>
      <c r="S1255">
        <v>56.98</v>
      </c>
      <c r="T1255">
        <v>56.98</v>
      </c>
      <c r="U1255">
        <v>56.98</v>
      </c>
      <c r="V1255">
        <v>16.374166370000001</v>
      </c>
      <c r="W1255">
        <v>16.374166370000001</v>
      </c>
      <c r="X1255">
        <v>6.1071811360000003</v>
      </c>
      <c r="Y1255">
        <v>6.1071811360000003</v>
      </c>
    </row>
    <row r="1256" spans="1:25" x14ac:dyDescent="0.3">
      <c r="A1256" s="2">
        <v>45911</v>
      </c>
      <c r="B1256" t="s">
        <v>48</v>
      </c>
      <c r="C1256">
        <v>1016</v>
      </c>
      <c r="D1256">
        <v>5</v>
      </c>
      <c r="E1256">
        <v>1.284</v>
      </c>
      <c r="F1256">
        <v>0.49199999999999999</v>
      </c>
      <c r="G1256">
        <v>6.42</v>
      </c>
      <c r="H1256">
        <v>6.42</v>
      </c>
      <c r="I1256" t="s">
        <v>149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X1256">
        <v>0</v>
      </c>
      <c r="Y1256">
        <v>0</v>
      </c>
    </row>
    <row r="1257" spans="1:25" x14ac:dyDescent="0.3">
      <c r="A1257" s="2">
        <v>45911</v>
      </c>
      <c r="B1257" t="s">
        <v>48</v>
      </c>
      <c r="C1257">
        <v>654</v>
      </c>
      <c r="D1257">
        <v>2</v>
      </c>
      <c r="E1257">
        <v>1.4850000000000001</v>
      </c>
      <c r="F1257">
        <v>0.30599999999999999</v>
      </c>
      <c r="G1257">
        <v>2.97</v>
      </c>
      <c r="H1257">
        <v>2.97</v>
      </c>
      <c r="I1257" t="s">
        <v>149</v>
      </c>
      <c r="J1257">
        <v>0</v>
      </c>
      <c r="K1257">
        <v>1</v>
      </c>
      <c r="L1257">
        <v>1</v>
      </c>
      <c r="M1257">
        <v>1</v>
      </c>
      <c r="N1257">
        <v>0</v>
      </c>
      <c r="O1257">
        <v>2</v>
      </c>
      <c r="P1257">
        <v>2</v>
      </c>
      <c r="Q1257">
        <v>2</v>
      </c>
      <c r="R1257">
        <v>0</v>
      </c>
      <c r="S1257">
        <v>57.76</v>
      </c>
      <c r="T1257">
        <v>57.76</v>
      </c>
      <c r="U1257">
        <v>57.76</v>
      </c>
      <c r="V1257">
        <v>5.1419667589999998</v>
      </c>
      <c r="W1257">
        <v>5.1419667589999998</v>
      </c>
      <c r="X1257">
        <v>19.44781145</v>
      </c>
      <c r="Y1257">
        <v>19.44781145</v>
      </c>
    </row>
    <row r="1258" spans="1:25" x14ac:dyDescent="0.3">
      <c r="A1258" s="2">
        <v>45911</v>
      </c>
      <c r="B1258" t="s">
        <v>48</v>
      </c>
      <c r="C1258">
        <v>1617</v>
      </c>
      <c r="D1258">
        <v>6</v>
      </c>
      <c r="E1258">
        <v>1.3680000000000001</v>
      </c>
      <c r="F1258">
        <v>0.371</v>
      </c>
      <c r="G1258">
        <v>8.2100000000000009</v>
      </c>
      <c r="H1258">
        <v>8.2100000000000009</v>
      </c>
      <c r="I1258" t="s">
        <v>149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X1258">
        <v>0</v>
      </c>
      <c r="Y1258">
        <v>0</v>
      </c>
    </row>
    <row r="1259" spans="1:25" x14ac:dyDescent="0.3">
      <c r="A1259" s="2">
        <v>45911</v>
      </c>
      <c r="B1259" t="s">
        <v>19</v>
      </c>
      <c r="C1259">
        <v>7</v>
      </c>
      <c r="D1259">
        <v>0</v>
      </c>
      <c r="F1259">
        <v>0</v>
      </c>
      <c r="G1259">
        <v>0</v>
      </c>
      <c r="H1259">
        <v>0</v>
      </c>
      <c r="I1259" t="s">
        <v>149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5" x14ac:dyDescent="0.3">
      <c r="A1260" s="2">
        <v>45911</v>
      </c>
      <c r="B1260" t="s">
        <v>90</v>
      </c>
      <c r="C1260">
        <v>10</v>
      </c>
      <c r="D1260">
        <v>1</v>
      </c>
      <c r="E1260">
        <v>1.17</v>
      </c>
      <c r="F1260">
        <v>10</v>
      </c>
      <c r="G1260">
        <v>1.17</v>
      </c>
      <c r="H1260">
        <v>1.17</v>
      </c>
      <c r="I1260" t="s">
        <v>149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X1260">
        <v>0</v>
      </c>
      <c r="Y1260">
        <v>0</v>
      </c>
    </row>
    <row r="1261" spans="1:25" x14ac:dyDescent="0.3">
      <c r="A1261" s="2">
        <v>45911</v>
      </c>
      <c r="B1261" t="s">
        <v>19</v>
      </c>
      <c r="C1261">
        <v>39</v>
      </c>
      <c r="D1261">
        <v>0</v>
      </c>
      <c r="F1261">
        <v>0</v>
      </c>
      <c r="G1261">
        <v>0</v>
      </c>
      <c r="H1261">
        <v>0</v>
      </c>
      <c r="I1261" t="s">
        <v>149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5" x14ac:dyDescent="0.3">
      <c r="A1262" s="2">
        <v>45911</v>
      </c>
      <c r="B1262" t="s">
        <v>90</v>
      </c>
      <c r="C1262">
        <v>31</v>
      </c>
      <c r="D1262">
        <v>0</v>
      </c>
      <c r="F1262">
        <v>0</v>
      </c>
      <c r="G1262">
        <v>0</v>
      </c>
      <c r="H1262">
        <v>0</v>
      </c>
      <c r="I1262" t="s">
        <v>149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5" x14ac:dyDescent="0.3">
      <c r="A1263" s="2">
        <v>45911</v>
      </c>
      <c r="B1263" t="s">
        <v>19</v>
      </c>
      <c r="C1263">
        <v>44</v>
      </c>
      <c r="D1263">
        <v>1</v>
      </c>
      <c r="E1263">
        <v>1.74</v>
      </c>
      <c r="F1263">
        <v>2.2730000000000001</v>
      </c>
      <c r="G1263">
        <v>1.74</v>
      </c>
      <c r="H1263">
        <v>1.74</v>
      </c>
      <c r="I1263" t="s">
        <v>149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X1263">
        <v>0</v>
      </c>
      <c r="Y1263">
        <v>0</v>
      </c>
    </row>
    <row r="1264" spans="1:25" x14ac:dyDescent="0.3">
      <c r="A1264" s="2">
        <v>45911</v>
      </c>
      <c r="B1264" t="s">
        <v>90</v>
      </c>
      <c r="C1264">
        <v>25</v>
      </c>
      <c r="D1264">
        <v>0</v>
      </c>
      <c r="F1264">
        <v>0</v>
      </c>
      <c r="G1264">
        <v>0</v>
      </c>
      <c r="H1264">
        <v>0</v>
      </c>
      <c r="I1264" t="s">
        <v>149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5" x14ac:dyDescent="0.3">
      <c r="A1265" s="2">
        <v>45911</v>
      </c>
      <c r="B1265" t="s">
        <v>19</v>
      </c>
      <c r="C1265">
        <v>72</v>
      </c>
      <c r="D1265">
        <v>0</v>
      </c>
      <c r="F1265">
        <v>0</v>
      </c>
      <c r="G1265">
        <v>0</v>
      </c>
      <c r="H1265">
        <v>0</v>
      </c>
      <c r="I1265" t="s">
        <v>149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5" x14ac:dyDescent="0.3">
      <c r="A1266" s="2">
        <v>45911</v>
      </c>
      <c r="B1266" t="s">
        <v>90</v>
      </c>
      <c r="C1266">
        <v>8</v>
      </c>
      <c r="D1266">
        <v>0</v>
      </c>
      <c r="F1266">
        <v>0</v>
      </c>
      <c r="G1266">
        <v>0</v>
      </c>
      <c r="H1266">
        <v>0</v>
      </c>
      <c r="I1266" t="s">
        <v>149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5" x14ac:dyDescent="0.3">
      <c r="A1267" s="2">
        <v>45911</v>
      </c>
      <c r="B1267" t="s">
        <v>58</v>
      </c>
      <c r="C1267">
        <v>262</v>
      </c>
      <c r="D1267">
        <v>2</v>
      </c>
      <c r="E1267">
        <v>1.1100000000000001</v>
      </c>
      <c r="F1267">
        <v>0.76300000000000001</v>
      </c>
      <c r="G1267">
        <v>2.2200000000000002</v>
      </c>
      <c r="H1267">
        <v>2.2200000000000002</v>
      </c>
      <c r="I1267" t="s">
        <v>149</v>
      </c>
      <c r="J1267">
        <v>0</v>
      </c>
      <c r="K1267">
        <v>1</v>
      </c>
      <c r="L1267">
        <v>1</v>
      </c>
      <c r="M1267">
        <v>1</v>
      </c>
      <c r="N1267">
        <v>0</v>
      </c>
      <c r="O1267">
        <v>1</v>
      </c>
      <c r="P1267">
        <v>1</v>
      </c>
      <c r="Q1267">
        <v>1</v>
      </c>
      <c r="R1267">
        <v>0</v>
      </c>
      <c r="S1267">
        <v>28.88</v>
      </c>
      <c r="T1267">
        <v>28.88</v>
      </c>
      <c r="U1267">
        <v>28.88</v>
      </c>
      <c r="V1267">
        <v>7.6869806089999999</v>
      </c>
      <c r="W1267">
        <v>7.6869806089999999</v>
      </c>
      <c r="X1267">
        <v>13.00900901</v>
      </c>
      <c r="Y1267">
        <v>13.00900901</v>
      </c>
    </row>
    <row r="1268" spans="1:25" x14ac:dyDescent="0.3">
      <c r="A1268" s="2">
        <v>45911</v>
      </c>
      <c r="B1268" t="s">
        <v>110</v>
      </c>
      <c r="C1268">
        <v>207</v>
      </c>
      <c r="D1268">
        <v>5</v>
      </c>
      <c r="E1268">
        <v>1.1200000000000001</v>
      </c>
      <c r="F1268">
        <v>2.415</v>
      </c>
      <c r="G1268">
        <v>5.6</v>
      </c>
      <c r="H1268">
        <v>5.6</v>
      </c>
      <c r="I1268" t="s">
        <v>149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X1268">
        <v>0</v>
      </c>
      <c r="Y1268">
        <v>0</v>
      </c>
    </row>
    <row r="1269" spans="1:25" x14ac:dyDescent="0.3">
      <c r="A1269" s="2">
        <v>45911</v>
      </c>
      <c r="B1269" t="s">
        <v>34</v>
      </c>
      <c r="C1269">
        <v>379</v>
      </c>
      <c r="D1269">
        <v>3</v>
      </c>
      <c r="E1269">
        <v>1.44</v>
      </c>
      <c r="F1269">
        <v>0.79200000000000004</v>
      </c>
      <c r="G1269">
        <v>4.32</v>
      </c>
      <c r="H1269">
        <v>4.32</v>
      </c>
      <c r="I1269" t="s">
        <v>149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18.489999999999998</v>
      </c>
      <c r="S1269">
        <v>18.489999999999998</v>
      </c>
      <c r="T1269">
        <v>18.489999999999998</v>
      </c>
      <c r="U1269">
        <v>18.489999999999998</v>
      </c>
      <c r="V1269">
        <v>23.363980529999999</v>
      </c>
      <c r="W1269">
        <v>23.363980529999999</v>
      </c>
      <c r="X1269">
        <v>4.280092593</v>
      </c>
      <c r="Y1269">
        <v>4.280092593</v>
      </c>
    </row>
    <row r="1270" spans="1:25" x14ac:dyDescent="0.3">
      <c r="A1270" s="2">
        <v>45911</v>
      </c>
      <c r="B1270" t="s">
        <v>28</v>
      </c>
      <c r="C1270">
        <v>52</v>
      </c>
      <c r="D1270">
        <v>0</v>
      </c>
      <c r="F1270">
        <v>0</v>
      </c>
      <c r="G1270">
        <v>0</v>
      </c>
      <c r="H1270">
        <v>0</v>
      </c>
      <c r="I1270" t="s">
        <v>149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5" x14ac:dyDescent="0.3">
      <c r="A1271" s="2">
        <v>45911</v>
      </c>
      <c r="B1271" t="s">
        <v>58</v>
      </c>
      <c r="C1271">
        <v>287</v>
      </c>
      <c r="D1271">
        <v>7</v>
      </c>
      <c r="E1271">
        <v>1.0009999999999999</v>
      </c>
      <c r="F1271">
        <v>2.4390000000000001</v>
      </c>
      <c r="G1271">
        <v>7.01</v>
      </c>
      <c r="H1271">
        <v>7.01</v>
      </c>
      <c r="I1271" t="s">
        <v>149</v>
      </c>
      <c r="J1271">
        <v>2</v>
      </c>
      <c r="K1271">
        <v>2</v>
      </c>
      <c r="L1271">
        <v>2</v>
      </c>
      <c r="M1271">
        <v>2</v>
      </c>
      <c r="N1271">
        <v>3</v>
      </c>
      <c r="O1271">
        <v>3</v>
      </c>
      <c r="P1271">
        <v>3</v>
      </c>
      <c r="Q1271">
        <v>3</v>
      </c>
      <c r="R1271">
        <v>34.47</v>
      </c>
      <c r="S1271">
        <v>34.47</v>
      </c>
      <c r="T1271">
        <v>34.47</v>
      </c>
      <c r="U1271">
        <v>34.47</v>
      </c>
      <c r="V1271">
        <v>20.33652451</v>
      </c>
      <c r="W1271">
        <v>20.33652451</v>
      </c>
      <c r="X1271">
        <v>4.9172610560000001</v>
      </c>
      <c r="Y1271">
        <v>4.9172610560000001</v>
      </c>
    </row>
    <row r="1272" spans="1:25" x14ac:dyDescent="0.3">
      <c r="A1272" s="2">
        <v>45911</v>
      </c>
      <c r="B1272" t="s">
        <v>110</v>
      </c>
      <c r="C1272">
        <v>203</v>
      </c>
      <c r="D1272">
        <v>3</v>
      </c>
      <c r="E1272">
        <v>1.133</v>
      </c>
      <c r="F1272">
        <v>1.478</v>
      </c>
      <c r="G1272">
        <v>3.4</v>
      </c>
      <c r="H1272">
        <v>3.4</v>
      </c>
      <c r="I1272" t="s">
        <v>149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X1272">
        <v>0</v>
      </c>
      <c r="Y1272">
        <v>0</v>
      </c>
    </row>
    <row r="1273" spans="1:25" x14ac:dyDescent="0.3">
      <c r="A1273" s="2">
        <v>45911</v>
      </c>
      <c r="B1273" t="s">
        <v>34</v>
      </c>
      <c r="C1273">
        <v>792</v>
      </c>
      <c r="D1273">
        <v>6</v>
      </c>
      <c r="E1273">
        <v>1.18</v>
      </c>
      <c r="F1273">
        <v>0.75800000000000001</v>
      </c>
      <c r="G1273">
        <v>7.08</v>
      </c>
      <c r="H1273">
        <v>7.08</v>
      </c>
      <c r="I1273" t="s">
        <v>149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X1273">
        <v>0</v>
      </c>
      <c r="Y1273">
        <v>0</v>
      </c>
    </row>
    <row r="1274" spans="1:25" x14ac:dyDescent="0.3">
      <c r="A1274" s="2">
        <v>45911</v>
      </c>
      <c r="B1274" t="s">
        <v>28</v>
      </c>
      <c r="C1274">
        <v>143</v>
      </c>
      <c r="D1274">
        <v>2</v>
      </c>
      <c r="E1274">
        <v>1.33</v>
      </c>
      <c r="F1274">
        <v>1.399</v>
      </c>
      <c r="G1274">
        <v>2.66</v>
      </c>
      <c r="H1274">
        <v>2.66</v>
      </c>
      <c r="I1274" t="s">
        <v>149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31.9</v>
      </c>
      <c r="S1274">
        <v>31.9</v>
      </c>
      <c r="T1274">
        <v>31.9</v>
      </c>
      <c r="U1274">
        <v>31.9</v>
      </c>
      <c r="V1274">
        <v>8.3385579940000003</v>
      </c>
      <c r="W1274">
        <v>8.3385579940000003</v>
      </c>
      <c r="X1274">
        <v>11.9924812</v>
      </c>
      <c r="Y1274">
        <v>11.9924812</v>
      </c>
    </row>
    <row r="1275" spans="1:25" x14ac:dyDescent="0.3">
      <c r="A1275" s="2">
        <v>45911</v>
      </c>
      <c r="B1275" t="s">
        <v>28</v>
      </c>
      <c r="C1275">
        <v>86</v>
      </c>
      <c r="D1275">
        <v>0</v>
      </c>
      <c r="F1275">
        <v>0</v>
      </c>
      <c r="G1275">
        <v>0</v>
      </c>
      <c r="H1275">
        <v>0</v>
      </c>
      <c r="I1275" t="s">
        <v>149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5" x14ac:dyDescent="0.3">
      <c r="A1276" s="2">
        <v>45911</v>
      </c>
      <c r="B1276" t="s">
        <v>58</v>
      </c>
      <c r="C1276">
        <v>282</v>
      </c>
      <c r="D1276">
        <v>3</v>
      </c>
      <c r="E1276">
        <v>0.86</v>
      </c>
      <c r="F1276">
        <v>1.0640000000000001</v>
      </c>
      <c r="G1276">
        <v>2.58</v>
      </c>
      <c r="H1276">
        <v>2.58</v>
      </c>
      <c r="I1276" t="s">
        <v>149</v>
      </c>
      <c r="J1276">
        <v>2</v>
      </c>
      <c r="K1276">
        <v>2</v>
      </c>
      <c r="L1276">
        <v>2</v>
      </c>
      <c r="M1276">
        <v>2</v>
      </c>
      <c r="N1276">
        <v>2</v>
      </c>
      <c r="O1276">
        <v>2</v>
      </c>
      <c r="P1276">
        <v>2</v>
      </c>
      <c r="Q1276">
        <v>2</v>
      </c>
      <c r="R1276">
        <v>147.88</v>
      </c>
      <c r="S1276">
        <v>147.88</v>
      </c>
      <c r="T1276">
        <v>147.88</v>
      </c>
      <c r="U1276">
        <v>147.88</v>
      </c>
      <c r="V1276">
        <v>1.744657831</v>
      </c>
      <c r="W1276">
        <v>1.744657831</v>
      </c>
      <c r="X1276">
        <v>57.317829459999999</v>
      </c>
      <c r="Y1276">
        <v>57.317829459999999</v>
      </c>
    </row>
    <row r="1277" spans="1:25" x14ac:dyDescent="0.3">
      <c r="A1277" s="2">
        <v>45911</v>
      </c>
      <c r="B1277" t="s">
        <v>110</v>
      </c>
      <c r="C1277">
        <v>241</v>
      </c>
      <c r="D1277">
        <v>2</v>
      </c>
      <c r="E1277">
        <v>2.4900000000000002</v>
      </c>
      <c r="F1277">
        <v>0.83</v>
      </c>
      <c r="G1277">
        <v>4.9800000000000004</v>
      </c>
      <c r="H1277">
        <v>4.9800000000000004</v>
      </c>
      <c r="I1277" t="s">
        <v>149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X1277">
        <v>0</v>
      </c>
      <c r="Y1277">
        <v>0</v>
      </c>
    </row>
    <row r="1278" spans="1:25" x14ac:dyDescent="0.3">
      <c r="A1278" s="2">
        <v>45911</v>
      </c>
      <c r="B1278" t="s">
        <v>34</v>
      </c>
      <c r="C1278">
        <v>541</v>
      </c>
      <c r="D1278">
        <v>7</v>
      </c>
      <c r="E1278">
        <v>1.101</v>
      </c>
      <c r="F1278">
        <v>1.294</v>
      </c>
      <c r="G1278">
        <v>7.71</v>
      </c>
      <c r="H1278">
        <v>7.71</v>
      </c>
      <c r="I1278" t="s">
        <v>149</v>
      </c>
      <c r="J1278">
        <v>1</v>
      </c>
      <c r="K1278">
        <v>2</v>
      </c>
      <c r="L1278">
        <v>2</v>
      </c>
      <c r="M1278">
        <v>2</v>
      </c>
      <c r="N1278">
        <v>1</v>
      </c>
      <c r="O1278">
        <v>3</v>
      </c>
      <c r="P1278">
        <v>3</v>
      </c>
      <c r="Q1278">
        <v>3</v>
      </c>
      <c r="R1278">
        <v>31.49</v>
      </c>
      <c r="S1278">
        <v>89.29</v>
      </c>
      <c r="T1278">
        <v>89.29</v>
      </c>
      <c r="U1278">
        <v>89.29</v>
      </c>
      <c r="V1278">
        <v>8.6347855300000003</v>
      </c>
      <c r="W1278">
        <v>8.6347855300000003</v>
      </c>
      <c r="X1278">
        <v>11.58106355</v>
      </c>
      <c r="Y1278">
        <v>11.58106355</v>
      </c>
    </row>
    <row r="1279" spans="1:25" x14ac:dyDescent="0.3">
      <c r="A1279" s="2">
        <v>45911</v>
      </c>
      <c r="B1279" t="s">
        <v>34</v>
      </c>
      <c r="C1279">
        <v>474</v>
      </c>
      <c r="D1279">
        <v>2</v>
      </c>
      <c r="E1279">
        <v>1.4</v>
      </c>
      <c r="F1279">
        <v>0.42199999999999999</v>
      </c>
      <c r="G1279">
        <v>2.8</v>
      </c>
      <c r="H1279">
        <v>2.8</v>
      </c>
      <c r="I1279" t="s">
        <v>149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X1279">
        <v>0</v>
      </c>
      <c r="Y1279">
        <v>0</v>
      </c>
    </row>
    <row r="1280" spans="1:25" x14ac:dyDescent="0.3">
      <c r="A1280" s="2">
        <v>45911</v>
      </c>
      <c r="B1280" t="s">
        <v>58</v>
      </c>
      <c r="C1280">
        <v>160</v>
      </c>
      <c r="D1280">
        <v>1</v>
      </c>
      <c r="E1280">
        <v>0.43</v>
      </c>
      <c r="F1280">
        <v>0.625</v>
      </c>
      <c r="G1280">
        <v>0.43</v>
      </c>
      <c r="H1280">
        <v>0.43</v>
      </c>
      <c r="I1280" t="s">
        <v>149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X1280">
        <v>0</v>
      </c>
      <c r="Y1280">
        <v>0</v>
      </c>
    </row>
    <row r="1281" spans="1:25" x14ac:dyDescent="0.3">
      <c r="A1281" s="2">
        <v>45911</v>
      </c>
      <c r="B1281" t="s">
        <v>28</v>
      </c>
      <c r="C1281">
        <v>65</v>
      </c>
      <c r="D1281">
        <v>1</v>
      </c>
      <c r="E1281">
        <v>0.93</v>
      </c>
      <c r="F1281">
        <v>1.538</v>
      </c>
      <c r="G1281">
        <v>0.93</v>
      </c>
      <c r="H1281">
        <v>0.93</v>
      </c>
      <c r="I1281" t="s">
        <v>149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X1281">
        <v>0</v>
      </c>
      <c r="Y1281">
        <v>0</v>
      </c>
    </row>
    <row r="1282" spans="1:25" x14ac:dyDescent="0.3">
      <c r="A1282" s="2">
        <v>45911</v>
      </c>
      <c r="B1282" t="s">
        <v>110</v>
      </c>
      <c r="C1282">
        <v>883</v>
      </c>
      <c r="D1282">
        <v>9</v>
      </c>
      <c r="E1282">
        <v>0.74</v>
      </c>
      <c r="F1282">
        <v>1.0189999999999999</v>
      </c>
      <c r="G1282">
        <v>6.66</v>
      </c>
      <c r="H1282">
        <v>6.66</v>
      </c>
      <c r="I1282" t="s">
        <v>149</v>
      </c>
      <c r="J1282">
        <v>4</v>
      </c>
      <c r="K1282">
        <v>4</v>
      </c>
      <c r="L1282">
        <v>4</v>
      </c>
      <c r="M1282">
        <v>4</v>
      </c>
      <c r="N1282">
        <v>5</v>
      </c>
      <c r="O1282">
        <v>5</v>
      </c>
      <c r="P1282">
        <v>5</v>
      </c>
      <c r="Q1282">
        <v>5</v>
      </c>
      <c r="R1282">
        <v>160.03</v>
      </c>
      <c r="S1282">
        <v>160.03</v>
      </c>
      <c r="T1282">
        <v>160.03</v>
      </c>
      <c r="U1282">
        <v>160.03</v>
      </c>
      <c r="V1282">
        <v>4.1617196779999999</v>
      </c>
      <c r="W1282">
        <v>4.1617196779999999</v>
      </c>
      <c r="X1282">
        <v>24.028528529999999</v>
      </c>
      <c r="Y1282">
        <v>24.028528529999999</v>
      </c>
    </row>
    <row r="1283" spans="1:25" x14ac:dyDescent="0.3">
      <c r="A1283" s="2">
        <v>45911</v>
      </c>
      <c r="B1283" t="s">
        <v>26</v>
      </c>
      <c r="C1283">
        <v>190</v>
      </c>
      <c r="D1283">
        <v>1</v>
      </c>
      <c r="E1283">
        <v>1.72</v>
      </c>
      <c r="F1283">
        <v>0.52600000000000002</v>
      </c>
      <c r="G1283">
        <v>1.72</v>
      </c>
      <c r="H1283">
        <v>1.72</v>
      </c>
      <c r="I1283" t="s">
        <v>149</v>
      </c>
      <c r="J1283">
        <v>4</v>
      </c>
      <c r="K1283">
        <v>4</v>
      </c>
      <c r="L1283">
        <v>4</v>
      </c>
      <c r="M1283">
        <v>4</v>
      </c>
      <c r="N1283">
        <v>4</v>
      </c>
      <c r="O1283">
        <v>4</v>
      </c>
      <c r="P1283">
        <v>4</v>
      </c>
      <c r="Q1283">
        <v>4</v>
      </c>
      <c r="R1283">
        <v>151.74</v>
      </c>
      <c r="S1283">
        <v>151.74</v>
      </c>
      <c r="T1283">
        <v>151.74</v>
      </c>
      <c r="U1283">
        <v>151.74</v>
      </c>
      <c r="V1283">
        <v>1.1335178589999999</v>
      </c>
      <c r="W1283">
        <v>1.1335178589999999</v>
      </c>
      <c r="X1283">
        <v>88.220930229999993</v>
      </c>
      <c r="Y1283">
        <v>88.220930229999993</v>
      </c>
    </row>
    <row r="1284" spans="1:25" x14ac:dyDescent="0.3">
      <c r="A1284" s="2">
        <v>45911</v>
      </c>
      <c r="B1284" t="s">
        <v>30</v>
      </c>
      <c r="C1284">
        <v>152</v>
      </c>
      <c r="D1284">
        <v>2</v>
      </c>
      <c r="E1284">
        <v>1.29</v>
      </c>
      <c r="F1284">
        <v>1.3160000000000001</v>
      </c>
      <c r="G1284">
        <v>2.58</v>
      </c>
      <c r="H1284">
        <v>2.58</v>
      </c>
      <c r="I1284" t="s">
        <v>149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X1284">
        <v>0</v>
      </c>
      <c r="Y1284">
        <v>0</v>
      </c>
    </row>
    <row r="1285" spans="1:25" x14ac:dyDescent="0.3">
      <c r="A1285" s="2">
        <v>45911</v>
      </c>
      <c r="B1285" t="s">
        <v>26</v>
      </c>
      <c r="C1285">
        <v>1028</v>
      </c>
      <c r="D1285">
        <v>5</v>
      </c>
      <c r="E1285">
        <v>1.1519999999999999</v>
      </c>
      <c r="F1285">
        <v>0.48599999999999999</v>
      </c>
      <c r="G1285">
        <v>5.76</v>
      </c>
      <c r="H1285">
        <v>5.76</v>
      </c>
      <c r="I1285" t="s">
        <v>149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X1285">
        <v>0</v>
      </c>
      <c r="Y1285">
        <v>0</v>
      </c>
    </row>
    <row r="1286" spans="1:25" x14ac:dyDescent="0.3">
      <c r="A1286" s="2">
        <v>45911</v>
      </c>
      <c r="B1286" t="s">
        <v>30</v>
      </c>
      <c r="C1286">
        <v>1007</v>
      </c>
      <c r="D1286">
        <v>5</v>
      </c>
      <c r="E1286">
        <v>1.494</v>
      </c>
      <c r="F1286">
        <v>0.497</v>
      </c>
      <c r="G1286">
        <v>7.47</v>
      </c>
      <c r="H1286">
        <v>7.47</v>
      </c>
      <c r="I1286" t="s">
        <v>149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16.88</v>
      </c>
      <c r="S1286">
        <v>16.88</v>
      </c>
      <c r="T1286">
        <v>16.88</v>
      </c>
      <c r="U1286">
        <v>16.88</v>
      </c>
      <c r="V1286">
        <v>44.2535545</v>
      </c>
      <c r="W1286">
        <v>44.2535545</v>
      </c>
      <c r="X1286">
        <v>2.2597054889999999</v>
      </c>
      <c r="Y1286">
        <v>2.2597054889999999</v>
      </c>
    </row>
    <row r="1287" spans="1:25" x14ac:dyDescent="0.3">
      <c r="A1287" s="2">
        <v>45911</v>
      </c>
      <c r="B1287" t="s">
        <v>26</v>
      </c>
      <c r="C1287">
        <v>642</v>
      </c>
      <c r="D1287">
        <v>3</v>
      </c>
      <c r="E1287">
        <v>1.153</v>
      </c>
      <c r="F1287">
        <v>0.46700000000000003</v>
      </c>
      <c r="G1287">
        <v>3.46</v>
      </c>
      <c r="H1287">
        <v>3.46</v>
      </c>
      <c r="I1287" t="s">
        <v>149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X1287">
        <v>0</v>
      </c>
      <c r="Y1287">
        <v>0</v>
      </c>
    </row>
    <row r="1288" spans="1:25" x14ac:dyDescent="0.3">
      <c r="A1288" s="2">
        <v>45911</v>
      </c>
      <c r="B1288" t="s">
        <v>30</v>
      </c>
      <c r="C1288">
        <v>709</v>
      </c>
      <c r="D1288">
        <v>5</v>
      </c>
      <c r="E1288">
        <v>1.214</v>
      </c>
      <c r="F1288">
        <v>0.70499999999999996</v>
      </c>
      <c r="G1288">
        <v>6.07</v>
      </c>
      <c r="H1288">
        <v>6.07</v>
      </c>
      <c r="I1288" t="s">
        <v>149</v>
      </c>
      <c r="J1288">
        <v>1</v>
      </c>
      <c r="K1288">
        <v>1</v>
      </c>
      <c r="L1288">
        <v>1</v>
      </c>
      <c r="M1288">
        <v>1</v>
      </c>
      <c r="N1288">
        <v>2</v>
      </c>
      <c r="O1288">
        <v>2</v>
      </c>
      <c r="P1288">
        <v>2</v>
      </c>
      <c r="Q1288">
        <v>2</v>
      </c>
      <c r="R1288">
        <v>52.98</v>
      </c>
      <c r="S1288">
        <v>52.98</v>
      </c>
      <c r="T1288">
        <v>52.98</v>
      </c>
      <c r="U1288">
        <v>52.98</v>
      </c>
      <c r="V1288">
        <v>11.45715364</v>
      </c>
      <c r="W1288">
        <v>11.45715364</v>
      </c>
      <c r="X1288">
        <v>8.7281713340000007</v>
      </c>
      <c r="Y1288">
        <v>8.7281713340000007</v>
      </c>
    </row>
    <row r="1289" spans="1:25" x14ac:dyDescent="0.3">
      <c r="A1289" s="2">
        <v>45911</v>
      </c>
      <c r="B1289" t="s">
        <v>30</v>
      </c>
      <c r="C1289">
        <v>783</v>
      </c>
      <c r="D1289">
        <v>3</v>
      </c>
      <c r="E1289">
        <v>0.9</v>
      </c>
      <c r="F1289">
        <v>0.38300000000000001</v>
      </c>
      <c r="G1289">
        <v>2.7</v>
      </c>
      <c r="H1289">
        <v>2.7</v>
      </c>
      <c r="I1289" t="s">
        <v>149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X1289">
        <v>0</v>
      </c>
      <c r="Y1289">
        <v>0</v>
      </c>
    </row>
    <row r="1290" spans="1:25" x14ac:dyDescent="0.3">
      <c r="A1290" s="2">
        <v>45911</v>
      </c>
      <c r="B1290" t="s">
        <v>26</v>
      </c>
      <c r="C1290">
        <v>1590</v>
      </c>
      <c r="D1290">
        <v>14</v>
      </c>
      <c r="E1290">
        <v>0.85199999999999998</v>
      </c>
      <c r="F1290">
        <v>0.88100000000000001</v>
      </c>
      <c r="G1290">
        <v>11.93</v>
      </c>
      <c r="H1290">
        <v>11.93</v>
      </c>
      <c r="I1290" t="s">
        <v>149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X1290">
        <v>0</v>
      </c>
      <c r="Y1290">
        <v>0</v>
      </c>
    </row>
    <row r="1291" spans="1:25" x14ac:dyDescent="0.3">
      <c r="A1291" s="2">
        <v>45912</v>
      </c>
      <c r="B1291" t="s">
        <v>44</v>
      </c>
      <c r="C1291">
        <v>1450</v>
      </c>
      <c r="D1291">
        <v>13</v>
      </c>
      <c r="E1291">
        <v>1.7549999999999999</v>
      </c>
      <c r="F1291">
        <v>0.89700000000000002</v>
      </c>
      <c r="G1291">
        <v>22.81</v>
      </c>
      <c r="H1291">
        <v>22.81</v>
      </c>
      <c r="I1291" t="s">
        <v>149</v>
      </c>
      <c r="J1291">
        <v>1</v>
      </c>
      <c r="K1291">
        <v>1</v>
      </c>
      <c r="L1291">
        <v>1</v>
      </c>
      <c r="M1291">
        <v>1</v>
      </c>
      <c r="N1291">
        <v>2</v>
      </c>
      <c r="O1291">
        <v>2</v>
      </c>
      <c r="P1291">
        <v>2</v>
      </c>
      <c r="Q1291">
        <v>2</v>
      </c>
      <c r="R1291">
        <v>71.78</v>
      </c>
      <c r="S1291">
        <v>71.78</v>
      </c>
      <c r="T1291">
        <v>71.78</v>
      </c>
      <c r="U1291">
        <v>71.78</v>
      </c>
      <c r="V1291">
        <v>31.77765394</v>
      </c>
      <c r="W1291">
        <v>31.77765394</v>
      </c>
      <c r="X1291">
        <v>3.1468654100000002</v>
      </c>
      <c r="Y1291">
        <v>3.1468654100000002</v>
      </c>
    </row>
    <row r="1292" spans="1:25" x14ac:dyDescent="0.3">
      <c r="A1292" s="2">
        <v>45912</v>
      </c>
      <c r="B1292" t="s">
        <v>42</v>
      </c>
      <c r="C1292">
        <v>1738</v>
      </c>
      <c r="D1292">
        <v>23</v>
      </c>
      <c r="E1292">
        <v>2.4590000000000001</v>
      </c>
      <c r="F1292">
        <v>1.323</v>
      </c>
      <c r="G1292">
        <v>56.56</v>
      </c>
      <c r="H1292">
        <v>56.56</v>
      </c>
      <c r="I1292" t="s">
        <v>149</v>
      </c>
      <c r="J1292">
        <v>10</v>
      </c>
      <c r="K1292">
        <v>10</v>
      </c>
      <c r="L1292">
        <v>10</v>
      </c>
      <c r="M1292">
        <v>10</v>
      </c>
      <c r="N1292">
        <v>10</v>
      </c>
      <c r="O1292">
        <v>10</v>
      </c>
      <c r="P1292">
        <v>10</v>
      </c>
      <c r="Q1292">
        <v>10</v>
      </c>
      <c r="R1292">
        <v>234.16</v>
      </c>
      <c r="S1292">
        <v>234.16</v>
      </c>
      <c r="T1292">
        <v>234.16</v>
      </c>
      <c r="U1292">
        <v>234.16</v>
      </c>
      <c r="V1292">
        <v>24.154424330000001</v>
      </c>
      <c r="W1292">
        <v>24.154424330000001</v>
      </c>
      <c r="X1292">
        <v>4.140028289</v>
      </c>
      <c r="Y1292">
        <v>4.140028289</v>
      </c>
    </row>
    <row r="1293" spans="1:25" x14ac:dyDescent="0.3">
      <c r="A1293" s="2">
        <v>45912</v>
      </c>
      <c r="B1293" t="s">
        <v>40</v>
      </c>
      <c r="C1293">
        <v>751</v>
      </c>
      <c r="D1293">
        <v>16</v>
      </c>
      <c r="E1293">
        <v>2.637</v>
      </c>
      <c r="F1293">
        <v>2.13</v>
      </c>
      <c r="G1293">
        <v>42.19</v>
      </c>
      <c r="H1293">
        <v>42.19</v>
      </c>
      <c r="I1293" t="s">
        <v>149</v>
      </c>
      <c r="J1293">
        <v>4</v>
      </c>
      <c r="K1293">
        <v>4</v>
      </c>
      <c r="L1293">
        <v>4</v>
      </c>
      <c r="M1293">
        <v>4</v>
      </c>
      <c r="N1293">
        <v>5</v>
      </c>
      <c r="O1293">
        <v>5</v>
      </c>
      <c r="P1293">
        <v>5</v>
      </c>
      <c r="Q1293">
        <v>5</v>
      </c>
      <c r="R1293">
        <v>141.94</v>
      </c>
      <c r="S1293">
        <v>141.94</v>
      </c>
      <c r="T1293">
        <v>141.94</v>
      </c>
      <c r="U1293">
        <v>141.94</v>
      </c>
      <c r="V1293">
        <v>29.723826970000001</v>
      </c>
      <c r="W1293">
        <v>29.723826970000001</v>
      </c>
      <c r="X1293">
        <v>3.3643043380000002</v>
      </c>
      <c r="Y1293">
        <v>3.3643043380000002</v>
      </c>
    </row>
    <row r="1294" spans="1:25" x14ac:dyDescent="0.3">
      <c r="A1294" s="2">
        <v>45912</v>
      </c>
      <c r="B1294" t="s">
        <v>46</v>
      </c>
      <c r="C1294">
        <v>1006</v>
      </c>
      <c r="D1294">
        <v>5</v>
      </c>
      <c r="E1294">
        <v>4.3419999999999996</v>
      </c>
      <c r="F1294">
        <v>0.497</v>
      </c>
      <c r="G1294">
        <v>21.71</v>
      </c>
      <c r="H1294">
        <v>21.71</v>
      </c>
      <c r="I1294" t="s">
        <v>149</v>
      </c>
      <c r="J1294">
        <v>2</v>
      </c>
      <c r="K1294">
        <v>2</v>
      </c>
      <c r="L1294">
        <v>2</v>
      </c>
      <c r="M1294">
        <v>2</v>
      </c>
      <c r="N1294">
        <v>2</v>
      </c>
      <c r="O1294">
        <v>2</v>
      </c>
      <c r="P1294">
        <v>2</v>
      </c>
      <c r="Q1294">
        <v>2</v>
      </c>
      <c r="R1294">
        <v>62.98</v>
      </c>
      <c r="S1294">
        <v>62.98</v>
      </c>
      <c r="T1294">
        <v>62.98</v>
      </c>
      <c r="U1294">
        <v>62.98</v>
      </c>
      <c r="V1294">
        <v>34.471260719999997</v>
      </c>
      <c r="W1294">
        <v>34.471260719999997</v>
      </c>
      <c r="X1294">
        <v>2.9009672960000001</v>
      </c>
      <c r="Y1294">
        <v>2.9009672960000001</v>
      </c>
    </row>
    <row r="1295" spans="1:25" x14ac:dyDescent="0.3">
      <c r="A1295" s="2">
        <v>45912</v>
      </c>
      <c r="B1295" t="s">
        <v>62</v>
      </c>
      <c r="C1295">
        <v>1239</v>
      </c>
      <c r="D1295">
        <v>6</v>
      </c>
      <c r="E1295">
        <v>3.6880000000000002</v>
      </c>
      <c r="F1295">
        <v>0.48399999999999999</v>
      </c>
      <c r="G1295">
        <v>22.13</v>
      </c>
      <c r="H1295">
        <v>22.13</v>
      </c>
      <c r="I1295" t="s">
        <v>149</v>
      </c>
      <c r="J1295">
        <v>1</v>
      </c>
      <c r="K1295">
        <v>2</v>
      </c>
      <c r="L1295">
        <v>2</v>
      </c>
      <c r="M1295">
        <v>2</v>
      </c>
      <c r="N1295">
        <v>5</v>
      </c>
      <c r="O1295">
        <v>6</v>
      </c>
      <c r="P1295">
        <v>6</v>
      </c>
      <c r="Q1295">
        <v>6</v>
      </c>
      <c r="R1295">
        <v>189.4</v>
      </c>
      <c r="S1295">
        <v>303.89</v>
      </c>
      <c r="T1295">
        <v>303.89</v>
      </c>
      <c r="U1295">
        <v>303.89</v>
      </c>
      <c r="V1295">
        <v>7.2822402840000002</v>
      </c>
      <c r="W1295">
        <v>7.2822402840000002</v>
      </c>
      <c r="X1295">
        <v>13.73203796</v>
      </c>
      <c r="Y1295">
        <v>13.73203796</v>
      </c>
    </row>
    <row r="1296" spans="1:25" x14ac:dyDescent="0.3">
      <c r="A1296" s="2">
        <v>45912</v>
      </c>
      <c r="B1296" t="s">
        <v>38</v>
      </c>
      <c r="C1296">
        <v>279</v>
      </c>
      <c r="D1296">
        <v>2</v>
      </c>
      <c r="E1296">
        <v>1.0549999999999999</v>
      </c>
      <c r="F1296">
        <v>0.71699999999999997</v>
      </c>
      <c r="G1296">
        <v>2.11</v>
      </c>
      <c r="H1296">
        <v>2.11</v>
      </c>
      <c r="I1296" t="s">
        <v>149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X1296">
        <v>0</v>
      </c>
      <c r="Y1296">
        <v>0</v>
      </c>
    </row>
    <row r="1297" spans="1:25" x14ac:dyDescent="0.3">
      <c r="A1297" s="2">
        <v>45912</v>
      </c>
      <c r="B1297" t="s">
        <v>84</v>
      </c>
      <c r="C1297">
        <v>1375</v>
      </c>
      <c r="D1297">
        <v>15</v>
      </c>
      <c r="E1297">
        <v>2.089</v>
      </c>
      <c r="F1297">
        <v>1.091</v>
      </c>
      <c r="G1297">
        <v>31.33</v>
      </c>
      <c r="H1297">
        <v>31.33</v>
      </c>
      <c r="I1297" t="s">
        <v>149</v>
      </c>
      <c r="J1297">
        <v>3</v>
      </c>
      <c r="K1297">
        <v>3</v>
      </c>
      <c r="L1297">
        <v>3</v>
      </c>
      <c r="M1297">
        <v>3</v>
      </c>
      <c r="N1297">
        <v>3</v>
      </c>
      <c r="O1297">
        <v>3</v>
      </c>
      <c r="P1297">
        <v>3</v>
      </c>
      <c r="Q1297">
        <v>3</v>
      </c>
      <c r="R1297">
        <v>94.47</v>
      </c>
      <c r="S1297">
        <v>94.47</v>
      </c>
      <c r="T1297">
        <v>94.47</v>
      </c>
      <c r="U1297">
        <v>94.47</v>
      </c>
      <c r="V1297">
        <v>33.163967399999997</v>
      </c>
      <c r="W1297">
        <v>33.163967399999997</v>
      </c>
      <c r="X1297">
        <v>3.0153207790000001</v>
      </c>
      <c r="Y1297">
        <v>3.0153207790000001</v>
      </c>
    </row>
    <row r="1298" spans="1:25" x14ac:dyDescent="0.3">
      <c r="A1298" s="2">
        <v>45912</v>
      </c>
      <c r="B1298" t="s">
        <v>56</v>
      </c>
      <c r="C1298">
        <v>303</v>
      </c>
      <c r="D1298">
        <v>9</v>
      </c>
      <c r="E1298">
        <v>1.649</v>
      </c>
      <c r="F1298">
        <v>2.97</v>
      </c>
      <c r="G1298">
        <v>14.84</v>
      </c>
      <c r="H1298">
        <v>14.84</v>
      </c>
      <c r="I1298" t="s">
        <v>149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19.899999999999999</v>
      </c>
      <c r="S1298">
        <v>19.899999999999999</v>
      </c>
      <c r="T1298">
        <v>19.899999999999999</v>
      </c>
      <c r="U1298">
        <v>19.899999999999999</v>
      </c>
      <c r="V1298">
        <v>74.572864319999994</v>
      </c>
      <c r="W1298">
        <v>74.572864319999994</v>
      </c>
      <c r="X1298">
        <v>1.3409703500000001</v>
      </c>
      <c r="Y1298">
        <v>1.3409703500000001</v>
      </c>
    </row>
    <row r="1299" spans="1:25" x14ac:dyDescent="0.3">
      <c r="A1299" s="2">
        <v>45912</v>
      </c>
      <c r="B1299" t="s">
        <v>50</v>
      </c>
      <c r="C1299">
        <v>893</v>
      </c>
      <c r="D1299">
        <v>5</v>
      </c>
      <c r="E1299">
        <v>1.0580000000000001</v>
      </c>
      <c r="F1299">
        <v>0.56000000000000005</v>
      </c>
      <c r="G1299">
        <v>5.29</v>
      </c>
      <c r="H1299">
        <v>5.29</v>
      </c>
      <c r="I1299" t="s">
        <v>149</v>
      </c>
      <c r="J1299">
        <v>0</v>
      </c>
      <c r="K1299">
        <v>4</v>
      </c>
      <c r="L1299">
        <v>4</v>
      </c>
      <c r="M1299">
        <v>4</v>
      </c>
      <c r="N1299">
        <v>0</v>
      </c>
      <c r="O1299">
        <v>4</v>
      </c>
      <c r="P1299">
        <v>4</v>
      </c>
      <c r="Q1299">
        <v>4</v>
      </c>
      <c r="R1299">
        <v>0</v>
      </c>
      <c r="S1299">
        <v>198.34</v>
      </c>
      <c r="T1299">
        <v>198.34</v>
      </c>
      <c r="U1299">
        <v>198.34</v>
      </c>
      <c r="V1299">
        <v>2.6671372390000001</v>
      </c>
      <c r="W1299">
        <v>2.6671372390000001</v>
      </c>
      <c r="X1299">
        <v>37.493383739999999</v>
      </c>
      <c r="Y1299">
        <v>37.493383739999999</v>
      </c>
    </row>
    <row r="1300" spans="1:25" x14ac:dyDescent="0.3">
      <c r="A1300" s="2">
        <v>45912</v>
      </c>
      <c r="B1300" t="s">
        <v>86</v>
      </c>
      <c r="C1300">
        <v>37</v>
      </c>
      <c r="D1300">
        <v>0</v>
      </c>
      <c r="F1300">
        <v>0</v>
      </c>
      <c r="G1300">
        <v>0</v>
      </c>
      <c r="H1300">
        <v>0</v>
      </c>
      <c r="I1300" t="s">
        <v>149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5" x14ac:dyDescent="0.3">
      <c r="A1301" s="2">
        <v>45912</v>
      </c>
      <c r="B1301" t="s">
        <v>36</v>
      </c>
      <c r="C1301">
        <v>1114</v>
      </c>
      <c r="D1301">
        <v>6</v>
      </c>
      <c r="E1301">
        <v>1.923</v>
      </c>
      <c r="F1301">
        <v>0.53900000000000003</v>
      </c>
      <c r="G1301">
        <v>11.54</v>
      </c>
      <c r="H1301">
        <v>11.54</v>
      </c>
      <c r="I1301" t="s">
        <v>149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X1301">
        <v>0</v>
      </c>
      <c r="Y1301">
        <v>0</v>
      </c>
    </row>
    <row r="1302" spans="1:25" x14ac:dyDescent="0.3">
      <c r="A1302" s="2">
        <v>45912</v>
      </c>
      <c r="B1302" t="s">
        <v>62</v>
      </c>
      <c r="C1302">
        <v>3662</v>
      </c>
      <c r="D1302">
        <v>24</v>
      </c>
      <c r="E1302">
        <v>4.4889999999999999</v>
      </c>
      <c r="F1302">
        <v>0.65500000000000003</v>
      </c>
      <c r="G1302">
        <v>107.74</v>
      </c>
      <c r="H1302">
        <v>107.74</v>
      </c>
      <c r="I1302" t="s">
        <v>149</v>
      </c>
      <c r="J1302">
        <v>5</v>
      </c>
      <c r="K1302">
        <v>7</v>
      </c>
      <c r="L1302">
        <v>7</v>
      </c>
      <c r="M1302">
        <v>7</v>
      </c>
      <c r="N1302">
        <v>10</v>
      </c>
      <c r="O1302">
        <v>13</v>
      </c>
      <c r="P1302">
        <v>13</v>
      </c>
      <c r="Q1302">
        <v>13</v>
      </c>
      <c r="R1302">
        <v>375.45</v>
      </c>
      <c r="S1302">
        <v>492.15</v>
      </c>
      <c r="T1302">
        <v>492.15</v>
      </c>
      <c r="U1302">
        <v>492.15</v>
      </c>
      <c r="V1302">
        <v>21.891699689999999</v>
      </c>
      <c r="W1302">
        <v>21.891699689999999</v>
      </c>
      <c r="X1302">
        <v>4.56794134</v>
      </c>
      <c r="Y1302">
        <v>4.56794134</v>
      </c>
    </row>
    <row r="1303" spans="1:25" x14ac:dyDescent="0.3">
      <c r="A1303" s="2">
        <v>45912</v>
      </c>
      <c r="B1303" t="s">
        <v>64</v>
      </c>
      <c r="C1303">
        <v>1137</v>
      </c>
      <c r="D1303">
        <v>16</v>
      </c>
      <c r="E1303">
        <v>4.9779999999999998</v>
      </c>
      <c r="F1303">
        <v>1.407</v>
      </c>
      <c r="G1303">
        <v>79.64</v>
      </c>
      <c r="H1303">
        <v>79.64</v>
      </c>
      <c r="I1303" t="s">
        <v>149</v>
      </c>
      <c r="J1303">
        <v>4</v>
      </c>
      <c r="K1303">
        <v>5</v>
      </c>
      <c r="L1303">
        <v>5</v>
      </c>
      <c r="M1303">
        <v>5</v>
      </c>
      <c r="N1303">
        <v>6</v>
      </c>
      <c r="O1303">
        <v>7</v>
      </c>
      <c r="P1303">
        <v>7</v>
      </c>
      <c r="Q1303">
        <v>7</v>
      </c>
      <c r="R1303">
        <v>186.74</v>
      </c>
      <c r="S1303">
        <v>219.23</v>
      </c>
      <c r="T1303">
        <v>219.23</v>
      </c>
      <c r="U1303">
        <v>219.23</v>
      </c>
      <c r="V1303">
        <v>36.327145010000002</v>
      </c>
      <c r="W1303">
        <v>36.327145010000002</v>
      </c>
      <c r="X1303">
        <v>2.7527624309999998</v>
      </c>
      <c r="Y1303">
        <v>2.7527624309999998</v>
      </c>
    </row>
    <row r="1304" spans="1:25" x14ac:dyDescent="0.3">
      <c r="A1304" s="2">
        <v>45912</v>
      </c>
      <c r="B1304" t="s">
        <v>66</v>
      </c>
      <c r="C1304">
        <v>813</v>
      </c>
      <c r="D1304">
        <v>3</v>
      </c>
      <c r="E1304">
        <v>3.57</v>
      </c>
      <c r="F1304">
        <v>0.36899999999999999</v>
      </c>
      <c r="G1304">
        <v>10.71</v>
      </c>
      <c r="H1304">
        <v>10.71</v>
      </c>
      <c r="I1304" t="s">
        <v>149</v>
      </c>
      <c r="J1304">
        <v>4</v>
      </c>
      <c r="K1304">
        <v>5</v>
      </c>
      <c r="L1304">
        <v>5</v>
      </c>
      <c r="M1304">
        <v>5</v>
      </c>
      <c r="N1304">
        <v>5</v>
      </c>
      <c r="O1304">
        <v>7</v>
      </c>
      <c r="P1304">
        <v>7</v>
      </c>
      <c r="Q1304">
        <v>7</v>
      </c>
      <c r="R1304">
        <v>224.44</v>
      </c>
      <c r="S1304">
        <v>287.42</v>
      </c>
      <c r="T1304">
        <v>287.42</v>
      </c>
      <c r="U1304">
        <v>287.42</v>
      </c>
      <c r="V1304">
        <v>3.7262542619999999</v>
      </c>
      <c r="W1304">
        <v>3.7262542619999999</v>
      </c>
      <c r="X1304">
        <v>26.836601309999999</v>
      </c>
      <c r="Y1304">
        <v>26.836601309999999</v>
      </c>
    </row>
    <row r="1305" spans="1:25" x14ac:dyDescent="0.3">
      <c r="A1305" s="2">
        <v>45912</v>
      </c>
      <c r="B1305" t="s">
        <v>68</v>
      </c>
      <c r="C1305">
        <v>3106</v>
      </c>
      <c r="D1305">
        <v>25</v>
      </c>
      <c r="E1305">
        <v>5.2640000000000002</v>
      </c>
      <c r="F1305">
        <v>0.80500000000000005</v>
      </c>
      <c r="G1305">
        <v>131.59</v>
      </c>
      <c r="H1305">
        <v>131.59</v>
      </c>
      <c r="I1305" t="s">
        <v>149</v>
      </c>
      <c r="J1305">
        <v>10</v>
      </c>
      <c r="K1305">
        <v>13</v>
      </c>
      <c r="L1305">
        <v>13</v>
      </c>
      <c r="M1305">
        <v>13</v>
      </c>
      <c r="N1305">
        <v>13</v>
      </c>
      <c r="O1305">
        <v>17</v>
      </c>
      <c r="P1305">
        <v>17</v>
      </c>
      <c r="Q1305">
        <v>17</v>
      </c>
      <c r="R1305">
        <v>428.59</v>
      </c>
      <c r="S1305">
        <v>568.72</v>
      </c>
      <c r="T1305">
        <v>568.72</v>
      </c>
      <c r="U1305">
        <v>568.72</v>
      </c>
      <c r="V1305">
        <v>23.13792376</v>
      </c>
      <c r="W1305">
        <v>23.13792376</v>
      </c>
      <c r="X1305">
        <v>4.32190896</v>
      </c>
      <c r="Y1305">
        <v>4.32190896</v>
      </c>
    </row>
    <row r="1306" spans="1:25" x14ac:dyDescent="0.3">
      <c r="A1306" s="2">
        <v>45912</v>
      </c>
      <c r="B1306" t="s">
        <v>70</v>
      </c>
      <c r="C1306">
        <v>4652</v>
      </c>
      <c r="D1306">
        <v>29</v>
      </c>
      <c r="E1306">
        <v>3.3490000000000002</v>
      </c>
      <c r="F1306">
        <v>0.623</v>
      </c>
      <c r="G1306">
        <v>97.11</v>
      </c>
      <c r="H1306">
        <v>97.11</v>
      </c>
      <c r="I1306" t="s">
        <v>149</v>
      </c>
      <c r="J1306">
        <v>5</v>
      </c>
      <c r="K1306">
        <v>6</v>
      </c>
      <c r="L1306">
        <v>6</v>
      </c>
      <c r="M1306">
        <v>6</v>
      </c>
      <c r="N1306">
        <v>7</v>
      </c>
      <c r="O1306">
        <v>9</v>
      </c>
      <c r="P1306">
        <v>9</v>
      </c>
      <c r="Q1306">
        <v>9</v>
      </c>
      <c r="R1306">
        <v>212.84</v>
      </c>
      <c r="S1306">
        <v>264.60000000000002</v>
      </c>
      <c r="T1306">
        <v>264.60000000000002</v>
      </c>
      <c r="U1306">
        <v>264.60000000000002</v>
      </c>
      <c r="V1306">
        <v>36.700680269999999</v>
      </c>
      <c r="W1306">
        <v>36.700680269999999</v>
      </c>
      <c r="X1306">
        <v>2.724745134</v>
      </c>
      <c r="Y1306">
        <v>2.724745134</v>
      </c>
    </row>
    <row r="1307" spans="1:25" x14ac:dyDescent="0.3">
      <c r="A1307" s="2">
        <v>45912</v>
      </c>
      <c r="B1307" t="s">
        <v>32</v>
      </c>
      <c r="C1307">
        <v>459</v>
      </c>
      <c r="D1307">
        <v>4</v>
      </c>
      <c r="E1307">
        <v>1.353</v>
      </c>
      <c r="F1307">
        <v>0.871</v>
      </c>
      <c r="G1307">
        <v>5.41</v>
      </c>
      <c r="H1307">
        <v>5.41</v>
      </c>
      <c r="I1307" t="s">
        <v>149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X1307">
        <v>0</v>
      </c>
      <c r="Y1307">
        <v>0</v>
      </c>
    </row>
    <row r="1308" spans="1:25" x14ac:dyDescent="0.3">
      <c r="A1308" s="2">
        <v>45912</v>
      </c>
      <c r="B1308" t="s">
        <v>72</v>
      </c>
      <c r="C1308">
        <v>1259</v>
      </c>
      <c r="D1308">
        <v>7</v>
      </c>
      <c r="E1308">
        <v>3.0840000000000001</v>
      </c>
      <c r="F1308">
        <v>0.55600000000000005</v>
      </c>
      <c r="G1308">
        <v>21.59</v>
      </c>
      <c r="H1308">
        <v>21.59</v>
      </c>
      <c r="I1308" t="s">
        <v>149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X1308">
        <v>0</v>
      </c>
      <c r="Y1308">
        <v>0</v>
      </c>
    </row>
    <row r="1309" spans="1:25" x14ac:dyDescent="0.3">
      <c r="A1309" s="2">
        <v>45912</v>
      </c>
      <c r="B1309" t="s">
        <v>76</v>
      </c>
      <c r="C1309">
        <v>1519</v>
      </c>
      <c r="D1309">
        <v>8</v>
      </c>
      <c r="E1309">
        <v>3.2879999999999998</v>
      </c>
      <c r="F1309">
        <v>0.52700000000000002</v>
      </c>
      <c r="G1309">
        <v>26.3</v>
      </c>
      <c r="H1309">
        <v>26.3</v>
      </c>
      <c r="I1309" t="s">
        <v>149</v>
      </c>
      <c r="J1309">
        <v>4</v>
      </c>
      <c r="K1309">
        <v>4</v>
      </c>
      <c r="L1309">
        <v>4</v>
      </c>
      <c r="M1309">
        <v>4</v>
      </c>
      <c r="N1309">
        <v>7</v>
      </c>
      <c r="O1309">
        <v>7</v>
      </c>
      <c r="P1309">
        <v>7</v>
      </c>
      <c r="Q1309">
        <v>7</v>
      </c>
      <c r="R1309">
        <v>198.88</v>
      </c>
      <c r="S1309">
        <v>198.88</v>
      </c>
      <c r="T1309">
        <v>198.88</v>
      </c>
      <c r="U1309">
        <v>198.88</v>
      </c>
      <c r="V1309">
        <v>13.224054710000001</v>
      </c>
      <c r="W1309">
        <v>13.224054710000001</v>
      </c>
      <c r="X1309">
        <v>7.561977186</v>
      </c>
      <c r="Y1309">
        <v>7.561977186</v>
      </c>
    </row>
    <row r="1310" spans="1:25" x14ac:dyDescent="0.3">
      <c r="A1310" s="2">
        <v>45912</v>
      </c>
      <c r="B1310" t="s">
        <v>78</v>
      </c>
      <c r="C1310">
        <v>15</v>
      </c>
      <c r="D1310">
        <v>0</v>
      </c>
      <c r="F1310">
        <v>0</v>
      </c>
      <c r="G1310">
        <v>0</v>
      </c>
      <c r="H1310">
        <v>0</v>
      </c>
      <c r="I1310" t="s">
        <v>149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5" x14ac:dyDescent="0.3">
      <c r="A1311" s="2">
        <v>45912</v>
      </c>
      <c r="B1311" t="s">
        <v>80</v>
      </c>
      <c r="C1311">
        <v>72</v>
      </c>
      <c r="D1311">
        <v>3</v>
      </c>
      <c r="E1311">
        <v>5.07</v>
      </c>
      <c r="F1311">
        <v>4.1669999999999998</v>
      </c>
      <c r="G1311">
        <v>15.21</v>
      </c>
      <c r="H1311">
        <v>15.21</v>
      </c>
      <c r="I1311" t="s">
        <v>149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X1311">
        <v>0</v>
      </c>
      <c r="Y1311">
        <v>0</v>
      </c>
    </row>
    <row r="1312" spans="1:25" x14ac:dyDescent="0.3">
      <c r="A1312" s="2">
        <v>45912</v>
      </c>
      <c r="B1312" t="s">
        <v>82</v>
      </c>
      <c r="C1312">
        <v>417</v>
      </c>
      <c r="D1312">
        <v>5</v>
      </c>
      <c r="E1312">
        <v>3.0219999999999998</v>
      </c>
      <c r="F1312">
        <v>1.1990000000000001</v>
      </c>
      <c r="G1312">
        <v>15.11</v>
      </c>
      <c r="H1312">
        <v>15.11</v>
      </c>
      <c r="I1312" t="s">
        <v>149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109.49</v>
      </c>
      <c r="S1312">
        <v>109.49</v>
      </c>
      <c r="T1312">
        <v>109.49</v>
      </c>
      <c r="U1312">
        <v>109.49</v>
      </c>
      <c r="V1312">
        <v>13.80034706</v>
      </c>
      <c r="W1312">
        <v>13.80034706</v>
      </c>
      <c r="X1312">
        <v>7.2461945730000004</v>
      </c>
      <c r="Y1312">
        <v>7.2461945730000004</v>
      </c>
    </row>
    <row r="1313" spans="1:25" x14ac:dyDescent="0.3">
      <c r="A1313" s="2">
        <v>45912</v>
      </c>
      <c r="B1313" t="s">
        <v>94</v>
      </c>
      <c r="C1313">
        <v>1382</v>
      </c>
      <c r="D1313">
        <v>8</v>
      </c>
      <c r="E1313">
        <v>6.1859999999999999</v>
      </c>
      <c r="F1313">
        <v>0.57899999999999996</v>
      </c>
      <c r="G1313">
        <v>49.49</v>
      </c>
      <c r="H1313">
        <v>49.49</v>
      </c>
      <c r="I1313" t="s">
        <v>149</v>
      </c>
      <c r="J1313">
        <v>2</v>
      </c>
      <c r="K1313">
        <v>3</v>
      </c>
      <c r="L1313">
        <v>3</v>
      </c>
      <c r="M1313">
        <v>3</v>
      </c>
      <c r="N1313">
        <v>3</v>
      </c>
      <c r="O1313">
        <v>4</v>
      </c>
      <c r="P1313">
        <v>4</v>
      </c>
      <c r="Q1313">
        <v>4</v>
      </c>
      <c r="R1313">
        <v>236.7</v>
      </c>
      <c r="S1313">
        <v>318.60000000000002</v>
      </c>
      <c r="T1313">
        <v>318.60000000000002</v>
      </c>
      <c r="U1313">
        <v>318.60000000000002</v>
      </c>
      <c r="V1313">
        <v>15.533584429999999</v>
      </c>
      <c r="W1313">
        <v>15.533584429999999</v>
      </c>
      <c r="X1313">
        <v>6.4376641750000001</v>
      </c>
      <c r="Y1313">
        <v>6.4376641750000001</v>
      </c>
    </row>
    <row r="1314" spans="1:25" x14ac:dyDescent="0.3">
      <c r="A1314" s="2">
        <v>45912</v>
      </c>
      <c r="B1314" t="s">
        <v>96</v>
      </c>
      <c r="C1314">
        <v>977</v>
      </c>
      <c r="D1314">
        <v>10</v>
      </c>
      <c r="E1314">
        <v>5.0350000000000001</v>
      </c>
      <c r="F1314">
        <v>1.024</v>
      </c>
      <c r="G1314">
        <v>50.35</v>
      </c>
      <c r="H1314">
        <v>50.35</v>
      </c>
      <c r="I1314" t="s">
        <v>149</v>
      </c>
      <c r="J1314">
        <v>2</v>
      </c>
      <c r="K1314">
        <v>2</v>
      </c>
      <c r="L1314">
        <v>2</v>
      </c>
      <c r="M1314">
        <v>2</v>
      </c>
      <c r="N1314">
        <v>4</v>
      </c>
      <c r="O1314">
        <v>4</v>
      </c>
      <c r="P1314">
        <v>4</v>
      </c>
      <c r="Q1314">
        <v>4</v>
      </c>
      <c r="R1314">
        <v>303.52</v>
      </c>
      <c r="S1314">
        <v>303.52</v>
      </c>
      <c r="T1314">
        <v>303.52</v>
      </c>
      <c r="U1314">
        <v>303.52</v>
      </c>
      <c r="V1314">
        <v>16.58869267</v>
      </c>
      <c r="W1314">
        <v>16.58869267</v>
      </c>
      <c r="X1314">
        <v>6.0282025819999996</v>
      </c>
      <c r="Y1314">
        <v>6.0282025819999996</v>
      </c>
    </row>
    <row r="1315" spans="1:25" x14ac:dyDescent="0.3">
      <c r="A1315" s="2">
        <v>45912</v>
      </c>
      <c r="B1315" t="s">
        <v>11</v>
      </c>
      <c r="C1315">
        <v>702</v>
      </c>
      <c r="D1315">
        <v>12</v>
      </c>
      <c r="E1315">
        <v>2.5630000000000002</v>
      </c>
      <c r="F1315">
        <v>1.7090000000000001</v>
      </c>
      <c r="G1315">
        <v>30.76</v>
      </c>
      <c r="H1315">
        <v>30.76</v>
      </c>
      <c r="I1315" t="s">
        <v>149</v>
      </c>
      <c r="J1315">
        <v>2</v>
      </c>
      <c r="K1315">
        <v>3</v>
      </c>
      <c r="L1315">
        <v>3</v>
      </c>
      <c r="M1315">
        <v>3</v>
      </c>
      <c r="N1315">
        <v>2</v>
      </c>
      <c r="O1315">
        <v>3</v>
      </c>
      <c r="P1315">
        <v>3</v>
      </c>
      <c r="Q1315">
        <v>3</v>
      </c>
      <c r="R1315">
        <v>73.37</v>
      </c>
      <c r="S1315">
        <v>114.35</v>
      </c>
      <c r="T1315">
        <v>114.35</v>
      </c>
      <c r="U1315">
        <v>114.35</v>
      </c>
      <c r="V1315">
        <v>26.899868819999998</v>
      </c>
      <c r="W1315">
        <v>26.899868819999998</v>
      </c>
      <c r="X1315">
        <v>3.7174902470000002</v>
      </c>
      <c r="Y1315">
        <v>3.7174902470000002</v>
      </c>
    </row>
    <row r="1316" spans="1:25" x14ac:dyDescent="0.3">
      <c r="A1316" s="2">
        <v>45912</v>
      </c>
      <c r="B1316" t="s">
        <v>92</v>
      </c>
      <c r="C1316">
        <v>264</v>
      </c>
      <c r="D1316">
        <v>7</v>
      </c>
      <c r="E1316">
        <v>2.9260000000000002</v>
      </c>
      <c r="F1316">
        <v>2.6520000000000001</v>
      </c>
      <c r="G1316">
        <v>20.48</v>
      </c>
      <c r="H1316">
        <v>20.48</v>
      </c>
      <c r="I1316" t="s">
        <v>149</v>
      </c>
      <c r="J1316">
        <v>2</v>
      </c>
      <c r="K1316">
        <v>2</v>
      </c>
      <c r="L1316">
        <v>2</v>
      </c>
      <c r="M1316">
        <v>2</v>
      </c>
      <c r="N1316">
        <v>2</v>
      </c>
      <c r="O1316">
        <v>2</v>
      </c>
      <c r="P1316">
        <v>2</v>
      </c>
      <c r="Q1316">
        <v>2</v>
      </c>
      <c r="R1316">
        <v>104.39</v>
      </c>
      <c r="S1316">
        <v>104.39</v>
      </c>
      <c r="T1316">
        <v>104.39</v>
      </c>
      <c r="U1316">
        <v>104.39</v>
      </c>
      <c r="V1316">
        <v>19.618737429999999</v>
      </c>
      <c r="W1316">
        <v>19.618737429999999</v>
      </c>
      <c r="X1316">
        <v>5.097167969</v>
      </c>
      <c r="Y1316">
        <v>5.097167969</v>
      </c>
    </row>
    <row r="1317" spans="1:25" x14ac:dyDescent="0.3">
      <c r="A1317" s="2">
        <v>45912</v>
      </c>
      <c r="B1317" t="s">
        <v>64</v>
      </c>
      <c r="C1317">
        <v>394</v>
      </c>
      <c r="D1317">
        <v>1</v>
      </c>
      <c r="E1317">
        <v>3.41</v>
      </c>
      <c r="F1317">
        <v>0.254</v>
      </c>
      <c r="G1317">
        <v>3.41</v>
      </c>
      <c r="H1317">
        <v>3.41</v>
      </c>
      <c r="I1317" t="s">
        <v>149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X1317">
        <v>0</v>
      </c>
      <c r="Y1317">
        <v>0</v>
      </c>
    </row>
    <row r="1318" spans="1:25" x14ac:dyDescent="0.3">
      <c r="A1318" s="2">
        <v>45912</v>
      </c>
      <c r="B1318" t="s">
        <v>72</v>
      </c>
      <c r="C1318">
        <v>167</v>
      </c>
      <c r="D1318">
        <v>3</v>
      </c>
      <c r="E1318">
        <v>3.6070000000000002</v>
      </c>
      <c r="F1318">
        <v>1.796</v>
      </c>
      <c r="G1318">
        <v>10.82</v>
      </c>
      <c r="H1318">
        <v>10.82</v>
      </c>
      <c r="I1318" t="s">
        <v>149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X1318">
        <v>0</v>
      </c>
      <c r="Y1318">
        <v>0</v>
      </c>
    </row>
    <row r="1319" spans="1:25" x14ac:dyDescent="0.3">
      <c r="A1319" s="2">
        <v>45912</v>
      </c>
      <c r="B1319" t="s">
        <v>106</v>
      </c>
      <c r="C1319">
        <v>97</v>
      </c>
      <c r="D1319">
        <v>2</v>
      </c>
      <c r="E1319">
        <v>4.5</v>
      </c>
      <c r="F1319">
        <v>2.0619999999999998</v>
      </c>
      <c r="G1319">
        <v>9</v>
      </c>
      <c r="H1319">
        <v>9</v>
      </c>
      <c r="I1319" t="s">
        <v>149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78.489999999999995</v>
      </c>
      <c r="S1319">
        <v>78.489999999999995</v>
      </c>
      <c r="T1319">
        <v>78.489999999999995</v>
      </c>
      <c r="U1319">
        <v>78.489999999999995</v>
      </c>
      <c r="V1319">
        <v>11.466428840000001</v>
      </c>
      <c r="W1319">
        <v>11.466428840000001</v>
      </c>
      <c r="X1319">
        <v>8.7211111110000008</v>
      </c>
      <c r="Y1319">
        <v>8.7211111110000008</v>
      </c>
    </row>
    <row r="1320" spans="1:25" x14ac:dyDescent="0.3">
      <c r="A1320" s="2">
        <v>45912</v>
      </c>
      <c r="B1320" t="s">
        <v>44</v>
      </c>
      <c r="C1320">
        <v>55</v>
      </c>
      <c r="D1320">
        <v>1</v>
      </c>
      <c r="E1320">
        <v>1.51</v>
      </c>
      <c r="F1320">
        <v>1.8180000000000001</v>
      </c>
      <c r="G1320">
        <v>1.51</v>
      </c>
      <c r="H1320">
        <v>1.51</v>
      </c>
      <c r="I1320" t="s">
        <v>149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X1320">
        <v>0</v>
      </c>
      <c r="Y1320">
        <v>0</v>
      </c>
    </row>
    <row r="1321" spans="1:25" x14ac:dyDescent="0.3">
      <c r="A1321" s="2">
        <v>45912</v>
      </c>
      <c r="B1321" t="s">
        <v>40</v>
      </c>
      <c r="C1321">
        <v>273</v>
      </c>
      <c r="D1321">
        <v>3</v>
      </c>
      <c r="E1321">
        <v>3.327</v>
      </c>
      <c r="F1321">
        <v>1.099</v>
      </c>
      <c r="G1321">
        <v>9.98</v>
      </c>
      <c r="H1321">
        <v>9.98</v>
      </c>
      <c r="I1321" t="s">
        <v>149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X1321">
        <v>0</v>
      </c>
      <c r="Y1321">
        <v>0</v>
      </c>
    </row>
    <row r="1322" spans="1:25" x14ac:dyDescent="0.3">
      <c r="A1322" s="2">
        <v>45912</v>
      </c>
      <c r="B1322" t="s">
        <v>56</v>
      </c>
      <c r="C1322">
        <v>31</v>
      </c>
      <c r="D1322">
        <v>0</v>
      </c>
      <c r="F1322">
        <v>0</v>
      </c>
      <c r="G1322">
        <v>0</v>
      </c>
      <c r="H1322">
        <v>0</v>
      </c>
      <c r="I1322" t="s">
        <v>149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5" x14ac:dyDescent="0.3">
      <c r="A1323" s="2">
        <v>45912</v>
      </c>
      <c r="B1323" t="s">
        <v>24</v>
      </c>
      <c r="C1323">
        <v>394</v>
      </c>
      <c r="D1323">
        <v>2</v>
      </c>
      <c r="E1323">
        <v>3.47</v>
      </c>
      <c r="F1323">
        <v>0.50800000000000001</v>
      </c>
      <c r="G1323">
        <v>6.94</v>
      </c>
      <c r="H1323">
        <v>6.94</v>
      </c>
      <c r="I1323" t="s">
        <v>149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X1323">
        <v>0</v>
      </c>
      <c r="Y1323">
        <v>0</v>
      </c>
    </row>
    <row r="1324" spans="1:25" x14ac:dyDescent="0.3">
      <c r="A1324" s="2">
        <v>45912</v>
      </c>
      <c r="B1324" t="s">
        <v>108</v>
      </c>
      <c r="C1324">
        <v>141</v>
      </c>
      <c r="D1324">
        <v>1</v>
      </c>
      <c r="E1324">
        <v>2.73</v>
      </c>
      <c r="F1324">
        <v>0.70899999999999996</v>
      </c>
      <c r="G1324">
        <v>2.73</v>
      </c>
      <c r="H1324">
        <v>2.73</v>
      </c>
      <c r="I1324" t="s">
        <v>149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X1324">
        <v>0</v>
      </c>
      <c r="Y1324">
        <v>0</v>
      </c>
    </row>
    <row r="1325" spans="1:25" x14ac:dyDescent="0.3">
      <c r="A1325" s="2">
        <v>45912</v>
      </c>
      <c r="B1325" t="s">
        <v>62</v>
      </c>
      <c r="C1325">
        <v>704</v>
      </c>
      <c r="D1325">
        <v>4</v>
      </c>
      <c r="E1325">
        <v>2.2829999999999999</v>
      </c>
      <c r="F1325">
        <v>0.56799999999999995</v>
      </c>
      <c r="G1325">
        <v>9.1300000000000008</v>
      </c>
      <c r="H1325">
        <v>9.1300000000000008</v>
      </c>
      <c r="I1325" t="s">
        <v>149</v>
      </c>
      <c r="J1325">
        <v>2</v>
      </c>
      <c r="K1325">
        <v>2</v>
      </c>
      <c r="L1325">
        <v>2</v>
      </c>
      <c r="M1325">
        <v>2</v>
      </c>
      <c r="N1325">
        <v>2</v>
      </c>
      <c r="O1325">
        <v>2</v>
      </c>
      <c r="P1325">
        <v>2</v>
      </c>
      <c r="Q1325">
        <v>2</v>
      </c>
      <c r="R1325">
        <v>75.78</v>
      </c>
      <c r="S1325">
        <v>75.78</v>
      </c>
      <c r="T1325">
        <v>75.78</v>
      </c>
      <c r="U1325">
        <v>75.78</v>
      </c>
      <c r="V1325">
        <v>12.048033780000001</v>
      </c>
      <c r="W1325">
        <v>12.048033780000001</v>
      </c>
      <c r="X1325">
        <v>8.3001095290000002</v>
      </c>
      <c r="Y1325">
        <v>8.3001095290000002</v>
      </c>
    </row>
    <row r="1326" spans="1:25" x14ac:dyDescent="0.3">
      <c r="A1326" s="2">
        <v>45912</v>
      </c>
      <c r="B1326" t="s">
        <v>84</v>
      </c>
      <c r="C1326">
        <v>63</v>
      </c>
      <c r="D1326">
        <v>1</v>
      </c>
      <c r="E1326">
        <v>1.0900000000000001</v>
      </c>
      <c r="F1326">
        <v>1.587</v>
      </c>
      <c r="G1326">
        <v>1.0900000000000001</v>
      </c>
      <c r="H1326">
        <v>1.0900000000000001</v>
      </c>
      <c r="I1326" t="s">
        <v>149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X1326">
        <v>0</v>
      </c>
      <c r="Y1326">
        <v>0</v>
      </c>
    </row>
    <row r="1327" spans="1:25" x14ac:dyDescent="0.3">
      <c r="A1327" s="2">
        <v>45912</v>
      </c>
      <c r="B1327" t="s">
        <v>42</v>
      </c>
      <c r="C1327">
        <v>55</v>
      </c>
      <c r="D1327">
        <v>0</v>
      </c>
      <c r="F1327">
        <v>0</v>
      </c>
      <c r="G1327">
        <v>0</v>
      </c>
      <c r="H1327">
        <v>0</v>
      </c>
      <c r="I1327" t="s">
        <v>149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5" x14ac:dyDescent="0.3">
      <c r="A1328" s="2">
        <v>45912</v>
      </c>
      <c r="B1328" t="s">
        <v>11</v>
      </c>
      <c r="C1328">
        <v>65</v>
      </c>
      <c r="D1328">
        <v>0</v>
      </c>
      <c r="F1328">
        <v>0</v>
      </c>
      <c r="G1328">
        <v>0</v>
      </c>
      <c r="H1328">
        <v>0</v>
      </c>
      <c r="I1328" t="s">
        <v>149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5" x14ac:dyDescent="0.3">
      <c r="A1329" s="2">
        <v>45912</v>
      </c>
      <c r="B1329" t="s">
        <v>102</v>
      </c>
      <c r="C1329">
        <v>401</v>
      </c>
      <c r="D1329">
        <v>3</v>
      </c>
      <c r="E1329">
        <v>2.4929999999999999</v>
      </c>
      <c r="F1329">
        <v>0.748</v>
      </c>
      <c r="G1329">
        <v>7.48</v>
      </c>
      <c r="H1329">
        <v>7.48</v>
      </c>
      <c r="I1329" t="s">
        <v>149</v>
      </c>
      <c r="J1329">
        <v>1</v>
      </c>
      <c r="K1329">
        <v>1</v>
      </c>
      <c r="L1329">
        <v>1</v>
      </c>
      <c r="M1329">
        <v>1</v>
      </c>
      <c r="N1329">
        <v>12</v>
      </c>
      <c r="O1329">
        <v>12</v>
      </c>
      <c r="P1329">
        <v>12</v>
      </c>
      <c r="Q1329">
        <v>12</v>
      </c>
      <c r="R1329">
        <v>389.88</v>
      </c>
      <c r="S1329">
        <v>389.88</v>
      </c>
      <c r="T1329">
        <v>389.88</v>
      </c>
      <c r="U1329">
        <v>389.88</v>
      </c>
      <c r="V1329">
        <v>1.918539038</v>
      </c>
      <c r="W1329">
        <v>1.918539038</v>
      </c>
      <c r="X1329">
        <v>52.122994650000003</v>
      </c>
      <c r="Y1329">
        <v>52.122994650000003</v>
      </c>
    </row>
    <row r="1330" spans="1:25" x14ac:dyDescent="0.3">
      <c r="A1330" s="2">
        <v>45912</v>
      </c>
      <c r="B1330" t="s">
        <v>98</v>
      </c>
      <c r="C1330">
        <v>1275</v>
      </c>
      <c r="D1330">
        <v>2</v>
      </c>
      <c r="E1330">
        <v>1.5</v>
      </c>
      <c r="F1330">
        <v>0.157</v>
      </c>
      <c r="G1330">
        <v>3</v>
      </c>
      <c r="H1330">
        <v>3</v>
      </c>
      <c r="I1330" t="s">
        <v>149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X1330">
        <v>0</v>
      </c>
      <c r="Y1330">
        <v>0</v>
      </c>
    </row>
    <row r="1331" spans="1:25" x14ac:dyDescent="0.3">
      <c r="A1331" s="2">
        <v>45912</v>
      </c>
      <c r="B1331" t="s">
        <v>104</v>
      </c>
      <c r="C1331">
        <v>354</v>
      </c>
      <c r="D1331">
        <v>2</v>
      </c>
      <c r="E1331">
        <v>2.125</v>
      </c>
      <c r="F1331">
        <v>0.56499999999999995</v>
      </c>
      <c r="G1331">
        <v>4.25</v>
      </c>
      <c r="H1331">
        <v>4.25</v>
      </c>
      <c r="I1331" t="s">
        <v>149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28.9</v>
      </c>
      <c r="S1331">
        <v>28.9</v>
      </c>
      <c r="T1331">
        <v>28.9</v>
      </c>
      <c r="U1331">
        <v>28.9</v>
      </c>
      <c r="V1331">
        <v>14.70588235</v>
      </c>
      <c r="W1331">
        <v>14.70588235</v>
      </c>
      <c r="X1331">
        <v>6.8</v>
      </c>
      <c r="Y1331">
        <v>6.8</v>
      </c>
    </row>
    <row r="1332" spans="1:25" x14ac:dyDescent="0.3">
      <c r="A1332" s="2">
        <v>45912</v>
      </c>
      <c r="B1332" t="s">
        <v>38</v>
      </c>
      <c r="C1332">
        <v>1</v>
      </c>
      <c r="D1332">
        <v>0</v>
      </c>
      <c r="F1332">
        <v>0</v>
      </c>
      <c r="G1332">
        <v>0</v>
      </c>
      <c r="H1332">
        <v>0</v>
      </c>
      <c r="I1332" t="s">
        <v>149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5" x14ac:dyDescent="0.3">
      <c r="A1333" s="2">
        <v>45912</v>
      </c>
      <c r="B1333" t="s">
        <v>42</v>
      </c>
      <c r="C1333">
        <v>182</v>
      </c>
      <c r="D1333">
        <v>4</v>
      </c>
      <c r="E1333">
        <v>1.9850000000000001</v>
      </c>
      <c r="F1333">
        <v>2.198</v>
      </c>
      <c r="G1333">
        <v>7.94</v>
      </c>
      <c r="H1333">
        <v>7.94</v>
      </c>
      <c r="I1333" t="s">
        <v>149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31.88</v>
      </c>
      <c r="S1333">
        <v>31.88</v>
      </c>
      <c r="T1333">
        <v>31.88</v>
      </c>
      <c r="U1333">
        <v>31.88</v>
      </c>
      <c r="V1333">
        <v>24.905897110000002</v>
      </c>
      <c r="W1333">
        <v>24.905897110000002</v>
      </c>
      <c r="X1333">
        <v>4.01511335</v>
      </c>
      <c r="Y1333">
        <v>4.01511335</v>
      </c>
    </row>
    <row r="1334" spans="1:25" x14ac:dyDescent="0.3">
      <c r="A1334" s="2">
        <v>45912</v>
      </c>
      <c r="B1334" t="s">
        <v>50</v>
      </c>
      <c r="C1334">
        <v>5</v>
      </c>
      <c r="D1334">
        <v>0</v>
      </c>
      <c r="F1334">
        <v>0</v>
      </c>
      <c r="G1334">
        <v>0</v>
      </c>
      <c r="H1334">
        <v>0</v>
      </c>
      <c r="I1334" t="s">
        <v>149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5" x14ac:dyDescent="0.3">
      <c r="A1335" s="2">
        <v>45912</v>
      </c>
      <c r="B1335" t="s">
        <v>72</v>
      </c>
      <c r="C1335">
        <v>228</v>
      </c>
      <c r="D1335">
        <v>2</v>
      </c>
      <c r="E1335">
        <v>4.25</v>
      </c>
      <c r="F1335">
        <v>0.877</v>
      </c>
      <c r="G1335">
        <v>8.5</v>
      </c>
      <c r="H1335">
        <v>8.5</v>
      </c>
      <c r="I1335" t="s">
        <v>149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X1335">
        <v>0</v>
      </c>
      <c r="Y1335">
        <v>0</v>
      </c>
    </row>
    <row r="1336" spans="1:25" x14ac:dyDescent="0.3">
      <c r="A1336" s="2">
        <v>45912</v>
      </c>
      <c r="B1336" t="s">
        <v>84</v>
      </c>
      <c r="C1336">
        <v>18</v>
      </c>
      <c r="D1336">
        <v>0</v>
      </c>
      <c r="F1336">
        <v>0</v>
      </c>
      <c r="G1336">
        <v>0</v>
      </c>
      <c r="H1336">
        <v>0</v>
      </c>
      <c r="I1336" t="s">
        <v>149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5" x14ac:dyDescent="0.3">
      <c r="A1337" s="2">
        <v>45912</v>
      </c>
      <c r="B1337" t="s">
        <v>68</v>
      </c>
      <c r="C1337">
        <v>588</v>
      </c>
      <c r="D1337">
        <v>11</v>
      </c>
      <c r="E1337">
        <v>4.2220000000000004</v>
      </c>
      <c r="F1337">
        <v>1.871</v>
      </c>
      <c r="G1337">
        <v>46.44</v>
      </c>
      <c r="H1337">
        <v>46.44</v>
      </c>
      <c r="I1337" t="s">
        <v>149</v>
      </c>
      <c r="J1337">
        <v>4</v>
      </c>
      <c r="K1337">
        <v>5</v>
      </c>
      <c r="L1337">
        <v>5</v>
      </c>
      <c r="M1337">
        <v>5</v>
      </c>
      <c r="N1337">
        <v>5</v>
      </c>
      <c r="O1337">
        <v>6</v>
      </c>
      <c r="P1337">
        <v>6</v>
      </c>
      <c r="Q1337">
        <v>6</v>
      </c>
      <c r="R1337">
        <v>187.25</v>
      </c>
      <c r="S1337">
        <v>217.23</v>
      </c>
      <c r="T1337">
        <v>217.23</v>
      </c>
      <c r="U1337">
        <v>217.23</v>
      </c>
      <c r="V1337">
        <v>21.378262670000002</v>
      </c>
      <c r="W1337">
        <v>21.378262670000002</v>
      </c>
      <c r="X1337">
        <v>4.6776485790000004</v>
      </c>
      <c r="Y1337">
        <v>4.6776485790000004</v>
      </c>
    </row>
    <row r="1338" spans="1:25" x14ac:dyDescent="0.3">
      <c r="A1338" s="2">
        <v>45912</v>
      </c>
      <c r="B1338" t="s">
        <v>64</v>
      </c>
      <c r="C1338">
        <v>140</v>
      </c>
      <c r="D1338">
        <v>1</v>
      </c>
      <c r="E1338">
        <v>2.85</v>
      </c>
      <c r="F1338">
        <v>0.71399999999999997</v>
      </c>
      <c r="G1338">
        <v>2.85</v>
      </c>
      <c r="H1338">
        <v>2.85</v>
      </c>
      <c r="I1338" t="s">
        <v>149</v>
      </c>
      <c r="J1338">
        <v>2</v>
      </c>
      <c r="K1338">
        <v>2</v>
      </c>
      <c r="L1338">
        <v>2</v>
      </c>
      <c r="M1338">
        <v>2</v>
      </c>
      <c r="N1338">
        <v>2</v>
      </c>
      <c r="O1338">
        <v>2</v>
      </c>
      <c r="P1338">
        <v>2</v>
      </c>
      <c r="Q1338">
        <v>2</v>
      </c>
      <c r="R1338">
        <v>63.37</v>
      </c>
      <c r="S1338">
        <v>63.37</v>
      </c>
      <c r="T1338">
        <v>63.37</v>
      </c>
      <c r="U1338">
        <v>63.37</v>
      </c>
      <c r="V1338">
        <v>4.4973962439999999</v>
      </c>
      <c r="W1338">
        <v>4.4973962439999999</v>
      </c>
      <c r="X1338">
        <v>22.235087719999999</v>
      </c>
      <c r="Y1338">
        <v>22.235087719999999</v>
      </c>
    </row>
    <row r="1339" spans="1:25" x14ac:dyDescent="0.3">
      <c r="A1339" s="2">
        <v>45912</v>
      </c>
      <c r="B1339" t="s">
        <v>26</v>
      </c>
      <c r="C1339">
        <v>57</v>
      </c>
      <c r="D1339">
        <v>0</v>
      </c>
      <c r="F1339">
        <v>0</v>
      </c>
      <c r="G1339">
        <v>0</v>
      </c>
      <c r="H1339">
        <v>0</v>
      </c>
      <c r="I1339" t="s">
        <v>149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5" x14ac:dyDescent="0.3">
      <c r="A1340" s="2">
        <v>45912</v>
      </c>
      <c r="B1340" t="s">
        <v>15</v>
      </c>
      <c r="C1340">
        <v>127</v>
      </c>
      <c r="D1340">
        <v>1</v>
      </c>
      <c r="E1340">
        <v>3.42</v>
      </c>
      <c r="F1340">
        <v>0.78700000000000003</v>
      </c>
      <c r="G1340">
        <v>3.42</v>
      </c>
      <c r="H1340">
        <v>3.42</v>
      </c>
      <c r="I1340" t="s">
        <v>149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X1340">
        <v>0</v>
      </c>
      <c r="Y1340">
        <v>0</v>
      </c>
    </row>
    <row r="1341" spans="1:25" x14ac:dyDescent="0.3">
      <c r="A1341" s="2">
        <v>45912</v>
      </c>
      <c r="B1341" t="s">
        <v>36</v>
      </c>
      <c r="C1341">
        <v>92</v>
      </c>
      <c r="D1341">
        <v>0</v>
      </c>
      <c r="F1341">
        <v>0</v>
      </c>
      <c r="G1341">
        <v>0</v>
      </c>
      <c r="H1341">
        <v>0</v>
      </c>
      <c r="I1341" t="s">
        <v>149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5" x14ac:dyDescent="0.3">
      <c r="A1342" s="2">
        <v>45912</v>
      </c>
      <c r="B1342" t="s">
        <v>78</v>
      </c>
      <c r="C1342">
        <v>651</v>
      </c>
      <c r="D1342">
        <v>4</v>
      </c>
      <c r="E1342">
        <v>3.238</v>
      </c>
      <c r="F1342">
        <v>0.61399999999999999</v>
      </c>
      <c r="G1342">
        <v>12.95</v>
      </c>
      <c r="H1342">
        <v>12.95</v>
      </c>
      <c r="I1342" t="s">
        <v>149</v>
      </c>
      <c r="J1342">
        <v>3</v>
      </c>
      <c r="K1342">
        <v>3</v>
      </c>
      <c r="L1342">
        <v>3</v>
      </c>
      <c r="M1342">
        <v>3</v>
      </c>
      <c r="N1342">
        <v>7</v>
      </c>
      <c r="O1342">
        <v>7</v>
      </c>
      <c r="P1342">
        <v>7</v>
      </c>
      <c r="Q1342">
        <v>7</v>
      </c>
      <c r="R1342">
        <v>234.55</v>
      </c>
      <c r="S1342">
        <v>234.55</v>
      </c>
      <c r="T1342">
        <v>234.55</v>
      </c>
      <c r="U1342">
        <v>234.55</v>
      </c>
      <c r="V1342">
        <v>5.5212108290000002</v>
      </c>
      <c r="W1342">
        <v>5.5212108290000002</v>
      </c>
      <c r="X1342">
        <v>18.11196911</v>
      </c>
      <c r="Y1342">
        <v>18.11196911</v>
      </c>
    </row>
    <row r="1343" spans="1:25" x14ac:dyDescent="0.3">
      <c r="A1343" s="2">
        <v>45912</v>
      </c>
      <c r="B1343" t="s">
        <v>94</v>
      </c>
      <c r="C1343">
        <v>406</v>
      </c>
      <c r="D1343">
        <v>2</v>
      </c>
      <c r="E1343">
        <v>3.87</v>
      </c>
      <c r="F1343">
        <v>0.49299999999999999</v>
      </c>
      <c r="G1343">
        <v>7.74</v>
      </c>
      <c r="H1343">
        <v>7.74</v>
      </c>
      <c r="I1343" t="s">
        <v>149</v>
      </c>
      <c r="J1343">
        <v>1</v>
      </c>
      <c r="K1343">
        <v>3</v>
      </c>
      <c r="L1343">
        <v>3</v>
      </c>
      <c r="M1343">
        <v>3</v>
      </c>
      <c r="N1343">
        <v>1</v>
      </c>
      <c r="O1343">
        <v>5</v>
      </c>
      <c r="P1343">
        <v>5</v>
      </c>
      <c r="Q1343">
        <v>5</v>
      </c>
      <c r="R1343">
        <v>26.88</v>
      </c>
      <c r="S1343">
        <v>241.66</v>
      </c>
      <c r="T1343">
        <v>241.66</v>
      </c>
      <c r="U1343">
        <v>241.66</v>
      </c>
      <c r="V1343">
        <v>3.2028469749999999</v>
      </c>
      <c r="W1343">
        <v>3.2028469749999999</v>
      </c>
      <c r="X1343">
        <v>31.222222219999999</v>
      </c>
      <c r="Y1343">
        <v>31.222222219999999</v>
      </c>
    </row>
    <row r="1344" spans="1:25" x14ac:dyDescent="0.3">
      <c r="A1344" s="2">
        <v>45912</v>
      </c>
      <c r="B1344" t="s">
        <v>17</v>
      </c>
      <c r="C1344">
        <v>15</v>
      </c>
      <c r="D1344">
        <v>0</v>
      </c>
      <c r="F1344">
        <v>0</v>
      </c>
      <c r="G1344">
        <v>0</v>
      </c>
      <c r="H1344">
        <v>0</v>
      </c>
      <c r="I1344" t="s">
        <v>149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5" x14ac:dyDescent="0.3">
      <c r="A1345" s="2">
        <v>45912</v>
      </c>
      <c r="B1345" t="s">
        <v>17</v>
      </c>
      <c r="C1345">
        <v>23</v>
      </c>
      <c r="D1345">
        <v>1</v>
      </c>
      <c r="E1345">
        <v>0.63</v>
      </c>
      <c r="F1345">
        <v>4.3479999999999999</v>
      </c>
      <c r="G1345">
        <v>0.63</v>
      </c>
      <c r="H1345">
        <v>0.63</v>
      </c>
      <c r="I1345" t="s">
        <v>149</v>
      </c>
      <c r="J1345">
        <v>0</v>
      </c>
      <c r="K1345">
        <v>1</v>
      </c>
      <c r="L1345">
        <v>1</v>
      </c>
      <c r="M1345">
        <v>1</v>
      </c>
      <c r="N1345">
        <v>0</v>
      </c>
      <c r="O1345">
        <v>1</v>
      </c>
      <c r="P1345">
        <v>1</v>
      </c>
      <c r="Q1345">
        <v>1</v>
      </c>
      <c r="R1345">
        <v>0</v>
      </c>
      <c r="S1345">
        <v>31.49</v>
      </c>
      <c r="T1345">
        <v>31.49</v>
      </c>
      <c r="U1345">
        <v>31.49</v>
      </c>
      <c r="V1345">
        <v>2.0006351219999998</v>
      </c>
      <c r="W1345">
        <v>2.0006351219999998</v>
      </c>
      <c r="X1345">
        <v>49.984126979999999</v>
      </c>
      <c r="Y1345">
        <v>49.984126979999999</v>
      </c>
    </row>
    <row r="1346" spans="1:25" x14ac:dyDescent="0.3">
      <c r="A1346" s="2">
        <v>45912</v>
      </c>
      <c r="B1346" t="s">
        <v>17</v>
      </c>
      <c r="C1346">
        <v>36</v>
      </c>
      <c r="D1346">
        <v>0</v>
      </c>
      <c r="F1346">
        <v>0</v>
      </c>
      <c r="G1346">
        <v>0</v>
      </c>
      <c r="H1346">
        <v>0</v>
      </c>
      <c r="I1346" t="s">
        <v>149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5" x14ac:dyDescent="0.3">
      <c r="A1347" s="2">
        <v>45912</v>
      </c>
      <c r="B1347" t="s">
        <v>17</v>
      </c>
      <c r="C1347">
        <v>27</v>
      </c>
      <c r="D1347">
        <v>0</v>
      </c>
      <c r="F1347">
        <v>0</v>
      </c>
      <c r="G1347">
        <v>0</v>
      </c>
      <c r="H1347">
        <v>0</v>
      </c>
      <c r="I1347" t="s">
        <v>149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5" x14ac:dyDescent="0.3">
      <c r="A1348" s="2">
        <v>45912</v>
      </c>
      <c r="B1348" t="s">
        <v>52</v>
      </c>
      <c r="C1348">
        <v>606</v>
      </c>
      <c r="D1348">
        <v>7</v>
      </c>
      <c r="E1348">
        <v>0.53100000000000003</v>
      </c>
      <c r="F1348">
        <v>1.155</v>
      </c>
      <c r="G1348">
        <v>3.72</v>
      </c>
      <c r="H1348">
        <v>3.72</v>
      </c>
      <c r="I1348" t="s">
        <v>149</v>
      </c>
      <c r="J1348">
        <v>1</v>
      </c>
      <c r="K1348">
        <v>2</v>
      </c>
      <c r="L1348">
        <v>2</v>
      </c>
      <c r="M1348">
        <v>2</v>
      </c>
      <c r="N1348">
        <v>1</v>
      </c>
      <c r="O1348">
        <v>2</v>
      </c>
      <c r="P1348">
        <v>2</v>
      </c>
      <c r="Q1348">
        <v>2</v>
      </c>
      <c r="R1348">
        <v>12.9</v>
      </c>
      <c r="S1348">
        <v>25.8</v>
      </c>
      <c r="T1348">
        <v>25.8</v>
      </c>
      <c r="U1348">
        <v>25.8</v>
      </c>
      <c r="V1348">
        <v>14.418604650000001</v>
      </c>
      <c r="W1348">
        <v>14.418604650000001</v>
      </c>
      <c r="X1348">
        <v>6.9354838709999997</v>
      </c>
      <c r="Y1348">
        <v>6.9354838709999997</v>
      </c>
    </row>
    <row r="1349" spans="1:25" x14ac:dyDescent="0.3">
      <c r="A1349" s="2">
        <v>45912</v>
      </c>
      <c r="B1349" t="s">
        <v>52</v>
      </c>
      <c r="C1349">
        <v>750</v>
      </c>
      <c r="D1349">
        <v>10</v>
      </c>
      <c r="E1349">
        <v>0.70799999999999996</v>
      </c>
      <c r="F1349">
        <v>1.333</v>
      </c>
      <c r="G1349">
        <v>7.08</v>
      </c>
      <c r="H1349">
        <v>7.08</v>
      </c>
      <c r="I1349" t="s">
        <v>149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12.9</v>
      </c>
      <c r="S1349">
        <v>12.9</v>
      </c>
      <c r="T1349">
        <v>12.9</v>
      </c>
      <c r="U1349">
        <v>12.9</v>
      </c>
      <c r="V1349">
        <v>54.883720930000003</v>
      </c>
      <c r="W1349">
        <v>54.883720930000003</v>
      </c>
      <c r="X1349">
        <v>1.8220338979999999</v>
      </c>
      <c r="Y1349">
        <v>1.8220338979999999</v>
      </c>
    </row>
    <row r="1350" spans="1:25" x14ac:dyDescent="0.3">
      <c r="A1350" s="2">
        <v>45912</v>
      </c>
      <c r="B1350" t="s">
        <v>52</v>
      </c>
      <c r="C1350">
        <v>528</v>
      </c>
      <c r="D1350">
        <v>5</v>
      </c>
      <c r="E1350">
        <v>0.42</v>
      </c>
      <c r="F1350">
        <v>0.94699999999999995</v>
      </c>
      <c r="G1350">
        <v>2.1</v>
      </c>
      <c r="H1350">
        <v>2.1</v>
      </c>
      <c r="I1350" t="s">
        <v>149</v>
      </c>
      <c r="J1350">
        <v>1</v>
      </c>
      <c r="K1350">
        <v>1</v>
      </c>
      <c r="L1350">
        <v>1</v>
      </c>
      <c r="M1350">
        <v>1</v>
      </c>
      <c r="N1350">
        <v>3</v>
      </c>
      <c r="O1350">
        <v>3</v>
      </c>
      <c r="P1350">
        <v>3</v>
      </c>
      <c r="Q1350">
        <v>3</v>
      </c>
      <c r="R1350">
        <v>95.64</v>
      </c>
      <c r="S1350">
        <v>95.64</v>
      </c>
      <c r="T1350">
        <v>95.64</v>
      </c>
      <c r="U1350">
        <v>95.64</v>
      </c>
      <c r="V1350">
        <v>2.1957340030000001</v>
      </c>
      <c r="W1350">
        <v>2.1957340030000001</v>
      </c>
      <c r="X1350">
        <v>45.542857140000002</v>
      </c>
      <c r="Y1350">
        <v>45.542857140000002</v>
      </c>
    </row>
    <row r="1351" spans="1:25" x14ac:dyDescent="0.3">
      <c r="A1351" s="2">
        <v>45912</v>
      </c>
      <c r="B1351" t="s">
        <v>52</v>
      </c>
      <c r="C1351">
        <v>1331</v>
      </c>
      <c r="D1351">
        <v>20</v>
      </c>
      <c r="E1351">
        <v>0.28999999999999998</v>
      </c>
      <c r="F1351">
        <v>1.5029999999999999</v>
      </c>
      <c r="G1351">
        <v>5.79</v>
      </c>
      <c r="H1351">
        <v>5.79</v>
      </c>
      <c r="I1351" t="s">
        <v>149</v>
      </c>
      <c r="J1351">
        <v>1</v>
      </c>
      <c r="K1351">
        <v>2</v>
      </c>
      <c r="L1351">
        <v>2</v>
      </c>
      <c r="M1351">
        <v>2</v>
      </c>
      <c r="N1351">
        <v>1</v>
      </c>
      <c r="O1351">
        <v>2</v>
      </c>
      <c r="P1351">
        <v>2</v>
      </c>
      <c r="Q1351">
        <v>2</v>
      </c>
      <c r="R1351">
        <v>12.9</v>
      </c>
      <c r="S1351">
        <v>26.39</v>
      </c>
      <c r="T1351">
        <v>26.39</v>
      </c>
      <c r="U1351">
        <v>26.39</v>
      </c>
      <c r="V1351">
        <v>21.94012884</v>
      </c>
      <c r="W1351">
        <v>21.94012884</v>
      </c>
      <c r="X1351">
        <v>4.5578583769999996</v>
      </c>
      <c r="Y1351">
        <v>4.5578583769999996</v>
      </c>
    </row>
    <row r="1352" spans="1:25" x14ac:dyDescent="0.3">
      <c r="A1352" s="2">
        <v>45912</v>
      </c>
      <c r="B1352" t="s">
        <v>112</v>
      </c>
      <c r="C1352">
        <v>63</v>
      </c>
      <c r="D1352">
        <v>3</v>
      </c>
      <c r="E1352">
        <v>1.86</v>
      </c>
      <c r="F1352">
        <v>4.7619999999999996</v>
      </c>
      <c r="G1352">
        <v>5.58</v>
      </c>
      <c r="H1352">
        <v>5.58</v>
      </c>
      <c r="I1352" t="s">
        <v>149</v>
      </c>
      <c r="J1352">
        <v>2</v>
      </c>
      <c r="K1352">
        <v>3</v>
      </c>
      <c r="L1352">
        <v>3</v>
      </c>
      <c r="M1352">
        <v>3</v>
      </c>
      <c r="N1352">
        <v>2</v>
      </c>
      <c r="O1352">
        <v>3</v>
      </c>
      <c r="P1352">
        <v>3</v>
      </c>
      <c r="Q1352">
        <v>3</v>
      </c>
      <c r="R1352">
        <v>64.37</v>
      </c>
      <c r="S1352">
        <v>95.25</v>
      </c>
      <c r="T1352">
        <v>95.25</v>
      </c>
      <c r="U1352">
        <v>95.25</v>
      </c>
      <c r="V1352">
        <v>5.8582677170000004</v>
      </c>
      <c r="W1352">
        <v>5.8582677170000004</v>
      </c>
      <c r="X1352">
        <v>17.069892469999999</v>
      </c>
      <c r="Y1352">
        <v>17.069892469999999</v>
      </c>
    </row>
    <row r="1353" spans="1:25" x14ac:dyDescent="0.3">
      <c r="A1353" s="2">
        <v>45912</v>
      </c>
      <c r="B1353" t="s">
        <v>15</v>
      </c>
      <c r="C1353">
        <v>206</v>
      </c>
      <c r="D1353">
        <v>4</v>
      </c>
      <c r="E1353">
        <v>1.41</v>
      </c>
      <c r="F1353">
        <v>1.9419999999999999</v>
      </c>
      <c r="G1353">
        <v>5.64</v>
      </c>
      <c r="H1353">
        <v>5.64</v>
      </c>
      <c r="I1353" t="s">
        <v>149</v>
      </c>
      <c r="J1353">
        <v>1</v>
      </c>
      <c r="K1353">
        <v>1</v>
      </c>
      <c r="L1353">
        <v>1</v>
      </c>
      <c r="M1353">
        <v>1</v>
      </c>
      <c r="N1353">
        <v>2</v>
      </c>
      <c r="O1353">
        <v>2</v>
      </c>
      <c r="P1353">
        <v>2</v>
      </c>
      <c r="Q1353">
        <v>2</v>
      </c>
      <c r="R1353">
        <v>65.78</v>
      </c>
      <c r="S1353">
        <v>65.78</v>
      </c>
      <c r="T1353">
        <v>65.78</v>
      </c>
      <c r="U1353">
        <v>65.78</v>
      </c>
      <c r="V1353">
        <v>8.5740346610000007</v>
      </c>
      <c r="W1353">
        <v>8.5740346610000007</v>
      </c>
      <c r="X1353">
        <v>11.66312057</v>
      </c>
      <c r="Y1353">
        <v>11.66312057</v>
      </c>
    </row>
    <row r="1354" spans="1:25" x14ac:dyDescent="0.3">
      <c r="A1354" s="2">
        <v>45912</v>
      </c>
      <c r="B1354" t="s">
        <v>112</v>
      </c>
      <c r="C1354">
        <v>146</v>
      </c>
      <c r="D1354">
        <v>2</v>
      </c>
      <c r="E1354">
        <v>0.82499999999999996</v>
      </c>
      <c r="F1354">
        <v>1.37</v>
      </c>
      <c r="G1354">
        <v>1.65</v>
      </c>
      <c r="H1354">
        <v>1.65</v>
      </c>
      <c r="I1354" t="s">
        <v>149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X1354">
        <v>0</v>
      </c>
      <c r="Y1354">
        <v>0</v>
      </c>
    </row>
    <row r="1355" spans="1:25" x14ac:dyDescent="0.3">
      <c r="A1355" s="2">
        <v>45912</v>
      </c>
      <c r="B1355" t="s">
        <v>15</v>
      </c>
      <c r="C1355">
        <v>271</v>
      </c>
      <c r="D1355">
        <v>3</v>
      </c>
      <c r="E1355">
        <v>1.157</v>
      </c>
      <c r="F1355">
        <v>1.107</v>
      </c>
      <c r="G1355">
        <v>3.47</v>
      </c>
      <c r="H1355">
        <v>3.47</v>
      </c>
      <c r="I1355" t="s">
        <v>149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X1355">
        <v>0</v>
      </c>
      <c r="Y1355">
        <v>0</v>
      </c>
    </row>
    <row r="1356" spans="1:25" x14ac:dyDescent="0.3">
      <c r="A1356" s="2">
        <v>45912</v>
      </c>
      <c r="B1356" t="s">
        <v>15</v>
      </c>
      <c r="C1356">
        <v>490</v>
      </c>
      <c r="D1356">
        <v>0</v>
      </c>
      <c r="F1356">
        <v>0</v>
      </c>
      <c r="G1356">
        <v>0</v>
      </c>
      <c r="H1356">
        <v>0</v>
      </c>
      <c r="I1356" t="s">
        <v>149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5" x14ac:dyDescent="0.3">
      <c r="A1357" s="2">
        <v>45912</v>
      </c>
      <c r="B1357" t="s">
        <v>112</v>
      </c>
      <c r="C1357">
        <v>108</v>
      </c>
      <c r="D1357">
        <v>1</v>
      </c>
      <c r="E1357">
        <v>1.05</v>
      </c>
      <c r="F1357">
        <v>0.92600000000000005</v>
      </c>
      <c r="G1357">
        <v>1.05</v>
      </c>
      <c r="H1357">
        <v>1.05</v>
      </c>
      <c r="I1357" t="s">
        <v>149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X1357">
        <v>0</v>
      </c>
      <c r="Y1357">
        <v>0</v>
      </c>
    </row>
    <row r="1358" spans="1:25" x14ac:dyDescent="0.3">
      <c r="A1358" s="2">
        <v>45912</v>
      </c>
      <c r="B1358" t="s">
        <v>15</v>
      </c>
      <c r="C1358">
        <v>734</v>
      </c>
      <c r="D1358">
        <v>2</v>
      </c>
      <c r="E1358">
        <v>0.70499999999999996</v>
      </c>
      <c r="F1358">
        <v>0.27200000000000002</v>
      </c>
      <c r="G1358">
        <v>1.41</v>
      </c>
      <c r="H1358">
        <v>1.41</v>
      </c>
      <c r="I1358" t="s">
        <v>149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X1358">
        <v>0</v>
      </c>
      <c r="Y1358">
        <v>0</v>
      </c>
    </row>
    <row r="1359" spans="1:25" x14ac:dyDescent="0.3">
      <c r="A1359" s="2">
        <v>45912</v>
      </c>
      <c r="B1359" t="s">
        <v>112</v>
      </c>
      <c r="C1359">
        <v>353</v>
      </c>
      <c r="D1359">
        <v>3</v>
      </c>
      <c r="E1359">
        <v>0.72299999999999998</v>
      </c>
      <c r="F1359">
        <v>0.85</v>
      </c>
      <c r="G1359">
        <v>2.17</v>
      </c>
      <c r="H1359">
        <v>2.17</v>
      </c>
      <c r="I1359" t="s">
        <v>149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X1359">
        <v>0</v>
      </c>
      <c r="Y1359">
        <v>0</v>
      </c>
    </row>
    <row r="1360" spans="1:25" x14ac:dyDescent="0.3">
      <c r="A1360" s="2">
        <v>45912</v>
      </c>
      <c r="B1360" t="s">
        <v>100</v>
      </c>
      <c r="C1360">
        <v>8</v>
      </c>
      <c r="D1360">
        <v>0</v>
      </c>
      <c r="F1360">
        <v>0</v>
      </c>
      <c r="G1360">
        <v>0</v>
      </c>
      <c r="H1360">
        <v>0</v>
      </c>
      <c r="I1360" t="s">
        <v>149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5" x14ac:dyDescent="0.3">
      <c r="A1361" s="2">
        <v>45912</v>
      </c>
      <c r="B1361" t="s">
        <v>54</v>
      </c>
      <c r="C1361">
        <v>652</v>
      </c>
      <c r="D1361">
        <v>7</v>
      </c>
      <c r="E1361">
        <v>1.2</v>
      </c>
      <c r="F1361">
        <v>1.0740000000000001</v>
      </c>
      <c r="G1361">
        <v>8.4</v>
      </c>
      <c r="H1361">
        <v>8.4</v>
      </c>
      <c r="I1361" t="s">
        <v>149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X1361">
        <v>0</v>
      </c>
      <c r="Y1361">
        <v>0</v>
      </c>
    </row>
    <row r="1362" spans="1:25" x14ac:dyDescent="0.3">
      <c r="A1362" s="2">
        <v>45912</v>
      </c>
      <c r="B1362" t="s">
        <v>60</v>
      </c>
      <c r="C1362">
        <v>307</v>
      </c>
      <c r="D1362">
        <v>7</v>
      </c>
      <c r="E1362">
        <v>1.4910000000000001</v>
      </c>
      <c r="F1362">
        <v>2.2799999999999998</v>
      </c>
      <c r="G1362">
        <v>10.44</v>
      </c>
      <c r="H1362">
        <v>10.44</v>
      </c>
      <c r="I1362" t="s">
        <v>149</v>
      </c>
      <c r="J1362">
        <v>2</v>
      </c>
      <c r="K1362">
        <v>2</v>
      </c>
      <c r="L1362">
        <v>2</v>
      </c>
      <c r="M1362">
        <v>2</v>
      </c>
      <c r="N1362">
        <v>3</v>
      </c>
      <c r="O1362">
        <v>3</v>
      </c>
      <c r="P1362">
        <v>3</v>
      </c>
      <c r="Q1362">
        <v>3</v>
      </c>
      <c r="R1362">
        <v>68.94</v>
      </c>
      <c r="S1362">
        <v>68.94</v>
      </c>
      <c r="T1362">
        <v>68.94</v>
      </c>
      <c r="U1362">
        <v>68.94</v>
      </c>
      <c r="V1362">
        <v>15.143603130000001</v>
      </c>
      <c r="W1362">
        <v>15.143603130000001</v>
      </c>
      <c r="X1362">
        <v>6.603448276</v>
      </c>
      <c r="Y1362">
        <v>6.603448276</v>
      </c>
    </row>
    <row r="1363" spans="1:25" x14ac:dyDescent="0.3">
      <c r="A1363" s="2">
        <v>45912</v>
      </c>
      <c r="B1363" t="s">
        <v>60</v>
      </c>
      <c r="C1363">
        <v>715</v>
      </c>
      <c r="D1363">
        <v>8</v>
      </c>
      <c r="E1363">
        <v>1.0740000000000001</v>
      </c>
      <c r="F1363">
        <v>1.119</v>
      </c>
      <c r="G1363">
        <v>8.59</v>
      </c>
      <c r="H1363">
        <v>8.59</v>
      </c>
      <c r="I1363" t="s">
        <v>149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X1363">
        <v>0</v>
      </c>
      <c r="Y1363">
        <v>0</v>
      </c>
    </row>
    <row r="1364" spans="1:25" x14ac:dyDescent="0.3">
      <c r="A1364" s="2">
        <v>45912</v>
      </c>
      <c r="B1364" t="s">
        <v>100</v>
      </c>
      <c r="C1364">
        <v>34</v>
      </c>
      <c r="D1364">
        <v>0</v>
      </c>
      <c r="F1364">
        <v>0</v>
      </c>
      <c r="G1364">
        <v>0</v>
      </c>
      <c r="H1364">
        <v>0</v>
      </c>
      <c r="I1364" t="s">
        <v>149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5" x14ac:dyDescent="0.3">
      <c r="A1365" s="2">
        <v>45912</v>
      </c>
      <c r="B1365" t="s">
        <v>54</v>
      </c>
      <c r="C1365">
        <v>913</v>
      </c>
      <c r="D1365">
        <v>7</v>
      </c>
      <c r="E1365">
        <v>1.0760000000000001</v>
      </c>
      <c r="F1365">
        <v>0.76700000000000002</v>
      </c>
      <c r="G1365">
        <v>7.53</v>
      </c>
      <c r="H1365">
        <v>7.53</v>
      </c>
      <c r="I1365" t="s">
        <v>149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X1365">
        <v>0</v>
      </c>
      <c r="Y1365">
        <v>0</v>
      </c>
    </row>
    <row r="1366" spans="1:25" x14ac:dyDescent="0.3">
      <c r="A1366" s="2">
        <v>45912</v>
      </c>
      <c r="B1366" t="s">
        <v>100</v>
      </c>
      <c r="C1366">
        <v>39</v>
      </c>
      <c r="D1366">
        <v>0</v>
      </c>
      <c r="F1366">
        <v>0</v>
      </c>
      <c r="G1366">
        <v>0</v>
      </c>
      <c r="H1366">
        <v>0</v>
      </c>
      <c r="I1366" t="s">
        <v>149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5" x14ac:dyDescent="0.3">
      <c r="A1367" s="2">
        <v>45912</v>
      </c>
      <c r="B1367" t="s">
        <v>54</v>
      </c>
      <c r="C1367">
        <v>435</v>
      </c>
      <c r="D1367">
        <v>1</v>
      </c>
      <c r="E1367">
        <v>1.35</v>
      </c>
      <c r="F1367">
        <v>0.23</v>
      </c>
      <c r="G1367">
        <v>1.35</v>
      </c>
      <c r="H1367">
        <v>1.35</v>
      </c>
      <c r="I1367" t="s">
        <v>149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X1367">
        <v>0</v>
      </c>
      <c r="Y1367">
        <v>0</v>
      </c>
    </row>
    <row r="1368" spans="1:25" x14ac:dyDescent="0.3">
      <c r="A1368" s="2">
        <v>45912</v>
      </c>
      <c r="B1368" t="s">
        <v>60</v>
      </c>
      <c r="C1368">
        <v>643</v>
      </c>
      <c r="D1368">
        <v>5</v>
      </c>
      <c r="E1368">
        <v>0.69599999999999995</v>
      </c>
      <c r="F1368">
        <v>0.77800000000000002</v>
      </c>
      <c r="G1368">
        <v>3.48</v>
      </c>
      <c r="H1368">
        <v>3.48</v>
      </c>
      <c r="I1368" t="s">
        <v>149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X1368">
        <v>0</v>
      </c>
      <c r="Y1368">
        <v>0</v>
      </c>
    </row>
    <row r="1369" spans="1:25" x14ac:dyDescent="0.3">
      <c r="A1369" s="2">
        <v>45912</v>
      </c>
      <c r="B1369" t="s">
        <v>54</v>
      </c>
      <c r="C1369">
        <v>3154</v>
      </c>
      <c r="D1369">
        <v>22</v>
      </c>
      <c r="E1369">
        <v>0.754</v>
      </c>
      <c r="F1369">
        <v>0.69799999999999995</v>
      </c>
      <c r="G1369">
        <v>16.59</v>
      </c>
      <c r="H1369">
        <v>16.59</v>
      </c>
      <c r="I1369" t="s">
        <v>149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23.49</v>
      </c>
      <c r="S1369">
        <v>23.49</v>
      </c>
      <c r="T1369">
        <v>23.49</v>
      </c>
      <c r="U1369">
        <v>23.49</v>
      </c>
      <c r="V1369">
        <v>70.625798209999999</v>
      </c>
      <c r="W1369">
        <v>70.625798209999999</v>
      </c>
      <c r="X1369">
        <v>1.415913201</v>
      </c>
      <c r="Y1369">
        <v>1.415913201</v>
      </c>
    </row>
    <row r="1370" spans="1:25" x14ac:dyDescent="0.3">
      <c r="A1370" s="2">
        <v>45912</v>
      </c>
      <c r="B1370" t="s">
        <v>100</v>
      </c>
      <c r="C1370">
        <v>194</v>
      </c>
      <c r="D1370">
        <v>0</v>
      </c>
      <c r="F1370">
        <v>0</v>
      </c>
      <c r="G1370">
        <v>0</v>
      </c>
      <c r="H1370">
        <v>0</v>
      </c>
      <c r="I1370" t="s">
        <v>149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5" x14ac:dyDescent="0.3">
      <c r="A1371" s="2">
        <v>45912</v>
      </c>
      <c r="B1371" t="s">
        <v>60</v>
      </c>
      <c r="C1371">
        <v>1112</v>
      </c>
      <c r="D1371">
        <v>9</v>
      </c>
      <c r="E1371">
        <v>0.81299999999999994</v>
      </c>
      <c r="F1371">
        <v>0.80900000000000005</v>
      </c>
      <c r="G1371">
        <v>7.32</v>
      </c>
      <c r="H1371">
        <v>7.32</v>
      </c>
      <c r="I1371" t="s">
        <v>149</v>
      </c>
      <c r="J1371">
        <v>2</v>
      </c>
      <c r="K1371">
        <v>2</v>
      </c>
      <c r="L1371">
        <v>2</v>
      </c>
      <c r="M1371">
        <v>2</v>
      </c>
      <c r="N1371">
        <v>2</v>
      </c>
      <c r="O1371">
        <v>2</v>
      </c>
      <c r="P1371">
        <v>2</v>
      </c>
      <c r="Q1371">
        <v>2</v>
      </c>
      <c r="R1371">
        <v>43.76</v>
      </c>
      <c r="S1371">
        <v>43.76</v>
      </c>
      <c r="T1371">
        <v>43.76</v>
      </c>
      <c r="U1371">
        <v>43.76</v>
      </c>
      <c r="V1371">
        <v>16.72760512</v>
      </c>
      <c r="W1371">
        <v>16.72760512</v>
      </c>
      <c r="X1371">
        <v>5.9781420770000002</v>
      </c>
      <c r="Y1371">
        <v>5.9781420770000002</v>
      </c>
    </row>
    <row r="1372" spans="1:25" x14ac:dyDescent="0.3">
      <c r="A1372" s="2">
        <v>45912</v>
      </c>
      <c r="B1372" t="s">
        <v>48</v>
      </c>
      <c r="C1372">
        <v>308</v>
      </c>
      <c r="D1372">
        <v>5</v>
      </c>
      <c r="E1372">
        <v>2.19</v>
      </c>
      <c r="F1372">
        <v>1.623</v>
      </c>
      <c r="G1372">
        <v>10.95</v>
      </c>
      <c r="H1372">
        <v>10.95</v>
      </c>
      <c r="I1372" t="s">
        <v>149</v>
      </c>
      <c r="J1372">
        <v>2</v>
      </c>
      <c r="K1372">
        <v>2</v>
      </c>
      <c r="L1372">
        <v>2</v>
      </c>
      <c r="M1372">
        <v>2</v>
      </c>
      <c r="N1372">
        <v>2</v>
      </c>
      <c r="O1372">
        <v>2</v>
      </c>
      <c r="P1372">
        <v>2</v>
      </c>
      <c r="Q1372">
        <v>2</v>
      </c>
      <c r="R1372">
        <v>55.96</v>
      </c>
      <c r="S1372">
        <v>55.96</v>
      </c>
      <c r="T1372">
        <v>55.96</v>
      </c>
      <c r="U1372">
        <v>55.96</v>
      </c>
      <c r="V1372">
        <v>19.567548250000002</v>
      </c>
      <c r="W1372">
        <v>19.567548250000002</v>
      </c>
      <c r="X1372">
        <v>5.1105022829999998</v>
      </c>
      <c r="Y1372">
        <v>5.1105022829999998</v>
      </c>
    </row>
    <row r="1373" spans="1:25" x14ac:dyDescent="0.3">
      <c r="A1373" s="2">
        <v>45912</v>
      </c>
      <c r="B1373" t="s">
        <v>48</v>
      </c>
      <c r="C1373">
        <v>579</v>
      </c>
      <c r="D1373">
        <v>3</v>
      </c>
      <c r="E1373">
        <v>1.42</v>
      </c>
      <c r="F1373">
        <v>0.51800000000000002</v>
      </c>
      <c r="G1373">
        <v>4.26</v>
      </c>
      <c r="H1373">
        <v>4.26</v>
      </c>
      <c r="I1373" t="s">
        <v>149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X1373">
        <v>0</v>
      </c>
      <c r="Y1373">
        <v>0</v>
      </c>
    </row>
    <row r="1374" spans="1:25" x14ac:dyDescent="0.3">
      <c r="A1374" s="2">
        <v>45912</v>
      </c>
      <c r="B1374" t="s">
        <v>48</v>
      </c>
      <c r="C1374">
        <v>567</v>
      </c>
      <c r="D1374">
        <v>3</v>
      </c>
      <c r="E1374">
        <v>1.54</v>
      </c>
      <c r="F1374">
        <v>0.52900000000000003</v>
      </c>
      <c r="G1374">
        <v>4.62</v>
      </c>
      <c r="H1374">
        <v>4.62</v>
      </c>
      <c r="I1374" t="s">
        <v>149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X1374">
        <v>0</v>
      </c>
      <c r="Y1374">
        <v>0</v>
      </c>
    </row>
    <row r="1375" spans="1:25" x14ac:dyDescent="0.3">
      <c r="A1375" s="2">
        <v>45912</v>
      </c>
      <c r="B1375" t="s">
        <v>48</v>
      </c>
      <c r="C1375">
        <v>1453</v>
      </c>
      <c r="D1375">
        <v>0</v>
      </c>
      <c r="F1375">
        <v>0</v>
      </c>
      <c r="G1375">
        <v>0</v>
      </c>
      <c r="H1375">
        <v>0</v>
      </c>
      <c r="I1375" t="s">
        <v>149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5" x14ac:dyDescent="0.3">
      <c r="A1376" s="2">
        <v>45912</v>
      </c>
      <c r="B1376" t="s">
        <v>19</v>
      </c>
      <c r="C1376">
        <v>15</v>
      </c>
      <c r="D1376">
        <v>0</v>
      </c>
      <c r="F1376">
        <v>0</v>
      </c>
      <c r="G1376">
        <v>0</v>
      </c>
      <c r="H1376">
        <v>0</v>
      </c>
      <c r="I1376" t="s">
        <v>149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5" x14ac:dyDescent="0.3">
      <c r="A1377" s="2">
        <v>45912</v>
      </c>
      <c r="B1377" t="s">
        <v>90</v>
      </c>
      <c r="C1377">
        <v>12</v>
      </c>
      <c r="D1377">
        <v>0</v>
      </c>
      <c r="F1377">
        <v>0</v>
      </c>
      <c r="G1377">
        <v>0</v>
      </c>
      <c r="H1377">
        <v>0</v>
      </c>
      <c r="I1377" t="s">
        <v>149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5" x14ac:dyDescent="0.3">
      <c r="A1378" s="2">
        <v>45912</v>
      </c>
      <c r="B1378" t="s">
        <v>19</v>
      </c>
      <c r="C1378">
        <v>49</v>
      </c>
      <c r="D1378">
        <v>0</v>
      </c>
      <c r="F1378">
        <v>0</v>
      </c>
      <c r="G1378">
        <v>0</v>
      </c>
      <c r="H1378">
        <v>0</v>
      </c>
      <c r="I1378" t="s">
        <v>149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5" x14ac:dyDescent="0.3">
      <c r="A1379" s="2">
        <v>45912</v>
      </c>
      <c r="B1379" t="s">
        <v>90</v>
      </c>
      <c r="C1379">
        <v>23</v>
      </c>
      <c r="D1379">
        <v>2</v>
      </c>
      <c r="E1379">
        <v>0.99</v>
      </c>
      <c r="F1379">
        <v>8.6959999999999997</v>
      </c>
      <c r="G1379">
        <v>1.98</v>
      </c>
      <c r="H1379">
        <v>1.98</v>
      </c>
      <c r="I1379" t="s">
        <v>149</v>
      </c>
      <c r="J1379">
        <v>2</v>
      </c>
      <c r="K1379">
        <v>2</v>
      </c>
      <c r="L1379">
        <v>2</v>
      </c>
      <c r="M1379">
        <v>2</v>
      </c>
      <c r="N1379">
        <v>2</v>
      </c>
      <c r="O1379">
        <v>2</v>
      </c>
      <c r="P1379">
        <v>2</v>
      </c>
      <c r="Q1379">
        <v>2</v>
      </c>
      <c r="R1379">
        <v>61.37</v>
      </c>
      <c r="S1379">
        <v>61.37</v>
      </c>
      <c r="T1379">
        <v>61.37</v>
      </c>
      <c r="U1379">
        <v>61.37</v>
      </c>
      <c r="V1379">
        <v>3.226332084</v>
      </c>
      <c r="W1379">
        <v>3.226332084</v>
      </c>
      <c r="X1379">
        <v>30.99494949</v>
      </c>
      <c r="Y1379">
        <v>30.99494949</v>
      </c>
    </row>
    <row r="1380" spans="1:25" x14ac:dyDescent="0.3">
      <c r="A1380" s="2">
        <v>45912</v>
      </c>
      <c r="B1380" t="s">
        <v>19</v>
      </c>
      <c r="C1380">
        <v>28</v>
      </c>
      <c r="D1380">
        <v>0</v>
      </c>
      <c r="F1380">
        <v>0</v>
      </c>
      <c r="G1380">
        <v>0</v>
      </c>
      <c r="H1380">
        <v>0</v>
      </c>
      <c r="I1380" t="s">
        <v>149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5" x14ac:dyDescent="0.3">
      <c r="A1381" s="2">
        <v>45912</v>
      </c>
      <c r="B1381" t="s">
        <v>90</v>
      </c>
      <c r="C1381">
        <v>20</v>
      </c>
      <c r="D1381">
        <v>0</v>
      </c>
      <c r="F1381">
        <v>0</v>
      </c>
      <c r="G1381">
        <v>0</v>
      </c>
      <c r="H1381">
        <v>0</v>
      </c>
      <c r="I1381" t="s">
        <v>149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5" x14ac:dyDescent="0.3">
      <c r="A1382" s="2">
        <v>45912</v>
      </c>
      <c r="B1382" t="s">
        <v>19</v>
      </c>
      <c r="C1382">
        <v>67</v>
      </c>
      <c r="D1382">
        <v>0</v>
      </c>
      <c r="F1382">
        <v>0</v>
      </c>
      <c r="G1382">
        <v>0</v>
      </c>
      <c r="H1382">
        <v>0</v>
      </c>
      <c r="I1382" t="s">
        <v>149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5" x14ac:dyDescent="0.3">
      <c r="A1383" s="2">
        <v>45912</v>
      </c>
      <c r="B1383" t="s">
        <v>90</v>
      </c>
      <c r="C1383">
        <v>23</v>
      </c>
      <c r="D1383">
        <v>0</v>
      </c>
      <c r="F1383">
        <v>0</v>
      </c>
      <c r="G1383">
        <v>0</v>
      </c>
      <c r="H1383">
        <v>0</v>
      </c>
      <c r="I1383" t="s">
        <v>149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5" x14ac:dyDescent="0.3">
      <c r="A1384" s="2">
        <v>45912</v>
      </c>
      <c r="B1384" t="s">
        <v>58</v>
      </c>
      <c r="C1384">
        <v>266</v>
      </c>
      <c r="D1384">
        <v>5</v>
      </c>
      <c r="E1384">
        <v>1.036</v>
      </c>
      <c r="F1384">
        <v>1.88</v>
      </c>
      <c r="G1384">
        <v>5.18</v>
      </c>
      <c r="H1384">
        <v>5.18</v>
      </c>
      <c r="I1384" t="s">
        <v>149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X1384">
        <v>0</v>
      </c>
      <c r="Y1384">
        <v>0</v>
      </c>
    </row>
    <row r="1385" spans="1:25" x14ac:dyDescent="0.3">
      <c r="A1385" s="2">
        <v>45912</v>
      </c>
      <c r="B1385" t="s">
        <v>110</v>
      </c>
      <c r="C1385">
        <v>141</v>
      </c>
      <c r="D1385">
        <v>1</v>
      </c>
      <c r="E1385">
        <v>1.53</v>
      </c>
      <c r="F1385">
        <v>0.70899999999999996</v>
      </c>
      <c r="G1385">
        <v>1.53</v>
      </c>
      <c r="H1385">
        <v>1.53</v>
      </c>
      <c r="I1385" t="s">
        <v>149</v>
      </c>
      <c r="J1385">
        <v>3</v>
      </c>
      <c r="K1385">
        <v>3</v>
      </c>
      <c r="L1385">
        <v>3</v>
      </c>
      <c r="M1385">
        <v>3</v>
      </c>
      <c r="N1385">
        <v>4</v>
      </c>
      <c r="O1385">
        <v>4</v>
      </c>
      <c r="P1385">
        <v>4</v>
      </c>
      <c r="Q1385">
        <v>4</v>
      </c>
      <c r="R1385">
        <v>131.94</v>
      </c>
      <c r="S1385">
        <v>131.94</v>
      </c>
      <c r="T1385">
        <v>131.94</v>
      </c>
      <c r="U1385">
        <v>131.94</v>
      </c>
      <c r="V1385">
        <v>1.159618008</v>
      </c>
      <c r="W1385">
        <v>1.159618008</v>
      </c>
      <c r="X1385">
        <v>86.235294120000006</v>
      </c>
      <c r="Y1385">
        <v>86.235294120000006</v>
      </c>
    </row>
    <row r="1386" spans="1:25" x14ac:dyDescent="0.3">
      <c r="A1386" s="2">
        <v>45912</v>
      </c>
      <c r="B1386" t="s">
        <v>34</v>
      </c>
      <c r="C1386">
        <v>227</v>
      </c>
      <c r="D1386">
        <v>2</v>
      </c>
      <c r="E1386">
        <v>1.53</v>
      </c>
      <c r="F1386">
        <v>0.88100000000000001</v>
      </c>
      <c r="G1386">
        <v>3.06</v>
      </c>
      <c r="H1386">
        <v>3.06</v>
      </c>
      <c r="I1386" t="s">
        <v>149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X1386">
        <v>0</v>
      </c>
      <c r="Y1386">
        <v>0</v>
      </c>
    </row>
    <row r="1387" spans="1:25" x14ac:dyDescent="0.3">
      <c r="A1387" s="2">
        <v>45912</v>
      </c>
      <c r="B1387" t="s">
        <v>28</v>
      </c>
      <c r="C1387">
        <v>28</v>
      </c>
      <c r="D1387">
        <v>0</v>
      </c>
      <c r="F1387">
        <v>0</v>
      </c>
      <c r="G1387">
        <v>0</v>
      </c>
      <c r="H1387">
        <v>0</v>
      </c>
      <c r="I1387" t="s">
        <v>149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5" x14ac:dyDescent="0.3">
      <c r="A1388" s="2">
        <v>45912</v>
      </c>
      <c r="B1388" t="s">
        <v>58</v>
      </c>
      <c r="C1388">
        <v>218</v>
      </c>
      <c r="D1388">
        <v>0</v>
      </c>
      <c r="F1388">
        <v>0</v>
      </c>
      <c r="G1388">
        <v>0</v>
      </c>
      <c r="H1388">
        <v>0</v>
      </c>
      <c r="I1388" t="s">
        <v>149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5" x14ac:dyDescent="0.3">
      <c r="A1389" s="2">
        <v>45912</v>
      </c>
      <c r="B1389" t="s">
        <v>110</v>
      </c>
      <c r="C1389">
        <v>150</v>
      </c>
      <c r="D1389">
        <v>1</v>
      </c>
      <c r="E1389">
        <v>1.35</v>
      </c>
      <c r="F1389">
        <v>0.66700000000000004</v>
      </c>
      <c r="G1389">
        <v>1.35</v>
      </c>
      <c r="H1389">
        <v>1.35</v>
      </c>
      <c r="I1389" t="s">
        <v>149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X1389">
        <v>0</v>
      </c>
      <c r="Y1389">
        <v>0</v>
      </c>
    </row>
    <row r="1390" spans="1:25" x14ac:dyDescent="0.3">
      <c r="A1390" s="2">
        <v>45912</v>
      </c>
      <c r="B1390" t="s">
        <v>34</v>
      </c>
      <c r="C1390">
        <v>491</v>
      </c>
      <c r="D1390">
        <v>2</v>
      </c>
      <c r="E1390">
        <v>0.94499999999999995</v>
      </c>
      <c r="F1390">
        <v>0.40699999999999997</v>
      </c>
      <c r="G1390">
        <v>1.89</v>
      </c>
      <c r="H1390">
        <v>1.89</v>
      </c>
      <c r="I1390" t="s">
        <v>149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20.98</v>
      </c>
      <c r="S1390">
        <v>20.98</v>
      </c>
      <c r="T1390">
        <v>20.98</v>
      </c>
      <c r="U1390">
        <v>20.98</v>
      </c>
      <c r="V1390">
        <v>9.0085795999999991</v>
      </c>
      <c r="W1390">
        <v>9.0085795999999991</v>
      </c>
      <c r="X1390">
        <v>11.100529099999999</v>
      </c>
      <c r="Y1390">
        <v>11.100529099999999</v>
      </c>
    </row>
    <row r="1391" spans="1:25" x14ac:dyDescent="0.3">
      <c r="A1391" s="2">
        <v>45912</v>
      </c>
      <c r="B1391" t="s">
        <v>28</v>
      </c>
      <c r="C1391">
        <v>98</v>
      </c>
      <c r="D1391">
        <v>0</v>
      </c>
      <c r="F1391">
        <v>0</v>
      </c>
      <c r="G1391">
        <v>0</v>
      </c>
      <c r="H1391">
        <v>0</v>
      </c>
      <c r="I1391" t="s">
        <v>149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5" x14ac:dyDescent="0.3">
      <c r="A1392" s="2">
        <v>45912</v>
      </c>
      <c r="B1392" t="s">
        <v>28</v>
      </c>
      <c r="C1392">
        <v>69</v>
      </c>
      <c r="D1392">
        <v>0</v>
      </c>
      <c r="F1392">
        <v>0</v>
      </c>
      <c r="G1392">
        <v>0</v>
      </c>
      <c r="H1392">
        <v>0</v>
      </c>
      <c r="I1392" t="s">
        <v>149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5" x14ac:dyDescent="0.3">
      <c r="A1393" s="2">
        <v>45912</v>
      </c>
      <c r="B1393" t="s">
        <v>58</v>
      </c>
      <c r="C1393">
        <v>266</v>
      </c>
      <c r="D1393">
        <v>2</v>
      </c>
      <c r="E1393">
        <v>0.79500000000000004</v>
      </c>
      <c r="F1393">
        <v>0.752</v>
      </c>
      <c r="G1393">
        <v>1.59</v>
      </c>
      <c r="H1393">
        <v>1.59</v>
      </c>
      <c r="I1393" t="s">
        <v>149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X1393">
        <v>0</v>
      </c>
      <c r="Y1393">
        <v>0</v>
      </c>
    </row>
    <row r="1394" spans="1:25" x14ac:dyDescent="0.3">
      <c r="A1394" s="2">
        <v>45912</v>
      </c>
      <c r="B1394" t="s">
        <v>110</v>
      </c>
      <c r="C1394">
        <v>177</v>
      </c>
      <c r="D1394">
        <v>3</v>
      </c>
      <c r="E1394">
        <v>0.93700000000000006</v>
      </c>
      <c r="F1394">
        <v>1.6950000000000001</v>
      </c>
      <c r="G1394">
        <v>2.81</v>
      </c>
      <c r="H1394">
        <v>2.81</v>
      </c>
      <c r="I1394" t="s">
        <v>149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X1394">
        <v>0</v>
      </c>
      <c r="Y1394">
        <v>0</v>
      </c>
    </row>
    <row r="1395" spans="1:25" x14ac:dyDescent="0.3">
      <c r="A1395" s="2">
        <v>45912</v>
      </c>
      <c r="B1395" t="s">
        <v>34</v>
      </c>
      <c r="C1395">
        <v>423</v>
      </c>
      <c r="D1395">
        <v>2</v>
      </c>
      <c r="E1395">
        <v>1.125</v>
      </c>
      <c r="F1395">
        <v>0.47299999999999998</v>
      </c>
      <c r="G1395">
        <v>2.25</v>
      </c>
      <c r="H1395">
        <v>2.25</v>
      </c>
      <c r="I1395" t="s">
        <v>149</v>
      </c>
      <c r="J1395">
        <v>2</v>
      </c>
      <c r="K1395">
        <v>2</v>
      </c>
      <c r="L1395">
        <v>2</v>
      </c>
      <c r="M1395">
        <v>2</v>
      </c>
      <c r="N1395">
        <v>4</v>
      </c>
      <c r="O1395">
        <v>4</v>
      </c>
      <c r="P1395">
        <v>4</v>
      </c>
      <c r="Q1395">
        <v>4</v>
      </c>
      <c r="R1395">
        <v>236.43</v>
      </c>
      <c r="S1395">
        <v>236.43</v>
      </c>
      <c r="T1395">
        <v>236.43</v>
      </c>
      <c r="U1395">
        <v>236.43</v>
      </c>
      <c r="V1395">
        <v>0.9516558812</v>
      </c>
      <c r="W1395">
        <v>0.9516558812</v>
      </c>
      <c r="X1395">
        <v>105.08</v>
      </c>
      <c r="Y1395">
        <v>105.08</v>
      </c>
    </row>
    <row r="1396" spans="1:25" x14ac:dyDescent="0.3">
      <c r="A1396" s="2">
        <v>45912</v>
      </c>
      <c r="B1396" t="s">
        <v>34</v>
      </c>
      <c r="C1396">
        <v>321</v>
      </c>
      <c r="D1396">
        <v>3</v>
      </c>
      <c r="E1396">
        <v>1.583</v>
      </c>
      <c r="F1396">
        <v>0.93500000000000005</v>
      </c>
      <c r="G1396">
        <v>4.75</v>
      </c>
      <c r="H1396">
        <v>4.75</v>
      </c>
      <c r="I1396" t="s">
        <v>149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X1396">
        <v>0</v>
      </c>
      <c r="Y1396">
        <v>0</v>
      </c>
    </row>
    <row r="1397" spans="1:25" x14ac:dyDescent="0.3">
      <c r="A1397" s="2">
        <v>45912</v>
      </c>
      <c r="B1397" t="s">
        <v>58</v>
      </c>
      <c r="C1397">
        <v>140</v>
      </c>
      <c r="D1397">
        <v>1</v>
      </c>
      <c r="E1397">
        <v>0.8</v>
      </c>
      <c r="F1397">
        <v>0.71399999999999997</v>
      </c>
      <c r="G1397">
        <v>0.8</v>
      </c>
      <c r="H1397">
        <v>0.8</v>
      </c>
      <c r="I1397" t="s">
        <v>149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X1397">
        <v>0</v>
      </c>
      <c r="Y1397">
        <v>0</v>
      </c>
    </row>
    <row r="1398" spans="1:25" x14ac:dyDescent="0.3">
      <c r="A1398" s="2">
        <v>45912</v>
      </c>
      <c r="B1398" t="s">
        <v>28</v>
      </c>
      <c r="C1398">
        <v>33</v>
      </c>
      <c r="D1398">
        <v>0</v>
      </c>
      <c r="F1398">
        <v>0</v>
      </c>
      <c r="G1398">
        <v>0</v>
      </c>
      <c r="H1398">
        <v>0</v>
      </c>
      <c r="I1398" t="s">
        <v>149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5" x14ac:dyDescent="0.3">
      <c r="A1399" s="2">
        <v>45912</v>
      </c>
      <c r="B1399" t="s">
        <v>110</v>
      </c>
      <c r="C1399">
        <v>930</v>
      </c>
      <c r="D1399">
        <v>7</v>
      </c>
      <c r="E1399">
        <v>0.72</v>
      </c>
      <c r="F1399">
        <v>0.753</v>
      </c>
      <c r="G1399">
        <v>5.04</v>
      </c>
      <c r="H1399">
        <v>5.04</v>
      </c>
      <c r="I1399" t="s">
        <v>149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X1399">
        <v>0</v>
      </c>
      <c r="Y1399">
        <v>0</v>
      </c>
    </row>
    <row r="1400" spans="1:25" x14ac:dyDescent="0.3">
      <c r="A1400" s="2">
        <v>45912</v>
      </c>
      <c r="B1400" t="s">
        <v>26</v>
      </c>
      <c r="C1400">
        <v>179</v>
      </c>
      <c r="D1400">
        <v>2</v>
      </c>
      <c r="E1400">
        <v>1.425</v>
      </c>
      <c r="F1400">
        <v>1.117</v>
      </c>
      <c r="G1400">
        <v>2.85</v>
      </c>
      <c r="H1400">
        <v>2.85</v>
      </c>
      <c r="I1400" t="s">
        <v>149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X1400">
        <v>0</v>
      </c>
      <c r="Y1400">
        <v>0</v>
      </c>
    </row>
    <row r="1401" spans="1:25" x14ac:dyDescent="0.3">
      <c r="A1401" s="2">
        <v>45912</v>
      </c>
      <c r="B1401" t="s">
        <v>30</v>
      </c>
      <c r="C1401">
        <v>87</v>
      </c>
      <c r="D1401">
        <v>2</v>
      </c>
      <c r="E1401">
        <v>1.35</v>
      </c>
      <c r="F1401">
        <v>2.2989999999999999</v>
      </c>
      <c r="G1401">
        <v>2.7</v>
      </c>
      <c r="H1401">
        <v>2.7</v>
      </c>
      <c r="I1401" t="s">
        <v>149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X1401">
        <v>0</v>
      </c>
      <c r="Y1401">
        <v>0</v>
      </c>
    </row>
    <row r="1402" spans="1:25" x14ac:dyDescent="0.3">
      <c r="A1402" s="2">
        <v>45912</v>
      </c>
      <c r="B1402" t="s">
        <v>26</v>
      </c>
      <c r="C1402">
        <v>796</v>
      </c>
      <c r="D1402">
        <v>6</v>
      </c>
      <c r="E1402">
        <v>1.395</v>
      </c>
      <c r="F1402">
        <v>0.754</v>
      </c>
      <c r="G1402">
        <v>8.3699999999999992</v>
      </c>
      <c r="H1402">
        <v>8.3699999999999992</v>
      </c>
      <c r="I1402" t="s">
        <v>149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X1402">
        <v>0</v>
      </c>
      <c r="Y1402">
        <v>0</v>
      </c>
    </row>
    <row r="1403" spans="1:25" x14ac:dyDescent="0.3">
      <c r="A1403" s="2">
        <v>45912</v>
      </c>
      <c r="B1403" t="s">
        <v>30</v>
      </c>
      <c r="C1403">
        <v>827</v>
      </c>
      <c r="D1403">
        <v>1</v>
      </c>
      <c r="E1403">
        <v>1.29</v>
      </c>
      <c r="F1403">
        <v>0.121</v>
      </c>
      <c r="G1403">
        <v>1.29</v>
      </c>
      <c r="H1403">
        <v>1.29</v>
      </c>
      <c r="I1403" t="s">
        <v>149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X1403">
        <v>0</v>
      </c>
      <c r="Y1403">
        <v>0</v>
      </c>
    </row>
    <row r="1404" spans="1:25" x14ac:dyDescent="0.3">
      <c r="A1404" s="2">
        <v>45912</v>
      </c>
      <c r="B1404" t="s">
        <v>26</v>
      </c>
      <c r="C1404">
        <v>535</v>
      </c>
      <c r="D1404">
        <v>2</v>
      </c>
      <c r="E1404">
        <v>0.75</v>
      </c>
      <c r="F1404">
        <v>0.374</v>
      </c>
      <c r="G1404">
        <v>1.5</v>
      </c>
      <c r="H1404">
        <v>1.5</v>
      </c>
      <c r="I1404" t="s">
        <v>149</v>
      </c>
      <c r="J1404">
        <v>2</v>
      </c>
      <c r="K1404">
        <v>2</v>
      </c>
      <c r="L1404">
        <v>2</v>
      </c>
      <c r="M1404">
        <v>2</v>
      </c>
      <c r="N1404">
        <v>2</v>
      </c>
      <c r="O1404">
        <v>2</v>
      </c>
      <c r="P1404">
        <v>2</v>
      </c>
      <c r="Q1404">
        <v>2</v>
      </c>
      <c r="R1404">
        <v>34.96</v>
      </c>
      <c r="S1404">
        <v>34.96</v>
      </c>
      <c r="T1404">
        <v>34.96</v>
      </c>
      <c r="U1404">
        <v>34.96</v>
      </c>
      <c r="V1404">
        <v>4.2906178490000002</v>
      </c>
      <c r="W1404">
        <v>4.2906178490000002</v>
      </c>
      <c r="X1404">
        <v>23.306666669999998</v>
      </c>
      <c r="Y1404">
        <v>23.306666669999998</v>
      </c>
    </row>
    <row r="1405" spans="1:25" x14ac:dyDescent="0.3">
      <c r="A1405" s="2">
        <v>45912</v>
      </c>
      <c r="B1405" t="s">
        <v>30</v>
      </c>
      <c r="C1405">
        <v>601</v>
      </c>
      <c r="D1405">
        <v>2</v>
      </c>
      <c r="E1405">
        <v>1.23</v>
      </c>
      <c r="F1405">
        <v>0.33300000000000002</v>
      </c>
      <c r="G1405">
        <v>2.46</v>
      </c>
      <c r="H1405">
        <v>2.46</v>
      </c>
      <c r="I1405" t="s">
        <v>149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X1405">
        <v>0</v>
      </c>
      <c r="Y1405">
        <v>0</v>
      </c>
    </row>
    <row r="1406" spans="1:25" x14ac:dyDescent="0.3">
      <c r="A1406" s="2">
        <v>45912</v>
      </c>
      <c r="B1406" t="s">
        <v>30</v>
      </c>
      <c r="C1406">
        <v>789</v>
      </c>
      <c r="D1406">
        <v>4</v>
      </c>
      <c r="E1406">
        <v>0.82799999999999996</v>
      </c>
      <c r="F1406">
        <v>0.50700000000000001</v>
      </c>
      <c r="G1406">
        <v>3.31</v>
      </c>
      <c r="H1406">
        <v>3.31</v>
      </c>
      <c r="I1406" t="s">
        <v>149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X1406">
        <v>0</v>
      </c>
      <c r="Y1406">
        <v>0</v>
      </c>
    </row>
    <row r="1407" spans="1:25" x14ac:dyDescent="0.3">
      <c r="A1407" s="2">
        <v>45912</v>
      </c>
      <c r="B1407" t="s">
        <v>26</v>
      </c>
      <c r="C1407">
        <v>995</v>
      </c>
      <c r="D1407">
        <v>3</v>
      </c>
      <c r="E1407">
        <v>0.60299999999999998</v>
      </c>
      <c r="F1407">
        <v>0.30199999999999999</v>
      </c>
      <c r="G1407">
        <v>1.81</v>
      </c>
      <c r="H1407">
        <v>1.81</v>
      </c>
      <c r="I1407" t="s">
        <v>149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X1407">
        <v>0</v>
      </c>
      <c r="Y1407">
        <v>0</v>
      </c>
    </row>
    <row r="1408" spans="1:25" x14ac:dyDescent="0.3">
      <c r="A1408" s="2">
        <v>45913</v>
      </c>
      <c r="B1408" t="s">
        <v>44</v>
      </c>
      <c r="C1408">
        <v>301</v>
      </c>
      <c r="D1408">
        <v>1</v>
      </c>
      <c r="E1408">
        <v>1.17</v>
      </c>
      <c r="F1408">
        <v>0.33200000000000002</v>
      </c>
      <c r="G1408">
        <v>1.17</v>
      </c>
      <c r="H1408">
        <v>1.17</v>
      </c>
      <c r="I1408" t="s">
        <v>149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X1408">
        <v>0</v>
      </c>
      <c r="Y1408">
        <v>0</v>
      </c>
    </row>
    <row r="1409" spans="1:25" x14ac:dyDescent="0.3">
      <c r="A1409" s="2">
        <v>45913</v>
      </c>
      <c r="B1409" t="s">
        <v>42</v>
      </c>
      <c r="C1409">
        <v>333</v>
      </c>
      <c r="D1409">
        <v>11</v>
      </c>
      <c r="E1409">
        <v>2.3290000000000002</v>
      </c>
      <c r="F1409">
        <v>3.3029999999999999</v>
      </c>
      <c r="G1409">
        <v>25.62</v>
      </c>
      <c r="H1409">
        <v>25.62</v>
      </c>
      <c r="I1409" t="s">
        <v>149</v>
      </c>
      <c r="J1409">
        <v>5</v>
      </c>
      <c r="K1409">
        <v>5</v>
      </c>
      <c r="L1409">
        <v>5</v>
      </c>
      <c r="M1409">
        <v>5</v>
      </c>
      <c r="N1409">
        <v>5</v>
      </c>
      <c r="O1409">
        <v>5</v>
      </c>
      <c r="P1409">
        <v>5</v>
      </c>
      <c r="Q1409">
        <v>5</v>
      </c>
      <c r="R1409">
        <v>105.41</v>
      </c>
      <c r="S1409">
        <v>105.41</v>
      </c>
      <c r="T1409">
        <v>105.41</v>
      </c>
      <c r="U1409">
        <v>105.41</v>
      </c>
      <c r="V1409">
        <v>24.305094390000001</v>
      </c>
      <c r="W1409">
        <v>24.305094390000001</v>
      </c>
      <c r="X1409">
        <v>4.1143637780000004</v>
      </c>
      <c r="Y1409">
        <v>4.1143637780000004</v>
      </c>
    </row>
    <row r="1410" spans="1:25" x14ac:dyDescent="0.3">
      <c r="A1410" s="2">
        <v>45913</v>
      </c>
      <c r="B1410" t="s">
        <v>40</v>
      </c>
      <c r="C1410">
        <v>107</v>
      </c>
      <c r="D1410">
        <v>0</v>
      </c>
      <c r="F1410">
        <v>0</v>
      </c>
      <c r="G1410">
        <v>0</v>
      </c>
      <c r="H1410">
        <v>0</v>
      </c>
      <c r="I1410" t="s">
        <v>149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5" x14ac:dyDescent="0.3">
      <c r="A1411" s="2">
        <v>45913</v>
      </c>
      <c r="B1411" t="s">
        <v>46</v>
      </c>
      <c r="C1411">
        <v>137</v>
      </c>
      <c r="D1411">
        <v>1</v>
      </c>
      <c r="E1411">
        <v>2.86</v>
      </c>
      <c r="F1411">
        <v>0.73</v>
      </c>
      <c r="G1411">
        <v>2.86</v>
      </c>
      <c r="H1411">
        <v>2.86</v>
      </c>
      <c r="I1411" t="s">
        <v>149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X1411">
        <v>0</v>
      </c>
      <c r="Y1411">
        <v>0</v>
      </c>
    </row>
    <row r="1412" spans="1:25" x14ac:dyDescent="0.3">
      <c r="A1412" s="2">
        <v>45913</v>
      </c>
      <c r="B1412" t="s">
        <v>62</v>
      </c>
      <c r="C1412">
        <v>180</v>
      </c>
      <c r="D1412">
        <v>0</v>
      </c>
      <c r="F1412">
        <v>0</v>
      </c>
      <c r="G1412">
        <v>0</v>
      </c>
      <c r="H1412">
        <v>0</v>
      </c>
      <c r="I1412" t="s">
        <v>149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5" x14ac:dyDescent="0.3">
      <c r="A1413" s="2">
        <v>45913</v>
      </c>
      <c r="B1413" t="s">
        <v>38</v>
      </c>
      <c r="C1413">
        <v>60</v>
      </c>
      <c r="D1413">
        <v>0</v>
      </c>
      <c r="F1413">
        <v>0</v>
      </c>
      <c r="G1413">
        <v>0</v>
      </c>
      <c r="H1413">
        <v>0</v>
      </c>
      <c r="I1413" t="s">
        <v>149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5" x14ac:dyDescent="0.3">
      <c r="A1414" s="2">
        <v>45913</v>
      </c>
      <c r="B1414" t="s">
        <v>84</v>
      </c>
      <c r="C1414">
        <v>293</v>
      </c>
      <c r="D1414">
        <v>4</v>
      </c>
      <c r="E1414">
        <v>2.59</v>
      </c>
      <c r="F1414">
        <v>1.365</v>
      </c>
      <c r="G1414">
        <v>10.36</v>
      </c>
      <c r="H1414">
        <v>10.36</v>
      </c>
      <c r="I1414" t="s">
        <v>149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X1414">
        <v>0</v>
      </c>
      <c r="Y1414">
        <v>0</v>
      </c>
    </row>
    <row r="1415" spans="1:25" x14ac:dyDescent="0.3">
      <c r="A1415" s="2">
        <v>45913</v>
      </c>
      <c r="B1415" t="s">
        <v>56</v>
      </c>
      <c r="C1415">
        <v>43</v>
      </c>
      <c r="D1415">
        <v>1</v>
      </c>
      <c r="E1415">
        <v>1.1200000000000001</v>
      </c>
      <c r="F1415">
        <v>2.3260000000000001</v>
      </c>
      <c r="G1415">
        <v>1.1200000000000001</v>
      </c>
      <c r="H1415">
        <v>1.1200000000000001</v>
      </c>
      <c r="I1415" t="s">
        <v>149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21.98</v>
      </c>
      <c r="S1415">
        <v>21.98</v>
      </c>
      <c r="T1415">
        <v>21.98</v>
      </c>
      <c r="U1415">
        <v>21.98</v>
      </c>
      <c r="V1415">
        <v>5.0955414010000002</v>
      </c>
      <c r="W1415">
        <v>5.0955414010000002</v>
      </c>
      <c r="X1415">
        <v>19.625</v>
      </c>
      <c r="Y1415">
        <v>19.625</v>
      </c>
    </row>
    <row r="1416" spans="1:25" x14ac:dyDescent="0.3">
      <c r="A1416" s="2">
        <v>45913</v>
      </c>
      <c r="B1416" t="s">
        <v>50</v>
      </c>
      <c r="C1416">
        <v>200</v>
      </c>
      <c r="D1416">
        <v>0</v>
      </c>
      <c r="F1416">
        <v>0</v>
      </c>
      <c r="G1416">
        <v>0</v>
      </c>
      <c r="H1416">
        <v>0</v>
      </c>
      <c r="I1416" t="s">
        <v>149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5" x14ac:dyDescent="0.3">
      <c r="A1417" s="2">
        <v>45913</v>
      </c>
      <c r="B1417" t="s">
        <v>86</v>
      </c>
      <c r="C1417">
        <v>10</v>
      </c>
      <c r="D1417">
        <v>0</v>
      </c>
      <c r="F1417">
        <v>0</v>
      </c>
      <c r="G1417">
        <v>0</v>
      </c>
      <c r="H1417">
        <v>0</v>
      </c>
      <c r="I1417" t="s">
        <v>149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5" x14ac:dyDescent="0.3">
      <c r="A1418" s="2">
        <v>45913</v>
      </c>
      <c r="B1418" t="s">
        <v>36</v>
      </c>
      <c r="C1418">
        <v>227</v>
      </c>
      <c r="D1418">
        <v>0</v>
      </c>
      <c r="F1418">
        <v>0</v>
      </c>
      <c r="G1418">
        <v>0</v>
      </c>
      <c r="H1418">
        <v>0</v>
      </c>
      <c r="I1418" t="s">
        <v>149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5" x14ac:dyDescent="0.3">
      <c r="A1419" s="2">
        <v>45913</v>
      </c>
      <c r="B1419" t="s">
        <v>62</v>
      </c>
      <c r="C1419">
        <v>541</v>
      </c>
      <c r="D1419">
        <v>4</v>
      </c>
      <c r="E1419">
        <v>4.8550000000000004</v>
      </c>
      <c r="F1419">
        <v>0.73899999999999999</v>
      </c>
      <c r="G1419">
        <v>19.420000000000002</v>
      </c>
      <c r="H1419">
        <v>19.420000000000002</v>
      </c>
      <c r="I1419" t="s">
        <v>149</v>
      </c>
      <c r="J1419">
        <v>1</v>
      </c>
      <c r="K1419">
        <v>3</v>
      </c>
      <c r="L1419">
        <v>3</v>
      </c>
      <c r="M1419">
        <v>3</v>
      </c>
      <c r="N1419">
        <v>1</v>
      </c>
      <c r="O1419">
        <v>3</v>
      </c>
      <c r="P1419">
        <v>3</v>
      </c>
      <c r="Q1419">
        <v>3</v>
      </c>
      <c r="R1419">
        <v>37.880000000000003</v>
      </c>
      <c r="S1419">
        <v>107.25</v>
      </c>
      <c r="T1419">
        <v>107.25</v>
      </c>
      <c r="U1419">
        <v>107.25</v>
      </c>
      <c r="V1419">
        <v>18.107226109999999</v>
      </c>
      <c r="W1419">
        <v>18.107226109999999</v>
      </c>
      <c r="X1419">
        <v>5.5226570549999998</v>
      </c>
      <c r="Y1419">
        <v>5.5226570549999998</v>
      </c>
    </row>
    <row r="1420" spans="1:25" x14ac:dyDescent="0.3">
      <c r="A1420" s="2">
        <v>45913</v>
      </c>
      <c r="B1420" t="s">
        <v>64</v>
      </c>
      <c r="C1420">
        <v>236</v>
      </c>
      <c r="D1420">
        <v>2</v>
      </c>
      <c r="E1420">
        <v>3.0249999999999999</v>
      </c>
      <c r="F1420">
        <v>0.84699999999999998</v>
      </c>
      <c r="G1420">
        <v>6.05</v>
      </c>
      <c r="H1420">
        <v>6.05</v>
      </c>
      <c r="I1420" t="s">
        <v>149</v>
      </c>
      <c r="J1420">
        <v>1</v>
      </c>
      <c r="K1420">
        <v>1</v>
      </c>
      <c r="L1420">
        <v>1</v>
      </c>
      <c r="M1420">
        <v>1</v>
      </c>
      <c r="N1420">
        <v>2</v>
      </c>
      <c r="O1420">
        <v>2</v>
      </c>
      <c r="P1420">
        <v>2</v>
      </c>
      <c r="Q1420">
        <v>2</v>
      </c>
      <c r="R1420">
        <v>62.98</v>
      </c>
      <c r="S1420">
        <v>62.98</v>
      </c>
      <c r="T1420">
        <v>62.98</v>
      </c>
      <c r="U1420">
        <v>62.98</v>
      </c>
      <c r="V1420">
        <v>9.6062241979999996</v>
      </c>
      <c r="W1420">
        <v>9.6062241979999996</v>
      </c>
      <c r="X1420">
        <v>10.40991736</v>
      </c>
      <c r="Y1420">
        <v>10.40991736</v>
      </c>
    </row>
    <row r="1421" spans="1:25" x14ac:dyDescent="0.3">
      <c r="A1421" s="2">
        <v>45913</v>
      </c>
      <c r="B1421" t="s">
        <v>66</v>
      </c>
      <c r="C1421">
        <v>94</v>
      </c>
      <c r="D1421">
        <v>1</v>
      </c>
      <c r="E1421">
        <v>8.52</v>
      </c>
      <c r="F1421">
        <v>1.0640000000000001</v>
      </c>
      <c r="G1421">
        <v>8.52</v>
      </c>
      <c r="H1421">
        <v>8.52</v>
      </c>
      <c r="I1421" t="s">
        <v>149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X1421">
        <v>0</v>
      </c>
      <c r="Y1421">
        <v>0</v>
      </c>
    </row>
    <row r="1422" spans="1:25" x14ac:dyDescent="0.3">
      <c r="A1422" s="2">
        <v>45913</v>
      </c>
      <c r="B1422" t="s">
        <v>68</v>
      </c>
      <c r="C1422">
        <v>396</v>
      </c>
      <c r="D1422">
        <v>4</v>
      </c>
      <c r="E1422">
        <v>6.1180000000000003</v>
      </c>
      <c r="F1422">
        <v>1.01</v>
      </c>
      <c r="G1422">
        <v>24.47</v>
      </c>
      <c r="H1422">
        <v>24.47</v>
      </c>
      <c r="I1422" t="s">
        <v>149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26.49</v>
      </c>
      <c r="S1422">
        <v>26.49</v>
      </c>
      <c r="T1422">
        <v>26.49</v>
      </c>
      <c r="U1422">
        <v>26.49</v>
      </c>
      <c r="V1422">
        <v>92.374480939999998</v>
      </c>
      <c r="W1422">
        <v>92.374480939999998</v>
      </c>
      <c r="X1422">
        <v>1.0825500610000001</v>
      </c>
      <c r="Y1422">
        <v>1.0825500610000001</v>
      </c>
    </row>
    <row r="1423" spans="1:25" x14ac:dyDescent="0.3">
      <c r="A1423" s="2">
        <v>45913</v>
      </c>
      <c r="B1423" t="s">
        <v>70</v>
      </c>
      <c r="C1423">
        <v>581</v>
      </c>
      <c r="D1423">
        <v>3</v>
      </c>
      <c r="E1423">
        <v>5.6070000000000002</v>
      </c>
      <c r="F1423">
        <v>0.51600000000000001</v>
      </c>
      <c r="G1423">
        <v>16.82</v>
      </c>
      <c r="H1423">
        <v>16.82</v>
      </c>
      <c r="I1423" t="s">
        <v>149</v>
      </c>
      <c r="J1423">
        <v>3</v>
      </c>
      <c r="K1423">
        <v>3</v>
      </c>
      <c r="L1423">
        <v>3</v>
      </c>
      <c r="M1423">
        <v>3</v>
      </c>
      <c r="N1423">
        <v>3</v>
      </c>
      <c r="O1423">
        <v>3</v>
      </c>
      <c r="P1423">
        <v>3</v>
      </c>
      <c r="Q1423">
        <v>3</v>
      </c>
      <c r="R1423">
        <v>77.86</v>
      </c>
      <c r="S1423">
        <v>77.86</v>
      </c>
      <c r="T1423">
        <v>77.86</v>
      </c>
      <c r="U1423">
        <v>77.86</v>
      </c>
      <c r="V1423">
        <v>21.60287696</v>
      </c>
      <c r="W1423">
        <v>21.60287696</v>
      </c>
      <c r="X1423">
        <v>4.62901308</v>
      </c>
      <c r="Y1423">
        <v>4.62901308</v>
      </c>
    </row>
    <row r="1424" spans="1:25" x14ac:dyDescent="0.3">
      <c r="A1424" s="2">
        <v>45913</v>
      </c>
      <c r="B1424" t="s">
        <v>32</v>
      </c>
      <c r="C1424">
        <v>84</v>
      </c>
      <c r="D1424">
        <v>0</v>
      </c>
      <c r="F1424">
        <v>0</v>
      </c>
      <c r="G1424">
        <v>0</v>
      </c>
      <c r="H1424">
        <v>0</v>
      </c>
      <c r="I1424" t="s">
        <v>149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5" x14ac:dyDescent="0.3">
      <c r="A1425" s="2">
        <v>45913</v>
      </c>
      <c r="B1425" t="s">
        <v>72</v>
      </c>
      <c r="C1425">
        <v>265</v>
      </c>
      <c r="D1425">
        <v>3</v>
      </c>
      <c r="E1425">
        <v>2.863</v>
      </c>
      <c r="F1425">
        <v>1.1319999999999999</v>
      </c>
      <c r="G1425">
        <v>8.59</v>
      </c>
      <c r="H1425">
        <v>8.59</v>
      </c>
      <c r="I1425" t="s">
        <v>149</v>
      </c>
      <c r="J1425">
        <v>2</v>
      </c>
      <c r="K1425">
        <v>2</v>
      </c>
      <c r="L1425">
        <v>2</v>
      </c>
      <c r="M1425">
        <v>2</v>
      </c>
      <c r="N1425">
        <v>3</v>
      </c>
      <c r="O1425">
        <v>3</v>
      </c>
      <c r="P1425">
        <v>3</v>
      </c>
      <c r="Q1425">
        <v>3</v>
      </c>
      <c r="R1425">
        <v>107.94</v>
      </c>
      <c r="S1425">
        <v>107.94</v>
      </c>
      <c r="T1425">
        <v>107.94</v>
      </c>
      <c r="U1425">
        <v>107.94</v>
      </c>
      <c r="V1425">
        <v>7.9581248840000001</v>
      </c>
      <c r="W1425">
        <v>7.9581248840000001</v>
      </c>
      <c r="X1425">
        <v>12.56577416</v>
      </c>
      <c r="Y1425">
        <v>12.56577416</v>
      </c>
    </row>
    <row r="1426" spans="1:25" x14ac:dyDescent="0.3">
      <c r="A1426" s="2">
        <v>45913</v>
      </c>
      <c r="B1426" t="s">
        <v>74</v>
      </c>
      <c r="C1426">
        <v>122</v>
      </c>
      <c r="D1426">
        <v>0</v>
      </c>
      <c r="F1426">
        <v>0</v>
      </c>
      <c r="G1426">
        <v>0</v>
      </c>
      <c r="H1426">
        <v>0</v>
      </c>
      <c r="I1426" t="s">
        <v>149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5" x14ac:dyDescent="0.3">
      <c r="A1427" s="2">
        <v>45913</v>
      </c>
      <c r="B1427" t="s">
        <v>76</v>
      </c>
      <c r="C1427">
        <v>199</v>
      </c>
      <c r="D1427">
        <v>0</v>
      </c>
      <c r="F1427">
        <v>0</v>
      </c>
      <c r="G1427">
        <v>0</v>
      </c>
      <c r="H1427">
        <v>0</v>
      </c>
      <c r="I1427" t="s">
        <v>149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5" x14ac:dyDescent="0.3">
      <c r="A1428" s="2">
        <v>45913</v>
      </c>
      <c r="B1428" t="s">
        <v>80</v>
      </c>
      <c r="C1428">
        <v>37</v>
      </c>
      <c r="D1428">
        <v>1</v>
      </c>
      <c r="E1428">
        <v>3.79</v>
      </c>
      <c r="F1428">
        <v>2.7029999999999998</v>
      </c>
      <c r="G1428">
        <v>3.79</v>
      </c>
      <c r="H1428">
        <v>3.79</v>
      </c>
      <c r="I1428" t="s">
        <v>149</v>
      </c>
      <c r="J1428">
        <v>2</v>
      </c>
      <c r="K1428">
        <v>2</v>
      </c>
      <c r="L1428">
        <v>2</v>
      </c>
      <c r="M1428">
        <v>2</v>
      </c>
      <c r="N1428">
        <v>4</v>
      </c>
      <c r="O1428">
        <v>4</v>
      </c>
      <c r="P1428">
        <v>4</v>
      </c>
      <c r="Q1428">
        <v>4</v>
      </c>
      <c r="R1428">
        <v>130.74</v>
      </c>
      <c r="S1428">
        <v>130.74</v>
      </c>
      <c r="T1428">
        <v>130.74</v>
      </c>
      <c r="U1428">
        <v>130.74</v>
      </c>
      <c r="V1428">
        <v>2.8988832800000002</v>
      </c>
      <c r="W1428">
        <v>2.8988832800000002</v>
      </c>
      <c r="X1428">
        <v>34.49604222</v>
      </c>
      <c r="Y1428">
        <v>34.49604222</v>
      </c>
    </row>
    <row r="1429" spans="1:25" x14ac:dyDescent="0.3">
      <c r="A1429" s="2">
        <v>45913</v>
      </c>
      <c r="B1429" t="s">
        <v>82</v>
      </c>
      <c r="C1429">
        <v>69</v>
      </c>
      <c r="D1429">
        <v>1</v>
      </c>
      <c r="E1429">
        <v>1.83</v>
      </c>
      <c r="F1429">
        <v>1.4490000000000001</v>
      </c>
      <c r="G1429">
        <v>1.83</v>
      </c>
      <c r="H1429">
        <v>1.83</v>
      </c>
      <c r="I1429" t="s">
        <v>149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X1429">
        <v>0</v>
      </c>
      <c r="Y1429">
        <v>0</v>
      </c>
    </row>
    <row r="1430" spans="1:25" x14ac:dyDescent="0.3">
      <c r="A1430" s="2">
        <v>45913</v>
      </c>
      <c r="B1430" t="s">
        <v>94</v>
      </c>
      <c r="C1430">
        <v>212</v>
      </c>
      <c r="D1430">
        <v>2</v>
      </c>
      <c r="E1430">
        <v>8.625</v>
      </c>
      <c r="F1430">
        <v>0.94299999999999995</v>
      </c>
      <c r="G1430">
        <v>17.25</v>
      </c>
      <c r="H1430">
        <v>17.25</v>
      </c>
      <c r="I1430" t="s">
        <v>149</v>
      </c>
      <c r="J1430">
        <v>3</v>
      </c>
      <c r="K1430">
        <v>3</v>
      </c>
      <c r="L1430">
        <v>3</v>
      </c>
      <c r="M1430">
        <v>3</v>
      </c>
      <c r="N1430">
        <v>5</v>
      </c>
      <c r="O1430">
        <v>5</v>
      </c>
      <c r="P1430">
        <v>5</v>
      </c>
      <c r="Q1430">
        <v>5</v>
      </c>
      <c r="R1430">
        <v>436.5</v>
      </c>
      <c r="S1430">
        <v>436.5</v>
      </c>
      <c r="T1430">
        <v>436.5</v>
      </c>
      <c r="U1430">
        <v>436.5</v>
      </c>
      <c r="V1430">
        <v>3.9518900339999998</v>
      </c>
      <c r="W1430">
        <v>3.9518900339999998</v>
      </c>
      <c r="X1430">
        <v>25.304347830000001</v>
      </c>
      <c r="Y1430">
        <v>25.304347830000001</v>
      </c>
    </row>
    <row r="1431" spans="1:25" x14ac:dyDescent="0.3">
      <c r="A1431" s="2">
        <v>45913</v>
      </c>
      <c r="B1431" t="s">
        <v>96</v>
      </c>
      <c r="C1431">
        <v>149</v>
      </c>
      <c r="D1431">
        <v>1</v>
      </c>
      <c r="E1431">
        <v>4.16</v>
      </c>
      <c r="F1431">
        <v>0.67100000000000004</v>
      </c>
      <c r="G1431">
        <v>4.16</v>
      </c>
      <c r="H1431">
        <v>4.16</v>
      </c>
      <c r="I1431" t="s">
        <v>149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X1431">
        <v>0</v>
      </c>
      <c r="Y1431">
        <v>0</v>
      </c>
    </row>
    <row r="1432" spans="1:25" x14ac:dyDescent="0.3">
      <c r="A1432" s="2">
        <v>45913</v>
      </c>
      <c r="B1432" t="s">
        <v>11</v>
      </c>
      <c r="C1432">
        <v>133</v>
      </c>
      <c r="D1432">
        <v>0</v>
      </c>
      <c r="F1432">
        <v>0</v>
      </c>
      <c r="G1432">
        <v>0</v>
      </c>
      <c r="H1432">
        <v>0</v>
      </c>
      <c r="I1432" t="s">
        <v>149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5" x14ac:dyDescent="0.3">
      <c r="A1433" s="2">
        <v>45913</v>
      </c>
      <c r="B1433" t="s">
        <v>92</v>
      </c>
      <c r="C1433">
        <v>52</v>
      </c>
      <c r="D1433">
        <v>1</v>
      </c>
      <c r="E1433">
        <v>2.02</v>
      </c>
      <c r="F1433">
        <v>1.923</v>
      </c>
      <c r="G1433">
        <v>2.02</v>
      </c>
      <c r="H1433">
        <v>2.02</v>
      </c>
      <c r="I1433" t="s">
        <v>149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78.489999999999995</v>
      </c>
      <c r="S1433">
        <v>78.489999999999995</v>
      </c>
      <c r="T1433">
        <v>78.489999999999995</v>
      </c>
      <c r="U1433">
        <v>78.489999999999995</v>
      </c>
      <c r="V1433">
        <v>2.5735762520000001</v>
      </c>
      <c r="W1433">
        <v>2.5735762520000001</v>
      </c>
      <c r="X1433">
        <v>38.856435640000001</v>
      </c>
      <c r="Y1433">
        <v>38.856435640000001</v>
      </c>
    </row>
    <row r="1434" spans="1:25" x14ac:dyDescent="0.3">
      <c r="A1434" s="2">
        <v>45913</v>
      </c>
      <c r="B1434" t="s">
        <v>64</v>
      </c>
      <c r="C1434">
        <v>91</v>
      </c>
      <c r="D1434">
        <v>0</v>
      </c>
      <c r="F1434">
        <v>0</v>
      </c>
      <c r="G1434">
        <v>0</v>
      </c>
      <c r="H1434">
        <v>0</v>
      </c>
      <c r="I1434" t="s">
        <v>149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5" x14ac:dyDescent="0.3">
      <c r="A1435" s="2">
        <v>45913</v>
      </c>
      <c r="B1435" t="s">
        <v>72</v>
      </c>
      <c r="C1435">
        <v>30</v>
      </c>
      <c r="D1435">
        <v>0</v>
      </c>
      <c r="F1435">
        <v>0</v>
      </c>
      <c r="G1435">
        <v>0</v>
      </c>
      <c r="H1435">
        <v>0</v>
      </c>
      <c r="I1435" t="s">
        <v>149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5" x14ac:dyDescent="0.3">
      <c r="A1436" s="2">
        <v>45913</v>
      </c>
      <c r="B1436" t="s">
        <v>106</v>
      </c>
      <c r="C1436">
        <v>12</v>
      </c>
      <c r="D1436">
        <v>0</v>
      </c>
      <c r="F1436">
        <v>0</v>
      </c>
      <c r="G1436">
        <v>0</v>
      </c>
      <c r="H1436">
        <v>0</v>
      </c>
      <c r="I1436" t="s">
        <v>149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5" x14ac:dyDescent="0.3">
      <c r="A1437" s="2">
        <v>45913</v>
      </c>
      <c r="B1437" t="s">
        <v>44</v>
      </c>
      <c r="C1437">
        <v>6</v>
      </c>
      <c r="D1437">
        <v>0</v>
      </c>
      <c r="F1437">
        <v>0</v>
      </c>
      <c r="G1437">
        <v>0</v>
      </c>
      <c r="H1437">
        <v>0</v>
      </c>
      <c r="I1437" t="s">
        <v>149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5" x14ac:dyDescent="0.3">
      <c r="A1438" s="2">
        <v>45913</v>
      </c>
      <c r="B1438" t="s">
        <v>40</v>
      </c>
      <c r="C1438">
        <v>13</v>
      </c>
      <c r="D1438">
        <v>0</v>
      </c>
      <c r="F1438">
        <v>0</v>
      </c>
      <c r="G1438">
        <v>0</v>
      </c>
      <c r="H1438">
        <v>0</v>
      </c>
      <c r="I1438" t="s">
        <v>149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5" x14ac:dyDescent="0.3">
      <c r="A1439" s="2">
        <v>45913</v>
      </c>
      <c r="B1439" t="s">
        <v>56</v>
      </c>
      <c r="C1439">
        <v>3</v>
      </c>
      <c r="D1439">
        <v>0</v>
      </c>
      <c r="F1439">
        <v>0</v>
      </c>
      <c r="G1439">
        <v>0</v>
      </c>
      <c r="H1439">
        <v>0</v>
      </c>
      <c r="I1439" t="s">
        <v>149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5" x14ac:dyDescent="0.3">
      <c r="A1440" s="2">
        <v>45913</v>
      </c>
      <c r="B1440" t="s">
        <v>24</v>
      </c>
      <c r="C1440">
        <v>91</v>
      </c>
      <c r="D1440">
        <v>1</v>
      </c>
      <c r="E1440">
        <v>2.34</v>
      </c>
      <c r="F1440">
        <v>1.099</v>
      </c>
      <c r="G1440">
        <v>2.34</v>
      </c>
      <c r="H1440">
        <v>2.34</v>
      </c>
      <c r="I1440" t="s">
        <v>149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X1440">
        <v>0</v>
      </c>
      <c r="Y1440">
        <v>0</v>
      </c>
    </row>
    <row r="1441" spans="1:25" x14ac:dyDescent="0.3">
      <c r="A1441" s="2">
        <v>45913</v>
      </c>
      <c r="B1441" t="s">
        <v>108</v>
      </c>
      <c r="C1441">
        <v>36</v>
      </c>
      <c r="D1441">
        <v>0</v>
      </c>
      <c r="F1441">
        <v>0</v>
      </c>
      <c r="G1441">
        <v>0</v>
      </c>
      <c r="H1441">
        <v>0</v>
      </c>
      <c r="I1441" t="s">
        <v>149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5" x14ac:dyDescent="0.3">
      <c r="A1442" s="2">
        <v>45913</v>
      </c>
      <c r="B1442" t="s">
        <v>62</v>
      </c>
      <c r="C1442">
        <v>170</v>
      </c>
      <c r="D1442">
        <v>1</v>
      </c>
      <c r="E1442">
        <v>1.56</v>
      </c>
      <c r="F1442">
        <v>0.58799999999999997</v>
      </c>
      <c r="G1442">
        <v>1.56</v>
      </c>
      <c r="H1442">
        <v>1.56</v>
      </c>
      <c r="I1442" t="s">
        <v>149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X1442">
        <v>0</v>
      </c>
      <c r="Y1442">
        <v>0</v>
      </c>
    </row>
    <row r="1443" spans="1:25" x14ac:dyDescent="0.3">
      <c r="A1443" s="2">
        <v>45913</v>
      </c>
      <c r="B1443" t="s">
        <v>84</v>
      </c>
      <c r="C1443">
        <v>10</v>
      </c>
      <c r="D1443">
        <v>0</v>
      </c>
      <c r="F1443">
        <v>0</v>
      </c>
      <c r="G1443">
        <v>0</v>
      </c>
      <c r="H1443">
        <v>0</v>
      </c>
      <c r="I1443" t="s">
        <v>149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5" x14ac:dyDescent="0.3">
      <c r="A1444" s="2">
        <v>45913</v>
      </c>
      <c r="B1444" t="s">
        <v>42</v>
      </c>
      <c r="C1444">
        <v>7</v>
      </c>
      <c r="D1444">
        <v>0</v>
      </c>
      <c r="F1444">
        <v>0</v>
      </c>
      <c r="G1444">
        <v>0</v>
      </c>
      <c r="H1444">
        <v>0</v>
      </c>
      <c r="I1444" t="s">
        <v>149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5" x14ac:dyDescent="0.3">
      <c r="A1445" s="2">
        <v>45913</v>
      </c>
      <c r="B1445" t="s">
        <v>11</v>
      </c>
      <c r="C1445">
        <v>4</v>
      </c>
      <c r="D1445">
        <v>0</v>
      </c>
      <c r="F1445">
        <v>0</v>
      </c>
      <c r="G1445">
        <v>0</v>
      </c>
      <c r="H1445">
        <v>0</v>
      </c>
      <c r="I1445" t="s">
        <v>149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5" x14ac:dyDescent="0.3">
      <c r="A1446" s="2">
        <v>45913</v>
      </c>
      <c r="B1446" t="s">
        <v>102</v>
      </c>
      <c r="C1446">
        <v>50</v>
      </c>
      <c r="D1446">
        <v>0</v>
      </c>
      <c r="F1446">
        <v>0</v>
      </c>
      <c r="G1446">
        <v>0</v>
      </c>
      <c r="H1446">
        <v>0</v>
      </c>
      <c r="I1446" t="s">
        <v>149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5" x14ac:dyDescent="0.3">
      <c r="A1447" s="2">
        <v>45913</v>
      </c>
      <c r="B1447" t="s">
        <v>98</v>
      </c>
      <c r="C1447">
        <v>268</v>
      </c>
      <c r="D1447">
        <v>2</v>
      </c>
      <c r="E1447">
        <v>3.95</v>
      </c>
      <c r="F1447">
        <v>0.746</v>
      </c>
      <c r="G1447">
        <v>7.9</v>
      </c>
      <c r="H1447">
        <v>7.9</v>
      </c>
      <c r="I1447" t="s">
        <v>149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X1447">
        <v>0</v>
      </c>
      <c r="Y1447">
        <v>0</v>
      </c>
    </row>
    <row r="1448" spans="1:25" x14ac:dyDescent="0.3">
      <c r="A1448" s="2">
        <v>45913</v>
      </c>
      <c r="B1448" t="s">
        <v>104</v>
      </c>
      <c r="C1448">
        <v>35</v>
      </c>
      <c r="D1448">
        <v>0</v>
      </c>
      <c r="F1448">
        <v>0</v>
      </c>
      <c r="G1448">
        <v>0</v>
      </c>
      <c r="H1448">
        <v>0</v>
      </c>
      <c r="I1448" t="s">
        <v>149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5" x14ac:dyDescent="0.3">
      <c r="A1449" s="2">
        <v>45913</v>
      </c>
      <c r="B1449" t="s">
        <v>38</v>
      </c>
      <c r="C1449">
        <v>2</v>
      </c>
      <c r="D1449">
        <v>0</v>
      </c>
      <c r="F1449">
        <v>0</v>
      </c>
      <c r="G1449">
        <v>0</v>
      </c>
      <c r="H1449">
        <v>0</v>
      </c>
      <c r="I1449" t="s">
        <v>149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5" x14ac:dyDescent="0.3">
      <c r="A1450" s="2">
        <v>45913</v>
      </c>
      <c r="B1450" t="s">
        <v>42</v>
      </c>
      <c r="C1450">
        <v>42</v>
      </c>
      <c r="D1450">
        <v>1</v>
      </c>
      <c r="E1450">
        <v>1.96</v>
      </c>
      <c r="F1450">
        <v>2.3809999999999998</v>
      </c>
      <c r="G1450">
        <v>1.96</v>
      </c>
      <c r="H1450">
        <v>1.96</v>
      </c>
      <c r="I1450" t="s">
        <v>149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X1450">
        <v>0</v>
      </c>
      <c r="Y1450">
        <v>0</v>
      </c>
    </row>
    <row r="1451" spans="1:25" x14ac:dyDescent="0.3">
      <c r="A1451" s="2">
        <v>45913</v>
      </c>
      <c r="B1451" t="s">
        <v>72</v>
      </c>
      <c r="C1451">
        <v>43</v>
      </c>
      <c r="D1451">
        <v>1</v>
      </c>
      <c r="E1451">
        <v>4.32</v>
      </c>
      <c r="F1451">
        <v>2.3260000000000001</v>
      </c>
      <c r="G1451">
        <v>4.32</v>
      </c>
      <c r="H1451">
        <v>4.32</v>
      </c>
      <c r="I1451" t="s">
        <v>149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X1451">
        <v>0</v>
      </c>
      <c r="Y1451">
        <v>0</v>
      </c>
    </row>
    <row r="1452" spans="1:25" x14ac:dyDescent="0.3">
      <c r="A1452" s="2">
        <v>45913</v>
      </c>
      <c r="B1452" t="s">
        <v>84</v>
      </c>
      <c r="C1452">
        <v>5</v>
      </c>
      <c r="D1452">
        <v>0</v>
      </c>
      <c r="F1452">
        <v>0</v>
      </c>
      <c r="G1452">
        <v>0</v>
      </c>
      <c r="H1452">
        <v>0</v>
      </c>
      <c r="I1452" t="s">
        <v>149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5" x14ac:dyDescent="0.3">
      <c r="A1453" s="2">
        <v>45913</v>
      </c>
      <c r="B1453" t="s">
        <v>68</v>
      </c>
      <c r="C1453">
        <v>114</v>
      </c>
      <c r="D1453">
        <v>0</v>
      </c>
      <c r="F1453">
        <v>0</v>
      </c>
      <c r="G1453">
        <v>0</v>
      </c>
      <c r="H1453">
        <v>0</v>
      </c>
      <c r="I1453" t="s">
        <v>149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5" x14ac:dyDescent="0.3">
      <c r="A1454" s="2">
        <v>45913</v>
      </c>
      <c r="B1454" t="s">
        <v>64</v>
      </c>
      <c r="C1454">
        <v>51</v>
      </c>
      <c r="D1454">
        <v>0</v>
      </c>
      <c r="F1454">
        <v>0</v>
      </c>
      <c r="G1454">
        <v>0</v>
      </c>
      <c r="H1454">
        <v>0</v>
      </c>
      <c r="I1454" t="s">
        <v>149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5" x14ac:dyDescent="0.3">
      <c r="A1455" s="2">
        <v>45913</v>
      </c>
      <c r="B1455" t="s">
        <v>26</v>
      </c>
      <c r="C1455">
        <v>1</v>
      </c>
      <c r="D1455">
        <v>0</v>
      </c>
      <c r="F1455">
        <v>0</v>
      </c>
      <c r="G1455">
        <v>0</v>
      </c>
      <c r="H1455">
        <v>0</v>
      </c>
      <c r="I1455" t="s">
        <v>149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5" x14ac:dyDescent="0.3">
      <c r="A1456" s="2">
        <v>45913</v>
      </c>
      <c r="B1456" t="s">
        <v>15</v>
      </c>
      <c r="C1456">
        <v>10</v>
      </c>
      <c r="D1456">
        <v>0</v>
      </c>
      <c r="F1456">
        <v>0</v>
      </c>
      <c r="G1456">
        <v>0</v>
      </c>
      <c r="H1456">
        <v>0</v>
      </c>
      <c r="I1456" t="s">
        <v>149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5" x14ac:dyDescent="0.3">
      <c r="A1457" s="2">
        <v>45913</v>
      </c>
      <c r="B1457" t="s">
        <v>36</v>
      </c>
      <c r="C1457">
        <v>3</v>
      </c>
      <c r="D1457">
        <v>0</v>
      </c>
      <c r="F1457">
        <v>0</v>
      </c>
      <c r="G1457">
        <v>0</v>
      </c>
      <c r="H1457">
        <v>0</v>
      </c>
      <c r="I1457" t="s">
        <v>149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5" x14ac:dyDescent="0.3">
      <c r="A1458" s="2">
        <v>45913</v>
      </c>
      <c r="B1458" t="s">
        <v>78</v>
      </c>
      <c r="C1458">
        <v>50</v>
      </c>
      <c r="D1458">
        <v>0</v>
      </c>
      <c r="F1458">
        <v>0</v>
      </c>
      <c r="G1458">
        <v>0</v>
      </c>
      <c r="H1458">
        <v>0</v>
      </c>
      <c r="I1458" t="s">
        <v>149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5" x14ac:dyDescent="0.3">
      <c r="A1459" s="2">
        <v>45913</v>
      </c>
      <c r="B1459" t="s">
        <v>94</v>
      </c>
      <c r="C1459">
        <v>70</v>
      </c>
      <c r="D1459">
        <v>0</v>
      </c>
      <c r="F1459">
        <v>0</v>
      </c>
      <c r="G1459">
        <v>0</v>
      </c>
      <c r="H1459">
        <v>0</v>
      </c>
      <c r="I1459" t="s">
        <v>149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5" x14ac:dyDescent="0.3">
      <c r="A1460" s="2">
        <v>45913</v>
      </c>
      <c r="B1460" t="s">
        <v>17</v>
      </c>
      <c r="C1460">
        <v>4</v>
      </c>
      <c r="D1460">
        <v>0</v>
      </c>
      <c r="F1460">
        <v>0</v>
      </c>
      <c r="G1460">
        <v>0</v>
      </c>
      <c r="H1460">
        <v>0</v>
      </c>
      <c r="I1460" t="s">
        <v>149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5" x14ac:dyDescent="0.3">
      <c r="A1461" s="2">
        <v>45913</v>
      </c>
      <c r="B1461" t="s">
        <v>17</v>
      </c>
      <c r="C1461">
        <v>2</v>
      </c>
      <c r="D1461">
        <v>0</v>
      </c>
      <c r="F1461">
        <v>0</v>
      </c>
      <c r="G1461">
        <v>0</v>
      </c>
      <c r="H1461">
        <v>0</v>
      </c>
      <c r="I1461" t="s">
        <v>149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5" x14ac:dyDescent="0.3">
      <c r="A1462" s="2">
        <v>45913</v>
      </c>
      <c r="B1462" t="s">
        <v>17</v>
      </c>
      <c r="C1462">
        <v>7</v>
      </c>
      <c r="D1462">
        <v>0</v>
      </c>
      <c r="F1462">
        <v>0</v>
      </c>
      <c r="G1462">
        <v>0</v>
      </c>
      <c r="H1462">
        <v>0</v>
      </c>
      <c r="I1462" t="s">
        <v>149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5" x14ac:dyDescent="0.3">
      <c r="A1463" s="2">
        <v>45913</v>
      </c>
      <c r="B1463" t="s">
        <v>17</v>
      </c>
      <c r="C1463">
        <v>2</v>
      </c>
      <c r="D1463">
        <v>0</v>
      </c>
      <c r="F1463">
        <v>0</v>
      </c>
      <c r="G1463">
        <v>0</v>
      </c>
      <c r="H1463">
        <v>0</v>
      </c>
      <c r="I1463" t="s">
        <v>149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5" x14ac:dyDescent="0.3">
      <c r="A1464" s="2">
        <v>45913</v>
      </c>
      <c r="B1464" t="s">
        <v>52</v>
      </c>
      <c r="C1464">
        <v>121</v>
      </c>
      <c r="D1464">
        <v>2</v>
      </c>
      <c r="E1464">
        <v>0.52</v>
      </c>
      <c r="F1464">
        <v>1.653</v>
      </c>
      <c r="G1464">
        <v>1.04</v>
      </c>
      <c r="H1464">
        <v>1.04</v>
      </c>
      <c r="I1464" t="s">
        <v>149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X1464">
        <v>0</v>
      </c>
      <c r="Y1464">
        <v>0</v>
      </c>
    </row>
    <row r="1465" spans="1:25" x14ac:dyDescent="0.3">
      <c r="A1465" s="2">
        <v>45913</v>
      </c>
      <c r="B1465" t="s">
        <v>52</v>
      </c>
      <c r="C1465">
        <v>120</v>
      </c>
      <c r="D1465">
        <v>1</v>
      </c>
      <c r="E1465">
        <v>0.76</v>
      </c>
      <c r="F1465">
        <v>0.83299999999999996</v>
      </c>
      <c r="G1465">
        <v>0.76</v>
      </c>
      <c r="H1465">
        <v>0.76</v>
      </c>
      <c r="I1465" t="s">
        <v>149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X1465">
        <v>0</v>
      </c>
      <c r="Y1465">
        <v>0</v>
      </c>
    </row>
    <row r="1466" spans="1:25" x14ac:dyDescent="0.3">
      <c r="A1466" s="2">
        <v>45913</v>
      </c>
      <c r="B1466" t="s">
        <v>52</v>
      </c>
      <c r="C1466">
        <v>77</v>
      </c>
      <c r="D1466">
        <v>1</v>
      </c>
      <c r="E1466">
        <v>0.18</v>
      </c>
      <c r="F1466">
        <v>1.2989999999999999</v>
      </c>
      <c r="G1466">
        <v>0.18</v>
      </c>
      <c r="H1466">
        <v>0.18</v>
      </c>
      <c r="I1466" t="s">
        <v>149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X1466">
        <v>0</v>
      </c>
      <c r="Y1466">
        <v>0</v>
      </c>
    </row>
    <row r="1467" spans="1:25" x14ac:dyDescent="0.3">
      <c r="A1467" s="2">
        <v>45913</v>
      </c>
      <c r="B1467" t="s">
        <v>52</v>
      </c>
      <c r="C1467">
        <v>218</v>
      </c>
      <c r="D1467">
        <v>5</v>
      </c>
      <c r="E1467">
        <v>0.29599999999999999</v>
      </c>
      <c r="F1467">
        <v>2.294</v>
      </c>
      <c r="G1467">
        <v>1.48</v>
      </c>
      <c r="H1467">
        <v>1.48</v>
      </c>
      <c r="I1467" t="s">
        <v>149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X1467">
        <v>0</v>
      </c>
      <c r="Y1467">
        <v>0</v>
      </c>
    </row>
    <row r="1468" spans="1:25" x14ac:dyDescent="0.3">
      <c r="A1468" s="2">
        <v>45913</v>
      </c>
      <c r="B1468" t="s">
        <v>112</v>
      </c>
      <c r="C1468">
        <v>12</v>
      </c>
      <c r="D1468">
        <v>0</v>
      </c>
      <c r="F1468">
        <v>0</v>
      </c>
      <c r="G1468">
        <v>0</v>
      </c>
      <c r="H1468">
        <v>0</v>
      </c>
      <c r="I1468" t="s">
        <v>149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5" x14ac:dyDescent="0.3">
      <c r="A1469" s="2">
        <v>45913</v>
      </c>
      <c r="B1469" t="s">
        <v>15</v>
      </c>
      <c r="C1469">
        <v>56</v>
      </c>
      <c r="D1469">
        <v>0</v>
      </c>
      <c r="F1469">
        <v>0</v>
      </c>
      <c r="G1469">
        <v>0</v>
      </c>
      <c r="H1469">
        <v>0</v>
      </c>
      <c r="I1469" t="s">
        <v>149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5" x14ac:dyDescent="0.3">
      <c r="A1470" s="2">
        <v>45913</v>
      </c>
      <c r="B1470" t="s">
        <v>112</v>
      </c>
      <c r="C1470">
        <v>32</v>
      </c>
      <c r="D1470">
        <v>0</v>
      </c>
      <c r="F1470">
        <v>0</v>
      </c>
      <c r="G1470">
        <v>0</v>
      </c>
      <c r="H1470">
        <v>0</v>
      </c>
      <c r="I1470" t="s">
        <v>149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5" x14ac:dyDescent="0.3">
      <c r="A1471" s="2">
        <v>45913</v>
      </c>
      <c r="B1471" t="s">
        <v>15</v>
      </c>
      <c r="C1471">
        <v>40</v>
      </c>
      <c r="D1471">
        <v>0</v>
      </c>
      <c r="F1471">
        <v>0</v>
      </c>
      <c r="G1471">
        <v>0</v>
      </c>
      <c r="H1471">
        <v>0</v>
      </c>
      <c r="I1471" t="s">
        <v>149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5" x14ac:dyDescent="0.3">
      <c r="A1472" s="2">
        <v>45913</v>
      </c>
      <c r="B1472" t="s">
        <v>15</v>
      </c>
      <c r="C1472">
        <v>116</v>
      </c>
      <c r="D1472">
        <v>0</v>
      </c>
      <c r="F1472">
        <v>0</v>
      </c>
      <c r="G1472">
        <v>0</v>
      </c>
      <c r="H1472">
        <v>0</v>
      </c>
      <c r="I1472" t="s">
        <v>149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5" x14ac:dyDescent="0.3">
      <c r="A1473" s="2">
        <v>45913</v>
      </c>
      <c r="B1473" t="s">
        <v>112</v>
      </c>
      <c r="C1473">
        <v>29</v>
      </c>
      <c r="D1473">
        <v>1</v>
      </c>
      <c r="E1473">
        <v>1.05</v>
      </c>
      <c r="F1473">
        <v>3.448</v>
      </c>
      <c r="G1473">
        <v>1.05</v>
      </c>
      <c r="H1473">
        <v>1.05</v>
      </c>
      <c r="I1473" t="s">
        <v>149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X1473">
        <v>0</v>
      </c>
      <c r="Y1473">
        <v>0</v>
      </c>
    </row>
    <row r="1474" spans="1:25" x14ac:dyDescent="0.3">
      <c r="A1474" s="2">
        <v>45913</v>
      </c>
      <c r="B1474" t="s">
        <v>15</v>
      </c>
      <c r="C1474">
        <v>113</v>
      </c>
      <c r="D1474">
        <v>1</v>
      </c>
      <c r="E1474">
        <v>0.84</v>
      </c>
      <c r="F1474">
        <v>0.88500000000000001</v>
      </c>
      <c r="G1474">
        <v>0.84</v>
      </c>
      <c r="H1474">
        <v>0.84</v>
      </c>
      <c r="I1474" t="s">
        <v>149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X1474">
        <v>0</v>
      </c>
      <c r="Y1474">
        <v>0</v>
      </c>
    </row>
    <row r="1475" spans="1:25" x14ac:dyDescent="0.3">
      <c r="A1475" s="2">
        <v>45913</v>
      </c>
      <c r="B1475" t="s">
        <v>112</v>
      </c>
      <c r="C1475">
        <v>57</v>
      </c>
      <c r="D1475">
        <v>2</v>
      </c>
      <c r="E1475">
        <v>0.98</v>
      </c>
      <c r="F1475">
        <v>3.5089999999999999</v>
      </c>
      <c r="G1475">
        <v>1.96</v>
      </c>
      <c r="H1475">
        <v>1.96</v>
      </c>
      <c r="I1475" t="s">
        <v>149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40.98</v>
      </c>
      <c r="S1475">
        <v>40.98</v>
      </c>
      <c r="T1475">
        <v>40.98</v>
      </c>
      <c r="U1475">
        <v>40.98</v>
      </c>
      <c r="V1475">
        <v>4.7828208879999998</v>
      </c>
      <c r="W1475">
        <v>4.7828208879999998</v>
      </c>
      <c r="X1475">
        <v>20.908163269999999</v>
      </c>
      <c r="Y1475">
        <v>20.908163269999999</v>
      </c>
    </row>
    <row r="1476" spans="1:25" x14ac:dyDescent="0.3">
      <c r="A1476" s="2">
        <v>45913</v>
      </c>
      <c r="B1476" t="s">
        <v>100</v>
      </c>
      <c r="C1476">
        <v>2</v>
      </c>
      <c r="D1476">
        <v>0</v>
      </c>
      <c r="F1476">
        <v>0</v>
      </c>
      <c r="G1476">
        <v>0</v>
      </c>
      <c r="H1476">
        <v>0</v>
      </c>
      <c r="I1476" t="s">
        <v>149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5" x14ac:dyDescent="0.3">
      <c r="A1477" s="2">
        <v>45913</v>
      </c>
      <c r="B1477" t="s">
        <v>54</v>
      </c>
      <c r="C1477">
        <v>85</v>
      </c>
      <c r="D1477">
        <v>2</v>
      </c>
      <c r="E1477">
        <v>1.5</v>
      </c>
      <c r="F1477">
        <v>2.3530000000000002</v>
      </c>
      <c r="G1477">
        <v>3</v>
      </c>
      <c r="H1477">
        <v>3</v>
      </c>
      <c r="I1477" t="s">
        <v>149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X1477">
        <v>0</v>
      </c>
      <c r="Y1477">
        <v>0</v>
      </c>
    </row>
    <row r="1478" spans="1:25" x14ac:dyDescent="0.3">
      <c r="A1478" s="2">
        <v>45913</v>
      </c>
      <c r="B1478" t="s">
        <v>60</v>
      </c>
      <c r="C1478">
        <v>60</v>
      </c>
      <c r="D1478">
        <v>3</v>
      </c>
      <c r="E1478">
        <v>1.2769999999999999</v>
      </c>
      <c r="F1478">
        <v>5</v>
      </c>
      <c r="G1478">
        <v>3.83</v>
      </c>
      <c r="H1478">
        <v>3.83</v>
      </c>
      <c r="I1478" t="s">
        <v>149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21.88</v>
      </c>
      <c r="S1478">
        <v>21.88</v>
      </c>
      <c r="T1478">
        <v>21.88</v>
      </c>
      <c r="U1478">
        <v>21.88</v>
      </c>
      <c r="V1478">
        <v>17.504570380000001</v>
      </c>
      <c r="W1478">
        <v>17.504570380000001</v>
      </c>
      <c r="X1478">
        <v>5.7127937339999999</v>
      </c>
      <c r="Y1478">
        <v>5.7127937339999999</v>
      </c>
    </row>
    <row r="1479" spans="1:25" x14ac:dyDescent="0.3">
      <c r="A1479" s="2">
        <v>45913</v>
      </c>
      <c r="B1479" t="s">
        <v>60</v>
      </c>
      <c r="C1479">
        <v>146</v>
      </c>
      <c r="D1479">
        <v>0</v>
      </c>
      <c r="F1479">
        <v>0</v>
      </c>
      <c r="G1479">
        <v>0</v>
      </c>
      <c r="H1479">
        <v>0</v>
      </c>
      <c r="I1479" t="s">
        <v>149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5" x14ac:dyDescent="0.3">
      <c r="A1480" s="2">
        <v>45913</v>
      </c>
      <c r="B1480" t="s">
        <v>100</v>
      </c>
      <c r="C1480">
        <v>3</v>
      </c>
      <c r="D1480">
        <v>0</v>
      </c>
      <c r="F1480">
        <v>0</v>
      </c>
      <c r="G1480">
        <v>0</v>
      </c>
      <c r="H1480">
        <v>0</v>
      </c>
      <c r="I1480" t="s">
        <v>149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5" x14ac:dyDescent="0.3">
      <c r="A1481" s="2">
        <v>45913</v>
      </c>
      <c r="B1481" t="s">
        <v>54</v>
      </c>
      <c r="C1481">
        <v>108</v>
      </c>
      <c r="D1481">
        <v>0</v>
      </c>
      <c r="F1481">
        <v>0</v>
      </c>
      <c r="G1481">
        <v>0</v>
      </c>
      <c r="H1481">
        <v>0</v>
      </c>
      <c r="I1481" t="s">
        <v>149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5" x14ac:dyDescent="0.3">
      <c r="A1482" s="2">
        <v>45913</v>
      </c>
      <c r="B1482" t="s">
        <v>100</v>
      </c>
      <c r="C1482">
        <v>12</v>
      </c>
      <c r="D1482">
        <v>0</v>
      </c>
      <c r="F1482">
        <v>0</v>
      </c>
      <c r="G1482">
        <v>0</v>
      </c>
      <c r="H1482">
        <v>0</v>
      </c>
      <c r="I1482" t="s">
        <v>149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5" x14ac:dyDescent="0.3">
      <c r="A1483" s="2">
        <v>45913</v>
      </c>
      <c r="B1483" t="s">
        <v>54</v>
      </c>
      <c r="C1483">
        <v>47</v>
      </c>
      <c r="D1483">
        <v>0</v>
      </c>
      <c r="F1483">
        <v>0</v>
      </c>
      <c r="G1483">
        <v>0</v>
      </c>
      <c r="H1483">
        <v>0</v>
      </c>
      <c r="I1483" t="s">
        <v>149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5" x14ac:dyDescent="0.3">
      <c r="A1484" s="2">
        <v>45913</v>
      </c>
      <c r="B1484" t="s">
        <v>60</v>
      </c>
      <c r="C1484">
        <v>134</v>
      </c>
      <c r="D1484">
        <v>0</v>
      </c>
      <c r="F1484">
        <v>0</v>
      </c>
      <c r="G1484">
        <v>0</v>
      </c>
      <c r="H1484">
        <v>0</v>
      </c>
      <c r="I1484" t="s">
        <v>149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5" x14ac:dyDescent="0.3">
      <c r="A1485" s="2">
        <v>45913</v>
      </c>
      <c r="B1485" t="s">
        <v>54</v>
      </c>
      <c r="C1485">
        <v>348</v>
      </c>
      <c r="D1485">
        <v>1</v>
      </c>
      <c r="E1485">
        <v>0.77</v>
      </c>
      <c r="F1485">
        <v>0.28699999999999998</v>
      </c>
      <c r="G1485">
        <v>0.77</v>
      </c>
      <c r="H1485">
        <v>0.77</v>
      </c>
      <c r="I1485" t="s">
        <v>149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X1485">
        <v>0</v>
      </c>
      <c r="Y1485">
        <v>0</v>
      </c>
    </row>
    <row r="1486" spans="1:25" x14ac:dyDescent="0.3">
      <c r="A1486" s="2">
        <v>45913</v>
      </c>
      <c r="B1486" t="s">
        <v>100</v>
      </c>
      <c r="C1486">
        <v>15</v>
      </c>
      <c r="D1486">
        <v>0</v>
      </c>
      <c r="F1486">
        <v>0</v>
      </c>
      <c r="G1486">
        <v>0</v>
      </c>
      <c r="H1486">
        <v>0</v>
      </c>
      <c r="I1486" t="s">
        <v>149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5" x14ac:dyDescent="0.3">
      <c r="A1487" s="2">
        <v>45913</v>
      </c>
      <c r="B1487" t="s">
        <v>60</v>
      </c>
      <c r="C1487">
        <v>203</v>
      </c>
      <c r="D1487">
        <v>2</v>
      </c>
      <c r="E1487">
        <v>0.82499999999999996</v>
      </c>
      <c r="F1487">
        <v>0.98499999999999999</v>
      </c>
      <c r="G1487">
        <v>1.65</v>
      </c>
      <c r="H1487">
        <v>1.65</v>
      </c>
      <c r="I1487" t="s">
        <v>149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X1487">
        <v>0</v>
      </c>
      <c r="Y1487">
        <v>0</v>
      </c>
    </row>
    <row r="1488" spans="1:25" x14ac:dyDescent="0.3">
      <c r="A1488" s="2">
        <v>45913</v>
      </c>
      <c r="B1488" t="s">
        <v>48</v>
      </c>
      <c r="C1488">
        <v>45</v>
      </c>
      <c r="D1488">
        <v>0</v>
      </c>
      <c r="F1488">
        <v>0</v>
      </c>
      <c r="G1488">
        <v>0</v>
      </c>
      <c r="H1488">
        <v>0</v>
      </c>
      <c r="I1488" t="s">
        <v>149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5" x14ac:dyDescent="0.3">
      <c r="A1489" s="2">
        <v>45913</v>
      </c>
      <c r="B1489" t="s">
        <v>48</v>
      </c>
      <c r="C1489">
        <v>107</v>
      </c>
      <c r="D1489">
        <v>1</v>
      </c>
      <c r="E1489">
        <v>1.1399999999999999</v>
      </c>
      <c r="F1489">
        <v>0.93500000000000005</v>
      </c>
      <c r="G1489">
        <v>1.1399999999999999</v>
      </c>
      <c r="H1489">
        <v>1.1399999999999999</v>
      </c>
      <c r="I1489" t="s">
        <v>149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X1489">
        <v>0</v>
      </c>
      <c r="Y1489">
        <v>0</v>
      </c>
    </row>
    <row r="1490" spans="1:25" x14ac:dyDescent="0.3">
      <c r="A1490" s="2">
        <v>45913</v>
      </c>
      <c r="B1490" t="s">
        <v>48</v>
      </c>
      <c r="C1490">
        <v>111</v>
      </c>
      <c r="D1490">
        <v>3</v>
      </c>
      <c r="E1490">
        <v>1.95</v>
      </c>
      <c r="F1490">
        <v>2.7029999999999998</v>
      </c>
      <c r="G1490">
        <v>5.85</v>
      </c>
      <c r="H1490">
        <v>5.85</v>
      </c>
      <c r="I1490" t="s">
        <v>149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X1490">
        <v>0</v>
      </c>
      <c r="Y1490">
        <v>0</v>
      </c>
    </row>
    <row r="1491" spans="1:25" x14ac:dyDescent="0.3">
      <c r="A1491" s="2">
        <v>45913</v>
      </c>
      <c r="B1491" t="s">
        <v>48</v>
      </c>
      <c r="C1491">
        <v>196</v>
      </c>
      <c r="D1491">
        <v>1</v>
      </c>
      <c r="E1491">
        <v>1.34</v>
      </c>
      <c r="F1491">
        <v>0.51</v>
      </c>
      <c r="G1491">
        <v>1.34</v>
      </c>
      <c r="H1491">
        <v>1.34</v>
      </c>
      <c r="I1491" t="s">
        <v>149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X1491">
        <v>0</v>
      </c>
      <c r="Y1491">
        <v>0</v>
      </c>
    </row>
    <row r="1492" spans="1:25" x14ac:dyDescent="0.3">
      <c r="A1492" s="2">
        <v>45913</v>
      </c>
      <c r="B1492" t="s">
        <v>19</v>
      </c>
      <c r="C1492">
        <v>1</v>
      </c>
      <c r="D1492">
        <v>0</v>
      </c>
      <c r="F1492">
        <v>0</v>
      </c>
      <c r="G1492">
        <v>0</v>
      </c>
      <c r="H1492">
        <v>0</v>
      </c>
      <c r="I1492" t="s">
        <v>149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5" x14ac:dyDescent="0.3">
      <c r="A1493" s="2">
        <v>45913</v>
      </c>
      <c r="B1493" t="s">
        <v>90</v>
      </c>
      <c r="C1493">
        <v>5</v>
      </c>
      <c r="D1493">
        <v>0</v>
      </c>
      <c r="F1493">
        <v>0</v>
      </c>
      <c r="G1493">
        <v>0</v>
      </c>
      <c r="H1493">
        <v>0</v>
      </c>
      <c r="I1493" t="s">
        <v>149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5" x14ac:dyDescent="0.3">
      <c r="A1494" s="2">
        <v>45913</v>
      </c>
      <c r="B1494" t="s">
        <v>19</v>
      </c>
      <c r="C1494">
        <v>3</v>
      </c>
      <c r="D1494">
        <v>0</v>
      </c>
      <c r="F1494">
        <v>0</v>
      </c>
      <c r="G1494">
        <v>0</v>
      </c>
      <c r="H1494">
        <v>0</v>
      </c>
      <c r="I1494" t="s">
        <v>149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5" x14ac:dyDescent="0.3">
      <c r="A1495" s="2">
        <v>45913</v>
      </c>
      <c r="B1495" t="s">
        <v>90</v>
      </c>
      <c r="C1495">
        <v>2</v>
      </c>
      <c r="D1495">
        <v>0</v>
      </c>
      <c r="F1495">
        <v>0</v>
      </c>
      <c r="G1495">
        <v>0</v>
      </c>
      <c r="H1495">
        <v>0</v>
      </c>
      <c r="I1495" t="s">
        <v>149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5" x14ac:dyDescent="0.3">
      <c r="A1496" s="2">
        <v>45913</v>
      </c>
      <c r="B1496" t="s">
        <v>19</v>
      </c>
      <c r="C1496">
        <v>5</v>
      </c>
      <c r="D1496">
        <v>0</v>
      </c>
      <c r="F1496">
        <v>0</v>
      </c>
      <c r="G1496">
        <v>0</v>
      </c>
      <c r="H1496">
        <v>0</v>
      </c>
      <c r="I1496" t="s">
        <v>149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5" x14ac:dyDescent="0.3">
      <c r="A1497" s="2">
        <v>45913</v>
      </c>
      <c r="B1497" t="s">
        <v>90</v>
      </c>
      <c r="C1497">
        <v>2</v>
      </c>
      <c r="D1497">
        <v>0</v>
      </c>
      <c r="F1497">
        <v>0</v>
      </c>
      <c r="G1497">
        <v>0</v>
      </c>
      <c r="H1497">
        <v>0</v>
      </c>
      <c r="I1497" t="s">
        <v>149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5" x14ac:dyDescent="0.3">
      <c r="A1498" s="2">
        <v>45913</v>
      </c>
      <c r="B1498" t="s">
        <v>19</v>
      </c>
      <c r="C1498">
        <v>9</v>
      </c>
      <c r="D1498">
        <v>0</v>
      </c>
      <c r="F1498">
        <v>0</v>
      </c>
      <c r="G1498">
        <v>0</v>
      </c>
      <c r="H1498">
        <v>0</v>
      </c>
      <c r="I1498" t="s">
        <v>149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5" x14ac:dyDescent="0.3">
      <c r="A1499" s="2">
        <v>45913</v>
      </c>
      <c r="B1499" t="s">
        <v>90</v>
      </c>
      <c r="C1499">
        <v>1</v>
      </c>
      <c r="D1499">
        <v>0</v>
      </c>
      <c r="F1499">
        <v>0</v>
      </c>
      <c r="G1499">
        <v>0</v>
      </c>
      <c r="H1499">
        <v>0</v>
      </c>
      <c r="I1499" t="s">
        <v>149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5" x14ac:dyDescent="0.3">
      <c r="A1500" s="2">
        <v>45913</v>
      </c>
      <c r="B1500" t="s">
        <v>58</v>
      </c>
      <c r="C1500">
        <v>33</v>
      </c>
      <c r="D1500">
        <v>1</v>
      </c>
      <c r="E1500">
        <v>1.17</v>
      </c>
      <c r="F1500">
        <v>3.03</v>
      </c>
      <c r="G1500">
        <v>1.17</v>
      </c>
      <c r="H1500">
        <v>1.17</v>
      </c>
      <c r="I1500" t="s">
        <v>149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X1500">
        <v>0</v>
      </c>
      <c r="Y1500">
        <v>0</v>
      </c>
    </row>
    <row r="1501" spans="1:25" x14ac:dyDescent="0.3">
      <c r="A1501" s="2">
        <v>45913</v>
      </c>
      <c r="B1501" t="s">
        <v>110</v>
      </c>
      <c r="C1501">
        <v>22</v>
      </c>
      <c r="D1501">
        <v>1</v>
      </c>
      <c r="E1501">
        <v>1.47</v>
      </c>
      <c r="F1501">
        <v>4.5449999999999999</v>
      </c>
      <c r="G1501">
        <v>1.47</v>
      </c>
      <c r="H1501">
        <v>1.47</v>
      </c>
      <c r="I1501" t="s">
        <v>149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X1501">
        <v>0</v>
      </c>
      <c r="Y1501">
        <v>0</v>
      </c>
    </row>
    <row r="1502" spans="1:25" x14ac:dyDescent="0.3">
      <c r="A1502" s="2">
        <v>45913</v>
      </c>
      <c r="B1502" t="s">
        <v>34</v>
      </c>
      <c r="C1502">
        <v>47</v>
      </c>
      <c r="D1502">
        <v>0</v>
      </c>
      <c r="F1502">
        <v>0</v>
      </c>
      <c r="G1502">
        <v>0</v>
      </c>
      <c r="H1502">
        <v>0</v>
      </c>
      <c r="I1502" t="s">
        <v>149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5" x14ac:dyDescent="0.3">
      <c r="A1503" s="2">
        <v>45913</v>
      </c>
      <c r="B1503" t="s">
        <v>28</v>
      </c>
      <c r="C1503">
        <v>3</v>
      </c>
      <c r="D1503">
        <v>0</v>
      </c>
      <c r="F1503">
        <v>0</v>
      </c>
      <c r="G1503">
        <v>0</v>
      </c>
      <c r="H1503">
        <v>0</v>
      </c>
      <c r="I1503" t="s">
        <v>149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5" x14ac:dyDescent="0.3">
      <c r="A1504" s="2">
        <v>45913</v>
      </c>
      <c r="B1504" t="s">
        <v>58</v>
      </c>
      <c r="C1504">
        <v>29</v>
      </c>
      <c r="D1504">
        <v>1</v>
      </c>
      <c r="E1504">
        <v>0.9</v>
      </c>
      <c r="F1504">
        <v>3.448</v>
      </c>
      <c r="G1504">
        <v>0.9</v>
      </c>
      <c r="H1504">
        <v>0.9</v>
      </c>
      <c r="I1504" t="s">
        <v>149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15.88</v>
      </c>
      <c r="S1504">
        <v>15.88</v>
      </c>
      <c r="T1504">
        <v>15.88</v>
      </c>
      <c r="U1504">
        <v>15.88</v>
      </c>
      <c r="V1504">
        <v>5.6675062970000001</v>
      </c>
      <c r="W1504">
        <v>5.6675062970000001</v>
      </c>
      <c r="X1504">
        <v>17.644444440000001</v>
      </c>
      <c r="Y1504">
        <v>17.644444440000001</v>
      </c>
    </row>
    <row r="1505" spans="1:25" x14ac:dyDescent="0.3">
      <c r="A1505" s="2">
        <v>45913</v>
      </c>
      <c r="B1505" t="s">
        <v>110</v>
      </c>
      <c r="C1505">
        <v>44</v>
      </c>
      <c r="D1505">
        <v>0</v>
      </c>
      <c r="F1505">
        <v>0</v>
      </c>
      <c r="G1505">
        <v>0</v>
      </c>
      <c r="H1505">
        <v>0</v>
      </c>
      <c r="I1505" t="s">
        <v>149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5" x14ac:dyDescent="0.3">
      <c r="A1506" s="2">
        <v>45913</v>
      </c>
      <c r="B1506" t="s">
        <v>34</v>
      </c>
      <c r="C1506">
        <v>128</v>
      </c>
      <c r="D1506">
        <v>0</v>
      </c>
      <c r="F1506">
        <v>0</v>
      </c>
      <c r="G1506">
        <v>0</v>
      </c>
      <c r="H1506">
        <v>0</v>
      </c>
      <c r="I1506" t="s">
        <v>149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5" x14ac:dyDescent="0.3">
      <c r="A1507" s="2">
        <v>45913</v>
      </c>
      <c r="B1507" t="s">
        <v>28</v>
      </c>
      <c r="C1507">
        <v>16</v>
      </c>
      <c r="D1507">
        <v>0</v>
      </c>
      <c r="F1507">
        <v>0</v>
      </c>
      <c r="G1507">
        <v>0</v>
      </c>
      <c r="H1507">
        <v>0</v>
      </c>
      <c r="I1507" t="s">
        <v>149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5" x14ac:dyDescent="0.3">
      <c r="A1508" s="2">
        <v>45913</v>
      </c>
      <c r="B1508" t="s">
        <v>28</v>
      </c>
      <c r="C1508">
        <v>8</v>
      </c>
      <c r="D1508">
        <v>0</v>
      </c>
      <c r="F1508">
        <v>0</v>
      </c>
      <c r="G1508">
        <v>0</v>
      </c>
      <c r="H1508">
        <v>0</v>
      </c>
      <c r="I1508" t="s">
        <v>149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5" x14ac:dyDescent="0.3">
      <c r="A1509" s="2">
        <v>45913</v>
      </c>
      <c r="B1509" t="s">
        <v>58</v>
      </c>
      <c r="C1509">
        <v>36</v>
      </c>
      <c r="D1509">
        <v>0</v>
      </c>
      <c r="F1509">
        <v>0</v>
      </c>
      <c r="G1509">
        <v>0</v>
      </c>
      <c r="H1509">
        <v>0</v>
      </c>
      <c r="I1509" t="s">
        <v>149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5" x14ac:dyDescent="0.3">
      <c r="A1510" s="2">
        <v>45913</v>
      </c>
      <c r="B1510" t="s">
        <v>110</v>
      </c>
      <c r="C1510">
        <v>41</v>
      </c>
      <c r="D1510">
        <v>0</v>
      </c>
      <c r="F1510">
        <v>0</v>
      </c>
      <c r="G1510">
        <v>0</v>
      </c>
      <c r="H1510">
        <v>0</v>
      </c>
      <c r="I1510" t="s">
        <v>149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5" x14ac:dyDescent="0.3">
      <c r="A1511" s="2">
        <v>45913</v>
      </c>
      <c r="B1511" t="s">
        <v>34</v>
      </c>
      <c r="C1511">
        <v>81</v>
      </c>
      <c r="D1511">
        <v>0</v>
      </c>
      <c r="F1511">
        <v>0</v>
      </c>
      <c r="G1511">
        <v>0</v>
      </c>
      <c r="H1511">
        <v>0</v>
      </c>
      <c r="I1511" t="s">
        <v>149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5" x14ac:dyDescent="0.3">
      <c r="A1512" s="2">
        <v>45913</v>
      </c>
      <c r="B1512" t="s">
        <v>34</v>
      </c>
      <c r="C1512">
        <v>39</v>
      </c>
      <c r="D1512">
        <v>0</v>
      </c>
      <c r="F1512">
        <v>0</v>
      </c>
      <c r="G1512">
        <v>0</v>
      </c>
      <c r="H1512">
        <v>0</v>
      </c>
      <c r="I1512" t="s">
        <v>149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5" x14ac:dyDescent="0.3">
      <c r="A1513" s="2">
        <v>45913</v>
      </c>
      <c r="B1513" t="s">
        <v>58</v>
      </c>
      <c r="C1513">
        <v>27</v>
      </c>
      <c r="D1513">
        <v>0</v>
      </c>
      <c r="F1513">
        <v>0</v>
      </c>
      <c r="G1513">
        <v>0</v>
      </c>
      <c r="H1513">
        <v>0</v>
      </c>
      <c r="I1513" t="s">
        <v>149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5" x14ac:dyDescent="0.3">
      <c r="A1514" s="2">
        <v>45913</v>
      </c>
      <c r="B1514" t="s">
        <v>28</v>
      </c>
      <c r="C1514">
        <v>4</v>
      </c>
      <c r="D1514">
        <v>0</v>
      </c>
      <c r="F1514">
        <v>0</v>
      </c>
      <c r="G1514">
        <v>0</v>
      </c>
      <c r="H1514">
        <v>0</v>
      </c>
      <c r="I1514" t="s">
        <v>149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5" x14ac:dyDescent="0.3">
      <c r="A1515" s="2">
        <v>45913</v>
      </c>
      <c r="B1515" t="s">
        <v>110</v>
      </c>
      <c r="C1515">
        <v>155</v>
      </c>
      <c r="D1515">
        <v>0</v>
      </c>
      <c r="F1515">
        <v>0</v>
      </c>
      <c r="G1515">
        <v>0</v>
      </c>
      <c r="H1515">
        <v>0</v>
      </c>
      <c r="I1515" t="s">
        <v>149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5" x14ac:dyDescent="0.3">
      <c r="A1516" s="2">
        <v>45913</v>
      </c>
      <c r="B1516" t="s">
        <v>26</v>
      </c>
      <c r="C1516">
        <v>55</v>
      </c>
      <c r="D1516">
        <v>0</v>
      </c>
      <c r="F1516">
        <v>0</v>
      </c>
      <c r="G1516">
        <v>0</v>
      </c>
      <c r="H1516">
        <v>0</v>
      </c>
      <c r="I1516" t="s">
        <v>149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5" x14ac:dyDescent="0.3">
      <c r="A1517" s="2">
        <v>45913</v>
      </c>
      <c r="B1517" t="s">
        <v>30</v>
      </c>
      <c r="C1517">
        <v>15</v>
      </c>
      <c r="D1517">
        <v>0</v>
      </c>
      <c r="F1517">
        <v>0</v>
      </c>
      <c r="G1517">
        <v>0</v>
      </c>
      <c r="H1517">
        <v>0</v>
      </c>
      <c r="I1517" t="s">
        <v>149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5" x14ac:dyDescent="0.3">
      <c r="A1518" s="2">
        <v>45913</v>
      </c>
      <c r="B1518" t="s">
        <v>26</v>
      </c>
      <c r="C1518">
        <v>146</v>
      </c>
      <c r="D1518">
        <v>1</v>
      </c>
      <c r="E1518">
        <v>1.1399999999999999</v>
      </c>
      <c r="F1518">
        <v>0.68500000000000005</v>
      </c>
      <c r="G1518">
        <v>1.1399999999999999</v>
      </c>
      <c r="H1518">
        <v>1.1399999999999999</v>
      </c>
      <c r="I1518" t="s">
        <v>149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X1518">
        <v>0</v>
      </c>
      <c r="Y1518">
        <v>0</v>
      </c>
    </row>
    <row r="1519" spans="1:25" x14ac:dyDescent="0.3">
      <c r="A1519" s="2">
        <v>45913</v>
      </c>
      <c r="B1519" t="s">
        <v>30</v>
      </c>
      <c r="C1519">
        <v>177</v>
      </c>
      <c r="D1519">
        <v>1</v>
      </c>
      <c r="E1519">
        <v>1.5</v>
      </c>
      <c r="F1519">
        <v>0.56499999999999995</v>
      </c>
      <c r="G1519">
        <v>1.5</v>
      </c>
      <c r="H1519">
        <v>1.5</v>
      </c>
      <c r="I1519" t="s">
        <v>149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X1519">
        <v>0</v>
      </c>
      <c r="Y1519">
        <v>0</v>
      </c>
    </row>
    <row r="1520" spans="1:25" x14ac:dyDescent="0.3">
      <c r="A1520" s="2">
        <v>45913</v>
      </c>
      <c r="B1520" t="s">
        <v>26</v>
      </c>
      <c r="C1520">
        <v>102</v>
      </c>
      <c r="D1520">
        <v>1</v>
      </c>
      <c r="E1520">
        <v>1.59</v>
      </c>
      <c r="F1520">
        <v>0.98</v>
      </c>
      <c r="G1520">
        <v>1.59</v>
      </c>
      <c r="H1520">
        <v>1.59</v>
      </c>
      <c r="I1520" t="s">
        <v>149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X1520">
        <v>0</v>
      </c>
      <c r="Y1520">
        <v>0</v>
      </c>
    </row>
    <row r="1521" spans="1:25" x14ac:dyDescent="0.3">
      <c r="A1521" s="2">
        <v>45913</v>
      </c>
      <c r="B1521" t="s">
        <v>30</v>
      </c>
      <c r="C1521">
        <v>69</v>
      </c>
      <c r="D1521">
        <v>1</v>
      </c>
      <c r="E1521">
        <v>0.62</v>
      </c>
      <c r="F1521">
        <v>1.4490000000000001</v>
      </c>
      <c r="G1521">
        <v>0.62</v>
      </c>
      <c r="H1521">
        <v>0.62</v>
      </c>
      <c r="I1521" t="s">
        <v>149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X1521">
        <v>0</v>
      </c>
      <c r="Y1521">
        <v>0</v>
      </c>
    </row>
    <row r="1522" spans="1:25" x14ac:dyDescent="0.3">
      <c r="A1522" s="2">
        <v>45913</v>
      </c>
      <c r="B1522" t="s">
        <v>30</v>
      </c>
      <c r="C1522">
        <v>123</v>
      </c>
      <c r="D1522">
        <v>1</v>
      </c>
      <c r="E1522">
        <v>0.56000000000000005</v>
      </c>
      <c r="F1522">
        <v>0.81299999999999994</v>
      </c>
      <c r="G1522">
        <v>0.56000000000000005</v>
      </c>
      <c r="H1522">
        <v>0.56000000000000005</v>
      </c>
      <c r="I1522" t="s">
        <v>149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X1522">
        <v>0</v>
      </c>
      <c r="Y1522">
        <v>0</v>
      </c>
    </row>
    <row r="1523" spans="1:25" x14ac:dyDescent="0.3">
      <c r="A1523" s="2">
        <v>45913</v>
      </c>
      <c r="B1523" t="s">
        <v>26</v>
      </c>
      <c r="C1523">
        <v>164</v>
      </c>
      <c r="D1523">
        <v>0</v>
      </c>
      <c r="F1523">
        <v>0</v>
      </c>
      <c r="G1523">
        <v>0</v>
      </c>
      <c r="H1523">
        <v>0</v>
      </c>
      <c r="I1523" t="s">
        <v>149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5" x14ac:dyDescent="0.3">
      <c r="A1524" s="2">
        <v>45914</v>
      </c>
      <c r="B1524" t="s">
        <v>44</v>
      </c>
      <c r="C1524">
        <v>598</v>
      </c>
      <c r="D1524">
        <v>6</v>
      </c>
      <c r="E1524">
        <v>2.2050000000000001</v>
      </c>
      <c r="F1524">
        <v>1.0029999999999999</v>
      </c>
      <c r="G1524">
        <v>13.23</v>
      </c>
      <c r="H1524">
        <v>13.23</v>
      </c>
      <c r="I1524" t="s">
        <v>149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17.98</v>
      </c>
      <c r="S1524">
        <v>17.98</v>
      </c>
      <c r="T1524">
        <v>17.98</v>
      </c>
      <c r="U1524">
        <v>17.98</v>
      </c>
      <c r="V1524">
        <v>73.581757510000003</v>
      </c>
      <c r="W1524">
        <v>73.581757510000003</v>
      </c>
      <c r="X1524">
        <v>1.359032502</v>
      </c>
      <c r="Y1524">
        <v>1.359032502</v>
      </c>
    </row>
    <row r="1525" spans="1:25" x14ac:dyDescent="0.3">
      <c r="A1525" s="2">
        <v>45914</v>
      </c>
      <c r="B1525" t="s">
        <v>42</v>
      </c>
      <c r="C1525">
        <v>764</v>
      </c>
      <c r="D1525">
        <v>16</v>
      </c>
      <c r="E1525">
        <v>1.704</v>
      </c>
      <c r="F1525">
        <v>2.0939999999999999</v>
      </c>
      <c r="G1525">
        <v>27.27</v>
      </c>
      <c r="H1525">
        <v>27.27</v>
      </c>
      <c r="I1525" t="s">
        <v>149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X1525">
        <v>0</v>
      </c>
      <c r="Y1525">
        <v>0</v>
      </c>
    </row>
    <row r="1526" spans="1:25" x14ac:dyDescent="0.3">
      <c r="A1526" s="2">
        <v>45914</v>
      </c>
      <c r="B1526" t="s">
        <v>40</v>
      </c>
      <c r="C1526">
        <v>284</v>
      </c>
      <c r="D1526">
        <v>7</v>
      </c>
      <c r="E1526">
        <v>3.1840000000000002</v>
      </c>
      <c r="F1526">
        <v>2.4649999999999999</v>
      </c>
      <c r="G1526">
        <v>22.29</v>
      </c>
      <c r="H1526">
        <v>22.29</v>
      </c>
      <c r="I1526" t="s">
        <v>149</v>
      </c>
      <c r="J1526">
        <v>3</v>
      </c>
      <c r="K1526">
        <v>3</v>
      </c>
      <c r="L1526">
        <v>3</v>
      </c>
      <c r="M1526">
        <v>3</v>
      </c>
      <c r="N1526">
        <v>3</v>
      </c>
      <c r="O1526">
        <v>3</v>
      </c>
      <c r="P1526">
        <v>3</v>
      </c>
      <c r="Q1526">
        <v>3</v>
      </c>
      <c r="R1526">
        <v>137.47</v>
      </c>
      <c r="S1526">
        <v>137.47</v>
      </c>
      <c r="T1526">
        <v>137.47</v>
      </c>
      <c r="U1526">
        <v>137.47</v>
      </c>
      <c r="V1526">
        <v>16.21444679</v>
      </c>
      <c r="W1526">
        <v>16.21444679</v>
      </c>
      <c r="X1526">
        <v>6.1673396140000003</v>
      </c>
      <c r="Y1526">
        <v>6.1673396140000003</v>
      </c>
    </row>
    <row r="1527" spans="1:25" x14ac:dyDescent="0.3">
      <c r="A1527" s="2">
        <v>45914</v>
      </c>
      <c r="B1527" t="s">
        <v>46</v>
      </c>
      <c r="C1527">
        <v>356</v>
      </c>
      <c r="D1527">
        <v>0</v>
      </c>
      <c r="F1527">
        <v>0</v>
      </c>
      <c r="G1527">
        <v>0</v>
      </c>
      <c r="H1527">
        <v>0</v>
      </c>
      <c r="I1527" t="s">
        <v>149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5" x14ac:dyDescent="0.3">
      <c r="A1528" s="2">
        <v>45914</v>
      </c>
      <c r="B1528" t="s">
        <v>62</v>
      </c>
      <c r="C1528">
        <v>439</v>
      </c>
      <c r="D1528">
        <v>6</v>
      </c>
      <c r="E1528">
        <v>5.0819999999999999</v>
      </c>
      <c r="F1528">
        <v>1.367</v>
      </c>
      <c r="G1528">
        <v>30.49</v>
      </c>
      <c r="H1528">
        <v>30.49</v>
      </c>
      <c r="I1528" t="s">
        <v>149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X1528">
        <v>0</v>
      </c>
      <c r="Y1528">
        <v>0</v>
      </c>
    </row>
    <row r="1529" spans="1:25" x14ac:dyDescent="0.3">
      <c r="A1529" s="2">
        <v>45914</v>
      </c>
      <c r="B1529" t="s">
        <v>38</v>
      </c>
      <c r="C1529">
        <v>157</v>
      </c>
      <c r="D1529">
        <v>3</v>
      </c>
      <c r="E1529">
        <v>1.2929999999999999</v>
      </c>
      <c r="F1529">
        <v>1.911</v>
      </c>
      <c r="G1529">
        <v>3.88</v>
      </c>
      <c r="H1529">
        <v>3.88</v>
      </c>
      <c r="I1529" t="s">
        <v>149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X1529">
        <v>0</v>
      </c>
      <c r="Y1529">
        <v>0</v>
      </c>
    </row>
    <row r="1530" spans="1:25" x14ac:dyDescent="0.3">
      <c r="A1530" s="2">
        <v>45914</v>
      </c>
      <c r="B1530" t="s">
        <v>84</v>
      </c>
      <c r="C1530">
        <v>771</v>
      </c>
      <c r="D1530">
        <v>10</v>
      </c>
      <c r="E1530">
        <v>2.129</v>
      </c>
      <c r="F1530">
        <v>1.2969999999999999</v>
      </c>
      <c r="G1530">
        <v>21.29</v>
      </c>
      <c r="H1530">
        <v>21.29</v>
      </c>
      <c r="I1530" t="s">
        <v>149</v>
      </c>
      <c r="J1530">
        <v>2</v>
      </c>
      <c r="K1530">
        <v>2</v>
      </c>
      <c r="L1530">
        <v>2</v>
      </c>
      <c r="M1530">
        <v>2</v>
      </c>
      <c r="N1530">
        <v>2</v>
      </c>
      <c r="O1530">
        <v>2</v>
      </c>
      <c r="P1530">
        <v>2</v>
      </c>
      <c r="Q1530">
        <v>2</v>
      </c>
      <c r="R1530">
        <v>62.98</v>
      </c>
      <c r="S1530">
        <v>62.98</v>
      </c>
      <c r="T1530">
        <v>62.98</v>
      </c>
      <c r="U1530">
        <v>62.98</v>
      </c>
      <c r="V1530">
        <v>33.804382339999997</v>
      </c>
      <c r="W1530">
        <v>33.804382339999997</v>
      </c>
      <c r="X1530">
        <v>2.9581963359999999</v>
      </c>
      <c r="Y1530">
        <v>2.9581963359999999</v>
      </c>
    </row>
    <row r="1531" spans="1:25" x14ac:dyDescent="0.3">
      <c r="A1531" s="2">
        <v>45914</v>
      </c>
      <c r="B1531" t="s">
        <v>56</v>
      </c>
      <c r="C1531">
        <v>105</v>
      </c>
      <c r="D1531">
        <v>4</v>
      </c>
      <c r="E1531">
        <v>1.0429999999999999</v>
      </c>
      <c r="F1531">
        <v>3.81</v>
      </c>
      <c r="G1531">
        <v>4.17</v>
      </c>
      <c r="H1531">
        <v>4.17</v>
      </c>
      <c r="I1531" t="s">
        <v>149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X1531">
        <v>0</v>
      </c>
      <c r="Y1531">
        <v>0</v>
      </c>
    </row>
    <row r="1532" spans="1:25" x14ac:dyDescent="0.3">
      <c r="A1532" s="2">
        <v>45914</v>
      </c>
      <c r="B1532" t="s">
        <v>50</v>
      </c>
      <c r="C1532">
        <v>497</v>
      </c>
      <c r="D1532">
        <v>7</v>
      </c>
      <c r="E1532">
        <v>2.2109999999999999</v>
      </c>
      <c r="F1532">
        <v>1.4079999999999999</v>
      </c>
      <c r="G1532">
        <v>15.48</v>
      </c>
      <c r="H1532">
        <v>15.48</v>
      </c>
      <c r="I1532" t="s">
        <v>149</v>
      </c>
      <c r="J1532">
        <v>2</v>
      </c>
      <c r="K1532">
        <v>2</v>
      </c>
      <c r="L1532">
        <v>2</v>
      </c>
      <c r="M1532">
        <v>2</v>
      </c>
      <c r="N1532">
        <v>2</v>
      </c>
      <c r="O1532">
        <v>2</v>
      </c>
      <c r="P1532">
        <v>2</v>
      </c>
      <c r="Q1532">
        <v>2</v>
      </c>
      <c r="R1532">
        <v>81.96</v>
      </c>
      <c r="S1532">
        <v>81.96</v>
      </c>
      <c r="T1532">
        <v>81.96</v>
      </c>
      <c r="U1532">
        <v>81.96</v>
      </c>
      <c r="V1532">
        <v>18.887262079999999</v>
      </c>
      <c r="W1532">
        <v>18.887262079999999</v>
      </c>
      <c r="X1532">
        <v>5.2945736429999997</v>
      </c>
      <c r="Y1532">
        <v>5.2945736429999997</v>
      </c>
    </row>
    <row r="1533" spans="1:25" x14ac:dyDescent="0.3">
      <c r="A1533" s="2">
        <v>45914</v>
      </c>
      <c r="B1533" t="s">
        <v>86</v>
      </c>
      <c r="C1533">
        <v>5</v>
      </c>
      <c r="D1533">
        <v>0</v>
      </c>
      <c r="F1533">
        <v>0</v>
      </c>
      <c r="G1533">
        <v>0</v>
      </c>
      <c r="H1533">
        <v>0</v>
      </c>
      <c r="I1533" t="s">
        <v>149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5" x14ac:dyDescent="0.3">
      <c r="A1534" s="2">
        <v>45914</v>
      </c>
      <c r="B1534" t="s">
        <v>36</v>
      </c>
      <c r="C1534">
        <v>371</v>
      </c>
      <c r="D1534">
        <v>2</v>
      </c>
      <c r="E1534">
        <v>0.65500000000000003</v>
      </c>
      <c r="F1534">
        <v>0.53900000000000003</v>
      </c>
      <c r="G1534">
        <v>1.31</v>
      </c>
      <c r="H1534">
        <v>1.31</v>
      </c>
      <c r="I1534" t="s">
        <v>149</v>
      </c>
      <c r="J1534">
        <v>2</v>
      </c>
      <c r="K1534">
        <v>2</v>
      </c>
      <c r="L1534">
        <v>2</v>
      </c>
      <c r="M1534">
        <v>2</v>
      </c>
      <c r="N1534">
        <v>2</v>
      </c>
      <c r="O1534">
        <v>2</v>
      </c>
      <c r="P1534">
        <v>2</v>
      </c>
      <c r="Q1534">
        <v>2</v>
      </c>
      <c r="R1534">
        <v>49.8</v>
      </c>
      <c r="S1534">
        <v>49.8</v>
      </c>
      <c r="T1534">
        <v>49.8</v>
      </c>
      <c r="U1534">
        <v>49.8</v>
      </c>
      <c r="V1534">
        <v>2.6305220880000002</v>
      </c>
      <c r="W1534">
        <v>2.6305220880000002</v>
      </c>
      <c r="X1534">
        <v>38.015267180000002</v>
      </c>
      <c r="Y1534">
        <v>38.015267180000002</v>
      </c>
    </row>
    <row r="1535" spans="1:25" x14ac:dyDescent="0.3">
      <c r="A1535" s="2">
        <v>45914</v>
      </c>
      <c r="B1535" t="s">
        <v>62</v>
      </c>
      <c r="C1535">
        <v>1032</v>
      </c>
      <c r="D1535">
        <v>19</v>
      </c>
      <c r="E1535">
        <v>3.93</v>
      </c>
      <c r="F1535">
        <v>1.841</v>
      </c>
      <c r="G1535">
        <v>74.67</v>
      </c>
      <c r="H1535">
        <v>74.67</v>
      </c>
      <c r="I1535" t="s">
        <v>149</v>
      </c>
      <c r="J1535">
        <v>9</v>
      </c>
      <c r="K1535">
        <v>9</v>
      </c>
      <c r="L1535">
        <v>9</v>
      </c>
      <c r="M1535">
        <v>9</v>
      </c>
      <c r="N1535">
        <v>11</v>
      </c>
      <c r="O1535">
        <v>11</v>
      </c>
      <c r="P1535">
        <v>11</v>
      </c>
      <c r="Q1535">
        <v>11</v>
      </c>
      <c r="R1535">
        <v>446.22</v>
      </c>
      <c r="S1535">
        <v>446.22</v>
      </c>
      <c r="T1535">
        <v>446.22</v>
      </c>
      <c r="U1535">
        <v>446.22</v>
      </c>
      <c r="V1535">
        <v>16.733898079999999</v>
      </c>
      <c r="W1535">
        <v>16.733898079999999</v>
      </c>
      <c r="X1535">
        <v>5.975893933</v>
      </c>
      <c r="Y1535">
        <v>5.975893933</v>
      </c>
    </row>
    <row r="1536" spans="1:25" x14ac:dyDescent="0.3">
      <c r="A1536" s="2">
        <v>45914</v>
      </c>
      <c r="B1536" t="s">
        <v>64</v>
      </c>
      <c r="C1536">
        <v>659</v>
      </c>
      <c r="D1536">
        <v>8</v>
      </c>
      <c r="E1536">
        <v>4.5110000000000001</v>
      </c>
      <c r="F1536">
        <v>1.214</v>
      </c>
      <c r="G1536">
        <v>36.090000000000003</v>
      </c>
      <c r="H1536">
        <v>36.090000000000003</v>
      </c>
      <c r="I1536" t="s">
        <v>149</v>
      </c>
      <c r="J1536">
        <v>5</v>
      </c>
      <c r="K1536">
        <v>5</v>
      </c>
      <c r="L1536">
        <v>5</v>
      </c>
      <c r="M1536">
        <v>5</v>
      </c>
      <c r="N1536">
        <v>5</v>
      </c>
      <c r="O1536">
        <v>5</v>
      </c>
      <c r="P1536">
        <v>5</v>
      </c>
      <c r="Q1536">
        <v>5</v>
      </c>
      <c r="R1536">
        <v>152.44999999999999</v>
      </c>
      <c r="S1536">
        <v>152.44999999999999</v>
      </c>
      <c r="T1536">
        <v>152.44999999999999</v>
      </c>
      <c r="U1536">
        <v>152.44999999999999</v>
      </c>
      <c r="V1536">
        <v>23.673335519999998</v>
      </c>
      <c r="W1536">
        <v>23.673335519999998</v>
      </c>
      <c r="X1536">
        <v>4.2241618179999998</v>
      </c>
      <c r="Y1536">
        <v>4.2241618179999998</v>
      </c>
    </row>
    <row r="1537" spans="1:25" x14ac:dyDescent="0.3">
      <c r="A1537" s="2">
        <v>45914</v>
      </c>
      <c r="B1537" t="s">
        <v>66</v>
      </c>
      <c r="C1537">
        <v>234</v>
      </c>
      <c r="D1537">
        <v>3</v>
      </c>
      <c r="E1537">
        <v>4.5670000000000002</v>
      </c>
      <c r="F1537">
        <v>1.282</v>
      </c>
      <c r="G1537">
        <v>13.7</v>
      </c>
      <c r="H1537">
        <v>13.7</v>
      </c>
      <c r="I1537" t="s">
        <v>149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30.88</v>
      </c>
      <c r="S1537">
        <v>30.88</v>
      </c>
      <c r="T1537">
        <v>30.88</v>
      </c>
      <c r="U1537">
        <v>30.88</v>
      </c>
      <c r="V1537">
        <v>44.365284969999998</v>
      </c>
      <c r="W1537">
        <v>44.365284969999998</v>
      </c>
      <c r="X1537">
        <v>2.254014599</v>
      </c>
      <c r="Y1537">
        <v>2.254014599</v>
      </c>
    </row>
    <row r="1538" spans="1:25" x14ac:dyDescent="0.3">
      <c r="A1538" s="2">
        <v>45914</v>
      </c>
      <c r="B1538" t="s">
        <v>68</v>
      </c>
      <c r="C1538">
        <v>1302</v>
      </c>
      <c r="D1538">
        <v>9</v>
      </c>
      <c r="E1538">
        <v>5.3129999999999997</v>
      </c>
      <c r="F1538">
        <v>0.69099999999999995</v>
      </c>
      <c r="G1538">
        <v>47.82</v>
      </c>
      <c r="H1538">
        <v>47.82</v>
      </c>
      <c r="I1538" t="s">
        <v>149</v>
      </c>
      <c r="J1538">
        <v>3</v>
      </c>
      <c r="K1538">
        <v>3</v>
      </c>
      <c r="L1538">
        <v>3</v>
      </c>
      <c r="M1538">
        <v>3</v>
      </c>
      <c r="N1538">
        <v>3</v>
      </c>
      <c r="O1538">
        <v>3</v>
      </c>
      <c r="P1538">
        <v>3</v>
      </c>
      <c r="Q1538">
        <v>3</v>
      </c>
      <c r="R1538">
        <v>188.29</v>
      </c>
      <c r="S1538">
        <v>188.29</v>
      </c>
      <c r="T1538">
        <v>188.29</v>
      </c>
      <c r="U1538">
        <v>188.29</v>
      </c>
      <c r="V1538">
        <v>25.396993999999999</v>
      </c>
      <c r="W1538">
        <v>25.396993999999999</v>
      </c>
      <c r="X1538">
        <v>3.9374738599999999</v>
      </c>
      <c r="Y1538">
        <v>3.9374738599999999</v>
      </c>
    </row>
    <row r="1539" spans="1:25" x14ac:dyDescent="0.3">
      <c r="A1539" s="2">
        <v>45914</v>
      </c>
      <c r="B1539" t="s">
        <v>70</v>
      </c>
      <c r="C1539">
        <v>2735</v>
      </c>
      <c r="D1539">
        <v>17</v>
      </c>
      <c r="E1539">
        <v>3.3239999999999998</v>
      </c>
      <c r="F1539">
        <v>0.622</v>
      </c>
      <c r="G1539">
        <v>56.5</v>
      </c>
      <c r="H1539">
        <v>56.5</v>
      </c>
      <c r="I1539" t="s">
        <v>149</v>
      </c>
      <c r="J1539">
        <v>9</v>
      </c>
      <c r="K1539">
        <v>11</v>
      </c>
      <c r="L1539">
        <v>11</v>
      </c>
      <c r="M1539">
        <v>11</v>
      </c>
      <c r="N1539">
        <v>15</v>
      </c>
      <c r="O1539">
        <v>18</v>
      </c>
      <c r="P1539">
        <v>18</v>
      </c>
      <c r="Q1539">
        <v>18</v>
      </c>
      <c r="R1539">
        <v>415.3</v>
      </c>
      <c r="S1539">
        <v>541</v>
      </c>
      <c r="T1539">
        <v>541</v>
      </c>
      <c r="U1539">
        <v>541</v>
      </c>
      <c r="V1539">
        <v>10.443622919999999</v>
      </c>
      <c r="W1539">
        <v>10.443622919999999</v>
      </c>
      <c r="X1539">
        <v>9.5752212389999993</v>
      </c>
      <c r="Y1539">
        <v>9.5752212389999993</v>
      </c>
    </row>
    <row r="1540" spans="1:25" x14ac:dyDescent="0.3">
      <c r="A1540" s="2">
        <v>45914</v>
      </c>
      <c r="B1540" t="s">
        <v>32</v>
      </c>
      <c r="C1540">
        <v>399</v>
      </c>
      <c r="D1540">
        <v>3</v>
      </c>
      <c r="E1540">
        <v>1.9370000000000001</v>
      </c>
      <c r="F1540">
        <v>0.752</v>
      </c>
      <c r="G1540">
        <v>5.81</v>
      </c>
      <c r="H1540">
        <v>5.81</v>
      </c>
      <c r="I1540" t="s">
        <v>149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28.9</v>
      </c>
      <c r="S1540">
        <v>28.9</v>
      </c>
      <c r="T1540">
        <v>28.9</v>
      </c>
      <c r="U1540">
        <v>28.9</v>
      </c>
      <c r="V1540">
        <v>20.10380623</v>
      </c>
      <c r="W1540">
        <v>20.10380623</v>
      </c>
      <c r="X1540">
        <v>4.9741824440000002</v>
      </c>
      <c r="Y1540">
        <v>4.9741824440000002</v>
      </c>
    </row>
    <row r="1541" spans="1:25" x14ac:dyDescent="0.3">
      <c r="A1541" s="2">
        <v>45914</v>
      </c>
      <c r="B1541" t="s">
        <v>72</v>
      </c>
      <c r="C1541">
        <v>598</v>
      </c>
      <c r="D1541">
        <v>4</v>
      </c>
      <c r="E1541">
        <v>2.9849999999999999</v>
      </c>
      <c r="F1541">
        <v>0.66900000000000004</v>
      </c>
      <c r="G1541">
        <v>11.94</v>
      </c>
      <c r="H1541">
        <v>11.94</v>
      </c>
      <c r="I1541" t="s">
        <v>149</v>
      </c>
      <c r="J1541">
        <v>2</v>
      </c>
      <c r="K1541">
        <v>2</v>
      </c>
      <c r="L1541">
        <v>2</v>
      </c>
      <c r="M1541">
        <v>2</v>
      </c>
      <c r="N1541">
        <v>2</v>
      </c>
      <c r="O1541">
        <v>2</v>
      </c>
      <c r="P1541">
        <v>2</v>
      </c>
      <c r="Q1541">
        <v>2</v>
      </c>
      <c r="R1541">
        <v>72.47</v>
      </c>
      <c r="S1541">
        <v>72.47</v>
      </c>
      <c r="T1541">
        <v>72.47</v>
      </c>
      <c r="U1541">
        <v>72.47</v>
      </c>
      <c r="V1541">
        <v>16.475783079999999</v>
      </c>
      <c r="W1541">
        <v>16.475783079999999</v>
      </c>
      <c r="X1541">
        <v>6.069514238</v>
      </c>
      <c r="Y1541">
        <v>6.069514238</v>
      </c>
    </row>
    <row r="1542" spans="1:25" x14ac:dyDescent="0.3">
      <c r="A1542" s="2">
        <v>45914</v>
      </c>
      <c r="B1542" t="s">
        <v>74</v>
      </c>
      <c r="C1542">
        <v>708</v>
      </c>
      <c r="D1542">
        <v>6</v>
      </c>
      <c r="E1542">
        <v>2.488</v>
      </c>
      <c r="F1542">
        <v>0.84699999999999998</v>
      </c>
      <c r="G1542">
        <v>14.93</v>
      </c>
      <c r="H1542">
        <v>14.93</v>
      </c>
      <c r="I1542" t="s">
        <v>149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29.98</v>
      </c>
      <c r="S1542">
        <v>29.98</v>
      </c>
      <c r="T1542">
        <v>29.98</v>
      </c>
      <c r="U1542">
        <v>29.98</v>
      </c>
      <c r="V1542">
        <v>49.79986658</v>
      </c>
      <c r="W1542">
        <v>49.79986658</v>
      </c>
      <c r="X1542">
        <v>2.0080375080000001</v>
      </c>
      <c r="Y1542">
        <v>2.0080375080000001</v>
      </c>
    </row>
    <row r="1543" spans="1:25" x14ac:dyDescent="0.3">
      <c r="A1543" s="2">
        <v>45914</v>
      </c>
      <c r="B1543" t="s">
        <v>76</v>
      </c>
      <c r="C1543">
        <v>584</v>
      </c>
      <c r="D1543">
        <v>0</v>
      </c>
      <c r="F1543">
        <v>0</v>
      </c>
      <c r="G1543">
        <v>0</v>
      </c>
      <c r="H1543">
        <v>0</v>
      </c>
      <c r="I1543" t="s">
        <v>149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5" x14ac:dyDescent="0.3">
      <c r="A1544" s="2">
        <v>45914</v>
      </c>
      <c r="B1544" t="s">
        <v>78</v>
      </c>
      <c r="C1544">
        <v>6</v>
      </c>
      <c r="D1544">
        <v>0</v>
      </c>
      <c r="F1544">
        <v>0</v>
      </c>
      <c r="G1544">
        <v>0</v>
      </c>
      <c r="H1544">
        <v>0</v>
      </c>
      <c r="I1544" t="s">
        <v>149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5" x14ac:dyDescent="0.3">
      <c r="A1545" s="2">
        <v>45914</v>
      </c>
      <c r="B1545" t="s">
        <v>80</v>
      </c>
      <c r="C1545">
        <v>72</v>
      </c>
      <c r="D1545">
        <v>4</v>
      </c>
      <c r="E1545">
        <v>4.8179999999999996</v>
      </c>
      <c r="F1545">
        <v>5.556</v>
      </c>
      <c r="G1545">
        <v>19.27</v>
      </c>
      <c r="H1545">
        <v>19.27</v>
      </c>
      <c r="I1545" t="s">
        <v>149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34.49</v>
      </c>
      <c r="S1545">
        <v>34.49</v>
      </c>
      <c r="T1545">
        <v>34.49</v>
      </c>
      <c r="U1545">
        <v>34.49</v>
      </c>
      <c r="V1545">
        <v>55.871267029999998</v>
      </c>
      <c r="W1545">
        <v>55.871267029999998</v>
      </c>
      <c r="X1545">
        <v>1.789828749</v>
      </c>
      <c r="Y1545">
        <v>1.789828749</v>
      </c>
    </row>
    <row r="1546" spans="1:25" x14ac:dyDescent="0.3">
      <c r="A1546" s="2">
        <v>45914</v>
      </c>
      <c r="B1546" t="s">
        <v>82</v>
      </c>
      <c r="C1546">
        <v>173</v>
      </c>
      <c r="D1546">
        <v>3</v>
      </c>
      <c r="E1546">
        <v>3.2330000000000001</v>
      </c>
      <c r="F1546">
        <v>1.734</v>
      </c>
      <c r="G1546">
        <v>9.6999999999999993</v>
      </c>
      <c r="H1546">
        <v>9.6999999999999993</v>
      </c>
      <c r="I1546" t="s">
        <v>149</v>
      </c>
      <c r="J1546">
        <v>0</v>
      </c>
      <c r="K1546">
        <v>2</v>
      </c>
      <c r="L1546">
        <v>2</v>
      </c>
      <c r="M1546">
        <v>2</v>
      </c>
      <c r="N1546">
        <v>0</v>
      </c>
      <c r="O1546">
        <v>2</v>
      </c>
      <c r="P1546">
        <v>2</v>
      </c>
      <c r="Q1546">
        <v>2</v>
      </c>
      <c r="R1546">
        <v>0</v>
      </c>
      <c r="S1546">
        <v>67.37</v>
      </c>
      <c r="T1546">
        <v>67.37</v>
      </c>
      <c r="U1546">
        <v>67.37</v>
      </c>
      <c r="V1546">
        <v>14.398100039999999</v>
      </c>
      <c r="W1546">
        <v>14.398100039999999</v>
      </c>
      <c r="X1546">
        <v>6.9453608249999998</v>
      </c>
      <c r="Y1546">
        <v>6.9453608249999998</v>
      </c>
    </row>
    <row r="1547" spans="1:25" x14ac:dyDescent="0.3">
      <c r="A1547" s="2">
        <v>45914</v>
      </c>
      <c r="B1547" t="s">
        <v>94</v>
      </c>
      <c r="C1547">
        <v>708</v>
      </c>
      <c r="D1547">
        <v>2</v>
      </c>
      <c r="E1547">
        <v>4.7850000000000001</v>
      </c>
      <c r="F1547">
        <v>0.28199999999999997</v>
      </c>
      <c r="G1547">
        <v>9.57</v>
      </c>
      <c r="H1547">
        <v>9.57</v>
      </c>
      <c r="I1547" t="s">
        <v>149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X1547">
        <v>0</v>
      </c>
      <c r="Y1547">
        <v>0</v>
      </c>
    </row>
    <row r="1548" spans="1:25" x14ac:dyDescent="0.3">
      <c r="A1548" s="2">
        <v>45914</v>
      </c>
      <c r="B1548" t="s">
        <v>96</v>
      </c>
      <c r="C1548">
        <v>385</v>
      </c>
      <c r="D1548">
        <v>2</v>
      </c>
      <c r="E1548">
        <v>1.365</v>
      </c>
      <c r="F1548">
        <v>0.51900000000000002</v>
      </c>
      <c r="G1548">
        <v>2.73</v>
      </c>
      <c r="H1548">
        <v>2.73</v>
      </c>
      <c r="I1548" t="s">
        <v>149</v>
      </c>
      <c r="J1548">
        <v>1</v>
      </c>
      <c r="K1548">
        <v>1</v>
      </c>
      <c r="L1548">
        <v>1</v>
      </c>
      <c r="M1548">
        <v>1</v>
      </c>
      <c r="N1548">
        <v>2</v>
      </c>
      <c r="O1548">
        <v>2</v>
      </c>
      <c r="P1548">
        <v>2</v>
      </c>
      <c r="Q1548">
        <v>2</v>
      </c>
      <c r="R1548">
        <v>51.76</v>
      </c>
      <c r="S1548">
        <v>51.76</v>
      </c>
      <c r="T1548">
        <v>51.76</v>
      </c>
      <c r="U1548">
        <v>51.76</v>
      </c>
      <c r="V1548">
        <v>5.2743431220000003</v>
      </c>
      <c r="W1548">
        <v>5.2743431220000003</v>
      </c>
      <c r="X1548">
        <v>18.959706959999998</v>
      </c>
      <c r="Y1548">
        <v>18.959706959999998</v>
      </c>
    </row>
    <row r="1549" spans="1:25" x14ac:dyDescent="0.3">
      <c r="A1549" s="2">
        <v>45914</v>
      </c>
      <c r="B1549" t="s">
        <v>11</v>
      </c>
      <c r="C1549">
        <v>419</v>
      </c>
      <c r="D1549">
        <v>9</v>
      </c>
      <c r="E1549">
        <v>2.3159999999999998</v>
      </c>
      <c r="F1549">
        <v>2.1480000000000001</v>
      </c>
      <c r="G1549">
        <v>20.84</v>
      </c>
      <c r="H1549">
        <v>20.84</v>
      </c>
      <c r="I1549" t="s">
        <v>149</v>
      </c>
      <c r="J1549">
        <v>2</v>
      </c>
      <c r="K1549">
        <v>2</v>
      </c>
      <c r="L1549">
        <v>2</v>
      </c>
      <c r="M1549">
        <v>2</v>
      </c>
      <c r="N1549">
        <v>16</v>
      </c>
      <c r="O1549">
        <v>16</v>
      </c>
      <c r="P1549">
        <v>16</v>
      </c>
      <c r="Q1549">
        <v>16</v>
      </c>
      <c r="R1549">
        <v>2001.48</v>
      </c>
      <c r="S1549">
        <v>2001.48</v>
      </c>
      <c r="T1549">
        <v>2001.48</v>
      </c>
      <c r="U1549">
        <v>2001.48</v>
      </c>
      <c r="V1549">
        <v>1.0412294900000001</v>
      </c>
      <c r="W1549">
        <v>1.0412294900000001</v>
      </c>
      <c r="X1549">
        <v>96.040307100000007</v>
      </c>
      <c r="Y1549">
        <v>96.040307100000007</v>
      </c>
    </row>
    <row r="1550" spans="1:25" x14ac:dyDescent="0.3">
      <c r="A1550" s="2">
        <v>45914</v>
      </c>
      <c r="B1550" t="s">
        <v>92</v>
      </c>
      <c r="C1550">
        <v>96</v>
      </c>
      <c r="D1550">
        <v>5</v>
      </c>
      <c r="E1550">
        <v>1.8839999999999999</v>
      </c>
      <c r="F1550">
        <v>5.2080000000000002</v>
      </c>
      <c r="G1550">
        <v>9.42</v>
      </c>
      <c r="H1550">
        <v>9.42</v>
      </c>
      <c r="I1550" t="s">
        <v>149</v>
      </c>
      <c r="J1550">
        <v>1</v>
      </c>
      <c r="K1550">
        <v>2</v>
      </c>
      <c r="L1550">
        <v>2</v>
      </c>
      <c r="M1550">
        <v>2</v>
      </c>
      <c r="N1550">
        <v>3</v>
      </c>
      <c r="O1550">
        <v>4</v>
      </c>
      <c r="P1550">
        <v>4</v>
      </c>
      <c r="Q1550">
        <v>4</v>
      </c>
      <c r="R1550">
        <v>235.47</v>
      </c>
      <c r="S1550">
        <v>261.35000000000002</v>
      </c>
      <c r="T1550">
        <v>261.35000000000002</v>
      </c>
      <c r="U1550">
        <v>261.35000000000002</v>
      </c>
      <c r="V1550">
        <v>3.604361967</v>
      </c>
      <c r="W1550">
        <v>3.604361967</v>
      </c>
      <c r="X1550">
        <v>27.74416136</v>
      </c>
      <c r="Y1550">
        <v>27.74416136</v>
      </c>
    </row>
    <row r="1551" spans="1:25" x14ac:dyDescent="0.3">
      <c r="A1551" s="2">
        <v>45914</v>
      </c>
      <c r="B1551" t="s">
        <v>64</v>
      </c>
      <c r="C1551">
        <v>115</v>
      </c>
      <c r="D1551">
        <v>0</v>
      </c>
      <c r="F1551">
        <v>0</v>
      </c>
      <c r="G1551">
        <v>0</v>
      </c>
      <c r="H1551">
        <v>0</v>
      </c>
      <c r="I1551" t="s">
        <v>149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5" x14ac:dyDescent="0.3">
      <c r="A1552" s="2">
        <v>45914</v>
      </c>
      <c r="B1552" t="s">
        <v>72</v>
      </c>
      <c r="C1552">
        <v>116</v>
      </c>
      <c r="D1552">
        <v>0</v>
      </c>
      <c r="F1552">
        <v>0</v>
      </c>
      <c r="G1552">
        <v>0</v>
      </c>
      <c r="H1552">
        <v>0</v>
      </c>
      <c r="I1552" t="s">
        <v>149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5" x14ac:dyDescent="0.3">
      <c r="A1553" s="2">
        <v>45914</v>
      </c>
      <c r="B1553" t="s">
        <v>106</v>
      </c>
      <c r="C1553">
        <v>26</v>
      </c>
      <c r="D1553">
        <v>0</v>
      </c>
      <c r="F1553">
        <v>0</v>
      </c>
      <c r="G1553">
        <v>0</v>
      </c>
      <c r="H1553">
        <v>0</v>
      </c>
      <c r="I1553" t="s">
        <v>149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5" x14ac:dyDescent="0.3">
      <c r="A1554" s="2">
        <v>45914</v>
      </c>
      <c r="B1554" t="s">
        <v>44</v>
      </c>
      <c r="C1554">
        <v>20</v>
      </c>
      <c r="D1554">
        <v>1</v>
      </c>
      <c r="E1554">
        <v>0.72</v>
      </c>
      <c r="F1554">
        <v>5</v>
      </c>
      <c r="G1554">
        <v>0.72</v>
      </c>
      <c r="H1554">
        <v>0.72</v>
      </c>
      <c r="I1554" t="s">
        <v>149</v>
      </c>
      <c r="J1554">
        <v>2</v>
      </c>
      <c r="K1554">
        <v>2</v>
      </c>
      <c r="L1554">
        <v>2</v>
      </c>
      <c r="M1554">
        <v>2</v>
      </c>
      <c r="N1554">
        <v>2</v>
      </c>
      <c r="O1554">
        <v>2</v>
      </c>
      <c r="P1554">
        <v>2</v>
      </c>
      <c r="Q1554">
        <v>2</v>
      </c>
      <c r="R1554">
        <v>59.47</v>
      </c>
      <c r="S1554">
        <v>59.47</v>
      </c>
      <c r="T1554">
        <v>59.47</v>
      </c>
      <c r="U1554">
        <v>59.47</v>
      </c>
      <c r="V1554">
        <v>1.210694468</v>
      </c>
      <c r="W1554">
        <v>1.210694468</v>
      </c>
      <c r="X1554">
        <v>82.597222220000006</v>
      </c>
      <c r="Y1554">
        <v>82.597222220000006</v>
      </c>
    </row>
    <row r="1555" spans="1:25" x14ac:dyDescent="0.3">
      <c r="A1555" s="2">
        <v>45914</v>
      </c>
      <c r="B1555" t="s">
        <v>40</v>
      </c>
      <c r="C1555">
        <v>147</v>
      </c>
      <c r="D1555">
        <v>1</v>
      </c>
      <c r="E1555">
        <v>2.02</v>
      </c>
      <c r="F1555">
        <v>0.68</v>
      </c>
      <c r="G1555">
        <v>2.02</v>
      </c>
      <c r="H1555">
        <v>2.02</v>
      </c>
      <c r="I1555" t="s">
        <v>149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X1555">
        <v>0</v>
      </c>
      <c r="Y1555">
        <v>0</v>
      </c>
    </row>
    <row r="1556" spans="1:25" x14ac:dyDescent="0.3">
      <c r="A1556" s="2">
        <v>45914</v>
      </c>
      <c r="B1556" t="s">
        <v>56</v>
      </c>
      <c r="C1556">
        <v>11</v>
      </c>
      <c r="D1556">
        <v>0</v>
      </c>
      <c r="F1556">
        <v>0</v>
      </c>
      <c r="G1556">
        <v>0</v>
      </c>
      <c r="H1556">
        <v>0</v>
      </c>
      <c r="I1556" t="s">
        <v>149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5" x14ac:dyDescent="0.3">
      <c r="A1557" s="2">
        <v>45914</v>
      </c>
      <c r="B1557" t="s">
        <v>24</v>
      </c>
      <c r="C1557">
        <v>332</v>
      </c>
      <c r="D1557">
        <v>2</v>
      </c>
      <c r="E1557">
        <v>2.4550000000000001</v>
      </c>
      <c r="F1557">
        <v>0.60199999999999998</v>
      </c>
      <c r="G1557">
        <v>4.91</v>
      </c>
      <c r="H1557">
        <v>4.91</v>
      </c>
      <c r="I1557" t="s">
        <v>149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X1557">
        <v>0</v>
      </c>
      <c r="Y1557">
        <v>0</v>
      </c>
    </row>
    <row r="1558" spans="1:25" x14ac:dyDescent="0.3">
      <c r="A1558" s="2">
        <v>45914</v>
      </c>
      <c r="B1558" t="s">
        <v>108</v>
      </c>
      <c r="C1558">
        <v>43</v>
      </c>
      <c r="D1558">
        <v>0</v>
      </c>
      <c r="F1558">
        <v>0</v>
      </c>
      <c r="G1558">
        <v>0</v>
      </c>
      <c r="H1558">
        <v>0</v>
      </c>
      <c r="I1558" t="s">
        <v>149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5" x14ac:dyDescent="0.3">
      <c r="A1559" s="2">
        <v>45914</v>
      </c>
      <c r="B1559" t="s">
        <v>62</v>
      </c>
      <c r="C1559">
        <v>35</v>
      </c>
      <c r="D1559">
        <v>0</v>
      </c>
      <c r="F1559">
        <v>0</v>
      </c>
      <c r="G1559">
        <v>0</v>
      </c>
      <c r="H1559">
        <v>0</v>
      </c>
      <c r="I1559" t="s">
        <v>149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5" x14ac:dyDescent="0.3">
      <c r="A1560" s="2">
        <v>45914</v>
      </c>
      <c r="B1560" t="s">
        <v>84</v>
      </c>
      <c r="C1560">
        <v>29</v>
      </c>
      <c r="D1560">
        <v>0</v>
      </c>
      <c r="F1560">
        <v>0</v>
      </c>
      <c r="G1560">
        <v>0</v>
      </c>
      <c r="H1560">
        <v>0</v>
      </c>
      <c r="I1560" t="s">
        <v>149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5" x14ac:dyDescent="0.3">
      <c r="A1561" s="2">
        <v>45914</v>
      </c>
      <c r="B1561" t="s">
        <v>42</v>
      </c>
      <c r="C1561">
        <v>7</v>
      </c>
      <c r="D1561">
        <v>0</v>
      </c>
      <c r="F1561">
        <v>0</v>
      </c>
      <c r="G1561">
        <v>0</v>
      </c>
      <c r="H1561">
        <v>0</v>
      </c>
      <c r="I1561" t="s">
        <v>149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5" x14ac:dyDescent="0.3">
      <c r="A1562" s="2">
        <v>45914</v>
      </c>
      <c r="B1562" t="s">
        <v>11</v>
      </c>
      <c r="C1562">
        <v>24</v>
      </c>
      <c r="D1562">
        <v>0</v>
      </c>
      <c r="F1562">
        <v>0</v>
      </c>
      <c r="G1562">
        <v>0</v>
      </c>
      <c r="H1562">
        <v>0</v>
      </c>
      <c r="I1562" t="s">
        <v>149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5" x14ac:dyDescent="0.3">
      <c r="A1563" s="2">
        <v>45914</v>
      </c>
      <c r="B1563" t="s">
        <v>102</v>
      </c>
      <c r="C1563">
        <v>247</v>
      </c>
      <c r="D1563">
        <v>2</v>
      </c>
      <c r="E1563">
        <v>2.1</v>
      </c>
      <c r="F1563">
        <v>0.81</v>
      </c>
      <c r="G1563">
        <v>4.2</v>
      </c>
      <c r="H1563">
        <v>4.2</v>
      </c>
      <c r="I1563" t="s">
        <v>149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X1563">
        <v>0</v>
      </c>
      <c r="Y1563">
        <v>0</v>
      </c>
    </row>
    <row r="1564" spans="1:25" x14ac:dyDescent="0.3">
      <c r="A1564" s="2">
        <v>45914</v>
      </c>
      <c r="B1564" t="s">
        <v>98</v>
      </c>
      <c r="C1564">
        <v>820</v>
      </c>
      <c r="D1564">
        <v>5</v>
      </c>
      <c r="E1564">
        <v>2.7040000000000002</v>
      </c>
      <c r="F1564">
        <v>0.61</v>
      </c>
      <c r="G1564">
        <v>13.52</v>
      </c>
      <c r="H1564">
        <v>13.52</v>
      </c>
      <c r="I1564" t="s">
        <v>149</v>
      </c>
      <c r="J1564">
        <v>1</v>
      </c>
      <c r="K1564">
        <v>2</v>
      </c>
      <c r="L1564">
        <v>2</v>
      </c>
      <c r="M1564">
        <v>2</v>
      </c>
      <c r="N1564">
        <v>4</v>
      </c>
      <c r="O1564">
        <v>5</v>
      </c>
      <c r="P1564">
        <v>5</v>
      </c>
      <c r="Q1564">
        <v>5</v>
      </c>
      <c r="R1564">
        <v>87</v>
      </c>
      <c r="S1564">
        <v>115.98</v>
      </c>
      <c r="T1564">
        <v>115.98</v>
      </c>
      <c r="U1564">
        <v>115.98</v>
      </c>
      <c r="V1564">
        <v>11.65718227</v>
      </c>
      <c r="W1564">
        <v>11.65718227</v>
      </c>
      <c r="X1564">
        <v>8.5784023670000007</v>
      </c>
      <c r="Y1564">
        <v>8.5784023670000007</v>
      </c>
    </row>
    <row r="1565" spans="1:25" x14ac:dyDescent="0.3">
      <c r="A1565" s="2">
        <v>45914</v>
      </c>
      <c r="B1565" t="s">
        <v>104</v>
      </c>
      <c r="C1565">
        <v>216</v>
      </c>
      <c r="D1565">
        <v>1</v>
      </c>
      <c r="E1565">
        <v>1.5</v>
      </c>
      <c r="F1565">
        <v>0.46300000000000002</v>
      </c>
      <c r="G1565">
        <v>1.5</v>
      </c>
      <c r="H1565">
        <v>1.5</v>
      </c>
      <c r="I1565" t="s">
        <v>149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X1565">
        <v>0</v>
      </c>
      <c r="Y1565">
        <v>0</v>
      </c>
    </row>
    <row r="1566" spans="1:25" x14ac:dyDescent="0.3">
      <c r="A1566" s="2">
        <v>45914</v>
      </c>
      <c r="B1566" t="s">
        <v>38</v>
      </c>
      <c r="C1566">
        <v>0</v>
      </c>
      <c r="D1566">
        <v>0</v>
      </c>
      <c r="G1566">
        <v>0</v>
      </c>
      <c r="H1566">
        <v>0</v>
      </c>
      <c r="I1566" t="s">
        <v>149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5" x14ac:dyDescent="0.3">
      <c r="A1567" s="2">
        <v>45914</v>
      </c>
      <c r="B1567" t="s">
        <v>42</v>
      </c>
      <c r="C1567">
        <v>10</v>
      </c>
      <c r="D1567">
        <v>0</v>
      </c>
      <c r="F1567">
        <v>0</v>
      </c>
      <c r="G1567">
        <v>0</v>
      </c>
      <c r="H1567">
        <v>0</v>
      </c>
      <c r="I1567" t="s">
        <v>149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5" x14ac:dyDescent="0.3">
      <c r="A1568" s="2">
        <v>45914</v>
      </c>
      <c r="B1568" t="s">
        <v>50</v>
      </c>
      <c r="C1568">
        <v>2</v>
      </c>
      <c r="D1568">
        <v>0</v>
      </c>
      <c r="F1568">
        <v>0</v>
      </c>
      <c r="G1568">
        <v>0</v>
      </c>
      <c r="H1568">
        <v>0</v>
      </c>
      <c r="I1568" t="s">
        <v>149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5" x14ac:dyDescent="0.3">
      <c r="A1569" s="2">
        <v>45914</v>
      </c>
      <c r="B1569" t="s">
        <v>72</v>
      </c>
      <c r="C1569">
        <v>23</v>
      </c>
      <c r="D1569">
        <v>0</v>
      </c>
      <c r="F1569">
        <v>0</v>
      </c>
      <c r="G1569">
        <v>0</v>
      </c>
      <c r="H1569">
        <v>0</v>
      </c>
      <c r="I1569" t="s">
        <v>149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5" x14ac:dyDescent="0.3">
      <c r="A1570" s="2">
        <v>45914</v>
      </c>
      <c r="B1570" t="s">
        <v>84</v>
      </c>
      <c r="C1570">
        <v>5</v>
      </c>
      <c r="D1570">
        <v>1</v>
      </c>
      <c r="E1570">
        <v>1.03</v>
      </c>
      <c r="F1570">
        <v>20</v>
      </c>
      <c r="G1570">
        <v>1.03</v>
      </c>
      <c r="H1570">
        <v>1.03</v>
      </c>
      <c r="I1570" t="s">
        <v>149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X1570">
        <v>0</v>
      </c>
      <c r="Y1570">
        <v>0</v>
      </c>
    </row>
    <row r="1571" spans="1:25" x14ac:dyDescent="0.3">
      <c r="A1571" s="2">
        <v>45914</v>
      </c>
      <c r="B1571" t="s">
        <v>68</v>
      </c>
      <c r="C1571">
        <v>247</v>
      </c>
      <c r="D1571">
        <v>5</v>
      </c>
      <c r="E1571">
        <v>4.07</v>
      </c>
      <c r="F1571">
        <v>2.024</v>
      </c>
      <c r="G1571">
        <v>20.350000000000001</v>
      </c>
      <c r="H1571">
        <v>20.350000000000001</v>
      </c>
      <c r="I1571" t="s">
        <v>149</v>
      </c>
      <c r="J1571">
        <v>2</v>
      </c>
      <c r="K1571">
        <v>2</v>
      </c>
      <c r="L1571">
        <v>2</v>
      </c>
      <c r="M1571">
        <v>2</v>
      </c>
      <c r="N1571">
        <v>3</v>
      </c>
      <c r="O1571">
        <v>3</v>
      </c>
      <c r="P1571">
        <v>3</v>
      </c>
      <c r="Q1571">
        <v>3</v>
      </c>
      <c r="R1571">
        <v>76.88</v>
      </c>
      <c r="S1571">
        <v>76.88</v>
      </c>
      <c r="T1571">
        <v>76.88</v>
      </c>
      <c r="U1571">
        <v>76.88</v>
      </c>
      <c r="V1571">
        <v>26.469823099999999</v>
      </c>
      <c r="W1571">
        <v>26.469823099999999</v>
      </c>
      <c r="X1571">
        <v>3.7778869780000002</v>
      </c>
      <c r="Y1571">
        <v>3.7778869780000002</v>
      </c>
    </row>
    <row r="1572" spans="1:25" x14ac:dyDescent="0.3">
      <c r="A1572" s="2">
        <v>45914</v>
      </c>
      <c r="B1572" t="s">
        <v>64</v>
      </c>
      <c r="C1572">
        <v>55</v>
      </c>
      <c r="D1572">
        <v>1</v>
      </c>
      <c r="E1572">
        <v>2.85</v>
      </c>
      <c r="F1572">
        <v>1.8180000000000001</v>
      </c>
      <c r="G1572">
        <v>2.85</v>
      </c>
      <c r="H1572">
        <v>2.85</v>
      </c>
      <c r="I1572" t="s">
        <v>149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X1572">
        <v>0</v>
      </c>
      <c r="Y1572">
        <v>0</v>
      </c>
    </row>
    <row r="1573" spans="1:25" x14ac:dyDescent="0.3">
      <c r="A1573" s="2">
        <v>45914</v>
      </c>
      <c r="B1573" t="s">
        <v>26</v>
      </c>
      <c r="C1573">
        <v>27</v>
      </c>
      <c r="D1573">
        <v>0</v>
      </c>
      <c r="F1573">
        <v>0</v>
      </c>
      <c r="G1573">
        <v>0</v>
      </c>
      <c r="H1573">
        <v>0</v>
      </c>
      <c r="I1573" t="s">
        <v>149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5" x14ac:dyDescent="0.3">
      <c r="A1574" s="2">
        <v>45914</v>
      </c>
      <c r="B1574" t="s">
        <v>15</v>
      </c>
      <c r="C1574">
        <v>42</v>
      </c>
      <c r="D1574">
        <v>0</v>
      </c>
      <c r="F1574">
        <v>0</v>
      </c>
      <c r="G1574">
        <v>0</v>
      </c>
      <c r="H1574">
        <v>0</v>
      </c>
      <c r="I1574" t="s">
        <v>149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5" x14ac:dyDescent="0.3">
      <c r="A1575" s="2">
        <v>45914</v>
      </c>
      <c r="B1575" t="s">
        <v>36</v>
      </c>
      <c r="C1575">
        <v>33</v>
      </c>
      <c r="D1575">
        <v>0</v>
      </c>
      <c r="F1575">
        <v>0</v>
      </c>
      <c r="G1575">
        <v>0</v>
      </c>
      <c r="H1575">
        <v>0</v>
      </c>
      <c r="I1575" t="s">
        <v>149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36.880000000000003</v>
      </c>
      <c r="S1575">
        <v>36.880000000000003</v>
      </c>
      <c r="T1575">
        <v>36.880000000000003</v>
      </c>
      <c r="U1575">
        <v>36.880000000000003</v>
      </c>
      <c r="V1575">
        <v>0</v>
      </c>
      <c r="W1575">
        <v>0</v>
      </c>
    </row>
    <row r="1576" spans="1:25" x14ac:dyDescent="0.3">
      <c r="A1576" s="2">
        <v>45914</v>
      </c>
      <c r="B1576" t="s">
        <v>78</v>
      </c>
      <c r="C1576">
        <v>112</v>
      </c>
      <c r="D1576">
        <v>1</v>
      </c>
      <c r="E1576">
        <v>4.09</v>
      </c>
      <c r="F1576">
        <v>0.89300000000000002</v>
      </c>
      <c r="G1576">
        <v>4.09</v>
      </c>
      <c r="H1576">
        <v>4.09</v>
      </c>
      <c r="I1576" t="s">
        <v>149</v>
      </c>
      <c r="J1576">
        <v>1</v>
      </c>
      <c r="K1576">
        <v>1</v>
      </c>
      <c r="L1576">
        <v>1</v>
      </c>
      <c r="M1576">
        <v>1</v>
      </c>
      <c r="N1576">
        <v>2</v>
      </c>
      <c r="O1576">
        <v>2</v>
      </c>
      <c r="P1576">
        <v>2</v>
      </c>
      <c r="Q1576">
        <v>2</v>
      </c>
      <c r="R1576">
        <v>152.97999999999999</v>
      </c>
      <c r="S1576">
        <v>152.97999999999999</v>
      </c>
      <c r="T1576">
        <v>152.97999999999999</v>
      </c>
      <c r="U1576">
        <v>152.97999999999999</v>
      </c>
      <c r="V1576">
        <v>2.673552098</v>
      </c>
      <c r="W1576">
        <v>2.673552098</v>
      </c>
      <c r="X1576">
        <v>37.403422980000002</v>
      </c>
      <c r="Y1576">
        <v>37.403422980000002</v>
      </c>
    </row>
    <row r="1577" spans="1:25" x14ac:dyDescent="0.3">
      <c r="A1577" s="2">
        <v>45914</v>
      </c>
      <c r="B1577" t="s">
        <v>94</v>
      </c>
      <c r="C1577">
        <v>113</v>
      </c>
      <c r="D1577">
        <v>0</v>
      </c>
      <c r="F1577">
        <v>0</v>
      </c>
      <c r="G1577">
        <v>0</v>
      </c>
      <c r="H1577">
        <v>0</v>
      </c>
      <c r="I1577" t="s">
        <v>149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5" x14ac:dyDescent="0.3">
      <c r="A1578" s="2">
        <v>45914</v>
      </c>
      <c r="B1578" t="s">
        <v>17</v>
      </c>
      <c r="C1578">
        <v>27</v>
      </c>
      <c r="D1578">
        <v>2</v>
      </c>
      <c r="E1578">
        <v>0.87</v>
      </c>
      <c r="F1578">
        <v>7.407</v>
      </c>
      <c r="G1578">
        <v>1.74</v>
      </c>
      <c r="H1578">
        <v>1.74</v>
      </c>
      <c r="I1578" t="s">
        <v>149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36.49</v>
      </c>
      <c r="S1578">
        <v>36.49</v>
      </c>
      <c r="T1578">
        <v>36.49</v>
      </c>
      <c r="U1578">
        <v>36.49</v>
      </c>
      <c r="V1578">
        <v>4.7684297070000001</v>
      </c>
      <c r="W1578">
        <v>4.7684297070000001</v>
      </c>
      <c r="X1578">
        <v>20.97126437</v>
      </c>
      <c r="Y1578">
        <v>20.97126437</v>
      </c>
    </row>
    <row r="1579" spans="1:25" x14ac:dyDescent="0.3">
      <c r="A1579" s="2">
        <v>45914</v>
      </c>
      <c r="B1579" t="s">
        <v>17</v>
      </c>
      <c r="C1579">
        <v>51</v>
      </c>
      <c r="D1579">
        <v>2</v>
      </c>
      <c r="E1579">
        <v>0.97499999999999998</v>
      </c>
      <c r="F1579">
        <v>3.9220000000000002</v>
      </c>
      <c r="G1579">
        <v>1.95</v>
      </c>
      <c r="H1579">
        <v>1.95</v>
      </c>
      <c r="I1579" t="s">
        <v>149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31.49</v>
      </c>
      <c r="S1579">
        <v>31.49</v>
      </c>
      <c r="T1579">
        <v>31.49</v>
      </c>
      <c r="U1579">
        <v>31.49</v>
      </c>
      <c r="V1579">
        <v>6.192442045</v>
      </c>
      <c r="W1579">
        <v>6.192442045</v>
      </c>
      <c r="X1579">
        <v>16.148717950000002</v>
      </c>
      <c r="Y1579">
        <v>16.148717950000002</v>
      </c>
    </row>
    <row r="1580" spans="1:25" x14ac:dyDescent="0.3">
      <c r="A1580" s="2">
        <v>45914</v>
      </c>
      <c r="B1580" t="s">
        <v>17</v>
      </c>
      <c r="C1580">
        <v>50</v>
      </c>
      <c r="D1580">
        <v>0</v>
      </c>
      <c r="F1580">
        <v>0</v>
      </c>
      <c r="G1580">
        <v>0</v>
      </c>
      <c r="H1580">
        <v>0</v>
      </c>
      <c r="I1580" t="s">
        <v>149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5" x14ac:dyDescent="0.3">
      <c r="A1581" s="2">
        <v>45914</v>
      </c>
      <c r="B1581" t="s">
        <v>17</v>
      </c>
      <c r="C1581">
        <v>22</v>
      </c>
      <c r="D1581">
        <v>0</v>
      </c>
      <c r="F1581">
        <v>0</v>
      </c>
      <c r="G1581">
        <v>0</v>
      </c>
      <c r="H1581">
        <v>0</v>
      </c>
      <c r="I1581" t="s">
        <v>149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5" x14ac:dyDescent="0.3">
      <c r="A1582" s="2">
        <v>45914</v>
      </c>
      <c r="B1582" t="s">
        <v>52</v>
      </c>
      <c r="C1582">
        <v>617</v>
      </c>
      <c r="D1582">
        <v>7</v>
      </c>
      <c r="E1582">
        <v>0.66300000000000003</v>
      </c>
      <c r="F1582">
        <v>1.135</v>
      </c>
      <c r="G1582">
        <v>4.6399999999999997</v>
      </c>
      <c r="H1582">
        <v>4.6399999999999997</v>
      </c>
      <c r="I1582" t="s">
        <v>149</v>
      </c>
      <c r="J1582">
        <v>0</v>
      </c>
      <c r="K1582">
        <v>1</v>
      </c>
      <c r="L1582">
        <v>1</v>
      </c>
      <c r="M1582">
        <v>1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11.88</v>
      </c>
      <c r="T1582">
        <v>11.88</v>
      </c>
      <c r="U1582">
        <v>11.88</v>
      </c>
      <c r="V1582">
        <v>39.057239060000001</v>
      </c>
      <c r="W1582">
        <v>39.057239060000001</v>
      </c>
      <c r="X1582">
        <v>2.5603448279999999</v>
      </c>
      <c r="Y1582">
        <v>2.5603448279999999</v>
      </c>
    </row>
    <row r="1583" spans="1:25" x14ac:dyDescent="0.3">
      <c r="A1583" s="2">
        <v>45914</v>
      </c>
      <c r="B1583" t="s">
        <v>52</v>
      </c>
      <c r="C1583">
        <v>747</v>
      </c>
      <c r="D1583">
        <v>15</v>
      </c>
      <c r="E1583">
        <v>0.61199999999999999</v>
      </c>
      <c r="F1583">
        <v>2.008</v>
      </c>
      <c r="G1583">
        <v>9.18</v>
      </c>
      <c r="H1583">
        <v>9.18</v>
      </c>
      <c r="I1583" t="s">
        <v>149</v>
      </c>
      <c r="J1583">
        <v>2</v>
      </c>
      <c r="K1583">
        <v>3</v>
      </c>
      <c r="L1583">
        <v>3</v>
      </c>
      <c r="M1583">
        <v>3</v>
      </c>
      <c r="N1583">
        <v>2</v>
      </c>
      <c r="O1583">
        <v>3</v>
      </c>
      <c r="P1583">
        <v>3</v>
      </c>
      <c r="Q1583">
        <v>3</v>
      </c>
      <c r="R1583">
        <v>23.88</v>
      </c>
      <c r="S1583">
        <v>40.369999999999997</v>
      </c>
      <c r="T1583">
        <v>40.369999999999997</v>
      </c>
      <c r="U1583">
        <v>40.369999999999997</v>
      </c>
      <c r="V1583">
        <v>22.739658160000001</v>
      </c>
      <c r="W1583">
        <v>22.739658160000001</v>
      </c>
      <c r="X1583">
        <v>4.3976034860000004</v>
      </c>
      <c r="Y1583">
        <v>4.3976034860000004</v>
      </c>
    </row>
    <row r="1584" spans="1:25" x14ac:dyDescent="0.3">
      <c r="A1584" s="2">
        <v>45914</v>
      </c>
      <c r="B1584" t="s">
        <v>52</v>
      </c>
      <c r="C1584">
        <v>579</v>
      </c>
      <c r="D1584">
        <v>10</v>
      </c>
      <c r="E1584">
        <v>0.46200000000000002</v>
      </c>
      <c r="F1584">
        <v>1.7270000000000001</v>
      </c>
      <c r="G1584">
        <v>4.62</v>
      </c>
      <c r="H1584">
        <v>4.62</v>
      </c>
      <c r="I1584" t="s">
        <v>149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X1584">
        <v>0</v>
      </c>
      <c r="Y1584">
        <v>0</v>
      </c>
    </row>
    <row r="1585" spans="1:25" x14ac:dyDescent="0.3">
      <c r="A1585" s="2">
        <v>45914</v>
      </c>
      <c r="B1585" t="s">
        <v>52</v>
      </c>
      <c r="C1585">
        <v>1366</v>
      </c>
      <c r="D1585">
        <v>21</v>
      </c>
      <c r="E1585">
        <v>0.28599999999999998</v>
      </c>
      <c r="F1585">
        <v>1.5369999999999999</v>
      </c>
      <c r="G1585">
        <v>6</v>
      </c>
      <c r="H1585">
        <v>6</v>
      </c>
      <c r="I1585" t="s">
        <v>149</v>
      </c>
      <c r="J1585">
        <v>3</v>
      </c>
      <c r="K1585">
        <v>4</v>
      </c>
      <c r="L1585">
        <v>4</v>
      </c>
      <c r="M1585">
        <v>4</v>
      </c>
      <c r="N1585">
        <v>3</v>
      </c>
      <c r="O1585">
        <v>4</v>
      </c>
      <c r="P1585">
        <v>4</v>
      </c>
      <c r="Q1585">
        <v>4</v>
      </c>
      <c r="R1585">
        <v>38.700000000000003</v>
      </c>
      <c r="S1585">
        <v>67.599999999999994</v>
      </c>
      <c r="T1585">
        <v>67.599999999999994</v>
      </c>
      <c r="U1585">
        <v>67.599999999999994</v>
      </c>
      <c r="V1585">
        <v>8.8757396449999995</v>
      </c>
      <c r="W1585">
        <v>8.8757396449999995</v>
      </c>
      <c r="X1585">
        <v>11.266666669999999</v>
      </c>
      <c r="Y1585">
        <v>11.266666669999999</v>
      </c>
    </row>
    <row r="1586" spans="1:25" x14ac:dyDescent="0.3">
      <c r="A1586" s="2">
        <v>45914</v>
      </c>
      <c r="B1586" t="s">
        <v>112</v>
      </c>
      <c r="C1586">
        <v>110</v>
      </c>
      <c r="D1586">
        <v>3</v>
      </c>
      <c r="E1586">
        <v>1.63</v>
      </c>
      <c r="F1586">
        <v>2.7269999999999999</v>
      </c>
      <c r="G1586">
        <v>4.8899999999999997</v>
      </c>
      <c r="H1586">
        <v>4.8899999999999997</v>
      </c>
      <c r="I1586" t="s">
        <v>149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X1586">
        <v>0</v>
      </c>
      <c r="Y1586">
        <v>0</v>
      </c>
    </row>
    <row r="1587" spans="1:25" x14ac:dyDescent="0.3">
      <c r="A1587" s="2">
        <v>45914</v>
      </c>
      <c r="B1587" t="s">
        <v>15</v>
      </c>
      <c r="C1587">
        <v>186</v>
      </c>
      <c r="D1587">
        <v>2</v>
      </c>
      <c r="E1587">
        <v>1.44</v>
      </c>
      <c r="F1587">
        <v>1.075</v>
      </c>
      <c r="G1587">
        <v>2.88</v>
      </c>
      <c r="H1587">
        <v>2.88</v>
      </c>
      <c r="I1587" t="s">
        <v>149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X1587">
        <v>0</v>
      </c>
      <c r="Y1587">
        <v>0</v>
      </c>
    </row>
    <row r="1588" spans="1:25" x14ac:dyDescent="0.3">
      <c r="A1588" s="2">
        <v>45914</v>
      </c>
      <c r="B1588" t="s">
        <v>112</v>
      </c>
      <c r="C1588">
        <v>205</v>
      </c>
      <c r="D1588">
        <v>0</v>
      </c>
      <c r="F1588">
        <v>0</v>
      </c>
      <c r="G1588">
        <v>0</v>
      </c>
      <c r="H1588">
        <v>0</v>
      </c>
      <c r="I1588" t="s">
        <v>149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5" x14ac:dyDescent="0.3">
      <c r="A1589" s="2">
        <v>45914</v>
      </c>
      <c r="B1589" t="s">
        <v>15</v>
      </c>
      <c r="C1589">
        <v>232</v>
      </c>
      <c r="D1589">
        <v>1</v>
      </c>
      <c r="E1589">
        <v>0.96</v>
      </c>
      <c r="F1589">
        <v>0.43099999999999999</v>
      </c>
      <c r="G1589">
        <v>0.96</v>
      </c>
      <c r="H1589">
        <v>0.96</v>
      </c>
      <c r="I1589" t="s">
        <v>149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X1589">
        <v>0</v>
      </c>
      <c r="Y1589">
        <v>0</v>
      </c>
    </row>
    <row r="1590" spans="1:25" x14ac:dyDescent="0.3">
      <c r="A1590" s="2">
        <v>45914</v>
      </c>
      <c r="B1590" t="s">
        <v>15</v>
      </c>
      <c r="C1590">
        <v>324</v>
      </c>
      <c r="D1590">
        <v>3</v>
      </c>
      <c r="E1590">
        <v>1.29</v>
      </c>
      <c r="F1590">
        <v>0.92600000000000005</v>
      </c>
      <c r="G1590">
        <v>3.87</v>
      </c>
      <c r="H1590">
        <v>3.87</v>
      </c>
      <c r="I1590" t="s">
        <v>149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21.88</v>
      </c>
      <c r="S1590">
        <v>21.88</v>
      </c>
      <c r="T1590">
        <v>21.88</v>
      </c>
      <c r="U1590">
        <v>21.88</v>
      </c>
      <c r="V1590">
        <v>17.68738574</v>
      </c>
      <c r="W1590">
        <v>17.68738574</v>
      </c>
      <c r="X1590">
        <v>5.6537467699999997</v>
      </c>
      <c r="Y1590">
        <v>5.6537467699999997</v>
      </c>
    </row>
    <row r="1591" spans="1:25" x14ac:dyDescent="0.3">
      <c r="A1591" s="2">
        <v>45914</v>
      </c>
      <c r="B1591" t="s">
        <v>112</v>
      </c>
      <c r="C1591">
        <v>178</v>
      </c>
      <c r="D1591">
        <v>3</v>
      </c>
      <c r="E1591">
        <v>1.59</v>
      </c>
      <c r="F1591">
        <v>1.6850000000000001</v>
      </c>
      <c r="G1591">
        <v>4.7699999999999996</v>
      </c>
      <c r="H1591">
        <v>4.7699999999999996</v>
      </c>
      <c r="I1591" t="s">
        <v>149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X1591">
        <v>0</v>
      </c>
      <c r="Y1591">
        <v>0</v>
      </c>
    </row>
    <row r="1592" spans="1:25" x14ac:dyDescent="0.3">
      <c r="A1592" s="2">
        <v>45914</v>
      </c>
      <c r="B1592" t="s">
        <v>15</v>
      </c>
      <c r="C1592">
        <v>455</v>
      </c>
      <c r="D1592">
        <v>6</v>
      </c>
      <c r="E1592">
        <v>0.79700000000000004</v>
      </c>
      <c r="F1592">
        <v>1.319</v>
      </c>
      <c r="G1592">
        <v>4.78</v>
      </c>
      <c r="H1592">
        <v>4.78</v>
      </c>
      <c r="I1592" t="s">
        <v>149</v>
      </c>
      <c r="J1592">
        <v>2</v>
      </c>
      <c r="K1592">
        <v>2</v>
      </c>
      <c r="L1592">
        <v>2</v>
      </c>
      <c r="M1592">
        <v>2</v>
      </c>
      <c r="N1592">
        <v>3</v>
      </c>
      <c r="O1592">
        <v>3</v>
      </c>
      <c r="P1592">
        <v>3</v>
      </c>
      <c r="Q1592">
        <v>3</v>
      </c>
      <c r="R1592">
        <v>106.96</v>
      </c>
      <c r="S1592">
        <v>106.96</v>
      </c>
      <c r="T1592">
        <v>106.96</v>
      </c>
      <c r="U1592">
        <v>106.96</v>
      </c>
      <c r="V1592">
        <v>4.4689603590000004</v>
      </c>
      <c r="W1592">
        <v>4.4689603590000004</v>
      </c>
      <c r="X1592">
        <v>22.37656904</v>
      </c>
      <c r="Y1592">
        <v>22.37656904</v>
      </c>
    </row>
    <row r="1593" spans="1:25" x14ac:dyDescent="0.3">
      <c r="A1593" s="2">
        <v>45914</v>
      </c>
      <c r="B1593" t="s">
        <v>112</v>
      </c>
      <c r="C1593">
        <v>261</v>
      </c>
      <c r="D1593">
        <v>0</v>
      </c>
      <c r="F1593">
        <v>0</v>
      </c>
      <c r="G1593">
        <v>0</v>
      </c>
      <c r="H1593">
        <v>0</v>
      </c>
      <c r="I1593" t="s">
        <v>149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5" x14ac:dyDescent="0.3">
      <c r="A1594" s="2">
        <v>45914</v>
      </c>
      <c r="B1594" t="s">
        <v>100</v>
      </c>
      <c r="C1594">
        <v>15</v>
      </c>
      <c r="D1594">
        <v>0</v>
      </c>
      <c r="F1594">
        <v>0</v>
      </c>
      <c r="G1594">
        <v>0</v>
      </c>
      <c r="H1594">
        <v>0</v>
      </c>
      <c r="I1594" t="s">
        <v>149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5" x14ac:dyDescent="0.3">
      <c r="A1595" s="2">
        <v>45914</v>
      </c>
      <c r="B1595" t="s">
        <v>54</v>
      </c>
      <c r="C1595">
        <v>463</v>
      </c>
      <c r="D1595">
        <v>9</v>
      </c>
      <c r="E1595">
        <v>1.2909999999999999</v>
      </c>
      <c r="F1595">
        <v>1.944</v>
      </c>
      <c r="G1595">
        <v>11.62</v>
      </c>
      <c r="H1595">
        <v>11.62</v>
      </c>
      <c r="I1595" t="s">
        <v>149</v>
      </c>
      <c r="J1595">
        <v>2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2</v>
      </c>
      <c r="Q1595">
        <v>2</v>
      </c>
      <c r="R1595">
        <v>51.47</v>
      </c>
      <c r="S1595">
        <v>51.47</v>
      </c>
      <c r="T1595">
        <v>51.47</v>
      </c>
      <c r="U1595">
        <v>51.47</v>
      </c>
      <c r="V1595">
        <v>22.57625801</v>
      </c>
      <c r="W1595">
        <v>22.57625801</v>
      </c>
      <c r="X1595">
        <v>4.4294320139999996</v>
      </c>
      <c r="Y1595">
        <v>4.4294320139999996</v>
      </c>
    </row>
    <row r="1596" spans="1:25" x14ac:dyDescent="0.3">
      <c r="A1596" s="2">
        <v>45914</v>
      </c>
      <c r="B1596" t="s">
        <v>60</v>
      </c>
      <c r="C1596">
        <v>324</v>
      </c>
      <c r="D1596">
        <v>8</v>
      </c>
      <c r="E1596">
        <v>1.5149999999999999</v>
      </c>
      <c r="F1596">
        <v>2.4689999999999999</v>
      </c>
      <c r="G1596">
        <v>12.12</v>
      </c>
      <c r="H1596">
        <v>12.12</v>
      </c>
      <c r="I1596" t="s">
        <v>149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2</v>
      </c>
      <c r="P1596">
        <v>2</v>
      </c>
      <c r="Q1596">
        <v>2</v>
      </c>
      <c r="R1596">
        <v>44.86</v>
      </c>
      <c r="S1596">
        <v>44.86</v>
      </c>
      <c r="T1596">
        <v>44.86</v>
      </c>
      <c r="U1596">
        <v>44.86</v>
      </c>
      <c r="V1596">
        <v>27.017387429999999</v>
      </c>
      <c r="W1596">
        <v>27.017387429999999</v>
      </c>
      <c r="X1596">
        <v>3.7013201320000002</v>
      </c>
      <c r="Y1596">
        <v>3.7013201320000002</v>
      </c>
    </row>
    <row r="1597" spans="1:25" x14ac:dyDescent="0.3">
      <c r="A1597" s="2">
        <v>45914</v>
      </c>
      <c r="B1597" t="s">
        <v>60</v>
      </c>
      <c r="C1597">
        <v>748</v>
      </c>
      <c r="D1597">
        <v>14</v>
      </c>
      <c r="E1597">
        <v>1.155</v>
      </c>
      <c r="F1597">
        <v>1.8720000000000001</v>
      </c>
      <c r="G1597">
        <v>16.170000000000002</v>
      </c>
      <c r="H1597">
        <v>16.170000000000002</v>
      </c>
      <c r="I1597" t="s">
        <v>149</v>
      </c>
      <c r="J1597">
        <v>0</v>
      </c>
      <c r="K1597">
        <v>1</v>
      </c>
      <c r="L1597">
        <v>1</v>
      </c>
      <c r="M1597">
        <v>1</v>
      </c>
      <c r="N1597">
        <v>0</v>
      </c>
      <c r="O1597">
        <v>1</v>
      </c>
      <c r="P1597">
        <v>1</v>
      </c>
      <c r="Q1597">
        <v>1</v>
      </c>
      <c r="R1597">
        <v>0</v>
      </c>
      <c r="S1597">
        <v>36.49</v>
      </c>
      <c r="T1597">
        <v>36.49</v>
      </c>
      <c r="U1597">
        <v>36.49</v>
      </c>
      <c r="V1597">
        <v>44.313510549999997</v>
      </c>
      <c r="W1597">
        <v>44.313510549999997</v>
      </c>
      <c r="X1597">
        <v>2.2566481139999999</v>
      </c>
      <c r="Y1597">
        <v>2.2566481139999999</v>
      </c>
    </row>
    <row r="1598" spans="1:25" x14ac:dyDescent="0.3">
      <c r="A1598" s="2">
        <v>45914</v>
      </c>
      <c r="B1598" t="s">
        <v>100</v>
      </c>
      <c r="C1598">
        <v>44</v>
      </c>
      <c r="D1598">
        <v>1</v>
      </c>
      <c r="E1598">
        <v>0.54</v>
      </c>
      <c r="F1598">
        <v>2.2730000000000001</v>
      </c>
      <c r="G1598">
        <v>0.54</v>
      </c>
      <c r="H1598">
        <v>0.54</v>
      </c>
      <c r="I1598" t="s">
        <v>149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X1598">
        <v>0</v>
      </c>
      <c r="Y1598">
        <v>0</v>
      </c>
    </row>
    <row r="1599" spans="1:25" x14ac:dyDescent="0.3">
      <c r="A1599" s="2">
        <v>45914</v>
      </c>
      <c r="B1599" t="s">
        <v>54</v>
      </c>
      <c r="C1599">
        <v>654</v>
      </c>
      <c r="D1599">
        <v>9</v>
      </c>
      <c r="E1599">
        <v>1.0680000000000001</v>
      </c>
      <c r="F1599">
        <v>1.3759999999999999</v>
      </c>
      <c r="G1599">
        <v>9.61</v>
      </c>
      <c r="H1599">
        <v>9.61</v>
      </c>
      <c r="I1599" t="s">
        <v>149</v>
      </c>
      <c r="J1599">
        <v>1</v>
      </c>
      <c r="K1599">
        <v>2</v>
      </c>
      <c r="L1599">
        <v>2</v>
      </c>
      <c r="M1599">
        <v>2</v>
      </c>
      <c r="N1599">
        <v>1</v>
      </c>
      <c r="O1599">
        <v>2</v>
      </c>
      <c r="P1599">
        <v>2</v>
      </c>
      <c r="Q1599">
        <v>2</v>
      </c>
      <c r="R1599">
        <v>30.98</v>
      </c>
      <c r="S1599">
        <v>63.47</v>
      </c>
      <c r="T1599">
        <v>63.47</v>
      </c>
      <c r="U1599">
        <v>63.47</v>
      </c>
      <c r="V1599">
        <v>15.141011499999999</v>
      </c>
      <c r="W1599">
        <v>15.141011499999999</v>
      </c>
      <c r="X1599">
        <v>6.6045785639999997</v>
      </c>
      <c r="Y1599">
        <v>6.6045785639999997</v>
      </c>
    </row>
    <row r="1600" spans="1:25" x14ac:dyDescent="0.3">
      <c r="A1600" s="2">
        <v>45914</v>
      </c>
      <c r="B1600" t="s">
        <v>100</v>
      </c>
      <c r="C1600">
        <v>47</v>
      </c>
      <c r="D1600">
        <v>0</v>
      </c>
      <c r="F1600">
        <v>0</v>
      </c>
      <c r="G1600">
        <v>0</v>
      </c>
      <c r="H1600">
        <v>0</v>
      </c>
      <c r="I1600" t="s">
        <v>149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5" x14ac:dyDescent="0.3">
      <c r="A1601" s="2">
        <v>45914</v>
      </c>
      <c r="B1601" t="s">
        <v>54</v>
      </c>
      <c r="C1601">
        <v>342</v>
      </c>
      <c r="D1601">
        <v>9</v>
      </c>
      <c r="E1601">
        <v>0.97799999999999998</v>
      </c>
      <c r="F1601">
        <v>2.6320000000000001</v>
      </c>
      <c r="G1601">
        <v>8.8000000000000007</v>
      </c>
      <c r="H1601">
        <v>8.8000000000000007</v>
      </c>
      <c r="I1601" t="s">
        <v>149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X1601">
        <v>0</v>
      </c>
      <c r="Y1601">
        <v>0</v>
      </c>
    </row>
    <row r="1602" spans="1:25" x14ac:dyDescent="0.3">
      <c r="A1602" s="2">
        <v>45914</v>
      </c>
      <c r="B1602" t="s">
        <v>60</v>
      </c>
      <c r="C1602">
        <v>504</v>
      </c>
      <c r="D1602">
        <v>5</v>
      </c>
      <c r="E1602">
        <v>1.1339999999999999</v>
      </c>
      <c r="F1602">
        <v>0.99199999999999999</v>
      </c>
      <c r="G1602">
        <v>5.67</v>
      </c>
      <c r="H1602">
        <v>5.67</v>
      </c>
      <c r="I1602" t="s">
        <v>149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36.880000000000003</v>
      </c>
      <c r="S1602">
        <v>36.880000000000003</v>
      </c>
      <c r="T1602">
        <v>36.880000000000003</v>
      </c>
      <c r="U1602">
        <v>36.880000000000003</v>
      </c>
      <c r="V1602">
        <v>15.374186549999999</v>
      </c>
      <c r="W1602">
        <v>15.374186549999999</v>
      </c>
      <c r="X1602">
        <v>6.5044091709999998</v>
      </c>
      <c r="Y1602">
        <v>6.5044091709999998</v>
      </c>
    </row>
    <row r="1603" spans="1:25" x14ac:dyDescent="0.3">
      <c r="A1603" s="2">
        <v>45914</v>
      </c>
      <c r="B1603" t="s">
        <v>54</v>
      </c>
      <c r="C1603">
        <v>1423</v>
      </c>
      <c r="D1603">
        <v>10</v>
      </c>
      <c r="E1603">
        <v>0.749</v>
      </c>
      <c r="F1603">
        <v>0.70299999999999996</v>
      </c>
      <c r="G1603">
        <v>7.49</v>
      </c>
      <c r="H1603">
        <v>7.49</v>
      </c>
      <c r="I1603" t="s">
        <v>149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X1603">
        <v>0</v>
      </c>
      <c r="Y1603">
        <v>0</v>
      </c>
    </row>
    <row r="1604" spans="1:25" x14ac:dyDescent="0.3">
      <c r="A1604" s="2">
        <v>45914</v>
      </c>
      <c r="B1604" t="s">
        <v>100</v>
      </c>
      <c r="C1604">
        <v>150</v>
      </c>
      <c r="D1604">
        <v>0</v>
      </c>
      <c r="F1604">
        <v>0</v>
      </c>
      <c r="G1604">
        <v>0</v>
      </c>
      <c r="H1604">
        <v>0</v>
      </c>
      <c r="I1604" t="s">
        <v>149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5" x14ac:dyDescent="0.3">
      <c r="A1605" s="2">
        <v>45914</v>
      </c>
      <c r="B1605" t="s">
        <v>60</v>
      </c>
      <c r="C1605">
        <v>1099</v>
      </c>
      <c r="D1605">
        <v>12</v>
      </c>
      <c r="E1605">
        <v>0.74</v>
      </c>
      <c r="F1605">
        <v>1.0920000000000001</v>
      </c>
      <c r="G1605">
        <v>8.8800000000000008</v>
      </c>
      <c r="H1605">
        <v>8.8800000000000008</v>
      </c>
      <c r="I1605" t="s">
        <v>149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X1605">
        <v>0</v>
      </c>
      <c r="Y1605">
        <v>0</v>
      </c>
    </row>
    <row r="1606" spans="1:25" x14ac:dyDescent="0.3">
      <c r="A1606" s="2">
        <v>45914</v>
      </c>
      <c r="B1606" t="s">
        <v>48</v>
      </c>
      <c r="C1606">
        <v>389</v>
      </c>
      <c r="D1606">
        <v>6</v>
      </c>
      <c r="E1606">
        <v>2.0350000000000001</v>
      </c>
      <c r="F1606">
        <v>1.542</v>
      </c>
      <c r="G1606">
        <v>12.21</v>
      </c>
      <c r="H1606">
        <v>12.21</v>
      </c>
      <c r="I1606" t="s">
        <v>149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X1606">
        <v>0</v>
      </c>
      <c r="Y1606">
        <v>0</v>
      </c>
    </row>
    <row r="1607" spans="1:25" x14ac:dyDescent="0.3">
      <c r="A1607" s="2">
        <v>45914</v>
      </c>
      <c r="B1607" t="s">
        <v>48</v>
      </c>
      <c r="C1607">
        <v>775</v>
      </c>
      <c r="D1607">
        <v>11</v>
      </c>
      <c r="E1607">
        <v>1.238</v>
      </c>
      <c r="F1607">
        <v>1.419</v>
      </c>
      <c r="G1607">
        <v>13.62</v>
      </c>
      <c r="H1607">
        <v>13.62</v>
      </c>
      <c r="I1607" t="s">
        <v>149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27.98</v>
      </c>
      <c r="S1607">
        <v>27.98</v>
      </c>
      <c r="T1607">
        <v>27.98</v>
      </c>
      <c r="U1607">
        <v>27.98</v>
      </c>
      <c r="V1607">
        <v>48.677626879999998</v>
      </c>
      <c r="W1607">
        <v>48.677626879999998</v>
      </c>
      <c r="X1607">
        <v>2.054331865</v>
      </c>
      <c r="Y1607">
        <v>2.054331865</v>
      </c>
    </row>
    <row r="1608" spans="1:25" x14ac:dyDescent="0.3">
      <c r="A1608" s="2">
        <v>45914</v>
      </c>
      <c r="B1608" t="s">
        <v>48</v>
      </c>
      <c r="C1608">
        <v>395</v>
      </c>
      <c r="D1608">
        <v>5</v>
      </c>
      <c r="E1608">
        <v>1.468</v>
      </c>
      <c r="F1608">
        <v>1.266</v>
      </c>
      <c r="G1608">
        <v>7.34</v>
      </c>
      <c r="H1608">
        <v>7.34</v>
      </c>
      <c r="I1608" t="s">
        <v>149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X1608">
        <v>0</v>
      </c>
      <c r="Y1608">
        <v>0</v>
      </c>
    </row>
    <row r="1609" spans="1:25" x14ac:dyDescent="0.3">
      <c r="A1609" s="2">
        <v>45914</v>
      </c>
      <c r="B1609" t="s">
        <v>48</v>
      </c>
      <c r="C1609">
        <v>1117</v>
      </c>
      <c r="D1609">
        <v>1</v>
      </c>
      <c r="E1609">
        <v>1.44</v>
      </c>
      <c r="F1609">
        <v>0.09</v>
      </c>
      <c r="G1609">
        <v>1.44</v>
      </c>
      <c r="H1609">
        <v>1.44</v>
      </c>
      <c r="I1609" t="s">
        <v>149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X1609">
        <v>0</v>
      </c>
      <c r="Y1609">
        <v>0</v>
      </c>
    </row>
    <row r="1610" spans="1:25" x14ac:dyDescent="0.3">
      <c r="A1610" s="2">
        <v>45914</v>
      </c>
      <c r="B1610" t="s">
        <v>19</v>
      </c>
      <c r="C1610">
        <v>16</v>
      </c>
      <c r="D1610">
        <v>1</v>
      </c>
      <c r="E1610">
        <v>2.4900000000000002</v>
      </c>
      <c r="F1610">
        <v>6.25</v>
      </c>
      <c r="G1610">
        <v>2.4900000000000002</v>
      </c>
      <c r="H1610">
        <v>2.4900000000000002</v>
      </c>
      <c r="I1610" t="s">
        <v>149</v>
      </c>
      <c r="J1610">
        <v>0</v>
      </c>
      <c r="K1610">
        <v>1</v>
      </c>
      <c r="L1610">
        <v>1</v>
      </c>
      <c r="M1610">
        <v>1</v>
      </c>
      <c r="N1610">
        <v>0</v>
      </c>
      <c r="O1610">
        <v>1</v>
      </c>
      <c r="P1610">
        <v>1</v>
      </c>
      <c r="Q1610">
        <v>1</v>
      </c>
      <c r="R1610">
        <v>0</v>
      </c>
      <c r="S1610">
        <v>29.49</v>
      </c>
      <c r="T1610">
        <v>29.49</v>
      </c>
      <c r="U1610">
        <v>29.49</v>
      </c>
      <c r="V1610">
        <v>8.4435401829999996</v>
      </c>
      <c r="W1610">
        <v>8.4435401829999996</v>
      </c>
      <c r="X1610">
        <v>11.843373489999999</v>
      </c>
      <c r="Y1610">
        <v>11.843373489999999</v>
      </c>
    </row>
    <row r="1611" spans="1:25" x14ac:dyDescent="0.3">
      <c r="A1611" s="2">
        <v>45914</v>
      </c>
      <c r="B1611" t="s">
        <v>90</v>
      </c>
      <c r="C1611">
        <v>21</v>
      </c>
      <c r="D1611">
        <v>0</v>
      </c>
      <c r="F1611">
        <v>0</v>
      </c>
      <c r="G1611">
        <v>0</v>
      </c>
      <c r="H1611">
        <v>0</v>
      </c>
      <c r="I1611" t="s">
        <v>149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5" x14ac:dyDescent="0.3">
      <c r="A1612" s="2">
        <v>45914</v>
      </c>
      <c r="B1612" t="s">
        <v>19</v>
      </c>
      <c r="C1612">
        <v>49</v>
      </c>
      <c r="D1612">
        <v>0</v>
      </c>
      <c r="F1612">
        <v>0</v>
      </c>
      <c r="G1612">
        <v>0</v>
      </c>
      <c r="H1612">
        <v>0</v>
      </c>
      <c r="I1612" t="s">
        <v>149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5" x14ac:dyDescent="0.3">
      <c r="A1613" s="2">
        <v>45914</v>
      </c>
      <c r="B1613" t="s">
        <v>90</v>
      </c>
      <c r="C1613">
        <v>39</v>
      </c>
      <c r="D1613">
        <v>1</v>
      </c>
      <c r="E1613">
        <v>1.26</v>
      </c>
      <c r="F1613">
        <v>2.5640000000000001</v>
      </c>
      <c r="G1613">
        <v>1.26</v>
      </c>
      <c r="H1613">
        <v>1.26</v>
      </c>
      <c r="I1613" t="s">
        <v>149</v>
      </c>
      <c r="J1613">
        <v>0</v>
      </c>
      <c r="K1613">
        <v>1</v>
      </c>
      <c r="L1613">
        <v>1</v>
      </c>
      <c r="M1613">
        <v>1</v>
      </c>
      <c r="N1613">
        <v>0</v>
      </c>
      <c r="O1613">
        <v>1</v>
      </c>
      <c r="P1613">
        <v>1</v>
      </c>
      <c r="Q1613">
        <v>1</v>
      </c>
      <c r="R1613">
        <v>0</v>
      </c>
      <c r="S1613">
        <v>26.88</v>
      </c>
      <c r="T1613">
        <v>26.88</v>
      </c>
      <c r="U1613">
        <v>26.88</v>
      </c>
      <c r="V1613">
        <v>4.6875</v>
      </c>
      <c r="W1613">
        <v>4.6875</v>
      </c>
      <c r="X1613">
        <v>21.333333329999999</v>
      </c>
      <c r="Y1613">
        <v>21.333333329999999</v>
      </c>
    </row>
    <row r="1614" spans="1:25" x14ac:dyDescent="0.3">
      <c r="A1614" s="2">
        <v>45914</v>
      </c>
      <c r="B1614" t="s">
        <v>19</v>
      </c>
      <c r="C1614">
        <v>61</v>
      </c>
      <c r="D1614">
        <v>1</v>
      </c>
      <c r="E1614">
        <v>1.02</v>
      </c>
      <c r="F1614">
        <v>1.639</v>
      </c>
      <c r="G1614">
        <v>1.02</v>
      </c>
      <c r="H1614">
        <v>1.02</v>
      </c>
      <c r="I1614" t="s">
        <v>149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X1614">
        <v>0</v>
      </c>
      <c r="Y1614">
        <v>0</v>
      </c>
    </row>
    <row r="1615" spans="1:25" x14ac:dyDescent="0.3">
      <c r="A1615" s="2">
        <v>45914</v>
      </c>
      <c r="B1615" t="s">
        <v>90</v>
      </c>
      <c r="C1615">
        <v>11</v>
      </c>
      <c r="D1615">
        <v>0</v>
      </c>
      <c r="F1615">
        <v>0</v>
      </c>
      <c r="G1615">
        <v>0</v>
      </c>
      <c r="H1615">
        <v>0</v>
      </c>
      <c r="I1615" t="s">
        <v>149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5" x14ac:dyDescent="0.3">
      <c r="A1616" s="2">
        <v>45914</v>
      </c>
      <c r="B1616" t="s">
        <v>19</v>
      </c>
      <c r="C1616">
        <v>26</v>
      </c>
      <c r="D1616">
        <v>0</v>
      </c>
      <c r="F1616">
        <v>0</v>
      </c>
      <c r="G1616">
        <v>0</v>
      </c>
      <c r="H1616">
        <v>0</v>
      </c>
      <c r="I1616" t="s">
        <v>149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5" x14ac:dyDescent="0.3">
      <c r="A1617" s="2">
        <v>45914</v>
      </c>
      <c r="B1617" t="s">
        <v>90</v>
      </c>
      <c r="C1617">
        <v>23</v>
      </c>
      <c r="D1617">
        <v>0</v>
      </c>
      <c r="F1617">
        <v>0</v>
      </c>
      <c r="G1617">
        <v>0</v>
      </c>
      <c r="H1617">
        <v>0</v>
      </c>
      <c r="I1617" t="s">
        <v>149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5" x14ac:dyDescent="0.3">
      <c r="A1618" s="2">
        <v>45914</v>
      </c>
      <c r="B1618" t="s">
        <v>58</v>
      </c>
      <c r="C1618">
        <v>438</v>
      </c>
      <c r="D1618">
        <v>9</v>
      </c>
      <c r="E1618">
        <v>1.226</v>
      </c>
      <c r="F1618">
        <v>2.0550000000000002</v>
      </c>
      <c r="G1618">
        <v>11.03</v>
      </c>
      <c r="H1618">
        <v>11.03</v>
      </c>
      <c r="I1618" t="s">
        <v>149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10.98</v>
      </c>
      <c r="S1618">
        <v>10.98</v>
      </c>
      <c r="T1618">
        <v>10.98</v>
      </c>
      <c r="U1618">
        <v>10.98</v>
      </c>
      <c r="V1618">
        <v>100.4553734</v>
      </c>
      <c r="W1618">
        <v>100.4553734</v>
      </c>
      <c r="X1618">
        <v>0.99546690839999996</v>
      </c>
      <c r="Y1618">
        <v>0.99546690839999996</v>
      </c>
    </row>
    <row r="1619" spans="1:25" x14ac:dyDescent="0.3">
      <c r="A1619" s="2">
        <v>45914</v>
      </c>
      <c r="B1619" t="s">
        <v>110</v>
      </c>
      <c r="C1619">
        <v>184</v>
      </c>
      <c r="D1619">
        <v>4</v>
      </c>
      <c r="E1619">
        <v>1.5580000000000001</v>
      </c>
      <c r="F1619">
        <v>2.1739999999999999</v>
      </c>
      <c r="G1619">
        <v>6.23</v>
      </c>
      <c r="H1619">
        <v>6.23</v>
      </c>
      <c r="I1619" t="s">
        <v>149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X1619">
        <v>0</v>
      </c>
      <c r="Y1619">
        <v>0</v>
      </c>
    </row>
    <row r="1620" spans="1:25" x14ac:dyDescent="0.3">
      <c r="A1620" s="2">
        <v>45914</v>
      </c>
      <c r="B1620" t="s">
        <v>34</v>
      </c>
      <c r="C1620">
        <v>200</v>
      </c>
      <c r="D1620">
        <v>1</v>
      </c>
      <c r="E1620">
        <v>1.62</v>
      </c>
      <c r="F1620">
        <v>0.5</v>
      </c>
      <c r="G1620">
        <v>1.62</v>
      </c>
      <c r="H1620">
        <v>1.62</v>
      </c>
      <c r="I1620" t="s">
        <v>149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X1620">
        <v>0</v>
      </c>
      <c r="Y1620">
        <v>0</v>
      </c>
    </row>
    <row r="1621" spans="1:25" x14ac:dyDescent="0.3">
      <c r="A1621" s="2">
        <v>45914</v>
      </c>
      <c r="B1621" t="s">
        <v>28</v>
      </c>
      <c r="C1621">
        <v>39</v>
      </c>
      <c r="D1621">
        <v>0</v>
      </c>
      <c r="F1621">
        <v>0</v>
      </c>
      <c r="G1621">
        <v>0</v>
      </c>
      <c r="H1621">
        <v>0</v>
      </c>
      <c r="I1621" t="s">
        <v>149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5" x14ac:dyDescent="0.3">
      <c r="A1622" s="2">
        <v>45914</v>
      </c>
      <c r="B1622" t="s">
        <v>58</v>
      </c>
      <c r="C1622">
        <v>300</v>
      </c>
      <c r="D1622">
        <v>7</v>
      </c>
      <c r="E1622">
        <v>0.85399999999999998</v>
      </c>
      <c r="F1622">
        <v>2.3330000000000002</v>
      </c>
      <c r="G1622">
        <v>5.98</v>
      </c>
      <c r="H1622">
        <v>5.98</v>
      </c>
      <c r="I1622" t="s">
        <v>149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31.49</v>
      </c>
      <c r="S1622">
        <v>31.49</v>
      </c>
      <c r="T1622">
        <v>31.49</v>
      </c>
      <c r="U1622">
        <v>31.49</v>
      </c>
      <c r="V1622">
        <v>18.990155600000001</v>
      </c>
      <c r="W1622">
        <v>18.990155600000001</v>
      </c>
      <c r="X1622">
        <v>5.2658862879999999</v>
      </c>
      <c r="Y1622">
        <v>5.2658862879999999</v>
      </c>
    </row>
    <row r="1623" spans="1:25" x14ac:dyDescent="0.3">
      <c r="A1623" s="2">
        <v>45914</v>
      </c>
      <c r="B1623" t="s">
        <v>110</v>
      </c>
      <c r="C1623">
        <v>212</v>
      </c>
      <c r="D1623">
        <v>4</v>
      </c>
      <c r="E1623">
        <v>1.2050000000000001</v>
      </c>
      <c r="F1623">
        <v>1.887</v>
      </c>
      <c r="G1623">
        <v>4.82</v>
      </c>
      <c r="H1623">
        <v>4.82</v>
      </c>
      <c r="I1623" t="s">
        <v>149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X1623">
        <v>0</v>
      </c>
      <c r="Y1623">
        <v>0</v>
      </c>
    </row>
    <row r="1624" spans="1:25" x14ac:dyDescent="0.3">
      <c r="A1624" s="2">
        <v>45914</v>
      </c>
      <c r="B1624" t="s">
        <v>34</v>
      </c>
      <c r="C1624">
        <v>376</v>
      </c>
      <c r="D1624">
        <v>2</v>
      </c>
      <c r="E1624">
        <v>1.3149999999999999</v>
      </c>
      <c r="F1624">
        <v>0.53200000000000003</v>
      </c>
      <c r="G1624">
        <v>2.63</v>
      </c>
      <c r="H1624">
        <v>2.63</v>
      </c>
      <c r="I1624" t="s">
        <v>149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17.98</v>
      </c>
      <c r="S1624">
        <v>17.98</v>
      </c>
      <c r="T1624">
        <v>17.98</v>
      </c>
      <c r="U1624">
        <v>17.98</v>
      </c>
      <c r="V1624">
        <v>14.62736374</v>
      </c>
      <c r="W1624">
        <v>14.62736374</v>
      </c>
      <c r="X1624">
        <v>6.8365019010000001</v>
      </c>
      <c r="Y1624">
        <v>6.8365019010000001</v>
      </c>
    </row>
    <row r="1625" spans="1:25" x14ac:dyDescent="0.3">
      <c r="A1625" s="2">
        <v>45914</v>
      </c>
      <c r="B1625" t="s">
        <v>28</v>
      </c>
      <c r="C1625">
        <v>70</v>
      </c>
      <c r="D1625">
        <v>0</v>
      </c>
      <c r="F1625">
        <v>0</v>
      </c>
      <c r="G1625">
        <v>0</v>
      </c>
      <c r="H1625">
        <v>0</v>
      </c>
      <c r="I1625" t="s">
        <v>149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5" x14ac:dyDescent="0.3">
      <c r="A1626" s="2">
        <v>45914</v>
      </c>
      <c r="B1626" t="s">
        <v>28</v>
      </c>
      <c r="C1626">
        <v>139</v>
      </c>
      <c r="D1626">
        <v>2</v>
      </c>
      <c r="E1626">
        <v>1.605</v>
      </c>
      <c r="F1626">
        <v>1.4390000000000001</v>
      </c>
      <c r="G1626">
        <v>3.21</v>
      </c>
      <c r="H1626">
        <v>3.21</v>
      </c>
      <c r="I1626" t="s">
        <v>149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X1626">
        <v>0</v>
      </c>
      <c r="Y1626">
        <v>0</v>
      </c>
    </row>
    <row r="1627" spans="1:25" x14ac:dyDescent="0.3">
      <c r="A1627" s="2">
        <v>45914</v>
      </c>
      <c r="B1627" t="s">
        <v>58</v>
      </c>
      <c r="C1627">
        <v>326</v>
      </c>
      <c r="D1627">
        <v>1</v>
      </c>
      <c r="E1627">
        <v>0.6</v>
      </c>
      <c r="F1627">
        <v>0.307</v>
      </c>
      <c r="G1627">
        <v>0.6</v>
      </c>
      <c r="H1627">
        <v>0.6</v>
      </c>
      <c r="I1627" t="s">
        <v>149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X1627">
        <v>0</v>
      </c>
      <c r="Y1627">
        <v>0</v>
      </c>
    </row>
    <row r="1628" spans="1:25" x14ac:dyDescent="0.3">
      <c r="A1628" s="2">
        <v>45914</v>
      </c>
      <c r="B1628" t="s">
        <v>110</v>
      </c>
      <c r="C1628">
        <v>290</v>
      </c>
      <c r="D1628">
        <v>3</v>
      </c>
      <c r="E1628">
        <v>1.35</v>
      </c>
      <c r="F1628">
        <v>1.034</v>
      </c>
      <c r="G1628">
        <v>4.05</v>
      </c>
      <c r="H1628">
        <v>4.05</v>
      </c>
      <c r="I1628" t="s">
        <v>149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X1628">
        <v>0</v>
      </c>
      <c r="Y1628">
        <v>0</v>
      </c>
    </row>
    <row r="1629" spans="1:25" x14ac:dyDescent="0.3">
      <c r="A1629" s="2">
        <v>45914</v>
      </c>
      <c r="B1629" t="s">
        <v>34</v>
      </c>
      <c r="C1629">
        <v>579</v>
      </c>
      <c r="D1629">
        <v>6</v>
      </c>
      <c r="E1629">
        <v>1.252</v>
      </c>
      <c r="F1629">
        <v>1.036</v>
      </c>
      <c r="G1629">
        <v>7.51</v>
      </c>
      <c r="H1629">
        <v>7.51</v>
      </c>
      <c r="I1629" t="s">
        <v>149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X1629">
        <v>0</v>
      </c>
      <c r="Y1629">
        <v>0</v>
      </c>
    </row>
    <row r="1630" spans="1:25" x14ac:dyDescent="0.3">
      <c r="A1630" s="2">
        <v>45914</v>
      </c>
      <c r="B1630" t="s">
        <v>34</v>
      </c>
      <c r="C1630">
        <v>429</v>
      </c>
      <c r="D1630">
        <v>1</v>
      </c>
      <c r="E1630">
        <v>0.71</v>
      </c>
      <c r="F1630">
        <v>0.23300000000000001</v>
      </c>
      <c r="G1630">
        <v>0.71</v>
      </c>
      <c r="H1630">
        <v>0.71</v>
      </c>
      <c r="I1630" t="s">
        <v>149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X1630">
        <v>0</v>
      </c>
      <c r="Y1630">
        <v>0</v>
      </c>
    </row>
    <row r="1631" spans="1:25" x14ac:dyDescent="0.3">
      <c r="A1631" s="2">
        <v>45914</v>
      </c>
      <c r="B1631" t="s">
        <v>58</v>
      </c>
      <c r="C1631">
        <v>268</v>
      </c>
      <c r="D1631">
        <v>1</v>
      </c>
      <c r="E1631">
        <v>0.95</v>
      </c>
      <c r="F1631">
        <v>0.373</v>
      </c>
      <c r="G1631">
        <v>0.95</v>
      </c>
      <c r="H1631">
        <v>0.95</v>
      </c>
      <c r="I1631" t="s">
        <v>149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X1631">
        <v>0</v>
      </c>
      <c r="Y1631">
        <v>0</v>
      </c>
    </row>
    <row r="1632" spans="1:25" x14ac:dyDescent="0.3">
      <c r="A1632" s="2">
        <v>45914</v>
      </c>
      <c r="B1632" t="s">
        <v>28</v>
      </c>
      <c r="C1632">
        <v>109</v>
      </c>
      <c r="D1632">
        <v>1</v>
      </c>
      <c r="E1632">
        <v>1.24</v>
      </c>
      <c r="F1632">
        <v>0.91700000000000004</v>
      </c>
      <c r="G1632">
        <v>1.24</v>
      </c>
      <c r="H1632">
        <v>1.24</v>
      </c>
      <c r="I1632" t="s">
        <v>149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X1632">
        <v>0</v>
      </c>
      <c r="Y1632">
        <v>0</v>
      </c>
    </row>
    <row r="1633" spans="1:25" x14ac:dyDescent="0.3">
      <c r="A1633" s="2">
        <v>45914</v>
      </c>
      <c r="B1633" t="s">
        <v>110</v>
      </c>
      <c r="C1633">
        <v>891</v>
      </c>
      <c r="D1633">
        <v>8</v>
      </c>
      <c r="E1633">
        <v>0.81399999999999995</v>
      </c>
      <c r="F1633">
        <v>0.89800000000000002</v>
      </c>
      <c r="G1633">
        <v>6.51</v>
      </c>
      <c r="H1633">
        <v>6.51</v>
      </c>
      <c r="I1633" t="s">
        <v>149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X1633">
        <v>0</v>
      </c>
      <c r="Y1633">
        <v>0</v>
      </c>
    </row>
    <row r="1634" spans="1:25" x14ac:dyDescent="0.3">
      <c r="A1634" s="2">
        <v>45914</v>
      </c>
      <c r="B1634" t="s">
        <v>26</v>
      </c>
      <c r="C1634">
        <v>225</v>
      </c>
      <c r="D1634">
        <v>4</v>
      </c>
      <c r="E1634">
        <v>2</v>
      </c>
      <c r="F1634">
        <v>1.778</v>
      </c>
      <c r="G1634">
        <v>8</v>
      </c>
      <c r="H1634">
        <v>8</v>
      </c>
      <c r="I1634" t="s">
        <v>149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20.98</v>
      </c>
      <c r="S1634">
        <v>20.98</v>
      </c>
      <c r="T1634">
        <v>20.98</v>
      </c>
      <c r="U1634">
        <v>20.98</v>
      </c>
      <c r="V1634">
        <v>38.131553859999997</v>
      </c>
      <c r="W1634">
        <v>38.131553859999997</v>
      </c>
      <c r="X1634">
        <v>2.6225000000000001</v>
      </c>
      <c r="Y1634">
        <v>2.6225000000000001</v>
      </c>
    </row>
    <row r="1635" spans="1:25" x14ac:dyDescent="0.3">
      <c r="A1635" s="2">
        <v>45914</v>
      </c>
      <c r="B1635" t="s">
        <v>30</v>
      </c>
      <c r="C1635">
        <v>88</v>
      </c>
      <c r="D1635">
        <v>1</v>
      </c>
      <c r="E1635">
        <v>1.1299999999999999</v>
      </c>
      <c r="F1635">
        <v>1.1359999999999999</v>
      </c>
      <c r="G1635">
        <v>1.1299999999999999</v>
      </c>
      <c r="H1635">
        <v>1.1299999999999999</v>
      </c>
      <c r="I1635" t="s">
        <v>149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X1635">
        <v>0</v>
      </c>
      <c r="Y1635">
        <v>0</v>
      </c>
    </row>
    <row r="1636" spans="1:25" x14ac:dyDescent="0.3">
      <c r="A1636" s="2">
        <v>45914</v>
      </c>
      <c r="B1636" t="s">
        <v>26</v>
      </c>
      <c r="C1636">
        <v>718</v>
      </c>
      <c r="D1636">
        <v>6</v>
      </c>
      <c r="E1636">
        <v>1.2749999999999999</v>
      </c>
      <c r="F1636">
        <v>0.83599999999999997</v>
      </c>
      <c r="G1636">
        <v>7.65</v>
      </c>
      <c r="H1636">
        <v>7.65</v>
      </c>
      <c r="I1636" t="s">
        <v>149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X1636">
        <v>0</v>
      </c>
      <c r="Y1636">
        <v>0</v>
      </c>
    </row>
    <row r="1637" spans="1:25" x14ac:dyDescent="0.3">
      <c r="A1637" s="2">
        <v>45914</v>
      </c>
      <c r="B1637" t="s">
        <v>30</v>
      </c>
      <c r="C1637">
        <v>523</v>
      </c>
      <c r="D1637">
        <v>1</v>
      </c>
      <c r="E1637">
        <v>1.5</v>
      </c>
      <c r="F1637">
        <v>0.191</v>
      </c>
      <c r="G1637">
        <v>1.5</v>
      </c>
      <c r="H1637">
        <v>1.5</v>
      </c>
      <c r="I1637" t="s">
        <v>149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X1637">
        <v>0</v>
      </c>
      <c r="Y1637">
        <v>0</v>
      </c>
    </row>
    <row r="1638" spans="1:25" x14ac:dyDescent="0.3">
      <c r="A1638" s="2">
        <v>45914</v>
      </c>
      <c r="B1638" t="s">
        <v>26</v>
      </c>
      <c r="C1638">
        <v>553</v>
      </c>
      <c r="D1638">
        <v>4</v>
      </c>
      <c r="E1638">
        <v>1.258</v>
      </c>
      <c r="F1638">
        <v>0.72299999999999998</v>
      </c>
      <c r="G1638">
        <v>5.03</v>
      </c>
      <c r="H1638">
        <v>5.03</v>
      </c>
      <c r="I1638" t="s">
        <v>149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X1638">
        <v>0</v>
      </c>
      <c r="Y1638">
        <v>0</v>
      </c>
    </row>
    <row r="1639" spans="1:25" x14ac:dyDescent="0.3">
      <c r="A1639" s="2">
        <v>45914</v>
      </c>
      <c r="B1639" t="s">
        <v>30</v>
      </c>
      <c r="C1639">
        <v>604</v>
      </c>
      <c r="D1639">
        <v>3</v>
      </c>
      <c r="E1639">
        <v>1.02</v>
      </c>
      <c r="F1639">
        <v>0.497</v>
      </c>
      <c r="G1639">
        <v>3.06</v>
      </c>
      <c r="H1639">
        <v>3.06</v>
      </c>
      <c r="I1639" t="s">
        <v>149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X1639">
        <v>0</v>
      </c>
      <c r="Y1639">
        <v>0</v>
      </c>
    </row>
    <row r="1640" spans="1:25" x14ac:dyDescent="0.3">
      <c r="A1640" s="2">
        <v>45914</v>
      </c>
      <c r="B1640" t="s">
        <v>30</v>
      </c>
      <c r="C1640">
        <v>581</v>
      </c>
      <c r="D1640">
        <v>3</v>
      </c>
      <c r="E1640">
        <v>0.55000000000000004</v>
      </c>
      <c r="F1640">
        <v>0.51600000000000001</v>
      </c>
      <c r="G1640">
        <v>1.65</v>
      </c>
      <c r="H1640">
        <v>1.65</v>
      </c>
      <c r="I1640" t="s">
        <v>149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X1640">
        <v>0</v>
      </c>
      <c r="Y1640">
        <v>0</v>
      </c>
    </row>
    <row r="1641" spans="1:25" x14ac:dyDescent="0.3">
      <c r="A1641" s="2">
        <v>45914</v>
      </c>
      <c r="B1641" t="s">
        <v>26</v>
      </c>
      <c r="C1641">
        <v>1030</v>
      </c>
      <c r="D1641">
        <v>4</v>
      </c>
      <c r="E1641">
        <v>0.67300000000000004</v>
      </c>
      <c r="F1641">
        <v>0.38800000000000001</v>
      </c>
      <c r="G1641">
        <v>2.69</v>
      </c>
      <c r="H1641">
        <v>2.69</v>
      </c>
      <c r="I1641" t="s">
        <v>149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X1641">
        <v>0</v>
      </c>
      <c r="Y1641">
        <v>0</v>
      </c>
    </row>
    <row r="1642" spans="1:25" x14ac:dyDescent="0.3">
      <c r="A1642" s="2">
        <v>45915</v>
      </c>
      <c r="B1642" t="s">
        <v>44</v>
      </c>
      <c r="C1642">
        <v>2434</v>
      </c>
      <c r="D1642">
        <v>16</v>
      </c>
      <c r="E1642">
        <v>1.6439999999999999</v>
      </c>
      <c r="F1642">
        <v>0.65700000000000003</v>
      </c>
      <c r="G1642">
        <v>26.31</v>
      </c>
      <c r="H1642">
        <v>26.31</v>
      </c>
      <c r="I1642" t="s">
        <v>149</v>
      </c>
      <c r="J1642">
        <v>5</v>
      </c>
      <c r="K1642">
        <v>6</v>
      </c>
      <c r="L1642">
        <v>6</v>
      </c>
      <c r="M1642">
        <v>6</v>
      </c>
      <c r="N1642">
        <v>5</v>
      </c>
      <c r="O1642">
        <v>6</v>
      </c>
      <c r="P1642">
        <v>6</v>
      </c>
      <c r="Q1642">
        <v>6</v>
      </c>
      <c r="R1642">
        <v>107.33</v>
      </c>
      <c r="S1642">
        <v>129.21</v>
      </c>
      <c r="T1642">
        <v>129.21</v>
      </c>
      <c r="U1642">
        <v>129.21</v>
      </c>
      <c r="V1642">
        <v>20.362201070000001</v>
      </c>
      <c r="W1642">
        <v>20.362201070000001</v>
      </c>
      <c r="X1642">
        <v>4.9110604330000003</v>
      </c>
      <c r="Y1642">
        <v>4.9110604330000003</v>
      </c>
    </row>
    <row r="1643" spans="1:25" x14ac:dyDescent="0.3">
      <c r="A1643" s="2">
        <v>45915</v>
      </c>
      <c r="B1643" t="s">
        <v>42</v>
      </c>
      <c r="C1643">
        <v>2332</v>
      </c>
      <c r="D1643">
        <v>46</v>
      </c>
      <c r="E1643">
        <v>1.6240000000000001</v>
      </c>
      <c r="F1643">
        <v>1.9730000000000001</v>
      </c>
      <c r="G1643">
        <v>74.72</v>
      </c>
      <c r="H1643">
        <v>74.72</v>
      </c>
      <c r="I1643" t="s">
        <v>149</v>
      </c>
      <c r="J1643">
        <v>6</v>
      </c>
      <c r="K1643">
        <v>6</v>
      </c>
      <c r="L1643">
        <v>6</v>
      </c>
      <c r="M1643">
        <v>6</v>
      </c>
      <c r="N1643">
        <v>6</v>
      </c>
      <c r="O1643">
        <v>6</v>
      </c>
      <c r="P1643">
        <v>6</v>
      </c>
      <c r="Q1643">
        <v>6</v>
      </c>
      <c r="R1643">
        <v>172.9</v>
      </c>
      <c r="S1643">
        <v>172.9</v>
      </c>
      <c r="T1643">
        <v>172.9</v>
      </c>
      <c r="U1643">
        <v>172.9</v>
      </c>
      <c r="V1643">
        <v>43.215731640000001</v>
      </c>
      <c r="W1643">
        <v>43.215731640000001</v>
      </c>
      <c r="X1643">
        <v>2.3139721629999999</v>
      </c>
      <c r="Y1643">
        <v>2.3139721629999999</v>
      </c>
    </row>
    <row r="1644" spans="1:25" x14ac:dyDescent="0.3">
      <c r="A1644" s="2">
        <v>45915</v>
      </c>
      <c r="B1644" t="s">
        <v>40</v>
      </c>
      <c r="C1644">
        <v>2246</v>
      </c>
      <c r="D1644">
        <v>19</v>
      </c>
      <c r="E1644">
        <v>2.5489999999999999</v>
      </c>
      <c r="F1644">
        <v>0.84599999999999997</v>
      </c>
      <c r="G1644">
        <v>48.43</v>
      </c>
      <c r="H1644">
        <v>48.43</v>
      </c>
      <c r="I1644" t="s">
        <v>149</v>
      </c>
      <c r="J1644">
        <v>3</v>
      </c>
      <c r="K1644">
        <v>3</v>
      </c>
      <c r="L1644">
        <v>3</v>
      </c>
      <c r="M1644">
        <v>3</v>
      </c>
      <c r="N1644">
        <v>4</v>
      </c>
      <c r="O1644">
        <v>4</v>
      </c>
      <c r="P1644">
        <v>4</v>
      </c>
      <c r="Q1644">
        <v>4</v>
      </c>
      <c r="R1644">
        <v>93.92</v>
      </c>
      <c r="S1644">
        <v>93.92</v>
      </c>
      <c r="T1644">
        <v>93.92</v>
      </c>
      <c r="U1644">
        <v>93.92</v>
      </c>
      <c r="V1644">
        <v>51.565161840000002</v>
      </c>
      <c r="W1644">
        <v>51.565161840000002</v>
      </c>
      <c r="X1644">
        <v>1.9392938260000001</v>
      </c>
      <c r="Y1644">
        <v>1.9392938260000001</v>
      </c>
    </row>
    <row r="1645" spans="1:25" x14ac:dyDescent="0.3">
      <c r="A1645" s="2">
        <v>45915</v>
      </c>
      <c r="B1645" t="s">
        <v>46</v>
      </c>
      <c r="C1645">
        <v>874</v>
      </c>
      <c r="D1645">
        <v>4</v>
      </c>
      <c r="E1645">
        <v>3.2949999999999999</v>
      </c>
      <c r="F1645">
        <v>0.45800000000000002</v>
      </c>
      <c r="G1645">
        <v>13.18</v>
      </c>
      <c r="H1645">
        <v>13.18</v>
      </c>
      <c r="I1645" t="s">
        <v>149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X1645">
        <v>0</v>
      </c>
      <c r="Y1645">
        <v>0</v>
      </c>
    </row>
    <row r="1646" spans="1:25" x14ac:dyDescent="0.3">
      <c r="A1646" s="2">
        <v>45915</v>
      </c>
      <c r="B1646" t="s">
        <v>62</v>
      </c>
      <c r="C1646">
        <v>1263</v>
      </c>
      <c r="D1646">
        <v>10</v>
      </c>
      <c r="E1646">
        <v>4.6769999999999996</v>
      </c>
      <c r="F1646">
        <v>0.79200000000000004</v>
      </c>
      <c r="G1646">
        <v>46.77</v>
      </c>
      <c r="H1646">
        <v>46.77</v>
      </c>
      <c r="I1646" t="s">
        <v>149</v>
      </c>
      <c r="J1646">
        <v>4</v>
      </c>
      <c r="K1646">
        <v>4</v>
      </c>
      <c r="L1646">
        <v>4</v>
      </c>
      <c r="M1646">
        <v>4</v>
      </c>
      <c r="N1646">
        <v>10</v>
      </c>
      <c r="O1646">
        <v>10</v>
      </c>
      <c r="P1646">
        <v>10</v>
      </c>
      <c r="Q1646">
        <v>10</v>
      </c>
      <c r="R1646">
        <v>971.11</v>
      </c>
      <c r="S1646">
        <v>971.11</v>
      </c>
      <c r="T1646">
        <v>971.11</v>
      </c>
      <c r="U1646">
        <v>971.11</v>
      </c>
      <c r="V1646">
        <v>4.8161382340000003</v>
      </c>
      <c r="W1646">
        <v>4.8161382340000003</v>
      </c>
      <c r="X1646">
        <v>20.763523630000002</v>
      </c>
      <c r="Y1646">
        <v>20.763523630000002</v>
      </c>
    </row>
    <row r="1647" spans="1:25" x14ac:dyDescent="0.3">
      <c r="A1647" s="2">
        <v>45915</v>
      </c>
      <c r="B1647" t="s">
        <v>38</v>
      </c>
      <c r="C1647">
        <v>350</v>
      </c>
      <c r="D1647">
        <v>4</v>
      </c>
      <c r="E1647">
        <v>1.605</v>
      </c>
      <c r="F1647">
        <v>1.143</v>
      </c>
      <c r="G1647">
        <v>6.42</v>
      </c>
      <c r="H1647">
        <v>6.42</v>
      </c>
      <c r="I1647" t="s">
        <v>149</v>
      </c>
      <c r="J1647">
        <v>2</v>
      </c>
      <c r="K1647">
        <v>3</v>
      </c>
      <c r="L1647">
        <v>3</v>
      </c>
      <c r="M1647">
        <v>3</v>
      </c>
      <c r="N1647">
        <v>2</v>
      </c>
      <c r="O1647">
        <v>3</v>
      </c>
      <c r="P1647">
        <v>3</v>
      </c>
      <c r="Q1647">
        <v>3</v>
      </c>
      <c r="R1647">
        <v>65.47</v>
      </c>
      <c r="S1647">
        <v>102.96</v>
      </c>
      <c r="T1647">
        <v>102.96</v>
      </c>
      <c r="U1647">
        <v>102.96</v>
      </c>
      <c r="V1647">
        <v>6.2354312350000001</v>
      </c>
      <c r="W1647">
        <v>6.2354312350000001</v>
      </c>
      <c r="X1647">
        <v>16.037383179999999</v>
      </c>
      <c r="Y1647">
        <v>16.037383179999999</v>
      </c>
    </row>
    <row r="1648" spans="1:25" x14ac:dyDescent="0.3">
      <c r="A1648" s="2">
        <v>45915</v>
      </c>
      <c r="B1648" t="s">
        <v>84</v>
      </c>
      <c r="C1648">
        <v>4201</v>
      </c>
      <c r="D1648">
        <v>42</v>
      </c>
      <c r="E1648">
        <v>2.258</v>
      </c>
      <c r="F1648">
        <v>1</v>
      </c>
      <c r="G1648">
        <v>94.83</v>
      </c>
      <c r="H1648">
        <v>94.83</v>
      </c>
      <c r="I1648" t="s">
        <v>149</v>
      </c>
      <c r="J1648">
        <v>10</v>
      </c>
      <c r="K1648">
        <v>10</v>
      </c>
      <c r="L1648">
        <v>10</v>
      </c>
      <c r="M1648">
        <v>10</v>
      </c>
      <c r="N1648">
        <v>11</v>
      </c>
      <c r="O1648">
        <v>11</v>
      </c>
      <c r="P1648">
        <v>11</v>
      </c>
      <c r="Q1648">
        <v>11</v>
      </c>
      <c r="R1648">
        <v>341.19</v>
      </c>
      <c r="S1648">
        <v>341.19</v>
      </c>
      <c r="T1648">
        <v>341.19</v>
      </c>
      <c r="U1648">
        <v>341.19</v>
      </c>
      <c r="V1648">
        <v>27.793897829999999</v>
      </c>
      <c r="W1648">
        <v>27.793897829999999</v>
      </c>
      <c r="X1648">
        <v>3.5979120529999999</v>
      </c>
      <c r="Y1648">
        <v>3.5979120529999999</v>
      </c>
    </row>
    <row r="1649" spans="1:25" x14ac:dyDescent="0.3">
      <c r="A1649" s="2">
        <v>45915</v>
      </c>
      <c r="B1649" t="s">
        <v>56</v>
      </c>
      <c r="C1649">
        <v>275</v>
      </c>
      <c r="D1649">
        <v>8</v>
      </c>
      <c r="E1649">
        <v>1.296</v>
      </c>
      <c r="F1649">
        <v>2.9089999999999998</v>
      </c>
      <c r="G1649">
        <v>10.37</v>
      </c>
      <c r="H1649">
        <v>10.37</v>
      </c>
      <c r="I1649" t="s">
        <v>149</v>
      </c>
      <c r="J1649">
        <v>6</v>
      </c>
      <c r="K1649">
        <v>8</v>
      </c>
      <c r="L1649">
        <v>8</v>
      </c>
      <c r="M1649">
        <v>8</v>
      </c>
      <c r="N1649">
        <v>6</v>
      </c>
      <c r="O1649">
        <v>8</v>
      </c>
      <c r="P1649">
        <v>8</v>
      </c>
      <c r="Q1649">
        <v>8</v>
      </c>
      <c r="R1649">
        <v>210.88</v>
      </c>
      <c r="S1649">
        <v>257.68</v>
      </c>
      <c r="T1649">
        <v>257.68</v>
      </c>
      <c r="U1649">
        <v>257.68</v>
      </c>
      <c r="V1649">
        <v>4.0243713129999996</v>
      </c>
      <c r="W1649">
        <v>4.0243713129999996</v>
      </c>
      <c r="X1649">
        <v>24.848601739999999</v>
      </c>
      <c r="Y1649">
        <v>24.848601739999999</v>
      </c>
    </row>
    <row r="1650" spans="1:25" x14ac:dyDescent="0.3">
      <c r="A1650" s="2">
        <v>45915</v>
      </c>
      <c r="B1650" t="s">
        <v>50</v>
      </c>
      <c r="C1650">
        <v>1926</v>
      </c>
      <c r="D1650">
        <v>21</v>
      </c>
      <c r="E1650">
        <v>1.7889999999999999</v>
      </c>
      <c r="F1650">
        <v>1.0900000000000001</v>
      </c>
      <c r="G1650">
        <v>37.56</v>
      </c>
      <c r="H1650">
        <v>37.56</v>
      </c>
      <c r="I1650" t="s">
        <v>149</v>
      </c>
      <c r="J1650">
        <v>8</v>
      </c>
      <c r="K1650">
        <v>10</v>
      </c>
      <c r="L1650">
        <v>10</v>
      </c>
      <c r="M1650">
        <v>10</v>
      </c>
      <c r="N1650">
        <v>8</v>
      </c>
      <c r="O1650">
        <v>10</v>
      </c>
      <c r="P1650">
        <v>10</v>
      </c>
      <c r="Q1650">
        <v>10</v>
      </c>
      <c r="R1650">
        <v>358.21</v>
      </c>
      <c r="S1650">
        <v>441.99</v>
      </c>
      <c r="T1650">
        <v>441.99</v>
      </c>
      <c r="U1650">
        <v>441.99</v>
      </c>
      <c r="V1650">
        <v>8.4979298169999993</v>
      </c>
      <c r="W1650">
        <v>8.4979298169999993</v>
      </c>
      <c r="X1650">
        <v>11.76757188</v>
      </c>
      <c r="Y1650">
        <v>11.76757188</v>
      </c>
    </row>
    <row r="1651" spans="1:25" x14ac:dyDescent="0.3">
      <c r="A1651" s="2">
        <v>45915</v>
      </c>
      <c r="B1651" t="s">
        <v>86</v>
      </c>
      <c r="C1651">
        <v>29</v>
      </c>
      <c r="D1651">
        <v>0</v>
      </c>
      <c r="F1651">
        <v>0</v>
      </c>
      <c r="G1651">
        <v>0</v>
      </c>
      <c r="H1651">
        <v>0</v>
      </c>
      <c r="I1651" t="s">
        <v>149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5" x14ac:dyDescent="0.3">
      <c r="A1652" s="2">
        <v>45915</v>
      </c>
      <c r="B1652" t="s">
        <v>36</v>
      </c>
      <c r="C1652">
        <v>1291</v>
      </c>
      <c r="D1652">
        <v>8</v>
      </c>
      <c r="E1652">
        <v>1.2450000000000001</v>
      </c>
      <c r="F1652">
        <v>0.62</v>
      </c>
      <c r="G1652">
        <v>9.9600000000000009</v>
      </c>
      <c r="H1652">
        <v>9.9600000000000009</v>
      </c>
      <c r="I1652" t="s">
        <v>149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18.899999999999999</v>
      </c>
      <c r="S1652">
        <v>18.899999999999999</v>
      </c>
      <c r="T1652">
        <v>18.899999999999999</v>
      </c>
      <c r="U1652">
        <v>18.899999999999999</v>
      </c>
      <c r="V1652">
        <v>52.698412699999999</v>
      </c>
      <c r="W1652">
        <v>52.698412699999999</v>
      </c>
      <c r="X1652">
        <v>1.897590361</v>
      </c>
      <c r="Y1652">
        <v>1.897590361</v>
      </c>
    </row>
    <row r="1653" spans="1:25" x14ac:dyDescent="0.3">
      <c r="A1653" s="2">
        <v>45915</v>
      </c>
      <c r="B1653" t="s">
        <v>62</v>
      </c>
      <c r="C1653">
        <v>5226</v>
      </c>
      <c r="D1653">
        <v>43</v>
      </c>
      <c r="E1653">
        <v>4.383</v>
      </c>
      <c r="F1653">
        <v>0.82299999999999995</v>
      </c>
      <c r="G1653">
        <v>188.48</v>
      </c>
      <c r="H1653">
        <v>188.48</v>
      </c>
      <c r="I1653" t="s">
        <v>149</v>
      </c>
      <c r="J1653">
        <v>15</v>
      </c>
      <c r="K1653">
        <v>16</v>
      </c>
      <c r="L1653">
        <v>16</v>
      </c>
      <c r="M1653">
        <v>16</v>
      </c>
      <c r="N1653">
        <v>21</v>
      </c>
      <c r="O1653">
        <v>22</v>
      </c>
      <c r="P1653">
        <v>22</v>
      </c>
      <c r="Q1653">
        <v>22</v>
      </c>
      <c r="R1653">
        <v>835.35</v>
      </c>
      <c r="S1653">
        <v>874.25</v>
      </c>
      <c r="T1653">
        <v>874.25</v>
      </c>
      <c r="U1653">
        <v>874.25</v>
      </c>
      <c r="V1653">
        <v>21.55905061</v>
      </c>
      <c r="W1653">
        <v>21.55905061</v>
      </c>
      <c r="X1653">
        <v>4.6384231749999998</v>
      </c>
      <c r="Y1653">
        <v>4.6384231749999998</v>
      </c>
    </row>
    <row r="1654" spans="1:25" x14ac:dyDescent="0.3">
      <c r="A1654" s="2">
        <v>45915</v>
      </c>
      <c r="B1654" t="s">
        <v>64</v>
      </c>
      <c r="C1654">
        <v>3078</v>
      </c>
      <c r="D1654">
        <v>16</v>
      </c>
      <c r="E1654">
        <v>5.6929999999999996</v>
      </c>
      <c r="F1654">
        <v>0.52</v>
      </c>
      <c r="G1654">
        <v>91.09</v>
      </c>
      <c r="H1654">
        <v>91.09</v>
      </c>
      <c r="I1654" t="s">
        <v>149</v>
      </c>
      <c r="J1654">
        <v>5</v>
      </c>
      <c r="K1654">
        <v>5</v>
      </c>
      <c r="L1654">
        <v>5</v>
      </c>
      <c r="M1654">
        <v>5</v>
      </c>
      <c r="N1654">
        <v>7</v>
      </c>
      <c r="O1654">
        <v>7</v>
      </c>
      <c r="P1654">
        <v>7</v>
      </c>
      <c r="Q1654">
        <v>7</v>
      </c>
      <c r="R1654">
        <v>285.83999999999997</v>
      </c>
      <c r="S1654">
        <v>285.83999999999997</v>
      </c>
      <c r="T1654">
        <v>285.83999999999997</v>
      </c>
      <c r="U1654">
        <v>285.83999999999997</v>
      </c>
      <c r="V1654">
        <v>31.867478309999999</v>
      </c>
      <c r="W1654">
        <v>31.867478309999999</v>
      </c>
      <c r="X1654">
        <v>3.1379953889999999</v>
      </c>
      <c r="Y1654">
        <v>3.1379953889999999</v>
      </c>
    </row>
    <row r="1655" spans="1:25" x14ac:dyDescent="0.3">
      <c r="A1655" s="2">
        <v>45915</v>
      </c>
      <c r="B1655" t="s">
        <v>66</v>
      </c>
      <c r="C1655">
        <v>1288</v>
      </c>
      <c r="D1655">
        <v>9</v>
      </c>
      <c r="E1655">
        <v>4.4210000000000003</v>
      </c>
      <c r="F1655">
        <v>0.69899999999999995</v>
      </c>
      <c r="G1655">
        <v>39.79</v>
      </c>
      <c r="H1655">
        <v>39.79</v>
      </c>
      <c r="I1655" t="s">
        <v>149</v>
      </c>
      <c r="J1655">
        <v>5</v>
      </c>
      <c r="K1655">
        <v>6</v>
      </c>
      <c r="L1655">
        <v>6</v>
      </c>
      <c r="M1655">
        <v>6</v>
      </c>
      <c r="N1655">
        <v>5</v>
      </c>
      <c r="O1655">
        <v>6</v>
      </c>
      <c r="P1655">
        <v>6</v>
      </c>
      <c r="Q1655">
        <v>6</v>
      </c>
      <c r="R1655">
        <v>214.45</v>
      </c>
      <c r="S1655">
        <v>245.94</v>
      </c>
      <c r="T1655">
        <v>245.94</v>
      </c>
      <c r="U1655">
        <v>245.94</v>
      </c>
      <c r="V1655">
        <v>16.17874278</v>
      </c>
      <c r="W1655">
        <v>16.17874278</v>
      </c>
      <c r="X1655">
        <v>6.180949987</v>
      </c>
      <c r="Y1655">
        <v>6.180949987</v>
      </c>
    </row>
    <row r="1656" spans="1:25" x14ac:dyDescent="0.3">
      <c r="A1656" s="2">
        <v>45915</v>
      </c>
      <c r="B1656" t="s">
        <v>68</v>
      </c>
      <c r="C1656">
        <v>4017</v>
      </c>
      <c r="D1656">
        <v>25</v>
      </c>
      <c r="E1656">
        <v>5.4889999999999999</v>
      </c>
      <c r="F1656">
        <v>0.622</v>
      </c>
      <c r="G1656">
        <v>137.22999999999999</v>
      </c>
      <c r="H1656">
        <v>137.22999999999999</v>
      </c>
      <c r="I1656" t="s">
        <v>149</v>
      </c>
      <c r="J1656">
        <v>6</v>
      </c>
      <c r="K1656">
        <v>9</v>
      </c>
      <c r="L1656">
        <v>9</v>
      </c>
      <c r="M1656">
        <v>9</v>
      </c>
      <c r="N1656">
        <v>9</v>
      </c>
      <c r="O1656">
        <v>13</v>
      </c>
      <c r="P1656">
        <v>13</v>
      </c>
      <c r="Q1656">
        <v>13</v>
      </c>
      <c r="R1656">
        <v>235.82</v>
      </c>
      <c r="S1656">
        <v>352.76</v>
      </c>
      <c r="T1656">
        <v>352.76</v>
      </c>
      <c r="U1656">
        <v>352.76</v>
      </c>
      <c r="V1656">
        <v>38.901802930000002</v>
      </c>
      <c r="W1656">
        <v>38.901802930000002</v>
      </c>
      <c r="X1656">
        <v>2.5705749469999999</v>
      </c>
      <c r="Y1656">
        <v>2.5705749469999999</v>
      </c>
    </row>
    <row r="1657" spans="1:25" x14ac:dyDescent="0.3">
      <c r="A1657" s="2">
        <v>45915</v>
      </c>
      <c r="B1657" t="s">
        <v>70</v>
      </c>
      <c r="C1657">
        <v>5354</v>
      </c>
      <c r="D1657">
        <v>40</v>
      </c>
      <c r="E1657">
        <v>3.6589999999999998</v>
      </c>
      <c r="F1657">
        <v>0.747</v>
      </c>
      <c r="G1657">
        <v>146.37</v>
      </c>
      <c r="H1657">
        <v>146.37</v>
      </c>
      <c r="I1657" t="s">
        <v>149</v>
      </c>
      <c r="J1657">
        <v>24</v>
      </c>
      <c r="K1657">
        <v>25</v>
      </c>
      <c r="L1657">
        <v>25</v>
      </c>
      <c r="M1657">
        <v>25</v>
      </c>
      <c r="N1657">
        <v>38</v>
      </c>
      <c r="O1657">
        <v>39</v>
      </c>
      <c r="P1657">
        <v>39</v>
      </c>
      <c r="Q1657">
        <v>39</v>
      </c>
      <c r="R1657">
        <v>921.85</v>
      </c>
      <c r="S1657">
        <v>948.73</v>
      </c>
      <c r="T1657">
        <v>948.73</v>
      </c>
      <c r="U1657">
        <v>948.73</v>
      </c>
      <c r="V1657">
        <v>15.42799321</v>
      </c>
      <c r="W1657">
        <v>15.42799321</v>
      </c>
      <c r="X1657">
        <v>6.4817243969999998</v>
      </c>
      <c r="Y1657">
        <v>6.4817243969999998</v>
      </c>
    </row>
    <row r="1658" spans="1:25" x14ac:dyDescent="0.3">
      <c r="A1658" s="2">
        <v>45915</v>
      </c>
      <c r="B1658" t="s">
        <v>32</v>
      </c>
      <c r="C1658">
        <v>1282</v>
      </c>
      <c r="D1658">
        <v>13</v>
      </c>
      <c r="E1658">
        <v>1.069</v>
      </c>
      <c r="F1658">
        <v>1.014</v>
      </c>
      <c r="G1658">
        <v>13.9</v>
      </c>
      <c r="H1658">
        <v>13.9</v>
      </c>
      <c r="I1658" t="s">
        <v>149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X1658">
        <v>0</v>
      </c>
      <c r="Y1658">
        <v>0</v>
      </c>
    </row>
    <row r="1659" spans="1:25" x14ac:dyDescent="0.3">
      <c r="A1659" s="2">
        <v>45915</v>
      </c>
      <c r="B1659" t="s">
        <v>72</v>
      </c>
      <c r="C1659">
        <v>2798</v>
      </c>
      <c r="D1659">
        <v>22</v>
      </c>
      <c r="E1659">
        <v>3.0529999999999999</v>
      </c>
      <c r="F1659">
        <v>0.78600000000000003</v>
      </c>
      <c r="G1659">
        <v>67.16</v>
      </c>
      <c r="H1659">
        <v>67.16</v>
      </c>
      <c r="I1659" t="s">
        <v>149</v>
      </c>
      <c r="J1659">
        <v>2</v>
      </c>
      <c r="K1659">
        <v>3</v>
      </c>
      <c r="L1659">
        <v>3</v>
      </c>
      <c r="M1659">
        <v>3</v>
      </c>
      <c r="N1659">
        <v>5</v>
      </c>
      <c r="O1659">
        <v>7</v>
      </c>
      <c r="P1659">
        <v>7</v>
      </c>
      <c r="Q1659">
        <v>7</v>
      </c>
      <c r="R1659">
        <v>179.9</v>
      </c>
      <c r="S1659">
        <v>400.88</v>
      </c>
      <c r="T1659">
        <v>400.88</v>
      </c>
      <c r="U1659">
        <v>400.88</v>
      </c>
      <c r="V1659">
        <v>16.753143089999998</v>
      </c>
      <c r="W1659">
        <v>16.753143089999998</v>
      </c>
      <c r="X1659">
        <v>5.969029184</v>
      </c>
      <c r="Y1659">
        <v>5.969029184</v>
      </c>
    </row>
    <row r="1660" spans="1:25" x14ac:dyDescent="0.3">
      <c r="A1660" s="2">
        <v>45915</v>
      </c>
      <c r="B1660" t="s">
        <v>74</v>
      </c>
      <c r="C1660">
        <v>2110</v>
      </c>
      <c r="D1660">
        <v>12</v>
      </c>
      <c r="E1660">
        <v>2.6349999999999998</v>
      </c>
      <c r="F1660">
        <v>0.56899999999999995</v>
      </c>
      <c r="G1660">
        <v>31.62</v>
      </c>
      <c r="H1660">
        <v>31.62</v>
      </c>
      <c r="I1660" t="s">
        <v>149</v>
      </c>
      <c r="J1660">
        <v>4</v>
      </c>
      <c r="K1660">
        <v>4</v>
      </c>
      <c r="L1660">
        <v>4</v>
      </c>
      <c r="M1660">
        <v>4</v>
      </c>
      <c r="N1660">
        <v>4</v>
      </c>
      <c r="O1660">
        <v>4</v>
      </c>
      <c r="P1660">
        <v>4</v>
      </c>
      <c r="Q1660">
        <v>4</v>
      </c>
      <c r="R1660">
        <v>122.33</v>
      </c>
      <c r="S1660">
        <v>122.33</v>
      </c>
      <c r="T1660">
        <v>122.33</v>
      </c>
      <c r="U1660">
        <v>122.33</v>
      </c>
      <c r="V1660">
        <v>25.848115750000002</v>
      </c>
      <c r="W1660">
        <v>25.848115750000002</v>
      </c>
      <c r="X1660">
        <v>3.8687539530000001</v>
      </c>
      <c r="Y1660">
        <v>3.8687539530000001</v>
      </c>
    </row>
    <row r="1661" spans="1:25" x14ac:dyDescent="0.3">
      <c r="A1661" s="2">
        <v>45915</v>
      </c>
      <c r="B1661" t="s">
        <v>76</v>
      </c>
      <c r="C1661">
        <v>812</v>
      </c>
      <c r="D1661">
        <v>10</v>
      </c>
      <c r="E1661">
        <v>3.9380000000000002</v>
      </c>
      <c r="F1661">
        <v>1.232</v>
      </c>
      <c r="G1661">
        <v>39.380000000000003</v>
      </c>
      <c r="H1661">
        <v>39.380000000000003</v>
      </c>
      <c r="I1661" t="s">
        <v>149</v>
      </c>
      <c r="J1661">
        <v>4</v>
      </c>
      <c r="K1661">
        <v>8</v>
      </c>
      <c r="L1661">
        <v>8</v>
      </c>
      <c r="M1661">
        <v>8</v>
      </c>
      <c r="N1661">
        <v>6</v>
      </c>
      <c r="O1661">
        <v>10</v>
      </c>
      <c r="P1661">
        <v>10</v>
      </c>
      <c r="Q1661">
        <v>10</v>
      </c>
      <c r="R1661">
        <v>166.74</v>
      </c>
      <c r="S1661">
        <v>295.89</v>
      </c>
      <c r="T1661">
        <v>295.89</v>
      </c>
      <c r="U1661">
        <v>295.89</v>
      </c>
      <c r="V1661">
        <v>13.30899997</v>
      </c>
      <c r="W1661">
        <v>13.30899997</v>
      </c>
      <c r="X1661">
        <v>7.5137125439999997</v>
      </c>
      <c r="Y1661">
        <v>7.5137125439999997</v>
      </c>
    </row>
    <row r="1662" spans="1:25" x14ac:dyDescent="0.3">
      <c r="A1662" s="2">
        <v>45915</v>
      </c>
      <c r="B1662" t="s">
        <v>78</v>
      </c>
      <c r="C1662">
        <v>28</v>
      </c>
      <c r="D1662">
        <v>0</v>
      </c>
      <c r="F1662">
        <v>0</v>
      </c>
      <c r="G1662">
        <v>0</v>
      </c>
      <c r="H1662">
        <v>0</v>
      </c>
      <c r="I1662" t="s">
        <v>149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5" x14ac:dyDescent="0.3">
      <c r="A1663" s="2">
        <v>45915</v>
      </c>
      <c r="B1663" t="s">
        <v>80</v>
      </c>
      <c r="C1663">
        <v>246</v>
      </c>
      <c r="D1663">
        <v>3</v>
      </c>
      <c r="E1663">
        <v>5.4729999999999999</v>
      </c>
      <c r="F1663">
        <v>1.22</v>
      </c>
      <c r="G1663">
        <v>16.420000000000002</v>
      </c>
      <c r="H1663">
        <v>16.420000000000002</v>
      </c>
      <c r="I1663" t="s">
        <v>149</v>
      </c>
      <c r="J1663">
        <v>1</v>
      </c>
      <c r="K1663">
        <v>1</v>
      </c>
      <c r="L1663">
        <v>1</v>
      </c>
      <c r="M1663">
        <v>1</v>
      </c>
      <c r="N1663">
        <v>3</v>
      </c>
      <c r="O1663">
        <v>3</v>
      </c>
      <c r="P1663">
        <v>3</v>
      </c>
      <c r="Q1663">
        <v>3</v>
      </c>
      <c r="R1663">
        <v>103.47</v>
      </c>
      <c r="S1663">
        <v>103.47</v>
      </c>
      <c r="T1663">
        <v>103.47</v>
      </c>
      <c r="U1663">
        <v>103.47</v>
      </c>
      <c r="V1663">
        <v>15.86933411</v>
      </c>
      <c r="W1663">
        <v>15.86933411</v>
      </c>
      <c r="X1663">
        <v>6.3014616319999996</v>
      </c>
      <c r="Y1663">
        <v>6.3014616319999996</v>
      </c>
    </row>
    <row r="1664" spans="1:25" x14ac:dyDescent="0.3">
      <c r="A1664" s="2">
        <v>45915</v>
      </c>
      <c r="B1664" t="s">
        <v>82</v>
      </c>
      <c r="C1664">
        <v>711</v>
      </c>
      <c r="D1664">
        <v>8</v>
      </c>
      <c r="E1664">
        <v>2.605</v>
      </c>
      <c r="F1664">
        <v>1.125</v>
      </c>
      <c r="G1664">
        <v>20.84</v>
      </c>
      <c r="H1664">
        <v>20.84</v>
      </c>
      <c r="I1664" t="s">
        <v>149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X1664">
        <v>0</v>
      </c>
      <c r="Y1664">
        <v>0</v>
      </c>
    </row>
    <row r="1665" spans="1:25" x14ac:dyDescent="0.3">
      <c r="A1665" s="2">
        <v>45915</v>
      </c>
      <c r="B1665" t="s">
        <v>94</v>
      </c>
      <c r="C1665">
        <v>1994</v>
      </c>
      <c r="D1665">
        <v>17</v>
      </c>
      <c r="E1665">
        <v>5.3150000000000004</v>
      </c>
      <c r="F1665">
        <v>0.85299999999999998</v>
      </c>
      <c r="G1665">
        <v>90.35</v>
      </c>
      <c r="H1665">
        <v>90.35</v>
      </c>
      <c r="I1665" t="s">
        <v>149</v>
      </c>
      <c r="J1665">
        <v>8</v>
      </c>
      <c r="K1665">
        <v>10</v>
      </c>
      <c r="L1665">
        <v>10</v>
      </c>
      <c r="M1665">
        <v>10</v>
      </c>
      <c r="N1665">
        <v>15</v>
      </c>
      <c r="O1665">
        <v>17</v>
      </c>
      <c r="P1665">
        <v>17</v>
      </c>
      <c r="Q1665">
        <v>17</v>
      </c>
      <c r="R1665">
        <v>878.04</v>
      </c>
      <c r="S1665">
        <v>983.84</v>
      </c>
      <c r="T1665">
        <v>983.84</v>
      </c>
      <c r="U1665">
        <v>983.84</v>
      </c>
      <c r="V1665">
        <v>9.1834038049999993</v>
      </c>
      <c r="W1665">
        <v>9.1834038049999993</v>
      </c>
      <c r="X1665">
        <v>10.889208630000001</v>
      </c>
      <c r="Y1665">
        <v>10.889208630000001</v>
      </c>
    </row>
    <row r="1666" spans="1:25" x14ac:dyDescent="0.3">
      <c r="A1666" s="2">
        <v>45915</v>
      </c>
      <c r="B1666" t="s">
        <v>96</v>
      </c>
      <c r="C1666">
        <v>1287</v>
      </c>
      <c r="D1666">
        <v>10</v>
      </c>
      <c r="E1666">
        <v>4.95</v>
      </c>
      <c r="F1666">
        <v>0.77700000000000002</v>
      </c>
      <c r="G1666">
        <v>49.5</v>
      </c>
      <c r="H1666">
        <v>49.5</v>
      </c>
      <c r="I1666" t="s">
        <v>149</v>
      </c>
      <c r="J1666">
        <v>5</v>
      </c>
      <c r="K1666">
        <v>5</v>
      </c>
      <c r="L1666">
        <v>5</v>
      </c>
      <c r="M1666">
        <v>5</v>
      </c>
      <c r="N1666">
        <v>8</v>
      </c>
      <c r="O1666">
        <v>8</v>
      </c>
      <c r="P1666">
        <v>8</v>
      </c>
      <c r="Q1666">
        <v>8</v>
      </c>
      <c r="R1666">
        <v>603.91999999999996</v>
      </c>
      <c r="S1666">
        <v>603.91999999999996</v>
      </c>
      <c r="T1666">
        <v>603.91999999999996</v>
      </c>
      <c r="U1666">
        <v>603.91999999999996</v>
      </c>
      <c r="V1666">
        <v>8.1964498609999996</v>
      </c>
      <c r="W1666">
        <v>8.1964498609999996</v>
      </c>
      <c r="X1666">
        <v>12.20040404</v>
      </c>
      <c r="Y1666">
        <v>12.20040404</v>
      </c>
    </row>
    <row r="1667" spans="1:25" x14ac:dyDescent="0.3">
      <c r="A1667" s="2">
        <v>45915</v>
      </c>
      <c r="B1667" t="s">
        <v>11</v>
      </c>
      <c r="C1667">
        <v>1419</v>
      </c>
      <c r="D1667">
        <v>13</v>
      </c>
      <c r="E1667">
        <v>2.762</v>
      </c>
      <c r="F1667">
        <v>0.91600000000000004</v>
      </c>
      <c r="G1667">
        <v>35.909999999999997</v>
      </c>
      <c r="H1667">
        <v>35.909999999999997</v>
      </c>
      <c r="I1667" t="s">
        <v>149</v>
      </c>
      <c r="J1667">
        <v>7</v>
      </c>
      <c r="K1667">
        <v>7</v>
      </c>
      <c r="L1667">
        <v>7</v>
      </c>
      <c r="M1667">
        <v>7</v>
      </c>
      <c r="N1667">
        <v>23</v>
      </c>
      <c r="O1667">
        <v>23</v>
      </c>
      <c r="P1667">
        <v>23</v>
      </c>
      <c r="Q1667">
        <v>23</v>
      </c>
      <c r="R1667">
        <v>729.62</v>
      </c>
      <c r="S1667">
        <v>729.62</v>
      </c>
      <c r="T1667">
        <v>729.62</v>
      </c>
      <c r="U1667">
        <v>729.62</v>
      </c>
      <c r="V1667">
        <v>4.9217400839999996</v>
      </c>
      <c r="W1667">
        <v>4.9217400839999996</v>
      </c>
      <c r="X1667">
        <v>20.318017269999999</v>
      </c>
      <c r="Y1667">
        <v>20.318017269999999</v>
      </c>
    </row>
    <row r="1668" spans="1:25" x14ac:dyDescent="0.3">
      <c r="A1668" s="2">
        <v>45915</v>
      </c>
      <c r="B1668" t="s">
        <v>92</v>
      </c>
      <c r="C1668">
        <v>625</v>
      </c>
      <c r="D1668">
        <v>9</v>
      </c>
      <c r="E1668">
        <v>2.7309999999999999</v>
      </c>
      <c r="F1668">
        <v>1.44</v>
      </c>
      <c r="G1668">
        <v>24.58</v>
      </c>
      <c r="H1668">
        <v>24.58</v>
      </c>
      <c r="I1668" t="s">
        <v>149</v>
      </c>
      <c r="J1668">
        <v>4</v>
      </c>
      <c r="K1668">
        <v>5</v>
      </c>
      <c r="L1668">
        <v>5</v>
      </c>
      <c r="M1668">
        <v>5</v>
      </c>
      <c r="N1668">
        <v>10</v>
      </c>
      <c r="O1668">
        <v>11</v>
      </c>
      <c r="P1668">
        <v>11</v>
      </c>
      <c r="Q1668">
        <v>11</v>
      </c>
      <c r="R1668">
        <v>240.92</v>
      </c>
      <c r="S1668">
        <v>320.41000000000003</v>
      </c>
      <c r="T1668">
        <v>320.41000000000003</v>
      </c>
      <c r="U1668">
        <v>320.41000000000003</v>
      </c>
      <c r="V1668">
        <v>7.6714209919999998</v>
      </c>
      <c r="W1668">
        <v>7.6714209919999998</v>
      </c>
      <c r="X1668">
        <v>13.035394630000001</v>
      </c>
      <c r="Y1668">
        <v>13.035394630000001</v>
      </c>
    </row>
    <row r="1669" spans="1:25" x14ac:dyDescent="0.3">
      <c r="A1669" s="2">
        <v>45915</v>
      </c>
      <c r="B1669" t="s">
        <v>74</v>
      </c>
      <c r="C1669">
        <v>42</v>
      </c>
      <c r="D1669">
        <v>0</v>
      </c>
      <c r="F1669">
        <v>0</v>
      </c>
      <c r="G1669">
        <v>0</v>
      </c>
      <c r="H1669">
        <v>0</v>
      </c>
      <c r="I1669" t="s">
        <v>149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5" x14ac:dyDescent="0.3">
      <c r="A1670" s="2">
        <v>45915</v>
      </c>
      <c r="B1670" t="s">
        <v>32</v>
      </c>
      <c r="C1670">
        <v>37</v>
      </c>
      <c r="D1670">
        <v>0</v>
      </c>
      <c r="F1670">
        <v>0</v>
      </c>
      <c r="G1670">
        <v>0</v>
      </c>
      <c r="H1670">
        <v>0</v>
      </c>
      <c r="I1670" t="s">
        <v>149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5" x14ac:dyDescent="0.3">
      <c r="A1671" s="2">
        <v>45915</v>
      </c>
      <c r="B1671" t="s">
        <v>64</v>
      </c>
      <c r="C1671">
        <v>424</v>
      </c>
      <c r="D1671">
        <v>1</v>
      </c>
      <c r="E1671">
        <v>5.41</v>
      </c>
      <c r="F1671">
        <v>0.23599999999999999</v>
      </c>
      <c r="G1671">
        <v>5.41</v>
      </c>
      <c r="H1671">
        <v>5.41</v>
      </c>
      <c r="I1671" t="s">
        <v>149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X1671">
        <v>0</v>
      </c>
      <c r="Y1671">
        <v>0</v>
      </c>
    </row>
    <row r="1672" spans="1:25" x14ac:dyDescent="0.3">
      <c r="A1672" s="2">
        <v>45915</v>
      </c>
      <c r="B1672" t="s">
        <v>72</v>
      </c>
      <c r="C1672">
        <v>498</v>
      </c>
      <c r="D1672">
        <v>2</v>
      </c>
      <c r="E1672">
        <v>2.1949999999999998</v>
      </c>
      <c r="F1672">
        <v>0.40200000000000002</v>
      </c>
      <c r="G1672">
        <v>4.3899999999999997</v>
      </c>
      <c r="H1672">
        <v>4.3899999999999997</v>
      </c>
      <c r="I1672" t="s">
        <v>149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X1672">
        <v>0</v>
      </c>
      <c r="Y1672">
        <v>0</v>
      </c>
    </row>
    <row r="1673" spans="1:25" x14ac:dyDescent="0.3">
      <c r="A1673" s="2">
        <v>45915</v>
      </c>
      <c r="B1673" t="s">
        <v>106</v>
      </c>
      <c r="C1673">
        <v>123</v>
      </c>
      <c r="D1673">
        <v>2</v>
      </c>
      <c r="E1673">
        <v>3.26</v>
      </c>
      <c r="F1673">
        <v>1.6259999999999999</v>
      </c>
      <c r="G1673">
        <v>6.52</v>
      </c>
      <c r="H1673">
        <v>6.52</v>
      </c>
      <c r="I1673" t="s">
        <v>149</v>
      </c>
      <c r="J1673">
        <v>2</v>
      </c>
      <c r="K1673">
        <v>2</v>
      </c>
      <c r="L1673">
        <v>2</v>
      </c>
      <c r="M1673">
        <v>2</v>
      </c>
      <c r="N1673">
        <v>2</v>
      </c>
      <c r="O1673">
        <v>2</v>
      </c>
      <c r="P1673">
        <v>2</v>
      </c>
      <c r="Q1673">
        <v>2</v>
      </c>
      <c r="R1673">
        <v>193.98</v>
      </c>
      <c r="S1673">
        <v>193.98</v>
      </c>
      <c r="T1673">
        <v>193.98</v>
      </c>
      <c r="U1673">
        <v>193.98</v>
      </c>
      <c r="V1673">
        <v>3.3611712549999999</v>
      </c>
      <c r="W1673">
        <v>3.3611712549999999</v>
      </c>
      <c r="X1673">
        <v>29.751533739999999</v>
      </c>
      <c r="Y1673">
        <v>29.751533739999999</v>
      </c>
    </row>
    <row r="1674" spans="1:25" x14ac:dyDescent="0.3">
      <c r="A1674" s="2">
        <v>45915</v>
      </c>
      <c r="B1674" t="s">
        <v>44</v>
      </c>
      <c r="C1674">
        <v>76</v>
      </c>
      <c r="D1674">
        <v>0</v>
      </c>
      <c r="F1674">
        <v>0</v>
      </c>
      <c r="G1674">
        <v>0</v>
      </c>
      <c r="H1674">
        <v>0</v>
      </c>
      <c r="I1674" t="s">
        <v>149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5" x14ac:dyDescent="0.3">
      <c r="A1675" s="2">
        <v>45915</v>
      </c>
      <c r="B1675" t="s">
        <v>40</v>
      </c>
      <c r="C1675">
        <v>491</v>
      </c>
      <c r="D1675">
        <v>3</v>
      </c>
      <c r="E1675">
        <v>2.93</v>
      </c>
      <c r="F1675">
        <v>0.61099999999999999</v>
      </c>
      <c r="G1675">
        <v>8.7899999999999991</v>
      </c>
      <c r="H1675">
        <v>8.7899999999999991</v>
      </c>
      <c r="I1675" t="s">
        <v>149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X1675">
        <v>0</v>
      </c>
      <c r="Y1675">
        <v>0</v>
      </c>
    </row>
    <row r="1676" spans="1:25" x14ac:dyDescent="0.3">
      <c r="A1676" s="2">
        <v>45915</v>
      </c>
      <c r="B1676" t="s">
        <v>56</v>
      </c>
      <c r="C1676">
        <v>66</v>
      </c>
      <c r="D1676">
        <v>0</v>
      </c>
      <c r="F1676">
        <v>0</v>
      </c>
      <c r="G1676">
        <v>0</v>
      </c>
      <c r="H1676">
        <v>0</v>
      </c>
      <c r="I1676" t="s">
        <v>149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5" x14ac:dyDescent="0.3">
      <c r="A1677" s="2">
        <v>45915</v>
      </c>
      <c r="B1677" t="s">
        <v>24</v>
      </c>
      <c r="C1677">
        <v>951</v>
      </c>
      <c r="D1677">
        <v>4</v>
      </c>
      <c r="E1677">
        <v>2.1779999999999999</v>
      </c>
      <c r="F1677">
        <v>0.42099999999999999</v>
      </c>
      <c r="G1677">
        <v>8.7100000000000009</v>
      </c>
      <c r="H1677">
        <v>8.7100000000000009</v>
      </c>
      <c r="I1677" t="s">
        <v>149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X1677">
        <v>0</v>
      </c>
      <c r="Y1677">
        <v>0</v>
      </c>
    </row>
    <row r="1678" spans="1:25" x14ac:dyDescent="0.3">
      <c r="A1678" s="2">
        <v>45915</v>
      </c>
      <c r="B1678" t="s">
        <v>108</v>
      </c>
      <c r="C1678">
        <v>301</v>
      </c>
      <c r="D1678">
        <v>2</v>
      </c>
      <c r="E1678">
        <v>6.06</v>
      </c>
      <c r="F1678">
        <v>0.66400000000000003</v>
      </c>
      <c r="G1678">
        <v>12.12</v>
      </c>
      <c r="H1678">
        <v>12.12</v>
      </c>
      <c r="I1678" t="s">
        <v>149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X1678">
        <v>0</v>
      </c>
      <c r="Y1678">
        <v>0</v>
      </c>
    </row>
    <row r="1679" spans="1:25" x14ac:dyDescent="0.3">
      <c r="A1679" s="2">
        <v>45915</v>
      </c>
      <c r="B1679" t="s">
        <v>62</v>
      </c>
      <c r="C1679">
        <v>325</v>
      </c>
      <c r="D1679">
        <v>2</v>
      </c>
      <c r="E1679">
        <v>2.6150000000000002</v>
      </c>
      <c r="F1679">
        <v>0.61499999999999999</v>
      </c>
      <c r="G1679">
        <v>5.23</v>
      </c>
      <c r="H1679">
        <v>5.23</v>
      </c>
      <c r="I1679" t="s">
        <v>149</v>
      </c>
      <c r="J1679">
        <v>1</v>
      </c>
      <c r="K1679">
        <v>1</v>
      </c>
      <c r="L1679">
        <v>1</v>
      </c>
      <c r="M1679">
        <v>1</v>
      </c>
      <c r="N1679">
        <v>6</v>
      </c>
      <c r="O1679">
        <v>6</v>
      </c>
      <c r="P1679">
        <v>6</v>
      </c>
      <c r="Q1679">
        <v>6</v>
      </c>
      <c r="R1679">
        <v>203.34</v>
      </c>
      <c r="S1679">
        <v>203.34</v>
      </c>
      <c r="T1679">
        <v>203.34</v>
      </c>
      <c r="U1679">
        <v>203.34</v>
      </c>
      <c r="V1679">
        <v>2.572046818</v>
      </c>
      <c r="W1679">
        <v>2.572046818</v>
      </c>
      <c r="X1679">
        <v>38.879541109999998</v>
      </c>
      <c r="Y1679">
        <v>38.879541109999998</v>
      </c>
    </row>
    <row r="1680" spans="1:25" x14ac:dyDescent="0.3">
      <c r="A1680" s="2">
        <v>45915</v>
      </c>
      <c r="B1680" t="s">
        <v>84</v>
      </c>
      <c r="C1680">
        <v>288</v>
      </c>
      <c r="D1680">
        <v>1</v>
      </c>
      <c r="E1680">
        <v>1.74</v>
      </c>
      <c r="F1680">
        <v>0.34699999999999998</v>
      </c>
      <c r="G1680">
        <v>1.74</v>
      </c>
      <c r="H1680">
        <v>1.74</v>
      </c>
      <c r="I1680" t="s">
        <v>149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X1680">
        <v>0</v>
      </c>
      <c r="Y1680">
        <v>0</v>
      </c>
    </row>
    <row r="1681" spans="1:25" x14ac:dyDescent="0.3">
      <c r="A1681" s="2">
        <v>45915</v>
      </c>
      <c r="B1681" t="s">
        <v>42</v>
      </c>
      <c r="C1681">
        <v>91</v>
      </c>
      <c r="D1681">
        <v>1</v>
      </c>
      <c r="E1681">
        <v>1.65</v>
      </c>
      <c r="F1681">
        <v>1.099</v>
      </c>
      <c r="G1681">
        <v>1.65</v>
      </c>
      <c r="H1681">
        <v>1.65</v>
      </c>
      <c r="I1681" t="s">
        <v>149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X1681">
        <v>0</v>
      </c>
      <c r="Y1681">
        <v>0</v>
      </c>
    </row>
    <row r="1682" spans="1:25" x14ac:dyDescent="0.3">
      <c r="A1682" s="2">
        <v>45915</v>
      </c>
      <c r="B1682" t="s">
        <v>11</v>
      </c>
      <c r="C1682">
        <v>92</v>
      </c>
      <c r="D1682">
        <v>0</v>
      </c>
      <c r="F1682">
        <v>0</v>
      </c>
      <c r="G1682">
        <v>0</v>
      </c>
      <c r="H1682">
        <v>0</v>
      </c>
      <c r="I1682" t="s">
        <v>149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5" x14ac:dyDescent="0.3">
      <c r="A1683" s="2">
        <v>45915</v>
      </c>
      <c r="B1683" t="s">
        <v>102</v>
      </c>
      <c r="C1683">
        <v>510</v>
      </c>
      <c r="D1683">
        <v>4</v>
      </c>
      <c r="E1683">
        <v>2.7429999999999999</v>
      </c>
      <c r="F1683">
        <v>0.78400000000000003</v>
      </c>
      <c r="G1683">
        <v>10.97</v>
      </c>
      <c r="H1683">
        <v>10.97</v>
      </c>
      <c r="I1683" t="s">
        <v>149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X1683">
        <v>0</v>
      </c>
      <c r="Y1683">
        <v>0</v>
      </c>
    </row>
    <row r="1684" spans="1:25" x14ac:dyDescent="0.3">
      <c r="A1684" s="2">
        <v>45915</v>
      </c>
      <c r="B1684" t="s">
        <v>98</v>
      </c>
      <c r="C1684">
        <v>1765</v>
      </c>
      <c r="D1684">
        <v>9</v>
      </c>
      <c r="E1684">
        <v>2.6469999999999998</v>
      </c>
      <c r="F1684">
        <v>0.51</v>
      </c>
      <c r="G1684">
        <v>23.82</v>
      </c>
      <c r="H1684">
        <v>23.82</v>
      </c>
      <c r="I1684" t="s">
        <v>149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X1684">
        <v>0</v>
      </c>
      <c r="Y1684">
        <v>0</v>
      </c>
    </row>
    <row r="1685" spans="1:25" x14ac:dyDescent="0.3">
      <c r="A1685" s="2">
        <v>45915</v>
      </c>
      <c r="B1685" t="s">
        <v>104</v>
      </c>
      <c r="C1685">
        <v>561</v>
      </c>
      <c r="D1685">
        <v>1</v>
      </c>
      <c r="E1685">
        <v>2.21</v>
      </c>
      <c r="F1685">
        <v>0.17799999999999999</v>
      </c>
      <c r="G1685">
        <v>2.21</v>
      </c>
      <c r="H1685">
        <v>2.21</v>
      </c>
      <c r="I1685" t="s">
        <v>149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X1685">
        <v>0</v>
      </c>
      <c r="Y1685">
        <v>0</v>
      </c>
    </row>
    <row r="1686" spans="1:25" x14ac:dyDescent="0.3">
      <c r="A1686" s="2">
        <v>45915</v>
      </c>
      <c r="B1686" t="s">
        <v>38</v>
      </c>
      <c r="C1686">
        <v>2</v>
      </c>
      <c r="D1686">
        <v>0</v>
      </c>
      <c r="F1686">
        <v>0</v>
      </c>
      <c r="G1686">
        <v>0</v>
      </c>
      <c r="H1686">
        <v>0</v>
      </c>
      <c r="I1686" t="s">
        <v>149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5" x14ac:dyDescent="0.3">
      <c r="A1687" s="2">
        <v>45915</v>
      </c>
      <c r="B1687" t="s">
        <v>42</v>
      </c>
      <c r="C1687">
        <v>81</v>
      </c>
      <c r="D1687">
        <v>3</v>
      </c>
      <c r="E1687">
        <v>1.95</v>
      </c>
      <c r="F1687">
        <v>3.7040000000000002</v>
      </c>
      <c r="G1687">
        <v>5.85</v>
      </c>
      <c r="H1687">
        <v>5.85</v>
      </c>
      <c r="I1687" t="s">
        <v>149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X1687">
        <v>0</v>
      </c>
      <c r="Y1687">
        <v>0</v>
      </c>
    </row>
    <row r="1688" spans="1:25" x14ac:dyDescent="0.3">
      <c r="A1688" s="2">
        <v>45915</v>
      </c>
      <c r="B1688" t="s">
        <v>50</v>
      </c>
      <c r="C1688">
        <v>5</v>
      </c>
      <c r="D1688">
        <v>0</v>
      </c>
      <c r="F1688">
        <v>0</v>
      </c>
      <c r="G1688">
        <v>0</v>
      </c>
      <c r="H1688">
        <v>0</v>
      </c>
      <c r="I1688" t="s">
        <v>149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5" x14ac:dyDescent="0.3">
      <c r="A1689" s="2">
        <v>45915</v>
      </c>
      <c r="B1689" t="s">
        <v>72</v>
      </c>
      <c r="C1689">
        <v>94</v>
      </c>
      <c r="D1689">
        <v>1</v>
      </c>
      <c r="E1689">
        <v>3.6</v>
      </c>
      <c r="F1689">
        <v>1.0640000000000001</v>
      </c>
      <c r="G1689">
        <v>3.6</v>
      </c>
      <c r="H1689">
        <v>3.6</v>
      </c>
      <c r="I1689" t="s">
        <v>149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X1689">
        <v>0</v>
      </c>
      <c r="Y1689">
        <v>0</v>
      </c>
    </row>
    <row r="1690" spans="1:25" x14ac:dyDescent="0.3">
      <c r="A1690" s="2">
        <v>45915</v>
      </c>
      <c r="B1690" t="s">
        <v>84</v>
      </c>
      <c r="C1690">
        <v>32</v>
      </c>
      <c r="D1690">
        <v>0</v>
      </c>
      <c r="F1690">
        <v>0</v>
      </c>
      <c r="G1690">
        <v>0</v>
      </c>
      <c r="H1690">
        <v>0</v>
      </c>
      <c r="I1690" t="s">
        <v>149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5" x14ac:dyDescent="0.3">
      <c r="A1691" s="2">
        <v>45915</v>
      </c>
      <c r="B1691" t="s">
        <v>68</v>
      </c>
      <c r="C1691">
        <v>1009</v>
      </c>
      <c r="D1691">
        <v>15</v>
      </c>
      <c r="E1691">
        <v>4.5510000000000002</v>
      </c>
      <c r="F1691">
        <v>1.4870000000000001</v>
      </c>
      <c r="G1691">
        <v>68.27</v>
      </c>
      <c r="H1691">
        <v>68.27</v>
      </c>
      <c r="I1691" t="s">
        <v>149</v>
      </c>
      <c r="J1691">
        <v>5</v>
      </c>
      <c r="K1691">
        <v>5</v>
      </c>
      <c r="L1691">
        <v>5</v>
      </c>
      <c r="M1691">
        <v>5</v>
      </c>
      <c r="N1691">
        <v>14</v>
      </c>
      <c r="O1691">
        <v>14</v>
      </c>
      <c r="P1691">
        <v>14</v>
      </c>
      <c r="Q1691">
        <v>14</v>
      </c>
      <c r="R1691">
        <v>380.86</v>
      </c>
      <c r="S1691">
        <v>380.86</v>
      </c>
      <c r="T1691">
        <v>380.86</v>
      </c>
      <c r="U1691">
        <v>380.86</v>
      </c>
      <c r="V1691">
        <v>17.925221870000001</v>
      </c>
      <c r="W1691">
        <v>17.925221870000001</v>
      </c>
      <c r="X1691">
        <v>5.5787315069999996</v>
      </c>
      <c r="Y1691">
        <v>5.5787315069999996</v>
      </c>
    </row>
    <row r="1692" spans="1:25" x14ac:dyDescent="0.3">
      <c r="A1692" s="2">
        <v>45915</v>
      </c>
      <c r="B1692" t="s">
        <v>64</v>
      </c>
      <c r="C1692">
        <v>150</v>
      </c>
      <c r="D1692">
        <v>1</v>
      </c>
      <c r="E1692">
        <v>2.85</v>
      </c>
      <c r="F1692">
        <v>0.66700000000000004</v>
      </c>
      <c r="G1692">
        <v>2.85</v>
      </c>
      <c r="H1692">
        <v>2.85</v>
      </c>
      <c r="I1692" t="s">
        <v>149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31.49</v>
      </c>
      <c r="S1692">
        <v>31.49</v>
      </c>
      <c r="T1692">
        <v>31.49</v>
      </c>
      <c r="U1692">
        <v>31.49</v>
      </c>
      <c r="V1692">
        <v>9.0504922200000006</v>
      </c>
      <c r="W1692">
        <v>9.0504922200000006</v>
      </c>
      <c r="X1692">
        <v>11.04912281</v>
      </c>
      <c r="Y1692">
        <v>11.04912281</v>
      </c>
    </row>
    <row r="1693" spans="1:25" x14ac:dyDescent="0.3">
      <c r="A1693" s="2">
        <v>45915</v>
      </c>
      <c r="B1693" t="s">
        <v>26</v>
      </c>
      <c r="C1693">
        <v>76</v>
      </c>
      <c r="D1693">
        <v>1</v>
      </c>
      <c r="E1693">
        <v>2.97</v>
      </c>
      <c r="F1693">
        <v>1.3160000000000001</v>
      </c>
      <c r="G1693">
        <v>2.97</v>
      </c>
      <c r="H1693">
        <v>2.97</v>
      </c>
      <c r="I1693" t="s">
        <v>149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X1693">
        <v>0</v>
      </c>
      <c r="Y1693">
        <v>0</v>
      </c>
    </row>
    <row r="1694" spans="1:25" x14ac:dyDescent="0.3">
      <c r="A1694" s="2">
        <v>45915</v>
      </c>
      <c r="B1694" t="s">
        <v>15</v>
      </c>
      <c r="C1694">
        <v>175</v>
      </c>
      <c r="D1694">
        <v>4</v>
      </c>
      <c r="E1694">
        <v>3.6629999999999998</v>
      </c>
      <c r="F1694">
        <v>2.286</v>
      </c>
      <c r="G1694">
        <v>14.65</v>
      </c>
      <c r="H1694">
        <v>14.65</v>
      </c>
      <c r="I1694" t="s">
        <v>149</v>
      </c>
      <c r="J1694">
        <v>1</v>
      </c>
      <c r="K1694">
        <v>2</v>
      </c>
      <c r="L1694">
        <v>2</v>
      </c>
      <c r="M1694">
        <v>2</v>
      </c>
      <c r="N1694">
        <v>2</v>
      </c>
      <c r="O1694">
        <v>3</v>
      </c>
      <c r="P1694">
        <v>3</v>
      </c>
      <c r="Q1694">
        <v>3</v>
      </c>
      <c r="R1694">
        <v>70.98</v>
      </c>
      <c r="S1694">
        <v>107.47</v>
      </c>
      <c r="T1694">
        <v>107.47</v>
      </c>
      <c r="U1694">
        <v>107.47</v>
      </c>
      <c r="V1694">
        <v>13.63171118</v>
      </c>
      <c r="W1694">
        <v>13.63171118</v>
      </c>
      <c r="X1694">
        <v>7.335836177</v>
      </c>
      <c r="Y1694">
        <v>7.335836177</v>
      </c>
    </row>
    <row r="1695" spans="1:25" x14ac:dyDescent="0.3">
      <c r="A1695" s="2">
        <v>45915</v>
      </c>
      <c r="B1695" t="s">
        <v>36</v>
      </c>
      <c r="C1695">
        <v>207</v>
      </c>
      <c r="D1695">
        <v>0</v>
      </c>
      <c r="F1695">
        <v>0</v>
      </c>
      <c r="G1695">
        <v>0</v>
      </c>
      <c r="H1695">
        <v>0</v>
      </c>
      <c r="I1695" t="s">
        <v>149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5" x14ac:dyDescent="0.3">
      <c r="A1696" s="2">
        <v>45915</v>
      </c>
      <c r="B1696" t="s">
        <v>78</v>
      </c>
      <c r="C1696">
        <v>704</v>
      </c>
      <c r="D1696">
        <v>3</v>
      </c>
      <c r="E1696">
        <v>3.6</v>
      </c>
      <c r="F1696">
        <v>0.42599999999999999</v>
      </c>
      <c r="G1696">
        <v>10.8</v>
      </c>
      <c r="H1696">
        <v>10.8</v>
      </c>
      <c r="I1696" t="s">
        <v>149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X1696">
        <v>0</v>
      </c>
      <c r="Y1696">
        <v>0</v>
      </c>
    </row>
    <row r="1697" spans="1:25" x14ac:dyDescent="0.3">
      <c r="A1697" s="2">
        <v>45915</v>
      </c>
      <c r="B1697" t="s">
        <v>21</v>
      </c>
      <c r="C1697">
        <v>2</v>
      </c>
      <c r="D1697">
        <v>0</v>
      </c>
      <c r="F1697">
        <v>0</v>
      </c>
      <c r="G1697">
        <v>0</v>
      </c>
      <c r="H1697">
        <v>0</v>
      </c>
      <c r="I1697" t="s">
        <v>149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5" x14ac:dyDescent="0.3">
      <c r="A1698" s="2">
        <v>45915</v>
      </c>
      <c r="B1698" t="s">
        <v>60</v>
      </c>
      <c r="C1698">
        <v>0</v>
      </c>
      <c r="D1698">
        <v>0</v>
      </c>
      <c r="G1698">
        <v>0</v>
      </c>
      <c r="H1698">
        <v>0</v>
      </c>
      <c r="I1698" t="s">
        <v>149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5" x14ac:dyDescent="0.3">
      <c r="A1699" s="2">
        <v>45915</v>
      </c>
      <c r="B1699" t="s">
        <v>52</v>
      </c>
      <c r="C1699">
        <v>6</v>
      </c>
      <c r="D1699">
        <v>0</v>
      </c>
      <c r="F1699">
        <v>0</v>
      </c>
      <c r="G1699">
        <v>0</v>
      </c>
      <c r="H1699">
        <v>0</v>
      </c>
      <c r="I1699" t="s">
        <v>149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5" x14ac:dyDescent="0.3">
      <c r="A1700" s="2">
        <v>45915</v>
      </c>
      <c r="B1700" t="s">
        <v>34</v>
      </c>
      <c r="C1700">
        <v>4</v>
      </c>
      <c r="D1700">
        <v>0</v>
      </c>
      <c r="F1700">
        <v>0</v>
      </c>
      <c r="G1700">
        <v>0</v>
      </c>
      <c r="H1700">
        <v>0</v>
      </c>
      <c r="I1700" t="s">
        <v>149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5" x14ac:dyDescent="0.3">
      <c r="A1701" s="2">
        <v>45915</v>
      </c>
      <c r="B1701" t="s">
        <v>46</v>
      </c>
      <c r="C1701">
        <v>2</v>
      </c>
      <c r="D1701">
        <v>0</v>
      </c>
      <c r="F1701">
        <v>0</v>
      </c>
      <c r="G1701">
        <v>0</v>
      </c>
      <c r="H1701">
        <v>0</v>
      </c>
      <c r="I1701" t="s">
        <v>149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5" x14ac:dyDescent="0.3">
      <c r="A1702" s="2">
        <v>45915</v>
      </c>
      <c r="B1702" t="s">
        <v>38</v>
      </c>
      <c r="C1702">
        <v>2</v>
      </c>
      <c r="D1702">
        <v>0</v>
      </c>
      <c r="F1702">
        <v>0</v>
      </c>
      <c r="G1702">
        <v>0</v>
      </c>
      <c r="H1702">
        <v>0</v>
      </c>
      <c r="I1702" t="s">
        <v>149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5" x14ac:dyDescent="0.3">
      <c r="A1703" s="2">
        <v>45915</v>
      </c>
      <c r="B1703" t="s">
        <v>38</v>
      </c>
      <c r="C1703">
        <v>40</v>
      </c>
      <c r="D1703">
        <v>0</v>
      </c>
      <c r="F1703">
        <v>0</v>
      </c>
      <c r="G1703">
        <v>0</v>
      </c>
      <c r="H1703">
        <v>0</v>
      </c>
      <c r="I1703" t="s">
        <v>149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5" x14ac:dyDescent="0.3">
      <c r="A1704" s="2">
        <v>45915</v>
      </c>
      <c r="B1704" t="s">
        <v>52</v>
      </c>
      <c r="C1704">
        <v>107</v>
      </c>
      <c r="D1704">
        <v>3</v>
      </c>
      <c r="E1704">
        <v>1.02</v>
      </c>
      <c r="F1704">
        <v>2.8039999999999998</v>
      </c>
      <c r="G1704">
        <v>3.06</v>
      </c>
      <c r="H1704">
        <v>3.06</v>
      </c>
      <c r="I1704" t="s">
        <v>149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X1704">
        <v>0</v>
      </c>
      <c r="Y1704">
        <v>0</v>
      </c>
    </row>
    <row r="1705" spans="1:25" x14ac:dyDescent="0.3">
      <c r="A1705" s="2">
        <v>45915</v>
      </c>
      <c r="B1705" t="s">
        <v>34</v>
      </c>
      <c r="C1705">
        <v>3</v>
      </c>
      <c r="D1705">
        <v>0</v>
      </c>
      <c r="F1705">
        <v>0</v>
      </c>
      <c r="G1705">
        <v>0</v>
      </c>
      <c r="H1705">
        <v>0</v>
      </c>
      <c r="I1705" t="s">
        <v>149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5" x14ac:dyDescent="0.3">
      <c r="A1706" s="2">
        <v>45915</v>
      </c>
      <c r="B1706" t="s">
        <v>46</v>
      </c>
      <c r="C1706">
        <v>14</v>
      </c>
      <c r="D1706">
        <v>0</v>
      </c>
      <c r="F1706">
        <v>0</v>
      </c>
      <c r="G1706">
        <v>0</v>
      </c>
      <c r="H1706">
        <v>0</v>
      </c>
      <c r="I1706" t="s">
        <v>149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5" x14ac:dyDescent="0.3">
      <c r="A1707" s="2">
        <v>45915</v>
      </c>
      <c r="B1707" t="s">
        <v>38</v>
      </c>
      <c r="C1707">
        <v>6</v>
      </c>
      <c r="D1707">
        <v>0</v>
      </c>
      <c r="F1707">
        <v>0</v>
      </c>
      <c r="G1707">
        <v>0</v>
      </c>
      <c r="H1707">
        <v>0</v>
      </c>
      <c r="I1707" t="s">
        <v>149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5" x14ac:dyDescent="0.3">
      <c r="A1708" s="2">
        <v>45915</v>
      </c>
      <c r="B1708" t="s">
        <v>34</v>
      </c>
      <c r="C1708">
        <v>26</v>
      </c>
      <c r="D1708">
        <v>0</v>
      </c>
      <c r="F1708">
        <v>0</v>
      </c>
      <c r="G1708">
        <v>0</v>
      </c>
      <c r="H1708">
        <v>0</v>
      </c>
      <c r="I1708" t="s">
        <v>149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5" x14ac:dyDescent="0.3">
      <c r="A1709" s="2">
        <v>45915</v>
      </c>
      <c r="B1709" t="s">
        <v>100</v>
      </c>
      <c r="C1709">
        <v>2</v>
      </c>
      <c r="D1709">
        <v>0</v>
      </c>
      <c r="F1709">
        <v>0</v>
      </c>
      <c r="G1709">
        <v>0</v>
      </c>
      <c r="H1709">
        <v>0</v>
      </c>
      <c r="I1709" t="s">
        <v>149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5" x14ac:dyDescent="0.3">
      <c r="A1710" s="2">
        <v>45915</v>
      </c>
      <c r="B1710" t="s">
        <v>52</v>
      </c>
      <c r="C1710">
        <v>140</v>
      </c>
      <c r="D1710">
        <v>1</v>
      </c>
      <c r="E1710">
        <v>0.35</v>
      </c>
      <c r="F1710">
        <v>0.71399999999999997</v>
      </c>
      <c r="G1710">
        <v>0.35</v>
      </c>
      <c r="H1710">
        <v>0.35</v>
      </c>
      <c r="I1710" t="s">
        <v>149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X1710">
        <v>0</v>
      </c>
      <c r="Y1710">
        <v>0</v>
      </c>
    </row>
    <row r="1711" spans="1:25" x14ac:dyDescent="0.3">
      <c r="A1711" s="2">
        <v>45915</v>
      </c>
      <c r="B1711" t="s">
        <v>60</v>
      </c>
      <c r="C1711">
        <v>8</v>
      </c>
      <c r="D1711">
        <v>2</v>
      </c>
      <c r="E1711">
        <v>0.73</v>
      </c>
      <c r="F1711">
        <v>25</v>
      </c>
      <c r="G1711">
        <v>1.46</v>
      </c>
      <c r="H1711">
        <v>1.46</v>
      </c>
      <c r="I1711" t="s">
        <v>149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X1711">
        <v>0</v>
      </c>
      <c r="Y1711">
        <v>0</v>
      </c>
    </row>
    <row r="1712" spans="1:25" x14ac:dyDescent="0.3">
      <c r="A1712" s="2">
        <v>45915</v>
      </c>
      <c r="B1712" t="s">
        <v>94</v>
      </c>
      <c r="C1712">
        <v>332</v>
      </c>
      <c r="D1712">
        <v>1</v>
      </c>
      <c r="E1712">
        <v>4.9800000000000004</v>
      </c>
      <c r="F1712">
        <v>0.30099999999999999</v>
      </c>
      <c r="G1712">
        <v>4.9800000000000004</v>
      </c>
      <c r="H1712">
        <v>4.9800000000000004</v>
      </c>
      <c r="I1712" t="s">
        <v>149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X1712">
        <v>0</v>
      </c>
      <c r="Y1712">
        <v>0</v>
      </c>
    </row>
    <row r="1713" spans="1:25" x14ac:dyDescent="0.3">
      <c r="A1713" s="2">
        <v>45915</v>
      </c>
      <c r="B1713" t="s">
        <v>48</v>
      </c>
      <c r="C1713">
        <v>1</v>
      </c>
      <c r="D1713">
        <v>0</v>
      </c>
      <c r="F1713">
        <v>0</v>
      </c>
      <c r="G1713">
        <v>0</v>
      </c>
      <c r="H1713">
        <v>0</v>
      </c>
      <c r="I1713" t="s">
        <v>149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5" x14ac:dyDescent="0.3">
      <c r="A1714" s="2">
        <v>45915</v>
      </c>
      <c r="B1714" t="s">
        <v>102</v>
      </c>
      <c r="C1714">
        <v>0</v>
      </c>
      <c r="D1714">
        <v>0</v>
      </c>
      <c r="G1714">
        <v>0</v>
      </c>
      <c r="H1714">
        <v>0</v>
      </c>
      <c r="I1714" t="s">
        <v>149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5" x14ac:dyDescent="0.3">
      <c r="A1715" s="2">
        <v>45915</v>
      </c>
      <c r="B1715" t="s">
        <v>58</v>
      </c>
      <c r="C1715">
        <v>2</v>
      </c>
      <c r="D1715">
        <v>0</v>
      </c>
      <c r="F1715">
        <v>0</v>
      </c>
      <c r="G1715">
        <v>0</v>
      </c>
      <c r="H1715">
        <v>0</v>
      </c>
      <c r="I1715" t="s">
        <v>149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5" x14ac:dyDescent="0.3">
      <c r="A1716" s="2">
        <v>45915</v>
      </c>
      <c r="B1716" t="s">
        <v>15</v>
      </c>
      <c r="C1716">
        <v>0</v>
      </c>
      <c r="D1716">
        <v>0</v>
      </c>
      <c r="G1716">
        <v>0</v>
      </c>
      <c r="H1716">
        <v>0</v>
      </c>
      <c r="I1716" t="s">
        <v>149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5" x14ac:dyDescent="0.3">
      <c r="A1717" s="2">
        <v>45915</v>
      </c>
      <c r="B1717" t="s">
        <v>48</v>
      </c>
      <c r="C1717">
        <v>6</v>
      </c>
      <c r="D1717">
        <v>1</v>
      </c>
      <c r="E1717">
        <v>1.32</v>
      </c>
      <c r="F1717">
        <v>16.667000000000002</v>
      </c>
      <c r="G1717">
        <v>1.32</v>
      </c>
      <c r="H1717">
        <v>1.32</v>
      </c>
      <c r="I1717" t="s">
        <v>149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X1717">
        <v>0</v>
      </c>
      <c r="Y1717">
        <v>0</v>
      </c>
    </row>
    <row r="1718" spans="1:25" x14ac:dyDescent="0.3">
      <c r="A1718" s="2">
        <v>45915</v>
      </c>
      <c r="B1718" t="s">
        <v>102</v>
      </c>
      <c r="C1718">
        <v>2</v>
      </c>
      <c r="D1718">
        <v>0</v>
      </c>
      <c r="F1718">
        <v>0</v>
      </c>
      <c r="G1718">
        <v>0</v>
      </c>
      <c r="H1718">
        <v>0</v>
      </c>
      <c r="I1718" t="s">
        <v>149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5" x14ac:dyDescent="0.3">
      <c r="A1719" s="2">
        <v>45915</v>
      </c>
      <c r="B1719" t="s">
        <v>58</v>
      </c>
      <c r="C1719">
        <v>17</v>
      </c>
      <c r="D1719">
        <v>3</v>
      </c>
      <c r="E1719">
        <v>0.85</v>
      </c>
      <c r="F1719">
        <v>17.646999999999998</v>
      </c>
      <c r="G1719">
        <v>2.5499999999999998</v>
      </c>
      <c r="H1719">
        <v>2.5499999999999998</v>
      </c>
      <c r="I1719" t="s">
        <v>149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11.9</v>
      </c>
      <c r="S1719">
        <v>11.9</v>
      </c>
      <c r="T1719">
        <v>11.9</v>
      </c>
      <c r="U1719">
        <v>11.9</v>
      </c>
      <c r="V1719">
        <v>21.428571430000002</v>
      </c>
      <c r="W1719">
        <v>21.428571430000002</v>
      </c>
      <c r="X1719">
        <v>4.6666666670000003</v>
      </c>
      <c r="Y1719">
        <v>4.6666666670000003</v>
      </c>
    </row>
    <row r="1720" spans="1:25" x14ac:dyDescent="0.3">
      <c r="A1720" s="2">
        <v>45915</v>
      </c>
      <c r="B1720" t="s">
        <v>30</v>
      </c>
      <c r="C1720">
        <v>8</v>
      </c>
      <c r="D1720">
        <v>0</v>
      </c>
      <c r="F1720">
        <v>0</v>
      </c>
      <c r="G1720">
        <v>0</v>
      </c>
      <c r="H1720">
        <v>0</v>
      </c>
      <c r="I1720" t="s">
        <v>149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5" x14ac:dyDescent="0.3">
      <c r="A1721" s="2">
        <v>45915</v>
      </c>
      <c r="B1721" t="s">
        <v>15</v>
      </c>
      <c r="C1721">
        <v>1</v>
      </c>
      <c r="D1721">
        <v>0</v>
      </c>
      <c r="F1721">
        <v>0</v>
      </c>
      <c r="G1721">
        <v>0</v>
      </c>
      <c r="H1721">
        <v>0</v>
      </c>
      <c r="I1721" t="s">
        <v>149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5" x14ac:dyDescent="0.3">
      <c r="A1722" s="2">
        <v>45915</v>
      </c>
      <c r="B1722" t="s">
        <v>58</v>
      </c>
      <c r="C1722">
        <v>7</v>
      </c>
      <c r="D1722">
        <v>0</v>
      </c>
      <c r="F1722">
        <v>0</v>
      </c>
      <c r="G1722">
        <v>0</v>
      </c>
      <c r="H1722">
        <v>0</v>
      </c>
      <c r="I1722" t="s">
        <v>149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5" x14ac:dyDescent="0.3">
      <c r="A1723" s="2">
        <v>45915</v>
      </c>
      <c r="B1723" t="s">
        <v>30</v>
      </c>
      <c r="C1723">
        <v>2</v>
      </c>
      <c r="D1723">
        <v>0</v>
      </c>
      <c r="F1723">
        <v>0</v>
      </c>
      <c r="G1723">
        <v>0</v>
      </c>
      <c r="H1723">
        <v>0</v>
      </c>
      <c r="I1723" t="s">
        <v>149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5" x14ac:dyDescent="0.3">
      <c r="A1724" s="2">
        <v>45915</v>
      </c>
      <c r="B1724" t="s">
        <v>90</v>
      </c>
      <c r="C1724">
        <v>0</v>
      </c>
      <c r="D1724">
        <v>0</v>
      </c>
      <c r="G1724">
        <v>0</v>
      </c>
      <c r="H1724">
        <v>0</v>
      </c>
      <c r="I1724" t="s">
        <v>149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5" x14ac:dyDescent="0.3">
      <c r="A1725" s="2">
        <v>45915</v>
      </c>
      <c r="B1725" t="s">
        <v>44</v>
      </c>
      <c r="C1725">
        <v>2</v>
      </c>
      <c r="D1725">
        <v>0</v>
      </c>
      <c r="F1725">
        <v>0</v>
      </c>
      <c r="G1725">
        <v>0</v>
      </c>
      <c r="H1725">
        <v>0</v>
      </c>
      <c r="I1725" t="s">
        <v>149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5" x14ac:dyDescent="0.3">
      <c r="A1726" s="2">
        <v>45915</v>
      </c>
      <c r="B1726" t="s">
        <v>62</v>
      </c>
      <c r="C1726">
        <v>2</v>
      </c>
      <c r="D1726">
        <v>0</v>
      </c>
      <c r="F1726">
        <v>0</v>
      </c>
      <c r="G1726">
        <v>0</v>
      </c>
      <c r="H1726">
        <v>0</v>
      </c>
      <c r="I1726" t="s">
        <v>149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5" x14ac:dyDescent="0.3">
      <c r="A1727" s="2">
        <v>45915</v>
      </c>
      <c r="B1727" t="s">
        <v>74</v>
      </c>
      <c r="C1727">
        <v>3</v>
      </c>
      <c r="D1727">
        <v>0</v>
      </c>
      <c r="F1727">
        <v>0</v>
      </c>
      <c r="G1727">
        <v>0</v>
      </c>
      <c r="H1727">
        <v>0</v>
      </c>
      <c r="I1727" t="s">
        <v>149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5" x14ac:dyDescent="0.3">
      <c r="A1728" s="2">
        <v>45915</v>
      </c>
      <c r="B1728" t="s">
        <v>26</v>
      </c>
      <c r="C1728">
        <v>1</v>
      </c>
      <c r="D1728">
        <v>0</v>
      </c>
      <c r="F1728">
        <v>0</v>
      </c>
      <c r="G1728">
        <v>0</v>
      </c>
      <c r="H1728">
        <v>0</v>
      </c>
      <c r="I1728" t="s">
        <v>149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5" x14ac:dyDescent="0.3">
      <c r="A1729" s="2">
        <v>45915</v>
      </c>
      <c r="B1729" t="s">
        <v>62</v>
      </c>
      <c r="C1729">
        <v>22</v>
      </c>
      <c r="D1729">
        <v>1</v>
      </c>
      <c r="E1729">
        <v>2.4900000000000002</v>
      </c>
      <c r="F1729">
        <v>4.5449999999999999</v>
      </c>
      <c r="G1729">
        <v>2.4900000000000002</v>
      </c>
      <c r="H1729">
        <v>2.4900000000000002</v>
      </c>
      <c r="I1729" t="s">
        <v>149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X1729">
        <v>0</v>
      </c>
      <c r="Y1729">
        <v>0</v>
      </c>
    </row>
    <row r="1730" spans="1:25" x14ac:dyDescent="0.3">
      <c r="A1730" s="2">
        <v>45915</v>
      </c>
      <c r="B1730" t="s">
        <v>68</v>
      </c>
      <c r="C1730">
        <v>76</v>
      </c>
      <c r="D1730">
        <v>0</v>
      </c>
      <c r="F1730">
        <v>0</v>
      </c>
      <c r="G1730">
        <v>0</v>
      </c>
      <c r="H1730">
        <v>0</v>
      </c>
      <c r="I1730" t="s">
        <v>149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5" x14ac:dyDescent="0.3">
      <c r="A1731" s="2">
        <v>45915</v>
      </c>
      <c r="B1731" t="s">
        <v>44</v>
      </c>
      <c r="C1731">
        <v>32</v>
      </c>
      <c r="D1731">
        <v>0</v>
      </c>
      <c r="F1731">
        <v>0</v>
      </c>
      <c r="G1731">
        <v>0</v>
      </c>
      <c r="H1731">
        <v>0</v>
      </c>
      <c r="I1731" t="s">
        <v>149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5" x14ac:dyDescent="0.3">
      <c r="A1732" s="2">
        <v>45915</v>
      </c>
      <c r="B1732" t="s">
        <v>62</v>
      </c>
      <c r="C1732">
        <v>3</v>
      </c>
      <c r="D1732">
        <v>0</v>
      </c>
      <c r="F1732">
        <v>0</v>
      </c>
      <c r="G1732">
        <v>0</v>
      </c>
      <c r="H1732">
        <v>0</v>
      </c>
      <c r="I1732" t="s">
        <v>149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5" x14ac:dyDescent="0.3">
      <c r="A1733" s="2">
        <v>45915</v>
      </c>
      <c r="B1733" t="s">
        <v>74</v>
      </c>
      <c r="C1733">
        <v>38</v>
      </c>
      <c r="D1733">
        <v>0</v>
      </c>
      <c r="F1733">
        <v>0</v>
      </c>
      <c r="G1733">
        <v>0</v>
      </c>
      <c r="H1733">
        <v>0</v>
      </c>
      <c r="I1733" t="s">
        <v>149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5" x14ac:dyDescent="0.3">
      <c r="A1734" s="2">
        <v>45915</v>
      </c>
      <c r="B1734" t="s">
        <v>112</v>
      </c>
      <c r="C1734">
        <v>1</v>
      </c>
      <c r="D1734">
        <v>0</v>
      </c>
      <c r="F1734">
        <v>0</v>
      </c>
      <c r="G1734">
        <v>0</v>
      </c>
      <c r="H1734">
        <v>0</v>
      </c>
      <c r="I1734" t="s">
        <v>149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5" x14ac:dyDescent="0.3">
      <c r="A1735" s="2">
        <v>45915</v>
      </c>
      <c r="B1735" t="s">
        <v>26</v>
      </c>
      <c r="C1735">
        <v>48</v>
      </c>
      <c r="D1735">
        <v>1</v>
      </c>
      <c r="E1735">
        <v>1.02</v>
      </c>
      <c r="F1735">
        <v>2.0830000000000002</v>
      </c>
      <c r="G1735">
        <v>1.02</v>
      </c>
      <c r="H1735">
        <v>1.02</v>
      </c>
      <c r="I1735" t="s">
        <v>149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X1735">
        <v>0</v>
      </c>
      <c r="Y1735">
        <v>0</v>
      </c>
    </row>
    <row r="1736" spans="1:25" x14ac:dyDescent="0.3">
      <c r="A1736" s="2">
        <v>45915</v>
      </c>
      <c r="B1736" t="s">
        <v>62</v>
      </c>
      <c r="C1736">
        <v>43</v>
      </c>
      <c r="D1736">
        <v>0</v>
      </c>
      <c r="F1736">
        <v>0</v>
      </c>
      <c r="G1736">
        <v>0</v>
      </c>
      <c r="H1736">
        <v>0</v>
      </c>
      <c r="I1736" t="s">
        <v>149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5" x14ac:dyDescent="0.3">
      <c r="A1737" s="2">
        <v>45915</v>
      </c>
      <c r="B1737" t="s">
        <v>32</v>
      </c>
      <c r="C1737">
        <v>3</v>
      </c>
      <c r="D1737">
        <v>0</v>
      </c>
      <c r="F1737">
        <v>0</v>
      </c>
      <c r="G1737">
        <v>0</v>
      </c>
      <c r="H1737">
        <v>0</v>
      </c>
      <c r="I1737" t="s">
        <v>149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5" x14ac:dyDescent="0.3">
      <c r="A1738" s="2">
        <v>45915</v>
      </c>
      <c r="B1738" t="s">
        <v>68</v>
      </c>
      <c r="C1738">
        <v>84</v>
      </c>
      <c r="D1738">
        <v>0</v>
      </c>
      <c r="F1738">
        <v>0</v>
      </c>
      <c r="G1738">
        <v>0</v>
      </c>
      <c r="H1738">
        <v>0</v>
      </c>
      <c r="I1738" t="s">
        <v>149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5" x14ac:dyDescent="0.3">
      <c r="A1739" s="2">
        <v>45915</v>
      </c>
      <c r="B1739" t="s">
        <v>44</v>
      </c>
      <c r="C1739">
        <v>683</v>
      </c>
      <c r="D1739">
        <v>4</v>
      </c>
      <c r="E1739">
        <v>0.81</v>
      </c>
      <c r="F1739">
        <v>0.58599999999999997</v>
      </c>
      <c r="G1739">
        <v>3.24</v>
      </c>
      <c r="H1739">
        <v>3.24</v>
      </c>
      <c r="I1739" t="s">
        <v>149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X1739">
        <v>0</v>
      </c>
      <c r="Y1739">
        <v>0</v>
      </c>
    </row>
    <row r="1740" spans="1:25" x14ac:dyDescent="0.3">
      <c r="A1740" s="2">
        <v>45915</v>
      </c>
      <c r="B1740" t="s">
        <v>74</v>
      </c>
      <c r="C1740">
        <v>2</v>
      </c>
      <c r="D1740">
        <v>0</v>
      </c>
      <c r="F1740">
        <v>0</v>
      </c>
      <c r="G1740">
        <v>0</v>
      </c>
      <c r="H1740">
        <v>0</v>
      </c>
      <c r="I1740" t="s">
        <v>149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5" x14ac:dyDescent="0.3">
      <c r="A1741" s="2">
        <v>45915</v>
      </c>
      <c r="B1741" t="s">
        <v>112</v>
      </c>
      <c r="C1741">
        <v>0</v>
      </c>
      <c r="D1741">
        <v>0</v>
      </c>
      <c r="G1741">
        <v>0</v>
      </c>
      <c r="H1741">
        <v>0</v>
      </c>
      <c r="I1741" t="s">
        <v>149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5" x14ac:dyDescent="0.3">
      <c r="A1742" s="2">
        <v>45915</v>
      </c>
      <c r="B1742" t="s">
        <v>32</v>
      </c>
      <c r="C1742">
        <v>6</v>
      </c>
      <c r="D1742">
        <v>0</v>
      </c>
      <c r="F1742">
        <v>0</v>
      </c>
      <c r="G1742">
        <v>0</v>
      </c>
      <c r="H1742">
        <v>0</v>
      </c>
      <c r="I1742" t="s">
        <v>149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5" x14ac:dyDescent="0.3">
      <c r="A1743" s="2">
        <v>45915</v>
      </c>
      <c r="B1743" t="s">
        <v>68</v>
      </c>
      <c r="C1743">
        <v>2</v>
      </c>
      <c r="D1743">
        <v>0</v>
      </c>
      <c r="F1743">
        <v>0</v>
      </c>
      <c r="G1743">
        <v>0</v>
      </c>
      <c r="H1743">
        <v>0</v>
      </c>
      <c r="I1743" t="s">
        <v>149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5" x14ac:dyDescent="0.3">
      <c r="A1744" s="2">
        <v>45915</v>
      </c>
      <c r="B1744" t="s">
        <v>62</v>
      </c>
      <c r="C1744">
        <v>2</v>
      </c>
      <c r="D1744">
        <v>0</v>
      </c>
      <c r="F1744">
        <v>0</v>
      </c>
      <c r="G1744">
        <v>0</v>
      </c>
      <c r="H1744">
        <v>0</v>
      </c>
      <c r="I1744" t="s">
        <v>149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5" x14ac:dyDescent="0.3">
      <c r="A1745" s="2">
        <v>45915</v>
      </c>
      <c r="B1745" t="s">
        <v>17</v>
      </c>
      <c r="C1745">
        <v>58</v>
      </c>
      <c r="D1745">
        <v>1</v>
      </c>
      <c r="E1745">
        <v>1.29</v>
      </c>
      <c r="F1745">
        <v>1.724</v>
      </c>
      <c r="G1745">
        <v>1.29</v>
      </c>
      <c r="H1745">
        <v>1.29</v>
      </c>
      <c r="I1745" t="s">
        <v>149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X1745">
        <v>0</v>
      </c>
      <c r="Y1745">
        <v>0</v>
      </c>
    </row>
    <row r="1746" spans="1:25" x14ac:dyDescent="0.3">
      <c r="A1746" s="2">
        <v>45915</v>
      </c>
      <c r="B1746" t="s">
        <v>17</v>
      </c>
      <c r="C1746">
        <v>71</v>
      </c>
      <c r="D1746">
        <v>1</v>
      </c>
      <c r="E1746">
        <v>0.96</v>
      </c>
      <c r="F1746">
        <v>1.4079999999999999</v>
      </c>
      <c r="G1746">
        <v>0.96</v>
      </c>
      <c r="H1746">
        <v>0.96</v>
      </c>
      <c r="I1746" t="s">
        <v>149</v>
      </c>
      <c r="J1746">
        <v>2</v>
      </c>
      <c r="K1746">
        <v>2</v>
      </c>
      <c r="L1746">
        <v>2</v>
      </c>
      <c r="M1746">
        <v>2</v>
      </c>
      <c r="N1746">
        <v>4</v>
      </c>
      <c r="O1746">
        <v>4</v>
      </c>
      <c r="P1746">
        <v>4</v>
      </c>
      <c r="Q1746">
        <v>4</v>
      </c>
      <c r="R1746">
        <v>143.91999999999999</v>
      </c>
      <c r="S1746">
        <v>143.91999999999999</v>
      </c>
      <c r="T1746">
        <v>143.91999999999999</v>
      </c>
      <c r="U1746">
        <v>143.91999999999999</v>
      </c>
      <c r="V1746">
        <v>0.66703724289999999</v>
      </c>
      <c r="W1746">
        <v>0.66703724289999999</v>
      </c>
      <c r="X1746">
        <v>149.91666670000001</v>
      </c>
      <c r="Y1746">
        <v>149.91666670000001</v>
      </c>
    </row>
    <row r="1747" spans="1:25" x14ac:dyDescent="0.3">
      <c r="A1747" s="2">
        <v>45915</v>
      </c>
      <c r="B1747" t="s">
        <v>17</v>
      </c>
      <c r="C1747">
        <v>41</v>
      </c>
      <c r="D1747">
        <v>1</v>
      </c>
      <c r="E1747">
        <v>1.22</v>
      </c>
      <c r="F1747">
        <v>2.4390000000000001</v>
      </c>
      <c r="G1747">
        <v>1.22</v>
      </c>
      <c r="H1747">
        <v>1.22</v>
      </c>
      <c r="I1747" t="s">
        <v>149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X1747">
        <v>0</v>
      </c>
      <c r="Y1747">
        <v>0</v>
      </c>
    </row>
    <row r="1748" spans="1:25" x14ac:dyDescent="0.3">
      <c r="A1748" s="2">
        <v>45915</v>
      </c>
      <c r="B1748" t="s">
        <v>17</v>
      </c>
      <c r="C1748">
        <v>52</v>
      </c>
      <c r="D1748">
        <v>0</v>
      </c>
      <c r="F1748">
        <v>0</v>
      </c>
      <c r="G1748">
        <v>0</v>
      </c>
      <c r="H1748">
        <v>0</v>
      </c>
      <c r="I1748" t="s">
        <v>149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5" x14ac:dyDescent="0.3">
      <c r="A1749" s="2">
        <v>45915</v>
      </c>
      <c r="B1749" t="s">
        <v>46</v>
      </c>
      <c r="C1749">
        <v>18</v>
      </c>
      <c r="D1749">
        <v>0</v>
      </c>
      <c r="F1749">
        <v>0</v>
      </c>
      <c r="G1749">
        <v>0</v>
      </c>
      <c r="H1749">
        <v>0</v>
      </c>
      <c r="I1749" t="s">
        <v>149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5" x14ac:dyDescent="0.3">
      <c r="A1750" s="2">
        <v>45915</v>
      </c>
      <c r="B1750" t="s">
        <v>46</v>
      </c>
      <c r="C1750">
        <v>55</v>
      </c>
      <c r="D1750">
        <v>0</v>
      </c>
      <c r="F1750">
        <v>0</v>
      </c>
      <c r="G1750">
        <v>0</v>
      </c>
      <c r="H1750">
        <v>0</v>
      </c>
      <c r="I1750" t="s">
        <v>149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5" x14ac:dyDescent="0.3">
      <c r="A1751" s="2">
        <v>45915</v>
      </c>
      <c r="B1751" t="s">
        <v>52</v>
      </c>
      <c r="C1751">
        <v>1065</v>
      </c>
      <c r="D1751">
        <v>16</v>
      </c>
      <c r="E1751">
        <v>0.65900000000000003</v>
      </c>
      <c r="F1751">
        <v>1.502</v>
      </c>
      <c r="G1751">
        <v>10.54</v>
      </c>
      <c r="H1751">
        <v>10.54</v>
      </c>
      <c r="I1751" t="s">
        <v>149</v>
      </c>
      <c r="J1751">
        <v>4</v>
      </c>
      <c r="K1751">
        <v>4</v>
      </c>
      <c r="L1751">
        <v>4</v>
      </c>
      <c r="M1751">
        <v>4</v>
      </c>
      <c r="N1751">
        <v>6</v>
      </c>
      <c r="O1751">
        <v>6</v>
      </c>
      <c r="P1751">
        <v>6</v>
      </c>
      <c r="Q1751">
        <v>6</v>
      </c>
      <c r="R1751">
        <v>149.84</v>
      </c>
      <c r="S1751">
        <v>149.84</v>
      </c>
      <c r="T1751">
        <v>149.84</v>
      </c>
      <c r="U1751">
        <v>149.84</v>
      </c>
      <c r="V1751">
        <v>7.0341697810000001</v>
      </c>
      <c r="W1751">
        <v>7.0341697810000001</v>
      </c>
      <c r="X1751">
        <v>14.216318790000001</v>
      </c>
      <c r="Y1751">
        <v>14.216318790000001</v>
      </c>
    </row>
    <row r="1752" spans="1:25" x14ac:dyDescent="0.3">
      <c r="A1752" s="2">
        <v>45915</v>
      </c>
      <c r="B1752" t="s">
        <v>52</v>
      </c>
      <c r="C1752">
        <v>1060</v>
      </c>
      <c r="D1752">
        <v>14</v>
      </c>
      <c r="E1752">
        <v>0.621</v>
      </c>
      <c r="F1752">
        <v>1.321</v>
      </c>
      <c r="G1752">
        <v>8.6999999999999993</v>
      </c>
      <c r="H1752">
        <v>8.6999999999999993</v>
      </c>
      <c r="I1752" t="s">
        <v>149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27.98</v>
      </c>
      <c r="S1752">
        <v>27.98</v>
      </c>
      <c r="T1752">
        <v>27.98</v>
      </c>
      <c r="U1752">
        <v>27.98</v>
      </c>
      <c r="V1752">
        <v>31.093638309999999</v>
      </c>
      <c r="W1752">
        <v>31.093638309999999</v>
      </c>
      <c r="X1752">
        <v>3.2160919539999999</v>
      </c>
      <c r="Y1752">
        <v>3.2160919539999999</v>
      </c>
    </row>
    <row r="1753" spans="1:25" x14ac:dyDescent="0.3">
      <c r="A1753" s="2">
        <v>45915</v>
      </c>
      <c r="B1753" t="s">
        <v>52</v>
      </c>
      <c r="C1753">
        <v>781</v>
      </c>
      <c r="D1753">
        <v>13</v>
      </c>
      <c r="E1753">
        <v>0.54700000000000004</v>
      </c>
      <c r="F1753">
        <v>1.665</v>
      </c>
      <c r="G1753">
        <v>7.11</v>
      </c>
      <c r="H1753">
        <v>7.11</v>
      </c>
      <c r="I1753" t="s">
        <v>149</v>
      </c>
      <c r="J1753">
        <v>3</v>
      </c>
      <c r="K1753">
        <v>3</v>
      </c>
      <c r="L1753">
        <v>3</v>
      </c>
      <c r="M1753">
        <v>3</v>
      </c>
      <c r="N1753">
        <v>20</v>
      </c>
      <c r="O1753">
        <v>20</v>
      </c>
      <c r="P1753">
        <v>20</v>
      </c>
      <c r="Q1753">
        <v>20</v>
      </c>
      <c r="R1753">
        <v>610.62</v>
      </c>
      <c r="S1753">
        <v>610.62</v>
      </c>
      <c r="T1753">
        <v>610.62</v>
      </c>
      <c r="U1753">
        <v>610.62</v>
      </c>
      <c r="V1753">
        <v>1.164390292</v>
      </c>
      <c r="W1753">
        <v>1.164390292</v>
      </c>
      <c r="X1753">
        <v>85.881856540000001</v>
      </c>
      <c r="Y1753">
        <v>85.881856540000001</v>
      </c>
    </row>
    <row r="1754" spans="1:25" x14ac:dyDescent="0.3">
      <c r="A1754" s="2">
        <v>45915</v>
      </c>
      <c r="B1754" t="s">
        <v>52</v>
      </c>
      <c r="C1754">
        <v>1680</v>
      </c>
      <c r="D1754">
        <v>30</v>
      </c>
      <c r="E1754">
        <v>0.33900000000000002</v>
      </c>
      <c r="F1754">
        <v>1.786</v>
      </c>
      <c r="G1754">
        <v>10.16</v>
      </c>
      <c r="H1754">
        <v>10.16</v>
      </c>
      <c r="I1754" t="s">
        <v>149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11.3</v>
      </c>
      <c r="S1754">
        <v>11.3</v>
      </c>
      <c r="T1754">
        <v>11.3</v>
      </c>
      <c r="U1754">
        <v>11.3</v>
      </c>
      <c r="V1754">
        <v>89.91150442</v>
      </c>
      <c r="W1754">
        <v>89.91150442</v>
      </c>
      <c r="X1754">
        <v>1.1122047239999999</v>
      </c>
      <c r="Y1754">
        <v>1.1122047239999999</v>
      </c>
    </row>
    <row r="1755" spans="1:25" x14ac:dyDescent="0.3">
      <c r="A1755" s="2">
        <v>45915</v>
      </c>
      <c r="B1755" t="s">
        <v>112</v>
      </c>
      <c r="C1755">
        <v>190</v>
      </c>
      <c r="D1755">
        <v>6</v>
      </c>
      <c r="E1755">
        <v>1.8720000000000001</v>
      </c>
      <c r="F1755">
        <v>3.1579999999999999</v>
      </c>
      <c r="G1755">
        <v>11.23</v>
      </c>
      <c r="H1755">
        <v>11.23</v>
      </c>
      <c r="I1755" t="s">
        <v>149</v>
      </c>
      <c r="J1755">
        <v>2</v>
      </c>
      <c r="K1755">
        <v>2</v>
      </c>
      <c r="L1755">
        <v>2</v>
      </c>
      <c r="M1755">
        <v>2</v>
      </c>
      <c r="N1755">
        <v>2</v>
      </c>
      <c r="O1755">
        <v>2</v>
      </c>
      <c r="P1755">
        <v>2</v>
      </c>
      <c r="Q1755">
        <v>2</v>
      </c>
      <c r="R1755">
        <v>71.959999999999994</v>
      </c>
      <c r="S1755">
        <v>71.959999999999994</v>
      </c>
      <c r="T1755">
        <v>71.959999999999994</v>
      </c>
      <c r="U1755">
        <v>71.959999999999994</v>
      </c>
      <c r="V1755">
        <v>15.60589216</v>
      </c>
      <c r="W1755">
        <v>15.60589216</v>
      </c>
      <c r="X1755">
        <v>6.4078361529999999</v>
      </c>
      <c r="Y1755">
        <v>6.4078361529999999</v>
      </c>
    </row>
    <row r="1756" spans="1:25" x14ac:dyDescent="0.3">
      <c r="A1756" s="2">
        <v>45915</v>
      </c>
      <c r="B1756" t="s">
        <v>15</v>
      </c>
      <c r="C1756">
        <v>211</v>
      </c>
      <c r="D1756">
        <v>5</v>
      </c>
      <c r="E1756">
        <v>1.968</v>
      </c>
      <c r="F1756">
        <v>2.37</v>
      </c>
      <c r="G1756">
        <v>9.84</v>
      </c>
      <c r="H1756">
        <v>9.84</v>
      </c>
      <c r="I1756" t="s">
        <v>149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35.49</v>
      </c>
      <c r="S1756">
        <v>35.49</v>
      </c>
      <c r="T1756">
        <v>35.49</v>
      </c>
      <c r="U1756">
        <v>35.49</v>
      </c>
      <c r="V1756">
        <v>27.726120030000001</v>
      </c>
      <c r="W1756">
        <v>27.726120030000001</v>
      </c>
      <c r="X1756">
        <v>3.6067073170000001</v>
      </c>
      <c r="Y1756">
        <v>3.6067073170000001</v>
      </c>
    </row>
    <row r="1757" spans="1:25" x14ac:dyDescent="0.3">
      <c r="A1757" s="2">
        <v>45915</v>
      </c>
      <c r="B1757" t="s">
        <v>112</v>
      </c>
      <c r="C1757">
        <v>393</v>
      </c>
      <c r="D1757">
        <v>4</v>
      </c>
      <c r="E1757">
        <v>1.1100000000000001</v>
      </c>
      <c r="F1757">
        <v>1.018</v>
      </c>
      <c r="G1757">
        <v>4.4400000000000004</v>
      </c>
      <c r="H1757">
        <v>4.4400000000000004</v>
      </c>
      <c r="I1757" t="s">
        <v>149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80.900000000000006</v>
      </c>
      <c r="S1757">
        <v>80.900000000000006</v>
      </c>
      <c r="T1757">
        <v>80.900000000000006</v>
      </c>
      <c r="U1757">
        <v>80.900000000000006</v>
      </c>
      <c r="V1757">
        <v>5.488257108</v>
      </c>
      <c r="W1757">
        <v>5.488257108</v>
      </c>
      <c r="X1757">
        <v>18.220720719999999</v>
      </c>
      <c r="Y1757">
        <v>18.220720719999999</v>
      </c>
    </row>
    <row r="1758" spans="1:25" x14ac:dyDescent="0.3">
      <c r="A1758" s="2">
        <v>45915</v>
      </c>
      <c r="B1758" t="s">
        <v>15</v>
      </c>
      <c r="C1758">
        <v>290</v>
      </c>
      <c r="D1758">
        <v>2</v>
      </c>
      <c r="E1758">
        <v>1.2</v>
      </c>
      <c r="F1758">
        <v>0.69</v>
      </c>
      <c r="G1758">
        <v>2.4</v>
      </c>
      <c r="H1758">
        <v>2.4</v>
      </c>
      <c r="I1758" t="s">
        <v>149</v>
      </c>
      <c r="J1758">
        <v>2</v>
      </c>
      <c r="K1758">
        <v>2</v>
      </c>
      <c r="L1758">
        <v>2</v>
      </c>
      <c r="M1758">
        <v>2</v>
      </c>
      <c r="N1758">
        <v>2</v>
      </c>
      <c r="O1758">
        <v>2</v>
      </c>
      <c r="P1758">
        <v>2</v>
      </c>
      <c r="Q1758">
        <v>2</v>
      </c>
      <c r="R1758">
        <v>114.39</v>
      </c>
      <c r="S1758">
        <v>114.39</v>
      </c>
      <c r="T1758">
        <v>114.39</v>
      </c>
      <c r="U1758">
        <v>114.39</v>
      </c>
      <c r="V1758">
        <v>2.098085497</v>
      </c>
      <c r="W1758">
        <v>2.098085497</v>
      </c>
      <c r="X1758">
        <v>47.662500000000001</v>
      </c>
      <c r="Y1758">
        <v>47.662500000000001</v>
      </c>
    </row>
    <row r="1759" spans="1:25" x14ac:dyDescent="0.3">
      <c r="A1759" s="2">
        <v>45915</v>
      </c>
      <c r="B1759" t="s">
        <v>15</v>
      </c>
      <c r="C1759">
        <v>428</v>
      </c>
      <c r="D1759">
        <v>2</v>
      </c>
      <c r="E1759">
        <v>1.0349999999999999</v>
      </c>
      <c r="F1759">
        <v>0.46700000000000003</v>
      </c>
      <c r="G1759">
        <v>2.0699999999999998</v>
      </c>
      <c r="H1759">
        <v>2.0699999999999998</v>
      </c>
      <c r="I1759" t="s">
        <v>149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X1759">
        <v>0</v>
      </c>
      <c r="Y1759">
        <v>0</v>
      </c>
    </row>
    <row r="1760" spans="1:25" x14ac:dyDescent="0.3">
      <c r="A1760" s="2">
        <v>45915</v>
      </c>
      <c r="B1760" t="s">
        <v>112</v>
      </c>
      <c r="C1760">
        <v>212</v>
      </c>
      <c r="D1760">
        <v>1</v>
      </c>
      <c r="E1760">
        <v>0.93</v>
      </c>
      <c r="F1760">
        <v>0.47199999999999998</v>
      </c>
      <c r="G1760">
        <v>0.93</v>
      </c>
      <c r="H1760">
        <v>0.93</v>
      </c>
      <c r="I1760" t="s">
        <v>149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X1760">
        <v>0</v>
      </c>
      <c r="Y1760">
        <v>0</v>
      </c>
    </row>
    <row r="1761" spans="1:25" x14ac:dyDescent="0.3">
      <c r="A1761" s="2">
        <v>45915</v>
      </c>
      <c r="B1761" t="s">
        <v>15</v>
      </c>
      <c r="C1761">
        <v>516</v>
      </c>
      <c r="D1761">
        <v>6</v>
      </c>
      <c r="E1761">
        <v>0.84699999999999998</v>
      </c>
      <c r="F1761">
        <v>1.163</v>
      </c>
      <c r="G1761">
        <v>5.08</v>
      </c>
      <c r="H1761">
        <v>5.08</v>
      </c>
      <c r="I1761" t="s">
        <v>149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X1761">
        <v>0</v>
      </c>
      <c r="Y1761">
        <v>0</v>
      </c>
    </row>
    <row r="1762" spans="1:25" x14ac:dyDescent="0.3">
      <c r="A1762" s="2">
        <v>45915</v>
      </c>
      <c r="B1762" t="s">
        <v>112</v>
      </c>
      <c r="C1762">
        <v>295</v>
      </c>
      <c r="D1762">
        <v>3</v>
      </c>
      <c r="E1762">
        <v>0.91</v>
      </c>
      <c r="F1762">
        <v>1.0169999999999999</v>
      </c>
      <c r="G1762">
        <v>2.73</v>
      </c>
      <c r="H1762">
        <v>2.73</v>
      </c>
      <c r="I1762" t="s">
        <v>149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20.98</v>
      </c>
      <c r="S1762">
        <v>20.98</v>
      </c>
      <c r="T1762">
        <v>20.98</v>
      </c>
      <c r="U1762">
        <v>20.98</v>
      </c>
      <c r="V1762">
        <v>13.012392759999999</v>
      </c>
      <c r="W1762">
        <v>13.012392759999999</v>
      </c>
      <c r="X1762">
        <v>7.6849816850000003</v>
      </c>
      <c r="Y1762">
        <v>7.6849816850000003</v>
      </c>
    </row>
    <row r="1763" spans="1:25" x14ac:dyDescent="0.3">
      <c r="A1763" s="2">
        <v>45915</v>
      </c>
      <c r="B1763" t="s">
        <v>100</v>
      </c>
      <c r="C1763">
        <v>12</v>
      </c>
      <c r="D1763">
        <v>1</v>
      </c>
      <c r="E1763">
        <v>0.93</v>
      </c>
      <c r="F1763">
        <v>8.3330000000000002</v>
      </c>
      <c r="G1763">
        <v>0.93</v>
      </c>
      <c r="H1763">
        <v>0.93</v>
      </c>
      <c r="I1763" t="s">
        <v>149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X1763">
        <v>0</v>
      </c>
      <c r="Y1763">
        <v>0</v>
      </c>
    </row>
    <row r="1764" spans="1:25" x14ac:dyDescent="0.3">
      <c r="A1764" s="2">
        <v>45915</v>
      </c>
      <c r="B1764" t="s">
        <v>54</v>
      </c>
      <c r="C1764">
        <v>67</v>
      </c>
      <c r="D1764">
        <v>1</v>
      </c>
      <c r="E1764">
        <v>1.98</v>
      </c>
      <c r="F1764">
        <v>1.4930000000000001</v>
      </c>
      <c r="G1764">
        <v>1.98</v>
      </c>
      <c r="H1764">
        <v>1.98</v>
      </c>
      <c r="I1764" t="s">
        <v>149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X1764">
        <v>0</v>
      </c>
      <c r="Y1764">
        <v>0</v>
      </c>
    </row>
    <row r="1765" spans="1:25" x14ac:dyDescent="0.3">
      <c r="A1765" s="2">
        <v>45915</v>
      </c>
      <c r="B1765" t="s">
        <v>60</v>
      </c>
      <c r="C1765">
        <v>489</v>
      </c>
      <c r="D1765">
        <v>7</v>
      </c>
      <c r="E1765">
        <v>1.294</v>
      </c>
      <c r="F1765">
        <v>1.431</v>
      </c>
      <c r="G1765">
        <v>9.06</v>
      </c>
      <c r="H1765">
        <v>9.06</v>
      </c>
      <c r="I1765" t="s">
        <v>149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X1765">
        <v>0</v>
      </c>
      <c r="Y1765">
        <v>0</v>
      </c>
    </row>
    <row r="1766" spans="1:25" x14ac:dyDescent="0.3">
      <c r="A1766" s="2">
        <v>45915</v>
      </c>
      <c r="B1766" t="s">
        <v>60</v>
      </c>
      <c r="C1766">
        <v>876</v>
      </c>
      <c r="D1766">
        <v>7</v>
      </c>
      <c r="E1766">
        <v>1.179</v>
      </c>
      <c r="F1766">
        <v>0.79900000000000004</v>
      </c>
      <c r="G1766">
        <v>8.25</v>
      </c>
      <c r="H1766">
        <v>8.25</v>
      </c>
      <c r="I1766" t="s">
        <v>149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X1766">
        <v>0</v>
      </c>
      <c r="Y1766">
        <v>0</v>
      </c>
    </row>
    <row r="1767" spans="1:25" x14ac:dyDescent="0.3">
      <c r="A1767" s="2">
        <v>45915</v>
      </c>
      <c r="B1767" t="s">
        <v>100</v>
      </c>
      <c r="C1767">
        <v>33</v>
      </c>
      <c r="D1767">
        <v>0</v>
      </c>
      <c r="F1767">
        <v>0</v>
      </c>
      <c r="G1767">
        <v>0</v>
      </c>
      <c r="H1767">
        <v>0</v>
      </c>
      <c r="I1767" t="s">
        <v>149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5" x14ac:dyDescent="0.3">
      <c r="A1768" s="2">
        <v>45915</v>
      </c>
      <c r="B1768" t="s">
        <v>54</v>
      </c>
      <c r="C1768">
        <v>103</v>
      </c>
      <c r="D1768">
        <v>1</v>
      </c>
      <c r="E1768">
        <v>1.24</v>
      </c>
      <c r="F1768">
        <v>0.97099999999999997</v>
      </c>
      <c r="G1768">
        <v>1.24</v>
      </c>
      <c r="H1768">
        <v>1.24</v>
      </c>
      <c r="I1768" t="s">
        <v>149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X1768">
        <v>0</v>
      </c>
      <c r="Y1768">
        <v>0</v>
      </c>
    </row>
    <row r="1769" spans="1:25" x14ac:dyDescent="0.3">
      <c r="A1769" s="2">
        <v>45915</v>
      </c>
      <c r="B1769" t="s">
        <v>100</v>
      </c>
      <c r="C1769">
        <v>41</v>
      </c>
      <c r="D1769">
        <v>0</v>
      </c>
      <c r="F1769">
        <v>0</v>
      </c>
      <c r="G1769">
        <v>0</v>
      </c>
      <c r="H1769">
        <v>0</v>
      </c>
      <c r="I1769" t="s">
        <v>149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5" x14ac:dyDescent="0.3">
      <c r="A1770" s="2">
        <v>45915</v>
      </c>
      <c r="B1770" t="s">
        <v>54</v>
      </c>
      <c r="C1770">
        <v>48</v>
      </c>
      <c r="D1770">
        <v>0</v>
      </c>
      <c r="F1770">
        <v>0</v>
      </c>
      <c r="G1770">
        <v>0</v>
      </c>
      <c r="H1770">
        <v>0</v>
      </c>
      <c r="I1770" t="s">
        <v>149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5" x14ac:dyDescent="0.3">
      <c r="A1771" s="2">
        <v>45915</v>
      </c>
      <c r="B1771" t="s">
        <v>60</v>
      </c>
      <c r="C1771">
        <v>667</v>
      </c>
      <c r="D1771">
        <v>5</v>
      </c>
      <c r="E1771">
        <v>1.4419999999999999</v>
      </c>
      <c r="F1771">
        <v>0.75</v>
      </c>
      <c r="G1771">
        <v>7.21</v>
      </c>
      <c r="H1771">
        <v>7.21</v>
      </c>
      <c r="I1771" t="s">
        <v>149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114.9</v>
      </c>
      <c r="S1771">
        <v>114.9</v>
      </c>
      <c r="T1771">
        <v>114.9</v>
      </c>
      <c r="U1771">
        <v>114.9</v>
      </c>
      <c r="V1771">
        <v>6.2750217580000003</v>
      </c>
      <c r="W1771">
        <v>6.2750217580000003</v>
      </c>
      <c r="X1771">
        <v>15.936199719999999</v>
      </c>
      <c r="Y1771">
        <v>15.936199719999999</v>
      </c>
    </row>
    <row r="1772" spans="1:25" x14ac:dyDescent="0.3">
      <c r="A1772" s="2">
        <v>45915</v>
      </c>
      <c r="B1772" t="s">
        <v>54</v>
      </c>
      <c r="C1772">
        <v>249</v>
      </c>
      <c r="D1772">
        <v>1</v>
      </c>
      <c r="E1772">
        <v>0.7</v>
      </c>
      <c r="F1772">
        <v>0.40200000000000002</v>
      </c>
      <c r="G1772">
        <v>0.7</v>
      </c>
      <c r="H1772">
        <v>0.7</v>
      </c>
      <c r="I1772" t="s">
        <v>149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X1772">
        <v>0</v>
      </c>
      <c r="Y1772">
        <v>0</v>
      </c>
    </row>
    <row r="1773" spans="1:25" x14ac:dyDescent="0.3">
      <c r="A1773" s="2">
        <v>45915</v>
      </c>
      <c r="B1773" t="s">
        <v>100</v>
      </c>
      <c r="C1773">
        <v>331</v>
      </c>
      <c r="D1773">
        <v>1</v>
      </c>
      <c r="E1773">
        <v>0.84</v>
      </c>
      <c r="F1773">
        <v>0.30199999999999999</v>
      </c>
      <c r="G1773">
        <v>0.84</v>
      </c>
      <c r="H1773">
        <v>0.84</v>
      </c>
      <c r="I1773" t="s">
        <v>149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X1773">
        <v>0</v>
      </c>
      <c r="Y1773">
        <v>0</v>
      </c>
    </row>
    <row r="1774" spans="1:25" x14ac:dyDescent="0.3">
      <c r="A1774" s="2">
        <v>45915</v>
      </c>
      <c r="B1774" t="s">
        <v>60</v>
      </c>
      <c r="C1774">
        <v>1650</v>
      </c>
      <c r="D1774">
        <v>11</v>
      </c>
      <c r="E1774">
        <v>0.67500000000000004</v>
      </c>
      <c r="F1774">
        <v>0.66700000000000004</v>
      </c>
      <c r="G1774">
        <v>7.42</v>
      </c>
      <c r="H1774">
        <v>7.42</v>
      </c>
      <c r="I1774" t="s">
        <v>149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21.88</v>
      </c>
      <c r="S1774">
        <v>21.88</v>
      </c>
      <c r="T1774">
        <v>21.88</v>
      </c>
      <c r="U1774">
        <v>21.88</v>
      </c>
      <c r="V1774">
        <v>33.912248630000001</v>
      </c>
      <c r="W1774">
        <v>33.912248630000001</v>
      </c>
      <c r="X1774">
        <v>2.9487870620000001</v>
      </c>
      <c r="Y1774">
        <v>2.9487870620000001</v>
      </c>
    </row>
    <row r="1775" spans="1:25" x14ac:dyDescent="0.3">
      <c r="A1775" s="2">
        <v>45915</v>
      </c>
      <c r="B1775" t="s">
        <v>48</v>
      </c>
      <c r="C1775">
        <v>439</v>
      </c>
      <c r="D1775">
        <v>6</v>
      </c>
      <c r="E1775">
        <v>2.3450000000000002</v>
      </c>
      <c r="F1775">
        <v>1.367</v>
      </c>
      <c r="G1775">
        <v>14.07</v>
      </c>
      <c r="H1775">
        <v>14.07</v>
      </c>
      <c r="I1775" t="s">
        <v>149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27.98</v>
      </c>
      <c r="S1775">
        <v>27.98</v>
      </c>
      <c r="T1775">
        <v>27.98</v>
      </c>
      <c r="U1775">
        <v>27.98</v>
      </c>
      <c r="V1775">
        <v>50.285918510000002</v>
      </c>
      <c r="W1775">
        <v>50.285918510000002</v>
      </c>
      <c r="X1775">
        <v>1.988628287</v>
      </c>
      <c r="Y1775">
        <v>1.988628287</v>
      </c>
    </row>
    <row r="1776" spans="1:25" x14ac:dyDescent="0.3">
      <c r="A1776" s="2">
        <v>45915</v>
      </c>
      <c r="B1776" t="s">
        <v>48</v>
      </c>
      <c r="C1776">
        <v>536</v>
      </c>
      <c r="D1776">
        <v>5</v>
      </c>
      <c r="E1776">
        <v>1.4219999999999999</v>
      </c>
      <c r="F1776">
        <v>0.93300000000000005</v>
      </c>
      <c r="G1776">
        <v>7.11</v>
      </c>
      <c r="H1776">
        <v>7.11</v>
      </c>
      <c r="I1776" t="s">
        <v>149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X1776">
        <v>0</v>
      </c>
      <c r="Y1776">
        <v>0</v>
      </c>
    </row>
    <row r="1777" spans="1:25" x14ac:dyDescent="0.3">
      <c r="A1777" s="2">
        <v>45915</v>
      </c>
      <c r="B1777" t="s">
        <v>48</v>
      </c>
      <c r="C1777">
        <v>388</v>
      </c>
      <c r="D1777">
        <v>4</v>
      </c>
      <c r="E1777">
        <v>1.4550000000000001</v>
      </c>
      <c r="F1777">
        <v>1.0309999999999999</v>
      </c>
      <c r="G1777">
        <v>5.82</v>
      </c>
      <c r="H1777">
        <v>5.82</v>
      </c>
      <c r="I1777" t="s">
        <v>149</v>
      </c>
      <c r="J1777">
        <v>3</v>
      </c>
      <c r="K1777">
        <v>4</v>
      </c>
      <c r="L1777">
        <v>4</v>
      </c>
      <c r="M1777">
        <v>4</v>
      </c>
      <c r="N1777">
        <v>3</v>
      </c>
      <c r="O1777">
        <v>4</v>
      </c>
      <c r="P1777">
        <v>4</v>
      </c>
      <c r="Q1777">
        <v>4</v>
      </c>
      <c r="R1777">
        <v>83.94</v>
      </c>
      <c r="S1777">
        <v>83.94</v>
      </c>
      <c r="T1777">
        <v>83.94</v>
      </c>
      <c r="U1777">
        <v>83.94</v>
      </c>
      <c r="V1777">
        <v>6.9335239460000002</v>
      </c>
      <c r="W1777">
        <v>6.9335239460000002</v>
      </c>
      <c r="X1777">
        <v>14.42268041</v>
      </c>
      <c r="Y1777">
        <v>14.42268041</v>
      </c>
    </row>
    <row r="1778" spans="1:25" x14ac:dyDescent="0.3">
      <c r="A1778" s="2">
        <v>45915</v>
      </c>
      <c r="B1778" t="s">
        <v>48</v>
      </c>
      <c r="C1778">
        <v>1267</v>
      </c>
      <c r="D1778">
        <v>1</v>
      </c>
      <c r="E1778">
        <v>1.42</v>
      </c>
      <c r="F1778">
        <v>7.9000000000000001E-2</v>
      </c>
      <c r="G1778">
        <v>1.42</v>
      </c>
      <c r="H1778">
        <v>1.42</v>
      </c>
      <c r="I1778" t="s">
        <v>149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X1778">
        <v>0</v>
      </c>
      <c r="Y1778">
        <v>0</v>
      </c>
    </row>
    <row r="1779" spans="1:25" x14ac:dyDescent="0.3">
      <c r="A1779" s="2">
        <v>45915</v>
      </c>
      <c r="B1779" t="s">
        <v>19</v>
      </c>
      <c r="C1779">
        <v>19</v>
      </c>
      <c r="D1779">
        <v>1</v>
      </c>
      <c r="E1779">
        <v>1.89</v>
      </c>
      <c r="F1779">
        <v>5.2629999999999999</v>
      </c>
      <c r="G1779">
        <v>1.89</v>
      </c>
      <c r="H1779">
        <v>1.89</v>
      </c>
      <c r="I1779" t="s">
        <v>149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X1779">
        <v>0</v>
      </c>
      <c r="Y1779">
        <v>0</v>
      </c>
    </row>
    <row r="1780" spans="1:25" x14ac:dyDescent="0.3">
      <c r="A1780" s="2">
        <v>45915</v>
      </c>
      <c r="B1780" t="s">
        <v>90</v>
      </c>
      <c r="C1780">
        <v>47</v>
      </c>
      <c r="D1780">
        <v>0</v>
      </c>
      <c r="F1780">
        <v>0</v>
      </c>
      <c r="G1780">
        <v>0</v>
      </c>
      <c r="H1780">
        <v>0</v>
      </c>
      <c r="I1780" t="s">
        <v>149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5" x14ac:dyDescent="0.3">
      <c r="A1781" s="2">
        <v>45915</v>
      </c>
      <c r="B1781" t="s">
        <v>19</v>
      </c>
      <c r="C1781">
        <v>51</v>
      </c>
      <c r="D1781">
        <v>0</v>
      </c>
      <c r="F1781">
        <v>0</v>
      </c>
      <c r="G1781">
        <v>0</v>
      </c>
      <c r="H1781">
        <v>0</v>
      </c>
      <c r="I1781" t="s">
        <v>149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5" x14ac:dyDescent="0.3">
      <c r="A1782" s="2">
        <v>45915</v>
      </c>
      <c r="B1782" t="s">
        <v>90</v>
      </c>
      <c r="C1782">
        <v>64</v>
      </c>
      <c r="D1782">
        <v>0</v>
      </c>
      <c r="F1782">
        <v>0</v>
      </c>
      <c r="G1782">
        <v>0</v>
      </c>
      <c r="H1782">
        <v>0</v>
      </c>
      <c r="I1782" t="s">
        <v>149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5" x14ac:dyDescent="0.3">
      <c r="A1783" s="2">
        <v>45915</v>
      </c>
      <c r="B1783" t="s">
        <v>19</v>
      </c>
      <c r="C1783">
        <v>48</v>
      </c>
      <c r="D1783">
        <v>1</v>
      </c>
      <c r="E1783">
        <v>1.1399999999999999</v>
      </c>
      <c r="F1783">
        <v>2.0830000000000002</v>
      </c>
      <c r="G1783">
        <v>1.1399999999999999</v>
      </c>
      <c r="H1783">
        <v>1.1399999999999999</v>
      </c>
      <c r="I1783" t="s">
        <v>149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X1783">
        <v>0</v>
      </c>
      <c r="Y1783">
        <v>0</v>
      </c>
    </row>
    <row r="1784" spans="1:25" x14ac:dyDescent="0.3">
      <c r="A1784" s="2">
        <v>45915</v>
      </c>
      <c r="B1784" t="s">
        <v>90</v>
      </c>
      <c r="C1784">
        <v>16</v>
      </c>
      <c r="D1784">
        <v>0</v>
      </c>
      <c r="F1784">
        <v>0</v>
      </c>
      <c r="G1784">
        <v>0</v>
      </c>
      <c r="H1784">
        <v>0</v>
      </c>
      <c r="I1784" t="s">
        <v>149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5" x14ac:dyDescent="0.3">
      <c r="A1785" s="2">
        <v>45915</v>
      </c>
      <c r="B1785" t="s">
        <v>19</v>
      </c>
      <c r="C1785">
        <v>30</v>
      </c>
      <c r="D1785">
        <v>0</v>
      </c>
      <c r="F1785">
        <v>0</v>
      </c>
      <c r="G1785">
        <v>0</v>
      </c>
      <c r="H1785">
        <v>0</v>
      </c>
      <c r="I1785" t="s">
        <v>149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5" x14ac:dyDescent="0.3">
      <c r="A1786" s="2">
        <v>45915</v>
      </c>
      <c r="B1786" t="s">
        <v>90</v>
      </c>
      <c r="C1786">
        <v>30</v>
      </c>
      <c r="D1786">
        <v>0</v>
      </c>
      <c r="F1786">
        <v>0</v>
      </c>
      <c r="G1786">
        <v>0</v>
      </c>
      <c r="H1786">
        <v>0</v>
      </c>
      <c r="I1786" t="s">
        <v>149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5" x14ac:dyDescent="0.3">
      <c r="A1787" s="2">
        <v>45915</v>
      </c>
      <c r="B1787" t="s">
        <v>58</v>
      </c>
      <c r="C1787">
        <v>305</v>
      </c>
      <c r="D1787">
        <v>6</v>
      </c>
      <c r="E1787">
        <v>0.99199999999999999</v>
      </c>
      <c r="F1787">
        <v>1.9670000000000001</v>
      </c>
      <c r="G1787">
        <v>5.95</v>
      </c>
      <c r="H1787">
        <v>5.95</v>
      </c>
      <c r="I1787" t="s">
        <v>149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X1787">
        <v>0</v>
      </c>
      <c r="Y1787">
        <v>0</v>
      </c>
    </row>
    <row r="1788" spans="1:25" x14ac:dyDescent="0.3">
      <c r="A1788" s="2">
        <v>45915</v>
      </c>
      <c r="B1788" t="s">
        <v>110</v>
      </c>
      <c r="C1788">
        <v>115</v>
      </c>
      <c r="D1788">
        <v>4</v>
      </c>
      <c r="E1788">
        <v>1.7330000000000001</v>
      </c>
      <c r="F1788">
        <v>3.4780000000000002</v>
      </c>
      <c r="G1788">
        <v>6.93</v>
      </c>
      <c r="H1788">
        <v>6.93</v>
      </c>
      <c r="I1788" t="s">
        <v>149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34.49</v>
      </c>
      <c r="S1788">
        <v>34.49</v>
      </c>
      <c r="T1788">
        <v>34.49</v>
      </c>
      <c r="U1788">
        <v>34.49</v>
      </c>
      <c r="V1788">
        <v>20.092780520000002</v>
      </c>
      <c r="W1788">
        <v>20.092780520000002</v>
      </c>
      <c r="X1788">
        <v>4.9769119770000003</v>
      </c>
      <c r="Y1788">
        <v>4.9769119770000003</v>
      </c>
    </row>
    <row r="1789" spans="1:25" x14ac:dyDescent="0.3">
      <c r="A1789" s="2">
        <v>45915</v>
      </c>
      <c r="B1789" t="s">
        <v>34</v>
      </c>
      <c r="C1789">
        <v>157</v>
      </c>
      <c r="D1789">
        <v>4</v>
      </c>
      <c r="E1789">
        <v>1.198</v>
      </c>
      <c r="F1789">
        <v>2.548</v>
      </c>
      <c r="G1789">
        <v>4.79</v>
      </c>
      <c r="H1789">
        <v>4.79</v>
      </c>
      <c r="I1789" t="s">
        <v>149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X1789">
        <v>0</v>
      </c>
      <c r="Y1789">
        <v>0</v>
      </c>
    </row>
    <row r="1790" spans="1:25" x14ac:dyDescent="0.3">
      <c r="A1790" s="2">
        <v>45915</v>
      </c>
      <c r="B1790" t="s">
        <v>28</v>
      </c>
      <c r="C1790">
        <v>22</v>
      </c>
      <c r="D1790">
        <v>0</v>
      </c>
      <c r="F1790">
        <v>0</v>
      </c>
      <c r="G1790">
        <v>0</v>
      </c>
      <c r="H1790">
        <v>0</v>
      </c>
      <c r="I1790" t="s">
        <v>149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5" x14ac:dyDescent="0.3">
      <c r="A1791" s="2">
        <v>45915</v>
      </c>
      <c r="B1791" t="s">
        <v>58</v>
      </c>
      <c r="C1791">
        <v>262</v>
      </c>
      <c r="D1791">
        <v>3</v>
      </c>
      <c r="E1791">
        <v>1.073</v>
      </c>
      <c r="F1791">
        <v>1.145</v>
      </c>
      <c r="G1791">
        <v>3.22</v>
      </c>
      <c r="H1791">
        <v>3.22</v>
      </c>
      <c r="I1791" t="s">
        <v>149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X1791">
        <v>0</v>
      </c>
      <c r="Y1791">
        <v>0</v>
      </c>
    </row>
    <row r="1792" spans="1:25" x14ac:dyDescent="0.3">
      <c r="A1792" s="2">
        <v>45915</v>
      </c>
      <c r="B1792" t="s">
        <v>110</v>
      </c>
      <c r="C1792">
        <v>228</v>
      </c>
      <c r="D1792">
        <v>3</v>
      </c>
      <c r="E1792">
        <v>1.33</v>
      </c>
      <c r="F1792">
        <v>1.3160000000000001</v>
      </c>
      <c r="G1792">
        <v>3.99</v>
      </c>
      <c r="H1792">
        <v>3.99</v>
      </c>
      <c r="I1792" t="s">
        <v>149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X1792">
        <v>0</v>
      </c>
      <c r="Y1792">
        <v>0</v>
      </c>
    </row>
    <row r="1793" spans="1:25" x14ac:dyDescent="0.3">
      <c r="A1793" s="2">
        <v>45915</v>
      </c>
      <c r="B1793" t="s">
        <v>34</v>
      </c>
      <c r="C1793">
        <v>457</v>
      </c>
      <c r="D1793">
        <v>4</v>
      </c>
      <c r="E1793">
        <v>1.365</v>
      </c>
      <c r="F1793">
        <v>0.875</v>
      </c>
      <c r="G1793">
        <v>5.46</v>
      </c>
      <c r="H1793">
        <v>5.46</v>
      </c>
      <c r="I1793" t="s">
        <v>149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X1793">
        <v>0</v>
      </c>
      <c r="Y1793">
        <v>0</v>
      </c>
    </row>
    <row r="1794" spans="1:25" x14ac:dyDescent="0.3">
      <c r="A1794" s="2">
        <v>45915</v>
      </c>
      <c r="B1794" t="s">
        <v>28</v>
      </c>
      <c r="C1794">
        <v>69</v>
      </c>
      <c r="D1794">
        <v>1</v>
      </c>
      <c r="E1794">
        <v>1.5</v>
      </c>
      <c r="F1794">
        <v>1.4490000000000001</v>
      </c>
      <c r="G1794">
        <v>1.5</v>
      </c>
      <c r="H1794">
        <v>1.5</v>
      </c>
      <c r="I1794" t="s">
        <v>149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X1794">
        <v>0</v>
      </c>
      <c r="Y1794">
        <v>0</v>
      </c>
    </row>
    <row r="1795" spans="1:25" x14ac:dyDescent="0.3">
      <c r="A1795" s="2">
        <v>45915</v>
      </c>
      <c r="B1795" t="s">
        <v>28</v>
      </c>
      <c r="C1795">
        <v>82</v>
      </c>
      <c r="D1795">
        <v>0</v>
      </c>
      <c r="F1795">
        <v>0</v>
      </c>
      <c r="G1795">
        <v>0</v>
      </c>
      <c r="H1795">
        <v>0</v>
      </c>
      <c r="I1795" t="s">
        <v>149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5" x14ac:dyDescent="0.3">
      <c r="A1796" s="2">
        <v>45915</v>
      </c>
      <c r="B1796" t="s">
        <v>58</v>
      </c>
      <c r="C1796">
        <v>227</v>
      </c>
      <c r="D1796">
        <v>1</v>
      </c>
      <c r="E1796">
        <v>0.61</v>
      </c>
      <c r="F1796">
        <v>0.441</v>
      </c>
      <c r="G1796">
        <v>0.61</v>
      </c>
      <c r="H1796">
        <v>0.61</v>
      </c>
      <c r="I1796" t="s">
        <v>149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X1796">
        <v>0</v>
      </c>
      <c r="Y1796">
        <v>0</v>
      </c>
    </row>
    <row r="1797" spans="1:25" x14ac:dyDescent="0.3">
      <c r="A1797" s="2">
        <v>45915</v>
      </c>
      <c r="B1797" t="s">
        <v>110</v>
      </c>
      <c r="C1797">
        <v>280</v>
      </c>
      <c r="D1797">
        <v>5</v>
      </c>
      <c r="E1797">
        <v>0.97799999999999998</v>
      </c>
      <c r="F1797">
        <v>1.786</v>
      </c>
      <c r="G1797">
        <v>4.8899999999999997</v>
      </c>
      <c r="H1797">
        <v>4.8899999999999997</v>
      </c>
      <c r="I1797" t="s">
        <v>149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X1797">
        <v>0</v>
      </c>
      <c r="Y1797">
        <v>0</v>
      </c>
    </row>
    <row r="1798" spans="1:25" x14ac:dyDescent="0.3">
      <c r="A1798" s="2">
        <v>45915</v>
      </c>
      <c r="B1798" t="s">
        <v>34</v>
      </c>
      <c r="C1798">
        <v>563</v>
      </c>
      <c r="D1798">
        <v>7</v>
      </c>
      <c r="E1798">
        <v>0.99</v>
      </c>
      <c r="F1798">
        <v>1.2430000000000001</v>
      </c>
      <c r="G1798">
        <v>6.93</v>
      </c>
      <c r="H1798">
        <v>6.93</v>
      </c>
      <c r="I1798" t="s">
        <v>149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X1798">
        <v>0</v>
      </c>
      <c r="Y1798">
        <v>0</v>
      </c>
    </row>
    <row r="1799" spans="1:25" x14ac:dyDescent="0.3">
      <c r="A1799" s="2">
        <v>45915</v>
      </c>
      <c r="B1799" t="s">
        <v>34</v>
      </c>
      <c r="C1799">
        <v>466</v>
      </c>
      <c r="D1799">
        <v>4</v>
      </c>
      <c r="E1799">
        <v>1.613</v>
      </c>
      <c r="F1799">
        <v>0.85799999999999998</v>
      </c>
      <c r="G1799">
        <v>6.45</v>
      </c>
      <c r="H1799">
        <v>6.45</v>
      </c>
      <c r="I1799" t="s">
        <v>149</v>
      </c>
      <c r="J1799">
        <v>2</v>
      </c>
      <c r="K1799">
        <v>2</v>
      </c>
      <c r="L1799">
        <v>2</v>
      </c>
      <c r="M1799">
        <v>2</v>
      </c>
      <c r="N1799">
        <v>2</v>
      </c>
      <c r="O1799">
        <v>2</v>
      </c>
      <c r="P1799">
        <v>2</v>
      </c>
      <c r="Q1799">
        <v>2</v>
      </c>
      <c r="R1799">
        <v>31.47</v>
      </c>
      <c r="S1799">
        <v>31.47</v>
      </c>
      <c r="T1799">
        <v>31.47</v>
      </c>
      <c r="U1799">
        <v>31.47</v>
      </c>
      <c r="V1799">
        <v>20.495710200000001</v>
      </c>
      <c r="W1799">
        <v>20.495710200000001</v>
      </c>
      <c r="X1799">
        <v>4.8790697669999998</v>
      </c>
      <c r="Y1799">
        <v>4.8790697669999998</v>
      </c>
    </row>
    <row r="1800" spans="1:25" x14ac:dyDescent="0.3">
      <c r="A1800" s="2">
        <v>45915</v>
      </c>
      <c r="B1800" t="s">
        <v>58</v>
      </c>
      <c r="C1800">
        <v>179</v>
      </c>
      <c r="D1800">
        <v>2</v>
      </c>
      <c r="E1800">
        <v>0.44500000000000001</v>
      </c>
      <c r="F1800">
        <v>1.117</v>
      </c>
      <c r="G1800">
        <v>0.89</v>
      </c>
      <c r="H1800">
        <v>0.89</v>
      </c>
      <c r="I1800" t="s">
        <v>149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X1800">
        <v>0</v>
      </c>
      <c r="Y1800">
        <v>0</v>
      </c>
    </row>
    <row r="1801" spans="1:25" x14ac:dyDescent="0.3">
      <c r="A1801" s="2">
        <v>45915</v>
      </c>
      <c r="B1801" t="s">
        <v>28</v>
      </c>
      <c r="C1801">
        <v>274</v>
      </c>
      <c r="D1801">
        <v>0</v>
      </c>
      <c r="F1801">
        <v>0</v>
      </c>
      <c r="G1801">
        <v>0</v>
      </c>
      <c r="H1801">
        <v>0</v>
      </c>
      <c r="I1801" t="s">
        <v>149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5" x14ac:dyDescent="0.3">
      <c r="A1802" s="2">
        <v>45915</v>
      </c>
      <c r="B1802" t="s">
        <v>110</v>
      </c>
      <c r="C1802">
        <v>862</v>
      </c>
      <c r="D1802">
        <v>7</v>
      </c>
      <c r="E1802">
        <v>0.80600000000000005</v>
      </c>
      <c r="F1802">
        <v>0.81200000000000006</v>
      </c>
      <c r="G1802">
        <v>5.64</v>
      </c>
      <c r="H1802">
        <v>5.64</v>
      </c>
      <c r="I1802" t="s">
        <v>149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20.98</v>
      </c>
      <c r="S1802">
        <v>20.98</v>
      </c>
      <c r="T1802">
        <v>20.98</v>
      </c>
      <c r="U1802">
        <v>20.98</v>
      </c>
      <c r="V1802">
        <v>26.88274547</v>
      </c>
      <c r="W1802">
        <v>26.88274547</v>
      </c>
      <c r="X1802">
        <v>3.7198581559999999</v>
      </c>
      <c r="Y1802">
        <v>3.7198581559999999</v>
      </c>
    </row>
    <row r="1803" spans="1:25" x14ac:dyDescent="0.3">
      <c r="A1803" s="2">
        <v>45915</v>
      </c>
      <c r="B1803" t="s">
        <v>26</v>
      </c>
      <c r="C1803">
        <v>319</v>
      </c>
      <c r="D1803">
        <v>1</v>
      </c>
      <c r="E1803">
        <v>1.8</v>
      </c>
      <c r="F1803">
        <v>0.313</v>
      </c>
      <c r="G1803">
        <v>1.8</v>
      </c>
      <c r="H1803">
        <v>1.8</v>
      </c>
      <c r="I1803" t="s">
        <v>149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X1803">
        <v>0</v>
      </c>
      <c r="Y1803">
        <v>0</v>
      </c>
    </row>
    <row r="1804" spans="1:25" x14ac:dyDescent="0.3">
      <c r="A1804" s="2">
        <v>45915</v>
      </c>
      <c r="B1804" t="s">
        <v>30</v>
      </c>
      <c r="C1804">
        <v>107</v>
      </c>
      <c r="D1804">
        <v>1</v>
      </c>
      <c r="E1804">
        <v>2.11</v>
      </c>
      <c r="F1804">
        <v>0.93500000000000005</v>
      </c>
      <c r="G1804">
        <v>2.11</v>
      </c>
      <c r="H1804">
        <v>2.11</v>
      </c>
      <c r="I1804" t="s">
        <v>149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X1804">
        <v>0</v>
      </c>
      <c r="Y1804">
        <v>0</v>
      </c>
    </row>
    <row r="1805" spans="1:25" x14ac:dyDescent="0.3">
      <c r="A1805" s="2">
        <v>45915</v>
      </c>
      <c r="B1805" t="s">
        <v>26</v>
      </c>
      <c r="C1805">
        <v>726</v>
      </c>
      <c r="D1805">
        <v>7</v>
      </c>
      <c r="E1805">
        <v>1.2509999999999999</v>
      </c>
      <c r="F1805">
        <v>0.96399999999999997</v>
      </c>
      <c r="G1805">
        <v>8.76</v>
      </c>
      <c r="H1805">
        <v>8.76</v>
      </c>
      <c r="I1805" t="s">
        <v>149</v>
      </c>
      <c r="J1805">
        <v>3</v>
      </c>
      <c r="K1805">
        <v>3</v>
      </c>
      <c r="L1805">
        <v>3</v>
      </c>
      <c r="M1805">
        <v>3</v>
      </c>
      <c r="N1805">
        <v>3</v>
      </c>
      <c r="O1805">
        <v>3</v>
      </c>
      <c r="P1805">
        <v>3</v>
      </c>
      <c r="Q1805">
        <v>3</v>
      </c>
      <c r="R1805">
        <v>90.96</v>
      </c>
      <c r="S1805">
        <v>90.96</v>
      </c>
      <c r="T1805">
        <v>90.96</v>
      </c>
      <c r="U1805">
        <v>90.96</v>
      </c>
      <c r="V1805">
        <v>9.6306068600000003</v>
      </c>
      <c r="W1805">
        <v>9.6306068600000003</v>
      </c>
      <c r="X1805">
        <v>10.38356164</v>
      </c>
      <c r="Y1805">
        <v>10.38356164</v>
      </c>
    </row>
    <row r="1806" spans="1:25" x14ac:dyDescent="0.3">
      <c r="A1806" s="2">
        <v>45915</v>
      </c>
      <c r="B1806" t="s">
        <v>30</v>
      </c>
      <c r="C1806">
        <v>600</v>
      </c>
      <c r="D1806">
        <v>3</v>
      </c>
      <c r="E1806">
        <v>0.83299999999999996</v>
      </c>
      <c r="F1806">
        <v>0.5</v>
      </c>
      <c r="G1806">
        <v>2.5</v>
      </c>
      <c r="H1806">
        <v>2.5</v>
      </c>
      <c r="I1806" t="s">
        <v>149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X1806">
        <v>0</v>
      </c>
      <c r="Y1806">
        <v>0</v>
      </c>
    </row>
    <row r="1807" spans="1:25" x14ac:dyDescent="0.3">
      <c r="A1807" s="2">
        <v>45915</v>
      </c>
      <c r="B1807" t="s">
        <v>26</v>
      </c>
      <c r="C1807">
        <v>583</v>
      </c>
      <c r="D1807">
        <v>4</v>
      </c>
      <c r="E1807">
        <v>1.32</v>
      </c>
      <c r="F1807">
        <v>0.68600000000000005</v>
      </c>
      <c r="G1807">
        <v>5.28</v>
      </c>
      <c r="H1807">
        <v>5.28</v>
      </c>
      <c r="I1807" t="s">
        <v>149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X1807">
        <v>0</v>
      </c>
      <c r="Y1807">
        <v>0</v>
      </c>
    </row>
    <row r="1808" spans="1:25" x14ac:dyDescent="0.3">
      <c r="A1808" s="2">
        <v>45915</v>
      </c>
      <c r="B1808" t="s">
        <v>30</v>
      </c>
      <c r="C1808">
        <v>597</v>
      </c>
      <c r="D1808">
        <v>4</v>
      </c>
      <c r="E1808">
        <v>0.79</v>
      </c>
      <c r="F1808">
        <v>0.67</v>
      </c>
      <c r="G1808">
        <v>3.16</v>
      </c>
      <c r="H1808">
        <v>3.16</v>
      </c>
      <c r="I1808" t="s">
        <v>149</v>
      </c>
      <c r="J1808">
        <v>1</v>
      </c>
      <c r="K1808">
        <v>1</v>
      </c>
      <c r="L1808">
        <v>1</v>
      </c>
      <c r="M1808">
        <v>1</v>
      </c>
      <c r="N1808">
        <v>2</v>
      </c>
      <c r="O1808">
        <v>2</v>
      </c>
      <c r="P1808">
        <v>2</v>
      </c>
      <c r="Q1808">
        <v>2</v>
      </c>
      <c r="R1808">
        <v>51.96</v>
      </c>
      <c r="S1808">
        <v>51.96</v>
      </c>
      <c r="T1808">
        <v>51.96</v>
      </c>
      <c r="U1808">
        <v>51.96</v>
      </c>
      <c r="V1808">
        <v>6.0816012319999997</v>
      </c>
      <c r="W1808">
        <v>6.0816012319999997</v>
      </c>
      <c r="X1808">
        <v>16.443037969999999</v>
      </c>
      <c r="Y1808">
        <v>16.443037969999999</v>
      </c>
    </row>
    <row r="1809" spans="1:25" x14ac:dyDescent="0.3">
      <c r="A1809" s="2">
        <v>45915</v>
      </c>
      <c r="B1809" t="s">
        <v>30</v>
      </c>
      <c r="C1809">
        <v>912</v>
      </c>
      <c r="D1809">
        <v>2</v>
      </c>
      <c r="E1809">
        <v>0.56999999999999995</v>
      </c>
      <c r="F1809">
        <v>0.219</v>
      </c>
      <c r="G1809">
        <v>1.1399999999999999</v>
      </c>
      <c r="H1809">
        <v>1.1399999999999999</v>
      </c>
      <c r="I1809" t="s">
        <v>149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36.49</v>
      </c>
      <c r="S1809">
        <v>36.49</v>
      </c>
      <c r="T1809">
        <v>36.49</v>
      </c>
      <c r="U1809">
        <v>36.49</v>
      </c>
      <c r="V1809">
        <v>3.1241436010000001</v>
      </c>
      <c r="W1809">
        <v>3.1241436010000001</v>
      </c>
      <c r="X1809">
        <v>32.008771930000002</v>
      </c>
      <c r="Y1809">
        <v>32.008771930000002</v>
      </c>
    </row>
    <row r="1810" spans="1:25" x14ac:dyDescent="0.3">
      <c r="A1810" s="2">
        <v>45915</v>
      </c>
      <c r="B1810" t="s">
        <v>26</v>
      </c>
      <c r="C1810">
        <v>1258</v>
      </c>
      <c r="D1810">
        <v>6</v>
      </c>
      <c r="E1810">
        <v>1.175</v>
      </c>
      <c r="F1810">
        <v>0.47699999999999998</v>
      </c>
      <c r="G1810">
        <v>7.05</v>
      </c>
      <c r="H1810">
        <v>7.05</v>
      </c>
      <c r="I1810" t="s">
        <v>149</v>
      </c>
      <c r="J1810">
        <v>3</v>
      </c>
      <c r="K1810">
        <v>3</v>
      </c>
      <c r="L1810">
        <v>3</v>
      </c>
      <c r="M1810">
        <v>3</v>
      </c>
      <c r="N1810">
        <v>3</v>
      </c>
      <c r="O1810">
        <v>3</v>
      </c>
      <c r="P1810">
        <v>3</v>
      </c>
      <c r="Q1810">
        <v>3</v>
      </c>
      <c r="R1810">
        <v>107.27</v>
      </c>
      <c r="S1810">
        <v>107.27</v>
      </c>
      <c r="T1810">
        <v>107.27</v>
      </c>
      <c r="U1810">
        <v>107.27</v>
      </c>
      <c r="V1810">
        <v>6.5722009879999996</v>
      </c>
      <c r="W1810">
        <v>6.5722009879999996</v>
      </c>
      <c r="X1810">
        <v>15.215602840000001</v>
      </c>
      <c r="Y1810">
        <v>15.215602840000001</v>
      </c>
    </row>
    <row r="1811" spans="1:25" x14ac:dyDescent="0.3">
      <c r="A1811" s="2">
        <v>45916</v>
      </c>
      <c r="B1811" t="s">
        <v>44</v>
      </c>
      <c r="C1811">
        <v>2695</v>
      </c>
      <c r="D1811">
        <v>16</v>
      </c>
      <c r="E1811">
        <v>1.734</v>
      </c>
      <c r="F1811">
        <v>0.59399999999999997</v>
      </c>
      <c r="G1811">
        <v>27.75</v>
      </c>
      <c r="H1811">
        <v>27.75</v>
      </c>
      <c r="I1811" t="s">
        <v>149</v>
      </c>
      <c r="J1811">
        <v>4</v>
      </c>
      <c r="K1811">
        <v>6</v>
      </c>
      <c r="L1811">
        <v>6</v>
      </c>
      <c r="M1811">
        <v>6</v>
      </c>
      <c r="N1811">
        <v>4</v>
      </c>
      <c r="O1811">
        <v>7</v>
      </c>
      <c r="P1811">
        <v>7</v>
      </c>
      <c r="Q1811">
        <v>7</v>
      </c>
      <c r="R1811">
        <v>108.19</v>
      </c>
      <c r="S1811">
        <v>189.44</v>
      </c>
      <c r="T1811">
        <v>189.44</v>
      </c>
      <c r="U1811">
        <v>189.44</v>
      </c>
      <c r="V1811">
        <v>14.6484375</v>
      </c>
      <c r="W1811">
        <v>14.6484375</v>
      </c>
      <c r="X1811">
        <v>6.8266666669999996</v>
      </c>
      <c r="Y1811">
        <v>6.8266666669999996</v>
      </c>
    </row>
    <row r="1812" spans="1:25" x14ac:dyDescent="0.3">
      <c r="A1812" s="2">
        <v>45916</v>
      </c>
      <c r="B1812" t="s">
        <v>42</v>
      </c>
      <c r="C1812">
        <v>2305</v>
      </c>
      <c r="D1812">
        <v>45</v>
      </c>
      <c r="E1812">
        <v>1.968</v>
      </c>
      <c r="F1812">
        <v>1.952</v>
      </c>
      <c r="G1812">
        <v>88.57</v>
      </c>
      <c r="H1812">
        <v>88.57</v>
      </c>
      <c r="I1812" t="s">
        <v>149</v>
      </c>
      <c r="J1812">
        <v>9</v>
      </c>
      <c r="K1812">
        <v>9</v>
      </c>
      <c r="L1812">
        <v>9</v>
      </c>
      <c r="M1812">
        <v>9</v>
      </c>
      <c r="N1812">
        <v>10</v>
      </c>
      <c r="O1812">
        <v>10</v>
      </c>
      <c r="P1812">
        <v>10</v>
      </c>
      <c r="Q1812">
        <v>10</v>
      </c>
      <c r="R1812">
        <v>270</v>
      </c>
      <c r="S1812">
        <v>270</v>
      </c>
      <c r="T1812">
        <v>270</v>
      </c>
      <c r="U1812">
        <v>270</v>
      </c>
      <c r="V1812">
        <v>32.8037037</v>
      </c>
      <c r="W1812">
        <v>32.8037037</v>
      </c>
      <c r="X1812">
        <v>3.0484362649999999</v>
      </c>
      <c r="Y1812">
        <v>3.0484362649999999</v>
      </c>
    </row>
    <row r="1813" spans="1:25" x14ac:dyDescent="0.3">
      <c r="A1813" s="2">
        <v>45916</v>
      </c>
      <c r="B1813" t="s">
        <v>40</v>
      </c>
      <c r="C1813">
        <v>2085</v>
      </c>
      <c r="D1813">
        <v>16</v>
      </c>
      <c r="E1813">
        <v>3.5030000000000001</v>
      </c>
      <c r="F1813">
        <v>0.76700000000000002</v>
      </c>
      <c r="G1813">
        <v>56.04</v>
      </c>
      <c r="H1813">
        <v>56.04</v>
      </c>
      <c r="I1813" t="s">
        <v>149</v>
      </c>
      <c r="J1813">
        <v>3</v>
      </c>
      <c r="K1813">
        <v>3</v>
      </c>
      <c r="L1813">
        <v>3</v>
      </c>
      <c r="M1813">
        <v>3</v>
      </c>
      <c r="N1813">
        <v>4</v>
      </c>
      <c r="O1813">
        <v>4</v>
      </c>
      <c r="P1813">
        <v>4</v>
      </c>
      <c r="Q1813">
        <v>4</v>
      </c>
      <c r="R1813">
        <v>125.35</v>
      </c>
      <c r="S1813">
        <v>125.35</v>
      </c>
      <c r="T1813">
        <v>125.35</v>
      </c>
      <c r="U1813">
        <v>125.35</v>
      </c>
      <c r="V1813">
        <v>44.706820899999997</v>
      </c>
      <c r="W1813">
        <v>44.706820899999997</v>
      </c>
      <c r="X1813">
        <v>2.236795146</v>
      </c>
      <c r="Y1813">
        <v>2.236795146</v>
      </c>
    </row>
    <row r="1814" spans="1:25" x14ac:dyDescent="0.3">
      <c r="A1814" s="2">
        <v>45916</v>
      </c>
      <c r="B1814" t="s">
        <v>46</v>
      </c>
      <c r="C1814">
        <v>1801</v>
      </c>
      <c r="D1814">
        <v>3</v>
      </c>
      <c r="E1814">
        <v>4.12</v>
      </c>
      <c r="F1814">
        <v>0.16700000000000001</v>
      </c>
      <c r="G1814">
        <v>12.36</v>
      </c>
      <c r="H1814">
        <v>12.36</v>
      </c>
      <c r="I1814" t="s">
        <v>149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X1814">
        <v>0</v>
      </c>
      <c r="Y1814">
        <v>0</v>
      </c>
    </row>
    <row r="1815" spans="1:25" x14ac:dyDescent="0.3">
      <c r="A1815" s="2">
        <v>45916</v>
      </c>
      <c r="B1815" t="s">
        <v>62</v>
      </c>
      <c r="C1815">
        <v>1544</v>
      </c>
      <c r="D1815">
        <v>7</v>
      </c>
      <c r="E1815">
        <v>4.444</v>
      </c>
      <c r="F1815">
        <v>0.45300000000000001</v>
      </c>
      <c r="G1815">
        <v>31.11</v>
      </c>
      <c r="H1815">
        <v>31.11</v>
      </c>
      <c r="I1815" t="s">
        <v>149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X1815">
        <v>0</v>
      </c>
      <c r="Y1815">
        <v>0</v>
      </c>
    </row>
    <row r="1816" spans="1:25" x14ac:dyDescent="0.3">
      <c r="A1816" s="2">
        <v>45916</v>
      </c>
      <c r="B1816" t="s">
        <v>38</v>
      </c>
      <c r="C1816">
        <v>369</v>
      </c>
      <c r="D1816">
        <v>3</v>
      </c>
      <c r="E1816">
        <v>1.0669999999999999</v>
      </c>
      <c r="F1816">
        <v>0.81299999999999994</v>
      </c>
      <c r="G1816">
        <v>3.2</v>
      </c>
      <c r="H1816">
        <v>3.2</v>
      </c>
      <c r="I1816" t="s">
        <v>149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X1816">
        <v>0</v>
      </c>
      <c r="Y1816">
        <v>0</v>
      </c>
    </row>
    <row r="1817" spans="1:25" x14ac:dyDescent="0.3">
      <c r="A1817" s="2">
        <v>45916</v>
      </c>
      <c r="B1817" t="s">
        <v>84</v>
      </c>
      <c r="C1817">
        <v>5075</v>
      </c>
      <c r="D1817">
        <v>47</v>
      </c>
      <c r="E1817">
        <v>2.2040000000000002</v>
      </c>
      <c r="F1817">
        <v>0.92600000000000005</v>
      </c>
      <c r="G1817">
        <v>103.6</v>
      </c>
      <c r="H1817">
        <v>103.6</v>
      </c>
      <c r="I1817" t="s">
        <v>149</v>
      </c>
      <c r="J1817">
        <v>11</v>
      </c>
      <c r="K1817">
        <v>12</v>
      </c>
      <c r="L1817">
        <v>12</v>
      </c>
      <c r="M1817">
        <v>12</v>
      </c>
      <c r="N1817">
        <v>12</v>
      </c>
      <c r="O1817">
        <v>13</v>
      </c>
      <c r="P1817">
        <v>13</v>
      </c>
      <c r="Q1817">
        <v>13</v>
      </c>
      <c r="R1817">
        <v>473.69</v>
      </c>
      <c r="S1817">
        <v>505.67</v>
      </c>
      <c r="T1817">
        <v>505.67</v>
      </c>
      <c r="U1817">
        <v>505.67</v>
      </c>
      <c r="V1817">
        <v>20.487669820000001</v>
      </c>
      <c r="W1817">
        <v>20.487669820000001</v>
      </c>
      <c r="X1817">
        <v>4.8809845559999996</v>
      </c>
      <c r="Y1817">
        <v>4.8809845559999996</v>
      </c>
    </row>
    <row r="1818" spans="1:25" x14ac:dyDescent="0.3">
      <c r="A1818" s="2">
        <v>45916</v>
      </c>
      <c r="B1818" t="s">
        <v>56</v>
      </c>
      <c r="C1818">
        <v>314</v>
      </c>
      <c r="D1818">
        <v>4</v>
      </c>
      <c r="E1818">
        <v>1.3149999999999999</v>
      </c>
      <c r="F1818">
        <v>1.274</v>
      </c>
      <c r="G1818">
        <v>5.26</v>
      </c>
      <c r="H1818">
        <v>5.26</v>
      </c>
      <c r="I1818" t="s">
        <v>149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X1818">
        <v>0</v>
      </c>
      <c r="Y1818">
        <v>0</v>
      </c>
    </row>
    <row r="1819" spans="1:25" x14ac:dyDescent="0.3">
      <c r="A1819" s="2">
        <v>45916</v>
      </c>
      <c r="B1819" t="s">
        <v>50</v>
      </c>
      <c r="C1819">
        <v>1574</v>
      </c>
      <c r="D1819">
        <v>7</v>
      </c>
      <c r="E1819">
        <v>1.8160000000000001</v>
      </c>
      <c r="F1819">
        <v>0.44500000000000001</v>
      </c>
      <c r="G1819">
        <v>12.71</v>
      </c>
      <c r="H1819">
        <v>12.71</v>
      </c>
      <c r="I1819" t="s">
        <v>149</v>
      </c>
      <c r="J1819">
        <v>2</v>
      </c>
      <c r="K1819">
        <v>2</v>
      </c>
      <c r="L1819">
        <v>2</v>
      </c>
      <c r="M1819">
        <v>2</v>
      </c>
      <c r="N1819">
        <v>3</v>
      </c>
      <c r="O1819">
        <v>3</v>
      </c>
      <c r="P1819">
        <v>3</v>
      </c>
      <c r="Q1819">
        <v>3</v>
      </c>
      <c r="R1819">
        <v>78.680000000000007</v>
      </c>
      <c r="S1819">
        <v>78.680000000000007</v>
      </c>
      <c r="T1819">
        <v>78.680000000000007</v>
      </c>
      <c r="U1819">
        <v>78.680000000000007</v>
      </c>
      <c r="V1819">
        <v>16.15404169</v>
      </c>
      <c r="W1819">
        <v>16.15404169</v>
      </c>
      <c r="X1819">
        <v>6.1904012589999997</v>
      </c>
      <c r="Y1819">
        <v>6.1904012589999997</v>
      </c>
    </row>
    <row r="1820" spans="1:25" x14ac:dyDescent="0.3">
      <c r="A1820" s="2">
        <v>45916</v>
      </c>
      <c r="B1820" t="s">
        <v>86</v>
      </c>
      <c r="C1820">
        <v>33</v>
      </c>
      <c r="D1820">
        <v>0</v>
      </c>
      <c r="F1820">
        <v>0</v>
      </c>
      <c r="G1820">
        <v>0</v>
      </c>
      <c r="H1820">
        <v>0</v>
      </c>
      <c r="I1820" t="s">
        <v>149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5" x14ac:dyDescent="0.3">
      <c r="A1821" s="2">
        <v>45916</v>
      </c>
      <c r="B1821" t="s">
        <v>36</v>
      </c>
      <c r="C1821">
        <v>1602</v>
      </c>
      <c r="D1821">
        <v>8</v>
      </c>
      <c r="E1821">
        <v>1.0529999999999999</v>
      </c>
      <c r="F1821">
        <v>0.499</v>
      </c>
      <c r="G1821">
        <v>8.42</v>
      </c>
      <c r="H1821">
        <v>8.42</v>
      </c>
      <c r="I1821" t="s">
        <v>149</v>
      </c>
      <c r="J1821">
        <v>0</v>
      </c>
      <c r="K1821">
        <v>1</v>
      </c>
      <c r="L1821">
        <v>1</v>
      </c>
      <c r="M1821">
        <v>1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21.9</v>
      </c>
      <c r="T1821">
        <v>21.9</v>
      </c>
      <c r="U1821">
        <v>21.9</v>
      </c>
      <c r="V1821">
        <v>38.447488579999998</v>
      </c>
      <c r="W1821">
        <v>38.447488579999998</v>
      </c>
      <c r="X1821">
        <v>2.6009501190000002</v>
      </c>
      <c r="Y1821">
        <v>2.6009501190000002</v>
      </c>
    </row>
    <row r="1822" spans="1:25" x14ac:dyDescent="0.3">
      <c r="A1822" s="2">
        <v>45916</v>
      </c>
      <c r="B1822" t="s">
        <v>62</v>
      </c>
      <c r="C1822">
        <v>7507</v>
      </c>
      <c r="D1822">
        <v>40</v>
      </c>
      <c r="E1822">
        <v>3.9740000000000002</v>
      </c>
      <c r="F1822">
        <v>0.53300000000000003</v>
      </c>
      <c r="G1822">
        <v>158.96</v>
      </c>
      <c r="H1822">
        <v>158.96</v>
      </c>
      <c r="I1822" t="s">
        <v>149</v>
      </c>
      <c r="J1822">
        <v>13</v>
      </c>
      <c r="K1822">
        <v>13</v>
      </c>
      <c r="L1822">
        <v>13</v>
      </c>
      <c r="M1822">
        <v>13</v>
      </c>
      <c r="N1822">
        <v>16</v>
      </c>
      <c r="O1822">
        <v>16</v>
      </c>
      <c r="P1822">
        <v>16</v>
      </c>
      <c r="Q1822">
        <v>16</v>
      </c>
      <c r="R1822">
        <v>693.35</v>
      </c>
      <c r="S1822">
        <v>693.35</v>
      </c>
      <c r="T1822">
        <v>693.35</v>
      </c>
      <c r="U1822">
        <v>693.35</v>
      </c>
      <c r="V1822">
        <v>22.926371960000001</v>
      </c>
      <c r="W1822">
        <v>22.926371960000001</v>
      </c>
      <c r="X1822">
        <v>4.3617891289999999</v>
      </c>
      <c r="Y1822">
        <v>4.3617891289999999</v>
      </c>
    </row>
    <row r="1823" spans="1:25" x14ac:dyDescent="0.3">
      <c r="A1823" s="2">
        <v>45916</v>
      </c>
      <c r="B1823" t="s">
        <v>64</v>
      </c>
      <c r="C1823">
        <v>3457</v>
      </c>
      <c r="D1823">
        <v>17</v>
      </c>
      <c r="E1823">
        <v>4.9180000000000001</v>
      </c>
      <c r="F1823">
        <v>0.49199999999999999</v>
      </c>
      <c r="G1823">
        <v>83.6</v>
      </c>
      <c r="H1823">
        <v>83.6</v>
      </c>
      <c r="I1823" t="s">
        <v>149</v>
      </c>
      <c r="J1823">
        <v>7</v>
      </c>
      <c r="K1823">
        <v>7</v>
      </c>
      <c r="L1823">
        <v>7</v>
      </c>
      <c r="M1823">
        <v>7</v>
      </c>
      <c r="N1823">
        <v>12</v>
      </c>
      <c r="O1823">
        <v>12</v>
      </c>
      <c r="P1823">
        <v>12</v>
      </c>
      <c r="Q1823">
        <v>12</v>
      </c>
      <c r="R1823">
        <v>388.08</v>
      </c>
      <c r="S1823">
        <v>388.08</v>
      </c>
      <c r="T1823">
        <v>388.08</v>
      </c>
      <c r="U1823">
        <v>388.08</v>
      </c>
      <c r="V1823">
        <v>21.541950109999998</v>
      </c>
      <c r="W1823">
        <v>21.541950109999998</v>
      </c>
      <c r="X1823">
        <v>4.6421052630000004</v>
      </c>
      <c r="Y1823">
        <v>4.6421052630000004</v>
      </c>
    </row>
    <row r="1824" spans="1:25" x14ac:dyDescent="0.3">
      <c r="A1824" s="2">
        <v>45916</v>
      </c>
      <c r="B1824" t="s">
        <v>66</v>
      </c>
      <c r="C1824">
        <v>1368</v>
      </c>
      <c r="D1824">
        <v>16</v>
      </c>
      <c r="E1824">
        <v>4.1360000000000001</v>
      </c>
      <c r="F1824">
        <v>1.17</v>
      </c>
      <c r="G1824">
        <v>66.180000000000007</v>
      </c>
      <c r="H1824">
        <v>66.180000000000007</v>
      </c>
      <c r="I1824" t="s">
        <v>149</v>
      </c>
      <c r="J1824">
        <v>5</v>
      </c>
      <c r="K1824">
        <v>6</v>
      </c>
      <c r="L1824">
        <v>6</v>
      </c>
      <c r="M1824">
        <v>6</v>
      </c>
      <c r="N1824">
        <v>6</v>
      </c>
      <c r="O1824">
        <v>7</v>
      </c>
      <c r="P1824">
        <v>7</v>
      </c>
      <c r="Q1824">
        <v>7</v>
      </c>
      <c r="R1824">
        <v>241.35</v>
      </c>
      <c r="S1824">
        <v>263.23</v>
      </c>
      <c r="T1824">
        <v>263.23</v>
      </c>
      <c r="U1824">
        <v>263.23</v>
      </c>
      <c r="V1824">
        <v>25.141511229999999</v>
      </c>
      <c r="W1824">
        <v>25.141511229999999</v>
      </c>
      <c r="X1824">
        <v>3.9774856449999998</v>
      </c>
      <c r="Y1824">
        <v>3.9774856449999998</v>
      </c>
    </row>
    <row r="1825" spans="1:25" x14ac:dyDescent="0.3">
      <c r="A1825" s="2">
        <v>45916</v>
      </c>
      <c r="B1825" t="s">
        <v>68</v>
      </c>
      <c r="C1825">
        <v>3702</v>
      </c>
      <c r="D1825">
        <v>26</v>
      </c>
      <c r="E1825">
        <v>5.0759999999999996</v>
      </c>
      <c r="F1825">
        <v>0.70199999999999996</v>
      </c>
      <c r="G1825">
        <v>131.97</v>
      </c>
      <c r="H1825">
        <v>131.97</v>
      </c>
      <c r="I1825" t="s">
        <v>149</v>
      </c>
      <c r="J1825">
        <v>13</v>
      </c>
      <c r="K1825">
        <v>14</v>
      </c>
      <c r="L1825">
        <v>14</v>
      </c>
      <c r="M1825">
        <v>14</v>
      </c>
      <c r="N1825">
        <v>25</v>
      </c>
      <c r="O1825">
        <v>27</v>
      </c>
      <c r="P1825">
        <v>27</v>
      </c>
      <c r="Q1825">
        <v>27</v>
      </c>
      <c r="R1825">
        <v>761.44</v>
      </c>
      <c r="S1825">
        <v>815.4</v>
      </c>
      <c r="T1825">
        <v>815.4</v>
      </c>
      <c r="U1825">
        <v>815.4</v>
      </c>
      <c r="V1825">
        <v>16.184694629999999</v>
      </c>
      <c r="W1825">
        <v>16.184694629999999</v>
      </c>
      <c r="X1825">
        <v>6.1786769719999999</v>
      </c>
      <c r="Y1825">
        <v>6.1786769719999999</v>
      </c>
    </row>
    <row r="1826" spans="1:25" x14ac:dyDescent="0.3">
      <c r="A1826" s="2">
        <v>45916</v>
      </c>
      <c r="B1826" t="s">
        <v>70</v>
      </c>
      <c r="C1826">
        <v>4982</v>
      </c>
      <c r="D1826">
        <v>23</v>
      </c>
      <c r="E1826">
        <v>3.1419999999999999</v>
      </c>
      <c r="F1826">
        <v>0.46200000000000002</v>
      </c>
      <c r="G1826">
        <v>72.27</v>
      </c>
      <c r="H1826">
        <v>72.27</v>
      </c>
      <c r="I1826" t="s">
        <v>149</v>
      </c>
      <c r="J1826">
        <v>7</v>
      </c>
      <c r="K1826">
        <v>8</v>
      </c>
      <c r="L1826">
        <v>8</v>
      </c>
      <c r="M1826">
        <v>8</v>
      </c>
      <c r="N1826">
        <v>16</v>
      </c>
      <c r="O1826">
        <v>20</v>
      </c>
      <c r="P1826">
        <v>20</v>
      </c>
      <c r="Q1826">
        <v>20</v>
      </c>
      <c r="R1826">
        <v>375.4</v>
      </c>
      <c r="S1826">
        <v>467</v>
      </c>
      <c r="T1826">
        <v>467</v>
      </c>
      <c r="U1826">
        <v>467</v>
      </c>
      <c r="V1826">
        <v>15.47537473</v>
      </c>
      <c r="W1826">
        <v>15.47537473</v>
      </c>
      <c r="X1826">
        <v>6.4618790649999998</v>
      </c>
      <c r="Y1826">
        <v>6.4618790649999998</v>
      </c>
    </row>
    <row r="1827" spans="1:25" x14ac:dyDescent="0.3">
      <c r="A1827" s="2">
        <v>45916</v>
      </c>
      <c r="B1827" t="s">
        <v>32</v>
      </c>
      <c r="C1827">
        <v>1442</v>
      </c>
      <c r="D1827">
        <v>11</v>
      </c>
      <c r="E1827">
        <v>1.6080000000000001</v>
      </c>
      <c r="F1827">
        <v>0.76300000000000001</v>
      </c>
      <c r="G1827">
        <v>17.690000000000001</v>
      </c>
      <c r="H1827">
        <v>17.690000000000001</v>
      </c>
      <c r="I1827" t="s">
        <v>149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X1827">
        <v>0</v>
      </c>
      <c r="Y1827">
        <v>0</v>
      </c>
    </row>
    <row r="1828" spans="1:25" x14ac:dyDescent="0.3">
      <c r="A1828" s="2">
        <v>45916</v>
      </c>
      <c r="B1828" t="s">
        <v>72</v>
      </c>
      <c r="C1828">
        <v>2816</v>
      </c>
      <c r="D1828">
        <v>20</v>
      </c>
      <c r="E1828">
        <v>3.0259999999999998</v>
      </c>
      <c r="F1828">
        <v>0.71</v>
      </c>
      <c r="G1828">
        <v>60.52</v>
      </c>
      <c r="H1828">
        <v>60.52</v>
      </c>
      <c r="I1828" t="s">
        <v>149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33.880000000000003</v>
      </c>
      <c r="S1828">
        <v>33.880000000000003</v>
      </c>
      <c r="T1828">
        <v>33.880000000000003</v>
      </c>
      <c r="U1828">
        <v>33.880000000000003</v>
      </c>
      <c r="V1828">
        <v>178.6304604</v>
      </c>
      <c r="W1828">
        <v>178.6304604</v>
      </c>
      <c r="X1828">
        <v>0.55981493719999997</v>
      </c>
      <c r="Y1828">
        <v>0.55981493719999997</v>
      </c>
    </row>
    <row r="1829" spans="1:25" x14ac:dyDescent="0.3">
      <c r="A1829" s="2">
        <v>45916</v>
      </c>
      <c r="B1829" t="s">
        <v>74</v>
      </c>
      <c r="C1829">
        <v>2421</v>
      </c>
      <c r="D1829">
        <v>12</v>
      </c>
      <c r="E1829">
        <v>2.411</v>
      </c>
      <c r="F1829">
        <v>0.496</v>
      </c>
      <c r="G1829">
        <v>28.93</v>
      </c>
      <c r="H1829">
        <v>28.93</v>
      </c>
      <c r="I1829" t="s">
        <v>149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X1829">
        <v>0</v>
      </c>
      <c r="Y1829">
        <v>0</v>
      </c>
    </row>
    <row r="1830" spans="1:25" x14ac:dyDescent="0.3">
      <c r="A1830" s="2">
        <v>45916</v>
      </c>
      <c r="B1830" t="s">
        <v>76</v>
      </c>
      <c r="C1830">
        <v>698</v>
      </c>
      <c r="D1830">
        <v>8</v>
      </c>
      <c r="E1830">
        <v>4.5140000000000002</v>
      </c>
      <c r="F1830">
        <v>1.1459999999999999</v>
      </c>
      <c r="G1830">
        <v>36.11</v>
      </c>
      <c r="H1830">
        <v>36.11</v>
      </c>
      <c r="I1830" t="s">
        <v>149</v>
      </c>
      <c r="J1830">
        <v>0</v>
      </c>
      <c r="K1830">
        <v>3</v>
      </c>
      <c r="L1830">
        <v>3</v>
      </c>
      <c r="M1830">
        <v>3</v>
      </c>
      <c r="N1830">
        <v>0</v>
      </c>
      <c r="O1830">
        <v>7</v>
      </c>
      <c r="P1830">
        <v>7</v>
      </c>
      <c r="Q1830">
        <v>7</v>
      </c>
      <c r="R1830">
        <v>0</v>
      </c>
      <c r="S1830">
        <v>242.99</v>
      </c>
      <c r="T1830">
        <v>242.99</v>
      </c>
      <c r="U1830">
        <v>242.99</v>
      </c>
      <c r="V1830">
        <v>14.86069386</v>
      </c>
      <c r="W1830">
        <v>14.86069386</v>
      </c>
      <c r="X1830">
        <v>6.7291608969999999</v>
      </c>
      <c r="Y1830">
        <v>6.7291608969999999</v>
      </c>
    </row>
    <row r="1831" spans="1:25" x14ac:dyDescent="0.3">
      <c r="A1831" s="2">
        <v>45916</v>
      </c>
      <c r="B1831" t="s">
        <v>78</v>
      </c>
      <c r="C1831">
        <v>36</v>
      </c>
      <c r="D1831">
        <v>0</v>
      </c>
      <c r="F1831">
        <v>0</v>
      </c>
      <c r="G1831">
        <v>0</v>
      </c>
      <c r="H1831">
        <v>0</v>
      </c>
      <c r="I1831" t="s">
        <v>149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5" x14ac:dyDescent="0.3">
      <c r="A1832" s="2">
        <v>45916</v>
      </c>
      <c r="B1832" t="s">
        <v>80</v>
      </c>
      <c r="C1832">
        <v>242</v>
      </c>
      <c r="D1832">
        <v>4</v>
      </c>
      <c r="E1832">
        <v>4.2450000000000001</v>
      </c>
      <c r="F1832">
        <v>1.653</v>
      </c>
      <c r="G1832">
        <v>16.98</v>
      </c>
      <c r="H1832">
        <v>16.98</v>
      </c>
      <c r="I1832" t="s">
        <v>149</v>
      </c>
      <c r="J1832">
        <v>2</v>
      </c>
      <c r="K1832">
        <v>2</v>
      </c>
      <c r="L1832">
        <v>2</v>
      </c>
      <c r="M1832">
        <v>2</v>
      </c>
      <c r="N1832">
        <v>5</v>
      </c>
      <c r="O1832">
        <v>5</v>
      </c>
      <c r="P1832">
        <v>5</v>
      </c>
      <c r="Q1832">
        <v>5</v>
      </c>
      <c r="R1832">
        <v>177.45</v>
      </c>
      <c r="S1832">
        <v>177.45</v>
      </c>
      <c r="T1832">
        <v>177.45</v>
      </c>
      <c r="U1832">
        <v>177.45</v>
      </c>
      <c r="V1832">
        <v>9.5688926460000001</v>
      </c>
      <c r="W1832">
        <v>9.5688926460000001</v>
      </c>
      <c r="X1832">
        <v>10.45053004</v>
      </c>
      <c r="Y1832">
        <v>10.45053004</v>
      </c>
    </row>
    <row r="1833" spans="1:25" x14ac:dyDescent="0.3">
      <c r="A1833" s="2">
        <v>45916</v>
      </c>
      <c r="B1833" t="s">
        <v>82</v>
      </c>
      <c r="C1833">
        <v>789</v>
      </c>
      <c r="D1833">
        <v>10</v>
      </c>
      <c r="E1833">
        <v>2.4289999999999998</v>
      </c>
      <c r="F1833">
        <v>1.2669999999999999</v>
      </c>
      <c r="G1833">
        <v>24.29</v>
      </c>
      <c r="H1833">
        <v>24.29</v>
      </c>
      <c r="I1833" t="s">
        <v>149</v>
      </c>
      <c r="J1833">
        <v>3</v>
      </c>
      <c r="K1833">
        <v>3</v>
      </c>
      <c r="L1833">
        <v>3</v>
      </c>
      <c r="M1833">
        <v>3</v>
      </c>
      <c r="N1833">
        <v>4</v>
      </c>
      <c r="O1833">
        <v>4</v>
      </c>
      <c r="P1833">
        <v>4</v>
      </c>
      <c r="Q1833">
        <v>4</v>
      </c>
      <c r="R1833">
        <v>110.54</v>
      </c>
      <c r="S1833">
        <v>110.54</v>
      </c>
      <c r="T1833">
        <v>110.54</v>
      </c>
      <c r="U1833">
        <v>110.54</v>
      </c>
      <c r="V1833">
        <v>21.973946080000001</v>
      </c>
      <c r="W1833">
        <v>21.973946080000001</v>
      </c>
      <c r="X1833">
        <v>4.5508439689999998</v>
      </c>
      <c r="Y1833">
        <v>4.5508439689999998</v>
      </c>
    </row>
    <row r="1834" spans="1:25" x14ac:dyDescent="0.3">
      <c r="A1834" s="2">
        <v>45916</v>
      </c>
      <c r="B1834" t="s">
        <v>94</v>
      </c>
      <c r="C1834">
        <v>2708</v>
      </c>
      <c r="D1834">
        <v>12</v>
      </c>
      <c r="E1834">
        <v>5.0579999999999998</v>
      </c>
      <c r="F1834">
        <v>0.443</v>
      </c>
      <c r="G1834">
        <v>60.69</v>
      </c>
      <c r="H1834">
        <v>60.69</v>
      </c>
      <c r="I1834" t="s">
        <v>149</v>
      </c>
      <c r="J1834">
        <v>3</v>
      </c>
      <c r="K1834">
        <v>6</v>
      </c>
      <c r="L1834">
        <v>6</v>
      </c>
      <c r="M1834">
        <v>6</v>
      </c>
      <c r="N1834">
        <v>4</v>
      </c>
      <c r="O1834">
        <v>10</v>
      </c>
      <c r="P1834">
        <v>10</v>
      </c>
      <c r="Q1834">
        <v>10</v>
      </c>
      <c r="R1834">
        <v>265.60000000000002</v>
      </c>
      <c r="S1834">
        <v>572.66999999999996</v>
      </c>
      <c r="T1834">
        <v>572.66999999999996</v>
      </c>
      <c r="U1834">
        <v>572.66999999999996</v>
      </c>
      <c r="V1834">
        <v>10.597726440000001</v>
      </c>
      <c r="W1834">
        <v>10.597726440000001</v>
      </c>
      <c r="X1834">
        <v>9.4359861590000005</v>
      </c>
      <c r="Y1834">
        <v>9.4359861590000005</v>
      </c>
    </row>
    <row r="1835" spans="1:25" x14ac:dyDescent="0.3">
      <c r="A1835" s="2">
        <v>45916</v>
      </c>
      <c r="B1835" t="s">
        <v>96</v>
      </c>
      <c r="C1835">
        <v>1485</v>
      </c>
      <c r="D1835">
        <v>9</v>
      </c>
      <c r="E1835">
        <v>3.9780000000000002</v>
      </c>
      <c r="F1835">
        <v>0.60599999999999998</v>
      </c>
      <c r="G1835">
        <v>35.799999999999997</v>
      </c>
      <c r="H1835">
        <v>35.799999999999997</v>
      </c>
      <c r="I1835" t="s">
        <v>149</v>
      </c>
      <c r="J1835">
        <v>2</v>
      </c>
      <c r="K1835">
        <v>2</v>
      </c>
      <c r="L1835">
        <v>2</v>
      </c>
      <c r="M1835">
        <v>2</v>
      </c>
      <c r="N1835">
        <v>3</v>
      </c>
      <c r="O1835">
        <v>3</v>
      </c>
      <c r="P1835">
        <v>3</v>
      </c>
      <c r="Q1835">
        <v>3</v>
      </c>
      <c r="R1835">
        <v>229.47</v>
      </c>
      <c r="S1835">
        <v>229.47</v>
      </c>
      <c r="T1835">
        <v>229.47</v>
      </c>
      <c r="U1835">
        <v>229.47</v>
      </c>
      <c r="V1835">
        <v>15.601167909999999</v>
      </c>
      <c r="W1835">
        <v>15.601167909999999</v>
      </c>
      <c r="X1835">
        <v>6.4097765359999999</v>
      </c>
      <c r="Y1835">
        <v>6.4097765359999999</v>
      </c>
    </row>
    <row r="1836" spans="1:25" x14ac:dyDescent="0.3">
      <c r="A1836" s="2">
        <v>45916</v>
      </c>
      <c r="B1836" t="s">
        <v>11</v>
      </c>
      <c r="C1836">
        <v>1250</v>
      </c>
      <c r="D1836">
        <v>14</v>
      </c>
      <c r="E1836">
        <v>2.6120000000000001</v>
      </c>
      <c r="F1836">
        <v>1.1200000000000001</v>
      </c>
      <c r="G1836">
        <v>36.57</v>
      </c>
      <c r="H1836">
        <v>36.57</v>
      </c>
      <c r="I1836" t="s">
        <v>149</v>
      </c>
      <c r="J1836">
        <v>2</v>
      </c>
      <c r="K1836">
        <v>2</v>
      </c>
      <c r="L1836">
        <v>2</v>
      </c>
      <c r="M1836">
        <v>2</v>
      </c>
      <c r="N1836">
        <v>2</v>
      </c>
      <c r="O1836">
        <v>2</v>
      </c>
      <c r="P1836">
        <v>2</v>
      </c>
      <c r="Q1836">
        <v>2</v>
      </c>
      <c r="R1836">
        <v>75.8</v>
      </c>
      <c r="S1836">
        <v>75.8</v>
      </c>
      <c r="T1836">
        <v>75.8</v>
      </c>
      <c r="U1836">
        <v>75.8</v>
      </c>
      <c r="V1836">
        <v>48.245382589999998</v>
      </c>
      <c r="W1836">
        <v>48.245382589999998</v>
      </c>
      <c r="X1836">
        <v>2.0727372160000002</v>
      </c>
      <c r="Y1836">
        <v>2.0727372160000002</v>
      </c>
    </row>
    <row r="1837" spans="1:25" x14ac:dyDescent="0.3">
      <c r="A1837" s="2">
        <v>45916</v>
      </c>
      <c r="B1837" t="s">
        <v>92</v>
      </c>
      <c r="C1837">
        <v>719</v>
      </c>
      <c r="D1837">
        <v>5</v>
      </c>
      <c r="E1837">
        <v>3.4740000000000002</v>
      </c>
      <c r="F1837">
        <v>0.69499999999999995</v>
      </c>
      <c r="G1837">
        <v>17.37</v>
      </c>
      <c r="H1837">
        <v>17.37</v>
      </c>
      <c r="I1837" t="s">
        <v>149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X1837">
        <v>0</v>
      </c>
      <c r="Y1837">
        <v>0</v>
      </c>
    </row>
    <row r="1838" spans="1:25" x14ac:dyDescent="0.3">
      <c r="A1838" s="2">
        <v>45916</v>
      </c>
      <c r="B1838" t="s">
        <v>46</v>
      </c>
      <c r="C1838">
        <v>238</v>
      </c>
      <c r="D1838">
        <v>0</v>
      </c>
      <c r="F1838">
        <v>0</v>
      </c>
      <c r="G1838">
        <v>0</v>
      </c>
      <c r="H1838">
        <v>0</v>
      </c>
      <c r="I1838" t="s">
        <v>149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5" x14ac:dyDescent="0.3">
      <c r="A1839" s="2">
        <v>45916</v>
      </c>
      <c r="B1839" t="s">
        <v>32</v>
      </c>
      <c r="C1839">
        <v>12</v>
      </c>
      <c r="D1839">
        <v>1</v>
      </c>
      <c r="E1839">
        <v>3.54</v>
      </c>
      <c r="F1839">
        <v>8.3330000000000002</v>
      </c>
      <c r="G1839">
        <v>3.54</v>
      </c>
      <c r="H1839">
        <v>3.54</v>
      </c>
      <c r="I1839" t="s">
        <v>149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21.9</v>
      </c>
      <c r="S1839">
        <v>21.9</v>
      </c>
      <c r="T1839">
        <v>21.9</v>
      </c>
      <c r="U1839">
        <v>21.9</v>
      </c>
      <c r="V1839">
        <v>16.164383560000001</v>
      </c>
      <c r="W1839">
        <v>16.164383560000001</v>
      </c>
      <c r="X1839">
        <v>6.1864406780000003</v>
      </c>
      <c r="Y1839">
        <v>6.1864406780000003</v>
      </c>
    </row>
    <row r="1840" spans="1:25" x14ac:dyDescent="0.3">
      <c r="A1840" s="2">
        <v>45916</v>
      </c>
      <c r="B1840" t="s">
        <v>64</v>
      </c>
      <c r="C1840">
        <v>85</v>
      </c>
      <c r="D1840">
        <v>2</v>
      </c>
      <c r="E1840">
        <v>6.7949999999999999</v>
      </c>
      <c r="F1840">
        <v>2.3530000000000002</v>
      </c>
      <c r="G1840">
        <v>13.59</v>
      </c>
      <c r="H1840">
        <v>13.59</v>
      </c>
      <c r="I1840" t="s">
        <v>149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X1840">
        <v>0</v>
      </c>
      <c r="Y1840">
        <v>0</v>
      </c>
    </row>
    <row r="1841" spans="1:25" x14ac:dyDescent="0.3">
      <c r="A1841" s="2">
        <v>45916</v>
      </c>
      <c r="B1841" t="s">
        <v>72</v>
      </c>
      <c r="C1841">
        <v>637</v>
      </c>
      <c r="D1841">
        <v>4</v>
      </c>
      <c r="E1841">
        <v>2.9950000000000001</v>
      </c>
      <c r="F1841">
        <v>0.628</v>
      </c>
      <c r="G1841">
        <v>11.98</v>
      </c>
      <c r="H1841">
        <v>11.98</v>
      </c>
      <c r="I1841" t="s">
        <v>149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X1841">
        <v>0</v>
      </c>
      <c r="Y1841">
        <v>0</v>
      </c>
    </row>
    <row r="1842" spans="1:25" x14ac:dyDescent="0.3">
      <c r="A1842" s="2">
        <v>45916</v>
      </c>
      <c r="B1842" t="s">
        <v>106</v>
      </c>
      <c r="C1842">
        <v>132</v>
      </c>
      <c r="D1842">
        <v>2</v>
      </c>
      <c r="E1842">
        <v>4.915</v>
      </c>
      <c r="F1842">
        <v>1.5149999999999999</v>
      </c>
      <c r="G1842">
        <v>9.83</v>
      </c>
      <c r="H1842">
        <v>9.83</v>
      </c>
      <c r="I1842" t="s">
        <v>149</v>
      </c>
      <c r="J1842">
        <v>2</v>
      </c>
      <c r="K1842">
        <v>2</v>
      </c>
      <c r="L1842">
        <v>2</v>
      </c>
      <c r="M1842">
        <v>2</v>
      </c>
      <c r="N1842">
        <v>3</v>
      </c>
      <c r="O1842">
        <v>3</v>
      </c>
      <c r="P1842">
        <v>3</v>
      </c>
      <c r="Q1842">
        <v>3</v>
      </c>
      <c r="R1842">
        <v>238.47</v>
      </c>
      <c r="S1842">
        <v>238.47</v>
      </c>
      <c r="T1842">
        <v>238.47</v>
      </c>
      <c r="U1842">
        <v>238.47</v>
      </c>
      <c r="V1842">
        <v>4.1221117960000004</v>
      </c>
      <c r="W1842">
        <v>4.1221117960000004</v>
      </c>
      <c r="X1842">
        <v>24.25940997</v>
      </c>
      <c r="Y1842">
        <v>24.25940997</v>
      </c>
    </row>
    <row r="1843" spans="1:25" x14ac:dyDescent="0.3">
      <c r="A1843" s="2">
        <v>45916</v>
      </c>
      <c r="B1843" t="s">
        <v>44</v>
      </c>
      <c r="C1843">
        <v>110</v>
      </c>
      <c r="D1843">
        <v>0</v>
      </c>
      <c r="F1843">
        <v>0</v>
      </c>
      <c r="G1843">
        <v>0</v>
      </c>
      <c r="H1843">
        <v>0</v>
      </c>
      <c r="I1843" t="s">
        <v>149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5" x14ac:dyDescent="0.3">
      <c r="A1844" s="2">
        <v>45916</v>
      </c>
      <c r="B1844" t="s">
        <v>40</v>
      </c>
      <c r="C1844">
        <v>502</v>
      </c>
      <c r="D1844">
        <v>4</v>
      </c>
      <c r="E1844">
        <v>3.0249999999999999</v>
      </c>
      <c r="F1844">
        <v>0.79700000000000004</v>
      </c>
      <c r="G1844">
        <v>12.1</v>
      </c>
      <c r="H1844">
        <v>12.1</v>
      </c>
      <c r="I1844" t="s">
        <v>149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X1844">
        <v>0</v>
      </c>
      <c r="Y1844">
        <v>0</v>
      </c>
    </row>
    <row r="1845" spans="1:25" x14ac:dyDescent="0.3">
      <c r="A1845" s="2">
        <v>45916</v>
      </c>
      <c r="B1845" t="s">
        <v>56</v>
      </c>
      <c r="C1845">
        <v>49</v>
      </c>
      <c r="D1845">
        <v>1</v>
      </c>
      <c r="E1845">
        <v>2.56</v>
      </c>
      <c r="F1845">
        <v>2.0409999999999999</v>
      </c>
      <c r="G1845">
        <v>2.56</v>
      </c>
      <c r="H1845">
        <v>2.56</v>
      </c>
      <c r="I1845" t="s">
        <v>149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X1845">
        <v>0</v>
      </c>
      <c r="Y1845">
        <v>0</v>
      </c>
    </row>
    <row r="1846" spans="1:25" x14ac:dyDescent="0.3">
      <c r="A1846" s="2">
        <v>45916</v>
      </c>
      <c r="B1846" t="s">
        <v>76</v>
      </c>
      <c r="C1846">
        <v>47</v>
      </c>
      <c r="D1846">
        <v>0</v>
      </c>
      <c r="F1846">
        <v>0</v>
      </c>
      <c r="G1846">
        <v>0</v>
      </c>
      <c r="H1846">
        <v>0</v>
      </c>
      <c r="I1846" t="s">
        <v>149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5" x14ac:dyDescent="0.3">
      <c r="A1847" s="2">
        <v>45916</v>
      </c>
      <c r="B1847" t="s">
        <v>48</v>
      </c>
      <c r="C1847">
        <v>392</v>
      </c>
      <c r="D1847">
        <v>2</v>
      </c>
      <c r="E1847">
        <v>3.5649999999999999</v>
      </c>
      <c r="F1847">
        <v>0.51</v>
      </c>
      <c r="G1847">
        <v>7.13</v>
      </c>
      <c r="H1847">
        <v>7.13</v>
      </c>
      <c r="I1847" t="s">
        <v>149</v>
      </c>
      <c r="J1847">
        <v>2</v>
      </c>
      <c r="K1847">
        <v>2</v>
      </c>
      <c r="L1847">
        <v>2</v>
      </c>
      <c r="M1847">
        <v>2</v>
      </c>
      <c r="N1847">
        <v>2</v>
      </c>
      <c r="O1847">
        <v>2</v>
      </c>
      <c r="P1847">
        <v>2</v>
      </c>
      <c r="Q1847">
        <v>2</v>
      </c>
      <c r="R1847">
        <v>194.98</v>
      </c>
      <c r="S1847">
        <v>194.98</v>
      </c>
      <c r="T1847">
        <v>194.98</v>
      </c>
      <c r="U1847">
        <v>194.98</v>
      </c>
      <c r="V1847">
        <v>3.6567853110000001</v>
      </c>
      <c r="W1847">
        <v>3.6567853110000001</v>
      </c>
      <c r="X1847">
        <v>27.346423560000002</v>
      </c>
      <c r="Y1847">
        <v>27.346423560000002</v>
      </c>
    </row>
    <row r="1848" spans="1:25" x14ac:dyDescent="0.3">
      <c r="A1848" s="2">
        <v>45916</v>
      </c>
      <c r="B1848" t="s">
        <v>24</v>
      </c>
      <c r="C1848">
        <v>824</v>
      </c>
      <c r="D1848">
        <v>5</v>
      </c>
      <c r="E1848">
        <v>2.2799999999999998</v>
      </c>
      <c r="F1848">
        <v>0.60699999999999998</v>
      </c>
      <c r="G1848">
        <v>11.4</v>
      </c>
      <c r="H1848">
        <v>11.4</v>
      </c>
      <c r="I1848" t="s">
        <v>149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X1848">
        <v>0</v>
      </c>
      <c r="Y1848">
        <v>0</v>
      </c>
    </row>
    <row r="1849" spans="1:25" x14ac:dyDescent="0.3">
      <c r="A1849" s="2">
        <v>45916</v>
      </c>
      <c r="B1849" t="s">
        <v>108</v>
      </c>
      <c r="C1849">
        <v>287</v>
      </c>
      <c r="D1849">
        <v>2</v>
      </c>
      <c r="E1849">
        <v>3.8450000000000002</v>
      </c>
      <c r="F1849">
        <v>0.69699999999999995</v>
      </c>
      <c r="G1849">
        <v>7.69</v>
      </c>
      <c r="H1849">
        <v>7.69</v>
      </c>
      <c r="I1849" t="s">
        <v>149</v>
      </c>
      <c r="J1849">
        <v>2</v>
      </c>
      <c r="K1849">
        <v>2</v>
      </c>
      <c r="L1849">
        <v>2</v>
      </c>
      <c r="M1849">
        <v>2</v>
      </c>
      <c r="N1849">
        <v>2</v>
      </c>
      <c r="O1849">
        <v>2</v>
      </c>
      <c r="P1849">
        <v>2</v>
      </c>
      <c r="Q1849">
        <v>2</v>
      </c>
      <c r="R1849">
        <v>120.98</v>
      </c>
      <c r="S1849">
        <v>120.98</v>
      </c>
      <c r="T1849">
        <v>120.98</v>
      </c>
      <c r="U1849">
        <v>120.98</v>
      </c>
      <c r="V1849">
        <v>6.3564225490000004</v>
      </c>
      <c r="W1849">
        <v>6.3564225490000004</v>
      </c>
      <c r="X1849">
        <v>15.732119640000001</v>
      </c>
      <c r="Y1849">
        <v>15.732119640000001</v>
      </c>
    </row>
    <row r="1850" spans="1:25" x14ac:dyDescent="0.3">
      <c r="A1850" s="2">
        <v>45916</v>
      </c>
      <c r="B1850" t="s">
        <v>62</v>
      </c>
      <c r="C1850">
        <v>482</v>
      </c>
      <c r="D1850">
        <v>4</v>
      </c>
      <c r="E1850">
        <v>2.8849999999999998</v>
      </c>
      <c r="F1850">
        <v>0.83</v>
      </c>
      <c r="G1850">
        <v>11.54</v>
      </c>
      <c r="H1850">
        <v>11.54</v>
      </c>
      <c r="I1850" t="s">
        <v>149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X1850">
        <v>0</v>
      </c>
      <c r="Y1850">
        <v>0</v>
      </c>
    </row>
    <row r="1851" spans="1:25" x14ac:dyDescent="0.3">
      <c r="A1851" s="2">
        <v>45916</v>
      </c>
      <c r="B1851" t="s">
        <v>84</v>
      </c>
      <c r="C1851">
        <v>291</v>
      </c>
      <c r="D1851">
        <v>2</v>
      </c>
      <c r="E1851">
        <v>1.675</v>
      </c>
      <c r="F1851">
        <v>0.68700000000000006</v>
      </c>
      <c r="G1851">
        <v>3.35</v>
      </c>
      <c r="H1851">
        <v>3.35</v>
      </c>
      <c r="I1851" t="s">
        <v>149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X1851">
        <v>0</v>
      </c>
      <c r="Y1851">
        <v>0</v>
      </c>
    </row>
    <row r="1852" spans="1:25" x14ac:dyDescent="0.3">
      <c r="A1852" s="2">
        <v>45916</v>
      </c>
      <c r="B1852" t="s">
        <v>42</v>
      </c>
      <c r="C1852">
        <v>88</v>
      </c>
      <c r="D1852">
        <v>0</v>
      </c>
      <c r="F1852">
        <v>0</v>
      </c>
      <c r="G1852">
        <v>0</v>
      </c>
      <c r="H1852">
        <v>0</v>
      </c>
      <c r="I1852" t="s">
        <v>149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5" x14ac:dyDescent="0.3">
      <c r="A1853" s="2">
        <v>45916</v>
      </c>
      <c r="B1853" t="s">
        <v>11</v>
      </c>
      <c r="C1853">
        <v>77</v>
      </c>
      <c r="D1853">
        <v>0</v>
      </c>
      <c r="F1853">
        <v>0</v>
      </c>
      <c r="G1853">
        <v>0</v>
      </c>
      <c r="H1853">
        <v>0</v>
      </c>
      <c r="I1853" t="s">
        <v>149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5" x14ac:dyDescent="0.3">
      <c r="A1854" s="2">
        <v>45916</v>
      </c>
      <c r="B1854" t="s">
        <v>102</v>
      </c>
      <c r="C1854">
        <v>684</v>
      </c>
      <c r="D1854">
        <v>2</v>
      </c>
      <c r="E1854">
        <v>3.83</v>
      </c>
      <c r="F1854">
        <v>0.29199999999999998</v>
      </c>
      <c r="G1854">
        <v>7.66</v>
      </c>
      <c r="H1854">
        <v>7.66</v>
      </c>
      <c r="I1854" t="s">
        <v>149</v>
      </c>
      <c r="J1854">
        <v>2</v>
      </c>
      <c r="K1854">
        <v>2</v>
      </c>
      <c r="L1854">
        <v>2</v>
      </c>
      <c r="M1854">
        <v>2</v>
      </c>
      <c r="N1854">
        <v>3</v>
      </c>
      <c r="O1854">
        <v>3</v>
      </c>
      <c r="P1854">
        <v>3</v>
      </c>
      <c r="Q1854">
        <v>3</v>
      </c>
      <c r="R1854">
        <v>90.88</v>
      </c>
      <c r="S1854">
        <v>90.88</v>
      </c>
      <c r="T1854">
        <v>90.88</v>
      </c>
      <c r="U1854">
        <v>90.88</v>
      </c>
      <c r="V1854">
        <v>8.4286971830000006</v>
      </c>
      <c r="W1854">
        <v>8.4286971830000006</v>
      </c>
      <c r="X1854">
        <v>11.86422977</v>
      </c>
      <c r="Y1854">
        <v>11.86422977</v>
      </c>
    </row>
    <row r="1855" spans="1:25" x14ac:dyDescent="0.3">
      <c r="A1855" s="2">
        <v>45916</v>
      </c>
      <c r="B1855" t="s">
        <v>98</v>
      </c>
      <c r="C1855">
        <v>1622</v>
      </c>
      <c r="D1855">
        <v>9</v>
      </c>
      <c r="E1855">
        <v>2.82</v>
      </c>
      <c r="F1855">
        <v>0.55500000000000005</v>
      </c>
      <c r="G1855">
        <v>25.38</v>
      </c>
      <c r="H1855">
        <v>25.38</v>
      </c>
      <c r="I1855" t="s">
        <v>149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X1855">
        <v>0</v>
      </c>
      <c r="Y1855">
        <v>0</v>
      </c>
    </row>
    <row r="1856" spans="1:25" x14ac:dyDescent="0.3">
      <c r="A1856" s="2">
        <v>45916</v>
      </c>
      <c r="B1856" t="s">
        <v>104</v>
      </c>
      <c r="C1856">
        <v>525</v>
      </c>
      <c r="D1856">
        <v>1</v>
      </c>
      <c r="E1856">
        <v>1.65</v>
      </c>
      <c r="F1856">
        <v>0.19</v>
      </c>
      <c r="G1856">
        <v>1.65</v>
      </c>
      <c r="H1856">
        <v>1.65</v>
      </c>
      <c r="I1856" t="s">
        <v>149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X1856">
        <v>0</v>
      </c>
      <c r="Y1856">
        <v>0</v>
      </c>
    </row>
    <row r="1857" spans="1:25" x14ac:dyDescent="0.3">
      <c r="A1857" s="2">
        <v>45916</v>
      </c>
      <c r="B1857" t="s">
        <v>38</v>
      </c>
      <c r="C1857">
        <v>0</v>
      </c>
      <c r="D1857">
        <v>0</v>
      </c>
      <c r="G1857">
        <v>0</v>
      </c>
      <c r="H1857">
        <v>0</v>
      </c>
      <c r="I1857" t="s">
        <v>149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5" x14ac:dyDescent="0.3">
      <c r="A1858" s="2">
        <v>45916</v>
      </c>
      <c r="B1858" t="s">
        <v>42</v>
      </c>
      <c r="C1858">
        <v>143</v>
      </c>
      <c r="D1858">
        <v>5</v>
      </c>
      <c r="E1858">
        <v>1.96</v>
      </c>
      <c r="F1858">
        <v>3.4969999999999999</v>
      </c>
      <c r="G1858">
        <v>9.8000000000000007</v>
      </c>
      <c r="H1858">
        <v>9.8000000000000007</v>
      </c>
      <c r="I1858" t="s">
        <v>149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X1858">
        <v>0</v>
      </c>
      <c r="Y1858">
        <v>0</v>
      </c>
    </row>
    <row r="1859" spans="1:25" x14ac:dyDescent="0.3">
      <c r="A1859" s="2">
        <v>45916</v>
      </c>
      <c r="B1859" t="s">
        <v>50</v>
      </c>
      <c r="C1859">
        <v>9</v>
      </c>
      <c r="D1859">
        <v>1</v>
      </c>
      <c r="E1859">
        <v>1.06</v>
      </c>
      <c r="F1859">
        <v>11.111000000000001</v>
      </c>
      <c r="G1859">
        <v>1.06</v>
      </c>
      <c r="H1859">
        <v>1.06</v>
      </c>
      <c r="I1859" t="s">
        <v>149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X1859">
        <v>0</v>
      </c>
      <c r="Y1859">
        <v>0</v>
      </c>
    </row>
    <row r="1860" spans="1:25" x14ac:dyDescent="0.3">
      <c r="A1860" s="2">
        <v>45916</v>
      </c>
      <c r="B1860" t="s">
        <v>72</v>
      </c>
      <c r="C1860">
        <v>114</v>
      </c>
      <c r="D1860">
        <v>0</v>
      </c>
      <c r="F1860">
        <v>0</v>
      </c>
      <c r="G1860">
        <v>0</v>
      </c>
      <c r="H1860">
        <v>0</v>
      </c>
      <c r="I1860" t="s">
        <v>149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5" x14ac:dyDescent="0.3">
      <c r="A1861" s="2">
        <v>45916</v>
      </c>
      <c r="B1861" t="s">
        <v>84</v>
      </c>
      <c r="C1861">
        <v>52</v>
      </c>
      <c r="D1861">
        <v>2</v>
      </c>
      <c r="E1861">
        <v>1.905</v>
      </c>
      <c r="F1861">
        <v>3.8460000000000001</v>
      </c>
      <c r="G1861">
        <v>3.81</v>
      </c>
      <c r="H1861">
        <v>3.81</v>
      </c>
      <c r="I1861" t="s">
        <v>149</v>
      </c>
      <c r="J1861">
        <v>2</v>
      </c>
      <c r="K1861">
        <v>2</v>
      </c>
      <c r="L1861">
        <v>2</v>
      </c>
      <c r="M1861">
        <v>2</v>
      </c>
      <c r="N1861">
        <v>3</v>
      </c>
      <c r="O1861">
        <v>3</v>
      </c>
      <c r="P1861">
        <v>3</v>
      </c>
      <c r="Q1861">
        <v>3</v>
      </c>
      <c r="R1861">
        <v>106.88</v>
      </c>
      <c r="S1861">
        <v>106.88</v>
      </c>
      <c r="T1861">
        <v>106.88</v>
      </c>
      <c r="U1861">
        <v>106.88</v>
      </c>
      <c r="V1861">
        <v>3.5647455090000002</v>
      </c>
      <c r="W1861">
        <v>3.5647455090000002</v>
      </c>
      <c r="X1861">
        <v>28.052493439999999</v>
      </c>
      <c r="Y1861">
        <v>28.052493439999999</v>
      </c>
    </row>
    <row r="1862" spans="1:25" x14ac:dyDescent="0.3">
      <c r="A1862" s="2">
        <v>45916</v>
      </c>
      <c r="B1862" t="s">
        <v>68</v>
      </c>
      <c r="C1862">
        <v>1209</v>
      </c>
      <c r="D1862">
        <v>19</v>
      </c>
      <c r="E1862">
        <v>4.2930000000000001</v>
      </c>
      <c r="F1862">
        <v>1.5720000000000001</v>
      </c>
      <c r="G1862">
        <v>81.569999999999993</v>
      </c>
      <c r="H1862">
        <v>81.569999999999993</v>
      </c>
      <c r="I1862" t="s">
        <v>149</v>
      </c>
      <c r="J1862">
        <v>9</v>
      </c>
      <c r="K1862">
        <v>11</v>
      </c>
      <c r="L1862">
        <v>11</v>
      </c>
      <c r="M1862">
        <v>11</v>
      </c>
      <c r="N1862">
        <v>10</v>
      </c>
      <c r="O1862">
        <v>13</v>
      </c>
      <c r="P1862">
        <v>13</v>
      </c>
      <c r="Q1862">
        <v>13</v>
      </c>
      <c r="R1862">
        <v>274.89999999999998</v>
      </c>
      <c r="S1862">
        <v>362.37</v>
      </c>
      <c r="T1862">
        <v>362.37</v>
      </c>
      <c r="U1862">
        <v>362.37</v>
      </c>
      <c r="V1862">
        <v>22.510141569999998</v>
      </c>
      <c r="W1862">
        <v>22.510141569999998</v>
      </c>
      <c r="X1862">
        <v>4.4424420739999997</v>
      </c>
      <c r="Y1862">
        <v>4.4424420739999997</v>
      </c>
    </row>
    <row r="1863" spans="1:25" x14ac:dyDescent="0.3">
      <c r="A1863" s="2">
        <v>45916</v>
      </c>
      <c r="B1863" t="s">
        <v>64</v>
      </c>
      <c r="C1863">
        <v>135</v>
      </c>
      <c r="D1863">
        <v>5</v>
      </c>
      <c r="E1863">
        <v>4.3040000000000003</v>
      </c>
      <c r="F1863">
        <v>3.7040000000000002</v>
      </c>
      <c r="G1863">
        <v>21.52</v>
      </c>
      <c r="H1863">
        <v>21.52</v>
      </c>
      <c r="I1863" t="s">
        <v>149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32.49</v>
      </c>
      <c r="S1863">
        <v>32.49</v>
      </c>
      <c r="T1863">
        <v>32.49</v>
      </c>
      <c r="U1863">
        <v>32.49</v>
      </c>
      <c r="V1863">
        <v>66.235764849999995</v>
      </c>
      <c r="W1863">
        <v>66.235764849999995</v>
      </c>
      <c r="X1863">
        <v>1.5097583640000001</v>
      </c>
      <c r="Y1863">
        <v>1.5097583640000001</v>
      </c>
    </row>
    <row r="1864" spans="1:25" x14ac:dyDescent="0.3">
      <c r="A1864" s="2">
        <v>45916</v>
      </c>
      <c r="B1864" t="s">
        <v>26</v>
      </c>
      <c r="C1864">
        <v>67</v>
      </c>
      <c r="D1864">
        <v>0</v>
      </c>
      <c r="F1864">
        <v>0</v>
      </c>
      <c r="G1864">
        <v>0</v>
      </c>
      <c r="H1864">
        <v>0</v>
      </c>
      <c r="I1864" t="s">
        <v>149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5" x14ac:dyDescent="0.3">
      <c r="A1865" s="2">
        <v>45916</v>
      </c>
      <c r="B1865" t="s">
        <v>15</v>
      </c>
      <c r="C1865">
        <v>146</v>
      </c>
      <c r="D1865">
        <v>0</v>
      </c>
      <c r="F1865">
        <v>0</v>
      </c>
      <c r="G1865">
        <v>0</v>
      </c>
      <c r="H1865">
        <v>0</v>
      </c>
      <c r="I1865" t="s">
        <v>149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5" x14ac:dyDescent="0.3">
      <c r="A1866" s="2">
        <v>45916</v>
      </c>
      <c r="B1866" t="s">
        <v>36</v>
      </c>
      <c r="C1866">
        <v>240</v>
      </c>
      <c r="D1866">
        <v>2</v>
      </c>
      <c r="E1866">
        <v>2.5</v>
      </c>
      <c r="F1866">
        <v>0.83299999999999996</v>
      </c>
      <c r="G1866">
        <v>5</v>
      </c>
      <c r="H1866">
        <v>5</v>
      </c>
      <c r="I1866" t="s">
        <v>149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X1866">
        <v>0</v>
      </c>
      <c r="Y1866">
        <v>0</v>
      </c>
    </row>
    <row r="1867" spans="1:25" x14ac:dyDescent="0.3">
      <c r="A1867" s="2">
        <v>45916</v>
      </c>
      <c r="B1867" t="s">
        <v>78</v>
      </c>
      <c r="C1867">
        <v>767</v>
      </c>
      <c r="D1867">
        <v>8</v>
      </c>
      <c r="E1867">
        <v>5.0149999999999997</v>
      </c>
      <c r="F1867">
        <v>1.0429999999999999</v>
      </c>
      <c r="G1867">
        <v>40.119999999999997</v>
      </c>
      <c r="H1867">
        <v>40.119999999999997</v>
      </c>
      <c r="I1867" t="s">
        <v>149</v>
      </c>
      <c r="J1867">
        <v>4</v>
      </c>
      <c r="K1867">
        <v>4</v>
      </c>
      <c r="L1867">
        <v>4</v>
      </c>
      <c r="M1867">
        <v>4</v>
      </c>
      <c r="N1867">
        <v>13</v>
      </c>
      <c r="O1867">
        <v>13</v>
      </c>
      <c r="P1867">
        <v>13</v>
      </c>
      <c r="Q1867">
        <v>13</v>
      </c>
      <c r="R1867">
        <v>841.01</v>
      </c>
      <c r="S1867">
        <v>841.01</v>
      </c>
      <c r="T1867">
        <v>841.01</v>
      </c>
      <c r="U1867">
        <v>841.01</v>
      </c>
      <c r="V1867">
        <v>4.7704545720000002</v>
      </c>
      <c r="W1867">
        <v>4.7704545720000002</v>
      </c>
      <c r="X1867">
        <v>20.96236291</v>
      </c>
      <c r="Y1867">
        <v>20.96236291</v>
      </c>
    </row>
    <row r="1868" spans="1:25" x14ac:dyDescent="0.3">
      <c r="A1868" s="2">
        <v>45916</v>
      </c>
      <c r="B1868" t="s">
        <v>94</v>
      </c>
      <c r="C1868">
        <v>384</v>
      </c>
      <c r="D1868">
        <v>4</v>
      </c>
      <c r="E1868">
        <v>4.96</v>
      </c>
      <c r="F1868">
        <v>1.042</v>
      </c>
      <c r="G1868">
        <v>19.84</v>
      </c>
      <c r="H1868">
        <v>19.84</v>
      </c>
      <c r="I1868" t="s">
        <v>149</v>
      </c>
      <c r="J1868">
        <v>1</v>
      </c>
      <c r="K1868">
        <v>1</v>
      </c>
      <c r="L1868">
        <v>1</v>
      </c>
      <c r="M1868">
        <v>1</v>
      </c>
      <c r="N1868">
        <v>2</v>
      </c>
      <c r="O1868">
        <v>2</v>
      </c>
      <c r="P1868">
        <v>2</v>
      </c>
      <c r="Q1868">
        <v>2</v>
      </c>
      <c r="R1868">
        <v>163.80000000000001</v>
      </c>
      <c r="S1868">
        <v>163.80000000000001</v>
      </c>
      <c r="T1868">
        <v>163.80000000000001</v>
      </c>
      <c r="U1868">
        <v>163.80000000000001</v>
      </c>
      <c r="V1868">
        <v>12.112332110000001</v>
      </c>
      <c r="W1868">
        <v>12.112332110000001</v>
      </c>
      <c r="X1868">
        <v>8.2560483869999999</v>
      </c>
      <c r="Y1868">
        <v>8.2560483869999999</v>
      </c>
    </row>
    <row r="1869" spans="1:25" x14ac:dyDescent="0.3">
      <c r="A1869" s="2">
        <v>45916</v>
      </c>
      <c r="B1869" t="s">
        <v>58</v>
      </c>
      <c r="C1869">
        <v>0</v>
      </c>
      <c r="D1869">
        <v>0</v>
      </c>
      <c r="G1869">
        <v>0</v>
      </c>
      <c r="H1869">
        <v>0</v>
      </c>
      <c r="I1869" t="s">
        <v>149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5" x14ac:dyDescent="0.3">
      <c r="A1870" s="2">
        <v>45916</v>
      </c>
      <c r="B1870" t="s">
        <v>17</v>
      </c>
      <c r="C1870">
        <v>64</v>
      </c>
      <c r="D1870">
        <v>0</v>
      </c>
      <c r="F1870">
        <v>0</v>
      </c>
      <c r="G1870">
        <v>0</v>
      </c>
      <c r="H1870">
        <v>0</v>
      </c>
      <c r="I1870" t="s">
        <v>149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5" x14ac:dyDescent="0.3">
      <c r="A1871" s="2">
        <v>45916</v>
      </c>
      <c r="B1871" t="s">
        <v>17</v>
      </c>
      <c r="C1871">
        <v>343</v>
      </c>
      <c r="D1871">
        <v>3</v>
      </c>
      <c r="E1871">
        <v>1.4570000000000001</v>
      </c>
      <c r="F1871">
        <v>0.875</v>
      </c>
      <c r="G1871">
        <v>4.37</v>
      </c>
      <c r="H1871">
        <v>4.37</v>
      </c>
      <c r="I1871" t="s">
        <v>149</v>
      </c>
      <c r="J1871">
        <v>1</v>
      </c>
      <c r="K1871">
        <v>2</v>
      </c>
      <c r="L1871">
        <v>2</v>
      </c>
      <c r="M1871">
        <v>2</v>
      </c>
      <c r="N1871">
        <v>1</v>
      </c>
      <c r="O1871">
        <v>2</v>
      </c>
      <c r="P1871">
        <v>2</v>
      </c>
      <c r="Q1871">
        <v>2</v>
      </c>
      <c r="R1871">
        <v>41.9</v>
      </c>
      <c r="S1871">
        <v>73.88</v>
      </c>
      <c r="T1871">
        <v>73.88</v>
      </c>
      <c r="U1871">
        <v>73.88</v>
      </c>
      <c r="V1871">
        <v>5.9149972929999999</v>
      </c>
      <c r="W1871">
        <v>5.9149972929999999</v>
      </c>
      <c r="X1871">
        <v>16.906178489999999</v>
      </c>
      <c r="Y1871">
        <v>16.906178489999999</v>
      </c>
    </row>
    <row r="1872" spans="1:25" x14ac:dyDescent="0.3">
      <c r="A1872" s="2">
        <v>45916</v>
      </c>
      <c r="B1872" t="s">
        <v>17</v>
      </c>
      <c r="C1872">
        <v>47</v>
      </c>
      <c r="D1872">
        <v>0</v>
      </c>
      <c r="F1872">
        <v>0</v>
      </c>
      <c r="G1872">
        <v>0</v>
      </c>
      <c r="H1872">
        <v>0</v>
      </c>
      <c r="I1872" t="s">
        <v>149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5" x14ac:dyDescent="0.3">
      <c r="A1873" s="2">
        <v>45916</v>
      </c>
      <c r="B1873" t="s">
        <v>17</v>
      </c>
      <c r="C1873">
        <v>110</v>
      </c>
      <c r="D1873">
        <v>0</v>
      </c>
      <c r="F1873">
        <v>0</v>
      </c>
      <c r="G1873">
        <v>0</v>
      </c>
      <c r="H1873">
        <v>0</v>
      </c>
      <c r="I1873" t="s">
        <v>149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5" x14ac:dyDescent="0.3">
      <c r="A1874" s="2">
        <v>45916</v>
      </c>
      <c r="B1874" t="s">
        <v>52</v>
      </c>
      <c r="C1874">
        <v>1410</v>
      </c>
      <c r="D1874">
        <v>19</v>
      </c>
      <c r="E1874">
        <v>0.80300000000000005</v>
      </c>
      <c r="F1874">
        <v>1.3480000000000001</v>
      </c>
      <c r="G1874">
        <v>15.25</v>
      </c>
      <c r="H1874">
        <v>15.25</v>
      </c>
      <c r="I1874" t="s">
        <v>149</v>
      </c>
      <c r="J1874">
        <v>4</v>
      </c>
      <c r="K1874">
        <v>4</v>
      </c>
      <c r="L1874">
        <v>4</v>
      </c>
      <c r="M1874">
        <v>4</v>
      </c>
      <c r="N1874">
        <v>4</v>
      </c>
      <c r="O1874">
        <v>4</v>
      </c>
      <c r="P1874">
        <v>4</v>
      </c>
      <c r="Q1874">
        <v>4</v>
      </c>
      <c r="R1874">
        <v>75.959999999999994</v>
      </c>
      <c r="S1874">
        <v>75.959999999999994</v>
      </c>
      <c r="T1874">
        <v>75.959999999999994</v>
      </c>
      <c r="U1874">
        <v>75.959999999999994</v>
      </c>
      <c r="V1874">
        <v>20.076355979999999</v>
      </c>
      <c r="W1874">
        <v>20.076355979999999</v>
      </c>
      <c r="X1874">
        <v>4.9809836069999998</v>
      </c>
      <c r="Y1874">
        <v>4.9809836069999998</v>
      </c>
    </row>
    <row r="1875" spans="1:25" x14ac:dyDescent="0.3">
      <c r="A1875" s="2">
        <v>45916</v>
      </c>
      <c r="B1875" t="s">
        <v>52</v>
      </c>
      <c r="C1875">
        <v>1103</v>
      </c>
      <c r="D1875">
        <v>18</v>
      </c>
      <c r="E1875">
        <v>0.65300000000000002</v>
      </c>
      <c r="F1875">
        <v>1.6319999999999999</v>
      </c>
      <c r="G1875">
        <v>11.76</v>
      </c>
      <c r="H1875">
        <v>11.76</v>
      </c>
      <c r="I1875" t="s">
        <v>149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13.49</v>
      </c>
      <c r="S1875">
        <v>13.49</v>
      </c>
      <c r="T1875">
        <v>13.49</v>
      </c>
      <c r="U1875">
        <v>13.49</v>
      </c>
      <c r="V1875">
        <v>87.175685689999995</v>
      </c>
      <c r="W1875">
        <v>87.175685689999995</v>
      </c>
      <c r="X1875">
        <v>1.1471088439999999</v>
      </c>
      <c r="Y1875">
        <v>1.1471088439999999</v>
      </c>
    </row>
    <row r="1876" spans="1:25" x14ac:dyDescent="0.3">
      <c r="A1876" s="2">
        <v>45916</v>
      </c>
      <c r="B1876" t="s">
        <v>52</v>
      </c>
      <c r="C1876">
        <v>847</v>
      </c>
      <c r="D1876">
        <v>15</v>
      </c>
      <c r="E1876">
        <v>0.53900000000000003</v>
      </c>
      <c r="F1876">
        <v>1.7709999999999999</v>
      </c>
      <c r="G1876">
        <v>8.09</v>
      </c>
      <c r="H1876">
        <v>8.09</v>
      </c>
      <c r="I1876" t="s">
        <v>149</v>
      </c>
      <c r="J1876">
        <v>0</v>
      </c>
      <c r="K1876">
        <v>1</v>
      </c>
      <c r="L1876">
        <v>1</v>
      </c>
      <c r="M1876">
        <v>1</v>
      </c>
      <c r="N1876">
        <v>0</v>
      </c>
      <c r="O1876">
        <v>1</v>
      </c>
      <c r="P1876">
        <v>1</v>
      </c>
      <c r="Q1876">
        <v>1</v>
      </c>
      <c r="R1876">
        <v>0</v>
      </c>
      <c r="S1876">
        <v>12.98</v>
      </c>
      <c r="T1876">
        <v>12.98</v>
      </c>
      <c r="U1876">
        <v>12.98</v>
      </c>
      <c r="V1876">
        <v>62.326656389999997</v>
      </c>
      <c r="W1876">
        <v>62.326656389999997</v>
      </c>
      <c r="X1876">
        <v>1.6044499379999999</v>
      </c>
      <c r="Y1876">
        <v>1.6044499379999999</v>
      </c>
    </row>
    <row r="1877" spans="1:25" x14ac:dyDescent="0.3">
      <c r="A1877" s="2">
        <v>45916</v>
      </c>
      <c r="B1877" t="s">
        <v>52</v>
      </c>
      <c r="C1877">
        <v>2209</v>
      </c>
      <c r="D1877">
        <v>23</v>
      </c>
      <c r="E1877">
        <v>0.33600000000000002</v>
      </c>
      <c r="F1877">
        <v>1.0409999999999999</v>
      </c>
      <c r="G1877">
        <v>7.73</v>
      </c>
      <c r="H1877">
        <v>7.73</v>
      </c>
      <c r="I1877" t="s">
        <v>149</v>
      </c>
      <c r="J1877">
        <v>4</v>
      </c>
      <c r="K1877">
        <v>4</v>
      </c>
      <c r="L1877">
        <v>4</v>
      </c>
      <c r="M1877">
        <v>4</v>
      </c>
      <c r="N1877">
        <v>7</v>
      </c>
      <c r="O1877">
        <v>7</v>
      </c>
      <c r="P1877">
        <v>7</v>
      </c>
      <c r="Q1877">
        <v>7</v>
      </c>
      <c r="R1877">
        <v>190.45</v>
      </c>
      <c r="S1877">
        <v>190.45</v>
      </c>
      <c r="T1877">
        <v>190.45</v>
      </c>
      <c r="U1877">
        <v>190.45</v>
      </c>
      <c r="V1877">
        <v>4.058808086</v>
      </c>
      <c r="W1877">
        <v>4.058808086</v>
      </c>
      <c r="X1877">
        <v>24.6377749</v>
      </c>
      <c r="Y1877">
        <v>24.6377749</v>
      </c>
    </row>
    <row r="1878" spans="1:25" x14ac:dyDescent="0.3">
      <c r="A1878" s="2">
        <v>45916</v>
      </c>
      <c r="B1878" t="s">
        <v>112</v>
      </c>
      <c r="C1878">
        <v>162</v>
      </c>
      <c r="D1878">
        <v>1</v>
      </c>
      <c r="E1878">
        <v>1.74</v>
      </c>
      <c r="F1878">
        <v>0.61699999999999999</v>
      </c>
      <c r="G1878">
        <v>1.74</v>
      </c>
      <c r="H1878">
        <v>1.74</v>
      </c>
      <c r="I1878" t="s">
        <v>149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X1878">
        <v>0</v>
      </c>
      <c r="Y1878">
        <v>0</v>
      </c>
    </row>
    <row r="1879" spans="1:25" x14ac:dyDescent="0.3">
      <c r="A1879" s="2">
        <v>45916</v>
      </c>
      <c r="B1879" t="s">
        <v>15</v>
      </c>
      <c r="C1879">
        <v>196</v>
      </c>
      <c r="D1879">
        <v>3</v>
      </c>
      <c r="E1879">
        <v>1.43</v>
      </c>
      <c r="F1879">
        <v>1.5309999999999999</v>
      </c>
      <c r="G1879">
        <v>4.29</v>
      </c>
      <c r="H1879">
        <v>4.29</v>
      </c>
      <c r="I1879" t="s">
        <v>149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36.49</v>
      </c>
      <c r="S1879">
        <v>36.49</v>
      </c>
      <c r="T1879">
        <v>36.49</v>
      </c>
      <c r="U1879">
        <v>36.49</v>
      </c>
      <c r="V1879">
        <v>11.75664566</v>
      </c>
      <c r="W1879">
        <v>11.75664566</v>
      </c>
      <c r="X1879">
        <v>8.5058275059999993</v>
      </c>
      <c r="Y1879">
        <v>8.5058275059999993</v>
      </c>
    </row>
    <row r="1880" spans="1:25" x14ac:dyDescent="0.3">
      <c r="A1880" s="2">
        <v>45916</v>
      </c>
      <c r="B1880" t="s">
        <v>112</v>
      </c>
      <c r="C1880">
        <v>366</v>
      </c>
      <c r="D1880">
        <v>2</v>
      </c>
      <c r="E1880">
        <v>1.2050000000000001</v>
      </c>
      <c r="F1880">
        <v>0.54600000000000004</v>
      </c>
      <c r="G1880">
        <v>2.41</v>
      </c>
      <c r="H1880">
        <v>2.41</v>
      </c>
      <c r="I1880" t="s">
        <v>149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X1880">
        <v>0</v>
      </c>
      <c r="Y1880">
        <v>0</v>
      </c>
    </row>
    <row r="1881" spans="1:25" x14ac:dyDescent="0.3">
      <c r="A1881" s="2">
        <v>45916</v>
      </c>
      <c r="B1881" t="s">
        <v>15</v>
      </c>
      <c r="C1881">
        <v>253</v>
      </c>
      <c r="D1881">
        <v>2</v>
      </c>
      <c r="E1881">
        <v>1.41</v>
      </c>
      <c r="F1881">
        <v>0.79100000000000004</v>
      </c>
      <c r="G1881">
        <v>2.82</v>
      </c>
      <c r="H1881">
        <v>2.82</v>
      </c>
      <c r="I1881" t="s">
        <v>149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X1881">
        <v>0</v>
      </c>
      <c r="Y1881">
        <v>0</v>
      </c>
    </row>
    <row r="1882" spans="1:25" x14ac:dyDescent="0.3">
      <c r="A1882" s="2">
        <v>45916</v>
      </c>
      <c r="B1882" t="s">
        <v>15</v>
      </c>
      <c r="C1882">
        <v>361</v>
      </c>
      <c r="D1882">
        <v>3</v>
      </c>
      <c r="E1882">
        <v>1.423</v>
      </c>
      <c r="F1882">
        <v>0.83099999999999996</v>
      </c>
      <c r="G1882">
        <v>4.2699999999999996</v>
      </c>
      <c r="H1882">
        <v>4.2699999999999996</v>
      </c>
      <c r="I1882" t="s">
        <v>149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X1882">
        <v>0</v>
      </c>
      <c r="Y1882">
        <v>0</v>
      </c>
    </row>
    <row r="1883" spans="1:25" x14ac:dyDescent="0.3">
      <c r="A1883" s="2">
        <v>45916</v>
      </c>
      <c r="B1883" t="s">
        <v>112</v>
      </c>
      <c r="C1883">
        <v>192</v>
      </c>
      <c r="D1883">
        <v>1</v>
      </c>
      <c r="E1883">
        <v>1.35</v>
      </c>
      <c r="F1883">
        <v>0.52100000000000002</v>
      </c>
      <c r="G1883">
        <v>1.35</v>
      </c>
      <c r="H1883">
        <v>1.35</v>
      </c>
      <c r="I1883" t="s">
        <v>149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X1883">
        <v>0</v>
      </c>
      <c r="Y1883">
        <v>0</v>
      </c>
    </row>
    <row r="1884" spans="1:25" x14ac:dyDescent="0.3">
      <c r="A1884" s="2">
        <v>45916</v>
      </c>
      <c r="B1884" t="s">
        <v>15</v>
      </c>
      <c r="C1884">
        <v>251</v>
      </c>
      <c r="D1884">
        <v>1</v>
      </c>
      <c r="E1884">
        <v>0.85</v>
      </c>
      <c r="F1884">
        <v>0.39800000000000002</v>
      </c>
      <c r="G1884">
        <v>0.85</v>
      </c>
      <c r="H1884">
        <v>0.85</v>
      </c>
      <c r="I1884" t="s">
        <v>149</v>
      </c>
      <c r="J1884">
        <v>0</v>
      </c>
      <c r="K1884">
        <v>2</v>
      </c>
      <c r="L1884">
        <v>2</v>
      </c>
      <c r="M1884">
        <v>2</v>
      </c>
      <c r="N1884">
        <v>0</v>
      </c>
      <c r="O1884">
        <v>2</v>
      </c>
      <c r="P1884">
        <v>2</v>
      </c>
      <c r="Q1884">
        <v>2</v>
      </c>
      <c r="R1884">
        <v>0</v>
      </c>
      <c r="S1884">
        <v>48.96</v>
      </c>
      <c r="T1884">
        <v>48.96</v>
      </c>
      <c r="U1884">
        <v>48.96</v>
      </c>
      <c r="V1884">
        <v>1.736111111</v>
      </c>
      <c r="W1884">
        <v>1.736111111</v>
      </c>
      <c r="X1884">
        <v>57.6</v>
      </c>
      <c r="Y1884">
        <v>57.6</v>
      </c>
    </row>
    <row r="1885" spans="1:25" x14ac:dyDescent="0.3">
      <c r="A1885" s="2">
        <v>45916</v>
      </c>
      <c r="B1885" t="s">
        <v>112</v>
      </c>
      <c r="C1885">
        <v>262</v>
      </c>
      <c r="D1885">
        <v>4</v>
      </c>
      <c r="E1885">
        <v>0.73299999999999998</v>
      </c>
      <c r="F1885">
        <v>1.5269999999999999</v>
      </c>
      <c r="G1885">
        <v>2.93</v>
      </c>
      <c r="H1885">
        <v>2.93</v>
      </c>
      <c r="I1885" t="s">
        <v>149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X1885">
        <v>0</v>
      </c>
      <c r="Y1885">
        <v>0</v>
      </c>
    </row>
    <row r="1886" spans="1:25" x14ac:dyDescent="0.3">
      <c r="A1886" s="2">
        <v>45916</v>
      </c>
      <c r="B1886" t="s">
        <v>100</v>
      </c>
      <c r="C1886">
        <v>20</v>
      </c>
      <c r="D1886">
        <v>0</v>
      </c>
      <c r="F1886">
        <v>0</v>
      </c>
      <c r="G1886">
        <v>0</v>
      </c>
      <c r="H1886">
        <v>0</v>
      </c>
      <c r="I1886" t="s">
        <v>149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5" x14ac:dyDescent="0.3">
      <c r="A1887" s="2">
        <v>45916</v>
      </c>
      <c r="B1887" t="s">
        <v>54</v>
      </c>
      <c r="C1887">
        <v>0</v>
      </c>
      <c r="D1887">
        <v>0</v>
      </c>
      <c r="G1887">
        <v>0</v>
      </c>
      <c r="H1887">
        <v>0</v>
      </c>
      <c r="I1887" t="s">
        <v>149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5" x14ac:dyDescent="0.3">
      <c r="A1888" s="2">
        <v>45916</v>
      </c>
      <c r="B1888" t="s">
        <v>60</v>
      </c>
      <c r="C1888">
        <v>456</v>
      </c>
      <c r="D1888">
        <v>11</v>
      </c>
      <c r="E1888">
        <v>1.516</v>
      </c>
      <c r="F1888">
        <v>2.4119999999999999</v>
      </c>
      <c r="G1888">
        <v>16.68</v>
      </c>
      <c r="H1888">
        <v>16.68</v>
      </c>
      <c r="I1888" t="s">
        <v>149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22.49</v>
      </c>
      <c r="S1888">
        <v>22.49</v>
      </c>
      <c r="T1888">
        <v>22.49</v>
      </c>
      <c r="U1888">
        <v>22.49</v>
      </c>
      <c r="V1888">
        <v>74.166296130000006</v>
      </c>
      <c r="W1888">
        <v>74.166296130000006</v>
      </c>
      <c r="X1888">
        <v>1.3483213430000001</v>
      </c>
      <c r="Y1888">
        <v>1.3483213430000001</v>
      </c>
    </row>
    <row r="1889" spans="1:25" x14ac:dyDescent="0.3">
      <c r="A1889" s="2">
        <v>45916</v>
      </c>
      <c r="B1889" t="s">
        <v>60</v>
      </c>
      <c r="C1889">
        <v>1312</v>
      </c>
      <c r="D1889">
        <v>10</v>
      </c>
      <c r="E1889">
        <v>1.1719999999999999</v>
      </c>
      <c r="F1889">
        <v>0.76200000000000001</v>
      </c>
      <c r="G1889">
        <v>11.72</v>
      </c>
      <c r="H1889">
        <v>11.72</v>
      </c>
      <c r="I1889" t="s">
        <v>149</v>
      </c>
      <c r="J1889">
        <v>2</v>
      </c>
      <c r="K1889">
        <v>2</v>
      </c>
      <c r="L1889">
        <v>2</v>
      </c>
      <c r="M1889">
        <v>2</v>
      </c>
      <c r="N1889">
        <v>3</v>
      </c>
      <c r="O1889">
        <v>3</v>
      </c>
      <c r="P1889">
        <v>3</v>
      </c>
      <c r="Q1889">
        <v>3</v>
      </c>
      <c r="R1889">
        <v>67.47</v>
      </c>
      <c r="S1889">
        <v>67.47</v>
      </c>
      <c r="T1889">
        <v>67.47</v>
      </c>
      <c r="U1889">
        <v>67.47</v>
      </c>
      <c r="V1889">
        <v>17.370683270000001</v>
      </c>
      <c r="W1889">
        <v>17.370683270000001</v>
      </c>
      <c r="X1889">
        <v>5.7568259389999996</v>
      </c>
      <c r="Y1889">
        <v>5.7568259389999996</v>
      </c>
    </row>
    <row r="1890" spans="1:25" x14ac:dyDescent="0.3">
      <c r="A1890" s="2">
        <v>45916</v>
      </c>
      <c r="B1890" t="s">
        <v>100</v>
      </c>
      <c r="C1890">
        <v>25</v>
      </c>
      <c r="D1890">
        <v>1</v>
      </c>
      <c r="E1890">
        <v>0.96</v>
      </c>
      <c r="F1890">
        <v>4</v>
      </c>
      <c r="G1890">
        <v>0.96</v>
      </c>
      <c r="H1890">
        <v>0.96</v>
      </c>
      <c r="I1890" t="s">
        <v>149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X1890">
        <v>0</v>
      </c>
      <c r="Y1890">
        <v>0</v>
      </c>
    </row>
    <row r="1891" spans="1:25" x14ac:dyDescent="0.3">
      <c r="A1891" s="2">
        <v>45916</v>
      </c>
      <c r="B1891" t="s">
        <v>100</v>
      </c>
      <c r="C1891">
        <v>46</v>
      </c>
      <c r="D1891">
        <v>0</v>
      </c>
      <c r="F1891">
        <v>0</v>
      </c>
      <c r="G1891">
        <v>0</v>
      </c>
      <c r="H1891">
        <v>0</v>
      </c>
      <c r="I1891" t="s">
        <v>149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5" x14ac:dyDescent="0.3">
      <c r="A1892" s="2">
        <v>45916</v>
      </c>
      <c r="B1892" t="s">
        <v>60</v>
      </c>
      <c r="C1892">
        <v>608</v>
      </c>
      <c r="D1892">
        <v>7</v>
      </c>
      <c r="E1892">
        <v>1.133</v>
      </c>
      <c r="F1892">
        <v>1.151</v>
      </c>
      <c r="G1892">
        <v>7.93</v>
      </c>
      <c r="H1892">
        <v>7.93</v>
      </c>
      <c r="I1892" t="s">
        <v>149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X1892">
        <v>0</v>
      </c>
      <c r="Y1892">
        <v>0</v>
      </c>
    </row>
    <row r="1893" spans="1:25" x14ac:dyDescent="0.3">
      <c r="A1893" s="2">
        <v>45916</v>
      </c>
      <c r="B1893" t="s">
        <v>100</v>
      </c>
      <c r="C1893">
        <v>94</v>
      </c>
      <c r="D1893">
        <v>0</v>
      </c>
      <c r="F1893">
        <v>0</v>
      </c>
      <c r="G1893">
        <v>0</v>
      </c>
      <c r="H1893">
        <v>0</v>
      </c>
      <c r="I1893" t="s">
        <v>149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5" x14ac:dyDescent="0.3">
      <c r="A1894" s="2">
        <v>45916</v>
      </c>
      <c r="B1894" t="s">
        <v>60</v>
      </c>
      <c r="C1894">
        <v>1949</v>
      </c>
      <c r="D1894">
        <v>13</v>
      </c>
      <c r="E1894">
        <v>0.70799999999999996</v>
      </c>
      <c r="F1894">
        <v>0.66700000000000004</v>
      </c>
      <c r="G1894">
        <v>9.2100000000000009</v>
      </c>
      <c r="H1894">
        <v>9.2100000000000009</v>
      </c>
      <c r="I1894" t="s">
        <v>149</v>
      </c>
      <c r="J1894">
        <v>2</v>
      </c>
      <c r="K1894">
        <v>2</v>
      </c>
      <c r="L1894">
        <v>2</v>
      </c>
      <c r="M1894">
        <v>2</v>
      </c>
      <c r="N1894">
        <v>2</v>
      </c>
      <c r="O1894">
        <v>2</v>
      </c>
      <c r="P1894">
        <v>2</v>
      </c>
      <c r="Q1894">
        <v>2</v>
      </c>
      <c r="R1894">
        <v>44.98</v>
      </c>
      <c r="S1894">
        <v>44.98</v>
      </c>
      <c r="T1894">
        <v>44.98</v>
      </c>
      <c r="U1894">
        <v>44.98</v>
      </c>
      <c r="V1894">
        <v>20.475767009999998</v>
      </c>
      <c r="W1894">
        <v>20.475767009999998</v>
      </c>
      <c r="X1894">
        <v>4.8838219330000001</v>
      </c>
      <c r="Y1894">
        <v>4.8838219330000001</v>
      </c>
    </row>
    <row r="1895" spans="1:25" x14ac:dyDescent="0.3">
      <c r="A1895" s="2">
        <v>45916</v>
      </c>
      <c r="B1895" t="s">
        <v>48</v>
      </c>
      <c r="C1895">
        <v>489</v>
      </c>
      <c r="D1895">
        <v>11</v>
      </c>
      <c r="E1895">
        <v>2.2490000000000001</v>
      </c>
      <c r="F1895">
        <v>2.2490000000000001</v>
      </c>
      <c r="G1895">
        <v>24.74</v>
      </c>
      <c r="H1895">
        <v>24.74</v>
      </c>
      <c r="I1895" t="s">
        <v>149</v>
      </c>
      <c r="J1895">
        <v>2</v>
      </c>
      <c r="K1895">
        <v>2</v>
      </c>
      <c r="L1895">
        <v>2</v>
      </c>
      <c r="M1895">
        <v>2</v>
      </c>
      <c r="N1895">
        <v>2</v>
      </c>
      <c r="O1895">
        <v>2</v>
      </c>
      <c r="P1895">
        <v>2</v>
      </c>
      <c r="Q1895">
        <v>2</v>
      </c>
      <c r="R1895">
        <v>57.8</v>
      </c>
      <c r="S1895">
        <v>57.8</v>
      </c>
      <c r="T1895">
        <v>57.8</v>
      </c>
      <c r="U1895">
        <v>57.8</v>
      </c>
      <c r="V1895">
        <v>42.80276817</v>
      </c>
      <c r="W1895">
        <v>42.80276817</v>
      </c>
      <c r="X1895">
        <v>2.3362974940000001</v>
      </c>
      <c r="Y1895">
        <v>2.3362974940000001</v>
      </c>
    </row>
    <row r="1896" spans="1:25" x14ac:dyDescent="0.3">
      <c r="A1896" s="2">
        <v>45916</v>
      </c>
      <c r="B1896" t="s">
        <v>48</v>
      </c>
      <c r="C1896">
        <v>664</v>
      </c>
      <c r="D1896">
        <v>1</v>
      </c>
      <c r="E1896">
        <v>1.5</v>
      </c>
      <c r="F1896">
        <v>0.151</v>
      </c>
      <c r="G1896">
        <v>1.5</v>
      </c>
      <c r="H1896">
        <v>1.5</v>
      </c>
      <c r="I1896" t="s">
        <v>149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X1896">
        <v>0</v>
      </c>
      <c r="Y1896">
        <v>0</v>
      </c>
    </row>
    <row r="1897" spans="1:25" x14ac:dyDescent="0.3">
      <c r="A1897" s="2">
        <v>45916</v>
      </c>
      <c r="B1897" t="s">
        <v>48</v>
      </c>
      <c r="C1897">
        <v>326</v>
      </c>
      <c r="D1897">
        <v>1</v>
      </c>
      <c r="E1897">
        <v>2.0699999999999998</v>
      </c>
      <c r="F1897">
        <v>0.307</v>
      </c>
      <c r="G1897">
        <v>2.0699999999999998</v>
      </c>
      <c r="H1897">
        <v>2.0699999999999998</v>
      </c>
      <c r="I1897" t="s">
        <v>149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X1897">
        <v>0</v>
      </c>
      <c r="Y1897">
        <v>0</v>
      </c>
    </row>
    <row r="1898" spans="1:25" x14ac:dyDescent="0.3">
      <c r="A1898" s="2">
        <v>45916</v>
      </c>
      <c r="B1898" t="s">
        <v>48</v>
      </c>
      <c r="C1898">
        <v>1074</v>
      </c>
      <c r="D1898">
        <v>4</v>
      </c>
      <c r="E1898">
        <v>1.19</v>
      </c>
      <c r="F1898">
        <v>0.372</v>
      </c>
      <c r="G1898">
        <v>4.76</v>
      </c>
      <c r="H1898">
        <v>4.76</v>
      </c>
      <c r="I1898" t="s">
        <v>149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X1898">
        <v>0</v>
      </c>
      <c r="Y1898">
        <v>0</v>
      </c>
    </row>
    <row r="1899" spans="1:25" x14ac:dyDescent="0.3">
      <c r="A1899" s="2">
        <v>45916</v>
      </c>
      <c r="B1899" t="s">
        <v>19</v>
      </c>
      <c r="C1899">
        <v>9</v>
      </c>
      <c r="D1899">
        <v>2</v>
      </c>
      <c r="E1899">
        <v>1.585</v>
      </c>
      <c r="F1899">
        <v>22.222000000000001</v>
      </c>
      <c r="G1899">
        <v>3.17</v>
      </c>
      <c r="H1899">
        <v>3.17</v>
      </c>
      <c r="I1899" t="s">
        <v>149</v>
      </c>
      <c r="J1899">
        <v>2</v>
      </c>
      <c r="K1899">
        <v>2</v>
      </c>
      <c r="L1899">
        <v>2</v>
      </c>
      <c r="M1899">
        <v>2</v>
      </c>
      <c r="N1899">
        <v>3</v>
      </c>
      <c r="O1899">
        <v>3</v>
      </c>
      <c r="P1899">
        <v>3</v>
      </c>
      <c r="Q1899">
        <v>3</v>
      </c>
      <c r="R1899">
        <v>89.68</v>
      </c>
      <c r="S1899">
        <v>89.68</v>
      </c>
      <c r="T1899">
        <v>89.68</v>
      </c>
      <c r="U1899">
        <v>89.68</v>
      </c>
      <c r="V1899">
        <v>3.5347903660000002</v>
      </c>
      <c r="W1899">
        <v>3.5347903660000002</v>
      </c>
      <c r="X1899">
        <v>28.290220819999998</v>
      </c>
      <c r="Y1899">
        <v>28.290220819999998</v>
      </c>
    </row>
    <row r="1900" spans="1:25" x14ac:dyDescent="0.3">
      <c r="A1900" s="2">
        <v>45916</v>
      </c>
      <c r="B1900" t="s">
        <v>90</v>
      </c>
      <c r="C1900">
        <v>27</v>
      </c>
      <c r="D1900">
        <v>2</v>
      </c>
      <c r="E1900">
        <v>1.365</v>
      </c>
      <c r="F1900">
        <v>7.407</v>
      </c>
      <c r="G1900">
        <v>2.73</v>
      </c>
      <c r="H1900">
        <v>2.73</v>
      </c>
      <c r="I1900" t="s">
        <v>149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11.9</v>
      </c>
      <c r="S1900">
        <v>11.9</v>
      </c>
      <c r="T1900">
        <v>11.9</v>
      </c>
      <c r="U1900">
        <v>11.9</v>
      </c>
      <c r="V1900">
        <v>22.941176469999998</v>
      </c>
      <c r="W1900">
        <v>22.941176469999998</v>
      </c>
      <c r="X1900">
        <v>4.3589743590000003</v>
      </c>
      <c r="Y1900">
        <v>4.3589743590000003</v>
      </c>
    </row>
    <row r="1901" spans="1:25" x14ac:dyDescent="0.3">
      <c r="A1901" s="2">
        <v>45916</v>
      </c>
      <c r="B1901" t="s">
        <v>19</v>
      </c>
      <c r="C1901">
        <v>32</v>
      </c>
      <c r="D1901">
        <v>0</v>
      </c>
      <c r="F1901">
        <v>0</v>
      </c>
      <c r="G1901">
        <v>0</v>
      </c>
      <c r="H1901">
        <v>0</v>
      </c>
      <c r="I1901" t="s">
        <v>149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5" x14ac:dyDescent="0.3">
      <c r="A1902" s="2">
        <v>45916</v>
      </c>
      <c r="B1902" t="s">
        <v>90</v>
      </c>
      <c r="C1902">
        <v>29</v>
      </c>
      <c r="D1902">
        <v>2</v>
      </c>
      <c r="E1902">
        <v>0.88500000000000001</v>
      </c>
      <c r="F1902">
        <v>6.8970000000000002</v>
      </c>
      <c r="G1902">
        <v>1.77</v>
      </c>
      <c r="H1902">
        <v>1.77</v>
      </c>
      <c r="I1902" t="s">
        <v>149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X1902">
        <v>0</v>
      </c>
      <c r="Y1902">
        <v>0</v>
      </c>
    </row>
    <row r="1903" spans="1:25" x14ac:dyDescent="0.3">
      <c r="A1903" s="2">
        <v>45916</v>
      </c>
      <c r="B1903" t="s">
        <v>19</v>
      </c>
      <c r="C1903">
        <v>31</v>
      </c>
      <c r="D1903">
        <v>0</v>
      </c>
      <c r="F1903">
        <v>0</v>
      </c>
      <c r="G1903">
        <v>0</v>
      </c>
      <c r="H1903">
        <v>0</v>
      </c>
      <c r="I1903" t="s">
        <v>149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5" x14ac:dyDescent="0.3">
      <c r="A1904" s="2">
        <v>45916</v>
      </c>
      <c r="B1904" t="s">
        <v>90</v>
      </c>
      <c r="C1904">
        <v>14</v>
      </c>
      <c r="D1904">
        <v>0</v>
      </c>
      <c r="F1904">
        <v>0</v>
      </c>
      <c r="G1904">
        <v>0</v>
      </c>
      <c r="H1904">
        <v>0</v>
      </c>
      <c r="I1904" t="s">
        <v>149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5" x14ac:dyDescent="0.3">
      <c r="A1905" s="2">
        <v>45916</v>
      </c>
      <c r="B1905" t="s">
        <v>19</v>
      </c>
      <c r="C1905">
        <v>35</v>
      </c>
      <c r="D1905">
        <v>0</v>
      </c>
      <c r="F1905">
        <v>0</v>
      </c>
      <c r="G1905">
        <v>0</v>
      </c>
      <c r="H1905">
        <v>0</v>
      </c>
      <c r="I1905" t="s">
        <v>149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5" x14ac:dyDescent="0.3">
      <c r="A1906" s="2">
        <v>45916</v>
      </c>
      <c r="B1906" t="s">
        <v>90</v>
      </c>
      <c r="C1906">
        <v>20</v>
      </c>
      <c r="D1906">
        <v>0</v>
      </c>
      <c r="F1906">
        <v>0</v>
      </c>
      <c r="G1906">
        <v>0</v>
      </c>
      <c r="H1906">
        <v>0</v>
      </c>
      <c r="I1906" t="s">
        <v>149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5" x14ac:dyDescent="0.3">
      <c r="A1907" s="2">
        <v>45916</v>
      </c>
      <c r="B1907" t="s">
        <v>58</v>
      </c>
      <c r="C1907">
        <v>232</v>
      </c>
      <c r="D1907">
        <v>5</v>
      </c>
      <c r="E1907">
        <v>1.1459999999999999</v>
      </c>
      <c r="F1907">
        <v>2.1549999999999998</v>
      </c>
      <c r="G1907">
        <v>5.73</v>
      </c>
      <c r="H1907">
        <v>5.73</v>
      </c>
      <c r="I1907" t="s">
        <v>149</v>
      </c>
      <c r="J1907">
        <v>2</v>
      </c>
      <c r="K1907">
        <v>2</v>
      </c>
      <c r="L1907">
        <v>2</v>
      </c>
      <c r="M1907">
        <v>2</v>
      </c>
      <c r="N1907">
        <v>2</v>
      </c>
      <c r="O1907">
        <v>2</v>
      </c>
      <c r="P1907">
        <v>2</v>
      </c>
      <c r="Q1907">
        <v>2</v>
      </c>
      <c r="R1907">
        <v>23.8</v>
      </c>
      <c r="S1907">
        <v>23.8</v>
      </c>
      <c r="T1907">
        <v>23.8</v>
      </c>
      <c r="U1907">
        <v>23.8</v>
      </c>
      <c r="V1907">
        <v>24.07563025</v>
      </c>
      <c r="W1907">
        <v>24.07563025</v>
      </c>
      <c r="X1907">
        <v>4.1535776609999999</v>
      </c>
      <c r="Y1907">
        <v>4.1535776609999999</v>
      </c>
    </row>
    <row r="1908" spans="1:25" x14ac:dyDescent="0.3">
      <c r="A1908" s="2">
        <v>45916</v>
      </c>
      <c r="B1908" t="s">
        <v>110</v>
      </c>
      <c r="C1908">
        <v>137</v>
      </c>
      <c r="D1908">
        <v>1</v>
      </c>
      <c r="E1908">
        <v>1.89</v>
      </c>
      <c r="F1908">
        <v>0.73</v>
      </c>
      <c r="G1908">
        <v>1.89</v>
      </c>
      <c r="H1908">
        <v>1.89</v>
      </c>
      <c r="I1908" t="s">
        <v>149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X1908">
        <v>0</v>
      </c>
      <c r="Y1908">
        <v>0</v>
      </c>
    </row>
    <row r="1909" spans="1:25" x14ac:dyDescent="0.3">
      <c r="A1909" s="2">
        <v>45916</v>
      </c>
      <c r="B1909" t="s">
        <v>34</v>
      </c>
      <c r="C1909">
        <v>238</v>
      </c>
      <c r="D1909">
        <v>3</v>
      </c>
      <c r="E1909">
        <v>1.1499999999999999</v>
      </c>
      <c r="F1909">
        <v>1.2609999999999999</v>
      </c>
      <c r="G1909">
        <v>3.45</v>
      </c>
      <c r="H1909">
        <v>3.45</v>
      </c>
      <c r="I1909" t="s">
        <v>149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X1909">
        <v>0</v>
      </c>
      <c r="Y1909">
        <v>0</v>
      </c>
    </row>
    <row r="1910" spans="1:25" x14ac:dyDescent="0.3">
      <c r="A1910" s="2">
        <v>45916</v>
      </c>
      <c r="B1910" t="s">
        <v>28</v>
      </c>
      <c r="C1910">
        <v>8</v>
      </c>
      <c r="D1910">
        <v>0</v>
      </c>
      <c r="F1910">
        <v>0</v>
      </c>
      <c r="G1910">
        <v>0</v>
      </c>
      <c r="H1910">
        <v>0</v>
      </c>
      <c r="I1910" t="s">
        <v>149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5" x14ac:dyDescent="0.3">
      <c r="A1911" s="2">
        <v>45916</v>
      </c>
      <c r="B1911" t="s">
        <v>58</v>
      </c>
      <c r="C1911">
        <v>221</v>
      </c>
      <c r="D1911">
        <v>3</v>
      </c>
      <c r="E1911">
        <v>0.83</v>
      </c>
      <c r="F1911">
        <v>1.357</v>
      </c>
      <c r="G1911">
        <v>2.4900000000000002</v>
      </c>
      <c r="H1911">
        <v>2.4900000000000002</v>
      </c>
      <c r="I1911" t="s">
        <v>149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11.9</v>
      </c>
      <c r="S1911">
        <v>11.9</v>
      </c>
      <c r="T1911">
        <v>11.9</v>
      </c>
      <c r="U1911">
        <v>11.9</v>
      </c>
      <c r="V1911">
        <v>20.92436975</v>
      </c>
      <c r="W1911">
        <v>20.92436975</v>
      </c>
      <c r="X1911">
        <v>4.7791164659999996</v>
      </c>
      <c r="Y1911">
        <v>4.7791164659999996</v>
      </c>
    </row>
    <row r="1912" spans="1:25" x14ac:dyDescent="0.3">
      <c r="A1912" s="2">
        <v>45916</v>
      </c>
      <c r="B1912" t="s">
        <v>110</v>
      </c>
      <c r="C1912">
        <v>269</v>
      </c>
      <c r="D1912">
        <v>3</v>
      </c>
      <c r="E1912">
        <v>1.153</v>
      </c>
      <c r="F1912">
        <v>1.115</v>
      </c>
      <c r="G1912">
        <v>3.46</v>
      </c>
      <c r="H1912">
        <v>3.46</v>
      </c>
      <c r="I1912" t="s">
        <v>149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X1912">
        <v>0</v>
      </c>
      <c r="Y1912">
        <v>0</v>
      </c>
    </row>
    <row r="1913" spans="1:25" x14ac:dyDescent="0.3">
      <c r="A1913" s="2">
        <v>45916</v>
      </c>
      <c r="B1913" t="s">
        <v>34</v>
      </c>
      <c r="C1913">
        <v>892</v>
      </c>
      <c r="D1913">
        <v>5</v>
      </c>
      <c r="E1913">
        <v>1.444</v>
      </c>
      <c r="F1913">
        <v>0.56100000000000005</v>
      </c>
      <c r="G1913">
        <v>7.22</v>
      </c>
      <c r="H1913">
        <v>7.22</v>
      </c>
      <c r="I1913" t="s">
        <v>149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X1913">
        <v>0</v>
      </c>
      <c r="Y1913">
        <v>0</v>
      </c>
    </row>
    <row r="1914" spans="1:25" x14ac:dyDescent="0.3">
      <c r="A1914" s="2">
        <v>45916</v>
      </c>
      <c r="B1914" t="s">
        <v>28</v>
      </c>
      <c r="C1914">
        <v>64</v>
      </c>
      <c r="D1914">
        <v>0</v>
      </c>
      <c r="F1914">
        <v>0</v>
      </c>
      <c r="G1914">
        <v>0</v>
      </c>
      <c r="H1914">
        <v>0</v>
      </c>
      <c r="I1914" t="s">
        <v>149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5" x14ac:dyDescent="0.3">
      <c r="A1915" s="2">
        <v>45916</v>
      </c>
      <c r="B1915" t="s">
        <v>28</v>
      </c>
      <c r="C1915">
        <v>88</v>
      </c>
      <c r="D1915">
        <v>1</v>
      </c>
      <c r="E1915">
        <v>1.38</v>
      </c>
      <c r="F1915">
        <v>1.1359999999999999</v>
      </c>
      <c r="G1915">
        <v>1.38</v>
      </c>
      <c r="H1915">
        <v>1.38</v>
      </c>
      <c r="I1915" t="s">
        <v>149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X1915">
        <v>0</v>
      </c>
      <c r="Y1915">
        <v>0</v>
      </c>
    </row>
    <row r="1916" spans="1:25" x14ac:dyDescent="0.3">
      <c r="A1916" s="2">
        <v>45916</v>
      </c>
      <c r="B1916" t="s">
        <v>58</v>
      </c>
      <c r="C1916">
        <v>225</v>
      </c>
      <c r="D1916">
        <v>3</v>
      </c>
      <c r="E1916">
        <v>0.85299999999999998</v>
      </c>
      <c r="F1916">
        <v>1.333</v>
      </c>
      <c r="G1916">
        <v>2.56</v>
      </c>
      <c r="H1916">
        <v>2.56</v>
      </c>
      <c r="I1916" t="s">
        <v>149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X1916">
        <v>0</v>
      </c>
      <c r="Y1916">
        <v>0</v>
      </c>
    </row>
    <row r="1917" spans="1:25" x14ac:dyDescent="0.3">
      <c r="A1917" s="2">
        <v>45916</v>
      </c>
      <c r="B1917" t="s">
        <v>110</v>
      </c>
      <c r="C1917">
        <v>227</v>
      </c>
      <c r="D1917">
        <v>4</v>
      </c>
      <c r="E1917">
        <v>1.335</v>
      </c>
      <c r="F1917">
        <v>1.762</v>
      </c>
      <c r="G1917">
        <v>5.34</v>
      </c>
      <c r="H1917">
        <v>5.34</v>
      </c>
      <c r="I1917" t="s">
        <v>149</v>
      </c>
      <c r="J1917">
        <v>1</v>
      </c>
      <c r="K1917">
        <v>1</v>
      </c>
      <c r="L1917">
        <v>1</v>
      </c>
      <c r="M1917">
        <v>1</v>
      </c>
      <c r="N1917">
        <v>3</v>
      </c>
      <c r="O1917">
        <v>3</v>
      </c>
      <c r="P1917">
        <v>3</v>
      </c>
      <c r="Q1917">
        <v>3</v>
      </c>
      <c r="R1917">
        <v>95.7</v>
      </c>
      <c r="S1917">
        <v>95.7</v>
      </c>
      <c r="T1917">
        <v>95.7</v>
      </c>
      <c r="U1917">
        <v>95.7</v>
      </c>
      <c r="V1917">
        <v>5.5799373040000004</v>
      </c>
      <c r="W1917">
        <v>5.5799373040000004</v>
      </c>
      <c r="X1917">
        <v>17.921348309999999</v>
      </c>
      <c r="Y1917">
        <v>17.921348309999999</v>
      </c>
    </row>
    <row r="1918" spans="1:25" x14ac:dyDescent="0.3">
      <c r="A1918" s="2">
        <v>45916</v>
      </c>
      <c r="B1918" t="s">
        <v>34</v>
      </c>
      <c r="C1918">
        <v>482</v>
      </c>
      <c r="D1918">
        <v>4</v>
      </c>
      <c r="E1918">
        <v>1.008</v>
      </c>
      <c r="F1918">
        <v>0.83</v>
      </c>
      <c r="G1918">
        <v>4.03</v>
      </c>
      <c r="H1918">
        <v>4.03</v>
      </c>
      <c r="I1918" t="s">
        <v>149</v>
      </c>
      <c r="J1918">
        <v>4</v>
      </c>
      <c r="K1918">
        <v>4</v>
      </c>
      <c r="L1918">
        <v>4</v>
      </c>
      <c r="M1918">
        <v>4</v>
      </c>
      <c r="N1918">
        <v>6</v>
      </c>
      <c r="O1918">
        <v>6</v>
      </c>
      <c r="P1918">
        <v>6</v>
      </c>
      <c r="Q1918">
        <v>6</v>
      </c>
      <c r="R1918">
        <v>206.72</v>
      </c>
      <c r="S1918">
        <v>206.72</v>
      </c>
      <c r="T1918">
        <v>206.72</v>
      </c>
      <c r="U1918">
        <v>206.72</v>
      </c>
      <c r="V1918">
        <v>1.9494969040000001</v>
      </c>
      <c r="W1918">
        <v>1.9494969040000001</v>
      </c>
      <c r="X1918">
        <v>51.295285360000001</v>
      </c>
      <c r="Y1918">
        <v>51.295285360000001</v>
      </c>
    </row>
    <row r="1919" spans="1:25" x14ac:dyDescent="0.3">
      <c r="A1919" s="2">
        <v>45916</v>
      </c>
      <c r="B1919" t="s">
        <v>34</v>
      </c>
      <c r="C1919">
        <v>530</v>
      </c>
      <c r="D1919">
        <v>3</v>
      </c>
      <c r="E1919">
        <v>1.0469999999999999</v>
      </c>
      <c r="F1919">
        <v>0.56599999999999995</v>
      </c>
      <c r="G1919">
        <v>3.14</v>
      </c>
      <c r="H1919">
        <v>3.14</v>
      </c>
      <c r="I1919" t="s">
        <v>149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X1919">
        <v>0</v>
      </c>
      <c r="Y1919">
        <v>0</v>
      </c>
    </row>
    <row r="1920" spans="1:25" x14ac:dyDescent="0.3">
      <c r="A1920" s="2">
        <v>45916</v>
      </c>
      <c r="B1920" t="s">
        <v>58</v>
      </c>
      <c r="C1920">
        <v>136</v>
      </c>
      <c r="D1920">
        <v>1</v>
      </c>
      <c r="E1920">
        <v>0.43</v>
      </c>
      <c r="F1920">
        <v>0.73499999999999999</v>
      </c>
      <c r="G1920">
        <v>0.43</v>
      </c>
      <c r="H1920">
        <v>0.43</v>
      </c>
      <c r="I1920" t="s">
        <v>149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X1920">
        <v>0</v>
      </c>
      <c r="Y1920">
        <v>0</v>
      </c>
    </row>
    <row r="1921" spans="1:25" x14ac:dyDescent="0.3">
      <c r="A1921" s="2">
        <v>45916</v>
      </c>
      <c r="B1921" t="s">
        <v>28</v>
      </c>
      <c r="C1921">
        <v>136</v>
      </c>
      <c r="D1921">
        <v>0</v>
      </c>
      <c r="F1921">
        <v>0</v>
      </c>
      <c r="G1921">
        <v>0</v>
      </c>
      <c r="H1921">
        <v>0</v>
      </c>
      <c r="I1921" t="s">
        <v>149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5" x14ac:dyDescent="0.3">
      <c r="A1922" s="2">
        <v>45916</v>
      </c>
      <c r="B1922" t="s">
        <v>110</v>
      </c>
      <c r="C1922">
        <v>700</v>
      </c>
      <c r="D1922">
        <v>7</v>
      </c>
      <c r="E1922">
        <v>0.73599999999999999</v>
      </c>
      <c r="F1922">
        <v>1</v>
      </c>
      <c r="G1922">
        <v>5.15</v>
      </c>
      <c r="H1922">
        <v>5.15</v>
      </c>
      <c r="I1922" t="s">
        <v>149</v>
      </c>
      <c r="J1922">
        <v>1</v>
      </c>
      <c r="K1922">
        <v>1</v>
      </c>
      <c r="L1922">
        <v>1</v>
      </c>
      <c r="M1922">
        <v>1</v>
      </c>
      <c r="N1922">
        <v>2</v>
      </c>
      <c r="O1922">
        <v>2</v>
      </c>
      <c r="P1922">
        <v>2</v>
      </c>
      <c r="Q1922">
        <v>2</v>
      </c>
      <c r="R1922">
        <v>69.8</v>
      </c>
      <c r="S1922">
        <v>69.8</v>
      </c>
      <c r="T1922">
        <v>69.8</v>
      </c>
      <c r="U1922">
        <v>69.8</v>
      </c>
      <c r="V1922">
        <v>7.3782234960000004</v>
      </c>
      <c r="W1922">
        <v>7.3782234960000004</v>
      </c>
      <c r="X1922">
        <v>13.553398059999999</v>
      </c>
      <c r="Y1922">
        <v>13.553398059999999</v>
      </c>
    </row>
    <row r="1923" spans="1:25" x14ac:dyDescent="0.3">
      <c r="A1923" s="2">
        <v>45916</v>
      </c>
      <c r="B1923" t="s">
        <v>26</v>
      </c>
      <c r="C1923">
        <v>227</v>
      </c>
      <c r="D1923">
        <v>4</v>
      </c>
      <c r="E1923">
        <v>2.0699999999999998</v>
      </c>
      <c r="F1923">
        <v>1.762</v>
      </c>
      <c r="G1923">
        <v>8.2799999999999994</v>
      </c>
      <c r="H1923">
        <v>8.2799999999999994</v>
      </c>
      <c r="I1923" t="s">
        <v>149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X1923">
        <v>0</v>
      </c>
      <c r="Y1923">
        <v>0</v>
      </c>
    </row>
    <row r="1924" spans="1:25" x14ac:dyDescent="0.3">
      <c r="A1924" s="2">
        <v>45916</v>
      </c>
      <c r="B1924" t="s">
        <v>30</v>
      </c>
      <c r="C1924">
        <v>86</v>
      </c>
      <c r="D1924">
        <v>0</v>
      </c>
      <c r="F1924">
        <v>0</v>
      </c>
      <c r="G1924">
        <v>0</v>
      </c>
      <c r="H1924">
        <v>0</v>
      </c>
      <c r="I1924" t="s">
        <v>149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5" x14ac:dyDescent="0.3">
      <c r="A1925" s="2">
        <v>45916</v>
      </c>
      <c r="B1925" t="s">
        <v>26</v>
      </c>
      <c r="C1925">
        <v>874</v>
      </c>
      <c r="D1925">
        <v>5</v>
      </c>
      <c r="E1925">
        <v>1.464</v>
      </c>
      <c r="F1925">
        <v>0.57199999999999995</v>
      </c>
      <c r="G1925">
        <v>7.32</v>
      </c>
      <c r="H1925">
        <v>7.32</v>
      </c>
      <c r="I1925" t="s">
        <v>149</v>
      </c>
      <c r="J1925">
        <v>1</v>
      </c>
      <c r="K1925">
        <v>3</v>
      </c>
      <c r="L1925">
        <v>3</v>
      </c>
      <c r="M1925">
        <v>3</v>
      </c>
      <c r="N1925">
        <v>1</v>
      </c>
      <c r="O1925">
        <v>3</v>
      </c>
      <c r="P1925">
        <v>3</v>
      </c>
      <c r="Q1925">
        <v>3</v>
      </c>
      <c r="R1925">
        <v>37.880000000000003</v>
      </c>
      <c r="S1925">
        <v>112.86</v>
      </c>
      <c r="T1925">
        <v>112.86</v>
      </c>
      <c r="U1925">
        <v>112.86</v>
      </c>
      <c r="V1925">
        <v>6.4859117489999996</v>
      </c>
      <c r="W1925">
        <v>6.4859117489999996</v>
      </c>
      <c r="X1925">
        <v>15.41803279</v>
      </c>
      <c r="Y1925">
        <v>15.41803279</v>
      </c>
    </row>
    <row r="1926" spans="1:25" x14ac:dyDescent="0.3">
      <c r="A1926" s="2">
        <v>45916</v>
      </c>
      <c r="B1926" t="s">
        <v>30</v>
      </c>
      <c r="C1926">
        <v>879</v>
      </c>
      <c r="D1926">
        <v>1</v>
      </c>
      <c r="E1926">
        <v>0.5</v>
      </c>
      <c r="F1926">
        <v>0.114</v>
      </c>
      <c r="G1926">
        <v>0.5</v>
      </c>
      <c r="H1926">
        <v>0.5</v>
      </c>
      <c r="I1926" t="s">
        <v>149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X1926">
        <v>0</v>
      </c>
      <c r="Y1926">
        <v>0</v>
      </c>
    </row>
    <row r="1927" spans="1:25" x14ac:dyDescent="0.3">
      <c r="A1927" s="2">
        <v>45916</v>
      </c>
      <c r="B1927" t="s">
        <v>26</v>
      </c>
      <c r="C1927">
        <v>636</v>
      </c>
      <c r="D1927">
        <v>3</v>
      </c>
      <c r="E1927">
        <v>1.26</v>
      </c>
      <c r="F1927">
        <v>0.47199999999999998</v>
      </c>
      <c r="G1927">
        <v>3.78</v>
      </c>
      <c r="H1927">
        <v>3.78</v>
      </c>
      <c r="I1927" t="s">
        <v>149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X1927">
        <v>0</v>
      </c>
      <c r="Y1927">
        <v>0</v>
      </c>
    </row>
    <row r="1928" spans="1:25" x14ac:dyDescent="0.3">
      <c r="A1928" s="2">
        <v>45916</v>
      </c>
      <c r="B1928" t="s">
        <v>30</v>
      </c>
      <c r="C1928">
        <v>487</v>
      </c>
      <c r="D1928">
        <v>6</v>
      </c>
      <c r="E1928">
        <v>1.1719999999999999</v>
      </c>
      <c r="F1928">
        <v>1.232</v>
      </c>
      <c r="G1928">
        <v>7.03</v>
      </c>
      <c r="H1928">
        <v>7.03</v>
      </c>
      <c r="I1928" t="s">
        <v>149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X1928">
        <v>0</v>
      </c>
      <c r="Y1928">
        <v>0</v>
      </c>
    </row>
    <row r="1929" spans="1:25" x14ac:dyDescent="0.3">
      <c r="A1929" s="2">
        <v>45916</v>
      </c>
      <c r="B1929" t="s">
        <v>30</v>
      </c>
      <c r="C1929">
        <v>674</v>
      </c>
      <c r="D1929">
        <v>6</v>
      </c>
      <c r="E1929">
        <v>0.55500000000000005</v>
      </c>
      <c r="F1929">
        <v>0.89</v>
      </c>
      <c r="G1929">
        <v>3.33</v>
      </c>
      <c r="H1929">
        <v>3.33</v>
      </c>
      <c r="I1929" t="s">
        <v>149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X1929">
        <v>0</v>
      </c>
      <c r="Y1929">
        <v>0</v>
      </c>
    </row>
    <row r="1930" spans="1:25" x14ac:dyDescent="0.3">
      <c r="A1930" s="2">
        <v>45916</v>
      </c>
      <c r="B1930" t="s">
        <v>26</v>
      </c>
      <c r="C1930">
        <v>1046</v>
      </c>
      <c r="D1930">
        <v>4</v>
      </c>
      <c r="E1930">
        <v>0.95799999999999996</v>
      </c>
      <c r="F1930">
        <v>0.38200000000000001</v>
      </c>
      <c r="G1930">
        <v>3.83</v>
      </c>
      <c r="H1930">
        <v>3.83</v>
      </c>
      <c r="I1930" t="s">
        <v>149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X1930">
        <v>0</v>
      </c>
      <c r="Y1930">
        <v>0</v>
      </c>
    </row>
    <row r="1931" spans="1:25" x14ac:dyDescent="0.3">
      <c r="A1931" s="2">
        <v>45917</v>
      </c>
      <c r="B1931" t="s">
        <v>44</v>
      </c>
      <c r="C1931">
        <v>2282</v>
      </c>
      <c r="D1931">
        <v>14</v>
      </c>
      <c r="E1931">
        <v>1.25</v>
      </c>
      <c r="F1931">
        <v>0.61299999999999999</v>
      </c>
      <c r="G1931">
        <v>17.5</v>
      </c>
      <c r="H1931">
        <v>17.5</v>
      </c>
      <c r="I1931" t="s">
        <v>149</v>
      </c>
      <c r="J1931">
        <v>5</v>
      </c>
      <c r="K1931">
        <v>5</v>
      </c>
      <c r="L1931">
        <v>5</v>
      </c>
      <c r="M1931">
        <v>5</v>
      </c>
      <c r="N1931">
        <v>5</v>
      </c>
      <c r="O1931">
        <v>5</v>
      </c>
      <c r="P1931">
        <v>5</v>
      </c>
      <c r="Q1931">
        <v>5</v>
      </c>
      <c r="R1931">
        <v>111.42</v>
      </c>
      <c r="S1931">
        <v>111.42</v>
      </c>
      <c r="T1931">
        <v>111.42</v>
      </c>
      <c r="U1931">
        <v>111.42</v>
      </c>
      <c r="V1931">
        <v>15.70633638</v>
      </c>
      <c r="W1931">
        <v>15.70633638</v>
      </c>
      <c r="X1931">
        <v>6.3668571429999998</v>
      </c>
      <c r="Y1931">
        <v>6.3668571429999998</v>
      </c>
    </row>
    <row r="1932" spans="1:25" x14ac:dyDescent="0.3">
      <c r="A1932" s="2">
        <v>45917</v>
      </c>
      <c r="B1932" t="s">
        <v>42</v>
      </c>
      <c r="C1932">
        <v>2107</v>
      </c>
      <c r="D1932">
        <v>37</v>
      </c>
      <c r="E1932">
        <v>1.85</v>
      </c>
      <c r="F1932">
        <v>1.756</v>
      </c>
      <c r="G1932">
        <v>68.459999999999994</v>
      </c>
      <c r="H1932">
        <v>68.459999999999994</v>
      </c>
      <c r="I1932" t="s">
        <v>149</v>
      </c>
      <c r="J1932">
        <v>10</v>
      </c>
      <c r="K1932">
        <v>11</v>
      </c>
      <c r="L1932">
        <v>11</v>
      </c>
      <c r="M1932">
        <v>11</v>
      </c>
      <c r="N1932">
        <v>10</v>
      </c>
      <c r="O1932">
        <v>11</v>
      </c>
      <c r="P1932">
        <v>11</v>
      </c>
      <c r="Q1932">
        <v>11</v>
      </c>
      <c r="R1932">
        <v>248.98</v>
      </c>
      <c r="S1932">
        <v>290.86</v>
      </c>
      <c r="T1932">
        <v>290.86</v>
      </c>
      <c r="U1932">
        <v>290.86</v>
      </c>
      <c r="V1932">
        <v>23.537096890000001</v>
      </c>
      <c r="W1932">
        <v>23.537096890000001</v>
      </c>
      <c r="X1932">
        <v>4.2486123280000001</v>
      </c>
      <c r="Y1932">
        <v>4.2486123280000001</v>
      </c>
    </row>
    <row r="1933" spans="1:25" x14ac:dyDescent="0.3">
      <c r="A1933" s="2">
        <v>45917</v>
      </c>
      <c r="B1933" t="s">
        <v>40</v>
      </c>
      <c r="C1933">
        <v>1775</v>
      </c>
      <c r="D1933">
        <v>24</v>
      </c>
      <c r="E1933">
        <v>2.5680000000000001</v>
      </c>
      <c r="F1933">
        <v>1.3520000000000001</v>
      </c>
      <c r="G1933">
        <v>61.62</v>
      </c>
      <c r="H1933">
        <v>61.62</v>
      </c>
      <c r="I1933" t="s">
        <v>149</v>
      </c>
      <c r="J1933">
        <v>6</v>
      </c>
      <c r="K1933">
        <v>8</v>
      </c>
      <c r="L1933">
        <v>8</v>
      </c>
      <c r="M1933">
        <v>8</v>
      </c>
      <c r="N1933">
        <v>7</v>
      </c>
      <c r="O1933">
        <v>14</v>
      </c>
      <c r="P1933">
        <v>14</v>
      </c>
      <c r="Q1933">
        <v>14</v>
      </c>
      <c r="R1933">
        <v>201.25</v>
      </c>
      <c r="S1933">
        <v>385.63</v>
      </c>
      <c r="T1933">
        <v>385.63</v>
      </c>
      <c r="U1933">
        <v>385.63</v>
      </c>
      <c r="V1933">
        <v>15.979047270000001</v>
      </c>
      <c r="W1933">
        <v>15.979047270000001</v>
      </c>
      <c r="X1933">
        <v>6.2581953910000001</v>
      </c>
      <c r="Y1933">
        <v>6.2581953910000001</v>
      </c>
    </row>
    <row r="1934" spans="1:25" x14ac:dyDescent="0.3">
      <c r="A1934" s="2">
        <v>45917</v>
      </c>
      <c r="B1934" t="s">
        <v>46</v>
      </c>
      <c r="C1934">
        <v>1622</v>
      </c>
      <c r="D1934">
        <v>3</v>
      </c>
      <c r="E1934">
        <v>3.887</v>
      </c>
      <c r="F1934">
        <v>0.185</v>
      </c>
      <c r="G1934">
        <v>11.66</v>
      </c>
      <c r="H1934">
        <v>11.66</v>
      </c>
      <c r="I1934" t="s">
        <v>149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X1934">
        <v>0</v>
      </c>
      <c r="Y1934">
        <v>0</v>
      </c>
    </row>
    <row r="1935" spans="1:25" x14ac:dyDescent="0.3">
      <c r="A1935" s="2">
        <v>45917</v>
      </c>
      <c r="B1935" t="s">
        <v>62</v>
      </c>
      <c r="C1935">
        <v>1363</v>
      </c>
      <c r="D1935">
        <v>6</v>
      </c>
      <c r="E1935">
        <v>5.5330000000000004</v>
      </c>
      <c r="F1935">
        <v>0.44</v>
      </c>
      <c r="G1935">
        <v>33.200000000000003</v>
      </c>
      <c r="H1935">
        <v>33.200000000000003</v>
      </c>
      <c r="I1935" t="s">
        <v>149</v>
      </c>
      <c r="J1935">
        <v>0</v>
      </c>
      <c r="K1935">
        <v>1</v>
      </c>
      <c r="L1935">
        <v>1</v>
      </c>
      <c r="M1935">
        <v>1</v>
      </c>
      <c r="N1935">
        <v>0</v>
      </c>
      <c r="O1935">
        <v>1</v>
      </c>
      <c r="P1935">
        <v>1</v>
      </c>
      <c r="Q1935">
        <v>1</v>
      </c>
      <c r="R1935">
        <v>0</v>
      </c>
      <c r="S1935">
        <v>114.49</v>
      </c>
      <c r="T1935">
        <v>114.49</v>
      </c>
      <c r="U1935">
        <v>114.49</v>
      </c>
      <c r="V1935">
        <v>28.998165780000001</v>
      </c>
      <c r="W1935">
        <v>28.998165780000001</v>
      </c>
      <c r="X1935">
        <v>3.448493976</v>
      </c>
      <c r="Y1935">
        <v>3.448493976</v>
      </c>
    </row>
    <row r="1936" spans="1:25" x14ac:dyDescent="0.3">
      <c r="A1936" s="2">
        <v>45917</v>
      </c>
      <c r="B1936" t="s">
        <v>38</v>
      </c>
      <c r="C1936">
        <v>351</v>
      </c>
      <c r="D1936">
        <v>3</v>
      </c>
      <c r="E1936">
        <v>1.28</v>
      </c>
      <c r="F1936">
        <v>0.85499999999999998</v>
      </c>
      <c r="G1936">
        <v>3.84</v>
      </c>
      <c r="H1936">
        <v>3.84</v>
      </c>
      <c r="I1936" t="s">
        <v>149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X1936">
        <v>0</v>
      </c>
      <c r="Y1936">
        <v>0</v>
      </c>
    </row>
    <row r="1937" spans="1:25" x14ac:dyDescent="0.3">
      <c r="A1937" s="2">
        <v>45917</v>
      </c>
      <c r="B1937" t="s">
        <v>84</v>
      </c>
      <c r="C1937">
        <v>4865</v>
      </c>
      <c r="D1937">
        <v>50</v>
      </c>
      <c r="E1937">
        <v>2.2450000000000001</v>
      </c>
      <c r="F1937">
        <v>1.028</v>
      </c>
      <c r="G1937">
        <v>112.23</v>
      </c>
      <c r="H1937">
        <v>112.23</v>
      </c>
      <c r="I1937" t="s">
        <v>149</v>
      </c>
      <c r="J1937">
        <v>12</v>
      </c>
      <c r="K1937">
        <v>16</v>
      </c>
      <c r="L1937">
        <v>16</v>
      </c>
      <c r="M1937">
        <v>16</v>
      </c>
      <c r="N1937">
        <v>12</v>
      </c>
      <c r="O1937">
        <v>21</v>
      </c>
      <c r="P1937">
        <v>21</v>
      </c>
      <c r="Q1937">
        <v>21</v>
      </c>
      <c r="R1937">
        <v>399.29</v>
      </c>
      <c r="S1937">
        <v>696.34</v>
      </c>
      <c r="T1937">
        <v>696.34</v>
      </c>
      <c r="U1937">
        <v>696.34</v>
      </c>
      <c r="V1937">
        <v>16.117126689999999</v>
      </c>
      <c r="W1937">
        <v>16.117126689999999</v>
      </c>
      <c r="X1937">
        <v>6.2045798809999999</v>
      </c>
      <c r="Y1937">
        <v>6.2045798809999999</v>
      </c>
    </row>
    <row r="1938" spans="1:25" x14ac:dyDescent="0.3">
      <c r="A1938" s="2">
        <v>45917</v>
      </c>
      <c r="B1938" t="s">
        <v>56</v>
      </c>
      <c r="C1938">
        <v>333</v>
      </c>
      <c r="D1938">
        <v>9</v>
      </c>
      <c r="E1938">
        <v>1.8660000000000001</v>
      </c>
      <c r="F1938">
        <v>2.7029999999999998</v>
      </c>
      <c r="G1938">
        <v>16.79</v>
      </c>
      <c r="H1938">
        <v>16.79</v>
      </c>
      <c r="I1938" t="s">
        <v>149</v>
      </c>
      <c r="J1938">
        <v>10</v>
      </c>
      <c r="K1938">
        <v>13</v>
      </c>
      <c r="L1938">
        <v>13</v>
      </c>
      <c r="M1938">
        <v>13</v>
      </c>
      <c r="N1938">
        <v>11</v>
      </c>
      <c r="O1938">
        <v>14</v>
      </c>
      <c r="P1938">
        <v>14</v>
      </c>
      <c r="Q1938">
        <v>14</v>
      </c>
      <c r="R1938">
        <v>300.14</v>
      </c>
      <c r="S1938">
        <v>396.82</v>
      </c>
      <c r="T1938">
        <v>396.82</v>
      </c>
      <c r="U1938">
        <v>396.82</v>
      </c>
      <c r="V1938">
        <v>4.231137543</v>
      </c>
      <c r="W1938">
        <v>4.231137543</v>
      </c>
      <c r="X1938">
        <v>23.634306129999999</v>
      </c>
      <c r="Y1938">
        <v>23.634306129999999</v>
      </c>
    </row>
    <row r="1939" spans="1:25" x14ac:dyDescent="0.3">
      <c r="A1939" s="2">
        <v>45917</v>
      </c>
      <c r="B1939" t="s">
        <v>50</v>
      </c>
      <c r="C1939">
        <v>1564</v>
      </c>
      <c r="D1939">
        <v>13</v>
      </c>
      <c r="E1939">
        <v>1.7370000000000001</v>
      </c>
      <c r="F1939">
        <v>0.83099999999999996</v>
      </c>
      <c r="G1939">
        <v>22.58</v>
      </c>
      <c r="H1939">
        <v>22.58</v>
      </c>
      <c r="I1939" t="s">
        <v>149</v>
      </c>
      <c r="J1939">
        <v>3</v>
      </c>
      <c r="K1939">
        <v>3</v>
      </c>
      <c r="L1939">
        <v>3</v>
      </c>
      <c r="M1939">
        <v>3</v>
      </c>
      <c r="N1939">
        <v>3</v>
      </c>
      <c r="O1939">
        <v>3</v>
      </c>
      <c r="P1939">
        <v>3</v>
      </c>
      <c r="Q1939">
        <v>3</v>
      </c>
      <c r="R1939">
        <v>121.26</v>
      </c>
      <c r="S1939">
        <v>121.26</v>
      </c>
      <c r="T1939">
        <v>121.26</v>
      </c>
      <c r="U1939">
        <v>121.26</v>
      </c>
      <c r="V1939">
        <v>18.621144650000002</v>
      </c>
      <c r="W1939">
        <v>18.621144650000002</v>
      </c>
      <c r="X1939">
        <v>5.3702391499999997</v>
      </c>
      <c r="Y1939">
        <v>5.3702391499999997</v>
      </c>
    </row>
    <row r="1940" spans="1:25" x14ac:dyDescent="0.3">
      <c r="A1940" s="2">
        <v>45917</v>
      </c>
      <c r="B1940" t="s">
        <v>86</v>
      </c>
      <c r="C1940">
        <v>24</v>
      </c>
      <c r="D1940">
        <v>0</v>
      </c>
      <c r="F1940">
        <v>0</v>
      </c>
      <c r="G1940">
        <v>0</v>
      </c>
      <c r="H1940">
        <v>0</v>
      </c>
      <c r="I1940" t="s">
        <v>149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5" x14ac:dyDescent="0.3">
      <c r="A1941" s="2">
        <v>45917</v>
      </c>
      <c r="B1941" t="s">
        <v>36</v>
      </c>
      <c r="C1941">
        <v>1787</v>
      </c>
      <c r="D1941">
        <v>13</v>
      </c>
      <c r="E1941">
        <v>1.198</v>
      </c>
      <c r="F1941">
        <v>0.72699999999999998</v>
      </c>
      <c r="G1941">
        <v>15.58</v>
      </c>
      <c r="H1941">
        <v>15.58</v>
      </c>
      <c r="I1941" t="s">
        <v>149</v>
      </c>
      <c r="J1941">
        <v>3</v>
      </c>
      <c r="K1941">
        <v>3</v>
      </c>
      <c r="L1941">
        <v>3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76.290000000000006</v>
      </c>
      <c r="S1941">
        <v>76.290000000000006</v>
      </c>
      <c r="T1941">
        <v>76.290000000000006</v>
      </c>
      <c r="U1941">
        <v>76.290000000000006</v>
      </c>
      <c r="V1941">
        <v>20.42207367</v>
      </c>
      <c r="W1941">
        <v>20.42207367</v>
      </c>
      <c r="X1941">
        <v>4.8966623880000002</v>
      </c>
      <c r="Y1941">
        <v>4.8966623880000002</v>
      </c>
    </row>
    <row r="1942" spans="1:25" x14ac:dyDescent="0.3">
      <c r="A1942" s="2">
        <v>45917</v>
      </c>
      <c r="B1942" t="s">
        <v>62</v>
      </c>
      <c r="C1942">
        <v>5891</v>
      </c>
      <c r="D1942">
        <v>36</v>
      </c>
      <c r="E1942">
        <v>4.3659999999999997</v>
      </c>
      <c r="F1942">
        <v>0.61099999999999999</v>
      </c>
      <c r="G1942">
        <v>157.16999999999999</v>
      </c>
      <c r="H1942">
        <v>157.16999999999999</v>
      </c>
      <c r="I1942" t="s">
        <v>149</v>
      </c>
      <c r="J1942">
        <v>8</v>
      </c>
      <c r="K1942">
        <v>8</v>
      </c>
      <c r="L1942">
        <v>8</v>
      </c>
      <c r="M1942">
        <v>8</v>
      </c>
      <c r="N1942">
        <v>20</v>
      </c>
      <c r="O1942">
        <v>20</v>
      </c>
      <c r="P1942">
        <v>20</v>
      </c>
      <c r="Q1942">
        <v>20</v>
      </c>
      <c r="R1942">
        <v>799.36</v>
      </c>
      <c r="S1942">
        <v>799.36</v>
      </c>
      <c r="T1942">
        <v>799.36</v>
      </c>
      <c r="U1942">
        <v>799.36</v>
      </c>
      <c r="V1942">
        <v>19.661979580000001</v>
      </c>
      <c r="W1942">
        <v>19.661979580000001</v>
      </c>
      <c r="X1942">
        <v>5.0859578799999996</v>
      </c>
      <c r="Y1942">
        <v>5.0859578799999996</v>
      </c>
    </row>
    <row r="1943" spans="1:25" x14ac:dyDescent="0.3">
      <c r="A1943" s="2">
        <v>45917</v>
      </c>
      <c r="B1943" t="s">
        <v>64</v>
      </c>
      <c r="C1943">
        <v>3252</v>
      </c>
      <c r="D1943">
        <v>28</v>
      </c>
      <c r="E1943">
        <v>4.5519999999999996</v>
      </c>
      <c r="F1943">
        <v>0.86099999999999999</v>
      </c>
      <c r="G1943">
        <v>127.45</v>
      </c>
      <c r="H1943">
        <v>127.45</v>
      </c>
      <c r="I1943" t="s">
        <v>149</v>
      </c>
      <c r="J1943">
        <v>12</v>
      </c>
      <c r="K1943">
        <v>13</v>
      </c>
      <c r="L1943">
        <v>13</v>
      </c>
      <c r="M1943">
        <v>13</v>
      </c>
      <c r="N1943">
        <v>27</v>
      </c>
      <c r="O1943">
        <v>29</v>
      </c>
      <c r="P1943">
        <v>29</v>
      </c>
      <c r="Q1943">
        <v>29</v>
      </c>
      <c r="R1943">
        <v>1131.05</v>
      </c>
      <c r="S1943">
        <v>1317.01</v>
      </c>
      <c r="T1943">
        <v>1317.01</v>
      </c>
      <c r="U1943">
        <v>1317.01</v>
      </c>
      <c r="V1943">
        <v>9.6772234079999997</v>
      </c>
      <c r="W1943">
        <v>9.6772234079999997</v>
      </c>
      <c r="X1943">
        <v>10.333542570000001</v>
      </c>
      <c r="Y1943">
        <v>10.333542570000001</v>
      </c>
    </row>
    <row r="1944" spans="1:25" x14ac:dyDescent="0.3">
      <c r="A1944" s="2">
        <v>45917</v>
      </c>
      <c r="B1944" t="s">
        <v>66</v>
      </c>
      <c r="C1944">
        <v>1219</v>
      </c>
      <c r="D1944">
        <v>14</v>
      </c>
      <c r="E1944">
        <v>4.6260000000000003</v>
      </c>
      <c r="F1944">
        <v>1.1479999999999999</v>
      </c>
      <c r="G1944">
        <v>64.760000000000005</v>
      </c>
      <c r="H1944">
        <v>64.760000000000005</v>
      </c>
      <c r="I1944" t="s">
        <v>149</v>
      </c>
      <c r="J1944">
        <v>8</v>
      </c>
      <c r="K1944">
        <v>8</v>
      </c>
      <c r="L1944">
        <v>8</v>
      </c>
      <c r="M1944">
        <v>8</v>
      </c>
      <c r="N1944">
        <v>16</v>
      </c>
      <c r="O1944">
        <v>16</v>
      </c>
      <c r="P1944">
        <v>16</v>
      </c>
      <c r="Q1944">
        <v>16</v>
      </c>
      <c r="R1944">
        <v>513.29999999999995</v>
      </c>
      <c r="S1944">
        <v>513.29999999999995</v>
      </c>
      <c r="T1944">
        <v>513.29999999999995</v>
      </c>
      <c r="U1944">
        <v>513.29999999999995</v>
      </c>
      <c r="V1944">
        <v>12.61640366</v>
      </c>
      <c r="W1944">
        <v>12.61640366</v>
      </c>
      <c r="X1944">
        <v>7.9261890060000004</v>
      </c>
      <c r="Y1944">
        <v>7.9261890060000004</v>
      </c>
    </row>
    <row r="1945" spans="1:25" x14ac:dyDescent="0.3">
      <c r="A1945" s="2">
        <v>45917</v>
      </c>
      <c r="B1945" t="s">
        <v>68</v>
      </c>
      <c r="C1945">
        <v>2751</v>
      </c>
      <c r="D1945">
        <v>30</v>
      </c>
      <c r="E1945">
        <v>5.6219999999999999</v>
      </c>
      <c r="F1945">
        <v>1.091</v>
      </c>
      <c r="G1945">
        <v>168.65</v>
      </c>
      <c r="H1945">
        <v>168.65</v>
      </c>
      <c r="I1945" t="s">
        <v>149</v>
      </c>
      <c r="J1945">
        <v>12</v>
      </c>
      <c r="K1945">
        <v>12</v>
      </c>
      <c r="L1945">
        <v>12</v>
      </c>
      <c r="M1945">
        <v>12</v>
      </c>
      <c r="N1945">
        <v>15</v>
      </c>
      <c r="O1945">
        <v>15</v>
      </c>
      <c r="P1945">
        <v>15</v>
      </c>
      <c r="Q1945">
        <v>15</v>
      </c>
      <c r="R1945">
        <v>484.74</v>
      </c>
      <c r="S1945">
        <v>484.74</v>
      </c>
      <c r="T1945">
        <v>484.74</v>
      </c>
      <c r="U1945">
        <v>484.74</v>
      </c>
      <c r="V1945">
        <v>34.791847179999998</v>
      </c>
      <c r="W1945">
        <v>34.791847179999998</v>
      </c>
      <c r="X1945">
        <v>2.8742365849999998</v>
      </c>
      <c r="Y1945">
        <v>2.8742365849999998</v>
      </c>
    </row>
    <row r="1946" spans="1:25" x14ac:dyDescent="0.3">
      <c r="A1946" s="2">
        <v>45917</v>
      </c>
      <c r="B1946" t="s">
        <v>70</v>
      </c>
      <c r="C1946">
        <v>4159</v>
      </c>
      <c r="D1946">
        <v>38</v>
      </c>
      <c r="E1946">
        <v>3.2109999999999999</v>
      </c>
      <c r="F1946">
        <v>0.91400000000000003</v>
      </c>
      <c r="G1946">
        <v>122.01</v>
      </c>
      <c r="H1946">
        <v>122.01</v>
      </c>
      <c r="I1946" t="s">
        <v>149</v>
      </c>
      <c r="J1946">
        <v>7</v>
      </c>
      <c r="K1946">
        <v>8</v>
      </c>
      <c r="L1946">
        <v>8</v>
      </c>
      <c r="M1946">
        <v>8</v>
      </c>
      <c r="N1946">
        <v>8</v>
      </c>
      <c r="O1946">
        <v>11</v>
      </c>
      <c r="P1946">
        <v>11</v>
      </c>
      <c r="Q1946">
        <v>11</v>
      </c>
      <c r="R1946">
        <v>202.38</v>
      </c>
      <c r="S1946">
        <v>274.08</v>
      </c>
      <c r="T1946">
        <v>274.08</v>
      </c>
      <c r="U1946">
        <v>274.08</v>
      </c>
      <c r="V1946">
        <v>44.516199649999997</v>
      </c>
      <c r="W1946">
        <v>44.516199649999997</v>
      </c>
      <c r="X1946">
        <v>2.2463732479999998</v>
      </c>
      <c r="Y1946">
        <v>2.2463732479999998</v>
      </c>
    </row>
    <row r="1947" spans="1:25" x14ac:dyDescent="0.3">
      <c r="A1947" s="2">
        <v>45917</v>
      </c>
      <c r="B1947" t="s">
        <v>32</v>
      </c>
      <c r="C1947">
        <v>1393</v>
      </c>
      <c r="D1947">
        <v>14</v>
      </c>
      <c r="E1947">
        <v>1.833</v>
      </c>
      <c r="F1947">
        <v>1.0049999999999999</v>
      </c>
      <c r="G1947">
        <v>25.66</v>
      </c>
      <c r="H1947">
        <v>25.66</v>
      </c>
      <c r="I1947" t="s">
        <v>149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X1947">
        <v>0</v>
      </c>
      <c r="Y1947">
        <v>0</v>
      </c>
    </row>
    <row r="1948" spans="1:25" x14ac:dyDescent="0.3">
      <c r="A1948" s="2">
        <v>45917</v>
      </c>
      <c r="B1948" t="s">
        <v>72</v>
      </c>
      <c r="C1948">
        <v>1976</v>
      </c>
      <c r="D1948">
        <v>17</v>
      </c>
      <c r="E1948">
        <v>3.3940000000000001</v>
      </c>
      <c r="F1948">
        <v>0.86</v>
      </c>
      <c r="G1948">
        <v>57.7</v>
      </c>
      <c r="H1948">
        <v>57.7</v>
      </c>
      <c r="I1948" t="s">
        <v>149</v>
      </c>
      <c r="J1948">
        <v>4</v>
      </c>
      <c r="K1948">
        <v>4</v>
      </c>
      <c r="L1948">
        <v>4</v>
      </c>
      <c r="M1948">
        <v>4</v>
      </c>
      <c r="N1948">
        <v>4</v>
      </c>
      <c r="O1948">
        <v>4</v>
      </c>
      <c r="P1948">
        <v>4</v>
      </c>
      <c r="Q1948">
        <v>4</v>
      </c>
      <c r="R1948">
        <v>217.74</v>
      </c>
      <c r="S1948">
        <v>217.74</v>
      </c>
      <c r="T1948">
        <v>217.74</v>
      </c>
      <c r="U1948">
        <v>217.74</v>
      </c>
      <c r="V1948">
        <v>26.499494810000002</v>
      </c>
      <c r="W1948">
        <v>26.499494810000002</v>
      </c>
      <c r="X1948">
        <v>3.7736568460000002</v>
      </c>
      <c r="Y1948">
        <v>3.7736568460000002</v>
      </c>
    </row>
    <row r="1949" spans="1:25" x14ac:dyDescent="0.3">
      <c r="A1949" s="2">
        <v>45917</v>
      </c>
      <c r="B1949" t="s">
        <v>74</v>
      </c>
      <c r="C1949">
        <v>2422</v>
      </c>
      <c r="D1949">
        <v>8</v>
      </c>
      <c r="E1949">
        <v>2.5910000000000002</v>
      </c>
      <c r="F1949">
        <v>0.33</v>
      </c>
      <c r="G1949">
        <v>20.73</v>
      </c>
      <c r="H1949">
        <v>20.73</v>
      </c>
      <c r="I1949" t="s">
        <v>149</v>
      </c>
      <c r="J1949">
        <v>2</v>
      </c>
      <c r="K1949">
        <v>2</v>
      </c>
      <c r="L1949">
        <v>2</v>
      </c>
      <c r="M1949">
        <v>2</v>
      </c>
      <c r="N1949">
        <v>3</v>
      </c>
      <c r="O1949">
        <v>3</v>
      </c>
      <c r="P1949">
        <v>3</v>
      </c>
      <c r="Q1949">
        <v>3</v>
      </c>
      <c r="R1949">
        <v>87.68</v>
      </c>
      <c r="S1949">
        <v>87.68</v>
      </c>
      <c r="T1949">
        <v>87.68</v>
      </c>
      <c r="U1949">
        <v>87.68</v>
      </c>
      <c r="V1949">
        <v>23.642791970000001</v>
      </c>
      <c r="W1949">
        <v>23.642791970000001</v>
      </c>
      <c r="X1949">
        <v>4.2296189100000001</v>
      </c>
      <c r="Y1949">
        <v>4.2296189100000001</v>
      </c>
    </row>
    <row r="1950" spans="1:25" x14ac:dyDescent="0.3">
      <c r="A1950" s="2">
        <v>45917</v>
      </c>
      <c r="B1950" t="s">
        <v>76</v>
      </c>
      <c r="C1950">
        <v>989</v>
      </c>
      <c r="D1950">
        <v>8</v>
      </c>
      <c r="E1950">
        <v>4.3129999999999997</v>
      </c>
      <c r="F1950">
        <v>0.80900000000000005</v>
      </c>
      <c r="G1950">
        <v>34.5</v>
      </c>
      <c r="H1950">
        <v>34.5</v>
      </c>
      <c r="I1950" t="s">
        <v>149</v>
      </c>
      <c r="J1950">
        <v>1</v>
      </c>
      <c r="K1950">
        <v>1</v>
      </c>
      <c r="L1950">
        <v>1</v>
      </c>
      <c r="M1950">
        <v>1</v>
      </c>
      <c r="N1950">
        <v>2</v>
      </c>
      <c r="O1950">
        <v>2</v>
      </c>
      <c r="P1950">
        <v>2</v>
      </c>
      <c r="Q1950">
        <v>2</v>
      </c>
      <c r="R1950">
        <v>57.76</v>
      </c>
      <c r="S1950">
        <v>57.76</v>
      </c>
      <c r="T1950">
        <v>57.76</v>
      </c>
      <c r="U1950">
        <v>57.76</v>
      </c>
      <c r="V1950">
        <v>59.729916899999999</v>
      </c>
      <c r="W1950">
        <v>59.729916899999999</v>
      </c>
      <c r="X1950">
        <v>1.674202899</v>
      </c>
      <c r="Y1950">
        <v>1.674202899</v>
      </c>
    </row>
    <row r="1951" spans="1:25" x14ac:dyDescent="0.3">
      <c r="A1951" s="2">
        <v>45917</v>
      </c>
      <c r="B1951" t="s">
        <v>78</v>
      </c>
      <c r="C1951">
        <v>27</v>
      </c>
      <c r="D1951">
        <v>0</v>
      </c>
      <c r="F1951">
        <v>0</v>
      </c>
      <c r="G1951">
        <v>0</v>
      </c>
      <c r="H1951">
        <v>0</v>
      </c>
      <c r="I1951" t="s">
        <v>149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5" x14ac:dyDescent="0.3">
      <c r="A1952" s="2">
        <v>45917</v>
      </c>
      <c r="B1952" t="s">
        <v>80</v>
      </c>
      <c r="C1952">
        <v>207</v>
      </c>
      <c r="D1952">
        <v>3</v>
      </c>
      <c r="E1952">
        <v>3.7330000000000001</v>
      </c>
      <c r="F1952">
        <v>1.4490000000000001</v>
      </c>
      <c r="G1952">
        <v>11.2</v>
      </c>
      <c r="H1952">
        <v>11.2</v>
      </c>
      <c r="I1952" t="s">
        <v>149</v>
      </c>
      <c r="J1952">
        <v>2</v>
      </c>
      <c r="K1952">
        <v>2</v>
      </c>
      <c r="L1952">
        <v>2</v>
      </c>
      <c r="M1952">
        <v>2</v>
      </c>
      <c r="N1952">
        <v>2</v>
      </c>
      <c r="O1952">
        <v>2</v>
      </c>
      <c r="P1952">
        <v>2</v>
      </c>
      <c r="Q1952">
        <v>2</v>
      </c>
      <c r="R1952">
        <v>70.98</v>
      </c>
      <c r="S1952">
        <v>70.98</v>
      </c>
      <c r="T1952">
        <v>70.98</v>
      </c>
      <c r="U1952">
        <v>70.98</v>
      </c>
      <c r="V1952">
        <v>15.7790927</v>
      </c>
      <c r="W1952">
        <v>15.7790927</v>
      </c>
      <c r="X1952">
        <v>6.3375000000000004</v>
      </c>
      <c r="Y1952">
        <v>6.3375000000000004</v>
      </c>
    </row>
    <row r="1953" spans="1:25" x14ac:dyDescent="0.3">
      <c r="A1953" s="2">
        <v>45917</v>
      </c>
      <c r="B1953" t="s">
        <v>82</v>
      </c>
      <c r="C1953">
        <v>609</v>
      </c>
      <c r="D1953">
        <v>6</v>
      </c>
      <c r="E1953">
        <v>2.36</v>
      </c>
      <c r="F1953">
        <v>0.98499999999999999</v>
      </c>
      <c r="G1953">
        <v>14.16</v>
      </c>
      <c r="H1953">
        <v>14.16</v>
      </c>
      <c r="I1953" t="s">
        <v>149</v>
      </c>
      <c r="J1953">
        <v>0</v>
      </c>
      <c r="K1953">
        <v>3</v>
      </c>
      <c r="L1953">
        <v>3</v>
      </c>
      <c r="M1953">
        <v>3</v>
      </c>
      <c r="N1953">
        <v>0</v>
      </c>
      <c r="O1953">
        <v>5</v>
      </c>
      <c r="P1953">
        <v>5</v>
      </c>
      <c r="Q1953">
        <v>5</v>
      </c>
      <c r="R1953">
        <v>0</v>
      </c>
      <c r="S1953">
        <v>144.91999999999999</v>
      </c>
      <c r="T1953">
        <v>144.91999999999999</v>
      </c>
      <c r="U1953">
        <v>144.91999999999999</v>
      </c>
      <c r="V1953">
        <v>9.7709080870000005</v>
      </c>
      <c r="W1953">
        <v>9.7709080870000005</v>
      </c>
      <c r="X1953">
        <v>10.23446328</v>
      </c>
      <c r="Y1953">
        <v>10.23446328</v>
      </c>
    </row>
    <row r="1954" spans="1:25" x14ac:dyDescent="0.3">
      <c r="A1954" s="2">
        <v>45917</v>
      </c>
      <c r="B1954" t="s">
        <v>94</v>
      </c>
      <c r="C1954">
        <v>2194</v>
      </c>
      <c r="D1954">
        <v>9</v>
      </c>
      <c r="E1954">
        <v>6.6239999999999997</v>
      </c>
      <c r="F1954">
        <v>0.41</v>
      </c>
      <c r="G1954">
        <v>59.62</v>
      </c>
      <c r="H1954">
        <v>59.62</v>
      </c>
      <c r="I1954" t="s">
        <v>149</v>
      </c>
      <c r="J1954">
        <v>3</v>
      </c>
      <c r="K1954">
        <v>3</v>
      </c>
      <c r="L1954">
        <v>3</v>
      </c>
      <c r="M1954">
        <v>3</v>
      </c>
      <c r="N1954">
        <v>3</v>
      </c>
      <c r="O1954">
        <v>3</v>
      </c>
      <c r="P1954">
        <v>3</v>
      </c>
      <c r="Q1954">
        <v>3</v>
      </c>
      <c r="R1954">
        <v>141.88</v>
      </c>
      <c r="S1954">
        <v>141.88</v>
      </c>
      <c r="T1954">
        <v>141.88</v>
      </c>
      <c r="U1954">
        <v>141.88</v>
      </c>
      <c r="V1954">
        <v>42.021426560000002</v>
      </c>
      <c r="W1954">
        <v>42.021426560000002</v>
      </c>
      <c r="X1954">
        <v>2.3797383430000001</v>
      </c>
      <c r="Y1954">
        <v>2.3797383430000001</v>
      </c>
    </row>
    <row r="1955" spans="1:25" x14ac:dyDescent="0.3">
      <c r="A1955" s="2">
        <v>45917</v>
      </c>
      <c r="B1955" t="s">
        <v>96</v>
      </c>
      <c r="C1955">
        <v>1081</v>
      </c>
      <c r="D1955">
        <v>13</v>
      </c>
      <c r="E1955">
        <v>5.7880000000000003</v>
      </c>
      <c r="F1955">
        <v>1.2030000000000001</v>
      </c>
      <c r="G1955">
        <v>75.25</v>
      </c>
      <c r="H1955">
        <v>75.25</v>
      </c>
      <c r="I1955" t="s">
        <v>149</v>
      </c>
      <c r="J1955">
        <v>4</v>
      </c>
      <c r="K1955">
        <v>4</v>
      </c>
      <c r="L1955">
        <v>4</v>
      </c>
      <c r="M1955">
        <v>4</v>
      </c>
      <c r="N1955">
        <v>6</v>
      </c>
      <c r="O1955">
        <v>6</v>
      </c>
      <c r="P1955">
        <v>6</v>
      </c>
      <c r="Q1955">
        <v>6</v>
      </c>
      <c r="R1955">
        <v>406.35</v>
      </c>
      <c r="S1955">
        <v>406.35</v>
      </c>
      <c r="T1955">
        <v>406.35</v>
      </c>
      <c r="U1955">
        <v>406.35</v>
      </c>
      <c r="V1955">
        <v>18.518518520000001</v>
      </c>
      <c r="W1955">
        <v>18.518518520000001</v>
      </c>
      <c r="X1955">
        <v>5.4</v>
      </c>
      <c r="Y1955">
        <v>5.4</v>
      </c>
    </row>
    <row r="1956" spans="1:25" x14ac:dyDescent="0.3">
      <c r="A1956" s="2">
        <v>45917</v>
      </c>
      <c r="B1956" t="s">
        <v>11</v>
      </c>
      <c r="C1956">
        <v>981</v>
      </c>
      <c r="D1956">
        <v>6</v>
      </c>
      <c r="E1956">
        <v>2.202</v>
      </c>
      <c r="F1956">
        <v>0.61199999999999999</v>
      </c>
      <c r="G1956">
        <v>13.21</v>
      </c>
      <c r="H1956">
        <v>13.21</v>
      </c>
      <c r="I1956" t="s">
        <v>149</v>
      </c>
      <c r="J1956">
        <v>2</v>
      </c>
      <c r="K1956">
        <v>2</v>
      </c>
      <c r="L1956">
        <v>2</v>
      </c>
      <c r="M1956">
        <v>2</v>
      </c>
      <c r="N1956">
        <v>2</v>
      </c>
      <c r="O1956">
        <v>2</v>
      </c>
      <c r="P1956">
        <v>2</v>
      </c>
      <c r="Q1956">
        <v>2</v>
      </c>
      <c r="R1956">
        <v>59.39</v>
      </c>
      <c r="S1956">
        <v>59.39</v>
      </c>
      <c r="T1956">
        <v>59.39</v>
      </c>
      <c r="U1956">
        <v>59.39</v>
      </c>
      <c r="V1956">
        <v>22.24280182</v>
      </c>
      <c r="W1956">
        <v>22.24280182</v>
      </c>
      <c r="X1956">
        <v>4.4958364880000001</v>
      </c>
      <c r="Y1956">
        <v>4.4958364880000001</v>
      </c>
    </row>
    <row r="1957" spans="1:25" x14ac:dyDescent="0.3">
      <c r="A1957" s="2">
        <v>45917</v>
      </c>
      <c r="B1957" t="s">
        <v>92</v>
      </c>
      <c r="C1957">
        <v>792</v>
      </c>
      <c r="D1957">
        <v>10</v>
      </c>
      <c r="E1957">
        <v>2.2799999999999998</v>
      </c>
      <c r="F1957">
        <v>1.2629999999999999</v>
      </c>
      <c r="G1957">
        <v>22.8</v>
      </c>
      <c r="H1957">
        <v>22.8</v>
      </c>
      <c r="I1957" t="s">
        <v>149</v>
      </c>
      <c r="J1957">
        <v>7</v>
      </c>
      <c r="K1957">
        <v>7</v>
      </c>
      <c r="L1957">
        <v>7</v>
      </c>
      <c r="M1957">
        <v>7</v>
      </c>
      <c r="N1957">
        <v>7</v>
      </c>
      <c r="O1957">
        <v>7</v>
      </c>
      <c r="P1957">
        <v>7</v>
      </c>
      <c r="Q1957">
        <v>7</v>
      </c>
      <c r="R1957">
        <v>350.21</v>
      </c>
      <c r="S1957">
        <v>350.21</v>
      </c>
      <c r="T1957">
        <v>350.21</v>
      </c>
      <c r="U1957">
        <v>350.21</v>
      </c>
      <c r="V1957">
        <v>6.5103794869999998</v>
      </c>
      <c r="W1957">
        <v>6.5103794869999998</v>
      </c>
      <c r="X1957">
        <v>15.360087719999999</v>
      </c>
      <c r="Y1957">
        <v>15.360087719999999</v>
      </c>
    </row>
    <row r="1958" spans="1:25" x14ac:dyDescent="0.3">
      <c r="A1958" s="2">
        <v>45917</v>
      </c>
      <c r="B1958" t="s">
        <v>46</v>
      </c>
      <c r="C1958">
        <v>584</v>
      </c>
      <c r="D1958">
        <v>1</v>
      </c>
      <c r="E1958">
        <v>3.54</v>
      </c>
      <c r="F1958">
        <v>0.17100000000000001</v>
      </c>
      <c r="G1958">
        <v>3.54</v>
      </c>
      <c r="H1958">
        <v>3.54</v>
      </c>
      <c r="I1958" t="s">
        <v>149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X1958">
        <v>0</v>
      </c>
      <c r="Y1958">
        <v>0</v>
      </c>
    </row>
    <row r="1959" spans="1:25" x14ac:dyDescent="0.3">
      <c r="A1959" s="2">
        <v>45917</v>
      </c>
      <c r="B1959" t="s">
        <v>32</v>
      </c>
      <c r="C1959">
        <v>12</v>
      </c>
      <c r="D1959">
        <v>0</v>
      </c>
      <c r="F1959">
        <v>0</v>
      </c>
      <c r="G1959">
        <v>0</v>
      </c>
      <c r="H1959">
        <v>0</v>
      </c>
      <c r="I1959" t="s">
        <v>149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5" x14ac:dyDescent="0.3">
      <c r="A1960" s="2">
        <v>45917</v>
      </c>
      <c r="B1960" t="s">
        <v>72</v>
      </c>
      <c r="C1960">
        <v>372</v>
      </c>
      <c r="D1960">
        <v>5</v>
      </c>
      <c r="E1960">
        <v>2.8220000000000001</v>
      </c>
      <c r="F1960">
        <v>1.3440000000000001</v>
      </c>
      <c r="G1960">
        <v>14.11</v>
      </c>
      <c r="H1960">
        <v>14.11</v>
      </c>
      <c r="I1960" t="s">
        <v>149</v>
      </c>
      <c r="J1960">
        <v>1</v>
      </c>
      <c r="K1960">
        <v>1</v>
      </c>
      <c r="L1960">
        <v>1</v>
      </c>
      <c r="M1960">
        <v>1</v>
      </c>
      <c r="N1960">
        <v>3</v>
      </c>
      <c r="O1960">
        <v>3</v>
      </c>
      <c r="P1960">
        <v>3</v>
      </c>
      <c r="Q1960">
        <v>3</v>
      </c>
      <c r="R1960">
        <v>101.64</v>
      </c>
      <c r="S1960">
        <v>101.64</v>
      </c>
      <c r="T1960">
        <v>101.64</v>
      </c>
      <c r="U1960">
        <v>101.64</v>
      </c>
      <c r="V1960">
        <v>13.88232979</v>
      </c>
      <c r="W1960">
        <v>13.88232979</v>
      </c>
      <c r="X1960">
        <v>7.203401843</v>
      </c>
      <c r="Y1960">
        <v>7.203401843</v>
      </c>
    </row>
    <row r="1961" spans="1:25" x14ac:dyDescent="0.3">
      <c r="A1961" s="2">
        <v>45917</v>
      </c>
      <c r="B1961" t="s">
        <v>106</v>
      </c>
      <c r="C1961">
        <v>108</v>
      </c>
      <c r="D1961">
        <v>0</v>
      </c>
      <c r="F1961">
        <v>0</v>
      </c>
      <c r="G1961">
        <v>0</v>
      </c>
      <c r="H1961">
        <v>0</v>
      </c>
      <c r="I1961" t="s">
        <v>149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5" x14ac:dyDescent="0.3">
      <c r="A1962" s="2">
        <v>45917</v>
      </c>
      <c r="B1962" t="s">
        <v>44</v>
      </c>
      <c r="C1962">
        <v>77</v>
      </c>
      <c r="D1962">
        <v>0</v>
      </c>
      <c r="F1962">
        <v>0</v>
      </c>
      <c r="G1962">
        <v>0</v>
      </c>
      <c r="H1962">
        <v>0</v>
      </c>
      <c r="I1962" t="s">
        <v>149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5" x14ac:dyDescent="0.3">
      <c r="A1963" s="2">
        <v>45917</v>
      </c>
      <c r="B1963" t="s">
        <v>40</v>
      </c>
      <c r="C1963">
        <v>395</v>
      </c>
      <c r="D1963">
        <v>1</v>
      </c>
      <c r="E1963">
        <v>2.84</v>
      </c>
      <c r="F1963">
        <v>0.253</v>
      </c>
      <c r="G1963">
        <v>2.84</v>
      </c>
      <c r="H1963">
        <v>2.84</v>
      </c>
      <c r="I1963" t="s">
        <v>149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X1963">
        <v>0</v>
      </c>
      <c r="Y1963">
        <v>0</v>
      </c>
    </row>
    <row r="1964" spans="1:25" x14ac:dyDescent="0.3">
      <c r="A1964" s="2">
        <v>45917</v>
      </c>
      <c r="B1964" t="s">
        <v>56</v>
      </c>
      <c r="C1964">
        <v>50</v>
      </c>
      <c r="D1964">
        <v>0</v>
      </c>
      <c r="F1964">
        <v>0</v>
      </c>
      <c r="G1964">
        <v>0</v>
      </c>
      <c r="H1964">
        <v>0</v>
      </c>
      <c r="I1964" t="s">
        <v>149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5" x14ac:dyDescent="0.3">
      <c r="A1965" s="2">
        <v>45917</v>
      </c>
      <c r="B1965" t="s">
        <v>76</v>
      </c>
      <c r="C1965">
        <v>194</v>
      </c>
      <c r="D1965">
        <v>1</v>
      </c>
      <c r="E1965">
        <v>4.95</v>
      </c>
      <c r="F1965">
        <v>0.51500000000000001</v>
      </c>
      <c r="G1965">
        <v>4.95</v>
      </c>
      <c r="H1965">
        <v>4.95</v>
      </c>
      <c r="I1965" t="s">
        <v>149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X1965">
        <v>0</v>
      </c>
      <c r="Y1965">
        <v>0</v>
      </c>
    </row>
    <row r="1966" spans="1:25" x14ac:dyDescent="0.3">
      <c r="A1966" s="2">
        <v>45917</v>
      </c>
      <c r="B1966" t="s">
        <v>48</v>
      </c>
      <c r="C1966">
        <v>276</v>
      </c>
      <c r="D1966">
        <v>1</v>
      </c>
      <c r="E1966">
        <v>4.05</v>
      </c>
      <c r="F1966">
        <v>0.36199999999999999</v>
      </c>
      <c r="G1966">
        <v>4.05</v>
      </c>
      <c r="H1966">
        <v>4.05</v>
      </c>
      <c r="I1966" t="s">
        <v>149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X1966">
        <v>0</v>
      </c>
      <c r="Y1966">
        <v>0</v>
      </c>
    </row>
    <row r="1967" spans="1:25" x14ac:dyDescent="0.3">
      <c r="A1967" s="2">
        <v>45917</v>
      </c>
      <c r="B1967" t="s">
        <v>24</v>
      </c>
      <c r="C1967">
        <v>920</v>
      </c>
      <c r="D1967">
        <v>3</v>
      </c>
      <c r="E1967">
        <v>2.4700000000000002</v>
      </c>
      <c r="F1967">
        <v>0.32600000000000001</v>
      </c>
      <c r="G1967">
        <v>7.41</v>
      </c>
      <c r="H1967">
        <v>7.41</v>
      </c>
      <c r="I1967" t="s">
        <v>149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16.899999999999999</v>
      </c>
      <c r="S1967">
        <v>16.899999999999999</v>
      </c>
      <c r="T1967">
        <v>16.899999999999999</v>
      </c>
      <c r="U1967">
        <v>16.899999999999999</v>
      </c>
      <c r="V1967">
        <v>43.84615385</v>
      </c>
      <c r="W1967">
        <v>43.84615385</v>
      </c>
      <c r="X1967">
        <v>2.2807017539999999</v>
      </c>
      <c r="Y1967">
        <v>2.2807017539999999</v>
      </c>
    </row>
    <row r="1968" spans="1:25" x14ac:dyDescent="0.3">
      <c r="A1968" s="2">
        <v>45917</v>
      </c>
      <c r="B1968" t="s">
        <v>108</v>
      </c>
      <c r="C1968">
        <v>242</v>
      </c>
      <c r="D1968">
        <v>1</v>
      </c>
      <c r="E1968">
        <v>5.27</v>
      </c>
      <c r="F1968">
        <v>0.41299999999999998</v>
      </c>
      <c r="G1968">
        <v>5.27</v>
      </c>
      <c r="H1968">
        <v>5.27</v>
      </c>
      <c r="I1968" t="s">
        <v>149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93.49</v>
      </c>
      <c r="S1968">
        <v>93.49</v>
      </c>
      <c r="T1968">
        <v>93.49</v>
      </c>
      <c r="U1968">
        <v>93.49</v>
      </c>
      <c r="V1968">
        <v>5.6369665199999996</v>
      </c>
      <c r="W1968">
        <v>5.6369665199999996</v>
      </c>
      <c r="X1968">
        <v>17.740037950000001</v>
      </c>
      <c r="Y1968">
        <v>17.740037950000001</v>
      </c>
    </row>
    <row r="1969" spans="1:25" x14ac:dyDescent="0.3">
      <c r="A1969" s="2">
        <v>45917</v>
      </c>
      <c r="B1969" t="s">
        <v>62</v>
      </c>
      <c r="C1969">
        <v>615</v>
      </c>
      <c r="D1969">
        <v>4</v>
      </c>
      <c r="E1969">
        <v>2.4729999999999999</v>
      </c>
      <c r="F1969">
        <v>0.65</v>
      </c>
      <c r="G1969">
        <v>9.89</v>
      </c>
      <c r="H1969">
        <v>9.89</v>
      </c>
      <c r="I1969" t="s">
        <v>149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X1969">
        <v>0</v>
      </c>
      <c r="Y1969">
        <v>0</v>
      </c>
    </row>
    <row r="1970" spans="1:25" x14ac:dyDescent="0.3">
      <c r="A1970" s="2">
        <v>45917</v>
      </c>
      <c r="B1970" t="s">
        <v>84</v>
      </c>
      <c r="C1970">
        <v>330</v>
      </c>
      <c r="D1970">
        <v>4</v>
      </c>
      <c r="E1970">
        <v>2.738</v>
      </c>
      <c r="F1970">
        <v>1.212</v>
      </c>
      <c r="G1970">
        <v>10.95</v>
      </c>
      <c r="H1970">
        <v>10.95</v>
      </c>
      <c r="I1970" t="s">
        <v>149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32.49</v>
      </c>
      <c r="S1970">
        <v>32.49</v>
      </c>
      <c r="T1970">
        <v>32.49</v>
      </c>
      <c r="U1970">
        <v>32.49</v>
      </c>
      <c r="V1970">
        <v>33.702677749999999</v>
      </c>
      <c r="W1970">
        <v>33.702677749999999</v>
      </c>
      <c r="X1970">
        <v>2.9671232879999998</v>
      </c>
      <c r="Y1970">
        <v>2.9671232879999998</v>
      </c>
    </row>
    <row r="1971" spans="1:25" x14ac:dyDescent="0.3">
      <c r="A1971" s="2">
        <v>45917</v>
      </c>
      <c r="B1971" t="s">
        <v>42</v>
      </c>
      <c r="C1971">
        <v>125</v>
      </c>
      <c r="D1971">
        <v>0</v>
      </c>
      <c r="F1971">
        <v>0</v>
      </c>
      <c r="G1971">
        <v>0</v>
      </c>
      <c r="H1971">
        <v>0</v>
      </c>
      <c r="I1971" t="s">
        <v>149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5" x14ac:dyDescent="0.3">
      <c r="A1972" s="2">
        <v>45917</v>
      </c>
      <c r="B1972" t="s">
        <v>11</v>
      </c>
      <c r="C1972">
        <v>72</v>
      </c>
      <c r="D1972">
        <v>1</v>
      </c>
      <c r="E1972">
        <v>3.69</v>
      </c>
      <c r="F1972">
        <v>1.389</v>
      </c>
      <c r="G1972">
        <v>3.69</v>
      </c>
      <c r="H1972">
        <v>3.69</v>
      </c>
      <c r="I1972" t="s">
        <v>149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X1972">
        <v>0</v>
      </c>
      <c r="Y1972">
        <v>0</v>
      </c>
    </row>
    <row r="1973" spans="1:25" x14ac:dyDescent="0.3">
      <c r="A1973" s="2">
        <v>45917</v>
      </c>
      <c r="B1973" t="s">
        <v>102</v>
      </c>
      <c r="C1973">
        <v>516</v>
      </c>
      <c r="D1973">
        <v>0</v>
      </c>
      <c r="F1973">
        <v>0</v>
      </c>
      <c r="G1973">
        <v>0</v>
      </c>
      <c r="H1973">
        <v>0</v>
      </c>
      <c r="I1973" t="s">
        <v>149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5" x14ac:dyDescent="0.3">
      <c r="A1974" s="2">
        <v>45917</v>
      </c>
      <c r="B1974" t="s">
        <v>98</v>
      </c>
      <c r="C1974">
        <v>1357</v>
      </c>
      <c r="D1974">
        <v>7</v>
      </c>
      <c r="E1974">
        <v>2.4689999999999999</v>
      </c>
      <c r="F1974">
        <v>0.51600000000000001</v>
      </c>
      <c r="G1974">
        <v>17.28</v>
      </c>
      <c r="H1974">
        <v>17.28</v>
      </c>
      <c r="I1974" t="s">
        <v>149</v>
      </c>
      <c r="J1974">
        <v>2</v>
      </c>
      <c r="K1974">
        <v>4</v>
      </c>
      <c r="L1974">
        <v>4</v>
      </c>
      <c r="M1974">
        <v>4</v>
      </c>
      <c r="N1974">
        <v>2</v>
      </c>
      <c r="O1974">
        <v>5</v>
      </c>
      <c r="P1974">
        <v>5</v>
      </c>
      <c r="Q1974">
        <v>5</v>
      </c>
      <c r="R1974">
        <v>143.79</v>
      </c>
      <c r="S1974">
        <v>218.08</v>
      </c>
      <c r="T1974">
        <v>218.08</v>
      </c>
      <c r="U1974">
        <v>218.08</v>
      </c>
      <c r="V1974">
        <v>7.9236977260000003</v>
      </c>
      <c r="W1974">
        <v>7.9236977260000003</v>
      </c>
      <c r="X1974">
        <v>12.62037037</v>
      </c>
      <c r="Y1974">
        <v>12.62037037</v>
      </c>
    </row>
    <row r="1975" spans="1:25" x14ac:dyDescent="0.3">
      <c r="A1975" s="2">
        <v>45917</v>
      </c>
      <c r="B1975" t="s">
        <v>104</v>
      </c>
      <c r="C1975">
        <v>457</v>
      </c>
      <c r="D1975">
        <v>3</v>
      </c>
      <c r="E1975">
        <v>1.88</v>
      </c>
      <c r="F1975">
        <v>0.65600000000000003</v>
      </c>
      <c r="G1975">
        <v>5.64</v>
      </c>
      <c r="H1975">
        <v>5.64</v>
      </c>
      <c r="I1975" t="s">
        <v>149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X1975">
        <v>0</v>
      </c>
      <c r="Y1975">
        <v>0</v>
      </c>
    </row>
    <row r="1976" spans="1:25" x14ac:dyDescent="0.3">
      <c r="A1976" s="2">
        <v>45917</v>
      </c>
      <c r="B1976" t="s">
        <v>38</v>
      </c>
      <c r="C1976">
        <v>1</v>
      </c>
      <c r="D1976">
        <v>0</v>
      </c>
      <c r="F1976">
        <v>0</v>
      </c>
      <c r="G1976">
        <v>0</v>
      </c>
      <c r="H1976">
        <v>0</v>
      </c>
      <c r="I1976" t="s">
        <v>149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5" x14ac:dyDescent="0.3">
      <c r="A1977" s="2">
        <v>45917</v>
      </c>
      <c r="B1977" t="s">
        <v>42</v>
      </c>
      <c r="C1977">
        <v>340</v>
      </c>
      <c r="D1977">
        <v>10</v>
      </c>
      <c r="E1977">
        <v>1.6950000000000001</v>
      </c>
      <c r="F1977">
        <v>2.9409999999999998</v>
      </c>
      <c r="G1977">
        <v>16.95</v>
      </c>
      <c r="H1977">
        <v>16.95</v>
      </c>
      <c r="I1977" t="s">
        <v>149</v>
      </c>
      <c r="J1977">
        <v>1</v>
      </c>
      <c r="K1977">
        <v>2</v>
      </c>
      <c r="L1977">
        <v>2</v>
      </c>
      <c r="M1977">
        <v>2</v>
      </c>
      <c r="N1977">
        <v>1</v>
      </c>
      <c r="O1977">
        <v>2</v>
      </c>
      <c r="P1977">
        <v>2</v>
      </c>
      <c r="Q1977">
        <v>2</v>
      </c>
      <c r="R1977">
        <v>20.89</v>
      </c>
      <c r="S1977">
        <v>44.77</v>
      </c>
      <c r="T1977">
        <v>44.77</v>
      </c>
      <c r="U1977">
        <v>44.77</v>
      </c>
      <c r="V1977">
        <v>37.860174219999998</v>
      </c>
      <c r="W1977">
        <v>37.860174219999998</v>
      </c>
      <c r="X1977">
        <v>2.6412979349999999</v>
      </c>
      <c r="Y1977">
        <v>2.6412979349999999</v>
      </c>
    </row>
    <row r="1978" spans="1:25" x14ac:dyDescent="0.3">
      <c r="A1978" s="2">
        <v>45917</v>
      </c>
      <c r="B1978" t="s">
        <v>50</v>
      </c>
      <c r="C1978">
        <v>4</v>
      </c>
      <c r="D1978">
        <v>0</v>
      </c>
      <c r="F1978">
        <v>0</v>
      </c>
      <c r="G1978">
        <v>0</v>
      </c>
      <c r="H1978">
        <v>0</v>
      </c>
      <c r="I1978" t="s">
        <v>149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5" x14ac:dyDescent="0.3">
      <c r="A1979" s="2">
        <v>45917</v>
      </c>
      <c r="B1979" t="s">
        <v>72</v>
      </c>
      <c r="C1979">
        <v>176</v>
      </c>
      <c r="D1979">
        <v>3</v>
      </c>
      <c r="E1979">
        <v>3.3029999999999999</v>
      </c>
      <c r="F1979">
        <v>1.7050000000000001</v>
      </c>
      <c r="G1979">
        <v>9.91</v>
      </c>
      <c r="H1979">
        <v>9.91</v>
      </c>
      <c r="I1979" t="s">
        <v>149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X1979">
        <v>0</v>
      </c>
      <c r="Y1979">
        <v>0</v>
      </c>
    </row>
    <row r="1980" spans="1:25" x14ac:dyDescent="0.3">
      <c r="A1980" s="2">
        <v>45917</v>
      </c>
      <c r="B1980" t="s">
        <v>84</v>
      </c>
      <c r="C1980">
        <v>118</v>
      </c>
      <c r="D1980">
        <v>0</v>
      </c>
      <c r="F1980">
        <v>0</v>
      </c>
      <c r="G1980">
        <v>0</v>
      </c>
      <c r="H1980">
        <v>0</v>
      </c>
      <c r="I1980" t="s">
        <v>149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5" x14ac:dyDescent="0.3">
      <c r="A1981" s="2">
        <v>45917</v>
      </c>
      <c r="B1981" t="s">
        <v>68</v>
      </c>
      <c r="C1981">
        <v>944</v>
      </c>
      <c r="D1981">
        <v>16</v>
      </c>
      <c r="E1981">
        <v>4.4160000000000004</v>
      </c>
      <c r="F1981">
        <v>1.6950000000000001</v>
      </c>
      <c r="G1981">
        <v>70.66</v>
      </c>
      <c r="H1981">
        <v>70.66</v>
      </c>
      <c r="I1981" t="s">
        <v>149</v>
      </c>
      <c r="J1981">
        <v>9</v>
      </c>
      <c r="K1981">
        <v>12</v>
      </c>
      <c r="L1981">
        <v>12</v>
      </c>
      <c r="M1981">
        <v>12</v>
      </c>
      <c r="N1981">
        <v>14</v>
      </c>
      <c r="O1981">
        <v>19</v>
      </c>
      <c r="P1981">
        <v>19</v>
      </c>
      <c r="Q1981">
        <v>19</v>
      </c>
      <c r="R1981">
        <v>425.32</v>
      </c>
      <c r="S1981">
        <v>587</v>
      </c>
      <c r="T1981">
        <v>587</v>
      </c>
      <c r="U1981">
        <v>587</v>
      </c>
      <c r="V1981">
        <v>12.03747871</v>
      </c>
      <c r="W1981">
        <v>12.03747871</v>
      </c>
      <c r="X1981">
        <v>8.3073874889999999</v>
      </c>
      <c r="Y1981">
        <v>8.3073874889999999</v>
      </c>
    </row>
    <row r="1982" spans="1:25" x14ac:dyDescent="0.3">
      <c r="A1982" s="2">
        <v>45917</v>
      </c>
      <c r="B1982" t="s">
        <v>64</v>
      </c>
      <c r="C1982">
        <v>442</v>
      </c>
      <c r="D1982">
        <v>5</v>
      </c>
      <c r="E1982">
        <v>4.5259999999999998</v>
      </c>
      <c r="F1982">
        <v>1.131</v>
      </c>
      <c r="G1982">
        <v>22.63</v>
      </c>
      <c r="H1982">
        <v>22.63</v>
      </c>
      <c r="I1982" t="s">
        <v>149</v>
      </c>
      <c r="J1982">
        <v>2</v>
      </c>
      <c r="K1982">
        <v>2</v>
      </c>
      <c r="L1982">
        <v>2</v>
      </c>
      <c r="M1982">
        <v>2</v>
      </c>
      <c r="N1982">
        <v>5</v>
      </c>
      <c r="O1982">
        <v>5</v>
      </c>
      <c r="P1982">
        <v>5</v>
      </c>
      <c r="Q1982">
        <v>5</v>
      </c>
      <c r="R1982">
        <v>144.5</v>
      </c>
      <c r="S1982">
        <v>144.5</v>
      </c>
      <c r="T1982">
        <v>144.5</v>
      </c>
      <c r="U1982">
        <v>144.5</v>
      </c>
      <c r="V1982">
        <v>15.660899649999999</v>
      </c>
      <c r="W1982">
        <v>15.660899649999999</v>
      </c>
      <c r="X1982">
        <v>6.385329209</v>
      </c>
      <c r="Y1982">
        <v>6.385329209</v>
      </c>
    </row>
    <row r="1983" spans="1:25" x14ac:dyDescent="0.3">
      <c r="A1983" s="2">
        <v>45917</v>
      </c>
      <c r="B1983" t="s">
        <v>26</v>
      </c>
      <c r="C1983">
        <v>57</v>
      </c>
      <c r="D1983">
        <v>0</v>
      </c>
      <c r="F1983">
        <v>0</v>
      </c>
      <c r="G1983">
        <v>0</v>
      </c>
      <c r="H1983">
        <v>0</v>
      </c>
      <c r="I1983" t="s">
        <v>149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5" x14ac:dyDescent="0.3">
      <c r="A1984" s="2">
        <v>45917</v>
      </c>
      <c r="B1984" t="s">
        <v>15</v>
      </c>
      <c r="C1984">
        <v>141</v>
      </c>
      <c r="D1984">
        <v>0</v>
      </c>
      <c r="F1984">
        <v>0</v>
      </c>
      <c r="G1984">
        <v>0</v>
      </c>
      <c r="H1984">
        <v>0</v>
      </c>
      <c r="I1984" t="s">
        <v>149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5" x14ac:dyDescent="0.3">
      <c r="A1985" s="2">
        <v>45917</v>
      </c>
      <c r="B1985" t="s">
        <v>36</v>
      </c>
      <c r="C1985">
        <v>250</v>
      </c>
      <c r="D1985">
        <v>0</v>
      </c>
      <c r="F1985">
        <v>0</v>
      </c>
      <c r="G1985">
        <v>0</v>
      </c>
      <c r="H1985">
        <v>0</v>
      </c>
      <c r="I1985" t="s">
        <v>149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5" x14ac:dyDescent="0.3">
      <c r="A1986" s="2">
        <v>45917</v>
      </c>
      <c r="B1986" t="s">
        <v>78</v>
      </c>
      <c r="C1986">
        <v>628</v>
      </c>
      <c r="D1986">
        <v>1</v>
      </c>
      <c r="E1986">
        <v>5.48</v>
      </c>
      <c r="F1986">
        <v>0.159</v>
      </c>
      <c r="G1986">
        <v>5.48</v>
      </c>
      <c r="H1986">
        <v>5.48</v>
      </c>
      <c r="I1986" t="s">
        <v>149</v>
      </c>
      <c r="J1986">
        <v>1</v>
      </c>
      <c r="K1986">
        <v>1</v>
      </c>
      <c r="L1986">
        <v>1</v>
      </c>
      <c r="M1986">
        <v>1</v>
      </c>
      <c r="N1986">
        <v>2</v>
      </c>
      <c r="O1986">
        <v>2</v>
      </c>
      <c r="P1986">
        <v>2</v>
      </c>
      <c r="Q1986">
        <v>2</v>
      </c>
      <c r="R1986">
        <v>154.97999999999999</v>
      </c>
      <c r="S1986">
        <v>154.97999999999999</v>
      </c>
      <c r="T1986">
        <v>154.97999999999999</v>
      </c>
      <c r="U1986">
        <v>154.97999999999999</v>
      </c>
      <c r="V1986">
        <v>3.5359401209999999</v>
      </c>
      <c r="W1986">
        <v>3.5359401209999999</v>
      </c>
      <c r="X1986">
        <v>28.281021899999999</v>
      </c>
      <c r="Y1986">
        <v>28.281021899999999</v>
      </c>
    </row>
    <row r="1987" spans="1:25" x14ac:dyDescent="0.3">
      <c r="A1987" s="2">
        <v>45917</v>
      </c>
      <c r="B1987" t="s">
        <v>94</v>
      </c>
      <c r="C1987">
        <v>293</v>
      </c>
      <c r="D1987">
        <v>1</v>
      </c>
      <c r="E1987">
        <v>3.73</v>
      </c>
      <c r="F1987">
        <v>0.34100000000000003</v>
      </c>
      <c r="G1987">
        <v>3.73</v>
      </c>
      <c r="H1987">
        <v>3.73</v>
      </c>
      <c r="I1987" t="s">
        <v>149</v>
      </c>
      <c r="J1987">
        <v>0</v>
      </c>
      <c r="K1987">
        <v>1</v>
      </c>
      <c r="L1987">
        <v>1</v>
      </c>
      <c r="M1987">
        <v>1</v>
      </c>
      <c r="N1987">
        <v>0</v>
      </c>
      <c r="O1987">
        <v>8</v>
      </c>
      <c r="P1987">
        <v>8</v>
      </c>
      <c r="Q1987">
        <v>8</v>
      </c>
      <c r="R1987">
        <v>0</v>
      </c>
      <c r="S1987">
        <v>592</v>
      </c>
      <c r="T1987">
        <v>592</v>
      </c>
      <c r="U1987">
        <v>592</v>
      </c>
      <c r="V1987">
        <v>0.63006756760000004</v>
      </c>
      <c r="W1987">
        <v>0.63006756760000004</v>
      </c>
      <c r="X1987">
        <v>158.71313670000001</v>
      </c>
      <c r="Y1987">
        <v>158.71313670000001</v>
      </c>
    </row>
    <row r="1988" spans="1:25" x14ac:dyDescent="0.3">
      <c r="A1988" s="2">
        <v>45917</v>
      </c>
      <c r="B1988" t="s">
        <v>17</v>
      </c>
      <c r="C1988">
        <v>97</v>
      </c>
      <c r="D1988">
        <v>0</v>
      </c>
      <c r="F1988">
        <v>0</v>
      </c>
      <c r="G1988">
        <v>0</v>
      </c>
      <c r="H1988">
        <v>0</v>
      </c>
      <c r="I1988" t="s">
        <v>149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5" x14ac:dyDescent="0.3">
      <c r="A1989" s="2">
        <v>45917</v>
      </c>
      <c r="B1989" t="s">
        <v>17</v>
      </c>
      <c r="C1989">
        <v>478</v>
      </c>
      <c r="D1989">
        <v>5</v>
      </c>
      <c r="E1989">
        <v>1.236</v>
      </c>
      <c r="F1989">
        <v>1.046</v>
      </c>
      <c r="G1989">
        <v>6.18</v>
      </c>
      <c r="H1989">
        <v>6.18</v>
      </c>
      <c r="I1989" t="s">
        <v>149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X1989">
        <v>0</v>
      </c>
      <c r="Y1989">
        <v>0</v>
      </c>
    </row>
    <row r="1990" spans="1:25" x14ac:dyDescent="0.3">
      <c r="A1990" s="2">
        <v>45917</v>
      </c>
      <c r="B1990" t="s">
        <v>17</v>
      </c>
      <c r="C1990">
        <v>35</v>
      </c>
      <c r="D1990">
        <v>0</v>
      </c>
      <c r="F1990">
        <v>0</v>
      </c>
      <c r="G1990">
        <v>0</v>
      </c>
      <c r="H1990">
        <v>0</v>
      </c>
      <c r="I1990" t="s">
        <v>149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5" x14ac:dyDescent="0.3">
      <c r="A1991" s="2">
        <v>45917</v>
      </c>
      <c r="B1991" t="s">
        <v>17</v>
      </c>
      <c r="C1991">
        <v>158</v>
      </c>
      <c r="D1991">
        <v>1</v>
      </c>
      <c r="E1991">
        <v>0.4</v>
      </c>
      <c r="F1991">
        <v>0.63300000000000001</v>
      </c>
      <c r="G1991">
        <v>0.4</v>
      </c>
      <c r="H1991">
        <v>0.4</v>
      </c>
      <c r="I1991" t="s">
        <v>149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X1991">
        <v>0</v>
      </c>
      <c r="Y1991">
        <v>0</v>
      </c>
    </row>
    <row r="1992" spans="1:25" x14ac:dyDescent="0.3">
      <c r="A1992" s="2">
        <v>45917</v>
      </c>
      <c r="B1992" t="s">
        <v>52</v>
      </c>
      <c r="C1992">
        <v>1182</v>
      </c>
      <c r="D1992">
        <v>16</v>
      </c>
      <c r="E1992">
        <v>0.90900000000000003</v>
      </c>
      <c r="F1992">
        <v>1.3540000000000001</v>
      </c>
      <c r="G1992">
        <v>14.54</v>
      </c>
      <c r="H1992">
        <v>14.54</v>
      </c>
      <c r="I1992" t="s">
        <v>149</v>
      </c>
      <c r="J1992">
        <v>3</v>
      </c>
      <c r="K1992">
        <v>4</v>
      </c>
      <c r="L1992">
        <v>4</v>
      </c>
      <c r="M1992">
        <v>4</v>
      </c>
      <c r="N1992">
        <v>3</v>
      </c>
      <c r="O1992">
        <v>4</v>
      </c>
      <c r="P1992">
        <v>4</v>
      </c>
      <c r="Q1992">
        <v>4</v>
      </c>
      <c r="R1992">
        <v>40.47</v>
      </c>
      <c r="S1992">
        <v>54.35</v>
      </c>
      <c r="T1992">
        <v>54.35</v>
      </c>
      <c r="U1992">
        <v>54.35</v>
      </c>
      <c r="V1992">
        <v>26.752529899999999</v>
      </c>
      <c r="W1992">
        <v>26.752529899999999</v>
      </c>
      <c r="X1992">
        <v>3.7379642369999999</v>
      </c>
      <c r="Y1992">
        <v>3.7379642369999999</v>
      </c>
    </row>
    <row r="1993" spans="1:25" x14ac:dyDescent="0.3">
      <c r="A1993" s="2">
        <v>45917</v>
      </c>
      <c r="B1993" t="s">
        <v>52</v>
      </c>
      <c r="C1993">
        <v>1346</v>
      </c>
      <c r="D1993">
        <v>19</v>
      </c>
      <c r="E1993">
        <v>0.70699999999999996</v>
      </c>
      <c r="F1993">
        <v>1.4119999999999999</v>
      </c>
      <c r="G1993">
        <v>13.43</v>
      </c>
      <c r="H1993">
        <v>13.43</v>
      </c>
      <c r="I1993" t="s">
        <v>149</v>
      </c>
      <c r="J1993">
        <v>2</v>
      </c>
      <c r="K1993">
        <v>2</v>
      </c>
      <c r="L1993">
        <v>2</v>
      </c>
      <c r="M1993">
        <v>2</v>
      </c>
      <c r="N1993">
        <v>2</v>
      </c>
      <c r="O1993">
        <v>2</v>
      </c>
      <c r="P1993">
        <v>2</v>
      </c>
      <c r="Q1993">
        <v>2</v>
      </c>
      <c r="R1993">
        <v>26.98</v>
      </c>
      <c r="S1993">
        <v>26.98</v>
      </c>
      <c r="T1993">
        <v>26.98</v>
      </c>
      <c r="U1993">
        <v>26.98</v>
      </c>
      <c r="V1993">
        <v>49.777613049999999</v>
      </c>
      <c r="W1993">
        <v>49.777613049999999</v>
      </c>
      <c r="X1993">
        <v>2.0089352200000001</v>
      </c>
      <c r="Y1993">
        <v>2.0089352200000001</v>
      </c>
    </row>
    <row r="1994" spans="1:25" x14ac:dyDescent="0.3">
      <c r="A1994" s="2">
        <v>45917</v>
      </c>
      <c r="B1994" t="s">
        <v>52</v>
      </c>
      <c r="C1994">
        <v>1443</v>
      </c>
      <c r="D1994">
        <v>10</v>
      </c>
      <c r="E1994">
        <v>0.86599999999999999</v>
      </c>
      <c r="F1994">
        <v>0.69299999999999995</v>
      </c>
      <c r="G1994">
        <v>8.66</v>
      </c>
      <c r="H1994">
        <v>8.66</v>
      </c>
      <c r="I1994" t="s">
        <v>149</v>
      </c>
      <c r="J1994">
        <v>2</v>
      </c>
      <c r="K1994">
        <v>6</v>
      </c>
      <c r="L1994">
        <v>6</v>
      </c>
      <c r="M1994">
        <v>6</v>
      </c>
      <c r="N1994">
        <v>2</v>
      </c>
      <c r="O1994">
        <v>6</v>
      </c>
      <c r="P1994">
        <v>6</v>
      </c>
      <c r="Q1994">
        <v>6</v>
      </c>
      <c r="R1994">
        <v>46.98</v>
      </c>
      <c r="S1994">
        <v>135.31</v>
      </c>
      <c r="T1994">
        <v>135.31</v>
      </c>
      <c r="U1994">
        <v>135.31</v>
      </c>
      <c r="V1994">
        <v>6.400118247</v>
      </c>
      <c r="W1994">
        <v>6.400118247</v>
      </c>
      <c r="X1994">
        <v>15.624711319999999</v>
      </c>
      <c r="Y1994">
        <v>15.624711319999999</v>
      </c>
    </row>
    <row r="1995" spans="1:25" x14ac:dyDescent="0.3">
      <c r="A1995" s="2">
        <v>45917</v>
      </c>
      <c r="B1995" t="s">
        <v>52</v>
      </c>
      <c r="C1995">
        <v>4419</v>
      </c>
      <c r="D1995">
        <v>50</v>
      </c>
      <c r="E1995">
        <v>0.39200000000000002</v>
      </c>
      <c r="F1995">
        <v>1.131</v>
      </c>
      <c r="G1995">
        <v>19.59</v>
      </c>
      <c r="H1995">
        <v>19.59</v>
      </c>
      <c r="I1995" t="s">
        <v>149</v>
      </c>
      <c r="J1995">
        <v>4</v>
      </c>
      <c r="K1995">
        <v>4</v>
      </c>
      <c r="L1995">
        <v>4</v>
      </c>
      <c r="M1995">
        <v>4</v>
      </c>
      <c r="N1995">
        <v>4</v>
      </c>
      <c r="O1995">
        <v>4</v>
      </c>
      <c r="P1995">
        <v>4</v>
      </c>
      <c r="Q1995">
        <v>4</v>
      </c>
      <c r="R1995">
        <v>66.36</v>
      </c>
      <c r="S1995">
        <v>66.36</v>
      </c>
      <c r="T1995">
        <v>66.36</v>
      </c>
      <c r="U1995">
        <v>66.36</v>
      </c>
      <c r="V1995">
        <v>29.520795660000001</v>
      </c>
      <c r="W1995">
        <v>29.520795660000001</v>
      </c>
      <c r="X1995">
        <v>3.387442573</v>
      </c>
      <c r="Y1995">
        <v>3.387442573</v>
      </c>
    </row>
    <row r="1996" spans="1:25" x14ac:dyDescent="0.3">
      <c r="A1996" s="2">
        <v>45917</v>
      </c>
      <c r="B1996" t="s">
        <v>112</v>
      </c>
      <c r="C1996">
        <v>157</v>
      </c>
      <c r="D1996">
        <v>3</v>
      </c>
      <c r="E1996">
        <v>1.2170000000000001</v>
      </c>
      <c r="F1996">
        <v>1.911</v>
      </c>
      <c r="G1996">
        <v>3.65</v>
      </c>
      <c r="H1996">
        <v>3.65</v>
      </c>
      <c r="I1996" t="s">
        <v>149</v>
      </c>
      <c r="J1996">
        <v>0</v>
      </c>
      <c r="K1996">
        <v>1</v>
      </c>
      <c r="L1996">
        <v>1</v>
      </c>
      <c r="M1996">
        <v>1</v>
      </c>
      <c r="N1996">
        <v>0</v>
      </c>
      <c r="O1996">
        <v>4</v>
      </c>
      <c r="P1996">
        <v>4</v>
      </c>
      <c r="Q1996">
        <v>4</v>
      </c>
      <c r="R1996">
        <v>0</v>
      </c>
      <c r="S1996">
        <v>127.52</v>
      </c>
      <c r="T1996">
        <v>127.52</v>
      </c>
      <c r="U1996">
        <v>127.52</v>
      </c>
      <c r="V1996">
        <v>2.8622961099999999</v>
      </c>
      <c r="W1996">
        <v>2.8622961099999999</v>
      </c>
      <c r="X1996">
        <v>34.936986300000001</v>
      </c>
      <c r="Y1996">
        <v>34.936986300000001</v>
      </c>
    </row>
    <row r="1997" spans="1:25" x14ac:dyDescent="0.3">
      <c r="A1997" s="2">
        <v>45917</v>
      </c>
      <c r="B1997" t="s">
        <v>15</v>
      </c>
      <c r="C1997">
        <v>195</v>
      </c>
      <c r="D1997">
        <v>3</v>
      </c>
      <c r="E1997">
        <v>1.26</v>
      </c>
      <c r="F1997">
        <v>1.538</v>
      </c>
      <c r="G1997">
        <v>3.78</v>
      </c>
      <c r="H1997">
        <v>3.78</v>
      </c>
      <c r="I1997" t="s">
        <v>149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X1997">
        <v>0</v>
      </c>
      <c r="Y1997">
        <v>0</v>
      </c>
    </row>
    <row r="1998" spans="1:25" x14ac:dyDescent="0.3">
      <c r="A1998" s="2">
        <v>45917</v>
      </c>
      <c r="B1998" t="s">
        <v>112</v>
      </c>
      <c r="C1998">
        <v>355</v>
      </c>
      <c r="D1998">
        <v>4</v>
      </c>
      <c r="E1998">
        <v>1.0029999999999999</v>
      </c>
      <c r="F1998">
        <v>1.127</v>
      </c>
      <c r="G1998">
        <v>4.01</v>
      </c>
      <c r="H1998">
        <v>4.01</v>
      </c>
      <c r="I1998" t="s">
        <v>149</v>
      </c>
      <c r="J1998">
        <v>2</v>
      </c>
      <c r="K1998">
        <v>2</v>
      </c>
      <c r="L1998">
        <v>2</v>
      </c>
      <c r="M1998">
        <v>2</v>
      </c>
      <c r="N1998">
        <v>3</v>
      </c>
      <c r="O1998">
        <v>3</v>
      </c>
      <c r="P1998">
        <v>3</v>
      </c>
      <c r="Q1998">
        <v>3</v>
      </c>
      <c r="R1998">
        <v>92.7</v>
      </c>
      <c r="S1998">
        <v>92.7</v>
      </c>
      <c r="T1998">
        <v>92.7</v>
      </c>
      <c r="U1998">
        <v>92.7</v>
      </c>
      <c r="V1998">
        <v>4.3257820929999999</v>
      </c>
      <c r="W1998">
        <v>4.3257820929999999</v>
      </c>
      <c r="X1998">
        <v>23.117206979999999</v>
      </c>
      <c r="Y1998">
        <v>23.117206979999999</v>
      </c>
    </row>
    <row r="1999" spans="1:25" x14ac:dyDescent="0.3">
      <c r="A1999" s="2">
        <v>45917</v>
      </c>
      <c r="B1999" t="s">
        <v>15</v>
      </c>
      <c r="C1999">
        <v>271</v>
      </c>
      <c r="D1999">
        <v>1</v>
      </c>
      <c r="E1999">
        <v>1.5</v>
      </c>
      <c r="F1999">
        <v>0.36899999999999999</v>
      </c>
      <c r="G1999">
        <v>1.5</v>
      </c>
      <c r="H1999">
        <v>1.5</v>
      </c>
      <c r="I1999" t="s">
        <v>149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X1999">
        <v>0</v>
      </c>
      <c r="Y1999">
        <v>0</v>
      </c>
    </row>
    <row r="2000" spans="1:25" x14ac:dyDescent="0.3">
      <c r="A2000" s="2">
        <v>45917</v>
      </c>
      <c r="B2000" t="s">
        <v>15</v>
      </c>
      <c r="C2000">
        <v>379</v>
      </c>
      <c r="D2000">
        <v>4</v>
      </c>
      <c r="E2000">
        <v>0.96799999999999997</v>
      </c>
      <c r="F2000">
        <v>1.0549999999999999</v>
      </c>
      <c r="G2000">
        <v>3.87</v>
      </c>
      <c r="H2000">
        <v>3.87</v>
      </c>
      <c r="I2000" t="s">
        <v>149</v>
      </c>
      <c r="J2000">
        <v>0</v>
      </c>
      <c r="K2000">
        <v>2</v>
      </c>
      <c r="L2000">
        <v>2</v>
      </c>
      <c r="M2000">
        <v>2</v>
      </c>
      <c r="N2000">
        <v>0</v>
      </c>
      <c r="O2000">
        <v>2</v>
      </c>
      <c r="P2000">
        <v>2</v>
      </c>
      <c r="Q2000">
        <v>2</v>
      </c>
      <c r="R2000">
        <v>0</v>
      </c>
      <c r="S2000">
        <v>68.87</v>
      </c>
      <c r="T2000">
        <v>68.87</v>
      </c>
      <c r="U2000">
        <v>68.87</v>
      </c>
      <c r="V2000">
        <v>5.619282707</v>
      </c>
      <c r="W2000">
        <v>5.619282707</v>
      </c>
      <c r="X2000">
        <v>17.795865630000002</v>
      </c>
      <c r="Y2000">
        <v>17.795865630000002</v>
      </c>
    </row>
    <row r="2001" spans="1:25" x14ac:dyDescent="0.3">
      <c r="A2001" s="2">
        <v>45917</v>
      </c>
      <c r="B2001" t="s">
        <v>112</v>
      </c>
      <c r="C2001">
        <v>145</v>
      </c>
      <c r="D2001">
        <v>0</v>
      </c>
      <c r="F2001">
        <v>0</v>
      </c>
      <c r="G2001">
        <v>0</v>
      </c>
      <c r="H2001">
        <v>0</v>
      </c>
      <c r="I2001" t="s">
        <v>149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5" x14ac:dyDescent="0.3">
      <c r="A2002" s="2">
        <v>45917</v>
      </c>
      <c r="B2002" t="s">
        <v>15</v>
      </c>
      <c r="C2002">
        <v>478</v>
      </c>
      <c r="D2002">
        <v>6</v>
      </c>
      <c r="E2002">
        <v>0.84199999999999997</v>
      </c>
      <c r="F2002">
        <v>1.2549999999999999</v>
      </c>
      <c r="G2002">
        <v>5.05</v>
      </c>
      <c r="H2002">
        <v>5.05</v>
      </c>
      <c r="I2002" t="s">
        <v>149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X2002">
        <v>0</v>
      </c>
      <c r="Y2002">
        <v>0</v>
      </c>
    </row>
    <row r="2003" spans="1:25" x14ac:dyDescent="0.3">
      <c r="A2003" s="2">
        <v>45917</v>
      </c>
      <c r="B2003" t="s">
        <v>112</v>
      </c>
      <c r="C2003">
        <v>389</v>
      </c>
      <c r="D2003">
        <v>2</v>
      </c>
      <c r="E2003">
        <v>0.92500000000000004</v>
      </c>
      <c r="F2003">
        <v>0.51400000000000001</v>
      </c>
      <c r="G2003">
        <v>1.85</v>
      </c>
      <c r="H2003">
        <v>1.85</v>
      </c>
      <c r="I2003" t="s">
        <v>149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X2003">
        <v>0</v>
      </c>
      <c r="Y2003">
        <v>0</v>
      </c>
    </row>
    <row r="2004" spans="1:25" x14ac:dyDescent="0.3">
      <c r="A2004" s="2">
        <v>45917</v>
      </c>
      <c r="B2004" t="s">
        <v>100</v>
      </c>
      <c r="C2004">
        <v>13</v>
      </c>
      <c r="D2004">
        <v>0</v>
      </c>
      <c r="F2004">
        <v>0</v>
      </c>
      <c r="G2004">
        <v>0</v>
      </c>
      <c r="H2004">
        <v>0</v>
      </c>
      <c r="I2004" t="s">
        <v>149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5" x14ac:dyDescent="0.3">
      <c r="A2005" s="2">
        <v>45917</v>
      </c>
      <c r="B2005" t="s">
        <v>60</v>
      </c>
      <c r="C2005">
        <v>555</v>
      </c>
      <c r="D2005">
        <v>9</v>
      </c>
      <c r="E2005">
        <v>1.5640000000000001</v>
      </c>
      <c r="F2005">
        <v>1.6220000000000001</v>
      </c>
      <c r="G2005">
        <v>14.08</v>
      </c>
      <c r="H2005">
        <v>14.08</v>
      </c>
      <c r="I2005" t="s">
        <v>149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22.49</v>
      </c>
      <c r="S2005">
        <v>22.49</v>
      </c>
      <c r="T2005">
        <v>22.49</v>
      </c>
      <c r="U2005">
        <v>22.49</v>
      </c>
      <c r="V2005">
        <v>62.605602490000003</v>
      </c>
      <c r="W2005">
        <v>62.605602490000003</v>
      </c>
      <c r="X2005">
        <v>1.597301136</v>
      </c>
      <c r="Y2005">
        <v>1.597301136</v>
      </c>
    </row>
    <row r="2006" spans="1:25" x14ac:dyDescent="0.3">
      <c r="A2006" s="2">
        <v>45917</v>
      </c>
      <c r="B2006" t="s">
        <v>60</v>
      </c>
      <c r="C2006">
        <v>1862</v>
      </c>
      <c r="D2006">
        <v>15</v>
      </c>
      <c r="E2006">
        <v>1.2450000000000001</v>
      </c>
      <c r="F2006">
        <v>0.80600000000000005</v>
      </c>
      <c r="G2006">
        <v>18.670000000000002</v>
      </c>
      <c r="H2006">
        <v>18.670000000000002</v>
      </c>
      <c r="I2006" t="s">
        <v>149</v>
      </c>
      <c r="J2006">
        <v>5</v>
      </c>
      <c r="K2006">
        <v>7</v>
      </c>
      <c r="L2006">
        <v>7</v>
      </c>
      <c r="M2006">
        <v>7</v>
      </c>
      <c r="N2006">
        <v>5</v>
      </c>
      <c r="O2006">
        <v>7</v>
      </c>
      <c r="P2006">
        <v>7</v>
      </c>
      <c r="Q2006">
        <v>7</v>
      </c>
      <c r="R2006">
        <v>126.45</v>
      </c>
      <c r="S2006">
        <v>170.92</v>
      </c>
      <c r="T2006">
        <v>170.92</v>
      </c>
      <c r="U2006">
        <v>170.92</v>
      </c>
      <c r="V2006">
        <v>10.923238939999999</v>
      </c>
      <c r="W2006">
        <v>10.923238939999999</v>
      </c>
      <c r="X2006">
        <v>9.1547937869999991</v>
      </c>
      <c r="Y2006">
        <v>9.1547937869999991</v>
      </c>
    </row>
    <row r="2007" spans="1:25" x14ac:dyDescent="0.3">
      <c r="A2007" s="2">
        <v>45917</v>
      </c>
      <c r="B2007" t="s">
        <v>100</v>
      </c>
      <c r="C2007">
        <v>19</v>
      </c>
      <c r="D2007">
        <v>0</v>
      </c>
      <c r="F2007">
        <v>0</v>
      </c>
      <c r="G2007">
        <v>0</v>
      </c>
      <c r="H2007">
        <v>0</v>
      </c>
      <c r="I2007" t="s">
        <v>149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5" x14ac:dyDescent="0.3">
      <c r="A2008" s="2">
        <v>45917</v>
      </c>
      <c r="B2008" t="s">
        <v>54</v>
      </c>
      <c r="C2008">
        <v>0</v>
      </c>
      <c r="D2008">
        <v>0</v>
      </c>
      <c r="G2008">
        <v>0</v>
      </c>
      <c r="H2008">
        <v>0</v>
      </c>
      <c r="I2008" t="s">
        <v>149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5" x14ac:dyDescent="0.3">
      <c r="A2009" s="2">
        <v>45917</v>
      </c>
      <c r="B2009" t="s">
        <v>100</v>
      </c>
      <c r="C2009">
        <v>52</v>
      </c>
      <c r="D2009">
        <v>0</v>
      </c>
      <c r="F2009">
        <v>0</v>
      </c>
      <c r="G2009">
        <v>0</v>
      </c>
      <c r="H2009">
        <v>0</v>
      </c>
      <c r="I2009" t="s">
        <v>149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5" x14ac:dyDescent="0.3">
      <c r="A2010" s="2">
        <v>45917</v>
      </c>
      <c r="B2010" t="s">
        <v>54</v>
      </c>
      <c r="C2010">
        <v>0</v>
      </c>
      <c r="D2010">
        <v>0</v>
      </c>
      <c r="G2010">
        <v>0</v>
      </c>
      <c r="H2010">
        <v>0</v>
      </c>
      <c r="I2010" t="s">
        <v>149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5" x14ac:dyDescent="0.3">
      <c r="A2011" s="2">
        <v>45917</v>
      </c>
      <c r="B2011" t="s">
        <v>60</v>
      </c>
      <c r="C2011">
        <v>698</v>
      </c>
      <c r="D2011">
        <v>9</v>
      </c>
      <c r="E2011">
        <v>1.528</v>
      </c>
      <c r="F2011">
        <v>1.2889999999999999</v>
      </c>
      <c r="G2011">
        <v>13.75</v>
      </c>
      <c r="H2011">
        <v>13.75</v>
      </c>
      <c r="I2011" t="s">
        <v>149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36.49</v>
      </c>
      <c r="S2011">
        <v>36.49</v>
      </c>
      <c r="T2011">
        <v>36.49</v>
      </c>
      <c r="U2011">
        <v>36.49</v>
      </c>
      <c r="V2011">
        <v>37.68155659</v>
      </c>
      <c r="W2011">
        <v>37.68155659</v>
      </c>
      <c r="X2011">
        <v>2.6538181820000002</v>
      </c>
      <c r="Y2011">
        <v>2.6538181820000002</v>
      </c>
    </row>
    <row r="2012" spans="1:25" x14ac:dyDescent="0.3">
      <c r="A2012" s="2">
        <v>45917</v>
      </c>
      <c r="B2012" t="s">
        <v>100</v>
      </c>
      <c r="C2012">
        <v>122</v>
      </c>
      <c r="D2012">
        <v>0</v>
      </c>
      <c r="F2012">
        <v>0</v>
      </c>
      <c r="G2012">
        <v>0</v>
      </c>
      <c r="H2012">
        <v>0</v>
      </c>
      <c r="I2012" t="s">
        <v>149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5" x14ac:dyDescent="0.3">
      <c r="A2013" s="2">
        <v>45917</v>
      </c>
      <c r="B2013" t="s">
        <v>60</v>
      </c>
      <c r="C2013">
        <v>2958</v>
      </c>
      <c r="D2013">
        <v>18</v>
      </c>
      <c r="E2013">
        <v>0.72799999999999998</v>
      </c>
      <c r="F2013">
        <v>0.60899999999999999</v>
      </c>
      <c r="G2013">
        <v>13.1</v>
      </c>
      <c r="H2013">
        <v>13.1</v>
      </c>
      <c r="I2013" t="s">
        <v>149</v>
      </c>
      <c r="J2013">
        <v>0</v>
      </c>
      <c r="K2013">
        <v>1</v>
      </c>
      <c r="L2013">
        <v>1</v>
      </c>
      <c r="M2013">
        <v>1</v>
      </c>
      <c r="N2013">
        <v>0</v>
      </c>
      <c r="O2013">
        <v>1</v>
      </c>
      <c r="P2013">
        <v>1</v>
      </c>
      <c r="Q2013">
        <v>1</v>
      </c>
      <c r="R2013">
        <v>0</v>
      </c>
      <c r="S2013">
        <v>21.98</v>
      </c>
      <c r="T2013">
        <v>21.98</v>
      </c>
      <c r="U2013">
        <v>21.98</v>
      </c>
      <c r="V2013">
        <v>59.599636029999999</v>
      </c>
      <c r="W2013">
        <v>59.599636029999999</v>
      </c>
      <c r="X2013">
        <v>1.6778625949999999</v>
      </c>
      <c r="Y2013">
        <v>1.6778625949999999</v>
      </c>
    </row>
    <row r="2014" spans="1:25" x14ac:dyDescent="0.3">
      <c r="A2014" s="2">
        <v>45917</v>
      </c>
      <c r="B2014" t="s">
        <v>48</v>
      </c>
      <c r="C2014">
        <v>382</v>
      </c>
      <c r="D2014">
        <v>8</v>
      </c>
      <c r="E2014">
        <v>2.0760000000000001</v>
      </c>
      <c r="F2014">
        <v>2.0939999999999999</v>
      </c>
      <c r="G2014">
        <v>16.61</v>
      </c>
      <c r="H2014">
        <v>16.61</v>
      </c>
      <c r="I2014" t="s">
        <v>149</v>
      </c>
      <c r="J2014">
        <v>5</v>
      </c>
      <c r="K2014">
        <v>5</v>
      </c>
      <c r="L2014">
        <v>5</v>
      </c>
      <c r="M2014">
        <v>5</v>
      </c>
      <c r="N2014">
        <v>7</v>
      </c>
      <c r="O2014">
        <v>7</v>
      </c>
      <c r="P2014">
        <v>7</v>
      </c>
      <c r="Q2014">
        <v>7</v>
      </c>
      <c r="R2014">
        <v>190.6</v>
      </c>
      <c r="S2014">
        <v>190.6</v>
      </c>
      <c r="T2014">
        <v>190.6</v>
      </c>
      <c r="U2014">
        <v>190.6</v>
      </c>
      <c r="V2014">
        <v>8.7145855189999999</v>
      </c>
      <c r="W2014">
        <v>8.7145855189999999</v>
      </c>
      <c r="X2014">
        <v>11.47501505</v>
      </c>
      <c r="Y2014">
        <v>11.47501505</v>
      </c>
    </row>
    <row r="2015" spans="1:25" x14ac:dyDescent="0.3">
      <c r="A2015" s="2">
        <v>45917</v>
      </c>
      <c r="B2015" t="s">
        <v>48</v>
      </c>
      <c r="C2015">
        <v>703</v>
      </c>
      <c r="D2015">
        <v>6</v>
      </c>
      <c r="E2015">
        <v>1.4279999999999999</v>
      </c>
      <c r="F2015">
        <v>0.85299999999999998</v>
      </c>
      <c r="G2015">
        <v>8.57</v>
      </c>
      <c r="H2015">
        <v>8.57</v>
      </c>
      <c r="I2015" t="s">
        <v>149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X2015">
        <v>0</v>
      </c>
      <c r="Y2015">
        <v>0</v>
      </c>
    </row>
    <row r="2016" spans="1:25" x14ac:dyDescent="0.3">
      <c r="A2016" s="2">
        <v>45917</v>
      </c>
      <c r="B2016" t="s">
        <v>48</v>
      </c>
      <c r="C2016">
        <v>358</v>
      </c>
      <c r="D2016">
        <v>2</v>
      </c>
      <c r="E2016">
        <v>1.32</v>
      </c>
      <c r="F2016">
        <v>0.55900000000000005</v>
      </c>
      <c r="G2016">
        <v>2.64</v>
      </c>
      <c r="H2016">
        <v>2.64</v>
      </c>
      <c r="I2016" t="s">
        <v>149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28.9</v>
      </c>
      <c r="S2016">
        <v>28.9</v>
      </c>
      <c r="T2016">
        <v>28.9</v>
      </c>
      <c r="U2016">
        <v>28.9</v>
      </c>
      <c r="V2016">
        <v>9.1349480970000005</v>
      </c>
      <c r="W2016">
        <v>9.1349480970000005</v>
      </c>
      <c r="X2016">
        <v>10.9469697</v>
      </c>
      <c r="Y2016">
        <v>10.9469697</v>
      </c>
    </row>
    <row r="2017" spans="1:25" x14ac:dyDescent="0.3">
      <c r="A2017" s="2">
        <v>45917</v>
      </c>
      <c r="B2017" t="s">
        <v>48</v>
      </c>
      <c r="C2017">
        <v>1116</v>
      </c>
      <c r="D2017">
        <v>8</v>
      </c>
      <c r="E2017">
        <v>1.17</v>
      </c>
      <c r="F2017">
        <v>0.71699999999999997</v>
      </c>
      <c r="G2017">
        <v>9.36</v>
      </c>
      <c r="H2017">
        <v>9.36</v>
      </c>
      <c r="I2017" t="s">
        <v>149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X2017">
        <v>0</v>
      </c>
      <c r="Y2017">
        <v>0</v>
      </c>
    </row>
    <row r="2018" spans="1:25" x14ac:dyDescent="0.3">
      <c r="A2018" s="2">
        <v>45917</v>
      </c>
      <c r="B2018" t="s">
        <v>19</v>
      </c>
      <c r="C2018">
        <v>7</v>
      </c>
      <c r="D2018">
        <v>0</v>
      </c>
      <c r="F2018">
        <v>0</v>
      </c>
      <c r="G2018">
        <v>0</v>
      </c>
      <c r="H2018">
        <v>0</v>
      </c>
      <c r="I2018" t="s">
        <v>149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5" x14ac:dyDescent="0.3">
      <c r="A2019" s="2">
        <v>45917</v>
      </c>
      <c r="B2019" t="s">
        <v>90</v>
      </c>
      <c r="C2019">
        <v>9</v>
      </c>
      <c r="D2019">
        <v>1</v>
      </c>
      <c r="E2019">
        <v>1.89</v>
      </c>
      <c r="F2019">
        <v>11.111000000000001</v>
      </c>
      <c r="G2019">
        <v>1.89</v>
      </c>
      <c r="H2019">
        <v>1.89</v>
      </c>
      <c r="I2019" t="s">
        <v>149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11.9</v>
      </c>
      <c r="S2019">
        <v>11.9</v>
      </c>
      <c r="T2019">
        <v>11.9</v>
      </c>
      <c r="U2019">
        <v>11.9</v>
      </c>
      <c r="V2019">
        <v>15.882352940000001</v>
      </c>
      <c r="W2019">
        <v>15.882352940000001</v>
      </c>
      <c r="X2019">
        <v>6.2962962960000004</v>
      </c>
      <c r="Y2019">
        <v>6.2962962960000004</v>
      </c>
    </row>
    <row r="2020" spans="1:25" x14ac:dyDescent="0.3">
      <c r="A2020" s="2">
        <v>45917</v>
      </c>
      <c r="B2020" t="s">
        <v>19</v>
      </c>
      <c r="C2020">
        <v>30</v>
      </c>
      <c r="D2020">
        <v>0</v>
      </c>
      <c r="F2020">
        <v>0</v>
      </c>
      <c r="G2020">
        <v>0</v>
      </c>
      <c r="H2020">
        <v>0</v>
      </c>
      <c r="I2020" t="s">
        <v>149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5" x14ac:dyDescent="0.3">
      <c r="A2021" s="2">
        <v>45917</v>
      </c>
      <c r="B2021" t="s">
        <v>90</v>
      </c>
      <c r="C2021">
        <v>20</v>
      </c>
      <c r="D2021">
        <v>0</v>
      </c>
      <c r="F2021">
        <v>0</v>
      </c>
      <c r="G2021">
        <v>0</v>
      </c>
      <c r="H2021">
        <v>0</v>
      </c>
      <c r="I2021" t="s">
        <v>149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5" x14ac:dyDescent="0.3">
      <c r="A2022" s="2">
        <v>45917</v>
      </c>
      <c r="B2022" t="s">
        <v>19</v>
      </c>
      <c r="C2022">
        <v>23</v>
      </c>
      <c r="D2022">
        <v>0</v>
      </c>
      <c r="F2022">
        <v>0</v>
      </c>
      <c r="G2022">
        <v>0</v>
      </c>
      <c r="H2022">
        <v>0</v>
      </c>
      <c r="I2022" t="s">
        <v>149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5" x14ac:dyDescent="0.3">
      <c r="A2023" s="2">
        <v>45917</v>
      </c>
      <c r="B2023" t="s">
        <v>90</v>
      </c>
      <c r="C2023">
        <v>12</v>
      </c>
      <c r="D2023">
        <v>0</v>
      </c>
      <c r="F2023">
        <v>0</v>
      </c>
      <c r="G2023">
        <v>0</v>
      </c>
      <c r="H2023">
        <v>0</v>
      </c>
      <c r="I2023" t="s">
        <v>149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5" x14ac:dyDescent="0.3">
      <c r="A2024" s="2">
        <v>45917</v>
      </c>
      <c r="B2024" t="s">
        <v>19</v>
      </c>
      <c r="C2024">
        <v>34</v>
      </c>
      <c r="D2024">
        <v>0</v>
      </c>
      <c r="F2024">
        <v>0</v>
      </c>
      <c r="G2024">
        <v>0</v>
      </c>
      <c r="H2024">
        <v>0</v>
      </c>
      <c r="I2024" t="s">
        <v>149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5" x14ac:dyDescent="0.3">
      <c r="A2025" s="2">
        <v>45917</v>
      </c>
      <c r="B2025" t="s">
        <v>90</v>
      </c>
      <c r="C2025">
        <v>19</v>
      </c>
      <c r="D2025">
        <v>0</v>
      </c>
      <c r="F2025">
        <v>0</v>
      </c>
      <c r="G2025">
        <v>0</v>
      </c>
      <c r="H2025">
        <v>0</v>
      </c>
      <c r="I2025" t="s">
        <v>149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5" x14ac:dyDescent="0.3">
      <c r="A2026" s="2">
        <v>45917</v>
      </c>
      <c r="B2026" t="s">
        <v>58</v>
      </c>
      <c r="C2026">
        <v>221</v>
      </c>
      <c r="D2026">
        <v>3</v>
      </c>
      <c r="E2026">
        <v>1.1200000000000001</v>
      </c>
      <c r="F2026">
        <v>1.357</v>
      </c>
      <c r="G2026">
        <v>3.36</v>
      </c>
      <c r="H2026">
        <v>3.36</v>
      </c>
      <c r="I2026" t="s">
        <v>149</v>
      </c>
      <c r="J2026">
        <v>0</v>
      </c>
      <c r="K2026">
        <v>1</v>
      </c>
      <c r="L2026">
        <v>1</v>
      </c>
      <c r="M2026">
        <v>1</v>
      </c>
      <c r="N2026">
        <v>0</v>
      </c>
      <c r="O2026">
        <v>1</v>
      </c>
      <c r="P2026">
        <v>1</v>
      </c>
      <c r="Q2026">
        <v>1</v>
      </c>
      <c r="R2026">
        <v>0</v>
      </c>
      <c r="S2026">
        <v>11.9</v>
      </c>
      <c r="T2026">
        <v>11.9</v>
      </c>
      <c r="U2026">
        <v>11.9</v>
      </c>
      <c r="V2026">
        <v>28.235294119999999</v>
      </c>
      <c r="W2026">
        <v>28.235294119999999</v>
      </c>
      <c r="X2026">
        <v>3.5416666669999999</v>
      </c>
      <c r="Y2026">
        <v>3.5416666669999999</v>
      </c>
    </row>
    <row r="2027" spans="1:25" x14ac:dyDescent="0.3">
      <c r="A2027" s="2">
        <v>45917</v>
      </c>
      <c r="B2027" t="s">
        <v>110</v>
      </c>
      <c r="C2027">
        <v>260</v>
      </c>
      <c r="D2027">
        <v>2</v>
      </c>
      <c r="E2027">
        <v>1.44</v>
      </c>
      <c r="F2027">
        <v>0.76900000000000002</v>
      </c>
      <c r="G2027">
        <v>2.88</v>
      </c>
      <c r="H2027">
        <v>2.88</v>
      </c>
      <c r="I2027" t="s">
        <v>149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X2027">
        <v>0</v>
      </c>
      <c r="Y2027">
        <v>0</v>
      </c>
    </row>
    <row r="2028" spans="1:25" x14ac:dyDescent="0.3">
      <c r="A2028" s="2">
        <v>45917</v>
      </c>
      <c r="B2028" t="s">
        <v>34</v>
      </c>
      <c r="C2028">
        <v>457</v>
      </c>
      <c r="D2028">
        <v>1</v>
      </c>
      <c r="E2028">
        <v>1.62</v>
      </c>
      <c r="F2028">
        <v>0.219</v>
      </c>
      <c r="G2028">
        <v>1.62</v>
      </c>
      <c r="H2028">
        <v>1.62</v>
      </c>
      <c r="I2028" t="s">
        <v>149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X2028">
        <v>0</v>
      </c>
      <c r="Y2028">
        <v>0</v>
      </c>
    </row>
    <row r="2029" spans="1:25" x14ac:dyDescent="0.3">
      <c r="A2029" s="2">
        <v>45917</v>
      </c>
      <c r="B2029" t="s">
        <v>28</v>
      </c>
      <c r="C2029">
        <v>14</v>
      </c>
      <c r="D2029">
        <v>0</v>
      </c>
      <c r="F2029">
        <v>0</v>
      </c>
      <c r="G2029">
        <v>0</v>
      </c>
      <c r="H2029">
        <v>0</v>
      </c>
      <c r="I2029" t="s">
        <v>149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5" x14ac:dyDescent="0.3">
      <c r="A2030" s="2">
        <v>45917</v>
      </c>
      <c r="B2030" t="s">
        <v>58</v>
      </c>
      <c r="C2030">
        <v>212</v>
      </c>
      <c r="D2030">
        <v>5</v>
      </c>
      <c r="E2030">
        <v>0.86399999999999999</v>
      </c>
      <c r="F2030">
        <v>2.3580000000000001</v>
      </c>
      <c r="G2030">
        <v>4.32</v>
      </c>
      <c r="H2030">
        <v>4.32</v>
      </c>
      <c r="I2030" t="s">
        <v>149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11.9</v>
      </c>
      <c r="S2030">
        <v>11.9</v>
      </c>
      <c r="T2030">
        <v>11.9</v>
      </c>
      <c r="U2030">
        <v>11.9</v>
      </c>
      <c r="V2030">
        <v>36.30252101</v>
      </c>
      <c r="W2030">
        <v>36.30252101</v>
      </c>
      <c r="X2030">
        <v>2.7546296300000002</v>
      </c>
      <c r="Y2030">
        <v>2.7546296300000002</v>
      </c>
    </row>
    <row r="2031" spans="1:25" x14ac:dyDescent="0.3">
      <c r="A2031" s="2">
        <v>45917</v>
      </c>
      <c r="B2031" t="s">
        <v>110</v>
      </c>
      <c r="C2031">
        <v>397</v>
      </c>
      <c r="D2031">
        <v>4</v>
      </c>
      <c r="E2031">
        <v>0.88300000000000001</v>
      </c>
      <c r="F2031">
        <v>1.008</v>
      </c>
      <c r="G2031">
        <v>3.53</v>
      </c>
      <c r="H2031">
        <v>3.53</v>
      </c>
      <c r="I2031" t="s">
        <v>149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X2031">
        <v>0</v>
      </c>
      <c r="Y2031">
        <v>0</v>
      </c>
    </row>
    <row r="2032" spans="1:25" x14ac:dyDescent="0.3">
      <c r="A2032" s="2">
        <v>45917</v>
      </c>
      <c r="B2032" t="s">
        <v>34</v>
      </c>
      <c r="C2032">
        <v>979</v>
      </c>
      <c r="D2032">
        <v>5</v>
      </c>
      <c r="E2032">
        <v>1.4039999999999999</v>
      </c>
      <c r="F2032">
        <v>0.51100000000000001</v>
      </c>
      <c r="G2032">
        <v>7.02</v>
      </c>
      <c r="H2032">
        <v>7.02</v>
      </c>
      <c r="I2032" t="s">
        <v>149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18.88</v>
      </c>
      <c r="S2032">
        <v>18.88</v>
      </c>
      <c r="T2032">
        <v>18.88</v>
      </c>
      <c r="U2032">
        <v>18.88</v>
      </c>
      <c r="V2032">
        <v>37.182203389999998</v>
      </c>
      <c r="W2032">
        <v>37.182203389999998</v>
      </c>
      <c r="X2032">
        <v>2.6894586889999998</v>
      </c>
      <c r="Y2032">
        <v>2.6894586889999998</v>
      </c>
    </row>
    <row r="2033" spans="1:25" x14ac:dyDescent="0.3">
      <c r="A2033" s="2">
        <v>45917</v>
      </c>
      <c r="B2033" t="s">
        <v>28</v>
      </c>
      <c r="C2033">
        <v>106</v>
      </c>
      <c r="D2033">
        <v>0</v>
      </c>
      <c r="F2033">
        <v>0</v>
      </c>
      <c r="G2033">
        <v>0</v>
      </c>
      <c r="H2033">
        <v>0</v>
      </c>
      <c r="I2033" t="s">
        <v>149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5" x14ac:dyDescent="0.3">
      <c r="A2034" s="2">
        <v>45917</v>
      </c>
      <c r="B2034" t="s">
        <v>28</v>
      </c>
      <c r="C2034">
        <v>173</v>
      </c>
      <c r="D2034">
        <v>0</v>
      </c>
      <c r="F2034">
        <v>0</v>
      </c>
      <c r="G2034">
        <v>0</v>
      </c>
      <c r="H2034">
        <v>0</v>
      </c>
      <c r="I2034" t="s">
        <v>149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5" x14ac:dyDescent="0.3">
      <c r="A2035" s="2">
        <v>45917</v>
      </c>
      <c r="B2035" t="s">
        <v>58</v>
      </c>
      <c r="C2035">
        <v>230</v>
      </c>
      <c r="D2035">
        <v>2</v>
      </c>
      <c r="E2035">
        <v>0.72</v>
      </c>
      <c r="F2035">
        <v>0.87</v>
      </c>
      <c r="G2035">
        <v>1.44</v>
      </c>
      <c r="H2035">
        <v>1.44</v>
      </c>
      <c r="I2035" t="s">
        <v>149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X2035">
        <v>0</v>
      </c>
      <c r="Y2035">
        <v>0</v>
      </c>
    </row>
    <row r="2036" spans="1:25" x14ac:dyDescent="0.3">
      <c r="A2036" s="2">
        <v>45917</v>
      </c>
      <c r="B2036" t="s">
        <v>110</v>
      </c>
      <c r="C2036">
        <v>372</v>
      </c>
      <c r="D2036">
        <v>1</v>
      </c>
      <c r="E2036">
        <v>0.89</v>
      </c>
      <c r="F2036">
        <v>0.26900000000000002</v>
      </c>
      <c r="G2036">
        <v>0.89</v>
      </c>
      <c r="H2036">
        <v>0.89</v>
      </c>
      <c r="I2036" t="s">
        <v>149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31.9</v>
      </c>
      <c r="S2036">
        <v>31.9</v>
      </c>
      <c r="T2036">
        <v>31.9</v>
      </c>
      <c r="U2036">
        <v>31.9</v>
      </c>
      <c r="V2036">
        <v>2.7899686520000002</v>
      </c>
      <c r="W2036">
        <v>2.7899686520000002</v>
      </c>
      <c r="X2036">
        <v>35.842696629999999</v>
      </c>
      <c r="Y2036">
        <v>35.842696629999999</v>
      </c>
    </row>
    <row r="2037" spans="1:25" x14ac:dyDescent="0.3">
      <c r="A2037" s="2">
        <v>45917</v>
      </c>
      <c r="B2037" t="s">
        <v>34</v>
      </c>
      <c r="C2037">
        <v>769</v>
      </c>
      <c r="D2037">
        <v>7</v>
      </c>
      <c r="E2037">
        <v>1.171</v>
      </c>
      <c r="F2037">
        <v>0.91</v>
      </c>
      <c r="G2037">
        <v>8.1999999999999993</v>
      </c>
      <c r="H2037">
        <v>8.1999999999999993</v>
      </c>
      <c r="I2037" t="s">
        <v>149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X2037">
        <v>0</v>
      </c>
      <c r="Y2037">
        <v>0</v>
      </c>
    </row>
    <row r="2038" spans="1:25" x14ac:dyDescent="0.3">
      <c r="A2038" s="2">
        <v>45917</v>
      </c>
      <c r="B2038" t="s">
        <v>34</v>
      </c>
      <c r="C2038">
        <v>940</v>
      </c>
      <c r="D2038">
        <v>4</v>
      </c>
      <c r="E2038">
        <v>0.66800000000000004</v>
      </c>
      <c r="F2038">
        <v>0.42599999999999999</v>
      </c>
      <c r="G2038">
        <v>2.67</v>
      </c>
      <c r="H2038">
        <v>2.67</v>
      </c>
      <c r="I2038" t="s">
        <v>149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21.88</v>
      </c>
      <c r="S2038">
        <v>21.88</v>
      </c>
      <c r="T2038">
        <v>21.88</v>
      </c>
      <c r="U2038">
        <v>21.88</v>
      </c>
      <c r="V2038">
        <v>12.202925049999999</v>
      </c>
      <c r="W2038">
        <v>12.202925049999999</v>
      </c>
      <c r="X2038">
        <v>8.1947565539999996</v>
      </c>
      <c r="Y2038">
        <v>8.1947565539999996</v>
      </c>
    </row>
    <row r="2039" spans="1:25" x14ac:dyDescent="0.3">
      <c r="A2039" s="2">
        <v>45917</v>
      </c>
      <c r="B2039" t="s">
        <v>58</v>
      </c>
      <c r="C2039">
        <v>283</v>
      </c>
      <c r="D2039">
        <v>1</v>
      </c>
      <c r="E2039">
        <v>0.42</v>
      </c>
      <c r="F2039">
        <v>0.35299999999999998</v>
      </c>
      <c r="G2039">
        <v>0.42</v>
      </c>
      <c r="H2039">
        <v>0.42</v>
      </c>
      <c r="I2039" t="s">
        <v>149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X2039">
        <v>0</v>
      </c>
      <c r="Y2039">
        <v>0</v>
      </c>
    </row>
    <row r="2040" spans="1:25" x14ac:dyDescent="0.3">
      <c r="A2040" s="2">
        <v>45917</v>
      </c>
      <c r="B2040" t="s">
        <v>28</v>
      </c>
      <c r="C2040">
        <v>233</v>
      </c>
      <c r="D2040">
        <v>1</v>
      </c>
      <c r="E2040">
        <v>1.23</v>
      </c>
      <c r="F2040">
        <v>0.42899999999999999</v>
      </c>
      <c r="G2040">
        <v>1.23</v>
      </c>
      <c r="H2040">
        <v>1.23</v>
      </c>
      <c r="I2040" t="s">
        <v>149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X2040">
        <v>0</v>
      </c>
      <c r="Y2040">
        <v>0</v>
      </c>
    </row>
    <row r="2041" spans="1:25" x14ac:dyDescent="0.3">
      <c r="A2041" s="2">
        <v>45917</v>
      </c>
      <c r="B2041" t="s">
        <v>110</v>
      </c>
      <c r="C2041">
        <v>1412</v>
      </c>
      <c r="D2041">
        <v>8</v>
      </c>
      <c r="E2041">
        <v>0.96299999999999997</v>
      </c>
      <c r="F2041">
        <v>0.56699999999999995</v>
      </c>
      <c r="G2041">
        <v>7.7</v>
      </c>
      <c r="H2041">
        <v>7.7</v>
      </c>
      <c r="I2041" t="s">
        <v>149</v>
      </c>
      <c r="J2041">
        <v>2</v>
      </c>
      <c r="K2041">
        <v>2</v>
      </c>
      <c r="L2041">
        <v>2</v>
      </c>
      <c r="M2041">
        <v>2</v>
      </c>
      <c r="N2041">
        <v>6</v>
      </c>
      <c r="O2041">
        <v>6</v>
      </c>
      <c r="P2041">
        <v>6</v>
      </c>
      <c r="Q2041">
        <v>6</v>
      </c>
      <c r="R2041">
        <v>114.35</v>
      </c>
      <c r="S2041">
        <v>114.35</v>
      </c>
      <c r="T2041">
        <v>114.35</v>
      </c>
      <c r="U2041">
        <v>114.35</v>
      </c>
      <c r="V2041">
        <v>6.7337122870000004</v>
      </c>
      <c r="W2041">
        <v>6.7337122870000004</v>
      </c>
      <c r="X2041">
        <v>14.850649349999999</v>
      </c>
      <c r="Y2041">
        <v>14.850649349999999</v>
      </c>
    </row>
    <row r="2042" spans="1:25" x14ac:dyDescent="0.3">
      <c r="A2042" s="2">
        <v>45917</v>
      </c>
      <c r="B2042" t="s">
        <v>26</v>
      </c>
      <c r="C2042">
        <v>217</v>
      </c>
      <c r="D2042">
        <v>3</v>
      </c>
      <c r="E2042">
        <v>1.84</v>
      </c>
      <c r="F2042">
        <v>1.3819999999999999</v>
      </c>
      <c r="G2042">
        <v>5.52</v>
      </c>
      <c r="H2042">
        <v>5.52</v>
      </c>
      <c r="I2042" t="s">
        <v>149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X2042">
        <v>0</v>
      </c>
      <c r="Y2042">
        <v>0</v>
      </c>
    </row>
    <row r="2043" spans="1:25" x14ac:dyDescent="0.3">
      <c r="A2043" s="2">
        <v>45917</v>
      </c>
      <c r="B2043" t="s">
        <v>30</v>
      </c>
      <c r="C2043">
        <v>135</v>
      </c>
      <c r="D2043">
        <v>0</v>
      </c>
      <c r="F2043">
        <v>0</v>
      </c>
      <c r="G2043">
        <v>0</v>
      </c>
      <c r="H2043">
        <v>0</v>
      </c>
      <c r="I2043" t="s">
        <v>149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5" x14ac:dyDescent="0.3">
      <c r="A2044" s="2">
        <v>45917</v>
      </c>
      <c r="B2044" t="s">
        <v>26</v>
      </c>
      <c r="C2044">
        <v>1025</v>
      </c>
      <c r="D2044">
        <v>8</v>
      </c>
      <c r="E2044">
        <v>1.264</v>
      </c>
      <c r="F2044">
        <v>0.78</v>
      </c>
      <c r="G2044">
        <v>10.11</v>
      </c>
      <c r="H2044">
        <v>10.11</v>
      </c>
      <c r="I2044" t="s">
        <v>149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X2044">
        <v>0</v>
      </c>
      <c r="Y2044">
        <v>0</v>
      </c>
    </row>
    <row r="2045" spans="1:25" x14ac:dyDescent="0.3">
      <c r="A2045" s="2">
        <v>45917</v>
      </c>
      <c r="B2045" t="s">
        <v>30</v>
      </c>
      <c r="C2045">
        <v>1405</v>
      </c>
      <c r="D2045">
        <v>3</v>
      </c>
      <c r="E2045">
        <v>1.0669999999999999</v>
      </c>
      <c r="F2045">
        <v>0.214</v>
      </c>
      <c r="G2045">
        <v>3.2</v>
      </c>
      <c r="H2045">
        <v>3.2</v>
      </c>
      <c r="I2045" t="s">
        <v>149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X2045">
        <v>0</v>
      </c>
      <c r="Y2045">
        <v>0</v>
      </c>
    </row>
    <row r="2046" spans="1:25" x14ac:dyDescent="0.3">
      <c r="A2046" s="2">
        <v>45917</v>
      </c>
      <c r="B2046" t="s">
        <v>26</v>
      </c>
      <c r="C2046">
        <v>551</v>
      </c>
      <c r="D2046">
        <v>3</v>
      </c>
      <c r="E2046">
        <v>0.70299999999999996</v>
      </c>
      <c r="F2046">
        <v>0.54400000000000004</v>
      </c>
      <c r="G2046">
        <v>2.11</v>
      </c>
      <c r="H2046">
        <v>2.11</v>
      </c>
      <c r="I2046" t="s">
        <v>149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X2046">
        <v>0</v>
      </c>
      <c r="Y2046">
        <v>0</v>
      </c>
    </row>
    <row r="2047" spans="1:25" x14ac:dyDescent="0.3">
      <c r="A2047" s="2">
        <v>45917</v>
      </c>
      <c r="B2047" t="s">
        <v>30</v>
      </c>
      <c r="C2047">
        <v>546</v>
      </c>
      <c r="D2047">
        <v>3</v>
      </c>
      <c r="E2047">
        <v>1.1870000000000001</v>
      </c>
      <c r="F2047">
        <v>0.54900000000000004</v>
      </c>
      <c r="G2047">
        <v>3.56</v>
      </c>
      <c r="H2047">
        <v>3.56</v>
      </c>
      <c r="I2047" t="s">
        <v>149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X2047">
        <v>0</v>
      </c>
      <c r="Y2047">
        <v>0</v>
      </c>
    </row>
    <row r="2048" spans="1:25" x14ac:dyDescent="0.3">
      <c r="A2048" s="2">
        <v>45917</v>
      </c>
      <c r="B2048" t="s">
        <v>30</v>
      </c>
      <c r="C2048">
        <v>300</v>
      </c>
      <c r="D2048">
        <v>1</v>
      </c>
      <c r="E2048">
        <v>0.53</v>
      </c>
      <c r="F2048">
        <v>0.33300000000000002</v>
      </c>
      <c r="G2048">
        <v>0.53</v>
      </c>
      <c r="H2048">
        <v>0.53</v>
      </c>
      <c r="I2048" t="s">
        <v>149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X2048">
        <v>0</v>
      </c>
      <c r="Y2048">
        <v>0</v>
      </c>
    </row>
    <row r="2049" spans="1:25" x14ac:dyDescent="0.3">
      <c r="A2049" s="2">
        <v>45917</v>
      </c>
      <c r="B2049" t="s">
        <v>26</v>
      </c>
      <c r="C2049">
        <v>566</v>
      </c>
      <c r="D2049">
        <v>3</v>
      </c>
      <c r="E2049">
        <v>1.17</v>
      </c>
      <c r="F2049">
        <v>0.53</v>
      </c>
      <c r="G2049">
        <v>3.51</v>
      </c>
      <c r="H2049">
        <v>3.51</v>
      </c>
      <c r="I2049" t="s">
        <v>149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X2049">
        <v>0</v>
      </c>
      <c r="Y2049">
        <v>0</v>
      </c>
    </row>
    <row r="2050" spans="1:25" x14ac:dyDescent="0.3">
      <c r="A2050" s="2">
        <v>45918</v>
      </c>
      <c r="B2050" t="s">
        <v>44</v>
      </c>
      <c r="C2050">
        <v>2195</v>
      </c>
      <c r="D2050">
        <v>13</v>
      </c>
      <c r="E2050">
        <v>1.619</v>
      </c>
      <c r="F2050">
        <v>0.59199999999999997</v>
      </c>
      <c r="G2050">
        <v>21.05</v>
      </c>
      <c r="H2050">
        <v>21.05</v>
      </c>
      <c r="I2050" t="s">
        <v>149</v>
      </c>
      <c r="J2050">
        <v>6</v>
      </c>
      <c r="K2050">
        <v>6</v>
      </c>
      <c r="L2050">
        <v>6</v>
      </c>
      <c r="M2050">
        <v>6</v>
      </c>
      <c r="N2050">
        <v>6</v>
      </c>
      <c r="O2050">
        <v>6</v>
      </c>
      <c r="P2050">
        <v>6</v>
      </c>
      <c r="Q2050">
        <v>6</v>
      </c>
      <c r="R2050">
        <v>138.88999999999999</v>
      </c>
      <c r="S2050">
        <v>138.88999999999999</v>
      </c>
      <c r="T2050">
        <v>138.88999999999999</v>
      </c>
      <c r="U2050">
        <v>138.88999999999999</v>
      </c>
      <c r="V2050">
        <v>15.155878749999999</v>
      </c>
      <c r="W2050">
        <v>15.155878749999999</v>
      </c>
      <c r="X2050">
        <v>6.5980997620000004</v>
      </c>
      <c r="Y2050">
        <v>6.5980997620000004</v>
      </c>
    </row>
    <row r="2051" spans="1:25" x14ac:dyDescent="0.3">
      <c r="A2051" s="2">
        <v>45918</v>
      </c>
      <c r="B2051" t="s">
        <v>42</v>
      </c>
      <c r="C2051">
        <v>2618</v>
      </c>
      <c r="D2051">
        <v>38</v>
      </c>
      <c r="E2051">
        <v>2.004</v>
      </c>
      <c r="F2051">
        <v>1.4510000000000001</v>
      </c>
      <c r="G2051">
        <v>76.17</v>
      </c>
      <c r="H2051">
        <v>76.17</v>
      </c>
      <c r="I2051" t="s">
        <v>149</v>
      </c>
      <c r="J2051">
        <v>10</v>
      </c>
      <c r="K2051">
        <v>10</v>
      </c>
      <c r="L2051">
        <v>10</v>
      </c>
      <c r="M2051">
        <v>10</v>
      </c>
      <c r="N2051">
        <v>10</v>
      </c>
      <c r="O2051">
        <v>10</v>
      </c>
      <c r="P2051">
        <v>10</v>
      </c>
      <c r="Q2051">
        <v>10</v>
      </c>
      <c r="R2051">
        <v>291.16000000000003</v>
      </c>
      <c r="S2051">
        <v>291.16000000000003</v>
      </c>
      <c r="T2051">
        <v>291.16000000000003</v>
      </c>
      <c r="U2051">
        <v>291.16000000000003</v>
      </c>
      <c r="V2051">
        <v>26.16087375</v>
      </c>
      <c r="W2051">
        <v>26.16087375</v>
      </c>
      <c r="X2051">
        <v>3.8225022970000002</v>
      </c>
      <c r="Y2051">
        <v>3.8225022970000002</v>
      </c>
    </row>
    <row r="2052" spans="1:25" x14ac:dyDescent="0.3">
      <c r="A2052" s="2">
        <v>45918</v>
      </c>
      <c r="B2052" t="s">
        <v>40</v>
      </c>
      <c r="C2052">
        <v>1752</v>
      </c>
      <c r="D2052">
        <v>14</v>
      </c>
      <c r="E2052">
        <v>3.0649999999999999</v>
      </c>
      <c r="F2052">
        <v>0.79900000000000004</v>
      </c>
      <c r="G2052">
        <v>42.91</v>
      </c>
      <c r="H2052">
        <v>42.91</v>
      </c>
      <c r="I2052" t="s">
        <v>149</v>
      </c>
      <c r="J2052">
        <v>2</v>
      </c>
      <c r="K2052">
        <v>2</v>
      </c>
      <c r="L2052">
        <v>2</v>
      </c>
      <c r="M2052">
        <v>2</v>
      </c>
      <c r="N2052">
        <v>3</v>
      </c>
      <c r="O2052">
        <v>3</v>
      </c>
      <c r="P2052">
        <v>3</v>
      </c>
      <c r="Q2052">
        <v>3</v>
      </c>
      <c r="R2052">
        <v>88.47</v>
      </c>
      <c r="S2052">
        <v>88.47</v>
      </c>
      <c r="T2052">
        <v>88.47</v>
      </c>
      <c r="U2052">
        <v>88.47</v>
      </c>
      <c r="V2052">
        <v>48.502317169999998</v>
      </c>
      <c r="W2052">
        <v>48.502317169999998</v>
      </c>
      <c r="X2052">
        <v>2.061757166</v>
      </c>
      <c r="Y2052">
        <v>2.061757166</v>
      </c>
    </row>
    <row r="2053" spans="1:25" x14ac:dyDescent="0.3">
      <c r="A2053" s="2">
        <v>45918</v>
      </c>
      <c r="B2053" t="s">
        <v>46</v>
      </c>
      <c r="C2053">
        <v>1434</v>
      </c>
      <c r="D2053">
        <v>4</v>
      </c>
      <c r="E2053">
        <v>3.7029999999999998</v>
      </c>
      <c r="F2053">
        <v>0.27900000000000003</v>
      </c>
      <c r="G2053">
        <v>14.81</v>
      </c>
      <c r="H2053">
        <v>14.81</v>
      </c>
      <c r="I2053" t="s">
        <v>149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X2053">
        <v>0</v>
      </c>
      <c r="Y2053">
        <v>0</v>
      </c>
    </row>
    <row r="2054" spans="1:25" x14ac:dyDescent="0.3">
      <c r="A2054" s="2">
        <v>45918</v>
      </c>
      <c r="B2054" t="s">
        <v>62</v>
      </c>
      <c r="C2054">
        <v>1255</v>
      </c>
      <c r="D2054">
        <v>10</v>
      </c>
      <c r="E2054">
        <v>5.0490000000000004</v>
      </c>
      <c r="F2054">
        <v>0.79700000000000004</v>
      </c>
      <c r="G2054">
        <v>50.49</v>
      </c>
      <c r="H2054">
        <v>50.49</v>
      </c>
      <c r="I2054" t="s">
        <v>149</v>
      </c>
      <c r="J2054">
        <v>1</v>
      </c>
      <c r="K2054">
        <v>1</v>
      </c>
      <c r="L2054">
        <v>1</v>
      </c>
      <c r="M2054">
        <v>1</v>
      </c>
      <c r="N2054">
        <v>5</v>
      </c>
      <c r="O2054">
        <v>5</v>
      </c>
      <c r="P2054">
        <v>5</v>
      </c>
      <c r="Q2054">
        <v>5</v>
      </c>
      <c r="R2054">
        <v>518.45000000000005</v>
      </c>
      <c r="S2054">
        <v>518.45000000000005</v>
      </c>
      <c r="T2054">
        <v>518.45000000000005</v>
      </c>
      <c r="U2054">
        <v>518.45000000000005</v>
      </c>
      <c r="V2054">
        <v>9.7386440350000001</v>
      </c>
      <c r="W2054">
        <v>9.7386440350000001</v>
      </c>
      <c r="X2054">
        <v>10.26836997</v>
      </c>
      <c r="Y2054">
        <v>10.26836997</v>
      </c>
    </row>
    <row r="2055" spans="1:25" x14ac:dyDescent="0.3">
      <c r="A2055" s="2">
        <v>45918</v>
      </c>
      <c r="B2055" t="s">
        <v>38</v>
      </c>
      <c r="C2055">
        <v>371</v>
      </c>
      <c r="D2055">
        <v>5</v>
      </c>
      <c r="E2055">
        <v>1.6279999999999999</v>
      </c>
      <c r="F2055">
        <v>1.3480000000000001</v>
      </c>
      <c r="G2055">
        <v>8.14</v>
      </c>
      <c r="H2055">
        <v>8.14</v>
      </c>
      <c r="I2055" t="s">
        <v>149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X2055">
        <v>0</v>
      </c>
      <c r="Y2055">
        <v>0</v>
      </c>
    </row>
    <row r="2056" spans="1:25" x14ac:dyDescent="0.3">
      <c r="A2056" s="2">
        <v>45918</v>
      </c>
      <c r="B2056" t="s">
        <v>84</v>
      </c>
      <c r="C2056">
        <v>3859</v>
      </c>
      <c r="D2056">
        <v>49</v>
      </c>
      <c r="E2056">
        <v>2.5379999999999998</v>
      </c>
      <c r="F2056">
        <v>1.27</v>
      </c>
      <c r="G2056">
        <v>124.38</v>
      </c>
      <c r="H2056">
        <v>124.38</v>
      </c>
      <c r="I2056" t="s">
        <v>149</v>
      </c>
      <c r="J2056">
        <v>6</v>
      </c>
      <c r="K2056">
        <v>7</v>
      </c>
      <c r="L2056">
        <v>7</v>
      </c>
      <c r="M2056">
        <v>7</v>
      </c>
      <c r="N2056">
        <v>6</v>
      </c>
      <c r="O2056">
        <v>7</v>
      </c>
      <c r="P2056">
        <v>7</v>
      </c>
      <c r="Q2056">
        <v>7</v>
      </c>
      <c r="R2056">
        <v>180.75</v>
      </c>
      <c r="S2056">
        <v>212.73</v>
      </c>
      <c r="T2056">
        <v>212.73</v>
      </c>
      <c r="U2056">
        <v>212.73</v>
      </c>
      <c r="V2056">
        <v>58.468481169999997</v>
      </c>
      <c r="W2056">
        <v>58.468481169999997</v>
      </c>
      <c r="X2056">
        <v>1.710323203</v>
      </c>
      <c r="Y2056">
        <v>1.710323203</v>
      </c>
    </row>
    <row r="2057" spans="1:25" x14ac:dyDescent="0.3">
      <c r="A2057" s="2">
        <v>45918</v>
      </c>
      <c r="B2057" t="s">
        <v>56</v>
      </c>
      <c r="C2057">
        <v>325</v>
      </c>
      <c r="D2057">
        <v>3</v>
      </c>
      <c r="E2057">
        <v>1.02</v>
      </c>
      <c r="F2057">
        <v>0.92300000000000004</v>
      </c>
      <c r="G2057">
        <v>3.06</v>
      </c>
      <c r="H2057">
        <v>3.06</v>
      </c>
      <c r="I2057" t="s">
        <v>149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22.9</v>
      </c>
      <c r="S2057">
        <v>22.9</v>
      </c>
      <c r="T2057">
        <v>22.9</v>
      </c>
      <c r="U2057">
        <v>22.9</v>
      </c>
      <c r="V2057">
        <v>13.362445409999999</v>
      </c>
      <c r="W2057">
        <v>13.362445409999999</v>
      </c>
      <c r="X2057">
        <v>7.4836601309999997</v>
      </c>
      <c r="Y2057">
        <v>7.4836601309999997</v>
      </c>
    </row>
    <row r="2058" spans="1:25" x14ac:dyDescent="0.3">
      <c r="A2058" s="2">
        <v>45918</v>
      </c>
      <c r="B2058" t="s">
        <v>50</v>
      </c>
      <c r="C2058">
        <v>1448</v>
      </c>
      <c r="D2058">
        <v>16</v>
      </c>
      <c r="E2058">
        <v>2.0920000000000001</v>
      </c>
      <c r="F2058">
        <v>1.105</v>
      </c>
      <c r="G2058">
        <v>33.47</v>
      </c>
      <c r="H2058">
        <v>33.47</v>
      </c>
      <c r="I2058" t="s">
        <v>149</v>
      </c>
      <c r="J2058">
        <v>6</v>
      </c>
      <c r="K2058">
        <v>7</v>
      </c>
      <c r="L2058">
        <v>7</v>
      </c>
      <c r="M2058">
        <v>7</v>
      </c>
      <c r="N2058">
        <v>16</v>
      </c>
      <c r="O2058">
        <v>17</v>
      </c>
      <c r="P2058">
        <v>17</v>
      </c>
      <c r="Q2058">
        <v>17</v>
      </c>
      <c r="R2058">
        <v>1124.07</v>
      </c>
      <c r="S2058">
        <v>1156.05</v>
      </c>
      <c r="T2058">
        <v>1156.05</v>
      </c>
      <c r="U2058">
        <v>1156.05</v>
      </c>
      <c r="V2058">
        <v>2.8952034950000001</v>
      </c>
      <c r="W2058">
        <v>2.8952034950000001</v>
      </c>
      <c r="X2058">
        <v>34.539886469999999</v>
      </c>
      <c r="Y2058">
        <v>34.539886469999999</v>
      </c>
    </row>
    <row r="2059" spans="1:25" x14ac:dyDescent="0.3">
      <c r="A2059" s="2">
        <v>45918</v>
      </c>
      <c r="B2059" t="s">
        <v>86</v>
      </c>
      <c r="C2059">
        <v>30</v>
      </c>
      <c r="D2059">
        <v>2</v>
      </c>
      <c r="E2059">
        <v>4.43</v>
      </c>
      <c r="F2059">
        <v>6.6669999999999998</v>
      </c>
      <c r="G2059">
        <v>8.86</v>
      </c>
      <c r="H2059">
        <v>8.86</v>
      </c>
      <c r="I2059" t="s">
        <v>149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X2059">
        <v>0</v>
      </c>
      <c r="Y2059">
        <v>0</v>
      </c>
    </row>
    <row r="2060" spans="1:25" x14ac:dyDescent="0.3">
      <c r="A2060" s="2">
        <v>45918</v>
      </c>
      <c r="B2060" t="s">
        <v>36</v>
      </c>
      <c r="C2060">
        <v>1765</v>
      </c>
      <c r="D2060">
        <v>10</v>
      </c>
      <c r="E2060">
        <v>1.2809999999999999</v>
      </c>
      <c r="F2060">
        <v>0.56699999999999995</v>
      </c>
      <c r="G2060">
        <v>12.81</v>
      </c>
      <c r="H2060">
        <v>12.81</v>
      </c>
      <c r="I2060" t="s">
        <v>149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21.9</v>
      </c>
      <c r="S2060">
        <v>21.9</v>
      </c>
      <c r="T2060">
        <v>21.9</v>
      </c>
      <c r="U2060">
        <v>21.9</v>
      </c>
      <c r="V2060">
        <v>58.493150679999999</v>
      </c>
      <c r="W2060">
        <v>58.493150679999999</v>
      </c>
      <c r="X2060">
        <v>1.7096018740000001</v>
      </c>
      <c r="Y2060">
        <v>1.7096018740000001</v>
      </c>
    </row>
    <row r="2061" spans="1:25" x14ac:dyDescent="0.3">
      <c r="A2061" s="2">
        <v>45918</v>
      </c>
      <c r="B2061" t="s">
        <v>62</v>
      </c>
      <c r="C2061">
        <v>5526</v>
      </c>
      <c r="D2061">
        <v>34</v>
      </c>
      <c r="E2061">
        <v>4.6319999999999997</v>
      </c>
      <c r="F2061">
        <v>0.61499999999999999</v>
      </c>
      <c r="G2061">
        <v>157.5</v>
      </c>
      <c r="H2061">
        <v>157.5</v>
      </c>
      <c r="I2061" t="s">
        <v>149</v>
      </c>
      <c r="J2061">
        <v>6</v>
      </c>
      <c r="K2061">
        <v>7</v>
      </c>
      <c r="L2061">
        <v>7</v>
      </c>
      <c r="M2061">
        <v>7</v>
      </c>
      <c r="N2061">
        <v>10</v>
      </c>
      <c r="O2061">
        <v>11</v>
      </c>
      <c r="P2061">
        <v>11</v>
      </c>
      <c r="Q2061">
        <v>11</v>
      </c>
      <c r="R2061">
        <v>354.54</v>
      </c>
      <c r="S2061">
        <v>393.42</v>
      </c>
      <c r="T2061">
        <v>393.42</v>
      </c>
      <c r="U2061">
        <v>393.42</v>
      </c>
      <c r="V2061">
        <v>40.033551930000002</v>
      </c>
      <c r="W2061">
        <v>40.033551930000002</v>
      </c>
      <c r="X2061">
        <v>2.4979047620000001</v>
      </c>
      <c r="Y2061">
        <v>2.4979047620000001</v>
      </c>
    </row>
    <row r="2062" spans="1:25" x14ac:dyDescent="0.3">
      <c r="A2062" s="2">
        <v>45918</v>
      </c>
      <c r="B2062" t="s">
        <v>64</v>
      </c>
      <c r="C2062">
        <v>2397</v>
      </c>
      <c r="D2062">
        <v>15</v>
      </c>
      <c r="E2062">
        <v>5.2910000000000004</v>
      </c>
      <c r="F2062">
        <v>0.626</v>
      </c>
      <c r="G2062">
        <v>79.37</v>
      </c>
      <c r="H2062">
        <v>79.37</v>
      </c>
      <c r="I2062" t="s">
        <v>149</v>
      </c>
      <c r="J2062">
        <v>8</v>
      </c>
      <c r="K2062">
        <v>9</v>
      </c>
      <c r="L2062">
        <v>9</v>
      </c>
      <c r="M2062">
        <v>9</v>
      </c>
      <c r="N2062">
        <v>20</v>
      </c>
      <c r="O2062">
        <v>21</v>
      </c>
      <c r="P2062">
        <v>21</v>
      </c>
      <c r="Q2062">
        <v>21</v>
      </c>
      <c r="R2062">
        <v>621.08000000000004</v>
      </c>
      <c r="S2062">
        <v>653.57000000000005</v>
      </c>
      <c r="T2062">
        <v>653.57000000000005</v>
      </c>
      <c r="U2062">
        <v>653.57000000000005</v>
      </c>
      <c r="V2062">
        <v>12.144070259999999</v>
      </c>
      <c r="W2062">
        <v>12.144070259999999</v>
      </c>
      <c r="X2062">
        <v>8.2344714630000002</v>
      </c>
      <c r="Y2062">
        <v>8.2344714630000002</v>
      </c>
    </row>
    <row r="2063" spans="1:25" x14ac:dyDescent="0.3">
      <c r="A2063" s="2">
        <v>45918</v>
      </c>
      <c r="B2063" t="s">
        <v>66</v>
      </c>
      <c r="C2063">
        <v>1211</v>
      </c>
      <c r="D2063">
        <v>11</v>
      </c>
      <c r="E2063">
        <v>4.5149999999999997</v>
      </c>
      <c r="F2063">
        <v>0.90800000000000003</v>
      </c>
      <c r="G2063">
        <v>49.67</v>
      </c>
      <c r="H2063">
        <v>49.67</v>
      </c>
      <c r="I2063" t="s">
        <v>149</v>
      </c>
      <c r="J2063">
        <v>1</v>
      </c>
      <c r="K2063">
        <v>3</v>
      </c>
      <c r="L2063">
        <v>3</v>
      </c>
      <c r="M2063">
        <v>3</v>
      </c>
      <c r="N2063">
        <v>1</v>
      </c>
      <c r="O2063">
        <v>3</v>
      </c>
      <c r="P2063">
        <v>3</v>
      </c>
      <c r="Q2063">
        <v>3</v>
      </c>
      <c r="R2063">
        <v>32.49</v>
      </c>
      <c r="S2063">
        <v>102.35</v>
      </c>
      <c r="T2063">
        <v>102.35</v>
      </c>
      <c r="U2063">
        <v>102.35</v>
      </c>
      <c r="V2063">
        <v>48.529555449999997</v>
      </c>
      <c r="W2063">
        <v>48.529555449999997</v>
      </c>
      <c r="X2063">
        <v>2.0605999599999998</v>
      </c>
      <c r="Y2063">
        <v>2.0605999599999998</v>
      </c>
    </row>
    <row r="2064" spans="1:25" x14ac:dyDescent="0.3">
      <c r="A2064" s="2">
        <v>45918</v>
      </c>
      <c r="B2064" t="s">
        <v>68</v>
      </c>
      <c r="C2064">
        <v>2289</v>
      </c>
      <c r="D2064">
        <v>17</v>
      </c>
      <c r="E2064">
        <v>5.9790000000000001</v>
      </c>
      <c r="F2064">
        <v>0.74299999999999999</v>
      </c>
      <c r="G2064">
        <v>101.65</v>
      </c>
      <c r="H2064">
        <v>101.65</v>
      </c>
      <c r="I2064" t="s">
        <v>149</v>
      </c>
      <c r="J2064">
        <v>7</v>
      </c>
      <c r="K2064">
        <v>10</v>
      </c>
      <c r="L2064">
        <v>10</v>
      </c>
      <c r="M2064">
        <v>10</v>
      </c>
      <c r="N2064">
        <v>12</v>
      </c>
      <c r="O2064">
        <v>15</v>
      </c>
      <c r="P2064">
        <v>15</v>
      </c>
      <c r="Q2064">
        <v>15</v>
      </c>
      <c r="R2064">
        <v>346.68</v>
      </c>
      <c r="S2064">
        <v>575.03</v>
      </c>
      <c r="T2064">
        <v>575.03</v>
      </c>
      <c r="U2064">
        <v>575.03</v>
      </c>
      <c r="V2064">
        <v>17.67733857</v>
      </c>
      <c r="W2064">
        <v>17.67733857</v>
      </c>
      <c r="X2064">
        <v>5.6569601570000003</v>
      </c>
      <c r="Y2064">
        <v>5.6569601570000003</v>
      </c>
    </row>
    <row r="2065" spans="1:25" x14ac:dyDescent="0.3">
      <c r="A2065" s="2">
        <v>45918</v>
      </c>
      <c r="B2065" t="s">
        <v>70</v>
      </c>
      <c r="C2065">
        <v>4548</v>
      </c>
      <c r="D2065">
        <v>31</v>
      </c>
      <c r="E2065">
        <v>3.1040000000000001</v>
      </c>
      <c r="F2065">
        <v>0.68200000000000005</v>
      </c>
      <c r="G2065">
        <v>96.21</v>
      </c>
      <c r="H2065">
        <v>96.21</v>
      </c>
      <c r="I2065" t="s">
        <v>149</v>
      </c>
      <c r="J2065">
        <v>7</v>
      </c>
      <c r="K2065">
        <v>10</v>
      </c>
      <c r="L2065">
        <v>10</v>
      </c>
      <c r="M2065">
        <v>10</v>
      </c>
      <c r="N2065">
        <v>9</v>
      </c>
      <c r="O2065">
        <v>12</v>
      </c>
      <c r="P2065">
        <v>12</v>
      </c>
      <c r="Q2065">
        <v>12</v>
      </c>
      <c r="R2065">
        <v>265.24</v>
      </c>
      <c r="S2065">
        <v>395.69</v>
      </c>
      <c r="T2065">
        <v>395.69</v>
      </c>
      <c r="U2065">
        <v>395.69</v>
      </c>
      <c r="V2065">
        <v>24.314488610000002</v>
      </c>
      <c r="W2065">
        <v>24.314488610000002</v>
      </c>
      <c r="X2065">
        <v>4.11277414</v>
      </c>
      <c r="Y2065">
        <v>4.11277414</v>
      </c>
    </row>
    <row r="2066" spans="1:25" x14ac:dyDescent="0.3">
      <c r="A2066" s="2">
        <v>45918</v>
      </c>
      <c r="B2066" t="s">
        <v>32</v>
      </c>
      <c r="C2066">
        <v>1136</v>
      </c>
      <c r="D2066">
        <v>3</v>
      </c>
      <c r="E2066">
        <v>0.89</v>
      </c>
      <c r="F2066">
        <v>0.26400000000000001</v>
      </c>
      <c r="G2066">
        <v>2.67</v>
      </c>
      <c r="H2066">
        <v>2.67</v>
      </c>
      <c r="I2066" t="s">
        <v>149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X2066">
        <v>0</v>
      </c>
      <c r="Y2066">
        <v>0</v>
      </c>
    </row>
    <row r="2067" spans="1:25" x14ac:dyDescent="0.3">
      <c r="A2067" s="2">
        <v>45918</v>
      </c>
      <c r="B2067" t="s">
        <v>72</v>
      </c>
      <c r="C2067">
        <v>1502</v>
      </c>
      <c r="D2067">
        <v>12</v>
      </c>
      <c r="E2067">
        <v>2.3340000000000001</v>
      </c>
      <c r="F2067">
        <v>0.79900000000000004</v>
      </c>
      <c r="G2067">
        <v>28.01</v>
      </c>
      <c r="H2067">
        <v>28.01</v>
      </c>
      <c r="I2067" t="s">
        <v>149</v>
      </c>
      <c r="J2067">
        <v>2</v>
      </c>
      <c r="K2067">
        <v>2</v>
      </c>
      <c r="L2067">
        <v>2</v>
      </c>
      <c r="M2067">
        <v>2</v>
      </c>
      <c r="N2067">
        <v>2</v>
      </c>
      <c r="O2067">
        <v>2</v>
      </c>
      <c r="P2067">
        <v>2</v>
      </c>
      <c r="Q2067">
        <v>2</v>
      </c>
      <c r="R2067">
        <v>69.760000000000005</v>
      </c>
      <c r="S2067">
        <v>69.760000000000005</v>
      </c>
      <c r="T2067">
        <v>69.760000000000005</v>
      </c>
      <c r="U2067">
        <v>69.760000000000005</v>
      </c>
      <c r="V2067">
        <v>40.151949539999997</v>
      </c>
      <c r="W2067">
        <v>40.151949539999997</v>
      </c>
      <c r="X2067">
        <v>2.4905390930000002</v>
      </c>
      <c r="Y2067">
        <v>2.4905390930000002</v>
      </c>
    </row>
    <row r="2068" spans="1:25" x14ac:dyDescent="0.3">
      <c r="A2068" s="2">
        <v>45918</v>
      </c>
      <c r="B2068" t="s">
        <v>74</v>
      </c>
      <c r="C2068">
        <v>1771</v>
      </c>
      <c r="D2068">
        <v>5</v>
      </c>
      <c r="E2068">
        <v>2.3239999999999998</v>
      </c>
      <c r="F2068">
        <v>0.28199999999999997</v>
      </c>
      <c r="G2068">
        <v>11.62</v>
      </c>
      <c r="H2068">
        <v>11.62</v>
      </c>
      <c r="I2068" t="s">
        <v>149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30.88</v>
      </c>
      <c r="S2068">
        <v>30.88</v>
      </c>
      <c r="T2068">
        <v>30.88</v>
      </c>
      <c r="U2068">
        <v>30.88</v>
      </c>
      <c r="V2068">
        <v>37.629533680000002</v>
      </c>
      <c r="W2068">
        <v>37.629533680000002</v>
      </c>
      <c r="X2068">
        <v>2.6574870910000001</v>
      </c>
      <c r="Y2068">
        <v>2.6574870910000001</v>
      </c>
    </row>
    <row r="2069" spans="1:25" x14ac:dyDescent="0.3">
      <c r="A2069" s="2">
        <v>45918</v>
      </c>
      <c r="B2069" t="s">
        <v>76</v>
      </c>
      <c r="C2069">
        <v>1215</v>
      </c>
      <c r="D2069">
        <v>5</v>
      </c>
      <c r="E2069">
        <v>3.8820000000000001</v>
      </c>
      <c r="F2069">
        <v>0.41199999999999998</v>
      </c>
      <c r="G2069">
        <v>19.41</v>
      </c>
      <c r="H2069">
        <v>19.41</v>
      </c>
      <c r="I2069" t="s">
        <v>149</v>
      </c>
      <c r="J2069">
        <v>3</v>
      </c>
      <c r="K2069">
        <v>3</v>
      </c>
      <c r="L2069">
        <v>3</v>
      </c>
      <c r="M2069">
        <v>3</v>
      </c>
      <c r="N2069">
        <v>4</v>
      </c>
      <c r="O2069">
        <v>4</v>
      </c>
      <c r="P2069">
        <v>4</v>
      </c>
      <c r="Q2069">
        <v>4</v>
      </c>
      <c r="R2069">
        <v>115.52</v>
      </c>
      <c r="S2069">
        <v>115.52</v>
      </c>
      <c r="T2069">
        <v>115.52</v>
      </c>
      <c r="U2069">
        <v>115.52</v>
      </c>
      <c r="V2069">
        <v>16.802285319999999</v>
      </c>
      <c r="W2069">
        <v>16.802285319999999</v>
      </c>
      <c r="X2069">
        <v>5.9515713549999996</v>
      </c>
      <c r="Y2069">
        <v>5.9515713549999996</v>
      </c>
    </row>
    <row r="2070" spans="1:25" x14ac:dyDescent="0.3">
      <c r="A2070" s="2">
        <v>45918</v>
      </c>
      <c r="B2070" t="s">
        <v>78</v>
      </c>
      <c r="C2070">
        <v>33</v>
      </c>
      <c r="D2070">
        <v>0</v>
      </c>
      <c r="F2070">
        <v>0</v>
      </c>
      <c r="G2070">
        <v>0</v>
      </c>
      <c r="H2070">
        <v>0</v>
      </c>
      <c r="I2070" t="s">
        <v>149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5" x14ac:dyDescent="0.3">
      <c r="A2071" s="2">
        <v>45918</v>
      </c>
      <c r="B2071" t="s">
        <v>80</v>
      </c>
      <c r="C2071">
        <v>315</v>
      </c>
      <c r="D2071">
        <v>0</v>
      </c>
      <c r="F2071">
        <v>0</v>
      </c>
      <c r="G2071">
        <v>0</v>
      </c>
      <c r="H2071">
        <v>0</v>
      </c>
      <c r="I2071" t="s">
        <v>149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5" x14ac:dyDescent="0.3">
      <c r="A2072" s="2">
        <v>45918</v>
      </c>
      <c r="B2072" t="s">
        <v>82</v>
      </c>
      <c r="C2072">
        <v>1222</v>
      </c>
      <c r="D2072">
        <v>8</v>
      </c>
      <c r="E2072">
        <v>3.0449999999999999</v>
      </c>
      <c r="F2072">
        <v>0.65500000000000003</v>
      </c>
      <c r="G2072">
        <v>24.36</v>
      </c>
      <c r="H2072">
        <v>24.36</v>
      </c>
      <c r="I2072" t="s">
        <v>149</v>
      </c>
      <c r="J2072">
        <v>5</v>
      </c>
      <c r="K2072">
        <v>5</v>
      </c>
      <c r="L2072">
        <v>5</v>
      </c>
      <c r="M2072">
        <v>5</v>
      </c>
      <c r="N2072">
        <v>13</v>
      </c>
      <c r="O2072">
        <v>13</v>
      </c>
      <c r="P2072">
        <v>13</v>
      </c>
      <c r="Q2072">
        <v>13</v>
      </c>
      <c r="R2072">
        <v>856.94</v>
      </c>
      <c r="S2072">
        <v>856.94</v>
      </c>
      <c r="T2072">
        <v>856.94</v>
      </c>
      <c r="U2072">
        <v>856.94</v>
      </c>
      <c r="V2072">
        <v>2.8426727660000002</v>
      </c>
      <c r="W2072">
        <v>2.8426727660000002</v>
      </c>
      <c r="X2072">
        <v>35.178160920000003</v>
      </c>
      <c r="Y2072">
        <v>35.178160920000003</v>
      </c>
    </row>
    <row r="2073" spans="1:25" x14ac:dyDescent="0.3">
      <c r="A2073" s="2">
        <v>45918</v>
      </c>
      <c r="B2073" t="s">
        <v>94</v>
      </c>
      <c r="C2073">
        <v>2691</v>
      </c>
      <c r="D2073">
        <v>17</v>
      </c>
      <c r="E2073">
        <v>6.5090000000000003</v>
      </c>
      <c r="F2073">
        <v>0.63200000000000001</v>
      </c>
      <c r="G2073">
        <v>110.65</v>
      </c>
      <c r="H2073">
        <v>110.65</v>
      </c>
      <c r="I2073" t="s">
        <v>149</v>
      </c>
      <c r="J2073">
        <v>10</v>
      </c>
      <c r="K2073">
        <v>13</v>
      </c>
      <c r="L2073">
        <v>13</v>
      </c>
      <c r="M2073">
        <v>13</v>
      </c>
      <c r="N2073">
        <v>21</v>
      </c>
      <c r="O2073">
        <v>29</v>
      </c>
      <c r="P2073">
        <v>29</v>
      </c>
      <c r="Q2073">
        <v>29</v>
      </c>
      <c r="R2073">
        <v>1103.33</v>
      </c>
      <c r="S2073">
        <v>1500.85</v>
      </c>
      <c r="T2073">
        <v>1500.85</v>
      </c>
      <c r="U2073">
        <v>1500.85</v>
      </c>
      <c r="V2073">
        <v>7.3724889229999997</v>
      </c>
      <c r="W2073">
        <v>7.3724889229999997</v>
      </c>
      <c r="X2073">
        <v>13.563940349999999</v>
      </c>
      <c r="Y2073">
        <v>13.563940349999999</v>
      </c>
    </row>
    <row r="2074" spans="1:25" x14ac:dyDescent="0.3">
      <c r="A2074" s="2">
        <v>45918</v>
      </c>
      <c r="B2074" t="s">
        <v>96</v>
      </c>
      <c r="C2074">
        <v>1224</v>
      </c>
      <c r="D2074">
        <v>16</v>
      </c>
      <c r="E2074">
        <v>3.8279999999999998</v>
      </c>
      <c r="F2074">
        <v>1.3069999999999999</v>
      </c>
      <c r="G2074">
        <v>61.25</v>
      </c>
      <c r="H2074">
        <v>61.25</v>
      </c>
      <c r="I2074" t="s">
        <v>149</v>
      </c>
      <c r="J2074">
        <v>2</v>
      </c>
      <c r="K2074">
        <v>2</v>
      </c>
      <c r="L2074">
        <v>2</v>
      </c>
      <c r="M2074">
        <v>2</v>
      </c>
      <c r="N2074">
        <v>4</v>
      </c>
      <c r="O2074">
        <v>4</v>
      </c>
      <c r="P2074">
        <v>4</v>
      </c>
      <c r="Q2074">
        <v>4</v>
      </c>
      <c r="R2074">
        <v>305.95999999999998</v>
      </c>
      <c r="S2074">
        <v>305.95999999999998</v>
      </c>
      <c r="T2074">
        <v>305.95999999999998</v>
      </c>
      <c r="U2074">
        <v>305.95999999999998</v>
      </c>
      <c r="V2074">
        <v>20.018956729999999</v>
      </c>
      <c r="W2074">
        <v>20.018956729999999</v>
      </c>
      <c r="X2074">
        <v>4.9952653060000003</v>
      </c>
      <c r="Y2074">
        <v>4.9952653060000003</v>
      </c>
    </row>
    <row r="2075" spans="1:25" x14ac:dyDescent="0.3">
      <c r="A2075" s="2">
        <v>45918</v>
      </c>
      <c r="B2075" t="s">
        <v>11</v>
      </c>
      <c r="C2075">
        <v>948</v>
      </c>
      <c r="D2075">
        <v>8</v>
      </c>
      <c r="E2075">
        <v>2.7160000000000002</v>
      </c>
      <c r="F2075">
        <v>0.84399999999999997</v>
      </c>
      <c r="G2075">
        <v>21.73</v>
      </c>
      <c r="H2075">
        <v>21.73</v>
      </c>
      <c r="I2075" t="s">
        <v>149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X2075">
        <v>0</v>
      </c>
      <c r="Y2075">
        <v>0</v>
      </c>
    </row>
    <row r="2076" spans="1:25" x14ac:dyDescent="0.3">
      <c r="A2076" s="2">
        <v>45918</v>
      </c>
      <c r="B2076" t="s">
        <v>92</v>
      </c>
      <c r="C2076">
        <v>553</v>
      </c>
      <c r="D2076">
        <v>10</v>
      </c>
      <c r="E2076">
        <v>2.2250000000000001</v>
      </c>
      <c r="F2076">
        <v>1.8080000000000001</v>
      </c>
      <c r="G2076">
        <v>22.25</v>
      </c>
      <c r="H2076">
        <v>22.25</v>
      </c>
      <c r="I2076" t="s">
        <v>149</v>
      </c>
      <c r="J2076">
        <v>4</v>
      </c>
      <c r="K2076">
        <v>7</v>
      </c>
      <c r="L2076">
        <v>7</v>
      </c>
      <c r="M2076">
        <v>7</v>
      </c>
      <c r="N2076">
        <v>8</v>
      </c>
      <c r="O2076">
        <v>12</v>
      </c>
      <c r="P2076">
        <v>12</v>
      </c>
      <c r="Q2076">
        <v>12</v>
      </c>
      <c r="R2076">
        <v>201.16</v>
      </c>
      <c r="S2076">
        <v>403.53</v>
      </c>
      <c r="T2076">
        <v>403.53</v>
      </c>
      <c r="U2076">
        <v>403.53</v>
      </c>
      <c r="V2076">
        <v>5.5138403589999996</v>
      </c>
      <c r="W2076">
        <v>5.5138403589999996</v>
      </c>
      <c r="X2076">
        <v>18.136179779999999</v>
      </c>
      <c r="Y2076">
        <v>18.136179779999999</v>
      </c>
    </row>
    <row r="2077" spans="1:25" x14ac:dyDescent="0.3">
      <c r="A2077" s="2">
        <v>45918</v>
      </c>
      <c r="B2077" t="s">
        <v>46</v>
      </c>
      <c r="C2077">
        <v>380</v>
      </c>
      <c r="D2077">
        <v>5</v>
      </c>
      <c r="E2077">
        <v>2.6059999999999999</v>
      </c>
      <c r="F2077">
        <v>1.3160000000000001</v>
      </c>
      <c r="G2077">
        <v>13.03</v>
      </c>
      <c r="H2077">
        <v>13.03</v>
      </c>
      <c r="I2077" t="s">
        <v>149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98.49</v>
      </c>
      <c r="S2077">
        <v>98.49</v>
      </c>
      <c r="T2077">
        <v>98.49</v>
      </c>
      <c r="U2077">
        <v>98.49</v>
      </c>
      <c r="V2077">
        <v>13.22976952</v>
      </c>
      <c r="W2077">
        <v>13.22976952</v>
      </c>
      <c r="X2077">
        <v>7.5587106679999998</v>
      </c>
      <c r="Y2077">
        <v>7.5587106679999998</v>
      </c>
    </row>
    <row r="2078" spans="1:25" x14ac:dyDescent="0.3">
      <c r="A2078" s="2">
        <v>45918</v>
      </c>
      <c r="B2078" t="s">
        <v>32</v>
      </c>
      <c r="C2078">
        <v>52</v>
      </c>
      <c r="D2078">
        <v>0</v>
      </c>
      <c r="F2078">
        <v>0</v>
      </c>
      <c r="G2078">
        <v>0</v>
      </c>
      <c r="H2078">
        <v>0</v>
      </c>
      <c r="I2078" t="s">
        <v>149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5" x14ac:dyDescent="0.3">
      <c r="A2079" s="2">
        <v>45918</v>
      </c>
      <c r="B2079" t="s">
        <v>72</v>
      </c>
      <c r="C2079">
        <v>264</v>
      </c>
      <c r="D2079">
        <v>0</v>
      </c>
      <c r="F2079">
        <v>0</v>
      </c>
      <c r="G2079">
        <v>0</v>
      </c>
      <c r="H2079">
        <v>0</v>
      </c>
      <c r="I2079" t="s">
        <v>149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5" x14ac:dyDescent="0.3">
      <c r="A2080" s="2">
        <v>45918</v>
      </c>
      <c r="B2080" t="s">
        <v>106</v>
      </c>
      <c r="C2080">
        <v>102</v>
      </c>
      <c r="D2080">
        <v>2</v>
      </c>
      <c r="E2080">
        <v>4.1050000000000004</v>
      </c>
      <c r="F2080">
        <v>1.9610000000000001</v>
      </c>
      <c r="G2080">
        <v>8.2100000000000009</v>
      </c>
      <c r="H2080">
        <v>8.2100000000000009</v>
      </c>
      <c r="I2080" t="s">
        <v>149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X2080">
        <v>0</v>
      </c>
      <c r="Y2080">
        <v>0</v>
      </c>
    </row>
    <row r="2081" spans="1:25" x14ac:dyDescent="0.3">
      <c r="A2081" s="2">
        <v>45918</v>
      </c>
      <c r="B2081" t="s">
        <v>44</v>
      </c>
      <c r="C2081">
        <v>52</v>
      </c>
      <c r="D2081">
        <v>0</v>
      </c>
      <c r="F2081">
        <v>0</v>
      </c>
      <c r="G2081">
        <v>0</v>
      </c>
      <c r="H2081">
        <v>0</v>
      </c>
      <c r="I2081" t="s">
        <v>149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5" x14ac:dyDescent="0.3">
      <c r="A2082" s="2">
        <v>45918</v>
      </c>
      <c r="B2082" t="s">
        <v>40</v>
      </c>
      <c r="C2082">
        <v>398</v>
      </c>
      <c r="D2082">
        <v>0</v>
      </c>
      <c r="F2082">
        <v>0</v>
      </c>
      <c r="G2082">
        <v>0</v>
      </c>
      <c r="H2082">
        <v>0</v>
      </c>
      <c r="I2082" t="s">
        <v>149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5" x14ac:dyDescent="0.3">
      <c r="A2083" s="2">
        <v>45918</v>
      </c>
      <c r="B2083" t="s">
        <v>56</v>
      </c>
      <c r="C2083">
        <v>77</v>
      </c>
      <c r="D2083">
        <v>0</v>
      </c>
      <c r="F2083">
        <v>0</v>
      </c>
      <c r="G2083">
        <v>0</v>
      </c>
      <c r="H2083">
        <v>0</v>
      </c>
      <c r="I2083" t="s">
        <v>149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5" x14ac:dyDescent="0.3">
      <c r="A2084" s="2">
        <v>45918</v>
      </c>
      <c r="B2084" t="s">
        <v>76</v>
      </c>
      <c r="C2084">
        <v>469</v>
      </c>
      <c r="D2084">
        <v>0</v>
      </c>
      <c r="F2084">
        <v>0</v>
      </c>
      <c r="G2084">
        <v>0</v>
      </c>
      <c r="H2084">
        <v>0</v>
      </c>
      <c r="I2084" t="s">
        <v>149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5" x14ac:dyDescent="0.3">
      <c r="A2085" s="2">
        <v>45918</v>
      </c>
      <c r="B2085" t="s">
        <v>48</v>
      </c>
      <c r="C2085">
        <v>352</v>
      </c>
      <c r="D2085">
        <v>9</v>
      </c>
      <c r="E2085">
        <v>3.218</v>
      </c>
      <c r="F2085">
        <v>2.5569999999999999</v>
      </c>
      <c r="G2085">
        <v>28.96</v>
      </c>
      <c r="H2085">
        <v>28.96</v>
      </c>
      <c r="I2085" t="s">
        <v>149</v>
      </c>
      <c r="J2085">
        <v>1</v>
      </c>
      <c r="K2085">
        <v>2</v>
      </c>
      <c r="L2085">
        <v>2</v>
      </c>
      <c r="M2085">
        <v>2</v>
      </c>
      <c r="N2085">
        <v>1</v>
      </c>
      <c r="O2085">
        <v>11</v>
      </c>
      <c r="P2085">
        <v>11</v>
      </c>
      <c r="Q2085">
        <v>11</v>
      </c>
      <c r="R2085">
        <v>28.9</v>
      </c>
      <c r="S2085">
        <v>317.7</v>
      </c>
      <c r="T2085">
        <v>317.7</v>
      </c>
      <c r="U2085">
        <v>317.7</v>
      </c>
      <c r="V2085">
        <v>9.1155177839999997</v>
      </c>
      <c r="W2085">
        <v>9.1155177839999997</v>
      </c>
      <c r="X2085">
        <v>10.97030387</v>
      </c>
      <c r="Y2085">
        <v>10.97030387</v>
      </c>
    </row>
    <row r="2086" spans="1:25" x14ac:dyDescent="0.3">
      <c r="A2086" s="2">
        <v>45918</v>
      </c>
      <c r="B2086" t="s">
        <v>24</v>
      </c>
      <c r="C2086">
        <v>735</v>
      </c>
      <c r="D2086">
        <v>4</v>
      </c>
      <c r="E2086">
        <v>2.46</v>
      </c>
      <c r="F2086">
        <v>0.54400000000000004</v>
      </c>
      <c r="G2086">
        <v>9.84</v>
      </c>
      <c r="H2086">
        <v>9.84</v>
      </c>
      <c r="I2086" t="s">
        <v>149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X2086">
        <v>0</v>
      </c>
      <c r="Y2086">
        <v>0</v>
      </c>
    </row>
    <row r="2087" spans="1:25" x14ac:dyDescent="0.3">
      <c r="A2087" s="2">
        <v>45918</v>
      </c>
      <c r="B2087" t="s">
        <v>108</v>
      </c>
      <c r="C2087">
        <v>207</v>
      </c>
      <c r="D2087">
        <v>1</v>
      </c>
      <c r="E2087">
        <v>2.73</v>
      </c>
      <c r="F2087">
        <v>0.48299999999999998</v>
      </c>
      <c r="G2087">
        <v>2.73</v>
      </c>
      <c r="H2087">
        <v>2.73</v>
      </c>
      <c r="I2087" t="s">
        <v>149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X2087">
        <v>0</v>
      </c>
      <c r="Y2087">
        <v>0</v>
      </c>
    </row>
    <row r="2088" spans="1:25" x14ac:dyDescent="0.3">
      <c r="A2088" s="2">
        <v>45918</v>
      </c>
      <c r="B2088" t="s">
        <v>62</v>
      </c>
      <c r="C2088">
        <v>335</v>
      </c>
      <c r="D2088">
        <v>0</v>
      </c>
      <c r="F2088">
        <v>0</v>
      </c>
      <c r="G2088">
        <v>0</v>
      </c>
      <c r="H2088">
        <v>0</v>
      </c>
      <c r="I2088" t="s">
        <v>149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5" x14ac:dyDescent="0.3">
      <c r="A2089" s="2">
        <v>45918</v>
      </c>
      <c r="B2089" t="s">
        <v>84</v>
      </c>
      <c r="C2089">
        <v>238</v>
      </c>
      <c r="D2089">
        <v>2</v>
      </c>
      <c r="E2089">
        <v>1.66</v>
      </c>
      <c r="F2089">
        <v>0.84</v>
      </c>
      <c r="G2089">
        <v>3.32</v>
      </c>
      <c r="H2089">
        <v>3.32</v>
      </c>
      <c r="I2089" t="s">
        <v>149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X2089">
        <v>0</v>
      </c>
      <c r="Y2089">
        <v>0</v>
      </c>
    </row>
    <row r="2090" spans="1:25" x14ac:dyDescent="0.3">
      <c r="A2090" s="2">
        <v>45918</v>
      </c>
      <c r="B2090" t="s">
        <v>42</v>
      </c>
      <c r="C2090">
        <v>185</v>
      </c>
      <c r="D2090">
        <v>0</v>
      </c>
      <c r="F2090">
        <v>0</v>
      </c>
      <c r="G2090">
        <v>0</v>
      </c>
      <c r="H2090">
        <v>0</v>
      </c>
      <c r="I2090" t="s">
        <v>149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5" x14ac:dyDescent="0.3">
      <c r="A2091" s="2">
        <v>45918</v>
      </c>
      <c r="B2091" t="s">
        <v>11</v>
      </c>
      <c r="C2091">
        <v>78</v>
      </c>
      <c r="D2091">
        <v>0</v>
      </c>
      <c r="F2091">
        <v>0</v>
      </c>
      <c r="G2091">
        <v>0</v>
      </c>
      <c r="H2091">
        <v>0</v>
      </c>
      <c r="I2091" t="s">
        <v>149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5" x14ac:dyDescent="0.3">
      <c r="A2092" s="2">
        <v>45918</v>
      </c>
      <c r="B2092" t="s">
        <v>102</v>
      </c>
      <c r="C2092">
        <v>460</v>
      </c>
      <c r="D2092">
        <v>4</v>
      </c>
      <c r="E2092">
        <v>3.8</v>
      </c>
      <c r="F2092">
        <v>0.87</v>
      </c>
      <c r="G2092">
        <v>15.2</v>
      </c>
      <c r="H2092">
        <v>15.2</v>
      </c>
      <c r="I2092" t="s">
        <v>149</v>
      </c>
      <c r="J2092">
        <v>1</v>
      </c>
      <c r="K2092">
        <v>1</v>
      </c>
      <c r="L2092">
        <v>1</v>
      </c>
      <c r="M2092">
        <v>1</v>
      </c>
      <c r="N2092">
        <v>2</v>
      </c>
      <c r="O2092">
        <v>2</v>
      </c>
      <c r="P2092">
        <v>2</v>
      </c>
      <c r="Q2092">
        <v>2</v>
      </c>
      <c r="R2092">
        <v>57.78</v>
      </c>
      <c r="S2092">
        <v>57.78</v>
      </c>
      <c r="T2092">
        <v>57.78</v>
      </c>
      <c r="U2092">
        <v>57.78</v>
      </c>
      <c r="V2092">
        <v>26.30668051</v>
      </c>
      <c r="W2092">
        <v>26.30668051</v>
      </c>
      <c r="X2092">
        <v>3.8013157890000002</v>
      </c>
      <c r="Y2092">
        <v>3.8013157890000002</v>
      </c>
    </row>
    <row r="2093" spans="1:25" x14ac:dyDescent="0.3">
      <c r="A2093" s="2">
        <v>45918</v>
      </c>
      <c r="B2093" t="s">
        <v>98</v>
      </c>
      <c r="C2093">
        <v>1237</v>
      </c>
      <c r="D2093">
        <v>4</v>
      </c>
      <c r="E2093">
        <v>2.16</v>
      </c>
      <c r="F2093">
        <v>0.32300000000000001</v>
      </c>
      <c r="G2093">
        <v>8.64</v>
      </c>
      <c r="H2093">
        <v>8.64</v>
      </c>
      <c r="I2093" t="s">
        <v>149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X2093">
        <v>0</v>
      </c>
      <c r="Y2093">
        <v>0</v>
      </c>
    </row>
    <row r="2094" spans="1:25" x14ac:dyDescent="0.3">
      <c r="A2094" s="2">
        <v>45918</v>
      </c>
      <c r="B2094" t="s">
        <v>104</v>
      </c>
      <c r="C2094">
        <v>502</v>
      </c>
      <c r="D2094">
        <v>3</v>
      </c>
      <c r="E2094">
        <v>1.4570000000000001</v>
      </c>
      <c r="F2094">
        <v>0.59799999999999998</v>
      </c>
      <c r="G2094">
        <v>4.37</v>
      </c>
      <c r="H2094">
        <v>4.37</v>
      </c>
      <c r="I2094" t="s">
        <v>149</v>
      </c>
      <c r="J2094">
        <v>2</v>
      </c>
      <c r="K2094">
        <v>2</v>
      </c>
      <c r="L2094">
        <v>2</v>
      </c>
      <c r="M2094">
        <v>2</v>
      </c>
      <c r="N2094">
        <v>4</v>
      </c>
      <c r="O2094">
        <v>4</v>
      </c>
      <c r="P2094">
        <v>4</v>
      </c>
      <c r="Q2094">
        <v>4</v>
      </c>
      <c r="R2094">
        <v>91.37</v>
      </c>
      <c r="S2094">
        <v>91.37</v>
      </c>
      <c r="T2094">
        <v>91.37</v>
      </c>
      <c r="U2094">
        <v>91.37</v>
      </c>
      <c r="V2094">
        <v>4.7827514500000001</v>
      </c>
      <c r="W2094">
        <v>4.7827514500000001</v>
      </c>
      <c r="X2094">
        <v>20.908466820000001</v>
      </c>
      <c r="Y2094">
        <v>20.908466820000001</v>
      </c>
    </row>
    <row r="2095" spans="1:25" x14ac:dyDescent="0.3">
      <c r="A2095" s="2">
        <v>45918</v>
      </c>
      <c r="B2095" t="s">
        <v>38</v>
      </c>
      <c r="C2095">
        <v>2</v>
      </c>
      <c r="D2095">
        <v>0</v>
      </c>
      <c r="F2095">
        <v>0</v>
      </c>
      <c r="G2095">
        <v>0</v>
      </c>
      <c r="H2095">
        <v>0</v>
      </c>
      <c r="I2095" t="s">
        <v>149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5" x14ac:dyDescent="0.3">
      <c r="A2096" s="2">
        <v>45918</v>
      </c>
      <c r="B2096" t="s">
        <v>42</v>
      </c>
      <c r="C2096">
        <v>467</v>
      </c>
      <c r="D2096">
        <v>14</v>
      </c>
      <c r="E2096">
        <v>1.738</v>
      </c>
      <c r="F2096">
        <v>2.9980000000000002</v>
      </c>
      <c r="G2096">
        <v>24.33</v>
      </c>
      <c r="H2096">
        <v>24.33</v>
      </c>
      <c r="I2096" t="s">
        <v>149</v>
      </c>
      <c r="J2096">
        <v>3</v>
      </c>
      <c r="K2096">
        <v>3</v>
      </c>
      <c r="L2096">
        <v>3</v>
      </c>
      <c r="M2096">
        <v>3</v>
      </c>
      <c r="N2096">
        <v>3</v>
      </c>
      <c r="O2096">
        <v>3</v>
      </c>
      <c r="P2096">
        <v>3</v>
      </c>
      <c r="Q2096">
        <v>3</v>
      </c>
      <c r="R2096">
        <v>73.680000000000007</v>
      </c>
      <c r="S2096">
        <v>73.680000000000007</v>
      </c>
      <c r="T2096">
        <v>73.680000000000007</v>
      </c>
      <c r="U2096">
        <v>73.680000000000007</v>
      </c>
      <c r="V2096">
        <v>33.021172640000003</v>
      </c>
      <c r="W2096">
        <v>33.021172640000003</v>
      </c>
      <c r="X2096">
        <v>3.0283600490000002</v>
      </c>
      <c r="Y2096">
        <v>3.0283600490000002</v>
      </c>
    </row>
    <row r="2097" spans="1:25" x14ac:dyDescent="0.3">
      <c r="A2097" s="2">
        <v>45918</v>
      </c>
      <c r="B2097" t="s">
        <v>50</v>
      </c>
      <c r="C2097">
        <v>7</v>
      </c>
      <c r="D2097">
        <v>0</v>
      </c>
      <c r="F2097">
        <v>0</v>
      </c>
      <c r="G2097">
        <v>0</v>
      </c>
      <c r="H2097">
        <v>0</v>
      </c>
      <c r="I2097" t="s">
        <v>149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5" x14ac:dyDescent="0.3">
      <c r="A2098" s="2">
        <v>45918</v>
      </c>
      <c r="B2098" t="s">
        <v>72</v>
      </c>
      <c r="C2098">
        <v>162</v>
      </c>
      <c r="D2098">
        <v>1</v>
      </c>
      <c r="E2098">
        <v>3.72</v>
      </c>
      <c r="F2098">
        <v>0.61699999999999999</v>
      </c>
      <c r="G2098">
        <v>3.72</v>
      </c>
      <c r="H2098">
        <v>3.72</v>
      </c>
      <c r="I2098" t="s">
        <v>149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X2098">
        <v>0</v>
      </c>
      <c r="Y2098">
        <v>0</v>
      </c>
    </row>
    <row r="2099" spans="1:25" x14ac:dyDescent="0.3">
      <c r="A2099" s="2">
        <v>45918</v>
      </c>
      <c r="B2099" t="s">
        <v>84</v>
      </c>
      <c r="C2099">
        <v>92</v>
      </c>
      <c r="D2099">
        <v>1</v>
      </c>
      <c r="E2099">
        <v>2.48</v>
      </c>
      <c r="F2099">
        <v>1.087</v>
      </c>
      <c r="G2099">
        <v>2.48</v>
      </c>
      <c r="H2099">
        <v>2.48</v>
      </c>
      <c r="I2099" t="s">
        <v>149</v>
      </c>
      <c r="J2099">
        <v>0</v>
      </c>
      <c r="K2099">
        <v>1</v>
      </c>
      <c r="L2099">
        <v>1</v>
      </c>
      <c r="M2099">
        <v>1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31.98</v>
      </c>
      <c r="T2099">
        <v>31.98</v>
      </c>
      <c r="U2099">
        <v>31.98</v>
      </c>
      <c r="V2099">
        <v>7.7548467790000002</v>
      </c>
      <c r="W2099">
        <v>7.7548467790000002</v>
      </c>
      <c r="X2099">
        <v>12.895161290000001</v>
      </c>
      <c r="Y2099">
        <v>12.895161290000001</v>
      </c>
    </row>
    <row r="2100" spans="1:25" x14ac:dyDescent="0.3">
      <c r="A2100" s="2">
        <v>45918</v>
      </c>
      <c r="B2100" t="s">
        <v>68</v>
      </c>
      <c r="C2100">
        <v>601</v>
      </c>
      <c r="D2100">
        <v>10</v>
      </c>
      <c r="E2100">
        <v>4.4359999999999999</v>
      </c>
      <c r="F2100">
        <v>1.6639999999999999</v>
      </c>
      <c r="G2100">
        <v>44.36</v>
      </c>
      <c r="H2100">
        <v>44.36</v>
      </c>
      <c r="I2100" t="s">
        <v>149</v>
      </c>
      <c r="J2100">
        <v>7</v>
      </c>
      <c r="K2100">
        <v>7</v>
      </c>
      <c r="L2100">
        <v>7</v>
      </c>
      <c r="M2100">
        <v>7</v>
      </c>
      <c r="N2100">
        <v>9</v>
      </c>
      <c r="O2100">
        <v>9</v>
      </c>
      <c r="P2100">
        <v>9</v>
      </c>
      <c r="Q2100">
        <v>9</v>
      </c>
      <c r="R2100">
        <v>260.23</v>
      </c>
      <c r="S2100">
        <v>260.23</v>
      </c>
      <c r="T2100">
        <v>260.23</v>
      </c>
      <c r="U2100">
        <v>260.23</v>
      </c>
      <c r="V2100">
        <v>17.046458900000001</v>
      </c>
      <c r="W2100">
        <v>17.046458900000001</v>
      </c>
      <c r="X2100">
        <v>5.8663210100000001</v>
      </c>
      <c r="Y2100">
        <v>5.8663210100000001</v>
      </c>
    </row>
    <row r="2101" spans="1:25" x14ac:dyDescent="0.3">
      <c r="A2101" s="2">
        <v>45918</v>
      </c>
      <c r="B2101" t="s">
        <v>64</v>
      </c>
      <c r="C2101">
        <v>378</v>
      </c>
      <c r="D2101">
        <v>3</v>
      </c>
      <c r="E2101">
        <v>5.31</v>
      </c>
      <c r="F2101">
        <v>0.79400000000000004</v>
      </c>
      <c r="G2101">
        <v>15.93</v>
      </c>
      <c r="H2101">
        <v>15.93</v>
      </c>
      <c r="I2101" t="s">
        <v>149</v>
      </c>
      <c r="J2101">
        <v>3</v>
      </c>
      <c r="K2101">
        <v>3</v>
      </c>
      <c r="L2101">
        <v>3</v>
      </c>
      <c r="M2101">
        <v>3</v>
      </c>
      <c r="N2101">
        <v>5</v>
      </c>
      <c r="O2101">
        <v>5</v>
      </c>
      <c r="P2101">
        <v>5</v>
      </c>
      <c r="Q2101">
        <v>5</v>
      </c>
      <c r="R2101">
        <v>162.44999999999999</v>
      </c>
      <c r="S2101">
        <v>162.44999999999999</v>
      </c>
      <c r="T2101">
        <v>162.44999999999999</v>
      </c>
      <c r="U2101">
        <v>162.44999999999999</v>
      </c>
      <c r="V2101">
        <v>9.8060941830000008</v>
      </c>
      <c r="W2101">
        <v>9.8060941830000008</v>
      </c>
      <c r="X2101">
        <v>10.19774011</v>
      </c>
      <c r="Y2101">
        <v>10.19774011</v>
      </c>
    </row>
    <row r="2102" spans="1:25" x14ac:dyDescent="0.3">
      <c r="A2102" s="2">
        <v>45918</v>
      </c>
      <c r="B2102" t="s">
        <v>26</v>
      </c>
      <c r="C2102">
        <v>62</v>
      </c>
      <c r="D2102">
        <v>0</v>
      </c>
      <c r="F2102">
        <v>0</v>
      </c>
      <c r="G2102">
        <v>0</v>
      </c>
      <c r="H2102">
        <v>0</v>
      </c>
      <c r="I2102" t="s">
        <v>149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5" x14ac:dyDescent="0.3">
      <c r="A2103" s="2">
        <v>45918</v>
      </c>
      <c r="B2103" t="s">
        <v>15</v>
      </c>
      <c r="C2103">
        <v>128</v>
      </c>
      <c r="D2103">
        <v>0</v>
      </c>
      <c r="F2103">
        <v>0</v>
      </c>
      <c r="G2103">
        <v>0</v>
      </c>
      <c r="H2103">
        <v>0</v>
      </c>
      <c r="I2103" t="s">
        <v>149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5" x14ac:dyDescent="0.3">
      <c r="A2104" s="2">
        <v>45918</v>
      </c>
      <c r="B2104" t="s">
        <v>36</v>
      </c>
      <c r="C2104">
        <v>163</v>
      </c>
      <c r="D2104">
        <v>1</v>
      </c>
      <c r="E2104">
        <v>1.77</v>
      </c>
      <c r="F2104">
        <v>0.61299999999999999</v>
      </c>
      <c r="G2104">
        <v>1.77</v>
      </c>
      <c r="H2104">
        <v>1.77</v>
      </c>
      <c r="I2104" t="s">
        <v>149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X2104">
        <v>0</v>
      </c>
      <c r="Y2104">
        <v>0</v>
      </c>
    </row>
    <row r="2105" spans="1:25" x14ac:dyDescent="0.3">
      <c r="A2105" s="2">
        <v>45918</v>
      </c>
      <c r="B2105" t="s">
        <v>78</v>
      </c>
      <c r="C2105">
        <v>891</v>
      </c>
      <c r="D2105">
        <v>4</v>
      </c>
      <c r="E2105">
        <v>5.0830000000000002</v>
      </c>
      <c r="F2105">
        <v>0.44900000000000001</v>
      </c>
      <c r="G2105">
        <v>20.329999999999998</v>
      </c>
      <c r="H2105">
        <v>20.329999999999998</v>
      </c>
      <c r="I2105" t="s">
        <v>149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X2105">
        <v>0</v>
      </c>
      <c r="Y2105">
        <v>0</v>
      </c>
    </row>
    <row r="2106" spans="1:25" x14ac:dyDescent="0.3">
      <c r="A2106" s="2">
        <v>45918</v>
      </c>
      <c r="B2106" t="s">
        <v>94</v>
      </c>
      <c r="C2106">
        <v>540</v>
      </c>
      <c r="D2106">
        <v>5</v>
      </c>
      <c r="E2106">
        <v>4.4180000000000001</v>
      </c>
      <c r="F2106">
        <v>0.92600000000000005</v>
      </c>
      <c r="G2106">
        <v>22.09</v>
      </c>
      <c r="H2106">
        <v>22.09</v>
      </c>
      <c r="I2106" t="s">
        <v>149</v>
      </c>
      <c r="J2106">
        <v>3</v>
      </c>
      <c r="K2106">
        <v>3</v>
      </c>
      <c r="L2106">
        <v>3</v>
      </c>
      <c r="M2106">
        <v>3</v>
      </c>
      <c r="N2106">
        <v>32</v>
      </c>
      <c r="O2106">
        <v>32</v>
      </c>
      <c r="P2106">
        <v>32</v>
      </c>
      <c r="Q2106">
        <v>32</v>
      </c>
      <c r="R2106">
        <v>1277.4000000000001</v>
      </c>
      <c r="S2106">
        <v>1277.4000000000001</v>
      </c>
      <c r="T2106">
        <v>1277.4000000000001</v>
      </c>
      <c r="U2106">
        <v>1277.4000000000001</v>
      </c>
      <c r="V2106">
        <v>1.729293878</v>
      </c>
      <c r="W2106">
        <v>1.729293878</v>
      </c>
      <c r="X2106">
        <v>57.827071070000002</v>
      </c>
      <c r="Y2106">
        <v>57.827071070000002</v>
      </c>
    </row>
    <row r="2107" spans="1:25" x14ac:dyDescent="0.3">
      <c r="A2107" s="2">
        <v>45918</v>
      </c>
      <c r="B2107" t="s">
        <v>17</v>
      </c>
      <c r="C2107">
        <v>117</v>
      </c>
      <c r="D2107">
        <v>1</v>
      </c>
      <c r="E2107">
        <v>2.16</v>
      </c>
      <c r="F2107">
        <v>0.85499999999999998</v>
      </c>
      <c r="G2107">
        <v>2.16</v>
      </c>
      <c r="H2107">
        <v>2.16</v>
      </c>
      <c r="I2107" t="s">
        <v>149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X2107">
        <v>0</v>
      </c>
      <c r="Y2107">
        <v>0</v>
      </c>
    </row>
    <row r="2108" spans="1:25" x14ac:dyDescent="0.3">
      <c r="A2108" s="2">
        <v>45918</v>
      </c>
      <c r="B2108" t="s">
        <v>17</v>
      </c>
      <c r="C2108">
        <v>437</v>
      </c>
      <c r="D2108">
        <v>5</v>
      </c>
      <c r="E2108">
        <v>1.5</v>
      </c>
      <c r="F2108">
        <v>1.1439999999999999</v>
      </c>
      <c r="G2108">
        <v>7.5</v>
      </c>
      <c r="H2108">
        <v>7.5</v>
      </c>
      <c r="I2108" t="s">
        <v>149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X2108">
        <v>0</v>
      </c>
      <c r="Y2108">
        <v>0</v>
      </c>
    </row>
    <row r="2109" spans="1:25" x14ac:dyDescent="0.3">
      <c r="A2109" s="2">
        <v>45918</v>
      </c>
      <c r="B2109" t="s">
        <v>17</v>
      </c>
      <c r="C2109">
        <v>40</v>
      </c>
      <c r="D2109">
        <v>0</v>
      </c>
      <c r="F2109">
        <v>0</v>
      </c>
      <c r="G2109">
        <v>0</v>
      </c>
      <c r="H2109">
        <v>0</v>
      </c>
      <c r="I2109" t="s">
        <v>149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5" x14ac:dyDescent="0.3">
      <c r="A2110" s="2">
        <v>45918</v>
      </c>
      <c r="B2110" t="s">
        <v>17</v>
      </c>
      <c r="C2110">
        <v>163</v>
      </c>
      <c r="D2110">
        <v>1</v>
      </c>
      <c r="E2110">
        <v>0.53</v>
      </c>
      <c r="F2110">
        <v>0.61299999999999999</v>
      </c>
      <c r="G2110">
        <v>0.53</v>
      </c>
      <c r="H2110">
        <v>0.53</v>
      </c>
      <c r="I2110" t="s">
        <v>149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X2110">
        <v>0</v>
      </c>
      <c r="Y2110">
        <v>0</v>
      </c>
    </row>
    <row r="2111" spans="1:25" x14ac:dyDescent="0.3">
      <c r="A2111" s="2">
        <v>45918</v>
      </c>
      <c r="B2111" t="s">
        <v>52</v>
      </c>
      <c r="C2111">
        <v>1252</v>
      </c>
      <c r="D2111">
        <v>24</v>
      </c>
      <c r="E2111">
        <v>1.1120000000000001</v>
      </c>
      <c r="F2111">
        <v>1.917</v>
      </c>
      <c r="G2111">
        <v>26.69</v>
      </c>
      <c r="H2111">
        <v>26.69</v>
      </c>
      <c r="I2111" t="s">
        <v>149</v>
      </c>
      <c r="J2111">
        <v>9</v>
      </c>
      <c r="K2111">
        <v>9</v>
      </c>
      <c r="L2111">
        <v>9</v>
      </c>
      <c r="M2111">
        <v>9</v>
      </c>
      <c r="N2111">
        <v>14</v>
      </c>
      <c r="O2111">
        <v>14</v>
      </c>
      <c r="P2111">
        <v>14</v>
      </c>
      <c r="Q2111">
        <v>14</v>
      </c>
      <c r="R2111">
        <v>272.89999999999998</v>
      </c>
      <c r="S2111">
        <v>272.89999999999998</v>
      </c>
      <c r="T2111">
        <v>272.89999999999998</v>
      </c>
      <c r="U2111">
        <v>272.89999999999998</v>
      </c>
      <c r="V2111">
        <v>9.7801392450000009</v>
      </c>
      <c r="W2111">
        <v>9.7801392450000009</v>
      </c>
      <c r="X2111">
        <v>10.2248033</v>
      </c>
      <c r="Y2111">
        <v>10.2248033</v>
      </c>
    </row>
    <row r="2112" spans="1:25" x14ac:dyDescent="0.3">
      <c r="A2112" s="2">
        <v>45918</v>
      </c>
      <c r="B2112" t="s">
        <v>52</v>
      </c>
      <c r="C2112">
        <v>1377</v>
      </c>
      <c r="D2112">
        <v>16</v>
      </c>
      <c r="E2112">
        <v>0.71899999999999997</v>
      </c>
      <c r="F2112">
        <v>1.1619999999999999</v>
      </c>
      <c r="G2112">
        <v>11.51</v>
      </c>
      <c r="H2112">
        <v>11.51</v>
      </c>
      <c r="I2112" t="s">
        <v>149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X2112">
        <v>0</v>
      </c>
      <c r="Y2112">
        <v>0</v>
      </c>
    </row>
    <row r="2113" spans="1:25" x14ac:dyDescent="0.3">
      <c r="A2113" s="2">
        <v>45918</v>
      </c>
      <c r="B2113" t="s">
        <v>52</v>
      </c>
      <c r="C2113">
        <v>1737</v>
      </c>
      <c r="D2113">
        <v>21</v>
      </c>
      <c r="E2113">
        <v>0.76600000000000001</v>
      </c>
      <c r="F2113">
        <v>1.2090000000000001</v>
      </c>
      <c r="G2113">
        <v>16.09</v>
      </c>
      <c r="H2113">
        <v>16.09</v>
      </c>
      <c r="I2113" t="s">
        <v>149</v>
      </c>
      <c r="J2113">
        <v>5</v>
      </c>
      <c r="K2113">
        <v>5</v>
      </c>
      <c r="L2113">
        <v>5</v>
      </c>
      <c r="M2113">
        <v>5</v>
      </c>
      <c r="N2113">
        <v>6</v>
      </c>
      <c r="O2113">
        <v>6</v>
      </c>
      <c r="P2113">
        <v>6</v>
      </c>
      <c r="Q2113">
        <v>6</v>
      </c>
      <c r="R2113">
        <v>136.35</v>
      </c>
      <c r="S2113">
        <v>136.35</v>
      </c>
      <c r="T2113">
        <v>136.35</v>
      </c>
      <c r="U2113">
        <v>136.35</v>
      </c>
      <c r="V2113">
        <v>11.80051338</v>
      </c>
      <c r="W2113">
        <v>11.80051338</v>
      </c>
      <c r="X2113">
        <v>8.474207582</v>
      </c>
      <c r="Y2113">
        <v>8.474207582</v>
      </c>
    </row>
    <row r="2114" spans="1:25" x14ac:dyDescent="0.3">
      <c r="A2114" s="2">
        <v>45918</v>
      </c>
      <c r="B2114" t="s">
        <v>52</v>
      </c>
      <c r="C2114">
        <v>4902</v>
      </c>
      <c r="D2114">
        <v>47</v>
      </c>
      <c r="E2114">
        <v>0.39300000000000002</v>
      </c>
      <c r="F2114">
        <v>0.95899999999999996</v>
      </c>
      <c r="G2114">
        <v>18.48</v>
      </c>
      <c r="H2114">
        <v>18.48</v>
      </c>
      <c r="I2114" t="s">
        <v>149</v>
      </c>
      <c r="J2114">
        <v>2</v>
      </c>
      <c r="K2114">
        <v>2</v>
      </c>
      <c r="L2114">
        <v>2</v>
      </c>
      <c r="M2114">
        <v>2</v>
      </c>
      <c r="N2114">
        <v>6</v>
      </c>
      <c r="O2114">
        <v>6</v>
      </c>
      <c r="P2114">
        <v>6</v>
      </c>
      <c r="Q2114">
        <v>6</v>
      </c>
      <c r="R2114">
        <v>150.79</v>
      </c>
      <c r="S2114">
        <v>150.79</v>
      </c>
      <c r="T2114">
        <v>150.79</v>
      </c>
      <c r="U2114">
        <v>150.79</v>
      </c>
      <c r="V2114">
        <v>12.255454609999999</v>
      </c>
      <c r="W2114">
        <v>12.255454609999999</v>
      </c>
      <c r="X2114">
        <v>8.1596320349999996</v>
      </c>
      <c r="Y2114">
        <v>8.1596320349999996</v>
      </c>
    </row>
    <row r="2115" spans="1:25" x14ac:dyDescent="0.3">
      <c r="A2115" s="2">
        <v>45918</v>
      </c>
      <c r="B2115" t="s">
        <v>112</v>
      </c>
      <c r="C2115">
        <v>88</v>
      </c>
      <c r="D2115">
        <v>0</v>
      </c>
      <c r="F2115">
        <v>0</v>
      </c>
      <c r="G2115">
        <v>0</v>
      </c>
      <c r="H2115">
        <v>0</v>
      </c>
      <c r="I2115" t="s">
        <v>149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5" x14ac:dyDescent="0.3">
      <c r="A2116" s="2">
        <v>45918</v>
      </c>
      <c r="B2116" t="s">
        <v>15</v>
      </c>
      <c r="C2116">
        <v>134</v>
      </c>
      <c r="D2116">
        <v>0</v>
      </c>
      <c r="F2116">
        <v>0</v>
      </c>
      <c r="G2116">
        <v>0</v>
      </c>
      <c r="H2116">
        <v>0</v>
      </c>
      <c r="I2116" t="s">
        <v>149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5" x14ac:dyDescent="0.3">
      <c r="A2117" s="2">
        <v>45918</v>
      </c>
      <c r="B2117" t="s">
        <v>112</v>
      </c>
      <c r="C2117">
        <v>215</v>
      </c>
      <c r="D2117">
        <v>4</v>
      </c>
      <c r="E2117">
        <v>1.0880000000000001</v>
      </c>
      <c r="F2117">
        <v>1.86</v>
      </c>
      <c r="G2117">
        <v>4.3499999999999996</v>
      </c>
      <c r="H2117">
        <v>4.3499999999999996</v>
      </c>
      <c r="I2117" t="s">
        <v>149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X2117">
        <v>0</v>
      </c>
      <c r="Y2117">
        <v>0</v>
      </c>
    </row>
    <row r="2118" spans="1:25" x14ac:dyDescent="0.3">
      <c r="A2118" s="2">
        <v>45918</v>
      </c>
      <c r="B2118" t="s">
        <v>15</v>
      </c>
      <c r="C2118">
        <v>247</v>
      </c>
      <c r="D2118">
        <v>1</v>
      </c>
      <c r="E2118">
        <v>1.08</v>
      </c>
      <c r="F2118">
        <v>0.40500000000000003</v>
      </c>
      <c r="G2118">
        <v>1.08</v>
      </c>
      <c r="H2118">
        <v>1.08</v>
      </c>
      <c r="I2118" t="s">
        <v>149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X2118">
        <v>0</v>
      </c>
      <c r="Y2118">
        <v>0</v>
      </c>
    </row>
    <row r="2119" spans="1:25" x14ac:dyDescent="0.3">
      <c r="A2119" s="2">
        <v>45918</v>
      </c>
      <c r="B2119" t="s">
        <v>15</v>
      </c>
      <c r="C2119">
        <v>368</v>
      </c>
      <c r="D2119">
        <v>0</v>
      </c>
      <c r="F2119">
        <v>0</v>
      </c>
      <c r="G2119">
        <v>0</v>
      </c>
      <c r="H2119">
        <v>0</v>
      </c>
      <c r="I2119" t="s">
        <v>149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5" x14ac:dyDescent="0.3">
      <c r="A2120" s="2">
        <v>45918</v>
      </c>
      <c r="B2120" t="s">
        <v>112</v>
      </c>
      <c r="C2120">
        <v>92</v>
      </c>
      <c r="D2120">
        <v>2</v>
      </c>
      <c r="E2120">
        <v>1.05</v>
      </c>
      <c r="F2120">
        <v>2.1739999999999999</v>
      </c>
      <c r="G2120">
        <v>2.1</v>
      </c>
      <c r="H2120">
        <v>2.1</v>
      </c>
      <c r="I2120" t="s">
        <v>149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X2120">
        <v>0</v>
      </c>
      <c r="Y2120">
        <v>0</v>
      </c>
    </row>
    <row r="2121" spans="1:25" x14ac:dyDescent="0.3">
      <c r="A2121" s="2">
        <v>45918</v>
      </c>
      <c r="B2121" t="s">
        <v>15</v>
      </c>
      <c r="C2121">
        <v>486</v>
      </c>
      <c r="D2121">
        <v>3</v>
      </c>
      <c r="E2121">
        <v>0.81299999999999994</v>
      </c>
      <c r="F2121">
        <v>0.61699999999999999</v>
      </c>
      <c r="G2121">
        <v>2.44</v>
      </c>
      <c r="H2121">
        <v>2.44</v>
      </c>
      <c r="I2121" t="s">
        <v>149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36.49</v>
      </c>
      <c r="S2121">
        <v>36.49</v>
      </c>
      <c r="T2121">
        <v>36.49</v>
      </c>
      <c r="U2121">
        <v>36.49</v>
      </c>
      <c r="V2121">
        <v>6.6867634970000003</v>
      </c>
      <c r="W2121">
        <v>6.6867634970000003</v>
      </c>
      <c r="X2121">
        <v>14.95491803</v>
      </c>
      <c r="Y2121">
        <v>14.95491803</v>
      </c>
    </row>
    <row r="2122" spans="1:25" x14ac:dyDescent="0.3">
      <c r="A2122" s="2">
        <v>45918</v>
      </c>
      <c r="B2122" t="s">
        <v>112</v>
      </c>
      <c r="C2122">
        <v>307</v>
      </c>
      <c r="D2122">
        <v>1</v>
      </c>
      <c r="E2122">
        <v>0.72</v>
      </c>
      <c r="F2122">
        <v>0.32600000000000001</v>
      </c>
      <c r="G2122">
        <v>0.72</v>
      </c>
      <c r="H2122">
        <v>0.72</v>
      </c>
      <c r="I2122" t="s">
        <v>149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X2122">
        <v>0</v>
      </c>
      <c r="Y2122">
        <v>0</v>
      </c>
    </row>
    <row r="2123" spans="1:25" x14ac:dyDescent="0.3">
      <c r="A2123" s="2">
        <v>45918</v>
      </c>
      <c r="B2123" t="s">
        <v>100</v>
      </c>
      <c r="C2123">
        <v>11</v>
      </c>
      <c r="D2123">
        <v>0</v>
      </c>
      <c r="F2123">
        <v>0</v>
      </c>
      <c r="G2123">
        <v>0</v>
      </c>
      <c r="H2123">
        <v>0</v>
      </c>
      <c r="I2123" t="s">
        <v>149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5" x14ac:dyDescent="0.3">
      <c r="A2124" s="2">
        <v>45918</v>
      </c>
      <c r="B2124" t="s">
        <v>54</v>
      </c>
      <c r="C2124">
        <v>563</v>
      </c>
      <c r="D2124">
        <v>7</v>
      </c>
      <c r="E2124">
        <v>1.431</v>
      </c>
      <c r="F2124">
        <v>1.2430000000000001</v>
      </c>
      <c r="G2124">
        <v>10.02</v>
      </c>
      <c r="H2124">
        <v>10.02</v>
      </c>
      <c r="I2124" t="s">
        <v>149</v>
      </c>
      <c r="J2124">
        <v>0</v>
      </c>
      <c r="K2124">
        <v>1</v>
      </c>
      <c r="L2124">
        <v>1</v>
      </c>
      <c r="M2124">
        <v>1</v>
      </c>
      <c r="N2124">
        <v>0</v>
      </c>
      <c r="O2124">
        <v>1</v>
      </c>
      <c r="P2124">
        <v>1</v>
      </c>
      <c r="Q2124">
        <v>1</v>
      </c>
      <c r="R2124">
        <v>0</v>
      </c>
      <c r="S2124">
        <v>23.49</v>
      </c>
      <c r="T2124">
        <v>23.49</v>
      </c>
      <c r="U2124">
        <v>23.49</v>
      </c>
      <c r="V2124">
        <v>42.656449549999998</v>
      </c>
      <c r="W2124">
        <v>42.656449549999998</v>
      </c>
      <c r="X2124">
        <v>2.3443113769999999</v>
      </c>
      <c r="Y2124">
        <v>2.3443113769999999</v>
      </c>
    </row>
    <row r="2125" spans="1:25" x14ac:dyDescent="0.3">
      <c r="A2125" s="2">
        <v>45918</v>
      </c>
      <c r="B2125" t="s">
        <v>60</v>
      </c>
      <c r="C2125">
        <v>641</v>
      </c>
      <c r="D2125">
        <v>4</v>
      </c>
      <c r="E2125">
        <v>1.665</v>
      </c>
      <c r="F2125">
        <v>0.624</v>
      </c>
      <c r="G2125">
        <v>6.66</v>
      </c>
      <c r="H2125">
        <v>6.66</v>
      </c>
      <c r="I2125" t="s">
        <v>149</v>
      </c>
      <c r="J2125">
        <v>2</v>
      </c>
      <c r="K2125">
        <v>2</v>
      </c>
      <c r="L2125">
        <v>2</v>
      </c>
      <c r="M2125">
        <v>2</v>
      </c>
      <c r="N2125">
        <v>2</v>
      </c>
      <c r="O2125">
        <v>2</v>
      </c>
      <c r="P2125">
        <v>2</v>
      </c>
      <c r="Q2125">
        <v>2</v>
      </c>
      <c r="R2125">
        <v>59.39</v>
      </c>
      <c r="S2125">
        <v>59.39</v>
      </c>
      <c r="T2125">
        <v>59.39</v>
      </c>
      <c r="U2125">
        <v>59.39</v>
      </c>
      <c r="V2125">
        <v>11.214009089999999</v>
      </c>
      <c r="W2125">
        <v>11.214009089999999</v>
      </c>
      <c r="X2125">
        <v>8.9174174169999993</v>
      </c>
      <c r="Y2125">
        <v>8.9174174169999993</v>
      </c>
    </row>
    <row r="2126" spans="1:25" x14ac:dyDescent="0.3">
      <c r="A2126" s="2">
        <v>45918</v>
      </c>
      <c r="B2126" t="s">
        <v>60</v>
      </c>
      <c r="C2126">
        <v>3296</v>
      </c>
      <c r="D2126">
        <v>13</v>
      </c>
      <c r="E2126">
        <v>1.125</v>
      </c>
      <c r="F2126">
        <v>0.39400000000000002</v>
      </c>
      <c r="G2126">
        <v>14.62</v>
      </c>
      <c r="H2126">
        <v>14.62</v>
      </c>
      <c r="I2126" t="s">
        <v>149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22.49</v>
      </c>
      <c r="S2126">
        <v>22.49</v>
      </c>
      <c r="T2126">
        <v>22.49</v>
      </c>
      <c r="U2126">
        <v>22.49</v>
      </c>
      <c r="V2126">
        <v>65.006669630000005</v>
      </c>
      <c r="W2126">
        <v>65.006669630000005</v>
      </c>
      <c r="X2126">
        <v>1.5383036940000001</v>
      </c>
      <c r="Y2126">
        <v>1.5383036940000001</v>
      </c>
    </row>
    <row r="2127" spans="1:25" x14ac:dyDescent="0.3">
      <c r="A2127" s="2">
        <v>45918</v>
      </c>
      <c r="B2127" t="s">
        <v>100</v>
      </c>
      <c r="C2127">
        <v>25</v>
      </c>
      <c r="D2127">
        <v>1</v>
      </c>
      <c r="E2127">
        <v>0.96</v>
      </c>
      <c r="F2127">
        <v>4</v>
      </c>
      <c r="G2127">
        <v>0.96</v>
      </c>
      <c r="H2127">
        <v>0.96</v>
      </c>
      <c r="I2127" t="s">
        <v>149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X2127">
        <v>0</v>
      </c>
      <c r="Y2127">
        <v>0</v>
      </c>
    </row>
    <row r="2128" spans="1:25" x14ac:dyDescent="0.3">
      <c r="A2128" s="2">
        <v>45918</v>
      </c>
      <c r="B2128" t="s">
        <v>54</v>
      </c>
      <c r="C2128">
        <v>1036</v>
      </c>
      <c r="D2128">
        <v>11</v>
      </c>
      <c r="E2128">
        <v>1.1160000000000001</v>
      </c>
      <c r="F2128">
        <v>1.0620000000000001</v>
      </c>
      <c r="G2128">
        <v>12.28</v>
      </c>
      <c r="H2128">
        <v>12.28</v>
      </c>
      <c r="I2128" t="s">
        <v>149</v>
      </c>
      <c r="J2128">
        <v>2</v>
      </c>
      <c r="K2128">
        <v>2</v>
      </c>
      <c r="L2128">
        <v>2</v>
      </c>
      <c r="M2128">
        <v>2</v>
      </c>
      <c r="N2128">
        <v>2</v>
      </c>
      <c r="O2128">
        <v>2</v>
      </c>
      <c r="P2128">
        <v>2</v>
      </c>
      <c r="Q2128">
        <v>2</v>
      </c>
      <c r="R2128">
        <v>60.8</v>
      </c>
      <c r="S2128">
        <v>60.8</v>
      </c>
      <c r="T2128">
        <v>60.8</v>
      </c>
      <c r="U2128">
        <v>60.8</v>
      </c>
      <c r="V2128">
        <v>20.19736842</v>
      </c>
      <c r="W2128">
        <v>20.19736842</v>
      </c>
      <c r="X2128">
        <v>4.9511400649999997</v>
      </c>
      <c r="Y2128">
        <v>4.9511400649999997</v>
      </c>
    </row>
    <row r="2129" spans="1:25" x14ac:dyDescent="0.3">
      <c r="A2129" s="2">
        <v>45918</v>
      </c>
      <c r="B2129" t="s">
        <v>100</v>
      </c>
      <c r="C2129">
        <v>52</v>
      </c>
      <c r="D2129">
        <v>0</v>
      </c>
      <c r="F2129">
        <v>0</v>
      </c>
      <c r="G2129">
        <v>0</v>
      </c>
      <c r="H2129">
        <v>0</v>
      </c>
      <c r="I2129" t="s">
        <v>149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5" x14ac:dyDescent="0.3">
      <c r="A2130" s="2">
        <v>45918</v>
      </c>
      <c r="B2130" t="s">
        <v>54</v>
      </c>
      <c r="C2130">
        <v>433</v>
      </c>
      <c r="D2130">
        <v>4</v>
      </c>
      <c r="E2130">
        <v>0.88800000000000001</v>
      </c>
      <c r="F2130">
        <v>0.92400000000000004</v>
      </c>
      <c r="G2130">
        <v>3.55</v>
      </c>
      <c r="H2130">
        <v>3.55</v>
      </c>
      <c r="I2130" t="s">
        <v>149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X2130">
        <v>0</v>
      </c>
      <c r="Y2130">
        <v>0</v>
      </c>
    </row>
    <row r="2131" spans="1:25" x14ac:dyDescent="0.3">
      <c r="A2131" s="2">
        <v>45918</v>
      </c>
      <c r="B2131" t="s">
        <v>60</v>
      </c>
      <c r="C2131">
        <v>558</v>
      </c>
      <c r="D2131">
        <v>2</v>
      </c>
      <c r="E2131">
        <v>0.97499999999999998</v>
      </c>
      <c r="F2131">
        <v>0.35799999999999998</v>
      </c>
      <c r="G2131">
        <v>1.95</v>
      </c>
      <c r="H2131">
        <v>1.95</v>
      </c>
      <c r="I2131" t="s">
        <v>149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X2131">
        <v>0</v>
      </c>
      <c r="Y2131">
        <v>0</v>
      </c>
    </row>
    <row r="2132" spans="1:25" x14ac:dyDescent="0.3">
      <c r="A2132" s="2">
        <v>45918</v>
      </c>
      <c r="B2132" t="s">
        <v>54</v>
      </c>
      <c r="C2132">
        <v>2124</v>
      </c>
      <c r="D2132">
        <v>9</v>
      </c>
      <c r="E2132">
        <v>0.80100000000000005</v>
      </c>
      <c r="F2132">
        <v>0.42399999999999999</v>
      </c>
      <c r="G2132">
        <v>7.21</v>
      </c>
      <c r="H2132">
        <v>7.21</v>
      </c>
      <c r="I2132" t="s">
        <v>149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X2132">
        <v>0</v>
      </c>
      <c r="Y2132">
        <v>0</v>
      </c>
    </row>
    <row r="2133" spans="1:25" x14ac:dyDescent="0.3">
      <c r="A2133" s="2">
        <v>45918</v>
      </c>
      <c r="B2133" t="s">
        <v>100</v>
      </c>
      <c r="C2133">
        <v>48</v>
      </c>
      <c r="D2133">
        <v>0</v>
      </c>
      <c r="F2133">
        <v>0</v>
      </c>
      <c r="G2133">
        <v>0</v>
      </c>
      <c r="H2133">
        <v>0</v>
      </c>
      <c r="I2133" t="s">
        <v>149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5" x14ac:dyDescent="0.3">
      <c r="A2134" s="2">
        <v>45918</v>
      </c>
      <c r="B2134" t="s">
        <v>60</v>
      </c>
      <c r="C2134">
        <v>2631</v>
      </c>
      <c r="D2134">
        <v>15</v>
      </c>
      <c r="E2134">
        <v>0.78900000000000003</v>
      </c>
      <c r="F2134">
        <v>0.56999999999999995</v>
      </c>
      <c r="G2134">
        <v>11.84</v>
      </c>
      <c r="H2134">
        <v>11.84</v>
      </c>
      <c r="I2134" t="s">
        <v>149</v>
      </c>
      <c r="J2134">
        <v>2</v>
      </c>
      <c r="K2134">
        <v>2</v>
      </c>
      <c r="L2134">
        <v>2</v>
      </c>
      <c r="M2134">
        <v>2</v>
      </c>
      <c r="N2134">
        <v>3</v>
      </c>
      <c r="O2134">
        <v>3</v>
      </c>
      <c r="P2134">
        <v>3</v>
      </c>
      <c r="Q2134">
        <v>3</v>
      </c>
      <c r="R2134">
        <v>95.47</v>
      </c>
      <c r="S2134">
        <v>95.47</v>
      </c>
      <c r="T2134">
        <v>95.47</v>
      </c>
      <c r="U2134">
        <v>95.47</v>
      </c>
      <c r="V2134">
        <v>12.40180161</v>
      </c>
      <c r="W2134">
        <v>12.40180161</v>
      </c>
      <c r="X2134">
        <v>8.0633445950000002</v>
      </c>
      <c r="Y2134">
        <v>8.0633445950000002</v>
      </c>
    </row>
    <row r="2135" spans="1:25" x14ac:dyDescent="0.3">
      <c r="A2135" s="2">
        <v>45918</v>
      </c>
      <c r="B2135" t="s">
        <v>48</v>
      </c>
      <c r="C2135">
        <v>371</v>
      </c>
      <c r="D2135">
        <v>2</v>
      </c>
      <c r="E2135">
        <v>2.13</v>
      </c>
      <c r="F2135">
        <v>0.53900000000000003</v>
      </c>
      <c r="G2135">
        <v>4.26</v>
      </c>
      <c r="H2135">
        <v>4.26</v>
      </c>
      <c r="I2135" t="s">
        <v>149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28.9</v>
      </c>
      <c r="S2135">
        <v>28.9</v>
      </c>
      <c r="T2135">
        <v>28.9</v>
      </c>
      <c r="U2135">
        <v>28.9</v>
      </c>
      <c r="V2135">
        <v>14.74048443</v>
      </c>
      <c r="W2135">
        <v>14.74048443</v>
      </c>
      <c r="X2135">
        <v>6.7840375589999997</v>
      </c>
      <c r="Y2135">
        <v>6.7840375589999997</v>
      </c>
    </row>
    <row r="2136" spans="1:25" x14ac:dyDescent="0.3">
      <c r="A2136" s="2">
        <v>45918</v>
      </c>
      <c r="B2136" t="s">
        <v>48</v>
      </c>
      <c r="C2136">
        <v>577</v>
      </c>
      <c r="D2136">
        <v>5</v>
      </c>
      <c r="E2136">
        <v>1.446</v>
      </c>
      <c r="F2136">
        <v>0.86699999999999999</v>
      </c>
      <c r="G2136">
        <v>7.23</v>
      </c>
      <c r="H2136">
        <v>7.23</v>
      </c>
      <c r="I2136" t="s">
        <v>149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28.9</v>
      </c>
      <c r="S2136">
        <v>28.9</v>
      </c>
      <c r="T2136">
        <v>28.9</v>
      </c>
      <c r="U2136">
        <v>28.9</v>
      </c>
      <c r="V2136">
        <v>25.01730104</v>
      </c>
      <c r="W2136">
        <v>25.01730104</v>
      </c>
      <c r="X2136">
        <v>3.9972337480000002</v>
      </c>
      <c r="Y2136">
        <v>3.9972337480000002</v>
      </c>
    </row>
    <row r="2137" spans="1:25" x14ac:dyDescent="0.3">
      <c r="A2137" s="2">
        <v>45918</v>
      </c>
      <c r="B2137" t="s">
        <v>48</v>
      </c>
      <c r="C2137">
        <v>230</v>
      </c>
      <c r="D2137">
        <v>0</v>
      </c>
      <c r="F2137">
        <v>0</v>
      </c>
      <c r="G2137">
        <v>0</v>
      </c>
      <c r="H2137">
        <v>0</v>
      </c>
      <c r="I2137" t="s">
        <v>149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5" x14ac:dyDescent="0.3">
      <c r="A2138" s="2">
        <v>45918</v>
      </c>
      <c r="B2138" t="s">
        <v>48</v>
      </c>
      <c r="C2138">
        <v>940</v>
      </c>
      <c r="D2138">
        <v>3</v>
      </c>
      <c r="E2138">
        <v>1.0229999999999999</v>
      </c>
      <c r="F2138">
        <v>0.31900000000000001</v>
      </c>
      <c r="G2138">
        <v>3.07</v>
      </c>
      <c r="H2138">
        <v>3.07</v>
      </c>
      <c r="I2138" t="s">
        <v>149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X2138">
        <v>0</v>
      </c>
      <c r="Y2138">
        <v>0</v>
      </c>
    </row>
    <row r="2139" spans="1:25" x14ac:dyDescent="0.3">
      <c r="A2139" s="2">
        <v>45918</v>
      </c>
      <c r="B2139" t="s">
        <v>19</v>
      </c>
      <c r="C2139">
        <v>9</v>
      </c>
      <c r="D2139">
        <v>0</v>
      </c>
      <c r="F2139">
        <v>0</v>
      </c>
      <c r="G2139">
        <v>0</v>
      </c>
      <c r="H2139">
        <v>0</v>
      </c>
      <c r="I2139" t="s">
        <v>149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5" x14ac:dyDescent="0.3">
      <c r="A2140" s="2">
        <v>45918</v>
      </c>
      <c r="B2140" t="s">
        <v>90</v>
      </c>
      <c r="C2140">
        <v>15</v>
      </c>
      <c r="D2140">
        <v>1</v>
      </c>
      <c r="E2140">
        <v>1.56</v>
      </c>
      <c r="F2140">
        <v>6.6669999999999998</v>
      </c>
      <c r="G2140">
        <v>1.56</v>
      </c>
      <c r="H2140">
        <v>1.56</v>
      </c>
      <c r="I2140" t="s">
        <v>149</v>
      </c>
      <c r="J2140">
        <v>2</v>
      </c>
      <c r="K2140">
        <v>2</v>
      </c>
      <c r="L2140">
        <v>2</v>
      </c>
      <c r="M2140">
        <v>2</v>
      </c>
      <c r="N2140">
        <v>2</v>
      </c>
      <c r="O2140">
        <v>2</v>
      </c>
      <c r="P2140">
        <v>2</v>
      </c>
      <c r="Q2140">
        <v>2</v>
      </c>
      <c r="R2140">
        <v>27.37</v>
      </c>
      <c r="S2140">
        <v>27.37</v>
      </c>
      <c r="T2140">
        <v>27.37</v>
      </c>
      <c r="U2140">
        <v>27.37</v>
      </c>
      <c r="V2140">
        <v>5.6996711729999996</v>
      </c>
      <c r="W2140">
        <v>5.6996711729999996</v>
      </c>
      <c r="X2140">
        <v>17.544871789999998</v>
      </c>
      <c r="Y2140">
        <v>17.544871789999998</v>
      </c>
    </row>
    <row r="2141" spans="1:25" x14ac:dyDescent="0.3">
      <c r="A2141" s="2">
        <v>45918</v>
      </c>
      <c r="B2141" t="s">
        <v>19</v>
      </c>
      <c r="C2141">
        <v>13</v>
      </c>
      <c r="D2141">
        <v>0</v>
      </c>
      <c r="F2141">
        <v>0</v>
      </c>
      <c r="G2141">
        <v>0</v>
      </c>
      <c r="H2141">
        <v>0</v>
      </c>
      <c r="I2141" t="s">
        <v>149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5" x14ac:dyDescent="0.3">
      <c r="A2142" s="2">
        <v>45918</v>
      </c>
      <c r="B2142" t="s">
        <v>90</v>
      </c>
      <c r="C2142">
        <v>23</v>
      </c>
      <c r="D2142">
        <v>0</v>
      </c>
      <c r="F2142">
        <v>0</v>
      </c>
      <c r="G2142">
        <v>0</v>
      </c>
      <c r="H2142">
        <v>0</v>
      </c>
      <c r="I2142" t="s">
        <v>149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5" x14ac:dyDescent="0.3">
      <c r="A2143" s="2">
        <v>45918</v>
      </c>
      <c r="B2143" t="s">
        <v>19</v>
      </c>
      <c r="C2143">
        <v>29</v>
      </c>
      <c r="D2143">
        <v>1</v>
      </c>
      <c r="E2143">
        <v>1.38</v>
      </c>
      <c r="F2143">
        <v>3.448</v>
      </c>
      <c r="G2143">
        <v>1.38</v>
      </c>
      <c r="H2143">
        <v>1.38</v>
      </c>
      <c r="I2143" t="s">
        <v>149</v>
      </c>
      <c r="J2143">
        <v>0</v>
      </c>
      <c r="K2143">
        <v>1</v>
      </c>
      <c r="L2143">
        <v>1</v>
      </c>
      <c r="M2143">
        <v>1</v>
      </c>
      <c r="N2143">
        <v>0</v>
      </c>
      <c r="O2143">
        <v>1</v>
      </c>
      <c r="P2143">
        <v>1</v>
      </c>
      <c r="Q2143">
        <v>1</v>
      </c>
      <c r="R2143">
        <v>0</v>
      </c>
      <c r="S2143">
        <v>62.9</v>
      </c>
      <c r="T2143">
        <v>62.9</v>
      </c>
      <c r="U2143">
        <v>62.9</v>
      </c>
      <c r="V2143">
        <v>2.1939586649999998</v>
      </c>
      <c r="W2143">
        <v>2.1939586649999998</v>
      </c>
      <c r="X2143">
        <v>45.579710140000003</v>
      </c>
      <c r="Y2143">
        <v>45.579710140000003</v>
      </c>
    </row>
    <row r="2144" spans="1:25" x14ac:dyDescent="0.3">
      <c r="A2144" s="2">
        <v>45918</v>
      </c>
      <c r="B2144" t="s">
        <v>90</v>
      </c>
      <c r="C2144">
        <v>8</v>
      </c>
      <c r="D2144">
        <v>0</v>
      </c>
      <c r="F2144">
        <v>0</v>
      </c>
      <c r="G2144">
        <v>0</v>
      </c>
      <c r="H2144">
        <v>0</v>
      </c>
      <c r="I2144" t="s">
        <v>149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5" x14ac:dyDescent="0.3">
      <c r="A2145" s="2">
        <v>45918</v>
      </c>
      <c r="B2145" t="s">
        <v>19</v>
      </c>
      <c r="C2145">
        <v>45</v>
      </c>
      <c r="D2145">
        <v>0</v>
      </c>
      <c r="F2145">
        <v>0</v>
      </c>
      <c r="G2145">
        <v>0</v>
      </c>
      <c r="H2145">
        <v>0</v>
      </c>
      <c r="I2145" t="s">
        <v>149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5" x14ac:dyDescent="0.3">
      <c r="A2146" s="2">
        <v>45918</v>
      </c>
      <c r="B2146" t="s">
        <v>90</v>
      </c>
      <c r="C2146">
        <v>14</v>
      </c>
      <c r="D2146">
        <v>0</v>
      </c>
      <c r="F2146">
        <v>0</v>
      </c>
      <c r="G2146">
        <v>0</v>
      </c>
      <c r="H2146">
        <v>0</v>
      </c>
      <c r="I2146" t="s">
        <v>149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5" x14ac:dyDescent="0.3">
      <c r="A2147" s="2">
        <v>45918</v>
      </c>
      <c r="B2147" t="s">
        <v>58</v>
      </c>
      <c r="C2147">
        <v>211</v>
      </c>
      <c r="D2147">
        <v>7</v>
      </c>
      <c r="E2147">
        <v>1.123</v>
      </c>
      <c r="F2147">
        <v>3.3180000000000001</v>
      </c>
      <c r="G2147">
        <v>7.86</v>
      </c>
      <c r="H2147">
        <v>7.86</v>
      </c>
      <c r="I2147" t="s">
        <v>149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41.9</v>
      </c>
      <c r="S2147">
        <v>41.9</v>
      </c>
      <c r="T2147">
        <v>41.9</v>
      </c>
      <c r="U2147">
        <v>41.9</v>
      </c>
      <c r="V2147">
        <v>18.758949879999999</v>
      </c>
      <c r="W2147">
        <v>18.758949879999999</v>
      </c>
      <c r="X2147">
        <v>5.330788804</v>
      </c>
      <c r="Y2147">
        <v>5.330788804</v>
      </c>
    </row>
    <row r="2148" spans="1:25" x14ac:dyDescent="0.3">
      <c r="A2148" s="2">
        <v>45918</v>
      </c>
      <c r="B2148" t="s">
        <v>110</v>
      </c>
      <c r="C2148">
        <v>139</v>
      </c>
      <c r="D2148">
        <v>2</v>
      </c>
      <c r="E2148">
        <v>1.905</v>
      </c>
      <c r="F2148">
        <v>1.4390000000000001</v>
      </c>
      <c r="G2148">
        <v>3.81</v>
      </c>
      <c r="H2148">
        <v>3.81</v>
      </c>
      <c r="I2148" t="s">
        <v>149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X2148">
        <v>0</v>
      </c>
      <c r="Y2148">
        <v>0</v>
      </c>
    </row>
    <row r="2149" spans="1:25" x14ac:dyDescent="0.3">
      <c r="A2149" s="2">
        <v>45918</v>
      </c>
      <c r="B2149" t="s">
        <v>34</v>
      </c>
      <c r="C2149">
        <v>401</v>
      </c>
      <c r="D2149">
        <v>2</v>
      </c>
      <c r="E2149">
        <v>1.7250000000000001</v>
      </c>
      <c r="F2149">
        <v>0.499</v>
      </c>
      <c r="G2149">
        <v>3.45</v>
      </c>
      <c r="H2149">
        <v>3.45</v>
      </c>
      <c r="I2149" t="s">
        <v>149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X2149">
        <v>0</v>
      </c>
      <c r="Y2149">
        <v>0</v>
      </c>
    </row>
    <row r="2150" spans="1:25" x14ac:dyDescent="0.3">
      <c r="A2150" s="2">
        <v>45918</v>
      </c>
      <c r="B2150" t="s">
        <v>28</v>
      </c>
      <c r="C2150">
        <v>21</v>
      </c>
      <c r="D2150">
        <v>0</v>
      </c>
      <c r="F2150">
        <v>0</v>
      </c>
      <c r="G2150">
        <v>0</v>
      </c>
      <c r="H2150">
        <v>0</v>
      </c>
      <c r="I2150" t="s">
        <v>149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5" x14ac:dyDescent="0.3">
      <c r="A2151" s="2">
        <v>45918</v>
      </c>
      <c r="B2151" t="s">
        <v>58</v>
      </c>
      <c r="C2151">
        <v>296</v>
      </c>
      <c r="D2151">
        <v>6</v>
      </c>
      <c r="E2151">
        <v>0.85299999999999998</v>
      </c>
      <c r="F2151">
        <v>2.0270000000000001</v>
      </c>
      <c r="G2151">
        <v>5.12</v>
      </c>
      <c r="H2151">
        <v>5.12</v>
      </c>
      <c r="I2151" t="s">
        <v>149</v>
      </c>
      <c r="J2151">
        <v>1</v>
      </c>
      <c r="K2151">
        <v>2</v>
      </c>
      <c r="L2151">
        <v>2</v>
      </c>
      <c r="M2151">
        <v>2</v>
      </c>
      <c r="N2151">
        <v>1</v>
      </c>
      <c r="O2151">
        <v>2</v>
      </c>
      <c r="P2151">
        <v>2</v>
      </c>
      <c r="Q2151">
        <v>2</v>
      </c>
      <c r="R2151">
        <v>11.9</v>
      </c>
      <c r="S2151">
        <v>23.78</v>
      </c>
      <c r="T2151">
        <v>23.78</v>
      </c>
      <c r="U2151">
        <v>23.78</v>
      </c>
      <c r="V2151">
        <v>21.53069807</v>
      </c>
      <c r="W2151">
        <v>21.53069807</v>
      </c>
      <c r="X2151">
        <v>4.64453125</v>
      </c>
      <c r="Y2151">
        <v>4.64453125</v>
      </c>
    </row>
    <row r="2152" spans="1:25" x14ac:dyDescent="0.3">
      <c r="A2152" s="2">
        <v>45918</v>
      </c>
      <c r="B2152" t="s">
        <v>110</v>
      </c>
      <c r="C2152">
        <v>404</v>
      </c>
      <c r="D2152">
        <v>4</v>
      </c>
      <c r="E2152">
        <v>1.145</v>
      </c>
      <c r="F2152">
        <v>0.99</v>
      </c>
      <c r="G2152">
        <v>4.58</v>
      </c>
      <c r="H2152">
        <v>4.58</v>
      </c>
      <c r="I2152" t="s">
        <v>149</v>
      </c>
      <c r="J2152">
        <v>0</v>
      </c>
      <c r="K2152">
        <v>1</v>
      </c>
      <c r="L2152">
        <v>1</v>
      </c>
      <c r="M2152">
        <v>1</v>
      </c>
      <c r="N2152">
        <v>0</v>
      </c>
      <c r="O2152">
        <v>1</v>
      </c>
      <c r="P2152">
        <v>1</v>
      </c>
      <c r="Q2152">
        <v>1</v>
      </c>
      <c r="R2152">
        <v>0</v>
      </c>
      <c r="S2152">
        <v>23.49</v>
      </c>
      <c r="T2152">
        <v>23.49</v>
      </c>
      <c r="U2152">
        <v>23.49</v>
      </c>
      <c r="V2152">
        <v>19.49765858</v>
      </c>
      <c r="W2152">
        <v>19.49765858</v>
      </c>
      <c r="X2152">
        <v>5.1288209609999997</v>
      </c>
      <c r="Y2152">
        <v>5.1288209609999997</v>
      </c>
    </row>
    <row r="2153" spans="1:25" x14ac:dyDescent="0.3">
      <c r="A2153" s="2">
        <v>45918</v>
      </c>
      <c r="B2153" t="s">
        <v>34</v>
      </c>
      <c r="C2153">
        <v>878</v>
      </c>
      <c r="D2153">
        <v>3</v>
      </c>
      <c r="E2153">
        <v>1.37</v>
      </c>
      <c r="F2153">
        <v>0.34200000000000003</v>
      </c>
      <c r="G2153">
        <v>4.1100000000000003</v>
      </c>
      <c r="H2153">
        <v>4.1100000000000003</v>
      </c>
      <c r="I2153" t="s">
        <v>149</v>
      </c>
      <c r="J2153">
        <v>0</v>
      </c>
      <c r="K2153">
        <v>1</v>
      </c>
      <c r="L2153">
        <v>1</v>
      </c>
      <c r="M2153">
        <v>1</v>
      </c>
      <c r="N2153">
        <v>0</v>
      </c>
      <c r="O2153">
        <v>1</v>
      </c>
      <c r="P2153">
        <v>1</v>
      </c>
      <c r="Q2153">
        <v>1</v>
      </c>
      <c r="R2153">
        <v>0</v>
      </c>
      <c r="S2153">
        <v>18.489999999999998</v>
      </c>
      <c r="T2153">
        <v>18.489999999999998</v>
      </c>
      <c r="U2153">
        <v>18.489999999999998</v>
      </c>
      <c r="V2153">
        <v>22.228231480000002</v>
      </c>
      <c r="W2153">
        <v>22.228231480000002</v>
      </c>
      <c r="X2153">
        <v>4.4987834549999999</v>
      </c>
      <c r="Y2153">
        <v>4.4987834549999999</v>
      </c>
    </row>
    <row r="2154" spans="1:25" x14ac:dyDescent="0.3">
      <c r="A2154" s="2">
        <v>45918</v>
      </c>
      <c r="B2154" t="s">
        <v>28</v>
      </c>
      <c r="C2154">
        <v>122</v>
      </c>
      <c r="D2154">
        <v>0</v>
      </c>
      <c r="F2154">
        <v>0</v>
      </c>
      <c r="G2154">
        <v>0</v>
      </c>
      <c r="H2154">
        <v>0</v>
      </c>
      <c r="I2154" t="s">
        <v>149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5" x14ac:dyDescent="0.3">
      <c r="A2155" s="2">
        <v>45918</v>
      </c>
      <c r="B2155" t="s">
        <v>28</v>
      </c>
      <c r="C2155">
        <v>87</v>
      </c>
      <c r="D2155">
        <v>1</v>
      </c>
      <c r="E2155">
        <v>1.44</v>
      </c>
      <c r="F2155">
        <v>1.149</v>
      </c>
      <c r="G2155">
        <v>1.44</v>
      </c>
      <c r="H2155">
        <v>1.44</v>
      </c>
      <c r="I2155" t="s">
        <v>149</v>
      </c>
      <c r="J2155">
        <v>0</v>
      </c>
      <c r="K2155">
        <v>1</v>
      </c>
      <c r="L2155">
        <v>1</v>
      </c>
      <c r="M2155">
        <v>1</v>
      </c>
      <c r="N2155">
        <v>0</v>
      </c>
      <c r="O2155">
        <v>1</v>
      </c>
      <c r="P2155">
        <v>1</v>
      </c>
      <c r="Q2155">
        <v>1</v>
      </c>
      <c r="R2155">
        <v>0</v>
      </c>
      <c r="S2155">
        <v>37.49</v>
      </c>
      <c r="T2155">
        <v>37.49</v>
      </c>
      <c r="U2155">
        <v>37.49</v>
      </c>
      <c r="V2155">
        <v>3.8410242729999999</v>
      </c>
      <c r="W2155">
        <v>3.8410242729999999</v>
      </c>
      <c r="X2155">
        <v>26.034722219999999</v>
      </c>
      <c r="Y2155">
        <v>26.034722219999999</v>
      </c>
    </row>
    <row r="2156" spans="1:25" x14ac:dyDescent="0.3">
      <c r="A2156" s="2">
        <v>45918</v>
      </c>
      <c r="B2156" t="s">
        <v>58</v>
      </c>
      <c r="C2156">
        <v>217</v>
      </c>
      <c r="D2156">
        <v>4</v>
      </c>
      <c r="E2156">
        <v>0.93799999999999994</v>
      </c>
      <c r="F2156">
        <v>1.843</v>
      </c>
      <c r="G2156">
        <v>3.75</v>
      </c>
      <c r="H2156">
        <v>3.75</v>
      </c>
      <c r="I2156" t="s">
        <v>149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11.9</v>
      </c>
      <c r="S2156">
        <v>11.9</v>
      </c>
      <c r="T2156">
        <v>11.9</v>
      </c>
      <c r="U2156">
        <v>11.9</v>
      </c>
      <c r="V2156">
        <v>31.51260504</v>
      </c>
      <c r="W2156">
        <v>31.51260504</v>
      </c>
      <c r="X2156">
        <v>3.173333333</v>
      </c>
      <c r="Y2156">
        <v>3.173333333</v>
      </c>
    </row>
    <row r="2157" spans="1:25" x14ac:dyDescent="0.3">
      <c r="A2157" s="2">
        <v>45918</v>
      </c>
      <c r="B2157" t="s">
        <v>110</v>
      </c>
      <c r="C2157">
        <v>304</v>
      </c>
      <c r="D2157">
        <v>2</v>
      </c>
      <c r="E2157">
        <v>1.26</v>
      </c>
      <c r="F2157">
        <v>0.65800000000000003</v>
      </c>
      <c r="G2157">
        <v>2.52</v>
      </c>
      <c r="H2157">
        <v>2.52</v>
      </c>
      <c r="I2157" t="s">
        <v>149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X2157">
        <v>0</v>
      </c>
      <c r="Y2157">
        <v>0</v>
      </c>
    </row>
    <row r="2158" spans="1:25" x14ac:dyDescent="0.3">
      <c r="A2158" s="2">
        <v>45918</v>
      </c>
      <c r="B2158" t="s">
        <v>34</v>
      </c>
      <c r="C2158">
        <v>656</v>
      </c>
      <c r="D2158">
        <v>5</v>
      </c>
      <c r="E2158">
        <v>1.35</v>
      </c>
      <c r="F2158">
        <v>0.76200000000000001</v>
      </c>
      <c r="G2158">
        <v>6.75</v>
      </c>
      <c r="H2158">
        <v>6.75</v>
      </c>
      <c r="I2158" t="s">
        <v>149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X2158">
        <v>0</v>
      </c>
      <c r="Y2158">
        <v>0</v>
      </c>
    </row>
    <row r="2159" spans="1:25" x14ac:dyDescent="0.3">
      <c r="A2159" s="2">
        <v>45918</v>
      </c>
      <c r="B2159" t="s">
        <v>34</v>
      </c>
      <c r="C2159">
        <v>872</v>
      </c>
      <c r="D2159">
        <v>3</v>
      </c>
      <c r="E2159">
        <v>2.16</v>
      </c>
      <c r="F2159">
        <v>0.34399999999999997</v>
      </c>
      <c r="G2159">
        <v>6.48</v>
      </c>
      <c r="H2159">
        <v>6.48</v>
      </c>
      <c r="I2159" t="s">
        <v>149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18.88</v>
      </c>
      <c r="S2159">
        <v>18.88</v>
      </c>
      <c r="T2159">
        <v>18.88</v>
      </c>
      <c r="U2159">
        <v>18.88</v>
      </c>
      <c r="V2159">
        <v>34.322033900000001</v>
      </c>
      <c r="W2159">
        <v>34.322033900000001</v>
      </c>
      <c r="X2159">
        <v>2.9135802470000001</v>
      </c>
      <c r="Y2159">
        <v>2.9135802470000001</v>
      </c>
    </row>
    <row r="2160" spans="1:25" x14ac:dyDescent="0.3">
      <c r="A2160" s="2">
        <v>45918</v>
      </c>
      <c r="B2160" t="s">
        <v>58</v>
      </c>
      <c r="C2160">
        <v>277</v>
      </c>
      <c r="D2160">
        <v>2</v>
      </c>
      <c r="E2160">
        <v>0.52500000000000002</v>
      </c>
      <c r="F2160">
        <v>0.72199999999999998</v>
      </c>
      <c r="G2160">
        <v>1.05</v>
      </c>
      <c r="H2160">
        <v>1.05</v>
      </c>
      <c r="I2160" t="s">
        <v>149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X2160">
        <v>0</v>
      </c>
      <c r="Y2160">
        <v>0</v>
      </c>
    </row>
    <row r="2161" spans="1:25" x14ac:dyDescent="0.3">
      <c r="A2161" s="2">
        <v>45918</v>
      </c>
      <c r="B2161" t="s">
        <v>28</v>
      </c>
      <c r="C2161">
        <v>244</v>
      </c>
      <c r="D2161">
        <v>0</v>
      </c>
      <c r="F2161">
        <v>0</v>
      </c>
      <c r="G2161">
        <v>0</v>
      </c>
      <c r="H2161">
        <v>0</v>
      </c>
      <c r="I2161" t="s">
        <v>149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5" x14ac:dyDescent="0.3">
      <c r="A2162" s="2">
        <v>45918</v>
      </c>
      <c r="B2162" t="s">
        <v>110</v>
      </c>
      <c r="C2162">
        <v>1458</v>
      </c>
      <c r="D2162">
        <v>8</v>
      </c>
      <c r="E2162">
        <v>0.95399999999999996</v>
      </c>
      <c r="F2162">
        <v>0.54900000000000004</v>
      </c>
      <c r="G2162">
        <v>7.63</v>
      </c>
      <c r="H2162">
        <v>7.63</v>
      </c>
      <c r="I2162" t="s">
        <v>149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34.9</v>
      </c>
      <c r="S2162">
        <v>34.9</v>
      </c>
      <c r="T2162">
        <v>34.9</v>
      </c>
      <c r="U2162">
        <v>34.9</v>
      </c>
      <c r="V2162">
        <v>21.86246418</v>
      </c>
      <c r="W2162">
        <v>21.86246418</v>
      </c>
      <c r="X2162">
        <v>4.5740498030000003</v>
      </c>
      <c r="Y2162">
        <v>4.5740498030000003</v>
      </c>
    </row>
    <row r="2163" spans="1:25" x14ac:dyDescent="0.3">
      <c r="A2163" s="2">
        <v>45918</v>
      </c>
      <c r="B2163" t="s">
        <v>26</v>
      </c>
      <c r="C2163">
        <v>215</v>
      </c>
      <c r="D2163">
        <v>0</v>
      </c>
      <c r="F2163">
        <v>0</v>
      </c>
      <c r="G2163">
        <v>0</v>
      </c>
      <c r="H2163">
        <v>0</v>
      </c>
      <c r="I2163" t="s">
        <v>149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5" x14ac:dyDescent="0.3">
      <c r="A2164" s="2">
        <v>45918</v>
      </c>
      <c r="B2164" t="s">
        <v>30</v>
      </c>
      <c r="C2164">
        <v>123</v>
      </c>
      <c r="D2164">
        <v>0</v>
      </c>
      <c r="F2164">
        <v>0</v>
      </c>
      <c r="G2164">
        <v>0</v>
      </c>
      <c r="H2164">
        <v>0</v>
      </c>
      <c r="I2164" t="s">
        <v>149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5" x14ac:dyDescent="0.3">
      <c r="A2165" s="2">
        <v>45918</v>
      </c>
      <c r="B2165" t="s">
        <v>26</v>
      </c>
      <c r="C2165">
        <v>837</v>
      </c>
      <c r="D2165">
        <v>9</v>
      </c>
      <c r="E2165">
        <v>1.2130000000000001</v>
      </c>
      <c r="F2165">
        <v>1.075</v>
      </c>
      <c r="G2165">
        <v>10.92</v>
      </c>
      <c r="H2165">
        <v>10.92</v>
      </c>
      <c r="I2165" t="s">
        <v>149</v>
      </c>
      <c r="J2165">
        <v>9</v>
      </c>
      <c r="K2165">
        <v>9</v>
      </c>
      <c r="L2165">
        <v>9</v>
      </c>
      <c r="M2165">
        <v>9</v>
      </c>
      <c r="N2165">
        <v>11</v>
      </c>
      <c r="O2165">
        <v>11</v>
      </c>
      <c r="P2165">
        <v>11</v>
      </c>
      <c r="Q2165">
        <v>11</v>
      </c>
      <c r="R2165">
        <v>322.70999999999998</v>
      </c>
      <c r="S2165">
        <v>322.70999999999998</v>
      </c>
      <c r="T2165">
        <v>322.70999999999998</v>
      </c>
      <c r="U2165">
        <v>322.70999999999998</v>
      </c>
      <c r="V2165">
        <v>3.383843079</v>
      </c>
      <c r="W2165">
        <v>3.383843079</v>
      </c>
      <c r="X2165">
        <v>29.552197799999998</v>
      </c>
      <c r="Y2165">
        <v>29.552197799999998</v>
      </c>
    </row>
    <row r="2166" spans="1:25" x14ac:dyDescent="0.3">
      <c r="A2166" s="2">
        <v>45918</v>
      </c>
      <c r="B2166" t="s">
        <v>30</v>
      </c>
      <c r="C2166">
        <v>1112</v>
      </c>
      <c r="D2166">
        <v>3</v>
      </c>
      <c r="E2166">
        <v>1.08</v>
      </c>
      <c r="F2166">
        <v>0.27</v>
      </c>
      <c r="G2166">
        <v>3.24</v>
      </c>
      <c r="H2166">
        <v>3.24</v>
      </c>
      <c r="I2166" t="s">
        <v>149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X2166">
        <v>0</v>
      </c>
      <c r="Y2166">
        <v>0</v>
      </c>
    </row>
    <row r="2167" spans="1:25" x14ac:dyDescent="0.3">
      <c r="A2167" s="2">
        <v>45918</v>
      </c>
      <c r="B2167" t="s">
        <v>26</v>
      </c>
      <c r="C2167">
        <v>533</v>
      </c>
      <c r="D2167">
        <v>3</v>
      </c>
      <c r="E2167">
        <v>1.0329999999999999</v>
      </c>
      <c r="F2167">
        <v>0.56299999999999994</v>
      </c>
      <c r="G2167">
        <v>3.1</v>
      </c>
      <c r="H2167">
        <v>3.1</v>
      </c>
      <c r="I2167" t="s">
        <v>149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X2167">
        <v>0</v>
      </c>
      <c r="Y2167">
        <v>0</v>
      </c>
    </row>
    <row r="2168" spans="1:25" x14ac:dyDescent="0.3">
      <c r="A2168" s="2">
        <v>45918</v>
      </c>
      <c r="B2168" t="s">
        <v>30</v>
      </c>
      <c r="C2168">
        <v>414</v>
      </c>
      <c r="D2168">
        <v>3</v>
      </c>
      <c r="E2168">
        <v>1.35</v>
      </c>
      <c r="F2168">
        <v>0.72499999999999998</v>
      </c>
      <c r="G2168">
        <v>4.05</v>
      </c>
      <c r="H2168">
        <v>4.05</v>
      </c>
      <c r="I2168" t="s">
        <v>149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16.899999999999999</v>
      </c>
      <c r="S2168">
        <v>16.899999999999999</v>
      </c>
      <c r="T2168">
        <v>16.899999999999999</v>
      </c>
      <c r="U2168">
        <v>16.899999999999999</v>
      </c>
      <c r="V2168">
        <v>23.964497040000001</v>
      </c>
      <c r="W2168">
        <v>23.964497040000001</v>
      </c>
      <c r="X2168">
        <v>4.1728395059999999</v>
      </c>
      <c r="Y2168">
        <v>4.1728395059999999</v>
      </c>
    </row>
    <row r="2169" spans="1:25" x14ac:dyDescent="0.3">
      <c r="A2169" s="2">
        <v>45918</v>
      </c>
      <c r="B2169" t="s">
        <v>30</v>
      </c>
      <c r="C2169">
        <v>516</v>
      </c>
      <c r="D2169">
        <v>3</v>
      </c>
      <c r="E2169">
        <v>0.53300000000000003</v>
      </c>
      <c r="F2169">
        <v>0.58099999999999996</v>
      </c>
      <c r="G2169">
        <v>1.6</v>
      </c>
      <c r="H2169">
        <v>1.6</v>
      </c>
      <c r="I2169" t="s">
        <v>149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X2169">
        <v>0</v>
      </c>
      <c r="Y2169">
        <v>0</v>
      </c>
    </row>
    <row r="2170" spans="1:25" x14ac:dyDescent="0.3">
      <c r="A2170" s="2">
        <v>45918</v>
      </c>
      <c r="B2170" t="s">
        <v>26</v>
      </c>
      <c r="C2170">
        <v>1162</v>
      </c>
      <c r="D2170">
        <v>5</v>
      </c>
      <c r="E2170">
        <v>1.5780000000000001</v>
      </c>
      <c r="F2170">
        <v>0.43</v>
      </c>
      <c r="G2170">
        <v>7.89</v>
      </c>
      <c r="H2170">
        <v>7.89</v>
      </c>
      <c r="I2170" t="s">
        <v>149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X2170">
        <v>0</v>
      </c>
      <c r="Y2170">
        <v>0</v>
      </c>
    </row>
    <row r="2171" spans="1:25" x14ac:dyDescent="0.3">
      <c r="A2171" s="2">
        <v>45919</v>
      </c>
      <c r="B2171" t="s">
        <v>44</v>
      </c>
      <c r="C2171">
        <v>1197</v>
      </c>
      <c r="D2171">
        <v>4</v>
      </c>
      <c r="E2171">
        <v>2.6629999999999998</v>
      </c>
      <c r="F2171">
        <v>0.33400000000000002</v>
      </c>
      <c r="G2171">
        <v>10.65</v>
      </c>
      <c r="H2171">
        <v>10.65</v>
      </c>
      <c r="I2171" t="s">
        <v>149</v>
      </c>
      <c r="J2171">
        <v>0</v>
      </c>
      <c r="K2171">
        <v>2</v>
      </c>
      <c r="L2171">
        <v>2</v>
      </c>
      <c r="M2171">
        <v>2</v>
      </c>
      <c r="N2171">
        <v>0</v>
      </c>
      <c r="O2171">
        <v>2</v>
      </c>
      <c r="P2171">
        <v>2</v>
      </c>
      <c r="Q2171">
        <v>2</v>
      </c>
      <c r="R2171">
        <v>0</v>
      </c>
      <c r="S2171">
        <v>45.98</v>
      </c>
      <c r="T2171">
        <v>45.98</v>
      </c>
      <c r="U2171">
        <v>45.98</v>
      </c>
      <c r="V2171">
        <v>23.162244449999999</v>
      </c>
      <c r="W2171">
        <v>23.162244449999999</v>
      </c>
      <c r="X2171">
        <v>4.3173708919999996</v>
      </c>
      <c r="Y2171">
        <v>4.3173708919999996</v>
      </c>
    </row>
    <row r="2172" spans="1:25" x14ac:dyDescent="0.3">
      <c r="A2172" s="2">
        <v>45919</v>
      </c>
      <c r="B2172" t="s">
        <v>42</v>
      </c>
      <c r="C2172">
        <v>1811</v>
      </c>
      <c r="D2172">
        <v>25</v>
      </c>
      <c r="E2172">
        <v>2.5299999999999998</v>
      </c>
      <c r="F2172">
        <v>1.38</v>
      </c>
      <c r="G2172">
        <v>63.26</v>
      </c>
      <c r="H2172">
        <v>63.26</v>
      </c>
      <c r="I2172" t="s">
        <v>149</v>
      </c>
      <c r="J2172">
        <v>9</v>
      </c>
      <c r="K2172">
        <v>9</v>
      </c>
      <c r="L2172">
        <v>9</v>
      </c>
      <c r="M2172">
        <v>9</v>
      </c>
      <c r="N2172">
        <v>12</v>
      </c>
      <c r="O2172">
        <v>12</v>
      </c>
      <c r="P2172">
        <v>12</v>
      </c>
      <c r="Q2172">
        <v>12</v>
      </c>
      <c r="R2172">
        <v>366.06</v>
      </c>
      <c r="S2172">
        <v>366.06</v>
      </c>
      <c r="T2172">
        <v>366.06</v>
      </c>
      <c r="U2172">
        <v>366.06</v>
      </c>
      <c r="V2172">
        <v>17.281320000000001</v>
      </c>
      <c r="W2172">
        <v>17.281320000000001</v>
      </c>
      <c r="X2172">
        <v>5.7865950049999997</v>
      </c>
      <c r="Y2172">
        <v>5.7865950049999997</v>
      </c>
    </row>
    <row r="2173" spans="1:25" x14ac:dyDescent="0.3">
      <c r="A2173" s="2">
        <v>45919</v>
      </c>
      <c r="B2173" t="s">
        <v>40</v>
      </c>
      <c r="C2173">
        <v>1378</v>
      </c>
      <c r="D2173">
        <v>13</v>
      </c>
      <c r="E2173">
        <v>2.85</v>
      </c>
      <c r="F2173">
        <v>0.94299999999999995</v>
      </c>
      <c r="G2173">
        <v>37.049999999999997</v>
      </c>
      <c r="H2173">
        <v>37.049999999999997</v>
      </c>
      <c r="I2173" t="s">
        <v>149</v>
      </c>
      <c r="J2173">
        <v>8</v>
      </c>
      <c r="K2173">
        <v>8</v>
      </c>
      <c r="L2173">
        <v>8</v>
      </c>
      <c r="M2173">
        <v>8</v>
      </c>
      <c r="N2173">
        <v>10</v>
      </c>
      <c r="O2173">
        <v>10</v>
      </c>
      <c r="P2173">
        <v>10</v>
      </c>
      <c r="Q2173">
        <v>10</v>
      </c>
      <c r="R2173">
        <v>444.93</v>
      </c>
      <c r="S2173">
        <v>444.93</v>
      </c>
      <c r="T2173">
        <v>444.93</v>
      </c>
      <c r="U2173">
        <v>444.93</v>
      </c>
      <c r="V2173">
        <v>8.3271525860000004</v>
      </c>
      <c r="W2173">
        <v>8.3271525860000004</v>
      </c>
      <c r="X2173">
        <v>12.00890688</v>
      </c>
      <c r="Y2173">
        <v>12.00890688</v>
      </c>
    </row>
    <row r="2174" spans="1:25" x14ac:dyDescent="0.3">
      <c r="A2174" s="2">
        <v>45919</v>
      </c>
      <c r="B2174" t="s">
        <v>46</v>
      </c>
      <c r="C2174">
        <v>1096</v>
      </c>
      <c r="D2174">
        <v>5</v>
      </c>
      <c r="E2174">
        <v>3.9119999999999999</v>
      </c>
      <c r="F2174">
        <v>0.45600000000000002</v>
      </c>
      <c r="G2174">
        <v>19.559999999999999</v>
      </c>
      <c r="H2174">
        <v>19.559999999999999</v>
      </c>
      <c r="I2174" t="s">
        <v>149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X2174">
        <v>0</v>
      </c>
      <c r="Y2174">
        <v>0</v>
      </c>
    </row>
    <row r="2175" spans="1:25" x14ac:dyDescent="0.3">
      <c r="A2175" s="2">
        <v>45919</v>
      </c>
      <c r="B2175" t="s">
        <v>62</v>
      </c>
      <c r="C2175">
        <v>795</v>
      </c>
      <c r="D2175">
        <v>4</v>
      </c>
      <c r="E2175">
        <v>4.8280000000000003</v>
      </c>
      <c r="F2175">
        <v>0.503</v>
      </c>
      <c r="G2175">
        <v>19.309999999999999</v>
      </c>
      <c r="H2175">
        <v>19.309999999999999</v>
      </c>
      <c r="I2175" t="s">
        <v>149</v>
      </c>
      <c r="J2175">
        <v>2</v>
      </c>
      <c r="K2175">
        <v>2</v>
      </c>
      <c r="L2175">
        <v>2</v>
      </c>
      <c r="M2175">
        <v>2</v>
      </c>
      <c r="N2175">
        <v>3</v>
      </c>
      <c r="O2175">
        <v>3</v>
      </c>
      <c r="P2175">
        <v>3</v>
      </c>
      <c r="Q2175">
        <v>3</v>
      </c>
      <c r="R2175">
        <v>332.79</v>
      </c>
      <c r="S2175">
        <v>332.79</v>
      </c>
      <c r="T2175">
        <v>332.79</v>
      </c>
      <c r="U2175">
        <v>332.79</v>
      </c>
      <c r="V2175">
        <v>5.8024580070000003</v>
      </c>
      <c r="W2175">
        <v>5.8024580070000003</v>
      </c>
      <c r="X2175">
        <v>17.234075610000001</v>
      </c>
      <c r="Y2175">
        <v>17.234075610000001</v>
      </c>
    </row>
    <row r="2176" spans="1:25" x14ac:dyDescent="0.3">
      <c r="A2176" s="2">
        <v>45919</v>
      </c>
      <c r="B2176" t="s">
        <v>38</v>
      </c>
      <c r="C2176">
        <v>276</v>
      </c>
      <c r="D2176">
        <v>4</v>
      </c>
      <c r="E2176">
        <v>0.98499999999999999</v>
      </c>
      <c r="F2176">
        <v>1.4490000000000001</v>
      </c>
      <c r="G2176">
        <v>3.94</v>
      </c>
      <c r="H2176">
        <v>3.94</v>
      </c>
      <c r="I2176" t="s">
        <v>149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X2176">
        <v>0</v>
      </c>
      <c r="Y2176">
        <v>0</v>
      </c>
    </row>
    <row r="2177" spans="1:25" x14ac:dyDescent="0.3">
      <c r="A2177" s="2">
        <v>45919</v>
      </c>
      <c r="B2177" t="s">
        <v>84</v>
      </c>
      <c r="C2177">
        <v>1886</v>
      </c>
      <c r="D2177">
        <v>23</v>
      </c>
      <c r="E2177">
        <v>1.8740000000000001</v>
      </c>
      <c r="F2177">
        <v>1.22</v>
      </c>
      <c r="G2177">
        <v>43.1</v>
      </c>
      <c r="H2177">
        <v>43.1</v>
      </c>
      <c r="I2177" t="s">
        <v>149</v>
      </c>
      <c r="J2177">
        <v>3</v>
      </c>
      <c r="K2177">
        <v>4</v>
      </c>
      <c r="L2177">
        <v>4</v>
      </c>
      <c r="M2177">
        <v>4</v>
      </c>
      <c r="N2177">
        <v>3</v>
      </c>
      <c r="O2177">
        <v>4</v>
      </c>
      <c r="P2177">
        <v>4</v>
      </c>
      <c r="Q2177">
        <v>4</v>
      </c>
      <c r="R2177">
        <v>96.45</v>
      </c>
      <c r="S2177">
        <v>128.43</v>
      </c>
      <c r="T2177">
        <v>128.43</v>
      </c>
      <c r="U2177">
        <v>128.43</v>
      </c>
      <c r="V2177">
        <v>33.559137270000001</v>
      </c>
      <c r="W2177">
        <v>33.559137270000001</v>
      </c>
      <c r="X2177">
        <v>2.9798143850000001</v>
      </c>
      <c r="Y2177">
        <v>2.9798143850000001</v>
      </c>
    </row>
    <row r="2178" spans="1:25" x14ac:dyDescent="0.3">
      <c r="A2178" s="2">
        <v>45919</v>
      </c>
      <c r="B2178" t="s">
        <v>56</v>
      </c>
      <c r="C2178">
        <v>259</v>
      </c>
      <c r="D2178">
        <v>3</v>
      </c>
      <c r="E2178">
        <v>1.7729999999999999</v>
      </c>
      <c r="F2178">
        <v>1.1579999999999999</v>
      </c>
      <c r="G2178">
        <v>5.32</v>
      </c>
      <c r="H2178">
        <v>5.32</v>
      </c>
      <c r="I2178" t="s">
        <v>149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X2178">
        <v>0</v>
      </c>
      <c r="Y2178">
        <v>0</v>
      </c>
    </row>
    <row r="2179" spans="1:25" x14ac:dyDescent="0.3">
      <c r="A2179" s="2">
        <v>45919</v>
      </c>
      <c r="B2179" t="s">
        <v>50</v>
      </c>
      <c r="C2179">
        <v>1017</v>
      </c>
      <c r="D2179">
        <v>6</v>
      </c>
      <c r="E2179">
        <v>2.7949999999999999</v>
      </c>
      <c r="F2179">
        <v>0.59</v>
      </c>
      <c r="G2179">
        <v>16.77</v>
      </c>
      <c r="H2179">
        <v>16.77</v>
      </c>
      <c r="I2179" t="s">
        <v>149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X2179">
        <v>0</v>
      </c>
      <c r="Y2179">
        <v>0</v>
      </c>
    </row>
    <row r="2180" spans="1:25" x14ac:dyDescent="0.3">
      <c r="A2180" s="2">
        <v>45919</v>
      </c>
      <c r="B2180" t="s">
        <v>86</v>
      </c>
      <c r="C2180">
        <v>26</v>
      </c>
      <c r="D2180">
        <v>1</v>
      </c>
      <c r="E2180">
        <v>2.96</v>
      </c>
      <c r="F2180">
        <v>3.8460000000000001</v>
      </c>
      <c r="G2180">
        <v>2.96</v>
      </c>
      <c r="H2180">
        <v>2.96</v>
      </c>
      <c r="I2180" t="s">
        <v>149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X2180">
        <v>0</v>
      </c>
      <c r="Y2180">
        <v>0</v>
      </c>
    </row>
    <row r="2181" spans="1:25" x14ac:dyDescent="0.3">
      <c r="A2181" s="2">
        <v>45919</v>
      </c>
      <c r="B2181" t="s">
        <v>36</v>
      </c>
      <c r="C2181">
        <v>1380</v>
      </c>
      <c r="D2181">
        <v>5</v>
      </c>
      <c r="E2181">
        <v>1.03</v>
      </c>
      <c r="F2181">
        <v>0.36199999999999999</v>
      </c>
      <c r="G2181">
        <v>5.15</v>
      </c>
      <c r="H2181">
        <v>5.15</v>
      </c>
      <c r="I2181" t="s">
        <v>149</v>
      </c>
      <c r="J2181">
        <v>0</v>
      </c>
      <c r="K2181">
        <v>3</v>
      </c>
      <c r="L2181">
        <v>3</v>
      </c>
      <c r="M2181">
        <v>3</v>
      </c>
      <c r="N2181">
        <v>0</v>
      </c>
      <c r="O2181">
        <v>4</v>
      </c>
      <c r="P2181">
        <v>4</v>
      </c>
      <c r="Q2181">
        <v>4</v>
      </c>
      <c r="R2181">
        <v>0</v>
      </c>
      <c r="S2181">
        <v>114.54</v>
      </c>
      <c r="T2181">
        <v>114.54</v>
      </c>
      <c r="U2181">
        <v>114.54</v>
      </c>
      <c r="V2181">
        <v>4.4962458529999996</v>
      </c>
      <c r="W2181">
        <v>4.4962458529999996</v>
      </c>
      <c r="X2181">
        <v>22.240776700000001</v>
      </c>
      <c r="Y2181">
        <v>22.240776700000001</v>
      </c>
    </row>
    <row r="2182" spans="1:25" x14ac:dyDescent="0.3">
      <c r="A2182" s="2">
        <v>45919</v>
      </c>
      <c r="B2182" t="s">
        <v>62</v>
      </c>
      <c r="C2182">
        <v>4013</v>
      </c>
      <c r="D2182">
        <v>24</v>
      </c>
      <c r="E2182">
        <v>4.29</v>
      </c>
      <c r="F2182">
        <v>0.59799999999999998</v>
      </c>
      <c r="G2182">
        <v>102.97</v>
      </c>
      <c r="H2182">
        <v>102.97</v>
      </c>
      <c r="I2182" t="s">
        <v>149</v>
      </c>
      <c r="J2182">
        <v>9</v>
      </c>
      <c r="K2182">
        <v>9</v>
      </c>
      <c r="L2182">
        <v>9</v>
      </c>
      <c r="M2182">
        <v>9</v>
      </c>
      <c r="N2182">
        <v>13</v>
      </c>
      <c r="O2182">
        <v>13</v>
      </c>
      <c r="P2182">
        <v>13</v>
      </c>
      <c r="Q2182">
        <v>13</v>
      </c>
      <c r="R2182">
        <v>567.29999999999995</v>
      </c>
      <c r="S2182">
        <v>567.29999999999995</v>
      </c>
      <c r="T2182">
        <v>567.29999999999995</v>
      </c>
      <c r="U2182">
        <v>567.29999999999995</v>
      </c>
      <c r="V2182">
        <v>18.150890180000001</v>
      </c>
      <c r="W2182">
        <v>18.150890180000001</v>
      </c>
      <c r="X2182">
        <v>5.5093716620000004</v>
      </c>
      <c r="Y2182">
        <v>5.5093716620000004</v>
      </c>
    </row>
    <row r="2183" spans="1:25" x14ac:dyDescent="0.3">
      <c r="A2183" s="2">
        <v>45919</v>
      </c>
      <c r="B2183" t="s">
        <v>64</v>
      </c>
      <c r="C2183">
        <v>1691</v>
      </c>
      <c r="D2183">
        <v>13</v>
      </c>
      <c r="E2183">
        <v>4.835</v>
      </c>
      <c r="F2183">
        <v>0.76900000000000002</v>
      </c>
      <c r="G2183">
        <v>62.86</v>
      </c>
      <c r="H2183">
        <v>62.86</v>
      </c>
      <c r="I2183" t="s">
        <v>149</v>
      </c>
      <c r="J2183">
        <v>4</v>
      </c>
      <c r="K2183">
        <v>6</v>
      </c>
      <c r="L2183">
        <v>6</v>
      </c>
      <c r="M2183">
        <v>6</v>
      </c>
      <c r="N2183">
        <v>4</v>
      </c>
      <c r="O2183">
        <v>6</v>
      </c>
      <c r="P2183">
        <v>6</v>
      </c>
      <c r="Q2183">
        <v>6</v>
      </c>
      <c r="R2183">
        <v>123.94</v>
      </c>
      <c r="S2183">
        <v>187.9</v>
      </c>
      <c r="T2183">
        <v>187.9</v>
      </c>
      <c r="U2183">
        <v>187.9</v>
      </c>
      <c r="V2183">
        <v>33.45396487</v>
      </c>
      <c r="W2183">
        <v>33.45396487</v>
      </c>
      <c r="X2183">
        <v>2.9891823099999999</v>
      </c>
      <c r="Y2183">
        <v>2.9891823099999999</v>
      </c>
    </row>
    <row r="2184" spans="1:25" x14ac:dyDescent="0.3">
      <c r="A2184" s="2">
        <v>45919</v>
      </c>
      <c r="B2184" t="s">
        <v>66</v>
      </c>
      <c r="C2184">
        <v>871</v>
      </c>
      <c r="D2184">
        <v>7</v>
      </c>
      <c r="E2184">
        <v>5.74</v>
      </c>
      <c r="F2184">
        <v>0.80400000000000005</v>
      </c>
      <c r="G2184">
        <v>40.18</v>
      </c>
      <c r="H2184">
        <v>40.18</v>
      </c>
      <c r="I2184" t="s">
        <v>149</v>
      </c>
      <c r="J2184">
        <v>1</v>
      </c>
      <c r="K2184">
        <v>3</v>
      </c>
      <c r="L2184">
        <v>3</v>
      </c>
      <c r="M2184">
        <v>3</v>
      </c>
      <c r="N2184">
        <v>1</v>
      </c>
      <c r="O2184">
        <v>6</v>
      </c>
      <c r="P2184">
        <v>6</v>
      </c>
      <c r="Q2184">
        <v>6</v>
      </c>
      <c r="R2184">
        <v>30.98</v>
      </c>
      <c r="S2184">
        <v>233.39</v>
      </c>
      <c r="T2184">
        <v>233.39</v>
      </c>
      <c r="U2184">
        <v>233.39</v>
      </c>
      <c r="V2184">
        <v>17.215819020000001</v>
      </c>
      <c r="W2184">
        <v>17.215819020000001</v>
      </c>
      <c r="X2184">
        <v>5.8086112490000001</v>
      </c>
      <c r="Y2184">
        <v>5.8086112490000001</v>
      </c>
    </row>
    <row r="2185" spans="1:25" x14ac:dyDescent="0.3">
      <c r="A2185" s="2">
        <v>45919</v>
      </c>
      <c r="B2185" t="s">
        <v>68</v>
      </c>
      <c r="C2185">
        <v>1631</v>
      </c>
      <c r="D2185">
        <v>12</v>
      </c>
      <c r="E2185">
        <v>5.4409999999999998</v>
      </c>
      <c r="F2185">
        <v>0.73599999999999999</v>
      </c>
      <c r="G2185">
        <v>65.290000000000006</v>
      </c>
      <c r="H2185">
        <v>65.290000000000006</v>
      </c>
      <c r="I2185" t="s">
        <v>149</v>
      </c>
      <c r="J2185">
        <v>2</v>
      </c>
      <c r="K2185">
        <v>2</v>
      </c>
      <c r="L2185">
        <v>2</v>
      </c>
      <c r="M2185">
        <v>2</v>
      </c>
      <c r="N2185">
        <v>2</v>
      </c>
      <c r="O2185">
        <v>2</v>
      </c>
      <c r="P2185">
        <v>2</v>
      </c>
      <c r="Q2185">
        <v>2</v>
      </c>
      <c r="R2185">
        <v>54.47</v>
      </c>
      <c r="S2185">
        <v>54.47</v>
      </c>
      <c r="T2185">
        <v>54.47</v>
      </c>
      <c r="U2185">
        <v>54.47</v>
      </c>
      <c r="V2185">
        <v>119.8641454</v>
      </c>
      <c r="W2185">
        <v>119.8641454</v>
      </c>
      <c r="X2185">
        <v>0.83427783730000005</v>
      </c>
      <c r="Y2185">
        <v>0.83427783730000005</v>
      </c>
    </row>
    <row r="2186" spans="1:25" x14ac:dyDescent="0.3">
      <c r="A2186" s="2">
        <v>45919</v>
      </c>
      <c r="B2186" t="s">
        <v>70</v>
      </c>
      <c r="C2186">
        <v>3317</v>
      </c>
      <c r="D2186">
        <v>29</v>
      </c>
      <c r="E2186">
        <v>3.0910000000000002</v>
      </c>
      <c r="F2186">
        <v>0.874</v>
      </c>
      <c r="G2186">
        <v>89.64</v>
      </c>
      <c r="H2186">
        <v>89.64</v>
      </c>
      <c r="I2186" t="s">
        <v>149</v>
      </c>
      <c r="J2186">
        <v>12</v>
      </c>
      <c r="K2186">
        <v>15</v>
      </c>
      <c r="L2186">
        <v>15</v>
      </c>
      <c r="M2186">
        <v>15</v>
      </c>
      <c r="N2186">
        <v>17</v>
      </c>
      <c r="O2186">
        <v>20</v>
      </c>
      <c r="P2186">
        <v>20</v>
      </c>
      <c r="Q2186">
        <v>20</v>
      </c>
      <c r="R2186">
        <v>400.22</v>
      </c>
      <c r="S2186">
        <v>468.38</v>
      </c>
      <c r="T2186">
        <v>468.38</v>
      </c>
      <c r="U2186">
        <v>468.38</v>
      </c>
      <c r="V2186">
        <v>19.138306499999999</v>
      </c>
      <c r="W2186">
        <v>19.138306499999999</v>
      </c>
      <c r="X2186">
        <v>5.2251227130000002</v>
      </c>
      <c r="Y2186">
        <v>5.2251227130000002</v>
      </c>
    </row>
    <row r="2187" spans="1:25" x14ac:dyDescent="0.3">
      <c r="A2187" s="2">
        <v>45919</v>
      </c>
      <c r="B2187" t="s">
        <v>32</v>
      </c>
      <c r="C2187">
        <v>640</v>
      </c>
      <c r="D2187">
        <v>4</v>
      </c>
      <c r="E2187">
        <v>0.90300000000000002</v>
      </c>
      <c r="F2187">
        <v>0.625</v>
      </c>
      <c r="G2187">
        <v>3.61</v>
      </c>
      <c r="H2187">
        <v>3.61</v>
      </c>
      <c r="I2187" t="s">
        <v>149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X2187">
        <v>0</v>
      </c>
      <c r="Y2187">
        <v>0</v>
      </c>
    </row>
    <row r="2188" spans="1:25" x14ac:dyDescent="0.3">
      <c r="A2188" s="2">
        <v>45919</v>
      </c>
      <c r="B2188" t="s">
        <v>72</v>
      </c>
      <c r="C2188">
        <v>1111</v>
      </c>
      <c r="D2188">
        <v>12</v>
      </c>
      <c r="E2188">
        <v>2.5219999999999998</v>
      </c>
      <c r="F2188">
        <v>1.08</v>
      </c>
      <c r="G2188">
        <v>30.26</v>
      </c>
      <c r="H2188">
        <v>30.26</v>
      </c>
      <c r="I2188" t="s">
        <v>149</v>
      </c>
      <c r="J2188">
        <v>2</v>
      </c>
      <c r="K2188">
        <v>2</v>
      </c>
      <c r="L2188">
        <v>2</v>
      </c>
      <c r="M2188">
        <v>2</v>
      </c>
      <c r="N2188">
        <v>3</v>
      </c>
      <c r="O2188">
        <v>3</v>
      </c>
      <c r="P2188">
        <v>3</v>
      </c>
      <c r="Q2188">
        <v>3</v>
      </c>
      <c r="R2188">
        <v>110.25</v>
      </c>
      <c r="S2188">
        <v>110.25</v>
      </c>
      <c r="T2188">
        <v>110.25</v>
      </c>
      <c r="U2188">
        <v>110.25</v>
      </c>
      <c r="V2188">
        <v>27.44671202</v>
      </c>
      <c r="W2188">
        <v>27.44671202</v>
      </c>
      <c r="X2188">
        <v>3.643423662</v>
      </c>
      <c r="Y2188">
        <v>3.643423662</v>
      </c>
    </row>
    <row r="2189" spans="1:25" x14ac:dyDescent="0.3">
      <c r="A2189" s="2">
        <v>45919</v>
      </c>
      <c r="B2189" t="s">
        <v>74</v>
      </c>
      <c r="C2189">
        <v>1414</v>
      </c>
      <c r="D2189">
        <v>3</v>
      </c>
      <c r="E2189">
        <v>2.677</v>
      </c>
      <c r="F2189">
        <v>0.21199999999999999</v>
      </c>
      <c r="G2189">
        <v>8.0299999999999994</v>
      </c>
      <c r="H2189">
        <v>8.0299999999999994</v>
      </c>
      <c r="I2189" t="s">
        <v>149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X2189">
        <v>0</v>
      </c>
      <c r="Y2189">
        <v>0</v>
      </c>
    </row>
    <row r="2190" spans="1:25" x14ac:dyDescent="0.3">
      <c r="A2190" s="2">
        <v>45919</v>
      </c>
      <c r="B2190" t="s">
        <v>76</v>
      </c>
      <c r="C2190">
        <v>946</v>
      </c>
      <c r="D2190">
        <v>8</v>
      </c>
      <c r="E2190">
        <v>4.3760000000000003</v>
      </c>
      <c r="F2190">
        <v>0.84599999999999997</v>
      </c>
      <c r="G2190">
        <v>35.01</v>
      </c>
      <c r="H2190">
        <v>35.01</v>
      </c>
      <c r="I2190" t="s">
        <v>149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29.98</v>
      </c>
      <c r="S2190">
        <v>29.98</v>
      </c>
      <c r="T2190">
        <v>29.98</v>
      </c>
      <c r="U2190">
        <v>29.98</v>
      </c>
      <c r="V2190">
        <v>116.7778519</v>
      </c>
      <c r="W2190">
        <v>116.7778519</v>
      </c>
      <c r="X2190">
        <v>0.85632676379999995</v>
      </c>
      <c r="Y2190">
        <v>0.85632676379999995</v>
      </c>
    </row>
    <row r="2191" spans="1:25" x14ac:dyDescent="0.3">
      <c r="A2191" s="2">
        <v>45919</v>
      </c>
      <c r="B2191" t="s">
        <v>78</v>
      </c>
      <c r="C2191">
        <v>16</v>
      </c>
      <c r="D2191">
        <v>0</v>
      </c>
      <c r="F2191">
        <v>0</v>
      </c>
      <c r="G2191">
        <v>0</v>
      </c>
      <c r="H2191">
        <v>0</v>
      </c>
      <c r="I2191" t="s">
        <v>149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5" x14ac:dyDescent="0.3">
      <c r="A2192" s="2">
        <v>45919</v>
      </c>
      <c r="B2192" t="s">
        <v>80</v>
      </c>
      <c r="C2192">
        <v>285</v>
      </c>
      <c r="D2192">
        <v>0</v>
      </c>
      <c r="F2192">
        <v>0</v>
      </c>
      <c r="G2192">
        <v>0</v>
      </c>
      <c r="H2192">
        <v>0</v>
      </c>
      <c r="I2192" t="s">
        <v>149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5" x14ac:dyDescent="0.3">
      <c r="A2193" s="2">
        <v>45919</v>
      </c>
      <c r="B2193" t="s">
        <v>82</v>
      </c>
      <c r="C2193">
        <v>880</v>
      </c>
      <c r="D2193">
        <v>7</v>
      </c>
      <c r="E2193">
        <v>2.5169999999999999</v>
      </c>
      <c r="F2193">
        <v>0.79500000000000004</v>
      </c>
      <c r="G2193">
        <v>17.62</v>
      </c>
      <c r="H2193">
        <v>17.62</v>
      </c>
      <c r="I2193" t="s">
        <v>149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33.49</v>
      </c>
      <c r="S2193">
        <v>33.49</v>
      </c>
      <c r="T2193">
        <v>33.49</v>
      </c>
      <c r="U2193">
        <v>33.49</v>
      </c>
      <c r="V2193">
        <v>52.612720209999999</v>
      </c>
      <c r="W2193">
        <v>52.612720209999999</v>
      </c>
      <c r="X2193">
        <v>1.9006810439999999</v>
      </c>
      <c r="Y2193">
        <v>1.9006810439999999</v>
      </c>
    </row>
    <row r="2194" spans="1:25" x14ac:dyDescent="0.3">
      <c r="A2194" s="2">
        <v>45919</v>
      </c>
      <c r="B2194" t="s">
        <v>94</v>
      </c>
      <c r="C2194">
        <v>1817</v>
      </c>
      <c r="D2194">
        <v>8</v>
      </c>
      <c r="E2194">
        <v>5.4390000000000001</v>
      </c>
      <c r="F2194">
        <v>0.44</v>
      </c>
      <c r="G2194">
        <v>43.51</v>
      </c>
      <c r="H2194">
        <v>43.51</v>
      </c>
      <c r="I2194" t="s">
        <v>149</v>
      </c>
      <c r="J2194">
        <v>2</v>
      </c>
      <c r="K2194">
        <v>2</v>
      </c>
      <c r="L2194">
        <v>2</v>
      </c>
      <c r="M2194">
        <v>2</v>
      </c>
      <c r="N2194">
        <v>5</v>
      </c>
      <c r="O2194">
        <v>5</v>
      </c>
      <c r="P2194">
        <v>5</v>
      </c>
      <c r="Q2194">
        <v>5</v>
      </c>
      <c r="R2194">
        <v>354.5</v>
      </c>
      <c r="S2194">
        <v>354.5</v>
      </c>
      <c r="T2194">
        <v>354.5</v>
      </c>
      <c r="U2194">
        <v>354.5</v>
      </c>
      <c r="V2194">
        <v>12.27362482</v>
      </c>
      <c r="W2194">
        <v>12.27362482</v>
      </c>
      <c r="X2194">
        <v>8.1475522869999999</v>
      </c>
      <c r="Y2194">
        <v>8.1475522869999999</v>
      </c>
    </row>
    <row r="2195" spans="1:25" x14ac:dyDescent="0.3">
      <c r="A2195" s="2">
        <v>45919</v>
      </c>
      <c r="B2195" t="s">
        <v>96</v>
      </c>
      <c r="C2195">
        <v>1005</v>
      </c>
      <c r="D2195">
        <v>6</v>
      </c>
      <c r="E2195">
        <v>4.9649999999999999</v>
      </c>
      <c r="F2195">
        <v>0.59699999999999998</v>
      </c>
      <c r="G2195">
        <v>29.79</v>
      </c>
      <c r="H2195">
        <v>29.79</v>
      </c>
      <c r="I2195" t="s">
        <v>149</v>
      </c>
      <c r="J2195">
        <v>3</v>
      </c>
      <c r="K2195">
        <v>3</v>
      </c>
      <c r="L2195">
        <v>3</v>
      </c>
      <c r="M2195">
        <v>3</v>
      </c>
      <c r="N2195">
        <v>5</v>
      </c>
      <c r="O2195">
        <v>5</v>
      </c>
      <c r="P2195">
        <v>5</v>
      </c>
      <c r="Q2195">
        <v>5</v>
      </c>
      <c r="R2195">
        <v>374.76</v>
      </c>
      <c r="S2195">
        <v>374.76</v>
      </c>
      <c r="T2195">
        <v>374.76</v>
      </c>
      <c r="U2195">
        <v>374.76</v>
      </c>
      <c r="V2195">
        <v>7.9490874160000002</v>
      </c>
      <c r="W2195">
        <v>7.9490874160000002</v>
      </c>
      <c r="X2195">
        <v>12.580060420000001</v>
      </c>
      <c r="Y2195">
        <v>12.580060420000001</v>
      </c>
    </row>
    <row r="2196" spans="1:25" x14ac:dyDescent="0.3">
      <c r="A2196" s="2">
        <v>45919</v>
      </c>
      <c r="B2196" t="s">
        <v>11</v>
      </c>
      <c r="C2196">
        <v>743</v>
      </c>
      <c r="D2196">
        <v>3</v>
      </c>
      <c r="E2196">
        <v>2.363</v>
      </c>
      <c r="F2196">
        <v>0.40400000000000003</v>
      </c>
      <c r="G2196">
        <v>7.09</v>
      </c>
      <c r="H2196">
        <v>7.09</v>
      </c>
      <c r="I2196" t="s">
        <v>149</v>
      </c>
      <c r="J2196">
        <v>3</v>
      </c>
      <c r="K2196">
        <v>3</v>
      </c>
      <c r="L2196">
        <v>3</v>
      </c>
      <c r="M2196">
        <v>3</v>
      </c>
      <c r="N2196">
        <v>5</v>
      </c>
      <c r="O2196">
        <v>5</v>
      </c>
      <c r="P2196">
        <v>5</v>
      </c>
      <c r="Q2196">
        <v>5</v>
      </c>
      <c r="R2196">
        <v>161.52000000000001</v>
      </c>
      <c r="S2196">
        <v>161.52000000000001</v>
      </c>
      <c r="T2196">
        <v>161.52000000000001</v>
      </c>
      <c r="U2196">
        <v>161.52000000000001</v>
      </c>
      <c r="V2196">
        <v>4.3895492819999999</v>
      </c>
      <c r="W2196">
        <v>4.3895492819999999</v>
      </c>
      <c r="X2196">
        <v>22.781382229999998</v>
      </c>
      <c r="Y2196">
        <v>22.781382229999998</v>
      </c>
    </row>
    <row r="2197" spans="1:25" x14ac:dyDescent="0.3">
      <c r="A2197" s="2">
        <v>45919</v>
      </c>
      <c r="B2197" t="s">
        <v>92</v>
      </c>
      <c r="C2197">
        <v>472</v>
      </c>
      <c r="D2197">
        <v>6</v>
      </c>
      <c r="E2197">
        <v>3.2330000000000001</v>
      </c>
      <c r="F2197">
        <v>1.2709999999999999</v>
      </c>
      <c r="G2197">
        <v>19.399999999999999</v>
      </c>
      <c r="H2197">
        <v>19.399999999999999</v>
      </c>
      <c r="I2197" t="s">
        <v>149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26.98</v>
      </c>
      <c r="S2197">
        <v>26.98</v>
      </c>
      <c r="T2197">
        <v>26.98</v>
      </c>
      <c r="U2197">
        <v>26.98</v>
      </c>
      <c r="V2197">
        <v>71.905114900000001</v>
      </c>
      <c r="W2197">
        <v>71.905114900000001</v>
      </c>
      <c r="X2197">
        <v>1.3907216490000001</v>
      </c>
      <c r="Y2197">
        <v>1.3907216490000001</v>
      </c>
    </row>
    <row r="2198" spans="1:25" x14ac:dyDescent="0.3">
      <c r="A2198" s="2">
        <v>45919</v>
      </c>
      <c r="B2198" t="s">
        <v>46</v>
      </c>
      <c r="C2198">
        <v>312</v>
      </c>
      <c r="D2198">
        <v>1</v>
      </c>
      <c r="E2198">
        <v>2.86</v>
      </c>
      <c r="F2198">
        <v>0.32100000000000001</v>
      </c>
      <c r="G2198">
        <v>2.86</v>
      </c>
      <c r="H2198">
        <v>2.86</v>
      </c>
      <c r="I2198" t="s">
        <v>149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X2198">
        <v>0</v>
      </c>
      <c r="Y2198">
        <v>0</v>
      </c>
    </row>
    <row r="2199" spans="1:25" x14ac:dyDescent="0.3">
      <c r="A2199" s="2">
        <v>45919</v>
      </c>
      <c r="B2199" t="s">
        <v>74</v>
      </c>
      <c r="C2199">
        <v>235</v>
      </c>
      <c r="D2199">
        <v>1</v>
      </c>
      <c r="E2199">
        <v>3.9</v>
      </c>
      <c r="F2199">
        <v>0.42599999999999999</v>
      </c>
      <c r="G2199">
        <v>3.9</v>
      </c>
      <c r="H2199">
        <v>3.9</v>
      </c>
      <c r="I2199" t="s">
        <v>149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X2199">
        <v>0</v>
      </c>
      <c r="Y2199">
        <v>0</v>
      </c>
    </row>
    <row r="2200" spans="1:25" x14ac:dyDescent="0.3">
      <c r="A2200" s="2">
        <v>45919</v>
      </c>
      <c r="B2200" t="s">
        <v>32</v>
      </c>
      <c r="C2200">
        <v>32</v>
      </c>
      <c r="D2200">
        <v>0</v>
      </c>
      <c r="F2200">
        <v>0</v>
      </c>
      <c r="G2200">
        <v>0</v>
      </c>
      <c r="H2200">
        <v>0</v>
      </c>
      <c r="I2200" t="s">
        <v>149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5" x14ac:dyDescent="0.3">
      <c r="A2201" s="2">
        <v>45919</v>
      </c>
      <c r="B2201" t="s">
        <v>64</v>
      </c>
      <c r="C2201">
        <v>215</v>
      </c>
      <c r="D2201">
        <v>0</v>
      </c>
      <c r="F2201">
        <v>0</v>
      </c>
      <c r="G2201">
        <v>0</v>
      </c>
      <c r="H2201">
        <v>0</v>
      </c>
      <c r="I2201" t="s">
        <v>149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5" x14ac:dyDescent="0.3">
      <c r="A2202" s="2">
        <v>45919</v>
      </c>
      <c r="B2202" t="s">
        <v>72</v>
      </c>
      <c r="C2202">
        <v>124</v>
      </c>
      <c r="D2202">
        <v>0</v>
      </c>
      <c r="F2202">
        <v>0</v>
      </c>
      <c r="G2202">
        <v>0</v>
      </c>
      <c r="H2202">
        <v>0</v>
      </c>
      <c r="I2202" t="s">
        <v>149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5" x14ac:dyDescent="0.3">
      <c r="A2203" s="2">
        <v>45919</v>
      </c>
      <c r="B2203" t="s">
        <v>106</v>
      </c>
      <c r="C2203">
        <v>80</v>
      </c>
      <c r="D2203">
        <v>0</v>
      </c>
      <c r="F2203">
        <v>0</v>
      </c>
      <c r="G2203">
        <v>0</v>
      </c>
      <c r="H2203">
        <v>0</v>
      </c>
      <c r="I2203" t="s">
        <v>149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5" x14ac:dyDescent="0.3">
      <c r="A2204" s="2">
        <v>45919</v>
      </c>
      <c r="B2204" t="s">
        <v>44</v>
      </c>
      <c r="C2204">
        <v>40</v>
      </c>
      <c r="D2204">
        <v>0</v>
      </c>
      <c r="F2204">
        <v>0</v>
      </c>
      <c r="G2204">
        <v>0</v>
      </c>
      <c r="H2204">
        <v>0</v>
      </c>
      <c r="I2204" t="s">
        <v>149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5" x14ac:dyDescent="0.3">
      <c r="A2205" s="2">
        <v>45919</v>
      </c>
      <c r="B2205" t="s">
        <v>40</v>
      </c>
      <c r="C2205">
        <v>252</v>
      </c>
      <c r="D2205">
        <v>1</v>
      </c>
      <c r="E2205">
        <v>1.87</v>
      </c>
      <c r="F2205">
        <v>0.39700000000000002</v>
      </c>
      <c r="G2205">
        <v>1.87</v>
      </c>
      <c r="H2205">
        <v>1.87</v>
      </c>
      <c r="I2205" t="s">
        <v>149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X2205">
        <v>0</v>
      </c>
      <c r="Y2205">
        <v>0</v>
      </c>
    </row>
    <row r="2206" spans="1:25" x14ac:dyDescent="0.3">
      <c r="A2206" s="2">
        <v>45919</v>
      </c>
      <c r="B2206" t="s">
        <v>56</v>
      </c>
      <c r="C2206">
        <v>54</v>
      </c>
      <c r="D2206">
        <v>0</v>
      </c>
      <c r="F2206">
        <v>0</v>
      </c>
      <c r="G2206">
        <v>0</v>
      </c>
      <c r="H2206">
        <v>0</v>
      </c>
      <c r="I2206" t="s">
        <v>149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5" x14ac:dyDescent="0.3">
      <c r="A2207" s="2">
        <v>45919</v>
      </c>
      <c r="B2207" t="s">
        <v>76</v>
      </c>
      <c r="C2207">
        <v>239</v>
      </c>
      <c r="D2207">
        <v>0</v>
      </c>
      <c r="F2207">
        <v>0</v>
      </c>
      <c r="G2207">
        <v>0</v>
      </c>
      <c r="H2207">
        <v>0</v>
      </c>
      <c r="I2207" t="s">
        <v>149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5" x14ac:dyDescent="0.3">
      <c r="A2208" s="2">
        <v>45919</v>
      </c>
      <c r="B2208" t="s">
        <v>48</v>
      </c>
      <c r="C2208">
        <v>234</v>
      </c>
      <c r="D2208">
        <v>1</v>
      </c>
      <c r="E2208">
        <v>4.5</v>
      </c>
      <c r="F2208">
        <v>0.42699999999999999</v>
      </c>
      <c r="G2208">
        <v>4.5</v>
      </c>
      <c r="H2208">
        <v>4.5</v>
      </c>
      <c r="I2208" t="s">
        <v>149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X2208">
        <v>0</v>
      </c>
      <c r="Y2208">
        <v>0</v>
      </c>
    </row>
    <row r="2209" spans="1:25" x14ac:dyDescent="0.3">
      <c r="A2209" s="2">
        <v>45919</v>
      </c>
      <c r="B2209" t="s">
        <v>24</v>
      </c>
      <c r="C2209">
        <v>446</v>
      </c>
      <c r="D2209">
        <v>3</v>
      </c>
      <c r="E2209">
        <v>2.0699999999999998</v>
      </c>
      <c r="F2209">
        <v>0.67300000000000004</v>
      </c>
      <c r="G2209">
        <v>6.21</v>
      </c>
      <c r="H2209">
        <v>6.21</v>
      </c>
      <c r="I2209" t="s">
        <v>149</v>
      </c>
      <c r="J2209">
        <v>1</v>
      </c>
      <c r="K2209">
        <v>1</v>
      </c>
      <c r="L2209">
        <v>1</v>
      </c>
      <c r="M2209">
        <v>1</v>
      </c>
      <c r="N2209">
        <v>2</v>
      </c>
      <c r="O2209">
        <v>2</v>
      </c>
      <c r="P2209">
        <v>2</v>
      </c>
      <c r="Q2209">
        <v>2</v>
      </c>
      <c r="R2209">
        <v>33.799999999999997</v>
      </c>
      <c r="S2209">
        <v>33.799999999999997</v>
      </c>
      <c r="T2209">
        <v>33.799999999999997</v>
      </c>
      <c r="U2209">
        <v>33.799999999999997</v>
      </c>
      <c r="V2209">
        <v>18.372781069999998</v>
      </c>
      <c r="W2209">
        <v>18.372781069999998</v>
      </c>
      <c r="X2209">
        <v>5.4428341380000003</v>
      </c>
      <c r="Y2209">
        <v>5.4428341380000003</v>
      </c>
    </row>
    <row r="2210" spans="1:25" x14ac:dyDescent="0.3">
      <c r="A2210" s="2">
        <v>45919</v>
      </c>
      <c r="B2210" t="s">
        <v>108</v>
      </c>
      <c r="C2210">
        <v>149</v>
      </c>
      <c r="D2210">
        <v>1</v>
      </c>
      <c r="E2210">
        <v>9.84</v>
      </c>
      <c r="F2210">
        <v>0.67100000000000004</v>
      </c>
      <c r="G2210">
        <v>9.84</v>
      </c>
      <c r="H2210">
        <v>9.84</v>
      </c>
      <c r="I2210" t="s">
        <v>149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X2210">
        <v>0</v>
      </c>
      <c r="Y2210">
        <v>0</v>
      </c>
    </row>
    <row r="2211" spans="1:25" x14ac:dyDescent="0.3">
      <c r="A2211" s="2">
        <v>45919</v>
      </c>
      <c r="B2211" t="s">
        <v>62</v>
      </c>
      <c r="C2211">
        <v>279</v>
      </c>
      <c r="D2211">
        <v>1</v>
      </c>
      <c r="E2211">
        <v>1.94</v>
      </c>
      <c r="F2211">
        <v>0.35799999999999998</v>
      </c>
      <c r="G2211">
        <v>1.94</v>
      </c>
      <c r="H2211">
        <v>1.94</v>
      </c>
      <c r="I2211" t="s">
        <v>149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X2211">
        <v>0</v>
      </c>
      <c r="Y2211">
        <v>0</v>
      </c>
    </row>
    <row r="2212" spans="1:25" x14ac:dyDescent="0.3">
      <c r="A2212" s="2">
        <v>45919</v>
      </c>
      <c r="B2212" t="s">
        <v>84</v>
      </c>
      <c r="C2212">
        <v>99</v>
      </c>
      <c r="D2212">
        <v>1</v>
      </c>
      <c r="E2212">
        <v>4.3899999999999997</v>
      </c>
      <c r="F2212">
        <v>1.01</v>
      </c>
      <c r="G2212">
        <v>4.3899999999999997</v>
      </c>
      <c r="H2212">
        <v>4.3899999999999997</v>
      </c>
      <c r="I2212" t="s">
        <v>149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124.9</v>
      </c>
      <c r="S2212">
        <v>124.9</v>
      </c>
      <c r="T2212">
        <v>124.9</v>
      </c>
      <c r="U2212">
        <v>124.9</v>
      </c>
      <c r="V2212">
        <v>3.514811849</v>
      </c>
      <c r="W2212">
        <v>3.514811849</v>
      </c>
      <c r="X2212">
        <v>28.451025059999999</v>
      </c>
      <c r="Y2212">
        <v>28.451025059999999</v>
      </c>
    </row>
    <row r="2213" spans="1:25" x14ac:dyDescent="0.3">
      <c r="A2213" s="2">
        <v>45919</v>
      </c>
      <c r="B2213" t="s">
        <v>42</v>
      </c>
      <c r="C2213">
        <v>120</v>
      </c>
      <c r="D2213">
        <v>2</v>
      </c>
      <c r="E2213">
        <v>2.7549999999999999</v>
      </c>
      <c r="F2213">
        <v>1.667</v>
      </c>
      <c r="G2213">
        <v>5.51</v>
      </c>
      <c r="H2213">
        <v>5.51</v>
      </c>
      <c r="I2213" t="s">
        <v>149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32.49</v>
      </c>
      <c r="S2213">
        <v>32.49</v>
      </c>
      <c r="T2213">
        <v>32.49</v>
      </c>
      <c r="U2213">
        <v>32.49</v>
      </c>
      <c r="V2213">
        <v>16.95906433</v>
      </c>
      <c r="W2213">
        <v>16.95906433</v>
      </c>
      <c r="X2213">
        <v>5.896551724</v>
      </c>
      <c r="Y2213">
        <v>5.896551724</v>
      </c>
    </row>
    <row r="2214" spans="1:25" x14ac:dyDescent="0.3">
      <c r="A2214" s="2">
        <v>45919</v>
      </c>
      <c r="B2214" t="s">
        <v>11</v>
      </c>
      <c r="C2214">
        <v>51</v>
      </c>
      <c r="D2214">
        <v>0</v>
      </c>
      <c r="F2214">
        <v>0</v>
      </c>
      <c r="G2214">
        <v>0</v>
      </c>
      <c r="H2214">
        <v>0</v>
      </c>
      <c r="I2214" t="s">
        <v>149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5" x14ac:dyDescent="0.3">
      <c r="A2215" s="2">
        <v>45919</v>
      </c>
      <c r="B2215" t="s">
        <v>102</v>
      </c>
      <c r="C2215">
        <v>442</v>
      </c>
      <c r="D2215">
        <v>5</v>
      </c>
      <c r="E2215">
        <v>3.1739999999999999</v>
      </c>
      <c r="F2215">
        <v>1.131</v>
      </c>
      <c r="G2215">
        <v>15.87</v>
      </c>
      <c r="H2215">
        <v>15.87</v>
      </c>
      <c r="I2215" t="s">
        <v>149</v>
      </c>
      <c r="J2215">
        <v>2</v>
      </c>
      <c r="K2215">
        <v>2</v>
      </c>
      <c r="L2215">
        <v>2</v>
      </c>
      <c r="M2215">
        <v>2</v>
      </c>
      <c r="N2215">
        <v>4</v>
      </c>
      <c r="O2215">
        <v>4</v>
      </c>
      <c r="P2215">
        <v>4</v>
      </c>
      <c r="Q2215">
        <v>4</v>
      </c>
      <c r="R2215">
        <v>123.74</v>
      </c>
      <c r="S2215">
        <v>123.74</v>
      </c>
      <c r="T2215">
        <v>123.74</v>
      </c>
      <c r="U2215">
        <v>123.74</v>
      </c>
      <c r="V2215">
        <v>12.82527881</v>
      </c>
      <c r="W2215">
        <v>12.82527881</v>
      </c>
      <c r="X2215">
        <v>7.7971014490000004</v>
      </c>
      <c r="Y2215">
        <v>7.7971014490000004</v>
      </c>
    </row>
    <row r="2216" spans="1:25" x14ac:dyDescent="0.3">
      <c r="A2216" s="2">
        <v>45919</v>
      </c>
      <c r="B2216" t="s">
        <v>98</v>
      </c>
      <c r="C2216">
        <v>824</v>
      </c>
      <c r="D2216">
        <v>6</v>
      </c>
      <c r="E2216">
        <v>2.4849999999999999</v>
      </c>
      <c r="F2216">
        <v>0.72799999999999998</v>
      </c>
      <c r="G2216">
        <v>14.91</v>
      </c>
      <c r="H2216">
        <v>14.91</v>
      </c>
      <c r="I2216" t="s">
        <v>149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X2216">
        <v>0</v>
      </c>
      <c r="Y2216">
        <v>0</v>
      </c>
    </row>
    <row r="2217" spans="1:25" x14ac:dyDescent="0.3">
      <c r="A2217" s="2">
        <v>45919</v>
      </c>
      <c r="B2217" t="s">
        <v>104</v>
      </c>
      <c r="C2217">
        <v>486</v>
      </c>
      <c r="D2217">
        <v>2</v>
      </c>
      <c r="E2217">
        <v>1.665</v>
      </c>
      <c r="F2217">
        <v>0.41199999999999998</v>
      </c>
      <c r="G2217">
        <v>3.33</v>
      </c>
      <c r="H2217">
        <v>3.33</v>
      </c>
      <c r="I2217" t="s">
        <v>149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X2217">
        <v>0</v>
      </c>
      <c r="Y2217">
        <v>0</v>
      </c>
    </row>
    <row r="2218" spans="1:25" x14ac:dyDescent="0.3">
      <c r="A2218" s="2">
        <v>45919</v>
      </c>
      <c r="B2218" t="s">
        <v>38</v>
      </c>
      <c r="C2218">
        <v>2</v>
      </c>
      <c r="D2218">
        <v>0</v>
      </c>
      <c r="F2218">
        <v>0</v>
      </c>
      <c r="G2218">
        <v>0</v>
      </c>
      <c r="H2218">
        <v>0</v>
      </c>
      <c r="I2218" t="s">
        <v>149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5" x14ac:dyDescent="0.3">
      <c r="A2219" s="2">
        <v>45919</v>
      </c>
      <c r="B2219" t="s">
        <v>42</v>
      </c>
      <c r="C2219">
        <v>358</v>
      </c>
      <c r="D2219">
        <v>9</v>
      </c>
      <c r="E2219">
        <v>2.1520000000000001</v>
      </c>
      <c r="F2219">
        <v>2.5139999999999998</v>
      </c>
      <c r="G2219">
        <v>19.37</v>
      </c>
      <c r="H2219">
        <v>19.37</v>
      </c>
      <c r="I2219" t="s">
        <v>149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X2219">
        <v>0</v>
      </c>
      <c r="Y2219">
        <v>0</v>
      </c>
    </row>
    <row r="2220" spans="1:25" x14ac:dyDescent="0.3">
      <c r="A2220" s="2">
        <v>45919</v>
      </c>
      <c r="B2220" t="s">
        <v>72</v>
      </c>
      <c r="C2220">
        <v>88</v>
      </c>
      <c r="D2220">
        <v>2</v>
      </c>
      <c r="E2220">
        <v>3.06</v>
      </c>
      <c r="F2220">
        <v>2.2730000000000001</v>
      </c>
      <c r="G2220">
        <v>6.12</v>
      </c>
      <c r="H2220">
        <v>6.12</v>
      </c>
      <c r="I2220" t="s">
        <v>149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X2220">
        <v>0</v>
      </c>
      <c r="Y2220">
        <v>0</v>
      </c>
    </row>
    <row r="2221" spans="1:25" x14ac:dyDescent="0.3">
      <c r="A2221" s="2">
        <v>45919</v>
      </c>
      <c r="B2221" t="s">
        <v>84</v>
      </c>
      <c r="C2221">
        <v>34</v>
      </c>
      <c r="D2221">
        <v>0</v>
      </c>
      <c r="F2221">
        <v>0</v>
      </c>
      <c r="G2221">
        <v>0</v>
      </c>
      <c r="H2221">
        <v>0</v>
      </c>
      <c r="I2221" t="s">
        <v>149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5" x14ac:dyDescent="0.3">
      <c r="A2222" s="2">
        <v>45919</v>
      </c>
      <c r="B2222" t="s">
        <v>68</v>
      </c>
      <c r="C2222">
        <v>398</v>
      </c>
      <c r="D2222">
        <v>9</v>
      </c>
      <c r="E2222">
        <v>4.3570000000000002</v>
      </c>
      <c r="F2222">
        <v>2.2610000000000001</v>
      </c>
      <c r="G2222">
        <v>39.21</v>
      </c>
      <c r="H2222">
        <v>39.21</v>
      </c>
      <c r="I2222" t="s">
        <v>149</v>
      </c>
      <c r="J2222">
        <v>7</v>
      </c>
      <c r="K2222">
        <v>7</v>
      </c>
      <c r="L2222">
        <v>7</v>
      </c>
      <c r="M2222">
        <v>7</v>
      </c>
      <c r="N2222">
        <v>8</v>
      </c>
      <c r="O2222">
        <v>8</v>
      </c>
      <c r="P2222">
        <v>8</v>
      </c>
      <c r="Q2222">
        <v>8</v>
      </c>
      <c r="R2222">
        <v>263.29000000000002</v>
      </c>
      <c r="S2222">
        <v>263.29000000000002</v>
      </c>
      <c r="T2222">
        <v>263.29000000000002</v>
      </c>
      <c r="U2222">
        <v>263.29000000000002</v>
      </c>
      <c r="V2222">
        <v>14.892324049999999</v>
      </c>
      <c r="W2222">
        <v>14.892324049999999</v>
      </c>
      <c r="X2222">
        <v>6.7148686560000002</v>
      </c>
      <c r="Y2222">
        <v>6.7148686560000002</v>
      </c>
    </row>
    <row r="2223" spans="1:25" x14ac:dyDescent="0.3">
      <c r="A2223" s="2">
        <v>45919</v>
      </c>
      <c r="B2223" t="s">
        <v>64</v>
      </c>
      <c r="C2223">
        <v>245</v>
      </c>
      <c r="D2223">
        <v>2</v>
      </c>
      <c r="E2223">
        <v>4.93</v>
      </c>
      <c r="F2223">
        <v>0.81599999999999995</v>
      </c>
      <c r="G2223">
        <v>9.86</v>
      </c>
      <c r="H2223">
        <v>9.86</v>
      </c>
      <c r="I2223" t="s">
        <v>149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X2223">
        <v>0</v>
      </c>
      <c r="Y2223">
        <v>0</v>
      </c>
    </row>
    <row r="2224" spans="1:25" x14ac:dyDescent="0.3">
      <c r="A2224" s="2">
        <v>45919</v>
      </c>
      <c r="B2224" t="s">
        <v>26</v>
      </c>
      <c r="C2224">
        <v>53</v>
      </c>
      <c r="D2224">
        <v>1</v>
      </c>
      <c r="E2224">
        <v>1.5</v>
      </c>
      <c r="F2224">
        <v>1.887</v>
      </c>
      <c r="G2224">
        <v>1.5</v>
      </c>
      <c r="H2224">
        <v>1.5</v>
      </c>
      <c r="I2224" t="s">
        <v>149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X2224">
        <v>0</v>
      </c>
      <c r="Y2224">
        <v>0</v>
      </c>
    </row>
    <row r="2225" spans="1:25" x14ac:dyDescent="0.3">
      <c r="A2225" s="2">
        <v>45919</v>
      </c>
      <c r="B2225" t="s">
        <v>15</v>
      </c>
      <c r="C2225">
        <v>92</v>
      </c>
      <c r="D2225">
        <v>1</v>
      </c>
      <c r="E2225">
        <v>0.38</v>
      </c>
      <c r="F2225">
        <v>1.087</v>
      </c>
      <c r="G2225">
        <v>0.38</v>
      </c>
      <c r="H2225">
        <v>0.38</v>
      </c>
      <c r="I2225" t="s">
        <v>149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X2225">
        <v>0</v>
      </c>
      <c r="Y2225">
        <v>0</v>
      </c>
    </row>
    <row r="2226" spans="1:25" x14ac:dyDescent="0.3">
      <c r="A2226" s="2">
        <v>45919</v>
      </c>
      <c r="B2226" t="s">
        <v>36</v>
      </c>
      <c r="C2226">
        <v>64</v>
      </c>
      <c r="D2226">
        <v>0</v>
      </c>
      <c r="F2226">
        <v>0</v>
      </c>
      <c r="G2226">
        <v>0</v>
      </c>
      <c r="H2226">
        <v>0</v>
      </c>
      <c r="I2226" t="s">
        <v>149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5" x14ac:dyDescent="0.3">
      <c r="A2227" s="2">
        <v>45919</v>
      </c>
      <c r="B2227" t="s">
        <v>78</v>
      </c>
      <c r="C2227">
        <v>494</v>
      </c>
      <c r="D2227">
        <v>3</v>
      </c>
      <c r="E2227">
        <v>3.8069999999999999</v>
      </c>
      <c r="F2227">
        <v>0.60699999999999998</v>
      </c>
      <c r="G2227">
        <v>11.42</v>
      </c>
      <c r="H2227">
        <v>11.42</v>
      </c>
      <c r="I2227" t="s">
        <v>149</v>
      </c>
      <c r="J2227">
        <v>4</v>
      </c>
      <c r="K2227">
        <v>4</v>
      </c>
      <c r="L2227">
        <v>4</v>
      </c>
      <c r="M2227">
        <v>4</v>
      </c>
      <c r="N2227">
        <v>10</v>
      </c>
      <c r="O2227">
        <v>10</v>
      </c>
      <c r="P2227">
        <v>10</v>
      </c>
      <c r="Q2227">
        <v>10</v>
      </c>
      <c r="R2227">
        <v>485.83</v>
      </c>
      <c r="S2227">
        <v>485.83</v>
      </c>
      <c r="T2227">
        <v>485.83</v>
      </c>
      <c r="U2227">
        <v>485.83</v>
      </c>
      <c r="V2227">
        <v>2.3506164709999999</v>
      </c>
      <c r="W2227">
        <v>2.3506164709999999</v>
      </c>
      <c r="X2227">
        <v>42.542031520000002</v>
      </c>
      <c r="Y2227">
        <v>42.542031520000002</v>
      </c>
    </row>
    <row r="2228" spans="1:25" x14ac:dyDescent="0.3">
      <c r="A2228" s="2">
        <v>45919</v>
      </c>
      <c r="B2228" t="s">
        <v>94</v>
      </c>
      <c r="C2228">
        <v>333</v>
      </c>
      <c r="D2228">
        <v>0</v>
      </c>
      <c r="F2228">
        <v>0</v>
      </c>
      <c r="G2228">
        <v>0</v>
      </c>
      <c r="H2228">
        <v>0</v>
      </c>
      <c r="I2228" t="s">
        <v>149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5" x14ac:dyDescent="0.3">
      <c r="A2229" s="2">
        <v>45919</v>
      </c>
      <c r="B2229" t="s">
        <v>17</v>
      </c>
      <c r="C2229">
        <v>124</v>
      </c>
      <c r="D2229">
        <v>0</v>
      </c>
      <c r="F2229">
        <v>0</v>
      </c>
      <c r="G2229">
        <v>0</v>
      </c>
      <c r="H2229">
        <v>0</v>
      </c>
      <c r="I2229" t="s">
        <v>149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5" x14ac:dyDescent="0.3">
      <c r="A2230" s="2">
        <v>45919</v>
      </c>
      <c r="B2230" t="s">
        <v>17</v>
      </c>
      <c r="C2230">
        <v>472</v>
      </c>
      <c r="D2230">
        <v>5</v>
      </c>
      <c r="E2230">
        <v>1.3140000000000001</v>
      </c>
      <c r="F2230">
        <v>1.0589999999999999</v>
      </c>
      <c r="G2230">
        <v>6.57</v>
      </c>
      <c r="H2230">
        <v>6.57</v>
      </c>
      <c r="I2230" t="s">
        <v>149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X2230">
        <v>0</v>
      </c>
      <c r="Y2230">
        <v>0</v>
      </c>
    </row>
    <row r="2231" spans="1:25" x14ac:dyDescent="0.3">
      <c r="A2231" s="2">
        <v>45919</v>
      </c>
      <c r="B2231" t="s">
        <v>17</v>
      </c>
      <c r="C2231">
        <v>111</v>
      </c>
      <c r="D2231">
        <v>0</v>
      </c>
      <c r="F2231">
        <v>0</v>
      </c>
      <c r="G2231">
        <v>0</v>
      </c>
      <c r="H2231">
        <v>0</v>
      </c>
      <c r="I2231" t="s">
        <v>149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5" x14ac:dyDescent="0.3">
      <c r="A2232" s="2">
        <v>45919</v>
      </c>
      <c r="B2232" t="s">
        <v>17</v>
      </c>
      <c r="C2232">
        <v>194</v>
      </c>
      <c r="D2232">
        <v>1</v>
      </c>
      <c r="E2232">
        <v>1.79</v>
      </c>
      <c r="F2232">
        <v>0.51500000000000001</v>
      </c>
      <c r="G2232">
        <v>1.79</v>
      </c>
      <c r="H2232">
        <v>1.79</v>
      </c>
      <c r="I2232" t="s">
        <v>149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31.98</v>
      </c>
      <c r="S2232">
        <v>31.98</v>
      </c>
      <c r="T2232">
        <v>31.98</v>
      </c>
      <c r="U2232">
        <v>31.98</v>
      </c>
      <c r="V2232">
        <v>5.5972482799999996</v>
      </c>
      <c r="W2232">
        <v>5.5972482799999996</v>
      </c>
      <c r="X2232">
        <v>17.865921790000002</v>
      </c>
      <c r="Y2232">
        <v>17.865921790000002</v>
      </c>
    </row>
    <row r="2233" spans="1:25" x14ac:dyDescent="0.3">
      <c r="A2233" s="2">
        <v>45919</v>
      </c>
      <c r="B2233" t="s">
        <v>52</v>
      </c>
      <c r="C2233">
        <v>1149</v>
      </c>
      <c r="D2233">
        <v>11</v>
      </c>
      <c r="E2233">
        <v>0.90700000000000003</v>
      </c>
      <c r="F2233">
        <v>0.95699999999999996</v>
      </c>
      <c r="G2233">
        <v>9.98</v>
      </c>
      <c r="H2233">
        <v>9.98</v>
      </c>
      <c r="I2233" t="s">
        <v>149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12.98</v>
      </c>
      <c r="S2233">
        <v>12.98</v>
      </c>
      <c r="T2233">
        <v>12.98</v>
      </c>
      <c r="U2233">
        <v>12.98</v>
      </c>
      <c r="V2233">
        <v>76.887519260000005</v>
      </c>
      <c r="W2233">
        <v>76.887519260000005</v>
      </c>
      <c r="X2233">
        <v>1.300601202</v>
      </c>
      <c r="Y2233">
        <v>1.300601202</v>
      </c>
    </row>
    <row r="2234" spans="1:25" x14ac:dyDescent="0.3">
      <c r="A2234" s="2">
        <v>45919</v>
      </c>
      <c r="B2234" t="s">
        <v>52</v>
      </c>
      <c r="C2234">
        <v>1312</v>
      </c>
      <c r="D2234">
        <v>12</v>
      </c>
      <c r="E2234">
        <v>0.628</v>
      </c>
      <c r="F2234">
        <v>0.91500000000000004</v>
      </c>
      <c r="G2234">
        <v>7.53</v>
      </c>
      <c r="H2234">
        <v>7.53</v>
      </c>
      <c r="I2234" t="s">
        <v>149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12.98</v>
      </c>
      <c r="S2234">
        <v>12.98</v>
      </c>
      <c r="T2234">
        <v>12.98</v>
      </c>
      <c r="U2234">
        <v>12.98</v>
      </c>
      <c r="V2234">
        <v>58.012326659999999</v>
      </c>
      <c r="W2234">
        <v>58.012326659999999</v>
      </c>
      <c r="X2234">
        <v>1.72377158</v>
      </c>
      <c r="Y2234">
        <v>1.72377158</v>
      </c>
    </row>
    <row r="2235" spans="1:25" x14ac:dyDescent="0.3">
      <c r="A2235" s="2">
        <v>45919</v>
      </c>
      <c r="B2235" t="s">
        <v>52</v>
      </c>
      <c r="C2235">
        <v>1942</v>
      </c>
      <c r="D2235">
        <v>29</v>
      </c>
      <c r="E2235">
        <v>0.65900000000000003</v>
      </c>
      <c r="F2235">
        <v>1.4930000000000001</v>
      </c>
      <c r="G2235">
        <v>19.11</v>
      </c>
      <c r="H2235">
        <v>19.11</v>
      </c>
      <c r="I2235" t="s">
        <v>149</v>
      </c>
      <c r="J2235">
        <v>2</v>
      </c>
      <c r="K2235">
        <v>3</v>
      </c>
      <c r="L2235">
        <v>3</v>
      </c>
      <c r="M2235">
        <v>3</v>
      </c>
      <c r="N2235">
        <v>3</v>
      </c>
      <c r="O2235">
        <v>4</v>
      </c>
      <c r="P2235">
        <v>4</v>
      </c>
      <c r="Q2235">
        <v>4</v>
      </c>
      <c r="R2235">
        <v>38.94</v>
      </c>
      <c r="S2235">
        <v>52.82</v>
      </c>
      <c r="T2235">
        <v>52.82</v>
      </c>
      <c r="U2235">
        <v>52.82</v>
      </c>
      <c r="V2235">
        <v>36.179477470000002</v>
      </c>
      <c r="W2235">
        <v>36.179477470000002</v>
      </c>
      <c r="X2235">
        <v>2.7639979069999998</v>
      </c>
      <c r="Y2235">
        <v>2.7639979069999998</v>
      </c>
    </row>
    <row r="2236" spans="1:25" x14ac:dyDescent="0.3">
      <c r="A2236" s="2">
        <v>45919</v>
      </c>
      <c r="B2236" t="s">
        <v>52</v>
      </c>
      <c r="C2236">
        <v>5572</v>
      </c>
      <c r="D2236">
        <v>49</v>
      </c>
      <c r="E2236">
        <v>0.41299999999999998</v>
      </c>
      <c r="F2236">
        <v>0.879</v>
      </c>
      <c r="G2236">
        <v>20.25</v>
      </c>
      <c r="H2236">
        <v>20.25</v>
      </c>
      <c r="I2236" t="s">
        <v>149</v>
      </c>
      <c r="J2236">
        <v>3</v>
      </c>
      <c r="K2236">
        <v>5</v>
      </c>
      <c r="L2236">
        <v>5</v>
      </c>
      <c r="M2236">
        <v>5</v>
      </c>
      <c r="N2236">
        <v>3</v>
      </c>
      <c r="O2236">
        <v>5</v>
      </c>
      <c r="P2236">
        <v>5</v>
      </c>
      <c r="Q2236">
        <v>5</v>
      </c>
      <c r="R2236">
        <v>37.840000000000003</v>
      </c>
      <c r="S2236">
        <v>64.7</v>
      </c>
      <c r="T2236">
        <v>64.7</v>
      </c>
      <c r="U2236">
        <v>64.7</v>
      </c>
      <c r="V2236">
        <v>31.298299849999999</v>
      </c>
      <c r="W2236">
        <v>31.298299849999999</v>
      </c>
      <c r="X2236">
        <v>3.1950617280000002</v>
      </c>
      <c r="Y2236">
        <v>3.1950617280000002</v>
      </c>
    </row>
    <row r="2237" spans="1:25" x14ac:dyDescent="0.3">
      <c r="A2237" s="2">
        <v>45919</v>
      </c>
      <c r="B2237" t="s">
        <v>112</v>
      </c>
      <c r="C2237">
        <v>46</v>
      </c>
      <c r="D2237">
        <v>1</v>
      </c>
      <c r="E2237">
        <v>1.35</v>
      </c>
      <c r="F2237">
        <v>2.1739999999999999</v>
      </c>
      <c r="G2237">
        <v>1.35</v>
      </c>
      <c r="H2237">
        <v>1.35</v>
      </c>
      <c r="I2237" t="s">
        <v>149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X2237">
        <v>0</v>
      </c>
      <c r="Y2237">
        <v>0</v>
      </c>
    </row>
    <row r="2238" spans="1:25" x14ac:dyDescent="0.3">
      <c r="A2238" s="2">
        <v>45919</v>
      </c>
      <c r="B2238" t="s">
        <v>15</v>
      </c>
      <c r="C2238">
        <v>174</v>
      </c>
      <c r="D2238">
        <v>1</v>
      </c>
      <c r="E2238">
        <v>1.7</v>
      </c>
      <c r="F2238">
        <v>0.57499999999999996</v>
      </c>
      <c r="G2238">
        <v>1.7</v>
      </c>
      <c r="H2238">
        <v>1.7</v>
      </c>
      <c r="I2238" t="s">
        <v>149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X2238">
        <v>0</v>
      </c>
      <c r="Y2238">
        <v>0</v>
      </c>
    </row>
    <row r="2239" spans="1:25" x14ac:dyDescent="0.3">
      <c r="A2239" s="2">
        <v>45919</v>
      </c>
      <c r="B2239" t="s">
        <v>112</v>
      </c>
      <c r="C2239">
        <v>124</v>
      </c>
      <c r="D2239">
        <v>2</v>
      </c>
      <c r="E2239">
        <v>0.99</v>
      </c>
      <c r="F2239">
        <v>1.613</v>
      </c>
      <c r="G2239">
        <v>1.98</v>
      </c>
      <c r="H2239">
        <v>1.98</v>
      </c>
      <c r="I2239" t="s">
        <v>149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X2239">
        <v>0</v>
      </c>
      <c r="Y2239">
        <v>0</v>
      </c>
    </row>
    <row r="2240" spans="1:25" x14ac:dyDescent="0.3">
      <c r="A2240" s="2">
        <v>45919</v>
      </c>
      <c r="B2240" t="s">
        <v>15</v>
      </c>
      <c r="C2240">
        <v>225</v>
      </c>
      <c r="D2240">
        <v>3</v>
      </c>
      <c r="E2240">
        <v>1.2669999999999999</v>
      </c>
      <c r="F2240">
        <v>1.333</v>
      </c>
      <c r="G2240">
        <v>3.8</v>
      </c>
      <c r="H2240">
        <v>3.8</v>
      </c>
      <c r="I2240" t="s">
        <v>149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21.98</v>
      </c>
      <c r="S2240">
        <v>21.98</v>
      </c>
      <c r="T2240">
        <v>21.98</v>
      </c>
      <c r="U2240">
        <v>21.98</v>
      </c>
      <c r="V2240">
        <v>17.288444040000002</v>
      </c>
      <c r="W2240">
        <v>17.288444040000002</v>
      </c>
      <c r="X2240">
        <v>5.7842105259999999</v>
      </c>
      <c r="Y2240">
        <v>5.7842105259999999</v>
      </c>
    </row>
    <row r="2241" spans="1:25" x14ac:dyDescent="0.3">
      <c r="A2241" s="2">
        <v>45919</v>
      </c>
      <c r="B2241" t="s">
        <v>15</v>
      </c>
      <c r="C2241">
        <v>455</v>
      </c>
      <c r="D2241">
        <v>1</v>
      </c>
      <c r="E2241">
        <v>0.49</v>
      </c>
      <c r="F2241">
        <v>0.22</v>
      </c>
      <c r="G2241">
        <v>0.49</v>
      </c>
      <c r="H2241">
        <v>0.49</v>
      </c>
      <c r="I2241" t="s">
        <v>149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X2241">
        <v>0</v>
      </c>
      <c r="Y2241">
        <v>0</v>
      </c>
    </row>
    <row r="2242" spans="1:25" x14ac:dyDescent="0.3">
      <c r="A2242" s="2">
        <v>45919</v>
      </c>
      <c r="B2242" t="s">
        <v>112</v>
      </c>
      <c r="C2242">
        <v>125</v>
      </c>
      <c r="D2242">
        <v>2</v>
      </c>
      <c r="E2242">
        <v>1.02</v>
      </c>
      <c r="F2242">
        <v>1.6</v>
      </c>
      <c r="G2242">
        <v>2.04</v>
      </c>
      <c r="H2242">
        <v>2.04</v>
      </c>
      <c r="I2242" t="s">
        <v>149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X2242">
        <v>0</v>
      </c>
      <c r="Y2242">
        <v>0</v>
      </c>
    </row>
    <row r="2243" spans="1:25" x14ac:dyDescent="0.3">
      <c r="A2243" s="2">
        <v>45919</v>
      </c>
      <c r="B2243" t="s">
        <v>15</v>
      </c>
      <c r="C2243">
        <v>664</v>
      </c>
      <c r="D2243">
        <v>5</v>
      </c>
      <c r="E2243">
        <v>0.878</v>
      </c>
      <c r="F2243">
        <v>0.753</v>
      </c>
      <c r="G2243">
        <v>4.3899999999999997</v>
      </c>
      <c r="H2243">
        <v>4.3899999999999997</v>
      </c>
      <c r="I2243" t="s">
        <v>149</v>
      </c>
      <c r="J2243">
        <v>0</v>
      </c>
      <c r="K2243">
        <v>1</v>
      </c>
      <c r="L2243">
        <v>1</v>
      </c>
      <c r="M2243">
        <v>1</v>
      </c>
      <c r="N2243">
        <v>0</v>
      </c>
      <c r="O2243">
        <v>1</v>
      </c>
      <c r="P2243">
        <v>1</v>
      </c>
      <c r="Q2243">
        <v>1</v>
      </c>
      <c r="R2243">
        <v>0</v>
      </c>
      <c r="S2243">
        <v>36.880000000000003</v>
      </c>
      <c r="T2243">
        <v>36.880000000000003</v>
      </c>
      <c r="U2243">
        <v>36.880000000000003</v>
      </c>
      <c r="V2243">
        <v>11.90347072</v>
      </c>
      <c r="W2243">
        <v>11.90347072</v>
      </c>
      <c r="X2243">
        <v>8.4009111619999999</v>
      </c>
      <c r="Y2243">
        <v>8.4009111619999999</v>
      </c>
    </row>
    <row r="2244" spans="1:25" x14ac:dyDescent="0.3">
      <c r="A2244" s="2">
        <v>45919</v>
      </c>
      <c r="B2244" t="s">
        <v>112</v>
      </c>
      <c r="C2244">
        <v>289</v>
      </c>
      <c r="D2244">
        <v>1</v>
      </c>
      <c r="E2244">
        <v>0.64</v>
      </c>
      <c r="F2244">
        <v>0.34599999999999997</v>
      </c>
      <c r="G2244">
        <v>0.64</v>
      </c>
      <c r="H2244">
        <v>0.64</v>
      </c>
      <c r="I2244" t="s">
        <v>149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X2244">
        <v>0</v>
      </c>
      <c r="Y2244">
        <v>0</v>
      </c>
    </row>
    <row r="2245" spans="1:25" x14ac:dyDescent="0.3">
      <c r="A2245" s="2">
        <v>45919</v>
      </c>
      <c r="B2245" t="s">
        <v>100</v>
      </c>
      <c r="C2245">
        <v>11</v>
      </c>
      <c r="D2245">
        <v>0</v>
      </c>
      <c r="F2245">
        <v>0</v>
      </c>
      <c r="G2245">
        <v>0</v>
      </c>
      <c r="H2245">
        <v>0</v>
      </c>
      <c r="I2245" t="s">
        <v>149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5" x14ac:dyDescent="0.3">
      <c r="A2246" s="2">
        <v>45919</v>
      </c>
      <c r="B2246" t="s">
        <v>54</v>
      </c>
      <c r="C2246">
        <v>827</v>
      </c>
      <c r="D2246">
        <v>12</v>
      </c>
      <c r="E2246">
        <v>1.663</v>
      </c>
      <c r="F2246">
        <v>1.4510000000000001</v>
      </c>
      <c r="G2246">
        <v>19.95</v>
      </c>
      <c r="H2246">
        <v>19.95</v>
      </c>
      <c r="I2246" t="s">
        <v>149</v>
      </c>
      <c r="J2246">
        <v>0</v>
      </c>
      <c r="K2246">
        <v>1</v>
      </c>
      <c r="L2246">
        <v>1</v>
      </c>
      <c r="M2246">
        <v>1</v>
      </c>
      <c r="N2246">
        <v>0</v>
      </c>
      <c r="O2246">
        <v>1</v>
      </c>
      <c r="P2246">
        <v>1</v>
      </c>
      <c r="Q2246">
        <v>1</v>
      </c>
      <c r="R2246">
        <v>0</v>
      </c>
      <c r="S2246">
        <v>23.98</v>
      </c>
      <c r="T2246">
        <v>23.98</v>
      </c>
      <c r="U2246">
        <v>23.98</v>
      </c>
      <c r="V2246">
        <v>83.194328609999999</v>
      </c>
      <c r="W2246">
        <v>83.194328609999999</v>
      </c>
      <c r="X2246">
        <v>1.202005013</v>
      </c>
      <c r="Y2246">
        <v>1.202005013</v>
      </c>
    </row>
    <row r="2247" spans="1:25" x14ac:dyDescent="0.3">
      <c r="A2247" s="2">
        <v>45919</v>
      </c>
      <c r="B2247" t="s">
        <v>60</v>
      </c>
      <c r="C2247">
        <v>589</v>
      </c>
      <c r="D2247">
        <v>3</v>
      </c>
      <c r="E2247">
        <v>1.2170000000000001</v>
      </c>
      <c r="F2247">
        <v>0.50900000000000001</v>
      </c>
      <c r="G2247">
        <v>3.65</v>
      </c>
      <c r="H2247">
        <v>3.65</v>
      </c>
      <c r="I2247" t="s">
        <v>149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X2247">
        <v>0</v>
      </c>
      <c r="Y2247">
        <v>0</v>
      </c>
    </row>
    <row r="2248" spans="1:25" x14ac:dyDescent="0.3">
      <c r="A2248" s="2">
        <v>45919</v>
      </c>
      <c r="B2248" t="s">
        <v>60</v>
      </c>
      <c r="C2248">
        <v>3018</v>
      </c>
      <c r="D2248">
        <v>17</v>
      </c>
      <c r="E2248">
        <v>1.129</v>
      </c>
      <c r="F2248">
        <v>0.56299999999999994</v>
      </c>
      <c r="G2248">
        <v>19.2</v>
      </c>
      <c r="H2248">
        <v>19.2</v>
      </c>
      <c r="I2248" t="s">
        <v>149</v>
      </c>
      <c r="J2248">
        <v>3</v>
      </c>
      <c r="K2248">
        <v>5</v>
      </c>
      <c r="L2248">
        <v>5</v>
      </c>
      <c r="M2248">
        <v>5</v>
      </c>
      <c r="N2248">
        <v>3</v>
      </c>
      <c r="O2248">
        <v>5</v>
      </c>
      <c r="P2248">
        <v>5</v>
      </c>
      <c r="Q2248">
        <v>5</v>
      </c>
      <c r="R2248">
        <v>66.37</v>
      </c>
      <c r="S2248">
        <v>100.23</v>
      </c>
      <c r="T2248">
        <v>100.23</v>
      </c>
      <c r="U2248">
        <v>100.23</v>
      </c>
      <c r="V2248">
        <v>19.155941330000001</v>
      </c>
      <c r="W2248">
        <v>19.155941330000001</v>
      </c>
      <c r="X2248">
        <v>5.2203125000000004</v>
      </c>
      <c r="Y2248">
        <v>5.2203125000000004</v>
      </c>
    </row>
    <row r="2249" spans="1:25" x14ac:dyDescent="0.3">
      <c r="A2249" s="2">
        <v>45919</v>
      </c>
      <c r="B2249" t="s">
        <v>100</v>
      </c>
      <c r="C2249">
        <v>16</v>
      </c>
      <c r="D2249">
        <v>0</v>
      </c>
      <c r="F2249">
        <v>0</v>
      </c>
      <c r="G2249">
        <v>0</v>
      </c>
      <c r="H2249">
        <v>0</v>
      </c>
      <c r="I2249" t="s">
        <v>149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5" x14ac:dyDescent="0.3">
      <c r="A2250" s="2">
        <v>45919</v>
      </c>
      <c r="B2250" t="s">
        <v>54</v>
      </c>
      <c r="C2250">
        <v>1990</v>
      </c>
      <c r="D2250">
        <v>6</v>
      </c>
      <c r="E2250">
        <v>1.0449999999999999</v>
      </c>
      <c r="F2250">
        <v>0.30199999999999999</v>
      </c>
      <c r="G2250">
        <v>6.27</v>
      </c>
      <c r="H2250">
        <v>6.27</v>
      </c>
      <c r="I2250" t="s">
        <v>149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21.88</v>
      </c>
      <c r="S2250">
        <v>21.88</v>
      </c>
      <c r="T2250">
        <v>21.88</v>
      </c>
      <c r="U2250">
        <v>21.88</v>
      </c>
      <c r="V2250">
        <v>28.656307129999998</v>
      </c>
      <c r="W2250">
        <v>28.656307129999998</v>
      </c>
      <c r="X2250">
        <v>3.4896331740000002</v>
      </c>
      <c r="Y2250">
        <v>3.4896331740000002</v>
      </c>
    </row>
    <row r="2251" spans="1:25" x14ac:dyDescent="0.3">
      <c r="A2251" s="2">
        <v>45919</v>
      </c>
      <c r="B2251" t="s">
        <v>100</v>
      </c>
      <c r="C2251">
        <v>64</v>
      </c>
      <c r="D2251">
        <v>0</v>
      </c>
      <c r="F2251">
        <v>0</v>
      </c>
      <c r="G2251">
        <v>0</v>
      </c>
      <c r="H2251">
        <v>0</v>
      </c>
      <c r="I2251" t="s">
        <v>149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5" x14ac:dyDescent="0.3">
      <c r="A2252" s="2">
        <v>45919</v>
      </c>
      <c r="B2252" t="s">
        <v>54</v>
      </c>
      <c r="C2252">
        <v>620</v>
      </c>
      <c r="D2252">
        <v>2</v>
      </c>
      <c r="E2252">
        <v>1.125</v>
      </c>
      <c r="F2252">
        <v>0.32300000000000001</v>
      </c>
      <c r="G2252">
        <v>2.25</v>
      </c>
      <c r="H2252">
        <v>2.25</v>
      </c>
      <c r="I2252" t="s">
        <v>149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X2252">
        <v>0</v>
      </c>
      <c r="Y2252">
        <v>0</v>
      </c>
    </row>
    <row r="2253" spans="1:25" x14ac:dyDescent="0.3">
      <c r="A2253" s="2">
        <v>45919</v>
      </c>
      <c r="B2253" t="s">
        <v>60</v>
      </c>
      <c r="C2253">
        <v>849</v>
      </c>
      <c r="D2253">
        <v>1</v>
      </c>
      <c r="E2253">
        <v>1.29</v>
      </c>
      <c r="F2253">
        <v>0.11799999999999999</v>
      </c>
      <c r="G2253">
        <v>1.29</v>
      </c>
      <c r="H2253">
        <v>1.29</v>
      </c>
      <c r="I2253" t="s">
        <v>149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X2253">
        <v>0</v>
      </c>
      <c r="Y2253">
        <v>0</v>
      </c>
    </row>
    <row r="2254" spans="1:25" x14ac:dyDescent="0.3">
      <c r="A2254" s="2">
        <v>45919</v>
      </c>
      <c r="B2254" t="s">
        <v>54</v>
      </c>
      <c r="C2254">
        <v>3892</v>
      </c>
      <c r="D2254">
        <v>15</v>
      </c>
      <c r="E2254">
        <v>0.70599999999999996</v>
      </c>
      <c r="F2254">
        <v>0.38500000000000001</v>
      </c>
      <c r="G2254">
        <v>10.59</v>
      </c>
      <c r="H2254">
        <v>10.59</v>
      </c>
      <c r="I2254" t="s">
        <v>149</v>
      </c>
      <c r="J2254">
        <v>1</v>
      </c>
      <c r="K2254">
        <v>3</v>
      </c>
      <c r="L2254">
        <v>3</v>
      </c>
      <c r="M2254">
        <v>3</v>
      </c>
      <c r="N2254">
        <v>2</v>
      </c>
      <c r="O2254">
        <v>6</v>
      </c>
      <c r="P2254">
        <v>6</v>
      </c>
      <c r="Q2254">
        <v>6</v>
      </c>
      <c r="R2254">
        <v>69.760000000000005</v>
      </c>
      <c r="S2254">
        <v>299.72000000000003</v>
      </c>
      <c r="T2254">
        <v>299.72000000000003</v>
      </c>
      <c r="U2254">
        <v>299.72000000000003</v>
      </c>
      <c r="V2254">
        <v>3.533297745</v>
      </c>
      <c r="W2254">
        <v>3.533297745</v>
      </c>
      <c r="X2254">
        <v>28.302171860000001</v>
      </c>
      <c r="Y2254">
        <v>28.302171860000001</v>
      </c>
    </row>
    <row r="2255" spans="1:25" x14ac:dyDescent="0.3">
      <c r="A2255" s="2">
        <v>45919</v>
      </c>
      <c r="B2255" t="s">
        <v>100</v>
      </c>
      <c r="C2255">
        <v>44</v>
      </c>
      <c r="D2255">
        <v>0</v>
      </c>
      <c r="F2255">
        <v>0</v>
      </c>
      <c r="G2255">
        <v>0</v>
      </c>
      <c r="H2255">
        <v>0</v>
      </c>
      <c r="I2255" t="s">
        <v>149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5" x14ac:dyDescent="0.3">
      <c r="A2256" s="2">
        <v>45919</v>
      </c>
      <c r="B2256" t="s">
        <v>60</v>
      </c>
      <c r="C2256">
        <v>3013</v>
      </c>
      <c r="D2256">
        <v>25</v>
      </c>
      <c r="E2256">
        <v>0.80900000000000005</v>
      </c>
      <c r="F2256">
        <v>0.83</v>
      </c>
      <c r="G2256">
        <v>20.23</v>
      </c>
      <c r="H2256">
        <v>20.23</v>
      </c>
      <c r="I2256" t="s">
        <v>149</v>
      </c>
      <c r="J2256">
        <v>2</v>
      </c>
      <c r="K2256">
        <v>2</v>
      </c>
      <c r="L2256">
        <v>2</v>
      </c>
      <c r="M2256">
        <v>2</v>
      </c>
      <c r="N2256">
        <v>2</v>
      </c>
      <c r="O2256">
        <v>2</v>
      </c>
      <c r="P2256">
        <v>2</v>
      </c>
      <c r="Q2256">
        <v>2</v>
      </c>
      <c r="R2256">
        <v>24.86</v>
      </c>
      <c r="S2256">
        <v>24.86</v>
      </c>
      <c r="T2256">
        <v>24.86</v>
      </c>
      <c r="U2256">
        <v>24.86</v>
      </c>
      <c r="V2256">
        <v>81.375703939999994</v>
      </c>
      <c r="W2256">
        <v>81.375703939999994</v>
      </c>
      <c r="X2256">
        <v>1.228868018</v>
      </c>
      <c r="Y2256">
        <v>1.228868018</v>
      </c>
    </row>
    <row r="2257" spans="1:25" x14ac:dyDescent="0.3">
      <c r="A2257" s="2">
        <v>45919</v>
      </c>
      <c r="B2257" t="s">
        <v>48</v>
      </c>
      <c r="C2257">
        <v>303</v>
      </c>
      <c r="D2257">
        <v>6</v>
      </c>
      <c r="E2257">
        <v>2.37</v>
      </c>
      <c r="F2257">
        <v>1.98</v>
      </c>
      <c r="G2257">
        <v>14.22</v>
      </c>
      <c r="H2257">
        <v>14.22</v>
      </c>
      <c r="I2257" t="s">
        <v>149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X2257">
        <v>0</v>
      </c>
      <c r="Y2257">
        <v>0</v>
      </c>
    </row>
    <row r="2258" spans="1:25" x14ac:dyDescent="0.3">
      <c r="A2258" s="2">
        <v>45919</v>
      </c>
      <c r="B2258" t="s">
        <v>48</v>
      </c>
      <c r="C2258">
        <v>455</v>
      </c>
      <c r="D2258">
        <v>4</v>
      </c>
      <c r="E2258">
        <v>1.3580000000000001</v>
      </c>
      <c r="F2258">
        <v>0.879</v>
      </c>
      <c r="G2258">
        <v>5.43</v>
      </c>
      <c r="H2258">
        <v>5.43</v>
      </c>
      <c r="I2258" t="s">
        <v>149</v>
      </c>
      <c r="J2258">
        <v>3</v>
      </c>
      <c r="K2258">
        <v>3</v>
      </c>
      <c r="L2258">
        <v>3</v>
      </c>
      <c r="M2258">
        <v>3</v>
      </c>
      <c r="N2258">
        <v>3</v>
      </c>
      <c r="O2258">
        <v>3</v>
      </c>
      <c r="P2258">
        <v>3</v>
      </c>
      <c r="Q2258">
        <v>3</v>
      </c>
      <c r="R2258">
        <v>89.7</v>
      </c>
      <c r="S2258">
        <v>89.7</v>
      </c>
      <c r="T2258">
        <v>89.7</v>
      </c>
      <c r="U2258">
        <v>89.7</v>
      </c>
      <c r="V2258">
        <v>6.0535117060000001</v>
      </c>
      <c r="W2258">
        <v>6.0535117060000001</v>
      </c>
      <c r="X2258">
        <v>16.519337019999998</v>
      </c>
      <c r="Y2258">
        <v>16.519337019999998</v>
      </c>
    </row>
    <row r="2259" spans="1:25" x14ac:dyDescent="0.3">
      <c r="A2259" s="2">
        <v>45919</v>
      </c>
      <c r="B2259" t="s">
        <v>48</v>
      </c>
      <c r="C2259">
        <v>495</v>
      </c>
      <c r="D2259">
        <v>3</v>
      </c>
      <c r="E2259">
        <v>1.49</v>
      </c>
      <c r="F2259">
        <v>0.60599999999999998</v>
      </c>
      <c r="G2259">
        <v>4.47</v>
      </c>
      <c r="H2259">
        <v>4.47</v>
      </c>
      <c r="I2259" t="s">
        <v>149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X2259">
        <v>0</v>
      </c>
      <c r="Y2259">
        <v>0</v>
      </c>
    </row>
    <row r="2260" spans="1:25" x14ac:dyDescent="0.3">
      <c r="A2260" s="2">
        <v>45919</v>
      </c>
      <c r="B2260" t="s">
        <v>48</v>
      </c>
      <c r="C2260">
        <v>1002</v>
      </c>
      <c r="D2260">
        <v>6</v>
      </c>
      <c r="E2260">
        <v>1.113</v>
      </c>
      <c r="F2260">
        <v>0.59899999999999998</v>
      </c>
      <c r="G2260">
        <v>6.68</v>
      </c>
      <c r="H2260">
        <v>6.68</v>
      </c>
      <c r="I2260" t="s">
        <v>149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X2260">
        <v>0</v>
      </c>
      <c r="Y2260">
        <v>0</v>
      </c>
    </row>
    <row r="2261" spans="1:25" x14ac:dyDescent="0.3">
      <c r="A2261" s="2">
        <v>45919</v>
      </c>
      <c r="B2261" t="s">
        <v>19</v>
      </c>
      <c r="C2261">
        <v>4</v>
      </c>
      <c r="D2261">
        <v>0</v>
      </c>
      <c r="F2261">
        <v>0</v>
      </c>
      <c r="G2261">
        <v>0</v>
      </c>
      <c r="H2261">
        <v>0</v>
      </c>
      <c r="I2261" t="s">
        <v>149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5" x14ac:dyDescent="0.3">
      <c r="A2262" s="2">
        <v>45919</v>
      </c>
      <c r="B2262" t="s">
        <v>90</v>
      </c>
      <c r="C2262">
        <v>16</v>
      </c>
      <c r="D2262">
        <v>1</v>
      </c>
      <c r="E2262">
        <v>1.41</v>
      </c>
      <c r="F2262">
        <v>6.25</v>
      </c>
      <c r="G2262">
        <v>1.41</v>
      </c>
      <c r="H2262">
        <v>1.41</v>
      </c>
      <c r="I2262" t="s">
        <v>149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X2262">
        <v>0</v>
      </c>
      <c r="Y2262">
        <v>0</v>
      </c>
    </row>
    <row r="2263" spans="1:25" x14ac:dyDescent="0.3">
      <c r="A2263" s="2">
        <v>45919</v>
      </c>
      <c r="B2263" t="s">
        <v>19</v>
      </c>
      <c r="C2263">
        <v>23</v>
      </c>
      <c r="D2263">
        <v>0</v>
      </c>
      <c r="F2263">
        <v>0</v>
      </c>
      <c r="G2263">
        <v>0</v>
      </c>
      <c r="H2263">
        <v>0</v>
      </c>
      <c r="I2263" t="s">
        <v>149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5" x14ac:dyDescent="0.3">
      <c r="A2264" s="2">
        <v>45919</v>
      </c>
      <c r="B2264" t="s">
        <v>90</v>
      </c>
      <c r="C2264">
        <v>21</v>
      </c>
      <c r="D2264">
        <v>2</v>
      </c>
      <c r="E2264">
        <v>0.73499999999999999</v>
      </c>
      <c r="F2264">
        <v>9.5239999999999991</v>
      </c>
      <c r="G2264">
        <v>1.47</v>
      </c>
      <c r="H2264">
        <v>1.47</v>
      </c>
      <c r="I2264" t="s">
        <v>149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31.98</v>
      </c>
      <c r="S2264">
        <v>31.98</v>
      </c>
      <c r="T2264">
        <v>31.98</v>
      </c>
      <c r="U2264">
        <v>31.98</v>
      </c>
      <c r="V2264">
        <v>4.5966228889999998</v>
      </c>
      <c r="W2264">
        <v>4.5966228889999998</v>
      </c>
      <c r="X2264">
        <v>21.755102040000001</v>
      </c>
      <c r="Y2264">
        <v>21.755102040000001</v>
      </c>
    </row>
    <row r="2265" spans="1:25" x14ac:dyDescent="0.3">
      <c r="A2265" s="2">
        <v>45919</v>
      </c>
      <c r="B2265" t="s">
        <v>19</v>
      </c>
      <c r="C2265">
        <v>42</v>
      </c>
      <c r="D2265">
        <v>0</v>
      </c>
      <c r="F2265">
        <v>0</v>
      </c>
      <c r="G2265">
        <v>0</v>
      </c>
      <c r="H2265">
        <v>0</v>
      </c>
      <c r="I2265" t="s">
        <v>149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5" x14ac:dyDescent="0.3">
      <c r="A2266" s="2">
        <v>45919</v>
      </c>
      <c r="B2266" t="s">
        <v>90</v>
      </c>
      <c r="C2266">
        <v>18</v>
      </c>
      <c r="D2266">
        <v>0</v>
      </c>
      <c r="F2266">
        <v>0</v>
      </c>
      <c r="G2266">
        <v>0</v>
      </c>
      <c r="H2266">
        <v>0</v>
      </c>
      <c r="I2266" t="s">
        <v>149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5" x14ac:dyDescent="0.3">
      <c r="A2267" s="2">
        <v>45919</v>
      </c>
      <c r="B2267" t="s">
        <v>19</v>
      </c>
      <c r="C2267">
        <v>26</v>
      </c>
      <c r="D2267">
        <v>0</v>
      </c>
      <c r="F2267">
        <v>0</v>
      </c>
      <c r="G2267">
        <v>0</v>
      </c>
      <c r="H2267">
        <v>0</v>
      </c>
      <c r="I2267" t="s">
        <v>149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5" x14ac:dyDescent="0.3">
      <c r="A2268" s="2">
        <v>45919</v>
      </c>
      <c r="B2268" t="s">
        <v>90</v>
      </c>
      <c r="C2268">
        <v>28</v>
      </c>
      <c r="D2268">
        <v>0</v>
      </c>
      <c r="F2268">
        <v>0</v>
      </c>
      <c r="G2268">
        <v>0</v>
      </c>
      <c r="H2268">
        <v>0</v>
      </c>
      <c r="I2268" t="s">
        <v>149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5" x14ac:dyDescent="0.3">
      <c r="A2269" s="2">
        <v>45919</v>
      </c>
      <c r="B2269" t="s">
        <v>58</v>
      </c>
      <c r="C2269">
        <v>205</v>
      </c>
      <c r="D2269">
        <v>6</v>
      </c>
      <c r="E2269">
        <v>1.26</v>
      </c>
      <c r="F2269">
        <v>2.927</v>
      </c>
      <c r="G2269">
        <v>7.56</v>
      </c>
      <c r="H2269">
        <v>7.56</v>
      </c>
      <c r="I2269" t="s">
        <v>149</v>
      </c>
      <c r="J2269">
        <v>2</v>
      </c>
      <c r="K2269">
        <v>2</v>
      </c>
      <c r="L2269">
        <v>2</v>
      </c>
      <c r="M2269">
        <v>2</v>
      </c>
      <c r="N2269">
        <v>2</v>
      </c>
      <c r="O2269">
        <v>2</v>
      </c>
      <c r="P2269">
        <v>2</v>
      </c>
      <c r="Q2269">
        <v>2</v>
      </c>
      <c r="R2269">
        <v>23.78</v>
      </c>
      <c r="S2269">
        <v>23.78</v>
      </c>
      <c r="T2269">
        <v>23.78</v>
      </c>
      <c r="U2269">
        <v>23.78</v>
      </c>
      <c r="V2269">
        <v>31.791421360000001</v>
      </c>
      <c r="W2269">
        <v>31.791421360000001</v>
      </c>
      <c r="X2269">
        <v>3.1455026460000002</v>
      </c>
      <c r="Y2269">
        <v>3.1455026460000002</v>
      </c>
    </row>
    <row r="2270" spans="1:25" x14ac:dyDescent="0.3">
      <c r="A2270" s="2">
        <v>45919</v>
      </c>
      <c r="B2270" t="s">
        <v>110</v>
      </c>
      <c r="C2270">
        <v>133</v>
      </c>
      <c r="D2270">
        <v>0</v>
      </c>
      <c r="F2270">
        <v>0</v>
      </c>
      <c r="G2270">
        <v>0</v>
      </c>
      <c r="H2270">
        <v>0</v>
      </c>
      <c r="I2270" t="s">
        <v>149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5" x14ac:dyDescent="0.3">
      <c r="A2271" s="2">
        <v>45919</v>
      </c>
      <c r="B2271" t="s">
        <v>34</v>
      </c>
      <c r="C2271">
        <v>249</v>
      </c>
      <c r="D2271">
        <v>3</v>
      </c>
      <c r="E2271">
        <v>1.59</v>
      </c>
      <c r="F2271">
        <v>1.2050000000000001</v>
      </c>
      <c r="G2271">
        <v>4.7699999999999996</v>
      </c>
      <c r="H2271">
        <v>4.7699999999999996</v>
      </c>
      <c r="I2271" t="s">
        <v>149</v>
      </c>
      <c r="J2271">
        <v>2</v>
      </c>
      <c r="K2271">
        <v>2</v>
      </c>
      <c r="L2271">
        <v>2</v>
      </c>
      <c r="M2271">
        <v>2</v>
      </c>
      <c r="N2271">
        <v>2</v>
      </c>
      <c r="O2271">
        <v>2</v>
      </c>
      <c r="P2271">
        <v>2</v>
      </c>
      <c r="Q2271">
        <v>2</v>
      </c>
      <c r="R2271">
        <v>42.37</v>
      </c>
      <c r="S2271">
        <v>42.37</v>
      </c>
      <c r="T2271">
        <v>42.37</v>
      </c>
      <c r="U2271">
        <v>42.37</v>
      </c>
      <c r="V2271">
        <v>11.257965540000001</v>
      </c>
      <c r="W2271">
        <v>11.257965540000001</v>
      </c>
      <c r="X2271">
        <v>8.8825995809999991</v>
      </c>
      <c r="Y2271">
        <v>8.8825995809999991</v>
      </c>
    </row>
    <row r="2272" spans="1:25" x14ac:dyDescent="0.3">
      <c r="A2272" s="2">
        <v>45919</v>
      </c>
      <c r="B2272" t="s">
        <v>28</v>
      </c>
      <c r="C2272">
        <v>18</v>
      </c>
      <c r="D2272">
        <v>0</v>
      </c>
      <c r="F2272">
        <v>0</v>
      </c>
      <c r="G2272">
        <v>0</v>
      </c>
      <c r="H2272">
        <v>0</v>
      </c>
      <c r="I2272" t="s">
        <v>149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5" x14ac:dyDescent="0.3">
      <c r="A2273" s="2">
        <v>45919</v>
      </c>
      <c r="B2273" t="s">
        <v>58</v>
      </c>
      <c r="C2273">
        <v>200</v>
      </c>
      <c r="D2273">
        <v>3</v>
      </c>
      <c r="E2273">
        <v>0.95</v>
      </c>
      <c r="F2273">
        <v>1.5</v>
      </c>
      <c r="G2273">
        <v>2.85</v>
      </c>
      <c r="H2273">
        <v>2.85</v>
      </c>
      <c r="I2273" t="s">
        <v>149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X2273">
        <v>0</v>
      </c>
      <c r="Y2273">
        <v>0</v>
      </c>
    </row>
    <row r="2274" spans="1:25" x14ac:dyDescent="0.3">
      <c r="A2274" s="2">
        <v>45919</v>
      </c>
      <c r="B2274" t="s">
        <v>110</v>
      </c>
      <c r="C2274">
        <v>169</v>
      </c>
      <c r="D2274">
        <v>3</v>
      </c>
      <c r="E2274">
        <v>1.27</v>
      </c>
      <c r="F2274">
        <v>1.7749999999999999</v>
      </c>
      <c r="G2274">
        <v>3.81</v>
      </c>
      <c r="H2274">
        <v>3.81</v>
      </c>
      <c r="I2274" t="s">
        <v>149</v>
      </c>
      <c r="J2274">
        <v>2</v>
      </c>
      <c r="K2274">
        <v>2</v>
      </c>
      <c r="L2274">
        <v>2</v>
      </c>
      <c r="M2274">
        <v>2</v>
      </c>
      <c r="N2274">
        <v>2</v>
      </c>
      <c r="O2274">
        <v>2</v>
      </c>
      <c r="P2274">
        <v>2</v>
      </c>
      <c r="Q2274">
        <v>2</v>
      </c>
      <c r="R2274">
        <v>69.760000000000005</v>
      </c>
      <c r="S2274">
        <v>69.760000000000005</v>
      </c>
      <c r="T2274">
        <v>69.760000000000005</v>
      </c>
      <c r="U2274">
        <v>69.760000000000005</v>
      </c>
      <c r="V2274">
        <v>5.4615825689999999</v>
      </c>
      <c r="W2274">
        <v>5.4615825689999999</v>
      </c>
      <c r="X2274">
        <v>18.309711289999999</v>
      </c>
      <c r="Y2274">
        <v>18.309711289999999</v>
      </c>
    </row>
    <row r="2275" spans="1:25" x14ac:dyDescent="0.3">
      <c r="A2275" s="2">
        <v>45919</v>
      </c>
      <c r="B2275" t="s">
        <v>34</v>
      </c>
      <c r="C2275">
        <v>959</v>
      </c>
      <c r="D2275">
        <v>5</v>
      </c>
      <c r="E2275">
        <v>1.31</v>
      </c>
      <c r="F2275">
        <v>0.52100000000000002</v>
      </c>
      <c r="G2275">
        <v>6.55</v>
      </c>
      <c r="H2275">
        <v>6.55</v>
      </c>
      <c r="I2275" t="s">
        <v>149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X2275">
        <v>0</v>
      </c>
      <c r="Y2275">
        <v>0</v>
      </c>
    </row>
    <row r="2276" spans="1:25" x14ac:dyDescent="0.3">
      <c r="A2276" s="2">
        <v>45919</v>
      </c>
      <c r="B2276" t="s">
        <v>28</v>
      </c>
      <c r="C2276">
        <v>164</v>
      </c>
      <c r="D2276">
        <v>0</v>
      </c>
      <c r="F2276">
        <v>0</v>
      </c>
      <c r="G2276">
        <v>0</v>
      </c>
      <c r="H2276">
        <v>0</v>
      </c>
      <c r="I2276" t="s">
        <v>149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5" x14ac:dyDescent="0.3">
      <c r="A2277" s="2">
        <v>45919</v>
      </c>
      <c r="B2277" t="s">
        <v>28</v>
      </c>
      <c r="C2277">
        <v>89</v>
      </c>
      <c r="D2277">
        <v>1</v>
      </c>
      <c r="E2277">
        <v>1.41</v>
      </c>
      <c r="F2277">
        <v>1.1240000000000001</v>
      </c>
      <c r="G2277">
        <v>1.41</v>
      </c>
      <c r="H2277">
        <v>1.41</v>
      </c>
      <c r="I2277" t="s">
        <v>149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X2277">
        <v>0</v>
      </c>
      <c r="Y2277">
        <v>0</v>
      </c>
    </row>
    <row r="2278" spans="1:25" x14ac:dyDescent="0.3">
      <c r="A2278" s="2">
        <v>45919</v>
      </c>
      <c r="B2278" t="s">
        <v>58</v>
      </c>
      <c r="C2278">
        <v>289</v>
      </c>
      <c r="D2278">
        <v>4</v>
      </c>
      <c r="E2278">
        <v>0.69</v>
      </c>
      <c r="F2278">
        <v>1.3839999999999999</v>
      </c>
      <c r="G2278">
        <v>2.76</v>
      </c>
      <c r="H2278">
        <v>2.76</v>
      </c>
      <c r="I2278" t="s">
        <v>149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X2278">
        <v>0</v>
      </c>
      <c r="Y2278">
        <v>0</v>
      </c>
    </row>
    <row r="2279" spans="1:25" x14ac:dyDescent="0.3">
      <c r="A2279" s="2">
        <v>45919</v>
      </c>
      <c r="B2279" t="s">
        <v>110</v>
      </c>
      <c r="C2279">
        <v>341</v>
      </c>
      <c r="D2279">
        <v>4</v>
      </c>
      <c r="E2279">
        <v>1.478</v>
      </c>
      <c r="F2279">
        <v>1.173</v>
      </c>
      <c r="G2279">
        <v>5.91</v>
      </c>
      <c r="H2279">
        <v>5.91</v>
      </c>
      <c r="I2279" t="s">
        <v>149</v>
      </c>
      <c r="J2279">
        <v>1</v>
      </c>
      <c r="K2279">
        <v>1</v>
      </c>
      <c r="L2279">
        <v>1</v>
      </c>
      <c r="M2279">
        <v>1</v>
      </c>
      <c r="N2279">
        <v>3</v>
      </c>
      <c r="O2279">
        <v>3</v>
      </c>
      <c r="P2279">
        <v>3</v>
      </c>
      <c r="Q2279">
        <v>3</v>
      </c>
      <c r="R2279">
        <v>104.7</v>
      </c>
      <c r="S2279">
        <v>104.7</v>
      </c>
      <c r="T2279">
        <v>104.7</v>
      </c>
      <c r="U2279">
        <v>104.7</v>
      </c>
      <c r="V2279">
        <v>5.6446991400000002</v>
      </c>
      <c r="W2279">
        <v>5.6446991400000002</v>
      </c>
      <c r="X2279">
        <v>17.715736039999999</v>
      </c>
      <c r="Y2279">
        <v>17.715736039999999</v>
      </c>
    </row>
    <row r="2280" spans="1:25" x14ac:dyDescent="0.3">
      <c r="A2280" s="2">
        <v>45919</v>
      </c>
      <c r="B2280" t="s">
        <v>34</v>
      </c>
      <c r="C2280">
        <v>926</v>
      </c>
      <c r="D2280">
        <v>8</v>
      </c>
      <c r="E2280">
        <v>1.286</v>
      </c>
      <c r="F2280">
        <v>0.86399999999999999</v>
      </c>
      <c r="G2280">
        <v>10.29</v>
      </c>
      <c r="H2280">
        <v>10.29</v>
      </c>
      <c r="I2280" t="s">
        <v>149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X2280">
        <v>0</v>
      </c>
      <c r="Y2280">
        <v>0</v>
      </c>
    </row>
    <row r="2281" spans="1:25" x14ac:dyDescent="0.3">
      <c r="A2281" s="2">
        <v>45919</v>
      </c>
      <c r="B2281" t="s">
        <v>34</v>
      </c>
      <c r="C2281">
        <v>662</v>
      </c>
      <c r="D2281">
        <v>4</v>
      </c>
      <c r="E2281">
        <v>1.645</v>
      </c>
      <c r="F2281">
        <v>0.60399999999999998</v>
      </c>
      <c r="G2281">
        <v>6.58</v>
      </c>
      <c r="H2281">
        <v>6.58</v>
      </c>
      <c r="I2281" t="s">
        <v>149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18.489999999999998</v>
      </c>
      <c r="S2281">
        <v>18.489999999999998</v>
      </c>
      <c r="T2281">
        <v>18.489999999999998</v>
      </c>
      <c r="U2281">
        <v>18.489999999999998</v>
      </c>
      <c r="V2281">
        <v>35.586803680000003</v>
      </c>
      <c r="W2281">
        <v>35.586803680000003</v>
      </c>
      <c r="X2281">
        <v>2.8100303950000001</v>
      </c>
      <c r="Y2281">
        <v>2.8100303950000001</v>
      </c>
    </row>
    <row r="2282" spans="1:25" x14ac:dyDescent="0.3">
      <c r="A2282" s="2">
        <v>45919</v>
      </c>
      <c r="B2282" t="s">
        <v>58</v>
      </c>
      <c r="C2282">
        <v>152</v>
      </c>
      <c r="D2282">
        <v>2</v>
      </c>
      <c r="E2282">
        <v>0.48</v>
      </c>
      <c r="F2282">
        <v>1.3160000000000001</v>
      </c>
      <c r="G2282">
        <v>0.96</v>
      </c>
      <c r="H2282">
        <v>0.96</v>
      </c>
      <c r="I2282" t="s">
        <v>149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X2282">
        <v>0</v>
      </c>
      <c r="Y2282">
        <v>0</v>
      </c>
    </row>
    <row r="2283" spans="1:25" x14ac:dyDescent="0.3">
      <c r="A2283" s="2">
        <v>45919</v>
      </c>
      <c r="B2283" t="s">
        <v>28</v>
      </c>
      <c r="C2283">
        <v>137</v>
      </c>
      <c r="D2283">
        <v>2</v>
      </c>
      <c r="E2283">
        <v>0.78</v>
      </c>
      <c r="F2283">
        <v>1.46</v>
      </c>
      <c r="G2283">
        <v>1.56</v>
      </c>
      <c r="H2283">
        <v>1.56</v>
      </c>
      <c r="I2283" t="s">
        <v>149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X2283">
        <v>0</v>
      </c>
      <c r="Y2283">
        <v>0</v>
      </c>
    </row>
    <row r="2284" spans="1:25" x14ac:dyDescent="0.3">
      <c r="A2284" s="2">
        <v>45919</v>
      </c>
      <c r="B2284" t="s">
        <v>110</v>
      </c>
      <c r="C2284">
        <v>1157</v>
      </c>
      <c r="D2284">
        <v>6</v>
      </c>
      <c r="E2284">
        <v>0.88700000000000001</v>
      </c>
      <c r="F2284">
        <v>0.51900000000000002</v>
      </c>
      <c r="G2284">
        <v>5.32</v>
      </c>
      <c r="H2284">
        <v>5.32</v>
      </c>
      <c r="I2284" t="s">
        <v>149</v>
      </c>
      <c r="J2284">
        <v>2</v>
      </c>
      <c r="K2284">
        <v>2</v>
      </c>
      <c r="L2284">
        <v>2</v>
      </c>
      <c r="M2284">
        <v>2</v>
      </c>
      <c r="N2284">
        <v>4</v>
      </c>
      <c r="O2284">
        <v>4</v>
      </c>
      <c r="P2284">
        <v>4</v>
      </c>
      <c r="Q2284">
        <v>4</v>
      </c>
      <c r="R2284">
        <v>139.54</v>
      </c>
      <c r="S2284">
        <v>139.54</v>
      </c>
      <c r="T2284">
        <v>139.54</v>
      </c>
      <c r="U2284">
        <v>139.54</v>
      </c>
      <c r="V2284">
        <v>3.812526874</v>
      </c>
      <c r="W2284">
        <v>3.812526874</v>
      </c>
      <c r="X2284">
        <v>26.229323310000002</v>
      </c>
      <c r="Y2284">
        <v>26.229323310000002</v>
      </c>
    </row>
    <row r="2285" spans="1:25" x14ac:dyDescent="0.3">
      <c r="A2285" s="2">
        <v>45919</v>
      </c>
      <c r="B2285" t="s">
        <v>26</v>
      </c>
      <c r="C2285">
        <v>257</v>
      </c>
      <c r="D2285">
        <v>2</v>
      </c>
      <c r="E2285">
        <v>1.79</v>
      </c>
      <c r="F2285">
        <v>0.77800000000000002</v>
      </c>
      <c r="G2285">
        <v>3.58</v>
      </c>
      <c r="H2285">
        <v>3.58</v>
      </c>
      <c r="I2285" t="s">
        <v>149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X2285">
        <v>0</v>
      </c>
      <c r="Y2285">
        <v>0</v>
      </c>
    </row>
    <row r="2286" spans="1:25" x14ac:dyDescent="0.3">
      <c r="A2286" s="2">
        <v>45919</v>
      </c>
      <c r="B2286" t="s">
        <v>30</v>
      </c>
      <c r="C2286">
        <v>114</v>
      </c>
      <c r="D2286">
        <v>0</v>
      </c>
      <c r="F2286">
        <v>0</v>
      </c>
      <c r="G2286">
        <v>0</v>
      </c>
      <c r="H2286">
        <v>0</v>
      </c>
      <c r="I2286" t="s">
        <v>149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5" x14ac:dyDescent="0.3">
      <c r="A2287" s="2">
        <v>45919</v>
      </c>
      <c r="B2287" t="s">
        <v>26</v>
      </c>
      <c r="C2287">
        <v>626</v>
      </c>
      <c r="D2287">
        <v>6</v>
      </c>
      <c r="E2287">
        <v>1.34</v>
      </c>
      <c r="F2287">
        <v>0.95799999999999996</v>
      </c>
      <c r="G2287">
        <v>8.0399999999999991</v>
      </c>
      <c r="H2287">
        <v>8.0399999999999991</v>
      </c>
      <c r="I2287" t="s">
        <v>149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X2287">
        <v>0</v>
      </c>
      <c r="Y2287">
        <v>0</v>
      </c>
    </row>
    <row r="2288" spans="1:25" x14ac:dyDescent="0.3">
      <c r="A2288" s="2">
        <v>45919</v>
      </c>
      <c r="B2288" t="s">
        <v>30</v>
      </c>
      <c r="C2288">
        <v>697</v>
      </c>
      <c r="D2288">
        <v>1</v>
      </c>
      <c r="E2288">
        <v>1.1399999999999999</v>
      </c>
      <c r="F2288">
        <v>0.14299999999999999</v>
      </c>
      <c r="G2288">
        <v>1.1399999999999999</v>
      </c>
      <c r="H2288">
        <v>1.1399999999999999</v>
      </c>
      <c r="I2288" t="s">
        <v>149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X2288">
        <v>0</v>
      </c>
      <c r="Y2288">
        <v>0</v>
      </c>
    </row>
    <row r="2289" spans="1:25" x14ac:dyDescent="0.3">
      <c r="A2289" s="2">
        <v>45919</v>
      </c>
      <c r="B2289" t="s">
        <v>26</v>
      </c>
      <c r="C2289">
        <v>689</v>
      </c>
      <c r="D2289">
        <v>8</v>
      </c>
      <c r="E2289">
        <v>1</v>
      </c>
      <c r="F2289">
        <v>1.161</v>
      </c>
      <c r="G2289">
        <v>8</v>
      </c>
      <c r="H2289">
        <v>8</v>
      </c>
      <c r="I2289" t="s">
        <v>149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36.9</v>
      </c>
      <c r="S2289">
        <v>36.9</v>
      </c>
      <c r="T2289">
        <v>36.9</v>
      </c>
      <c r="U2289">
        <v>36.9</v>
      </c>
      <c r="V2289">
        <v>21.6802168</v>
      </c>
      <c r="W2289">
        <v>21.6802168</v>
      </c>
      <c r="X2289">
        <v>4.6124999999999998</v>
      </c>
      <c r="Y2289">
        <v>4.6124999999999998</v>
      </c>
    </row>
    <row r="2290" spans="1:25" x14ac:dyDescent="0.3">
      <c r="A2290" s="2">
        <v>45919</v>
      </c>
      <c r="B2290" t="s">
        <v>30</v>
      </c>
      <c r="C2290">
        <v>597</v>
      </c>
      <c r="D2290">
        <v>5</v>
      </c>
      <c r="E2290">
        <v>1.19</v>
      </c>
      <c r="F2290">
        <v>0.83799999999999997</v>
      </c>
      <c r="G2290">
        <v>5.95</v>
      </c>
      <c r="H2290">
        <v>5.95</v>
      </c>
      <c r="I2290" t="s">
        <v>149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X2290">
        <v>0</v>
      </c>
      <c r="Y2290">
        <v>0</v>
      </c>
    </row>
    <row r="2291" spans="1:25" x14ac:dyDescent="0.3">
      <c r="A2291" s="2">
        <v>45919</v>
      </c>
      <c r="B2291" t="s">
        <v>30</v>
      </c>
      <c r="C2291">
        <v>552</v>
      </c>
      <c r="D2291">
        <v>4</v>
      </c>
      <c r="E2291">
        <v>0.748</v>
      </c>
      <c r="F2291">
        <v>0.72499999999999998</v>
      </c>
      <c r="G2291">
        <v>2.99</v>
      </c>
      <c r="H2291">
        <v>2.99</v>
      </c>
      <c r="I2291" t="s">
        <v>149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X2291">
        <v>0</v>
      </c>
      <c r="Y2291">
        <v>0</v>
      </c>
    </row>
    <row r="2292" spans="1:25" x14ac:dyDescent="0.3">
      <c r="A2292" s="2">
        <v>45919</v>
      </c>
      <c r="B2292" t="s">
        <v>26</v>
      </c>
      <c r="C2292">
        <v>1501</v>
      </c>
      <c r="D2292">
        <v>2</v>
      </c>
      <c r="E2292">
        <v>0.62</v>
      </c>
      <c r="F2292">
        <v>0.13300000000000001</v>
      </c>
      <c r="G2292">
        <v>1.24</v>
      </c>
      <c r="H2292">
        <v>1.24</v>
      </c>
      <c r="I2292" t="s">
        <v>149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22.9</v>
      </c>
      <c r="S2292">
        <v>22.9</v>
      </c>
      <c r="T2292">
        <v>22.9</v>
      </c>
      <c r="U2292">
        <v>22.9</v>
      </c>
      <c r="V2292">
        <v>5.414847162</v>
      </c>
      <c r="W2292">
        <v>5.414847162</v>
      </c>
      <c r="X2292">
        <v>18.46774194</v>
      </c>
      <c r="Y2292">
        <v>18.46774194</v>
      </c>
    </row>
    <row r="2293" spans="1:25" x14ac:dyDescent="0.3">
      <c r="A2293" s="2">
        <v>45920</v>
      </c>
      <c r="B2293" t="s">
        <v>44</v>
      </c>
      <c r="C2293">
        <v>940</v>
      </c>
      <c r="D2293">
        <v>11</v>
      </c>
      <c r="E2293">
        <v>1.375</v>
      </c>
      <c r="F2293">
        <v>1.17</v>
      </c>
      <c r="G2293">
        <v>15.12</v>
      </c>
      <c r="H2293">
        <v>15.12</v>
      </c>
      <c r="I2293" t="s">
        <v>149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X2293">
        <v>0</v>
      </c>
      <c r="Y2293">
        <v>0</v>
      </c>
    </row>
    <row r="2294" spans="1:25" x14ac:dyDescent="0.3">
      <c r="A2294" s="2">
        <v>45920</v>
      </c>
      <c r="B2294" t="s">
        <v>42</v>
      </c>
      <c r="C2294">
        <v>1690</v>
      </c>
      <c r="D2294">
        <v>28</v>
      </c>
      <c r="E2294">
        <v>2.077</v>
      </c>
      <c r="F2294">
        <v>1.657</v>
      </c>
      <c r="G2294">
        <v>58.15</v>
      </c>
      <c r="H2294">
        <v>58.15</v>
      </c>
      <c r="I2294" t="s">
        <v>149</v>
      </c>
      <c r="J2294">
        <v>6</v>
      </c>
      <c r="K2294">
        <v>8</v>
      </c>
      <c r="L2294">
        <v>8</v>
      </c>
      <c r="M2294">
        <v>8</v>
      </c>
      <c r="N2294">
        <v>6</v>
      </c>
      <c r="O2294">
        <v>9</v>
      </c>
      <c r="P2294">
        <v>9</v>
      </c>
      <c r="Q2294">
        <v>9</v>
      </c>
      <c r="R2294">
        <v>156.28</v>
      </c>
      <c r="S2294">
        <v>225.53</v>
      </c>
      <c r="T2294">
        <v>225.53</v>
      </c>
      <c r="U2294">
        <v>225.53</v>
      </c>
      <c r="V2294">
        <v>25.783709479999999</v>
      </c>
      <c r="W2294">
        <v>25.783709479999999</v>
      </c>
      <c r="X2294">
        <v>3.8784178850000002</v>
      </c>
      <c r="Y2294">
        <v>3.8784178850000002</v>
      </c>
    </row>
    <row r="2295" spans="1:25" x14ac:dyDescent="0.3">
      <c r="A2295" s="2">
        <v>45920</v>
      </c>
      <c r="B2295" t="s">
        <v>40</v>
      </c>
      <c r="C2295">
        <v>744</v>
      </c>
      <c r="D2295">
        <v>11</v>
      </c>
      <c r="E2295">
        <v>2.585</v>
      </c>
      <c r="F2295">
        <v>1.478</v>
      </c>
      <c r="G2295">
        <v>28.44</v>
      </c>
      <c r="H2295">
        <v>28.44</v>
      </c>
      <c r="I2295" t="s">
        <v>149</v>
      </c>
      <c r="J2295">
        <v>0</v>
      </c>
      <c r="K2295">
        <v>1</v>
      </c>
      <c r="L2295">
        <v>1</v>
      </c>
      <c r="M2295">
        <v>1</v>
      </c>
      <c r="N2295">
        <v>0</v>
      </c>
      <c r="O2295">
        <v>4</v>
      </c>
      <c r="P2295">
        <v>4</v>
      </c>
      <c r="Q2295">
        <v>4</v>
      </c>
      <c r="R2295">
        <v>0</v>
      </c>
      <c r="S2295">
        <v>115.92</v>
      </c>
      <c r="T2295">
        <v>115.92</v>
      </c>
      <c r="U2295">
        <v>115.92</v>
      </c>
      <c r="V2295">
        <v>24.534161489999999</v>
      </c>
      <c r="W2295">
        <v>24.534161489999999</v>
      </c>
      <c r="X2295">
        <v>4.0759493669999998</v>
      </c>
      <c r="Y2295">
        <v>4.0759493669999998</v>
      </c>
    </row>
    <row r="2296" spans="1:25" x14ac:dyDescent="0.3">
      <c r="A2296" s="2">
        <v>45920</v>
      </c>
      <c r="B2296" t="s">
        <v>46</v>
      </c>
      <c r="C2296">
        <v>584</v>
      </c>
      <c r="D2296">
        <v>4</v>
      </c>
      <c r="E2296">
        <v>3.6850000000000001</v>
      </c>
      <c r="F2296">
        <v>0.68500000000000005</v>
      </c>
      <c r="G2296">
        <v>14.74</v>
      </c>
      <c r="H2296">
        <v>14.74</v>
      </c>
      <c r="I2296" t="s">
        <v>149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X2296">
        <v>0</v>
      </c>
      <c r="Y2296">
        <v>0</v>
      </c>
    </row>
    <row r="2297" spans="1:25" x14ac:dyDescent="0.3">
      <c r="A2297" s="2">
        <v>45920</v>
      </c>
      <c r="B2297" t="s">
        <v>62</v>
      </c>
      <c r="C2297">
        <v>425</v>
      </c>
      <c r="D2297">
        <v>4</v>
      </c>
      <c r="E2297">
        <v>3.76</v>
      </c>
      <c r="F2297">
        <v>0.94099999999999995</v>
      </c>
      <c r="G2297">
        <v>15.04</v>
      </c>
      <c r="H2297">
        <v>15.04</v>
      </c>
      <c r="I2297" t="s">
        <v>149</v>
      </c>
      <c r="J2297">
        <v>1</v>
      </c>
      <c r="K2297">
        <v>3</v>
      </c>
      <c r="L2297">
        <v>3</v>
      </c>
      <c r="M2297">
        <v>3</v>
      </c>
      <c r="N2297">
        <v>1</v>
      </c>
      <c r="O2297">
        <v>3</v>
      </c>
      <c r="P2297">
        <v>3</v>
      </c>
      <c r="Q2297">
        <v>3</v>
      </c>
      <c r="R2297">
        <v>30.98</v>
      </c>
      <c r="S2297">
        <v>101.84</v>
      </c>
      <c r="T2297">
        <v>101.84</v>
      </c>
      <c r="U2297">
        <v>101.84</v>
      </c>
      <c r="V2297">
        <v>14.768263940000001</v>
      </c>
      <c r="W2297">
        <v>14.768263940000001</v>
      </c>
      <c r="X2297">
        <v>6.7712765959999999</v>
      </c>
      <c r="Y2297">
        <v>6.7712765959999999</v>
      </c>
    </row>
    <row r="2298" spans="1:25" x14ac:dyDescent="0.3">
      <c r="A2298" s="2">
        <v>45920</v>
      </c>
      <c r="B2298" t="s">
        <v>38</v>
      </c>
      <c r="C2298">
        <v>164</v>
      </c>
      <c r="D2298">
        <v>0</v>
      </c>
      <c r="F2298">
        <v>0</v>
      </c>
      <c r="G2298">
        <v>0</v>
      </c>
      <c r="H2298">
        <v>0</v>
      </c>
      <c r="I2298" t="s">
        <v>149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5" x14ac:dyDescent="0.3">
      <c r="A2299" s="2">
        <v>45920</v>
      </c>
      <c r="B2299" t="s">
        <v>84</v>
      </c>
      <c r="C2299">
        <v>1078</v>
      </c>
      <c r="D2299">
        <v>15</v>
      </c>
      <c r="E2299">
        <v>2.3889999999999998</v>
      </c>
      <c r="F2299">
        <v>1.391</v>
      </c>
      <c r="G2299">
        <v>35.840000000000003</v>
      </c>
      <c r="H2299">
        <v>35.840000000000003</v>
      </c>
      <c r="I2299" t="s">
        <v>149</v>
      </c>
      <c r="J2299">
        <v>2</v>
      </c>
      <c r="K2299">
        <v>3</v>
      </c>
      <c r="L2299">
        <v>3</v>
      </c>
      <c r="M2299">
        <v>3</v>
      </c>
      <c r="N2299">
        <v>2</v>
      </c>
      <c r="O2299">
        <v>3</v>
      </c>
      <c r="P2299">
        <v>3</v>
      </c>
      <c r="Q2299">
        <v>3</v>
      </c>
      <c r="R2299">
        <v>63.96</v>
      </c>
      <c r="S2299">
        <v>95.94</v>
      </c>
      <c r="T2299">
        <v>95.94</v>
      </c>
      <c r="U2299">
        <v>95.94</v>
      </c>
      <c r="V2299">
        <v>37.356681260000002</v>
      </c>
      <c r="W2299">
        <v>37.356681260000002</v>
      </c>
      <c r="X2299">
        <v>2.6768973210000002</v>
      </c>
      <c r="Y2299">
        <v>2.6768973210000002</v>
      </c>
    </row>
    <row r="2300" spans="1:25" x14ac:dyDescent="0.3">
      <c r="A2300" s="2">
        <v>45920</v>
      </c>
      <c r="B2300" t="s">
        <v>56</v>
      </c>
      <c r="C2300">
        <v>165</v>
      </c>
      <c r="D2300">
        <v>4</v>
      </c>
      <c r="E2300">
        <v>0.93500000000000005</v>
      </c>
      <c r="F2300">
        <v>2.4239999999999999</v>
      </c>
      <c r="G2300">
        <v>3.74</v>
      </c>
      <c r="H2300">
        <v>3.74</v>
      </c>
      <c r="I2300" t="s">
        <v>149</v>
      </c>
      <c r="J2300">
        <v>0</v>
      </c>
      <c r="K2300">
        <v>1</v>
      </c>
      <c r="L2300">
        <v>1</v>
      </c>
      <c r="M2300">
        <v>1</v>
      </c>
      <c r="N2300">
        <v>0</v>
      </c>
      <c r="O2300">
        <v>1</v>
      </c>
      <c r="P2300">
        <v>1</v>
      </c>
      <c r="Q2300">
        <v>1</v>
      </c>
      <c r="R2300">
        <v>0</v>
      </c>
      <c r="S2300">
        <v>23.49</v>
      </c>
      <c r="T2300">
        <v>23.49</v>
      </c>
      <c r="U2300">
        <v>23.49</v>
      </c>
      <c r="V2300">
        <v>15.921668800000001</v>
      </c>
      <c r="W2300">
        <v>15.921668800000001</v>
      </c>
      <c r="X2300">
        <v>6.2807486629999998</v>
      </c>
      <c r="Y2300">
        <v>6.2807486629999998</v>
      </c>
    </row>
    <row r="2301" spans="1:25" x14ac:dyDescent="0.3">
      <c r="A2301" s="2">
        <v>45920</v>
      </c>
      <c r="B2301" t="s">
        <v>50</v>
      </c>
      <c r="C2301">
        <v>389</v>
      </c>
      <c r="D2301">
        <v>5</v>
      </c>
      <c r="E2301">
        <v>2.4340000000000002</v>
      </c>
      <c r="F2301">
        <v>1.2849999999999999</v>
      </c>
      <c r="G2301">
        <v>12.17</v>
      </c>
      <c r="H2301">
        <v>12.17</v>
      </c>
      <c r="I2301" t="s">
        <v>149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X2301">
        <v>0</v>
      </c>
      <c r="Y2301">
        <v>0</v>
      </c>
    </row>
    <row r="2302" spans="1:25" x14ac:dyDescent="0.3">
      <c r="A2302" s="2">
        <v>45920</v>
      </c>
      <c r="B2302" t="s">
        <v>86</v>
      </c>
      <c r="C2302">
        <v>18</v>
      </c>
      <c r="D2302">
        <v>0</v>
      </c>
      <c r="F2302">
        <v>0</v>
      </c>
      <c r="G2302">
        <v>0</v>
      </c>
      <c r="H2302">
        <v>0</v>
      </c>
      <c r="I2302" t="s">
        <v>149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5" x14ac:dyDescent="0.3">
      <c r="A2303" s="2">
        <v>45920</v>
      </c>
      <c r="B2303" t="s">
        <v>36</v>
      </c>
      <c r="C2303">
        <v>859</v>
      </c>
      <c r="D2303">
        <v>6</v>
      </c>
      <c r="E2303">
        <v>1.228</v>
      </c>
      <c r="F2303">
        <v>0.69799999999999995</v>
      </c>
      <c r="G2303">
        <v>7.37</v>
      </c>
      <c r="H2303">
        <v>7.37</v>
      </c>
      <c r="I2303" t="s">
        <v>149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X2303">
        <v>0</v>
      </c>
      <c r="Y2303">
        <v>0</v>
      </c>
    </row>
    <row r="2304" spans="1:25" x14ac:dyDescent="0.3">
      <c r="A2304" s="2">
        <v>45920</v>
      </c>
      <c r="B2304" t="s">
        <v>62</v>
      </c>
      <c r="C2304">
        <v>2353</v>
      </c>
      <c r="D2304">
        <v>19</v>
      </c>
      <c r="E2304">
        <v>4.0999999999999996</v>
      </c>
      <c r="F2304">
        <v>0.80700000000000005</v>
      </c>
      <c r="G2304">
        <v>77.900000000000006</v>
      </c>
      <c r="H2304">
        <v>77.900000000000006</v>
      </c>
      <c r="I2304" t="s">
        <v>149</v>
      </c>
      <c r="J2304">
        <v>2</v>
      </c>
      <c r="K2304">
        <v>2</v>
      </c>
      <c r="L2304">
        <v>2</v>
      </c>
      <c r="M2304">
        <v>2</v>
      </c>
      <c r="N2304">
        <v>7</v>
      </c>
      <c r="O2304">
        <v>7</v>
      </c>
      <c r="P2304">
        <v>7</v>
      </c>
      <c r="Q2304">
        <v>7</v>
      </c>
      <c r="R2304">
        <v>262.26</v>
      </c>
      <c r="S2304">
        <v>262.26</v>
      </c>
      <c r="T2304">
        <v>262.26</v>
      </c>
      <c r="U2304">
        <v>262.26</v>
      </c>
      <c r="V2304">
        <v>29.703347820000001</v>
      </c>
      <c r="W2304">
        <v>29.703347820000001</v>
      </c>
      <c r="X2304">
        <v>3.3666238769999999</v>
      </c>
      <c r="Y2304">
        <v>3.3666238769999999</v>
      </c>
    </row>
    <row r="2305" spans="1:25" x14ac:dyDescent="0.3">
      <c r="A2305" s="2">
        <v>45920</v>
      </c>
      <c r="B2305" t="s">
        <v>64</v>
      </c>
      <c r="C2305">
        <v>1203</v>
      </c>
      <c r="D2305">
        <v>15</v>
      </c>
      <c r="E2305">
        <v>5.42</v>
      </c>
      <c r="F2305">
        <v>1.2470000000000001</v>
      </c>
      <c r="G2305">
        <v>81.3</v>
      </c>
      <c r="H2305">
        <v>81.3</v>
      </c>
      <c r="I2305" t="s">
        <v>149</v>
      </c>
      <c r="J2305">
        <v>8</v>
      </c>
      <c r="K2305">
        <v>9</v>
      </c>
      <c r="L2305">
        <v>9</v>
      </c>
      <c r="M2305">
        <v>9</v>
      </c>
      <c r="N2305">
        <v>15</v>
      </c>
      <c r="O2305">
        <v>16</v>
      </c>
      <c r="P2305">
        <v>16</v>
      </c>
      <c r="Q2305">
        <v>16</v>
      </c>
      <c r="R2305">
        <v>592.70000000000005</v>
      </c>
      <c r="S2305">
        <v>625.58000000000004</v>
      </c>
      <c r="T2305">
        <v>625.58000000000004</v>
      </c>
      <c r="U2305">
        <v>625.58000000000004</v>
      </c>
      <c r="V2305">
        <v>12.99593977</v>
      </c>
      <c r="W2305">
        <v>12.99593977</v>
      </c>
      <c r="X2305">
        <v>7.6947109469999999</v>
      </c>
      <c r="Y2305">
        <v>7.6947109469999999</v>
      </c>
    </row>
    <row r="2306" spans="1:25" x14ac:dyDescent="0.3">
      <c r="A2306" s="2">
        <v>45920</v>
      </c>
      <c r="B2306" t="s">
        <v>66</v>
      </c>
      <c r="C2306">
        <v>1093</v>
      </c>
      <c r="D2306">
        <v>11</v>
      </c>
      <c r="E2306">
        <v>4.0060000000000002</v>
      </c>
      <c r="F2306">
        <v>1.006</v>
      </c>
      <c r="G2306">
        <v>44.07</v>
      </c>
      <c r="H2306">
        <v>44.07</v>
      </c>
      <c r="I2306" t="s">
        <v>149</v>
      </c>
      <c r="J2306">
        <v>4</v>
      </c>
      <c r="K2306">
        <v>4</v>
      </c>
      <c r="L2306">
        <v>4</v>
      </c>
      <c r="M2306">
        <v>4</v>
      </c>
      <c r="N2306">
        <v>13</v>
      </c>
      <c r="O2306">
        <v>13</v>
      </c>
      <c r="P2306">
        <v>13</v>
      </c>
      <c r="Q2306">
        <v>13</v>
      </c>
      <c r="R2306">
        <v>402.74</v>
      </c>
      <c r="S2306">
        <v>402.74</v>
      </c>
      <c r="T2306">
        <v>402.74</v>
      </c>
      <c r="U2306">
        <v>402.74</v>
      </c>
      <c r="V2306">
        <v>10.942543580000001</v>
      </c>
      <c r="W2306">
        <v>10.942543580000001</v>
      </c>
      <c r="X2306">
        <v>9.1386430680000004</v>
      </c>
      <c r="Y2306">
        <v>9.1386430680000004</v>
      </c>
    </row>
    <row r="2307" spans="1:25" x14ac:dyDescent="0.3">
      <c r="A2307" s="2">
        <v>45920</v>
      </c>
      <c r="B2307" t="s">
        <v>68</v>
      </c>
      <c r="C2307">
        <v>981</v>
      </c>
      <c r="D2307">
        <v>7</v>
      </c>
      <c r="E2307">
        <v>5.1639999999999997</v>
      </c>
      <c r="F2307">
        <v>0.71399999999999997</v>
      </c>
      <c r="G2307">
        <v>36.15</v>
      </c>
      <c r="H2307">
        <v>36.15</v>
      </c>
      <c r="I2307" t="s">
        <v>149</v>
      </c>
      <c r="J2307">
        <v>2</v>
      </c>
      <c r="K2307">
        <v>2</v>
      </c>
      <c r="L2307">
        <v>2</v>
      </c>
      <c r="M2307">
        <v>2</v>
      </c>
      <c r="N2307">
        <v>3</v>
      </c>
      <c r="O2307">
        <v>3</v>
      </c>
      <c r="P2307">
        <v>3</v>
      </c>
      <c r="Q2307">
        <v>3</v>
      </c>
      <c r="R2307">
        <v>84.94</v>
      </c>
      <c r="S2307">
        <v>84.94</v>
      </c>
      <c r="T2307">
        <v>84.94</v>
      </c>
      <c r="U2307">
        <v>84.94</v>
      </c>
      <c r="V2307">
        <v>42.559453730000001</v>
      </c>
      <c r="W2307">
        <v>42.559453730000001</v>
      </c>
      <c r="X2307">
        <v>2.349654219</v>
      </c>
      <c r="Y2307">
        <v>2.349654219</v>
      </c>
    </row>
    <row r="2308" spans="1:25" x14ac:dyDescent="0.3">
      <c r="A2308" s="2">
        <v>45920</v>
      </c>
      <c r="B2308" t="s">
        <v>70</v>
      </c>
      <c r="C2308">
        <v>2202</v>
      </c>
      <c r="D2308">
        <v>15</v>
      </c>
      <c r="E2308">
        <v>3.0430000000000001</v>
      </c>
      <c r="F2308">
        <v>0.68100000000000005</v>
      </c>
      <c r="G2308">
        <v>45.65</v>
      </c>
      <c r="H2308">
        <v>45.65</v>
      </c>
      <c r="I2308" t="s">
        <v>149</v>
      </c>
      <c r="J2308">
        <v>7</v>
      </c>
      <c r="K2308">
        <v>10</v>
      </c>
      <c r="L2308">
        <v>10</v>
      </c>
      <c r="M2308">
        <v>10</v>
      </c>
      <c r="N2308">
        <v>11</v>
      </c>
      <c r="O2308">
        <v>15</v>
      </c>
      <c r="P2308">
        <v>15</v>
      </c>
      <c r="Q2308">
        <v>15</v>
      </c>
      <c r="R2308">
        <v>251.37</v>
      </c>
      <c r="S2308">
        <v>357.19</v>
      </c>
      <c r="T2308">
        <v>357.19</v>
      </c>
      <c r="U2308">
        <v>357.19</v>
      </c>
      <c r="V2308">
        <v>12.780313</v>
      </c>
      <c r="W2308">
        <v>12.780313</v>
      </c>
      <c r="X2308">
        <v>7.8245345019999997</v>
      </c>
      <c r="Y2308">
        <v>7.8245345019999997</v>
      </c>
    </row>
    <row r="2309" spans="1:25" x14ac:dyDescent="0.3">
      <c r="A2309" s="2">
        <v>45920</v>
      </c>
      <c r="B2309" t="s">
        <v>32</v>
      </c>
      <c r="C2309">
        <v>627</v>
      </c>
      <c r="D2309">
        <v>5</v>
      </c>
      <c r="E2309">
        <v>1.9239999999999999</v>
      </c>
      <c r="F2309">
        <v>0.79700000000000004</v>
      </c>
      <c r="G2309">
        <v>9.6199999999999992</v>
      </c>
      <c r="H2309">
        <v>9.6199999999999992</v>
      </c>
      <c r="I2309" t="s">
        <v>149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21.88</v>
      </c>
      <c r="S2309">
        <v>21.88</v>
      </c>
      <c r="T2309">
        <v>21.88</v>
      </c>
      <c r="U2309">
        <v>21.88</v>
      </c>
      <c r="V2309">
        <v>43.967093239999997</v>
      </c>
      <c r="W2309">
        <v>43.967093239999997</v>
      </c>
      <c r="X2309">
        <v>2.2744282739999999</v>
      </c>
      <c r="Y2309">
        <v>2.2744282739999999</v>
      </c>
    </row>
    <row r="2310" spans="1:25" x14ac:dyDescent="0.3">
      <c r="A2310" s="2">
        <v>45920</v>
      </c>
      <c r="B2310" t="s">
        <v>72</v>
      </c>
      <c r="C2310">
        <v>993</v>
      </c>
      <c r="D2310">
        <v>13</v>
      </c>
      <c r="E2310">
        <v>3.105</v>
      </c>
      <c r="F2310">
        <v>1.3089999999999999</v>
      </c>
      <c r="G2310">
        <v>40.369999999999997</v>
      </c>
      <c r="H2310">
        <v>40.369999999999997</v>
      </c>
      <c r="I2310" t="s">
        <v>149</v>
      </c>
      <c r="J2310">
        <v>5</v>
      </c>
      <c r="K2310">
        <v>5</v>
      </c>
      <c r="L2310">
        <v>5</v>
      </c>
      <c r="M2310">
        <v>5</v>
      </c>
      <c r="N2310">
        <v>5</v>
      </c>
      <c r="O2310">
        <v>5</v>
      </c>
      <c r="P2310">
        <v>5</v>
      </c>
      <c r="Q2310">
        <v>5</v>
      </c>
      <c r="R2310">
        <v>164.45</v>
      </c>
      <c r="S2310">
        <v>164.45</v>
      </c>
      <c r="T2310">
        <v>164.45</v>
      </c>
      <c r="U2310">
        <v>164.45</v>
      </c>
      <c r="V2310">
        <v>24.548494980000001</v>
      </c>
      <c r="W2310">
        <v>24.548494980000001</v>
      </c>
      <c r="X2310">
        <v>4.0735694819999999</v>
      </c>
      <c r="Y2310">
        <v>4.0735694819999999</v>
      </c>
    </row>
    <row r="2311" spans="1:25" x14ac:dyDescent="0.3">
      <c r="A2311" s="2">
        <v>45920</v>
      </c>
      <c r="B2311" t="s">
        <v>74</v>
      </c>
      <c r="C2311">
        <v>1435</v>
      </c>
      <c r="D2311">
        <v>4</v>
      </c>
      <c r="E2311">
        <v>2.173</v>
      </c>
      <c r="F2311">
        <v>0.27900000000000003</v>
      </c>
      <c r="G2311">
        <v>8.69</v>
      </c>
      <c r="H2311">
        <v>8.69</v>
      </c>
      <c r="I2311" t="s">
        <v>149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28.49</v>
      </c>
      <c r="S2311">
        <v>28.49</v>
      </c>
      <c r="T2311">
        <v>28.49</v>
      </c>
      <c r="U2311">
        <v>28.49</v>
      </c>
      <c r="V2311">
        <v>30.5019305</v>
      </c>
      <c r="W2311">
        <v>30.5019305</v>
      </c>
      <c r="X2311">
        <v>3.2784810129999999</v>
      </c>
      <c r="Y2311">
        <v>3.2784810129999999</v>
      </c>
    </row>
    <row r="2312" spans="1:25" x14ac:dyDescent="0.3">
      <c r="A2312" s="2">
        <v>45920</v>
      </c>
      <c r="B2312" t="s">
        <v>76</v>
      </c>
      <c r="C2312">
        <v>444</v>
      </c>
      <c r="D2312">
        <v>6</v>
      </c>
      <c r="E2312">
        <v>5.29</v>
      </c>
      <c r="F2312">
        <v>1.351</v>
      </c>
      <c r="G2312">
        <v>31.74</v>
      </c>
      <c r="H2312">
        <v>31.74</v>
      </c>
      <c r="I2312" t="s">
        <v>149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28.49</v>
      </c>
      <c r="S2312">
        <v>28.49</v>
      </c>
      <c r="T2312">
        <v>28.49</v>
      </c>
      <c r="U2312">
        <v>28.49</v>
      </c>
      <c r="V2312">
        <v>111.4075114</v>
      </c>
      <c r="W2312">
        <v>111.4075114</v>
      </c>
      <c r="X2312">
        <v>0.89760554510000001</v>
      </c>
      <c r="Y2312">
        <v>0.89760554510000001</v>
      </c>
    </row>
    <row r="2313" spans="1:25" x14ac:dyDescent="0.3">
      <c r="A2313" s="2">
        <v>45920</v>
      </c>
      <c r="B2313" t="s">
        <v>78</v>
      </c>
      <c r="C2313">
        <v>229</v>
      </c>
      <c r="D2313">
        <v>3</v>
      </c>
      <c r="E2313">
        <v>4.6500000000000004</v>
      </c>
      <c r="F2313">
        <v>1.31</v>
      </c>
      <c r="G2313">
        <v>13.95</v>
      </c>
      <c r="H2313">
        <v>13.95</v>
      </c>
      <c r="I2313" t="s">
        <v>149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X2313">
        <v>0</v>
      </c>
      <c r="Y2313">
        <v>0</v>
      </c>
    </row>
    <row r="2314" spans="1:25" x14ac:dyDescent="0.3">
      <c r="A2314" s="2">
        <v>45920</v>
      </c>
      <c r="B2314" t="s">
        <v>80</v>
      </c>
      <c r="C2314">
        <v>93</v>
      </c>
      <c r="D2314">
        <v>2</v>
      </c>
      <c r="E2314">
        <v>3.58</v>
      </c>
      <c r="F2314">
        <v>2.1509999999999998</v>
      </c>
      <c r="G2314">
        <v>7.16</v>
      </c>
      <c r="H2314">
        <v>7.16</v>
      </c>
      <c r="I2314" t="s">
        <v>149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X2314">
        <v>0</v>
      </c>
      <c r="Y2314">
        <v>0</v>
      </c>
    </row>
    <row r="2315" spans="1:25" x14ac:dyDescent="0.3">
      <c r="A2315" s="2">
        <v>45920</v>
      </c>
      <c r="B2315" t="s">
        <v>82</v>
      </c>
      <c r="C2315">
        <v>556</v>
      </c>
      <c r="D2315">
        <v>3</v>
      </c>
      <c r="E2315">
        <v>3.38</v>
      </c>
      <c r="F2315">
        <v>0.54</v>
      </c>
      <c r="G2315">
        <v>10.14</v>
      </c>
      <c r="H2315">
        <v>10.14</v>
      </c>
      <c r="I2315" t="s">
        <v>149</v>
      </c>
      <c r="J2315">
        <v>2</v>
      </c>
      <c r="K2315">
        <v>3</v>
      </c>
      <c r="L2315">
        <v>3</v>
      </c>
      <c r="M2315">
        <v>3</v>
      </c>
      <c r="N2315">
        <v>2</v>
      </c>
      <c r="O2315">
        <v>3</v>
      </c>
      <c r="P2315">
        <v>3</v>
      </c>
      <c r="Q2315">
        <v>3</v>
      </c>
      <c r="R2315">
        <v>69.98</v>
      </c>
      <c r="S2315">
        <v>103.47</v>
      </c>
      <c r="T2315">
        <v>103.47</v>
      </c>
      <c r="U2315">
        <v>103.47</v>
      </c>
      <c r="V2315">
        <v>9.7999420120000007</v>
      </c>
      <c r="W2315">
        <v>9.7999420120000007</v>
      </c>
      <c r="X2315">
        <v>10.20414201</v>
      </c>
      <c r="Y2315">
        <v>10.20414201</v>
      </c>
    </row>
    <row r="2316" spans="1:25" x14ac:dyDescent="0.3">
      <c r="A2316" s="2">
        <v>45920</v>
      </c>
      <c r="B2316" t="s">
        <v>94</v>
      </c>
      <c r="C2316">
        <v>1177</v>
      </c>
      <c r="D2316">
        <v>2</v>
      </c>
      <c r="E2316">
        <v>5.15</v>
      </c>
      <c r="F2316">
        <v>0.17</v>
      </c>
      <c r="G2316">
        <v>10.3</v>
      </c>
      <c r="H2316">
        <v>10.3</v>
      </c>
      <c r="I2316" t="s">
        <v>149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30.98</v>
      </c>
      <c r="S2316">
        <v>30.98</v>
      </c>
      <c r="T2316">
        <v>30.98</v>
      </c>
      <c r="U2316">
        <v>30.98</v>
      </c>
      <c r="V2316">
        <v>33.247256290000003</v>
      </c>
      <c r="W2316">
        <v>33.247256290000003</v>
      </c>
      <c r="X2316">
        <v>3.0077669899999999</v>
      </c>
      <c r="Y2316">
        <v>3.0077669899999999</v>
      </c>
    </row>
    <row r="2317" spans="1:25" x14ac:dyDescent="0.3">
      <c r="A2317" s="2">
        <v>45920</v>
      </c>
      <c r="B2317" t="s">
        <v>96</v>
      </c>
      <c r="C2317">
        <v>730</v>
      </c>
      <c r="D2317">
        <v>2</v>
      </c>
      <c r="E2317">
        <v>2.4</v>
      </c>
      <c r="F2317">
        <v>0.27400000000000002</v>
      </c>
      <c r="G2317">
        <v>4.8</v>
      </c>
      <c r="H2317">
        <v>4.8</v>
      </c>
      <c r="I2317" t="s">
        <v>149</v>
      </c>
      <c r="J2317">
        <v>2</v>
      </c>
      <c r="K2317">
        <v>2</v>
      </c>
      <c r="L2317">
        <v>2</v>
      </c>
      <c r="M2317">
        <v>2</v>
      </c>
      <c r="N2317">
        <v>5</v>
      </c>
      <c r="O2317">
        <v>5</v>
      </c>
      <c r="P2317">
        <v>5</v>
      </c>
      <c r="Q2317">
        <v>5</v>
      </c>
      <c r="R2317">
        <v>495.43</v>
      </c>
      <c r="S2317">
        <v>495.43</v>
      </c>
      <c r="T2317">
        <v>495.43</v>
      </c>
      <c r="U2317">
        <v>495.43</v>
      </c>
      <c r="V2317">
        <v>0.96885533779999999</v>
      </c>
      <c r="W2317">
        <v>0.96885533779999999</v>
      </c>
      <c r="X2317">
        <v>103.2145833</v>
      </c>
      <c r="Y2317">
        <v>103.2145833</v>
      </c>
    </row>
    <row r="2318" spans="1:25" x14ac:dyDescent="0.3">
      <c r="A2318" s="2">
        <v>45920</v>
      </c>
      <c r="B2318" t="s">
        <v>11</v>
      </c>
      <c r="C2318">
        <v>344</v>
      </c>
      <c r="D2318">
        <v>3</v>
      </c>
      <c r="E2318">
        <v>2.5529999999999999</v>
      </c>
      <c r="F2318">
        <v>0.872</v>
      </c>
      <c r="G2318">
        <v>7.66</v>
      </c>
      <c r="H2318">
        <v>7.66</v>
      </c>
      <c r="I2318" t="s">
        <v>149</v>
      </c>
      <c r="J2318">
        <v>0</v>
      </c>
      <c r="K2318">
        <v>1</v>
      </c>
      <c r="L2318">
        <v>1</v>
      </c>
      <c r="M2318">
        <v>1</v>
      </c>
      <c r="N2318">
        <v>0</v>
      </c>
      <c r="O2318">
        <v>1</v>
      </c>
      <c r="P2318">
        <v>1</v>
      </c>
      <c r="Q2318">
        <v>1</v>
      </c>
      <c r="R2318">
        <v>0</v>
      </c>
      <c r="S2318">
        <v>41.88</v>
      </c>
      <c r="T2318">
        <v>41.88</v>
      </c>
      <c r="U2318">
        <v>41.88</v>
      </c>
      <c r="V2318">
        <v>18.29035339</v>
      </c>
      <c r="W2318">
        <v>18.29035339</v>
      </c>
      <c r="X2318">
        <v>5.4673629239999997</v>
      </c>
      <c r="Y2318">
        <v>5.4673629239999997</v>
      </c>
    </row>
    <row r="2319" spans="1:25" x14ac:dyDescent="0.3">
      <c r="A2319" s="2">
        <v>45920</v>
      </c>
      <c r="B2319" t="s">
        <v>92</v>
      </c>
      <c r="C2319">
        <v>281</v>
      </c>
      <c r="D2319">
        <v>1</v>
      </c>
      <c r="E2319">
        <v>2.02</v>
      </c>
      <c r="F2319">
        <v>0.35599999999999998</v>
      </c>
      <c r="G2319">
        <v>2.02</v>
      </c>
      <c r="H2319">
        <v>2.02</v>
      </c>
      <c r="I2319" t="s">
        <v>149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X2319">
        <v>0</v>
      </c>
      <c r="Y2319">
        <v>0</v>
      </c>
    </row>
    <row r="2320" spans="1:25" x14ac:dyDescent="0.3">
      <c r="A2320" s="2">
        <v>45920</v>
      </c>
      <c r="B2320" t="s">
        <v>46</v>
      </c>
      <c r="C2320">
        <v>325</v>
      </c>
      <c r="D2320">
        <v>0</v>
      </c>
      <c r="F2320">
        <v>0</v>
      </c>
      <c r="G2320">
        <v>0</v>
      </c>
      <c r="H2320">
        <v>0</v>
      </c>
      <c r="I2320" t="s">
        <v>149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5" x14ac:dyDescent="0.3">
      <c r="A2321" s="2">
        <v>45920</v>
      </c>
      <c r="B2321" t="s">
        <v>74</v>
      </c>
      <c r="C2321">
        <v>58</v>
      </c>
      <c r="D2321">
        <v>0</v>
      </c>
      <c r="F2321">
        <v>0</v>
      </c>
      <c r="G2321">
        <v>0</v>
      </c>
      <c r="H2321">
        <v>0</v>
      </c>
      <c r="I2321" t="s">
        <v>149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5" x14ac:dyDescent="0.3">
      <c r="A2322" s="2">
        <v>45920</v>
      </c>
      <c r="B2322" t="s">
        <v>32</v>
      </c>
      <c r="C2322">
        <v>132</v>
      </c>
      <c r="D2322">
        <v>1</v>
      </c>
      <c r="E2322">
        <v>3.54</v>
      </c>
      <c r="F2322">
        <v>0.75800000000000001</v>
      </c>
      <c r="G2322">
        <v>3.54</v>
      </c>
      <c r="H2322">
        <v>3.54</v>
      </c>
      <c r="I2322" t="s">
        <v>149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X2322">
        <v>0</v>
      </c>
      <c r="Y2322">
        <v>0</v>
      </c>
    </row>
    <row r="2323" spans="1:25" x14ac:dyDescent="0.3">
      <c r="A2323" s="2">
        <v>45920</v>
      </c>
      <c r="B2323" t="s">
        <v>72</v>
      </c>
      <c r="C2323">
        <v>107</v>
      </c>
      <c r="D2323">
        <v>0</v>
      </c>
      <c r="F2323">
        <v>0</v>
      </c>
      <c r="G2323">
        <v>0</v>
      </c>
      <c r="H2323">
        <v>0</v>
      </c>
      <c r="I2323" t="s">
        <v>149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5" x14ac:dyDescent="0.3">
      <c r="A2324" s="2">
        <v>45920</v>
      </c>
      <c r="B2324" t="s">
        <v>106</v>
      </c>
      <c r="C2324">
        <v>71</v>
      </c>
      <c r="D2324">
        <v>1</v>
      </c>
      <c r="E2324">
        <v>4.29</v>
      </c>
      <c r="F2324">
        <v>1.4079999999999999</v>
      </c>
      <c r="G2324">
        <v>4.29</v>
      </c>
      <c r="H2324">
        <v>4.29</v>
      </c>
      <c r="I2324" t="s">
        <v>149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X2324">
        <v>0</v>
      </c>
      <c r="Y2324">
        <v>0</v>
      </c>
    </row>
    <row r="2325" spans="1:25" x14ac:dyDescent="0.3">
      <c r="A2325" s="2">
        <v>45920</v>
      </c>
      <c r="B2325" t="s">
        <v>44</v>
      </c>
      <c r="C2325">
        <v>82</v>
      </c>
      <c r="D2325">
        <v>0</v>
      </c>
      <c r="F2325">
        <v>0</v>
      </c>
      <c r="G2325">
        <v>0</v>
      </c>
      <c r="H2325">
        <v>0</v>
      </c>
      <c r="I2325" t="s">
        <v>149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5" x14ac:dyDescent="0.3">
      <c r="A2326" s="2">
        <v>45920</v>
      </c>
      <c r="B2326" t="s">
        <v>40</v>
      </c>
      <c r="C2326">
        <v>132</v>
      </c>
      <c r="D2326">
        <v>0</v>
      </c>
      <c r="F2326">
        <v>0</v>
      </c>
      <c r="G2326">
        <v>0</v>
      </c>
      <c r="H2326">
        <v>0</v>
      </c>
      <c r="I2326" t="s">
        <v>149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5" x14ac:dyDescent="0.3">
      <c r="A2327" s="2">
        <v>45920</v>
      </c>
      <c r="B2327" t="s">
        <v>56</v>
      </c>
      <c r="C2327">
        <v>30</v>
      </c>
      <c r="D2327">
        <v>0</v>
      </c>
      <c r="F2327">
        <v>0</v>
      </c>
      <c r="G2327">
        <v>0</v>
      </c>
      <c r="H2327">
        <v>0</v>
      </c>
      <c r="I2327" t="s">
        <v>149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5" x14ac:dyDescent="0.3">
      <c r="A2328" s="2">
        <v>45920</v>
      </c>
      <c r="B2328" t="s">
        <v>76</v>
      </c>
      <c r="C2328">
        <v>62</v>
      </c>
      <c r="D2328">
        <v>2</v>
      </c>
      <c r="E2328">
        <v>3.6349999999999998</v>
      </c>
      <c r="F2328">
        <v>3.226</v>
      </c>
      <c r="G2328">
        <v>7.27</v>
      </c>
      <c r="H2328">
        <v>7.27</v>
      </c>
      <c r="I2328" t="s">
        <v>149</v>
      </c>
      <c r="J2328">
        <v>1</v>
      </c>
      <c r="K2328">
        <v>1</v>
      </c>
      <c r="L2328">
        <v>1</v>
      </c>
      <c r="M2328">
        <v>1</v>
      </c>
      <c r="N2328">
        <v>2</v>
      </c>
      <c r="O2328">
        <v>2</v>
      </c>
      <c r="P2328">
        <v>2</v>
      </c>
      <c r="Q2328">
        <v>2</v>
      </c>
      <c r="R2328">
        <v>56.98</v>
      </c>
      <c r="S2328">
        <v>56.98</v>
      </c>
      <c r="T2328">
        <v>56.98</v>
      </c>
      <c r="U2328">
        <v>56.98</v>
      </c>
      <c r="V2328">
        <v>12.75886276</v>
      </c>
      <c r="W2328">
        <v>12.75886276</v>
      </c>
      <c r="X2328">
        <v>7.8376891329999996</v>
      </c>
      <c r="Y2328">
        <v>7.8376891329999996</v>
      </c>
    </row>
    <row r="2329" spans="1:25" x14ac:dyDescent="0.3">
      <c r="A2329" s="2">
        <v>45920</v>
      </c>
      <c r="B2329" t="s">
        <v>48</v>
      </c>
      <c r="C2329">
        <v>192</v>
      </c>
      <c r="D2329">
        <v>1</v>
      </c>
      <c r="E2329">
        <v>4.18</v>
      </c>
      <c r="F2329">
        <v>0.52100000000000002</v>
      </c>
      <c r="G2329">
        <v>4.18</v>
      </c>
      <c r="H2329">
        <v>4.18</v>
      </c>
      <c r="I2329" t="s">
        <v>149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X2329">
        <v>0</v>
      </c>
      <c r="Y2329">
        <v>0</v>
      </c>
    </row>
    <row r="2330" spans="1:25" x14ac:dyDescent="0.3">
      <c r="A2330" s="2">
        <v>45920</v>
      </c>
      <c r="B2330" t="s">
        <v>24</v>
      </c>
      <c r="C2330">
        <v>952</v>
      </c>
      <c r="D2330">
        <v>2</v>
      </c>
      <c r="E2330">
        <v>2.3250000000000002</v>
      </c>
      <c r="F2330">
        <v>0.21</v>
      </c>
      <c r="G2330">
        <v>4.6500000000000004</v>
      </c>
      <c r="H2330">
        <v>4.6500000000000004</v>
      </c>
      <c r="I2330" t="s">
        <v>149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X2330">
        <v>0</v>
      </c>
      <c r="Y2330">
        <v>0</v>
      </c>
    </row>
    <row r="2331" spans="1:25" x14ac:dyDescent="0.3">
      <c r="A2331" s="2">
        <v>45920</v>
      </c>
      <c r="B2331" t="s">
        <v>108</v>
      </c>
      <c r="C2331">
        <v>79</v>
      </c>
      <c r="D2331">
        <v>1</v>
      </c>
      <c r="E2331">
        <v>7.57</v>
      </c>
      <c r="F2331">
        <v>1.266</v>
      </c>
      <c r="G2331">
        <v>7.57</v>
      </c>
      <c r="H2331">
        <v>7.57</v>
      </c>
      <c r="I2331" t="s">
        <v>149</v>
      </c>
      <c r="J2331">
        <v>1</v>
      </c>
      <c r="K2331">
        <v>1</v>
      </c>
      <c r="L2331">
        <v>1</v>
      </c>
      <c r="M2331">
        <v>1</v>
      </c>
      <c r="N2331">
        <v>2</v>
      </c>
      <c r="O2331">
        <v>2</v>
      </c>
      <c r="P2331">
        <v>2</v>
      </c>
      <c r="Q2331">
        <v>2</v>
      </c>
      <c r="R2331">
        <v>56.98</v>
      </c>
      <c r="S2331">
        <v>56.98</v>
      </c>
      <c r="T2331">
        <v>56.98</v>
      </c>
      <c r="U2331">
        <v>56.98</v>
      </c>
      <c r="V2331">
        <v>13.285363289999999</v>
      </c>
      <c r="W2331">
        <v>13.285363289999999</v>
      </c>
      <c r="X2331">
        <v>7.5270805809999999</v>
      </c>
      <c r="Y2331">
        <v>7.5270805809999999</v>
      </c>
    </row>
    <row r="2332" spans="1:25" x14ac:dyDescent="0.3">
      <c r="A2332" s="2">
        <v>45920</v>
      </c>
      <c r="B2332" t="s">
        <v>62</v>
      </c>
      <c r="C2332">
        <v>94</v>
      </c>
      <c r="D2332">
        <v>1</v>
      </c>
      <c r="E2332">
        <v>1.81</v>
      </c>
      <c r="F2332">
        <v>1.0640000000000001</v>
      </c>
      <c r="G2332">
        <v>1.81</v>
      </c>
      <c r="H2332">
        <v>1.81</v>
      </c>
      <c r="I2332" t="s">
        <v>149</v>
      </c>
      <c r="J2332">
        <v>0</v>
      </c>
      <c r="K2332">
        <v>1</v>
      </c>
      <c r="L2332">
        <v>1</v>
      </c>
      <c r="M2332">
        <v>1</v>
      </c>
      <c r="N2332">
        <v>0</v>
      </c>
      <c r="O2332">
        <v>1</v>
      </c>
      <c r="P2332">
        <v>1</v>
      </c>
      <c r="Q2332">
        <v>1</v>
      </c>
      <c r="R2332">
        <v>0</v>
      </c>
      <c r="S2332">
        <v>39.49</v>
      </c>
      <c r="T2332">
        <v>39.49</v>
      </c>
      <c r="U2332">
        <v>39.49</v>
      </c>
      <c r="V2332">
        <v>4.5834388449999999</v>
      </c>
      <c r="W2332">
        <v>4.5834388449999999</v>
      </c>
      <c r="X2332">
        <v>21.817679559999998</v>
      </c>
      <c r="Y2332">
        <v>21.817679559999998</v>
      </c>
    </row>
    <row r="2333" spans="1:25" x14ac:dyDescent="0.3">
      <c r="A2333" s="2">
        <v>45920</v>
      </c>
      <c r="B2333" t="s">
        <v>84</v>
      </c>
      <c r="C2333">
        <v>139</v>
      </c>
      <c r="D2333">
        <v>1</v>
      </c>
      <c r="E2333">
        <v>3.24</v>
      </c>
      <c r="F2333">
        <v>0.71899999999999997</v>
      </c>
      <c r="G2333">
        <v>3.24</v>
      </c>
      <c r="H2333">
        <v>3.24</v>
      </c>
      <c r="I2333" t="s">
        <v>149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X2333">
        <v>0</v>
      </c>
      <c r="Y2333">
        <v>0</v>
      </c>
    </row>
    <row r="2334" spans="1:25" x14ac:dyDescent="0.3">
      <c r="A2334" s="2">
        <v>45920</v>
      </c>
      <c r="B2334" t="s">
        <v>42</v>
      </c>
      <c r="C2334">
        <v>42</v>
      </c>
      <c r="D2334">
        <v>1</v>
      </c>
      <c r="E2334">
        <v>2.94</v>
      </c>
      <c r="F2334">
        <v>2.3809999999999998</v>
      </c>
      <c r="G2334">
        <v>2.94</v>
      </c>
      <c r="H2334">
        <v>2.94</v>
      </c>
      <c r="I2334" t="s">
        <v>149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X2334">
        <v>0</v>
      </c>
      <c r="Y2334">
        <v>0</v>
      </c>
    </row>
    <row r="2335" spans="1:25" x14ac:dyDescent="0.3">
      <c r="A2335" s="2">
        <v>45920</v>
      </c>
      <c r="B2335" t="s">
        <v>11</v>
      </c>
      <c r="C2335">
        <v>24</v>
      </c>
      <c r="D2335">
        <v>0</v>
      </c>
      <c r="F2335">
        <v>0</v>
      </c>
      <c r="G2335">
        <v>0</v>
      </c>
      <c r="H2335">
        <v>0</v>
      </c>
      <c r="I2335" t="s">
        <v>149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5" x14ac:dyDescent="0.3">
      <c r="A2336" s="2">
        <v>45920</v>
      </c>
      <c r="B2336" t="s">
        <v>102</v>
      </c>
      <c r="C2336">
        <v>249</v>
      </c>
      <c r="D2336">
        <v>3</v>
      </c>
      <c r="E2336">
        <v>2.66</v>
      </c>
      <c r="F2336">
        <v>1.2050000000000001</v>
      </c>
      <c r="G2336">
        <v>7.98</v>
      </c>
      <c r="H2336">
        <v>7.98</v>
      </c>
      <c r="I2336" t="s">
        <v>149</v>
      </c>
      <c r="J2336">
        <v>2</v>
      </c>
      <c r="K2336">
        <v>2</v>
      </c>
      <c r="L2336">
        <v>2</v>
      </c>
      <c r="M2336">
        <v>2</v>
      </c>
      <c r="N2336">
        <v>2</v>
      </c>
      <c r="O2336">
        <v>2</v>
      </c>
      <c r="P2336">
        <v>2</v>
      </c>
      <c r="Q2336">
        <v>2</v>
      </c>
      <c r="R2336">
        <v>48.96</v>
      </c>
      <c r="S2336">
        <v>48.96</v>
      </c>
      <c r="T2336">
        <v>48.96</v>
      </c>
      <c r="U2336">
        <v>48.96</v>
      </c>
      <c r="V2336">
        <v>16.299019609999998</v>
      </c>
      <c r="W2336">
        <v>16.299019609999998</v>
      </c>
      <c r="X2336">
        <v>6.1353383460000002</v>
      </c>
      <c r="Y2336">
        <v>6.1353383460000002</v>
      </c>
    </row>
    <row r="2337" spans="1:25" x14ac:dyDescent="0.3">
      <c r="A2337" s="2">
        <v>45920</v>
      </c>
      <c r="B2337" t="s">
        <v>98</v>
      </c>
      <c r="C2337">
        <v>556</v>
      </c>
      <c r="D2337">
        <v>6</v>
      </c>
      <c r="E2337">
        <v>2.5299999999999998</v>
      </c>
      <c r="F2337">
        <v>1.079</v>
      </c>
      <c r="G2337">
        <v>15.18</v>
      </c>
      <c r="H2337">
        <v>15.18</v>
      </c>
      <c r="I2337" t="s">
        <v>149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X2337">
        <v>0</v>
      </c>
      <c r="Y2337">
        <v>0</v>
      </c>
    </row>
    <row r="2338" spans="1:25" x14ac:dyDescent="0.3">
      <c r="A2338" s="2">
        <v>45920</v>
      </c>
      <c r="B2338" t="s">
        <v>104</v>
      </c>
      <c r="C2338">
        <v>243</v>
      </c>
      <c r="D2338">
        <v>3</v>
      </c>
      <c r="E2338">
        <v>2.1269999999999998</v>
      </c>
      <c r="F2338">
        <v>1.2350000000000001</v>
      </c>
      <c r="G2338">
        <v>6.38</v>
      </c>
      <c r="H2338">
        <v>6.38</v>
      </c>
      <c r="I2338" t="s">
        <v>149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>
        <v>3</v>
      </c>
      <c r="Q2338">
        <v>3</v>
      </c>
      <c r="R2338">
        <v>108.74</v>
      </c>
      <c r="S2338">
        <v>108.74</v>
      </c>
      <c r="T2338">
        <v>108.74</v>
      </c>
      <c r="U2338">
        <v>108.74</v>
      </c>
      <c r="V2338">
        <v>5.8672061800000002</v>
      </c>
      <c r="W2338">
        <v>5.8672061800000002</v>
      </c>
      <c r="X2338">
        <v>17.04388715</v>
      </c>
      <c r="Y2338">
        <v>17.04388715</v>
      </c>
    </row>
    <row r="2339" spans="1:25" x14ac:dyDescent="0.3">
      <c r="A2339" s="2">
        <v>45920</v>
      </c>
      <c r="B2339" t="s">
        <v>38</v>
      </c>
      <c r="C2339">
        <v>2</v>
      </c>
      <c r="D2339">
        <v>1</v>
      </c>
      <c r="E2339">
        <v>1.44</v>
      </c>
      <c r="F2339">
        <v>50</v>
      </c>
      <c r="G2339">
        <v>1.44</v>
      </c>
      <c r="H2339">
        <v>1.44</v>
      </c>
      <c r="I2339" t="s">
        <v>149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X2339">
        <v>0</v>
      </c>
      <c r="Y2339">
        <v>0</v>
      </c>
    </row>
    <row r="2340" spans="1:25" x14ac:dyDescent="0.3">
      <c r="A2340" s="2">
        <v>45920</v>
      </c>
      <c r="B2340" t="s">
        <v>42</v>
      </c>
      <c r="C2340">
        <v>261</v>
      </c>
      <c r="D2340">
        <v>10</v>
      </c>
      <c r="E2340">
        <v>1.6859999999999999</v>
      </c>
      <c r="F2340">
        <v>3.831</v>
      </c>
      <c r="G2340">
        <v>16.86</v>
      </c>
      <c r="H2340">
        <v>16.86</v>
      </c>
      <c r="I2340" t="s">
        <v>149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X2340">
        <v>0</v>
      </c>
      <c r="Y2340">
        <v>0</v>
      </c>
    </row>
    <row r="2341" spans="1:25" x14ac:dyDescent="0.3">
      <c r="A2341" s="2">
        <v>45920</v>
      </c>
      <c r="B2341" t="s">
        <v>50</v>
      </c>
      <c r="C2341">
        <v>0</v>
      </c>
      <c r="D2341">
        <v>0</v>
      </c>
      <c r="G2341">
        <v>0</v>
      </c>
      <c r="H2341">
        <v>0</v>
      </c>
      <c r="I2341" t="s">
        <v>149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5" x14ac:dyDescent="0.3">
      <c r="A2342" s="2">
        <v>45920</v>
      </c>
      <c r="B2342" t="s">
        <v>72</v>
      </c>
      <c r="C2342">
        <v>79</v>
      </c>
      <c r="D2342">
        <v>2</v>
      </c>
      <c r="E2342">
        <v>3.5950000000000002</v>
      </c>
      <c r="F2342">
        <v>2.532</v>
      </c>
      <c r="G2342">
        <v>7.19</v>
      </c>
      <c r="H2342">
        <v>7.19</v>
      </c>
      <c r="I2342" t="s">
        <v>149</v>
      </c>
      <c r="J2342">
        <v>1</v>
      </c>
      <c r="K2342">
        <v>1</v>
      </c>
      <c r="L2342">
        <v>1</v>
      </c>
      <c r="M2342">
        <v>1</v>
      </c>
      <c r="N2342">
        <v>3</v>
      </c>
      <c r="O2342">
        <v>3</v>
      </c>
      <c r="P2342">
        <v>3</v>
      </c>
      <c r="Q2342">
        <v>3</v>
      </c>
      <c r="R2342">
        <v>109.47</v>
      </c>
      <c r="S2342">
        <v>109.47</v>
      </c>
      <c r="T2342">
        <v>109.47</v>
      </c>
      <c r="U2342">
        <v>109.47</v>
      </c>
      <c r="V2342">
        <v>6.5680094999999996</v>
      </c>
      <c r="W2342">
        <v>6.5680094999999996</v>
      </c>
      <c r="X2342">
        <v>15.225312929999999</v>
      </c>
      <c r="Y2342">
        <v>15.225312929999999</v>
      </c>
    </row>
    <row r="2343" spans="1:25" x14ac:dyDescent="0.3">
      <c r="A2343" s="2">
        <v>45920</v>
      </c>
      <c r="B2343" t="s">
        <v>84</v>
      </c>
      <c r="C2343">
        <v>7</v>
      </c>
      <c r="D2343">
        <v>0</v>
      </c>
      <c r="F2343">
        <v>0</v>
      </c>
      <c r="G2343">
        <v>0</v>
      </c>
      <c r="H2343">
        <v>0</v>
      </c>
      <c r="I2343" t="s">
        <v>149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5" x14ac:dyDescent="0.3">
      <c r="A2344" s="2">
        <v>45920</v>
      </c>
      <c r="B2344" t="s">
        <v>68</v>
      </c>
      <c r="C2344">
        <v>307</v>
      </c>
      <c r="D2344">
        <v>4</v>
      </c>
      <c r="E2344">
        <v>4.41</v>
      </c>
      <c r="F2344">
        <v>1.3029999999999999</v>
      </c>
      <c r="G2344">
        <v>17.64</v>
      </c>
      <c r="H2344">
        <v>17.64</v>
      </c>
      <c r="I2344" t="s">
        <v>149</v>
      </c>
      <c r="J2344">
        <v>2</v>
      </c>
      <c r="K2344">
        <v>2</v>
      </c>
      <c r="L2344">
        <v>2</v>
      </c>
      <c r="M2344">
        <v>2</v>
      </c>
      <c r="N2344">
        <v>3</v>
      </c>
      <c r="O2344">
        <v>3</v>
      </c>
      <c r="P2344">
        <v>3</v>
      </c>
      <c r="Q2344">
        <v>3</v>
      </c>
      <c r="R2344">
        <v>80.94</v>
      </c>
      <c r="S2344">
        <v>80.94</v>
      </c>
      <c r="T2344">
        <v>80.94</v>
      </c>
      <c r="U2344">
        <v>80.94</v>
      </c>
      <c r="V2344">
        <v>21.79392142</v>
      </c>
      <c r="W2344">
        <v>21.79392142</v>
      </c>
      <c r="X2344">
        <v>4.5884353740000003</v>
      </c>
      <c r="Y2344">
        <v>4.5884353740000003</v>
      </c>
    </row>
    <row r="2345" spans="1:25" x14ac:dyDescent="0.3">
      <c r="A2345" s="2">
        <v>45920</v>
      </c>
      <c r="B2345" t="s">
        <v>64</v>
      </c>
      <c r="C2345">
        <v>131</v>
      </c>
      <c r="D2345">
        <v>0</v>
      </c>
      <c r="F2345">
        <v>0</v>
      </c>
      <c r="G2345">
        <v>0</v>
      </c>
      <c r="H2345">
        <v>0</v>
      </c>
      <c r="I2345" t="s">
        <v>149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5" x14ac:dyDescent="0.3">
      <c r="A2346" s="2">
        <v>45920</v>
      </c>
      <c r="B2346" t="s">
        <v>26</v>
      </c>
      <c r="C2346">
        <v>20</v>
      </c>
      <c r="D2346">
        <v>1</v>
      </c>
      <c r="E2346">
        <v>3.76</v>
      </c>
      <c r="F2346">
        <v>5</v>
      </c>
      <c r="G2346">
        <v>3.76</v>
      </c>
      <c r="H2346">
        <v>3.76</v>
      </c>
      <c r="I2346" t="s">
        <v>149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37.49</v>
      </c>
      <c r="S2346">
        <v>37.49</v>
      </c>
      <c r="T2346">
        <v>37.49</v>
      </c>
      <c r="U2346">
        <v>37.49</v>
      </c>
      <c r="V2346">
        <v>10.02934116</v>
      </c>
      <c r="W2346">
        <v>10.02934116</v>
      </c>
      <c r="X2346">
        <v>9.9707446809999993</v>
      </c>
      <c r="Y2346">
        <v>9.9707446809999993</v>
      </c>
    </row>
    <row r="2347" spans="1:25" x14ac:dyDescent="0.3">
      <c r="A2347" s="2">
        <v>45920</v>
      </c>
      <c r="B2347" t="s">
        <v>15</v>
      </c>
      <c r="C2347">
        <v>75</v>
      </c>
      <c r="D2347">
        <v>0</v>
      </c>
      <c r="F2347">
        <v>0</v>
      </c>
      <c r="G2347">
        <v>0</v>
      </c>
      <c r="H2347">
        <v>0</v>
      </c>
      <c r="I2347" t="s">
        <v>149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5" x14ac:dyDescent="0.3">
      <c r="A2348" s="2">
        <v>45920</v>
      </c>
      <c r="B2348" t="s">
        <v>36</v>
      </c>
      <c r="C2348">
        <v>48</v>
      </c>
      <c r="D2348">
        <v>1</v>
      </c>
      <c r="E2348">
        <v>1.4</v>
      </c>
      <c r="F2348">
        <v>2.0830000000000002</v>
      </c>
      <c r="G2348">
        <v>1.4</v>
      </c>
      <c r="H2348">
        <v>1.4</v>
      </c>
      <c r="I2348" t="s">
        <v>149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X2348">
        <v>0</v>
      </c>
      <c r="Y2348">
        <v>0</v>
      </c>
    </row>
    <row r="2349" spans="1:25" x14ac:dyDescent="0.3">
      <c r="A2349" s="2">
        <v>45920</v>
      </c>
      <c r="B2349" t="s">
        <v>78</v>
      </c>
      <c r="C2349">
        <v>498</v>
      </c>
      <c r="D2349">
        <v>1</v>
      </c>
      <c r="E2349">
        <v>2.87</v>
      </c>
      <c r="F2349">
        <v>0.20100000000000001</v>
      </c>
      <c r="G2349">
        <v>2.87</v>
      </c>
      <c r="H2349">
        <v>2.87</v>
      </c>
      <c r="I2349" t="s">
        <v>149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X2349">
        <v>0</v>
      </c>
      <c r="Y2349">
        <v>0</v>
      </c>
    </row>
    <row r="2350" spans="1:25" x14ac:dyDescent="0.3">
      <c r="A2350" s="2">
        <v>45920</v>
      </c>
      <c r="B2350" t="s">
        <v>94</v>
      </c>
      <c r="C2350">
        <v>276</v>
      </c>
      <c r="D2350">
        <v>0</v>
      </c>
      <c r="F2350">
        <v>0</v>
      </c>
      <c r="G2350">
        <v>0</v>
      </c>
      <c r="H2350">
        <v>0</v>
      </c>
      <c r="I2350" t="s">
        <v>149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5" x14ac:dyDescent="0.3">
      <c r="A2351" s="2">
        <v>45920</v>
      </c>
      <c r="B2351" t="s">
        <v>17</v>
      </c>
      <c r="C2351">
        <v>107</v>
      </c>
      <c r="D2351">
        <v>1</v>
      </c>
      <c r="E2351">
        <v>1.56</v>
      </c>
      <c r="F2351">
        <v>0.93500000000000005</v>
      </c>
      <c r="G2351">
        <v>1.56</v>
      </c>
      <c r="H2351">
        <v>1.56</v>
      </c>
      <c r="I2351" t="s">
        <v>149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X2351">
        <v>0</v>
      </c>
      <c r="Y2351">
        <v>0</v>
      </c>
    </row>
    <row r="2352" spans="1:25" x14ac:dyDescent="0.3">
      <c r="A2352" s="2">
        <v>45920</v>
      </c>
      <c r="B2352" t="s">
        <v>17</v>
      </c>
      <c r="C2352">
        <v>216</v>
      </c>
      <c r="D2352">
        <v>0</v>
      </c>
      <c r="F2352">
        <v>0</v>
      </c>
      <c r="G2352">
        <v>0</v>
      </c>
      <c r="H2352">
        <v>0</v>
      </c>
      <c r="I2352" t="s">
        <v>149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5" x14ac:dyDescent="0.3">
      <c r="A2353" s="2">
        <v>45920</v>
      </c>
      <c r="B2353" t="s">
        <v>17</v>
      </c>
      <c r="C2353">
        <v>128</v>
      </c>
      <c r="D2353">
        <v>1</v>
      </c>
      <c r="E2353">
        <v>1.23</v>
      </c>
      <c r="F2353">
        <v>0.78100000000000003</v>
      </c>
      <c r="G2353">
        <v>1.23</v>
      </c>
      <c r="H2353">
        <v>1.23</v>
      </c>
      <c r="I2353" t="s">
        <v>149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X2353">
        <v>0</v>
      </c>
      <c r="Y2353">
        <v>0</v>
      </c>
    </row>
    <row r="2354" spans="1:25" x14ac:dyDescent="0.3">
      <c r="A2354" s="2">
        <v>45920</v>
      </c>
      <c r="B2354" t="s">
        <v>17</v>
      </c>
      <c r="C2354">
        <v>124</v>
      </c>
      <c r="D2354">
        <v>2</v>
      </c>
      <c r="E2354">
        <v>1.85</v>
      </c>
      <c r="F2354">
        <v>1.613</v>
      </c>
      <c r="G2354">
        <v>3.7</v>
      </c>
      <c r="H2354">
        <v>3.7</v>
      </c>
      <c r="I2354" t="s">
        <v>149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X2354">
        <v>0</v>
      </c>
      <c r="Y2354">
        <v>0</v>
      </c>
    </row>
    <row r="2355" spans="1:25" x14ac:dyDescent="0.3">
      <c r="A2355" s="2">
        <v>45920</v>
      </c>
      <c r="B2355" t="s">
        <v>52</v>
      </c>
      <c r="C2355">
        <v>1027</v>
      </c>
      <c r="D2355">
        <v>17</v>
      </c>
      <c r="E2355">
        <v>0.92800000000000005</v>
      </c>
      <c r="F2355">
        <v>1.655</v>
      </c>
      <c r="G2355">
        <v>15.77</v>
      </c>
      <c r="H2355">
        <v>15.77</v>
      </c>
      <c r="I2355" t="s">
        <v>149</v>
      </c>
      <c r="J2355">
        <v>4</v>
      </c>
      <c r="K2355">
        <v>6</v>
      </c>
      <c r="L2355">
        <v>6</v>
      </c>
      <c r="M2355">
        <v>6</v>
      </c>
      <c r="N2355">
        <v>4</v>
      </c>
      <c r="O2355">
        <v>6</v>
      </c>
      <c r="P2355">
        <v>6</v>
      </c>
      <c r="Q2355">
        <v>6</v>
      </c>
      <c r="R2355">
        <v>71.92</v>
      </c>
      <c r="S2355">
        <v>101.78</v>
      </c>
      <c r="T2355">
        <v>101.78</v>
      </c>
      <c r="U2355">
        <v>101.78</v>
      </c>
      <c r="V2355">
        <v>15.49420318</v>
      </c>
      <c r="W2355">
        <v>15.49420318</v>
      </c>
      <c r="X2355">
        <v>6.4540266329999998</v>
      </c>
      <c r="Y2355">
        <v>6.4540266329999998</v>
      </c>
    </row>
    <row r="2356" spans="1:25" x14ac:dyDescent="0.3">
      <c r="A2356" s="2">
        <v>45920</v>
      </c>
      <c r="B2356" t="s">
        <v>52</v>
      </c>
      <c r="C2356">
        <v>1351</v>
      </c>
      <c r="D2356">
        <v>32</v>
      </c>
      <c r="E2356">
        <v>0.70799999999999996</v>
      </c>
      <c r="F2356">
        <v>2.3690000000000002</v>
      </c>
      <c r="G2356">
        <v>22.65</v>
      </c>
      <c r="H2356">
        <v>22.65</v>
      </c>
      <c r="I2356" t="s">
        <v>149</v>
      </c>
      <c r="J2356">
        <v>4</v>
      </c>
      <c r="K2356">
        <v>5</v>
      </c>
      <c r="L2356">
        <v>5</v>
      </c>
      <c r="M2356">
        <v>5</v>
      </c>
      <c r="N2356">
        <v>4</v>
      </c>
      <c r="O2356">
        <v>5</v>
      </c>
      <c r="P2356">
        <v>5</v>
      </c>
      <c r="Q2356">
        <v>5</v>
      </c>
      <c r="R2356">
        <v>68.72</v>
      </c>
      <c r="S2356">
        <v>84.7</v>
      </c>
      <c r="T2356">
        <v>84.7</v>
      </c>
      <c r="U2356">
        <v>84.7</v>
      </c>
      <c r="V2356">
        <v>26.74144038</v>
      </c>
      <c r="W2356">
        <v>26.74144038</v>
      </c>
      <c r="X2356">
        <v>3.7395143489999998</v>
      </c>
      <c r="Y2356">
        <v>3.7395143489999998</v>
      </c>
    </row>
    <row r="2357" spans="1:25" x14ac:dyDescent="0.3">
      <c r="A2357" s="2">
        <v>45920</v>
      </c>
      <c r="B2357" t="s">
        <v>52</v>
      </c>
      <c r="C2357">
        <v>1888</v>
      </c>
      <c r="D2357">
        <v>21</v>
      </c>
      <c r="E2357">
        <v>0.748</v>
      </c>
      <c r="F2357">
        <v>1.1120000000000001</v>
      </c>
      <c r="G2357">
        <v>15.7</v>
      </c>
      <c r="H2357">
        <v>15.7</v>
      </c>
      <c r="I2357" t="s">
        <v>149</v>
      </c>
      <c r="J2357">
        <v>4</v>
      </c>
      <c r="K2357">
        <v>4</v>
      </c>
      <c r="L2357">
        <v>4</v>
      </c>
      <c r="M2357">
        <v>4</v>
      </c>
      <c r="N2357">
        <v>5</v>
      </c>
      <c r="O2357">
        <v>5</v>
      </c>
      <c r="P2357">
        <v>5</v>
      </c>
      <c r="Q2357">
        <v>5</v>
      </c>
      <c r="R2357">
        <v>103.92</v>
      </c>
      <c r="S2357">
        <v>103.92</v>
      </c>
      <c r="T2357">
        <v>103.92</v>
      </c>
      <c r="U2357">
        <v>103.92</v>
      </c>
      <c r="V2357">
        <v>15.10777521</v>
      </c>
      <c r="W2357">
        <v>15.10777521</v>
      </c>
      <c r="X2357">
        <v>6.6191082799999998</v>
      </c>
      <c r="Y2357">
        <v>6.6191082799999998</v>
      </c>
    </row>
    <row r="2358" spans="1:25" x14ac:dyDescent="0.3">
      <c r="A2358" s="2">
        <v>45920</v>
      </c>
      <c r="B2358" t="s">
        <v>52</v>
      </c>
      <c r="C2358">
        <v>5239</v>
      </c>
      <c r="D2358">
        <v>64</v>
      </c>
      <c r="E2358">
        <v>0.40799999999999997</v>
      </c>
      <c r="F2358">
        <v>1.222</v>
      </c>
      <c r="G2358">
        <v>26.13</v>
      </c>
      <c r="H2358">
        <v>26.13</v>
      </c>
      <c r="I2358" t="s">
        <v>149</v>
      </c>
      <c r="J2358">
        <v>2</v>
      </c>
      <c r="K2358">
        <v>3</v>
      </c>
      <c r="L2358">
        <v>3</v>
      </c>
      <c r="M2358">
        <v>3</v>
      </c>
      <c r="N2358">
        <v>3</v>
      </c>
      <c r="O2358">
        <v>4</v>
      </c>
      <c r="P2358">
        <v>4</v>
      </c>
      <c r="Q2358">
        <v>4</v>
      </c>
      <c r="R2358">
        <v>65.88</v>
      </c>
      <c r="S2358">
        <v>78.86</v>
      </c>
      <c r="T2358">
        <v>78.86</v>
      </c>
      <c r="U2358">
        <v>78.86</v>
      </c>
      <c r="V2358">
        <v>33.134669029999998</v>
      </c>
      <c r="W2358">
        <v>33.134669029999998</v>
      </c>
      <c r="X2358">
        <v>3.0179869880000001</v>
      </c>
      <c r="Y2358">
        <v>3.0179869880000001</v>
      </c>
    </row>
    <row r="2359" spans="1:25" x14ac:dyDescent="0.3">
      <c r="A2359" s="2">
        <v>45920</v>
      </c>
      <c r="B2359" t="s">
        <v>112</v>
      </c>
      <c r="C2359">
        <v>59</v>
      </c>
      <c r="D2359">
        <v>1</v>
      </c>
      <c r="E2359">
        <v>1.59</v>
      </c>
      <c r="F2359">
        <v>1.6950000000000001</v>
      </c>
      <c r="G2359">
        <v>1.59</v>
      </c>
      <c r="H2359">
        <v>1.59</v>
      </c>
      <c r="I2359" t="s">
        <v>149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X2359">
        <v>0</v>
      </c>
      <c r="Y2359">
        <v>0</v>
      </c>
    </row>
    <row r="2360" spans="1:25" x14ac:dyDescent="0.3">
      <c r="A2360" s="2">
        <v>45920</v>
      </c>
      <c r="B2360" t="s">
        <v>15</v>
      </c>
      <c r="C2360">
        <v>199</v>
      </c>
      <c r="D2360">
        <v>0</v>
      </c>
      <c r="F2360">
        <v>0</v>
      </c>
      <c r="G2360">
        <v>0</v>
      </c>
      <c r="H2360">
        <v>0</v>
      </c>
      <c r="I2360" t="s">
        <v>149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5" x14ac:dyDescent="0.3">
      <c r="A2361" s="2">
        <v>45920</v>
      </c>
      <c r="B2361" t="s">
        <v>112</v>
      </c>
      <c r="C2361">
        <v>100</v>
      </c>
      <c r="D2361">
        <v>1</v>
      </c>
      <c r="E2361">
        <v>1.19</v>
      </c>
      <c r="F2361">
        <v>1</v>
      </c>
      <c r="G2361">
        <v>1.19</v>
      </c>
      <c r="H2361">
        <v>1.19</v>
      </c>
      <c r="I2361" t="s">
        <v>149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X2361">
        <v>0</v>
      </c>
      <c r="Y2361">
        <v>0</v>
      </c>
    </row>
    <row r="2362" spans="1:25" x14ac:dyDescent="0.3">
      <c r="A2362" s="2">
        <v>45920</v>
      </c>
      <c r="B2362" t="s">
        <v>15</v>
      </c>
      <c r="C2362">
        <v>225</v>
      </c>
      <c r="D2362">
        <v>0</v>
      </c>
      <c r="F2362">
        <v>0</v>
      </c>
      <c r="G2362">
        <v>0</v>
      </c>
      <c r="H2362">
        <v>0</v>
      </c>
      <c r="I2362" t="s">
        <v>149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5" x14ac:dyDescent="0.3">
      <c r="A2363" s="2">
        <v>45920</v>
      </c>
      <c r="B2363" t="s">
        <v>15</v>
      </c>
      <c r="C2363">
        <v>403</v>
      </c>
      <c r="D2363">
        <v>2</v>
      </c>
      <c r="E2363">
        <v>1.24</v>
      </c>
      <c r="F2363">
        <v>0.496</v>
      </c>
      <c r="G2363">
        <v>2.48</v>
      </c>
      <c r="H2363">
        <v>2.48</v>
      </c>
      <c r="I2363" t="s">
        <v>149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X2363">
        <v>0</v>
      </c>
      <c r="Y2363">
        <v>0</v>
      </c>
    </row>
    <row r="2364" spans="1:25" x14ac:dyDescent="0.3">
      <c r="A2364" s="2">
        <v>45920</v>
      </c>
      <c r="B2364" t="s">
        <v>112</v>
      </c>
      <c r="C2364">
        <v>106</v>
      </c>
      <c r="D2364">
        <v>1</v>
      </c>
      <c r="E2364">
        <v>0.3</v>
      </c>
      <c r="F2364">
        <v>0.94299999999999995</v>
      </c>
      <c r="G2364">
        <v>0.3</v>
      </c>
      <c r="H2364">
        <v>0.3</v>
      </c>
      <c r="I2364" t="s">
        <v>149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X2364">
        <v>0</v>
      </c>
      <c r="Y2364">
        <v>0</v>
      </c>
    </row>
    <row r="2365" spans="1:25" x14ac:dyDescent="0.3">
      <c r="A2365" s="2">
        <v>45920</v>
      </c>
      <c r="B2365" t="s">
        <v>15</v>
      </c>
      <c r="C2365">
        <v>580</v>
      </c>
      <c r="D2365">
        <v>6</v>
      </c>
      <c r="E2365">
        <v>0.78200000000000003</v>
      </c>
      <c r="F2365">
        <v>1.034</v>
      </c>
      <c r="G2365">
        <v>4.6900000000000004</v>
      </c>
      <c r="H2365">
        <v>4.6900000000000004</v>
      </c>
      <c r="I2365" t="s">
        <v>149</v>
      </c>
      <c r="J2365">
        <v>0</v>
      </c>
      <c r="K2365">
        <v>2</v>
      </c>
      <c r="L2365">
        <v>2</v>
      </c>
      <c r="M2365">
        <v>2</v>
      </c>
      <c r="N2365">
        <v>0</v>
      </c>
      <c r="O2365">
        <v>2</v>
      </c>
      <c r="P2365">
        <v>2</v>
      </c>
      <c r="Q2365">
        <v>2</v>
      </c>
      <c r="R2365">
        <v>0</v>
      </c>
      <c r="S2365">
        <v>56.86</v>
      </c>
      <c r="T2365">
        <v>56.86</v>
      </c>
      <c r="U2365">
        <v>56.86</v>
      </c>
      <c r="V2365">
        <v>8.2483292299999995</v>
      </c>
      <c r="W2365">
        <v>8.2483292299999995</v>
      </c>
      <c r="X2365">
        <v>12.123667380000001</v>
      </c>
      <c r="Y2365">
        <v>12.123667380000001</v>
      </c>
    </row>
    <row r="2366" spans="1:25" x14ac:dyDescent="0.3">
      <c r="A2366" s="2">
        <v>45920</v>
      </c>
      <c r="B2366" t="s">
        <v>112</v>
      </c>
      <c r="C2366">
        <v>218</v>
      </c>
      <c r="D2366">
        <v>4</v>
      </c>
      <c r="E2366">
        <v>0.70499999999999996</v>
      </c>
      <c r="F2366">
        <v>1.835</v>
      </c>
      <c r="G2366">
        <v>2.82</v>
      </c>
      <c r="H2366">
        <v>2.82</v>
      </c>
      <c r="I2366" t="s">
        <v>149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X2366">
        <v>0</v>
      </c>
      <c r="Y2366">
        <v>0</v>
      </c>
    </row>
    <row r="2367" spans="1:25" x14ac:dyDescent="0.3">
      <c r="A2367" s="2">
        <v>45920</v>
      </c>
      <c r="B2367" t="s">
        <v>100</v>
      </c>
      <c r="C2367">
        <v>11</v>
      </c>
      <c r="D2367">
        <v>0</v>
      </c>
      <c r="F2367">
        <v>0</v>
      </c>
      <c r="G2367">
        <v>0</v>
      </c>
      <c r="H2367">
        <v>0</v>
      </c>
      <c r="I2367" t="s">
        <v>149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5" x14ac:dyDescent="0.3">
      <c r="A2368" s="2">
        <v>45920</v>
      </c>
      <c r="B2368" t="s">
        <v>54</v>
      </c>
      <c r="C2368">
        <v>945</v>
      </c>
      <c r="D2368">
        <v>6</v>
      </c>
      <c r="E2368">
        <v>1.355</v>
      </c>
      <c r="F2368">
        <v>0.63500000000000001</v>
      </c>
      <c r="G2368">
        <v>8.1300000000000008</v>
      </c>
      <c r="H2368">
        <v>8.1300000000000008</v>
      </c>
      <c r="I2368" t="s">
        <v>149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X2368">
        <v>0</v>
      </c>
      <c r="Y2368">
        <v>0</v>
      </c>
    </row>
    <row r="2369" spans="1:25" x14ac:dyDescent="0.3">
      <c r="A2369" s="2">
        <v>45920</v>
      </c>
      <c r="B2369" t="s">
        <v>60</v>
      </c>
      <c r="C2369">
        <v>852</v>
      </c>
      <c r="D2369">
        <v>14</v>
      </c>
      <c r="E2369">
        <v>1.3440000000000001</v>
      </c>
      <c r="F2369">
        <v>1.643</v>
      </c>
      <c r="G2369">
        <v>18.82</v>
      </c>
      <c r="H2369">
        <v>18.82</v>
      </c>
      <c r="I2369" t="s">
        <v>149</v>
      </c>
      <c r="J2369">
        <v>2</v>
      </c>
      <c r="K2369">
        <v>2</v>
      </c>
      <c r="L2369">
        <v>2</v>
      </c>
      <c r="M2369">
        <v>2</v>
      </c>
      <c r="N2369">
        <v>2</v>
      </c>
      <c r="O2369">
        <v>2</v>
      </c>
      <c r="P2369">
        <v>2</v>
      </c>
      <c r="Q2369">
        <v>2</v>
      </c>
      <c r="R2369">
        <v>43.96</v>
      </c>
      <c r="S2369">
        <v>43.96</v>
      </c>
      <c r="T2369">
        <v>43.96</v>
      </c>
      <c r="U2369">
        <v>43.96</v>
      </c>
      <c r="V2369">
        <v>42.811646949999997</v>
      </c>
      <c r="W2369">
        <v>42.811646949999997</v>
      </c>
      <c r="X2369">
        <v>2.3358129650000001</v>
      </c>
      <c r="Y2369">
        <v>2.3358129650000001</v>
      </c>
    </row>
    <row r="2370" spans="1:25" x14ac:dyDescent="0.3">
      <c r="A2370" s="2">
        <v>45920</v>
      </c>
      <c r="B2370" t="s">
        <v>60</v>
      </c>
      <c r="C2370">
        <v>3437</v>
      </c>
      <c r="D2370">
        <v>16</v>
      </c>
      <c r="E2370">
        <v>1.071</v>
      </c>
      <c r="F2370">
        <v>0.46600000000000003</v>
      </c>
      <c r="G2370">
        <v>17.13</v>
      </c>
      <c r="H2370">
        <v>17.13</v>
      </c>
      <c r="I2370" t="s">
        <v>149</v>
      </c>
      <c r="J2370">
        <v>2</v>
      </c>
      <c r="K2370">
        <v>2</v>
      </c>
      <c r="L2370">
        <v>2</v>
      </c>
      <c r="M2370">
        <v>2</v>
      </c>
      <c r="N2370">
        <v>2</v>
      </c>
      <c r="O2370">
        <v>2</v>
      </c>
      <c r="P2370">
        <v>2</v>
      </c>
      <c r="Q2370">
        <v>2</v>
      </c>
      <c r="R2370">
        <v>68.87</v>
      </c>
      <c r="S2370">
        <v>68.87</v>
      </c>
      <c r="T2370">
        <v>68.87</v>
      </c>
      <c r="U2370">
        <v>68.87</v>
      </c>
      <c r="V2370">
        <v>24.872949030000001</v>
      </c>
      <c r="W2370">
        <v>24.872949030000001</v>
      </c>
      <c r="X2370">
        <v>4.0204319909999997</v>
      </c>
      <c r="Y2370">
        <v>4.0204319909999997</v>
      </c>
    </row>
    <row r="2371" spans="1:25" x14ac:dyDescent="0.3">
      <c r="A2371" s="2">
        <v>45920</v>
      </c>
      <c r="B2371" t="s">
        <v>100</v>
      </c>
      <c r="C2371">
        <v>19</v>
      </c>
      <c r="D2371">
        <v>0</v>
      </c>
      <c r="F2371">
        <v>0</v>
      </c>
      <c r="G2371">
        <v>0</v>
      </c>
      <c r="H2371">
        <v>0</v>
      </c>
      <c r="I2371" t="s">
        <v>149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5" x14ac:dyDescent="0.3">
      <c r="A2372" s="2">
        <v>45920</v>
      </c>
      <c r="B2372" t="s">
        <v>54</v>
      </c>
      <c r="C2372">
        <v>2931</v>
      </c>
      <c r="D2372">
        <v>8</v>
      </c>
      <c r="E2372">
        <v>0.88400000000000001</v>
      </c>
      <c r="F2372">
        <v>0.27300000000000002</v>
      </c>
      <c r="G2372">
        <v>7.07</v>
      </c>
      <c r="H2372">
        <v>7.07</v>
      </c>
      <c r="I2372" t="s">
        <v>149</v>
      </c>
      <c r="J2372">
        <v>3</v>
      </c>
      <c r="K2372">
        <v>3</v>
      </c>
      <c r="L2372">
        <v>3</v>
      </c>
      <c r="M2372">
        <v>3</v>
      </c>
      <c r="N2372">
        <v>3</v>
      </c>
      <c r="O2372">
        <v>3</v>
      </c>
      <c r="P2372">
        <v>3</v>
      </c>
      <c r="Q2372">
        <v>3</v>
      </c>
      <c r="R2372">
        <v>103.66</v>
      </c>
      <c r="S2372">
        <v>103.66</v>
      </c>
      <c r="T2372">
        <v>103.66</v>
      </c>
      <c r="U2372">
        <v>103.66</v>
      </c>
      <c r="V2372">
        <v>6.8203743010000002</v>
      </c>
      <c r="W2372">
        <v>6.8203743010000002</v>
      </c>
      <c r="X2372">
        <v>14.661951910000001</v>
      </c>
      <c r="Y2372">
        <v>14.661951910000001</v>
      </c>
    </row>
    <row r="2373" spans="1:25" x14ac:dyDescent="0.3">
      <c r="A2373" s="2">
        <v>45920</v>
      </c>
      <c r="B2373" t="s">
        <v>100</v>
      </c>
      <c r="C2373">
        <v>82</v>
      </c>
      <c r="D2373">
        <v>1</v>
      </c>
      <c r="E2373">
        <v>0.84</v>
      </c>
      <c r="F2373">
        <v>1.22</v>
      </c>
      <c r="G2373">
        <v>0.84</v>
      </c>
      <c r="H2373">
        <v>0.84</v>
      </c>
      <c r="I2373" t="s">
        <v>149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X2373">
        <v>0</v>
      </c>
      <c r="Y2373">
        <v>0</v>
      </c>
    </row>
    <row r="2374" spans="1:25" x14ac:dyDescent="0.3">
      <c r="A2374" s="2">
        <v>45920</v>
      </c>
      <c r="B2374" t="s">
        <v>54</v>
      </c>
      <c r="C2374">
        <v>780</v>
      </c>
      <c r="D2374">
        <v>6</v>
      </c>
      <c r="E2374">
        <v>1.165</v>
      </c>
      <c r="F2374">
        <v>0.76900000000000002</v>
      </c>
      <c r="G2374">
        <v>6.99</v>
      </c>
      <c r="H2374">
        <v>6.99</v>
      </c>
      <c r="I2374" t="s">
        <v>149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X2374">
        <v>0</v>
      </c>
      <c r="Y2374">
        <v>0</v>
      </c>
    </row>
    <row r="2375" spans="1:25" x14ac:dyDescent="0.3">
      <c r="A2375" s="2">
        <v>45920</v>
      </c>
      <c r="B2375" t="s">
        <v>60</v>
      </c>
      <c r="C2375">
        <v>914</v>
      </c>
      <c r="D2375">
        <v>5</v>
      </c>
      <c r="E2375">
        <v>0.90800000000000003</v>
      </c>
      <c r="F2375">
        <v>0.54700000000000004</v>
      </c>
      <c r="G2375">
        <v>4.54</v>
      </c>
      <c r="H2375">
        <v>4.54</v>
      </c>
      <c r="I2375" t="s">
        <v>149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X2375">
        <v>0</v>
      </c>
      <c r="Y2375">
        <v>0</v>
      </c>
    </row>
    <row r="2376" spans="1:25" x14ac:dyDescent="0.3">
      <c r="A2376" s="2">
        <v>45920</v>
      </c>
      <c r="B2376" t="s">
        <v>54</v>
      </c>
      <c r="C2376">
        <v>4197</v>
      </c>
      <c r="D2376">
        <v>14</v>
      </c>
      <c r="E2376">
        <v>0.80100000000000005</v>
      </c>
      <c r="F2376">
        <v>0.33400000000000002</v>
      </c>
      <c r="G2376">
        <v>11.21</v>
      </c>
      <c r="H2376">
        <v>11.21</v>
      </c>
      <c r="I2376" t="s">
        <v>149</v>
      </c>
      <c r="J2376">
        <v>1</v>
      </c>
      <c r="K2376">
        <v>1</v>
      </c>
      <c r="L2376">
        <v>1</v>
      </c>
      <c r="M2376">
        <v>1</v>
      </c>
      <c r="N2376">
        <v>2</v>
      </c>
      <c r="O2376">
        <v>2</v>
      </c>
      <c r="P2376">
        <v>2</v>
      </c>
      <c r="Q2376">
        <v>2</v>
      </c>
      <c r="R2376">
        <v>69.760000000000005</v>
      </c>
      <c r="S2376">
        <v>69.760000000000005</v>
      </c>
      <c r="T2376">
        <v>69.760000000000005</v>
      </c>
      <c r="U2376">
        <v>69.760000000000005</v>
      </c>
      <c r="V2376">
        <v>16.069380729999999</v>
      </c>
      <c r="W2376">
        <v>16.069380729999999</v>
      </c>
      <c r="X2376">
        <v>6.2230151649999996</v>
      </c>
      <c r="Y2376">
        <v>6.2230151649999996</v>
      </c>
    </row>
    <row r="2377" spans="1:25" x14ac:dyDescent="0.3">
      <c r="A2377" s="2">
        <v>45920</v>
      </c>
      <c r="B2377" t="s">
        <v>100</v>
      </c>
      <c r="C2377">
        <v>61</v>
      </c>
      <c r="D2377">
        <v>0</v>
      </c>
      <c r="F2377">
        <v>0</v>
      </c>
      <c r="G2377">
        <v>0</v>
      </c>
      <c r="H2377">
        <v>0</v>
      </c>
      <c r="I2377" t="s">
        <v>149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5" x14ac:dyDescent="0.3">
      <c r="A2378" s="2">
        <v>45920</v>
      </c>
      <c r="B2378" t="s">
        <v>60</v>
      </c>
      <c r="C2378">
        <v>3380</v>
      </c>
      <c r="D2378">
        <v>17</v>
      </c>
      <c r="E2378">
        <v>0.93799999999999994</v>
      </c>
      <c r="F2378">
        <v>0.503</v>
      </c>
      <c r="G2378">
        <v>15.94</v>
      </c>
      <c r="H2378">
        <v>15.94</v>
      </c>
      <c r="I2378" t="s">
        <v>149</v>
      </c>
      <c r="J2378">
        <v>2</v>
      </c>
      <c r="K2378">
        <v>3</v>
      </c>
      <c r="L2378">
        <v>3</v>
      </c>
      <c r="M2378">
        <v>3</v>
      </c>
      <c r="N2378">
        <v>3</v>
      </c>
      <c r="O2378">
        <v>4</v>
      </c>
      <c r="P2378">
        <v>4</v>
      </c>
      <c r="Q2378">
        <v>4</v>
      </c>
      <c r="R2378">
        <v>79.94</v>
      </c>
      <c r="S2378">
        <v>117.43</v>
      </c>
      <c r="T2378">
        <v>117.43</v>
      </c>
      <c r="U2378">
        <v>117.43</v>
      </c>
      <c r="V2378">
        <v>13.574044110000001</v>
      </c>
      <c r="W2378">
        <v>13.574044110000001</v>
      </c>
      <c r="X2378">
        <v>7.3670012549999999</v>
      </c>
      <c r="Y2378">
        <v>7.3670012549999999</v>
      </c>
    </row>
    <row r="2379" spans="1:25" x14ac:dyDescent="0.3">
      <c r="A2379" s="2">
        <v>45920</v>
      </c>
      <c r="B2379" t="s">
        <v>48</v>
      </c>
      <c r="C2379">
        <v>337</v>
      </c>
      <c r="D2379">
        <v>1</v>
      </c>
      <c r="E2379">
        <v>2.4300000000000002</v>
      </c>
      <c r="F2379">
        <v>0.29699999999999999</v>
      </c>
      <c r="G2379">
        <v>2.4300000000000002</v>
      </c>
      <c r="H2379">
        <v>2.4300000000000002</v>
      </c>
      <c r="I2379" t="s">
        <v>149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X2379">
        <v>0</v>
      </c>
      <c r="Y2379">
        <v>0</v>
      </c>
    </row>
    <row r="2380" spans="1:25" x14ac:dyDescent="0.3">
      <c r="A2380" s="2">
        <v>45920</v>
      </c>
      <c r="B2380" t="s">
        <v>48</v>
      </c>
      <c r="C2380">
        <v>335</v>
      </c>
      <c r="D2380">
        <v>3</v>
      </c>
      <c r="E2380">
        <v>1.48</v>
      </c>
      <c r="F2380">
        <v>0.89600000000000002</v>
      </c>
      <c r="G2380">
        <v>4.4400000000000004</v>
      </c>
      <c r="H2380">
        <v>4.4400000000000004</v>
      </c>
      <c r="I2380" t="s">
        <v>149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28.88</v>
      </c>
      <c r="S2380">
        <v>28.88</v>
      </c>
      <c r="T2380">
        <v>28.88</v>
      </c>
      <c r="U2380">
        <v>28.88</v>
      </c>
      <c r="V2380">
        <v>15.37396122</v>
      </c>
      <c r="W2380">
        <v>15.37396122</v>
      </c>
      <c r="X2380">
        <v>6.5045045049999999</v>
      </c>
      <c r="Y2380">
        <v>6.5045045049999999</v>
      </c>
    </row>
    <row r="2381" spans="1:25" x14ac:dyDescent="0.3">
      <c r="A2381" s="2">
        <v>45920</v>
      </c>
      <c r="B2381" t="s">
        <v>48</v>
      </c>
      <c r="C2381">
        <v>613</v>
      </c>
      <c r="D2381">
        <v>6</v>
      </c>
      <c r="E2381">
        <v>1.5049999999999999</v>
      </c>
      <c r="F2381">
        <v>0.97899999999999998</v>
      </c>
      <c r="G2381">
        <v>9.0299999999999994</v>
      </c>
      <c r="H2381">
        <v>9.0299999999999994</v>
      </c>
      <c r="I2381" t="s">
        <v>149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28.88</v>
      </c>
      <c r="S2381">
        <v>28.88</v>
      </c>
      <c r="T2381">
        <v>28.88</v>
      </c>
      <c r="U2381">
        <v>28.88</v>
      </c>
      <c r="V2381">
        <v>31.26731302</v>
      </c>
      <c r="W2381">
        <v>31.26731302</v>
      </c>
      <c r="X2381">
        <v>3.1982281279999998</v>
      </c>
      <c r="Y2381">
        <v>3.1982281279999998</v>
      </c>
    </row>
    <row r="2382" spans="1:25" x14ac:dyDescent="0.3">
      <c r="A2382" s="2">
        <v>45920</v>
      </c>
      <c r="B2382" t="s">
        <v>48</v>
      </c>
      <c r="C2382">
        <v>1160</v>
      </c>
      <c r="D2382">
        <v>3</v>
      </c>
      <c r="E2382">
        <v>1.24</v>
      </c>
      <c r="F2382">
        <v>0.25900000000000001</v>
      </c>
      <c r="G2382">
        <v>3.72</v>
      </c>
      <c r="H2382">
        <v>3.72</v>
      </c>
      <c r="I2382" t="s">
        <v>149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X2382">
        <v>0</v>
      </c>
      <c r="Y2382">
        <v>0</v>
      </c>
    </row>
    <row r="2383" spans="1:25" x14ac:dyDescent="0.3">
      <c r="A2383" s="2">
        <v>45920</v>
      </c>
      <c r="B2383" t="s">
        <v>19</v>
      </c>
      <c r="C2383">
        <v>12</v>
      </c>
      <c r="D2383">
        <v>0</v>
      </c>
      <c r="F2383">
        <v>0</v>
      </c>
      <c r="G2383">
        <v>0</v>
      </c>
      <c r="H2383">
        <v>0</v>
      </c>
      <c r="I2383" t="s">
        <v>149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5" x14ac:dyDescent="0.3">
      <c r="A2384" s="2">
        <v>45920</v>
      </c>
      <c r="B2384" t="s">
        <v>90</v>
      </c>
      <c r="C2384">
        <v>20</v>
      </c>
      <c r="D2384">
        <v>0</v>
      </c>
      <c r="F2384">
        <v>0</v>
      </c>
      <c r="G2384">
        <v>0</v>
      </c>
      <c r="H2384">
        <v>0</v>
      </c>
      <c r="I2384" t="s">
        <v>149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5" x14ac:dyDescent="0.3">
      <c r="A2385" s="2">
        <v>45920</v>
      </c>
      <c r="B2385" t="s">
        <v>19</v>
      </c>
      <c r="C2385">
        <v>25</v>
      </c>
      <c r="D2385">
        <v>1</v>
      </c>
      <c r="E2385">
        <v>1.5</v>
      </c>
      <c r="F2385">
        <v>4</v>
      </c>
      <c r="G2385">
        <v>1.5</v>
      </c>
      <c r="H2385">
        <v>1.5</v>
      </c>
      <c r="I2385" t="s">
        <v>149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X2385">
        <v>0</v>
      </c>
      <c r="Y2385">
        <v>0</v>
      </c>
    </row>
    <row r="2386" spans="1:25" x14ac:dyDescent="0.3">
      <c r="A2386" s="2">
        <v>45920</v>
      </c>
      <c r="B2386" t="s">
        <v>90</v>
      </c>
      <c r="C2386">
        <v>27</v>
      </c>
      <c r="D2386">
        <v>1</v>
      </c>
      <c r="E2386">
        <v>0.96</v>
      </c>
      <c r="F2386">
        <v>3.7040000000000002</v>
      </c>
      <c r="G2386">
        <v>0.96</v>
      </c>
      <c r="H2386">
        <v>0.96</v>
      </c>
      <c r="I2386" t="s">
        <v>149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X2386">
        <v>0</v>
      </c>
      <c r="Y2386">
        <v>0</v>
      </c>
    </row>
    <row r="2387" spans="1:25" x14ac:dyDescent="0.3">
      <c r="A2387" s="2">
        <v>45920</v>
      </c>
      <c r="B2387" t="s">
        <v>19</v>
      </c>
      <c r="C2387">
        <v>92</v>
      </c>
      <c r="D2387">
        <v>1</v>
      </c>
      <c r="E2387">
        <v>1.26</v>
      </c>
      <c r="F2387">
        <v>1.087</v>
      </c>
      <c r="G2387">
        <v>1.26</v>
      </c>
      <c r="H2387">
        <v>1.26</v>
      </c>
      <c r="I2387" t="s">
        <v>149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X2387">
        <v>0</v>
      </c>
      <c r="Y2387">
        <v>0</v>
      </c>
    </row>
    <row r="2388" spans="1:25" x14ac:dyDescent="0.3">
      <c r="A2388" s="2">
        <v>45920</v>
      </c>
      <c r="B2388" t="s">
        <v>90</v>
      </c>
      <c r="C2388">
        <v>16</v>
      </c>
      <c r="D2388">
        <v>0</v>
      </c>
      <c r="F2388">
        <v>0</v>
      </c>
      <c r="G2388">
        <v>0</v>
      </c>
      <c r="H2388">
        <v>0</v>
      </c>
      <c r="I2388" t="s">
        <v>149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5" x14ac:dyDescent="0.3">
      <c r="A2389" s="2">
        <v>45920</v>
      </c>
      <c r="B2389" t="s">
        <v>19</v>
      </c>
      <c r="C2389">
        <v>51</v>
      </c>
      <c r="D2389">
        <v>0</v>
      </c>
      <c r="F2389">
        <v>0</v>
      </c>
      <c r="G2389">
        <v>0</v>
      </c>
      <c r="H2389">
        <v>0</v>
      </c>
      <c r="I2389" t="s">
        <v>149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5" x14ac:dyDescent="0.3">
      <c r="A2390" s="2">
        <v>45920</v>
      </c>
      <c r="B2390" t="s">
        <v>90</v>
      </c>
      <c r="C2390">
        <v>28</v>
      </c>
      <c r="D2390">
        <v>0</v>
      </c>
      <c r="F2390">
        <v>0</v>
      </c>
      <c r="G2390">
        <v>0</v>
      </c>
      <c r="H2390">
        <v>0</v>
      </c>
      <c r="I2390" t="s">
        <v>149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5" x14ac:dyDescent="0.3">
      <c r="A2391" s="2">
        <v>45920</v>
      </c>
      <c r="B2391" t="s">
        <v>58</v>
      </c>
      <c r="C2391">
        <v>133</v>
      </c>
      <c r="D2391">
        <v>7</v>
      </c>
      <c r="E2391">
        <v>1.131</v>
      </c>
      <c r="F2391">
        <v>5.2629999999999999</v>
      </c>
      <c r="G2391">
        <v>7.92</v>
      </c>
      <c r="H2391">
        <v>7.92</v>
      </c>
      <c r="I2391" t="s">
        <v>149</v>
      </c>
      <c r="J2391">
        <v>1</v>
      </c>
      <c r="K2391">
        <v>3</v>
      </c>
      <c r="L2391">
        <v>3</v>
      </c>
      <c r="M2391">
        <v>3</v>
      </c>
      <c r="N2391">
        <v>2</v>
      </c>
      <c r="O2391">
        <v>4</v>
      </c>
      <c r="P2391">
        <v>4</v>
      </c>
      <c r="Q2391">
        <v>4</v>
      </c>
      <c r="R2391">
        <v>23.76</v>
      </c>
      <c r="S2391">
        <v>47.58</v>
      </c>
      <c r="T2391">
        <v>47.58</v>
      </c>
      <c r="U2391">
        <v>47.58</v>
      </c>
      <c r="V2391">
        <v>16.645649429999999</v>
      </c>
      <c r="W2391">
        <v>16.645649429999999</v>
      </c>
      <c r="X2391">
        <v>6.0075757579999998</v>
      </c>
      <c r="Y2391">
        <v>6.0075757579999998</v>
      </c>
    </row>
    <row r="2392" spans="1:25" x14ac:dyDescent="0.3">
      <c r="A2392" s="2">
        <v>45920</v>
      </c>
      <c r="B2392" t="s">
        <v>110</v>
      </c>
      <c r="C2392">
        <v>122</v>
      </c>
      <c r="D2392">
        <v>2</v>
      </c>
      <c r="E2392">
        <v>1.41</v>
      </c>
      <c r="F2392">
        <v>1.639</v>
      </c>
      <c r="G2392">
        <v>2.82</v>
      </c>
      <c r="H2392">
        <v>2.82</v>
      </c>
      <c r="I2392" t="s">
        <v>149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X2392">
        <v>0</v>
      </c>
      <c r="Y2392">
        <v>0</v>
      </c>
    </row>
    <row r="2393" spans="1:25" x14ac:dyDescent="0.3">
      <c r="A2393" s="2">
        <v>45920</v>
      </c>
      <c r="B2393" t="s">
        <v>34</v>
      </c>
      <c r="C2393">
        <v>378</v>
      </c>
      <c r="D2393">
        <v>4</v>
      </c>
      <c r="E2393">
        <v>1.56</v>
      </c>
      <c r="F2393">
        <v>1.0580000000000001</v>
      </c>
      <c r="G2393">
        <v>6.24</v>
      </c>
      <c r="H2393">
        <v>6.24</v>
      </c>
      <c r="I2393" t="s">
        <v>149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X2393">
        <v>0</v>
      </c>
      <c r="Y2393">
        <v>0</v>
      </c>
    </row>
    <row r="2394" spans="1:25" x14ac:dyDescent="0.3">
      <c r="A2394" s="2">
        <v>45920</v>
      </c>
      <c r="B2394" t="s">
        <v>28</v>
      </c>
      <c r="C2394">
        <v>43</v>
      </c>
      <c r="D2394">
        <v>0</v>
      </c>
      <c r="F2394">
        <v>0</v>
      </c>
      <c r="G2394">
        <v>0</v>
      </c>
      <c r="H2394">
        <v>0</v>
      </c>
      <c r="I2394" t="s">
        <v>149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5" x14ac:dyDescent="0.3">
      <c r="A2395" s="2">
        <v>45920</v>
      </c>
      <c r="B2395" t="s">
        <v>58</v>
      </c>
      <c r="C2395">
        <v>182</v>
      </c>
      <c r="D2395">
        <v>4</v>
      </c>
      <c r="E2395">
        <v>1.0580000000000001</v>
      </c>
      <c r="F2395">
        <v>2.198</v>
      </c>
      <c r="G2395">
        <v>4.2300000000000004</v>
      </c>
      <c r="H2395">
        <v>4.2300000000000004</v>
      </c>
      <c r="I2395" t="s">
        <v>149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X2395">
        <v>0</v>
      </c>
      <c r="Y2395">
        <v>0</v>
      </c>
    </row>
    <row r="2396" spans="1:25" x14ac:dyDescent="0.3">
      <c r="A2396" s="2">
        <v>45920</v>
      </c>
      <c r="B2396" t="s">
        <v>110</v>
      </c>
      <c r="C2396">
        <v>240</v>
      </c>
      <c r="D2396">
        <v>3</v>
      </c>
      <c r="E2396">
        <v>1.06</v>
      </c>
      <c r="F2396">
        <v>1.25</v>
      </c>
      <c r="G2396">
        <v>3.18</v>
      </c>
      <c r="H2396">
        <v>3.18</v>
      </c>
      <c r="I2396" t="s">
        <v>149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31.9</v>
      </c>
      <c r="S2396">
        <v>31.9</v>
      </c>
      <c r="T2396">
        <v>31.9</v>
      </c>
      <c r="U2396">
        <v>31.9</v>
      </c>
      <c r="V2396">
        <v>9.9686520380000001</v>
      </c>
      <c r="W2396">
        <v>9.9686520380000001</v>
      </c>
      <c r="X2396">
        <v>10.031446539999999</v>
      </c>
      <c r="Y2396">
        <v>10.031446539999999</v>
      </c>
    </row>
    <row r="2397" spans="1:25" x14ac:dyDescent="0.3">
      <c r="A2397" s="2">
        <v>45920</v>
      </c>
      <c r="B2397" t="s">
        <v>34</v>
      </c>
      <c r="C2397">
        <v>947</v>
      </c>
      <c r="D2397">
        <v>1</v>
      </c>
      <c r="E2397">
        <v>1.5</v>
      </c>
      <c r="F2397">
        <v>0.106</v>
      </c>
      <c r="G2397">
        <v>1.5</v>
      </c>
      <c r="H2397">
        <v>1.5</v>
      </c>
      <c r="I2397" t="s">
        <v>149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X2397">
        <v>0</v>
      </c>
      <c r="Y2397">
        <v>0</v>
      </c>
    </row>
    <row r="2398" spans="1:25" x14ac:dyDescent="0.3">
      <c r="A2398" s="2">
        <v>45920</v>
      </c>
      <c r="B2398" t="s">
        <v>28</v>
      </c>
      <c r="C2398">
        <v>208</v>
      </c>
      <c r="D2398">
        <v>0</v>
      </c>
      <c r="F2398">
        <v>0</v>
      </c>
      <c r="G2398">
        <v>0</v>
      </c>
      <c r="H2398">
        <v>0</v>
      </c>
      <c r="I2398" t="s">
        <v>149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5" x14ac:dyDescent="0.3">
      <c r="A2399" s="2">
        <v>45920</v>
      </c>
      <c r="B2399" t="s">
        <v>28</v>
      </c>
      <c r="C2399">
        <v>181</v>
      </c>
      <c r="D2399">
        <v>2</v>
      </c>
      <c r="E2399">
        <v>1.2150000000000001</v>
      </c>
      <c r="F2399">
        <v>1.105</v>
      </c>
      <c r="G2399">
        <v>2.4300000000000002</v>
      </c>
      <c r="H2399">
        <v>2.4300000000000002</v>
      </c>
      <c r="I2399" t="s">
        <v>149</v>
      </c>
      <c r="J2399">
        <v>2</v>
      </c>
      <c r="K2399">
        <v>2</v>
      </c>
      <c r="L2399">
        <v>2</v>
      </c>
      <c r="M2399">
        <v>2</v>
      </c>
      <c r="N2399">
        <v>2</v>
      </c>
      <c r="O2399">
        <v>2</v>
      </c>
      <c r="P2399">
        <v>2</v>
      </c>
      <c r="Q2399">
        <v>2</v>
      </c>
      <c r="R2399">
        <v>64.86</v>
      </c>
      <c r="S2399">
        <v>64.86</v>
      </c>
      <c r="T2399">
        <v>64.86</v>
      </c>
      <c r="U2399">
        <v>64.86</v>
      </c>
      <c r="V2399">
        <v>3.7465309900000001</v>
      </c>
      <c r="W2399">
        <v>3.7465309900000001</v>
      </c>
      <c r="X2399">
        <v>26.691358019999999</v>
      </c>
      <c r="Y2399">
        <v>26.691358019999999</v>
      </c>
    </row>
    <row r="2400" spans="1:25" x14ac:dyDescent="0.3">
      <c r="A2400" s="2">
        <v>45920</v>
      </c>
      <c r="B2400" t="s">
        <v>58</v>
      </c>
      <c r="C2400">
        <v>364</v>
      </c>
      <c r="D2400">
        <v>5</v>
      </c>
      <c r="E2400">
        <v>0.746</v>
      </c>
      <c r="F2400">
        <v>1.3740000000000001</v>
      </c>
      <c r="G2400">
        <v>3.73</v>
      </c>
      <c r="H2400">
        <v>3.73</v>
      </c>
      <c r="I2400" t="s">
        <v>149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X2400">
        <v>0</v>
      </c>
      <c r="Y2400">
        <v>0</v>
      </c>
    </row>
    <row r="2401" spans="1:25" x14ac:dyDescent="0.3">
      <c r="A2401" s="2">
        <v>45920</v>
      </c>
      <c r="B2401" t="s">
        <v>110</v>
      </c>
      <c r="C2401">
        <v>597</v>
      </c>
      <c r="D2401">
        <v>6</v>
      </c>
      <c r="E2401">
        <v>0.92</v>
      </c>
      <c r="F2401">
        <v>1.0049999999999999</v>
      </c>
      <c r="G2401">
        <v>5.52</v>
      </c>
      <c r="H2401">
        <v>5.52</v>
      </c>
      <c r="I2401" t="s">
        <v>149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34.880000000000003</v>
      </c>
      <c r="S2401">
        <v>34.880000000000003</v>
      </c>
      <c r="T2401">
        <v>34.880000000000003</v>
      </c>
      <c r="U2401">
        <v>34.880000000000003</v>
      </c>
      <c r="V2401">
        <v>15.82568807</v>
      </c>
      <c r="W2401">
        <v>15.82568807</v>
      </c>
      <c r="X2401">
        <v>6.3188405799999998</v>
      </c>
      <c r="Y2401">
        <v>6.3188405799999998</v>
      </c>
    </row>
    <row r="2402" spans="1:25" x14ac:dyDescent="0.3">
      <c r="A2402" s="2">
        <v>45920</v>
      </c>
      <c r="B2402" t="s">
        <v>34</v>
      </c>
      <c r="C2402">
        <v>1082</v>
      </c>
      <c r="D2402">
        <v>10</v>
      </c>
      <c r="E2402">
        <v>1.0760000000000001</v>
      </c>
      <c r="F2402">
        <v>0.92400000000000004</v>
      </c>
      <c r="G2402">
        <v>10.76</v>
      </c>
      <c r="H2402">
        <v>10.76</v>
      </c>
      <c r="I2402" t="s">
        <v>149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32.49</v>
      </c>
      <c r="S2402">
        <v>32.49</v>
      </c>
      <c r="T2402">
        <v>32.49</v>
      </c>
      <c r="U2402">
        <v>32.49</v>
      </c>
      <c r="V2402">
        <v>33.117882430000002</v>
      </c>
      <c r="W2402">
        <v>33.117882430000002</v>
      </c>
      <c r="X2402">
        <v>3.0195167289999998</v>
      </c>
      <c r="Y2402">
        <v>3.0195167289999998</v>
      </c>
    </row>
    <row r="2403" spans="1:25" x14ac:dyDescent="0.3">
      <c r="A2403" s="2">
        <v>45920</v>
      </c>
      <c r="B2403" t="s">
        <v>34</v>
      </c>
      <c r="C2403">
        <v>662</v>
      </c>
      <c r="D2403">
        <v>5</v>
      </c>
      <c r="E2403">
        <v>1.972</v>
      </c>
      <c r="F2403">
        <v>0.755</v>
      </c>
      <c r="G2403">
        <v>9.86</v>
      </c>
      <c r="H2403">
        <v>9.86</v>
      </c>
      <c r="I2403" t="s">
        <v>149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X2403">
        <v>0</v>
      </c>
      <c r="Y2403">
        <v>0</v>
      </c>
    </row>
    <row r="2404" spans="1:25" x14ac:dyDescent="0.3">
      <c r="A2404" s="2">
        <v>45920</v>
      </c>
      <c r="B2404" t="s">
        <v>58</v>
      </c>
      <c r="C2404">
        <v>235</v>
      </c>
      <c r="D2404">
        <v>3</v>
      </c>
      <c r="E2404">
        <v>0.47299999999999998</v>
      </c>
      <c r="F2404">
        <v>1.2769999999999999</v>
      </c>
      <c r="G2404">
        <v>1.42</v>
      </c>
      <c r="H2404">
        <v>1.42</v>
      </c>
      <c r="I2404" t="s">
        <v>149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X2404">
        <v>0</v>
      </c>
      <c r="Y2404">
        <v>0</v>
      </c>
    </row>
    <row r="2405" spans="1:25" x14ac:dyDescent="0.3">
      <c r="A2405" s="2">
        <v>45920</v>
      </c>
      <c r="B2405" t="s">
        <v>28</v>
      </c>
      <c r="C2405">
        <v>204</v>
      </c>
      <c r="D2405">
        <v>1</v>
      </c>
      <c r="E2405">
        <v>1.1499999999999999</v>
      </c>
      <c r="F2405">
        <v>0.49</v>
      </c>
      <c r="G2405">
        <v>1.1499999999999999</v>
      </c>
      <c r="H2405">
        <v>1.1499999999999999</v>
      </c>
      <c r="I2405" t="s">
        <v>149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X2405">
        <v>0</v>
      </c>
      <c r="Y2405">
        <v>0</v>
      </c>
    </row>
    <row r="2406" spans="1:25" x14ac:dyDescent="0.3">
      <c r="A2406" s="2">
        <v>45920</v>
      </c>
      <c r="B2406" t="s">
        <v>110</v>
      </c>
      <c r="C2406">
        <v>1211</v>
      </c>
      <c r="D2406">
        <v>3</v>
      </c>
      <c r="E2406">
        <v>0.7</v>
      </c>
      <c r="F2406">
        <v>0.248</v>
      </c>
      <c r="G2406">
        <v>2.1</v>
      </c>
      <c r="H2406">
        <v>2.1</v>
      </c>
      <c r="I2406" t="s">
        <v>149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X2406">
        <v>0</v>
      </c>
      <c r="Y2406">
        <v>0</v>
      </c>
    </row>
    <row r="2407" spans="1:25" x14ac:dyDescent="0.3">
      <c r="A2407" s="2">
        <v>45920</v>
      </c>
      <c r="B2407" t="s">
        <v>26</v>
      </c>
      <c r="C2407">
        <v>149</v>
      </c>
      <c r="D2407">
        <v>5</v>
      </c>
      <c r="E2407">
        <v>1.8560000000000001</v>
      </c>
      <c r="F2407">
        <v>3.3559999999999999</v>
      </c>
      <c r="G2407">
        <v>9.2799999999999994</v>
      </c>
      <c r="H2407">
        <v>9.2799999999999994</v>
      </c>
      <c r="I2407" t="s">
        <v>149</v>
      </c>
      <c r="J2407">
        <v>2</v>
      </c>
      <c r="K2407">
        <v>2</v>
      </c>
      <c r="L2407">
        <v>2</v>
      </c>
      <c r="M2407">
        <v>2</v>
      </c>
      <c r="N2407">
        <v>2</v>
      </c>
      <c r="O2407">
        <v>2</v>
      </c>
      <c r="P2407">
        <v>2</v>
      </c>
      <c r="Q2407">
        <v>2</v>
      </c>
      <c r="R2407">
        <v>45.76</v>
      </c>
      <c r="S2407">
        <v>45.76</v>
      </c>
      <c r="T2407">
        <v>45.76</v>
      </c>
      <c r="U2407">
        <v>45.76</v>
      </c>
      <c r="V2407">
        <v>20.279720279999999</v>
      </c>
      <c r="W2407">
        <v>20.279720279999999</v>
      </c>
      <c r="X2407">
        <v>4.9310344830000004</v>
      </c>
      <c r="Y2407">
        <v>4.9310344830000004</v>
      </c>
    </row>
    <row r="2408" spans="1:25" x14ac:dyDescent="0.3">
      <c r="A2408" s="2">
        <v>45920</v>
      </c>
      <c r="B2408" t="s">
        <v>30</v>
      </c>
      <c r="C2408">
        <v>75</v>
      </c>
      <c r="D2408">
        <v>0</v>
      </c>
      <c r="F2408">
        <v>0</v>
      </c>
      <c r="G2408">
        <v>0</v>
      </c>
      <c r="H2408">
        <v>0</v>
      </c>
      <c r="I2408" t="s">
        <v>149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5" x14ac:dyDescent="0.3">
      <c r="A2409" s="2">
        <v>45920</v>
      </c>
      <c r="B2409" t="s">
        <v>26</v>
      </c>
      <c r="C2409">
        <v>888</v>
      </c>
      <c r="D2409">
        <v>10</v>
      </c>
      <c r="E2409">
        <v>1.0189999999999999</v>
      </c>
      <c r="F2409">
        <v>1.1259999999999999</v>
      </c>
      <c r="G2409">
        <v>10.19</v>
      </c>
      <c r="H2409">
        <v>10.19</v>
      </c>
      <c r="I2409" t="s">
        <v>149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X2409">
        <v>0</v>
      </c>
      <c r="Y2409">
        <v>0</v>
      </c>
    </row>
    <row r="2410" spans="1:25" x14ac:dyDescent="0.3">
      <c r="A2410" s="2">
        <v>45920</v>
      </c>
      <c r="B2410" t="s">
        <v>30</v>
      </c>
      <c r="C2410">
        <v>581</v>
      </c>
      <c r="D2410">
        <v>1</v>
      </c>
      <c r="E2410">
        <v>1.5</v>
      </c>
      <c r="F2410">
        <v>0.17199999999999999</v>
      </c>
      <c r="G2410">
        <v>1.5</v>
      </c>
      <c r="H2410">
        <v>1.5</v>
      </c>
      <c r="I2410" t="s">
        <v>149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X2410">
        <v>0</v>
      </c>
      <c r="Y2410">
        <v>0</v>
      </c>
    </row>
    <row r="2411" spans="1:25" x14ac:dyDescent="0.3">
      <c r="A2411" s="2">
        <v>45920</v>
      </c>
      <c r="B2411" t="s">
        <v>26</v>
      </c>
      <c r="C2411">
        <v>610</v>
      </c>
      <c r="D2411">
        <v>8</v>
      </c>
      <c r="E2411">
        <v>1.236</v>
      </c>
      <c r="F2411">
        <v>1.3109999999999999</v>
      </c>
      <c r="G2411">
        <v>9.89</v>
      </c>
      <c r="H2411">
        <v>9.89</v>
      </c>
      <c r="I2411" t="s">
        <v>149</v>
      </c>
      <c r="J2411">
        <v>2</v>
      </c>
      <c r="K2411">
        <v>2</v>
      </c>
      <c r="L2411">
        <v>2</v>
      </c>
      <c r="M2411">
        <v>2</v>
      </c>
      <c r="N2411">
        <v>2</v>
      </c>
      <c r="O2411">
        <v>2</v>
      </c>
      <c r="P2411">
        <v>2</v>
      </c>
      <c r="Q2411">
        <v>2</v>
      </c>
      <c r="R2411">
        <v>61.37</v>
      </c>
      <c r="S2411">
        <v>61.37</v>
      </c>
      <c r="T2411">
        <v>61.37</v>
      </c>
      <c r="U2411">
        <v>61.37</v>
      </c>
      <c r="V2411">
        <v>16.11536581</v>
      </c>
      <c r="W2411">
        <v>16.11536581</v>
      </c>
      <c r="X2411">
        <v>6.2052578360000004</v>
      </c>
      <c r="Y2411">
        <v>6.2052578360000004</v>
      </c>
    </row>
    <row r="2412" spans="1:25" x14ac:dyDescent="0.3">
      <c r="A2412" s="2">
        <v>45920</v>
      </c>
      <c r="B2412" t="s">
        <v>30</v>
      </c>
      <c r="C2412">
        <v>481</v>
      </c>
      <c r="D2412">
        <v>6</v>
      </c>
      <c r="E2412">
        <v>1.1080000000000001</v>
      </c>
      <c r="F2412">
        <v>1.2470000000000001</v>
      </c>
      <c r="G2412">
        <v>6.65</v>
      </c>
      <c r="H2412">
        <v>6.65</v>
      </c>
      <c r="I2412" t="s">
        <v>149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X2412">
        <v>0</v>
      </c>
      <c r="Y2412">
        <v>0</v>
      </c>
    </row>
    <row r="2413" spans="1:25" x14ac:dyDescent="0.3">
      <c r="A2413" s="2">
        <v>45920</v>
      </c>
      <c r="B2413" t="s">
        <v>30</v>
      </c>
      <c r="C2413">
        <v>538</v>
      </c>
      <c r="D2413">
        <v>8</v>
      </c>
      <c r="E2413">
        <v>0.879</v>
      </c>
      <c r="F2413">
        <v>1.4870000000000001</v>
      </c>
      <c r="G2413">
        <v>7.03</v>
      </c>
      <c r="H2413">
        <v>7.03</v>
      </c>
      <c r="I2413" t="s">
        <v>149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X2413">
        <v>0</v>
      </c>
      <c r="Y2413">
        <v>0</v>
      </c>
    </row>
    <row r="2414" spans="1:25" x14ac:dyDescent="0.3">
      <c r="A2414" s="2">
        <v>45920</v>
      </c>
      <c r="B2414" t="s">
        <v>26</v>
      </c>
      <c r="C2414">
        <v>1232</v>
      </c>
      <c r="D2414">
        <v>4</v>
      </c>
      <c r="E2414">
        <v>1.48</v>
      </c>
      <c r="F2414">
        <v>0.32500000000000001</v>
      </c>
      <c r="G2414">
        <v>5.92</v>
      </c>
      <c r="H2414">
        <v>5.92</v>
      </c>
      <c r="I2414" t="s">
        <v>149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X2414">
        <v>0</v>
      </c>
      <c r="Y2414">
        <v>0</v>
      </c>
    </row>
    <row r="2415" spans="1:25" x14ac:dyDescent="0.3">
      <c r="A2415" s="2">
        <v>45921</v>
      </c>
      <c r="B2415" t="s">
        <v>44</v>
      </c>
      <c r="C2415">
        <v>755</v>
      </c>
      <c r="D2415">
        <v>9</v>
      </c>
      <c r="E2415">
        <v>2.0369999999999999</v>
      </c>
      <c r="F2415">
        <v>1.1919999999999999</v>
      </c>
      <c r="G2415">
        <v>18.329999999999998</v>
      </c>
      <c r="H2415">
        <v>18.329999999999998</v>
      </c>
      <c r="I2415" t="s">
        <v>149</v>
      </c>
      <c r="J2415">
        <v>3</v>
      </c>
      <c r="K2415">
        <v>4</v>
      </c>
      <c r="L2415">
        <v>4</v>
      </c>
      <c r="M2415">
        <v>4</v>
      </c>
      <c r="N2415">
        <v>3</v>
      </c>
      <c r="O2415">
        <v>4</v>
      </c>
      <c r="P2415">
        <v>4</v>
      </c>
      <c r="Q2415">
        <v>4</v>
      </c>
      <c r="R2415">
        <v>54.86</v>
      </c>
      <c r="S2415">
        <v>77.349999999999994</v>
      </c>
      <c r="T2415">
        <v>77.349999999999994</v>
      </c>
      <c r="U2415">
        <v>77.349999999999994</v>
      </c>
      <c r="V2415">
        <v>23.69747899</v>
      </c>
      <c r="W2415">
        <v>23.69747899</v>
      </c>
      <c r="X2415">
        <v>4.2198581559999999</v>
      </c>
      <c r="Y2415">
        <v>4.2198581559999999</v>
      </c>
    </row>
    <row r="2416" spans="1:25" x14ac:dyDescent="0.3">
      <c r="A2416" s="2">
        <v>45921</v>
      </c>
      <c r="B2416" t="s">
        <v>42</v>
      </c>
      <c r="C2416">
        <v>2527</v>
      </c>
      <c r="D2416">
        <v>31</v>
      </c>
      <c r="E2416">
        <v>2.1059999999999999</v>
      </c>
      <c r="F2416">
        <v>1.2270000000000001</v>
      </c>
      <c r="G2416">
        <v>65.28</v>
      </c>
      <c r="H2416">
        <v>65.28</v>
      </c>
      <c r="I2416" t="s">
        <v>149</v>
      </c>
      <c r="J2416">
        <v>13</v>
      </c>
      <c r="K2416">
        <v>14</v>
      </c>
      <c r="L2416">
        <v>14</v>
      </c>
      <c r="M2416">
        <v>14</v>
      </c>
      <c r="N2416">
        <v>14</v>
      </c>
      <c r="O2416">
        <v>15</v>
      </c>
      <c r="P2416">
        <v>15</v>
      </c>
      <c r="Q2416">
        <v>15</v>
      </c>
      <c r="R2416">
        <v>353.75</v>
      </c>
      <c r="S2416">
        <v>378.24</v>
      </c>
      <c r="T2416">
        <v>378.24</v>
      </c>
      <c r="U2416">
        <v>378.24</v>
      </c>
      <c r="V2416">
        <v>17.25888325</v>
      </c>
      <c r="W2416">
        <v>17.25888325</v>
      </c>
      <c r="X2416">
        <v>5.7941176470000002</v>
      </c>
      <c r="Y2416">
        <v>5.7941176470000002</v>
      </c>
    </row>
    <row r="2417" spans="1:25" x14ac:dyDescent="0.3">
      <c r="A2417" s="2">
        <v>45921</v>
      </c>
      <c r="B2417" t="s">
        <v>40</v>
      </c>
      <c r="C2417">
        <v>756</v>
      </c>
      <c r="D2417">
        <v>16</v>
      </c>
      <c r="E2417">
        <v>2.766</v>
      </c>
      <c r="F2417">
        <v>2.1160000000000001</v>
      </c>
      <c r="G2417">
        <v>44.25</v>
      </c>
      <c r="H2417">
        <v>44.25</v>
      </c>
      <c r="I2417" t="s">
        <v>149</v>
      </c>
      <c r="J2417">
        <v>2</v>
      </c>
      <c r="K2417">
        <v>4</v>
      </c>
      <c r="L2417">
        <v>4</v>
      </c>
      <c r="M2417">
        <v>4</v>
      </c>
      <c r="N2417">
        <v>3</v>
      </c>
      <c r="O2417">
        <v>6</v>
      </c>
      <c r="P2417">
        <v>6</v>
      </c>
      <c r="Q2417">
        <v>6</v>
      </c>
      <c r="R2417">
        <v>86.94</v>
      </c>
      <c r="S2417">
        <v>164.8</v>
      </c>
      <c r="T2417">
        <v>164.8</v>
      </c>
      <c r="U2417">
        <v>164.8</v>
      </c>
      <c r="V2417">
        <v>26.850728159999999</v>
      </c>
      <c r="W2417">
        <v>26.850728159999999</v>
      </c>
      <c r="X2417">
        <v>3.724293785</v>
      </c>
      <c r="Y2417">
        <v>3.724293785</v>
      </c>
    </row>
    <row r="2418" spans="1:25" x14ac:dyDescent="0.3">
      <c r="A2418" s="2">
        <v>45921</v>
      </c>
      <c r="B2418" t="s">
        <v>46</v>
      </c>
      <c r="C2418">
        <v>411</v>
      </c>
      <c r="D2418">
        <v>4</v>
      </c>
      <c r="E2418">
        <v>2.923</v>
      </c>
      <c r="F2418">
        <v>0.97299999999999998</v>
      </c>
      <c r="G2418">
        <v>11.69</v>
      </c>
      <c r="H2418">
        <v>11.69</v>
      </c>
      <c r="I2418" t="s">
        <v>149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X2418">
        <v>0</v>
      </c>
      <c r="Y2418">
        <v>0</v>
      </c>
    </row>
    <row r="2419" spans="1:25" x14ac:dyDescent="0.3">
      <c r="A2419" s="2">
        <v>45921</v>
      </c>
      <c r="B2419" t="s">
        <v>62</v>
      </c>
      <c r="C2419">
        <v>568</v>
      </c>
      <c r="D2419">
        <v>3</v>
      </c>
      <c r="E2419">
        <v>3.0830000000000002</v>
      </c>
      <c r="F2419">
        <v>0.52800000000000002</v>
      </c>
      <c r="G2419">
        <v>9.25</v>
      </c>
      <c r="H2419">
        <v>9.25</v>
      </c>
      <c r="I2419" t="s">
        <v>149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X2419">
        <v>0</v>
      </c>
      <c r="Y2419">
        <v>0</v>
      </c>
    </row>
    <row r="2420" spans="1:25" x14ac:dyDescent="0.3">
      <c r="A2420" s="2">
        <v>45921</v>
      </c>
      <c r="B2420" t="s">
        <v>38</v>
      </c>
      <c r="C2420">
        <v>236</v>
      </c>
      <c r="D2420">
        <v>2</v>
      </c>
      <c r="E2420">
        <v>2.3149999999999999</v>
      </c>
      <c r="F2420">
        <v>0.84699999999999998</v>
      </c>
      <c r="G2420">
        <v>4.63</v>
      </c>
      <c r="H2420">
        <v>4.63</v>
      </c>
      <c r="I2420" t="s">
        <v>149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X2420">
        <v>0</v>
      </c>
      <c r="Y2420">
        <v>0</v>
      </c>
    </row>
    <row r="2421" spans="1:25" x14ac:dyDescent="0.3">
      <c r="A2421" s="2">
        <v>45921</v>
      </c>
      <c r="B2421" t="s">
        <v>84</v>
      </c>
      <c r="C2421">
        <v>1294</v>
      </c>
      <c r="D2421">
        <v>14</v>
      </c>
      <c r="E2421">
        <v>1.9139999999999999</v>
      </c>
      <c r="F2421">
        <v>1.0820000000000001</v>
      </c>
      <c r="G2421">
        <v>26.79</v>
      </c>
      <c r="H2421">
        <v>26.79</v>
      </c>
      <c r="I2421" t="s">
        <v>149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X2421">
        <v>0</v>
      </c>
      <c r="Y2421">
        <v>0</v>
      </c>
    </row>
    <row r="2422" spans="1:25" x14ac:dyDescent="0.3">
      <c r="A2422" s="2">
        <v>45921</v>
      </c>
      <c r="B2422" t="s">
        <v>56</v>
      </c>
      <c r="C2422">
        <v>189</v>
      </c>
      <c r="D2422">
        <v>6</v>
      </c>
      <c r="E2422">
        <v>1.34</v>
      </c>
      <c r="F2422">
        <v>3.1749999999999998</v>
      </c>
      <c r="G2422">
        <v>8.0399999999999991</v>
      </c>
      <c r="H2422">
        <v>8.0399999999999991</v>
      </c>
      <c r="I2422" t="s">
        <v>149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X2422">
        <v>0</v>
      </c>
      <c r="Y2422">
        <v>0</v>
      </c>
    </row>
    <row r="2423" spans="1:25" x14ac:dyDescent="0.3">
      <c r="A2423" s="2">
        <v>45921</v>
      </c>
      <c r="B2423" t="s">
        <v>50</v>
      </c>
      <c r="C2423">
        <v>621</v>
      </c>
      <c r="D2423">
        <v>8</v>
      </c>
      <c r="E2423">
        <v>2.044</v>
      </c>
      <c r="F2423">
        <v>1.288</v>
      </c>
      <c r="G2423">
        <v>16.350000000000001</v>
      </c>
      <c r="H2423">
        <v>16.350000000000001</v>
      </c>
      <c r="I2423" t="s">
        <v>149</v>
      </c>
      <c r="J2423">
        <v>1</v>
      </c>
      <c r="K2423">
        <v>2</v>
      </c>
      <c r="L2423">
        <v>2</v>
      </c>
      <c r="M2423">
        <v>2</v>
      </c>
      <c r="N2423">
        <v>1</v>
      </c>
      <c r="O2423">
        <v>2</v>
      </c>
      <c r="P2423">
        <v>2</v>
      </c>
      <c r="Q2423">
        <v>2</v>
      </c>
      <c r="R2423">
        <v>41.88</v>
      </c>
      <c r="S2423">
        <v>84.37</v>
      </c>
      <c r="T2423">
        <v>84.37</v>
      </c>
      <c r="U2423">
        <v>84.37</v>
      </c>
      <c r="V2423">
        <v>19.378926159999999</v>
      </c>
      <c r="W2423">
        <v>19.378926159999999</v>
      </c>
      <c r="X2423">
        <v>5.1602446479999999</v>
      </c>
      <c r="Y2423">
        <v>5.1602446479999999</v>
      </c>
    </row>
    <row r="2424" spans="1:25" x14ac:dyDescent="0.3">
      <c r="A2424" s="2">
        <v>45921</v>
      </c>
      <c r="B2424" t="s">
        <v>86</v>
      </c>
      <c r="C2424">
        <v>3</v>
      </c>
      <c r="D2424">
        <v>0</v>
      </c>
      <c r="F2424">
        <v>0</v>
      </c>
      <c r="G2424">
        <v>0</v>
      </c>
      <c r="H2424">
        <v>0</v>
      </c>
      <c r="I2424" t="s">
        <v>149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5" x14ac:dyDescent="0.3">
      <c r="A2425" s="2">
        <v>45921</v>
      </c>
      <c r="B2425" t="s">
        <v>36</v>
      </c>
      <c r="C2425">
        <v>1076</v>
      </c>
      <c r="D2425">
        <v>8</v>
      </c>
      <c r="E2425">
        <v>0.97399999999999998</v>
      </c>
      <c r="F2425">
        <v>0.74299999999999999</v>
      </c>
      <c r="G2425">
        <v>7.79</v>
      </c>
      <c r="H2425">
        <v>7.79</v>
      </c>
      <c r="I2425" t="s">
        <v>149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31.98</v>
      </c>
      <c r="S2425">
        <v>31.98</v>
      </c>
      <c r="T2425">
        <v>31.98</v>
      </c>
      <c r="U2425">
        <v>31.98</v>
      </c>
      <c r="V2425">
        <v>24.358974360000001</v>
      </c>
      <c r="W2425">
        <v>24.358974360000001</v>
      </c>
      <c r="X2425">
        <v>4.1052631579999996</v>
      </c>
      <c r="Y2425">
        <v>4.1052631579999996</v>
      </c>
    </row>
    <row r="2426" spans="1:25" x14ac:dyDescent="0.3">
      <c r="A2426" s="2">
        <v>45921</v>
      </c>
      <c r="B2426" t="s">
        <v>62</v>
      </c>
      <c r="C2426">
        <v>2597</v>
      </c>
      <c r="D2426">
        <v>25</v>
      </c>
      <c r="E2426">
        <v>4.4359999999999999</v>
      </c>
      <c r="F2426">
        <v>0.96299999999999997</v>
      </c>
      <c r="G2426">
        <v>110.9</v>
      </c>
      <c r="H2426">
        <v>110.9</v>
      </c>
      <c r="I2426" t="s">
        <v>149</v>
      </c>
      <c r="J2426">
        <v>3</v>
      </c>
      <c r="K2426">
        <v>3</v>
      </c>
      <c r="L2426">
        <v>3</v>
      </c>
      <c r="M2426">
        <v>3</v>
      </c>
      <c r="N2426">
        <v>6</v>
      </c>
      <c r="O2426">
        <v>6</v>
      </c>
      <c r="P2426">
        <v>6</v>
      </c>
      <c r="Q2426">
        <v>6</v>
      </c>
      <c r="R2426">
        <v>228.29</v>
      </c>
      <c r="S2426">
        <v>228.29</v>
      </c>
      <c r="T2426">
        <v>228.29</v>
      </c>
      <c r="U2426">
        <v>228.29</v>
      </c>
      <c r="V2426">
        <v>48.578562349999999</v>
      </c>
      <c r="W2426">
        <v>48.578562349999999</v>
      </c>
      <c r="X2426">
        <v>2.05852119</v>
      </c>
      <c r="Y2426">
        <v>2.05852119</v>
      </c>
    </row>
    <row r="2427" spans="1:25" x14ac:dyDescent="0.3">
      <c r="A2427" s="2">
        <v>45921</v>
      </c>
      <c r="B2427" t="s">
        <v>64</v>
      </c>
      <c r="C2427">
        <v>1193</v>
      </c>
      <c r="D2427">
        <v>8</v>
      </c>
      <c r="E2427">
        <v>4.4960000000000004</v>
      </c>
      <c r="F2427">
        <v>0.67100000000000004</v>
      </c>
      <c r="G2427">
        <v>35.97</v>
      </c>
      <c r="H2427">
        <v>35.97</v>
      </c>
      <c r="I2427" t="s">
        <v>149</v>
      </c>
      <c r="J2427">
        <v>4</v>
      </c>
      <c r="K2427">
        <v>4</v>
      </c>
      <c r="L2427">
        <v>4</v>
      </c>
      <c r="M2427">
        <v>4</v>
      </c>
      <c r="N2427">
        <v>5</v>
      </c>
      <c r="O2427">
        <v>5</v>
      </c>
      <c r="P2427">
        <v>5</v>
      </c>
      <c r="Q2427">
        <v>5</v>
      </c>
      <c r="R2427">
        <v>158.33000000000001</v>
      </c>
      <c r="S2427">
        <v>158.33000000000001</v>
      </c>
      <c r="T2427">
        <v>158.33000000000001</v>
      </c>
      <c r="U2427">
        <v>158.33000000000001</v>
      </c>
      <c r="V2427">
        <v>22.718373020000001</v>
      </c>
      <c r="W2427">
        <v>22.718373020000001</v>
      </c>
      <c r="X2427">
        <v>4.401723659</v>
      </c>
      <c r="Y2427">
        <v>4.401723659</v>
      </c>
    </row>
    <row r="2428" spans="1:25" x14ac:dyDescent="0.3">
      <c r="A2428" s="2">
        <v>45921</v>
      </c>
      <c r="B2428" t="s">
        <v>66</v>
      </c>
      <c r="C2428">
        <v>0</v>
      </c>
      <c r="D2428">
        <v>0</v>
      </c>
      <c r="G2428">
        <v>0</v>
      </c>
      <c r="H2428">
        <v>0</v>
      </c>
      <c r="I2428" t="s">
        <v>149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5" x14ac:dyDescent="0.3">
      <c r="A2429" s="2">
        <v>45921</v>
      </c>
      <c r="B2429" t="s">
        <v>68</v>
      </c>
      <c r="C2429">
        <v>1114</v>
      </c>
      <c r="D2429">
        <v>8</v>
      </c>
      <c r="E2429">
        <v>6.13</v>
      </c>
      <c r="F2429">
        <v>0.71799999999999997</v>
      </c>
      <c r="G2429">
        <v>49.04</v>
      </c>
      <c r="H2429">
        <v>49.04</v>
      </c>
      <c r="I2429" t="s">
        <v>149</v>
      </c>
      <c r="J2429">
        <v>6</v>
      </c>
      <c r="K2429">
        <v>6</v>
      </c>
      <c r="L2429">
        <v>6</v>
      </c>
      <c r="M2429">
        <v>6</v>
      </c>
      <c r="N2429">
        <v>6</v>
      </c>
      <c r="O2429">
        <v>6</v>
      </c>
      <c r="P2429">
        <v>6</v>
      </c>
      <c r="Q2429">
        <v>6</v>
      </c>
      <c r="R2429">
        <v>158.78</v>
      </c>
      <c r="S2429">
        <v>158.78</v>
      </c>
      <c r="T2429">
        <v>158.78</v>
      </c>
      <c r="U2429">
        <v>158.78</v>
      </c>
      <c r="V2429">
        <v>30.885501949999998</v>
      </c>
      <c r="W2429">
        <v>30.885501949999998</v>
      </c>
      <c r="X2429">
        <v>3.2377650899999999</v>
      </c>
      <c r="Y2429">
        <v>3.2377650899999999</v>
      </c>
    </row>
    <row r="2430" spans="1:25" x14ac:dyDescent="0.3">
      <c r="A2430" s="2">
        <v>45921</v>
      </c>
      <c r="B2430" t="s">
        <v>70</v>
      </c>
      <c r="C2430">
        <v>3222</v>
      </c>
      <c r="D2430">
        <v>30</v>
      </c>
      <c r="E2430">
        <v>3.5680000000000001</v>
      </c>
      <c r="F2430">
        <v>0.93100000000000005</v>
      </c>
      <c r="G2430">
        <v>107.04</v>
      </c>
      <c r="H2430">
        <v>107.04</v>
      </c>
      <c r="I2430" t="s">
        <v>149</v>
      </c>
      <c r="J2430">
        <v>7</v>
      </c>
      <c r="K2430">
        <v>7</v>
      </c>
      <c r="L2430">
        <v>7</v>
      </c>
      <c r="M2430">
        <v>7</v>
      </c>
      <c r="N2430">
        <v>7</v>
      </c>
      <c r="O2430">
        <v>7</v>
      </c>
      <c r="P2430">
        <v>7</v>
      </c>
      <c r="Q2430">
        <v>7</v>
      </c>
      <c r="R2430">
        <v>167.16</v>
      </c>
      <c r="S2430">
        <v>167.16</v>
      </c>
      <c r="T2430">
        <v>167.16</v>
      </c>
      <c r="U2430">
        <v>167.16</v>
      </c>
      <c r="V2430">
        <v>64.034458000000001</v>
      </c>
      <c r="W2430">
        <v>64.034458000000001</v>
      </c>
      <c r="X2430">
        <v>1.5616591929999999</v>
      </c>
      <c r="Y2430">
        <v>1.5616591929999999</v>
      </c>
    </row>
    <row r="2431" spans="1:25" x14ac:dyDescent="0.3">
      <c r="A2431" s="2">
        <v>45921</v>
      </c>
      <c r="B2431" t="s">
        <v>32</v>
      </c>
      <c r="C2431">
        <v>646</v>
      </c>
      <c r="D2431">
        <v>4</v>
      </c>
      <c r="E2431">
        <v>1.633</v>
      </c>
      <c r="F2431">
        <v>0.61899999999999999</v>
      </c>
      <c r="G2431">
        <v>6.53</v>
      </c>
      <c r="H2431">
        <v>6.53</v>
      </c>
      <c r="I2431" t="s">
        <v>149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X2431">
        <v>0</v>
      </c>
      <c r="Y2431">
        <v>0</v>
      </c>
    </row>
    <row r="2432" spans="1:25" x14ac:dyDescent="0.3">
      <c r="A2432" s="2">
        <v>45921</v>
      </c>
      <c r="B2432" t="s">
        <v>72</v>
      </c>
      <c r="C2432">
        <v>550</v>
      </c>
      <c r="D2432">
        <v>3</v>
      </c>
      <c r="E2432">
        <v>3.69</v>
      </c>
      <c r="F2432">
        <v>0.54500000000000004</v>
      </c>
      <c r="G2432">
        <v>11.07</v>
      </c>
      <c r="H2432">
        <v>11.07</v>
      </c>
      <c r="I2432" t="s">
        <v>149</v>
      </c>
      <c r="J2432">
        <v>3</v>
      </c>
      <c r="K2432">
        <v>3</v>
      </c>
      <c r="L2432">
        <v>3</v>
      </c>
      <c r="M2432">
        <v>3</v>
      </c>
      <c r="N2432">
        <v>3</v>
      </c>
      <c r="O2432">
        <v>3</v>
      </c>
      <c r="P2432">
        <v>3</v>
      </c>
      <c r="Q2432">
        <v>3</v>
      </c>
      <c r="R2432">
        <v>109.47</v>
      </c>
      <c r="S2432">
        <v>109.47</v>
      </c>
      <c r="T2432">
        <v>109.47</v>
      </c>
      <c r="U2432">
        <v>109.47</v>
      </c>
      <c r="V2432">
        <v>10.112359550000001</v>
      </c>
      <c r="W2432">
        <v>10.112359550000001</v>
      </c>
      <c r="X2432">
        <v>9.8888888890000004</v>
      </c>
      <c r="Y2432">
        <v>9.8888888890000004</v>
      </c>
    </row>
    <row r="2433" spans="1:25" x14ac:dyDescent="0.3">
      <c r="A2433" s="2">
        <v>45921</v>
      </c>
      <c r="B2433" t="s">
        <v>74</v>
      </c>
      <c r="C2433">
        <v>6218</v>
      </c>
      <c r="D2433">
        <v>16</v>
      </c>
      <c r="E2433">
        <v>1.4390000000000001</v>
      </c>
      <c r="F2433">
        <v>0.25700000000000001</v>
      </c>
      <c r="G2433">
        <v>23.03</v>
      </c>
      <c r="H2433">
        <v>23.03</v>
      </c>
      <c r="I2433" t="s">
        <v>149</v>
      </c>
      <c r="J2433">
        <v>0</v>
      </c>
      <c r="K2433">
        <v>2</v>
      </c>
      <c r="L2433">
        <v>2</v>
      </c>
      <c r="M2433">
        <v>2</v>
      </c>
      <c r="N2433">
        <v>0</v>
      </c>
      <c r="O2433">
        <v>3</v>
      </c>
      <c r="P2433">
        <v>3</v>
      </c>
      <c r="Q2433">
        <v>3</v>
      </c>
      <c r="R2433">
        <v>0</v>
      </c>
      <c r="S2433">
        <v>92.47</v>
      </c>
      <c r="T2433">
        <v>92.47</v>
      </c>
      <c r="U2433">
        <v>92.47</v>
      </c>
      <c r="V2433">
        <v>24.905374720000001</v>
      </c>
      <c r="W2433">
        <v>24.905374720000001</v>
      </c>
      <c r="X2433">
        <v>4.0151975679999996</v>
      </c>
      <c r="Y2433">
        <v>4.0151975679999996</v>
      </c>
    </row>
    <row r="2434" spans="1:25" x14ac:dyDescent="0.3">
      <c r="A2434" s="2">
        <v>45921</v>
      </c>
      <c r="B2434" t="s">
        <v>76</v>
      </c>
      <c r="C2434">
        <v>555</v>
      </c>
      <c r="D2434">
        <v>4</v>
      </c>
      <c r="E2434">
        <v>3.3079999999999998</v>
      </c>
      <c r="F2434">
        <v>0.72099999999999997</v>
      </c>
      <c r="G2434">
        <v>13.23</v>
      </c>
      <c r="H2434">
        <v>13.23</v>
      </c>
      <c r="I2434" t="s">
        <v>149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X2434">
        <v>0</v>
      </c>
      <c r="Y2434">
        <v>0</v>
      </c>
    </row>
    <row r="2435" spans="1:25" x14ac:dyDescent="0.3">
      <c r="A2435" s="2">
        <v>45921</v>
      </c>
      <c r="B2435" t="s">
        <v>78</v>
      </c>
      <c r="C2435">
        <v>326</v>
      </c>
      <c r="D2435">
        <v>0</v>
      </c>
      <c r="F2435">
        <v>0</v>
      </c>
      <c r="G2435">
        <v>0</v>
      </c>
      <c r="H2435">
        <v>0</v>
      </c>
      <c r="I2435" t="s">
        <v>149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5" x14ac:dyDescent="0.3">
      <c r="A2436" s="2">
        <v>45921</v>
      </c>
      <c r="B2436" t="s">
        <v>80</v>
      </c>
      <c r="C2436">
        <v>117</v>
      </c>
      <c r="D2436">
        <v>2</v>
      </c>
      <c r="E2436">
        <v>7.54</v>
      </c>
      <c r="F2436">
        <v>1.7090000000000001</v>
      </c>
      <c r="G2436">
        <v>15.08</v>
      </c>
      <c r="H2436">
        <v>15.08</v>
      </c>
      <c r="I2436" t="s">
        <v>149</v>
      </c>
      <c r="J2436">
        <v>3</v>
      </c>
      <c r="K2436">
        <v>3</v>
      </c>
      <c r="L2436">
        <v>3</v>
      </c>
      <c r="M2436">
        <v>3</v>
      </c>
      <c r="N2436">
        <v>3</v>
      </c>
      <c r="O2436">
        <v>3</v>
      </c>
      <c r="P2436">
        <v>3</v>
      </c>
      <c r="Q2436">
        <v>3</v>
      </c>
      <c r="R2436">
        <v>100.94</v>
      </c>
      <c r="S2436">
        <v>100.94</v>
      </c>
      <c r="T2436">
        <v>100.94</v>
      </c>
      <c r="U2436">
        <v>100.94</v>
      </c>
      <c r="V2436">
        <v>14.939568059999999</v>
      </c>
      <c r="W2436">
        <v>14.939568059999999</v>
      </c>
      <c r="X2436">
        <v>6.6936339519999999</v>
      </c>
      <c r="Y2436">
        <v>6.6936339519999999</v>
      </c>
    </row>
    <row r="2437" spans="1:25" x14ac:dyDescent="0.3">
      <c r="A2437" s="2">
        <v>45921</v>
      </c>
      <c r="B2437" t="s">
        <v>82</v>
      </c>
      <c r="C2437">
        <v>940</v>
      </c>
      <c r="D2437">
        <v>4</v>
      </c>
      <c r="E2437">
        <v>2.5230000000000001</v>
      </c>
      <c r="F2437">
        <v>0.42599999999999999</v>
      </c>
      <c r="G2437">
        <v>10.09</v>
      </c>
      <c r="H2437">
        <v>10.09</v>
      </c>
      <c r="I2437" t="s">
        <v>149</v>
      </c>
      <c r="J2437">
        <v>1</v>
      </c>
      <c r="K2437">
        <v>1</v>
      </c>
      <c r="L2437">
        <v>1</v>
      </c>
      <c r="M2437">
        <v>1</v>
      </c>
      <c r="N2437">
        <v>2</v>
      </c>
      <c r="O2437">
        <v>2</v>
      </c>
      <c r="P2437">
        <v>2</v>
      </c>
      <c r="Q2437">
        <v>2</v>
      </c>
      <c r="R2437">
        <v>66.98</v>
      </c>
      <c r="S2437">
        <v>66.98</v>
      </c>
      <c r="T2437">
        <v>66.98</v>
      </c>
      <c r="U2437">
        <v>66.98</v>
      </c>
      <c r="V2437">
        <v>15.06419827</v>
      </c>
      <c r="W2437">
        <v>15.06419827</v>
      </c>
      <c r="X2437">
        <v>6.6382556990000001</v>
      </c>
      <c r="Y2437">
        <v>6.6382556990000001</v>
      </c>
    </row>
    <row r="2438" spans="1:25" x14ac:dyDescent="0.3">
      <c r="A2438" s="2">
        <v>45921</v>
      </c>
      <c r="B2438" t="s">
        <v>94</v>
      </c>
      <c r="C2438">
        <v>1166</v>
      </c>
      <c r="D2438">
        <v>2</v>
      </c>
      <c r="E2438">
        <v>5.36</v>
      </c>
      <c r="F2438">
        <v>0.17199999999999999</v>
      </c>
      <c r="G2438">
        <v>10.72</v>
      </c>
      <c r="H2438">
        <v>10.72</v>
      </c>
      <c r="I2438" t="s">
        <v>149</v>
      </c>
      <c r="J2438">
        <v>2</v>
      </c>
      <c r="K2438">
        <v>3</v>
      </c>
      <c r="L2438">
        <v>3</v>
      </c>
      <c r="M2438">
        <v>3</v>
      </c>
      <c r="N2438">
        <v>2</v>
      </c>
      <c r="O2438">
        <v>7</v>
      </c>
      <c r="P2438">
        <v>7</v>
      </c>
      <c r="Q2438">
        <v>7</v>
      </c>
      <c r="R2438">
        <v>57.79</v>
      </c>
      <c r="S2438">
        <v>222.19</v>
      </c>
      <c r="T2438">
        <v>222.19</v>
      </c>
      <c r="U2438">
        <v>222.19</v>
      </c>
      <c r="V2438">
        <v>4.824699581</v>
      </c>
      <c r="W2438">
        <v>4.824699581</v>
      </c>
      <c r="X2438">
        <v>20.726679099999998</v>
      </c>
      <c r="Y2438">
        <v>20.726679099999998</v>
      </c>
    </row>
    <row r="2439" spans="1:25" x14ac:dyDescent="0.3">
      <c r="A2439" s="2">
        <v>45921</v>
      </c>
      <c r="B2439" t="s">
        <v>96</v>
      </c>
      <c r="C2439">
        <v>702</v>
      </c>
      <c r="D2439">
        <v>9</v>
      </c>
      <c r="E2439">
        <v>3.2320000000000002</v>
      </c>
      <c r="F2439">
        <v>1.282</v>
      </c>
      <c r="G2439">
        <v>29.09</v>
      </c>
      <c r="H2439">
        <v>29.09</v>
      </c>
      <c r="I2439" t="s">
        <v>149</v>
      </c>
      <c r="J2439">
        <v>4</v>
      </c>
      <c r="K2439">
        <v>4</v>
      </c>
      <c r="L2439">
        <v>4</v>
      </c>
      <c r="M2439">
        <v>4</v>
      </c>
      <c r="N2439">
        <v>8</v>
      </c>
      <c r="O2439">
        <v>8</v>
      </c>
      <c r="P2439">
        <v>8</v>
      </c>
      <c r="Q2439">
        <v>8</v>
      </c>
      <c r="R2439">
        <v>680.37</v>
      </c>
      <c r="S2439">
        <v>680.37</v>
      </c>
      <c r="T2439">
        <v>680.37</v>
      </c>
      <c r="U2439">
        <v>680.37</v>
      </c>
      <c r="V2439">
        <v>4.2756147389999999</v>
      </c>
      <c r="W2439">
        <v>4.2756147389999999</v>
      </c>
      <c r="X2439">
        <v>23.388449640000001</v>
      </c>
      <c r="Y2439">
        <v>23.388449640000001</v>
      </c>
    </row>
    <row r="2440" spans="1:25" x14ac:dyDescent="0.3">
      <c r="A2440" s="2">
        <v>45921</v>
      </c>
      <c r="B2440" t="s">
        <v>11</v>
      </c>
      <c r="C2440">
        <v>365</v>
      </c>
      <c r="D2440">
        <v>4</v>
      </c>
      <c r="E2440">
        <v>2.8050000000000002</v>
      </c>
      <c r="F2440">
        <v>1.0960000000000001</v>
      </c>
      <c r="G2440">
        <v>11.22</v>
      </c>
      <c r="H2440">
        <v>11.22</v>
      </c>
      <c r="I2440" t="s">
        <v>149</v>
      </c>
      <c r="J2440">
        <v>2</v>
      </c>
      <c r="K2440">
        <v>2</v>
      </c>
      <c r="L2440">
        <v>2</v>
      </c>
      <c r="M2440">
        <v>2</v>
      </c>
      <c r="N2440">
        <v>3</v>
      </c>
      <c r="O2440">
        <v>3</v>
      </c>
      <c r="P2440">
        <v>3</v>
      </c>
      <c r="Q2440">
        <v>3</v>
      </c>
      <c r="R2440">
        <v>125.64</v>
      </c>
      <c r="S2440">
        <v>125.64</v>
      </c>
      <c r="T2440">
        <v>125.64</v>
      </c>
      <c r="U2440">
        <v>125.64</v>
      </c>
      <c r="V2440">
        <v>8.9302769820000005</v>
      </c>
      <c r="W2440">
        <v>8.9302769820000005</v>
      </c>
      <c r="X2440">
        <v>11.19786096</v>
      </c>
      <c r="Y2440">
        <v>11.19786096</v>
      </c>
    </row>
    <row r="2441" spans="1:25" x14ac:dyDescent="0.3">
      <c r="A2441" s="2">
        <v>45921</v>
      </c>
      <c r="B2441" t="s">
        <v>92</v>
      </c>
      <c r="C2441">
        <v>159</v>
      </c>
      <c r="D2441">
        <v>1</v>
      </c>
      <c r="E2441">
        <v>2.81</v>
      </c>
      <c r="F2441">
        <v>0.629</v>
      </c>
      <c r="G2441">
        <v>2.81</v>
      </c>
      <c r="H2441">
        <v>2.81</v>
      </c>
      <c r="I2441" t="s">
        <v>149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X2441">
        <v>0</v>
      </c>
      <c r="Y2441">
        <v>0</v>
      </c>
    </row>
    <row r="2442" spans="1:25" x14ac:dyDescent="0.3">
      <c r="A2442" s="2">
        <v>45921</v>
      </c>
      <c r="B2442" t="s">
        <v>46</v>
      </c>
      <c r="C2442">
        <v>458</v>
      </c>
      <c r="D2442">
        <v>2</v>
      </c>
      <c r="E2442">
        <v>5.6749999999999998</v>
      </c>
      <c r="F2442">
        <v>0.437</v>
      </c>
      <c r="G2442">
        <v>11.35</v>
      </c>
      <c r="H2442">
        <v>11.35</v>
      </c>
      <c r="I2442" t="s">
        <v>149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X2442">
        <v>0</v>
      </c>
      <c r="Y2442">
        <v>0</v>
      </c>
    </row>
    <row r="2443" spans="1:25" x14ac:dyDescent="0.3">
      <c r="A2443" s="2">
        <v>45921</v>
      </c>
      <c r="B2443" t="s">
        <v>32</v>
      </c>
      <c r="C2443">
        <v>180</v>
      </c>
      <c r="D2443">
        <v>3</v>
      </c>
      <c r="E2443">
        <v>2.0129999999999999</v>
      </c>
      <c r="F2443">
        <v>1.667</v>
      </c>
      <c r="G2443">
        <v>6.04</v>
      </c>
      <c r="H2443">
        <v>6.04</v>
      </c>
      <c r="I2443" t="s">
        <v>149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X2443">
        <v>0</v>
      </c>
      <c r="Y2443">
        <v>0</v>
      </c>
    </row>
    <row r="2444" spans="1:25" x14ac:dyDescent="0.3">
      <c r="A2444" s="2">
        <v>45921</v>
      </c>
      <c r="B2444" t="s">
        <v>72</v>
      </c>
      <c r="C2444">
        <v>71</v>
      </c>
      <c r="D2444">
        <v>0</v>
      </c>
      <c r="F2444">
        <v>0</v>
      </c>
      <c r="G2444">
        <v>0</v>
      </c>
      <c r="H2444">
        <v>0</v>
      </c>
      <c r="I2444" t="s">
        <v>149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5" x14ac:dyDescent="0.3">
      <c r="A2445" s="2">
        <v>45921</v>
      </c>
      <c r="B2445" t="s">
        <v>106</v>
      </c>
      <c r="C2445">
        <v>59</v>
      </c>
      <c r="D2445">
        <v>1</v>
      </c>
      <c r="E2445">
        <v>2.88</v>
      </c>
      <c r="F2445">
        <v>1.6950000000000001</v>
      </c>
      <c r="G2445">
        <v>2.88</v>
      </c>
      <c r="H2445">
        <v>2.88</v>
      </c>
      <c r="I2445" t="s">
        <v>149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X2445">
        <v>0</v>
      </c>
      <c r="Y2445">
        <v>0</v>
      </c>
    </row>
    <row r="2446" spans="1:25" x14ac:dyDescent="0.3">
      <c r="A2446" s="2">
        <v>45921</v>
      </c>
      <c r="B2446" t="s">
        <v>44</v>
      </c>
      <c r="C2446">
        <v>13</v>
      </c>
      <c r="D2446">
        <v>0</v>
      </c>
      <c r="F2446">
        <v>0</v>
      </c>
      <c r="G2446">
        <v>0</v>
      </c>
      <c r="H2446">
        <v>0</v>
      </c>
      <c r="I2446" t="s">
        <v>149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5" x14ac:dyDescent="0.3">
      <c r="A2447" s="2">
        <v>45921</v>
      </c>
      <c r="B2447" t="s">
        <v>40</v>
      </c>
      <c r="C2447">
        <v>157</v>
      </c>
      <c r="D2447">
        <v>2</v>
      </c>
      <c r="E2447">
        <v>3.33</v>
      </c>
      <c r="F2447">
        <v>1.274</v>
      </c>
      <c r="G2447">
        <v>6.66</v>
      </c>
      <c r="H2447">
        <v>6.66</v>
      </c>
      <c r="I2447" t="s">
        <v>149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X2447">
        <v>0</v>
      </c>
      <c r="Y2447">
        <v>0</v>
      </c>
    </row>
    <row r="2448" spans="1:25" x14ac:dyDescent="0.3">
      <c r="A2448" s="2">
        <v>45921</v>
      </c>
      <c r="B2448" t="s">
        <v>56</v>
      </c>
      <c r="C2448">
        <v>38</v>
      </c>
      <c r="D2448">
        <v>1</v>
      </c>
      <c r="E2448">
        <v>3.16</v>
      </c>
      <c r="F2448">
        <v>2.6320000000000001</v>
      </c>
      <c r="G2448">
        <v>3.16</v>
      </c>
      <c r="H2448">
        <v>3.16</v>
      </c>
      <c r="I2448" t="s">
        <v>149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X2448">
        <v>0</v>
      </c>
      <c r="Y2448">
        <v>0</v>
      </c>
    </row>
    <row r="2449" spans="1:25" x14ac:dyDescent="0.3">
      <c r="A2449" s="2">
        <v>45921</v>
      </c>
      <c r="B2449" t="s">
        <v>76</v>
      </c>
      <c r="C2449">
        <v>318</v>
      </c>
      <c r="D2449">
        <v>0</v>
      </c>
      <c r="F2449">
        <v>0</v>
      </c>
      <c r="G2449">
        <v>0</v>
      </c>
      <c r="H2449">
        <v>0</v>
      </c>
      <c r="I2449" t="s">
        <v>149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5" x14ac:dyDescent="0.3">
      <c r="A2450" s="2">
        <v>45921</v>
      </c>
      <c r="B2450" t="s">
        <v>48</v>
      </c>
      <c r="C2450">
        <v>351</v>
      </c>
      <c r="D2450">
        <v>3</v>
      </c>
      <c r="E2450">
        <v>2.9729999999999999</v>
      </c>
      <c r="F2450">
        <v>0.85499999999999998</v>
      </c>
      <c r="G2450">
        <v>8.92</v>
      </c>
      <c r="H2450">
        <v>8.92</v>
      </c>
      <c r="I2450" t="s">
        <v>149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X2450">
        <v>0</v>
      </c>
      <c r="Y2450">
        <v>0</v>
      </c>
    </row>
    <row r="2451" spans="1:25" x14ac:dyDescent="0.3">
      <c r="A2451" s="2">
        <v>45921</v>
      </c>
      <c r="B2451" t="s">
        <v>24</v>
      </c>
      <c r="C2451">
        <v>325</v>
      </c>
      <c r="D2451">
        <v>1</v>
      </c>
      <c r="E2451">
        <v>2.44</v>
      </c>
      <c r="F2451">
        <v>0.308</v>
      </c>
      <c r="G2451">
        <v>2.44</v>
      </c>
      <c r="H2451">
        <v>2.44</v>
      </c>
      <c r="I2451" t="s">
        <v>149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X2451">
        <v>0</v>
      </c>
      <c r="Y2451">
        <v>0</v>
      </c>
    </row>
    <row r="2452" spans="1:25" x14ac:dyDescent="0.3">
      <c r="A2452" s="2">
        <v>45921</v>
      </c>
      <c r="B2452" t="s">
        <v>108</v>
      </c>
      <c r="C2452">
        <v>222</v>
      </c>
      <c r="D2452">
        <v>1</v>
      </c>
      <c r="E2452">
        <v>7.69</v>
      </c>
      <c r="F2452">
        <v>0.45</v>
      </c>
      <c r="G2452">
        <v>7.69</v>
      </c>
      <c r="H2452">
        <v>7.69</v>
      </c>
      <c r="I2452" t="s">
        <v>149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X2452">
        <v>0</v>
      </c>
      <c r="Y2452">
        <v>0</v>
      </c>
    </row>
    <row r="2453" spans="1:25" x14ac:dyDescent="0.3">
      <c r="A2453" s="2">
        <v>45921</v>
      </c>
      <c r="B2453" t="s">
        <v>62</v>
      </c>
      <c r="C2453">
        <v>190</v>
      </c>
      <c r="D2453">
        <v>2</v>
      </c>
      <c r="E2453">
        <v>2.5449999999999999</v>
      </c>
      <c r="F2453">
        <v>1.0529999999999999</v>
      </c>
      <c r="G2453">
        <v>5.09</v>
      </c>
      <c r="H2453">
        <v>5.09</v>
      </c>
      <c r="I2453" t="s">
        <v>149</v>
      </c>
      <c r="J2453">
        <v>1</v>
      </c>
      <c r="K2453">
        <v>1</v>
      </c>
      <c r="L2453">
        <v>1</v>
      </c>
      <c r="M2453">
        <v>1</v>
      </c>
      <c r="N2453">
        <v>2</v>
      </c>
      <c r="O2453">
        <v>2</v>
      </c>
      <c r="P2453">
        <v>2</v>
      </c>
      <c r="Q2453">
        <v>2</v>
      </c>
      <c r="R2453">
        <v>77.760000000000005</v>
      </c>
      <c r="S2453">
        <v>77.760000000000005</v>
      </c>
      <c r="T2453">
        <v>77.760000000000005</v>
      </c>
      <c r="U2453">
        <v>77.760000000000005</v>
      </c>
      <c r="V2453">
        <v>6.545781893</v>
      </c>
      <c r="W2453">
        <v>6.545781893</v>
      </c>
      <c r="X2453">
        <v>15.27701375</v>
      </c>
      <c r="Y2453">
        <v>15.27701375</v>
      </c>
    </row>
    <row r="2454" spans="1:25" x14ac:dyDescent="0.3">
      <c r="A2454" s="2">
        <v>45921</v>
      </c>
      <c r="B2454" t="s">
        <v>84</v>
      </c>
      <c r="C2454">
        <v>56</v>
      </c>
      <c r="D2454">
        <v>1</v>
      </c>
      <c r="E2454">
        <v>2.52</v>
      </c>
      <c r="F2454">
        <v>1.786</v>
      </c>
      <c r="G2454">
        <v>2.52</v>
      </c>
      <c r="H2454">
        <v>2.52</v>
      </c>
      <c r="I2454" t="s">
        <v>149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X2454">
        <v>0</v>
      </c>
      <c r="Y2454">
        <v>0</v>
      </c>
    </row>
    <row r="2455" spans="1:25" x14ac:dyDescent="0.3">
      <c r="A2455" s="2">
        <v>45921</v>
      </c>
      <c r="B2455" t="s">
        <v>42</v>
      </c>
      <c r="C2455">
        <v>19</v>
      </c>
      <c r="D2455">
        <v>0</v>
      </c>
      <c r="F2455">
        <v>0</v>
      </c>
      <c r="G2455">
        <v>0</v>
      </c>
      <c r="H2455">
        <v>0</v>
      </c>
      <c r="I2455" t="s">
        <v>149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5" x14ac:dyDescent="0.3">
      <c r="A2456" s="2">
        <v>45921</v>
      </c>
      <c r="B2456" t="s">
        <v>11</v>
      </c>
      <c r="C2456">
        <v>42</v>
      </c>
      <c r="D2456">
        <v>0</v>
      </c>
      <c r="F2456">
        <v>0</v>
      </c>
      <c r="G2456">
        <v>0</v>
      </c>
      <c r="H2456">
        <v>0</v>
      </c>
      <c r="I2456" t="s">
        <v>149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5" x14ac:dyDescent="0.3">
      <c r="A2457" s="2">
        <v>45921</v>
      </c>
      <c r="B2457" t="s">
        <v>102</v>
      </c>
      <c r="C2457">
        <v>190</v>
      </c>
      <c r="D2457">
        <v>2</v>
      </c>
      <c r="E2457">
        <v>3.26</v>
      </c>
      <c r="F2457">
        <v>1.0529999999999999</v>
      </c>
      <c r="G2457">
        <v>6.52</v>
      </c>
      <c r="H2457">
        <v>6.52</v>
      </c>
      <c r="I2457" t="s">
        <v>149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X2457">
        <v>0</v>
      </c>
      <c r="Y2457">
        <v>0</v>
      </c>
    </row>
    <row r="2458" spans="1:25" x14ac:dyDescent="0.3">
      <c r="A2458" s="2">
        <v>45921</v>
      </c>
      <c r="B2458" t="s">
        <v>98</v>
      </c>
      <c r="C2458">
        <v>498</v>
      </c>
      <c r="D2458">
        <v>9</v>
      </c>
      <c r="E2458">
        <v>2.661</v>
      </c>
      <c r="F2458">
        <v>1.8069999999999999</v>
      </c>
      <c r="G2458">
        <v>23.95</v>
      </c>
      <c r="H2458">
        <v>23.95</v>
      </c>
      <c r="I2458" t="s">
        <v>149</v>
      </c>
      <c r="J2458">
        <v>4</v>
      </c>
      <c r="K2458">
        <v>4</v>
      </c>
      <c r="L2458">
        <v>4</v>
      </c>
      <c r="M2458">
        <v>4</v>
      </c>
      <c r="N2458">
        <v>4</v>
      </c>
      <c r="O2458">
        <v>4</v>
      </c>
      <c r="P2458">
        <v>4</v>
      </c>
      <c r="Q2458">
        <v>4</v>
      </c>
      <c r="R2458">
        <v>123.82</v>
      </c>
      <c r="S2458">
        <v>123.82</v>
      </c>
      <c r="T2458">
        <v>123.82</v>
      </c>
      <c r="U2458">
        <v>123.82</v>
      </c>
      <c r="V2458">
        <v>19.342594089999999</v>
      </c>
      <c r="W2458">
        <v>19.342594089999999</v>
      </c>
      <c r="X2458">
        <v>5.1699373700000004</v>
      </c>
      <c r="Y2458">
        <v>5.1699373700000004</v>
      </c>
    </row>
    <row r="2459" spans="1:25" x14ac:dyDescent="0.3">
      <c r="A2459" s="2">
        <v>45921</v>
      </c>
      <c r="B2459" t="s">
        <v>104</v>
      </c>
      <c r="C2459">
        <v>461</v>
      </c>
      <c r="D2459">
        <v>3</v>
      </c>
      <c r="E2459">
        <v>1.7629999999999999</v>
      </c>
      <c r="F2459">
        <v>0.65100000000000002</v>
      </c>
      <c r="G2459">
        <v>5.29</v>
      </c>
      <c r="H2459">
        <v>5.29</v>
      </c>
      <c r="I2459" t="s">
        <v>149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X2459">
        <v>0</v>
      </c>
      <c r="Y2459">
        <v>0</v>
      </c>
    </row>
    <row r="2460" spans="1:25" x14ac:dyDescent="0.3">
      <c r="A2460" s="2">
        <v>45921</v>
      </c>
      <c r="B2460" t="s">
        <v>38</v>
      </c>
      <c r="C2460">
        <v>2</v>
      </c>
      <c r="D2460">
        <v>0</v>
      </c>
      <c r="F2460">
        <v>0</v>
      </c>
      <c r="G2460">
        <v>0</v>
      </c>
      <c r="H2460">
        <v>0</v>
      </c>
      <c r="I2460" t="s">
        <v>149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5" x14ac:dyDescent="0.3">
      <c r="A2461" s="2">
        <v>45921</v>
      </c>
      <c r="B2461" t="s">
        <v>42</v>
      </c>
      <c r="C2461">
        <v>331</v>
      </c>
      <c r="D2461">
        <v>6</v>
      </c>
      <c r="E2461">
        <v>1.9319999999999999</v>
      </c>
      <c r="F2461">
        <v>1.8129999999999999</v>
      </c>
      <c r="G2461">
        <v>11.59</v>
      </c>
      <c r="H2461">
        <v>11.59</v>
      </c>
      <c r="I2461" t="s">
        <v>149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23.88</v>
      </c>
      <c r="S2461">
        <v>23.88</v>
      </c>
      <c r="T2461">
        <v>23.88</v>
      </c>
      <c r="U2461">
        <v>23.88</v>
      </c>
      <c r="V2461">
        <v>48.53433836</v>
      </c>
      <c r="W2461">
        <v>48.53433836</v>
      </c>
      <c r="X2461">
        <v>2.0603968940000001</v>
      </c>
      <c r="Y2461">
        <v>2.0603968940000001</v>
      </c>
    </row>
    <row r="2462" spans="1:25" x14ac:dyDescent="0.3">
      <c r="A2462" s="2">
        <v>45921</v>
      </c>
      <c r="B2462" t="s">
        <v>50</v>
      </c>
      <c r="C2462">
        <v>4</v>
      </c>
      <c r="D2462">
        <v>0</v>
      </c>
      <c r="F2462">
        <v>0</v>
      </c>
      <c r="G2462">
        <v>0</v>
      </c>
      <c r="H2462">
        <v>0</v>
      </c>
      <c r="I2462" t="s">
        <v>149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5" x14ac:dyDescent="0.3">
      <c r="A2463" s="2">
        <v>45921</v>
      </c>
      <c r="B2463" t="s">
        <v>72</v>
      </c>
      <c r="C2463">
        <v>114</v>
      </c>
      <c r="D2463">
        <v>1</v>
      </c>
      <c r="E2463">
        <v>5.23</v>
      </c>
      <c r="F2463">
        <v>0.877</v>
      </c>
      <c r="G2463">
        <v>5.23</v>
      </c>
      <c r="H2463">
        <v>5.23</v>
      </c>
      <c r="I2463" t="s">
        <v>149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X2463">
        <v>0</v>
      </c>
      <c r="Y2463">
        <v>0</v>
      </c>
    </row>
    <row r="2464" spans="1:25" x14ac:dyDescent="0.3">
      <c r="A2464" s="2">
        <v>45921</v>
      </c>
      <c r="B2464" t="s">
        <v>84</v>
      </c>
      <c r="C2464">
        <v>25</v>
      </c>
      <c r="D2464">
        <v>0</v>
      </c>
      <c r="F2464">
        <v>0</v>
      </c>
      <c r="G2464">
        <v>0</v>
      </c>
      <c r="H2464">
        <v>0</v>
      </c>
      <c r="I2464" t="s">
        <v>149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5" x14ac:dyDescent="0.3">
      <c r="A2465" s="2">
        <v>45921</v>
      </c>
      <c r="B2465" t="s">
        <v>68</v>
      </c>
      <c r="C2465">
        <v>401</v>
      </c>
      <c r="D2465">
        <v>7</v>
      </c>
      <c r="E2465">
        <v>4.2889999999999997</v>
      </c>
      <c r="F2465">
        <v>1.746</v>
      </c>
      <c r="G2465">
        <v>30.02</v>
      </c>
      <c r="H2465">
        <v>30.02</v>
      </c>
      <c r="I2465" t="s">
        <v>149</v>
      </c>
      <c r="J2465">
        <v>3</v>
      </c>
      <c r="K2465">
        <v>4</v>
      </c>
      <c r="L2465">
        <v>4</v>
      </c>
      <c r="M2465">
        <v>4</v>
      </c>
      <c r="N2465">
        <v>3</v>
      </c>
      <c r="O2465">
        <v>4</v>
      </c>
      <c r="P2465">
        <v>4</v>
      </c>
      <c r="Q2465">
        <v>4</v>
      </c>
      <c r="R2465">
        <v>84.94</v>
      </c>
      <c r="S2465">
        <v>112.82</v>
      </c>
      <c r="T2465">
        <v>112.82</v>
      </c>
      <c r="U2465">
        <v>112.82</v>
      </c>
      <c r="V2465">
        <v>26.608757310000001</v>
      </c>
      <c r="W2465">
        <v>26.608757310000001</v>
      </c>
      <c r="X2465">
        <v>3.7581612259999999</v>
      </c>
      <c r="Y2465">
        <v>3.7581612259999999</v>
      </c>
    </row>
    <row r="2466" spans="1:25" x14ac:dyDescent="0.3">
      <c r="A2466" s="2">
        <v>45921</v>
      </c>
      <c r="B2466" t="s">
        <v>64</v>
      </c>
      <c r="C2466">
        <v>196</v>
      </c>
      <c r="D2466">
        <v>2</v>
      </c>
      <c r="E2466">
        <v>4.17</v>
      </c>
      <c r="F2466">
        <v>1.02</v>
      </c>
      <c r="G2466">
        <v>8.34</v>
      </c>
      <c r="H2466">
        <v>8.34</v>
      </c>
      <c r="I2466" t="s">
        <v>149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X2466">
        <v>0</v>
      </c>
      <c r="Y2466">
        <v>0</v>
      </c>
    </row>
    <row r="2467" spans="1:25" x14ac:dyDescent="0.3">
      <c r="A2467" s="2">
        <v>45921</v>
      </c>
      <c r="B2467" t="s">
        <v>26</v>
      </c>
      <c r="C2467">
        <v>39</v>
      </c>
      <c r="D2467">
        <v>0</v>
      </c>
      <c r="F2467">
        <v>0</v>
      </c>
      <c r="G2467">
        <v>0</v>
      </c>
      <c r="H2467">
        <v>0</v>
      </c>
      <c r="I2467" t="s">
        <v>149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5" x14ac:dyDescent="0.3">
      <c r="A2468" s="2">
        <v>45921</v>
      </c>
      <c r="B2468" t="s">
        <v>15</v>
      </c>
      <c r="C2468">
        <v>71</v>
      </c>
      <c r="D2468">
        <v>0</v>
      </c>
      <c r="F2468">
        <v>0</v>
      </c>
      <c r="G2468">
        <v>0</v>
      </c>
      <c r="H2468">
        <v>0</v>
      </c>
      <c r="I2468" t="s">
        <v>149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5" x14ac:dyDescent="0.3">
      <c r="A2469" s="2">
        <v>45921</v>
      </c>
      <c r="B2469" t="s">
        <v>36</v>
      </c>
      <c r="C2469">
        <v>162</v>
      </c>
      <c r="D2469">
        <v>2</v>
      </c>
      <c r="E2469">
        <v>1.2350000000000001</v>
      </c>
      <c r="F2469">
        <v>1.2350000000000001</v>
      </c>
      <c r="G2469">
        <v>2.4700000000000002</v>
      </c>
      <c r="H2469">
        <v>2.4700000000000002</v>
      </c>
      <c r="I2469" t="s">
        <v>149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X2469">
        <v>0</v>
      </c>
      <c r="Y2469">
        <v>0</v>
      </c>
    </row>
    <row r="2470" spans="1:25" x14ac:dyDescent="0.3">
      <c r="A2470" s="2">
        <v>45921</v>
      </c>
      <c r="B2470" t="s">
        <v>78</v>
      </c>
      <c r="C2470">
        <v>336</v>
      </c>
      <c r="D2470">
        <v>1</v>
      </c>
      <c r="E2470">
        <v>3</v>
      </c>
      <c r="F2470">
        <v>0.29799999999999999</v>
      </c>
      <c r="G2470">
        <v>3</v>
      </c>
      <c r="H2470">
        <v>3</v>
      </c>
      <c r="I2470" t="s">
        <v>149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X2470">
        <v>0</v>
      </c>
      <c r="Y2470">
        <v>0</v>
      </c>
    </row>
    <row r="2471" spans="1:25" x14ac:dyDescent="0.3">
      <c r="A2471" s="2">
        <v>45921</v>
      </c>
      <c r="B2471" t="s">
        <v>94</v>
      </c>
      <c r="C2471">
        <v>429</v>
      </c>
      <c r="D2471">
        <v>0</v>
      </c>
      <c r="F2471">
        <v>0</v>
      </c>
      <c r="G2471">
        <v>0</v>
      </c>
      <c r="H2471">
        <v>0</v>
      </c>
      <c r="I2471" t="s">
        <v>149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5" x14ac:dyDescent="0.3">
      <c r="A2472" s="2">
        <v>45921</v>
      </c>
      <c r="B2472" t="s">
        <v>17</v>
      </c>
      <c r="C2472">
        <v>144</v>
      </c>
      <c r="D2472">
        <v>1</v>
      </c>
      <c r="E2472">
        <v>0.54</v>
      </c>
      <c r="F2472">
        <v>0.69399999999999995</v>
      </c>
      <c r="G2472">
        <v>0.54</v>
      </c>
      <c r="H2472">
        <v>0.54</v>
      </c>
      <c r="I2472" t="s">
        <v>149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X2472">
        <v>0</v>
      </c>
      <c r="Y2472">
        <v>0</v>
      </c>
    </row>
    <row r="2473" spans="1:25" x14ac:dyDescent="0.3">
      <c r="A2473" s="2">
        <v>45921</v>
      </c>
      <c r="B2473" t="s">
        <v>17</v>
      </c>
      <c r="C2473">
        <v>268</v>
      </c>
      <c r="D2473">
        <v>6</v>
      </c>
      <c r="E2473">
        <v>1.1579999999999999</v>
      </c>
      <c r="F2473">
        <v>2.2389999999999999</v>
      </c>
      <c r="G2473">
        <v>6.95</v>
      </c>
      <c r="H2473">
        <v>6.95</v>
      </c>
      <c r="I2473" t="s">
        <v>149</v>
      </c>
      <c r="J2473">
        <v>1</v>
      </c>
      <c r="K2473">
        <v>2</v>
      </c>
      <c r="L2473">
        <v>2</v>
      </c>
      <c r="M2473">
        <v>2</v>
      </c>
      <c r="N2473">
        <v>1</v>
      </c>
      <c r="O2473">
        <v>4</v>
      </c>
      <c r="P2473">
        <v>4</v>
      </c>
      <c r="Q2473">
        <v>4</v>
      </c>
      <c r="R2473">
        <v>36.979999999999997</v>
      </c>
      <c r="S2473">
        <v>128.44999999999999</v>
      </c>
      <c r="T2473">
        <v>128.44999999999999</v>
      </c>
      <c r="U2473">
        <v>128.44999999999999</v>
      </c>
      <c r="V2473">
        <v>5.4106656290000004</v>
      </c>
      <c r="W2473">
        <v>5.4106656290000004</v>
      </c>
      <c r="X2473">
        <v>18.48201439</v>
      </c>
      <c r="Y2473">
        <v>18.48201439</v>
      </c>
    </row>
    <row r="2474" spans="1:25" x14ac:dyDescent="0.3">
      <c r="A2474" s="2">
        <v>45921</v>
      </c>
      <c r="B2474" t="s">
        <v>17</v>
      </c>
      <c r="C2474">
        <v>129</v>
      </c>
      <c r="D2474">
        <v>2</v>
      </c>
      <c r="E2474">
        <v>1.125</v>
      </c>
      <c r="F2474">
        <v>1.55</v>
      </c>
      <c r="G2474">
        <v>2.25</v>
      </c>
      <c r="H2474">
        <v>2.25</v>
      </c>
      <c r="I2474" t="s">
        <v>149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X2474">
        <v>0</v>
      </c>
      <c r="Y2474">
        <v>0</v>
      </c>
    </row>
    <row r="2475" spans="1:25" x14ac:dyDescent="0.3">
      <c r="A2475" s="2">
        <v>45921</v>
      </c>
      <c r="B2475" t="s">
        <v>17</v>
      </c>
      <c r="C2475">
        <v>128</v>
      </c>
      <c r="D2475">
        <v>1</v>
      </c>
      <c r="E2475">
        <v>1.89</v>
      </c>
      <c r="F2475">
        <v>0.78100000000000003</v>
      </c>
      <c r="G2475">
        <v>1.89</v>
      </c>
      <c r="H2475">
        <v>1.89</v>
      </c>
      <c r="I2475" t="s">
        <v>149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X2475">
        <v>0</v>
      </c>
      <c r="Y2475">
        <v>0</v>
      </c>
    </row>
    <row r="2476" spans="1:25" x14ac:dyDescent="0.3">
      <c r="A2476" s="2">
        <v>45921</v>
      </c>
      <c r="B2476" t="s">
        <v>52</v>
      </c>
      <c r="C2476">
        <v>1399</v>
      </c>
      <c r="D2476">
        <v>27</v>
      </c>
      <c r="E2476">
        <v>0.89300000000000002</v>
      </c>
      <c r="F2476">
        <v>1.93</v>
      </c>
      <c r="G2476">
        <v>24.12</v>
      </c>
      <c r="H2476">
        <v>24.12</v>
      </c>
      <c r="I2476" t="s">
        <v>149</v>
      </c>
      <c r="J2476">
        <v>2</v>
      </c>
      <c r="K2476">
        <v>3</v>
      </c>
      <c r="L2476">
        <v>3</v>
      </c>
      <c r="M2476">
        <v>3</v>
      </c>
      <c r="N2476">
        <v>2</v>
      </c>
      <c r="O2476">
        <v>3</v>
      </c>
      <c r="P2476">
        <v>3</v>
      </c>
      <c r="Q2476">
        <v>3</v>
      </c>
      <c r="R2476">
        <v>28.96</v>
      </c>
      <c r="S2476">
        <v>40.450000000000003</v>
      </c>
      <c r="T2476">
        <v>40.450000000000003</v>
      </c>
      <c r="U2476">
        <v>40.450000000000003</v>
      </c>
      <c r="V2476">
        <v>59.629171820000003</v>
      </c>
      <c r="W2476">
        <v>59.629171820000003</v>
      </c>
      <c r="X2476">
        <v>1.6770315090000001</v>
      </c>
      <c r="Y2476">
        <v>1.6770315090000001</v>
      </c>
    </row>
    <row r="2477" spans="1:25" x14ac:dyDescent="0.3">
      <c r="A2477" s="2">
        <v>45921</v>
      </c>
      <c r="B2477" t="s">
        <v>52</v>
      </c>
      <c r="C2477">
        <v>1600</v>
      </c>
      <c r="D2477">
        <v>17</v>
      </c>
      <c r="E2477">
        <v>0.68</v>
      </c>
      <c r="F2477">
        <v>1.0629999999999999</v>
      </c>
      <c r="G2477">
        <v>11.56</v>
      </c>
      <c r="H2477">
        <v>11.56</v>
      </c>
      <c r="I2477" t="s">
        <v>149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12.98</v>
      </c>
      <c r="S2477">
        <v>12.98</v>
      </c>
      <c r="T2477">
        <v>12.98</v>
      </c>
      <c r="U2477">
        <v>12.98</v>
      </c>
      <c r="V2477">
        <v>89.060092449999999</v>
      </c>
      <c r="W2477">
        <v>89.060092449999999</v>
      </c>
      <c r="X2477">
        <v>1.1228373700000001</v>
      </c>
      <c r="Y2477">
        <v>1.1228373700000001</v>
      </c>
    </row>
    <row r="2478" spans="1:25" x14ac:dyDescent="0.3">
      <c r="A2478" s="2">
        <v>45921</v>
      </c>
      <c r="B2478" t="s">
        <v>52</v>
      </c>
      <c r="C2478">
        <v>2155</v>
      </c>
      <c r="D2478">
        <v>29</v>
      </c>
      <c r="E2478">
        <v>0.63600000000000001</v>
      </c>
      <c r="F2478">
        <v>1.3460000000000001</v>
      </c>
      <c r="G2478">
        <v>18.440000000000001</v>
      </c>
      <c r="H2478">
        <v>18.440000000000001</v>
      </c>
      <c r="I2478" t="s">
        <v>149</v>
      </c>
      <c r="J2478">
        <v>4</v>
      </c>
      <c r="K2478">
        <v>6</v>
      </c>
      <c r="L2478">
        <v>6</v>
      </c>
      <c r="M2478">
        <v>6</v>
      </c>
      <c r="N2478">
        <v>4</v>
      </c>
      <c r="O2478">
        <v>6</v>
      </c>
      <c r="P2478">
        <v>6</v>
      </c>
      <c r="Q2478">
        <v>6</v>
      </c>
      <c r="R2478">
        <v>148.76</v>
      </c>
      <c r="S2478">
        <v>193.74</v>
      </c>
      <c r="T2478">
        <v>193.74</v>
      </c>
      <c r="U2478">
        <v>193.74</v>
      </c>
      <c r="V2478">
        <v>9.5179106020000006</v>
      </c>
      <c r="W2478">
        <v>9.5179106020000006</v>
      </c>
      <c r="X2478">
        <v>10.50650759</v>
      </c>
      <c r="Y2478">
        <v>10.50650759</v>
      </c>
    </row>
    <row r="2479" spans="1:25" x14ac:dyDescent="0.3">
      <c r="A2479" s="2">
        <v>45921</v>
      </c>
      <c r="B2479" t="s">
        <v>52</v>
      </c>
      <c r="C2479">
        <v>6589</v>
      </c>
      <c r="D2479">
        <v>77</v>
      </c>
      <c r="E2479">
        <v>0.4</v>
      </c>
      <c r="F2479">
        <v>1.169</v>
      </c>
      <c r="G2479">
        <v>30.83</v>
      </c>
      <c r="H2479">
        <v>30.83</v>
      </c>
      <c r="I2479" t="s">
        <v>149</v>
      </c>
      <c r="J2479">
        <v>4</v>
      </c>
      <c r="K2479">
        <v>4</v>
      </c>
      <c r="L2479">
        <v>4</v>
      </c>
      <c r="M2479">
        <v>4</v>
      </c>
      <c r="N2479">
        <v>4</v>
      </c>
      <c r="O2479">
        <v>4</v>
      </c>
      <c r="P2479">
        <v>4</v>
      </c>
      <c r="Q2479">
        <v>4</v>
      </c>
      <c r="R2479">
        <v>51.92</v>
      </c>
      <c r="S2479">
        <v>51.92</v>
      </c>
      <c r="T2479">
        <v>51.92</v>
      </c>
      <c r="U2479">
        <v>51.92</v>
      </c>
      <c r="V2479">
        <v>59.379815100000002</v>
      </c>
      <c r="W2479">
        <v>59.379815100000002</v>
      </c>
      <c r="X2479">
        <v>1.684073954</v>
      </c>
      <c r="Y2479">
        <v>1.684073954</v>
      </c>
    </row>
    <row r="2480" spans="1:25" x14ac:dyDescent="0.3">
      <c r="A2480" s="2">
        <v>45921</v>
      </c>
      <c r="B2480" t="s">
        <v>112</v>
      </c>
      <c r="C2480">
        <v>74</v>
      </c>
      <c r="D2480">
        <v>1</v>
      </c>
      <c r="E2480">
        <v>1.1399999999999999</v>
      </c>
      <c r="F2480">
        <v>1.351</v>
      </c>
      <c r="G2480">
        <v>1.1399999999999999</v>
      </c>
      <c r="H2480">
        <v>1.1399999999999999</v>
      </c>
      <c r="I2480" t="s">
        <v>149</v>
      </c>
      <c r="J2480">
        <v>1</v>
      </c>
      <c r="K2480">
        <v>1</v>
      </c>
      <c r="L2480">
        <v>1</v>
      </c>
      <c r="M2480">
        <v>1</v>
      </c>
      <c r="N2480">
        <v>2</v>
      </c>
      <c r="O2480">
        <v>2</v>
      </c>
      <c r="P2480">
        <v>2</v>
      </c>
      <c r="Q2480">
        <v>2</v>
      </c>
      <c r="R2480">
        <v>63.76</v>
      </c>
      <c r="S2480">
        <v>63.76</v>
      </c>
      <c r="T2480">
        <v>63.76</v>
      </c>
      <c r="U2480">
        <v>63.76</v>
      </c>
      <c r="V2480">
        <v>1.787954831</v>
      </c>
      <c r="W2480">
        <v>1.787954831</v>
      </c>
      <c r="X2480">
        <v>55.92982456</v>
      </c>
      <c r="Y2480">
        <v>55.92982456</v>
      </c>
    </row>
    <row r="2481" spans="1:25" x14ac:dyDescent="0.3">
      <c r="A2481" s="2">
        <v>45921</v>
      </c>
      <c r="B2481" t="s">
        <v>15</v>
      </c>
      <c r="C2481">
        <v>186</v>
      </c>
      <c r="D2481">
        <v>2</v>
      </c>
      <c r="E2481">
        <v>1.2450000000000001</v>
      </c>
      <c r="F2481">
        <v>1.075</v>
      </c>
      <c r="G2481">
        <v>2.4900000000000002</v>
      </c>
      <c r="H2481">
        <v>2.4900000000000002</v>
      </c>
      <c r="I2481" t="s">
        <v>149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X2481">
        <v>0</v>
      </c>
      <c r="Y2481">
        <v>0</v>
      </c>
    </row>
    <row r="2482" spans="1:25" x14ac:dyDescent="0.3">
      <c r="A2482" s="2">
        <v>45921</v>
      </c>
      <c r="B2482" t="s">
        <v>112</v>
      </c>
      <c r="C2482">
        <v>746</v>
      </c>
      <c r="D2482">
        <v>7</v>
      </c>
      <c r="E2482">
        <v>1.109</v>
      </c>
      <c r="F2482">
        <v>0.93799999999999994</v>
      </c>
      <c r="G2482">
        <v>7.76</v>
      </c>
      <c r="H2482">
        <v>7.76</v>
      </c>
      <c r="I2482" t="s">
        <v>149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X2482">
        <v>0</v>
      </c>
      <c r="Y2482">
        <v>0</v>
      </c>
    </row>
    <row r="2483" spans="1:25" x14ac:dyDescent="0.3">
      <c r="A2483" s="2">
        <v>45921</v>
      </c>
      <c r="B2483" t="s">
        <v>15</v>
      </c>
      <c r="C2483">
        <v>361</v>
      </c>
      <c r="D2483">
        <v>4</v>
      </c>
      <c r="E2483">
        <v>0.93</v>
      </c>
      <c r="F2483">
        <v>1.1080000000000001</v>
      </c>
      <c r="G2483">
        <v>3.72</v>
      </c>
      <c r="H2483">
        <v>3.72</v>
      </c>
      <c r="I2483" t="s">
        <v>149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35.979999999999997</v>
      </c>
      <c r="S2483">
        <v>35.979999999999997</v>
      </c>
      <c r="T2483">
        <v>35.979999999999997</v>
      </c>
      <c r="U2483">
        <v>35.979999999999997</v>
      </c>
      <c r="V2483">
        <v>10.339077270000001</v>
      </c>
      <c r="W2483">
        <v>10.339077270000001</v>
      </c>
      <c r="X2483">
        <v>9.6720430109999995</v>
      </c>
      <c r="Y2483">
        <v>9.6720430109999995</v>
      </c>
    </row>
    <row r="2484" spans="1:25" x14ac:dyDescent="0.3">
      <c r="A2484" s="2">
        <v>45921</v>
      </c>
      <c r="B2484" t="s">
        <v>15</v>
      </c>
      <c r="C2484">
        <v>385</v>
      </c>
      <c r="D2484">
        <v>0</v>
      </c>
      <c r="F2484">
        <v>0</v>
      </c>
      <c r="G2484">
        <v>0</v>
      </c>
      <c r="H2484">
        <v>0</v>
      </c>
      <c r="I2484" t="s">
        <v>149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5" x14ac:dyDescent="0.3">
      <c r="A2485" s="2">
        <v>45921</v>
      </c>
      <c r="B2485" t="s">
        <v>112</v>
      </c>
      <c r="C2485">
        <v>145</v>
      </c>
      <c r="D2485">
        <v>3</v>
      </c>
      <c r="E2485">
        <v>0.99</v>
      </c>
      <c r="F2485">
        <v>2.069</v>
      </c>
      <c r="G2485">
        <v>2.97</v>
      </c>
      <c r="H2485">
        <v>2.97</v>
      </c>
      <c r="I2485" t="s">
        <v>149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X2485">
        <v>0</v>
      </c>
      <c r="Y2485">
        <v>0</v>
      </c>
    </row>
    <row r="2486" spans="1:25" x14ac:dyDescent="0.3">
      <c r="A2486" s="2">
        <v>45921</v>
      </c>
      <c r="B2486" t="s">
        <v>15</v>
      </c>
      <c r="C2486">
        <v>787</v>
      </c>
      <c r="D2486">
        <v>7</v>
      </c>
      <c r="E2486">
        <v>0.78600000000000003</v>
      </c>
      <c r="F2486">
        <v>0.88900000000000001</v>
      </c>
      <c r="G2486">
        <v>5.5</v>
      </c>
      <c r="H2486">
        <v>5.5</v>
      </c>
      <c r="I2486" t="s">
        <v>149</v>
      </c>
      <c r="J2486">
        <v>1</v>
      </c>
      <c r="K2486">
        <v>1</v>
      </c>
      <c r="L2486">
        <v>1</v>
      </c>
      <c r="M2486">
        <v>1</v>
      </c>
      <c r="N2486">
        <v>2</v>
      </c>
      <c r="O2486">
        <v>2</v>
      </c>
      <c r="P2486">
        <v>2</v>
      </c>
      <c r="Q2486">
        <v>2</v>
      </c>
      <c r="R2486">
        <v>71.959999999999994</v>
      </c>
      <c r="S2486">
        <v>71.959999999999994</v>
      </c>
      <c r="T2486">
        <v>71.959999999999994</v>
      </c>
      <c r="U2486">
        <v>71.959999999999994</v>
      </c>
      <c r="V2486">
        <v>7.643135075</v>
      </c>
      <c r="W2486">
        <v>7.643135075</v>
      </c>
      <c r="X2486">
        <v>13.08363636</v>
      </c>
      <c r="Y2486">
        <v>13.08363636</v>
      </c>
    </row>
    <row r="2487" spans="1:25" x14ac:dyDescent="0.3">
      <c r="A2487" s="2">
        <v>45921</v>
      </c>
      <c r="B2487" t="s">
        <v>112</v>
      </c>
      <c r="C2487">
        <v>209</v>
      </c>
      <c r="D2487">
        <v>3</v>
      </c>
      <c r="E2487">
        <v>0.73299999999999998</v>
      </c>
      <c r="F2487">
        <v>1.4350000000000001</v>
      </c>
      <c r="G2487">
        <v>2.2000000000000002</v>
      </c>
      <c r="H2487">
        <v>2.2000000000000002</v>
      </c>
      <c r="I2487" t="s">
        <v>149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X2487">
        <v>0</v>
      </c>
      <c r="Y2487">
        <v>0</v>
      </c>
    </row>
    <row r="2488" spans="1:25" x14ac:dyDescent="0.3">
      <c r="A2488" s="2">
        <v>45921</v>
      </c>
      <c r="B2488" t="s">
        <v>100</v>
      </c>
      <c r="C2488">
        <v>26</v>
      </c>
      <c r="D2488">
        <v>0</v>
      </c>
      <c r="F2488">
        <v>0</v>
      </c>
      <c r="G2488">
        <v>0</v>
      </c>
      <c r="H2488">
        <v>0</v>
      </c>
      <c r="I2488" t="s">
        <v>149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5" x14ac:dyDescent="0.3">
      <c r="A2489" s="2">
        <v>45921</v>
      </c>
      <c r="B2489" t="s">
        <v>54</v>
      </c>
      <c r="C2489">
        <v>1245</v>
      </c>
      <c r="D2489">
        <v>12</v>
      </c>
      <c r="E2489">
        <v>1.5049999999999999</v>
      </c>
      <c r="F2489">
        <v>0.96399999999999997</v>
      </c>
      <c r="G2489">
        <v>18.059999999999999</v>
      </c>
      <c r="H2489">
        <v>18.059999999999999</v>
      </c>
      <c r="I2489" t="s">
        <v>149</v>
      </c>
      <c r="J2489">
        <v>3</v>
      </c>
      <c r="K2489">
        <v>3</v>
      </c>
      <c r="L2489">
        <v>3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80.680000000000007</v>
      </c>
      <c r="S2489">
        <v>80.680000000000007</v>
      </c>
      <c r="T2489">
        <v>80.680000000000007</v>
      </c>
      <c r="U2489">
        <v>80.680000000000007</v>
      </c>
      <c r="V2489">
        <v>22.384729799999999</v>
      </c>
      <c r="W2489">
        <v>22.384729799999999</v>
      </c>
      <c r="X2489">
        <v>4.4673311179999997</v>
      </c>
      <c r="Y2489">
        <v>4.4673311179999997</v>
      </c>
    </row>
    <row r="2490" spans="1:25" x14ac:dyDescent="0.3">
      <c r="A2490" s="2">
        <v>45921</v>
      </c>
      <c r="B2490" t="s">
        <v>60</v>
      </c>
      <c r="C2490">
        <v>984</v>
      </c>
      <c r="D2490">
        <v>12</v>
      </c>
      <c r="E2490">
        <v>1.383</v>
      </c>
      <c r="F2490">
        <v>1.22</v>
      </c>
      <c r="G2490">
        <v>16.59</v>
      </c>
      <c r="H2490">
        <v>16.59</v>
      </c>
      <c r="I2490" t="s">
        <v>149</v>
      </c>
      <c r="J2490">
        <v>2</v>
      </c>
      <c r="K2490">
        <v>2</v>
      </c>
      <c r="L2490">
        <v>2</v>
      </c>
      <c r="M2490">
        <v>2</v>
      </c>
      <c r="N2490">
        <v>2</v>
      </c>
      <c r="O2490">
        <v>2</v>
      </c>
      <c r="P2490">
        <v>2</v>
      </c>
      <c r="Q2490">
        <v>2</v>
      </c>
      <c r="R2490">
        <v>57.96</v>
      </c>
      <c r="S2490">
        <v>57.96</v>
      </c>
      <c r="T2490">
        <v>57.96</v>
      </c>
      <c r="U2490">
        <v>57.96</v>
      </c>
      <c r="V2490">
        <v>28.623188410000001</v>
      </c>
      <c r="W2490">
        <v>28.623188410000001</v>
      </c>
      <c r="X2490">
        <v>3.4936708859999999</v>
      </c>
      <c r="Y2490">
        <v>3.4936708859999999</v>
      </c>
    </row>
    <row r="2491" spans="1:25" x14ac:dyDescent="0.3">
      <c r="A2491" s="2">
        <v>45921</v>
      </c>
      <c r="B2491" t="s">
        <v>60</v>
      </c>
      <c r="C2491">
        <v>2202</v>
      </c>
      <c r="D2491">
        <v>8</v>
      </c>
      <c r="E2491">
        <v>1.1359999999999999</v>
      </c>
      <c r="F2491">
        <v>0.36299999999999999</v>
      </c>
      <c r="G2491">
        <v>9.09</v>
      </c>
      <c r="H2491">
        <v>9.09</v>
      </c>
      <c r="I2491" t="s">
        <v>149</v>
      </c>
      <c r="J2491">
        <v>1</v>
      </c>
      <c r="K2491">
        <v>1</v>
      </c>
      <c r="L2491">
        <v>1</v>
      </c>
      <c r="M2491">
        <v>1</v>
      </c>
      <c r="N2491">
        <v>2</v>
      </c>
      <c r="O2491">
        <v>2</v>
      </c>
      <c r="P2491">
        <v>2</v>
      </c>
      <c r="Q2491">
        <v>2</v>
      </c>
      <c r="R2491">
        <v>43.96</v>
      </c>
      <c r="S2491">
        <v>43.96</v>
      </c>
      <c r="T2491">
        <v>43.96</v>
      </c>
      <c r="U2491">
        <v>43.96</v>
      </c>
      <c r="V2491">
        <v>20.67788899</v>
      </c>
      <c r="W2491">
        <v>20.67788899</v>
      </c>
      <c r="X2491">
        <v>4.836083608</v>
      </c>
      <c r="Y2491">
        <v>4.836083608</v>
      </c>
    </row>
    <row r="2492" spans="1:25" x14ac:dyDescent="0.3">
      <c r="A2492" s="2">
        <v>45921</v>
      </c>
      <c r="B2492" t="s">
        <v>100</v>
      </c>
      <c r="C2492">
        <v>9</v>
      </c>
      <c r="D2492">
        <v>0</v>
      </c>
      <c r="F2492">
        <v>0</v>
      </c>
      <c r="G2492">
        <v>0</v>
      </c>
      <c r="H2492">
        <v>0</v>
      </c>
      <c r="I2492" t="s">
        <v>149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5" x14ac:dyDescent="0.3">
      <c r="A2493" s="2">
        <v>45921</v>
      </c>
      <c r="B2493" t="s">
        <v>54</v>
      </c>
      <c r="C2493">
        <v>7601</v>
      </c>
      <c r="D2493">
        <v>32</v>
      </c>
      <c r="E2493">
        <v>1.2270000000000001</v>
      </c>
      <c r="F2493">
        <v>0.42099999999999999</v>
      </c>
      <c r="G2493">
        <v>39.26</v>
      </c>
      <c r="H2493">
        <v>39.26</v>
      </c>
      <c r="I2493" t="s">
        <v>149</v>
      </c>
      <c r="J2493">
        <v>3</v>
      </c>
      <c r="K2493">
        <v>3</v>
      </c>
      <c r="L2493">
        <v>3</v>
      </c>
      <c r="M2493">
        <v>3</v>
      </c>
      <c r="N2493">
        <v>3</v>
      </c>
      <c r="O2493">
        <v>3</v>
      </c>
      <c r="P2493">
        <v>3</v>
      </c>
      <c r="Q2493">
        <v>3</v>
      </c>
      <c r="R2493">
        <v>77.25</v>
      </c>
      <c r="S2493">
        <v>77.25</v>
      </c>
      <c r="T2493">
        <v>77.25</v>
      </c>
      <c r="U2493">
        <v>77.25</v>
      </c>
      <c r="V2493">
        <v>50.822006469999998</v>
      </c>
      <c r="W2493">
        <v>50.822006469999998</v>
      </c>
      <c r="X2493">
        <v>1.9676515539999999</v>
      </c>
      <c r="Y2493">
        <v>1.9676515539999999</v>
      </c>
    </row>
    <row r="2494" spans="1:25" x14ac:dyDescent="0.3">
      <c r="A2494" s="2">
        <v>45921</v>
      </c>
      <c r="B2494" t="s">
        <v>100</v>
      </c>
      <c r="C2494">
        <v>143</v>
      </c>
      <c r="D2494">
        <v>1</v>
      </c>
      <c r="E2494">
        <v>0.78</v>
      </c>
      <c r="F2494">
        <v>0.69899999999999995</v>
      </c>
      <c r="G2494">
        <v>0.78</v>
      </c>
      <c r="H2494">
        <v>0.78</v>
      </c>
      <c r="I2494" t="s">
        <v>149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X2494">
        <v>0</v>
      </c>
      <c r="Y2494">
        <v>0</v>
      </c>
    </row>
    <row r="2495" spans="1:25" x14ac:dyDescent="0.3">
      <c r="A2495" s="2">
        <v>45921</v>
      </c>
      <c r="B2495" t="s">
        <v>54</v>
      </c>
      <c r="C2495">
        <v>985</v>
      </c>
      <c r="D2495">
        <v>8</v>
      </c>
      <c r="E2495">
        <v>1.0189999999999999</v>
      </c>
      <c r="F2495">
        <v>0.81200000000000006</v>
      </c>
      <c r="G2495">
        <v>8.15</v>
      </c>
      <c r="H2495">
        <v>8.15</v>
      </c>
      <c r="I2495" t="s">
        <v>149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34.880000000000003</v>
      </c>
      <c r="S2495">
        <v>34.880000000000003</v>
      </c>
      <c r="T2495">
        <v>34.880000000000003</v>
      </c>
      <c r="U2495">
        <v>34.880000000000003</v>
      </c>
      <c r="V2495">
        <v>23.365825690000001</v>
      </c>
      <c r="W2495">
        <v>23.365825690000001</v>
      </c>
      <c r="X2495">
        <v>4.2797546009999996</v>
      </c>
      <c r="Y2495">
        <v>4.2797546009999996</v>
      </c>
    </row>
    <row r="2496" spans="1:25" x14ac:dyDescent="0.3">
      <c r="A2496" s="2">
        <v>45921</v>
      </c>
      <c r="B2496" t="s">
        <v>60</v>
      </c>
      <c r="C2496">
        <v>1054</v>
      </c>
      <c r="D2496">
        <v>6</v>
      </c>
      <c r="E2496">
        <v>1.333</v>
      </c>
      <c r="F2496">
        <v>0.56899999999999995</v>
      </c>
      <c r="G2496">
        <v>8</v>
      </c>
      <c r="H2496">
        <v>8</v>
      </c>
      <c r="I2496" t="s">
        <v>149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X2496">
        <v>0</v>
      </c>
      <c r="Y2496">
        <v>0</v>
      </c>
    </row>
    <row r="2497" spans="1:25" x14ac:dyDescent="0.3">
      <c r="A2497" s="2">
        <v>45921</v>
      </c>
      <c r="B2497" t="s">
        <v>54</v>
      </c>
      <c r="C2497">
        <v>3836</v>
      </c>
      <c r="D2497">
        <v>15</v>
      </c>
      <c r="E2497">
        <v>0.73899999999999999</v>
      </c>
      <c r="F2497">
        <v>0.39100000000000001</v>
      </c>
      <c r="G2497">
        <v>11.09</v>
      </c>
      <c r="H2497">
        <v>11.09</v>
      </c>
      <c r="I2497" t="s">
        <v>149</v>
      </c>
      <c r="J2497">
        <v>2</v>
      </c>
      <c r="K2497">
        <v>2</v>
      </c>
      <c r="L2497">
        <v>2</v>
      </c>
      <c r="M2497">
        <v>2</v>
      </c>
      <c r="N2497">
        <v>2</v>
      </c>
      <c r="O2497">
        <v>2</v>
      </c>
      <c r="P2497">
        <v>2</v>
      </c>
      <c r="Q2497">
        <v>2</v>
      </c>
      <c r="R2497">
        <v>56.86</v>
      </c>
      <c r="S2497">
        <v>56.86</v>
      </c>
      <c r="T2497">
        <v>56.86</v>
      </c>
      <c r="U2497">
        <v>56.86</v>
      </c>
      <c r="V2497">
        <v>19.50404502</v>
      </c>
      <c r="W2497">
        <v>19.50404502</v>
      </c>
      <c r="X2497">
        <v>5.127141569</v>
      </c>
      <c r="Y2497">
        <v>5.127141569</v>
      </c>
    </row>
    <row r="2498" spans="1:25" x14ac:dyDescent="0.3">
      <c r="A2498" s="2">
        <v>45921</v>
      </c>
      <c r="B2498" t="s">
        <v>100</v>
      </c>
      <c r="C2498">
        <v>85</v>
      </c>
      <c r="D2498">
        <v>1</v>
      </c>
      <c r="E2498">
        <v>0.46</v>
      </c>
      <c r="F2498">
        <v>1.1759999999999999</v>
      </c>
      <c r="G2498">
        <v>0.46</v>
      </c>
      <c r="H2498">
        <v>0.46</v>
      </c>
      <c r="I2498" t="s">
        <v>149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X2498">
        <v>0</v>
      </c>
      <c r="Y2498">
        <v>0</v>
      </c>
    </row>
    <row r="2499" spans="1:25" x14ac:dyDescent="0.3">
      <c r="A2499" s="2">
        <v>45921</v>
      </c>
      <c r="B2499" t="s">
        <v>60</v>
      </c>
      <c r="C2499">
        <v>4845</v>
      </c>
      <c r="D2499">
        <v>26</v>
      </c>
      <c r="E2499">
        <v>0.83799999999999997</v>
      </c>
      <c r="F2499">
        <v>0.53700000000000003</v>
      </c>
      <c r="G2499">
        <v>21.8</v>
      </c>
      <c r="H2499">
        <v>21.8</v>
      </c>
      <c r="I2499" t="s">
        <v>149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X2499">
        <v>0</v>
      </c>
      <c r="Y2499">
        <v>0</v>
      </c>
    </row>
    <row r="2500" spans="1:25" x14ac:dyDescent="0.3">
      <c r="A2500" s="2">
        <v>45921</v>
      </c>
      <c r="B2500" t="s">
        <v>48</v>
      </c>
      <c r="C2500">
        <v>369</v>
      </c>
      <c r="D2500">
        <v>4</v>
      </c>
      <c r="E2500">
        <v>2.0699999999999998</v>
      </c>
      <c r="F2500">
        <v>1.0840000000000001</v>
      </c>
      <c r="G2500">
        <v>8.2799999999999994</v>
      </c>
      <c r="H2500">
        <v>8.2799999999999994</v>
      </c>
      <c r="I2500" t="s">
        <v>149</v>
      </c>
      <c r="J2500">
        <v>2</v>
      </c>
      <c r="K2500">
        <v>2</v>
      </c>
      <c r="L2500">
        <v>2</v>
      </c>
      <c r="M2500">
        <v>2</v>
      </c>
      <c r="N2500">
        <v>3</v>
      </c>
      <c r="O2500">
        <v>3</v>
      </c>
      <c r="P2500">
        <v>3</v>
      </c>
      <c r="Q2500">
        <v>3</v>
      </c>
      <c r="R2500">
        <v>86.64</v>
      </c>
      <c r="S2500">
        <v>86.64</v>
      </c>
      <c r="T2500">
        <v>86.64</v>
      </c>
      <c r="U2500">
        <v>86.64</v>
      </c>
      <c r="V2500">
        <v>9.5567867040000003</v>
      </c>
      <c r="W2500">
        <v>9.5567867040000003</v>
      </c>
      <c r="X2500">
        <v>10.463768119999999</v>
      </c>
      <c r="Y2500">
        <v>10.463768119999999</v>
      </c>
    </row>
    <row r="2501" spans="1:25" x14ac:dyDescent="0.3">
      <c r="A2501" s="2">
        <v>45921</v>
      </c>
      <c r="B2501" t="s">
        <v>48</v>
      </c>
      <c r="C2501">
        <v>471</v>
      </c>
      <c r="D2501">
        <v>5</v>
      </c>
      <c r="E2501">
        <v>1.3340000000000001</v>
      </c>
      <c r="F2501">
        <v>1.0620000000000001</v>
      </c>
      <c r="G2501">
        <v>6.67</v>
      </c>
      <c r="H2501">
        <v>6.67</v>
      </c>
      <c r="I2501" t="s">
        <v>149</v>
      </c>
      <c r="J2501">
        <v>3</v>
      </c>
      <c r="K2501">
        <v>3</v>
      </c>
      <c r="L2501">
        <v>3</v>
      </c>
      <c r="M2501">
        <v>3</v>
      </c>
      <c r="N2501">
        <v>3</v>
      </c>
      <c r="O2501">
        <v>3</v>
      </c>
      <c r="P2501">
        <v>3</v>
      </c>
      <c r="Q2501">
        <v>3</v>
      </c>
      <c r="R2501">
        <v>77.66</v>
      </c>
      <c r="S2501">
        <v>77.66</v>
      </c>
      <c r="T2501">
        <v>77.66</v>
      </c>
      <c r="U2501">
        <v>77.66</v>
      </c>
      <c r="V2501">
        <v>8.5887200620000002</v>
      </c>
      <c r="W2501">
        <v>8.5887200620000002</v>
      </c>
      <c r="X2501">
        <v>11.643178410000001</v>
      </c>
      <c r="Y2501">
        <v>11.643178410000001</v>
      </c>
    </row>
    <row r="2502" spans="1:25" x14ac:dyDescent="0.3">
      <c r="A2502" s="2">
        <v>45921</v>
      </c>
      <c r="B2502" t="s">
        <v>48</v>
      </c>
      <c r="C2502">
        <v>707</v>
      </c>
      <c r="D2502">
        <v>3</v>
      </c>
      <c r="E2502">
        <v>2.1800000000000002</v>
      </c>
      <c r="F2502">
        <v>0.42399999999999999</v>
      </c>
      <c r="G2502">
        <v>6.54</v>
      </c>
      <c r="H2502">
        <v>6.54</v>
      </c>
      <c r="I2502" t="s">
        <v>149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X2502">
        <v>0</v>
      </c>
      <c r="Y2502">
        <v>0</v>
      </c>
    </row>
    <row r="2503" spans="1:25" x14ac:dyDescent="0.3">
      <c r="A2503" s="2">
        <v>45921</v>
      </c>
      <c r="B2503" t="s">
        <v>48</v>
      </c>
      <c r="C2503">
        <v>1336</v>
      </c>
      <c r="D2503">
        <v>3</v>
      </c>
      <c r="E2503">
        <v>1.153</v>
      </c>
      <c r="F2503">
        <v>0.22500000000000001</v>
      </c>
      <c r="G2503">
        <v>3.46</v>
      </c>
      <c r="H2503">
        <v>3.46</v>
      </c>
      <c r="I2503" t="s">
        <v>149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X2503">
        <v>0</v>
      </c>
      <c r="Y2503">
        <v>0</v>
      </c>
    </row>
    <row r="2504" spans="1:25" x14ac:dyDescent="0.3">
      <c r="A2504" s="2">
        <v>45921</v>
      </c>
      <c r="B2504" t="s">
        <v>19</v>
      </c>
      <c r="C2504">
        <v>11</v>
      </c>
      <c r="D2504">
        <v>0</v>
      </c>
      <c r="F2504">
        <v>0</v>
      </c>
      <c r="G2504">
        <v>0</v>
      </c>
      <c r="H2504">
        <v>0</v>
      </c>
      <c r="I2504" t="s">
        <v>149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5" x14ac:dyDescent="0.3">
      <c r="A2505" s="2">
        <v>45921</v>
      </c>
      <c r="B2505" t="s">
        <v>90</v>
      </c>
      <c r="C2505">
        <v>27</v>
      </c>
      <c r="D2505">
        <v>0</v>
      </c>
      <c r="F2505">
        <v>0</v>
      </c>
      <c r="G2505">
        <v>0</v>
      </c>
      <c r="H2505">
        <v>0</v>
      </c>
      <c r="I2505" t="s">
        <v>149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5" x14ac:dyDescent="0.3">
      <c r="A2506" s="2">
        <v>45921</v>
      </c>
      <c r="B2506" t="s">
        <v>19</v>
      </c>
      <c r="C2506">
        <v>12</v>
      </c>
      <c r="D2506">
        <v>0</v>
      </c>
      <c r="F2506">
        <v>0</v>
      </c>
      <c r="G2506">
        <v>0</v>
      </c>
      <c r="H2506">
        <v>0</v>
      </c>
      <c r="I2506" t="s">
        <v>149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5" x14ac:dyDescent="0.3">
      <c r="A2507" s="2">
        <v>45921</v>
      </c>
      <c r="B2507" t="s">
        <v>90</v>
      </c>
      <c r="C2507">
        <v>12</v>
      </c>
      <c r="D2507">
        <v>0</v>
      </c>
      <c r="F2507">
        <v>0</v>
      </c>
      <c r="G2507">
        <v>0</v>
      </c>
      <c r="H2507">
        <v>0</v>
      </c>
      <c r="I2507" t="s">
        <v>149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5" x14ac:dyDescent="0.3">
      <c r="A2508" s="2">
        <v>45921</v>
      </c>
      <c r="B2508" t="s">
        <v>19</v>
      </c>
      <c r="C2508">
        <v>77</v>
      </c>
      <c r="D2508">
        <v>0</v>
      </c>
      <c r="F2508">
        <v>0</v>
      </c>
      <c r="G2508">
        <v>0</v>
      </c>
      <c r="H2508">
        <v>0</v>
      </c>
      <c r="I2508" t="s">
        <v>149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5" x14ac:dyDescent="0.3">
      <c r="A2509" s="2">
        <v>45921</v>
      </c>
      <c r="B2509" t="s">
        <v>90</v>
      </c>
      <c r="C2509">
        <v>26</v>
      </c>
      <c r="D2509">
        <v>0</v>
      </c>
      <c r="F2509">
        <v>0</v>
      </c>
      <c r="G2509">
        <v>0</v>
      </c>
      <c r="H2509">
        <v>0</v>
      </c>
      <c r="I2509" t="s">
        <v>149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5" x14ac:dyDescent="0.3">
      <c r="A2510" s="2">
        <v>45921</v>
      </c>
      <c r="B2510" t="s">
        <v>19</v>
      </c>
      <c r="C2510">
        <v>57</v>
      </c>
      <c r="D2510">
        <v>0</v>
      </c>
      <c r="F2510">
        <v>0</v>
      </c>
      <c r="G2510">
        <v>0</v>
      </c>
      <c r="H2510">
        <v>0</v>
      </c>
      <c r="I2510" t="s">
        <v>149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5" x14ac:dyDescent="0.3">
      <c r="A2511" s="2">
        <v>45921</v>
      </c>
      <c r="B2511" t="s">
        <v>90</v>
      </c>
      <c r="C2511">
        <v>24</v>
      </c>
      <c r="D2511">
        <v>0</v>
      </c>
      <c r="F2511">
        <v>0</v>
      </c>
      <c r="G2511">
        <v>0</v>
      </c>
      <c r="H2511">
        <v>0</v>
      </c>
      <c r="I2511" t="s">
        <v>149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5" x14ac:dyDescent="0.3">
      <c r="A2512" s="2">
        <v>45921</v>
      </c>
      <c r="B2512" t="s">
        <v>58</v>
      </c>
      <c r="C2512">
        <v>201</v>
      </c>
      <c r="D2512">
        <v>4</v>
      </c>
      <c r="E2512">
        <v>1.2749999999999999</v>
      </c>
      <c r="F2512">
        <v>1.99</v>
      </c>
      <c r="G2512">
        <v>5.0999999999999996</v>
      </c>
      <c r="H2512">
        <v>5.0999999999999996</v>
      </c>
      <c r="I2512" t="s">
        <v>149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X2512">
        <v>0</v>
      </c>
      <c r="Y2512">
        <v>0</v>
      </c>
    </row>
    <row r="2513" spans="1:25" x14ac:dyDescent="0.3">
      <c r="A2513" s="2">
        <v>45921</v>
      </c>
      <c r="B2513" t="s">
        <v>110</v>
      </c>
      <c r="C2513">
        <v>167</v>
      </c>
      <c r="D2513">
        <v>0</v>
      </c>
      <c r="F2513">
        <v>0</v>
      </c>
      <c r="G2513">
        <v>0</v>
      </c>
      <c r="H2513">
        <v>0</v>
      </c>
      <c r="I2513" t="s">
        <v>149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5" x14ac:dyDescent="0.3">
      <c r="A2514" s="2">
        <v>45921</v>
      </c>
      <c r="B2514" t="s">
        <v>34</v>
      </c>
      <c r="C2514">
        <v>408</v>
      </c>
      <c r="D2514">
        <v>4</v>
      </c>
      <c r="E2514">
        <v>1.6579999999999999</v>
      </c>
      <c r="F2514">
        <v>0.98</v>
      </c>
      <c r="G2514">
        <v>6.63</v>
      </c>
      <c r="H2514">
        <v>6.63</v>
      </c>
      <c r="I2514" t="s">
        <v>149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18.489999999999998</v>
      </c>
      <c r="S2514">
        <v>18.489999999999998</v>
      </c>
      <c r="T2514">
        <v>18.489999999999998</v>
      </c>
      <c r="U2514">
        <v>18.489999999999998</v>
      </c>
      <c r="V2514">
        <v>35.857220120000001</v>
      </c>
      <c r="W2514">
        <v>35.857220120000001</v>
      </c>
      <c r="X2514">
        <v>2.7888386120000002</v>
      </c>
      <c r="Y2514">
        <v>2.7888386120000002</v>
      </c>
    </row>
    <row r="2515" spans="1:25" x14ac:dyDescent="0.3">
      <c r="A2515" s="2">
        <v>45921</v>
      </c>
      <c r="B2515" t="s">
        <v>28</v>
      </c>
      <c r="C2515">
        <v>59</v>
      </c>
      <c r="D2515">
        <v>1</v>
      </c>
      <c r="E2515">
        <v>1.47</v>
      </c>
      <c r="F2515">
        <v>1.6950000000000001</v>
      </c>
      <c r="G2515">
        <v>1.47</v>
      </c>
      <c r="H2515">
        <v>1.47</v>
      </c>
      <c r="I2515" t="s">
        <v>149</v>
      </c>
      <c r="J2515">
        <v>1</v>
      </c>
      <c r="K2515">
        <v>1</v>
      </c>
      <c r="L2515">
        <v>1</v>
      </c>
      <c r="M2515">
        <v>1</v>
      </c>
      <c r="N2515">
        <v>3</v>
      </c>
      <c r="O2515">
        <v>3</v>
      </c>
      <c r="P2515">
        <v>3</v>
      </c>
      <c r="Q2515">
        <v>3</v>
      </c>
      <c r="R2515">
        <v>80.7</v>
      </c>
      <c r="S2515">
        <v>80.7</v>
      </c>
      <c r="T2515">
        <v>80.7</v>
      </c>
      <c r="U2515">
        <v>80.7</v>
      </c>
      <c r="V2515">
        <v>1.821561338</v>
      </c>
      <c r="W2515">
        <v>1.821561338</v>
      </c>
      <c r="X2515">
        <v>54.897959180000001</v>
      </c>
      <c r="Y2515">
        <v>54.897959180000001</v>
      </c>
    </row>
    <row r="2516" spans="1:25" x14ac:dyDescent="0.3">
      <c r="A2516" s="2">
        <v>45921</v>
      </c>
      <c r="B2516" t="s">
        <v>58</v>
      </c>
      <c r="C2516">
        <v>159</v>
      </c>
      <c r="D2516">
        <v>1</v>
      </c>
      <c r="E2516">
        <v>0.78</v>
      </c>
      <c r="F2516">
        <v>0.629</v>
      </c>
      <c r="G2516">
        <v>0.78</v>
      </c>
      <c r="H2516">
        <v>0.78</v>
      </c>
      <c r="I2516" t="s">
        <v>149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X2516">
        <v>0</v>
      </c>
      <c r="Y2516">
        <v>0</v>
      </c>
    </row>
    <row r="2517" spans="1:25" x14ac:dyDescent="0.3">
      <c r="A2517" s="2">
        <v>45921</v>
      </c>
      <c r="B2517" t="s">
        <v>110</v>
      </c>
      <c r="C2517">
        <v>1946</v>
      </c>
      <c r="D2517">
        <v>11</v>
      </c>
      <c r="E2517">
        <v>1.2310000000000001</v>
      </c>
      <c r="F2517">
        <v>0.56499999999999995</v>
      </c>
      <c r="G2517">
        <v>13.54</v>
      </c>
      <c r="H2517">
        <v>13.54</v>
      </c>
      <c r="I2517" t="s">
        <v>149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23.49</v>
      </c>
      <c r="S2517">
        <v>23.49</v>
      </c>
      <c r="T2517">
        <v>23.49</v>
      </c>
      <c r="U2517">
        <v>23.49</v>
      </c>
      <c r="V2517">
        <v>57.641549599999998</v>
      </c>
      <c r="W2517">
        <v>57.641549599999998</v>
      </c>
      <c r="X2517">
        <v>1.734859675</v>
      </c>
      <c r="Y2517">
        <v>1.734859675</v>
      </c>
    </row>
    <row r="2518" spans="1:25" x14ac:dyDescent="0.3">
      <c r="A2518" s="2">
        <v>45921</v>
      </c>
      <c r="B2518" t="s">
        <v>34</v>
      </c>
      <c r="C2518">
        <v>1005</v>
      </c>
      <c r="D2518">
        <v>6</v>
      </c>
      <c r="E2518">
        <v>1.3220000000000001</v>
      </c>
      <c r="F2518">
        <v>0.59699999999999998</v>
      </c>
      <c r="G2518">
        <v>7.93</v>
      </c>
      <c r="H2518">
        <v>7.93</v>
      </c>
      <c r="I2518" t="s">
        <v>149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18.489999999999998</v>
      </c>
      <c r="S2518">
        <v>18.489999999999998</v>
      </c>
      <c r="T2518">
        <v>18.489999999999998</v>
      </c>
      <c r="U2518">
        <v>18.489999999999998</v>
      </c>
      <c r="V2518">
        <v>42.888047589999999</v>
      </c>
      <c r="W2518">
        <v>42.888047589999999</v>
      </c>
      <c r="X2518">
        <v>2.3316519549999999</v>
      </c>
      <c r="Y2518">
        <v>2.3316519549999999</v>
      </c>
    </row>
    <row r="2519" spans="1:25" x14ac:dyDescent="0.3">
      <c r="A2519" s="2">
        <v>45921</v>
      </c>
      <c r="B2519" t="s">
        <v>28</v>
      </c>
      <c r="C2519">
        <v>272</v>
      </c>
      <c r="D2519">
        <v>0</v>
      </c>
      <c r="F2519">
        <v>0</v>
      </c>
      <c r="G2519">
        <v>0</v>
      </c>
      <c r="H2519">
        <v>0</v>
      </c>
      <c r="I2519" t="s">
        <v>149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5" x14ac:dyDescent="0.3">
      <c r="A2520" s="2">
        <v>45921</v>
      </c>
      <c r="B2520" t="s">
        <v>28</v>
      </c>
      <c r="C2520">
        <v>159</v>
      </c>
      <c r="D2520">
        <v>1</v>
      </c>
      <c r="E2520">
        <v>1.29</v>
      </c>
      <c r="F2520">
        <v>0.629</v>
      </c>
      <c r="G2520">
        <v>1.29</v>
      </c>
      <c r="H2520">
        <v>1.29</v>
      </c>
      <c r="I2520" t="s">
        <v>149</v>
      </c>
      <c r="J2520">
        <v>0</v>
      </c>
      <c r="K2520">
        <v>1</v>
      </c>
      <c r="L2520">
        <v>1</v>
      </c>
      <c r="M2520">
        <v>1</v>
      </c>
      <c r="N2520">
        <v>0</v>
      </c>
      <c r="O2520">
        <v>1</v>
      </c>
      <c r="P2520">
        <v>1</v>
      </c>
      <c r="Q2520">
        <v>1</v>
      </c>
      <c r="R2520">
        <v>0</v>
      </c>
      <c r="S2520">
        <v>26.9</v>
      </c>
      <c r="T2520">
        <v>26.9</v>
      </c>
      <c r="U2520">
        <v>26.9</v>
      </c>
      <c r="V2520">
        <v>4.7955390329999998</v>
      </c>
      <c r="W2520">
        <v>4.7955390329999998</v>
      </c>
      <c r="X2520">
        <v>20.852713179999999</v>
      </c>
      <c r="Y2520">
        <v>20.852713179999999</v>
      </c>
    </row>
    <row r="2521" spans="1:25" x14ac:dyDescent="0.3">
      <c r="A2521" s="2">
        <v>45921</v>
      </c>
      <c r="B2521" t="s">
        <v>58</v>
      </c>
      <c r="C2521">
        <v>385</v>
      </c>
      <c r="D2521">
        <v>2</v>
      </c>
      <c r="E2521">
        <v>1.0049999999999999</v>
      </c>
      <c r="F2521">
        <v>0.51900000000000002</v>
      </c>
      <c r="G2521">
        <v>2.0099999999999998</v>
      </c>
      <c r="H2521">
        <v>2.0099999999999998</v>
      </c>
      <c r="I2521" t="s">
        <v>149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X2521">
        <v>0</v>
      </c>
      <c r="Y2521">
        <v>0</v>
      </c>
    </row>
    <row r="2522" spans="1:25" x14ac:dyDescent="0.3">
      <c r="A2522" s="2">
        <v>45921</v>
      </c>
      <c r="B2522" t="s">
        <v>110</v>
      </c>
      <c r="C2522">
        <v>571</v>
      </c>
      <c r="D2522">
        <v>9</v>
      </c>
      <c r="E2522">
        <v>1.133</v>
      </c>
      <c r="F2522">
        <v>1.5760000000000001</v>
      </c>
      <c r="G2522">
        <v>10.199999999999999</v>
      </c>
      <c r="H2522">
        <v>10.199999999999999</v>
      </c>
      <c r="I2522" t="s">
        <v>149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X2522">
        <v>0</v>
      </c>
      <c r="Y2522">
        <v>0</v>
      </c>
    </row>
    <row r="2523" spans="1:25" x14ac:dyDescent="0.3">
      <c r="A2523" s="2">
        <v>45921</v>
      </c>
      <c r="B2523" t="s">
        <v>34</v>
      </c>
      <c r="C2523">
        <v>1064</v>
      </c>
      <c r="D2523">
        <v>15</v>
      </c>
      <c r="E2523">
        <v>1.0529999999999999</v>
      </c>
      <c r="F2523">
        <v>1.41</v>
      </c>
      <c r="G2523">
        <v>15.79</v>
      </c>
      <c r="H2523">
        <v>15.79</v>
      </c>
      <c r="I2523" t="s">
        <v>149</v>
      </c>
      <c r="J2523">
        <v>3</v>
      </c>
      <c r="K2523">
        <v>3</v>
      </c>
      <c r="L2523">
        <v>3</v>
      </c>
      <c r="M2523">
        <v>3</v>
      </c>
      <c r="N2523">
        <v>3</v>
      </c>
      <c r="O2523">
        <v>3</v>
      </c>
      <c r="P2523">
        <v>3</v>
      </c>
      <c r="Q2523">
        <v>3</v>
      </c>
      <c r="R2523">
        <v>55.87</v>
      </c>
      <c r="S2523">
        <v>55.87</v>
      </c>
      <c r="T2523">
        <v>55.87</v>
      </c>
      <c r="U2523">
        <v>55.87</v>
      </c>
      <c r="V2523">
        <v>28.262036869999999</v>
      </c>
      <c r="W2523">
        <v>28.262036869999999</v>
      </c>
      <c r="X2523">
        <v>3.5383153890000001</v>
      </c>
      <c r="Y2523">
        <v>3.5383153890000001</v>
      </c>
    </row>
    <row r="2524" spans="1:25" x14ac:dyDescent="0.3">
      <c r="A2524" s="2">
        <v>45921</v>
      </c>
      <c r="B2524" t="s">
        <v>34</v>
      </c>
      <c r="C2524">
        <v>526</v>
      </c>
      <c r="D2524">
        <v>4</v>
      </c>
      <c r="E2524">
        <v>0.92800000000000005</v>
      </c>
      <c r="F2524">
        <v>0.76</v>
      </c>
      <c r="G2524">
        <v>3.71</v>
      </c>
      <c r="H2524">
        <v>3.71</v>
      </c>
      <c r="I2524" t="s">
        <v>149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36.979999999999997</v>
      </c>
      <c r="S2524">
        <v>36.979999999999997</v>
      </c>
      <c r="T2524">
        <v>36.979999999999997</v>
      </c>
      <c r="U2524">
        <v>36.979999999999997</v>
      </c>
      <c r="V2524">
        <v>10.03244997</v>
      </c>
      <c r="W2524">
        <v>10.03244997</v>
      </c>
      <c r="X2524">
        <v>9.9676549869999995</v>
      </c>
      <c r="Y2524">
        <v>9.9676549869999995</v>
      </c>
    </row>
    <row r="2525" spans="1:25" x14ac:dyDescent="0.3">
      <c r="A2525" s="2">
        <v>45921</v>
      </c>
      <c r="B2525" t="s">
        <v>58</v>
      </c>
      <c r="C2525">
        <v>364</v>
      </c>
      <c r="D2525">
        <v>1</v>
      </c>
      <c r="E2525">
        <v>0.46</v>
      </c>
      <c r="F2525">
        <v>0.27500000000000002</v>
      </c>
      <c r="G2525">
        <v>0.46</v>
      </c>
      <c r="H2525">
        <v>0.46</v>
      </c>
      <c r="I2525" t="s">
        <v>149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X2525">
        <v>0</v>
      </c>
      <c r="Y2525">
        <v>0</v>
      </c>
    </row>
    <row r="2526" spans="1:25" x14ac:dyDescent="0.3">
      <c r="A2526" s="2">
        <v>45921</v>
      </c>
      <c r="B2526" t="s">
        <v>28</v>
      </c>
      <c r="C2526">
        <v>169</v>
      </c>
      <c r="D2526">
        <v>0</v>
      </c>
      <c r="F2526">
        <v>0</v>
      </c>
      <c r="G2526">
        <v>0</v>
      </c>
      <c r="H2526">
        <v>0</v>
      </c>
      <c r="I2526" t="s">
        <v>149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5" x14ac:dyDescent="0.3">
      <c r="A2527" s="2">
        <v>45921</v>
      </c>
      <c r="B2527" t="s">
        <v>110</v>
      </c>
      <c r="C2527">
        <v>1297</v>
      </c>
      <c r="D2527">
        <v>3</v>
      </c>
      <c r="E2527">
        <v>0.67</v>
      </c>
      <c r="F2527">
        <v>0.23100000000000001</v>
      </c>
      <c r="G2527">
        <v>2.0099999999999998</v>
      </c>
      <c r="H2527">
        <v>2.0099999999999998</v>
      </c>
      <c r="I2527" t="s">
        <v>149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X2527">
        <v>0</v>
      </c>
      <c r="Y2527">
        <v>0</v>
      </c>
    </row>
    <row r="2528" spans="1:25" x14ac:dyDescent="0.3">
      <c r="A2528" s="2">
        <v>45921</v>
      </c>
      <c r="B2528" t="s">
        <v>26</v>
      </c>
      <c r="C2528">
        <v>308</v>
      </c>
      <c r="D2528">
        <v>1</v>
      </c>
      <c r="E2528">
        <v>1.74</v>
      </c>
      <c r="F2528">
        <v>0.32500000000000001</v>
      </c>
      <c r="G2528">
        <v>1.74</v>
      </c>
      <c r="H2528">
        <v>1.74</v>
      </c>
      <c r="I2528" t="s">
        <v>149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X2528">
        <v>0</v>
      </c>
      <c r="Y2528">
        <v>0</v>
      </c>
    </row>
    <row r="2529" spans="1:25" x14ac:dyDescent="0.3">
      <c r="A2529" s="2">
        <v>45921</v>
      </c>
      <c r="B2529" t="s">
        <v>30</v>
      </c>
      <c r="C2529">
        <v>113</v>
      </c>
      <c r="D2529">
        <v>3</v>
      </c>
      <c r="E2529">
        <v>1.1599999999999999</v>
      </c>
      <c r="F2529">
        <v>2.6549999999999998</v>
      </c>
      <c r="G2529">
        <v>3.48</v>
      </c>
      <c r="H2529">
        <v>3.48</v>
      </c>
      <c r="I2529" t="s">
        <v>149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X2529">
        <v>0</v>
      </c>
      <c r="Y2529">
        <v>0</v>
      </c>
    </row>
    <row r="2530" spans="1:25" x14ac:dyDescent="0.3">
      <c r="A2530" s="2">
        <v>45921</v>
      </c>
      <c r="B2530" t="s">
        <v>26</v>
      </c>
      <c r="C2530">
        <v>969</v>
      </c>
      <c r="D2530">
        <v>4</v>
      </c>
      <c r="E2530">
        <v>1.4430000000000001</v>
      </c>
      <c r="F2530">
        <v>0.41299999999999998</v>
      </c>
      <c r="G2530">
        <v>5.77</v>
      </c>
      <c r="H2530">
        <v>5.77</v>
      </c>
      <c r="I2530" t="s">
        <v>149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69.98</v>
      </c>
      <c r="S2530">
        <v>69.98</v>
      </c>
      <c r="T2530">
        <v>69.98</v>
      </c>
      <c r="U2530">
        <v>69.98</v>
      </c>
      <c r="V2530">
        <v>8.245212918</v>
      </c>
      <c r="W2530">
        <v>8.245212918</v>
      </c>
      <c r="X2530">
        <v>12.128249569999999</v>
      </c>
      <c r="Y2530">
        <v>12.128249569999999</v>
      </c>
    </row>
    <row r="2531" spans="1:25" x14ac:dyDescent="0.3">
      <c r="A2531" s="2">
        <v>45921</v>
      </c>
      <c r="B2531" t="s">
        <v>30</v>
      </c>
      <c r="C2531">
        <v>774</v>
      </c>
      <c r="D2531">
        <v>1</v>
      </c>
      <c r="E2531">
        <v>1.46</v>
      </c>
      <c r="F2531">
        <v>0.129</v>
      </c>
      <c r="G2531">
        <v>1.46</v>
      </c>
      <c r="H2531">
        <v>1.46</v>
      </c>
      <c r="I2531" t="s">
        <v>149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X2531">
        <v>0</v>
      </c>
      <c r="Y2531">
        <v>0</v>
      </c>
    </row>
    <row r="2532" spans="1:25" x14ac:dyDescent="0.3">
      <c r="A2532" s="2">
        <v>45921</v>
      </c>
      <c r="B2532" t="s">
        <v>26</v>
      </c>
      <c r="C2532">
        <v>928</v>
      </c>
      <c r="D2532">
        <v>4</v>
      </c>
      <c r="E2532">
        <v>1.153</v>
      </c>
      <c r="F2532">
        <v>0.43099999999999999</v>
      </c>
      <c r="G2532">
        <v>4.6100000000000003</v>
      </c>
      <c r="H2532">
        <v>4.6100000000000003</v>
      </c>
      <c r="I2532" t="s">
        <v>149</v>
      </c>
      <c r="J2532">
        <v>2</v>
      </c>
      <c r="K2532">
        <v>2</v>
      </c>
      <c r="L2532">
        <v>2</v>
      </c>
      <c r="M2532">
        <v>2</v>
      </c>
      <c r="N2532">
        <v>2</v>
      </c>
      <c r="O2532">
        <v>2</v>
      </c>
      <c r="P2532">
        <v>2</v>
      </c>
      <c r="Q2532">
        <v>2</v>
      </c>
      <c r="R2532">
        <v>83.86</v>
      </c>
      <c r="S2532">
        <v>83.86</v>
      </c>
      <c r="T2532">
        <v>83.86</v>
      </c>
      <c r="U2532">
        <v>83.86</v>
      </c>
      <c r="V2532">
        <v>5.4972573340000004</v>
      </c>
      <c r="W2532">
        <v>5.4972573340000004</v>
      </c>
      <c r="X2532">
        <v>18.190889370000001</v>
      </c>
      <c r="Y2532">
        <v>18.190889370000001</v>
      </c>
    </row>
    <row r="2533" spans="1:25" x14ac:dyDescent="0.3">
      <c r="A2533" s="2">
        <v>45921</v>
      </c>
      <c r="B2533" t="s">
        <v>30</v>
      </c>
      <c r="C2533">
        <v>752</v>
      </c>
      <c r="D2533">
        <v>6</v>
      </c>
      <c r="E2533">
        <v>1.08</v>
      </c>
      <c r="F2533">
        <v>0.79800000000000004</v>
      </c>
      <c r="G2533">
        <v>6.48</v>
      </c>
      <c r="H2533">
        <v>6.48</v>
      </c>
      <c r="I2533" t="s">
        <v>149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X2533">
        <v>0</v>
      </c>
      <c r="Y2533">
        <v>0</v>
      </c>
    </row>
    <row r="2534" spans="1:25" x14ac:dyDescent="0.3">
      <c r="A2534" s="2">
        <v>45921</v>
      </c>
      <c r="B2534" t="s">
        <v>30</v>
      </c>
      <c r="C2534">
        <v>820</v>
      </c>
      <c r="D2534">
        <v>4</v>
      </c>
      <c r="E2534">
        <v>0.97499999999999998</v>
      </c>
      <c r="F2534">
        <v>0.48799999999999999</v>
      </c>
      <c r="G2534">
        <v>3.9</v>
      </c>
      <c r="H2534">
        <v>3.9</v>
      </c>
      <c r="I2534" t="s">
        <v>149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26.9</v>
      </c>
      <c r="S2534">
        <v>26.9</v>
      </c>
      <c r="T2534">
        <v>26.9</v>
      </c>
      <c r="U2534">
        <v>26.9</v>
      </c>
      <c r="V2534">
        <v>14.498141260000001</v>
      </c>
      <c r="W2534">
        <v>14.498141260000001</v>
      </c>
      <c r="X2534">
        <v>6.8974358970000003</v>
      </c>
      <c r="Y2534">
        <v>6.8974358970000003</v>
      </c>
    </row>
    <row r="2535" spans="1:25" x14ac:dyDescent="0.3">
      <c r="A2535" s="2">
        <v>45921</v>
      </c>
      <c r="B2535" t="s">
        <v>26</v>
      </c>
      <c r="C2535">
        <v>1110</v>
      </c>
      <c r="D2535">
        <v>5</v>
      </c>
      <c r="E2535">
        <v>0.92600000000000005</v>
      </c>
      <c r="F2535">
        <v>0.45</v>
      </c>
      <c r="G2535">
        <v>4.63</v>
      </c>
      <c r="H2535">
        <v>4.63</v>
      </c>
      <c r="I2535" t="s">
        <v>149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X2535">
        <v>0</v>
      </c>
      <c r="Y2535">
        <v>0</v>
      </c>
    </row>
    <row r="2536" spans="1:25" x14ac:dyDescent="0.3">
      <c r="A2536" s="2">
        <v>45922</v>
      </c>
      <c r="B2536" t="s">
        <v>44</v>
      </c>
      <c r="C2536">
        <v>1124</v>
      </c>
      <c r="D2536">
        <v>6</v>
      </c>
      <c r="E2536">
        <v>1.3420000000000001</v>
      </c>
      <c r="F2536">
        <v>0.53400000000000003</v>
      </c>
      <c r="G2536">
        <v>8.0500000000000007</v>
      </c>
      <c r="H2536">
        <v>8.0500000000000007</v>
      </c>
      <c r="I2536" t="s">
        <v>149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X2536">
        <v>0</v>
      </c>
      <c r="Y2536">
        <v>0</v>
      </c>
    </row>
    <row r="2537" spans="1:25" x14ac:dyDescent="0.3">
      <c r="A2537" s="2">
        <v>45922</v>
      </c>
      <c r="B2537" t="s">
        <v>42</v>
      </c>
      <c r="C2537">
        <v>4418</v>
      </c>
      <c r="D2537">
        <v>75</v>
      </c>
      <c r="E2537">
        <v>2.036</v>
      </c>
      <c r="F2537">
        <v>1.698</v>
      </c>
      <c r="G2537">
        <v>152.68</v>
      </c>
      <c r="H2537">
        <v>152.68</v>
      </c>
      <c r="I2537" t="s">
        <v>149</v>
      </c>
      <c r="J2537">
        <v>16</v>
      </c>
      <c r="K2537">
        <v>17</v>
      </c>
      <c r="L2537">
        <v>17</v>
      </c>
      <c r="M2537">
        <v>17</v>
      </c>
      <c r="N2537">
        <v>16</v>
      </c>
      <c r="O2537">
        <v>17</v>
      </c>
      <c r="P2537">
        <v>17</v>
      </c>
      <c r="Q2537">
        <v>17</v>
      </c>
      <c r="R2537">
        <v>410.23</v>
      </c>
      <c r="S2537">
        <v>451.72</v>
      </c>
      <c r="T2537">
        <v>451.72</v>
      </c>
      <c r="U2537">
        <v>451.72</v>
      </c>
      <c r="V2537">
        <v>33.799698929999998</v>
      </c>
      <c r="W2537">
        <v>33.799698929999998</v>
      </c>
      <c r="X2537">
        <v>2.958606235</v>
      </c>
      <c r="Y2537">
        <v>2.958606235</v>
      </c>
    </row>
    <row r="2538" spans="1:25" x14ac:dyDescent="0.3">
      <c r="A2538" s="2">
        <v>45922</v>
      </c>
      <c r="B2538" t="s">
        <v>40</v>
      </c>
      <c r="C2538">
        <v>2139</v>
      </c>
      <c r="D2538">
        <v>12</v>
      </c>
      <c r="E2538">
        <v>3.1819999999999999</v>
      </c>
      <c r="F2538">
        <v>0.56100000000000005</v>
      </c>
      <c r="G2538">
        <v>38.18</v>
      </c>
      <c r="H2538">
        <v>38.18</v>
      </c>
      <c r="I2538" t="s">
        <v>149</v>
      </c>
      <c r="J2538">
        <v>5</v>
      </c>
      <c r="K2538">
        <v>5</v>
      </c>
      <c r="L2538">
        <v>5</v>
      </c>
      <c r="M2538">
        <v>5</v>
      </c>
      <c r="N2538">
        <v>7</v>
      </c>
      <c r="O2538">
        <v>7</v>
      </c>
      <c r="P2538">
        <v>7</v>
      </c>
      <c r="Q2538">
        <v>7</v>
      </c>
      <c r="R2538">
        <v>198.76</v>
      </c>
      <c r="S2538">
        <v>198.76</v>
      </c>
      <c r="T2538">
        <v>198.76</v>
      </c>
      <c r="U2538">
        <v>198.76</v>
      </c>
      <c r="V2538">
        <v>19.2090964</v>
      </c>
      <c r="W2538">
        <v>19.2090964</v>
      </c>
      <c r="X2538">
        <v>5.2058669460000004</v>
      </c>
      <c r="Y2538">
        <v>5.2058669460000004</v>
      </c>
    </row>
    <row r="2539" spans="1:25" x14ac:dyDescent="0.3">
      <c r="A2539" s="2">
        <v>45922</v>
      </c>
      <c r="B2539" t="s">
        <v>46</v>
      </c>
      <c r="C2539">
        <v>751</v>
      </c>
      <c r="D2539">
        <v>2</v>
      </c>
      <c r="E2539">
        <v>3.66</v>
      </c>
      <c r="F2539">
        <v>0.26600000000000001</v>
      </c>
      <c r="G2539">
        <v>7.32</v>
      </c>
      <c r="H2539">
        <v>7.32</v>
      </c>
      <c r="I2539" t="s">
        <v>149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X2539">
        <v>0</v>
      </c>
      <c r="Y2539">
        <v>0</v>
      </c>
    </row>
    <row r="2540" spans="1:25" x14ac:dyDescent="0.3">
      <c r="A2540" s="2">
        <v>45922</v>
      </c>
      <c r="B2540" t="s">
        <v>62</v>
      </c>
      <c r="C2540">
        <v>1005</v>
      </c>
      <c r="D2540">
        <v>10</v>
      </c>
      <c r="E2540">
        <v>4.4160000000000004</v>
      </c>
      <c r="F2540">
        <v>0.995</v>
      </c>
      <c r="G2540">
        <v>44.16</v>
      </c>
      <c r="H2540">
        <v>44.16</v>
      </c>
      <c r="I2540" t="s">
        <v>149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81.88</v>
      </c>
      <c r="S2540">
        <v>81.88</v>
      </c>
      <c r="T2540">
        <v>81.88</v>
      </c>
      <c r="U2540">
        <v>81.88</v>
      </c>
      <c r="V2540">
        <v>53.93258427</v>
      </c>
      <c r="W2540">
        <v>53.93258427</v>
      </c>
      <c r="X2540">
        <v>1.8541666670000001</v>
      </c>
      <c r="Y2540">
        <v>1.8541666670000001</v>
      </c>
    </row>
    <row r="2541" spans="1:25" x14ac:dyDescent="0.3">
      <c r="A2541" s="2">
        <v>45922</v>
      </c>
      <c r="B2541" t="s">
        <v>38</v>
      </c>
      <c r="C2541">
        <v>408</v>
      </c>
      <c r="D2541">
        <v>7</v>
      </c>
      <c r="E2541">
        <v>1.03</v>
      </c>
      <c r="F2541">
        <v>1.716</v>
      </c>
      <c r="G2541">
        <v>7.21</v>
      </c>
      <c r="H2541">
        <v>7.21</v>
      </c>
      <c r="I2541" t="s">
        <v>149</v>
      </c>
      <c r="J2541">
        <v>3</v>
      </c>
      <c r="K2541">
        <v>3</v>
      </c>
      <c r="L2541">
        <v>3</v>
      </c>
      <c r="M2541">
        <v>3</v>
      </c>
      <c r="N2541">
        <v>3</v>
      </c>
      <c r="O2541">
        <v>3</v>
      </c>
      <c r="P2541">
        <v>3</v>
      </c>
      <c r="Q2541">
        <v>3</v>
      </c>
      <c r="R2541">
        <v>60.37</v>
      </c>
      <c r="S2541">
        <v>60.37</v>
      </c>
      <c r="T2541">
        <v>60.37</v>
      </c>
      <c r="U2541">
        <v>60.37</v>
      </c>
      <c r="V2541">
        <v>11.94301806</v>
      </c>
      <c r="W2541">
        <v>11.94301806</v>
      </c>
      <c r="X2541">
        <v>8.373092926</v>
      </c>
      <c r="Y2541">
        <v>8.373092926</v>
      </c>
    </row>
    <row r="2542" spans="1:25" x14ac:dyDescent="0.3">
      <c r="A2542" s="2">
        <v>45922</v>
      </c>
      <c r="B2542" t="s">
        <v>84</v>
      </c>
      <c r="C2542">
        <v>4228</v>
      </c>
      <c r="D2542">
        <v>38</v>
      </c>
      <c r="E2542">
        <v>2.2789999999999999</v>
      </c>
      <c r="F2542">
        <v>0.89900000000000002</v>
      </c>
      <c r="G2542">
        <v>86.61</v>
      </c>
      <c r="H2542">
        <v>86.61</v>
      </c>
      <c r="I2542" t="s">
        <v>149</v>
      </c>
      <c r="J2542">
        <v>3</v>
      </c>
      <c r="K2542">
        <v>5</v>
      </c>
      <c r="L2542">
        <v>5</v>
      </c>
      <c r="M2542">
        <v>5</v>
      </c>
      <c r="N2542">
        <v>3</v>
      </c>
      <c r="O2542">
        <v>5</v>
      </c>
      <c r="P2542">
        <v>5</v>
      </c>
      <c r="Q2542">
        <v>5</v>
      </c>
      <c r="R2542">
        <v>85.45</v>
      </c>
      <c r="S2542">
        <v>154.82</v>
      </c>
      <c r="T2542">
        <v>154.82</v>
      </c>
      <c r="U2542">
        <v>154.82</v>
      </c>
      <c r="V2542">
        <v>55.942384699999998</v>
      </c>
      <c r="W2542">
        <v>55.942384699999998</v>
      </c>
      <c r="X2542">
        <v>1.7875534</v>
      </c>
      <c r="Y2542">
        <v>1.7875534</v>
      </c>
    </row>
    <row r="2543" spans="1:25" x14ac:dyDescent="0.3">
      <c r="A2543" s="2">
        <v>45922</v>
      </c>
      <c r="B2543" t="s">
        <v>56</v>
      </c>
      <c r="C2543">
        <v>425</v>
      </c>
      <c r="D2543">
        <v>11</v>
      </c>
      <c r="E2543">
        <v>1.4339999999999999</v>
      </c>
      <c r="F2543">
        <v>2.5880000000000001</v>
      </c>
      <c r="G2543">
        <v>15.77</v>
      </c>
      <c r="H2543">
        <v>15.77</v>
      </c>
      <c r="I2543" t="s">
        <v>149</v>
      </c>
      <c r="J2543">
        <v>5</v>
      </c>
      <c r="K2543">
        <v>5</v>
      </c>
      <c r="L2543">
        <v>5</v>
      </c>
      <c r="M2543">
        <v>5</v>
      </c>
      <c r="N2543">
        <v>5</v>
      </c>
      <c r="O2543">
        <v>5</v>
      </c>
      <c r="P2543">
        <v>5</v>
      </c>
      <c r="Q2543">
        <v>5</v>
      </c>
      <c r="R2543">
        <v>123.6</v>
      </c>
      <c r="S2543">
        <v>123.6</v>
      </c>
      <c r="T2543">
        <v>123.6</v>
      </c>
      <c r="U2543">
        <v>123.6</v>
      </c>
      <c r="V2543">
        <v>12.758899680000001</v>
      </c>
      <c r="W2543">
        <v>12.758899680000001</v>
      </c>
      <c r="X2543">
        <v>7.8376664549999999</v>
      </c>
      <c r="Y2543">
        <v>7.8376664549999999</v>
      </c>
    </row>
    <row r="2544" spans="1:25" x14ac:dyDescent="0.3">
      <c r="A2544" s="2">
        <v>45922</v>
      </c>
      <c r="B2544" t="s">
        <v>50</v>
      </c>
      <c r="C2544">
        <v>694</v>
      </c>
      <c r="D2544">
        <v>14</v>
      </c>
      <c r="E2544">
        <v>2.173</v>
      </c>
      <c r="F2544">
        <v>2.0169999999999999</v>
      </c>
      <c r="G2544">
        <v>30.42</v>
      </c>
      <c r="H2544">
        <v>30.42</v>
      </c>
      <c r="I2544" t="s">
        <v>149</v>
      </c>
      <c r="J2544">
        <v>4</v>
      </c>
      <c r="K2544">
        <v>4</v>
      </c>
      <c r="L2544">
        <v>4</v>
      </c>
      <c r="M2544">
        <v>4</v>
      </c>
      <c r="N2544">
        <v>4</v>
      </c>
      <c r="O2544">
        <v>4</v>
      </c>
      <c r="P2544">
        <v>4</v>
      </c>
      <c r="Q2544">
        <v>4</v>
      </c>
      <c r="R2544">
        <v>192.64</v>
      </c>
      <c r="S2544">
        <v>192.64</v>
      </c>
      <c r="T2544">
        <v>192.64</v>
      </c>
      <c r="U2544">
        <v>192.64</v>
      </c>
      <c r="V2544">
        <v>15.79111296</v>
      </c>
      <c r="W2544">
        <v>15.79111296</v>
      </c>
      <c r="X2544">
        <v>6.3326758710000002</v>
      </c>
      <c r="Y2544">
        <v>6.3326758710000002</v>
      </c>
    </row>
    <row r="2545" spans="1:25" x14ac:dyDescent="0.3">
      <c r="A2545" s="2">
        <v>45922</v>
      </c>
      <c r="B2545" t="s">
        <v>86</v>
      </c>
      <c r="C2545">
        <v>47</v>
      </c>
      <c r="D2545">
        <v>1</v>
      </c>
      <c r="E2545">
        <v>4.72</v>
      </c>
      <c r="F2545">
        <v>2.1280000000000001</v>
      </c>
      <c r="G2545">
        <v>4.72</v>
      </c>
      <c r="H2545">
        <v>4.72</v>
      </c>
      <c r="I2545" t="s">
        <v>149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X2545">
        <v>0</v>
      </c>
      <c r="Y2545">
        <v>0</v>
      </c>
    </row>
    <row r="2546" spans="1:25" x14ac:dyDescent="0.3">
      <c r="A2546" s="2">
        <v>45922</v>
      </c>
      <c r="B2546" t="s">
        <v>36</v>
      </c>
      <c r="C2546">
        <v>1706</v>
      </c>
      <c r="D2546">
        <v>14</v>
      </c>
      <c r="E2546">
        <v>1.119</v>
      </c>
      <c r="F2546">
        <v>0.82099999999999995</v>
      </c>
      <c r="G2546">
        <v>15.66</v>
      </c>
      <c r="H2546">
        <v>15.66</v>
      </c>
      <c r="I2546" t="s">
        <v>149</v>
      </c>
      <c r="J2546">
        <v>0</v>
      </c>
      <c r="K2546">
        <v>1</v>
      </c>
      <c r="L2546">
        <v>1</v>
      </c>
      <c r="M2546">
        <v>1</v>
      </c>
      <c r="N2546">
        <v>0</v>
      </c>
      <c r="O2546">
        <v>1</v>
      </c>
      <c r="P2546">
        <v>1</v>
      </c>
      <c r="Q2546">
        <v>1</v>
      </c>
      <c r="R2546">
        <v>0</v>
      </c>
      <c r="S2546">
        <v>21.88</v>
      </c>
      <c r="T2546">
        <v>21.88</v>
      </c>
      <c r="U2546">
        <v>21.88</v>
      </c>
      <c r="V2546">
        <v>71.572212070000006</v>
      </c>
      <c r="W2546">
        <v>71.572212070000006</v>
      </c>
      <c r="X2546">
        <v>1.3971902940000001</v>
      </c>
      <c r="Y2546">
        <v>1.3971902940000001</v>
      </c>
    </row>
    <row r="2547" spans="1:25" x14ac:dyDescent="0.3">
      <c r="A2547" s="2">
        <v>45922</v>
      </c>
      <c r="B2547" t="s">
        <v>62</v>
      </c>
      <c r="C2547">
        <v>4973</v>
      </c>
      <c r="D2547">
        <v>30</v>
      </c>
      <c r="E2547">
        <v>4.452</v>
      </c>
      <c r="F2547">
        <v>0.60299999999999998</v>
      </c>
      <c r="G2547">
        <v>133.57</v>
      </c>
      <c r="H2547">
        <v>133.57</v>
      </c>
      <c r="I2547" t="s">
        <v>149</v>
      </c>
      <c r="J2547">
        <v>6</v>
      </c>
      <c r="K2547">
        <v>7</v>
      </c>
      <c r="L2547">
        <v>7</v>
      </c>
      <c r="M2547">
        <v>7</v>
      </c>
      <c r="N2547">
        <v>8</v>
      </c>
      <c r="O2547">
        <v>10</v>
      </c>
      <c r="P2547">
        <v>10</v>
      </c>
      <c r="Q2547">
        <v>10</v>
      </c>
      <c r="R2547">
        <v>277.25</v>
      </c>
      <c r="S2547">
        <v>354.23</v>
      </c>
      <c r="T2547">
        <v>354.23</v>
      </c>
      <c r="U2547">
        <v>354.23</v>
      </c>
      <c r="V2547">
        <v>37.707139429999998</v>
      </c>
      <c r="W2547">
        <v>37.707139429999998</v>
      </c>
      <c r="X2547">
        <v>2.6520176690000001</v>
      </c>
      <c r="Y2547">
        <v>2.6520176690000001</v>
      </c>
    </row>
    <row r="2548" spans="1:25" x14ac:dyDescent="0.3">
      <c r="A2548" s="2">
        <v>45922</v>
      </c>
      <c r="B2548" t="s">
        <v>64</v>
      </c>
      <c r="C2548">
        <v>2680</v>
      </c>
      <c r="D2548">
        <v>12</v>
      </c>
      <c r="E2548">
        <v>4.9509999999999996</v>
      </c>
      <c r="F2548">
        <v>0.44800000000000001</v>
      </c>
      <c r="G2548">
        <v>59.41</v>
      </c>
      <c r="H2548">
        <v>59.41</v>
      </c>
      <c r="I2548" t="s">
        <v>149</v>
      </c>
      <c r="J2548">
        <v>4</v>
      </c>
      <c r="K2548">
        <v>5</v>
      </c>
      <c r="L2548">
        <v>5</v>
      </c>
      <c r="M2548">
        <v>5</v>
      </c>
      <c r="N2548">
        <v>4</v>
      </c>
      <c r="O2548">
        <v>5</v>
      </c>
      <c r="P2548">
        <v>5</v>
      </c>
      <c r="Q2548">
        <v>5</v>
      </c>
      <c r="R2548">
        <v>116.74</v>
      </c>
      <c r="S2548">
        <v>149.62</v>
      </c>
      <c r="T2548">
        <v>149.62</v>
      </c>
      <c r="U2548">
        <v>149.62</v>
      </c>
      <c r="V2548">
        <v>39.70725839</v>
      </c>
      <c r="W2548">
        <v>39.70725839</v>
      </c>
      <c r="X2548">
        <v>2.518431241</v>
      </c>
      <c r="Y2548">
        <v>2.518431241</v>
      </c>
    </row>
    <row r="2549" spans="1:25" x14ac:dyDescent="0.3">
      <c r="A2549" s="2">
        <v>45922</v>
      </c>
      <c r="B2549" t="s">
        <v>68</v>
      </c>
      <c r="C2549">
        <v>2310</v>
      </c>
      <c r="D2549">
        <v>20</v>
      </c>
      <c r="E2549">
        <v>6.234</v>
      </c>
      <c r="F2549">
        <v>0.86599999999999999</v>
      </c>
      <c r="G2549">
        <v>124.67</v>
      </c>
      <c r="H2549">
        <v>124.67</v>
      </c>
      <c r="I2549" t="s">
        <v>149</v>
      </c>
      <c r="J2549">
        <v>9</v>
      </c>
      <c r="K2549">
        <v>9</v>
      </c>
      <c r="L2549">
        <v>9</v>
      </c>
      <c r="M2549">
        <v>9</v>
      </c>
      <c r="N2549">
        <v>11</v>
      </c>
      <c r="O2549">
        <v>11</v>
      </c>
      <c r="P2549">
        <v>11</v>
      </c>
      <c r="Q2549">
        <v>11</v>
      </c>
      <c r="R2549">
        <v>461.48</v>
      </c>
      <c r="S2549">
        <v>461.48</v>
      </c>
      <c r="T2549">
        <v>461.48</v>
      </c>
      <c r="U2549">
        <v>461.48</v>
      </c>
      <c r="V2549">
        <v>27.015255270000001</v>
      </c>
      <c r="W2549">
        <v>27.015255270000001</v>
      </c>
      <c r="X2549">
        <v>3.7016122560000002</v>
      </c>
      <c r="Y2549">
        <v>3.7016122560000002</v>
      </c>
    </row>
    <row r="2550" spans="1:25" x14ac:dyDescent="0.3">
      <c r="A2550" s="2">
        <v>45922</v>
      </c>
      <c r="B2550" t="s">
        <v>70</v>
      </c>
      <c r="C2550">
        <v>4745</v>
      </c>
      <c r="D2550">
        <v>36</v>
      </c>
      <c r="E2550">
        <v>2.8330000000000002</v>
      </c>
      <c r="F2550">
        <v>0.75900000000000001</v>
      </c>
      <c r="G2550">
        <v>102</v>
      </c>
      <c r="H2550">
        <v>102</v>
      </c>
      <c r="I2550" t="s">
        <v>149</v>
      </c>
      <c r="J2550">
        <v>12</v>
      </c>
      <c r="K2550">
        <v>12</v>
      </c>
      <c r="L2550">
        <v>12</v>
      </c>
      <c r="M2550">
        <v>12</v>
      </c>
      <c r="N2550">
        <v>25</v>
      </c>
      <c r="O2550">
        <v>25</v>
      </c>
      <c r="P2550">
        <v>25</v>
      </c>
      <c r="Q2550">
        <v>25</v>
      </c>
      <c r="R2550">
        <v>1255.1099999999999</v>
      </c>
      <c r="S2550">
        <v>1255.1099999999999</v>
      </c>
      <c r="T2550">
        <v>1255.1099999999999</v>
      </c>
      <c r="U2550">
        <v>1255.1099999999999</v>
      </c>
      <c r="V2550">
        <v>8.1267777330000008</v>
      </c>
      <c r="W2550">
        <v>8.1267777330000008</v>
      </c>
      <c r="X2550">
        <v>12.305</v>
      </c>
      <c r="Y2550">
        <v>12.305</v>
      </c>
    </row>
    <row r="2551" spans="1:25" x14ac:dyDescent="0.3">
      <c r="A2551" s="2">
        <v>45922</v>
      </c>
      <c r="B2551" t="s">
        <v>32</v>
      </c>
      <c r="C2551">
        <v>749</v>
      </c>
      <c r="D2551">
        <v>3</v>
      </c>
      <c r="E2551">
        <v>1.4630000000000001</v>
      </c>
      <c r="F2551">
        <v>0.40100000000000002</v>
      </c>
      <c r="G2551">
        <v>4.3899999999999997</v>
      </c>
      <c r="H2551">
        <v>4.3899999999999997</v>
      </c>
      <c r="I2551" t="s">
        <v>149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X2551">
        <v>0</v>
      </c>
      <c r="Y2551">
        <v>0</v>
      </c>
    </row>
    <row r="2552" spans="1:25" x14ac:dyDescent="0.3">
      <c r="A2552" s="2">
        <v>45922</v>
      </c>
      <c r="B2552" t="s">
        <v>72</v>
      </c>
      <c r="C2552">
        <v>2162</v>
      </c>
      <c r="D2552">
        <v>19</v>
      </c>
      <c r="E2552">
        <v>2.9020000000000001</v>
      </c>
      <c r="F2552">
        <v>0.879</v>
      </c>
      <c r="G2552">
        <v>55.13</v>
      </c>
      <c r="H2552">
        <v>55.13</v>
      </c>
      <c r="I2552" t="s">
        <v>149</v>
      </c>
      <c r="J2552">
        <v>0</v>
      </c>
      <c r="K2552">
        <v>1</v>
      </c>
      <c r="L2552">
        <v>1</v>
      </c>
      <c r="M2552">
        <v>1</v>
      </c>
      <c r="N2552">
        <v>0</v>
      </c>
      <c r="O2552">
        <v>3</v>
      </c>
      <c r="P2552">
        <v>3</v>
      </c>
      <c r="Q2552">
        <v>3</v>
      </c>
      <c r="R2552">
        <v>0</v>
      </c>
      <c r="S2552">
        <v>328.47</v>
      </c>
      <c r="T2552">
        <v>328.47</v>
      </c>
      <c r="U2552">
        <v>328.47</v>
      </c>
      <c r="V2552">
        <v>16.783876759999998</v>
      </c>
      <c r="W2552">
        <v>16.783876759999998</v>
      </c>
      <c r="X2552">
        <v>5.9580990390000004</v>
      </c>
      <c r="Y2552">
        <v>5.9580990390000004</v>
      </c>
    </row>
    <row r="2553" spans="1:25" x14ac:dyDescent="0.3">
      <c r="A2553" s="2">
        <v>45922</v>
      </c>
      <c r="B2553" t="s">
        <v>74</v>
      </c>
      <c r="C2553">
        <v>7335</v>
      </c>
      <c r="D2553">
        <v>21</v>
      </c>
      <c r="E2553">
        <v>1.49</v>
      </c>
      <c r="F2553">
        <v>0.28599999999999998</v>
      </c>
      <c r="G2553">
        <v>31.29</v>
      </c>
      <c r="H2553">
        <v>31.29</v>
      </c>
      <c r="I2553" t="s">
        <v>149</v>
      </c>
      <c r="J2553">
        <v>3</v>
      </c>
      <c r="K2553">
        <v>3</v>
      </c>
      <c r="L2553">
        <v>3</v>
      </c>
      <c r="M2553">
        <v>3</v>
      </c>
      <c r="N2553">
        <v>3</v>
      </c>
      <c r="O2553">
        <v>3</v>
      </c>
      <c r="P2553">
        <v>3</v>
      </c>
      <c r="Q2553">
        <v>3</v>
      </c>
      <c r="R2553">
        <v>91.47</v>
      </c>
      <c r="S2553">
        <v>91.47</v>
      </c>
      <c r="T2553">
        <v>91.47</v>
      </c>
      <c r="U2553">
        <v>91.47</v>
      </c>
      <c r="V2553">
        <v>34.207937029999997</v>
      </c>
      <c r="W2553">
        <v>34.207937029999997</v>
      </c>
      <c r="X2553">
        <v>2.923298178</v>
      </c>
      <c r="Y2553">
        <v>2.923298178</v>
      </c>
    </row>
    <row r="2554" spans="1:25" x14ac:dyDescent="0.3">
      <c r="A2554" s="2">
        <v>45922</v>
      </c>
      <c r="B2554" t="s">
        <v>76</v>
      </c>
      <c r="C2554">
        <v>667</v>
      </c>
      <c r="D2554">
        <v>9</v>
      </c>
      <c r="E2554">
        <v>4.202</v>
      </c>
      <c r="F2554">
        <v>1.349</v>
      </c>
      <c r="G2554">
        <v>37.82</v>
      </c>
      <c r="H2554">
        <v>37.82</v>
      </c>
      <c r="I2554" t="s">
        <v>149</v>
      </c>
      <c r="J2554">
        <v>2</v>
      </c>
      <c r="K2554">
        <v>2</v>
      </c>
      <c r="L2554">
        <v>2</v>
      </c>
      <c r="M2554">
        <v>2</v>
      </c>
      <c r="N2554">
        <v>2</v>
      </c>
      <c r="O2554">
        <v>2</v>
      </c>
      <c r="P2554">
        <v>2</v>
      </c>
      <c r="Q2554">
        <v>2</v>
      </c>
      <c r="R2554">
        <v>56.98</v>
      </c>
      <c r="S2554">
        <v>56.98</v>
      </c>
      <c r="T2554">
        <v>56.98</v>
      </c>
      <c r="U2554">
        <v>56.98</v>
      </c>
      <c r="V2554">
        <v>66.374166369999998</v>
      </c>
      <c r="W2554">
        <v>66.374166369999998</v>
      </c>
      <c r="X2554">
        <v>1.5066102589999999</v>
      </c>
      <c r="Y2554">
        <v>1.5066102589999999</v>
      </c>
    </row>
    <row r="2555" spans="1:25" x14ac:dyDescent="0.3">
      <c r="A2555" s="2">
        <v>45922</v>
      </c>
      <c r="B2555" t="s">
        <v>78</v>
      </c>
      <c r="C2555">
        <v>967</v>
      </c>
      <c r="D2555">
        <v>8</v>
      </c>
      <c r="E2555">
        <v>3.823</v>
      </c>
      <c r="F2555">
        <v>0.82699999999999996</v>
      </c>
      <c r="G2555">
        <v>30.58</v>
      </c>
      <c r="H2555">
        <v>30.58</v>
      </c>
      <c r="I2555" t="s">
        <v>149</v>
      </c>
      <c r="J2555">
        <v>3</v>
      </c>
      <c r="K2555">
        <v>3</v>
      </c>
      <c r="L2555">
        <v>3</v>
      </c>
      <c r="M2555">
        <v>3</v>
      </c>
      <c r="N2555">
        <v>33</v>
      </c>
      <c r="O2555">
        <v>33</v>
      </c>
      <c r="P2555">
        <v>33</v>
      </c>
      <c r="Q2555">
        <v>33</v>
      </c>
      <c r="R2555">
        <v>887.04</v>
      </c>
      <c r="S2555">
        <v>887.04</v>
      </c>
      <c r="T2555">
        <v>887.04</v>
      </c>
      <c r="U2555">
        <v>887.04</v>
      </c>
      <c r="V2555">
        <v>3.4474206349999998</v>
      </c>
      <c r="W2555">
        <v>3.4474206349999998</v>
      </c>
      <c r="X2555">
        <v>29.00719424</v>
      </c>
      <c r="Y2555">
        <v>29.00719424</v>
      </c>
    </row>
    <row r="2556" spans="1:25" x14ac:dyDescent="0.3">
      <c r="A2556" s="2">
        <v>45922</v>
      </c>
      <c r="B2556" t="s">
        <v>80</v>
      </c>
      <c r="C2556">
        <v>457</v>
      </c>
      <c r="D2556">
        <v>5</v>
      </c>
      <c r="E2556">
        <v>3.89</v>
      </c>
      <c r="F2556">
        <v>1.0940000000000001</v>
      </c>
      <c r="G2556">
        <v>19.45</v>
      </c>
      <c r="H2556">
        <v>19.45</v>
      </c>
      <c r="I2556" t="s">
        <v>149</v>
      </c>
      <c r="J2556">
        <v>4</v>
      </c>
      <c r="K2556">
        <v>5</v>
      </c>
      <c r="L2556">
        <v>5</v>
      </c>
      <c r="M2556">
        <v>5</v>
      </c>
      <c r="N2556">
        <v>5</v>
      </c>
      <c r="O2556">
        <v>8</v>
      </c>
      <c r="P2556">
        <v>8</v>
      </c>
      <c r="Q2556">
        <v>8</v>
      </c>
      <c r="R2556">
        <v>163.80000000000001</v>
      </c>
      <c r="S2556">
        <v>267.27</v>
      </c>
      <c r="T2556">
        <v>267.27</v>
      </c>
      <c r="U2556">
        <v>267.27</v>
      </c>
      <c r="V2556">
        <v>7.2772851420000002</v>
      </c>
      <c r="W2556">
        <v>7.2772851420000002</v>
      </c>
      <c r="X2556">
        <v>13.74138817</v>
      </c>
      <c r="Y2556">
        <v>13.74138817</v>
      </c>
    </row>
    <row r="2557" spans="1:25" x14ac:dyDescent="0.3">
      <c r="A2557" s="2">
        <v>45922</v>
      </c>
      <c r="B2557" t="s">
        <v>82</v>
      </c>
      <c r="C2557">
        <v>1243</v>
      </c>
      <c r="D2557">
        <v>8</v>
      </c>
      <c r="E2557">
        <v>2.9940000000000002</v>
      </c>
      <c r="F2557">
        <v>0.64400000000000002</v>
      </c>
      <c r="G2557">
        <v>23.95</v>
      </c>
      <c r="H2557">
        <v>23.95</v>
      </c>
      <c r="I2557" t="s">
        <v>149</v>
      </c>
      <c r="J2557">
        <v>1</v>
      </c>
      <c r="K2557">
        <v>1</v>
      </c>
      <c r="L2557">
        <v>1</v>
      </c>
      <c r="M2557">
        <v>1</v>
      </c>
      <c r="N2557">
        <v>2</v>
      </c>
      <c r="O2557">
        <v>2</v>
      </c>
      <c r="P2557">
        <v>2</v>
      </c>
      <c r="Q2557">
        <v>2</v>
      </c>
      <c r="R2557">
        <v>66.98</v>
      </c>
      <c r="S2557">
        <v>66.98</v>
      </c>
      <c r="T2557">
        <v>66.98</v>
      </c>
      <c r="U2557">
        <v>66.98</v>
      </c>
      <c r="V2557">
        <v>35.756942369999997</v>
      </c>
      <c r="W2557">
        <v>35.756942369999997</v>
      </c>
      <c r="X2557">
        <v>2.796659708</v>
      </c>
      <c r="Y2557">
        <v>2.796659708</v>
      </c>
    </row>
    <row r="2558" spans="1:25" x14ac:dyDescent="0.3">
      <c r="A2558" s="2">
        <v>45922</v>
      </c>
      <c r="B2558" t="s">
        <v>94</v>
      </c>
      <c r="C2558">
        <v>3137</v>
      </c>
      <c r="D2558">
        <v>12</v>
      </c>
      <c r="E2558">
        <v>6.4729999999999999</v>
      </c>
      <c r="F2558">
        <v>0.38300000000000001</v>
      </c>
      <c r="G2558">
        <v>77.680000000000007</v>
      </c>
      <c r="H2558">
        <v>77.680000000000007</v>
      </c>
      <c r="I2558" t="s">
        <v>149</v>
      </c>
      <c r="J2558">
        <v>6</v>
      </c>
      <c r="K2558">
        <v>6</v>
      </c>
      <c r="L2558">
        <v>6</v>
      </c>
      <c r="M2558">
        <v>6</v>
      </c>
      <c r="N2558">
        <v>8</v>
      </c>
      <c r="O2558">
        <v>8</v>
      </c>
      <c r="P2558">
        <v>8</v>
      </c>
      <c r="Q2558">
        <v>8</v>
      </c>
      <c r="R2558">
        <v>591.34</v>
      </c>
      <c r="S2558">
        <v>591.34</v>
      </c>
      <c r="T2558">
        <v>591.34</v>
      </c>
      <c r="U2558">
        <v>591.34</v>
      </c>
      <c r="V2558">
        <v>13.13626678</v>
      </c>
      <c r="W2558">
        <v>13.13626678</v>
      </c>
      <c r="X2558">
        <v>7.612512873</v>
      </c>
      <c r="Y2558">
        <v>7.612512873</v>
      </c>
    </row>
    <row r="2559" spans="1:25" x14ac:dyDescent="0.3">
      <c r="A2559" s="2">
        <v>45922</v>
      </c>
      <c r="B2559" t="s">
        <v>96</v>
      </c>
      <c r="C2559">
        <v>2225</v>
      </c>
      <c r="D2559">
        <v>10</v>
      </c>
      <c r="E2559">
        <v>5.1509999999999998</v>
      </c>
      <c r="F2559">
        <v>0.44900000000000001</v>
      </c>
      <c r="G2559">
        <v>51.51</v>
      </c>
      <c r="H2559">
        <v>51.51</v>
      </c>
      <c r="I2559" t="s">
        <v>149</v>
      </c>
      <c r="J2559">
        <v>4</v>
      </c>
      <c r="K2559">
        <v>4</v>
      </c>
      <c r="L2559">
        <v>4</v>
      </c>
      <c r="M2559">
        <v>4</v>
      </c>
      <c r="N2559">
        <v>9</v>
      </c>
      <c r="O2559">
        <v>9</v>
      </c>
      <c r="P2559">
        <v>9</v>
      </c>
      <c r="Q2559">
        <v>9</v>
      </c>
      <c r="R2559">
        <v>591.82000000000005</v>
      </c>
      <c r="S2559">
        <v>591.82000000000005</v>
      </c>
      <c r="T2559">
        <v>591.82000000000005</v>
      </c>
      <c r="U2559">
        <v>591.82000000000005</v>
      </c>
      <c r="V2559">
        <v>8.7036598969999996</v>
      </c>
      <c r="W2559">
        <v>8.7036598969999996</v>
      </c>
      <c r="X2559">
        <v>11.489419529999999</v>
      </c>
      <c r="Y2559">
        <v>11.489419529999999</v>
      </c>
    </row>
    <row r="2560" spans="1:25" x14ac:dyDescent="0.3">
      <c r="A2560" s="2">
        <v>45922</v>
      </c>
      <c r="B2560" t="s">
        <v>11</v>
      </c>
      <c r="C2560">
        <v>643</v>
      </c>
      <c r="D2560">
        <v>4</v>
      </c>
      <c r="E2560">
        <v>2.6230000000000002</v>
      </c>
      <c r="F2560">
        <v>0.622</v>
      </c>
      <c r="G2560">
        <v>10.49</v>
      </c>
      <c r="H2560">
        <v>10.49</v>
      </c>
      <c r="I2560" t="s">
        <v>149</v>
      </c>
      <c r="J2560">
        <v>1</v>
      </c>
      <c r="K2560">
        <v>1</v>
      </c>
      <c r="L2560">
        <v>1</v>
      </c>
      <c r="M2560">
        <v>1</v>
      </c>
      <c r="N2560">
        <v>2</v>
      </c>
      <c r="O2560">
        <v>2</v>
      </c>
      <c r="P2560">
        <v>2</v>
      </c>
      <c r="Q2560">
        <v>2</v>
      </c>
      <c r="R2560">
        <v>83.76</v>
      </c>
      <c r="S2560">
        <v>83.76</v>
      </c>
      <c r="T2560">
        <v>83.76</v>
      </c>
      <c r="U2560">
        <v>83.76</v>
      </c>
      <c r="V2560">
        <v>12.52387775</v>
      </c>
      <c r="W2560">
        <v>12.52387775</v>
      </c>
      <c r="X2560">
        <v>7.9847473779999998</v>
      </c>
      <c r="Y2560">
        <v>7.9847473779999998</v>
      </c>
    </row>
    <row r="2561" spans="1:25" x14ac:dyDescent="0.3">
      <c r="A2561" s="2">
        <v>45922</v>
      </c>
      <c r="B2561" t="s">
        <v>92</v>
      </c>
      <c r="C2561">
        <v>572</v>
      </c>
      <c r="D2561">
        <v>5</v>
      </c>
      <c r="E2561">
        <v>2.1779999999999999</v>
      </c>
      <c r="F2561">
        <v>0.874</v>
      </c>
      <c r="G2561">
        <v>10.89</v>
      </c>
      <c r="H2561">
        <v>10.89</v>
      </c>
      <c r="I2561" t="s">
        <v>149</v>
      </c>
      <c r="J2561">
        <v>1</v>
      </c>
      <c r="K2561">
        <v>1</v>
      </c>
      <c r="L2561">
        <v>1</v>
      </c>
      <c r="M2561">
        <v>1</v>
      </c>
      <c r="N2561">
        <v>5</v>
      </c>
      <c r="O2561">
        <v>5</v>
      </c>
      <c r="P2561">
        <v>5</v>
      </c>
      <c r="Q2561">
        <v>5</v>
      </c>
      <c r="R2561">
        <v>132.44999999999999</v>
      </c>
      <c r="S2561">
        <v>132.44999999999999</v>
      </c>
      <c r="T2561">
        <v>132.44999999999999</v>
      </c>
      <c r="U2561">
        <v>132.44999999999999</v>
      </c>
      <c r="V2561">
        <v>8.2219705550000004</v>
      </c>
      <c r="W2561">
        <v>8.2219705550000004</v>
      </c>
      <c r="X2561">
        <v>12.16253444</v>
      </c>
      <c r="Y2561">
        <v>12.16253444</v>
      </c>
    </row>
    <row r="2562" spans="1:25" x14ac:dyDescent="0.3">
      <c r="A2562" s="2">
        <v>45922</v>
      </c>
      <c r="B2562" t="s">
        <v>46</v>
      </c>
      <c r="C2562">
        <v>1327</v>
      </c>
      <c r="D2562">
        <v>9</v>
      </c>
      <c r="E2562">
        <v>4.0279999999999996</v>
      </c>
      <c r="F2562">
        <v>0.67800000000000005</v>
      </c>
      <c r="G2562">
        <v>36.25</v>
      </c>
      <c r="H2562">
        <v>36.25</v>
      </c>
      <c r="I2562" t="s">
        <v>149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X2562">
        <v>0</v>
      </c>
      <c r="Y2562">
        <v>0</v>
      </c>
    </row>
    <row r="2563" spans="1:25" x14ac:dyDescent="0.3">
      <c r="A2563" s="2">
        <v>45922</v>
      </c>
      <c r="B2563" t="s">
        <v>32</v>
      </c>
      <c r="C2563">
        <v>231</v>
      </c>
      <c r="D2563">
        <v>2</v>
      </c>
      <c r="E2563">
        <v>3.32</v>
      </c>
      <c r="F2563">
        <v>0.86599999999999999</v>
      </c>
      <c r="G2563">
        <v>6.64</v>
      </c>
      <c r="H2563">
        <v>6.64</v>
      </c>
      <c r="I2563" t="s">
        <v>149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X2563">
        <v>0</v>
      </c>
      <c r="Y2563">
        <v>0</v>
      </c>
    </row>
    <row r="2564" spans="1:25" x14ac:dyDescent="0.3">
      <c r="A2564" s="2">
        <v>45922</v>
      </c>
      <c r="B2564" t="s">
        <v>72</v>
      </c>
      <c r="C2564">
        <v>196</v>
      </c>
      <c r="D2564">
        <v>1</v>
      </c>
      <c r="E2564">
        <v>2.1</v>
      </c>
      <c r="F2564">
        <v>0.51</v>
      </c>
      <c r="G2564">
        <v>2.1</v>
      </c>
      <c r="H2564">
        <v>2.1</v>
      </c>
      <c r="I2564" t="s">
        <v>149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X2564">
        <v>0</v>
      </c>
      <c r="Y2564">
        <v>0</v>
      </c>
    </row>
    <row r="2565" spans="1:25" x14ac:dyDescent="0.3">
      <c r="A2565" s="2">
        <v>45922</v>
      </c>
      <c r="B2565" t="s">
        <v>106</v>
      </c>
      <c r="C2565">
        <v>159</v>
      </c>
      <c r="D2565">
        <v>2</v>
      </c>
      <c r="E2565">
        <v>5.1050000000000004</v>
      </c>
      <c r="F2565">
        <v>1.258</v>
      </c>
      <c r="G2565">
        <v>10.210000000000001</v>
      </c>
      <c r="H2565">
        <v>10.210000000000001</v>
      </c>
      <c r="I2565" t="s">
        <v>149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X2565">
        <v>0</v>
      </c>
      <c r="Y2565">
        <v>0</v>
      </c>
    </row>
    <row r="2566" spans="1:25" x14ac:dyDescent="0.3">
      <c r="A2566" s="2">
        <v>45922</v>
      </c>
      <c r="B2566" t="s">
        <v>44</v>
      </c>
      <c r="C2566">
        <v>58</v>
      </c>
      <c r="D2566">
        <v>0</v>
      </c>
      <c r="F2566">
        <v>0</v>
      </c>
      <c r="G2566">
        <v>0</v>
      </c>
      <c r="H2566">
        <v>0</v>
      </c>
      <c r="I2566" t="s">
        <v>149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5" x14ac:dyDescent="0.3">
      <c r="A2567" s="2">
        <v>45922</v>
      </c>
      <c r="B2567" t="s">
        <v>40</v>
      </c>
      <c r="C2567">
        <v>239</v>
      </c>
      <c r="D2567">
        <v>4</v>
      </c>
      <c r="E2567">
        <v>2.4980000000000002</v>
      </c>
      <c r="F2567">
        <v>1.6739999999999999</v>
      </c>
      <c r="G2567">
        <v>9.99</v>
      </c>
      <c r="H2567">
        <v>9.99</v>
      </c>
      <c r="I2567" t="s">
        <v>149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X2567">
        <v>0</v>
      </c>
      <c r="Y2567">
        <v>0</v>
      </c>
    </row>
    <row r="2568" spans="1:25" x14ac:dyDescent="0.3">
      <c r="A2568" s="2">
        <v>45922</v>
      </c>
      <c r="B2568" t="s">
        <v>56</v>
      </c>
      <c r="C2568">
        <v>71</v>
      </c>
      <c r="D2568">
        <v>1</v>
      </c>
      <c r="E2568">
        <v>1.39</v>
      </c>
      <c r="F2568">
        <v>1.4079999999999999</v>
      </c>
      <c r="G2568">
        <v>1.39</v>
      </c>
      <c r="H2568">
        <v>1.39</v>
      </c>
      <c r="I2568" t="s">
        <v>149</v>
      </c>
      <c r="J2568">
        <v>0</v>
      </c>
      <c r="K2568">
        <v>2</v>
      </c>
      <c r="L2568">
        <v>2</v>
      </c>
      <c r="M2568">
        <v>2</v>
      </c>
      <c r="N2568">
        <v>0</v>
      </c>
      <c r="O2568">
        <v>2</v>
      </c>
      <c r="P2568">
        <v>2</v>
      </c>
      <c r="Q2568">
        <v>2</v>
      </c>
      <c r="R2568">
        <v>0</v>
      </c>
      <c r="S2568">
        <v>44.98</v>
      </c>
      <c r="T2568">
        <v>44.98</v>
      </c>
      <c r="U2568">
        <v>44.98</v>
      </c>
      <c r="V2568">
        <v>3.0902623390000001</v>
      </c>
      <c r="W2568">
        <v>3.0902623390000001</v>
      </c>
      <c r="X2568">
        <v>32.35971223</v>
      </c>
      <c r="Y2568">
        <v>32.35971223</v>
      </c>
    </row>
    <row r="2569" spans="1:25" x14ac:dyDescent="0.3">
      <c r="A2569" s="2">
        <v>45922</v>
      </c>
      <c r="B2569" t="s">
        <v>76</v>
      </c>
      <c r="C2569">
        <v>304</v>
      </c>
      <c r="D2569">
        <v>0</v>
      </c>
      <c r="F2569">
        <v>0</v>
      </c>
      <c r="G2569">
        <v>0</v>
      </c>
      <c r="H2569">
        <v>0</v>
      </c>
      <c r="I2569" t="s">
        <v>149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5" x14ac:dyDescent="0.3">
      <c r="A2570" s="2">
        <v>45922</v>
      </c>
      <c r="B2570" t="s">
        <v>48</v>
      </c>
      <c r="C2570">
        <v>1841</v>
      </c>
      <c r="D2570">
        <v>7</v>
      </c>
      <c r="E2570">
        <v>3.9990000000000001</v>
      </c>
      <c r="F2570">
        <v>0.38</v>
      </c>
      <c r="G2570">
        <v>27.99</v>
      </c>
      <c r="H2570">
        <v>27.99</v>
      </c>
      <c r="I2570" t="s">
        <v>149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X2570">
        <v>0</v>
      </c>
      <c r="Y2570">
        <v>0</v>
      </c>
    </row>
    <row r="2571" spans="1:25" x14ac:dyDescent="0.3">
      <c r="A2571" s="2">
        <v>45922</v>
      </c>
      <c r="B2571" t="s">
        <v>24</v>
      </c>
      <c r="C2571">
        <v>691</v>
      </c>
      <c r="D2571">
        <v>1</v>
      </c>
      <c r="E2571">
        <v>1.06</v>
      </c>
      <c r="F2571">
        <v>0.14499999999999999</v>
      </c>
      <c r="G2571">
        <v>1.06</v>
      </c>
      <c r="H2571">
        <v>1.06</v>
      </c>
      <c r="I2571" t="s">
        <v>149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X2571">
        <v>0</v>
      </c>
      <c r="Y2571">
        <v>0</v>
      </c>
    </row>
    <row r="2572" spans="1:25" x14ac:dyDescent="0.3">
      <c r="A2572" s="2">
        <v>45922</v>
      </c>
      <c r="B2572" t="s">
        <v>108</v>
      </c>
      <c r="C2572">
        <v>335</v>
      </c>
      <c r="D2572">
        <v>5</v>
      </c>
      <c r="E2572">
        <v>7.58</v>
      </c>
      <c r="F2572">
        <v>1.4930000000000001</v>
      </c>
      <c r="G2572">
        <v>37.9</v>
      </c>
      <c r="H2572">
        <v>37.9</v>
      </c>
      <c r="I2572" t="s">
        <v>149</v>
      </c>
      <c r="J2572">
        <v>2</v>
      </c>
      <c r="K2572">
        <v>2</v>
      </c>
      <c r="L2572">
        <v>2</v>
      </c>
      <c r="M2572">
        <v>2</v>
      </c>
      <c r="N2572">
        <v>2</v>
      </c>
      <c r="O2572">
        <v>2</v>
      </c>
      <c r="P2572">
        <v>2</v>
      </c>
      <c r="Q2572">
        <v>2</v>
      </c>
      <c r="R2572">
        <v>128.96</v>
      </c>
      <c r="S2572">
        <v>128.96</v>
      </c>
      <c r="T2572">
        <v>128.96</v>
      </c>
      <c r="U2572">
        <v>128.96</v>
      </c>
      <c r="V2572">
        <v>29.388957820000002</v>
      </c>
      <c r="W2572">
        <v>29.388957820000002</v>
      </c>
      <c r="X2572">
        <v>3.4026385220000002</v>
      </c>
      <c r="Y2572">
        <v>3.4026385220000002</v>
      </c>
    </row>
    <row r="2573" spans="1:25" x14ac:dyDescent="0.3">
      <c r="A2573" s="2">
        <v>45922</v>
      </c>
      <c r="B2573" t="s">
        <v>62</v>
      </c>
      <c r="C2573">
        <v>255</v>
      </c>
      <c r="D2573">
        <v>6</v>
      </c>
      <c r="E2573">
        <v>2.8050000000000002</v>
      </c>
      <c r="F2573">
        <v>2.3530000000000002</v>
      </c>
      <c r="G2573">
        <v>16.829999999999998</v>
      </c>
      <c r="H2573">
        <v>16.829999999999998</v>
      </c>
      <c r="I2573" t="s">
        <v>149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X2573">
        <v>0</v>
      </c>
      <c r="Y2573">
        <v>0</v>
      </c>
    </row>
    <row r="2574" spans="1:25" x14ac:dyDescent="0.3">
      <c r="A2574" s="2">
        <v>45922</v>
      </c>
      <c r="B2574" t="s">
        <v>84</v>
      </c>
      <c r="C2574">
        <v>299</v>
      </c>
      <c r="D2574">
        <v>1</v>
      </c>
      <c r="E2574">
        <v>4.1399999999999997</v>
      </c>
      <c r="F2574">
        <v>0.33400000000000002</v>
      </c>
      <c r="G2574">
        <v>4.1399999999999997</v>
      </c>
      <c r="H2574">
        <v>4.1399999999999997</v>
      </c>
      <c r="I2574" t="s">
        <v>149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X2574">
        <v>0</v>
      </c>
      <c r="Y2574">
        <v>0</v>
      </c>
    </row>
    <row r="2575" spans="1:25" x14ac:dyDescent="0.3">
      <c r="A2575" s="2">
        <v>45922</v>
      </c>
      <c r="B2575" t="s">
        <v>42</v>
      </c>
      <c r="C2575">
        <v>89</v>
      </c>
      <c r="D2575">
        <v>1</v>
      </c>
      <c r="E2575">
        <v>2.94</v>
      </c>
      <c r="F2575">
        <v>1.1240000000000001</v>
      </c>
      <c r="G2575">
        <v>2.94</v>
      </c>
      <c r="H2575">
        <v>2.94</v>
      </c>
      <c r="I2575" t="s">
        <v>149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X2575">
        <v>0</v>
      </c>
      <c r="Y2575">
        <v>0</v>
      </c>
    </row>
    <row r="2576" spans="1:25" x14ac:dyDescent="0.3">
      <c r="A2576" s="2">
        <v>45922</v>
      </c>
      <c r="B2576" t="s">
        <v>11</v>
      </c>
      <c r="C2576">
        <v>47</v>
      </c>
      <c r="D2576">
        <v>0</v>
      </c>
      <c r="F2576">
        <v>0</v>
      </c>
      <c r="G2576">
        <v>0</v>
      </c>
      <c r="H2576">
        <v>0</v>
      </c>
      <c r="I2576" t="s">
        <v>149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5" x14ac:dyDescent="0.3">
      <c r="A2577" s="2">
        <v>45922</v>
      </c>
      <c r="B2577" t="s">
        <v>102</v>
      </c>
      <c r="C2577">
        <v>517</v>
      </c>
      <c r="D2577">
        <v>2</v>
      </c>
      <c r="E2577">
        <v>2.5950000000000002</v>
      </c>
      <c r="F2577">
        <v>0.38700000000000001</v>
      </c>
      <c r="G2577">
        <v>5.19</v>
      </c>
      <c r="H2577">
        <v>5.19</v>
      </c>
      <c r="I2577" t="s">
        <v>149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X2577">
        <v>0</v>
      </c>
      <c r="Y2577">
        <v>0</v>
      </c>
    </row>
    <row r="2578" spans="1:25" x14ac:dyDescent="0.3">
      <c r="A2578" s="2">
        <v>45922</v>
      </c>
      <c r="B2578" t="s">
        <v>98</v>
      </c>
      <c r="C2578">
        <v>1305</v>
      </c>
      <c r="D2578">
        <v>4</v>
      </c>
      <c r="E2578">
        <v>2.4950000000000001</v>
      </c>
      <c r="F2578">
        <v>0.307</v>
      </c>
      <c r="G2578">
        <v>9.98</v>
      </c>
      <c r="H2578">
        <v>9.98</v>
      </c>
      <c r="I2578" t="s">
        <v>149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15.98</v>
      </c>
      <c r="S2578">
        <v>15.98</v>
      </c>
      <c r="T2578">
        <v>15.98</v>
      </c>
      <c r="U2578">
        <v>15.98</v>
      </c>
      <c r="V2578">
        <v>62.453066329999999</v>
      </c>
      <c r="W2578">
        <v>62.453066329999999</v>
      </c>
      <c r="X2578">
        <v>1.601202405</v>
      </c>
      <c r="Y2578">
        <v>1.601202405</v>
      </c>
    </row>
    <row r="2579" spans="1:25" x14ac:dyDescent="0.3">
      <c r="A2579" s="2">
        <v>45922</v>
      </c>
      <c r="B2579" t="s">
        <v>104</v>
      </c>
      <c r="C2579">
        <v>795</v>
      </c>
      <c r="D2579">
        <v>2</v>
      </c>
      <c r="E2579">
        <v>2.3250000000000002</v>
      </c>
      <c r="F2579">
        <v>0.252</v>
      </c>
      <c r="G2579">
        <v>4.6500000000000004</v>
      </c>
      <c r="H2579">
        <v>4.6500000000000004</v>
      </c>
      <c r="I2579" t="s">
        <v>149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X2579">
        <v>0</v>
      </c>
      <c r="Y2579">
        <v>0</v>
      </c>
    </row>
    <row r="2580" spans="1:25" x14ac:dyDescent="0.3">
      <c r="A2580" s="2">
        <v>45922</v>
      </c>
      <c r="B2580" t="s">
        <v>38</v>
      </c>
      <c r="C2580">
        <v>3</v>
      </c>
      <c r="D2580">
        <v>1</v>
      </c>
      <c r="E2580">
        <v>2.12</v>
      </c>
      <c r="F2580">
        <v>33.332999999999998</v>
      </c>
      <c r="G2580">
        <v>2.12</v>
      </c>
      <c r="H2580">
        <v>2.12</v>
      </c>
      <c r="I2580" t="s">
        <v>149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X2580">
        <v>0</v>
      </c>
      <c r="Y2580">
        <v>0</v>
      </c>
    </row>
    <row r="2581" spans="1:25" x14ac:dyDescent="0.3">
      <c r="A2581" s="2">
        <v>45922</v>
      </c>
      <c r="B2581" t="s">
        <v>42</v>
      </c>
      <c r="C2581">
        <v>203</v>
      </c>
      <c r="D2581">
        <v>3</v>
      </c>
      <c r="E2581">
        <v>1.7929999999999999</v>
      </c>
      <c r="F2581">
        <v>1.478</v>
      </c>
      <c r="G2581">
        <v>5.38</v>
      </c>
      <c r="H2581">
        <v>5.38</v>
      </c>
      <c r="I2581" t="s">
        <v>149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23.88</v>
      </c>
      <c r="S2581">
        <v>23.88</v>
      </c>
      <c r="T2581">
        <v>23.88</v>
      </c>
      <c r="U2581">
        <v>23.88</v>
      </c>
      <c r="V2581">
        <v>22.52931323</v>
      </c>
      <c r="W2581">
        <v>22.52931323</v>
      </c>
      <c r="X2581">
        <v>4.4386617099999999</v>
      </c>
      <c r="Y2581">
        <v>4.4386617099999999</v>
      </c>
    </row>
    <row r="2582" spans="1:25" x14ac:dyDescent="0.3">
      <c r="A2582" s="2">
        <v>45922</v>
      </c>
      <c r="B2582" t="s">
        <v>50</v>
      </c>
      <c r="C2582">
        <v>6</v>
      </c>
      <c r="D2582">
        <v>1</v>
      </c>
      <c r="E2582">
        <v>1.71</v>
      </c>
      <c r="F2582">
        <v>16.667000000000002</v>
      </c>
      <c r="G2582">
        <v>1.71</v>
      </c>
      <c r="H2582">
        <v>1.71</v>
      </c>
      <c r="I2582" t="s">
        <v>149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76.900000000000006</v>
      </c>
      <c r="S2582">
        <v>76.900000000000006</v>
      </c>
      <c r="T2582">
        <v>76.900000000000006</v>
      </c>
      <c r="U2582">
        <v>76.900000000000006</v>
      </c>
      <c r="V2582">
        <v>2.2236671000000001</v>
      </c>
      <c r="W2582">
        <v>2.2236671000000001</v>
      </c>
      <c r="X2582">
        <v>44.970760230000003</v>
      </c>
      <c r="Y2582">
        <v>44.970760230000003</v>
      </c>
    </row>
    <row r="2583" spans="1:25" x14ac:dyDescent="0.3">
      <c r="A2583" s="2">
        <v>45922</v>
      </c>
      <c r="B2583" t="s">
        <v>72</v>
      </c>
      <c r="C2583">
        <v>94</v>
      </c>
      <c r="D2583">
        <v>0</v>
      </c>
      <c r="F2583">
        <v>0</v>
      </c>
      <c r="G2583">
        <v>0</v>
      </c>
      <c r="H2583">
        <v>0</v>
      </c>
      <c r="I2583" t="s">
        <v>149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5" x14ac:dyDescent="0.3">
      <c r="A2584" s="2">
        <v>45922</v>
      </c>
      <c r="B2584" t="s">
        <v>84</v>
      </c>
      <c r="C2584">
        <v>39</v>
      </c>
      <c r="D2584">
        <v>0</v>
      </c>
      <c r="F2584">
        <v>0</v>
      </c>
      <c r="G2584">
        <v>0</v>
      </c>
      <c r="H2584">
        <v>0</v>
      </c>
      <c r="I2584" t="s">
        <v>149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5" x14ac:dyDescent="0.3">
      <c r="A2585" s="2">
        <v>45922</v>
      </c>
      <c r="B2585" t="s">
        <v>68</v>
      </c>
      <c r="C2585">
        <v>289</v>
      </c>
      <c r="D2585">
        <v>5</v>
      </c>
      <c r="E2585">
        <v>4.7119999999999997</v>
      </c>
      <c r="F2585">
        <v>1.73</v>
      </c>
      <c r="G2585">
        <v>23.56</v>
      </c>
      <c r="H2585">
        <v>23.56</v>
      </c>
      <c r="I2585" t="s">
        <v>149</v>
      </c>
      <c r="J2585">
        <v>4</v>
      </c>
      <c r="K2585">
        <v>4</v>
      </c>
      <c r="L2585">
        <v>4</v>
      </c>
      <c r="M2585">
        <v>4</v>
      </c>
      <c r="N2585">
        <v>6</v>
      </c>
      <c r="O2585">
        <v>6</v>
      </c>
      <c r="P2585">
        <v>6</v>
      </c>
      <c r="Q2585">
        <v>6</v>
      </c>
      <c r="R2585">
        <v>155.72</v>
      </c>
      <c r="S2585">
        <v>155.72</v>
      </c>
      <c r="T2585">
        <v>155.72</v>
      </c>
      <c r="U2585">
        <v>155.72</v>
      </c>
      <c r="V2585">
        <v>15.12972001</v>
      </c>
      <c r="W2585">
        <v>15.12972001</v>
      </c>
      <c r="X2585">
        <v>6.6095076400000004</v>
      </c>
      <c r="Y2585">
        <v>6.6095076400000004</v>
      </c>
    </row>
    <row r="2586" spans="1:25" x14ac:dyDescent="0.3">
      <c r="A2586" s="2">
        <v>45922</v>
      </c>
      <c r="B2586" t="s">
        <v>64</v>
      </c>
      <c r="C2586">
        <v>207</v>
      </c>
      <c r="D2586">
        <v>3</v>
      </c>
      <c r="E2586">
        <v>3.7370000000000001</v>
      </c>
      <c r="F2586">
        <v>1.4490000000000001</v>
      </c>
      <c r="G2586">
        <v>11.21</v>
      </c>
      <c r="H2586">
        <v>11.21</v>
      </c>
      <c r="I2586" t="s">
        <v>149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X2586">
        <v>0</v>
      </c>
      <c r="Y2586">
        <v>0</v>
      </c>
    </row>
    <row r="2587" spans="1:25" x14ac:dyDescent="0.3">
      <c r="A2587" s="2">
        <v>45922</v>
      </c>
      <c r="B2587" t="s">
        <v>26</v>
      </c>
      <c r="C2587">
        <v>82</v>
      </c>
      <c r="D2587">
        <v>0</v>
      </c>
      <c r="F2587">
        <v>0</v>
      </c>
      <c r="G2587">
        <v>0</v>
      </c>
      <c r="H2587">
        <v>0</v>
      </c>
      <c r="I2587" t="s">
        <v>149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5" x14ac:dyDescent="0.3">
      <c r="A2588" s="2">
        <v>45922</v>
      </c>
      <c r="B2588" t="s">
        <v>15</v>
      </c>
      <c r="C2588">
        <v>137</v>
      </c>
      <c r="D2588">
        <v>0</v>
      </c>
      <c r="F2588">
        <v>0</v>
      </c>
      <c r="G2588">
        <v>0</v>
      </c>
      <c r="H2588">
        <v>0</v>
      </c>
      <c r="I2588" t="s">
        <v>149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5" x14ac:dyDescent="0.3">
      <c r="A2589" s="2">
        <v>45922</v>
      </c>
      <c r="B2589" t="s">
        <v>36</v>
      </c>
      <c r="C2589">
        <v>318</v>
      </c>
      <c r="D2589">
        <v>0</v>
      </c>
      <c r="F2589">
        <v>0</v>
      </c>
      <c r="G2589">
        <v>0</v>
      </c>
      <c r="H2589">
        <v>0</v>
      </c>
      <c r="I2589" t="s">
        <v>149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5" x14ac:dyDescent="0.3">
      <c r="A2590" s="2">
        <v>45922</v>
      </c>
      <c r="B2590" t="s">
        <v>78</v>
      </c>
      <c r="C2590">
        <v>1354</v>
      </c>
      <c r="D2590">
        <v>2</v>
      </c>
      <c r="E2590">
        <v>6.7249999999999996</v>
      </c>
      <c r="F2590">
        <v>0.14799999999999999</v>
      </c>
      <c r="G2590">
        <v>13.45</v>
      </c>
      <c r="H2590">
        <v>13.45</v>
      </c>
      <c r="I2590" t="s">
        <v>149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X2590">
        <v>0</v>
      </c>
      <c r="Y2590">
        <v>0</v>
      </c>
    </row>
    <row r="2591" spans="1:25" x14ac:dyDescent="0.3">
      <c r="A2591" s="2">
        <v>45922</v>
      </c>
      <c r="B2591" t="s">
        <v>94</v>
      </c>
      <c r="C2591">
        <v>305</v>
      </c>
      <c r="D2591">
        <v>1</v>
      </c>
      <c r="E2591">
        <v>2.2200000000000002</v>
      </c>
      <c r="F2591">
        <v>0.32800000000000001</v>
      </c>
      <c r="G2591">
        <v>2.2200000000000002</v>
      </c>
      <c r="H2591">
        <v>2.2200000000000002</v>
      </c>
      <c r="I2591" t="s">
        <v>149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81.88</v>
      </c>
      <c r="S2591">
        <v>81.88</v>
      </c>
      <c r="T2591">
        <v>81.88</v>
      </c>
      <c r="U2591">
        <v>81.88</v>
      </c>
      <c r="V2591">
        <v>2.7112848070000002</v>
      </c>
      <c r="W2591">
        <v>2.7112848070000002</v>
      </c>
      <c r="X2591">
        <v>36.882882879999997</v>
      </c>
      <c r="Y2591">
        <v>36.882882879999997</v>
      </c>
    </row>
    <row r="2592" spans="1:25" x14ac:dyDescent="0.3">
      <c r="A2592" s="2">
        <v>45922</v>
      </c>
      <c r="B2592" t="s">
        <v>17</v>
      </c>
      <c r="C2592">
        <v>110</v>
      </c>
      <c r="D2592">
        <v>1</v>
      </c>
      <c r="E2592">
        <v>1.77</v>
      </c>
      <c r="F2592">
        <v>0.90900000000000003</v>
      </c>
      <c r="G2592">
        <v>1.77</v>
      </c>
      <c r="H2592">
        <v>1.77</v>
      </c>
      <c r="I2592" t="s">
        <v>149</v>
      </c>
      <c r="J2592">
        <v>0</v>
      </c>
      <c r="K2592">
        <v>2</v>
      </c>
      <c r="L2592">
        <v>2</v>
      </c>
      <c r="M2592">
        <v>2</v>
      </c>
      <c r="N2592">
        <v>0</v>
      </c>
      <c r="O2592">
        <v>2</v>
      </c>
      <c r="P2592">
        <v>2</v>
      </c>
      <c r="Q2592">
        <v>2</v>
      </c>
      <c r="R2592">
        <v>0</v>
      </c>
      <c r="S2592">
        <v>60.37</v>
      </c>
      <c r="T2592">
        <v>60.37</v>
      </c>
      <c r="U2592">
        <v>60.37</v>
      </c>
      <c r="V2592">
        <v>2.9319198279999998</v>
      </c>
      <c r="W2592">
        <v>2.9319198279999998</v>
      </c>
      <c r="X2592">
        <v>34.10734463</v>
      </c>
      <c r="Y2592">
        <v>34.10734463</v>
      </c>
    </row>
    <row r="2593" spans="1:25" x14ac:dyDescent="0.3">
      <c r="A2593" s="2">
        <v>45922</v>
      </c>
      <c r="B2593" t="s">
        <v>17</v>
      </c>
      <c r="C2593">
        <v>213</v>
      </c>
      <c r="D2593">
        <v>3</v>
      </c>
      <c r="E2593">
        <v>1.08</v>
      </c>
      <c r="F2593">
        <v>1.4079999999999999</v>
      </c>
      <c r="G2593">
        <v>3.24</v>
      </c>
      <c r="H2593">
        <v>3.24</v>
      </c>
      <c r="I2593" t="s">
        <v>149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X2593">
        <v>0</v>
      </c>
      <c r="Y2593">
        <v>0</v>
      </c>
    </row>
    <row r="2594" spans="1:25" x14ac:dyDescent="0.3">
      <c r="A2594" s="2">
        <v>45922</v>
      </c>
      <c r="B2594" t="s">
        <v>17</v>
      </c>
      <c r="C2594">
        <v>116</v>
      </c>
      <c r="D2594">
        <v>0</v>
      </c>
      <c r="F2594">
        <v>0</v>
      </c>
      <c r="G2594">
        <v>0</v>
      </c>
      <c r="H2594">
        <v>0</v>
      </c>
      <c r="I2594" t="s">
        <v>149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5" x14ac:dyDescent="0.3">
      <c r="A2595" s="2">
        <v>45922</v>
      </c>
      <c r="B2595" t="s">
        <v>17</v>
      </c>
      <c r="C2595">
        <v>109</v>
      </c>
      <c r="D2595">
        <v>0</v>
      </c>
      <c r="F2595">
        <v>0</v>
      </c>
      <c r="G2595">
        <v>0</v>
      </c>
      <c r="H2595">
        <v>0</v>
      </c>
      <c r="I2595" t="s">
        <v>149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5" x14ac:dyDescent="0.3">
      <c r="A2596" s="2">
        <v>45922</v>
      </c>
      <c r="B2596" t="s">
        <v>52</v>
      </c>
      <c r="C2596">
        <v>1378</v>
      </c>
      <c r="D2596">
        <v>23</v>
      </c>
      <c r="E2596">
        <v>0.96099999999999997</v>
      </c>
      <c r="F2596">
        <v>1.669</v>
      </c>
      <c r="G2596">
        <v>22.1</v>
      </c>
      <c r="H2596">
        <v>22.1</v>
      </c>
      <c r="I2596" t="s">
        <v>149</v>
      </c>
      <c r="J2596">
        <v>6</v>
      </c>
      <c r="K2596">
        <v>7</v>
      </c>
      <c r="L2596">
        <v>7</v>
      </c>
      <c r="M2596">
        <v>7</v>
      </c>
      <c r="N2596">
        <v>6</v>
      </c>
      <c r="O2596">
        <v>7</v>
      </c>
      <c r="P2596">
        <v>7</v>
      </c>
      <c r="Q2596">
        <v>7</v>
      </c>
      <c r="R2596">
        <v>117.12</v>
      </c>
      <c r="S2596">
        <v>165.61</v>
      </c>
      <c r="T2596">
        <v>165.61</v>
      </c>
      <c r="U2596">
        <v>165.61</v>
      </c>
      <c r="V2596">
        <v>13.34460479</v>
      </c>
      <c r="W2596">
        <v>13.34460479</v>
      </c>
      <c r="X2596">
        <v>7.4936651579999998</v>
      </c>
      <c r="Y2596">
        <v>7.4936651579999998</v>
      </c>
    </row>
    <row r="2597" spans="1:25" x14ac:dyDescent="0.3">
      <c r="A2597" s="2">
        <v>45922</v>
      </c>
      <c r="B2597" t="s">
        <v>52</v>
      </c>
      <c r="C2597">
        <v>1925</v>
      </c>
      <c r="D2597">
        <v>29</v>
      </c>
      <c r="E2597">
        <v>0.76</v>
      </c>
      <c r="F2597">
        <v>1.506</v>
      </c>
      <c r="G2597">
        <v>22.05</v>
      </c>
      <c r="H2597">
        <v>22.05</v>
      </c>
      <c r="I2597" t="s">
        <v>149</v>
      </c>
      <c r="J2597">
        <v>6</v>
      </c>
      <c r="K2597">
        <v>6</v>
      </c>
      <c r="L2597">
        <v>6</v>
      </c>
      <c r="M2597">
        <v>6</v>
      </c>
      <c r="N2597">
        <v>8</v>
      </c>
      <c r="O2597">
        <v>8</v>
      </c>
      <c r="P2597">
        <v>8</v>
      </c>
      <c r="Q2597">
        <v>8</v>
      </c>
      <c r="R2597">
        <v>159.37</v>
      </c>
      <c r="S2597">
        <v>159.37</v>
      </c>
      <c r="T2597">
        <v>159.37</v>
      </c>
      <c r="U2597">
        <v>159.37</v>
      </c>
      <c r="V2597">
        <v>13.83572818</v>
      </c>
      <c r="W2597">
        <v>13.83572818</v>
      </c>
      <c r="X2597">
        <v>7.227664399</v>
      </c>
      <c r="Y2597">
        <v>7.227664399</v>
      </c>
    </row>
    <row r="2598" spans="1:25" x14ac:dyDescent="0.3">
      <c r="A2598" s="2">
        <v>45922</v>
      </c>
      <c r="B2598" t="s">
        <v>52</v>
      </c>
      <c r="C2598">
        <v>2143</v>
      </c>
      <c r="D2598">
        <v>25</v>
      </c>
      <c r="E2598">
        <v>0.70899999999999996</v>
      </c>
      <c r="F2598">
        <v>1.167</v>
      </c>
      <c r="G2598">
        <v>17.72</v>
      </c>
      <c r="H2598">
        <v>17.72</v>
      </c>
      <c r="I2598" t="s">
        <v>149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X2598">
        <v>0</v>
      </c>
      <c r="Y2598">
        <v>0</v>
      </c>
    </row>
    <row r="2599" spans="1:25" x14ac:dyDescent="0.3">
      <c r="A2599" s="2">
        <v>45922</v>
      </c>
      <c r="B2599" t="s">
        <v>52</v>
      </c>
      <c r="C2599">
        <v>6214</v>
      </c>
      <c r="D2599">
        <v>74</v>
      </c>
      <c r="E2599">
        <v>0.39400000000000002</v>
      </c>
      <c r="F2599">
        <v>1.1910000000000001</v>
      </c>
      <c r="G2599">
        <v>29.17</v>
      </c>
      <c r="H2599">
        <v>29.17</v>
      </c>
      <c r="I2599" t="s">
        <v>149</v>
      </c>
      <c r="J2599">
        <v>5</v>
      </c>
      <c r="K2599">
        <v>5</v>
      </c>
      <c r="L2599">
        <v>5</v>
      </c>
      <c r="M2599">
        <v>5</v>
      </c>
      <c r="N2599">
        <v>7</v>
      </c>
      <c r="O2599">
        <v>7</v>
      </c>
      <c r="P2599">
        <v>7</v>
      </c>
      <c r="Q2599">
        <v>7</v>
      </c>
      <c r="R2599">
        <v>156.86000000000001</v>
      </c>
      <c r="S2599">
        <v>156.86000000000001</v>
      </c>
      <c r="T2599">
        <v>156.86000000000001</v>
      </c>
      <c r="U2599">
        <v>156.86000000000001</v>
      </c>
      <c r="V2599">
        <v>18.59620043</v>
      </c>
      <c r="W2599">
        <v>18.59620043</v>
      </c>
      <c r="X2599">
        <v>5.3774425780000001</v>
      </c>
      <c r="Y2599">
        <v>5.3774425780000001</v>
      </c>
    </row>
    <row r="2600" spans="1:25" x14ac:dyDescent="0.3">
      <c r="A2600" s="2">
        <v>45922</v>
      </c>
      <c r="B2600" t="s">
        <v>112</v>
      </c>
      <c r="C2600">
        <v>72</v>
      </c>
      <c r="D2600">
        <v>0</v>
      </c>
      <c r="F2600">
        <v>0</v>
      </c>
      <c r="G2600">
        <v>0</v>
      </c>
      <c r="H2600">
        <v>0</v>
      </c>
      <c r="I2600" t="s">
        <v>149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5" x14ac:dyDescent="0.3">
      <c r="A2601" s="2">
        <v>45922</v>
      </c>
      <c r="B2601" t="s">
        <v>15</v>
      </c>
      <c r="C2601">
        <v>203</v>
      </c>
      <c r="D2601">
        <v>1</v>
      </c>
      <c r="E2601">
        <v>2.27</v>
      </c>
      <c r="F2601">
        <v>0.49299999999999999</v>
      </c>
      <c r="G2601">
        <v>2.27</v>
      </c>
      <c r="H2601">
        <v>2.27</v>
      </c>
      <c r="I2601" t="s">
        <v>149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X2601">
        <v>0</v>
      </c>
      <c r="Y2601">
        <v>0</v>
      </c>
    </row>
    <row r="2602" spans="1:25" x14ac:dyDescent="0.3">
      <c r="A2602" s="2">
        <v>45922</v>
      </c>
      <c r="B2602" t="s">
        <v>112</v>
      </c>
      <c r="C2602">
        <v>131</v>
      </c>
      <c r="D2602">
        <v>0</v>
      </c>
      <c r="F2602">
        <v>0</v>
      </c>
      <c r="G2602">
        <v>0</v>
      </c>
      <c r="H2602">
        <v>0</v>
      </c>
      <c r="I2602" t="s">
        <v>149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5" x14ac:dyDescent="0.3">
      <c r="A2603" s="2">
        <v>45922</v>
      </c>
      <c r="B2603" t="s">
        <v>15</v>
      </c>
      <c r="C2603">
        <v>289</v>
      </c>
      <c r="D2603">
        <v>0</v>
      </c>
      <c r="F2603">
        <v>0</v>
      </c>
      <c r="G2603">
        <v>0</v>
      </c>
      <c r="H2603">
        <v>0</v>
      </c>
      <c r="I2603" t="s">
        <v>149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5" x14ac:dyDescent="0.3">
      <c r="A2604" s="2">
        <v>45922</v>
      </c>
      <c r="B2604" t="s">
        <v>15</v>
      </c>
      <c r="C2604">
        <v>371</v>
      </c>
      <c r="D2604">
        <v>2</v>
      </c>
      <c r="E2604">
        <v>0.91500000000000004</v>
      </c>
      <c r="F2604">
        <v>0.53900000000000003</v>
      </c>
      <c r="G2604">
        <v>1.83</v>
      </c>
      <c r="H2604">
        <v>1.83</v>
      </c>
      <c r="I2604" t="s">
        <v>149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X2604">
        <v>0</v>
      </c>
      <c r="Y2604">
        <v>0</v>
      </c>
    </row>
    <row r="2605" spans="1:25" x14ac:dyDescent="0.3">
      <c r="A2605" s="2">
        <v>45922</v>
      </c>
      <c r="B2605" t="s">
        <v>112</v>
      </c>
      <c r="C2605">
        <v>111</v>
      </c>
      <c r="D2605">
        <v>3</v>
      </c>
      <c r="E2605">
        <v>0.82299999999999995</v>
      </c>
      <c r="F2605">
        <v>2.7029999999999998</v>
      </c>
      <c r="G2605">
        <v>2.4700000000000002</v>
      </c>
      <c r="H2605">
        <v>2.4700000000000002</v>
      </c>
      <c r="I2605" t="s">
        <v>149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X2605">
        <v>0</v>
      </c>
      <c r="Y2605">
        <v>0</v>
      </c>
    </row>
    <row r="2606" spans="1:25" x14ac:dyDescent="0.3">
      <c r="A2606" s="2">
        <v>45922</v>
      </c>
      <c r="B2606" t="s">
        <v>15</v>
      </c>
      <c r="C2606">
        <v>892</v>
      </c>
      <c r="D2606">
        <v>6</v>
      </c>
      <c r="E2606">
        <v>0.83</v>
      </c>
      <c r="F2606">
        <v>0.67300000000000004</v>
      </c>
      <c r="G2606">
        <v>4.9800000000000004</v>
      </c>
      <c r="H2606">
        <v>4.9800000000000004</v>
      </c>
      <c r="I2606" t="s">
        <v>149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X2606">
        <v>0</v>
      </c>
      <c r="Y2606">
        <v>0</v>
      </c>
    </row>
    <row r="2607" spans="1:25" x14ac:dyDescent="0.3">
      <c r="A2607" s="2">
        <v>45922</v>
      </c>
      <c r="B2607" t="s">
        <v>112</v>
      </c>
      <c r="C2607">
        <v>241</v>
      </c>
      <c r="D2607">
        <v>3</v>
      </c>
      <c r="E2607">
        <v>0.747</v>
      </c>
      <c r="F2607">
        <v>1.2450000000000001</v>
      </c>
      <c r="G2607">
        <v>2.2400000000000002</v>
      </c>
      <c r="H2607">
        <v>2.2400000000000002</v>
      </c>
      <c r="I2607" t="s">
        <v>149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X2607">
        <v>0</v>
      </c>
      <c r="Y2607">
        <v>0</v>
      </c>
    </row>
    <row r="2608" spans="1:25" x14ac:dyDescent="0.3">
      <c r="A2608" s="2">
        <v>45922</v>
      </c>
      <c r="B2608" t="s">
        <v>100</v>
      </c>
      <c r="C2608">
        <v>6</v>
      </c>
      <c r="D2608">
        <v>0</v>
      </c>
      <c r="F2608">
        <v>0</v>
      </c>
      <c r="G2608">
        <v>0</v>
      </c>
      <c r="H2608">
        <v>0</v>
      </c>
      <c r="I2608" t="s">
        <v>149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5" x14ac:dyDescent="0.3">
      <c r="A2609" s="2">
        <v>45922</v>
      </c>
      <c r="B2609" t="s">
        <v>54</v>
      </c>
      <c r="C2609">
        <v>1020</v>
      </c>
      <c r="D2609">
        <v>3</v>
      </c>
      <c r="E2609">
        <v>1.39</v>
      </c>
      <c r="F2609">
        <v>0.29399999999999998</v>
      </c>
      <c r="G2609">
        <v>4.17</v>
      </c>
      <c r="H2609">
        <v>4.17</v>
      </c>
      <c r="I2609" t="s">
        <v>149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X2609">
        <v>0</v>
      </c>
      <c r="Y2609">
        <v>0</v>
      </c>
    </row>
    <row r="2610" spans="1:25" x14ac:dyDescent="0.3">
      <c r="A2610" s="2">
        <v>45922</v>
      </c>
      <c r="B2610" t="s">
        <v>60</v>
      </c>
      <c r="C2610">
        <v>867</v>
      </c>
      <c r="D2610">
        <v>8</v>
      </c>
      <c r="E2610">
        <v>1.4390000000000001</v>
      </c>
      <c r="F2610">
        <v>0.92300000000000004</v>
      </c>
      <c r="G2610">
        <v>11.51</v>
      </c>
      <c r="H2610">
        <v>11.51</v>
      </c>
      <c r="I2610" t="s">
        <v>149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21.98</v>
      </c>
      <c r="S2610">
        <v>21.98</v>
      </c>
      <c r="T2610">
        <v>21.98</v>
      </c>
      <c r="U2610">
        <v>21.98</v>
      </c>
      <c r="V2610">
        <v>52.365787079999997</v>
      </c>
      <c r="W2610">
        <v>52.365787079999997</v>
      </c>
      <c r="X2610">
        <v>1.9096437879999999</v>
      </c>
      <c r="Y2610">
        <v>1.9096437879999999</v>
      </c>
    </row>
    <row r="2611" spans="1:25" x14ac:dyDescent="0.3">
      <c r="A2611" s="2">
        <v>45922</v>
      </c>
      <c r="B2611" t="s">
        <v>60</v>
      </c>
      <c r="C2611">
        <v>5049</v>
      </c>
      <c r="D2611">
        <v>13</v>
      </c>
      <c r="E2611">
        <v>1.113</v>
      </c>
      <c r="F2611">
        <v>0.25700000000000001</v>
      </c>
      <c r="G2611">
        <v>14.47</v>
      </c>
      <c r="H2611">
        <v>14.47</v>
      </c>
      <c r="I2611" t="s">
        <v>149</v>
      </c>
      <c r="J2611">
        <v>6</v>
      </c>
      <c r="K2611">
        <v>6</v>
      </c>
      <c r="L2611">
        <v>6</v>
      </c>
      <c r="M2611">
        <v>6</v>
      </c>
      <c r="N2611">
        <v>6</v>
      </c>
      <c r="O2611">
        <v>6</v>
      </c>
      <c r="P2611">
        <v>6</v>
      </c>
      <c r="Q2611">
        <v>6</v>
      </c>
      <c r="R2611">
        <v>244.41</v>
      </c>
      <c r="S2611">
        <v>244.41</v>
      </c>
      <c r="T2611">
        <v>244.41</v>
      </c>
      <c r="U2611">
        <v>244.41</v>
      </c>
      <c r="V2611">
        <v>5.9203796899999999</v>
      </c>
      <c r="W2611">
        <v>5.9203796899999999</v>
      </c>
      <c r="X2611">
        <v>16.890808570000001</v>
      </c>
      <c r="Y2611">
        <v>16.890808570000001</v>
      </c>
    </row>
    <row r="2612" spans="1:25" x14ac:dyDescent="0.3">
      <c r="A2612" s="2">
        <v>45922</v>
      </c>
      <c r="B2612" t="s">
        <v>100</v>
      </c>
      <c r="C2612">
        <v>23</v>
      </c>
      <c r="D2612">
        <v>0</v>
      </c>
      <c r="F2612">
        <v>0</v>
      </c>
      <c r="G2612">
        <v>0</v>
      </c>
      <c r="H2612">
        <v>0</v>
      </c>
      <c r="I2612" t="s">
        <v>149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5" x14ac:dyDescent="0.3">
      <c r="A2613" s="2">
        <v>45922</v>
      </c>
      <c r="B2613" t="s">
        <v>54</v>
      </c>
      <c r="C2613">
        <v>7159</v>
      </c>
      <c r="D2613">
        <v>17</v>
      </c>
      <c r="E2613">
        <v>1.048</v>
      </c>
      <c r="F2613">
        <v>0.23699999999999999</v>
      </c>
      <c r="G2613">
        <v>17.82</v>
      </c>
      <c r="H2613">
        <v>17.82</v>
      </c>
      <c r="I2613" t="s">
        <v>149</v>
      </c>
      <c r="J2613">
        <v>1</v>
      </c>
      <c r="K2613">
        <v>1</v>
      </c>
      <c r="L2613">
        <v>1</v>
      </c>
      <c r="M2613">
        <v>1</v>
      </c>
      <c r="N2613">
        <v>2</v>
      </c>
      <c r="O2613">
        <v>2</v>
      </c>
      <c r="P2613">
        <v>2</v>
      </c>
      <c r="Q2613">
        <v>2</v>
      </c>
      <c r="R2613">
        <v>57.96</v>
      </c>
      <c r="S2613">
        <v>57.96</v>
      </c>
      <c r="T2613">
        <v>57.96</v>
      </c>
      <c r="U2613">
        <v>57.96</v>
      </c>
      <c r="V2613">
        <v>30.745341610000001</v>
      </c>
      <c r="W2613">
        <v>30.745341610000001</v>
      </c>
      <c r="X2613">
        <v>3.2525252529999999</v>
      </c>
      <c r="Y2613">
        <v>3.2525252529999999</v>
      </c>
    </row>
    <row r="2614" spans="1:25" x14ac:dyDescent="0.3">
      <c r="A2614" s="2">
        <v>45922</v>
      </c>
      <c r="B2614" t="s">
        <v>100</v>
      </c>
      <c r="C2614">
        <v>108</v>
      </c>
      <c r="D2614">
        <v>1</v>
      </c>
      <c r="E2614">
        <v>1.02</v>
      </c>
      <c r="F2614">
        <v>0.92600000000000005</v>
      </c>
      <c r="G2614">
        <v>1.02</v>
      </c>
      <c r="H2614">
        <v>1.02</v>
      </c>
      <c r="I2614" t="s">
        <v>149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29.88</v>
      </c>
      <c r="S2614">
        <v>29.88</v>
      </c>
      <c r="T2614">
        <v>29.88</v>
      </c>
      <c r="U2614">
        <v>29.88</v>
      </c>
      <c r="V2614">
        <v>3.4136546179999998</v>
      </c>
      <c r="W2614">
        <v>3.4136546179999998</v>
      </c>
      <c r="X2614">
        <v>29.29411765</v>
      </c>
      <c r="Y2614">
        <v>29.29411765</v>
      </c>
    </row>
    <row r="2615" spans="1:25" x14ac:dyDescent="0.3">
      <c r="A2615" s="2">
        <v>45922</v>
      </c>
      <c r="B2615" t="s">
        <v>54</v>
      </c>
      <c r="C2615">
        <v>838</v>
      </c>
      <c r="D2615">
        <v>5</v>
      </c>
      <c r="E2615">
        <v>0.92600000000000005</v>
      </c>
      <c r="F2615">
        <v>0.59699999999999998</v>
      </c>
      <c r="G2615">
        <v>4.63</v>
      </c>
      <c r="H2615">
        <v>4.63</v>
      </c>
      <c r="I2615" t="s">
        <v>149</v>
      </c>
      <c r="J2615">
        <v>2</v>
      </c>
      <c r="K2615">
        <v>2</v>
      </c>
      <c r="L2615">
        <v>2</v>
      </c>
      <c r="M2615">
        <v>2</v>
      </c>
      <c r="N2615">
        <v>2</v>
      </c>
      <c r="O2615">
        <v>2</v>
      </c>
      <c r="P2615">
        <v>2</v>
      </c>
      <c r="Q2615">
        <v>2</v>
      </c>
      <c r="R2615">
        <v>52.37</v>
      </c>
      <c r="S2615">
        <v>52.37</v>
      </c>
      <c r="T2615">
        <v>52.37</v>
      </c>
      <c r="U2615">
        <v>52.37</v>
      </c>
      <c r="V2615">
        <v>8.8409394690000003</v>
      </c>
      <c r="W2615">
        <v>8.8409394690000003</v>
      </c>
      <c r="X2615">
        <v>11.31101512</v>
      </c>
      <c r="Y2615">
        <v>11.31101512</v>
      </c>
    </row>
    <row r="2616" spans="1:25" x14ac:dyDescent="0.3">
      <c r="A2616" s="2">
        <v>45922</v>
      </c>
      <c r="B2616" t="s">
        <v>60</v>
      </c>
      <c r="C2616">
        <v>978</v>
      </c>
      <c r="D2616">
        <v>3</v>
      </c>
      <c r="E2616">
        <v>1.07</v>
      </c>
      <c r="F2616">
        <v>0.307</v>
      </c>
      <c r="G2616">
        <v>3.21</v>
      </c>
      <c r="H2616">
        <v>3.21</v>
      </c>
      <c r="I2616" t="s">
        <v>149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X2616">
        <v>0</v>
      </c>
      <c r="Y2616">
        <v>0</v>
      </c>
    </row>
    <row r="2617" spans="1:25" x14ac:dyDescent="0.3">
      <c r="A2617" s="2">
        <v>45922</v>
      </c>
      <c r="B2617" t="s">
        <v>54</v>
      </c>
      <c r="C2617">
        <v>3367</v>
      </c>
      <c r="D2617">
        <v>11</v>
      </c>
      <c r="E2617">
        <v>0.66</v>
      </c>
      <c r="F2617">
        <v>0.32700000000000001</v>
      </c>
      <c r="G2617">
        <v>7.26</v>
      </c>
      <c r="H2617">
        <v>7.26</v>
      </c>
      <c r="I2617" t="s">
        <v>149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X2617">
        <v>0</v>
      </c>
      <c r="Y2617">
        <v>0</v>
      </c>
    </row>
    <row r="2618" spans="1:25" x14ac:dyDescent="0.3">
      <c r="A2618" s="2">
        <v>45922</v>
      </c>
      <c r="B2618" t="s">
        <v>100</v>
      </c>
      <c r="C2618">
        <v>55</v>
      </c>
      <c r="D2618">
        <v>0</v>
      </c>
      <c r="F2618">
        <v>0</v>
      </c>
      <c r="G2618">
        <v>0</v>
      </c>
      <c r="H2618">
        <v>0</v>
      </c>
      <c r="I2618" t="s">
        <v>149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5" x14ac:dyDescent="0.3">
      <c r="A2619" s="2">
        <v>45922</v>
      </c>
      <c r="B2619" t="s">
        <v>60</v>
      </c>
      <c r="C2619">
        <v>4326</v>
      </c>
      <c r="D2619">
        <v>23</v>
      </c>
      <c r="E2619">
        <v>0.85299999999999998</v>
      </c>
      <c r="F2619">
        <v>0.53200000000000003</v>
      </c>
      <c r="G2619">
        <v>19.63</v>
      </c>
      <c r="H2619">
        <v>19.63</v>
      </c>
      <c r="I2619" t="s">
        <v>149</v>
      </c>
      <c r="J2619">
        <v>4</v>
      </c>
      <c r="K2619">
        <v>4</v>
      </c>
      <c r="L2619">
        <v>4</v>
      </c>
      <c r="M2619">
        <v>4</v>
      </c>
      <c r="N2619">
        <v>4</v>
      </c>
      <c r="O2619">
        <v>4</v>
      </c>
      <c r="P2619">
        <v>4</v>
      </c>
      <c r="Q2619">
        <v>4</v>
      </c>
      <c r="R2619">
        <v>91.45</v>
      </c>
      <c r="S2619">
        <v>91.45</v>
      </c>
      <c r="T2619">
        <v>91.45</v>
      </c>
      <c r="U2619">
        <v>91.45</v>
      </c>
      <c r="V2619">
        <v>21.465281569999998</v>
      </c>
      <c r="W2619">
        <v>21.465281569999998</v>
      </c>
      <c r="X2619">
        <v>4.658685685</v>
      </c>
      <c r="Y2619">
        <v>4.658685685</v>
      </c>
    </row>
    <row r="2620" spans="1:25" x14ac:dyDescent="0.3">
      <c r="A2620" s="2">
        <v>45922</v>
      </c>
      <c r="B2620" t="s">
        <v>48</v>
      </c>
      <c r="C2620">
        <v>414</v>
      </c>
      <c r="D2620">
        <v>7</v>
      </c>
      <c r="E2620">
        <v>2.2839999999999998</v>
      </c>
      <c r="F2620">
        <v>1.6910000000000001</v>
      </c>
      <c r="G2620">
        <v>15.99</v>
      </c>
      <c r="H2620">
        <v>15.99</v>
      </c>
      <c r="I2620" t="s">
        <v>149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X2620">
        <v>0</v>
      </c>
      <c r="Y2620">
        <v>0</v>
      </c>
    </row>
    <row r="2621" spans="1:25" x14ac:dyDescent="0.3">
      <c r="A2621" s="2">
        <v>45922</v>
      </c>
      <c r="B2621" t="s">
        <v>48</v>
      </c>
      <c r="C2621">
        <v>444</v>
      </c>
      <c r="D2621">
        <v>8</v>
      </c>
      <c r="E2621">
        <v>1.4330000000000001</v>
      </c>
      <c r="F2621">
        <v>1.802</v>
      </c>
      <c r="G2621">
        <v>11.46</v>
      </c>
      <c r="H2621">
        <v>11.46</v>
      </c>
      <c r="I2621" t="s">
        <v>149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28.88</v>
      </c>
      <c r="S2621">
        <v>28.88</v>
      </c>
      <c r="T2621">
        <v>28.88</v>
      </c>
      <c r="U2621">
        <v>28.88</v>
      </c>
      <c r="V2621">
        <v>39.681440440000003</v>
      </c>
      <c r="W2621">
        <v>39.681440440000003</v>
      </c>
      <c r="X2621">
        <v>2.5200698080000001</v>
      </c>
      <c r="Y2621">
        <v>2.5200698080000001</v>
      </c>
    </row>
    <row r="2622" spans="1:25" x14ac:dyDescent="0.3">
      <c r="A2622" s="2">
        <v>45922</v>
      </c>
      <c r="B2622" t="s">
        <v>48</v>
      </c>
      <c r="C2622">
        <v>917</v>
      </c>
      <c r="D2622">
        <v>6</v>
      </c>
      <c r="E2622">
        <v>1.9219999999999999</v>
      </c>
      <c r="F2622">
        <v>0.65400000000000003</v>
      </c>
      <c r="G2622">
        <v>11.53</v>
      </c>
      <c r="H2622">
        <v>11.53</v>
      </c>
      <c r="I2622" t="s">
        <v>149</v>
      </c>
      <c r="J2622">
        <v>1</v>
      </c>
      <c r="K2622">
        <v>1</v>
      </c>
      <c r="L2622">
        <v>1</v>
      </c>
      <c r="M2622">
        <v>1</v>
      </c>
      <c r="N2622">
        <v>5</v>
      </c>
      <c r="O2622">
        <v>5</v>
      </c>
      <c r="P2622">
        <v>5</v>
      </c>
      <c r="Q2622">
        <v>5</v>
      </c>
      <c r="R2622">
        <v>144.4</v>
      </c>
      <c r="S2622">
        <v>144.4</v>
      </c>
      <c r="T2622">
        <v>144.4</v>
      </c>
      <c r="U2622">
        <v>144.4</v>
      </c>
      <c r="V2622">
        <v>7.9847645429999998</v>
      </c>
      <c r="W2622">
        <v>7.9847645429999998</v>
      </c>
      <c r="X2622">
        <v>12.52385082</v>
      </c>
      <c r="Y2622">
        <v>12.52385082</v>
      </c>
    </row>
    <row r="2623" spans="1:25" x14ac:dyDescent="0.3">
      <c r="A2623" s="2">
        <v>45922</v>
      </c>
      <c r="B2623" t="s">
        <v>48</v>
      </c>
      <c r="C2623">
        <v>2213</v>
      </c>
      <c r="D2623">
        <v>4</v>
      </c>
      <c r="E2623">
        <v>1.2050000000000001</v>
      </c>
      <c r="F2623">
        <v>0.18099999999999999</v>
      </c>
      <c r="G2623">
        <v>4.82</v>
      </c>
      <c r="H2623">
        <v>4.82</v>
      </c>
      <c r="I2623" t="s">
        <v>149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X2623">
        <v>0</v>
      </c>
      <c r="Y2623">
        <v>0</v>
      </c>
    </row>
    <row r="2624" spans="1:25" x14ac:dyDescent="0.3">
      <c r="A2624" s="2">
        <v>45922</v>
      </c>
      <c r="B2624" t="s">
        <v>19</v>
      </c>
      <c r="C2624">
        <v>9</v>
      </c>
      <c r="D2624">
        <v>0</v>
      </c>
      <c r="F2624">
        <v>0</v>
      </c>
      <c r="G2624">
        <v>0</v>
      </c>
      <c r="H2624">
        <v>0</v>
      </c>
      <c r="I2624" t="s">
        <v>149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5" x14ac:dyDescent="0.3">
      <c r="A2625" s="2">
        <v>45922</v>
      </c>
      <c r="B2625" t="s">
        <v>90</v>
      </c>
      <c r="C2625">
        <v>18</v>
      </c>
      <c r="D2625">
        <v>0</v>
      </c>
      <c r="F2625">
        <v>0</v>
      </c>
      <c r="G2625">
        <v>0</v>
      </c>
      <c r="H2625">
        <v>0</v>
      </c>
      <c r="I2625" t="s">
        <v>149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5" x14ac:dyDescent="0.3">
      <c r="A2626" s="2">
        <v>45922</v>
      </c>
      <c r="B2626" t="s">
        <v>19</v>
      </c>
      <c r="C2626">
        <v>24</v>
      </c>
      <c r="D2626">
        <v>1</v>
      </c>
      <c r="E2626">
        <v>1.02</v>
      </c>
      <c r="F2626">
        <v>4.1669999999999998</v>
      </c>
      <c r="G2626">
        <v>1.02</v>
      </c>
      <c r="H2626">
        <v>1.02</v>
      </c>
      <c r="I2626" t="s">
        <v>149</v>
      </c>
      <c r="J2626">
        <v>1</v>
      </c>
      <c r="K2626">
        <v>1</v>
      </c>
      <c r="L2626">
        <v>1</v>
      </c>
      <c r="M2626">
        <v>1</v>
      </c>
      <c r="N2626">
        <v>6</v>
      </c>
      <c r="O2626">
        <v>6</v>
      </c>
      <c r="P2626">
        <v>6</v>
      </c>
      <c r="Q2626">
        <v>6</v>
      </c>
      <c r="R2626">
        <v>110.94</v>
      </c>
      <c r="S2626">
        <v>110.94</v>
      </c>
      <c r="T2626">
        <v>110.94</v>
      </c>
      <c r="U2626">
        <v>110.94</v>
      </c>
      <c r="V2626">
        <v>0.91941590049999999</v>
      </c>
      <c r="W2626">
        <v>0.91941590049999999</v>
      </c>
      <c r="X2626">
        <v>108.7647059</v>
      </c>
      <c r="Y2626">
        <v>108.7647059</v>
      </c>
    </row>
    <row r="2627" spans="1:25" x14ac:dyDescent="0.3">
      <c r="A2627" s="2">
        <v>45922</v>
      </c>
      <c r="B2627" t="s">
        <v>90</v>
      </c>
      <c r="C2627">
        <v>42</v>
      </c>
      <c r="D2627">
        <v>2</v>
      </c>
      <c r="E2627">
        <v>0.56499999999999995</v>
      </c>
      <c r="F2627">
        <v>4.7619999999999996</v>
      </c>
      <c r="G2627">
        <v>1.1299999999999999</v>
      </c>
      <c r="H2627">
        <v>1.1299999999999999</v>
      </c>
      <c r="I2627" t="s">
        <v>149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28.98</v>
      </c>
      <c r="S2627">
        <v>28.98</v>
      </c>
      <c r="T2627">
        <v>28.98</v>
      </c>
      <c r="U2627">
        <v>28.98</v>
      </c>
      <c r="V2627">
        <v>3.899240856</v>
      </c>
      <c r="W2627">
        <v>3.899240856</v>
      </c>
      <c r="X2627">
        <v>25.646017700000002</v>
      </c>
      <c r="Y2627">
        <v>25.646017700000002</v>
      </c>
    </row>
    <row r="2628" spans="1:25" x14ac:dyDescent="0.3">
      <c r="A2628" s="2">
        <v>45922</v>
      </c>
      <c r="B2628" t="s">
        <v>19</v>
      </c>
      <c r="C2628">
        <v>37</v>
      </c>
      <c r="D2628">
        <v>0</v>
      </c>
      <c r="F2628">
        <v>0</v>
      </c>
      <c r="G2628">
        <v>0</v>
      </c>
      <c r="H2628">
        <v>0</v>
      </c>
      <c r="I2628" t="s">
        <v>149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5" x14ac:dyDescent="0.3">
      <c r="A2629" s="2">
        <v>45922</v>
      </c>
      <c r="B2629" t="s">
        <v>90</v>
      </c>
      <c r="C2629">
        <v>42</v>
      </c>
      <c r="D2629">
        <v>0</v>
      </c>
      <c r="F2629">
        <v>0</v>
      </c>
      <c r="G2629">
        <v>0</v>
      </c>
      <c r="H2629">
        <v>0</v>
      </c>
      <c r="I2629" t="s">
        <v>149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5" x14ac:dyDescent="0.3">
      <c r="A2630" s="2">
        <v>45922</v>
      </c>
      <c r="B2630" t="s">
        <v>19</v>
      </c>
      <c r="C2630">
        <v>38</v>
      </c>
      <c r="D2630">
        <v>0</v>
      </c>
      <c r="F2630">
        <v>0</v>
      </c>
      <c r="G2630">
        <v>0</v>
      </c>
      <c r="H2630">
        <v>0</v>
      </c>
      <c r="I2630" t="s">
        <v>149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5" x14ac:dyDescent="0.3">
      <c r="A2631" s="2">
        <v>45922</v>
      </c>
      <c r="B2631" t="s">
        <v>90</v>
      </c>
      <c r="C2631">
        <v>28</v>
      </c>
      <c r="D2631">
        <v>0</v>
      </c>
      <c r="F2631">
        <v>0</v>
      </c>
      <c r="G2631">
        <v>0</v>
      </c>
      <c r="H2631">
        <v>0</v>
      </c>
      <c r="I2631" t="s">
        <v>149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5" x14ac:dyDescent="0.3">
      <c r="A2632" s="2">
        <v>45922</v>
      </c>
      <c r="B2632" t="s">
        <v>58</v>
      </c>
      <c r="C2632">
        <v>193</v>
      </c>
      <c r="D2632">
        <v>11</v>
      </c>
      <c r="E2632">
        <v>1.1319999999999999</v>
      </c>
      <c r="F2632">
        <v>5.6989999999999998</v>
      </c>
      <c r="G2632">
        <v>12.45</v>
      </c>
      <c r="H2632">
        <v>12.45</v>
      </c>
      <c r="I2632" t="s">
        <v>149</v>
      </c>
      <c r="J2632">
        <v>3</v>
      </c>
      <c r="K2632">
        <v>3</v>
      </c>
      <c r="L2632">
        <v>3</v>
      </c>
      <c r="M2632">
        <v>3</v>
      </c>
      <c r="N2632">
        <v>3</v>
      </c>
      <c r="O2632">
        <v>3</v>
      </c>
      <c r="P2632">
        <v>3</v>
      </c>
      <c r="Q2632">
        <v>3</v>
      </c>
      <c r="R2632">
        <v>36.74</v>
      </c>
      <c r="S2632">
        <v>36.74</v>
      </c>
      <c r="T2632">
        <v>36.74</v>
      </c>
      <c r="U2632">
        <v>36.74</v>
      </c>
      <c r="V2632">
        <v>33.88677191</v>
      </c>
      <c r="W2632">
        <v>33.88677191</v>
      </c>
      <c r="X2632">
        <v>2.9510040160000002</v>
      </c>
      <c r="Y2632">
        <v>2.9510040160000002</v>
      </c>
    </row>
    <row r="2633" spans="1:25" x14ac:dyDescent="0.3">
      <c r="A2633" s="2">
        <v>45922</v>
      </c>
      <c r="B2633" t="s">
        <v>110</v>
      </c>
      <c r="C2633">
        <v>83</v>
      </c>
      <c r="D2633">
        <v>1</v>
      </c>
      <c r="E2633">
        <v>1.89</v>
      </c>
      <c r="F2633">
        <v>1.2050000000000001</v>
      </c>
      <c r="G2633">
        <v>1.89</v>
      </c>
      <c r="H2633">
        <v>1.89</v>
      </c>
      <c r="I2633" t="s">
        <v>149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X2633">
        <v>0</v>
      </c>
      <c r="Y2633">
        <v>0</v>
      </c>
    </row>
    <row r="2634" spans="1:25" x14ac:dyDescent="0.3">
      <c r="A2634" s="2">
        <v>45922</v>
      </c>
      <c r="B2634" t="s">
        <v>34</v>
      </c>
      <c r="C2634">
        <v>268</v>
      </c>
      <c r="D2634">
        <v>0</v>
      </c>
      <c r="F2634">
        <v>0</v>
      </c>
      <c r="G2634">
        <v>0</v>
      </c>
      <c r="H2634">
        <v>0</v>
      </c>
      <c r="I2634" t="s">
        <v>149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5" x14ac:dyDescent="0.3">
      <c r="A2635" s="2">
        <v>45922</v>
      </c>
      <c r="B2635" t="s">
        <v>28</v>
      </c>
      <c r="C2635">
        <v>36</v>
      </c>
      <c r="D2635">
        <v>0</v>
      </c>
      <c r="F2635">
        <v>0</v>
      </c>
      <c r="G2635">
        <v>0</v>
      </c>
      <c r="H2635">
        <v>0</v>
      </c>
      <c r="I2635" t="s">
        <v>149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5" x14ac:dyDescent="0.3">
      <c r="A2636" s="2">
        <v>45922</v>
      </c>
      <c r="B2636" t="s">
        <v>58</v>
      </c>
      <c r="C2636">
        <v>209</v>
      </c>
      <c r="D2636">
        <v>1</v>
      </c>
      <c r="E2636">
        <v>0.81</v>
      </c>
      <c r="F2636">
        <v>0.47799999999999998</v>
      </c>
      <c r="G2636">
        <v>0.81</v>
      </c>
      <c r="H2636">
        <v>0.81</v>
      </c>
      <c r="I2636" t="s">
        <v>149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X2636">
        <v>0</v>
      </c>
      <c r="Y2636">
        <v>0</v>
      </c>
    </row>
    <row r="2637" spans="1:25" x14ac:dyDescent="0.3">
      <c r="A2637" s="2">
        <v>45922</v>
      </c>
      <c r="B2637" t="s">
        <v>110</v>
      </c>
      <c r="C2637">
        <v>666</v>
      </c>
      <c r="D2637">
        <v>4</v>
      </c>
      <c r="E2637">
        <v>1.0900000000000001</v>
      </c>
      <c r="F2637">
        <v>0.60099999999999998</v>
      </c>
      <c r="G2637">
        <v>4.3600000000000003</v>
      </c>
      <c r="H2637">
        <v>4.3600000000000003</v>
      </c>
      <c r="I2637" t="s">
        <v>149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X2637">
        <v>0</v>
      </c>
      <c r="Y2637">
        <v>0</v>
      </c>
    </row>
    <row r="2638" spans="1:25" x14ac:dyDescent="0.3">
      <c r="A2638" s="2">
        <v>45922</v>
      </c>
      <c r="B2638" t="s">
        <v>34</v>
      </c>
      <c r="C2638">
        <v>928</v>
      </c>
      <c r="D2638">
        <v>6</v>
      </c>
      <c r="E2638">
        <v>1.43</v>
      </c>
      <c r="F2638">
        <v>0.64700000000000002</v>
      </c>
      <c r="G2638">
        <v>8.58</v>
      </c>
      <c r="H2638">
        <v>8.58</v>
      </c>
      <c r="I2638" t="s">
        <v>149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18.489999999999998</v>
      </c>
      <c r="S2638">
        <v>18.489999999999998</v>
      </c>
      <c r="T2638">
        <v>18.489999999999998</v>
      </c>
      <c r="U2638">
        <v>18.489999999999998</v>
      </c>
      <c r="V2638">
        <v>46.403461329999999</v>
      </c>
      <c r="W2638">
        <v>46.403461329999999</v>
      </c>
      <c r="X2638">
        <v>2.155011655</v>
      </c>
      <c r="Y2638">
        <v>2.155011655</v>
      </c>
    </row>
    <row r="2639" spans="1:25" x14ac:dyDescent="0.3">
      <c r="A2639" s="2">
        <v>45922</v>
      </c>
      <c r="B2639" t="s">
        <v>28</v>
      </c>
      <c r="C2639">
        <v>221</v>
      </c>
      <c r="D2639">
        <v>0</v>
      </c>
      <c r="F2639">
        <v>0</v>
      </c>
      <c r="G2639">
        <v>0</v>
      </c>
      <c r="H2639">
        <v>0</v>
      </c>
      <c r="I2639" t="s">
        <v>149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5" x14ac:dyDescent="0.3">
      <c r="A2640" s="2">
        <v>45922</v>
      </c>
      <c r="B2640" t="s">
        <v>28</v>
      </c>
      <c r="C2640">
        <v>173</v>
      </c>
      <c r="D2640">
        <v>1</v>
      </c>
      <c r="E2640">
        <v>1.35</v>
      </c>
      <c r="F2640">
        <v>0.57799999999999996</v>
      </c>
      <c r="G2640">
        <v>1.35</v>
      </c>
      <c r="H2640">
        <v>1.35</v>
      </c>
      <c r="I2640" t="s">
        <v>149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X2640">
        <v>0</v>
      </c>
      <c r="Y2640">
        <v>0</v>
      </c>
    </row>
    <row r="2641" spans="1:25" x14ac:dyDescent="0.3">
      <c r="A2641" s="2">
        <v>45922</v>
      </c>
      <c r="B2641" t="s">
        <v>58</v>
      </c>
      <c r="C2641">
        <v>393</v>
      </c>
      <c r="D2641">
        <v>3</v>
      </c>
      <c r="E2641">
        <v>0.60299999999999998</v>
      </c>
      <c r="F2641">
        <v>0.76300000000000001</v>
      </c>
      <c r="G2641">
        <v>1.81</v>
      </c>
      <c r="H2641">
        <v>1.81</v>
      </c>
      <c r="I2641" t="s">
        <v>149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11.88</v>
      </c>
      <c r="S2641">
        <v>11.88</v>
      </c>
      <c r="T2641">
        <v>11.88</v>
      </c>
      <c r="U2641">
        <v>11.88</v>
      </c>
      <c r="V2641">
        <v>15.23569024</v>
      </c>
      <c r="W2641">
        <v>15.23569024</v>
      </c>
      <c r="X2641">
        <v>6.5635359119999999</v>
      </c>
      <c r="Y2641">
        <v>6.5635359119999999</v>
      </c>
    </row>
    <row r="2642" spans="1:25" x14ac:dyDescent="0.3">
      <c r="A2642" s="2">
        <v>45922</v>
      </c>
      <c r="B2642" t="s">
        <v>110</v>
      </c>
      <c r="C2642">
        <v>544</v>
      </c>
      <c r="D2642">
        <v>4</v>
      </c>
      <c r="E2642">
        <v>1.0429999999999999</v>
      </c>
      <c r="F2642">
        <v>0.73499999999999999</v>
      </c>
      <c r="G2642">
        <v>4.17</v>
      </c>
      <c r="H2642">
        <v>4.17</v>
      </c>
      <c r="I2642" t="s">
        <v>149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X2642">
        <v>0</v>
      </c>
      <c r="Y2642">
        <v>0</v>
      </c>
    </row>
    <row r="2643" spans="1:25" x14ac:dyDescent="0.3">
      <c r="A2643" s="2">
        <v>45922</v>
      </c>
      <c r="B2643" t="s">
        <v>34</v>
      </c>
      <c r="C2643">
        <v>1272</v>
      </c>
      <c r="D2643">
        <v>8</v>
      </c>
      <c r="E2643">
        <v>1.3680000000000001</v>
      </c>
      <c r="F2643">
        <v>0.629</v>
      </c>
      <c r="G2643">
        <v>10.94</v>
      </c>
      <c r="H2643">
        <v>10.94</v>
      </c>
      <c r="I2643" t="s">
        <v>149</v>
      </c>
      <c r="J2643">
        <v>4</v>
      </c>
      <c r="K2643">
        <v>5</v>
      </c>
      <c r="L2643">
        <v>5</v>
      </c>
      <c r="M2643">
        <v>5</v>
      </c>
      <c r="N2643">
        <v>6</v>
      </c>
      <c r="O2643">
        <v>7</v>
      </c>
      <c r="P2643">
        <v>7</v>
      </c>
      <c r="Q2643">
        <v>7</v>
      </c>
      <c r="R2643">
        <v>139.72</v>
      </c>
      <c r="S2643">
        <v>173.21</v>
      </c>
      <c r="T2643">
        <v>173.21</v>
      </c>
      <c r="U2643">
        <v>173.21</v>
      </c>
      <c r="V2643">
        <v>6.3160325620000002</v>
      </c>
      <c r="W2643">
        <v>6.3160325620000002</v>
      </c>
      <c r="X2643">
        <v>15.83272395</v>
      </c>
      <c r="Y2643">
        <v>15.83272395</v>
      </c>
    </row>
    <row r="2644" spans="1:25" x14ac:dyDescent="0.3">
      <c r="A2644" s="2">
        <v>45922</v>
      </c>
      <c r="B2644" t="s">
        <v>34</v>
      </c>
      <c r="C2644">
        <v>508</v>
      </c>
      <c r="D2644">
        <v>3</v>
      </c>
      <c r="E2644">
        <v>0.79</v>
      </c>
      <c r="F2644">
        <v>0.59099999999999997</v>
      </c>
      <c r="G2644">
        <v>2.37</v>
      </c>
      <c r="H2644">
        <v>2.37</v>
      </c>
      <c r="I2644" t="s">
        <v>149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X2644">
        <v>0</v>
      </c>
      <c r="Y2644">
        <v>0</v>
      </c>
    </row>
    <row r="2645" spans="1:25" x14ac:dyDescent="0.3">
      <c r="A2645" s="2">
        <v>45922</v>
      </c>
      <c r="B2645" t="s">
        <v>58</v>
      </c>
      <c r="C2645">
        <v>273</v>
      </c>
      <c r="D2645">
        <v>2</v>
      </c>
      <c r="E2645">
        <v>0.57999999999999996</v>
      </c>
      <c r="F2645">
        <v>0.73299999999999998</v>
      </c>
      <c r="G2645">
        <v>1.1599999999999999</v>
      </c>
      <c r="H2645">
        <v>1.1599999999999999</v>
      </c>
      <c r="I2645" t="s">
        <v>149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X2645">
        <v>0</v>
      </c>
      <c r="Y2645">
        <v>0</v>
      </c>
    </row>
    <row r="2646" spans="1:25" x14ac:dyDescent="0.3">
      <c r="A2646" s="2">
        <v>45922</v>
      </c>
      <c r="B2646" t="s">
        <v>28</v>
      </c>
      <c r="C2646">
        <v>259</v>
      </c>
      <c r="D2646">
        <v>2</v>
      </c>
      <c r="E2646">
        <v>0.95</v>
      </c>
      <c r="F2646">
        <v>0.77200000000000002</v>
      </c>
      <c r="G2646">
        <v>1.9</v>
      </c>
      <c r="H2646">
        <v>1.9</v>
      </c>
      <c r="I2646" t="s">
        <v>149</v>
      </c>
      <c r="J2646">
        <v>0</v>
      </c>
      <c r="K2646">
        <v>1</v>
      </c>
      <c r="L2646">
        <v>1</v>
      </c>
      <c r="M2646">
        <v>1</v>
      </c>
      <c r="N2646">
        <v>0</v>
      </c>
      <c r="O2646">
        <v>1</v>
      </c>
      <c r="P2646">
        <v>1</v>
      </c>
      <c r="Q2646">
        <v>1</v>
      </c>
      <c r="R2646">
        <v>0</v>
      </c>
      <c r="S2646">
        <v>20.49</v>
      </c>
      <c r="T2646">
        <v>20.49</v>
      </c>
      <c r="U2646">
        <v>20.49</v>
      </c>
      <c r="V2646">
        <v>9.2728160079999995</v>
      </c>
      <c r="W2646">
        <v>9.2728160079999995</v>
      </c>
      <c r="X2646">
        <v>10.784210529999999</v>
      </c>
      <c r="Y2646">
        <v>10.784210529999999</v>
      </c>
    </row>
    <row r="2647" spans="1:25" x14ac:dyDescent="0.3">
      <c r="A2647" s="2">
        <v>45922</v>
      </c>
      <c r="B2647" t="s">
        <v>110</v>
      </c>
      <c r="C2647">
        <v>1414</v>
      </c>
      <c r="D2647">
        <v>9</v>
      </c>
      <c r="E2647">
        <v>0.79700000000000004</v>
      </c>
      <c r="F2647">
        <v>0.63600000000000001</v>
      </c>
      <c r="G2647">
        <v>7.17</v>
      </c>
      <c r="H2647">
        <v>7.17</v>
      </c>
      <c r="I2647" t="s">
        <v>149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34.880000000000003</v>
      </c>
      <c r="S2647">
        <v>34.880000000000003</v>
      </c>
      <c r="T2647">
        <v>34.880000000000003</v>
      </c>
      <c r="U2647">
        <v>34.880000000000003</v>
      </c>
      <c r="V2647">
        <v>20.556192660000001</v>
      </c>
      <c r="W2647">
        <v>20.556192660000001</v>
      </c>
      <c r="X2647">
        <v>4.8647140860000002</v>
      </c>
      <c r="Y2647">
        <v>4.8647140860000002</v>
      </c>
    </row>
    <row r="2648" spans="1:25" x14ac:dyDescent="0.3">
      <c r="A2648" s="2">
        <v>45922</v>
      </c>
      <c r="B2648" t="s">
        <v>26</v>
      </c>
      <c r="C2648">
        <v>387</v>
      </c>
      <c r="D2648">
        <v>3</v>
      </c>
      <c r="E2648">
        <v>1.53</v>
      </c>
      <c r="F2648">
        <v>0.77500000000000002</v>
      </c>
      <c r="G2648">
        <v>4.59</v>
      </c>
      <c r="H2648">
        <v>4.59</v>
      </c>
      <c r="I2648" t="s">
        <v>149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X2648">
        <v>0</v>
      </c>
      <c r="Y2648">
        <v>0</v>
      </c>
    </row>
    <row r="2649" spans="1:25" x14ac:dyDescent="0.3">
      <c r="A2649" s="2">
        <v>45922</v>
      </c>
      <c r="B2649" t="s">
        <v>30</v>
      </c>
      <c r="C2649">
        <v>126</v>
      </c>
      <c r="D2649">
        <v>1</v>
      </c>
      <c r="E2649">
        <v>2.16</v>
      </c>
      <c r="F2649">
        <v>0.79400000000000004</v>
      </c>
      <c r="G2649">
        <v>2.16</v>
      </c>
      <c r="H2649">
        <v>2.16</v>
      </c>
      <c r="I2649" t="s">
        <v>149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X2649">
        <v>0</v>
      </c>
      <c r="Y2649">
        <v>0</v>
      </c>
    </row>
    <row r="2650" spans="1:25" x14ac:dyDescent="0.3">
      <c r="A2650" s="2">
        <v>45922</v>
      </c>
      <c r="B2650" t="s">
        <v>26</v>
      </c>
      <c r="C2650">
        <v>936</v>
      </c>
      <c r="D2650">
        <v>3</v>
      </c>
      <c r="E2650">
        <v>1.333</v>
      </c>
      <c r="F2650">
        <v>0.32100000000000001</v>
      </c>
      <c r="G2650">
        <v>4</v>
      </c>
      <c r="H2650">
        <v>4</v>
      </c>
      <c r="I2650" t="s">
        <v>149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X2650">
        <v>0</v>
      </c>
      <c r="Y2650">
        <v>0</v>
      </c>
    </row>
    <row r="2651" spans="1:25" x14ac:dyDescent="0.3">
      <c r="A2651" s="2">
        <v>45922</v>
      </c>
      <c r="B2651" t="s">
        <v>30</v>
      </c>
      <c r="C2651">
        <v>847</v>
      </c>
      <c r="D2651">
        <v>3</v>
      </c>
      <c r="E2651">
        <v>1.157</v>
      </c>
      <c r="F2651">
        <v>0.35399999999999998</v>
      </c>
      <c r="G2651">
        <v>3.47</v>
      </c>
      <c r="H2651">
        <v>3.47</v>
      </c>
      <c r="I2651" t="s">
        <v>149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X2651">
        <v>0</v>
      </c>
      <c r="Y2651">
        <v>0</v>
      </c>
    </row>
    <row r="2652" spans="1:25" x14ac:dyDescent="0.3">
      <c r="A2652" s="2">
        <v>45922</v>
      </c>
      <c r="B2652" t="s">
        <v>26</v>
      </c>
      <c r="C2652">
        <v>831</v>
      </c>
      <c r="D2652">
        <v>8</v>
      </c>
      <c r="E2652">
        <v>1.411</v>
      </c>
      <c r="F2652">
        <v>0.96299999999999997</v>
      </c>
      <c r="G2652">
        <v>11.29</v>
      </c>
      <c r="H2652">
        <v>11.29</v>
      </c>
      <c r="I2652" t="s">
        <v>149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X2652">
        <v>0</v>
      </c>
      <c r="Y2652">
        <v>0</v>
      </c>
    </row>
    <row r="2653" spans="1:25" x14ac:dyDescent="0.3">
      <c r="A2653" s="2">
        <v>45922</v>
      </c>
      <c r="B2653" t="s">
        <v>30</v>
      </c>
      <c r="C2653">
        <v>520</v>
      </c>
      <c r="D2653">
        <v>5</v>
      </c>
      <c r="E2653">
        <v>1.18</v>
      </c>
      <c r="F2653">
        <v>0.96199999999999997</v>
      </c>
      <c r="G2653">
        <v>5.9</v>
      </c>
      <c r="H2653">
        <v>5.9</v>
      </c>
      <c r="I2653" t="s">
        <v>149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13.49</v>
      </c>
      <c r="S2653">
        <v>13.49</v>
      </c>
      <c r="T2653">
        <v>13.49</v>
      </c>
      <c r="U2653">
        <v>13.49</v>
      </c>
      <c r="V2653">
        <v>43.736100819999997</v>
      </c>
      <c r="W2653">
        <v>43.736100819999997</v>
      </c>
      <c r="X2653">
        <v>2.2864406779999999</v>
      </c>
      <c r="Y2653">
        <v>2.2864406779999999</v>
      </c>
    </row>
    <row r="2654" spans="1:25" x14ac:dyDescent="0.3">
      <c r="A2654" s="2">
        <v>45922</v>
      </c>
      <c r="B2654" t="s">
        <v>30</v>
      </c>
      <c r="C2654">
        <v>621</v>
      </c>
      <c r="D2654">
        <v>5</v>
      </c>
      <c r="E2654">
        <v>0.67200000000000004</v>
      </c>
      <c r="F2654">
        <v>0.80500000000000005</v>
      </c>
      <c r="G2654">
        <v>3.36</v>
      </c>
      <c r="H2654">
        <v>3.36</v>
      </c>
      <c r="I2654" t="s">
        <v>149</v>
      </c>
      <c r="J2654">
        <v>2</v>
      </c>
      <c r="K2654">
        <v>3</v>
      </c>
      <c r="L2654">
        <v>3</v>
      </c>
      <c r="M2654">
        <v>3</v>
      </c>
      <c r="N2654">
        <v>2</v>
      </c>
      <c r="O2654">
        <v>3</v>
      </c>
      <c r="P2654">
        <v>3</v>
      </c>
      <c r="Q2654">
        <v>3</v>
      </c>
      <c r="R2654">
        <v>44.39</v>
      </c>
      <c r="S2654">
        <v>61.88</v>
      </c>
      <c r="T2654">
        <v>61.88</v>
      </c>
      <c r="U2654">
        <v>61.88</v>
      </c>
      <c r="V2654">
        <v>5.4298642529999999</v>
      </c>
      <c r="W2654">
        <v>5.4298642529999999</v>
      </c>
      <c r="X2654">
        <v>18.416666670000001</v>
      </c>
      <c r="Y2654">
        <v>18.416666670000001</v>
      </c>
    </row>
    <row r="2655" spans="1:25" x14ac:dyDescent="0.3">
      <c r="A2655" s="2">
        <v>45922</v>
      </c>
      <c r="B2655" t="s">
        <v>26</v>
      </c>
      <c r="C2655">
        <v>1207</v>
      </c>
      <c r="D2655">
        <v>4</v>
      </c>
      <c r="E2655">
        <v>1.413</v>
      </c>
      <c r="F2655">
        <v>0.33100000000000002</v>
      </c>
      <c r="G2655">
        <v>5.65</v>
      </c>
      <c r="H2655">
        <v>5.65</v>
      </c>
      <c r="I2655" t="s">
        <v>149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37.49</v>
      </c>
      <c r="S2655">
        <v>37.49</v>
      </c>
      <c r="T2655">
        <v>37.49</v>
      </c>
      <c r="U2655">
        <v>37.49</v>
      </c>
      <c r="V2655">
        <v>15.07068552</v>
      </c>
      <c r="W2655">
        <v>15.07068552</v>
      </c>
      <c r="X2655">
        <v>6.6353982299999998</v>
      </c>
      <c r="Y2655">
        <v>6.6353982299999998</v>
      </c>
    </row>
    <row r="2656" spans="1:25" x14ac:dyDescent="0.3">
      <c r="A2656" s="2">
        <v>45923</v>
      </c>
      <c r="B2656" t="s">
        <v>44</v>
      </c>
      <c r="C2656">
        <v>1348</v>
      </c>
      <c r="D2656">
        <v>12</v>
      </c>
      <c r="E2656">
        <v>1.59</v>
      </c>
      <c r="F2656">
        <v>0.89</v>
      </c>
      <c r="G2656">
        <v>19.079999999999998</v>
      </c>
      <c r="H2656">
        <v>19.079999999999998</v>
      </c>
      <c r="I2656" t="s">
        <v>149</v>
      </c>
      <c r="J2656">
        <v>2</v>
      </c>
      <c r="K2656">
        <v>2</v>
      </c>
      <c r="L2656">
        <v>2</v>
      </c>
      <c r="M2656">
        <v>2</v>
      </c>
      <c r="N2656">
        <v>2</v>
      </c>
      <c r="O2656">
        <v>2</v>
      </c>
      <c r="P2656">
        <v>2</v>
      </c>
      <c r="Q2656">
        <v>2</v>
      </c>
      <c r="R2656">
        <v>44.98</v>
      </c>
      <c r="S2656">
        <v>44.98</v>
      </c>
      <c r="T2656">
        <v>44.98</v>
      </c>
      <c r="U2656">
        <v>44.98</v>
      </c>
      <c r="V2656">
        <v>42.418852819999998</v>
      </c>
      <c r="W2656">
        <v>42.418852819999998</v>
      </c>
      <c r="X2656">
        <v>2.3574423480000002</v>
      </c>
      <c r="Y2656">
        <v>2.3574423480000002</v>
      </c>
    </row>
    <row r="2657" spans="1:25" x14ac:dyDescent="0.3">
      <c r="A2657" s="2">
        <v>45923</v>
      </c>
      <c r="B2657" t="s">
        <v>42</v>
      </c>
      <c r="C2657">
        <v>5049</v>
      </c>
      <c r="D2657">
        <v>66</v>
      </c>
      <c r="E2657">
        <v>1.974</v>
      </c>
      <c r="F2657">
        <v>1.3069999999999999</v>
      </c>
      <c r="G2657">
        <v>130.31</v>
      </c>
      <c r="H2657">
        <v>130.31</v>
      </c>
      <c r="I2657" t="s">
        <v>149</v>
      </c>
      <c r="J2657">
        <v>15</v>
      </c>
      <c r="K2657">
        <v>15</v>
      </c>
      <c r="L2657">
        <v>15</v>
      </c>
      <c r="M2657">
        <v>15</v>
      </c>
      <c r="N2657">
        <v>15</v>
      </c>
      <c r="O2657">
        <v>15</v>
      </c>
      <c r="P2657">
        <v>15</v>
      </c>
      <c r="Q2657">
        <v>15</v>
      </c>
      <c r="R2657">
        <v>368.55</v>
      </c>
      <c r="S2657">
        <v>368.55</v>
      </c>
      <c r="T2657">
        <v>368.55</v>
      </c>
      <c r="U2657">
        <v>368.55</v>
      </c>
      <c r="V2657">
        <v>35.357482019999999</v>
      </c>
      <c r="W2657">
        <v>35.357482019999999</v>
      </c>
      <c r="X2657">
        <v>2.828255698</v>
      </c>
      <c r="Y2657">
        <v>2.828255698</v>
      </c>
    </row>
    <row r="2658" spans="1:25" x14ac:dyDescent="0.3">
      <c r="A2658" s="2">
        <v>45923</v>
      </c>
      <c r="B2658" t="s">
        <v>40</v>
      </c>
      <c r="C2658">
        <v>2216</v>
      </c>
      <c r="D2658">
        <v>15</v>
      </c>
      <c r="E2658">
        <v>3.044</v>
      </c>
      <c r="F2658">
        <v>0.67700000000000005</v>
      </c>
      <c r="G2658">
        <v>45.66</v>
      </c>
      <c r="H2658">
        <v>45.66</v>
      </c>
      <c r="I2658" t="s">
        <v>149</v>
      </c>
      <c r="J2658">
        <v>4</v>
      </c>
      <c r="K2658">
        <v>4</v>
      </c>
      <c r="L2658">
        <v>4</v>
      </c>
      <c r="M2658">
        <v>4</v>
      </c>
      <c r="N2658">
        <v>6</v>
      </c>
      <c r="O2658">
        <v>6</v>
      </c>
      <c r="P2658">
        <v>6</v>
      </c>
      <c r="Q2658">
        <v>6</v>
      </c>
      <c r="R2658">
        <v>182.94</v>
      </c>
      <c r="S2658">
        <v>182.94</v>
      </c>
      <c r="T2658">
        <v>182.94</v>
      </c>
      <c r="U2658">
        <v>182.94</v>
      </c>
      <c r="V2658">
        <v>24.959002949999999</v>
      </c>
      <c r="W2658">
        <v>24.959002949999999</v>
      </c>
      <c r="X2658">
        <v>4.0065703020000001</v>
      </c>
      <c r="Y2658">
        <v>4.0065703020000001</v>
      </c>
    </row>
    <row r="2659" spans="1:25" x14ac:dyDescent="0.3">
      <c r="A2659" s="2">
        <v>45923</v>
      </c>
      <c r="B2659" t="s">
        <v>46</v>
      </c>
      <c r="C2659">
        <v>1470</v>
      </c>
      <c r="D2659">
        <v>5</v>
      </c>
      <c r="E2659">
        <v>4.2919999999999998</v>
      </c>
      <c r="F2659">
        <v>0.34</v>
      </c>
      <c r="G2659">
        <v>21.46</v>
      </c>
      <c r="H2659">
        <v>21.46</v>
      </c>
      <c r="I2659" t="s">
        <v>149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X2659">
        <v>0</v>
      </c>
      <c r="Y2659">
        <v>0</v>
      </c>
    </row>
    <row r="2660" spans="1:25" x14ac:dyDescent="0.3">
      <c r="A2660" s="2">
        <v>45923</v>
      </c>
      <c r="B2660" t="s">
        <v>62</v>
      </c>
      <c r="C2660">
        <v>1030</v>
      </c>
      <c r="D2660">
        <v>5</v>
      </c>
      <c r="E2660">
        <v>3.6280000000000001</v>
      </c>
      <c r="F2660">
        <v>0.48499999999999999</v>
      </c>
      <c r="G2660">
        <v>18.14</v>
      </c>
      <c r="H2660">
        <v>18.14</v>
      </c>
      <c r="I2660" t="s">
        <v>149</v>
      </c>
      <c r="J2660">
        <v>3</v>
      </c>
      <c r="K2660">
        <v>3</v>
      </c>
      <c r="L2660">
        <v>3</v>
      </c>
      <c r="M2660">
        <v>3</v>
      </c>
      <c r="N2660">
        <v>5</v>
      </c>
      <c r="O2660">
        <v>5</v>
      </c>
      <c r="P2660">
        <v>5</v>
      </c>
      <c r="Q2660">
        <v>5</v>
      </c>
      <c r="R2660">
        <v>208.86</v>
      </c>
      <c r="S2660">
        <v>208.86</v>
      </c>
      <c r="T2660">
        <v>208.86</v>
      </c>
      <c r="U2660">
        <v>208.86</v>
      </c>
      <c r="V2660">
        <v>8.6852437039999995</v>
      </c>
      <c r="W2660">
        <v>8.6852437039999995</v>
      </c>
      <c r="X2660">
        <v>11.513781699999999</v>
      </c>
      <c r="Y2660">
        <v>11.513781699999999</v>
      </c>
    </row>
    <row r="2661" spans="1:25" x14ac:dyDescent="0.3">
      <c r="A2661" s="2">
        <v>45923</v>
      </c>
      <c r="B2661" t="s">
        <v>38</v>
      </c>
      <c r="C2661">
        <v>778</v>
      </c>
      <c r="D2661">
        <v>14</v>
      </c>
      <c r="E2661">
        <v>1.804</v>
      </c>
      <c r="F2661">
        <v>1.7989999999999999</v>
      </c>
      <c r="G2661">
        <v>25.25</v>
      </c>
      <c r="H2661">
        <v>25.25</v>
      </c>
      <c r="I2661" t="s">
        <v>149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25.9</v>
      </c>
      <c r="S2661">
        <v>25.9</v>
      </c>
      <c r="T2661">
        <v>25.9</v>
      </c>
      <c r="U2661">
        <v>25.9</v>
      </c>
      <c r="V2661">
        <v>97.490347490000005</v>
      </c>
      <c r="W2661">
        <v>97.490347490000005</v>
      </c>
      <c r="X2661">
        <v>1.0257425739999999</v>
      </c>
      <c r="Y2661">
        <v>1.0257425739999999</v>
      </c>
    </row>
    <row r="2662" spans="1:25" x14ac:dyDescent="0.3">
      <c r="A2662" s="2">
        <v>45923</v>
      </c>
      <c r="B2662" t="s">
        <v>84</v>
      </c>
      <c r="C2662">
        <v>4759</v>
      </c>
      <c r="D2662">
        <v>52</v>
      </c>
      <c r="E2662">
        <v>2.0619999999999998</v>
      </c>
      <c r="F2662">
        <v>1.093</v>
      </c>
      <c r="G2662">
        <v>107.23</v>
      </c>
      <c r="H2662">
        <v>107.23</v>
      </c>
      <c r="I2662" t="s">
        <v>149</v>
      </c>
      <c r="J2662">
        <v>6</v>
      </c>
      <c r="K2662">
        <v>8</v>
      </c>
      <c r="L2662">
        <v>8</v>
      </c>
      <c r="M2662">
        <v>8</v>
      </c>
      <c r="N2662">
        <v>6</v>
      </c>
      <c r="O2662">
        <v>8</v>
      </c>
      <c r="P2662">
        <v>8</v>
      </c>
      <c r="Q2662">
        <v>8</v>
      </c>
      <c r="R2662">
        <v>200.94</v>
      </c>
      <c r="S2662">
        <v>267.92</v>
      </c>
      <c r="T2662">
        <v>267.92</v>
      </c>
      <c r="U2662">
        <v>267.92</v>
      </c>
      <c r="V2662">
        <v>40.023141240000001</v>
      </c>
      <c r="W2662">
        <v>40.023141240000001</v>
      </c>
      <c r="X2662">
        <v>2.4985545089999999</v>
      </c>
      <c r="Y2662">
        <v>2.4985545089999999</v>
      </c>
    </row>
    <row r="2663" spans="1:25" x14ac:dyDescent="0.3">
      <c r="A2663" s="2">
        <v>45923</v>
      </c>
      <c r="B2663" t="s">
        <v>56</v>
      </c>
      <c r="C2663">
        <v>667</v>
      </c>
      <c r="D2663">
        <v>12</v>
      </c>
      <c r="E2663">
        <v>1.488</v>
      </c>
      <c r="F2663">
        <v>1.7989999999999999</v>
      </c>
      <c r="G2663">
        <v>17.850000000000001</v>
      </c>
      <c r="H2663">
        <v>17.850000000000001</v>
      </c>
      <c r="I2663" t="s">
        <v>149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X2663">
        <v>0</v>
      </c>
      <c r="Y2663">
        <v>0</v>
      </c>
    </row>
    <row r="2664" spans="1:25" x14ac:dyDescent="0.3">
      <c r="A2664" s="2">
        <v>45923</v>
      </c>
      <c r="B2664" t="s">
        <v>50</v>
      </c>
      <c r="C2664">
        <v>976</v>
      </c>
      <c r="D2664">
        <v>21</v>
      </c>
      <c r="E2664">
        <v>1.734</v>
      </c>
      <c r="F2664">
        <v>2.1520000000000001</v>
      </c>
      <c r="G2664">
        <v>36.409999999999997</v>
      </c>
      <c r="H2664">
        <v>36.409999999999997</v>
      </c>
      <c r="I2664" t="s">
        <v>149</v>
      </c>
      <c r="J2664">
        <v>2</v>
      </c>
      <c r="K2664">
        <v>3</v>
      </c>
      <c r="L2664">
        <v>3</v>
      </c>
      <c r="M2664">
        <v>3</v>
      </c>
      <c r="N2664">
        <v>2</v>
      </c>
      <c r="O2664">
        <v>3</v>
      </c>
      <c r="P2664">
        <v>3</v>
      </c>
      <c r="Q2664">
        <v>3</v>
      </c>
      <c r="R2664">
        <v>84.98</v>
      </c>
      <c r="S2664">
        <v>127.47</v>
      </c>
      <c r="T2664">
        <v>127.47</v>
      </c>
      <c r="U2664">
        <v>127.47</v>
      </c>
      <c r="V2664">
        <v>28.56358359</v>
      </c>
      <c r="W2664">
        <v>28.56358359</v>
      </c>
      <c r="X2664">
        <v>3.5009612739999998</v>
      </c>
      <c r="Y2664">
        <v>3.5009612739999998</v>
      </c>
    </row>
    <row r="2665" spans="1:25" x14ac:dyDescent="0.3">
      <c r="A2665" s="2">
        <v>45923</v>
      </c>
      <c r="B2665" t="s">
        <v>86</v>
      </c>
      <c r="C2665">
        <v>314</v>
      </c>
      <c r="D2665">
        <v>3</v>
      </c>
      <c r="E2665">
        <v>4.3499999999999996</v>
      </c>
      <c r="F2665">
        <v>0.95499999999999996</v>
      </c>
      <c r="G2665">
        <v>13.05</v>
      </c>
      <c r="H2665">
        <v>13.05</v>
      </c>
      <c r="I2665" t="s">
        <v>149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X2665">
        <v>0</v>
      </c>
      <c r="Y2665">
        <v>0</v>
      </c>
    </row>
    <row r="2666" spans="1:25" x14ac:dyDescent="0.3">
      <c r="A2666" s="2">
        <v>45923</v>
      </c>
      <c r="B2666" t="s">
        <v>36</v>
      </c>
      <c r="C2666">
        <v>2291</v>
      </c>
      <c r="D2666">
        <v>14</v>
      </c>
      <c r="E2666">
        <v>1.298</v>
      </c>
      <c r="F2666">
        <v>0.61099999999999999</v>
      </c>
      <c r="G2666">
        <v>18.170000000000002</v>
      </c>
      <c r="H2666">
        <v>18.170000000000002</v>
      </c>
      <c r="I2666" t="s">
        <v>149</v>
      </c>
      <c r="J2666">
        <v>2</v>
      </c>
      <c r="K2666">
        <v>2</v>
      </c>
      <c r="L2666">
        <v>2</v>
      </c>
      <c r="M2666">
        <v>2</v>
      </c>
      <c r="N2666">
        <v>2</v>
      </c>
      <c r="O2666">
        <v>2</v>
      </c>
      <c r="P2666">
        <v>2</v>
      </c>
      <c r="Q2666">
        <v>2</v>
      </c>
      <c r="R2666">
        <v>52.98</v>
      </c>
      <c r="S2666">
        <v>52.98</v>
      </c>
      <c r="T2666">
        <v>52.98</v>
      </c>
      <c r="U2666">
        <v>52.98</v>
      </c>
      <c r="V2666">
        <v>34.295960739999998</v>
      </c>
      <c r="W2666">
        <v>34.295960739999998</v>
      </c>
      <c r="X2666">
        <v>2.915795267</v>
      </c>
      <c r="Y2666">
        <v>2.915795267</v>
      </c>
    </row>
    <row r="2667" spans="1:25" x14ac:dyDescent="0.3">
      <c r="A2667" s="2">
        <v>45923</v>
      </c>
      <c r="B2667" t="s">
        <v>62</v>
      </c>
      <c r="C2667">
        <v>6302</v>
      </c>
      <c r="D2667">
        <v>26</v>
      </c>
      <c r="E2667">
        <v>3.7970000000000002</v>
      </c>
      <c r="F2667">
        <v>0.41299999999999998</v>
      </c>
      <c r="G2667">
        <v>98.73</v>
      </c>
      <c r="H2667">
        <v>98.73</v>
      </c>
      <c r="I2667" t="s">
        <v>149</v>
      </c>
      <c r="J2667">
        <v>4</v>
      </c>
      <c r="K2667">
        <v>5</v>
      </c>
      <c r="L2667">
        <v>5</v>
      </c>
      <c r="M2667">
        <v>5</v>
      </c>
      <c r="N2667">
        <v>8</v>
      </c>
      <c r="O2667">
        <v>9</v>
      </c>
      <c r="P2667">
        <v>9</v>
      </c>
      <c r="Q2667">
        <v>9</v>
      </c>
      <c r="R2667">
        <v>314.92</v>
      </c>
      <c r="S2667">
        <v>344.82</v>
      </c>
      <c r="T2667">
        <v>344.82</v>
      </c>
      <c r="U2667">
        <v>344.82</v>
      </c>
      <c r="V2667">
        <v>28.632329909999999</v>
      </c>
      <c r="W2667">
        <v>28.632329909999999</v>
      </c>
      <c r="X2667">
        <v>3.4925554540000001</v>
      </c>
      <c r="Y2667">
        <v>3.4925554540000001</v>
      </c>
    </row>
    <row r="2668" spans="1:25" x14ac:dyDescent="0.3">
      <c r="A2668" s="2">
        <v>45923</v>
      </c>
      <c r="B2668" t="s">
        <v>64</v>
      </c>
      <c r="C2668">
        <v>2715</v>
      </c>
      <c r="D2668">
        <v>22</v>
      </c>
      <c r="E2668">
        <v>4.6059999999999999</v>
      </c>
      <c r="F2668">
        <v>0.81</v>
      </c>
      <c r="G2668">
        <v>101.33</v>
      </c>
      <c r="H2668">
        <v>101.33</v>
      </c>
      <c r="I2668" t="s">
        <v>149</v>
      </c>
      <c r="J2668">
        <v>8</v>
      </c>
      <c r="K2668">
        <v>9</v>
      </c>
      <c r="L2668">
        <v>9</v>
      </c>
      <c r="M2668">
        <v>9</v>
      </c>
      <c r="N2668">
        <v>9</v>
      </c>
      <c r="O2668">
        <v>10</v>
      </c>
      <c r="P2668">
        <v>10</v>
      </c>
      <c r="Q2668">
        <v>10</v>
      </c>
      <c r="R2668">
        <v>293.52999999999997</v>
      </c>
      <c r="S2668">
        <v>326.41000000000003</v>
      </c>
      <c r="T2668">
        <v>326.41000000000003</v>
      </c>
      <c r="U2668">
        <v>326.41000000000003</v>
      </c>
      <c r="V2668">
        <v>31.043779300000001</v>
      </c>
      <c r="W2668">
        <v>31.043779300000001</v>
      </c>
      <c r="X2668">
        <v>3.2212572779999999</v>
      </c>
      <c r="Y2668">
        <v>3.2212572779999999</v>
      </c>
    </row>
    <row r="2669" spans="1:25" x14ac:dyDescent="0.3">
      <c r="A2669" s="2">
        <v>45923</v>
      </c>
      <c r="B2669" t="s">
        <v>66</v>
      </c>
      <c r="C2669">
        <v>1727</v>
      </c>
      <c r="D2669">
        <v>15</v>
      </c>
      <c r="E2669">
        <v>4.5199999999999996</v>
      </c>
      <c r="F2669">
        <v>0.86899999999999999</v>
      </c>
      <c r="G2669">
        <v>67.8</v>
      </c>
      <c r="H2669">
        <v>67.8</v>
      </c>
      <c r="I2669" t="s">
        <v>149</v>
      </c>
      <c r="J2669">
        <v>7</v>
      </c>
      <c r="K2669">
        <v>7</v>
      </c>
      <c r="L2669">
        <v>7</v>
      </c>
      <c r="M2669">
        <v>7</v>
      </c>
      <c r="N2669">
        <v>14</v>
      </c>
      <c r="O2669">
        <v>14</v>
      </c>
      <c r="P2669">
        <v>14</v>
      </c>
      <c r="Q2669">
        <v>14</v>
      </c>
      <c r="R2669">
        <v>401.62</v>
      </c>
      <c r="S2669">
        <v>401.62</v>
      </c>
      <c r="T2669">
        <v>401.62</v>
      </c>
      <c r="U2669">
        <v>401.62</v>
      </c>
      <c r="V2669">
        <v>16.881629400000001</v>
      </c>
      <c r="W2669">
        <v>16.881629400000001</v>
      </c>
      <c r="X2669">
        <v>5.9235988199999996</v>
      </c>
      <c r="Y2669">
        <v>5.9235988199999996</v>
      </c>
    </row>
    <row r="2670" spans="1:25" x14ac:dyDescent="0.3">
      <c r="A2670" s="2">
        <v>45923</v>
      </c>
      <c r="B2670" t="s">
        <v>68</v>
      </c>
      <c r="C2670">
        <v>2568</v>
      </c>
      <c r="D2670">
        <v>23</v>
      </c>
      <c r="E2670">
        <v>5.5439999999999996</v>
      </c>
      <c r="F2670">
        <v>0.89600000000000002</v>
      </c>
      <c r="G2670">
        <v>127.52</v>
      </c>
      <c r="H2670">
        <v>127.52</v>
      </c>
      <c r="I2670" t="s">
        <v>149</v>
      </c>
      <c r="J2670">
        <v>11</v>
      </c>
      <c r="K2670">
        <v>12</v>
      </c>
      <c r="L2670">
        <v>12</v>
      </c>
      <c r="M2670">
        <v>12</v>
      </c>
      <c r="N2670">
        <v>24</v>
      </c>
      <c r="O2670">
        <v>25</v>
      </c>
      <c r="P2670">
        <v>25</v>
      </c>
      <c r="Q2670">
        <v>25</v>
      </c>
      <c r="R2670">
        <v>632.91</v>
      </c>
      <c r="S2670">
        <v>666.4</v>
      </c>
      <c r="T2670">
        <v>666.4</v>
      </c>
      <c r="U2670">
        <v>666.4</v>
      </c>
      <c r="V2670">
        <v>19.135654259999999</v>
      </c>
      <c r="W2670">
        <v>19.135654259999999</v>
      </c>
      <c r="X2670">
        <v>5.225846926</v>
      </c>
      <c r="Y2670">
        <v>5.225846926</v>
      </c>
    </row>
    <row r="2671" spans="1:25" x14ac:dyDescent="0.3">
      <c r="A2671" s="2">
        <v>45923</v>
      </c>
      <c r="B2671" t="s">
        <v>70</v>
      </c>
      <c r="C2671">
        <v>6289</v>
      </c>
      <c r="D2671">
        <v>36</v>
      </c>
      <c r="E2671">
        <v>2.972</v>
      </c>
      <c r="F2671">
        <v>0.57199999999999995</v>
      </c>
      <c r="G2671">
        <v>106.99</v>
      </c>
      <c r="H2671">
        <v>106.99</v>
      </c>
      <c r="I2671" t="s">
        <v>149</v>
      </c>
      <c r="J2671">
        <v>14</v>
      </c>
      <c r="K2671">
        <v>14</v>
      </c>
      <c r="L2671">
        <v>14</v>
      </c>
      <c r="M2671">
        <v>14</v>
      </c>
      <c r="N2671">
        <v>16</v>
      </c>
      <c r="O2671">
        <v>16</v>
      </c>
      <c r="P2671">
        <v>16</v>
      </c>
      <c r="Q2671">
        <v>16</v>
      </c>
      <c r="R2671">
        <v>451.94</v>
      </c>
      <c r="S2671">
        <v>451.94</v>
      </c>
      <c r="T2671">
        <v>451.94</v>
      </c>
      <c r="U2671">
        <v>451.94</v>
      </c>
      <c r="V2671">
        <v>23.673496480000001</v>
      </c>
      <c r="W2671">
        <v>23.673496480000001</v>
      </c>
      <c r="X2671">
        <v>4.2241330970000002</v>
      </c>
      <c r="Y2671">
        <v>4.2241330970000002</v>
      </c>
    </row>
    <row r="2672" spans="1:25" x14ac:dyDescent="0.3">
      <c r="A2672" s="2">
        <v>45923</v>
      </c>
      <c r="B2672" t="s">
        <v>32</v>
      </c>
      <c r="C2672">
        <v>977</v>
      </c>
      <c r="D2672">
        <v>8</v>
      </c>
      <c r="E2672">
        <v>1.65</v>
      </c>
      <c r="F2672">
        <v>0.81899999999999995</v>
      </c>
      <c r="G2672">
        <v>13.2</v>
      </c>
      <c r="H2672">
        <v>13.2</v>
      </c>
      <c r="I2672" t="s">
        <v>149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31.49</v>
      </c>
      <c r="S2672">
        <v>31.49</v>
      </c>
      <c r="T2672">
        <v>31.49</v>
      </c>
      <c r="U2672">
        <v>31.49</v>
      </c>
      <c r="V2672">
        <v>41.91806923</v>
      </c>
      <c r="W2672">
        <v>41.91806923</v>
      </c>
      <c r="X2672">
        <v>2.3856060609999998</v>
      </c>
      <c r="Y2672">
        <v>2.3856060609999998</v>
      </c>
    </row>
    <row r="2673" spans="1:25" x14ac:dyDescent="0.3">
      <c r="A2673" s="2">
        <v>45923</v>
      </c>
      <c r="B2673" t="s">
        <v>72</v>
      </c>
      <c r="C2673">
        <v>2015</v>
      </c>
      <c r="D2673">
        <v>16</v>
      </c>
      <c r="E2673">
        <v>3.5870000000000002</v>
      </c>
      <c r="F2673">
        <v>0.79400000000000004</v>
      </c>
      <c r="G2673">
        <v>57.39</v>
      </c>
      <c r="H2673">
        <v>57.39</v>
      </c>
      <c r="I2673" t="s">
        <v>149</v>
      </c>
      <c r="J2673">
        <v>3</v>
      </c>
      <c r="K2673">
        <v>5</v>
      </c>
      <c r="L2673">
        <v>5</v>
      </c>
      <c r="M2673">
        <v>5</v>
      </c>
      <c r="N2673">
        <v>4</v>
      </c>
      <c r="O2673">
        <v>6</v>
      </c>
      <c r="P2673">
        <v>6</v>
      </c>
      <c r="Q2673">
        <v>6</v>
      </c>
      <c r="R2673">
        <v>145.43</v>
      </c>
      <c r="S2673">
        <v>200.41</v>
      </c>
      <c r="T2673">
        <v>200.41</v>
      </c>
      <c r="U2673">
        <v>200.41</v>
      </c>
      <c r="V2673">
        <v>28.63629559</v>
      </c>
      <c r="W2673">
        <v>28.63629559</v>
      </c>
      <c r="X2673">
        <v>3.4920717899999998</v>
      </c>
      <c r="Y2673">
        <v>3.4920717899999998</v>
      </c>
    </row>
    <row r="2674" spans="1:25" x14ac:dyDescent="0.3">
      <c r="A2674" s="2">
        <v>45923</v>
      </c>
      <c r="B2674" t="s">
        <v>74</v>
      </c>
      <c r="C2674">
        <v>2763</v>
      </c>
      <c r="D2674">
        <v>15</v>
      </c>
      <c r="E2674">
        <v>2.12</v>
      </c>
      <c r="F2674">
        <v>0.54300000000000004</v>
      </c>
      <c r="G2674">
        <v>31.8</v>
      </c>
      <c r="H2674">
        <v>31.8</v>
      </c>
      <c r="I2674" t="s">
        <v>149</v>
      </c>
      <c r="J2674">
        <v>1</v>
      </c>
      <c r="K2674">
        <v>1</v>
      </c>
      <c r="L2674">
        <v>1</v>
      </c>
      <c r="M2674">
        <v>1</v>
      </c>
      <c r="N2674">
        <v>2</v>
      </c>
      <c r="O2674">
        <v>2</v>
      </c>
      <c r="P2674">
        <v>2</v>
      </c>
      <c r="Q2674">
        <v>2</v>
      </c>
      <c r="R2674">
        <v>62.98</v>
      </c>
      <c r="S2674">
        <v>62.98</v>
      </c>
      <c r="T2674">
        <v>62.98</v>
      </c>
      <c r="U2674">
        <v>62.98</v>
      </c>
      <c r="V2674">
        <v>50.492219749999997</v>
      </c>
      <c r="W2674">
        <v>50.492219749999997</v>
      </c>
      <c r="X2674">
        <v>1.9805031449999999</v>
      </c>
      <c r="Y2674">
        <v>1.9805031449999999</v>
      </c>
    </row>
    <row r="2675" spans="1:25" x14ac:dyDescent="0.3">
      <c r="A2675" s="2">
        <v>45923</v>
      </c>
      <c r="B2675" t="s">
        <v>76</v>
      </c>
      <c r="C2675">
        <v>1476</v>
      </c>
      <c r="D2675">
        <v>9</v>
      </c>
      <c r="E2675">
        <v>3.879</v>
      </c>
      <c r="F2675">
        <v>0.61</v>
      </c>
      <c r="G2675">
        <v>34.909999999999997</v>
      </c>
      <c r="H2675">
        <v>34.909999999999997</v>
      </c>
      <c r="I2675" t="s">
        <v>149</v>
      </c>
      <c r="J2675">
        <v>6</v>
      </c>
      <c r="K2675">
        <v>6</v>
      </c>
      <c r="L2675">
        <v>6</v>
      </c>
      <c r="M2675">
        <v>6</v>
      </c>
      <c r="N2675">
        <v>9</v>
      </c>
      <c r="O2675">
        <v>9</v>
      </c>
      <c r="P2675">
        <v>9</v>
      </c>
      <c r="Q2675">
        <v>9</v>
      </c>
      <c r="R2675">
        <v>292.8</v>
      </c>
      <c r="S2675">
        <v>292.8</v>
      </c>
      <c r="T2675">
        <v>292.8</v>
      </c>
      <c r="U2675">
        <v>292.8</v>
      </c>
      <c r="V2675">
        <v>11.92281421</v>
      </c>
      <c r="W2675">
        <v>11.92281421</v>
      </c>
      <c r="X2675">
        <v>8.3872815809999999</v>
      </c>
      <c r="Y2675">
        <v>8.3872815809999999</v>
      </c>
    </row>
    <row r="2676" spans="1:25" x14ac:dyDescent="0.3">
      <c r="A2676" s="2">
        <v>45923</v>
      </c>
      <c r="B2676" t="s">
        <v>78</v>
      </c>
      <c r="C2676">
        <v>59</v>
      </c>
      <c r="D2676">
        <v>0</v>
      </c>
      <c r="F2676">
        <v>0</v>
      </c>
      <c r="G2676">
        <v>0</v>
      </c>
      <c r="H2676">
        <v>0</v>
      </c>
      <c r="I2676" t="s">
        <v>149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5" x14ac:dyDescent="0.3">
      <c r="A2677" s="2">
        <v>45923</v>
      </c>
      <c r="B2677" t="s">
        <v>88</v>
      </c>
      <c r="C2677">
        <v>997</v>
      </c>
      <c r="D2677">
        <v>6</v>
      </c>
      <c r="E2677">
        <v>2.718</v>
      </c>
      <c r="F2677">
        <v>0.60199999999999998</v>
      </c>
      <c r="G2677">
        <v>16.309999999999999</v>
      </c>
      <c r="H2677">
        <v>16.309999999999999</v>
      </c>
      <c r="I2677" t="s">
        <v>149</v>
      </c>
      <c r="J2677">
        <v>1</v>
      </c>
      <c r="K2677">
        <v>1</v>
      </c>
      <c r="L2677">
        <v>1</v>
      </c>
      <c r="M2677">
        <v>1</v>
      </c>
      <c r="N2677">
        <v>2</v>
      </c>
      <c r="O2677">
        <v>2</v>
      </c>
      <c r="P2677">
        <v>2</v>
      </c>
      <c r="Q2677">
        <v>2</v>
      </c>
      <c r="R2677">
        <v>66.98</v>
      </c>
      <c r="S2677">
        <v>66.98</v>
      </c>
      <c r="T2677">
        <v>66.98</v>
      </c>
      <c r="U2677">
        <v>66.98</v>
      </c>
      <c r="V2677">
        <v>24.350552400000002</v>
      </c>
      <c r="W2677">
        <v>24.350552400000002</v>
      </c>
      <c r="X2677">
        <v>4.1066830169999999</v>
      </c>
      <c r="Y2677">
        <v>4.1066830169999999</v>
      </c>
    </row>
    <row r="2678" spans="1:25" x14ac:dyDescent="0.3">
      <c r="A2678" s="2">
        <v>45923</v>
      </c>
      <c r="B2678" t="s">
        <v>80</v>
      </c>
      <c r="C2678">
        <v>1003</v>
      </c>
      <c r="D2678">
        <v>5</v>
      </c>
      <c r="E2678">
        <v>4.3659999999999997</v>
      </c>
      <c r="F2678">
        <v>0.499</v>
      </c>
      <c r="G2678">
        <v>21.83</v>
      </c>
      <c r="H2678">
        <v>21.83</v>
      </c>
      <c r="I2678" t="s">
        <v>149</v>
      </c>
      <c r="J2678">
        <v>1</v>
      </c>
      <c r="K2678">
        <v>1</v>
      </c>
      <c r="L2678">
        <v>1</v>
      </c>
      <c r="M2678">
        <v>1</v>
      </c>
      <c r="N2678">
        <v>10</v>
      </c>
      <c r="O2678">
        <v>10</v>
      </c>
      <c r="P2678">
        <v>10</v>
      </c>
      <c r="Q2678">
        <v>10</v>
      </c>
      <c r="R2678">
        <v>318.89999999999998</v>
      </c>
      <c r="S2678">
        <v>318.89999999999998</v>
      </c>
      <c r="T2678">
        <v>318.89999999999998</v>
      </c>
      <c r="U2678">
        <v>318.89999999999998</v>
      </c>
      <c r="V2678">
        <v>6.8454060830000003</v>
      </c>
      <c r="W2678">
        <v>6.8454060830000003</v>
      </c>
      <c r="X2678">
        <v>14.608337150000001</v>
      </c>
      <c r="Y2678">
        <v>14.608337150000001</v>
      </c>
    </row>
    <row r="2679" spans="1:25" x14ac:dyDescent="0.3">
      <c r="A2679" s="2">
        <v>45923</v>
      </c>
      <c r="B2679" t="s">
        <v>82</v>
      </c>
      <c r="C2679">
        <v>1321</v>
      </c>
      <c r="D2679">
        <v>6</v>
      </c>
      <c r="E2679">
        <v>2.81</v>
      </c>
      <c r="F2679">
        <v>0.45400000000000001</v>
      </c>
      <c r="G2679">
        <v>16.86</v>
      </c>
      <c r="H2679">
        <v>16.86</v>
      </c>
      <c r="I2679" t="s">
        <v>149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X2679">
        <v>0</v>
      </c>
      <c r="Y2679">
        <v>0</v>
      </c>
    </row>
    <row r="2680" spans="1:25" x14ac:dyDescent="0.3">
      <c r="A2680" s="2">
        <v>45923</v>
      </c>
      <c r="B2680" t="s">
        <v>94</v>
      </c>
      <c r="C2680">
        <v>2962</v>
      </c>
      <c r="D2680">
        <v>11</v>
      </c>
      <c r="E2680">
        <v>6.0170000000000003</v>
      </c>
      <c r="F2680">
        <v>0.371</v>
      </c>
      <c r="G2680">
        <v>66.19</v>
      </c>
      <c r="H2680">
        <v>66.19</v>
      </c>
      <c r="I2680" t="s">
        <v>149</v>
      </c>
      <c r="J2680">
        <v>3</v>
      </c>
      <c r="K2680">
        <v>3</v>
      </c>
      <c r="L2680">
        <v>3</v>
      </c>
      <c r="M2680">
        <v>3</v>
      </c>
      <c r="N2680">
        <v>5</v>
      </c>
      <c r="O2680">
        <v>5</v>
      </c>
      <c r="P2680">
        <v>5</v>
      </c>
      <c r="Q2680">
        <v>5</v>
      </c>
      <c r="R2680">
        <v>222.05</v>
      </c>
      <c r="S2680">
        <v>222.05</v>
      </c>
      <c r="T2680">
        <v>222.05</v>
      </c>
      <c r="U2680">
        <v>222.05</v>
      </c>
      <c r="V2680">
        <v>29.808601670000002</v>
      </c>
      <c r="W2680">
        <v>29.808601670000002</v>
      </c>
      <c r="X2680">
        <v>3.3547363649999999</v>
      </c>
      <c r="Y2680">
        <v>3.3547363649999999</v>
      </c>
    </row>
    <row r="2681" spans="1:25" x14ac:dyDescent="0.3">
      <c r="A2681" s="2">
        <v>45923</v>
      </c>
      <c r="B2681" t="s">
        <v>96</v>
      </c>
      <c r="C2681">
        <v>2390</v>
      </c>
      <c r="D2681">
        <v>16</v>
      </c>
      <c r="E2681">
        <v>4.7229999999999999</v>
      </c>
      <c r="F2681">
        <v>0.66900000000000004</v>
      </c>
      <c r="G2681">
        <v>75.56</v>
      </c>
      <c r="H2681">
        <v>75.56</v>
      </c>
      <c r="I2681" t="s">
        <v>149</v>
      </c>
      <c r="J2681">
        <v>6</v>
      </c>
      <c r="K2681">
        <v>6</v>
      </c>
      <c r="L2681">
        <v>6</v>
      </c>
      <c r="M2681">
        <v>6</v>
      </c>
      <c r="N2681">
        <v>12</v>
      </c>
      <c r="O2681">
        <v>12</v>
      </c>
      <c r="P2681">
        <v>12</v>
      </c>
      <c r="Q2681">
        <v>12</v>
      </c>
      <c r="R2681">
        <v>689.46</v>
      </c>
      <c r="S2681">
        <v>689.46</v>
      </c>
      <c r="T2681">
        <v>689.46</v>
      </c>
      <c r="U2681">
        <v>689.46</v>
      </c>
      <c r="V2681">
        <v>10.959301480000001</v>
      </c>
      <c r="W2681">
        <v>10.959301480000001</v>
      </c>
      <c r="X2681">
        <v>9.1246691369999997</v>
      </c>
      <c r="Y2681">
        <v>9.1246691369999997</v>
      </c>
    </row>
    <row r="2682" spans="1:25" x14ac:dyDescent="0.3">
      <c r="A2682" s="2">
        <v>45923</v>
      </c>
      <c r="B2682" t="s">
        <v>11</v>
      </c>
      <c r="C2682">
        <v>866</v>
      </c>
      <c r="D2682">
        <v>4</v>
      </c>
      <c r="E2682">
        <v>3.4180000000000001</v>
      </c>
      <c r="F2682">
        <v>0.46200000000000002</v>
      </c>
      <c r="G2682">
        <v>13.67</v>
      </c>
      <c r="H2682">
        <v>13.67</v>
      </c>
      <c r="I2682" t="s">
        <v>149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43.49</v>
      </c>
      <c r="S2682">
        <v>43.49</v>
      </c>
      <c r="T2682">
        <v>43.49</v>
      </c>
      <c r="U2682">
        <v>43.49</v>
      </c>
      <c r="V2682">
        <v>31.432513220000001</v>
      </c>
      <c r="W2682">
        <v>31.432513220000001</v>
      </c>
      <c r="X2682">
        <v>3.181419166</v>
      </c>
      <c r="Y2682">
        <v>3.181419166</v>
      </c>
    </row>
    <row r="2683" spans="1:25" x14ac:dyDescent="0.3">
      <c r="A2683" s="2">
        <v>45923</v>
      </c>
      <c r="B2683" t="s">
        <v>92</v>
      </c>
      <c r="C2683">
        <v>699</v>
      </c>
      <c r="D2683">
        <v>6</v>
      </c>
      <c r="E2683">
        <v>2.61</v>
      </c>
      <c r="F2683">
        <v>0.85799999999999998</v>
      </c>
      <c r="G2683">
        <v>15.66</v>
      </c>
      <c r="H2683">
        <v>15.66</v>
      </c>
      <c r="I2683" t="s">
        <v>149</v>
      </c>
      <c r="J2683">
        <v>2</v>
      </c>
      <c r="K2683">
        <v>2</v>
      </c>
      <c r="L2683">
        <v>2</v>
      </c>
      <c r="M2683">
        <v>2</v>
      </c>
      <c r="N2683">
        <v>4</v>
      </c>
      <c r="O2683">
        <v>4</v>
      </c>
      <c r="P2683">
        <v>4</v>
      </c>
      <c r="Q2683">
        <v>4</v>
      </c>
      <c r="R2683">
        <v>109.96</v>
      </c>
      <c r="S2683">
        <v>109.96</v>
      </c>
      <c r="T2683">
        <v>109.96</v>
      </c>
      <c r="U2683">
        <v>109.96</v>
      </c>
      <c r="V2683">
        <v>14.24154238</v>
      </c>
      <c r="W2683">
        <v>14.24154238</v>
      </c>
      <c r="X2683">
        <v>7.021711367</v>
      </c>
      <c r="Y2683">
        <v>7.021711367</v>
      </c>
    </row>
    <row r="2684" spans="1:25" x14ac:dyDescent="0.3">
      <c r="A2684" s="2">
        <v>45923</v>
      </c>
      <c r="B2684" t="s">
        <v>46</v>
      </c>
      <c r="C2684">
        <v>1520</v>
      </c>
      <c r="D2684">
        <v>4</v>
      </c>
      <c r="E2684">
        <v>4.2450000000000001</v>
      </c>
      <c r="F2684">
        <v>0.26300000000000001</v>
      </c>
      <c r="G2684">
        <v>16.98</v>
      </c>
      <c r="H2684">
        <v>16.98</v>
      </c>
      <c r="I2684" t="s">
        <v>149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X2684">
        <v>0</v>
      </c>
      <c r="Y2684">
        <v>0</v>
      </c>
    </row>
    <row r="2685" spans="1:25" x14ac:dyDescent="0.3">
      <c r="A2685" s="2">
        <v>45923</v>
      </c>
      <c r="B2685" t="s">
        <v>32</v>
      </c>
      <c r="C2685">
        <v>181</v>
      </c>
      <c r="D2685">
        <v>1</v>
      </c>
      <c r="E2685">
        <v>4.68</v>
      </c>
      <c r="F2685">
        <v>0.55200000000000005</v>
      </c>
      <c r="G2685">
        <v>4.68</v>
      </c>
      <c r="H2685">
        <v>4.68</v>
      </c>
      <c r="I2685" t="s">
        <v>149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X2685">
        <v>0</v>
      </c>
      <c r="Y2685">
        <v>0</v>
      </c>
    </row>
    <row r="2686" spans="1:25" x14ac:dyDescent="0.3">
      <c r="A2686" s="2">
        <v>45923</v>
      </c>
      <c r="B2686" t="s">
        <v>72</v>
      </c>
      <c r="C2686">
        <v>215</v>
      </c>
      <c r="D2686">
        <v>1</v>
      </c>
      <c r="E2686">
        <v>5.48</v>
      </c>
      <c r="F2686">
        <v>0.46500000000000002</v>
      </c>
      <c r="G2686">
        <v>5.48</v>
      </c>
      <c r="H2686">
        <v>5.48</v>
      </c>
      <c r="I2686" t="s">
        <v>149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X2686">
        <v>0</v>
      </c>
      <c r="Y2686">
        <v>0</v>
      </c>
    </row>
    <row r="2687" spans="1:25" x14ac:dyDescent="0.3">
      <c r="A2687" s="2">
        <v>45923</v>
      </c>
      <c r="B2687" t="s">
        <v>106</v>
      </c>
      <c r="C2687">
        <v>263</v>
      </c>
      <c r="D2687">
        <v>0</v>
      </c>
      <c r="F2687">
        <v>0</v>
      </c>
      <c r="G2687">
        <v>0</v>
      </c>
      <c r="H2687">
        <v>0</v>
      </c>
      <c r="I2687" t="s">
        <v>149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5" x14ac:dyDescent="0.3">
      <c r="A2688" s="2">
        <v>45923</v>
      </c>
      <c r="B2688" t="s">
        <v>44</v>
      </c>
      <c r="C2688">
        <v>55</v>
      </c>
      <c r="D2688">
        <v>1</v>
      </c>
      <c r="E2688">
        <v>2.2000000000000002</v>
      </c>
      <c r="F2688">
        <v>1.8180000000000001</v>
      </c>
      <c r="G2688">
        <v>2.2000000000000002</v>
      </c>
      <c r="H2688">
        <v>2.2000000000000002</v>
      </c>
      <c r="I2688" t="s">
        <v>149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X2688">
        <v>0</v>
      </c>
      <c r="Y2688">
        <v>0</v>
      </c>
    </row>
    <row r="2689" spans="1:25" x14ac:dyDescent="0.3">
      <c r="A2689" s="2">
        <v>45923</v>
      </c>
      <c r="B2689" t="s">
        <v>40</v>
      </c>
      <c r="C2689">
        <v>369</v>
      </c>
      <c r="D2689">
        <v>3</v>
      </c>
      <c r="E2689">
        <v>2.7970000000000002</v>
      </c>
      <c r="F2689">
        <v>0.81299999999999994</v>
      </c>
      <c r="G2689">
        <v>8.39</v>
      </c>
      <c r="H2689">
        <v>8.39</v>
      </c>
      <c r="I2689" t="s">
        <v>149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X2689">
        <v>0</v>
      </c>
      <c r="Y2689">
        <v>0</v>
      </c>
    </row>
    <row r="2690" spans="1:25" x14ac:dyDescent="0.3">
      <c r="A2690" s="2">
        <v>45923</v>
      </c>
      <c r="B2690" t="s">
        <v>56</v>
      </c>
      <c r="C2690">
        <v>98</v>
      </c>
      <c r="D2690">
        <v>0</v>
      </c>
      <c r="F2690">
        <v>0</v>
      </c>
      <c r="G2690">
        <v>0</v>
      </c>
      <c r="H2690">
        <v>0</v>
      </c>
      <c r="I2690" t="s">
        <v>149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5" x14ac:dyDescent="0.3">
      <c r="A2691" s="2">
        <v>45923</v>
      </c>
      <c r="B2691" t="s">
        <v>76</v>
      </c>
      <c r="C2691">
        <v>489</v>
      </c>
      <c r="D2691">
        <v>1</v>
      </c>
      <c r="E2691">
        <v>2.79</v>
      </c>
      <c r="F2691">
        <v>0.20399999999999999</v>
      </c>
      <c r="G2691">
        <v>2.79</v>
      </c>
      <c r="H2691">
        <v>2.79</v>
      </c>
      <c r="I2691" t="s">
        <v>149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26.45</v>
      </c>
      <c r="S2691">
        <v>26.45</v>
      </c>
      <c r="T2691">
        <v>26.45</v>
      </c>
      <c r="U2691">
        <v>26.45</v>
      </c>
      <c r="V2691">
        <v>10.548204159999999</v>
      </c>
      <c r="W2691">
        <v>10.548204159999999</v>
      </c>
      <c r="X2691">
        <v>9.4802867380000002</v>
      </c>
      <c r="Y2691">
        <v>9.4802867380000002</v>
      </c>
    </row>
    <row r="2692" spans="1:25" x14ac:dyDescent="0.3">
      <c r="A2692" s="2">
        <v>45923</v>
      </c>
      <c r="B2692" t="s">
        <v>48</v>
      </c>
      <c r="C2692">
        <v>2497</v>
      </c>
      <c r="D2692">
        <v>5</v>
      </c>
      <c r="E2692">
        <v>3.1419999999999999</v>
      </c>
      <c r="F2692">
        <v>0.2</v>
      </c>
      <c r="G2692">
        <v>15.71</v>
      </c>
      <c r="H2692">
        <v>15.71</v>
      </c>
      <c r="I2692" t="s">
        <v>149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X2692">
        <v>0</v>
      </c>
      <c r="Y2692">
        <v>0</v>
      </c>
    </row>
    <row r="2693" spans="1:25" x14ac:dyDescent="0.3">
      <c r="A2693" s="2">
        <v>45923</v>
      </c>
      <c r="B2693" t="s">
        <v>24</v>
      </c>
      <c r="C2693">
        <v>582</v>
      </c>
      <c r="D2693">
        <v>1</v>
      </c>
      <c r="E2693">
        <v>2.08</v>
      </c>
      <c r="F2693">
        <v>0.17199999999999999</v>
      </c>
      <c r="G2693">
        <v>2.08</v>
      </c>
      <c r="H2693">
        <v>2.08</v>
      </c>
      <c r="I2693" t="s">
        <v>149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X2693">
        <v>0</v>
      </c>
      <c r="Y2693">
        <v>0</v>
      </c>
    </row>
    <row r="2694" spans="1:25" x14ac:dyDescent="0.3">
      <c r="A2694" s="2">
        <v>45923</v>
      </c>
      <c r="B2694" t="s">
        <v>108</v>
      </c>
      <c r="C2694">
        <v>268</v>
      </c>
      <c r="D2694">
        <v>2</v>
      </c>
      <c r="E2694">
        <v>6.1</v>
      </c>
      <c r="F2694">
        <v>0.746</v>
      </c>
      <c r="G2694">
        <v>12.2</v>
      </c>
      <c r="H2694">
        <v>12.2</v>
      </c>
      <c r="I2694" t="s">
        <v>149</v>
      </c>
      <c r="J2694">
        <v>3</v>
      </c>
      <c r="K2694">
        <v>3</v>
      </c>
      <c r="L2694">
        <v>3</v>
      </c>
      <c r="M2694">
        <v>3</v>
      </c>
      <c r="N2694">
        <v>4</v>
      </c>
      <c r="O2694">
        <v>4</v>
      </c>
      <c r="P2694">
        <v>4</v>
      </c>
      <c r="Q2694">
        <v>4</v>
      </c>
      <c r="R2694">
        <v>355.37</v>
      </c>
      <c r="S2694">
        <v>355.37</v>
      </c>
      <c r="T2694">
        <v>355.37</v>
      </c>
      <c r="U2694">
        <v>355.37</v>
      </c>
      <c r="V2694">
        <v>3.4330416189999999</v>
      </c>
      <c r="W2694">
        <v>3.4330416189999999</v>
      </c>
      <c r="X2694">
        <v>29.128688520000001</v>
      </c>
      <c r="Y2694">
        <v>29.128688520000001</v>
      </c>
    </row>
    <row r="2695" spans="1:25" x14ac:dyDescent="0.3">
      <c r="A2695" s="2">
        <v>45923</v>
      </c>
      <c r="B2695" t="s">
        <v>62</v>
      </c>
      <c r="C2695">
        <v>113</v>
      </c>
      <c r="D2695">
        <v>1</v>
      </c>
      <c r="E2695">
        <v>3.06</v>
      </c>
      <c r="F2695">
        <v>0.88500000000000001</v>
      </c>
      <c r="G2695">
        <v>3.06</v>
      </c>
      <c r="H2695">
        <v>3.06</v>
      </c>
      <c r="I2695" t="s">
        <v>149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X2695">
        <v>0</v>
      </c>
      <c r="Y2695">
        <v>0</v>
      </c>
    </row>
    <row r="2696" spans="1:25" x14ac:dyDescent="0.3">
      <c r="A2696" s="2">
        <v>45923</v>
      </c>
      <c r="B2696" t="s">
        <v>84</v>
      </c>
      <c r="C2696">
        <v>211</v>
      </c>
      <c r="D2696">
        <v>3</v>
      </c>
      <c r="E2696">
        <v>2.54</v>
      </c>
      <c r="F2696">
        <v>1.4219999999999999</v>
      </c>
      <c r="G2696">
        <v>7.62</v>
      </c>
      <c r="H2696">
        <v>7.62</v>
      </c>
      <c r="I2696" t="s">
        <v>149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X2696">
        <v>0</v>
      </c>
      <c r="Y2696">
        <v>0</v>
      </c>
    </row>
    <row r="2697" spans="1:25" x14ac:dyDescent="0.3">
      <c r="A2697" s="2">
        <v>45923</v>
      </c>
      <c r="B2697" t="s">
        <v>42</v>
      </c>
      <c r="C2697">
        <v>94</v>
      </c>
      <c r="D2697">
        <v>1</v>
      </c>
      <c r="E2697">
        <v>1.24</v>
      </c>
      <c r="F2697">
        <v>1.0640000000000001</v>
      </c>
      <c r="G2697">
        <v>1.24</v>
      </c>
      <c r="H2697">
        <v>1.24</v>
      </c>
      <c r="I2697" t="s">
        <v>149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X2697">
        <v>0</v>
      </c>
      <c r="Y2697">
        <v>0</v>
      </c>
    </row>
    <row r="2698" spans="1:25" x14ac:dyDescent="0.3">
      <c r="A2698" s="2">
        <v>45923</v>
      </c>
      <c r="B2698" t="s">
        <v>11</v>
      </c>
      <c r="C2698">
        <v>61</v>
      </c>
      <c r="D2698">
        <v>1</v>
      </c>
      <c r="E2698">
        <v>3.96</v>
      </c>
      <c r="F2698">
        <v>1.639</v>
      </c>
      <c r="G2698">
        <v>3.96</v>
      </c>
      <c r="H2698">
        <v>3.96</v>
      </c>
      <c r="I2698" t="s">
        <v>149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X2698">
        <v>0</v>
      </c>
      <c r="Y2698">
        <v>0</v>
      </c>
    </row>
    <row r="2699" spans="1:25" x14ac:dyDescent="0.3">
      <c r="A2699" s="2">
        <v>45923</v>
      </c>
      <c r="B2699" t="s">
        <v>102</v>
      </c>
      <c r="C2699">
        <v>865</v>
      </c>
      <c r="D2699">
        <v>4</v>
      </c>
      <c r="E2699">
        <v>2.585</v>
      </c>
      <c r="F2699">
        <v>0.46200000000000002</v>
      </c>
      <c r="G2699">
        <v>10.34</v>
      </c>
      <c r="H2699">
        <v>10.34</v>
      </c>
      <c r="I2699" t="s">
        <v>149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X2699">
        <v>0</v>
      </c>
      <c r="Y2699">
        <v>0</v>
      </c>
    </row>
    <row r="2700" spans="1:25" x14ac:dyDescent="0.3">
      <c r="A2700" s="2">
        <v>45923</v>
      </c>
      <c r="B2700" t="s">
        <v>98</v>
      </c>
      <c r="C2700">
        <v>1117</v>
      </c>
      <c r="D2700">
        <v>8</v>
      </c>
      <c r="E2700">
        <v>2.6459999999999999</v>
      </c>
      <c r="F2700">
        <v>0.71599999999999997</v>
      </c>
      <c r="G2700">
        <v>21.17</v>
      </c>
      <c r="H2700">
        <v>21.17</v>
      </c>
      <c r="I2700" t="s">
        <v>149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34.49</v>
      </c>
      <c r="S2700">
        <v>34.49</v>
      </c>
      <c r="T2700">
        <v>34.49</v>
      </c>
      <c r="U2700">
        <v>34.49</v>
      </c>
      <c r="V2700">
        <v>61.380110180000003</v>
      </c>
      <c r="W2700">
        <v>61.380110180000003</v>
      </c>
      <c r="X2700">
        <v>1.629192253</v>
      </c>
      <c r="Y2700">
        <v>1.629192253</v>
      </c>
    </row>
    <row r="2701" spans="1:25" x14ac:dyDescent="0.3">
      <c r="A2701" s="2">
        <v>45923</v>
      </c>
      <c r="B2701" t="s">
        <v>104</v>
      </c>
      <c r="C2701">
        <v>878</v>
      </c>
      <c r="D2701">
        <v>2</v>
      </c>
      <c r="E2701">
        <v>2.11</v>
      </c>
      <c r="F2701">
        <v>0.22800000000000001</v>
      </c>
      <c r="G2701">
        <v>4.22</v>
      </c>
      <c r="H2701">
        <v>4.22</v>
      </c>
      <c r="I2701" t="s">
        <v>149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X2701">
        <v>0</v>
      </c>
      <c r="Y2701">
        <v>0</v>
      </c>
    </row>
    <row r="2702" spans="1:25" x14ac:dyDescent="0.3">
      <c r="A2702" s="2">
        <v>45923</v>
      </c>
      <c r="B2702" t="s">
        <v>38</v>
      </c>
      <c r="C2702">
        <v>0</v>
      </c>
      <c r="D2702">
        <v>0</v>
      </c>
      <c r="G2702">
        <v>0</v>
      </c>
      <c r="H2702">
        <v>0</v>
      </c>
      <c r="I2702" t="s">
        <v>149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5" x14ac:dyDescent="0.3">
      <c r="A2703" s="2">
        <v>45923</v>
      </c>
      <c r="B2703" t="s">
        <v>42</v>
      </c>
      <c r="C2703">
        <v>566</v>
      </c>
      <c r="D2703">
        <v>11</v>
      </c>
      <c r="E2703">
        <v>1.7949999999999999</v>
      </c>
      <c r="F2703">
        <v>1.9430000000000001</v>
      </c>
      <c r="G2703">
        <v>19.739999999999998</v>
      </c>
      <c r="H2703">
        <v>19.739999999999998</v>
      </c>
      <c r="I2703" t="s">
        <v>149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24.49</v>
      </c>
      <c r="S2703">
        <v>24.49</v>
      </c>
      <c r="T2703">
        <v>24.49</v>
      </c>
      <c r="U2703">
        <v>24.49</v>
      </c>
      <c r="V2703">
        <v>80.604328300000006</v>
      </c>
      <c r="W2703">
        <v>80.604328300000006</v>
      </c>
      <c r="X2703">
        <v>1.240628166</v>
      </c>
      <c r="Y2703">
        <v>1.240628166</v>
      </c>
    </row>
    <row r="2704" spans="1:25" x14ac:dyDescent="0.3">
      <c r="A2704" s="2">
        <v>45923</v>
      </c>
      <c r="B2704" t="s">
        <v>50</v>
      </c>
      <c r="C2704">
        <v>6</v>
      </c>
      <c r="D2704">
        <v>0</v>
      </c>
      <c r="F2704">
        <v>0</v>
      </c>
      <c r="G2704">
        <v>0</v>
      </c>
      <c r="H2704">
        <v>0</v>
      </c>
      <c r="I2704" t="s">
        <v>149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5" x14ac:dyDescent="0.3">
      <c r="A2705" s="2">
        <v>45923</v>
      </c>
      <c r="B2705" t="s">
        <v>72</v>
      </c>
      <c r="C2705">
        <v>114</v>
      </c>
      <c r="D2705">
        <v>4</v>
      </c>
      <c r="E2705">
        <v>4.6349999999999998</v>
      </c>
      <c r="F2705">
        <v>3.5089999999999999</v>
      </c>
      <c r="G2705">
        <v>18.54</v>
      </c>
      <c r="H2705">
        <v>18.54</v>
      </c>
      <c r="I2705" t="s">
        <v>149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X2705">
        <v>0</v>
      </c>
      <c r="Y2705">
        <v>0</v>
      </c>
    </row>
    <row r="2706" spans="1:25" x14ac:dyDescent="0.3">
      <c r="A2706" s="2">
        <v>45923</v>
      </c>
      <c r="B2706" t="s">
        <v>84</v>
      </c>
      <c r="C2706">
        <v>65</v>
      </c>
      <c r="D2706">
        <v>1</v>
      </c>
      <c r="E2706">
        <v>1.54</v>
      </c>
      <c r="F2706">
        <v>1.538</v>
      </c>
      <c r="G2706">
        <v>1.54</v>
      </c>
      <c r="H2706">
        <v>1.54</v>
      </c>
      <c r="I2706" t="s">
        <v>149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X2706">
        <v>0</v>
      </c>
      <c r="Y2706">
        <v>0</v>
      </c>
    </row>
    <row r="2707" spans="1:25" x14ac:dyDescent="0.3">
      <c r="A2707" s="2">
        <v>45923</v>
      </c>
      <c r="B2707" t="s">
        <v>68</v>
      </c>
      <c r="C2707">
        <v>602</v>
      </c>
      <c r="D2707">
        <v>9</v>
      </c>
      <c r="E2707">
        <v>3.9780000000000002</v>
      </c>
      <c r="F2707">
        <v>1.4950000000000001</v>
      </c>
      <c r="G2707">
        <v>35.799999999999997</v>
      </c>
      <c r="H2707">
        <v>35.799999999999997</v>
      </c>
      <c r="I2707" t="s">
        <v>149</v>
      </c>
      <c r="J2707">
        <v>4</v>
      </c>
      <c r="K2707">
        <v>4</v>
      </c>
      <c r="L2707">
        <v>4</v>
      </c>
      <c r="M2707">
        <v>4</v>
      </c>
      <c r="N2707">
        <v>4</v>
      </c>
      <c r="O2707">
        <v>4</v>
      </c>
      <c r="P2707">
        <v>4</v>
      </c>
      <c r="Q2707">
        <v>4</v>
      </c>
      <c r="R2707">
        <v>92.54</v>
      </c>
      <c r="S2707">
        <v>92.54</v>
      </c>
      <c r="T2707">
        <v>92.54</v>
      </c>
      <c r="U2707">
        <v>92.54</v>
      </c>
      <c r="V2707">
        <v>38.685973629999999</v>
      </c>
      <c r="W2707">
        <v>38.685973629999999</v>
      </c>
      <c r="X2707">
        <v>2.584916201</v>
      </c>
      <c r="Y2707">
        <v>2.584916201</v>
      </c>
    </row>
    <row r="2708" spans="1:25" x14ac:dyDescent="0.3">
      <c r="A2708" s="2">
        <v>45923</v>
      </c>
      <c r="B2708" t="s">
        <v>64</v>
      </c>
      <c r="C2708">
        <v>301</v>
      </c>
      <c r="D2708">
        <v>3</v>
      </c>
      <c r="E2708">
        <v>3.9430000000000001</v>
      </c>
      <c r="F2708">
        <v>0.997</v>
      </c>
      <c r="G2708">
        <v>11.83</v>
      </c>
      <c r="H2708">
        <v>11.83</v>
      </c>
      <c r="I2708" t="s">
        <v>149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X2708">
        <v>0</v>
      </c>
      <c r="Y2708">
        <v>0</v>
      </c>
    </row>
    <row r="2709" spans="1:25" x14ac:dyDescent="0.3">
      <c r="A2709" s="2">
        <v>45923</v>
      </c>
      <c r="B2709" t="s">
        <v>26</v>
      </c>
      <c r="C2709">
        <v>92</v>
      </c>
      <c r="D2709">
        <v>0</v>
      </c>
      <c r="F2709">
        <v>0</v>
      </c>
      <c r="G2709">
        <v>0</v>
      </c>
      <c r="H2709">
        <v>0</v>
      </c>
      <c r="I2709" t="s">
        <v>149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5" x14ac:dyDescent="0.3">
      <c r="A2710" s="2">
        <v>45923</v>
      </c>
      <c r="B2710" t="s">
        <v>15</v>
      </c>
      <c r="C2710">
        <v>239</v>
      </c>
      <c r="D2710">
        <v>0</v>
      </c>
      <c r="F2710">
        <v>0</v>
      </c>
      <c r="G2710">
        <v>0</v>
      </c>
      <c r="H2710">
        <v>0</v>
      </c>
      <c r="I2710" t="s">
        <v>149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5" x14ac:dyDescent="0.3">
      <c r="A2711" s="2">
        <v>45923</v>
      </c>
      <c r="B2711" t="s">
        <v>36</v>
      </c>
      <c r="C2711">
        <v>185</v>
      </c>
      <c r="D2711">
        <v>1</v>
      </c>
      <c r="E2711">
        <v>1.87</v>
      </c>
      <c r="F2711">
        <v>0.54100000000000004</v>
      </c>
      <c r="G2711">
        <v>1.87</v>
      </c>
      <c r="H2711">
        <v>1.87</v>
      </c>
      <c r="I2711" t="s">
        <v>149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X2711">
        <v>0</v>
      </c>
      <c r="Y2711">
        <v>0</v>
      </c>
    </row>
    <row r="2712" spans="1:25" x14ac:dyDescent="0.3">
      <c r="A2712" s="2">
        <v>45923</v>
      </c>
      <c r="B2712" t="s">
        <v>78</v>
      </c>
      <c r="C2712">
        <v>1159</v>
      </c>
      <c r="D2712">
        <v>4</v>
      </c>
      <c r="E2712">
        <v>5.86</v>
      </c>
      <c r="F2712">
        <v>0.34499999999999997</v>
      </c>
      <c r="G2712">
        <v>23.44</v>
      </c>
      <c r="H2712">
        <v>23.44</v>
      </c>
      <c r="I2712" t="s">
        <v>149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X2712">
        <v>0</v>
      </c>
      <c r="Y2712">
        <v>0</v>
      </c>
    </row>
    <row r="2713" spans="1:25" x14ac:dyDescent="0.3">
      <c r="A2713" s="2">
        <v>45923</v>
      </c>
      <c r="B2713" t="s">
        <v>94</v>
      </c>
      <c r="C2713">
        <v>588</v>
      </c>
      <c r="D2713">
        <v>2</v>
      </c>
      <c r="E2713">
        <v>4.0250000000000004</v>
      </c>
      <c r="F2713">
        <v>0.34</v>
      </c>
      <c r="G2713">
        <v>8.0500000000000007</v>
      </c>
      <c r="H2713">
        <v>8.0500000000000007</v>
      </c>
      <c r="I2713" t="s">
        <v>149</v>
      </c>
      <c r="J2713">
        <v>1</v>
      </c>
      <c r="K2713">
        <v>1</v>
      </c>
      <c r="L2713">
        <v>1</v>
      </c>
      <c r="M2713">
        <v>1</v>
      </c>
      <c r="N2713">
        <v>4</v>
      </c>
      <c r="O2713">
        <v>4</v>
      </c>
      <c r="P2713">
        <v>4</v>
      </c>
      <c r="Q2713">
        <v>4</v>
      </c>
      <c r="R2713">
        <v>95.6</v>
      </c>
      <c r="S2713">
        <v>95.6</v>
      </c>
      <c r="T2713">
        <v>95.6</v>
      </c>
      <c r="U2713">
        <v>95.6</v>
      </c>
      <c r="V2713">
        <v>8.4205020919999995</v>
      </c>
      <c r="W2713">
        <v>8.4205020919999995</v>
      </c>
      <c r="X2713">
        <v>11.875776399999999</v>
      </c>
      <c r="Y2713">
        <v>11.875776399999999</v>
      </c>
    </row>
    <row r="2714" spans="1:25" x14ac:dyDescent="0.3">
      <c r="A2714" s="2">
        <v>45923</v>
      </c>
      <c r="B2714" t="s">
        <v>17</v>
      </c>
      <c r="C2714">
        <v>63</v>
      </c>
      <c r="D2714">
        <v>0</v>
      </c>
      <c r="F2714">
        <v>0</v>
      </c>
      <c r="G2714">
        <v>0</v>
      </c>
      <c r="H2714">
        <v>0</v>
      </c>
      <c r="I2714" t="s">
        <v>149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5" x14ac:dyDescent="0.3">
      <c r="A2715" s="2">
        <v>45923</v>
      </c>
      <c r="B2715" t="s">
        <v>17</v>
      </c>
      <c r="C2715">
        <v>131</v>
      </c>
      <c r="D2715">
        <v>1</v>
      </c>
      <c r="E2715">
        <v>0.96</v>
      </c>
      <c r="F2715">
        <v>0.76300000000000001</v>
      </c>
      <c r="G2715">
        <v>0.96</v>
      </c>
      <c r="H2715">
        <v>0.96</v>
      </c>
      <c r="I2715" t="s">
        <v>149</v>
      </c>
      <c r="J2715">
        <v>0</v>
      </c>
      <c r="K2715">
        <v>1</v>
      </c>
      <c r="L2715">
        <v>1</v>
      </c>
      <c r="M2715">
        <v>1</v>
      </c>
      <c r="N2715">
        <v>0</v>
      </c>
      <c r="O2715">
        <v>1</v>
      </c>
      <c r="P2715">
        <v>1</v>
      </c>
      <c r="Q2715">
        <v>1</v>
      </c>
      <c r="R2715">
        <v>0</v>
      </c>
      <c r="S2715">
        <v>37.880000000000003</v>
      </c>
      <c r="T2715">
        <v>37.880000000000003</v>
      </c>
      <c r="U2715">
        <v>37.880000000000003</v>
      </c>
      <c r="V2715">
        <v>2.5343189019999999</v>
      </c>
      <c r="W2715">
        <v>2.5343189019999999</v>
      </c>
      <c r="X2715">
        <v>39.458333330000002</v>
      </c>
      <c r="Y2715">
        <v>39.458333330000002</v>
      </c>
    </row>
    <row r="2716" spans="1:25" x14ac:dyDescent="0.3">
      <c r="A2716" s="2">
        <v>45923</v>
      </c>
      <c r="B2716" t="s">
        <v>17</v>
      </c>
      <c r="C2716">
        <v>116</v>
      </c>
      <c r="D2716">
        <v>0</v>
      </c>
      <c r="F2716">
        <v>0</v>
      </c>
      <c r="G2716">
        <v>0</v>
      </c>
      <c r="H2716">
        <v>0</v>
      </c>
      <c r="I2716" t="s">
        <v>149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5" x14ac:dyDescent="0.3">
      <c r="A2717" s="2">
        <v>45923</v>
      </c>
      <c r="B2717" t="s">
        <v>17</v>
      </c>
      <c r="C2717">
        <v>66</v>
      </c>
      <c r="D2717">
        <v>0</v>
      </c>
      <c r="F2717">
        <v>0</v>
      </c>
      <c r="G2717">
        <v>0</v>
      </c>
      <c r="H2717">
        <v>0</v>
      </c>
      <c r="I2717" t="s">
        <v>149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5" x14ac:dyDescent="0.3">
      <c r="A2718" s="2">
        <v>45923</v>
      </c>
      <c r="B2718" t="s">
        <v>52</v>
      </c>
      <c r="C2718">
        <v>1440</v>
      </c>
      <c r="D2718">
        <v>22</v>
      </c>
      <c r="E2718">
        <v>0.96099999999999997</v>
      </c>
      <c r="F2718">
        <v>1.528</v>
      </c>
      <c r="G2718">
        <v>21.15</v>
      </c>
      <c r="H2718">
        <v>21.15</v>
      </c>
      <c r="I2718" t="s">
        <v>149</v>
      </c>
      <c r="J2718">
        <v>1</v>
      </c>
      <c r="K2718">
        <v>4</v>
      </c>
      <c r="L2718">
        <v>4</v>
      </c>
      <c r="M2718">
        <v>4</v>
      </c>
      <c r="N2718">
        <v>1</v>
      </c>
      <c r="O2718">
        <v>4</v>
      </c>
      <c r="P2718">
        <v>4</v>
      </c>
      <c r="Q2718">
        <v>4</v>
      </c>
      <c r="R2718">
        <v>13.88</v>
      </c>
      <c r="S2718">
        <v>53.13</v>
      </c>
      <c r="T2718">
        <v>53.13</v>
      </c>
      <c r="U2718">
        <v>53.13</v>
      </c>
      <c r="V2718">
        <v>39.808018070000003</v>
      </c>
      <c r="W2718">
        <v>39.808018070000003</v>
      </c>
      <c r="X2718">
        <v>2.5120567380000001</v>
      </c>
      <c r="Y2718">
        <v>2.5120567380000001</v>
      </c>
    </row>
    <row r="2719" spans="1:25" x14ac:dyDescent="0.3">
      <c r="A2719" s="2">
        <v>45923</v>
      </c>
      <c r="B2719" t="s">
        <v>52</v>
      </c>
      <c r="C2719">
        <v>2347</v>
      </c>
      <c r="D2719">
        <v>30</v>
      </c>
      <c r="E2719">
        <v>0.77900000000000003</v>
      </c>
      <c r="F2719">
        <v>1.278</v>
      </c>
      <c r="G2719">
        <v>23.38</v>
      </c>
      <c r="H2719">
        <v>23.38</v>
      </c>
      <c r="I2719" t="s">
        <v>149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13.49</v>
      </c>
      <c r="S2719">
        <v>13.49</v>
      </c>
      <c r="T2719">
        <v>13.49</v>
      </c>
      <c r="U2719">
        <v>13.49</v>
      </c>
      <c r="V2719">
        <v>173.3135656</v>
      </c>
      <c r="W2719">
        <v>173.3135656</v>
      </c>
      <c r="X2719">
        <v>0.57698887939999999</v>
      </c>
      <c r="Y2719">
        <v>0.57698887939999999</v>
      </c>
    </row>
    <row r="2720" spans="1:25" x14ac:dyDescent="0.3">
      <c r="A2720" s="2">
        <v>45923</v>
      </c>
      <c r="B2720" t="s">
        <v>52</v>
      </c>
      <c r="C2720">
        <v>1906</v>
      </c>
      <c r="D2720">
        <v>19</v>
      </c>
      <c r="E2720">
        <v>0.73199999999999998</v>
      </c>
      <c r="F2720">
        <v>0.997</v>
      </c>
      <c r="G2720">
        <v>13.91</v>
      </c>
      <c r="H2720">
        <v>13.91</v>
      </c>
      <c r="I2720" t="s">
        <v>149</v>
      </c>
      <c r="J2720">
        <v>3</v>
      </c>
      <c r="K2720">
        <v>3</v>
      </c>
      <c r="L2720">
        <v>3</v>
      </c>
      <c r="M2720">
        <v>3</v>
      </c>
      <c r="N2720">
        <v>3</v>
      </c>
      <c r="O2720">
        <v>3</v>
      </c>
      <c r="P2720">
        <v>3</v>
      </c>
      <c r="Q2720">
        <v>3</v>
      </c>
      <c r="R2720">
        <v>61.25</v>
      </c>
      <c r="S2720">
        <v>61.25</v>
      </c>
      <c r="T2720">
        <v>61.25</v>
      </c>
      <c r="U2720">
        <v>61.25</v>
      </c>
      <c r="V2720">
        <v>22.71020408</v>
      </c>
      <c r="W2720">
        <v>22.71020408</v>
      </c>
      <c r="X2720">
        <v>4.4033069730000003</v>
      </c>
      <c r="Y2720">
        <v>4.4033069730000003</v>
      </c>
    </row>
    <row r="2721" spans="1:25" x14ac:dyDescent="0.3">
      <c r="A2721" s="2">
        <v>45923</v>
      </c>
      <c r="B2721" t="s">
        <v>52</v>
      </c>
      <c r="C2721">
        <v>5094</v>
      </c>
      <c r="D2721">
        <v>57</v>
      </c>
      <c r="E2721">
        <v>0.39700000000000002</v>
      </c>
      <c r="F2721">
        <v>1.119</v>
      </c>
      <c r="G2721">
        <v>22.62</v>
      </c>
      <c r="H2721">
        <v>22.62</v>
      </c>
      <c r="I2721" t="s">
        <v>149</v>
      </c>
      <c r="J2721">
        <v>9</v>
      </c>
      <c r="K2721">
        <v>9</v>
      </c>
      <c r="L2721">
        <v>9</v>
      </c>
      <c r="M2721">
        <v>9</v>
      </c>
      <c r="N2721">
        <v>9</v>
      </c>
      <c r="O2721">
        <v>9</v>
      </c>
      <c r="P2721">
        <v>9</v>
      </c>
      <c r="Q2721">
        <v>9</v>
      </c>
      <c r="R2721">
        <v>192.78</v>
      </c>
      <c r="S2721">
        <v>192.78</v>
      </c>
      <c r="T2721">
        <v>192.78</v>
      </c>
      <c r="U2721">
        <v>192.78</v>
      </c>
      <c r="V2721">
        <v>11.73358232</v>
      </c>
      <c r="W2721">
        <v>11.73358232</v>
      </c>
      <c r="X2721">
        <v>8.5225464189999993</v>
      </c>
      <c r="Y2721">
        <v>8.5225464189999993</v>
      </c>
    </row>
    <row r="2722" spans="1:25" x14ac:dyDescent="0.3">
      <c r="A2722" s="2">
        <v>45923</v>
      </c>
      <c r="B2722" t="s">
        <v>112</v>
      </c>
      <c r="C2722">
        <v>79</v>
      </c>
      <c r="D2722">
        <v>1</v>
      </c>
      <c r="E2722">
        <v>1.59</v>
      </c>
      <c r="F2722">
        <v>1.266</v>
      </c>
      <c r="G2722">
        <v>1.59</v>
      </c>
      <c r="H2722">
        <v>1.59</v>
      </c>
      <c r="I2722" t="s">
        <v>149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32.49</v>
      </c>
      <c r="S2722">
        <v>32.49</v>
      </c>
      <c r="T2722">
        <v>32.49</v>
      </c>
      <c r="U2722">
        <v>32.49</v>
      </c>
      <c r="V2722">
        <v>4.8938134809999996</v>
      </c>
      <c r="W2722">
        <v>4.8938134809999996</v>
      </c>
      <c r="X2722">
        <v>20.433962260000001</v>
      </c>
      <c r="Y2722">
        <v>20.433962260000001</v>
      </c>
    </row>
    <row r="2723" spans="1:25" x14ac:dyDescent="0.3">
      <c r="A2723" s="2">
        <v>45923</v>
      </c>
      <c r="B2723" t="s">
        <v>15</v>
      </c>
      <c r="C2723">
        <v>170</v>
      </c>
      <c r="D2723">
        <v>1</v>
      </c>
      <c r="E2723">
        <v>1.53</v>
      </c>
      <c r="F2723">
        <v>0.58799999999999997</v>
      </c>
      <c r="G2723">
        <v>1.53</v>
      </c>
      <c r="H2723">
        <v>1.53</v>
      </c>
      <c r="I2723" t="s">
        <v>149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X2723">
        <v>0</v>
      </c>
      <c r="Y2723">
        <v>0</v>
      </c>
    </row>
    <row r="2724" spans="1:25" x14ac:dyDescent="0.3">
      <c r="A2724" s="2">
        <v>45923</v>
      </c>
      <c r="B2724" t="s">
        <v>112</v>
      </c>
      <c r="C2724">
        <v>99</v>
      </c>
      <c r="D2724">
        <v>0</v>
      </c>
      <c r="F2724">
        <v>0</v>
      </c>
      <c r="G2724">
        <v>0</v>
      </c>
      <c r="H2724">
        <v>0</v>
      </c>
      <c r="I2724" t="s">
        <v>149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5" x14ac:dyDescent="0.3">
      <c r="A2725" s="2">
        <v>45923</v>
      </c>
      <c r="B2725" t="s">
        <v>15</v>
      </c>
      <c r="C2725">
        <v>496</v>
      </c>
      <c r="D2725">
        <v>0</v>
      </c>
      <c r="F2725">
        <v>0</v>
      </c>
      <c r="G2725">
        <v>0</v>
      </c>
      <c r="H2725">
        <v>0</v>
      </c>
      <c r="I2725" t="s">
        <v>149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5" x14ac:dyDescent="0.3">
      <c r="A2726" s="2">
        <v>45923</v>
      </c>
      <c r="B2726" t="s">
        <v>15</v>
      </c>
      <c r="C2726">
        <v>300</v>
      </c>
      <c r="D2726">
        <v>4</v>
      </c>
      <c r="E2726">
        <v>1.71</v>
      </c>
      <c r="F2726">
        <v>1.333</v>
      </c>
      <c r="G2726">
        <v>6.84</v>
      </c>
      <c r="H2726">
        <v>6.84</v>
      </c>
      <c r="I2726" t="s">
        <v>149</v>
      </c>
      <c r="J2726">
        <v>1</v>
      </c>
      <c r="K2726">
        <v>2</v>
      </c>
      <c r="L2726">
        <v>2</v>
      </c>
      <c r="M2726">
        <v>2</v>
      </c>
      <c r="N2726">
        <v>1</v>
      </c>
      <c r="O2726">
        <v>2</v>
      </c>
      <c r="P2726">
        <v>2</v>
      </c>
      <c r="Q2726">
        <v>2</v>
      </c>
      <c r="R2726">
        <v>37.979999999999997</v>
      </c>
      <c r="S2726">
        <v>73.86</v>
      </c>
      <c r="T2726">
        <v>73.86</v>
      </c>
      <c r="U2726">
        <v>73.86</v>
      </c>
      <c r="V2726">
        <v>9.2607636069999995</v>
      </c>
      <c r="W2726">
        <v>9.2607636069999995</v>
      </c>
      <c r="X2726">
        <v>10.79824561</v>
      </c>
      <c r="Y2726">
        <v>10.79824561</v>
      </c>
    </row>
    <row r="2727" spans="1:25" x14ac:dyDescent="0.3">
      <c r="A2727" s="2">
        <v>45923</v>
      </c>
      <c r="B2727" t="s">
        <v>112</v>
      </c>
      <c r="C2727">
        <v>130</v>
      </c>
      <c r="D2727">
        <v>3</v>
      </c>
      <c r="E2727">
        <v>0.96</v>
      </c>
      <c r="F2727">
        <v>2.3079999999999998</v>
      </c>
      <c r="G2727">
        <v>2.88</v>
      </c>
      <c r="H2727">
        <v>2.88</v>
      </c>
      <c r="I2727" t="s">
        <v>149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32.49</v>
      </c>
      <c r="S2727">
        <v>32.49</v>
      </c>
      <c r="T2727">
        <v>32.49</v>
      </c>
      <c r="U2727">
        <v>32.49</v>
      </c>
      <c r="V2727">
        <v>8.864265928</v>
      </c>
      <c r="W2727">
        <v>8.864265928</v>
      </c>
      <c r="X2727">
        <v>11.28125</v>
      </c>
      <c r="Y2727">
        <v>11.28125</v>
      </c>
    </row>
    <row r="2728" spans="1:25" x14ac:dyDescent="0.3">
      <c r="A2728" s="2">
        <v>45923</v>
      </c>
      <c r="B2728" t="s">
        <v>15</v>
      </c>
      <c r="C2728">
        <v>674</v>
      </c>
      <c r="D2728">
        <v>3</v>
      </c>
      <c r="E2728">
        <v>0.85</v>
      </c>
      <c r="F2728">
        <v>0.44500000000000001</v>
      </c>
      <c r="G2728">
        <v>2.5499999999999998</v>
      </c>
      <c r="H2728">
        <v>2.5499999999999998</v>
      </c>
      <c r="I2728" t="s">
        <v>149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37.49</v>
      </c>
      <c r="S2728">
        <v>37.49</v>
      </c>
      <c r="T2728">
        <v>37.49</v>
      </c>
      <c r="U2728">
        <v>37.49</v>
      </c>
      <c r="V2728">
        <v>6.8018138170000002</v>
      </c>
      <c r="W2728">
        <v>6.8018138170000002</v>
      </c>
      <c r="X2728">
        <v>14.70196078</v>
      </c>
      <c r="Y2728">
        <v>14.70196078</v>
      </c>
    </row>
    <row r="2729" spans="1:25" x14ac:dyDescent="0.3">
      <c r="A2729" s="2">
        <v>45923</v>
      </c>
      <c r="B2729" t="s">
        <v>112</v>
      </c>
      <c r="C2729">
        <v>316</v>
      </c>
      <c r="D2729">
        <v>1</v>
      </c>
      <c r="E2729">
        <v>0.76</v>
      </c>
      <c r="F2729">
        <v>0.316</v>
      </c>
      <c r="G2729">
        <v>0.76</v>
      </c>
      <c r="H2729">
        <v>0.76</v>
      </c>
      <c r="I2729" t="s">
        <v>149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28.9</v>
      </c>
      <c r="S2729">
        <v>28.9</v>
      </c>
      <c r="T2729">
        <v>28.9</v>
      </c>
      <c r="U2729">
        <v>28.9</v>
      </c>
      <c r="V2729">
        <v>2.6297577849999998</v>
      </c>
      <c r="W2729">
        <v>2.6297577849999998</v>
      </c>
      <c r="X2729">
        <v>38.026315789999998</v>
      </c>
      <c r="Y2729">
        <v>38.026315789999998</v>
      </c>
    </row>
    <row r="2730" spans="1:25" x14ac:dyDescent="0.3">
      <c r="A2730" s="2">
        <v>45923</v>
      </c>
      <c r="B2730" t="s">
        <v>100</v>
      </c>
      <c r="C2730">
        <v>9</v>
      </c>
      <c r="D2730">
        <v>0</v>
      </c>
      <c r="F2730">
        <v>0</v>
      </c>
      <c r="G2730">
        <v>0</v>
      </c>
      <c r="H2730">
        <v>0</v>
      </c>
      <c r="I2730" t="s">
        <v>149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5" x14ac:dyDescent="0.3">
      <c r="A2731" s="2">
        <v>45923</v>
      </c>
      <c r="B2731" t="s">
        <v>54</v>
      </c>
      <c r="C2731">
        <v>462</v>
      </c>
      <c r="D2731">
        <v>5</v>
      </c>
      <c r="E2731">
        <v>1.34</v>
      </c>
      <c r="F2731">
        <v>1.0820000000000001</v>
      </c>
      <c r="G2731">
        <v>6.7</v>
      </c>
      <c r="H2731">
        <v>6.7</v>
      </c>
      <c r="I2731" t="s">
        <v>149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X2731">
        <v>0</v>
      </c>
      <c r="Y2731">
        <v>0</v>
      </c>
    </row>
    <row r="2732" spans="1:25" x14ac:dyDescent="0.3">
      <c r="A2732" s="2">
        <v>45923</v>
      </c>
      <c r="B2732" t="s">
        <v>60</v>
      </c>
      <c r="C2732">
        <v>1622</v>
      </c>
      <c r="D2732">
        <v>3</v>
      </c>
      <c r="E2732">
        <v>1.28</v>
      </c>
      <c r="F2732">
        <v>0.185</v>
      </c>
      <c r="G2732">
        <v>3.84</v>
      </c>
      <c r="H2732">
        <v>3.84</v>
      </c>
      <c r="I2732" t="s">
        <v>149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36.880000000000003</v>
      </c>
      <c r="S2732">
        <v>36.880000000000003</v>
      </c>
      <c r="T2732">
        <v>36.880000000000003</v>
      </c>
      <c r="U2732">
        <v>36.880000000000003</v>
      </c>
      <c r="V2732">
        <v>10.41214751</v>
      </c>
      <c r="W2732">
        <v>10.41214751</v>
      </c>
      <c r="X2732">
        <v>9.6041666669999994</v>
      </c>
      <c r="Y2732">
        <v>9.6041666669999994</v>
      </c>
    </row>
    <row r="2733" spans="1:25" x14ac:dyDescent="0.3">
      <c r="A2733" s="2">
        <v>45923</v>
      </c>
      <c r="B2733" t="s">
        <v>60</v>
      </c>
      <c r="C2733">
        <v>10857</v>
      </c>
      <c r="D2733">
        <v>29</v>
      </c>
      <c r="E2733">
        <v>1.2150000000000001</v>
      </c>
      <c r="F2733">
        <v>0.26700000000000002</v>
      </c>
      <c r="G2733">
        <v>35.229999999999997</v>
      </c>
      <c r="H2733">
        <v>35.229999999999997</v>
      </c>
      <c r="I2733" t="s">
        <v>149</v>
      </c>
      <c r="J2733">
        <v>3</v>
      </c>
      <c r="K2733">
        <v>3</v>
      </c>
      <c r="L2733">
        <v>3</v>
      </c>
      <c r="M2733">
        <v>3</v>
      </c>
      <c r="N2733">
        <v>3</v>
      </c>
      <c r="O2733">
        <v>3</v>
      </c>
      <c r="P2733">
        <v>3</v>
      </c>
      <c r="Q2733">
        <v>3</v>
      </c>
      <c r="R2733">
        <v>83.88</v>
      </c>
      <c r="S2733">
        <v>83.88</v>
      </c>
      <c r="T2733">
        <v>83.88</v>
      </c>
      <c r="U2733">
        <v>83.88</v>
      </c>
      <c r="V2733">
        <v>42.00047687</v>
      </c>
      <c r="W2733">
        <v>42.00047687</v>
      </c>
      <c r="X2733">
        <v>2.3809253479999999</v>
      </c>
      <c r="Y2733">
        <v>2.3809253479999999</v>
      </c>
    </row>
    <row r="2734" spans="1:25" x14ac:dyDescent="0.3">
      <c r="A2734" s="2">
        <v>45923</v>
      </c>
      <c r="B2734" t="s">
        <v>100</v>
      </c>
      <c r="C2734">
        <v>28</v>
      </c>
      <c r="D2734">
        <v>0</v>
      </c>
      <c r="F2734">
        <v>0</v>
      </c>
      <c r="G2734">
        <v>0</v>
      </c>
      <c r="H2734">
        <v>0</v>
      </c>
      <c r="I2734" t="s">
        <v>149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5" x14ac:dyDescent="0.3">
      <c r="A2735" s="2">
        <v>45923</v>
      </c>
      <c r="B2735" t="s">
        <v>54</v>
      </c>
      <c r="C2735">
        <v>1486</v>
      </c>
      <c r="D2735">
        <v>4</v>
      </c>
      <c r="E2735">
        <v>0.53800000000000003</v>
      </c>
      <c r="F2735">
        <v>0.26900000000000002</v>
      </c>
      <c r="G2735">
        <v>2.15</v>
      </c>
      <c r="H2735">
        <v>2.15</v>
      </c>
      <c r="I2735" t="s">
        <v>149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X2735">
        <v>0</v>
      </c>
      <c r="Y2735">
        <v>0</v>
      </c>
    </row>
    <row r="2736" spans="1:25" x14ac:dyDescent="0.3">
      <c r="A2736" s="2">
        <v>45923</v>
      </c>
      <c r="B2736" t="s">
        <v>100</v>
      </c>
      <c r="C2736">
        <v>91</v>
      </c>
      <c r="D2736">
        <v>0</v>
      </c>
      <c r="F2736">
        <v>0</v>
      </c>
      <c r="G2736">
        <v>0</v>
      </c>
      <c r="H2736">
        <v>0</v>
      </c>
      <c r="I2736" t="s">
        <v>149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5" x14ac:dyDescent="0.3">
      <c r="A2737" s="2">
        <v>45923</v>
      </c>
      <c r="B2737" t="s">
        <v>54</v>
      </c>
      <c r="C2737">
        <v>833</v>
      </c>
      <c r="D2737">
        <v>6</v>
      </c>
      <c r="E2737">
        <v>1.117</v>
      </c>
      <c r="F2737">
        <v>0.72</v>
      </c>
      <c r="G2737">
        <v>6.7</v>
      </c>
      <c r="H2737">
        <v>6.7</v>
      </c>
      <c r="I2737" t="s">
        <v>149</v>
      </c>
      <c r="J2737">
        <v>3</v>
      </c>
      <c r="K2737">
        <v>3</v>
      </c>
      <c r="L2737">
        <v>3</v>
      </c>
      <c r="M2737">
        <v>3</v>
      </c>
      <c r="N2737">
        <v>3</v>
      </c>
      <c r="O2737">
        <v>3</v>
      </c>
      <c r="P2737">
        <v>3</v>
      </c>
      <c r="Q2737">
        <v>3</v>
      </c>
      <c r="R2737">
        <v>91.96</v>
      </c>
      <c r="S2737">
        <v>91.96</v>
      </c>
      <c r="T2737">
        <v>91.96</v>
      </c>
      <c r="U2737">
        <v>91.96</v>
      </c>
      <c r="V2737">
        <v>7.2857764249999999</v>
      </c>
      <c r="W2737">
        <v>7.2857764249999999</v>
      </c>
      <c r="X2737">
        <v>13.725373129999999</v>
      </c>
      <c r="Y2737">
        <v>13.725373129999999</v>
      </c>
    </row>
    <row r="2738" spans="1:25" x14ac:dyDescent="0.3">
      <c r="A2738" s="2">
        <v>45923</v>
      </c>
      <c r="B2738" t="s">
        <v>60</v>
      </c>
      <c r="C2738">
        <v>969</v>
      </c>
      <c r="D2738">
        <v>7</v>
      </c>
      <c r="E2738">
        <v>1.329</v>
      </c>
      <c r="F2738">
        <v>0.72199999999999998</v>
      </c>
      <c r="G2738">
        <v>9.3000000000000007</v>
      </c>
      <c r="H2738">
        <v>9.3000000000000007</v>
      </c>
      <c r="I2738" t="s">
        <v>149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X2738">
        <v>0</v>
      </c>
      <c r="Y2738">
        <v>0</v>
      </c>
    </row>
    <row r="2739" spans="1:25" x14ac:dyDescent="0.3">
      <c r="A2739" s="2">
        <v>45923</v>
      </c>
      <c r="B2739" t="s">
        <v>54</v>
      </c>
      <c r="C2739">
        <v>1888</v>
      </c>
      <c r="D2739">
        <v>5</v>
      </c>
      <c r="E2739">
        <v>0.72399999999999998</v>
      </c>
      <c r="F2739">
        <v>0.26500000000000001</v>
      </c>
      <c r="G2739">
        <v>3.62</v>
      </c>
      <c r="H2739">
        <v>3.62</v>
      </c>
      <c r="I2739" t="s">
        <v>149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23.98</v>
      </c>
      <c r="S2739">
        <v>23.98</v>
      </c>
      <c r="T2739">
        <v>23.98</v>
      </c>
      <c r="U2739">
        <v>23.98</v>
      </c>
      <c r="V2739">
        <v>15.09591326</v>
      </c>
      <c r="W2739">
        <v>15.09591326</v>
      </c>
      <c r="X2739">
        <v>6.6243093919999998</v>
      </c>
      <c r="Y2739">
        <v>6.6243093919999998</v>
      </c>
    </row>
    <row r="2740" spans="1:25" x14ac:dyDescent="0.3">
      <c r="A2740" s="2">
        <v>45923</v>
      </c>
      <c r="B2740" t="s">
        <v>100</v>
      </c>
      <c r="C2740">
        <v>60</v>
      </c>
      <c r="D2740">
        <v>1</v>
      </c>
      <c r="E2740">
        <v>0.37</v>
      </c>
      <c r="F2740">
        <v>1.667</v>
      </c>
      <c r="G2740">
        <v>0.37</v>
      </c>
      <c r="H2740">
        <v>0.37</v>
      </c>
      <c r="I2740" t="s">
        <v>149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X2740">
        <v>0</v>
      </c>
      <c r="Y2740">
        <v>0</v>
      </c>
    </row>
    <row r="2741" spans="1:25" x14ac:dyDescent="0.3">
      <c r="A2741" s="2">
        <v>45923</v>
      </c>
      <c r="B2741" t="s">
        <v>60</v>
      </c>
      <c r="C2741">
        <v>3424</v>
      </c>
      <c r="D2741">
        <v>15</v>
      </c>
      <c r="E2741">
        <v>0.81100000000000005</v>
      </c>
      <c r="F2741">
        <v>0.438</v>
      </c>
      <c r="G2741">
        <v>12.16</v>
      </c>
      <c r="H2741">
        <v>12.16</v>
      </c>
      <c r="I2741" t="s">
        <v>149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22.88</v>
      </c>
      <c r="S2741">
        <v>22.88</v>
      </c>
      <c r="T2741">
        <v>22.88</v>
      </c>
      <c r="U2741">
        <v>22.88</v>
      </c>
      <c r="V2741">
        <v>53.146853149999998</v>
      </c>
      <c r="W2741">
        <v>53.146853149999998</v>
      </c>
      <c r="X2741">
        <v>1.8815789469999999</v>
      </c>
      <c r="Y2741">
        <v>1.8815789469999999</v>
      </c>
    </row>
    <row r="2742" spans="1:25" x14ac:dyDescent="0.3">
      <c r="A2742" s="2">
        <v>45923</v>
      </c>
      <c r="B2742" t="s">
        <v>48</v>
      </c>
      <c r="C2742">
        <v>294</v>
      </c>
      <c r="D2742">
        <v>4</v>
      </c>
      <c r="E2742">
        <v>2.31</v>
      </c>
      <c r="F2742">
        <v>1.361</v>
      </c>
      <c r="G2742">
        <v>9.24</v>
      </c>
      <c r="H2742">
        <v>9.24</v>
      </c>
      <c r="I2742" t="s">
        <v>149</v>
      </c>
      <c r="J2742">
        <v>3</v>
      </c>
      <c r="K2742">
        <v>3</v>
      </c>
      <c r="L2742">
        <v>3</v>
      </c>
      <c r="M2742">
        <v>3</v>
      </c>
      <c r="N2742">
        <v>4</v>
      </c>
      <c r="O2742">
        <v>4</v>
      </c>
      <c r="P2742">
        <v>4</v>
      </c>
      <c r="Q2742">
        <v>4</v>
      </c>
      <c r="R2742">
        <v>117.96</v>
      </c>
      <c r="S2742">
        <v>117.96</v>
      </c>
      <c r="T2742">
        <v>117.96</v>
      </c>
      <c r="U2742">
        <v>117.96</v>
      </c>
      <c r="V2742">
        <v>7.8331637839999999</v>
      </c>
      <c r="W2742">
        <v>7.8331637839999999</v>
      </c>
      <c r="X2742">
        <v>12.766233769999999</v>
      </c>
      <c r="Y2742">
        <v>12.766233769999999</v>
      </c>
    </row>
    <row r="2743" spans="1:25" x14ac:dyDescent="0.3">
      <c r="A2743" s="2">
        <v>45923</v>
      </c>
      <c r="B2743" t="s">
        <v>48</v>
      </c>
      <c r="C2743">
        <v>409</v>
      </c>
      <c r="D2743">
        <v>2</v>
      </c>
      <c r="E2743">
        <v>1.3049999999999999</v>
      </c>
      <c r="F2743">
        <v>0.48899999999999999</v>
      </c>
      <c r="G2743">
        <v>2.61</v>
      </c>
      <c r="H2743">
        <v>2.61</v>
      </c>
      <c r="I2743" t="s">
        <v>149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X2743">
        <v>0</v>
      </c>
      <c r="Y2743">
        <v>0</v>
      </c>
    </row>
    <row r="2744" spans="1:25" x14ac:dyDescent="0.3">
      <c r="A2744" s="2">
        <v>45923</v>
      </c>
      <c r="B2744" t="s">
        <v>48</v>
      </c>
      <c r="C2744">
        <v>579</v>
      </c>
      <c r="D2744">
        <v>4</v>
      </c>
      <c r="E2744">
        <v>1.79</v>
      </c>
      <c r="F2744">
        <v>0.69099999999999995</v>
      </c>
      <c r="G2744">
        <v>7.16</v>
      </c>
      <c r="H2744">
        <v>7.16</v>
      </c>
      <c r="I2744" t="s">
        <v>149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X2744">
        <v>0</v>
      </c>
      <c r="Y2744">
        <v>0</v>
      </c>
    </row>
    <row r="2745" spans="1:25" x14ac:dyDescent="0.3">
      <c r="A2745" s="2">
        <v>45923</v>
      </c>
      <c r="B2745" t="s">
        <v>48</v>
      </c>
      <c r="C2745">
        <v>1481</v>
      </c>
      <c r="D2745">
        <v>6</v>
      </c>
      <c r="E2745">
        <v>1.258</v>
      </c>
      <c r="F2745">
        <v>0.40500000000000003</v>
      </c>
      <c r="G2745">
        <v>7.55</v>
      </c>
      <c r="H2745">
        <v>7.55</v>
      </c>
      <c r="I2745" t="s">
        <v>149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X2745">
        <v>0</v>
      </c>
      <c r="Y2745">
        <v>0</v>
      </c>
    </row>
    <row r="2746" spans="1:25" x14ac:dyDescent="0.3">
      <c r="A2746" s="2">
        <v>45923</v>
      </c>
      <c r="B2746" t="s">
        <v>19</v>
      </c>
      <c r="C2746">
        <v>15</v>
      </c>
      <c r="D2746">
        <v>0</v>
      </c>
      <c r="F2746">
        <v>0</v>
      </c>
      <c r="G2746">
        <v>0</v>
      </c>
      <c r="H2746">
        <v>0</v>
      </c>
      <c r="I2746" t="s">
        <v>149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5" x14ac:dyDescent="0.3">
      <c r="A2747" s="2">
        <v>45923</v>
      </c>
      <c r="B2747" t="s">
        <v>90</v>
      </c>
      <c r="C2747">
        <v>14</v>
      </c>
      <c r="D2747">
        <v>1</v>
      </c>
      <c r="E2747">
        <v>1.35</v>
      </c>
      <c r="F2747">
        <v>7.1429999999999998</v>
      </c>
      <c r="G2747">
        <v>1.35</v>
      </c>
      <c r="H2747">
        <v>1.35</v>
      </c>
      <c r="I2747" t="s">
        <v>149</v>
      </c>
      <c r="J2747">
        <v>1</v>
      </c>
      <c r="K2747">
        <v>1</v>
      </c>
      <c r="L2747">
        <v>1</v>
      </c>
      <c r="M2747">
        <v>1</v>
      </c>
      <c r="N2747">
        <v>4</v>
      </c>
      <c r="O2747">
        <v>4</v>
      </c>
      <c r="P2747">
        <v>4</v>
      </c>
      <c r="Q2747">
        <v>4</v>
      </c>
      <c r="R2747">
        <v>109.96</v>
      </c>
      <c r="S2747">
        <v>109.96</v>
      </c>
      <c r="T2747">
        <v>109.96</v>
      </c>
      <c r="U2747">
        <v>109.96</v>
      </c>
      <c r="V2747">
        <v>1.2277191709999999</v>
      </c>
      <c r="W2747">
        <v>1.2277191709999999</v>
      </c>
      <c r="X2747">
        <v>81.451851849999997</v>
      </c>
      <c r="Y2747">
        <v>81.451851849999997</v>
      </c>
    </row>
    <row r="2748" spans="1:25" x14ac:dyDescent="0.3">
      <c r="A2748" s="2">
        <v>45923</v>
      </c>
      <c r="B2748" t="s">
        <v>19</v>
      </c>
      <c r="C2748">
        <v>35</v>
      </c>
      <c r="D2748">
        <v>0</v>
      </c>
      <c r="F2748">
        <v>0</v>
      </c>
      <c r="G2748">
        <v>0</v>
      </c>
      <c r="H2748">
        <v>0</v>
      </c>
      <c r="I2748" t="s">
        <v>149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5" x14ac:dyDescent="0.3">
      <c r="A2749" s="2">
        <v>45923</v>
      </c>
      <c r="B2749" t="s">
        <v>90</v>
      </c>
      <c r="C2749">
        <v>30</v>
      </c>
      <c r="D2749">
        <v>1</v>
      </c>
      <c r="E2749">
        <v>0.96</v>
      </c>
      <c r="F2749">
        <v>3.3330000000000002</v>
      </c>
      <c r="G2749">
        <v>0.96</v>
      </c>
      <c r="H2749">
        <v>0.96</v>
      </c>
      <c r="I2749" t="s">
        <v>149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X2749">
        <v>0</v>
      </c>
      <c r="Y2749">
        <v>0</v>
      </c>
    </row>
    <row r="2750" spans="1:25" x14ac:dyDescent="0.3">
      <c r="A2750" s="2">
        <v>45923</v>
      </c>
      <c r="B2750" t="s">
        <v>19</v>
      </c>
      <c r="C2750">
        <v>59</v>
      </c>
      <c r="D2750">
        <v>0</v>
      </c>
      <c r="F2750">
        <v>0</v>
      </c>
      <c r="G2750">
        <v>0</v>
      </c>
      <c r="H2750">
        <v>0</v>
      </c>
      <c r="I2750" t="s">
        <v>149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5" x14ac:dyDescent="0.3">
      <c r="A2751" s="2">
        <v>45923</v>
      </c>
      <c r="B2751" t="s">
        <v>90</v>
      </c>
      <c r="C2751">
        <v>26</v>
      </c>
      <c r="D2751">
        <v>0</v>
      </c>
      <c r="F2751">
        <v>0</v>
      </c>
      <c r="G2751">
        <v>0</v>
      </c>
      <c r="H2751">
        <v>0</v>
      </c>
      <c r="I2751" t="s">
        <v>149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5" x14ac:dyDescent="0.3">
      <c r="A2752" s="2">
        <v>45923</v>
      </c>
      <c r="B2752" t="s">
        <v>19</v>
      </c>
      <c r="C2752">
        <v>42</v>
      </c>
      <c r="D2752">
        <v>0</v>
      </c>
      <c r="F2752">
        <v>0</v>
      </c>
      <c r="G2752">
        <v>0</v>
      </c>
      <c r="H2752">
        <v>0</v>
      </c>
      <c r="I2752" t="s">
        <v>149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5" x14ac:dyDescent="0.3">
      <c r="A2753" s="2">
        <v>45923</v>
      </c>
      <c r="B2753" t="s">
        <v>90</v>
      </c>
      <c r="C2753">
        <v>14</v>
      </c>
      <c r="D2753">
        <v>0</v>
      </c>
      <c r="F2753">
        <v>0</v>
      </c>
      <c r="G2753">
        <v>0</v>
      </c>
      <c r="H2753">
        <v>0</v>
      </c>
      <c r="I2753" t="s">
        <v>149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5" x14ac:dyDescent="0.3">
      <c r="A2754" s="2">
        <v>45923</v>
      </c>
      <c r="B2754" t="s">
        <v>58</v>
      </c>
      <c r="C2754">
        <v>205</v>
      </c>
      <c r="D2754">
        <v>3</v>
      </c>
      <c r="E2754">
        <v>0.98</v>
      </c>
      <c r="F2754">
        <v>1.4630000000000001</v>
      </c>
      <c r="G2754">
        <v>2.94</v>
      </c>
      <c r="H2754">
        <v>2.94</v>
      </c>
      <c r="I2754" t="s">
        <v>149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11.94</v>
      </c>
      <c r="S2754">
        <v>11.94</v>
      </c>
      <c r="T2754">
        <v>11.94</v>
      </c>
      <c r="U2754">
        <v>11.94</v>
      </c>
      <c r="V2754">
        <v>24.62311558</v>
      </c>
      <c r="W2754">
        <v>24.62311558</v>
      </c>
      <c r="X2754">
        <v>4.0612244899999999</v>
      </c>
      <c r="Y2754">
        <v>4.0612244899999999</v>
      </c>
    </row>
    <row r="2755" spans="1:25" x14ac:dyDescent="0.3">
      <c r="A2755" s="2">
        <v>45923</v>
      </c>
      <c r="B2755" t="s">
        <v>110</v>
      </c>
      <c r="C2755">
        <v>37</v>
      </c>
      <c r="D2755">
        <v>0</v>
      </c>
      <c r="F2755">
        <v>0</v>
      </c>
      <c r="G2755">
        <v>0</v>
      </c>
      <c r="H2755">
        <v>0</v>
      </c>
      <c r="I2755" t="s">
        <v>149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5" x14ac:dyDescent="0.3">
      <c r="A2756" s="2">
        <v>45923</v>
      </c>
      <c r="B2756" t="s">
        <v>34</v>
      </c>
      <c r="C2756">
        <v>351</v>
      </c>
      <c r="D2756">
        <v>0</v>
      </c>
      <c r="F2756">
        <v>0</v>
      </c>
      <c r="G2756">
        <v>0</v>
      </c>
      <c r="H2756">
        <v>0</v>
      </c>
      <c r="I2756" t="s">
        <v>149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5" x14ac:dyDescent="0.3">
      <c r="A2757" s="2">
        <v>45923</v>
      </c>
      <c r="B2757" t="s">
        <v>28</v>
      </c>
      <c r="C2757">
        <v>20</v>
      </c>
      <c r="D2757">
        <v>1</v>
      </c>
      <c r="E2757">
        <v>1.29</v>
      </c>
      <c r="F2757">
        <v>5</v>
      </c>
      <c r="G2757">
        <v>1.29</v>
      </c>
      <c r="H2757">
        <v>1.29</v>
      </c>
      <c r="I2757" t="s">
        <v>149</v>
      </c>
      <c r="J2757">
        <v>0</v>
      </c>
      <c r="K2757">
        <v>2</v>
      </c>
      <c r="L2757">
        <v>2</v>
      </c>
      <c r="M2757">
        <v>2</v>
      </c>
      <c r="N2757">
        <v>0</v>
      </c>
      <c r="O2757">
        <v>2</v>
      </c>
      <c r="P2757">
        <v>2</v>
      </c>
      <c r="Q2757">
        <v>2</v>
      </c>
      <c r="R2757">
        <v>0</v>
      </c>
      <c r="S2757">
        <v>54.98</v>
      </c>
      <c r="T2757">
        <v>54.98</v>
      </c>
      <c r="U2757">
        <v>54.98</v>
      </c>
      <c r="V2757">
        <v>2.3463077480000001</v>
      </c>
      <c r="W2757">
        <v>2.3463077480000001</v>
      </c>
      <c r="X2757">
        <v>42.62015504</v>
      </c>
      <c r="Y2757">
        <v>42.62015504</v>
      </c>
    </row>
    <row r="2758" spans="1:25" x14ac:dyDescent="0.3">
      <c r="A2758" s="2">
        <v>45923</v>
      </c>
      <c r="B2758" t="s">
        <v>58</v>
      </c>
      <c r="C2758">
        <v>318</v>
      </c>
      <c r="D2758">
        <v>2</v>
      </c>
      <c r="E2758">
        <v>0.70499999999999996</v>
      </c>
      <c r="F2758">
        <v>0.629</v>
      </c>
      <c r="G2758">
        <v>1.41</v>
      </c>
      <c r="H2758">
        <v>1.41</v>
      </c>
      <c r="I2758" t="s">
        <v>149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X2758">
        <v>0</v>
      </c>
      <c r="Y2758">
        <v>0</v>
      </c>
    </row>
    <row r="2759" spans="1:25" x14ac:dyDescent="0.3">
      <c r="A2759" s="2">
        <v>45923</v>
      </c>
      <c r="B2759" t="s">
        <v>110</v>
      </c>
      <c r="C2759">
        <v>185</v>
      </c>
      <c r="D2759">
        <v>2</v>
      </c>
      <c r="E2759">
        <v>1.44</v>
      </c>
      <c r="F2759">
        <v>1.081</v>
      </c>
      <c r="G2759">
        <v>2.88</v>
      </c>
      <c r="H2759">
        <v>2.88</v>
      </c>
      <c r="I2759" t="s">
        <v>149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X2759">
        <v>0</v>
      </c>
      <c r="Y2759">
        <v>0</v>
      </c>
    </row>
    <row r="2760" spans="1:25" x14ac:dyDescent="0.3">
      <c r="A2760" s="2">
        <v>45923</v>
      </c>
      <c r="B2760" t="s">
        <v>34</v>
      </c>
      <c r="C2760">
        <v>1159</v>
      </c>
      <c r="D2760">
        <v>4</v>
      </c>
      <c r="E2760">
        <v>1.04</v>
      </c>
      <c r="F2760">
        <v>0.34499999999999997</v>
      </c>
      <c r="G2760">
        <v>4.16</v>
      </c>
      <c r="H2760">
        <v>4.16</v>
      </c>
      <c r="I2760" t="s">
        <v>149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33.49</v>
      </c>
      <c r="S2760">
        <v>33.49</v>
      </c>
      <c r="T2760">
        <v>33.49</v>
      </c>
      <c r="U2760">
        <v>33.49</v>
      </c>
      <c r="V2760">
        <v>12.421618390000001</v>
      </c>
      <c r="W2760">
        <v>12.421618390000001</v>
      </c>
      <c r="X2760">
        <v>8.050480769</v>
      </c>
      <c r="Y2760">
        <v>8.050480769</v>
      </c>
    </row>
    <row r="2761" spans="1:25" x14ac:dyDescent="0.3">
      <c r="A2761" s="2">
        <v>45923</v>
      </c>
      <c r="B2761" t="s">
        <v>28</v>
      </c>
      <c r="C2761">
        <v>108</v>
      </c>
      <c r="D2761">
        <v>0</v>
      </c>
      <c r="F2761">
        <v>0</v>
      </c>
      <c r="G2761">
        <v>0</v>
      </c>
      <c r="H2761">
        <v>0</v>
      </c>
      <c r="I2761" t="s">
        <v>149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5" x14ac:dyDescent="0.3">
      <c r="A2762" s="2">
        <v>45923</v>
      </c>
      <c r="B2762" t="s">
        <v>28</v>
      </c>
      <c r="C2762">
        <v>103</v>
      </c>
      <c r="D2762">
        <v>0</v>
      </c>
      <c r="F2762">
        <v>0</v>
      </c>
      <c r="G2762">
        <v>0</v>
      </c>
      <c r="H2762">
        <v>0</v>
      </c>
      <c r="I2762" t="s">
        <v>149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5" x14ac:dyDescent="0.3">
      <c r="A2763" s="2">
        <v>45923</v>
      </c>
      <c r="B2763" t="s">
        <v>58</v>
      </c>
      <c r="C2763">
        <v>363</v>
      </c>
      <c r="D2763">
        <v>4</v>
      </c>
      <c r="E2763">
        <v>0.95299999999999996</v>
      </c>
      <c r="F2763">
        <v>1.1020000000000001</v>
      </c>
      <c r="G2763">
        <v>3.81</v>
      </c>
      <c r="H2763">
        <v>3.81</v>
      </c>
      <c r="I2763" t="s">
        <v>149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X2763">
        <v>0</v>
      </c>
      <c r="Y2763">
        <v>0</v>
      </c>
    </row>
    <row r="2764" spans="1:25" x14ac:dyDescent="0.3">
      <c r="A2764" s="2">
        <v>45923</v>
      </c>
      <c r="B2764" t="s">
        <v>110</v>
      </c>
      <c r="C2764">
        <v>318</v>
      </c>
      <c r="D2764">
        <v>2</v>
      </c>
      <c r="E2764">
        <v>1.83</v>
      </c>
      <c r="F2764">
        <v>0.629</v>
      </c>
      <c r="G2764">
        <v>3.66</v>
      </c>
      <c r="H2764">
        <v>3.66</v>
      </c>
      <c r="I2764" t="s">
        <v>149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X2764">
        <v>0</v>
      </c>
      <c r="Y2764">
        <v>0</v>
      </c>
    </row>
    <row r="2765" spans="1:25" x14ac:dyDescent="0.3">
      <c r="A2765" s="2">
        <v>45923</v>
      </c>
      <c r="B2765" t="s">
        <v>34</v>
      </c>
      <c r="C2765">
        <v>1147</v>
      </c>
      <c r="D2765">
        <v>4</v>
      </c>
      <c r="E2765">
        <v>1.103</v>
      </c>
      <c r="F2765">
        <v>0.34899999999999998</v>
      </c>
      <c r="G2765">
        <v>4.41</v>
      </c>
      <c r="H2765">
        <v>4.41</v>
      </c>
      <c r="I2765" t="s">
        <v>149</v>
      </c>
      <c r="J2765">
        <v>2</v>
      </c>
      <c r="K2765">
        <v>2</v>
      </c>
      <c r="L2765">
        <v>2</v>
      </c>
      <c r="M2765">
        <v>2</v>
      </c>
      <c r="N2765">
        <v>12</v>
      </c>
      <c r="O2765">
        <v>12</v>
      </c>
      <c r="P2765">
        <v>12</v>
      </c>
      <c r="Q2765">
        <v>12</v>
      </c>
      <c r="R2765">
        <v>337.12</v>
      </c>
      <c r="S2765">
        <v>337.12</v>
      </c>
      <c r="T2765">
        <v>337.12</v>
      </c>
      <c r="U2765">
        <v>337.12</v>
      </c>
      <c r="V2765">
        <v>1.308139535</v>
      </c>
      <c r="W2765">
        <v>1.308139535</v>
      </c>
      <c r="X2765">
        <v>76.444444439999998</v>
      </c>
      <c r="Y2765">
        <v>76.444444439999998</v>
      </c>
    </row>
    <row r="2766" spans="1:25" x14ac:dyDescent="0.3">
      <c r="A2766" s="2">
        <v>45923</v>
      </c>
      <c r="B2766" t="s">
        <v>34</v>
      </c>
      <c r="C2766">
        <v>419</v>
      </c>
      <c r="D2766">
        <v>2</v>
      </c>
      <c r="E2766">
        <v>0.76</v>
      </c>
      <c r="F2766">
        <v>0.47699999999999998</v>
      </c>
      <c r="G2766">
        <v>1.52</v>
      </c>
      <c r="H2766">
        <v>1.52</v>
      </c>
      <c r="I2766" t="s">
        <v>149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X2766">
        <v>0</v>
      </c>
      <c r="Y2766">
        <v>0</v>
      </c>
    </row>
    <row r="2767" spans="1:25" x14ac:dyDescent="0.3">
      <c r="A2767" s="2">
        <v>45923</v>
      </c>
      <c r="B2767" t="s">
        <v>58</v>
      </c>
      <c r="C2767">
        <v>234</v>
      </c>
      <c r="D2767">
        <v>2</v>
      </c>
      <c r="E2767">
        <v>0.63</v>
      </c>
      <c r="F2767">
        <v>0.85499999999999998</v>
      </c>
      <c r="G2767">
        <v>1.26</v>
      </c>
      <c r="H2767">
        <v>1.26</v>
      </c>
      <c r="I2767" t="s">
        <v>149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X2767">
        <v>0</v>
      </c>
      <c r="Y2767">
        <v>0</v>
      </c>
    </row>
    <row r="2768" spans="1:25" x14ac:dyDescent="0.3">
      <c r="A2768" s="2">
        <v>45923</v>
      </c>
      <c r="B2768" t="s">
        <v>28</v>
      </c>
      <c r="C2768">
        <v>156</v>
      </c>
      <c r="D2768">
        <v>3</v>
      </c>
      <c r="E2768">
        <v>1.1200000000000001</v>
      </c>
      <c r="F2768">
        <v>1.923</v>
      </c>
      <c r="G2768">
        <v>3.36</v>
      </c>
      <c r="H2768">
        <v>3.36</v>
      </c>
      <c r="I2768" t="s">
        <v>149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X2768">
        <v>0</v>
      </c>
      <c r="Y2768">
        <v>0</v>
      </c>
    </row>
    <row r="2769" spans="1:25" x14ac:dyDescent="0.3">
      <c r="A2769" s="2">
        <v>45923</v>
      </c>
      <c r="B2769" t="s">
        <v>110</v>
      </c>
      <c r="C2769">
        <v>790</v>
      </c>
      <c r="D2769">
        <v>1</v>
      </c>
      <c r="E2769">
        <v>0.76</v>
      </c>
      <c r="F2769">
        <v>0.127</v>
      </c>
      <c r="G2769">
        <v>0.76</v>
      </c>
      <c r="H2769">
        <v>0.76</v>
      </c>
      <c r="I2769" t="s">
        <v>149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X2769">
        <v>0</v>
      </c>
      <c r="Y2769">
        <v>0</v>
      </c>
    </row>
    <row r="2770" spans="1:25" x14ac:dyDescent="0.3">
      <c r="A2770" s="2">
        <v>45923</v>
      </c>
      <c r="B2770" t="s">
        <v>26</v>
      </c>
      <c r="C2770">
        <v>227</v>
      </c>
      <c r="D2770">
        <v>2</v>
      </c>
      <c r="E2770">
        <v>2.0099999999999998</v>
      </c>
      <c r="F2770">
        <v>0.88100000000000001</v>
      </c>
      <c r="G2770">
        <v>4.0199999999999996</v>
      </c>
      <c r="H2770">
        <v>4.0199999999999996</v>
      </c>
      <c r="I2770" t="s">
        <v>149</v>
      </c>
      <c r="J2770">
        <v>0</v>
      </c>
      <c r="K2770">
        <v>1</v>
      </c>
      <c r="L2770">
        <v>1</v>
      </c>
      <c r="M2770">
        <v>1</v>
      </c>
      <c r="N2770">
        <v>0</v>
      </c>
      <c r="O2770">
        <v>1</v>
      </c>
      <c r="P2770">
        <v>1</v>
      </c>
      <c r="Q2770">
        <v>1</v>
      </c>
      <c r="R2770">
        <v>0</v>
      </c>
      <c r="S2770">
        <v>43.98</v>
      </c>
      <c r="T2770">
        <v>43.98</v>
      </c>
      <c r="U2770">
        <v>43.98</v>
      </c>
      <c r="V2770">
        <v>9.1405184169999991</v>
      </c>
      <c r="W2770">
        <v>9.1405184169999991</v>
      </c>
      <c r="X2770">
        <v>10.94029851</v>
      </c>
      <c r="Y2770">
        <v>10.94029851</v>
      </c>
    </row>
    <row r="2771" spans="1:25" x14ac:dyDescent="0.3">
      <c r="A2771" s="2">
        <v>45923</v>
      </c>
      <c r="B2771" t="s">
        <v>30</v>
      </c>
      <c r="C2771">
        <v>87</v>
      </c>
      <c r="D2771">
        <v>1</v>
      </c>
      <c r="E2771">
        <v>0.44</v>
      </c>
      <c r="F2771">
        <v>1.149</v>
      </c>
      <c r="G2771">
        <v>0.44</v>
      </c>
      <c r="H2771">
        <v>0.44</v>
      </c>
      <c r="I2771" t="s">
        <v>149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X2771">
        <v>0</v>
      </c>
      <c r="Y2771">
        <v>0</v>
      </c>
    </row>
    <row r="2772" spans="1:25" x14ac:dyDescent="0.3">
      <c r="A2772" s="2">
        <v>45923</v>
      </c>
      <c r="B2772" t="s">
        <v>26</v>
      </c>
      <c r="C2772">
        <v>745</v>
      </c>
      <c r="D2772">
        <v>3</v>
      </c>
      <c r="E2772">
        <v>1.4330000000000001</v>
      </c>
      <c r="F2772">
        <v>0.40300000000000002</v>
      </c>
      <c r="G2772">
        <v>4.3</v>
      </c>
      <c r="H2772">
        <v>4.3</v>
      </c>
      <c r="I2772" t="s">
        <v>149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X2772">
        <v>0</v>
      </c>
      <c r="Y2772">
        <v>0</v>
      </c>
    </row>
    <row r="2773" spans="1:25" x14ac:dyDescent="0.3">
      <c r="A2773" s="2">
        <v>45923</v>
      </c>
      <c r="B2773" t="s">
        <v>30</v>
      </c>
      <c r="C2773">
        <v>826</v>
      </c>
      <c r="D2773">
        <v>0</v>
      </c>
      <c r="F2773">
        <v>0</v>
      </c>
      <c r="G2773">
        <v>0</v>
      </c>
      <c r="H2773">
        <v>0</v>
      </c>
      <c r="I2773" t="s">
        <v>149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5" x14ac:dyDescent="0.3">
      <c r="A2774" s="2">
        <v>45923</v>
      </c>
      <c r="B2774" t="s">
        <v>26</v>
      </c>
      <c r="C2774">
        <v>903</v>
      </c>
      <c r="D2774">
        <v>4</v>
      </c>
      <c r="E2774">
        <v>1.54</v>
      </c>
      <c r="F2774">
        <v>0.443</v>
      </c>
      <c r="G2774">
        <v>6.16</v>
      </c>
      <c r="H2774">
        <v>6.16</v>
      </c>
      <c r="I2774" t="s">
        <v>149</v>
      </c>
      <c r="J2774">
        <v>2</v>
      </c>
      <c r="K2774">
        <v>2</v>
      </c>
      <c r="L2774">
        <v>2</v>
      </c>
      <c r="M2774">
        <v>2</v>
      </c>
      <c r="N2774">
        <v>2</v>
      </c>
      <c r="O2774">
        <v>2</v>
      </c>
      <c r="P2774">
        <v>2</v>
      </c>
      <c r="Q2774">
        <v>2</v>
      </c>
      <c r="R2774">
        <v>80.39</v>
      </c>
      <c r="S2774">
        <v>80.39</v>
      </c>
      <c r="T2774">
        <v>80.39</v>
      </c>
      <c r="U2774">
        <v>80.39</v>
      </c>
      <c r="V2774">
        <v>7.6626446079999999</v>
      </c>
      <c r="W2774">
        <v>7.6626446079999999</v>
      </c>
      <c r="X2774">
        <v>13.050324679999999</v>
      </c>
      <c r="Y2774">
        <v>13.050324679999999</v>
      </c>
    </row>
    <row r="2775" spans="1:25" x14ac:dyDescent="0.3">
      <c r="A2775" s="2">
        <v>45923</v>
      </c>
      <c r="B2775" t="s">
        <v>30</v>
      </c>
      <c r="C2775">
        <v>691</v>
      </c>
      <c r="D2775">
        <v>3</v>
      </c>
      <c r="E2775">
        <v>1.38</v>
      </c>
      <c r="F2775">
        <v>0.434</v>
      </c>
      <c r="G2775">
        <v>4.1399999999999997</v>
      </c>
      <c r="H2775">
        <v>4.1399999999999997</v>
      </c>
      <c r="I2775" t="s">
        <v>149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X2775">
        <v>0</v>
      </c>
      <c r="Y2775">
        <v>0</v>
      </c>
    </row>
    <row r="2776" spans="1:25" x14ac:dyDescent="0.3">
      <c r="A2776" s="2">
        <v>45923</v>
      </c>
      <c r="B2776" t="s">
        <v>30</v>
      </c>
      <c r="C2776">
        <v>486</v>
      </c>
      <c r="D2776">
        <v>3</v>
      </c>
      <c r="E2776">
        <v>0.89</v>
      </c>
      <c r="F2776">
        <v>0.61699999999999999</v>
      </c>
      <c r="G2776">
        <v>2.67</v>
      </c>
      <c r="H2776">
        <v>2.67</v>
      </c>
      <c r="I2776" t="s">
        <v>149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X2776">
        <v>0</v>
      </c>
      <c r="Y2776">
        <v>0</v>
      </c>
    </row>
    <row r="2777" spans="1:25" x14ac:dyDescent="0.3">
      <c r="A2777" s="2">
        <v>45923</v>
      </c>
      <c r="B2777" t="s">
        <v>26</v>
      </c>
      <c r="C2777">
        <v>858</v>
      </c>
      <c r="D2777">
        <v>6</v>
      </c>
      <c r="E2777">
        <v>1.2130000000000001</v>
      </c>
      <c r="F2777">
        <v>0.69899999999999995</v>
      </c>
      <c r="G2777">
        <v>7.28</v>
      </c>
      <c r="H2777">
        <v>7.28</v>
      </c>
      <c r="I2777" t="s">
        <v>149</v>
      </c>
      <c r="J2777">
        <v>2</v>
      </c>
      <c r="K2777">
        <v>2</v>
      </c>
      <c r="L2777">
        <v>2</v>
      </c>
      <c r="M2777">
        <v>2</v>
      </c>
      <c r="N2777">
        <v>2</v>
      </c>
      <c r="O2777">
        <v>2</v>
      </c>
      <c r="P2777">
        <v>2</v>
      </c>
      <c r="Q2777">
        <v>2</v>
      </c>
      <c r="R2777">
        <v>76.98</v>
      </c>
      <c r="S2777">
        <v>76.98</v>
      </c>
      <c r="T2777">
        <v>76.98</v>
      </c>
      <c r="U2777">
        <v>76.98</v>
      </c>
      <c r="V2777">
        <v>9.4570018190000003</v>
      </c>
      <c r="W2777">
        <v>9.4570018190000003</v>
      </c>
      <c r="X2777">
        <v>10.574175820000001</v>
      </c>
      <c r="Y2777">
        <v>10.574175820000001</v>
      </c>
    </row>
    <row r="2778" spans="1:25" x14ac:dyDescent="0.3">
      <c r="A2778" s="2">
        <v>45924</v>
      </c>
      <c r="B2778" t="s">
        <v>44</v>
      </c>
      <c r="C2778">
        <v>1784</v>
      </c>
      <c r="D2778">
        <v>19</v>
      </c>
      <c r="E2778">
        <v>1.772</v>
      </c>
      <c r="F2778">
        <v>1.0649999999999999</v>
      </c>
      <c r="G2778">
        <v>33.659999999999997</v>
      </c>
      <c r="H2778">
        <v>33.659999999999997</v>
      </c>
      <c r="I2778" t="s">
        <v>149</v>
      </c>
      <c r="J2778">
        <v>2</v>
      </c>
      <c r="K2778">
        <v>2</v>
      </c>
      <c r="L2778">
        <v>2</v>
      </c>
      <c r="M2778">
        <v>2</v>
      </c>
      <c r="N2778">
        <v>2</v>
      </c>
      <c r="O2778">
        <v>2</v>
      </c>
      <c r="P2778">
        <v>2</v>
      </c>
      <c r="Q2778">
        <v>2</v>
      </c>
      <c r="R2778">
        <v>45.37</v>
      </c>
      <c r="S2778">
        <v>45.37</v>
      </c>
      <c r="T2778">
        <v>45.37</v>
      </c>
      <c r="U2778">
        <v>45.37</v>
      </c>
      <c r="V2778">
        <v>74.189993389999998</v>
      </c>
      <c r="W2778">
        <v>74.189993389999998</v>
      </c>
      <c r="X2778">
        <v>1.347890671</v>
      </c>
      <c r="Y2778">
        <v>1.347890671</v>
      </c>
    </row>
    <row r="2779" spans="1:25" x14ac:dyDescent="0.3">
      <c r="A2779" s="2">
        <v>45924</v>
      </c>
      <c r="B2779" t="s">
        <v>42</v>
      </c>
      <c r="C2779">
        <v>5971</v>
      </c>
      <c r="D2779">
        <v>63</v>
      </c>
      <c r="E2779">
        <v>2.028</v>
      </c>
      <c r="F2779">
        <v>1.0549999999999999</v>
      </c>
      <c r="G2779">
        <v>127.77</v>
      </c>
      <c r="H2779">
        <v>127.77</v>
      </c>
      <c r="I2779" t="s">
        <v>149</v>
      </c>
      <c r="J2779">
        <v>8</v>
      </c>
      <c r="K2779">
        <v>11</v>
      </c>
      <c r="L2779">
        <v>11</v>
      </c>
      <c r="M2779">
        <v>11</v>
      </c>
      <c r="N2779">
        <v>8</v>
      </c>
      <c r="O2779">
        <v>11</v>
      </c>
      <c r="P2779">
        <v>11</v>
      </c>
      <c r="Q2779">
        <v>11</v>
      </c>
      <c r="R2779">
        <v>236.74</v>
      </c>
      <c r="S2779">
        <v>326.62</v>
      </c>
      <c r="T2779">
        <v>326.62</v>
      </c>
      <c r="U2779">
        <v>326.62</v>
      </c>
      <c r="V2779">
        <v>39.118853710000003</v>
      </c>
      <c r="W2779">
        <v>39.118853710000003</v>
      </c>
      <c r="X2779">
        <v>2.5563121230000001</v>
      </c>
      <c r="Y2779">
        <v>2.5563121230000001</v>
      </c>
    </row>
    <row r="2780" spans="1:25" x14ac:dyDescent="0.3">
      <c r="A2780" s="2">
        <v>45924</v>
      </c>
      <c r="B2780" t="s">
        <v>40</v>
      </c>
      <c r="C2780">
        <v>2514</v>
      </c>
      <c r="D2780">
        <v>25</v>
      </c>
      <c r="E2780">
        <v>2.9260000000000002</v>
      </c>
      <c r="F2780">
        <v>0.99399999999999999</v>
      </c>
      <c r="G2780">
        <v>73.16</v>
      </c>
      <c r="H2780">
        <v>73.16</v>
      </c>
      <c r="I2780" t="s">
        <v>149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30.49</v>
      </c>
      <c r="S2780">
        <v>30.49</v>
      </c>
      <c r="T2780">
        <v>30.49</v>
      </c>
      <c r="U2780">
        <v>30.49</v>
      </c>
      <c r="V2780">
        <v>239.9475238</v>
      </c>
      <c r="W2780">
        <v>239.9475238</v>
      </c>
      <c r="X2780">
        <v>0.4167577911</v>
      </c>
      <c r="Y2780">
        <v>0.4167577911</v>
      </c>
    </row>
    <row r="2781" spans="1:25" x14ac:dyDescent="0.3">
      <c r="A2781" s="2">
        <v>45924</v>
      </c>
      <c r="B2781" t="s">
        <v>46</v>
      </c>
      <c r="C2781">
        <v>2148</v>
      </c>
      <c r="D2781">
        <v>9</v>
      </c>
      <c r="E2781">
        <v>3.84</v>
      </c>
      <c r="F2781">
        <v>0.41899999999999998</v>
      </c>
      <c r="G2781">
        <v>34.56</v>
      </c>
      <c r="H2781">
        <v>34.56</v>
      </c>
      <c r="I2781" t="s">
        <v>149</v>
      </c>
      <c r="J2781">
        <v>1</v>
      </c>
      <c r="K2781">
        <v>1</v>
      </c>
      <c r="L2781">
        <v>1</v>
      </c>
      <c r="M2781">
        <v>1</v>
      </c>
      <c r="N2781">
        <v>2</v>
      </c>
      <c r="O2781">
        <v>2</v>
      </c>
      <c r="P2781">
        <v>2</v>
      </c>
      <c r="Q2781">
        <v>2</v>
      </c>
      <c r="R2781">
        <v>62.98</v>
      </c>
      <c r="S2781">
        <v>62.98</v>
      </c>
      <c r="T2781">
        <v>62.98</v>
      </c>
      <c r="U2781">
        <v>62.98</v>
      </c>
      <c r="V2781">
        <v>54.874563350000003</v>
      </c>
      <c r="W2781">
        <v>54.874563350000003</v>
      </c>
      <c r="X2781">
        <v>1.8223379630000001</v>
      </c>
      <c r="Y2781">
        <v>1.8223379630000001</v>
      </c>
    </row>
    <row r="2782" spans="1:25" x14ac:dyDescent="0.3">
      <c r="A2782" s="2">
        <v>45924</v>
      </c>
      <c r="B2782" t="s">
        <v>62</v>
      </c>
      <c r="C2782">
        <v>1237</v>
      </c>
      <c r="D2782">
        <v>10</v>
      </c>
      <c r="E2782">
        <v>5.3609999999999998</v>
      </c>
      <c r="F2782">
        <v>0.80800000000000005</v>
      </c>
      <c r="G2782">
        <v>53.61</v>
      </c>
      <c r="H2782">
        <v>53.61</v>
      </c>
      <c r="I2782" t="s">
        <v>149</v>
      </c>
      <c r="J2782">
        <v>3</v>
      </c>
      <c r="K2782">
        <v>3</v>
      </c>
      <c r="L2782">
        <v>3</v>
      </c>
      <c r="M2782">
        <v>3</v>
      </c>
      <c r="N2782">
        <v>3</v>
      </c>
      <c r="O2782">
        <v>3</v>
      </c>
      <c r="P2782">
        <v>3</v>
      </c>
      <c r="Q2782">
        <v>3</v>
      </c>
      <c r="R2782">
        <v>323.88</v>
      </c>
      <c r="S2782">
        <v>323.88</v>
      </c>
      <c r="T2782">
        <v>323.88</v>
      </c>
      <c r="U2782">
        <v>323.88</v>
      </c>
      <c r="V2782">
        <v>16.552426820000001</v>
      </c>
      <c r="W2782">
        <v>16.552426820000001</v>
      </c>
      <c r="X2782">
        <v>6.0414101850000002</v>
      </c>
      <c r="Y2782">
        <v>6.0414101850000002</v>
      </c>
    </row>
    <row r="2783" spans="1:25" x14ac:dyDescent="0.3">
      <c r="A2783" s="2">
        <v>45924</v>
      </c>
      <c r="B2783" t="s">
        <v>38</v>
      </c>
      <c r="C2783">
        <v>1762</v>
      </c>
      <c r="D2783">
        <v>29</v>
      </c>
      <c r="E2783">
        <v>1.403</v>
      </c>
      <c r="F2783">
        <v>1.6459999999999999</v>
      </c>
      <c r="G2783">
        <v>40.69</v>
      </c>
      <c r="H2783">
        <v>40.69</v>
      </c>
      <c r="I2783" t="s">
        <v>149</v>
      </c>
      <c r="J2783">
        <v>3</v>
      </c>
      <c r="K2783">
        <v>3</v>
      </c>
      <c r="L2783">
        <v>3</v>
      </c>
      <c r="M2783">
        <v>3</v>
      </c>
      <c r="N2783">
        <v>3</v>
      </c>
      <c r="O2783">
        <v>3</v>
      </c>
      <c r="P2783">
        <v>3</v>
      </c>
      <c r="Q2783">
        <v>3</v>
      </c>
      <c r="R2783">
        <v>83.25</v>
      </c>
      <c r="S2783">
        <v>83.25</v>
      </c>
      <c r="T2783">
        <v>83.25</v>
      </c>
      <c r="U2783">
        <v>83.25</v>
      </c>
      <c r="V2783">
        <v>48.876876879999998</v>
      </c>
      <c r="W2783">
        <v>48.876876879999998</v>
      </c>
      <c r="X2783">
        <v>2.0459572380000002</v>
      </c>
      <c r="Y2783">
        <v>2.0459572380000002</v>
      </c>
    </row>
    <row r="2784" spans="1:25" x14ac:dyDescent="0.3">
      <c r="A2784" s="2">
        <v>45924</v>
      </c>
      <c r="B2784" t="s">
        <v>84</v>
      </c>
      <c r="C2784">
        <v>4842</v>
      </c>
      <c r="D2784">
        <v>49</v>
      </c>
      <c r="E2784">
        <v>2.403</v>
      </c>
      <c r="F2784">
        <v>1.012</v>
      </c>
      <c r="G2784">
        <v>117.75</v>
      </c>
      <c r="H2784">
        <v>117.75</v>
      </c>
      <c r="I2784" t="s">
        <v>149</v>
      </c>
      <c r="J2784">
        <v>7</v>
      </c>
      <c r="K2784">
        <v>7</v>
      </c>
      <c r="L2784">
        <v>7</v>
      </c>
      <c r="M2784">
        <v>7</v>
      </c>
      <c r="N2784">
        <v>7</v>
      </c>
      <c r="O2784">
        <v>7</v>
      </c>
      <c r="P2784">
        <v>7</v>
      </c>
      <c r="Q2784">
        <v>7</v>
      </c>
      <c r="R2784">
        <v>223.84</v>
      </c>
      <c r="S2784">
        <v>223.84</v>
      </c>
      <c r="T2784">
        <v>223.84</v>
      </c>
      <c r="U2784">
        <v>223.84</v>
      </c>
      <c r="V2784">
        <v>52.604538959999999</v>
      </c>
      <c r="W2784">
        <v>52.604538959999999</v>
      </c>
      <c r="X2784">
        <v>1.9009766450000001</v>
      </c>
      <c r="Y2784">
        <v>1.9009766450000001</v>
      </c>
    </row>
    <row r="2785" spans="1:25" x14ac:dyDescent="0.3">
      <c r="A2785" s="2">
        <v>45924</v>
      </c>
      <c r="B2785" t="s">
        <v>56</v>
      </c>
      <c r="C2785">
        <v>1159</v>
      </c>
      <c r="D2785">
        <v>13</v>
      </c>
      <c r="E2785">
        <v>1.766</v>
      </c>
      <c r="F2785">
        <v>1.1220000000000001</v>
      </c>
      <c r="G2785">
        <v>22.96</v>
      </c>
      <c r="H2785">
        <v>22.96</v>
      </c>
      <c r="I2785" t="s">
        <v>149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20.49</v>
      </c>
      <c r="S2785">
        <v>20.49</v>
      </c>
      <c r="T2785">
        <v>20.49</v>
      </c>
      <c r="U2785">
        <v>20.49</v>
      </c>
      <c r="V2785">
        <v>112.05466079999999</v>
      </c>
      <c r="W2785">
        <v>112.05466079999999</v>
      </c>
      <c r="X2785">
        <v>0.89242160280000005</v>
      </c>
      <c r="Y2785">
        <v>0.89242160280000005</v>
      </c>
    </row>
    <row r="2786" spans="1:25" x14ac:dyDescent="0.3">
      <c r="A2786" s="2">
        <v>45924</v>
      </c>
      <c r="B2786" t="s">
        <v>50</v>
      </c>
      <c r="C2786">
        <v>1203</v>
      </c>
      <c r="D2786">
        <v>10</v>
      </c>
      <c r="E2786">
        <v>2.6440000000000001</v>
      </c>
      <c r="F2786">
        <v>0.83099999999999996</v>
      </c>
      <c r="G2786">
        <v>26.44</v>
      </c>
      <c r="H2786">
        <v>26.44</v>
      </c>
      <c r="I2786" t="s">
        <v>149</v>
      </c>
      <c r="J2786">
        <v>2</v>
      </c>
      <c r="K2786">
        <v>2</v>
      </c>
      <c r="L2786">
        <v>2</v>
      </c>
      <c r="M2786">
        <v>2</v>
      </c>
      <c r="N2786">
        <v>2</v>
      </c>
      <c r="O2786">
        <v>2</v>
      </c>
      <c r="P2786">
        <v>2</v>
      </c>
      <c r="Q2786">
        <v>2</v>
      </c>
      <c r="R2786">
        <v>84.98</v>
      </c>
      <c r="S2786">
        <v>84.98</v>
      </c>
      <c r="T2786">
        <v>84.98</v>
      </c>
      <c r="U2786">
        <v>84.98</v>
      </c>
      <c r="V2786">
        <v>31.113203110000001</v>
      </c>
      <c r="W2786">
        <v>31.113203110000001</v>
      </c>
      <c r="X2786">
        <v>3.214069592</v>
      </c>
      <c r="Y2786">
        <v>3.214069592</v>
      </c>
    </row>
    <row r="2787" spans="1:25" x14ac:dyDescent="0.3">
      <c r="A2787" s="2">
        <v>45924</v>
      </c>
      <c r="B2787" t="s">
        <v>86</v>
      </c>
      <c r="C2787">
        <v>720</v>
      </c>
      <c r="D2787">
        <v>6</v>
      </c>
      <c r="E2787">
        <v>4.6920000000000002</v>
      </c>
      <c r="F2787">
        <v>0.83299999999999996</v>
      </c>
      <c r="G2787">
        <v>28.15</v>
      </c>
      <c r="H2787">
        <v>28.15</v>
      </c>
      <c r="I2787" t="s">
        <v>149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X2787">
        <v>0</v>
      </c>
      <c r="Y2787">
        <v>0</v>
      </c>
    </row>
    <row r="2788" spans="1:25" x14ac:dyDescent="0.3">
      <c r="A2788" s="2">
        <v>45924</v>
      </c>
      <c r="B2788" t="s">
        <v>36</v>
      </c>
      <c r="C2788">
        <v>1787</v>
      </c>
      <c r="D2788">
        <v>11</v>
      </c>
      <c r="E2788">
        <v>1.8320000000000001</v>
      </c>
      <c r="F2788">
        <v>0.61599999999999999</v>
      </c>
      <c r="G2788">
        <v>20.149999999999999</v>
      </c>
      <c r="H2788">
        <v>20.149999999999999</v>
      </c>
      <c r="I2788" t="s">
        <v>149</v>
      </c>
      <c r="J2788">
        <v>0</v>
      </c>
      <c r="K2788">
        <v>1</v>
      </c>
      <c r="L2788">
        <v>1</v>
      </c>
      <c r="M2788">
        <v>1</v>
      </c>
      <c r="N2788">
        <v>0</v>
      </c>
      <c r="O2788">
        <v>1</v>
      </c>
      <c r="P2788">
        <v>1</v>
      </c>
      <c r="Q2788">
        <v>1</v>
      </c>
      <c r="R2788">
        <v>0</v>
      </c>
      <c r="S2788">
        <v>33.49</v>
      </c>
      <c r="T2788">
        <v>33.49</v>
      </c>
      <c r="U2788">
        <v>33.49</v>
      </c>
      <c r="V2788">
        <v>60.167214090000002</v>
      </c>
      <c r="W2788">
        <v>60.167214090000002</v>
      </c>
      <c r="X2788">
        <v>1.6620347390000001</v>
      </c>
      <c r="Y2788">
        <v>1.6620347390000001</v>
      </c>
    </row>
    <row r="2789" spans="1:25" x14ac:dyDescent="0.3">
      <c r="A2789" s="2">
        <v>45924</v>
      </c>
      <c r="B2789" t="s">
        <v>62</v>
      </c>
      <c r="C2789">
        <v>7081</v>
      </c>
      <c r="D2789">
        <v>44</v>
      </c>
      <c r="E2789">
        <v>4.2480000000000002</v>
      </c>
      <c r="F2789">
        <v>0.621</v>
      </c>
      <c r="G2789">
        <v>186.92</v>
      </c>
      <c r="H2789">
        <v>186.92</v>
      </c>
      <c r="I2789" t="s">
        <v>149</v>
      </c>
      <c r="J2789">
        <v>4</v>
      </c>
      <c r="K2789">
        <v>5</v>
      </c>
      <c r="L2789">
        <v>5</v>
      </c>
      <c r="M2789">
        <v>5</v>
      </c>
      <c r="N2789">
        <v>4</v>
      </c>
      <c r="O2789">
        <v>5</v>
      </c>
      <c r="P2789">
        <v>5</v>
      </c>
      <c r="Q2789">
        <v>5</v>
      </c>
      <c r="R2789">
        <v>151.37</v>
      </c>
      <c r="S2789">
        <v>189.86</v>
      </c>
      <c r="T2789">
        <v>189.86</v>
      </c>
      <c r="U2789">
        <v>189.86</v>
      </c>
      <c r="V2789">
        <v>98.451490570000004</v>
      </c>
      <c r="W2789">
        <v>98.451490570000004</v>
      </c>
      <c r="X2789">
        <v>1.0157286539999999</v>
      </c>
      <c r="Y2789">
        <v>1.0157286539999999</v>
      </c>
    </row>
    <row r="2790" spans="1:25" x14ac:dyDescent="0.3">
      <c r="A2790" s="2">
        <v>45924</v>
      </c>
      <c r="B2790" t="s">
        <v>64</v>
      </c>
      <c r="C2790">
        <v>2692</v>
      </c>
      <c r="D2790">
        <v>25</v>
      </c>
      <c r="E2790">
        <v>5.6719999999999997</v>
      </c>
      <c r="F2790">
        <v>0.92900000000000005</v>
      </c>
      <c r="G2790">
        <v>141.79</v>
      </c>
      <c r="H2790">
        <v>141.79</v>
      </c>
      <c r="I2790" t="s">
        <v>149</v>
      </c>
      <c r="J2790">
        <v>16</v>
      </c>
      <c r="K2790">
        <v>17</v>
      </c>
      <c r="L2790">
        <v>17</v>
      </c>
      <c r="M2790">
        <v>17</v>
      </c>
      <c r="N2790">
        <v>50</v>
      </c>
      <c r="O2790">
        <v>51</v>
      </c>
      <c r="P2790">
        <v>51</v>
      </c>
      <c r="Q2790">
        <v>51</v>
      </c>
      <c r="R2790">
        <v>2544.8000000000002</v>
      </c>
      <c r="S2790">
        <v>2577.6799999999998</v>
      </c>
      <c r="T2790">
        <v>2577.6799999999998</v>
      </c>
      <c r="U2790">
        <v>2577.6799999999998</v>
      </c>
      <c r="V2790">
        <v>5.5006827850000004</v>
      </c>
      <c r="W2790">
        <v>5.5006827850000004</v>
      </c>
      <c r="X2790">
        <v>18.179561320000001</v>
      </c>
      <c r="Y2790">
        <v>18.179561320000001</v>
      </c>
    </row>
    <row r="2791" spans="1:25" x14ac:dyDescent="0.3">
      <c r="A2791" s="2">
        <v>45924</v>
      </c>
      <c r="B2791" t="s">
        <v>66</v>
      </c>
      <c r="C2791">
        <v>1849</v>
      </c>
      <c r="D2791">
        <v>13</v>
      </c>
      <c r="E2791">
        <v>5.6130000000000004</v>
      </c>
      <c r="F2791">
        <v>0.70299999999999996</v>
      </c>
      <c r="G2791">
        <v>72.97</v>
      </c>
      <c r="H2791">
        <v>72.97</v>
      </c>
      <c r="I2791" t="s">
        <v>149</v>
      </c>
      <c r="J2791">
        <v>5</v>
      </c>
      <c r="K2791">
        <v>5</v>
      </c>
      <c r="L2791">
        <v>5</v>
      </c>
      <c r="M2791">
        <v>5</v>
      </c>
      <c r="N2791">
        <v>11</v>
      </c>
      <c r="O2791">
        <v>11</v>
      </c>
      <c r="P2791">
        <v>11</v>
      </c>
      <c r="Q2791">
        <v>11</v>
      </c>
      <c r="R2791">
        <v>346.29</v>
      </c>
      <c r="S2791">
        <v>346.29</v>
      </c>
      <c r="T2791">
        <v>346.29</v>
      </c>
      <c r="U2791">
        <v>346.29</v>
      </c>
      <c r="V2791">
        <v>21.07193393</v>
      </c>
      <c r="W2791">
        <v>21.07193393</v>
      </c>
      <c r="X2791">
        <v>4.7456488969999997</v>
      </c>
      <c r="Y2791">
        <v>4.7456488969999997</v>
      </c>
    </row>
    <row r="2792" spans="1:25" x14ac:dyDescent="0.3">
      <c r="A2792" s="2">
        <v>45924</v>
      </c>
      <c r="B2792" t="s">
        <v>68</v>
      </c>
      <c r="C2792">
        <v>2630</v>
      </c>
      <c r="D2792">
        <v>28</v>
      </c>
      <c r="E2792">
        <v>6.2</v>
      </c>
      <c r="F2792">
        <v>1.0649999999999999</v>
      </c>
      <c r="G2792">
        <v>173.61</v>
      </c>
      <c r="H2792">
        <v>173.61</v>
      </c>
      <c r="I2792" t="s">
        <v>149</v>
      </c>
      <c r="J2792">
        <v>12</v>
      </c>
      <c r="K2792">
        <v>13</v>
      </c>
      <c r="L2792">
        <v>13</v>
      </c>
      <c r="M2792">
        <v>13</v>
      </c>
      <c r="N2792">
        <v>20</v>
      </c>
      <c r="O2792">
        <v>21</v>
      </c>
      <c r="P2792">
        <v>21</v>
      </c>
      <c r="Q2792">
        <v>21</v>
      </c>
      <c r="R2792">
        <v>534.95000000000005</v>
      </c>
      <c r="S2792">
        <v>562.44000000000005</v>
      </c>
      <c r="T2792">
        <v>562.44000000000005</v>
      </c>
      <c r="U2792">
        <v>562.44000000000005</v>
      </c>
      <c r="V2792">
        <v>30.867292509999999</v>
      </c>
      <c r="W2792">
        <v>30.867292509999999</v>
      </c>
      <c r="X2792">
        <v>3.2396751340000001</v>
      </c>
      <c r="Y2792">
        <v>3.2396751340000001</v>
      </c>
    </row>
    <row r="2793" spans="1:25" x14ac:dyDescent="0.3">
      <c r="A2793" s="2">
        <v>45924</v>
      </c>
      <c r="B2793" t="s">
        <v>70</v>
      </c>
      <c r="C2793">
        <v>4123</v>
      </c>
      <c r="D2793">
        <v>27</v>
      </c>
      <c r="E2793">
        <v>4.1929999999999996</v>
      </c>
      <c r="F2793">
        <v>0.65500000000000003</v>
      </c>
      <c r="G2793">
        <v>113.22</v>
      </c>
      <c r="H2793">
        <v>113.22</v>
      </c>
      <c r="I2793" t="s">
        <v>149</v>
      </c>
      <c r="J2793">
        <v>12</v>
      </c>
      <c r="K2793">
        <v>12</v>
      </c>
      <c r="L2793">
        <v>12</v>
      </c>
      <c r="M2793">
        <v>12</v>
      </c>
      <c r="N2793">
        <v>22</v>
      </c>
      <c r="O2793">
        <v>22</v>
      </c>
      <c r="P2793">
        <v>22</v>
      </c>
      <c r="Q2793">
        <v>22</v>
      </c>
      <c r="R2793">
        <v>634.6</v>
      </c>
      <c r="S2793">
        <v>634.6</v>
      </c>
      <c r="T2793">
        <v>634.6</v>
      </c>
      <c r="U2793">
        <v>634.6</v>
      </c>
      <c r="V2793">
        <v>17.841159789999999</v>
      </c>
      <c r="W2793">
        <v>17.841159789999999</v>
      </c>
      <c r="X2793">
        <v>5.6050167809999998</v>
      </c>
      <c r="Y2793">
        <v>5.6050167809999998</v>
      </c>
    </row>
    <row r="2794" spans="1:25" x14ac:dyDescent="0.3">
      <c r="A2794" s="2">
        <v>45924</v>
      </c>
      <c r="B2794" t="s">
        <v>32</v>
      </c>
      <c r="C2794">
        <v>1202</v>
      </c>
      <c r="D2794">
        <v>7</v>
      </c>
      <c r="E2794">
        <v>1.909</v>
      </c>
      <c r="F2794">
        <v>0.58199999999999996</v>
      </c>
      <c r="G2794">
        <v>13.36</v>
      </c>
      <c r="H2794">
        <v>13.36</v>
      </c>
      <c r="I2794" t="s">
        <v>149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X2794">
        <v>0</v>
      </c>
      <c r="Y2794">
        <v>0</v>
      </c>
    </row>
    <row r="2795" spans="1:25" x14ac:dyDescent="0.3">
      <c r="A2795" s="2">
        <v>45924</v>
      </c>
      <c r="B2795" t="s">
        <v>72</v>
      </c>
      <c r="C2795">
        <v>2362</v>
      </c>
      <c r="D2795">
        <v>19</v>
      </c>
      <c r="E2795">
        <v>3.581</v>
      </c>
      <c r="F2795">
        <v>0.80400000000000005</v>
      </c>
      <c r="G2795">
        <v>68.03</v>
      </c>
      <c r="H2795">
        <v>68.03</v>
      </c>
      <c r="I2795" t="s">
        <v>149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36.979999999999997</v>
      </c>
      <c r="S2795">
        <v>36.979999999999997</v>
      </c>
      <c r="T2795">
        <v>36.979999999999997</v>
      </c>
      <c r="U2795">
        <v>36.979999999999997</v>
      </c>
      <c r="V2795">
        <v>183.964305</v>
      </c>
      <c r="W2795">
        <v>183.964305</v>
      </c>
      <c r="X2795">
        <v>0.54358371309999998</v>
      </c>
      <c r="Y2795">
        <v>0.54358371309999998</v>
      </c>
    </row>
    <row r="2796" spans="1:25" x14ac:dyDescent="0.3">
      <c r="A2796" s="2">
        <v>45924</v>
      </c>
      <c r="B2796" t="s">
        <v>74</v>
      </c>
      <c r="C2796">
        <v>1962</v>
      </c>
      <c r="D2796">
        <v>5</v>
      </c>
      <c r="E2796">
        <v>2.5379999999999998</v>
      </c>
      <c r="F2796">
        <v>0.255</v>
      </c>
      <c r="G2796">
        <v>12.69</v>
      </c>
      <c r="H2796">
        <v>12.69</v>
      </c>
      <c r="I2796" t="s">
        <v>149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X2796">
        <v>0</v>
      </c>
      <c r="Y2796">
        <v>0</v>
      </c>
    </row>
    <row r="2797" spans="1:25" x14ac:dyDescent="0.3">
      <c r="A2797" s="2">
        <v>45924</v>
      </c>
      <c r="B2797" t="s">
        <v>76</v>
      </c>
      <c r="C2797">
        <v>1109</v>
      </c>
      <c r="D2797">
        <v>7</v>
      </c>
      <c r="E2797">
        <v>4.1829999999999998</v>
      </c>
      <c r="F2797">
        <v>0.63100000000000001</v>
      </c>
      <c r="G2797">
        <v>29.28</v>
      </c>
      <c r="H2797">
        <v>29.28</v>
      </c>
      <c r="I2797" t="s">
        <v>149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X2797">
        <v>0</v>
      </c>
      <c r="Y2797">
        <v>0</v>
      </c>
    </row>
    <row r="2798" spans="1:25" x14ac:dyDescent="0.3">
      <c r="A2798" s="2">
        <v>45924</v>
      </c>
      <c r="B2798" t="s">
        <v>78</v>
      </c>
      <c r="C2798">
        <v>1181</v>
      </c>
      <c r="D2798">
        <v>11</v>
      </c>
      <c r="E2798">
        <v>4.8949999999999996</v>
      </c>
      <c r="F2798">
        <v>0.93100000000000005</v>
      </c>
      <c r="G2798">
        <v>53.84</v>
      </c>
      <c r="H2798">
        <v>53.84</v>
      </c>
      <c r="I2798" t="s">
        <v>149</v>
      </c>
      <c r="J2798">
        <v>4</v>
      </c>
      <c r="K2798">
        <v>4</v>
      </c>
      <c r="L2798">
        <v>5</v>
      </c>
      <c r="M2798">
        <v>5</v>
      </c>
      <c r="N2798">
        <v>4</v>
      </c>
      <c r="O2798">
        <v>4</v>
      </c>
      <c r="P2798">
        <v>6</v>
      </c>
      <c r="Q2798">
        <v>6</v>
      </c>
      <c r="R2798">
        <v>117.62</v>
      </c>
      <c r="S2798">
        <v>117.62</v>
      </c>
      <c r="T2798">
        <v>187.38</v>
      </c>
      <c r="U2798">
        <v>187.38</v>
      </c>
      <c r="V2798">
        <v>45.774528140000001</v>
      </c>
      <c r="W2798">
        <v>28.733055820000001</v>
      </c>
      <c r="X2798">
        <v>2.1846211000000002</v>
      </c>
      <c r="Y2798">
        <v>3.4803120359999999</v>
      </c>
    </row>
    <row r="2799" spans="1:25" x14ac:dyDescent="0.3">
      <c r="A2799" s="2">
        <v>45924</v>
      </c>
      <c r="B2799" t="s">
        <v>88</v>
      </c>
      <c r="C2799">
        <v>1272</v>
      </c>
      <c r="D2799">
        <v>12</v>
      </c>
      <c r="E2799">
        <v>3.2949999999999999</v>
      </c>
      <c r="F2799">
        <v>0.94299999999999995</v>
      </c>
      <c r="G2799">
        <v>39.54</v>
      </c>
      <c r="H2799">
        <v>39.54</v>
      </c>
      <c r="I2799" t="s">
        <v>149</v>
      </c>
      <c r="J2799">
        <v>3</v>
      </c>
      <c r="K2799">
        <v>6</v>
      </c>
      <c r="L2799">
        <v>6</v>
      </c>
      <c r="M2799">
        <v>6</v>
      </c>
      <c r="N2799">
        <v>3</v>
      </c>
      <c r="O2799">
        <v>7</v>
      </c>
      <c r="P2799">
        <v>7</v>
      </c>
      <c r="Q2799">
        <v>7</v>
      </c>
      <c r="R2799">
        <v>160.96</v>
      </c>
      <c r="S2799">
        <v>275.74</v>
      </c>
      <c r="T2799">
        <v>275.74</v>
      </c>
      <c r="U2799">
        <v>275.74</v>
      </c>
      <c r="V2799">
        <v>14.33959527</v>
      </c>
      <c r="W2799">
        <v>14.33959527</v>
      </c>
      <c r="X2799">
        <v>6.9736975210000001</v>
      </c>
      <c r="Y2799">
        <v>6.9736975210000001</v>
      </c>
    </row>
    <row r="2800" spans="1:25" x14ac:dyDescent="0.3">
      <c r="A2800" s="2">
        <v>45924</v>
      </c>
      <c r="B2800" t="s">
        <v>80</v>
      </c>
      <c r="C2800">
        <v>1603</v>
      </c>
      <c r="D2800">
        <v>7</v>
      </c>
      <c r="E2800">
        <v>5.0629999999999997</v>
      </c>
      <c r="F2800">
        <v>0.437</v>
      </c>
      <c r="G2800">
        <v>35.44</v>
      </c>
      <c r="H2800">
        <v>35.44</v>
      </c>
      <c r="I2800" t="s">
        <v>149</v>
      </c>
      <c r="J2800">
        <v>2</v>
      </c>
      <c r="K2800">
        <v>2</v>
      </c>
      <c r="L2800">
        <v>2</v>
      </c>
      <c r="M2800">
        <v>2</v>
      </c>
      <c r="N2800">
        <v>3</v>
      </c>
      <c r="O2800">
        <v>3</v>
      </c>
      <c r="P2800">
        <v>3</v>
      </c>
      <c r="Q2800">
        <v>3</v>
      </c>
      <c r="R2800">
        <v>107.7</v>
      </c>
      <c r="S2800">
        <v>107.7</v>
      </c>
      <c r="T2800">
        <v>107.7</v>
      </c>
      <c r="U2800">
        <v>107.7</v>
      </c>
      <c r="V2800">
        <v>32.906220980000001</v>
      </c>
      <c r="W2800">
        <v>32.906220980000001</v>
      </c>
      <c r="X2800">
        <v>3.0389390519999999</v>
      </c>
      <c r="Y2800">
        <v>3.0389390519999999</v>
      </c>
    </row>
    <row r="2801" spans="1:25" x14ac:dyDescent="0.3">
      <c r="A2801" s="2">
        <v>45924</v>
      </c>
      <c r="B2801" t="s">
        <v>82</v>
      </c>
      <c r="C2801">
        <v>1462</v>
      </c>
      <c r="D2801">
        <v>10</v>
      </c>
      <c r="E2801">
        <v>3.073</v>
      </c>
      <c r="F2801">
        <v>0.68400000000000005</v>
      </c>
      <c r="G2801">
        <v>30.73</v>
      </c>
      <c r="H2801">
        <v>30.73</v>
      </c>
      <c r="I2801" t="s">
        <v>149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34.49</v>
      </c>
      <c r="S2801">
        <v>34.49</v>
      </c>
      <c r="T2801">
        <v>34.49</v>
      </c>
      <c r="U2801">
        <v>34.49</v>
      </c>
      <c r="V2801">
        <v>89.098289359999995</v>
      </c>
      <c r="W2801">
        <v>89.098289359999995</v>
      </c>
      <c r="X2801">
        <v>1.122356004</v>
      </c>
      <c r="Y2801">
        <v>1.122356004</v>
      </c>
    </row>
    <row r="2802" spans="1:25" x14ac:dyDescent="0.3">
      <c r="A2802" s="2">
        <v>45924</v>
      </c>
      <c r="B2802" t="s">
        <v>94</v>
      </c>
      <c r="C2802">
        <v>2720</v>
      </c>
      <c r="D2802">
        <v>10</v>
      </c>
      <c r="E2802">
        <v>6.8259999999999996</v>
      </c>
      <c r="F2802">
        <v>0.36799999999999999</v>
      </c>
      <c r="G2802">
        <v>68.260000000000005</v>
      </c>
      <c r="H2802">
        <v>68.260000000000005</v>
      </c>
      <c r="I2802" t="s">
        <v>149</v>
      </c>
      <c r="J2802">
        <v>6</v>
      </c>
      <c r="K2802">
        <v>6</v>
      </c>
      <c r="L2802">
        <v>6</v>
      </c>
      <c r="M2802">
        <v>6</v>
      </c>
      <c r="N2802">
        <v>8</v>
      </c>
      <c r="O2802">
        <v>8</v>
      </c>
      <c r="P2802">
        <v>8</v>
      </c>
      <c r="Q2802">
        <v>8</v>
      </c>
      <c r="R2802">
        <v>638.91999999999996</v>
      </c>
      <c r="S2802">
        <v>638.91999999999996</v>
      </c>
      <c r="T2802">
        <v>638.91999999999996</v>
      </c>
      <c r="U2802">
        <v>638.91999999999996</v>
      </c>
      <c r="V2802">
        <v>10.68365367</v>
      </c>
      <c r="W2802">
        <v>10.68365367</v>
      </c>
      <c r="X2802">
        <v>9.3600937589999997</v>
      </c>
      <c r="Y2802">
        <v>9.3600937589999997</v>
      </c>
    </row>
    <row r="2803" spans="1:25" x14ac:dyDescent="0.3">
      <c r="A2803" s="2">
        <v>45924</v>
      </c>
      <c r="B2803" t="s">
        <v>96</v>
      </c>
      <c r="C2803">
        <v>2308</v>
      </c>
      <c r="D2803">
        <v>15</v>
      </c>
      <c r="E2803">
        <v>5.5490000000000004</v>
      </c>
      <c r="F2803">
        <v>0.65</v>
      </c>
      <c r="G2803">
        <v>83.24</v>
      </c>
      <c r="H2803">
        <v>83.24</v>
      </c>
      <c r="I2803" t="s">
        <v>149</v>
      </c>
      <c r="J2803">
        <v>2</v>
      </c>
      <c r="K2803">
        <v>2</v>
      </c>
      <c r="L2803">
        <v>2</v>
      </c>
      <c r="M2803">
        <v>2</v>
      </c>
      <c r="N2803">
        <v>12</v>
      </c>
      <c r="O2803">
        <v>12</v>
      </c>
      <c r="P2803">
        <v>12</v>
      </c>
      <c r="Q2803">
        <v>12</v>
      </c>
      <c r="R2803">
        <v>843.52</v>
      </c>
      <c r="S2803">
        <v>843.52</v>
      </c>
      <c r="T2803">
        <v>843.52</v>
      </c>
      <c r="U2803">
        <v>843.52</v>
      </c>
      <c r="V2803">
        <v>9.8681714720000002</v>
      </c>
      <c r="W2803">
        <v>9.8681714720000002</v>
      </c>
      <c r="X2803">
        <v>10.13358962</v>
      </c>
      <c r="Y2803">
        <v>10.13358962</v>
      </c>
    </row>
    <row r="2804" spans="1:25" x14ac:dyDescent="0.3">
      <c r="A2804" s="2">
        <v>45924</v>
      </c>
      <c r="B2804" t="s">
        <v>11</v>
      </c>
      <c r="C2804">
        <v>1083</v>
      </c>
      <c r="D2804">
        <v>9</v>
      </c>
      <c r="E2804">
        <v>2.7210000000000001</v>
      </c>
      <c r="F2804">
        <v>0.83099999999999996</v>
      </c>
      <c r="G2804">
        <v>24.49</v>
      </c>
      <c r="H2804">
        <v>24.49</v>
      </c>
      <c r="I2804" t="s">
        <v>149</v>
      </c>
      <c r="J2804">
        <v>1</v>
      </c>
      <c r="K2804">
        <v>1</v>
      </c>
      <c r="L2804">
        <v>1</v>
      </c>
      <c r="M2804">
        <v>1</v>
      </c>
      <c r="N2804">
        <v>2</v>
      </c>
      <c r="O2804">
        <v>2</v>
      </c>
      <c r="P2804">
        <v>2</v>
      </c>
      <c r="Q2804">
        <v>2</v>
      </c>
      <c r="R2804">
        <v>82.98</v>
      </c>
      <c r="S2804">
        <v>82.98</v>
      </c>
      <c r="T2804">
        <v>82.98</v>
      </c>
      <c r="U2804">
        <v>82.98</v>
      </c>
      <c r="V2804">
        <v>29.513135699999999</v>
      </c>
      <c r="W2804">
        <v>29.513135699999999</v>
      </c>
      <c r="X2804">
        <v>3.3883217640000001</v>
      </c>
      <c r="Y2804">
        <v>3.3883217640000001</v>
      </c>
    </row>
    <row r="2805" spans="1:25" x14ac:dyDescent="0.3">
      <c r="A2805" s="2">
        <v>45924</v>
      </c>
      <c r="B2805" t="s">
        <v>92</v>
      </c>
      <c r="C2805">
        <v>1282</v>
      </c>
      <c r="D2805">
        <v>9</v>
      </c>
      <c r="E2805">
        <v>3.5059999999999998</v>
      </c>
      <c r="F2805">
        <v>0.70199999999999996</v>
      </c>
      <c r="G2805">
        <v>31.55</v>
      </c>
      <c r="H2805">
        <v>31.55</v>
      </c>
      <c r="I2805" t="s">
        <v>149</v>
      </c>
      <c r="J2805">
        <v>1</v>
      </c>
      <c r="K2805">
        <v>1</v>
      </c>
      <c r="L2805">
        <v>1</v>
      </c>
      <c r="M2805">
        <v>1</v>
      </c>
      <c r="N2805">
        <v>3</v>
      </c>
      <c r="O2805">
        <v>3</v>
      </c>
      <c r="P2805">
        <v>3</v>
      </c>
      <c r="Q2805">
        <v>3</v>
      </c>
      <c r="R2805">
        <v>79.47</v>
      </c>
      <c r="S2805">
        <v>79.47</v>
      </c>
      <c r="T2805">
        <v>79.47</v>
      </c>
      <c r="U2805">
        <v>79.47</v>
      </c>
      <c r="V2805">
        <v>39.700515920000001</v>
      </c>
      <c r="W2805">
        <v>39.700515920000001</v>
      </c>
      <c r="X2805">
        <v>2.5188589540000001</v>
      </c>
      <c r="Y2805">
        <v>2.5188589540000001</v>
      </c>
    </row>
    <row r="2806" spans="1:25" x14ac:dyDescent="0.3">
      <c r="A2806" s="2">
        <v>45924</v>
      </c>
      <c r="B2806" t="s">
        <v>46</v>
      </c>
      <c r="C2806">
        <v>1838</v>
      </c>
      <c r="D2806">
        <v>5</v>
      </c>
      <c r="E2806">
        <v>4.6580000000000004</v>
      </c>
      <c r="F2806">
        <v>0.27200000000000002</v>
      </c>
      <c r="G2806">
        <v>23.29</v>
      </c>
      <c r="H2806">
        <v>23.29</v>
      </c>
      <c r="I2806" t="s">
        <v>149</v>
      </c>
      <c r="J2806">
        <v>1</v>
      </c>
      <c r="K2806">
        <v>2</v>
      </c>
      <c r="L2806">
        <v>2</v>
      </c>
      <c r="M2806">
        <v>2</v>
      </c>
      <c r="N2806">
        <v>1</v>
      </c>
      <c r="O2806">
        <v>2</v>
      </c>
      <c r="P2806">
        <v>2</v>
      </c>
      <c r="Q2806">
        <v>2</v>
      </c>
      <c r="R2806">
        <v>78.489999999999995</v>
      </c>
      <c r="S2806">
        <v>176.98</v>
      </c>
      <c r="T2806">
        <v>176.98</v>
      </c>
      <c r="U2806">
        <v>176.98</v>
      </c>
      <c r="V2806">
        <v>13.15967906</v>
      </c>
      <c r="W2806">
        <v>13.15967906</v>
      </c>
      <c r="X2806">
        <v>7.5989695150000003</v>
      </c>
      <c r="Y2806">
        <v>7.5989695150000003</v>
      </c>
    </row>
    <row r="2807" spans="1:25" x14ac:dyDescent="0.3">
      <c r="A2807" s="2">
        <v>45924</v>
      </c>
      <c r="B2807" t="s">
        <v>32</v>
      </c>
      <c r="C2807">
        <v>189</v>
      </c>
      <c r="D2807">
        <v>1</v>
      </c>
      <c r="E2807">
        <v>5.97</v>
      </c>
      <c r="F2807">
        <v>0.52900000000000003</v>
      </c>
      <c r="G2807">
        <v>5.97</v>
      </c>
      <c r="H2807">
        <v>5.97</v>
      </c>
      <c r="I2807" t="s">
        <v>149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X2807">
        <v>0</v>
      </c>
      <c r="Y2807">
        <v>0</v>
      </c>
    </row>
    <row r="2808" spans="1:25" x14ac:dyDescent="0.3">
      <c r="A2808" s="2">
        <v>45924</v>
      </c>
      <c r="B2808" t="s">
        <v>72</v>
      </c>
      <c r="C2808">
        <v>225</v>
      </c>
      <c r="D2808">
        <v>0</v>
      </c>
      <c r="F2808">
        <v>0</v>
      </c>
      <c r="G2808">
        <v>0</v>
      </c>
      <c r="H2808">
        <v>0</v>
      </c>
      <c r="I2808" t="s">
        <v>149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5" x14ac:dyDescent="0.3">
      <c r="A2809" s="2">
        <v>45924</v>
      </c>
      <c r="B2809" t="s">
        <v>106</v>
      </c>
      <c r="C2809">
        <v>368</v>
      </c>
      <c r="D2809">
        <v>3</v>
      </c>
      <c r="E2809">
        <v>4.3470000000000004</v>
      </c>
      <c r="F2809">
        <v>0.81499999999999995</v>
      </c>
      <c r="G2809">
        <v>13.04</v>
      </c>
      <c r="H2809">
        <v>13.04</v>
      </c>
      <c r="I2809" t="s">
        <v>149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72.900000000000006</v>
      </c>
      <c r="S2809">
        <v>72.900000000000006</v>
      </c>
      <c r="T2809">
        <v>72.900000000000006</v>
      </c>
      <c r="U2809">
        <v>72.900000000000006</v>
      </c>
      <c r="V2809">
        <v>17.887517150000001</v>
      </c>
      <c r="W2809">
        <v>17.887517150000001</v>
      </c>
      <c r="X2809">
        <v>5.5904907980000003</v>
      </c>
      <c r="Y2809">
        <v>5.5904907980000003</v>
      </c>
    </row>
    <row r="2810" spans="1:25" x14ac:dyDescent="0.3">
      <c r="A2810" s="2">
        <v>45924</v>
      </c>
      <c r="B2810" t="s">
        <v>44</v>
      </c>
      <c r="C2810">
        <v>91</v>
      </c>
      <c r="D2810">
        <v>1</v>
      </c>
      <c r="E2810">
        <v>3.27</v>
      </c>
      <c r="F2810">
        <v>1.099</v>
      </c>
      <c r="G2810">
        <v>3.27</v>
      </c>
      <c r="H2810">
        <v>3.27</v>
      </c>
      <c r="I2810" t="s">
        <v>149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X2810">
        <v>0</v>
      </c>
      <c r="Y2810">
        <v>0</v>
      </c>
    </row>
    <row r="2811" spans="1:25" x14ac:dyDescent="0.3">
      <c r="A2811" s="2">
        <v>45924</v>
      </c>
      <c r="B2811" t="s">
        <v>40</v>
      </c>
      <c r="C2811">
        <v>411</v>
      </c>
      <c r="D2811">
        <v>7</v>
      </c>
      <c r="E2811">
        <v>3.8730000000000002</v>
      </c>
      <c r="F2811">
        <v>1.7030000000000001</v>
      </c>
      <c r="G2811">
        <v>27.11</v>
      </c>
      <c r="H2811">
        <v>27.11</v>
      </c>
      <c r="I2811" t="s">
        <v>149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X2811">
        <v>0</v>
      </c>
      <c r="Y2811">
        <v>0</v>
      </c>
    </row>
    <row r="2812" spans="1:25" x14ac:dyDescent="0.3">
      <c r="A2812" s="2">
        <v>45924</v>
      </c>
      <c r="B2812" t="s">
        <v>56</v>
      </c>
      <c r="C2812">
        <v>103</v>
      </c>
      <c r="D2812">
        <v>3</v>
      </c>
      <c r="E2812">
        <v>2.1</v>
      </c>
      <c r="F2812">
        <v>2.9129999999999998</v>
      </c>
      <c r="G2812">
        <v>6.3</v>
      </c>
      <c r="H2812">
        <v>6.3</v>
      </c>
      <c r="I2812" t="s">
        <v>149</v>
      </c>
      <c r="J2812">
        <v>1</v>
      </c>
      <c r="K2812">
        <v>1</v>
      </c>
      <c r="L2812">
        <v>1</v>
      </c>
      <c r="M2812">
        <v>1</v>
      </c>
      <c r="N2812">
        <v>2</v>
      </c>
      <c r="O2812">
        <v>2</v>
      </c>
      <c r="P2812">
        <v>2</v>
      </c>
      <c r="Q2812">
        <v>2</v>
      </c>
      <c r="R2812">
        <v>62.98</v>
      </c>
      <c r="S2812">
        <v>62.98</v>
      </c>
      <c r="T2812">
        <v>62.98</v>
      </c>
      <c r="U2812">
        <v>62.98</v>
      </c>
      <c r="V2812">
        <v>10.00317561</v>
      </c>
      <c r="W2812">
        <v>10.00317561</v>
      </c>
      <c r="X2812">
        <v>9.9968253970000003</v>
      </c>
      <c r="Y2812">
        <v>9.9968253970000003</v>
      </c>
    </row>
    <row r="2813" spans="1:25" x14ac:dyDescent="0.3">
      <c r="A2813" s="2">
        <v>45924</v>
      </c>
      <c r="B2813" t="s">
        <v>76</v>
      </c>
      <c r="C2813">
        <v>378</v>
      </c>
      <c r="D2813">
        <v>2</v>
      </c>
      <c r="E2813">
        <v>2.8650000000000002</v>
      </c>
      <c r="F2813">
        <v>0.52900000000000003</v>
      </c>
      <c r="G2813">
        <v>5.73</v>
      </c>
      <c r="H2813">
        <v>5.73</v>
      </c>
      <c r="I2813" t="s">
        <v>149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X2813">
        <v>0</v>
      </c>
      <c r="Y2813">
        <v>0</v>
      </c>
    </row>
    <row r="2814" spans="1:25" x14ac:dyDescent="0.3">
      <c r="A2814" s="2">
        <v>45924</v>
      </c>
      <c r="B2814" t="s">
        <v>48</v>
      </c>
      <c r="C2814">
        <v>2139</v>
      </c>
      <c r="D2814">
        <v>7</v>
      </c>
      <c r="E2814">
        <v>3.9340000000000002</v>
      </c>
      <c r="F2814">
        <v>0.32700000000000001</v>
      </c>
      <c r="G2814">
        <v>27.54</v>
      </c>
      <c r="H2814">
        <v>27.54</v>
      </c>
      <c r="I2814" t="s">
        <v>149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X2814">
        <v>0</v>
      </c>
      <c r="Y2814">
        <v>0</v>
      </c>
    </row>
    <row r="2815" spans="1:25" x14ac:dyDescent="0.3">
      <c r="A2815" s="2">
        <v>45924</v>
      </c>
      <c r="B2815" t="s">
        <v>24</v>
      </c>
      <c r="C2815">
        <v>522</v>
      </c>
      <c r="D2815">
        <v>4</v>
      </c>
      <c r="E2815">
        <v>2.363</v>
      </c>
      <c r="F2815">
        <v>0.76600000000000001</v>
      </c>
      <c r="G2815">
        <v>9.4499999999999993</v>
      </c>
      <c r="H2815">
        <v>9.4499999999999993</v>
      </c>
      <c r="I2815" t="s">
        <v>149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X2815">
        <v>0</v>
      </c>
      <c r="Y2815">
        <v>0</v>
      </c>
    </row>
    <row r="2816" spans="1:25" x14ac:dyDescent="0.3">
      <c r="A2816" s="2">
        <v>45924</v>
      </c>
      <c r="B2816" t="s">
        <v>108</v>
      </c>
      <c r="C2816">
        <v>401</v>
      </c>
      <c r="D2816">
        <v>2</v>
      </c>
      <c r="E2816">
        <v>3.915</v>
      </c>
      <c r="F2816">
        <v>0.499</v>
      </c>
      <c r="G2816">
        <v>7.83</v>
      </c>
      <c r="H2816">
        <v>7.83</v>
      </c>
      <c r="I2816" t="s">
        <v>149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X2816">
        <v>0</v>
      </c>
      <c r="Y2816">
        <v>0</v>
      </c>
    </row>
    <row r="2817" spans="1:25" x14ac:dyDescent="0.3">
      <c r="A2817" s="2">
        <v>45924</v>
      </c>
      <c r="B2817" t="s">
        <v>62</v>
      </c>
      <c r="C2817">
        <v>103</v>
      </c>
      <c r="D2817">
        <v>5</v>
      </c>
      <c r="E2817">
        <v>2.76</v>
      </c>
      <c r="F2817">
        <v>4.8540000000000001</v>
      </c>
      <c r="G2817">
        <v>13.8</v>
      </c>
      <c r="H2817">
        <v>13.8</v>
      </c>
      <c r="I2817" t="s">
        <v>149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X2817">
        <v>0</v>
      </c>
      <c r="Y2817">
        <v>0</v>
      </c>
    </row>
    <row r="2818" spans="1:25" x14ac:dyDescent="0.3">
      <c r="A2818" s="2">
        <v>45924</v>
      </c>
      <c r="B2818" t="s">
        <v>84</v>
      </c>
      <c r="C2818">
        <v>240</v>
      </c>
      <c r="D2818">
        <v>3</v>
      </c>
      <c r="E2818">
        <v>4.3570000000000002</v>
      </c>
      <c r="F2818">
        <v>1.25</v>
      </c>
      <c r="G2818">
        <v>13.07</v>
      </c>
      <c r="H2818">
        <v>13.07</v>
      </c>
      <c r="I2818" t="s">
        <v>149</v>
      </c>
      <c r="J2818">
        <v>3</v>
      </c>
      <c r="K2818">
        <v>3</v>
      </c>
      <c r="L2818">
        <v>3</v>
      </c>
      <c r="M2818">
        <v>3</v>
      </c>
      <c r="N2818">
        <v>6</v>
      </c>
      <c r="O2818">
        <v>6</v>
      </c>
      <c r="P2818">
        <v>6</v>
      </c>
      <c r="Q2818">
        <v>6</v>
      </c>
      <c r="R2818">
        <v>483.99</v>
      </c>
      <c r="S2818">
        <v>483.99</v>
      </c>
      <c r="T2818">
        <v>483.99</v>
      </c>
      <c r="U2818">
        <v>483.99</v>
      </c>
      <c r="V2818">
        <v>2.7004690180000002</v>
      </c>
      <c r="W2818">
        <v>2.7004690180000002</v>
      </c>
      <c r="X2818">
        <v>37.030604439999998</v>
      </c>
      <c r="Y2818">
        <v>37.030604439999998</v>
      </c>
    </row>
    <row r="2819" spans="1:25" x14ac:dyDescent="0.3">
      <c r="A2819" s="2">
        <v>45924</v>
      </c>
      <c r="B2819" t="s">
        <v>42</v>
      </c>
      <c r="C2819">
        <v>57</v>
      </c>
      <c r="D2819">
        <v>1</v>
      </c>
      <c r="E2819">
        <v>1.61</v>
      </c>
      <c r="F2819">
        <v>1.754</v>
      </c>
      <c r="G2819">
        <v>1.61</v>
      </c>
      <c r="H2819">
        <v>1.61</v>
      </c>
      <c r="I2819" t="s">
        <v>149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X2819">
        <v>0</v>
      </c>
      <c r="Y2819">
        <v>0</v>
      </c>
    </row>
    <row r="2820" spans="1:25" x14ac:dyDescent="0.3">
      <c r="A2820" s="2">
        <v>45924</v>
      </c>
      <c r="B2820" t="s">
        <v>11</v>
      </c>
      <c r="C2820">
        <v>114</v>
      </c>
      <c r="D2820">
        <v>1</v>
      </c>
      <c r="E2820">
        <v>5.35</v>
      </c>
      <c r="F2820">
        <v>0.877</v>
      </c>
      <c r="G2820">
        <v>5.35</v>
      </c>
      <c r="H2820">
        <v>5.35</v>
      </c>
      <c r="I2820" t="s">
        <v>149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X2820">
        <v>0</v>
      </c>
      <c r="Y2820">
        <v>0</v>
      </c>
    </row>
    <row r="2821" spans="1:25" x14ac:dyDescent="0.3">
      <c r="A2821" s="2">
        <v>45924</v>
      </c>
      <c r="B2821" t="s">
        <v>102</v>
      </c>
      <c r="C2821">
        <v>789</v>
      </c>
      <c r="D2821">
        <v>3</v>
      </c>
      <c r="E2821">
        <v>4.0199999999999996</v>
      </c>
      <c r="F2821">
        <v>0.38</v>
      </c>
      <c r="G2821">
        <v>12.06</v>
      </c>
      <c r="H2821">
        <v>12.06</v>
      </c>
      <c r="I2821" t="s">
        <v>149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34.49</v>
      </c>
      <c r="S2821">
        <v>34.49</v>
      </c>
      <c r="T2821">
        <v>34.49</v>
      </c>
      <c r="U2821">
        <v>34.49</v>
      </c>
      <c r="V2821">
        <v>34.966656999999998</v>
      </c>
      <c r="W2821">
        <v>34.966656999999998</v>
      </c>
      <c r="X2821">
        <v>2.8598673300000002</v>
      </c>
      <c r="Y2821">
        <v>2.8598673300000002</v>
      </c>
    </row>
    <row r="2822" spans="1:25" x14ac:dyDescent="0.3">
      <c r="A2822" s="2">
        <v>45924</v>
      </c>
      <c r="B2822" t="s">
        <v>98</v>
      </c>
      <c r="C2822">
        <v>901</v>
      </c>
      <c r="D2822">
        <v>6</v>
      </c>
      <c r="E2822">
        <v>3.1120000000000001</v>
      </c>
      <c r="F2822">
        <v>0.66600000000000004</v>
      </c>
      <c r="G2822">
        <v>18.670000000000002</v>
      </c>
      <c r="H2822">
        <v>18.670000000000002</v>
      </c>
      <c r="I2822" t="s">
        <v>149</v>
      </c>
      <c r="J2822">
        <v>1</v>
      </c>
      <c r="K2822">
        <v>1</v>
      </c>
      <c r="L2822">
        <v>1</v>
      </c>
      <c r="M2822">
        <v>1</v>
      </c>
      <c r="N2822">
        <v>8</v>
      </c>
      <c r="O2822">
        <v>8</v>
      </c>
      <c r="P2822">
        <v>8</v>
      </c>
      <c r="Q2822">
        <v>8</v>
      </c>
      <c r="R2822">
        <v>103.2</v>
      </c>
      <c r="S2822">
        <v>103.2</v>
      </c>
      <c r="T2822">
        <v>103.2</v>
      </c>
      <c r="U2822">
        <v>103.2</v>
      </c>
      <c r="V2822">
        <v>18.091085270000001</v>
      </c>
      <c r="W2822">
        <v>18.091085270000001</v>
      </c>
      <c r="X2822">
        <v>5.5275843599999996</v>
      </c>
      <c r="Y2822">
        <v>5.5275843599999996</v>
      </c>
    </row>
    <row r="2823" spans="1:25" x14ac:dyDescent="0.3">
      <c r="A2823" s="2">
        <v>45924</v>
      </c>
      <c r="B2823" t="s">
        <v>104</v>
      </c>
      <c r="C2823">
        <v>1031</v>
      </c>
      <c r="D2823">
        <v>5</v>
      </c>
      <c r="E2823">
        <v>1.8240000000000001</v>
      </c>
      <c r="F2823">
        <v>0.48499999999999999</v>
      </c>
      <c r="G2823">
        <v>9.1199999999999992</v>
      </c>
      <c r="H2823">
        <v>9.1199999999999992</v>
      </c>
      <c r="I2823" t="s">
        <v>149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X2823">
        <v>0</v>
      </c>
      <c r="Y2823">
        <v>0</v>
      </c>
    </row>
    <row r="2824" spans="1:25" x14ac:dyDescent="0.3">
      <c r="A2824" s="2">
        <v>45924</v>
      </c>
      <c r="B2824" t="s">
        <v>38</v>
      </c>
      <c r="C2824">
        <v>6</v>
      </c>
      <c r="D2824">
        <v>0</v>
      </c>
      <c r="F2824">
        <v>0</v>
      </c>
      <c r="G2824">
        <v>0</v>
      </c>
      <c r="H2824">
        <v>0</v>
      </c>
      <c r="I2824" t="s">
        <v>149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5" x14ac:dyDescent="0.3">
      <c r="A2825" s="2">
        <v>45924</v>
      </c>
      <c r="B2825" t="s">
        <v>42</v>
      </c>
      <c r="C2825">
        <v>264</v>
      </c>
      <c r="D2825">
        <v>4</v>
      </c>
      <c r="E2825">
        <v>1.615</v>
      </c>
      <c r="F2825">
        <v>1.5149999999999999</v>
      </c>
      <c r="G2825">
        <v>6.46</v>
      </c>
      <c r="H2825">
        <v>6.46</v>
      </c>
      <c r="I2825" t="s">
        <v>149</v>
      </c>
      <c r="J2825">
        <v>2</v>
      </c>
      <c r="K2825">
        <v>2</v>
      </c>
      <c r="L2825">
        <v>2</v>
      </c>
      <c r="M2825">
        <v>2</v>
      </c>
      <c r="N2825">
        <v>2</v>
      </c>
      <c r="O2825">
        <v>2</v>
      </c>
      <c r="P2825">
        <v>2</v>
      </c>
      <c r="Q2825">
        <v>2</v>
      </c>
      <c r="R2825">
        <v>57.98</v>
      </c>
      <c r="S2825">
        <v>57.98</v>
      </c>
      <c r="T2825">
        <v>57.98</v>
      </c>
      <c r="U2825">
        <v>57.98</v>
      </c>
      <c r="V2825">
        <v>11.14177303</v>
      </c>
      <c r="W2825">
        <v>11.14177303</v>
      </c>
      <c r="X2825">
        <v>8.9752321980000005</v>
      </c>
      <c r="Y2825">
        <v>8.9752321980000005</v>
      </c>
    </row>
    <row r="2826" spans="1:25" x14ac:dyDescent="0.3">
      <c r="A2826" s="2">
        <v>45924</v>
      </c>
      <c r="B2826" t="s">
        <v>50</v>
      </c>
      <c r="C2826">
        <v>3</v>
      </c>
      <c r="D2826">
        <v>0</v>
      </c>
      <c r="F2826">
        <v>0</v>
      </c>
      <c r="G2826">
        <v>0</v>
      </c>
      <c r="H2826">
        <v>0</v>
      </c>
      <c r="I2826" t="s">
        <v>149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5" x14ac:dyDescent="0.3">
      <c r="A2827" s="2">
        <v>45924</v>
      </c>
      <c r="B2827" t="s">
        <v>72</v>
      </c>
      <c r="C2827">
        <v>118</v>
      </c>
      <c r="D2827">
        <v>5</v>
      </c>
      <c r="E2827">
        <v>2.9780000000000002</v>
      </c>
      <c r="F2827">
        <v>4.2370000000000001</v>
      </c>
      <c r="G2827">
        <v>14.89</v>
      </c>
      <c r="H2827">
        <v>14.89</v>
      </c>
      <c r="I2827" t="s">
        <v>149</v>
      </c>
      <c r="J2827">
        <v>1</v>
      </c>
      <c r="K2827">
        <v>3</v>
      </c>
      <c r="L2827">
        <v>3</v>
      </c>
      <c r="M2827">
        <v>3</v>
      </c>
      <c r="N2827">
        <v>2</v>
      </c>
      <c r="O2827">
        <v>4</v>
      </c>
      <c r="P2827">
        <v>4</v>
      </c>
      <c r="Q2827">
        <v>4</v>
      </c>
      <c r="R2827">
        <v>73.959999999999994</v>
      </c>
      <c r="S2827">
        <v>263.33</v>
      </c>
      <c r="T2827">
        <v>263.33</v>
      </c>
      <c r="U2827">
        <v>263.33</v>
      </c>
      <c r="V2827">
        <v>5.6545019559999998</v>
      </c>
      <c r="W2827">
        <v>5.6545019559999998</v>
      </c>
      <c r="X2827">
        <v>17.685023510000001</v>
      </c>
      <c r="Y2827">
        <v>17.685023510000001</v>
      </c>
    </row>
    <row r="2828" spans="1:25" x14ac:dyDescent="0.3">
      <c r="A2828" s="2">
        <v>45924</v>
      </c>
      <c r="B2828" t="s">
        <v>84</v>
      </c>
      <c r="C2828">
        <v>46</v>
      </c>
      <c r="D2828">
        <v>0</v>
      </c>
      <c r="F2828">
        <v>0</v>
      </c>
      <c r="G2828">
        <v>0</v>
      </c>
      <c r="H2828">
        <v>0</v>
      </c>
      <c r="I2828" t="s">
        <v>149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5" x14ac:dyDescent="0.3">
      <c r="A2829" s="2">
        <v>45924</v>
      </c>
      <c r="B2829" t="s">
        <v>68</v>
      </c>
      <c r="C2829">
        <v>328</v>
      </c>
      <c r="D2829">
        <v>5</v>
      </c>
      <c r="E2829">
        <v>4.2220000000000004</v>
      </c>
      <c r="F2829">
        <v>1.524</v>
      </c>
      <c r="G2829">
        <v>21.11</v>
      </c>
      <c r="H2829">
        <v>21.11</v>
      </c>
      <c r="I2829" t="s">
        <v>149</v>
      </c>
      <c r="J2829">
        <v>4</v>
      </c>
      <c r="K2829">
        <v>4</v>
      </c>
      <c r="L2829">
        <v>4</v>
      </c>
      <c r="M2829">
        <v>4</v>
      </c>
      <c r="N2829">
        <v>6</v>
      </c>
      <c r="O2829">
        <v>6</v>
      </c>
      <c r="P2829">
        <v>6</v>
      </c>
      <c r="Q2829">
        <v>6</v>
      </c>
      <c r="R2829">
        <v>181.72</v>
      </c>
      <c r="S2829">
        <v>181.72</v>
      </c>
      <c r="T2829">
        <v>181.72</v>
      </c>
      <c r="U2829">
        <v>181.72</v>
      </c>
      <c r="V2829">
        <v>11.61677306</v>
      </c>
      <c r="W2829">
        <v>11.61677306</v>
      </c>
      <c r="X2829">
        <v>8.6082425390000008</v>
      </c>
      <c r="Y2829">
        <v>8.6082425390000008</v>
      </c>
    </row>
    <row r="2830" spans="1:25" x14ac:dyDescent="0.3">
      <c r="A2830" s="2">
        <v>45924</v>
      </c>
      <c r="B2830" t="s">
        <v>64</v>
      </c>
      <c r="C2830">
        <v>217</v>
      </c>
      <c r="D2830">
        <v>0</v>
      </c>
      <c r="F2830">
        <v>0</v>
      </c>
      <c r="G2830">
        <v>0</v>
      </c>
      <c r="H2830">
        <v>0</v>
      </c>
      <c r="I2830" t="s">
        <v>149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5" x14ac:dyDescent="0.3">
      <c r="A2831" s="2">
        <v>45924</v>
      </c>
      <c r="B2831" t="s">
        <v>26</v>
      </c>
      <c r="C2831">
        <v>157</v>
      </c>
      <c r="D2831">
        <v>0</v>
      </c>
      <c r="F2831">
        <v>0</v>
      </c>
      <c r="G2831">
        <v>0</v>
      </c>
      <c r="H2831">
        <v>0</v>
      </c>
      <c r="I2831" t="s">
        <v>149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5" x14ac:dyDescent="0.3">
      <c r="A2832" s="2">
        <v>45924</v>
      </c>
      <c r="B2832" t="s">
        <v>15</v>
      </c>
      <c r="C2832">
        <v>250</v>
      </c>
      <c r="D2832">
        <v>1</v>
      </c>
      <c r="E2832">
        <v>4.95</v>
      </c>
      <c r="F2832">
        <v>0.4</v>
      </c>
      <c r="G2832">
        <v>4.95</v>
      </c>
      <c r="H2832">
        <v>4.95</v>
      </c>
      <c r="I2832" t="s">
        <v>149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X2832">
        <v>0</v>
      </c>
      <c r="Y2832">
        <v>0</v>
      </c>
    </row>
    <row r="2833" spans="1:25" x14ac:dyDescent="0.3">
      <c r="A2833" s="2">
        <v>45924</v>
      </c>
      <c r="B2833" t="s">
        <v>36</v>
      </c>
      <c r="C2833">
        <v>145</v>
      </c>
      <c r="D2833">
        <v>0</v>
      </c>
      <c r="F2833">
        <v>0</v>
      </c>
      <c r="G2833">
        <v>0</v>
      </c>
      <c r="H2833">
        <v>0</v>
      </c>
      <c r="I2833" t="s">
        <v>149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5" x14ac:dyDescent="0.3">
      <c r="A2834" s="2">
        <v>45924</v>
      </c>
      <c r="B2834" t="s">
        <v>78</v>
      </c>
      <c r="C2834">
        <v>878</v>
      </c>
      <c r="D2834">
        <v>2</v>
      </c>
      <c r="E2834">
        <v>4.0350000000000001</v>
      </c>
      <c r="F2834">
        <v>0.22800000000000001</v>
      </c>
      <c r="G2834">
        <v>8.07</v>
      </c>
      <c r="H2834">
        <v>8.07</v>
      </c>
      <c r="I2834" t="s">
        <v>149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X2834">
        <v>0</v>
      </c>
      <c r="Y2834">
        <v>0</v>
      </c>
    </row>
    <row r="2835" spans="1:25" x14ac:dyDescent="0.3">
      <c r="A2835" s="2">
        <v>45924</v>
      </c>
      <c r="B2835" t="s">
        <v>94</v>
      </c>
      <c r="C2835">
        <v>442</v>
      </c>
      <c r="D2835">
        <v>2</v>
      </c>
      <c r="E2835">
        <v>4.2699999999999996</v>
      </c>
      <c r="F2835">
        <v>0.45200000000000001</v>
      </c>
      <c r="G2835">
        <v>8.5399999999999991</v>
      </c>
      <c r="H2835">
        <v>8.5399999999999991</v>
      </c>
      <c r="I2835" t="s">
        <v>149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X2835">
        <v>0</v>
      </c>
      <c r="Y2835">
        <v>0</v>
      </c>
    </row>
    <row r="2836" spans="1:25" x14ac:dyDescent="0.3">
      <c r="A2836" s="2">
        <v>45924</v>
      </c>
      <c r="B2836" t="s">
        <v>17</v>
      </c>
      <c r="C2836">
        <v>59</v>
      </c>
      <c r="D2836">
        <v>2</v>
      </c>
      <c r="E2836">
        <v>1.56</v>
      </c>
      <c r="F2836">
        <v>3.39</v>
      </c>
      <c r="G2836">
        <v>3.12</v>
      </c>
      <c r="H2836">
        <v>3.12</v>
      </c>
      <c r="I2836" t="s">
        <v>149</v>
      </c>
      <c r="J2836">
        <v>0</v>
      </c>
      <c r="K2836">
        <v>1</v>
      </c>
      <c r="L2836">
        <v>1</v>
      </c>
      <c r="M2836">
        <v>1</v>
      </c>
      <c r="N2836">
        <v>0</v>
      </c>
      <c r="O2836">
        <v>1</v>
      </c>
      <c r="P2836">
        <v>1</v>
      </c>
      <c r="Q2836">
        <v>1</v>
      </c>
      <c r="R2836">
        <v>0</v>
      </c>
      <c r="S2836">
        <v>42.49</v>
      </c>
      <c r="T2836">
        <v>42.49</v>
      </c>
      <c r="U2836">
        <v>42.49</v>
      </c>
      <c r="V2836">
        <v>7.3429042129999997</v>
      </c>
      <c r="W2836">
        <v>7.3429042129999997</v>
      </c>
      <c r="X2836">
        <v>13.618589740000001</v>
      </c>
      <c r="Y2836">
        <v>13.618589740000001</v>
      </c>
    </row>
    <row r="2837" spans="1:25" x14ac:dyDescent="0.3">
      <c r="A2837" s="2">
        <v>45924</v>
      </c>
      <c r="B2837" t="s">
        <v>17</v>
      </c>
      <c r="C2837">
        <v>120</v>
      </c>
      <c r="D2837">
        <v>3</v>
      </c>
      <c r="E2837">
        <v>1.42</v>
      </c>
      <c r="F2837">
        <v>2.5</v>
      </c>
      <c r="G2837">
        <v>4.26</v>
      </c>
      <c r="H2837">
        <v>4.26</v>
      </c>
      <c r="I2837" t="s">
        <v>149</v>
      </c>
      <c r="J2837">
        <v>1</v>
      </c>
      <c r="K2837">
        <v>1</v>
      </c>
      <c r="L2837">
        <v>1</v>
      </c>
      <c r="M2837">
        <v>1</v>
      </c>
      <c r="N2837">
        <v>8</v>
      </c>
      <c r="O2837">
        <v>8</v>
      </c>
      <c r="P2837">
        <v>8</v>
      </c>
      <c r="Q2837">
        <v>8</v>
      </c>
      <c r="R2837">
        <v>303.04000000000002</v>
      </c>
      <c r="S2837">
        <v>303.04000000000002</v>
      </c>
      <c r="T2837">
        <v>303.04000000000002</v>
      </c>
      <c r="U2837">
        <v>303.04000000000002</v>
      </c>
      <c r="V2837">
        <v>1.4057550160000001</v>
      </c>
      <c r="W2837">
        <v>1.4057550160000001</v>
      </c>
      <c r="X2837">
        <v>71.136150229999998</v>
      </c>
      <c r="Y2837">
        <v>71.136150229999998</v>
      </c>
    </row>
    <row r="2838" spans="1:25" x14ac:dyDescent="0.3">
      <c r="A2838" s="2">
        <v>45924</v>
      </c>
      <c r="B2838" t="s">
        <v>17</v>
      </c>
      <c r="C2838">
        <v>72</v>
      </c>
      <c r="D2838">
        <v>2</v>
      </c>
      <c r="E2838">
        <v>0.88</v>
      </c>
      <c r="F2838">
        <v>2.778</v>
      </c>
      <c r="G2838">
        <v>1.76</v>
      </c>
      <c r="H2838">
        <v>1.76</v>
      </c>
      <c r="I2838" t="s">
        <v>149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X2838">
        <v>0</v>
      </c>
      <c r="Y2838">
        <v>0</v>
      </c>
    </row>
    <row r="2839" spans="1:25" x14ac:dyDescent="0.3">
      <c r="A2839" s="2">
        <v>45924</v>
      </c>
      <c r="B2839" t="s">
        <v>17</v>
      </c>
      <c r="C2839">
        <v>55</v>
      </c>
      <c r="D2839">
        <v>1</v>
      </c>
      <c r="E2839">
        <v>0.81</v>
      </c>
      <c r="F2839">
        <v>1.8180000000000001</v>
      </c>
      <c r="G2839">
        <v>0.81</v>
      </c>
      <c r="H2839">
        <v>0.81</v>
      </c>
      <c r="I2839" t="s">
        <v>149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X2839">
        <v>0</v>
      </c>
      <c r="Y2839">
        <v>0</v>
      </c>
    </row>
    <row r="2840" spans="1:25" x14ac:dyDescent="0.3">
      <c r="A2840" s="2">
        <v>45924</v>
      </c>
      <c r="B2840" t="s">
        <v>52</v>
      </c>
      <c r="C2840">
        <v>1216</v>
      </c>
      <c r="D2840">
        <v>25</v>
      </c>
      <c r="E2840">
        <v>0.91800000000000004</v>
      </c>
      <c r="F2840">
        <v>2.056</v>
      </c>
      <c r="G2840">
        <v>22.94</v>
      </c>
      <c r="H2840">
        <v>22.94</v>
      </c>
      <c r="I2840" t="s">
        <v>149</v>
      </c>
      <c r="J2840">
        <v>6</v>
      </c>
      <c r="K2840">
        <v>6</v>
      </c>
      <c r="L2840">
        <v>6</v>
      </c>
      <c r="M2840">
        <v>6</v>
      </c>
      <c r="N2840">
        <v>6</v>
      </c>
      <c r="O2840">
        <v>6</v>
      </c>
      <c r="P2840">
        <v>6</v>
      </c>
      <c r="Q2840">
        <v>6</v>
      </c>
      <c r="R2840">
        <v>97.11</v>
      </c>
      <c r="S2840">
        <v>97.11</v>
      </c>
      <c r="T2840">
        <v>97.11</v>
      </c>
      <c r="U2840">
        <v>97.11</v>
      </c>
      <c r="V2840">
        <v>23.622695910000001</v>
      </c>
      <c r="W2840">
        <v>23.622695910000001</v>
      </c>
      <c r="X2840">
        <v>4.233217088</v>
      </c>
      <c r="Y2840">
        <v>4.233217088</v>
      </c>
    </row>
    <row r="2841" spans="1:25" x14ac:dyDescent="0.3">
      <c r="A2841" s="2">
        <v>45924</v>
      </c>
      <c r="B2841" t="s">
        <v>52</v>
      </c>
      <c r="C2841">
        <v>2203</v>
      </c>
      <c r="D2841">
        <v>28</v>
      </c>
      <c r="E2841">
        <v>0.78100000000000003</v>
      </c>
      <c r="F2841">
        <v>1.2709999999999999</v>
      </c>
      <c r="G2841">
        <v>21.86</v>
      </c>
      <c r="H2841">
        <v>21.86</v>
      </c>
      <c r="I2841" t="s">
        <v>149</v>
      </c>
      <c r="J2841">
        <v>2</v>
      </c>
      <c r="K2841">
        <v>2</v>
      </c>
      <c r="L2841">
        <v>2</v>
      </c>
      <c r="M2841">
        <v>2</v>
      </c>
      <c r="N2841">
        <v>2</v>
      </c>
      <c r="O2841">
        <v>2</v>
      </c>
      <c r="P2841">
        <v>2</v>
      </c>
      <c r="Q2841">
        <v>2</v>
      </c>
      <c r="R2841">
        <v>27.76</v>
      </c>
      <c r="S2841">
        <v>27.76</v>
      </c>
      <c r="T2841">
        <v>27.76</v>
      </c>
      <c r="U2841">
        <v>27.76</v>
      </c>
      <c r="V2841">
        <v>78.746397689999995</v>
      </c>
      <c r="W2841">
        <v>78.746397689999995</v>
      </c>
      <c r="X2841">
        <v>1.2698993599999999</v>
      </c>
      <c r="Y2841">
        <v>1.2698993599999999</v>
      </c>
    </row>
    <row r="2842" spans="1:25" x14ac:dyDescent="0.3">
      <c r="A2842" s="2">
        <v>45924</v>
      </c>
      <c r="B2842" t="s">
        <v>52</v>
      </c>
      <c r="C2842">
        <v>1839</v>
      </c>
      <c r="D2842">
        <v>23</v>
      </c>
      <c r="E2842">
        <v>0.72499999999999998</v>
      </c>
      <c r="F2842">
        <v>1.2509999999999999</v>
      </c>
      <c r="G2842">
        <v>16.68</v>
      </c>
      <c r="H2842">
        <v>16.68</v>
      </c>
      <c r="I2842" t="s">
        <v>149</v>
      </c>
      <c r="J2842">
        <v>2</v>
      </c>
      <c r="K2842">
        <v>2</v>
      </c>
      <c r="L2842">
        <v>2</v>
      </c>
      <c r="M2842">
        <v>2</v>
      </c>
      <c r="N2842">
        <v>2</v>
      </c>
      <c r="O2842">
        <v>2</v>
      </c>
      <c r="P2842">
        <v>2</v>
      </c>
      <c r="Q2842">
        <v>2</v>
      </c>
      <c r="R2842">
        <v>47.37</v>
      </c>
      <c r="S2842">
        <v>47.37</v>
      </c>
      <c r="T2842">
        <v>47.37</v>
      </c>
      <c r="U2842">
        <v>47.37</v>
      </c>
      <c r="V2842">
        <v>35.212159589999999</v>
      </c>
      <c r="W2842">
        <v>35.212159589999999</v>
      </c>
      <c r="X2842">
        <v>2.8399280579999999</v>
      </c>
      <c r="Y2842">
        <v>2.8399280579999999</v>
      </c>
    </row>
    <row r="2843" spans="1:25" x14ac:dyDescent="0.3">
      <c r="A2843" s="2">
        <v>45924</v>
      </c>
      <c r="B2843" t="s">
        <v>52</v>
      </c>
      <c r="C2843">
        <v>4486</v>
      </c>
      <c r="D2843">
        <v>66</v>
      </c>
      <c r="E2843">
        <v>0.36799999999999999</v>
      </c>
      <c r="F2843">
        <v>1.4710000000000001</v>
      </c>
      <c r="G2843">
        <v>24.28</v>
      </c>
      <c r="H2843">
        <v>24.28</v>
      </c>
      <c r="I2843" t="s">
        <v>149</v>
      </c>
      <c r="J2843">
        <v>5</v>
      </c>
      <c r="K2843">
        <v>6</v>
      </c>
      <c r="L2843">
        <v>6</v>
      </c>
      <c r="M2843">
        <v>6</v>
      </c>
      <c r="N2843">
        <v>6</v>
      </c>
      <c r="O2843">
        <v>7</v>
      </c>
      <c r="P2843">
        <v>7</v>
      </c>
      <c r="Q2843">
        <v>7</v>
      </c>
      <c r="R2843">
        <v>114.5</v>
      </c>
      <c r="S2843">
        <v>128.38</v>
      </c>
      <c r="T2843">
        <v>128.38</v>
      </c>
      <c r="U2843">
        <v>128.38</v>
      </c>
      <c r="V2843">
        <v>18.91260321</v>
      </c>
      <c r="W2843">
        <v>18.91260321</v>
      </c>
      <c r="X2843">
        <v>5.2874794070000002</v>
      </c>
      <c r="Y2843">
        <v>5.2874794070000002</v>
      </c>
    </row>
    <row r="2844" spans="1:25" x14ac:dyDescent="0.3">
      <c r="A2844" s="2">
        <v>45924</v>
      </c>
      <c r="B2844" t="s">
        <v>112</v>
      </c>
      <c r="C2844">
        <v>54</v>
      </c>
      <c r="D2844">
        <v>1</v>
      </c>
      <c r="E2844">
        <v>1.74</v>
      </c>
      <c r="F2844">
        <v>1.8520000000000001</v>
      </c>
      <c r="G2844">
        <v>1.74</v>
      </c>
      <c r="H2844">
        <v>1.74</v>
      </c>
      <c r="I2844" t="s">
        <v>149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31.49</v>
      </c>
      <c r="S2844">
        <v>31.49</v>
      </c>
      <c r="T2844">
        <v>31.49</v>
      </c>
      <c r="U2844">
        <v>31.49</v>
      </c>
      <c r="V2844">
        <v>5.5255636709999996</v>
      </c>
      <c r="W2844">
        <v>5.5255636709999996</v>
      </c>
      <c r="X2844">
        <v>18.097701149999999</v>
      </c>
      <c r="Y2844">
        <v>18.097701149999999</v>
      </c>
    </row>
    <row r="2845" spans="1:25" x14ac:dyDescent="0.3">
      <c r="A2845" s="2">
        <v>45924</v>
      </c>
      <c r="B2845" t="s">
        <v>15</v>
      </c>
      <c r="C2845">
        <v>186</v>
      </c>
      <c r="D2845">
        <v>2</v>
      </c>
      <c r="E2845">
        <v>1.59</v>
      </c>
      <c r="F2845">
        <v>1.075</v>
      </c>
      <c r="G2845">
        <v>3.18</v>
      </c>
      <c r="H2845">
        <v>3.18</v>
      </c>
      <c r="I2845" t="s">
        <v>149</v>
      </c>
      <c r="J2845">
        <v>2</v>
      </c>
      <c r="K2845">
        <v>2</v>
      </c>
      <c r="L2845">
        <v>2</v>
      </c>
      <c r="M2845">
        <v>2</v>
      </c>
      <c r="N2845">
        <v>2</v>
      </c>
      <c r="O2845">
        <v>2</v>
      </c>
      <c r="P2845">
        <v>2</v>
      </c>
      <c r="Q2845">
        <v>2</v>
      </c>
      <c r="R2845">
        <v>74.98</v>
      </c>
      <c r="S2845">
        <v>74.98</v>
      </c>
      <c r="T2845">
        <v>74.98</v>
      </c>
      <c r="U2845">
        <v>74.98</v>
      </c>
      <c r="V2845">
        <v>4.2411309680000002</v>
      </c>
      <c r="W2845">
        <v>4.2411309680000002</v>
      </c>
      <c r="X2845">
        <v>23.578616350000001</v>
      </c>
      <c r="Y2845">
        <v>23.578616350000001</v>
      </c>
    </row>
    <row r="2846" spans="1:25" x14ac:dyDescent="0.3">
      <c r="A2846" s="2">
        <v>45924</v>
      </c>
      <c r="B2846" t="s">
        <v>112</v>
      </c>
      <c r="C2846">
        <v>82</v>
      </c>
      <c r="D2846">
        <v>2</v>
      </c>
      <c r="E2846">
        <v>1.41</v>
      </c>
      <c r="F2846">
        <v>2.4390000000000001</v>
      </c>
      <c r="G2846">
        <v>2.82</v>
      </c>
      <c r="H2846">
        <v>2.82</v>
      </c>
      <c r="I2846" t="s">
        <v>149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X2846">
        <v>0</v>
      </c>
      <c r="Y2846">
        <v>0</v>
      </c>
    </row>
    <row r="2847" spans="1:25" x14ac:dyDescent="0.3">
      <c r="A2847" s="2">
        <v>45924</v>
      </c>
      <c r="B2847" t="s">
        <v>15</v>
      </c>
      <c r="C2847">
        <v>354</v>
      </c>
      <c r="D2847">
        <v>0</v>
      </c>
      <c r="F2847">
        <v>0</v>
      </c>
      <c r="G2847">
        <v>0</v>
      </c>
      <c r="H2847">
        <v>0</v>
      </c>
      <c r="I2847" t="s">
        <v>149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5" x14ac:dyDescent="0.3">
      <c r="A2848" s="2">
        <v>45924</v>
      </c>
      <c r="B2848" t="s">
        <v>15</v>
      </c>
      <c r="C2848">
        <v>338</v>
      </c>
      <c r="D2848">
        <v>0</v>
      </c>
      <c r="F2848">
        <v>0</v>
      </c>
      <c r="G2848">
        <v>0</v>
      </c>
      <c r="H2848">
        <v>0</v>
      </c>
      <c r="I2848" t="s">
        <v>149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5" x14ac:dyDescent="0.3">
      <c r="A2849" s="2">
        <v>45924</v>
      </c>
      <c r="B2849" t="s">
        <v>112</v>
      </c>
      <c r="C2849">
        <v>139</v>
      </c>
      <c r="D2849">
        <v>0</v>
      </c>
      <c r="F2849">
        <v>0</v>
      </c>
      <c r="G2849">
        <v>0</v>
      </c>
      <c r="H2849">
        <v>0</v>
      </c>
      <c r="I2849" t="s">
        <v>149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5" x14ac:dyDescent="0.3">
      <c r="A2850" s="2">
        <v>45924</v>
      </c>
      <c r="B2850" t="s">
        <v>15</v>
      </c>
      <c r="C2850">
        <v>705</v>
      </c>
      <c r="D2850">
        <v>3</v>
      </c>
      <c r="E2850">
        <v>0.89</v>
      </c>
      <c r="F2850">
        <v>0.42599999999999999</v>
      </c>
      <c r="G2850">
        <v>2.67</v>
      </c>
      <c r="H2850">
        <v>2.67</v>
      </c>
      <c r="I2850" t="s">
        <v>149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X2850">
        <v>0</v>
      </c>
      <c r="Y2850">
        <v>0</v>
      </c>
    </row>
    <row r="2851" spans="1:25" x14ac:dyDescent="0.3">
      <c r="A2851" s="2">
        <v>45924</v>
      </c>
      <c r="B2851" t="s">
        <v>112</v>
      </c>
      <c r="C2851">
        <v>417</v>
      </c>
      <c r="D2851">
        <v>6</v>
      </c>
      <c r="E2851">
        <v>0.73</v>
      </c>
      <c r="F2851">
        <v>1.4390000000000001</v>
      </c>
      <c r="G2851">
        <v>4.38</v>
      </c>
      <c r="H2851">
        <v>4.38</v>
      </c>
      <c r="I2851" t="s">
        <v>149</v>
      </c>
      <c r="J2851">
        <v>2</v>
      </c>
      <c r="K2851">
        <v>2</v>
      </c>
      <c r="L2851">
        <v>2</v>
      </c>
      <c r="M2851">
        <v>2</v>
      </c>
      <c r="N2851">
        <v>2</v>
      </c>
      <c r="O2851">
        <v>2</v>
      </c>
      <c r="P2851">
        <v>2</v>
      </c>
      <c r="Q2851">
        <v>2</v>
      </c>
      <c r="R2851">
        <v>62.98</v>
      </c>
      <c r="S2851">
        <v>62.98</v>
      </c>
      <c r="T2851">
        <v>62.98</v>
      </c>
      <c r="U2851">
        <v>62.98</v>
      </c>
      <c r="V2851">
        <v>6.9545887579999999</v>
      </c>
      <c r="W2851">
        <v>6.9545887579999999</v>
      </c>
      <c r="X2851">
        <v>14.37899543</v>
      </c>
      <c r="Y2851">
        <v>14.37899543</v>
      </c>
    </row>
    <row r="2852" spans="1:25" x14ac:dyDescent="0.3">
      <c r="A2852" s="2">
        <v>45924</v>
      </c>
      <c r="B2852" t="s">
        <v>100</v>
      </c>
      <c r="C2852">
        <v>17</v>
      </c>
      <c r="D2852">
        <v>0</v>
      </c>
      <c r="F2852">
        <v>0</v>
      </c>
      <c r="G2852">
        <v>0</v>
      </c>
      <c r="H2852">
        <v>0</v>
      </c>
      <c r="I2852" t="s">
        <v>149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5" x14ac:dyDescent="0.3">
      <c r="A2853" s="2">
        <v>45924</v>
      </c>
      <c r="B2853" t="s">
        <v>54</v>
      </c>
      <c r="C2853">
        <v>420</v>
      </c>
      <c r="D2853">
        <v>4</v>
      </c>
      <c r="E2853">
        <v>0.92</v>
      </c>
      <c r="F2853">
        <v>0.95199999999999996</v>
      </c>
      <c r="G2853">
        <v>3.68</v>
      </c>
      <c r="H2853">
        <v>3.68</v>
      </c>
      <c r="I2853" t="s">
        <v>149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X2853">
        <v>0</v>
      </c>
      <c r="Y2853">
        <v>0</v>
      </c>
    </row>
    <row r="2854" spans="1:25" x14ac:dyDescent="0.3">
      <c r="A2854" s="2">
        <v>45924</v>
      </c>
      <c r="B2854" t="s">
        <v>60</v>
      </c>
      <c r="C2854">
        <v>1280</v>
      </c>
      <c r="D2854">
        <v>8</v>
      </c>
      <c r="E2854">
        <v>1.5329999999999999</v>
      </c>
      <c r="F2854">
        <v>0.625</v>
      </c>
      <c r="G2854">
        <v>12.26</v>
      </c>
      <c r="H2854">
        <v>12.26</v>
      </c>
      <c r="I2854" t="s">
        <v>149</v>
      </c>
      <c r="J2854">
        <v>2</v>
      </c>
      <c r="K2854">
        <v>2</v>
      </c>
      <c r="L2854">
        <v>2</v>
      </c>
      <c r="M2854">
        <v>2</v>
      </c>
      <c r="N2854">
        <v>2</v>
      </c>
      <c r="O2854">
        <v>2</v>
      </c>
      <c r="P2854">
        <v>2</v>
      </c>
      <c r="Q2854">
        <v>2</v>
      </c>
      <c r="R2854">
        <v>45.39</v>
      </c>
      <c r="S2854">
        <v>45.39</v>
      </c>
      <c r="T2854">
        <v>45.39</v>
      </c>
      <c r="U2854">
        <v>45.39</v>
      </c>
      <c r="V2854">
        <v>27.010354700000001</v>
      </c>
      <c r="W2854">
        <v>27.010354700000001</v>
      </c>
      <c r="X2854">
        <v>3.7022838500000002</v>
      </c>
      <c r="Y2854">
        <v>3.7022838500000002</v>
      </c>
    </row>
    <row r="2855" spans="1:25" x14ac:dyDescent="0.3">
      <c r="A2855" s="2">
        <v>45924</v>
      </c>
      <c r="B2855" t="s">
        <v>60</v>
      </c>
      <c r="C2855">
        <v>4341</v>
      </c>
      <c r="D2855">
        <v>19</v>
      </c>
      <c r="E2855">
        <v>1.236</v>
      </c>
      <c r="F2855">
        <v>0.438</v>
      </c>
      <c r="G2855">
        <v>23.49</v>
      </c>
      <c r="H2855">
        <v>23.49</v>
      </c>
      <c r="I2855" t="s">
        <v>149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X2855">
        <v>0</v>
      </c>
      <c r="Y2855">
        <v>0</v>
      </c>
    </row>
    <row r="2856" spans="1:25" x14ac:dyDescent="0.3">
      <c r="A2856" s="2">
        <v>45924</v>
      </c>
      <c r="B2856" t="s">
        <v>100</v>
      </c>
      <c r="C2856">
        <v>34</v>
      </c>
      <c r="D2856">
        <v>0</v>
      </c>
      <c r="F2856">
        <v>0</v>
      </c>
      <c r="G2856">
        <v>0</v>
      </c>
      <c r="H2856">
        <v>0</v>
      </c>
      <c r="I2856" t="s">
        <v>149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5" x14ac:dyDescent="0.3">
      <c r="A2857" s="2">
        <v>45924</v>
      </c>
      <c r="B2857" t="s">
        <v>54</v>
      </c>
      <c r="C2857">
        <v>1057</v>
      </c>
      <c r="D2857">
        <v>3</v>
      </c>
      <c r="E2857">
        <v>0.92</v>
      </c>
      <c r="F2857">
        <v>0.28399999999999997</v>
      </c>
      <c r="G2857">
        <v>2.76</v>
      </c>
      <c r="H2857">
        <v>2.76</v>
      </c>
      <c r="I2857" t="s">
        <v>149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X2857">
        <v>0</v>
      </c>
      <c r="Y2857">
        <v>0</v>
      </c>
    </row>
    <row r="2858" spans="1:25" x14ac:dyDescent="0.3">
      <c r="A2858" s="2">
        <v>45924</v>
      </c>
      <c r="B2858" t="s">
        <v>100</v>
      </c>
      <c r="C2858">
        <v>89</v>
      </c>
      <c r="D2858">
        <v>2</v>
      </c>
      <c r="E2858">
        <v>1.7250000000000001</v>
      </c>
      <c r="F2858">
        <v>2.2469999999999999</v>
      </c>
      <c r="G2858">
        <v>3.45</v>
      </c>
      <c r="H2858">
        <v>3.45</v>
      </c>
      <c r="I2858" t="s">
        <v>149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X2858">
        <v>0</v>
      </c>
      <c r="Y2858">
        <v>0</v>
      </c>
    </row>
    <row r="2859" spans="1:25" x14ac:dyDescent="0.3">
      <c r="A2859" s="2">
        <v>45924</v>
      </c>
      <c r="B2859" t="s">
        <v>54</v>
      </c>
      <c r="C2859">
        <v>656</v>
      </c>
      <c r="D2859">
        <v>3</v>
      </c>
      <c r="E2859">
        <v>0.95699999999999996</v>
      </c>
      <c r="F2859">
        <v>0.45700000000000002</v>
      </c>
      <c r="G2859">
        <v>2.87</v>
      </c>
      <c r="H2859">
        <v>2.87</v>
      </c>
      <c r="I2859" t="s">
        <v>149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X2859">
        <v>0</v>
      </c>
      <c r="Y2859">
        <v>0</v>
      </c>
    </row>
    <row r="2860" spans="1:25" x14ac:dyDescent="0.3">
      <c r="A2860" s="2">
        <v>45924</v>
      </c>
      <c r="B2860" t="s">
        <v>60</v>
      </c>
      <c r="C2860">
        <v>795</v>
      </c>
      <c r="D2860">
        <v>9</v>
      </c>
      <c r="E2860">
        <v>1.2190000000000001</v>
      </c>
      <c r="F2860">
        <v>1.1319999999999999</v>
      </c>
      <c r="G2860">
        <v>10.97</v>
      </c>
      <c r="H2860">
        <v>10.97</v>
      </c>
      <c r="I2860" t="s">
        <v>149</v>
      </c>
      <c r="J2860">
        <v>2</v>
      </c>
      <c r="K2860">
        <v>2</v>
      </c>
      <c r="L2860">
        <v>2</v>
      </c>
      <c r="M2860">
        <v>2</v>
      </c>
      <c r="N2860">
        <v>2</v>
      </c>
      <c r="O2860">
        <v>2</v>
      </c>
      <c r="P2860">
        <v>2</v>
      </c>
      <c r="Q2860">
        <v>2</v>
      </c>
      <c r="R2860">
        <v>45.76</v>
      </c>
      <c r="S2860">
        <v>45.76</v>
      </c>
      <c r="T2860">
        <v>45.76</v>
      </c>
      <c r="U2860">
        <v>45.76</v>
      </c>
      <c r="V2860">
        <v>23.972902099999999</v>
      </c>
      <c r="W2860">
        <v>23.972902099999999</v>
      </c>
      <c r="X2860">
        <v>4.1713764810000002</v>
      </c>
      <c r="Y2860">
        <v>4.1713764810000002</v>
      </c>
    </row>
    <row r="2861" spans="1:25" x14ac:dyDescent="0.3">
      <c r="A2861" s="2">
        <v>45924</v>
      </c>
      <c r="B2861" t="s">
        <v>54</v>
      </c>
      <c r="C2861">
        <v>1617</v>
      </c>
      <c r="D2861">
        <v>16</v>
      </c>
      <c r="E2861">
        <v>0.80800000000000005</v>
      </c>
      <c r="F2861">
        <v>0.98899999999999999</v>
      </c>
      <c r="G2861">
        <v>12.92</v>
      </c>
      <c r="H2861">
        <v>12.92</v>
      </c>
      <c r="I2861" t="s">
        <v>149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X2861">
        <v>0</v>
      </c>
      <c r="Y2861">
        <v>0</v>
      </c>
    </row>
    <row r="2862" spans="1:25" x14ac:dyDescent="0.3">
      <c r="A2862" s="2">
        <v>45924</v>
      </c>
      <c r="B2862" t="s">
        <v>100</v>
      </c>
      <c r="C2862">
        <v>83</v>
      </c>
      <c r="D2862">
        <v>0</v>
      </c>
      <c r="F2862">
        <v>0</v>
      </c>
      <c r="G2862">
        <v>0</v>
      </c>
      <c r="H2862">
        <v>0</v>
      </c>
      <c r="I2862" t="s">
        <v>149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5" x14ac:dyDescent="0.3">
      <c r="A2863" s="2">
        <v>45924</v>
      </c>
      <c r="B2863" t="s">
        <v>60</v>
      </c>
      <c r="C2863">
        <v>2905</v>
      </c>
      <c r="D2863">
        <v>26</v>
      </c>
      <c r="E2863">
        <v>0.88500000000000001</v>
      </c>
      <c r="F2863">
        <v>0.89500000000000002</v>
      </c>
      <c r="G2863">
        <v>23</v>
      </c>
      <c r="H2863">
        <v>23</v>
      </c>
      <c r="I2863" t="s">
        <v>149</v>
      </c>
      <c r="J2863">
        <v>2</v>
      </c>
      <c r="K2863">
        <v>3</v>
      </c>
      <c r="L2863">
        <v>3</v>
      </c>
      <c r="M2863">
        <v>3</v>
      </c>
      <c r="N2863">
        <v>2</v>
      </c>
      <c r="O2863">
        <v>3</v>
      </c>
      <c r="P2863">
        <v>3</v>
      </c>
      <c r="Q2863">
        <v>3</v>
      </c>
      <c r="R2863">
        <v>60.37</v>
      </c>
      <c r="S2863">
        <v>98.25</v>
      </c>
      <c r="T2863">
        <v>98.25</v>
      </c>
      <c r="U2863">
        <v>98.25</v>
      </c>
      <c r="V2863">
        <v>23.409669210000001</v>
      </c>
      <c r="W2863">
        <v>23.409669210000001</v>
      </c>
      <c r="X2863">
        <v>4.2717391300000003</v>
      </c>
      <c r="Y2863">
        <v>4.2717391300000003</v>
      </c>
    </row>
    <row r="2864" spans="1:25" x14ac:dyDescent="0.3">
      <c r="A2864" s="2">
        <v>45924</v>
      </c>
      <c r="B2864" t="s">
        <v>48</v>
      </c>
      <c r="C2864">
        <v>366</v>
      </c>
      <c r="D2864">
        <v>3</v>
      </c>
      <c r="E2864">
        <v>2.3969999999999998</v>
      </c>
      <c r="F2864">
        <v>0.82</v>
      </c>
      <c r="G2864">
        <v>7.19</v>
      </c>
      <c r="H2864">
        <v>7.19</v>
      </c>
      <c r="I2864" t="s">
        <v>149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28.49</v>
      </c>
      <c r="S2864">
        <v>28.49</v>
      </c>
      <c r="T2864">
        <v>28.49</v>
      </c>
      <c r="U2864">
        <v>28.49</v>
      </c>
      <c r="V2864">
        <v>25.236925240000001</v>
      </c>
      <c r="W2864">
        <v>25.236925240000001</v>
      </c>
      <c r="X2864">
        <v>3.9624478440000002</v>
      </c>
      <c r="Y2864">
        <v>3.9624478440000002</v>
      </c>
    </row>
    <row r="2865" spans="1:25" x14ac:dyDescent="0.3">
      <c r="A2865" s="2">
        <v>45924</v>
      </c>
      <c r="B2865" t="s">
        <v>48</v>
      </c>
      <c r="C2865">
        <v>577</v>
      </c>
      <c r="D2865">
        <v>7</v>
      </c>
      <c r="E2865">
        <v>1.5</v>
      </c>
      <c r="F2865">
        <v>1.2130000000000001</v>
      </c>
      <c r="G2865">
        <v>10.5</v>
      </c>
      <c r="H2865">
        <v>10.5</v>
      </c>
      <c r="I2865" t="s">
        <v>149</v>
      </c>
      <c r="J2865">
        <v>0</v>
      </c>
      <c r="K2865">
        <v>1</v>
      </c>
      <c r="L2865">
        <v>1</v>
      </c>
      <c r="M2865">
        <v>1</v>
      </c>
      <c r="N2865">
        <v>0</v>
      </c>
      <c r="O2865">
        <v>2</v>
      </c>
      <c r="P2865">
        <v>2</v>
      </c>
      <c r="Q2865">
        <v>2</v>
      </c>
      <c r="R2865">
        <v>0</v>
      </c>
      <c r="S2865">
        <v>56.98</v>
      </c>
      <c r="T2865">
        <v>56.98</v>
      </c>
      <c r="U2865">
        <v>56.98</v>
      </c>
      <c r="V2865">
        <v>18.427518429999999</v>
      </c>
      <c r="W2865">
        <v>18.427518429999999</v>
      </c>
      <c r="X2865">
        <v>5.4266666670000001</v>
      </c>
      <c r="Y2865">
        <v>5.4266666670000001</v>
      </c>
    </row>
    <row r="2866" spans="1:25" x14ac:dyDescent="0.3">
      <c r="A2866" s="2">
        <v>45924</v>
      </c>
      <c r="B2866" t="s">
        <v>48</v>
      </c>
      <c r="C2866">
        <v>544</v>
      </c>
      <c r="D2866">
        <v>5</v>
      </c>
      <c r="E2866">
        <v>1.5</v>
      </c>
      <c r="F2866">
        <v>0.91900000000000004</v>
      </c>
      <c r="G2866">
        <v>7.5</v>
      </c>
      <c r="H2866">
        <v>7.5</v>
      </c>
      <c r="I2866" t="s">
        <v>149</v>
      </c>
      <c r="J2866">
        <v>2</v>
      </c>
      <c r="K2866">
        <v>3</v>
      </c>
      <c r="L2866">
        <v>3</v>
      </c>
      <c r="M2866">
        <v>3</v>
      </c>
      <c r="N2866">
        <v>3</v>
      </c>
      <c r="O2866">
        <v>4</v>
      </c>
      <c r="P2866">
        <v>4</v>
      </c>
      <c r="Q2866">
        <v>4</v>
      </c>
      <c r="R2866">
        <v>85.47</v>
      </c>
      <c r="S2866">
        <v>113.96</v>
      </c>
      <c r="T2866">
        <v>113.96</v>
      </c>
      <c r="U2866">
        <v>113.96</v>
      </c>
      <c r="V2866">
        <v>6.5812565809999999</v>
      </c>
      <c r="W2866">
        <v>6.5812565809999999</v>
      </c>
      <c r="X2866">
        <v>15.19466667</v>
      </c>
      <c r="Y2866">
        <v>15.19466667</v>
      </c>
    </row>
    <row r="2867" spans="1:25" x14ac:dyDescent="0.3">
      <c r="A2867" s="2">
        <v>45924</v>
      </c>
      <c r="B2867" t="s">
        <v>48</v>
      </c>
      <c r="C2867">
        <v>1248</v>
      </c>
      <c r="D2867">
        <v>4</v>
      </c>
      <c r="E2867">
        <v>1.22</v>
      </c>
      <c r="F2867">
        <v>0.32100000000000001</v>
      </c>
      <c r="G2867">
        <v>4.88</v>
      </c>
      <c r="H2867">
        <v>4.88</v>
      </c>
      <c r="I2867" t="s">
        <v>149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X2867">
        <v>0</v>
      </c>
      <c r="Y2867">
        <v>0</v>
      </c>
    </row>
    <row r="2868" spans="1:25" x14ac:dyDescent="0.3">
      <c r="A2868" s="2">
        <v>45924</v>
      </c>
      <c r="B2868" t="s">
        <v>19</v>
      </c>
      <c r="C2868">
        <v>44</v>
      </c>
      <c r="D2868">
        <v>1</v>
      </c>
      <c r="E2868">
        <v>2.4900000000000002</v>
      </c>
      <c r="F2868">
        <v>2.2730000000000001</v>
      </c>
      <c r="G2868">
        <v>2.4900000000000002</v>
      </c>
      <c r="H2868">
        <v>2.4900000000000002</v>
      </c>
      <c r="I2868" t="s">
        <v>149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X2868">
        <v>0</v>
      </c>
      <c r="Y2868">
        <v>0</v>
      </c>
    </row>
    <row r="2869" spans="1:25" x14ac:dyDescent="0.3">
      <c r="A2869" s="2">
        <v>45924</v>
      </c>
      <c r="B2869" t="s">
        <v>90</v>
      </c>
      <c r="C2869">
        <v>25</v>
      </c>
      <c r="D2869">
        <v>0</v>
      </c>
      <c r="F2869">
        <v>0</v>
      </c>
      <c r="G2869">
        <v>0</v>
      </c>
      <c r="H2869">
        <v>0</v>
      </c>
      <c r="I2869" t="s">
        <v>149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5" x14ac:dyDescent="0.3">
      <c r="A2870" s="2">
        <v>45924</v>
      </c>
      <c r="B2870" t="s">
        <v>19</v>
      </c>
      <c r="C2870">
        <v>79</v>
      </c>
      <c r="D2870">
        <v>0</v>
      </c>
      <c r="F2870">
        <v>0</v>
      </c>
      <c r="G2870">
        <v>0</v>
      </c>
      <c r="H2870">
        <v>0</v>
      </c>
      <c r="I2870" t="s">
        <v>149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5" x14ac:dyDescent="0.3">
      <c r="A2871" s="2">
        <v>45924</v>
      </c>
      <c r="B2871" t="s">
        <v>90</v>
      </c>
      <c r="C2871">
        <v>31</v>
      </c>
      <c r="D2871">
        <v>0</v>
      </c>
      <c r="F2871">
        <v>0</v>
      </c>
      <c r="G2871">
        <v>0</v>
      </c>
      <c r="H2871">
        <v>0</v>
      </c>
      <c r="I2871" t="s">
        <v>149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5" x14ac:dyDescent="0.3">
      <c r="A2872" s="2">
        <v>45924</v>
      </c>
      <c r="B2872" t="s">
        <v>19</v>
      </c>
      <c r="C2872">
        <v>34</v>
      </c>
      <c r="D2872">
        <v>0</v>
      </c>
      <c r="F2872">
        <v>0</v>
      </c>
      <c r="G2872">
        <v>0</v>
      </c>
      <c r="H2872">
        <v>0</v>
      </c>
      <c r="I2872" t="s">
        <v>149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5" x14ac:dyDescent="0.3">
      <c r="A2873" s="2">
        <v>45924</v>
      </c>
      <c r="B2873" t="s">
        <v>90</v>
      </c>
      <c r="C2873">
        <v>41</v>
      </c>
      <c r="D2873">
        <v>0</v>
      </c>
      <c r="F2873">
        <v>0</v>
      </c>
      <c r="G2873">
        <v>0</v>
      </c>
      <c r="H2873">
        <v>0</v>
      </c>
      <c r="I2873" t="s">
        <v>149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5" x14ac:dyDescent="0.3">
      <c r="A2874" s="2">
        <v>45924</v>
      </c>
      <c r="B2874" t="s">
        <v>19</v>
      </c>
      <c r="C2874">
        <v>91</v>
      </c>
      <c r="D2874">
        <v>0</v>
      </c>
      <c r="F2874">
        <v>0</v>
      </c>
      <c r="G2874">
        <v>0</v>
      </c>
      <c r="H2874">
        <v>0</v>
      </c>
      <c r="I2874" t="s">
        <v>149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5" x14ac:dyDescent="0.3">
      <c r="A2875" s="2">
        <v>45924</v>
      </c>
      <c r="B2875" t="s">
        <v>90</v>
      </c>
      <c r="C2875">
        <v>13</v>
      </c>
      <c r="D2875">
        <v>0</v>
      </c>
      <c r="F2875">
        <v>0</v>
      </c>
      <c r="G2875">
        <v>0</v>
      </c>
      <c r="H2875">
        <v>0</v>
      </c>
      <c r="I2875" t="s">
        <v>149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5" x14ac:dyDescent="0.3">
      <c r="A2876" s="2">
        <v>45924</v>
      </c>
      <c r="B2876" t="s">
        <v>58</v>
      </c>
      <c r="C2876">
        <v>154</v>
      </c>
      <c r="D2876">
        <v>1</v>
      </c>
      <c r="E2876">
        <v>0.45</v>
      </c>
      <c r="F2876">
        <v>0.64900000000000002</v>
      </c>
      <c r="G2876">
        <v>0.45</v>
      </c>
      <c r="H2876">
        <v>0.45</v>
      </c>
      <c r="I2876" t="s">
        <v>149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13.88</v>
      </c>
      <c r="S2876">
        <v>13.88</v>
      </c>
      <c r="T2876">
        <v>13.88</v>
      </c>
      <c r="U2876">
        <v>13.88</v>
      </c>
      <c r="V2876">
        <v>3.2420749280000001</v>
      </c>
      <c r="W2876">
        <v>3.2420749280000001</v>
      </c>
      <c r="X2876">
        <v>30.84444444</v>
      </c>
      <c r="Y2876">
        <v>30.84444444</v>
      </c>
    </row>
    <row r="2877" spans="1:25" x14ac:dyDescent="0.3">
      <c r="A2877" s="2">
        <v>45924</v>
      </c>
      <c r="B2877" t="s">
        <v>110</v>
      </c>
      <c r="C2877">
        <v>46</v>
      </c>
      <c r="D2877">
        <v>2</v>
      </c>
      <c r="E2877">
        <v>1.65</v>
      </c>
      <c r="F2877">
        <v>4.3479999999999999</v>
      </c>
      <c r="G2877">
        <v>3.3</v>
      </c>
      <c r="H2877">
        <v>3.3</v>
      </c>
      <c r="I2877" t="s">
        <v>149</v>
      </c>
      <c r="J2877">
        <v>4</v>
      </c>
      <c r="K2877">
        <v>4</v>
      </c>
      <c r="L2877">
        <v>4</v>
      </c>
      <c r="M2877">
        <v>4</v>
      </c>
      <c r="N2877">
        <v>7</v>
      </c>
      <c r="O2877">
        <v>7</v>
      </c>
      <c r="P2877">
        <v>7</v>
      </c>
      <c r="Q2877">
        <v>7</v>
      </c>
      <c r="R2877">
        <v>169.3</v>
      </c>
      <c r="S2877">
        <v>169.3</v>
      </c>
      <c r="T2877">
        <v>169.3</v>
      </c>
      <c r="U2877">
        <v>169.3</v>
      </c>
      <c r="V2877">
        <v>1.9492025989999999</v>
      </c>
      <c r="W2877">
        <v>1.9492025989999999</v>
      </c>
      <c r="X2877">
        <v>51.303030300000003</v>
      </c>
      <c r="Y2877">
        <v>51.303030300000003</v>
      </c>
    </row>
    <row r="2878" spans="1:25" x14ac:dyDescent="0.3">
      <c r="A2878" s="2">
        <v>45924</v>
      </c>
      <c r="B2878" t="s">
        <v>34</v>
      </c>
      <c r="C2878">
        <v>324</v>
      </c>
      <c r="D2878">
        <v>3</v>
      </c>
      <c r="E2878">
        <v>1.85</v>
      </c>
      <c r="F2878">
        <v>0.92600000000000005</v>
      </c>
      <c r="G2878">
        <v>5.55</v>
      </c>
      <c r="H2878">
        <v>5.55</v>
      </c>
      <c r="I2878" t="s">
        <v>149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18.489999999999998</v>
      </c>
      <c r="S2878">
        <v>18.489999999999998</v>
      </c>
      <c r="T2878">
        <v>18.489999999999998</v>
      </c>
      <c r="U2878">
        <v>18.489999999999998</v>
      </c>
      <c r="V2878">
        <v>30.016224990000001</v>
      </c>
      <c r="W2878">
        <v>30.016224990000001</v>
      </c>
      <c r="X2878">
        <v>3.3315315320000001</v>
      </c>
      <c r="Y2878">
        <v>3.3315315320000001</v>
      </c>
    </row>
    <row r="2879" spans="1:25" x14ac:dyDescent="0.3">
      <c r="A2879" s="2">
        <v>45924</v>
      </c>
      <c r="B2879" t="s">
        <v>28</v>
      </c>
      <c r="C2879">
        <v>14</v>
      </c>
      <c r="D2879">
        <v>0</v>
      </c>
      <c r="F2879">
        <v>0</v>
      </c>
      <c r="G2879">
        <v>0</v>
      </c>
      <c r="H2879">
        <v>0</v>
      </c>
      <c r="I2879" t="s">
        <v>149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5" x14ac:dyDescent="0.3">
      <c r="A2880" s="2">
        <v>45924</v>
      </c>
      <c r="B2880" t="s">
        <v>58</v>
      </c>
      <c r="C2880">
        <v>380</v>
      </c>
      <c r="D2880">
        <v>2</v>
      </c>
      <c r="E2880">
        <v>0.74</v>
      </c>
      <c r="F2880">
        <v>0.52600000000000002</v>
      </c>
      <c r="G2880">
        <v>1.48</v>
      </c>
      <c r="H2880">
        <v>1.48</v>
      </c>
      <c r="I2880" t="s">
        <v>149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X2880">
        <v>0</v>
      </c>
      <c r="Y2880">
        <v>0</v>
      </c>
    </row>
    <row r="2881" spans="1:25" x14ac:dyDescent="0.3">
      <c r="A2881" s="2">
        <v>45924</v>
      </c>
      <c r="B2881" t="s">
        <v>110</v>
      </c>
      <c r="C2881">
        <v>211</v>
      </c>
      <c r="D2881">
        <v>1</v>
      </c>
      <c r="E2881">
        <v>1.23</v>
      </c>
      <c r="F2881">
        <v>0.47399999999999998</v>
      </c>
      <c r="G2881">
        <v>1.23</v>
      </c>
      <c r="H2881">
        <v>1.23</v>
      </c>
      <c r="I2881" t="s">
        <v>149</v>
      </c>
      <c r="J2881">
        <v>1</v>
      </c>
      <c r="K2881">
        <v>1</v>
      </c>
      <c r="L2881">
        <v>1</v>
      </c>
      <c r="M2881">
        <v>1</v>
      </c>
      <c r="N2881">
        <v>3</v>
      </c>
      <c r="O2881">
        <v>3</v>
      </c>
      <c r="P2881">
        <v>3</v>
      </c>
      <c r="Q2881">
        <v>3</v>
      </c>
      <c r="R2881">
        <v>98.7</v>
      </c>
      <c r="S2881">
        <v>98.7</v>
      </c>
      <c r="T2881">
        <v>98.7</v>
      </c>
      <c r="U2881">
        <v>98.7</v>
      </c>
      <c r="V2881">
        <v>1.2462006080000001</v>
      </c>
      <c r="W2881">
        <v>1.2462006080000001</v>
      </c>
      <c r="X2881">
        <v>80.243902439999999</v>
      </c>
      <c r="Y2881">
        <v>80.243902439999999</v>
      </c>
    </row>
    <row r="2882" spans="1:25" x14ac:dyDescent="0.3">
      <c r="A2882" s="2">
        <v>45924</v>
      </c>
      <c r="B2882" t="s">
        <v>34</v>
      </c>
      <c r="C2882">
        <v>1319</v>
      </c>
      <c r="D2882">
        <v>4</v>
      </c>
      <c r="E2882">
        <v>0.98299999999999998</v>
      </c>
      <c r="F2882">
        <v>0.30299999999999999</v>
      </c>
      <c r="G2882">
        <v>3.93</v>
      </c>
      <c r="H2882">
        <v>3.93</v>
      </c>
      <c r="I2882" t="s">
        <v>149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18.489999999999998</v>
      </c>
      <c r="S2882">
        <v>18.489999999999998</v>
      </c>
      <c r="T2882">
        <v>18.489999999999998</v>
      </c>
      <c r="U2882">
        <v>18.489999999999998</v>
      </c>
      <c r="V2882">
        <v>21.25473229</v>
      </c>
      <c r="W2882">
        <v>21.25473229</v>
      </c>
      <c r="X2882">
        <v>4.7048346060000004</v>
      </c>
      <c r="Y2882">
        <v>4.7048346060000004</v>
      </c>
    </row>
    <row r="2883" spans="1:25" x14ac:dyDescent="0.3">
      <c r="A2883" s="2">
        <v>45924</v>
      </c>
      <c r="B2883" t="s">
        <v>28</v>
      </c>
      <c r="C2883">
        <v>86</v>
      </c>
      <c r="D2883">
        <v>0</v>
      </c>
      <c r="F2883">
        <v>0</v>
      </c>
      <c r="G2883">
        <v>0</v>
      </c>
      <c r="H2883">
        <v>0</v>
      </c>
      <c r="I2883" t="s">
        <v>149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5" x14ac:dyDescent="0.3">
      <c r="A2884" s="2">
        <v>45924</v>
      </c>
      <c r="B2884" t="s">
        <v>28</v>
      </c>
      <c r="C2884">
        <v>97</v>
      </c>
      <c r="D2884">
        <v>1</v>
      </c>
      <c r="E2884">
        <v>1.38</v>
      </c>
      <c r="F2884">
        <v>1.0309999999999999</v>
      </c>
      <c r="G2884">
        <v>1.38</v>
      </c>
      <c r="H2884">
        <v>1.38</v>
      </c>
      <c r="I2884" t="s">
        <v>149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X2884">
        <v>0</v>
      </c>
      <c r="Y2884">
        <v>0</v>
      </c>
    </row>
    <row r="2885" spans="1:25" x14ac:dyDescent="0.3">
      <c r="A2885" s="2">
        <v>45924</v>
      </c>
      <c r="B2885" t="s">
        <v>58</v>
      </c>
      <c r="C2885">
        <v>462</v>
      </c>
      <c r="D2885">
        <v>3</v>
      </c>
      <c r="E2885">
        <v>0.80300000000000005</v>
      </c>
      <c r="F2885">
        <v>0.64900000000000002</v>
      </c>
      <c r="G2885">
        <v>2.41</v>
      </c>
      <c r="H2885">
        <v>2.41</v>
      </c>
      <c r="I2885" t="s">
        <v>149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X2885">
        <v>0</v>
      </c>
      <c r="Y2885">
        <v>0</v>
      </c>
    </row>
    <row r="2886" spans="1:25" x14ac:dyDescent="0.3">
      <c r="A2886" s="2">
        <v>45924</v>
      </c>
      <c r="B2886" t="s">
        <v>110</v>
      </c>
      <c r="C2886">
        <v>478</v>
      </c>
      <c r="D2886">
        <v>4</v>
      </c>
      <c r="E2886">
        <v>1.403</v>
      </c>
      <c r="F2886">
        <v>0.83699999999999997</v>
      </c>
      <c r="G2886">
        <v>5.61</v>
      </c>
      <c r="H2886">
        <v>5.61</v>
      </c>
      <c r="I2886" t="s">
        <v>149</v>
      </c>
      <c r="J2886">
        <v>3</v>
      </c>
      <c r="K2886">
        <v>3</v>
      </c>
      <c r="L2886">
        <v>3</v>
      </c>
      <c r="M2886">
        <v>3</v>
      </c>
      <c r="N2886">
        <v>3</v>
      </c>
      <c r="O2886">
        <v>3</v>
      </c>
      <c r="P2886">
        <v>3</v>
      </c>
      <c r="Q2886">
        <v>3</v>
      </c>
      <c r="R2886">
        <v>269.29000000000002</v>
      </c>
      <c r="S2886">
        <v>269.29000000000002</v>
      </c>
      <c r="T2886">
        <v>269.29000000000002</v>
      </c>
      <c r="U2886">
        <v>269.29000000000002</v>
      </c>
      <c r="V2886">
        <v>2.0832559690000001</v>
      </c>
      <c r="W2886">
        <v>2.0832559690000001</v>
      </c>
      <c r="X2886">
        <v>48.00178253</v>
      </c>
      <c r="Y2886">
        <v>48.00178253</v>
      </c>
    </row>
    <row r="2887" spans="1:25" x14ac:dyDescent="0.3">
      <c r="A2887" s="2">
        <v>45924</v>
      </c>
      <c r="B2887" t="s">
        <v>34</v>
      </c>
      <c r="C2887">
        <v>1060</v>
      </c>
      <c r="D2887">
        <v>8</v>
      </c>
      <c r="E2887">
        <v>1.163</v>
      </c>
      <c r="F2887">
        <v>0.755</v>
      </c>
      <c r="G2887">
        <v>9.3000000000000007</v>
      </c>
      <c r="H2887">
        <v>9.3000000000000007</v>
      </c>
      <c r="I2887" t="s">
        <v>149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X2887">
        <v>0</v>
      </c>
      <c r="Y2887">
        <v>0</v>
      </c>
    </row>
    <row r="2888" spans="1:25" x14ac:dyDescent="0.3">
      <c r="A2888" s="2">
        <v>45924</v>
      </c>
      <c r="B2888" t="s">
        <v>34</v>
      </c>
      <c r="C2888">
        <v>556</v>
      </c>
      <c r="D2888">
        <v>3</v>
      </c>
      <c r="E2888">
        <v>1.583</v>
      </c>
      <c r="F2888">
        <v>0.54</v>
      </c>
      <c r="G2888">
        <v>4.75</v>
      </c>
      <c r="H2888">
        <v>4.75</v>
      </c>
      <c r="I2888" t="s">
        <v>149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X2888">
        <v>0</v>
      </c>
      <c r="Y2888">
        <v>0</v>
      </c>
    </row>
    <row r="2889" spans="1:25" x14ac:dyDescent="0.3">
      <c r="A2889" s="2">
        <v>45924</v>
      </c>
      <c r="B2889" t="s">
        <v>58</v>
      </c>
      <c r="C2889">
        <v>290</v>
      </c>
      <c r="D2889">
        <v>1</v>
      </c>
      <c r="E2889">
        <v>0.44</v>
      </c>
      <c r="F2889">
        <v>0.34499999999999997</v>
      </c>
      <c r="G2889">
        <v>0.44</v>
      </c>
      <c r="H2889">
        <v>0.44</v>
      </c>
      <c r="I2889" t="s">
        <v>149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X2889">
        <v>0</v>
      </c>
      <c r="Y2889">
        <v>0</v>
      </c>
    </row>
    <row r="2890" spans="1:25" x14ac:dyDescent="0.3">
      <c r="A2890" s="2">
        <v>45924</v>
      </c>
      <c r="B2890" t="s">
        <v>28</v>
      </c>
      <c r="C2890">
        <v>157</v>
      </c>
      <c r="D2890">
        <v>3</v>
      </c>
      <c r="E2890">
        <v>0.877</v>
      </c>
      <c r="F2890">
        <v>1.911</v>
      </c>
      <c r="G2890">
        <v>2.63</v>
      </c>
      <c r="H2890">
        <v>2.63</v>
      </c>
      <c r="I2890" t="s">
        <v>149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X2890">
        <v>0</v>
      </c>
      <c r="Y2890">
        <v>0</v>
      </c>
    </row>
    <row r="2891" spans="1:25" x14ac:dyDescent="0.3">
      <c r="A2891" s="2">
        <v>45924</v>
      </c>
      <c r="B2891" t="s">
        <v>110</v>
      </c>
      <c r="C2891">
        <v>1349</v>
      </c>
      <c r="D2891">
        <v>2</v>
      </c>
      <c r="E2891">
        <v>0.82</v>
      </c>
      <c r="F2891">
        <v>0.14799999999999999</v>
      </c>
      <c r="G2891">
        <v>1.64</v>
      </c>
      <c r="H2891">
        <v>1.64</v>
      </c>
      <c r="I2891" t="s">
        <v>149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X2891">
        <v>0</v>
      </c>
      <c r="Y2891">
        <v>0</v>
      </c>
    </row>
    <row r="2892" spans="1:25" x14ac:dyDescent="0.3">
      <c r="A2892" s="2">
        <v>45924</v>
      </c>
      <c r="B2892" t="s">
        <v>26</v>
      </c>
      <c r="C2892">
        <v>257</v>
      </c>
      <c r="D2892">
        <v>1</v>
      </c>
      <c r="E2892">
        <v>1.98</v>
      </c>
      <c r="F2892">
        <v>0.38900000000000001</v>
      </c>
      <c r="G2892">
        <v>1.98</v>
      </c>
      <c r="H2892">
        <v>1.98</v>
      </c>
      <c r="I2892" t="s">
        <v>149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X2892">
        <v>0</v>
      </c>
      <c r="Y2892">
        <v>0</v>
      </c>
    </row>
    <row r="2893" spans="1:25" x14ac:dyDescent="0.3">
      <c r="A2893" s="2">
        <v>45924</v>
      </c>
      <c r="B2893" t="s">
        <v>30</v>
      </c>
      <c r="C2893">
        <v>134</v>
      </c>
      <c r="D2893">
        <v>0</v>
      </c>
      <c r="F2893">
        <v>0</v>
      </c>
      <c r="G2893">
        <v>0</v>
      </c>
      <c r="H2893">
        <v>0</v>
      </c>
      <c r="I2893" t="s">
        <v>149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5" x14ac:dyDescent="0.3">
      <c r="A2894" s="2">
        <v>45924</v>
      </c>
      <c r="B2894" t="s">
        <v>26</v>
      </c>
      <c r="C2894">
        <v>557</v>
      </c>
      <c r="D2894">
        <v>8</v>
      </c>
      <c r="E2894">
        <v>1.1950000000000001</v>
      </c>
      <c r="F2894">
        <v>1.4359999999999999</v>
      </c>
      <c r="G2894">
        <v>9.56</v>
      </c>
      <c r="H2894">
        <v>9.56</v>
      </c>
      <c r="I2894" t="s">
        <v>149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X2894">
        <v>0</v>
      </c>
      <c r="Y2894">
        <v>0</v>
      </c>
    </row>
    <row r="2895" spans="1:25" x14ac:dyDescent="0.3">
      <c r="A2895" s="2">
        <v>45924</v>
      </c>
      <c r="B2895" t="s">
        <v>30</v>
      </c>
      <c r="C2895">
        <v>950</v>
      </c>
      <c r="D2895">
        <v>1</v>
      </c>
      <c r="E2895">
        <v>1.5</v>
      </c>
      <c r="F2895">
        <v>0.105</v>
      </c>
      <c r="G2895">
        <v>1.5</v>
      </c>
      <c r="H2895">
        <v>1.5</v>
      </c>
      <c r="I2895" t="s">
        <v>149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X2895">
        <v>0</v>
      </c>
      <c r="Y2895">
        <v>0</v>
      </c>
    </row>
    <row r="2896" spans="1:25" x14ac:dyDescent="0.3">
      <c r="A2896" s="2">
        <v>45924</v>
      </c>
      <c r="B2896" t="s">
        <v>26</v>
      </c>
      <c r="C2896">
        <v>1327</v>
      </c>
      <c r="D2896">
        <v>9</v>
      </c>
      <c r="E2896">
        <v>1.5629999999999999</v>
      </c>
      <c r="F2896">
        <v>0.67800000000000005</v>
      </c>
      <c r="G2896">
        <v>14.07</v>
      </c>
      <c r="H2896">
        <v>14.07</v>
      </c>
      <c r="I2896" t="s">
        <v>149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X2896">
        <v>0</v>
      </c>
      <c r="Y2896">
        <v>0</v>
      </c>
    </row>
    <row r="2897" spans="1:25" x14ac:dyDescent="0.3">
      <c r="A2897" s="2">
        <v>45924</v>
      </c>
      <c r="B2897" t="s">
        <v>30</v>
      </c>
      <c r="C2897">
        <v>859</v>
      </c>
      <c r="D2897">
        <v>2</v>
      </c>
      <c r="E2897">
        <v>1.2549999999999999</v>
      </c>
      <c r="F2897">
        <v>0.23300000000000001</v>
      </c>
      <c r="G2897">
        <v>2.5099999999999998</v>
      </c>
      <c r="H2897">
        <v>2.5099999999999998</v>
      </c>
      <c r="I2897" t="s">
        <v>149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X2897">
        <v>0</v>
      </c>
      <c r="Y2897">
        <v>0</v>
      </c>
    </row>
    <row r="2898" spans="1:25" x14ac:dyDescent="0.3">
      <c r="A2898" s="2">
        <v>45924</v>
      </c>
      <c r="B2898" t="s">
        <v>30</v>
      </c>
      <c r="C2898">
        <v>710</v>
      </c>
      <c r="D2898">
        <v>6</v>
      </c>
      <c r="E2898">
        <v>1.0720000000000001</v>
      </c>
      <c r="F2898">
        <v>0.84499999999999997</v>
      </c>
      <c r="G2898">
        <v>6.43</v>
      </c>
      <c r="H2898">
        <v>6.43</v>
      </c>
      <c r="I2898" t="s">
        <v>149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X2898">
        <v>0</v>
      </c>
      <c r="Y2898">
        <v>0</v>
      </c>
    </row>
    <row r="2899" spans="1:25" x14ac:dyDescent="0.3">
      <c r="A2899" s="2">
        <v>45924</v>
      </c>
      <c r="B2899" t="s">
        <v>26</v>
      </c>
      <c r="C2899">
        <v>783</v>
      </c>
      <c r="D2899">
        <v>4</v>
      </c>
      <c r="E2899">
        <v>0.9</v>
      </c>
      <c r="F2899">
        <v>0.51100000000000001</v>
      </c>
      <c r="G2899">
        <v>3.6</v>
      </c>
      <c r="H2899">
        <v>3.6</v>
      </c>
      <c r="I2899" t="s">
        <v>149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28.9</v>
      </c>
      <c r="S2899">
        <v>28.9</v>
      </c>
      <c r="T2899">
        <v>28.9</v>
      </c>
      <c r="U2899">
        <v>28.9</v>
      </c>
      <c r="V2899">
        <v>12.456747399999999</v>
      </c>
      <c r="W2899">
        <v>12.456747399999999</v>
      </c>
      <c r="X2899">
        <v>8.0277777780000008</v>
      </c>
      <c r="Y2899">
        <v>8.0277777780000008</v>
      </c>
    </row>
    <row r="2900" spans="1:25" x14ac:dyDescent="0.3">
      <c r="A2900" s="2">
        <v>45925</v>
      </c>
      <c r="B2900" t="s">
        <v>44</v>
      </c>
      <c r="C2900">
        <v>2049</v>
      </c>
      <c r="D2900">
        <v>14</v>
      </c>
      <c r="E2900">
        <v>2.2160000000000002</v>
      </c>
      <c r="F2900">
        <v>0.68300000000000005</v>
      </c>
      <c r="G2900">
        <v>31.02</v>
      </c>
      <c r="H2900">
        <v>31.02</v>
      </c>
      <c r="I2900" t="s">
        <v>149</v>
      </c>
      <c r="J2900">
        <v>5</v>
      </c>
      <c r="K2900">
        <v>5</v>
      </c>
      <c r="L2900">
        <v>5</v>
      </c>
      <c r="M2900">
        <v>5</v>
      </c>
      <c r="N2900">
        <v>5</v>
      </c>
      <c r="O2900">
        <v>5</v>
      </c>
      <c r="P2900">
        <v>5</v>
      </c>
      <c r="Q2900">
        <v>5</v>
      </c>
      <c r="R2900">
        <v>134.84</v>
      </c>
      <c r="S2900">
        <v>134.84</v>
      </c>
      <c r="T2900">
        <v>134.84</v>
      </c>
      <c r="U2900">
        <v>134.84</v>
      </c>
      <c r="V2900">
        <v>23.005043010000001</v>
      </c>
      <c r="W2900">
        <v>23.005043010000001</v>
      </c>
      <c r="X2900">
        <v>4.3468729850000001</v>
      </c>
      <c r="Y2900">
        <v>4.3468729850000001</v>
      </c>
    </row>
    <row r="2901" spans="1:25" x14ac:dyDescent="0.3">
      <c r="A2901" s="2">
        <v>45925</v>
      </c>
      <c r="B2901" t="s">
        <v>42</v>
      </c>
      <c r="C2901">
        <v>6855</v>
      </c>
      <c r="D2901">
        <v>76</v>
      </c>
      <c r="E2901">
        <v>2.12</v>
      </c>
      <c r="F2901">
        <v>1.109</v>
      </c>
      <c r="G2901">
        <v>161.13</v>
      </c>
      <c r="H2901">
        <v>161.13</v>
      </c>
      <c r="I2901" t="s">
        <v>149</v>
      </c>
      <c r="J2901">
        <v>17</v>
      </c>
      <c r="K2901">
        <v>17</v>
      </c>
      <c r="L2901">
        <v>17</v>
      </c>
      <c r="M2901">
        <v>17</v>
      </c>
      <c r="N2901">
        <v>18</v>
      </c>
      <c r="O2901">
        <v>18</v>
      </c>
      <c r="P2901">
        <v>18</v>
      </c>
      <c r="Q2901">
        <v>18</v>
      </c>
      <c r="R2901">
        <v>454.05</v>
      </c>
      <c r="S2901">
        <v>454.05</v>
      </c>
      <c r="T2901">
        <v>454.05</v>
      </c>
      <c r="U2901">
        <v>454.05</v>
      </c>
      <c r="V2901">
        <v>35.48728114</v>
      </c>
      <c r="W2901">
        <v>35.48728114</v>
      </c>
      <c r="X2901">
        <v>2.8179110039999999</v>
      </c>
      <c r="Y2901">
        <v>2.8179110039999999</v>
      </c>
    </row>
    <row r="2902" spans="1:25" x14ac:dyDescent="0.3">
      <c r="A2902" s="2">
        <v>45925</v>
      </c>
      <c r="B2902" t="s">
        <v>40</v>
      </c>
      <c r="C2902">
        <v>2725</v>
      </c>
      <c r="D2902">
        <v>26</v>
      </c>
      <c r="E2902">
        <v>3.4020000000000001</v>
      </c>
      <c r="F2902">
        <v>0.95399999999999996</v>
      </c>
      <c r="G2902">
        <v>88.45</v>
      </c>
      <c r="H2902">
        <v>88.45</v>
      </c>
      <c r="I2902" t="s">
        <v>149</v>
      </c>
      <c r="J2902">
        <v>7</v>
      </c>
      <c r="K2902">
        <v>10</v>
      </c>
      <c r="L2902">
        <v>10</v>
      </c>
      <c r="M2902">
        <v>10</v>
      </c>
      <c r="N2902">
        <v>8</v>
      </c>
      <c r="O2902">
        <v>11</v>
      </c>
      <c r="P2902">
        <v>11</v>
      </c>
      <c r="Q2902">
        <v>11</v>
      </c>
      <c r="R2902">
        <v>229.92</v>
      </c>
      <c r="S2902">
        <v>429.88</v>
      </c>
      <c r="T2902">
        <v>429.88</v>
      </c>
      <c r="U2902">
        <v>429.88</v>
      </c>
      <c r="V2902">
        <v>20.575509440000001</v>
      </c>
      <c r="W2902">
        <v>20.575509440000001</v>
      </c>
      <c r="X2902">
        <v>4.8601469760000002</v>
      </c>
      <c r="Y2902">
        <v>4.8601469760000002</v>
      </c>
    </row>
    <row r="2903" spans="1:25" x14ac:dyDescent="0.3">
      <c r="A2903" s="2">
        <v>45925</v>
      </c>
      <c r="B2903" t="s">
        <v>62</v>
      </c>
      <c r="C2903">
        <v>1272</v>
      </c>
      <c r="D2903">
        <v>10</v>
      </c>
      <c r="E2903">
        <v>3.9220000000000002</v>
      </c>
      <c r="F2903">
        <v>0.78600000000000003</v>
      </c>
      <c r="G2903">
        <v>39.22</v>
      </c>
      <c r="H2903">
        <v>39.22</v>
      </c>
      <c r="I2903" t="s">
        <v>149</v>
      </c>
      <c r="J2903">
        <v>3</v>
      </c>
      <c r="K2903">
        <v>7</v>
      </c>
      <c r="L2903">
        <v>7</v>
      </c>
      <c r="M2903">
        <v>7</v>
      </c>
      <c r="N2903">
        <v>11</v>
      </c>
      <c r="O2903">
        <v>26</v>
      </c>
      <c r="P2903">
        <v>26</v>
      </c>
      <c r="Q2903">
        <v>26</v>
      </c>
      <c r="R2903">
        <v>879.56</v>
      </c>
      <c r="S2903">
        <v>1985.64</v>
      </c>
      <c r="T2903">
        <v>1985.64</v>
      </c>
      <c r="U2903">
        <v>1985.64</v>
      </c>
      <c r="V2903">
        <v>1.9751818050000001</v>
      </c>
      <c r="W2903">
        <v>1.9751818050000001</v>
      </c>
      <c r="X2903">
        <v>50.628250889999997</v>
      </c>
      <c r="Y2903">
        <v>50.628250889999997</v>
      </c>
    </row>
    <row r="2904" spans="1:25" x14ac:dyDescent="0.3">
      <c r="A2904" s="2">
        <v>45925</v>
      </c>
      <c r="B2904" t="s">
        <v>84</v>
      </c>
      <c r="C2904">
        <v>5930</v>
      </c>
      <c r="D2904">
        <v>45</v>
      </c>
      <c r="E2904">
        <v>2.2679999999999998</v>
      </c>
      <c r="F2904">
        <v>0.75900000000000001</v>
      </c>
      <c r="G2904">
        <v>102.04</v>
      </c>
      <c r="H2904">
        <v>102.04</v>
      </c>
      <c r="I2904" t="s">
        <v>149</v>
      </c>
      <c r="J2904">
        <v>8</v>
      </c>
      <c r="K2904">
        <v>8</v>
      </c>
      <c r="L2904">
        <v>8</v>
      </c>
      <c r="M2904">
        <v>8</v>
      </c>
      <c r="N2904">
        <v>8</v>
      </c>
      <c r="O2904">
        <v>8</v>
      </c>
      <c r="P2904">
        <v>8</v>
      </c>
      <c r="Q2904">
        <v>8</v>
      </c>
      <c r="R2904">
        <v>280.41000000000003</v>
      </c>
      <c r="S2904">
        <v>280.41000000000003</v>
      </c>
      <c r="T2904">
        <v>280.41000000000003</v>
      </c>
      <c r="U2904">
        <v>280.41000000000003</v>
      </c>
      <c r="V2904">
        <v>36.38957241</v>
      </c>
      <c r="W2904">
        <v>36.38957241</v>
      </c>
      <c r="X2904">
        <v>2.748039984</v>
      </c>
      <c r="Y2904">
        <v>2.748039984</v>
      </c>
    </row>
    <row r="2905" spans="1:25" x14ac:dyDescent="0.3">
      <c r="A2905" s="2">
        <v>45925</v>
      </c>
      <c r="B2905" t="s">
        <v>56</v>
      </c>
      <c r="C2905">
        <v>1492</v>
      </c>
      <c r="D2905">
        <v>9</v>
      </c>
      <c r="E2905">
        <v>1.9179999999999999</v>
      </c>
      <c r="F2905">
        <v>0.60299999999999998</v>
      </c>
      <c r="G2905">
        <v>17.260000000000002</v>
      </c>
      <c r="H2905">
        <v>17.260000000000002</v>
      </c>
      <c r="I2905" t="s">
        <v>149</v>
      </c>
      <c r="J2905">
        <v>0</v>
      </c>
      <c r="K2905">
        <v>1</v>
      </c>
      <c r="L2905">
        <v>1</v>
      </c>
      <c r="M2905">
        <v>1</v>
      </c>
      <c r="N2905">
        <v>0</v>
      </c>
      <c r="O2905">
        <v>1</v>
      </c>
      <c r="P2905">
        <v>1</v>
      </c>
      <c r="Q2905">
        <v>1</v>
      </c>
      <c r="R2905">
        <v>0</v>
      </c>
      <c r="S2905">
        <v>23.49</v>
      </c>
      <c r="T2905">
        <v>23.49</v>
      </c>
      <c r="U2905">
        <v>23.49</v>
      </c>
      <c r="V2905">
        <v>73.478075779999998</v>
      </c>
      <c r="W2905">
        <v>73.478075779999998</v>
      </c>
      <c r="X2905">
        <v>1.3609501740000001</v>
      </c>
      <c r="Y2905">
        <v>1.3609501740000001</v>
      </c>
    </row>
    <row r="2906" spans="1:25" x14ac:dyDescent="0.3">
      <c r="A2906" s="2">
        <v>45925</v>
      </c>
      <c r="B2906" t="s">
        <v>50</v>
      </c>
      <c r="C2906">
        <v>1544</v>
      </c>
      <c r="D2906">
        <v>18</v>
      </c>
      <c r="E2906">
        <v>2.1480000000000001</v>
      </c>
      <c r="F2906">
        <v>1.1659999999999999</v>
      </c>
      <c r="G2906">
        <v>38.659999999999997</v>
      </c>
      <c r="H2906">
        <v>38.659999999999997</v>
      </c>
      <c r="I2906" t="s">
        <v>149</v>
      </c>
      <c r="J2906">
        <v>2</v>
      </c>
      <c r="K2906">
        <v>6</v>
      </c>
      <c r="L2906">
        <v>6</v>
      </c>
      <c r="M2906">
        <v>6</v>
      </c>
      <c r="N2906">
        <v>2</v>
      </c>
      <c r="O2906">
        <v>8</v>
      </c>
      <c r="P2906">
        <v>8</v>
      </c>
      <c r="Q2906">
        <v>8</v>
      </c>
      <c r="R2906">
        <v>67.8</v>
      </c>
      <c r="S2906">
        <v>239.23</v>
      </c>
      <c r="T2906">
        <v>239.23</v>
      </c>
      <c r="U2906">
        <v>239.23</v>
      </c>
      <c r="V2906">
        <v>16.160180579999999</v>
      </c>
      <c r="W2906">
        <v>16.160180579999999</v>
      </c>
      <c r="X2906">
        <v>6.1880496640000002</v>
      </c>
      <c r="Y2906">
        <v>6.1880496640000002</v>
      </c>
    </row>
    <row r="2907" spans="1:25" x14ac:dyDescent="0.3">
      <c r="A2907" s="2">
        <v>45925</v>
      </c>
      <c r="B2907" t="s">
        <v>36</v>
      </c>
      <c r="C2907">
        <v>1332</v>
      </c>
      <c r="D2907">
        <v>11</v>
      </c>
      <c r="E2907">
        <v>1.7549999999999999</v>
      </c>
      <c r="F2907">
        <v>0.82599999999999996</v>
      </c>
      <c r="G2907">
        <v>19.3</v>
      </c>
      <c r="H2907">
        <v>19.3</v>
      </c>
      <c r="I2907" t="s">
        <v>149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24.49</v>
      </c>
      <c r="S2907">
        <v>24.49</v>
      </c>
      <c r="T2907">
        <v>24.49</v>
      </c>
      <c r="U2907">
        <v>24.49</v>
      </c>
      <c r="V2907">
        <v>78.807676599999994</v>
      </c>
      <c r="W2907">
        <v>78.807676599999994</v>
      </c>
      <c r="X2907">
        <v>1.2689119170000001</v>
      </c>
      <c r="Y2907">
        <v>1.2689119170000001</v>
      </c>
    </row>
    <row r="2908" spans="1:25" x14ac:dyDescent="0.3">
      <c r="A2908" s="2">
        <v>45925</v>
      </c>
      <c r="B2908" t="s">
        <v>62</v>
      </c>
      <c r="C2908">
        <v>7649</v>
      </c>
      <c r="D2908">
        <v>36</v>
      </c>
      <c r="E2908">
        <v>4.6849999999999996</v>
      </c>
      <c r="F2908">
        <v>0.47099999999999997</v>
      </c>
      <c r="G2908">
        <v>168.67</v>
      </c>
      <c r="H2908">
        <v>168.67</v>
      </c>
      <c r="I2908" t="s">
        <v>149</v>
      </c>
      <c r="J2908">
        <v>11</v>
      </c>
      <c r="K2908">
        <v>11</v>
      </c>
      <c r="L2908">
        <v>11</v>
      </c>
      <c r="M2908">
        <v>11</v>
      </c>
      <c r="N2908">
        <v>12</v>
      </c>
      <c r="O2908">
        <v>12</v>
      </c>
      <c r="P2908">
        <v>12</v>
      </c>
      <c r="Q2908">
        <v>12</v>
      </c>
      <c r="R2908">
        <v>567.27</v>
      </c>
      <c r="S2908">
        <v>567.27</v>
      </c>
      <c r="T2908">
        <v>567.27</v>
      </c>
      <c r="U2908">
        <v>567.27</v>
      </c>
      <c r="V2908">
        <v>29.733636539999999</v>
      </c>
      <c r="W2908">
        <v>29.733636539999999</v>
      </c>
      <c r="X2908">
        <v>3.3631944030000001</v>
      </c>
      <c r="Y2908">
        <v>3.3631944030000001</v>
      </c>
    </row>
    <row r="2909" spans="1:25" x14ac:dyDescent="0.3">
      <c r="A2909" s="2">
        <v>45925</v>
      </c>
      <c r="B2909" t="s">
        <v>64</v>
      </c>
      <c r="C2909">
        <v>2974</v>
      </c>
      <c r="D2909">
        <v>17</v>
      </c>
      <c r="E2909">
        <v>4.9130000000000003</v>
      </c>
      <c r="F2909">
        <v>0.57199999999999995</v>
      </c>
      <c r="G2909">
        <v>83.52</v>
      </c>
      <c r="H2909">
        <v>83.52</v>
      </c>
      <c r="I2909" t="s">
        <v>149</v>
      </c>
      <c r="J2909">
        <v>5</v>
      </c>
      <c r="K2909">
        <v>5</v>
      </c>
      <c r="L2909">
        <v>5</v>
      </c>
      <c r="M2909">
        <v>5</v>
      </c>
      <c r="N2909">
        <v>10</v>
      </c>
      <c r="O2909">
        <v>10</v>
      </c>
      <c r="P2909">
        <v>10</v>
      </c>
      <c r="Q2909">
        <v>10</v>
      </c>
      <c r="R2909">
        <v>324.83999999999997</v>
      </c>
      <c r="S2909">
        <v>324.83999999999997</v>
      </c>
      <c r="T2909">
        <v>324.83999999999997</v>
      </c>
      <c r="U2909">
        <v>324.83999999999997</v>
      </c>
      <c r="V2909">
        <v>25.711119320000002</v>
      </c>
      <c r="W2909">
        <v>25.711119320000002</v>
      </c>
      <c r="X2909">
        <v>3.889367816</v>
      </c>
      <c r="Y2909">
        <v>3.889367816</v>
      </c>
    </row>
    <row r="2910" spans="1:25" x14ac:dyDescent="0.3">
      <c r="A2910" s="2">
        <v>45925</v>
      </c>
      <c r="B2910" t="s">
        <v>66</v>
      </c>
      <c r="C2910">
        <v>2828</v>
      </c>
      <c r="D2910">
        <v>12</v>
      </c>
      <c r="E2910">
        <v>5.32</v>
      </c>
      <c r="F2910">
        <v>0.42399999999999999</v>
      </c>
      <c r="G2910">
        <v>63.84</v>
      </c>
      <c r="H2910">
        <v>63.84</v>
      </c>
      <c r="I2910" t="s">
        <v>149</v>
      </c>
      <c r="J2910">
        <v>4</v>
      </c>
      <c r="K2910">
        <v>4</v>
      </c>
      <c r="L2910">
        <v>4</v>
      </c>
      <c r="M2910">
        <v>4</v>
      </c>
      <c r="N2910">
        <v>9</v>
      </c>
      <c r="O2910">
        <v>9</v>
      </c>
      <c r="P2910">
        <v>9</v>
      </c>
      <c r="Q2910">
        <v>9</v>
      </c>
      <c r="R2910">
        <v>325.55</v>
      </c>
      <c r="S2910">
        <v>325.55</v>
      </c>
      <c r="T2910">
        <v>325.55</v>
      </c>
      <c r="U2910">
        <v>325.55</v>
      </c>
      <c r="V2910">
        <v>19.60989095</v>
      </c>
      <c r="W2910">
        <v>19.60989095</v>
      </c>
      <c r="X2910">
        <v>5.0994674189999998</v>
      </c>
      <c r="Y2910">
        <v>5.0994674189999998</v>
      </c>
    </row>
    <row r="2911" spans="1:25" x14ac:dyDescent="0.3">
      <c r="A2911" s="2">
        <v>45925</v>
      </c>
      <c r="B2911" t="s">
        <v>68</v>
      </c>
      <c r="C2911">
        <v>2958</v>
      </c>
      <c r="D2911">
        <v>23</v>
      </c>
      <c r="E2911">
        <v>5.9630000000000001</v>
      </c>
      <c r="F2911">
        <v>0.77800000000000002</v>
      </c>
      <c r="G2911">
        <v>137.15</v>
      </c>
      <c r="H2911">
        <v>137.15</v>
      </c>
      <c r="I2911" t="s">
        <v>149</v>
      </c>
      <c r="J2911">
        <v>12</v>
      </c>
      <c r="K2911">
        <v>12</v>
      </c>
      <c r="L2911">
        <v>12</v>
      </c>
      <c r="M2911">
        <v>12</v>
      </c>
      <c r="N2911">
        <v>18</v>
      </c>
      <c r="O2911">
        <v>18</v>
      </c>
      <c r="P2911">
        <v>18</v>
      </c>
      <c r="Q2911">
        <v>18</v>
      </c>
      <c r="R2911">
        <v>689.55</v>
      </c>
      <c r="S2911">
        <v>689.55</v>
      </c>
      <c r="T2911">
        <v>689.55</v>
      </c>
      <c r="U2911">
        <v>689.55</v>
      </c>
      <c r="V2911">
        <v>19.889783189999999</v>
      </c>
      <c r="W2911">
        <v>19.889783189999999</v>
      </c>
      <c r="X2911">
        <v>5.0277068900000002</v>
      </c>
      <c r="Y2911">
        <v>5.0277068900000002</v>
      </c>
    </row>
    <row r="2912" spans="1:25" x14ac:dyDescent="0.3">
      <c r="A2912" s="2">
        <v>45925</v>
      </c>
      <c r="B2912" t="s">
        <v>70</v>
      </c>
      <c r="C2912">
        <v>3620</v>
      </c>
      <c r="D2912">
        <v>24</v>
      </c>
      <c r="E2912">
        <v>3.5950000000000002</v>
      </c>
      <c r="F2912">
        <v>0.66300000000000003</v>
      </c>
      <c r="G2912">
        <v>86.29</v>
      </c>
      <c r="H2912">
        <v>86.29</v>
      </c>
      <c r="I2912" t="s">
        <v>149</v>
      </c>
      <c r="J2912">
        <v>8</v>
      </c>
      <c r="K2912">
        <v>8</v>
      </c>
      <c r="L2912">
        <v>8</v>
      </c>
      <c r="M2912">
        <v>8</v>
      </c>
      <c r="N2912">
        <v>13</v>
      </c>
      <c r="O2912">
        <v>13</v>
      </c>
      <c r="P2912">
        <v>13</v>
      </c>
      <c r="Q2912">
        <v>13</v>
      </c>
      <c r="R2912">
        <v>493.77</v>
      </c>
      <c r="S2912">
        <v>493.77</v>
      </c>
      <c r="T2912">
        <v>493.77</v>
      </c>
      <c r="U2912">
        <v>493.77</v>
      </c>
      <c r="V2912">
        <v>17.475747819999999</v>
      </c>
      <c r="W2912">
        <v>17.475747819999999</v>
      </c>
      <c r="X2912">
        <v>5.7222157840000003</v>
      </c>
      <c r="Y2912">
        <v>5.7222157840000003</v>
      </c>
    </row>
    <row r="2913" spans="1:25" x14ac:dyDescent="0.3">
      <c r="A2913" s="2">
        <v>45925</v>
      </c>
      <c r="B2913" t="s">
        <v>72</v>
      </c>
      <c r="C2913">
        <v>2513</v>
      </c>
      <c r="D2913">
        <v>22</v>
      </c>
      <c r="E2913">
        <v>3.0720000000000001</v>
      </c>
      <c r="F2913">
        <v>0.875</v>
      </c>
      <c r="G2913">
        <v>67.59</v>
      </c>
      <c r="H2913">
        <v>67.59</v>
      </c>
      <c r="I2913" t="s">
        <v>149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34.49</v>
      </c>
      <c r="S2913">
        <v>34.49</v>
      </c>
      <c r="T2913">
        <v>34.49</v>
      </c>
      <c r="U2913">
        <v>34.49</v>
      </c>
      <c r="V2913">
        <v>195.9698463</v>
      </c>
      <c r="W2913">
        <v>195.9698463</v>
      </c>
      <c r="X2913">
        <v>0.5102825862</v>
      </c>
      <c r="Y2913">
        <v>0.5102825862</v>
      </c>
    </row>
    <row r="2914" spans="1:25" x14ac:dyDescent="0.3">
      <c r="A2914" s="2">
        <v>45925</v>
      </c>
      <c r="B2914" t="s">
        <v>74</v>
      </c>
      <c r="C2914">
        <v>2028</v>
      </c>
      <c r="D2914">
        <v>7</v>
      </c>
      <c r="E2914">
        <v>2.7090000000000001</v>
      </c>
      <c r="F2914">
        <v>0.34499999999999997</v>
      </c>
      <c r="G2914">
        <v>18.96</v>
      </c>
      <c r="H2914">
        <v>18.96</v>
      </c>
      <c r="I2914" t="s">
        <v>149</v>
      </c>
      <c r="J2914">
        <v>2</v>
      </c>
      <c r="K2914">
        <v>2</v>
      </c>
      <c r="L2914">
        <v>2</v>
      </c>
      <c r="M2914">
        <v>2</v>
      </c>
      <c r="N2914">
        <v>2</v>
      </c>
      <c r="O2914">
        <v>2</v>
      </c>
      <c r="P2914">
        <v>2</v>
      </c>
      <c r="Q2914">
        <v>2</v>
      </c>
      <c r="R2914">
        <v>64.37</v>
      </c>
      <c r="S2914">
        <v>64.37</v>
      </c>
      <c r="T2914">
        <v>64.37</v>
      </c>
      <c r="U2914">
        <v>64.37</v>
      </c>
      <c r="V2914">
        <v>29.454714930000002</v>
      </c>
      <c r="W2914">
        <v>29.454714930000002</v>
      </c>
      <c r="X2914">
        <v>3.3950421940000002</v>
      </c>
      <c r="Y2914">
        <v>3.3950421940000002</v>
      </c>
    </row>
    <row r="2915" spans="1:25" x14ac:dyDescent="0.3">
      <c r="A2915" s="2">
        <v>45925</v>
      </c>
      <c r="B2915" t="s">
        <v>76</v>
      </c>
      <c r="C2915">
        <v>922</v>
      </c>
      <c r="D2915">
        <v>8</v>
      </c>
      <c r="E2915">
        <v>4.3840000000000003</v>
      </c>
      <c r="F2915">
        <v>0.86799999999999999</v>
      </c>
      <c r="G2915">
        <v>35.07</v>
      </c>
      <c r="H2915">
        <v>35.07</v>
      </c>
      <c r="I2915" t="s">
        <v>149</v>
      </c>
      <c r="J2915">
        <v>3</v>
      </c>
      <c r="K2915">
        <v>3</v>
      </c>
      <c r="L2915">
        <v>3</v>
      </c>
      <c r="M2915">
        <v>3</v>
      </c>
      <c r="N2915">
        <v>3</v>
      </c>
      <c r="O2915">
        <v>3</v>
      </c>
      <c r="P2915">
        <v>3</v>
      </c>
      <c r="Q2915">
        <v>3</v>
      </c>
      <c r="R2915">
        <v>88.47</v>
      </c>
      <c r="S2915">
        <v>88.47</v>
      </c>
      <c r="T2915">
        <v>88.47</v>
      </c>
      <c r="U2915">
        <v>88.47</v>
      </c>
      <c r="V2915">
        <v>39.640556119999999</v>
      </c>
      <c r="W2915">
        <v>39.640556119999999</v>
      </c>
      <c r="X2915">
        <v>2.5226689480000002</v>
      </c>
      <c r="Y2915">
        <v>2.5226689480000002</v>
      </c>
    </row>
    <row r="2916" spans="1:25" x14ac:dyDescent="0.3">
      <c r="A2916" s="2">
        <v>45925</v>
      </c>
      <c r="B2916" t="s">
        <v>78</v>
      </c>
      <c r="C2916">
        <v>812</v>
      </c>
      <c r="D2916">
        <v>13</v>
      </c>
      <c r="E2916">
        <v>4.3959999999999999</v>
      </c>
      <c r="F2916">
        <v>1.601</v>
      </c>
      <c r="G2916">
        <v>57.15</v>
      </c>
      <c r="H2916">
        <v>57.15</v>
      </c>
      <c r="I2916" t="s">
        <v>149</v>
      </c>
      <c r="J2916">
        <v>4</v>
      </c>
      <c r="K2916">
        <v>4</v>
      </c>
      <c r="L2916">
        <v>4</v>
      </c>
      <c r="M2916">
        <v>4</v>
      </c>
      <c r="N2916">
        <v>5</v>
      </c>
      <c r="O2916">
        <v>5</v>
      </c>
      <c r="P2916">
        <v>5</v>
      </c>
      <c r="Q2916">
        <v>5</v>
      </c>
      <c r="R2916">
        <v>201.62</v>
      </c>
      <c r="S2916">
        <v>201.62</v>
      </c>
      <c r="T2916">
        <v>201.62</v>
      </c>
      <c r="U2916">
        <v>201.62</v>
      </c>
      <c r="V2916">
        <v>28.345402239999999</v>
      </c>
      <c r="W2916">
        <v>28.345402239999999</v>
      </c>
      <c r="X2916">
        <v>3.5279090110000002</v>
      </c>
      <c r="Y2916">
        <v>3.5279090110000002</v>
      </c>
    </row>
    <row r="2917" spans="1:25" x14ac:dyDescent="0.3">
      <c r="A2917" s="2">
        <v>45925</v>
      </c>
      <c r="B2917" t="s">
        <v>88</v>
      </c>
      <c r="C2917">
        <v>2398</v>
      </c>
      <c r="D2917">
        <v>33</v>
      </c>
      <c r="E2917">
        <v>2.39</v>
      </c>
      <c r="F2917">
        <v>1.3759999999999999</v>
      </c>
      <c r="G2917">
        <v>78.88</v>
      </c>
      <c r="H2917">
        <v>78.88</v>
      </c>
      <c r="I2917" t="s">
        <v>149</v>
      </c>
      <c r="J2917">
        <v>6</v>
      </c>
      <c r="K2917">
        <v>6</v>
      </c>
      <c r="L2917">
        <v>6</v>
      </c>
      <c r="M2917">
        <v>6</v>
      </c>
      <c r="N2917">
        <v>11</v>
      </c>
      <c r="O2917">
        <v>11</v>
      </c>
      <c r="P2917">
        <v>11</v>
      </c>
      <c r="Q2917">
        <v>11</v>
      </c>
      <c r="R2917">
        <v>312.22000000000003</v>
      </c>
      <c r="S2917">
        <v>312.22000000000003</v>
      </c>
      <c r="T2917">
        <v>312.22000000000003</v>
      </c>
      <c r="U2917">
        <v>312.22000000000003</v>
      </c>
      <c r="V2917">
        <v>25.264236759999999</v>
      </c>
      <c r="W2917">
        <v>25.264236759999999</v>
      </c>
      <c r="X2917">
        <v>3.9581643</v>
      </c>
      <c r="Y2917">
        <v>3.9581643</v>
      </c>
    </row>
    <row r="2918" spans="1:25" x14ac:dyDescent="0.3">
      <c r="A2918" s="2">
        <v>45925</v>
      </c>
      <c r="B2918" t="s">
        <v>80</v>
      </c>
      <c r="C2918">
        <v>1944</v>
      </c>
      <c r="D2918">
        <v>7</v>
      </c>
      <c r="E2918">
        <v>5.6639999999999997</v>
      </c>
      <c r="F2918">
        <v>0.36</v>
      </c>
      <c r="G2918">
        <v>39.65</v>
      </c>
      <c r="H2918">
        <v>39.65</v>
      </c>
      <c r="I2918" t="s">
        <v>149</v>
      </c>
      <c r="J2918">
        <v>1</v>
      </c>
      <c r="K2918">
        <v>1</v>
      </c>
      <c r="L2918">
        <v>1</v>
      </c>
      <c r="M2918">
        <v>1</v>
      </c>
      <c r="N2918">
        <v>2</v>
      </c>
      <c r="O2918">
        <v>2</v>
      </c>
      <c r="P2918">
        <v>2</v>
      </c>
      <c r="Q2918">
        <v>2</v>
      </c>
      <c r="R2918">
        <v>71.8</v>
      </c>
      <c r="S2918">
        <v>71.8</v>
      </c>
      <c r="T2918">
        <v>71.8</v>
      </c>
      <c r="U2918">
        <v>71.8</v>
      </c>
      <c r="V2918">
        <v>55.22284123</v>
      </c>
      <c r="W2918">
        <v>55.22284123</v>
      </c>
      <c r="X2918">
        <v>1.8108448930000001</v>
      </c>
      <c r="Y2918">
        <v>1.8108448930000001</v>
      </c>
    </row>
    <row r="2919" spans="1:25" x14ac:dyDescent="0.3">
      <c r="A2919" s="2">
        <v>45925</v>
      </c>
      <c r="B2919" t="s">
        <v>82</v>
      </c>
      <c r="C2919">
        <v>751</v>
      </c>
      <c r="D2919">
        <v>7</v>
      </c>
      <c r="E2919">
        <v>3.464</v>
      </c>
      <c r="F2919">
        <v>0.93200000000000005</v>
      </c>
      <c r="G2919">
        <v>24.25</v>
      </c>
      <c r="H2919">
        <v>24.25</v>
      </c>
      <c r="I2919" t="s">
        <v>149</v>
      </c>
      <c r="J2919">
        <v>5</v>
      </c>
      <c r="K2919">
        <v>5</v>
      </c>
      <c r="L2919">
        <v>5</v>
      </c>
      <c r="M2919">
        <v>5</v>
      </c>
      <c r="N2919">
        <v>5</v>
      </c>
      <c r="O2919">
        <v>5</v>
      </c>
      <c r="P2919">
        <v>5</v>
      </c>
      <c r="Q2919">
        <v>5</v>
      </c>
      <c r="R2919">
        <v>146.44999999999999</v>
      </c>
      <c r="S2919">
        <v>146.44999999999999</v>
      </c>
      <c r="T2919">
        <v>146.44999999999999</v>
      </c>
      <c r="U2919">
        <v>146.44999999999999</v>
      </c>
      <c r="V2919">
        <v>16.558552410000001</v>
      </c>
      <c r="W2919">
        <v>16.558552410000001</v>
      </c>
      <c r="X2919">
        <v>6.0391752580000002</v>
      </c>
      <c r="Y2919">
        <v>6.0391752580000002</v>
      </c>
    </row>
    <row r="2920" spans="1:25" x14ac:dyDescent="0.3">
      <c r="A2920" s="2">
        <v>45925</v>
      </c>
      <c r="B2920" t="s">
        <v>94</v>
      </c>
      <c r="C2920">
        <v>2678</v>
      </c>
      <c r="D2920">
        <v>16</v>
      </c>
      <c r="E2920">
        <v>6.9539999999999997</v>
      </c>
      <c r="F2920">
        <v>0.59699999999999998</v>
      </c>
      <c r="G2920">
        <v>111.27</v>
      </c>
      <c r="H2920">
        <v>111.27</v>
      </c>
      <c r="I2920" t="s">
        <v>149</v>
      </c>
      <c r="J2920">
        <v>5</v>
      </c>
      <c r="K2920">
        <v>5</v>
      </c>
      <c r="L2920">
        <v>5</v>
      </c>
      <c r="M2920">
        <v>5</v>
      </c>
      <c r="N2920">
        <v>25</v>
      </c>
      <c r="O2920">
        <v>25</v>
      </c>
      <c r="P2920">
        <v>25</v>
      </c>
      <c r="Q2920">
        <v>25</v>
      </c>
      <c r="R2920">
        <v>1955.07</v>
      </c>
      <c r="S2920">
        <v>1955.07</v>
      </c>
      <c r="T2920">
        <v>1955.07</v>
      </c>
      <c r="U2920">
        <v>1955.07</v>
      </c>
      <c r="V2920">
        <v>5.6913563199999997</v>
      </c>
      <c r="W2920">
        <v>5.6913563199999997</v>
      </c>
      <c r="X2920">
        <v>17.57050418</v>
      </c>
      <c r="Y2920">
        <v>17.57050418</v>
      </c>
    </row>
    <row r="2921" spans="1:25" x14ac:dyDescent="0.3">
      <c r="A2921" s="2">
        <v>45925</v>
      </c>
      <c r="B2921" t="s">
        <v>96</v>
      </c>
      <c r="C2921">
        <v>2269</v>
      </c>
      <c r="D2921">
        <v>21</v>
      </c>
      <c r="E2921">
        <v>5.2050000000000001</v>
      </c>
      <c r="F2921">
        <v>0.92600000000000005</v>
      </c>
      <c r="G2921">
        <v>109.31</v>
      </c>
      <c r="H2921">
        <v>109.31</v>
      </c>
      <c r="I2921" t="s">
        <v>149</v>
      </c>
      <c r="J2921">
        <v>5</v>
      </c>
      <c r="K2921">
        <v>5</v>
      </c>
      <c r="L2921">
        <v>5</v>
      </c>
      <c r="M2921">
        <v>5</v>
      </c>
      <c r="N2921">
        <v>8</v>
      </c>
      <c r="O2921">
        <v>8</v>
      </c>
      <c r="P2921">
        <v>8</v>
      </c>
      <c r="Q2921">
        <v>8</v>
      </c>
      <c r="R2921">
        <v>458.95</v>
      </c>
      <c r="S2921">
        <v>458.95</v>
      </c>
      <c r="T2921">
        <v>458.95</v>
      </c>
      <c r="U2921">
        <v>458.95</v>
      </c>
      <c r="V2921">
        <v>23.817409300000001</v>
      </c>
      <c r="W2921">
        <v>23.817409300000001</v>
      </c>
      <c r="X2921">
        <v>4.198609459</v>
      </c>
      <c r="Y2921">
        <v>4.198609459</v>
      </c>
    </row>
    <row r="2922" spans="1:25" x14ac:dyDescent="0.3">
      <c r="A2922" s="2">
        <v>45925</v>
      </c>
      <c r="B2922" t="s">
        <v>11</v>
      </c>
      <c r="C2922">
        <v>1271</v>
      </c>
      <c r="D2922">
        <v>5</v>
      </c>
      <c r="E2922">
        <v>3.34</v>
      </c>
      <c r="F2922">
        <v>0.39300000000000002</v>
      </c>
      <c r="G2922">
        <v>16.7</v>
      </c>
      <c r="H2922">
        <v>16.7</v>
      </c>
      <c r="I2922" t="s">
        <v>149</v>
      </c>
      <c r="J2922">
        <v>2</v>
      </c>
      <c r="K2922">
        <v>2</v>
      </c>
      <c r="L2922">
        <v>2</v>
      </c>
      <c r="M2922">
        <v>2</v>
      </c>
      <c r="N2922">
        <v>3</v>
      </c>
      <c r="O2922">
        <v>3</v>
      </c>
      <c r="P2922">
        <v>3</v>
      </c>
      <c r="Q2922">
        <v>3</v>
      </c>
      <c r="R2922">
        <v>105.47</v>
      </c>
      <c r="S2922">
        <v>105.47</v>
      </c>
      <c r="T2922">
        <v>105.47</v>
      </c>
      <c r="U2922">
        <v>105.47</v>
      </c>
      <c r="V2922">
        <v>15.83388641</v>
      </c>
      <c r="W2922">
        <v>15.83388641</v>
      </c>
      <c r="X2922">
        <v>6.3155688620000001</v>
      </c>
      <c r="Y2922">
        <v>6.3155688620000001</v>
      </c>
    </row>
    <row r="2923" spans="1:25" x14ac:dyDescent="0.3">
      <c r="A2923" s="2">
        <v>45925</v>
      </c>
      <c r="B2923" t="s">
        <v>92</v>
      </c>
      <c r="C2923">
        <v>1354</v>
      </c>
      <c r="D2923">
        <v>6</v>
      </c>
      <c r="E2923">
        <v>3.82</v>
      </c>
      <c r="F2923">
        <v>0.443</v>
      </c>
      <c r="G2923">
        <v>22.92</v>
      </c>
      <c r="H2923">
        <v>22.92</v>
      </c>
      <c r="I2923" t="s">
        <v>149</v>
      </c>
      <c r="J2923">
        <v>2</v>
      </c>
      <c r="K2923">
        <v>2</v>
      </c>
      <c r="L2923">
        <v>2</v>
      </c>
      <c r="M2923">
        <v>2</v>
      </c>
      <c r="N2923">
        <v>2</v>
      </c>
      <c r="O2923">
        <v>2</v>
      </c>
      <c r="P2923">
        <v>2</v>
      </c>
      <c r="Q2923">
        <v>2</v>
      </c>
      <c r="R2923">
        <v>52.98</v>
      </c>
      <c r="S2923">
        <v>52.98</v>
      </c>
      <c r="T2923">
        <v>52.98</v>
      </c>
      <c r="U2923">
        <v>52.98</v>
      </c>
      <c r="V2923">
        <v>43.261608150000001</v>
      </c>
      <c r="W2923">
        <v>43.261608150000001</v>
      </c>
      <c r="X2923">
        <v>2.3115183250000002</v>
      </c>
      <c r="Y2923">
        <v>2.3115183250000002</v>
      </c>
    </row>
    <row r="2924" spans="1:25" x14ac:dyDescent="0.3">
      <c r="A2924" s="2">
        <v>45925</v>
      </c>
      <c r="B2924" t="s">
        <v>46</v>
      </c>
      <c r="C2924">
        <v>1927</v>
      </c>
      <c r="D2924">
        <v>3</v>
      </c>
      <c r="E2924">
        <v>6.18</v>
      </c>
      <c r="F2924">
        <v>0.156</v>
      </c>
      <c r="G2924">
        <v>18.54</v>
      </c>
      <c r="H2924">
        <v>18.54</v>
      </c>
      <c r="I2924" t="s">
        <v>149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X2924">
        <v>0</v>
      </c>
      <c r="Y2924">
        <v>0</v>
      </c>
    </row>
    <row r="2925" spans="1:25" x14ac:dyDescent="0.3">
      <c r="A2925" s="2">
        <v>45925</v>
      </c>
      <c r="B2925" t="s">
        <v>32</v>
      </c>
      <c r="C2925">
        <v>379</v>
      </c>
      <c r="D2925">
        <v>3</v>
      </c>
      <c r="E2925">
        <v>4.3230000000000004</v>
      </c>
      <c r="F2925">
        <v>0.79200000000000004</v>
      </c>
      <c r="G2925">
        <v>12.97</v>
      </c>
      <c r="H2925">
        <v>12.97</v>
      </c>
      <c r="I2925" t="s">
        <v>149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X2925">
        <v>0</v>
      </c>
      <c r="Y2925">
        <v>0</v>
      </c>
    </row>
    <row r="2926" spans="1:25" x14ac:dyDescent="0.3">
      <c r="A2926" s="2">
        <v>45925</v>
      </c>
      <c r="B2926" t="s">
        <v>64</v>
      </c>
      <c r="C2926">
        <v>0</v>
      </c>
      <c r="D2926">
        <v>0</v>
      </c>
      <c r="G2926">
        <v>0</v>
      </c>
      <c r="H2926">
        <v>0</v>
      </c>
      <c r="I2926" t="s">
        <v>149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5" x14ac:dyDescent="0.3">
      <c r="A2927" s="2">
        <v>45925</v>
      </c>
      <c r="B2927" t="s">
        <v>72</v>
      </c>
      <c r="C2927">
        <v>255</v>
      </c>
      <c r="D2927">
        <v>2</v>
      </c>
      <c r="E2927">
        <v>3.895</v>
      </c>
      <c r="F2927">
        <v>0.78400000000000003</v>
      </c>
      <c r="G2927">
        <v>7.79</v>
      </c>
      <c r="H2927">
        <v>7.79</v>
      </c>
      <c r="I2927" t="s">
        <v>149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X2927">
        <v>0</v>
      </c>
      <c r="Y2927">
        <v>0</v>
      </c>
    </row>
    <row r="2928" spans="1:25" x14ac:dyDescent="0.3">
      <c r="A2928" s="2">
        <v>45925</v>
      </c>
      <c r="B2928" t="s">
        <v>106</v>
      </c>
      <c r="C2928">
        <v>500</v>
      </c>
      <c r="D2928">
        <v>4</v>
      </c>
      <c r="E2928">
        <v>3.5</v>
      </c>
      <c r="F2928">
        <v>0.8</v>
      </c>
      <c r="G2928">
        <v>14</v>
      </c>
      <c r="H2928">
        <v>14</v>
      </c>
      <c r="I2928" t="s">
        <v>149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X2928">
        <v>0</v>
      </c>
      <c r="Y2928">
        <v>0</v>
      </c>
    </row>
    <row r="2929" spans="1:25" x14ac:dyDescent="0.3">
      <c r="A2929" s="2">
        <v>45925</v>
      </c>
      <c r="B2929" t="s">
        <v>44</v>
      </c>
      <c r="C2929">
        <v>125</v>
      </c>
      <c r="D2929">
        <v>0</v>
      </c>
      <c r="F2929">
        <v>0</v>
      </c>
      <c r="G2929">
        <v>0</v>
      </c>
      <c r="H2929">
        <v>0</v>
      </c>
      <c r="I2929" t="s">
        <v>149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5" x14ac:dyDescent="0.3">
      <c r="A2930" s="2">
        <v>45925</v>
      </c>
      <c r="B2930" t="s">
        <v>40</v>
      </c>
      <c r="C2930">
        <v>429</v>
      </c>
      <c r="D2930">
        <v>4</v>
      </c>
      <c r="E2930">
        <v>3.4630000000000001</v>
      </c>
      <c r="F2930">
        <v>0.93200000000000005</v>
      </c>
      <c r="G2930">
        <v>13.85</v>
      </c>
      <c r="H2930">
        <v>13.85</v>
      </c>
      <c r="I2930" t="s">
        <v>149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X2930">
        <v>0</v>
      </c>
      <c r="Y2930">
        <v>0</v>
      </c>
    </row>
    <row r="2931" spans="1:25" x14ac:dyDescent="0.3">
      <c r="A2931" s="2">
        <v>45925</v>
      </c>
      <c r="B2931" t="s">
        <v>56</v>
      </c>
      <c r="C2931">
        <v>98</v>
      </c>
      <c r="D2931">
        <v>0</v>
      </c>
      <c r="F2931">
        <v>0</v>
      </c>
      <c r="G2931">
        <v>0</v>
      </c>
      <c r="H2931">
        <v>0</v>
      </c>
      <c r="I2931" t="s">
        <v>149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5" x14ac:dyDescent="0.3">
      <c r="A2932" s="2">
        <v>45925</v>
      </c>
      <c r="B2932" t="s">
        <v>76</v>
      </c>
      <c r="C2932">
        <v>209</v>
      </c>
      <c r="D2932">
        <v>0</v>
      </c>
      <c r="F2932">
        <v>0</v>
      </c>
      <c r="G2932">
        <v>0</v>
      </c>
      <c r="H2932">
        <v>0</v>
      </c>
      <c r="I2932" t="s">
        <v>149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5" x14ac:dyDescent="0.3">
      <c r="A2933" s="2">
        <v>45925</v>
      </c>
      <c r="B2933" t="s">
        <v>48</v>
      </c>
      <c r="C2933">
        <v>1411</v>
      </c>
      <c r="D2933">
        <v>5</v>
      </c>
      <c r="E2933">
        <v>3.476</v>
      </c>
      <c r="F2933">
        <v>0.35399999999999998</v>
      </c>
      <c r="G2933">
        <v>17.38</v>
      </c>
      <c r="H2933">
        <v>17.38</v>
      </c>
      <c r="I2933" t="s">
        <v>149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X2933">
        <v>0</v>
      </c>
      <c r="Y2933">
        <v>0</v>
      </c>
    </row>
    <row r="2934" spans="1:25" x14ac:dyDescent="0.3">
      <c r="A2934" s="2">
        <v>45925</v>
      </c>
      <c r="B2934" t="s">
        <v>24</v>
      </c>
      <c r="C2934">
        <v>780</v>
      </c>
      <c r="D2934">
        <v>4</v>
      </c>
      <c r="E2934">
        <v>4.01</v>
      </c>
      <c r="F2934">
        <v>0.51300000000000001</v>
      </c>
      <c r="G2934">
        <v>16.04</v>
      </c>
      <c r="H2934">
        <v>16.04</v>
      </c>
      <c r="I2934" t="s">
        <v>149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33.49</v>
      </c>
      <c r="S2934">
        <v>33.49</v>
      </c>
      <c r="T2934">
        <v>33.49</v>
      </c>
      <c r="U2934">
        <v>33.49</v>
      </c>
      <c r="V2934">
        <v>47.894894000000001</v>
      </c>
      <c r="W2934">
        <v>47.894894000000001</v>
      </c>
      <c r="X2934">
        <v>2.0879052370000002</v>
      </c>
      <c r="Y2934">
        <v>2.0879052370000002</v>
      </c>
    </row>
    <row r="2935" spans="1:25" x14ac:dyDescent="0.3">
      <c r="A2935" s="2">
        <v>45925</v>
      </c>
      <c r="B2935" t="s">
        <v>108</v>
      </c>
      <c r="C2935">
        <v>603</v>
      </c>
      <c r="D2935">
        <v>2</v>
      </c>
      <c r="E2935">
        <v>7.8150000000000004</v>
      </c>
      <c r="F2935">
        <v>0.33200000000000002</v>
      </c>
      <c r="G2935">
        <v>15.63</v>
      </c>
      <c r="H2935">
        <v>15.63</v>
      </c>
      <c r="I2935" t="s">
        <v>149</v>
      </c>
      <c r="J2935">
        <v>2</v>
      </c>
      <c r="K2935">
        <v>3</v>
      </c>
      <c r="L2935">
        <v>3</v>
      </c>
      <c r="M2935">
        <v>3</v>
      </c>
      <c r="N2935">
        <v>6</v>
      </c>
      <c r="O2935">
        <v>9</v>
      </c>
      <c r="P2935">
        <v>9</v>
      </c>
      <c r="Q2935">
        <v>9</v>
      </c>
      <c r="R2935">
        <v>525.94000000000005</v>
      </c>
      <c r="S2935">
        <v>794.41</v>
      </c>
      <c r="T2935">
        <v>794.41</v>
      </c>
      <c r="U2935">
        <v>794.41</v>
      </c>
      <c r="V2935">
        <v>1.9674978919999999</v>
      </c>
      <c r="W2935">
        <v>1.9674978919999999</v>
      </c>
      <c r="X2935">
        <v>50.82597569</v>
      </c>
      <c r="Y2935">
        <v>50.82597569</v>
      </c>
    </row>
    <row r="2936" spans="1:25" x14ac:dyDescent="0.3">
      <c r="A2936" s="2">
        <v>45925</v>
      </c>
      <c r="B2936" t="s">
        <v>62</v>
      </c>
      <c r="C2936">
        <v>408</v>
      </c>
      <c r="D2936">
        <v>3</v>
      </c>
      <c r="E2936">
        <v>2.62</v>
      </c>
      <c r="F2936">
        <v>0.73499999999999999</v>
      </c>
      <c r="G2936">
        <v>7.86</v>
      </c>
      <c r="H2936">
        <v>7.86</v>
      </c>
      <c r="I2936" t="s">
        <v>149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X2936">
        <v>0</v>
      </c>
      <c r="Y2936">
        <v>0</v>
      </c>
    </row>
    <row r="2937" spans="1:25" x14ac:dyDescent="0.3">
      <c r="A2937" s="2">
        <v>45925</v>
      </c>
      <c r="B2937" t="s">
        <v>84</v>
      </c>
      <c r="C2937">
        <v>342</v>
      </c>
      <c r="D2937">
        <v>2</v>
      </c>
      <c r="E2937">
        <v>2.7450000000000001</v>
      </c>
      <c r="F2937">
        <v>0.58499999999999996</v>
      </c>
      <c r="G2937">
        <v>5.49</v>
      </c>
      <c r="H2937">
        <v>5.49</v>
      </c>
      <c r="I2937" t="s">
        <v>149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X2937">
        <v>0</v>
      </c>
      <c r="Y2937">
        <v>0</v>
      </c>
    </row>
    <row r="2938" spans="1:25" x14ac:dyDescent="0.3">
      <c r="A2938" s="2">
        <v>45925</v>
      </c>
      <c r="B2938" t="s">
        <v>42</v>
      </c>
      <c r="C2938">
        <v>114</v>
      </c>
      <c r="D2938">
        <v>0</v>
      </c>
      <c r="F2938">
        <v>0</v>
      </c>
      <c r="G2938">
        <v>0</v>
      </c>
      <c r="H2938">
        <v>0</v>
      </c>
      <c r="I2938" t="s">
        <v>149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5" x14ac:dyDescent="0.3">
      <c r="A2939" s="2">
        <v>45925</v>
      </c>
      <c r="B2939" t="s">
        <v>11</v>
      </c>
      <c r="C2939">
        <v>138</v>
      </c>
      <c r="D2939">
        <v>0</v>
      </c>
      <c r="F2939">
        <v>0</v>
      </c>
      <c r="G2939">
        <v>0</v>
      </c>
      <c r="H2939">
        <v>0</v>
      </c>
      <c r="I2939" t="s">
        <v>149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5" x14ac:dyDescent="0.3">
      <c r="A2940" s="2">
        <v>45925</v>
      </c>
      <c r="B2940" t="s">
        <v>102</v>
      </c>
      <c r="C2940">
        <v>447</v>
      </c>
      <c r="D2940">
        <v>6</v>
      </c>
      <c r="E2940">
        <v>3.6970000000000001</v>
      </c>
      <c r="F2940">
        <v>1.3420000000000001</v>
      </c>
      <c r="G2940">
        <v>22.18</v>
      </c>
      <c r="H2940">
        <v>22.18</v>
      </c>
      <c r="I2940" t="s">
        <v>149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34.49</v>
      </c>
      <c r="S2940">
        <v>34.49</v>
      </c>
      <c r="T2940">
        <v>34.49</v>
      </c>
      <c r="U2940">
        <v>34.49</v>
      </c>
      <c r="V2940">
        <v>64.308495219999998</v>
      </c>
      <c r="W2940">
        <v>64.308495219999998</v>
      </c>
      <c r="X2940">
        <v>1.555004509</v>
      </c>
      <c r="Y2940">
        <v>1.555004509</v>
      </c>
    </row>
    <row r="2941" spans="1:25" x14ac:dyDescent="0.3">
      <c r="A2941" s="2">
        <v>45925</v>
      </c>
      <c r="B2941" t="s">
        <v>98</v>
      </c>
      <c r="C2941">
        <v>540</v>
      </c>
      <c r="D2941">
        <v>3</v>
      </c>
      <c r="E2941">
        <v>2.847</v>
      </c>
      <c r="F2941">
        <v>0.55600000000000005</v>
      </c>
      <c r="G2941">
        <v>8.5399999999999991</v>
      </c>
      <c r="H2941">
        <v>8.5399999999999991</v>
      </c>
      <c r="I2941" t="s">
        <v>149</v>
      </c>
      <c r="J2941">
        <v>0</v>
      </c>
      <c r="K2941">
        <v>1</v>
      </c>
      <c r="L2941">
        <v>1</v>
      </c>
      <c r="M2941">
        <v>1</v>
      </c>
      <c r="N2941">
        <v>0</v>
      </c>
      <c r="O2941">
        <v>1</v>
      </c>
      <c r="P2941">
        <v>1</v>
      </c>
      <c r="Q2941">
        <v>1</v>
      </c>
      <c r="R2941">
        <v>0</v>
      </c>
      <c r="S2941">
        <v>13.49</v>
      </c>
      <c r="T2941">
        <v>13.49</v>
      </c>
      <c r="U2941">
        <v>13.49</v>
      </c>
      <c r="V2941">
        <v>63.306152709999999</v>
      </c>
      <c r="W2941">
        <v>63.306152709999999</v>
      </c>
      <c r="X2941">
        <v>1.5796252930000001</v>
      </c>
      <c r="Y2941">
        <v>1.5796252930000001</v>
      </c>
    </row>
    <row r="2942" spans="1:25" x14ac:dyDescent="0.3">
      <c r="A2942" s="2">
        <v>45925</v>
      </c>
      <c r="B2942" t="s">
        <v>104</v>
      </c>
      <c r="C2942">
        <v>1050</v>
      </c>
      <c r="D2942">
        <v>10</v>
      </c>
      <c r="E2942">
        <v>2.0470000000000002</v>
      </c>
      <c r="F2942">
        <v>0.95199999999999996</v>
      </c>
      <c r="G2942">
        <v>20.47</v>
      </c>
      <c r="H2942">
        <v>20.47</v>
      </c>
      <c r="I2942" t="s">
        <v>149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X2942">
        <v>0</v>
      </c>
      <c r="Y2942">
        <v>0</v>
      </c>
    </row>
    <row r="2943" spans="1:25" x14ac:dyDescent="0.3">
      <c r="A2943" s="2">
        <v>45925</v>
      </c>
      <c r="B2943" t="s">
        <v>38</v>
      </c>
      <c r="C2943">
        <v>2</v>
      </c>
      <c r="D2943">
        <v>0</v>
      </c>
      <c r="F2943">
        <v>0</v>
      </c>
      <c r="G2943">
        <v>0</v>
      </c>
      <c r="H2943">
        <v>0</v>
      </c>
      <c r="I2943" t="s">
        <v>149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5" x14ac:dyDescent="0.3">
      <c r="A2944" s="2">
        <v>45925</v>
      </c>
      <c r="B2944" t="s">
        <v>42</v>
      </c>
      <c r="C2944">
        <v>133</v>
      </c>
      <c r="D2944">
        <v>1</v>
      </c>
      <c r="E2944">
        <v>1.05</v>
      </c>
      <c r="F2944">
        <v>0.752</v>
      </c>
      <c r="G2944">
        <v>1.05</v>
      </c>
      <c r="H2944">
        <v>1.05</v>
      </c>
      <c r="I2944" t="s">
        <v>149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X2944">
        <v>0</v>
      </c>
      <c r="Y2944">
        <v>0</v>
      </c>
    </row>
    <row r="2945" spans="1:25" x14ac:dyDescent="0.3">
      <c r="A2945" s="2">
        <v>45925</v>
      </c>
      <c r="B2945" t="s">
        <v>50</v>
      </c>
      <c r="C2945">
        <v>2</v>
      </c>
      <c r="D2945">
        <v>0</v>
      </c>
      <c r="F2945">
        <v>0</v>
      </c>
      <c r="G2945">
        <v>0</v>
      </c>
      <c r="H2945">
        <v>0</v>
      </c>
      <c r="I2945" t="s">
        <v>149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5" x14ac:dyDescent="0.3">
      <c r="A2946" s="2">
        <v>45925</v>
      </c>
      <c r="B2946" t="s">
        <v>72</v>
      </c>
      <c r="C2946">
        <v>197</v>
      </c>
      <c r="D2946">
        <v>2</v>
      </c>
      <c r="E2946">
        <v>2.4700000000000002</v>
      </c>
      <c r="F2946">
        <v>1.0149999999999999</v>
      </c>
      <c r="G2946">
        <v>4.9400000000000004</v>
      </c>
      <c r="H2946">
        <v>4.9400000000000004</v>
      </c>
      <c r="I2946" t="s">
        <v>149</v>
      </c>
      <c r="J2946">
        <v>0</v>
      </c>
      <c r="K2946">
        <v>1</v>
      </c>
      <c r="L2946">
        <v>1</v>
      </c>
      <c r="M2946">
        <v>1</v>
      </c>
      <c r="N2946">
        <v>0</v>
      </c>
      <c r="O2946">
        <v>1</v>
      </c>
      <c r="P2946">
        <v>1</v>
      </c>
      <c r="Q2946">
        <v>1</v>
      </c>
      <c r="R2946">
        <v>0</v>
      </c>
      <c r="S2946">
        <v>110.88</v>
      </c>
      <c r="T2946">
        <v>110.88</v>
      </c>
      <c r="U2946">
        <v>110.88</v>
      </c>
      <c r="V2946">
        <v>4.4552669549999999</v>
      </c>
      <c r="W2946">
        <v>4.4552669549999999</v>
      </c>
      <c r="X2946">
        <v>22.445344129999999</v>
      </c>
      <c r="Y2946">
        <v>22.445344129999999</v>
      </c>
    </row>
    <row r="2947" spans="1:25" x14ac:dyDescent="0.3">
      <c r="A2947" s="2">
        <v>45925</v>
      </c>
      <c r="B2947" t="s">
        <v>84</v>
      </c>
      <c r="C2947">
        <v>38</v>
      </c>
      <c r="D2947">
        <v>0</v>
      </c>
      <c r="F2947">
        <v>0</v>
      </c>
      <c r="G2947">
        <v>0</v>
      </c>
      <c r="H2947">
        <v>0</v>
      </c>
      <c r="I2947" t="s">
        <v>149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5" x14ac:dyDescent="0.3">
      <c r="A2948" s="2">
        <v>45925</v>
      </c>
      <c r="B2948" t="s">
        <v>68</v>
      </c>
      <c r="C2948">
        <v>416</v>
      </c>
      <c r="D2948">
        <v>4</v>
      </c>
      <c r="E2948">
        <v>3.758</v>
      </c>
      <c r="F2948">
        <v>0.96199999999999997</v>
      </c>
      <c r="G2948">
        <v>15.03</v>
      </c>
      <c r="H2948">
        <v>15.03</v>
      </c>
      <c r="I2948" t="s">
        <v>149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27.49</v>
      </c>
      <c r="S2948">
        <v>27.49</v>
      </c>
      <c r="T2948">
        <v>27.49</v>
      </c>
      <c r="U2948">
        <v>27.49</v>
      </c>
      <c r="V2948">
        <v>54.674427059999999</v>
      </c>
      <c r="W2948">
        <v>54.674427059999999</v>
      </c>
      <c r="X2948">
        <v>1.8290086489999999</v>
      </c>
      <c r="Y2948">
        <v>1.8290086489999999</v>
      </c>
    </row>
    <row r="2949" spans="1:25" x14ac:dyDescent="0.3">
      <c r="A2949" s="2">
        <v>45925</v>
      </c>
      <c r="B2949" t="s">
        <v>64</v>
      </c>
      <c r="C2949">
        <v>204</v>
      </c>
      <c r="D2949">
        <v>1</v>
      </c>
      <c r="E2949">
        <v>4.17</v>
      </c>
      <c r="F2949">
        <v>0.49</v>
      </c>
      <c r="G2949">
        <v>4.17</v>
      </c>
      <c r="H2949">
        <v>4.17</v>
      </c>
      <c r="I2949" t="s">
        <v>149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X2949">
        <v>0</v>
      </c>
      <c r="Y2949">
        <v>0</v>
      </c>
    </row>
    <row r="2950" spans="1:25" x14ac:dyDescent="0.3">
      <c r="A2950" s="2">
        <v>45925</v>
      </c>
      <c r="B2950" t="s">
        <v>26</v>
      </c>
      <c r="C2950">
        <v>180</v>
      </c>
      <c r="D2950">
        <v>2</v>
      </c>
      <c r="E2950">
        <v>3.2850000000000001</v>
      </c>
      <c r="F2950">
        <v>1.111</v>
      </c>
      <c r="G2950">
        <v>6.57</v>
      </c>
      <c r="H2950">
        <v>6.57</v>
      </c>
      <c r="I2950" t="s">
        <v>149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X2950">
        <v>0</v>
      </c>
      <c r="Y2950">
        <v>0</v>
      </c>
    </row>
    <row r="2951" spans="1:25" x14ac:dyDescent="0.3">
      <c r="A2951" s="2">
        <v>45925</v>
      </c>
      <c r="B2951" t="s">
        <v>15</v>
      </c>
      <c r="C2951">
        <v>507</v>
      </c>
      <c r="D2951">
        <v>1</v>
      </c>
      <c r="E2951">
        <v>3.61</v>
      </c>
      <c r="F2951">
        <v>0.19700000000000001</v>
      </c>
      <c r="G2951">
        <v>3.61</v>
      </c>
      <c r="H2951">
        <v>3.61</v>
      </c>
      <c r="I2951" t="s">
        <v>149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X2951">
        <v>0</v>
      </c>
      <c r="Y2951">
        <v>0</v>
      </c>
    </row>
    <row r="2952" spans="1:25" x14ac:dyDescent="0.3">
      <c r="A2952" s="2">
        <v>45925</v>
      </c>
      <c r="B2952" t="s">
        <v>36</v>
      </c>
      <c r="C2952">
        <v>95</v>
      </c>
      <c r="D2952">
        <v>1</v>
      </c>
      <c r="E2952">
        <v>1.1299999999999999</v>
      </c>
      <c r="F2952">
        <v>1.0529999999999999</v>
      </c>
      <c r="G2952">
        <v>1.1299999999999999</v>
      </c>
      <c r="H2952">
        <v>1.1299999999999999</v>
      </c>
      <c r="I2952" t="s">
        <v>149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X2952">
        <v>0</v>
      </c>
      <c r="Y2952">
        <v>0</v>
      </c>
    </row>
    <row r="2953" spans="1:25" x14ac:dyDescent="0.3">
      <c r="A2953" s="2">
        <v>45925</v>
      </c>
      <c r="B2953" t="s">
        <v>78</v>
      </c>
      <c r="C2953">
        <v>508</v>
      </c>
      <c r="D2953">
        <v>1</v>
      </c>
      <c r="E2953">
        <v>4.41</v>
      </c>
      <c r="F2953">
        <v>0.19700000000000001</v>
      </c>
      <c r="G2953">
        <v>4.41</v>
      </c>
      <c r="H2953">
        <v>4.41</v>
      </c>
      <c r="I2953" t="s">
        <v>149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78.489999999999995</v>
      </c>
      <c r="S2953">
        <v>78.489999999999995</v>
      </c>
      <c r="T2953">
        <v>78.489999999999995</v>
      </c>
      <c r="U2953">
        <v>78.489999999999995</v>
      </c>
      <c r="V2953">
        <v>5.6185501340000004</v>
      </c>
      <c r="W2953">
        <v>5.6185501340000004</v>
      </c>
      <c r="X2953">
        <v>17.79818594</v>
      </c>
      <c r="Y2953">
        <v>17.79818594</v>
      </c>
    </row>
    <row r="2954" spans="1:25" x14ac:dyDescent="0.3">
      <c r="A2954" s="2">
        <v>45925</v>
      </c>
      <c r="B2954" t="s">
        <v>94</v>
      </c>
      <c r="C2954">
        <v>428</v>
      </c>
      <c r="D2954">
        <v>0</v>
      </c>
      <c r="F2954">
        <v>0</v>
      </c>
      <c r="G2954">
        <v>0</v>
      </c>
      <c r="H2954">
        <v>0</v>
      </c>
      <c r="I2954" t="s">
        <v>149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5" x14ac:dyDescent="0.3">
      <c r="A2955" s="2">
        <v>45925</v>
      </c>
      <c r="B2955" t="s">
        <v>17</v>
      </c>
      <c r="C2955">
        <v>88</v>
      </c>
      <c r="D2955">
        <v>1</v>
      </c>
      <c r="E2955">
        <v>1.47</v>
      </c>
      <c r="F2955">
        <v>1.1359999999999999</v>
      </c>
      <c r="G2955">
        <v>1.47</v>
      </c>
      <c r="H2955">
        <v>1.47</v>
      </c>
      <c r="I2955" t="s">
        <v>149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X2955">
        <v>0</v>
      </c>
      <c r="Y2955">
        <v>0</v>
      </c>
    </row>
    <row r="2956" spans="1:25" x14ac:dyDescent="0.3">
      <c r="A2956" s="2">
        <v>45925</v>
      </c>
      <c r="B2956" t="s">
        <v>17</v>
      </c>
      <c r="C2956">
        <v>210</v>
      </c>
      <c r="D2956">
        <v>3</v>
      </c>
      <c r="E2956">
        <v>1.44</v>
      </c>
      <c r="F2956">
        <v>1.429</v>
      </c>
      <c r="G2956">
        <v>4.32</v>
      </c>
      <c r="H2956">
        <v>4.32</v>
      </c>
      <c r="I2956" t="s">
        <v>149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23.49</v>
      </c>
      <c r="S2956">
        <v>23.49</v>
      </c>
      <c r="T2956">
        <v>23.49</v>
      </c>
      <c r="U2956">
        <v>23.49</v>
      </c>
      <c r="V2956">
        <v>18.390804599999999</v>
      </c>
      <c r="W2956">
        <v>18.390804599999999</v>
      </c>
      <c r="X2956">
        <v>5.4375</v>
      </c>
      <c r="Y2956">
        <v>5.4375</v>
      </c>
    </row>
    <row r="2957" spans="1:25" x14ac:dyDescent="0.3">
      <c r="A2957" s="2">
        <v>45925</v>
      </c>
      <c r="B2957" t="s">
        <v>17</v>
      </c>
      <c r="C2957">
        <v>97</v>
      </c>
      <c r="D2957">
        <v>0</v>
      </c>
      <c r="F2957">
        <v>0</v>
      </c>
      <c r="G2957">
        <v>0</v>
      </c>
      <c r="H2957">
        <v>0</v>
      </c>
      <c r="I2957" t="s">
        <v>149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5" x14ac:dyDescent="0.3">
      <c r="A2958" s="2">
        <v>45925</v>
      </c>
      <c r="B2958" t="s">
        <v>17</v>
      </c>
      <c r="C2958">
        <v>89</v>
      </c>
      <c r="D2958">
        <v>2</v>
      </c>
      <c r="E2958">
        <v>1.385</v>
      </c>
      <c r="F2958">
        <v>2.2469999999999999</v>
      </c>
      <c r="G2958">
        <v>2.77</v>
      </c>
      <c r="H2958">
        <v>2.77</v>
      </c>
      <c r="I2958" t="s">
        <v>149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X2958">
        <v>0</v>
      </c>
      <c r="Y2958">
        <v>0</v>
      </c>
    </row>
    <row r="2959" spans="1:25" x14ac:dyDescent="0.3">
      <c r="A2959" s="2">
        <v>45925</v>
      </c>
      <c r="B2959" t="s">
        <v>52</v>
      </c>
      <c r="C2959">
        <v>1347</v>
      </c>
      <c r="D2959">
        <v>17</v>
      </c>
      <c r="E2959">
        <v>1.044</v>
      </c>
      <c r="F2959">
        <v>1.262</v>
      </c>
      <c r="G2959">
        <v>17.739999999999998</v>
      </c>
      <c r="H2959">
        <v>17.739999999999998</v>
      </c>
      <c r="I2959" t="s">
        <v>149</v>
      </c>
      <c r="J2959">
        <v>2</v>
      </c>
      <c r="K2959">
        <v>2</v>
      </c>
      <c r="L2959">
        <v>2</v>
      </c>
      <c r="M2959">
        <v>2</v>
      </c>
      <c r="N2959">
        <v>2</v>
      </c>
      <c r="O2959">
        <v>2</v>
      </c>
      <c r="P2959">
        <v>2</v>
      </c>
      <c r="Q2959">
        <v>2</v>
      </c>
      <c r="R2959">
        <v>41.37</v>
      </c>
      <c r="S2959">
        <v>41.37</v>
      </c>
      <c r="T2959">
        <v>41.37</v>
      </c>
      <c r="U2959">
        <v>41.37</v>
      </c>
      <c r="V2959">
        <v>42.881314959999997</v>
      </c>
      <c r="W2959">
        <v>42.881314959999997</v>
      </c>
      <c r="X2959">
        <v>2.3320180380000002</v>
      </c>
      <c r="Y2959">
        <v>2.3320180380000002</v>
      </c>
    </row>
    <row r="2960" spans="1:25" x14ac:dyDescent="0.3">
      <c r="A2960" s="2">
        <v>45925</v>
      </c>
      <c r="B2960" t="s">
        <v>52</v>
      </c>
      <c r="C2960">
        <v>2371</v>
      </c>
      <c r="D2960">
        <v>20</v>
      </c>
      <c r="E2960">
        <v>0.71299999999999997</v>
      </c>
      <c r="F2960">
        <v>0.84399999999999997</v>
      </c>
      <c r="G2960">
        <v>14.25</v>
      </c>
      <c r="H2960">
        <v>14.25</v>
      </c>
      <c r="I2960" t="s">
        <v>149</v>
      </c>
      <c r="J2960">
        <v>3</v>
      </c>
      <c r="K2960">
        <v>3</v>
      </c>
      <c r="L2960">
        <v>3</v>
      </c>
      <c r="M2960">
        <v>3</v>
      </c>
      <c r="N2960">
        <v>4</v>
      </c>
      <c r="O2960">
        <v>4</v>
      </c>
      <c r="P2960">
        <v>4</v>
      </c>
      <c r="Q2960">
        <v>4</v>
      </c>
      <c r="R2960">
        <v>55.52</v>
      </c>
      <c r="S2960">
        <v>55.52</v>
      </c>
      <c r="T2960">
        <v>55.52</v>
      </c>
      <c r="U2960">
        <v>55.52</v>
      </c>
      <c r="V2960">
        <v>25.666426510000001</v>
      </c>
      <c r="W2960">
        <v>25.666426510000001</v>
      </c>
      <c r="X2960">
        <v>3.8961403510000001</v>
      </c>
      <c r="Y2960">
        <v>3.8961403510000001</v>
      </c>
    </row>
    <row r="2961" spans="1:25" x14ac:dyDescent="0.3">
      <c r="A2961" s="2">
        <v>45925</v>
      </c>
      <c r="B2961" t="s">
        <v>52</v>
      </c>
      <c r="C2961">
        <v>1819</v>
      </c>
      <c r="D2961">
        <v>15</v>
      </c>
      <c r="E2961">
        <v>0.70899999999999996</v>
      </c>
      <c r="F2961">
        <v>0.82499999999999996</v>
      </c>
      <c r="G2961">
        <v>10.63</v>
      </c>
      <c r="H2961">
        <v>10.63</v>
      </c>
      <c r="I2961" t="s">
        <v>149</v>
      </c>
      <c r="J2961">
        <v>6</v>
      </c>
      <c r="K2961">
        <v>6</v>
      </c>
      <c r="L2961">
        <v>6</v>
      </c>
      <c r="M2961">
        <v>6</v>
      </c>
      <c r="N2961">
        <v>6</v>
      </c>
      <c r="O2961">
        <v>6</v>
      </c>
      <c r="P2961">
        <v>6</v>
      </c>
      <c r="Q2961">
        <v>6</v>
      </c>
      <c r="R2961">
        <v>119.5</v>
      </c>
      <c r="S2961">
        <v>119.5</v>
      </c>
      <c r="T2961">
        <v>119.5</v>
      </c>
      <c r="U2961">
        <v>119.5</v>
      </c>
      <c r="V2961">
        <v>8.8953974900000006</v>
      </c>
      <c r="W2961">
        <v>8.8953974900000006</v>
      </c>
      <c r="X2961">
        <v>11.24176858</v>
      </c>
      <c r="Y2961">
        <v>11.24176858</v>
      </c>
    </row>
    <row r="2962" spans="1:25" x14ac:dyDescent="0.3">
      <c r="A2962" s="2">
        <v>45925</v>
      </c>
      <c r="B2962" t="s">
        <v>52</v>
      </c>
      <c r="C2962">
        <v>5365</v>
      </c>
      <c r="D2962">
        <v>64</v>
      </c>
      <c r="E2962">
        <v>0.38400000000000001</v>
      </c>
      <c r="F2962">
        <v>1.1930000000000001</v>
      </c>
      <c r="G2962">
        <v>24.57</v>
      </c>
      <c r="H2962">
        <v>24.57</v>
      </c>
      <c r="I2962" t="s">
        <v>149</v>
      </c>
      <c r="J2962">
        <v>4</v>
      </c>
      <c r="K2962">
        <v>4</v>
      </c>
      <c r="L2962">
        <v>4</v>
      </c>
      <c r="M2962">
        <v>4</v>
      </c>
      <c r="N2962">
        <v>4</v>
      </c>
      <c r="O2962">
        <v>4</v>
      </c>
      <c r="P2962">
        <v>4</v>
      </c>
      <c r="Q2962">
        <v>4</v>
      </c>
      <c r="R2962">
        <v>75.13</v>
      </c>
      <c r="S2962">
        <v>75.13</v>
      </c>
      <c r="T2962">
        <v>75.13</v>
      </c>
      <c r="U2962">
        <v>75.13</v>
      </c>
      <c r="V2962">
        <v>32.703314259999999</v>
      </c>
      <c r="W2962">
        <v>32.703314259999999</v>
      </c>
      <c r="X2962">
        <v>3.0577940579999998</v>
      </c>
      <c r="Y2962">
        <v>3.0577940579999998</v>
      </c>
    </row>
    <row r="2963" spans="1:25" x14ac:dyDescent="0.3">
      <c r="A2963" s="2">
        <v>45925</v>
      </c>
      <c r="B2963" t="s">
        <v>112</v>
      </c>
      <c r="C2963">
        <v>52</v>
      </c>
      <c r="D2963">
        <v>1</v>
      </c>
      <c r="E2963">
        <v>0.9</v>
      </c>
      <c r="F2963">
        <v>1.923</v>
      </c>
      <c r="G2963">
        <v>0.9</v>
      </c>
      <c r="H2963">
        <v>0.9</v>
      </c>
      <c r="I2963" t="s">
        <v>149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21.88</v>
      </c>
      <c r="S2963">
        <v>21.88</v>
      </c>
      <c r="T2963">
        <v>21.88</v>
      </c>
      <c r="U2963">
        <v>21.88</v>
      </c>
      <c r="V2963">
        <v>4.1133455210000003</v>
      </c>
      <c r="W2963">
        <v>4.1133455210000003</v>
      </c>
      <c r="X2963">
        <v>24.311111109999999</v>
      </c>
      <c r="Y2963">
        <v>24.311111109999999</v>
      </c>
    </row>
    <row r="2964" spans="1:25" x14ac:dyDescent="0.3">
      <c r="A2964" s="2">
        <v>45925</v>
      </c>
      <c r="B2964" t="s">
        <v>15</v>
      </c>
      <c r="C2964">
        <v>256</v>
      </c>
      <c r="D2964">
        <v>1</v>
      </c>
      <c r="E2964">
        <v>1.71</v>
      </c>
      <c r="F2964">
        <v>0.39100000000000001</v>
      </c>
      <c r="G2964">
        <v>1.71</v>
      </c>
      <c r="H2964">
        <v>1.71</v>
      </c>
      <c r="I2964" t="s">
        <v>149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X2964">
        <v>0</v>
      </c>
      <c r="Y2964">
        <v>0</v>
      </c>
    </row>
    <row r="2965" spans="1:25" x14ac:dyDescent="0.3">
      <c r="A2965" s="2">
        <v>45925</v>
      </c>
      <c r="B2965" t="s">
        <v>112</v>
      </c>
      <c r="C2965">
        <v>93</v>
      </c>
      <c r="D2965">
        <v>2</v>
      </c>
      <c r="E2965">
        <v>0.63</v>
      </c>
      <c r="F2965">
        <v>2.1509999999999998</v>
      </c>
      <c r="G2965">
        <v>1.26</v>
      </c>
      <c r="H2965">
        <v>1.26</v>
      </c>
      <c r="I2965" t="s">
        <v>149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X2965">
        <v>0</v>
      </c>
      <c r="Y2965">
        <v>0</v>
      </c>
    </row>
    <row r="2966" spans="1:25" x14ac:dyDescent="0.3">
      <c r="A2966" s="2">
        <v>45925</v>
      </c>
      <c r="B2966" t="s">
        <v>15</v>
      </c>
      <c r="C2966">
        <v>278</v>
      </c>
      <c r="D2966">
        <v>2</v>
      </c>
      <c r="E2966">
        <v>0.68</v>
      </c>
      <c r="F2966">
        <v>0.71899999999999997</v>
      </c>
      <c r="G2966">
        <v>1.36</v>
      </c>
      <c r="H2966">
        <v>1.36</v>
      </c>
      <c r="I2966" t="s">
        <v>149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X2966">
        <v>0</v>
      </c>
      <c r="Y2966">
        <v>0</v>
      </c>
    </row>
    <row r="2967" spans="1:25" x14ac:dyDescent="0.3">
      <c r="A2967" s="2">
        <v>45925</v>
      </c>
      <c r="B2967" t="s">
        <v>15</v>
      </c>
      <c r="C2967">
        <v>383</v>
      </c>
      <c r="D2967">
        <v>2</v>
      </c>
      <c r="E2967">
        <v>1.3</v>
      </c>
      <c r="F2967">
        <v>0.52200000000000002</v>
      </c>
      <c r="G2967">
        <v>2.6</v>
      </c>
      <c r="H2967">
        <v>2.6</v>
      </c>
      <c r="I2967" t="s">
        <v>149</v>
      </c>
      <c r="J2967">
        <v>3</v>
      </c>
      <c r="K2967">
        <v>3</v>
      </c>
      <c r="L2967">
        <v>3</v>
      </c>
      <c r="M2967">
        <v>3</v>
      </c>
      <c r="N2967">
        <v>8</v>
      </c>
      <c r="O2967">
        <v>8</v>
      </c>
      <c r="P2967">
        <v>8</v>
      </c>
      <c r="Q2967">
        <v>8</v>
      </c>
      <c r="R2967">
        <v>284.92</v>
      </c>
      <c r="S2967">
        <v>284.92</v>
      </c>
      <c r="T2967">
        <v>284.92</v>
      </c>
      <c r="U2967">
        <v>284.92</v>
      </c>
      <c r="V2967">
        <v>0.91253685240000004</v>
      </c>
      <c r="W2967">
        <v>0.91253685240000004</v>
      </c>
      <c r="X2967">
        <v>109.5846154</v>
      </c>
      <c r="Y2967">
        <v>109.5846154</v>
      </c>
    </row>
    <row r="2968" spans="1:25" x14ac:dyDescent="0.3">
      <c r="A2968" s="2">
        <v>45925</v>
      </c>
      <c r="B2968" t="s">
        <v>112</v>
      </c>
      <c r="C2968">
        <v>133</v>
      </c>
      <c r="D2968">
        <v>0</v>
      </c>
      <c r="F2968">
        <v>0</v>
      </c>
      <c r="G2968">
        <v>0</v>
      </c>
      <c r="H2968">
        <v>0</v>
      </c>
      <c r="I2968" t="s">
        <v>149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5" x14ac:dyDescent="0.3">
      <c r="A2969" s="2">
        <v>45925</v>
      </c>
      <c r="B2969" t="s">
        <v>15</v>
      </c>
      <c r="C2969">
        <v>641</v>
      </c>
      <c r="D2969">
        <v>5</v>
      </c>
      <c r="E2969">
        <v>0.93200000000000005</v>
      </c>
      <c r="F2969">
        <v>0.78</v>
      </c>
      <c r="G2969">
        <v>4.66</v>
      </c>
      <c r="H2969">
        <v>4.66</v>
      </c>
      <c r="I2969" t="s">
        <v>149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X2969">
        <v>0</v>
      </c>
      <c r="Y2969">
        <v>0</v>
      </c>
    </row>
    <row r="2970" spans="1:25" x14ac:dyDescent="0.3">
      <c r="A2970" s="2">
        <v>45925</v>
      </c>
      <c r="B2970" t="s">
        <v>112</v>
      </c>
      <c r="C2970">
        <v>434</v>
      </c>
      <c r="D2970">
        <v>1</v>
      </c>
      <c r="E2970">
        <v>0.75</v>
      </c>
      <c r="F2970">
        <v>0.23</v>
      </c>
      <c r="G2970">
        <v>0.75</v>
      </c>
      <c r="H2970">
        <v>0.75</v>
      </c>
      <c r="I2970" t="s">
        <v>149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X2970">
        <v>0</v>
      </c>
      <c r="Y2970">
        <v>0</v>
      </c>
    </row>
    <row r="2971" spans="1:25" x14ac:dyDescent="0.3">
      <c r="A2971" s="2">
        <v>45925</v>
      </c>
      <c r="B2971" t="s">
        <v>100</v>
      </c>
      <c r="C2971">
        <v>16</v>
      </c>
      <c r="D2971">
        <v>0</v>
      </c>
      <c r="F2971">
        <v>0</v>
      </c>
      <c r="G2971">
        <v>0</v>
      </c>
      <c r="H2971">
        <v>0</v>
      </c>
      <c r="I2971" t="s">
        <v>149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5" x14ac:dyDescent="0.3">
      <c r="A2972" s="2">
        <v>45925</v>
      </c>
      <c r="B2972" t="s">
        <v>54</v>
      </c>
      <c r="C2972">
        <v>457</v>
      </c>
      <c r="D2972">
        <v>7</v>
      </c>
      <c r="E2972">
        <v>1.5209999999999999</v>
      </c>
      <c r="F2972">
        <v>1.532</v>
      </c>
      <c r="G2972">
        <v>10.65</v>
      </c>
      <c r="H2972">
        <v>10.65</v>
      </c>
      <c r="I2972" t="s">
        <v>149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24.49</v>
      </c>
      <c r="S2972">
        <v>24.49</v>
      </c>
      <c r="T2972">
        <v>24.49</v>
      </c>
      <c r="U2972">
        <v>24.49</v>
      </c>
      <c r="V2972">
        <v>43.487137609999998</v>
      </c>
      <c r="W2972">
        <v>43.487137609999998</v>
      </c>
      <c r="X2972">
        <v>2.2995305159999999</v>
      </c>
      <c r="Y2972">
        <v>2.2995305159999999</v>
      </c>
    </row>
    <row r="2973" spans="1:25" x14ac:dyDescent="0.3">
      <c r="A2973" s="2">
        <v>45925</v>
      </c>
      <c r="B2973" t="s">
        <v>60</v>
      </c>
      <c r="C2973">
        <v>1591</v>
      </c>
      <c r="D2973">
        <v>11</v>
      </c>
      <c r="E2973">
        <v>1.421</v>
      </c>
      <c r="F2973">
        <v>0.69099999999999995</v>
      </c>
      <c r="G2973">
        <v>15.63</v>
      </c>
      <c r="H2973">
        <v>15.63</v>
      </c>
      <c r="I2973" t="s">
        <v>149</v>
      </c>
      <c r="J2973">
        <v>1</v>
      </c>
      <c r="K2973">
        <v>3</v>
      </c>
      <c r="L2973">
        <v>3</v>
      </c>
      <c r="M2973">
        <v>3</v>
      </c>
      <c r="N2973">
        <v>1</v>
      </c>
      <c r="O2973">
        <v>3</v>
      </c>
      <c r="P2973">
        <v>3</v>
      </c>
      <c r="Q2973">
        <v>3</v>
      </c>
      <c r="R2973">
        <v>22.49</v>
      </c>
      <c r="S2973">
        <v>108.96</v>
      </c>
      <c r="T2973">
        <v>108.96</v>
      </c>
      <c r="U2973">
        <v>108.96</v>
      </c>
      <c r="V2973">
        <v>14.34471366</v>
      </c>
      <c r="W2973">
        <v>14.34471366</v>
      </c>
      <c r="X2973">
        <v>6.9712092129999998</v>
      </c>
      <c r="Y2973">
        <v>6.9712092129999998</v>
      </c>
    </row>
    <row r="2974" spans="1:25" x14ac:dyDescent="0.3">
      <c r="A2974" s="2">
        <v>45925</v>
      </c>
      <c r="B2974" t="s">
        <v>60</v>
      </c>
      <c r="C2974">
        <v>2837</v>
      </c>
      <c r="D2974">
        <v>20</v>
      </c>
      <c r="E2974">
        <v>1.133</v>
      </c>
      <c r="F2974">
        <v>0.70499999999999996</v>
      </c>
      <c r="G2974">
        <v>22.66</v>
      </c>
      <c r="H2974">
        <v>22.66</v>
      </c>
      <c r="I2974" t="s">
        <v>149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X2974">
        <v>0</v>
      </c>
      <c r="Y2974">
        <v>0</v>
      </c>
    </row>
    <row r="2975" spans="1:25" x14ac:dyDescent="0.3">
      <c r="A2975" s="2">
        <v>45925</v>
      </c>
      <c r="B2975" t="s">
        <v>100</v>
      </c>
      <c r="C2975">
        <v>57</v>
      </c>
      <c r="D2975">
        <v>2</v>
      </c>
      <c r="E2975">
        <v>0.81</v>
      </c>
      <c r="F2975">
        <v>3.5089999999999999</v>
      </c>
      <c r="G2975">
        <v>1.62</v>
      </c>
      <c r="H2975">
        <v>1.62</v>
      </c>
      <c r="I2975" t="s">
        <v>149</v>
      </c>
      <c r="J2975">
        <v>2</v>
      </c>
      <c r="K2975">
        <v>2</v>
      </c>
      <c r="L2975">
        <v>2</v>
      </c>
      <c r="M2975">
        <v>2</v>
      </c>
      <c r="N2975">
        <v>2</v>
      </c>
      <c r="O2975">
        <v>2</v>
      </c>
      <c r="P2975">
        <v>2</v>
      </c>
      <c r="Q2975">
        <v>2</v>
      </c>
      <c r="R2975">
        <v>21.78</v>
      </c>
      <c r="S2975">
        <v>21.78</v>
      </c>
      <c r="T2975">
        <v>21.78</v>
      </c>
      <c r="U2975">
        <v>21.78</v>
      </c>
      <c r="V2975">
        <v>7.4380165290000004</v>
      </c>
      <c r="W2975">
        <v>7.4380165290000004</v>
      </c>
      <c r="X2975">
        <v>13.44444444</v>
      </c>
      <c r="Y2975">
        <v>13.44444444</v>
      </c>
    </row>
    <row r="2976" spans="1:25" x14ac:dyDescent="0.3">
      <c r="A2976" s="2">
        <v>45925</v>
      </c>
      <c r="B2976" t="s">
        <v>54</v>
      </c>
      <c r="C2976">
        <v>1039</v>
      </c>
      <c r="D2976">
        <v>5</v>
      </c>
      <c r="E2976">
        <v>1.1459999999999999</v>
      </c>
      <c r="F2976">
        <v>0.48099999999999998</v>
      </c>
      <c r="G2976">
        <v>5.73</v>
      </c>
      <c r="H2976">
        <v>5.73</v>
      </c>
      <c r="I2976" t="s">
        <v>149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31.49</v>
      </c>
      <c r="S2976">
        <v>31.49</v>
      </c>
      <c r="T2976">
        <v>31.49</v>
      </c>
      <c r="U2976">
        <v>31.49</v>
      </c>
      <c r="V2976">
        <v>18.196252779999998</v>
      </c>
      <c r="W2976">
        <v>18.196252779999998</v>
      </c>
      <c r="X2976">
        <v>5.4956369980000002</v>
      </c>
      <c r="Y2976">
        <v>5.4956369980000002</v>
      </c>
    </row>
    <row r="2977" spans="1:25" x14ac:dyDescent="0.3">
      <c r="A2977" s="2">
        <v>45925</v>
      </c>
      <c r="B2977" t="s">
        <v>100</v>
      </c>
      <c r="C2977">
        <v>93</v>
      </c>
      <c r="D2977">
        <v>0</v>
      </c>
      <c r="F2977">
        <v>0</v>
      </c>
      <c r="G2977">
        <v>0</v>
      </c>
      <c r="H2977">
        <v>0</v>
      </c>
      <c r="I2977" t="s">
        <v>149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5" x14ac:dyDescent="0.3">
      <c r="A2978" s="2">
        <v>45925</v>
      </c>
      <c r="B2978" t="s">
        <v>54</v>
      </c>
      <c r="C2978">
        <v>577</v>
      </c>
      <c r="D2978">
        <v>1</v>
      </c>
      <c r="E2978">
        <v>0.76</v>
      </c>
      <c r="F2978">
        <v>0.17299999999999999</v>
      </c>
      <c r="G2978">
        <v>0.76</v>
      </c>
      <c r="H2978">
        <v>0.76</v>
      </c>
      <c r="I2978" t="s">
        <v>149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X2978">
        <v>0</v>
      </c>
      <c r="Y2978">
        <v>0</v>
      </c>
    </row>
    <row r="2979" spans="1:25" x14ac:dyDescent="0.3">
      <c r="A2979" s="2">
        <v>45925</v>
      </c>
      <c r="B2979" t="s">
        <v>60</v>
      </c>
      <c r="C2979">
        <v>642</v>
      </c>
      <c r="D2979">
        <v>9</v>
      </c>
      <c r="E2979">
        <v>0.82899999999999996</v>
      </c>
      <c r="F2979">
        <v>1.4019999999999999</v>
      </c>
      <c r="G2979">
        <v>7.46</v>
      </c>
      <c r="H2979">
        <v>7.46</v>
      </c>
      <c r="I2979" t="s">
        <v>149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33.49</v>
      </c>
      <c r="S2979">
        <v>33.49</v>
      </c>
      <c r="T2979">
        <v>33.49</v>
      </c>
      <c r="U2979">
        <v>33.49</v>
      </c>
      <c r="V2979">
        <v>22.275306059999998</v>
      </c>
      <c r="W2979">
        <v>22.275306059999998</v>
      </c>
      <c r="X2979">
        <v>4.4892761390000002</v>
      </c>
      <c r="Y2979">
        <v>4.4892761390000002</v>
      </c>
    </row>
    <row r="2980" spans="1:25" x14ac:dyDescent="0.3">
      <c r="A2980" s="2">
        <v>45925</v>
      </c>
      <c r="B2980" t="s">
        <v>54</v>
      </c>
      <c r="C2980">
        <v>1635</v>
      </c>
      <c r="D2980">
        <v>8</v>
      </c>
      <c r="E2980">
        <v>0.83799999999999997</v>
      </c>
      <c r="F2980">
        <v>0.48899999999999999</v>
      </c>
      <c r="G2980">
        <v>6.7</v>
      </c>
      <c r="H2980">
        <v>6.7</v>
      </c>
      <c r="I2980" t="s">
        <v>149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X2980">
        <v>0</v>
      </c>
      <c r="Y2980">
        <v>0</v>
      </c>
    </row>
    <row r="2981" spans="1:25" x14ac:dyDescent="0.3">
      <c r="A2981" s="2">
        <v>45925</v>
      </c>
      <c r="B2981" t="s">
        <v>100</v>
      </c>
      <c r="C2981">
        <v>104</v>
      </c>
      <c r="D2981">
        <v>0</v>
      </c>
      <c r="F2981">
        <v>0</v>
      </c>
      <c r="G2981">
        <v>0</v>
      </c>
      <c r="H2981">
        <v>0</v>
      </c>
      <c r="I2981" t="s">
        <v>149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5" x14ac:dyDescent="0.3">
      <c r="A2982" s="2">
        <v>45925</v>
      </c>
      <c r="B2982" t="s">
        <v>60</v>
      </c>
      <c r="C2982">
        <v>2821</v>
      </c>
      <c r="D2982">
        <v>25</v>
      </c>
      <c r="E2982">
        <v>0.85599999999999998</v>
      </c>
      <c r="F2982">
        <v>0.88600000000000001</v>
      </c>
      <c r="G2982">
        <v>21.39</v>
      </c>
      <c r="H2982">
        <v>21.39</v>
      </c>
      <c r="I2982" t="s">
        <v>149</v>
      </c>
      <c r="J2982">
        <v>3</v>
      </c>
      <c r="K2982">
        <v>3</v>
      </c>
      <c r="L2982">
        <v>3</v>
      </c>
      <c r="M2982">
        <v>3</v>
      </c>
      <c r="N2982">
        <v>3</v>
      </c>
      <c r="O2982">
        <v>3</v>
      </c>
      <c r="P2982">
        <v>3</v>
      </c>
      <c r="Q2982">
        <v>3</v>
      </c>
      <c r="R2982">
        <v>101.86</v>
      </c>
      <c r="S2982">
        <v>101.86</v>
      </c>
      <c r="T2982">
        <v>101.86</v>
      </c>
      <c r="U2982">
        <v>101.86</v>
      </c>
      <c r="V2982">
        <v>20.999410959999999</v>
      </c>
      <c r="W2982">
        <v>20.999410959999999</v>
      </c>
      <c r="X2982">
        <v>4.7620383359999998</v>
      </c>
      <c r="Y2982">
        <v>4.7620383359999998</v>
      </c>
    </row>
    <row r="2983" spans="1:25" x14ac:dyDescent="0.3">
      <c r="A2983" s="2">
        <v>45925</v>
      </c>
      <c r="B2983" t="s">
        <v>48</v>
      </c>
      <c r="C2983">
        <v>365</v>
      </c>
      <c r="D2983">
        <v>13</v>
      </c>
      <c r="E2983">
        <v>2.2200000000000002</v>
      </c>
      <c r="F2983">
        <v>3.5619999999999998</v>
      </c>
      <c r="G2983">
        <v>28.86</v>
      </c>
      <c r="H2983">
        <v>28.86</v>
      </c>
      <c r="I2983" t="s">
        <v>149</v>
      </c>
      <c r="J2983">
        <v>2</v>
      </c>
      <c r="K2983">
        <v>2</v>
      </c>
      <c r="L2983">
        <v>2</v>
      </c>
      <c r="M2983">
        <v>2</v>
      </c>
      <c r="N2983">
        <v>2</v>
      </c>
      <c r="O2983">
        <v>2</v>
      </c>
      <c r="P2983">
        <v>2</v>
      </c>
      <c r="Q2983">
        <v>2</v>
      </c>
      <c r="R2983">
        <v>56.98</v>
      </c>
      <c r="S2983">
        <v>56.98</v>
      </c>
      <c r="T2983">
        <v>56.98</v>
      </c>
      <c r="U2983">
        <v>56.98</v>
      </c>
      <c r="V2983">
        <v>50.649350650000002</v>
      </c>
      <c r="W2983">
        <v>50.649350650000002</v>
      </c>
      <c r="X2983">
        <v>1.974358974</v>
      </c>
      <c r="Y2983">
        <v>1.974358974</v>
      </c>
    </row>
    <row r="2984" spans="1:25" x14ac:dyDescent="0.3">
      <c r="A2984" s="2">
        <v>45925</v>
      </c>
      <c r="B2984" t="s">
        <v>48</v>
      </c>
      <c r="C2984">
        <v>549</v>
      </c>
      <c r="D2984">
        <v>6</v>
      </c>
      <c r="E2984">
        <v>1.43</v>
      </c>
      <c r="F2984">
        <v>1.093</v>
      </c>
      <c r="G2984">
        <v>8.58</v>
      </c>
      <c r="H2984">
        <v>8.58</v>
      </c>
      <c r="I2984" t="s">
        <v>149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X2984">
        <v>0</v>
      </c>
      <c r="Y2984">
        <v>0</v>
      </c>
    </row>
    <row r="2985" spans="1:25" x14ac:dyDescent="0.3">
      <c r="A2985" s="2">
        <v>45925</v>
      </c>
      <c r="B2985" t="s">
        <v>48</v>
      </c>
      <c r="C2985">
        <v>586</v>
      </c>
      <c r="D2985">
        <v>4</v>
      </c>
      <c r="E2985">
        <v>1.883</v>
      </c>
      <c r="F2985">
        <v>0.68300000000000005</v>
      </c>
      <c r="G2985">
        <v>7.53</v>
      </c>
      <c r="H2985">
        <v>7.53</v>
      </c>
      <c r="I2985" t="s">
        <v>149</v>
      </c>
      <c r="J2985">
        <v>1</v>
      </c>
      <c r="K2985">
        <v>1</v>
      </c>
      <c r="L2985">
        <v>1</v>
      </c>
      <c r="M2985">
        <v>1</v>
      </c>
      <c r="N2985">
        <v>2</v>
      </c>
      <c r="O2985">
        <v>2</v>
      </c>
      <c r="P2985">
        <v>2</v>
      </c>
      <c r="Q2985">
        <v>2</v>
      </c>
      <c r="R2985">
        <v>56.98</v>
      </c>
      <c r="S2985">
        <v>56.98</v>
      </c>
      <c r="T2985">
        <v>56.98</v>
      </c>
      <c r="U2985">
        <v>56.98</v>
      </c>
      <c r="V2985">
        <v>13.215163220000001</v>
      </c>
      <c r="W2985">
        <v>13.215163220000001</v>
      </c>
      <c r="X2985">
        <v>7.5670650730000002</v>
      </c>
      <c r="Y2985">
        <v>7.5670650730000002</v>
      </c>
    </row>
    <row r="2986" spans="1:25" x14ac:dyDescent="0.3">
      <c r="A2986" s="2">
        <v>45925</v>
      </c>
      <c r="B2986" t="s">
        <v>48</v>
      </c>
      <c r="C2986">
        <v>1266</v>
      </c>
      <c r="D2986">
        <v>8</v>
      </c>
      <c r="E2986">
        <v>1.0980000000000001</v>
      </c>
      <c r="F2986">
        <v>0.63200000000000001</v>
      </c>
      <c r="G2986">
        <v>8.7799999999999994</v>
      </c>
      <c r="H2986">
        <v>8.7799999999999994</v>
      </c>
      <c r="I2986" t="s">
        <v>149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X2986">
        <v>0</v>
      </c>
      <c r="Y2986">
        <v>0</v>
      </c>
    </row>
    <row r="2987" spans="1:25" x14ac:dyDescent="0.3">
      <c r="A2987" s="2">
        <v>45925</v>
      </c>
      <c r="B2987" t="s">
        <v>19</v>
      </c>
      <c r="C2987">
        <v>25</v>
      </c>
      <c r="D2987">
        <v>0</v>
      </c>
      <c r="F2987">
        <v>0</v>
      </c>
      <c r="G2987">
        <v>0</v>
      </c>
      <c r="H2987">
        <v>0</v>
      </c>
      <c r="I2987" t="s">
        <v>149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5" x14ac:dyDescent="0.3">
      <c r="A2988" s="2">
        <v>45925</v>
      </c>
      <c r="B2988" t="s">
        <v>90</v>
      </c>
      <c r="C2988">
        <v>21</v>
      </c>
      <c r="D2988">
        <v>0</v>
      </c>
      <c r="F2988">
        <v>0</v>
      </c>
      <c r="G2988">
        <v>0</v>
      </c>
      <c r="H2988">
        <v>0</v>
      </c>
      <c r="I2988" t="s">
        <v>149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5" x14ac:dyDescent="0.3">
      <c r="A2989" s="2">
        <v>45925</v>
      </c>
      <c r="B2989" t="s">
        <v>19</v>
      </c>
      <c r="C2989">
        <v>89</v>
      </c>
      <c r="D2989">
        <v>2</v>
      </c>
      <c r="E2989">
        <v>1.47</v>
      </c>
      <c r="F2989">
        <v>2.2469999999999999</v>
      </c>
      <c r="G2989">
        <v>2.94</v>
      </c>
      <c r="H2989">
        <v>2.94</v>
      </c>
      <c r="I2989" t="s">
        <v>149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X2989">
        <v>0</v>
      </c>
      <c r="Y2989">
        <v>0</v>
      </c>
    </row>
    <row r="2990" spans="1:25" x14ac:dyDescent="0.3">
      <c r="A2990" s="2">
        <v>45925</v>
      </c>
      <c r="B2990" t="s">
        <v>90</v>
      </c>
      <c r="C2990">
        <v>37</v>
      </c>
      <c r="D2990">
        <v>0</v>
      </c>
      <c r="F2990">
        <v>0</v>
      </c>
      <c r="G2990">
        <v>0</v>
      </c>
      <c r="H2990">
        <v>0</v>
      </c>
      <c r="I2990" t="s">
        <v>149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5" x14ac:dyDescent="0.3">
      <c r="A2991" s="2">
        <v>45925</v>
      </c>
      <c r="B2991" t="s">
        <v>19</v>
      </c>
      <c r="C2991">
        <v>31</v>
      </c>
      <c r="D2991">
        <v>1</v>
      </c>
      <c r="E2991">
        <v>1.1499999999999999</v>
      </c>
      <c r="F2991">
        <v>3.226</v>
      </c>
      <c r="G2991">
        <v>1.1499999999999999</v>
      </c>
      <c r="H2991">
        <v>1.1499999999999999</v>
      </c>
      <c r="I2991" t="s">
        <v>149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X2991">
        <v>0</v>
      </c>
      <c r="Y2991">
        <v>0</v>
      </c>
    </row>
    <row r="2992" spans="1:25" x14ac:dyDescent="0.3">
      <c r="A2992" s="2">
        <v>45925</v>
      </c>
      <c r="B2992" t="s">
        <v>90</v>
      </c>
      <c r="C2992">
        <v>44</v>
      </c>
      <c r="D2992">
        <v>0</v>
      </c>
      <c r="F2992">
        <v>0</v>
      </c>
      <c r="G2992">
        <v>0</v>
      </c>
      <c r="H2992">
        <v>0</v>
      </c>
      <c r="I2992" t="s">
        <v>149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5" x14ac:dyDescent="0.3">
      <c r="A2993" s="2">
        <v>45925</v>
      </c>
      <c r="B2993" t="s">
        <v>19</v>
      </c>
      <c r="C2993">
        <v>108</v>
      </c>
      <c r="D2993">
        <v>0</v>
      </c>
      <c r="F2993">
        <v>0</v>
      </c>
      <c r="G2993">
        <v>0</v>
      </c>
      <c r="H2993">
        <v>0</v>
      </c>
      <c r="I2993" t="s">
        <v>149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5" x14ac:dyDescent="0.3">
      <c r="A2994" s="2">
        <v>45925</v>
      </c>
      <c r="B2994" t="s">
        <v>90</v>
      </c>
      <c r="C2994">
        <v>17</v>
      </c>
      <c r="D2994">
        <v>0</v>
      </c>
      <c r="F2994">
        <v>0</v>
      </c>
      <c r="G2994">
        <v>0</v>
      </c>
      <c r="H2994">
        <v>0</v>
      </c>
      <c r="I2994" t="s">
        <v>149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5" x14ac:dyDescent="0.3">
      <c r="A2995" s="2">
        <v>45925</v>
      </c>
      <c r="B2995" t="s">
        <v>58</v>
      </c>
      <c r="C2995">
        <v>170</v>
      </c>
      <c r="D2995">
        <v>8</v>
      </c>
      <c r="E2995">
        <v>1.31</v>
      </c>
      <c r="F2995">
        <v>4.7060000000000004</v>
      </c>
      <c r="G2995">
        <v>10.48</v>
      </c>
      <c r="H2995">
        <v>10.48</v>
      </c>
      <c r="I2995" t="s">
        <v>149</v>
      </c>
      <c r="J2995">
        <v>2</v>
      </c>
      <c r="K2995">
        <v>5</v>
      </c>
      <c r="L2995">
        <v>5</v>
      </c>
      <c r="M2995">
        <v>5</v>
      </c>
      <c r="N2995">
        <v>2</v>
      </c>
      <c r="O2995">
        <v>5</v>
      </c>
      <c r="P2995">
        <v>5</v>
      </c>
      <c r="Q2995">
        <v>5</v>
      </c>
      <c r="R2995">
        <v>140.97999999999999</v>
      </c>
      <c r="S2995">
        <v>175.45</v>
      </c>
      <c r="T2995">
        <v>175.45</v>
      </c>
      <c r="U2995">
        <v>175.45</v>
      </c>
      <c r="V2995">
        <v>5.9732117410000001</v>
      </c>
      <c r="W2995">
        <v>5.9732117410000001</v>
      </c>
      <c r="X2995">
        <v>16.74141221</v>
      </c>
      <c r="Y2995">
        <v>16.74141221</v>
      </c>
    </row>
    <row r="2996" spans="1:25" x14ac:dyDescent="0.3">
      <c r="A2996" s="2">
        <v>45925</v>
      </c>
      <c r="B2996" t="s">
        <v>110</v>
      </c>
      <c r="C2996">
        <v>83</v>
      </c>
      <c r="D2996">
        <v>0</v>
      </c>
      <c r="F2996">
        <v>0</v>
      </c>
      <c r="G2996">
        <v>0</v>
      </c>
      <c r="H2996">
        <v>0</v>
      </c>
      <c r="I2996" t="s">
        <v>149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5" x14ac:dyDescent="0.3">
      <c r="A2997" s="2">
        <v>45925</v>
      </c>
      <c r="B2997" t="s">
        <v>34</v>
      </c>
      <c r="C2997">
        <v>446</v>
      </c>
      <c r="D2997">
        <v>3</v>
      </c>
      <c r="E2997">
        <v>1.77</v>
      </c>
      <c r="F2997">
        <v>0.67300000000000004</v>
      </c>
      <c r="G2997">
        <v>5.31</v>
      </c>
      <c r="H2997">
        <v>5.31</v>
      </c>
      <c r="I2997" t="s">
        <v>149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X2997">
        <v>0</v>
      </c>
      <c r="Y2997">
        <v>0</v>
      </c>
    </row>
    <row r="2998" spans="1:25" x14ac:dyDescent="0.3">
      <c r="A2998" s="2">
        <v>45925</v>
      </c>
      <c r="B2998" t="s">
        <v>28</v>
      </c>
      <c r="C2998">
        <v>57</v>
      </c>
      <c r="D2998">
        <v>0</v>
      </c>
      <c r="F2998">
        <v>0</v>
      </c>
      <c r="G2998">
        <v>0</v>
      </c>
      <c r="H2998">
        <v>0</v>
      </c>
      <c r="I2998" t="s">
        <v>149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5" x14ac:dyDescent="0.3">
      <c r="A2999" s="2">
        <v>45925</v>
      </c>
      <c r="B2999" t="s">
        <v>58</v>
      </c>
      <c r="C2999">
        <v>407</v>
      </c>
      <c r="D2999">
        <v>2</v>
      </c>
      <c r="E2999">
        <v>1.1399999999999999</v>
      </c>
      <c r="F2999">
        <v>0.49099999999999999</v>
      </c>
      <c r="G2999">
        <v>2.2799999999999998</v>
      </c>
      <c r="H2999">
        <v>2.2799999999999998</v>
      </c>
      <c r="I2999" t="s">
        <v>149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X2999">
        <v>0</v>
      </c>
      <c r="Y2999">
        <v>0</v>
      </c>
    </row>
    <row r="3000" spans="1:25" x14ac:dyDescent="0.3">
      <c r="A3000" s="2">
        <v>45925</v>
      </c>
      <c r="B3000" t="s">
        <v>110</v>
      </c>
      <c r="C3000">
        <v>204</v>
      </c>
      <c r="D3000">
        <v>5</v>
      </c>
      <c r="E3000">
        <v>1.054</v>
      </c>
      <c r="F3000">
        <v>2.4510000000000001</v>
      </c>
      <c r="G3000">
        <v>5.27</v>
      </c>
      <c r="H3000">
        <v>5.27</v>
      </c>
      <c r="I3000" t="s">
        <v>149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X3000">
        <v>0</v>
      </c>
      <c r="Y3000">
        <v>0</v>
      </c>
    </row>
    <row r="3001" spans="1:25" x14ac:dyDescent="0.3">
      <c r="A3001" s="2">
        <v>45925</v>
      </c>
      <c r="B3001" t="s">
        <v>34</v>
      </c>
      <c r="C3001">
        <v>1437</v>
      </c>
      <c r="D3001">
        <v>5</v>
      </c>
      <c r="E3001">
        <v>1.452</v>
      </c>
      <c r="F3001">
        <v>0.34799999999999998</v>
      </c>
      <c r="G3001">
        <v>7.26</v>
      </c>
      <c r="H3001">
        <v>7.26</v>
      </c>
      <c r="I3001" t="s">
        <v>149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X3001">
        <v>0</v>
      </c>
      <c r="Y3001">
        <v>0</v>
      </c>
    </row>
    <row r="3002" spans="1:25" x14ac:dyDescent="0.3">
      <c r="A3002" s="2">
        <v>45925</v>
      </c>
      <c r="B3002" t="s">
        <v>28</v>
      </c>
      <c r="C3002">
        <v>120</v>
      </c>
      <c r="D3002">
        <v>0</v>
      </c>
      <c r="F3002">
        <v>0</v>
      </c>
      <c r="G3002">
        <v>0</v>
      </c>
      <c r="H3002">
        <v>0</v>
      </c>
      <c r="I3002" t="s">
        <v>149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5" x14ac:dyDescent="0.3">
      <c r="A3003" s="2">
        <v>45925</v>
      </c>
      <c r="B3003" t="s">
        <v>28</v>
      </c>
      <c r="C3003">
        <v>115</v>
      </c>
      <c r="D3003">
        <v>1</v>
      </c>
      <c r="E3003">
        <v>1.26</v>
      </c>
      <c r="F3003">
        <v>0.87</v>
      </c>
      <c r="G3003">
        <v>1.26</v>
      </c>
      <c r="H3003">
        <v>1.26</v>
      </c>
      <c r="I3003" t="s">
        <v>149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X3003">
        <v>0</v>
      </c>
      <c r="Y3003">
        <v>0</v>
      </c>
    </row>
    <row r="3004" spans="1:25" x14ac:dyDescent="0.3">
      <c r="A3004" s="2">
        <v>45925</v>
      </c>
      <c r="B3004" t="s">
        <v>58</v>
      </c>
      <c r="C3004">
        <v>426</v>
      </c>
      <c r="D3004">
        <v>4</v>
      </c>
      <c r="E3004">
        <v>0.92800000000000005</v>
      </c>
      <c r="F3004">
        <v>0.93899999999999995</v>
      </c>
      <c r="G3004">
        <v>3.71</v>
      </c>
      <c r="H3004">
        <v>3.71</v>
      </c>
      <c r="I3004" t="s">
        <v>149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X3004">
        <v>0</v>
      </c>
      <c r="Y3004">
        <v>0</v>
      </c>
    </row>
    <row r="3005" spans="1:25" x14ac:dyDescent="0.3">
      <c r="A3005" s="2">
        <v>45925</v>
      </c>
      <c r="B3005" t="s">
        <v>110</v>
      </c>
      <c r="C3005">
        <v>333</v>
      </c>
      <c r="D3005">
        <v>4</v>
      </c>
      <c r="E3005">
        <v>1.1180000000000001</v>
      </c>
      <c r="F3005">
        <v>1.2010000000000001</v>
      </c>
      <c r="G3005">
        <v>4.47</v>
      </c>
      <c r="H3005">
        <v>4.47</v>
      </c>
      <c r="I3005" t="s">
        <v>149</v>
      </c>
      <c r="J3005">
        <v>0</v>
      </c>
      <c r="K3005">
        <v>1</v>
      </c>
      <c r="L3005">
        <v>1</v>
      </c>
      <c r="M3005">
        <v>1</v>
      </c>
      <c r="N3005">
        <v>0</v>
      </c>
      <c r="O3005">
        <v>1</v>
      </c>
      <c r="P3005">
        <v>1</v>
      </c>
      <c r="Q3005">
        <v>1</v>
      </c>
      <c r="R3005">
        <v>0</v>
      </c>
      <c r="S3005">
        <v>33.49</v>
      </c>
      <c r="T3005">
        <v>33.49</v>
      </c>
      <c r="U3005">
        <v>33.49</v>
      </c>
      <c r="V3005">
        <v>13.347267840000001</v>
      </c>
      <c r="W3005">
        <v>13.347267840000001</v>
      </c>
      <c r="X3005">
        <v>7.4921700219999998</v>
      </c>
      <c r="Y3005">
        <v>7.4921700219999998</v>
      </c>
    </row>
    <row r="3006" spans="1:25" x14ac:dyDescent="0.3">
      <c r="A3006" s="2">
        <v>45925</v>
      </c>
      <c r="B3006" t="s">
        <v>34</v>
      </c>
      <c r="C3006">
        <v>843</v>
      </c>
      <c r="D3006">
        <v>0</v>
      </c>
      <c r="F3006">
        <v>0</v>
      </c>
      <c r="G3006">
        <v>0</v>
      </c>
      <c r="H3006">
        <v>0</v>
      </c>
      <c r="I3006" t="s">
        <v>149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5" x14ac:dyDescent="0.3">
      <c r="A3007" s="2">
        <v>45925</v>
      </c>
      <c r="B3007" t="s">
        <v>34</v>
      </c>
      <c r="C3007">
        <v>499</v>
      </c>
      <c r="D3007">
        <v>1</v>
      </c>
      <c r="E3007">
        <v>2.02</v>
      </c>
      <c r="F3007">
        <v>0.2</v>
      </c>
      <c r="G3007">
        <v>2.02</v>
      </c>
      <c r="H3007">
        <v>2.02</v>
      </c>
      <c r="I3007" t="s">
        <v>149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X3007">
        <v>0</v>
      </c>
      <c r="Y3007">
        <v>0</v>
      </c>
    </row>
    <row r="3008" spans="1:25" x14ac:dyDescent="0.3">
      <c r="A3008" s="2">
        <v>45925</v>
      </c>
      <c r="B3008" t="s">
        <v>58</v>
      </c>
      <c r="C3008">
        <v>290</v>
      </c>
      <c r="D3008">
        <v>1</v>
      </c>
      <c r="E3008">
        <v>0.46</v>
      </c>
      <c r="F3008">
        <v>0.34499999999999997</v>
      </c>
      <c r="G3008">
        <v>0.46</v>
      </c>
      <c r="H3008">
        <v>0.46</v>
      </c>
      <c r="I3008" t="s">
        <v>149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11.49</v>
      </c>
      <c r="S3008">
        <v>11.49</v>
      </c>
      <c r="T3008">
        <v>11.49</v>
      </c>
      <c r="U3008">
        <v>11.49</v>
      </c>
      <c r="V3008">
        <v>4.0034812879999997</v>
      </c>
      <c r="W3008">
        <v>4.0034812879999997</v>
      </c>
      <c r="X3008">
        <v>24.97826087</v>
      </c>
      <c r="Y3008">
        <v>24.97826087</v>
      </c>
    </row>
    <row r="3009" spans="1:25" x14ac:dyDescent="0.3">
      <c r="A3009" s="2">
        <v>45925</v>
      </c>
      <c r="B3009" t="s">
        <v>28</v>
      </c>
      <c r="C3009">
        <v>80</v>
      </c>
      <c r="D3009">
        <v>1</v>
      </c>
      <c r="E3009">
        <v>0.46</v>
      </c>
      <c r="F3009">
        <v>1.25</v>
      </c>
      <c r="G3009">
        <v>0.46</v>
      </c>
      <c r="H3009">
        <v>0.46</v>
      </c>
      <c r="I3009" t="s">
        <v>149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X3009">
        <v>0</v>
      </c>
      <c r="Y3009">
        <v>0</v>
      </c>
    </row>
    <row r="3010" spans="1:25" x14ac:dyDescent="0.3">
      <c r="A3010" s="2">
        <v>45925</v>
      </c>
      <c r="B3010" t="s">
        <v>110</v>
      </c>
      <c r="C3010">
        <v>1502</v>
      </c>
      <c r="D3010">
        <v>10</v>
      </c>
      <c r="E3010">
        <v>0.87</v>
      </c>
      <c r="F3010">
        <v>0.66600000000000004</v>
      </c>
      <c r="G3010">
        <v>8.6999999999999993</v>
      </c>
      <c r="H3010">
        <v>8.6999999999999993</v>
      </c>
      <c r="I3010" t="s">
        <v>149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X3010">
        <v>0</v>
      </c>
      <c r="Y3010">
        <v>0</v>
      </c>
    </row>
    <row r="3011" spans="1:25" x14ac:dyDescent="0.3">
      <c r="A3011" s="2">
        <v>45925</v>
      </c>
      <c r="B3011" t="s">
        <v>26</v>
      </c>
      <c r="C3011">
        <v>82</v>
      </c>
      <c r="D3011">
        <v>2</v>
      </c>
      <c r="E3011">
        <v>2.4900000000000002</v>
      </c>
      <c r="F3011">
        <v>2.4390000000000001</v>
      </c>
      <c r="G3011">
        <v>4.9800000000000004</v>
      </c>
      <c r="H3011">
        <v>4.9800000000000004</v>
      </c>
      <c r="I3011" t="s">
        <v>149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30.49</v>
      </c>
      <c r="S3011">
        <v>30.49</v>
      </c>
      <c r="T3011">
        <v>30.49</v>
      </c>
      <c r="U3011">
        <v>30.49</v>
      </c>
      <c r="V3011">
        <v>16.333224009999999</v>
      </c>
      <c r="W3011">
        <v>16.333224009999999</v>
      </c>
      <c r="X3011">
        <v>6.1224899600000002</v>
      </c>
      <c r="Y3011">
        <v>6.1224899600000002</v>
      </c>
    </row>
    <row r="3012" spans="1:25" x14ac:dyDescent="0.3">
      <c r="A3012" s="2">
        <v>45925</v>
      </c>
      <c r="B3012" t="s">
        <v>30</v>
      </c>
      <c r="C3012">
        <v>29</v>
      </c>
      <c r="D3012">
        <v>0</v>
      </c>
      <c r="F3012">
        <v>0</v>
      </c>
      <c r="G3012">
        <v>0</v>
      </c>
      <c r="H3012">
        <v>0</v>
      </c>
      <c r="I3012" t="s">
        <v>149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5" x14ac:dyDescent="0.3">
      <c r="A3013" s="2">
        <v>45925</v>
      </c>
      <c r="B3013" t="s">
        <v>26</v>
      </c>
      <c r="C3013">
        <v>554</v>
      </c>
      <c r="D3013">
        <v>7</v>
      </c>
      <c r="E3013">
        <v>1.4490000000000001</v>
      </c>
      <c r="F3013">
        <v>1.264</v>
      </c>
      <c r="G3013">
        <v>10.14</v>
      </c>
      <c r="H3013">
        <v>10.14</v>
      </c>
      <c r="I3013" t="s">
        <v>149</v>
      </c>
      <c r="J3013">
        <v>1</v>
      </c>
      <c r="K3013">
        <v>2</v>
      </c>
      <c r="L3013">
        <v>2</v>
      </c>
      <c r="M3013">
        <v>2</v>
      </c>
      <c r="N3013">
        <v>1</v>
      </c>
      <c r="O3013">
        <v>2</v>
      </c>
      <c r="P3013">
        <v>2</v>
      </c>
      <c r="Q3013">
        <v>2</v>
      </c>
      <c r="R3013">
        <v>33.49</v>
      </c>
      <c r="S3013">
        <v>56.37</v>
      </c>
      <c r="T3013">
        <v>56.37</v>
      </c>
      <c r="U3013">
        <v>56.37</v>
      </c>
      <c r="V3013">
        <v>17.98829164</v>
      </c>
      <c r="W3013">
        <v>17.98829164</v>
      </c>
      <c r="X3013">
        <v>5.5591715979999998</v>
      </c>
      <c r="Y3013">
        <v>5.5591715979999998</v>
      </c>
    </row>
    <row r="3014" spans="1:25" x14ac:dyDescent="0.3">
      <c r="A3014" s="2">
        <v>45925</v>
      </c>
      <c r="B3014" t="s">
        <v>30</v>
      </c>
      <c r="C3014">
        <v>481</v>
      </c>
      <c r="D3014">
        <v>3</v>
      </c>
      <c r="E3014">
        <v>1.5</v>
      </c>
      <c r="F3014">
        <v>0.624</v>
      </c>
      <c r="G3014">
        <v>4.5</v>
      </c>
      <c r="H3014">
        <v>4.5</v>
      </c>
      <c r="I3014" t="s">
        <v>149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X3014">
        <v>0</v>
      </c>
      <c r="Y3014">
        <v>0</v>
      </c>
    </row>
    <row r="3015" spans="1:25" x14ac:dyDescent="0.3">
      <c r="A3015" s="2">
        <v>45925</v>
      </c>
      <c r="B3015" t="s">
        <v>26</v>
      </c>
      <c r="C3015">
        <v>1199</v>
      </c>
      <c r="D3015">
        <v>6</v>
      </c>
      <c r="E3015">
        <v>1.383</v>
      </c>
      <c r="F3015">
        <v>0.5</v>
      </c>
      <c r="G3015">
        <v>8.3000000000000007</v>
      </c>
      <c r="H3015">
        <v>8.3000000000000007</v>
      </c>
      <c r="I3015" t="s">
        <v>149</v>
      </c>
      <c r="J3015">
        <v>2</v>
      </c>
      <c r="K3015">
        <v>2</v>
      </c>
      <c r="L3015">
        <v>2</v>
      </c>
      <c r="M3015">
        <v>2</v>
      </c>
      <c r="N3015">
        <v>2</v>
      </c>
      <c r="O3015">
        <v>2</v>
      </c>
      <c r="P3015">
        <v>2</v>
      </c>
      <c r="Q3015">
        <v>2</v>
      </c>
      <c r="R3015">
        <v>67.37</v>
      </c>
      <c r="S3015">
        <v>67.37</v>
      </c>
      <c r="T3015">
        <v>67.37</v>
      </c>
      <c r="U3015">
        <v>67.37</v>
      </c>
      <c r="V3015">
        <v>12.320023750000001</v>
      </c>
      <c r="W3015">
        <v>12.320023750000001</v>
      </c>
      <c r="X3015">
        <v>8.1168674700000008</v>
      </c>
      <c r="Y3015">
        <v>8.1168674700000008</v>
      </c>
    </row>
    <row r="3016" spans="1:25" x14ac:dyDescent="0.3">
      <c r="A3016" s="2">
        <v>45925</v>
      </c>
      <c r="B3016" t="s">
        <v>30</v>
      </c>
      <c r="C3016">
        <v>644</v>
      </c>
      <c r="D3016">
        <v>1</v>
      </c>
      <c r="E3016">
        <v>1.5</v>
      </c>
      <c r="F3016">
        <v>0.155</v>
      </c>
      <c r="G3016">
        <v>1.5</v>
      </c>
      <c r="H3016">
        <v>1.5</v>
      </c>
      <c r="I3016" t="s">
        <v>149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X3016">
        <v>0</v>
      </c>
      <c r="Y3016">
        <v>0</v>
      </c>
    </row>
    <row r="3017" spans="1:25" x14ac:dyDescent="0.3">
      <c r="A3017" s="2">
        <v>45925</v>
      </c>
      <c r="B3017" t="s">
        <v>30</v>
      </c>
      <c r="C3017">
        <v>754</v>
      </c>
      <c r="D3017">
        <v>2</v>
      </c>
      <c r="E3017">
        <v>1.075</v>
      </c>
      <c r="F3017">
        <v>0.26500000000000001</v>
      </c>
      <c r="G3017">
        <v>2.15</v>
      </c>
      <c r="H3017">
        <v>2.15</v>
      </c>
      <c r="I3017" t="s">
        <v>149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X3017">
        <v>0</v>
      </c>
      <c r="Y3017">
        <v>0</v>
      </c>
    </row>
    <row r="3018" spans="1:25" x14ac:dyDescent="0.3">
      <c r="A3018" s="2">
        <v>45925</v>
      </c>
      <c r="B3018" t="s">
        <v>26</v>
      </c>
      <c r="C3018">
        <v>1331</v>
      </c>
      <c r="D3018">
        <v>7</v>
      </c>
      <c r="E3018">
        <v>1.4890000000000001</v>
      </c>
      <c r="F3018">
        <v>0.52600000000000002</v>
      </c>
      <c r="G3018">
        <v>10.42</v>
      </c>
      <c r="H3018">
        <v>10.42</v>
      </c>
      <c r="I3018" t="s">
        <v>149</v>
      </c>
      <c r="J3018">
        <v>3</v>
      </c>
      <c r="K3018">
        <v>3</v>
      </c>
      <c r="L3018">
        <v>3</v>
      </c>
      <c r="M3018">
        <v>3</v>
      </c>
      <c r="N3018">
        <v>4</v>
      </c>
      <c r="O3018">
        <v>4</v>
      </c>
      <c r="P3018">
        <v>4</v>
      </c>
      <c r="Q3018">
        <v>4</v>
      </c>
      <c r="R3018">
        <v>135.16999999999999</v>
      </c>
      <c r="S3018">
        <v>135.16999999999999</v>
      </c>
      <c r="T3018">
        <v>135.16999999999999</v>
      </c>
      <c r="U3018">
        <v>135.16999999999999</v>
      </c>
      <c r="V3018">
        <v>7.7088111269999997</v>
      </c>
      <c r="W3018">
        <v>7.7088111269999997</v>
      </c>
      <c r="X3018">
        <v>12.972168910000001</v>
      </c>
      <c r="Y3018">
        <v>12.972168910000001</v>
      </c>
    </row>
    <row r="3019" spans="1:25" x14ac:dyDescent="0.3">
      <c r="A3019" s="2">
        <v>45925</v>
      </c>
      <c r="B3019" t="s">
        <v>86</v>
      </c>
      <c r="C3019">
        <v>5</v>
      </c>
      <c r="D3019">
        <v>0</v>
      </c>
      <c r="F3019">
        <v>0</v>
      </c>
      <c r="G3019">
        <v>0</v>
      </c>
      <c r="H3019">
        <v>0</v>
      </c>
      <c r="I3019" t="s">
        <v>149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5" x14ac:dyDescent="0.3">
      <c r="A3020" s="2">
        <v>45925</v>
      </c>
      <c r="B3020" t="s">
        <v>32</v>
      </c>
      <c r="C3020">
        <v>467</v>
      </c>
      <c r="D3020">
        <v>4</v>
      </c>
      <c r="E3020">
        <v>2.3330000000000002</v>
      </c>
      <c r="F3020">
        <v>0.85699999999999998</v>
      </c>
      <c r="G3020">
        <v>9.33</v>
      </c>
      <c r="H3020">
        <v>9.33</v>
      </c>
      <c r="I3020" t="s">
        <v>149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X3020">
        <v>0</v>
      </c>
      <c r="Y3020">
        <v>0</v>
      </c>
    </row>
    <row r="3021" spans="1:25" x14ac:dyDescent="0.3">
      <c r="A3021" s="2">
        <v>45925</v>
      </c>
      <c r="B3021" t="s">
        <v>46</v>
      </c>
      <c r="C3021">
        <v>36</v>
      </c>
      <c r="D3021">
        <v>0</v>
      </c>
      <c r="F3021">
        <v>0</v>
      </c>
      <c r="G3021">
        <v>0</v>
      </c>
      <c r="H3021">
        <v>0</v>
      </c>
      <c r="I3021" t="s">
        <v>149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5" x14ac:dyDescent="0.3">
      <c r="A3022" s="2">
        <v>45925</v>
      </c>
      <c r="B3022" t="s">
        <v>38</v>
      </c>
      <c r="C3022">
        <v>301</v>
      </c>
      <c r="D3022">
        <v>2</v>
      </c>
      <c r="E3022">
        <v>2.1850000000000001</v>
      </c>
      <c r="F3022">
        <v>0.66400000000000003</v>
      </c>
      <c r="G3022">
        <v>4.37</v>
      </c>
      <c r="H3022">
        <v>4.37</v>
      </c>
      <c r="I3022" t="s">
        <v>149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X3022">
        <v>0</v>
      </c>
      <c r="Y3022">
        <v>0</v>
      </c>
    </row>
    <row r="3023" spans="1:25" x14ac:dyDescent="0.3">
      <c r="A3023" s="2">
        <v>45925</v>
      </c>
      <c r="B3023" t="s">
        <v>46</v>
      </c>
      <c r="C3023">
        <v>10</v>
      </c>
      <c r="D3023">
        <v>0</v>
      </c>
      <c r="F3023">
        <v>0</v>
      </c>
      <c r="G3023">
        <v>0</v>
      </c>
      <c r="H3023">
        <v>0</v>
      </c>
      <c r="I3023" t="s">
        <v>149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5" x14ac:dyDescent="0.3">
      <c r="A3024" s="2">
        <v>45925</v>
      </c>
      <c r="B3024" t="s">
        <v>38</v>
      </c>
      <c r="C3024">
        <v>267</v>
      </c>
      <c r="D3024">
        <v>3</v>
      </c>
      <c r="E3024">
        <v>0.75</v>
      </c>
      <c r="F3024">
        <v>1.1240000000000001</v>
      </c>
      <c r="G3024">
        <v>2.25</v>
      </c>
      <c r="H3024">
        <v>2.25</v>
      </c>
      <c r="I3024" t="s">
        <v>149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X3024">
        <v>0</v>
      </c>
      <c r="Y3024">
        <v>0</v>
      </c>
    </row>
    <row r="3025" spans="1:25" x14ac:dyDescent="0.3">
      <c r="A3025" s="2">
        <v>45925</v>
      </c>
      <c r="B3025" t="s">
        <v>86</v>
      </c>
      <c r="C3025">
        <v>49</v>
      </c>
      <c r="D3025">
        <v>0</v>
      </c>
      <c r="F3025">
        <v>0</v>
      </c>
      <c r="G3025">
        <v>0</v>
      </c>
      <c r="H3025">
        <v>0</v>
      </c>
      <c r="I3025" t="s">
        <v>149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5" x14ac:dyDescent="0.3">
      <c r="A3026" s="2">
        <v>45925</v>
      </c>
      <c r="B3026" t="s">
        <v>32</v>
      </c>
      <c r="C3026">
        <v>10</v>
      </c>
      <c r="D3026">
        <v>0</v>
      </c>
      <c r="F3026">
        <v>0</v>
      </c>
      <c r="G3026">
        <v>0</v>
      </c>
      <c r="H3026">
        <v>0</v>
      </c>
      <c r="I3026" t="s">
        <v>149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5" x14ac:dyDescent="0.3">
      <c r="A3027" s="2">
        <v>45925</v>
      </c>
      <c r="B3027" t="s">
        <v>86</v>
      </c>
      <c r="C3027">
        <v>0</v>
      </c>
      <c r="D3027">
        <v>0</v>
      </c>
      <c r="G3027">
        <v>0</v>
      </c>
      <c r="H3027">
        <v>0</v>
      </c>
      <c r="I3027" t="s">
        <v>149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5" x14ac:dyDescent="0.3">
      <c r="A3028" s="2">
        <v>45925</v>
      </c>
      <c r="B3028" t="s">
        <v>46</v>
      </c>
      <c r="C3028">
        <v>1</v>
      </c>
      <c r="D3028">
        <v>0</v>
      </c>
      <c r="F3028">
        <v>0</v>
      </c>
      <c r="G3028">
        <v>0</v>
      </c>
      <c r="H3028">
        <v>0</v>
      </c>
      <c r="I3028" t="s">
        <v>149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5" x14ac:dyDescent="0.3">
      <c r="A3029" s="2">
        <v>45925</v>
      </c>
      <c r="B3029" t="s">
        <v>38</v>
      </c>
      <c r="C3029">
        <v>18</v>
      </c>
      <c r="D3029">
        <v>0</v>
      </c>
      <c r="F3029">
        <v>0</v>
      </c>
      <c r="G3029">
        <v>0</v>
      </c>
      <c r="H3029">
        <v>0</v>
      </c>
      <c r="I3029" t="s">
        <v>149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5" x14ac:dyDescent="0.3">
      <c r="A3030" s="2">
        <v>45926</v>
      </c>
      <c r="B3030" t="s">
        <v>44</v>
      </c>
      <c r="C3030">
        <v>1464</v>
      </c>
      <c r="D3030">
        <v>9</v>
      </c>
      <c r="E3030">
        <v>2.2069999999999999</v>
      </c>
      <c r="F3030">
        <v>0.61499999999999999</v>
      </c>
      <c r="G3030">
        <v>19.86</v>
      </c>
      <c r="H3030">
        <v>19.86</v>
      </c>
      <c r="I3030" t="s">
        <v>149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42.49</v>
      </c>
      <c r="S3030">
        <v>42.49</v>
      </c>
      <c r="T3030">
        <v>42.49</v>
      </c>
      <c r="U3030">
        <v>42.49</v>
      </c>
      <c r="V3030">
        <v>46.740409509999999</v>
      </c>
      <c r="W3030">
        <v>46.740409509999999</v>
      </c>
      <c r="X3030">
        <v>2.1394763339999998</v>
      </c>
      <c r="Y3030">
        <v>2.1394763339999998</v>
      </c>
    </row>
    <row r="3031" spans="1:25" x14ac:dyDescent="0.3">
      <c r="A3031" s="2">
        <v>45926</v>
      </c>
      <c r="B3031" t="s">
        <v>42</v>
      </c>
      <c r="C3031">
        <v>3954</v>
      </c>
      <c r="D3031">
        <v>57</v>
      </c>
      <c r="E3031">
        <v>2.2240000000000002</v>
      </c>
      <c r="F3031">
        <v>1.4419999999999999</v>
      </c>
      <c r="G3031">
        <v>126.76</v>
      </c>
      <c r="H3031">
        <v>126.76</v>
      </c>
      <c r="I3031" t="s">
        <v>149</v>
      </c>
      <c r="J3031">
        <v>10</v>
      </c>
      <c r="K3031">
        <v>17</v>
      </c>
      <c r="L3031">
        <v>17</v>
      </c>
      <c r="M3031">
        <v>17</v>
      </c>
      <c r="N3031">
        <v>10</v>
      </c>
      <c r="O3031">
        <v>18</v>
      </c>
      <c r="P3031">
        <v>18</v>
      </c>
      <c r="Q3031">
        <v>18</v>
      </c>
      <c r="R3031">
        <v>270.31</v>
      </c>
      <c r="S3031">
        <v>477.97</v>
      </c>
      <c r="T3031">
        <v>477.97</v>
      </c>
      <c r="U3031">
        <v>477.97</v>
      </c>
      <c r="V3031">
        <v>26.520492919999999</v>
      </c>
      <c r="W3031">
        <v>26.520492919999999</v>
      </c>
      <c r="X3031">
        <v>3.770668981</v>
      </c>
      <c r="Y3031">
        <v>3.770668981</v>
      </c>
    </row>
    <row r="3032" spans="1:25" x14ac:dyDescent="0.3">
      <c r="A3032" s="2">
        <v>45926</v>
      </c>
      <c r="B3032" t="s">
        <v>40</v>
      </c>
      <c r="C3032">
        <v>2033</v>
      </c>
      <c r="D3032">
        <v>19</v>
      </c>
      <c r="E3032">
        <v>2.8769999999999998</v>
      </c>
      <c r="F3032">
        <v>0.93500000000000005</v>
      </c>
      <c r="G3032">
        <v>54.67</v>
      </c>
      <c r="H3032">
        <v>54.67</v>
      </c>
      <c r="I3032" t="s">
        <v>149</v>
      </c>
      <c r="J3032">
        <v>2</v>
      </c>
      <c r="K3032">
        <v>5</v>
      </c>
      <c r="L3032">
        <v>5</v>
      </c>
      <c r="M3032">
        <v>5</v>
      </c>
      <c r="N3032">
        <v>4</v>
      </c>
      <c r="O3032">
        <v>7</v>
      </c>
      <c r="P3032">
        <v>7</v>
      </c>
      <c r="Q3032">
        <v>7</v>
      </c>
      <c r="R3032">
        <v>131.52000000000001</v>
      </c>
      <c r="S3032">
        <v>223.77</v>
      </c>
      <c r="T3032">
        <v>223.77</v>
      </c>
      <c r="U3032">
        <v>223.77</v>
      </c>
      <c r="V3032">
        <v>24.431335749999999</v>
      </c>
      <c r="W3032">
        <v>24.431335749999999</v>
      </c>
      <c r="X3032">
        <v>4.0931040789999997</v>
      </c>
      <c r="Y3032">
        <v>4.0931040789999997</v>
      </c>
    </row>
    <row r="3033" spans="1:25" x14ac:dyDescent="0.3">
      <c r="A3033" s="2">
        <v>45926</v>
      </c>
      <c r="B3033" t="s">
        <v>62</v>
      </c>
      <c r="C3033">
        <v>869</v>
      </c>
      <c r="D3033">
        <v>11</v>
      </c>
      <c r="E3033">
        <v>4.2439999999999998</v>
      </c>
      <c r="F3033">
        <v>1.266</v>
      </c>
      <c r="G3033">
        <v>46.68</v>
      </c>
      <c r="H3033">
        <v>46.68</v>
      </c>
      <c r="I3033" t="s">
        <v>149</v>
      </c>
      <c r="J3033">
        <v>4</v>
      </c>
      <c r="K3033">
        <v>4</v>
      </c>
      <c r="L3033">
        <v>4</v>
      </c>
      <c r="M3033">
        <v>4</v>
      </c>
      <c r="N3033">
        <v>4</v>
      </c>
      <c r="O3033">
        <v>4</v>
      </c>
      <c r="P3033">
        <v>4</v>
      </c>
      <c r="Q3033">
        <v>4</v>
      </c>
      <c r="R3033">
        <v>371.37</v>
      </c>
      <c r="S3033">
        <v>371.37</v>
      </c>
      <c r="T3033">
        <v>371.37</v>
      </c>
      <c r="U3033">
        <v>371.37</v>
      </c>
      <c r="V3033">
        <v>12.569674450000001</v>
      </c>
      <c r="W3033">
        <v>12.569674450000001</v>
      </c>
      <c r="X3033">
        <v>7.9556555270000002</v>
      </c>
      <c r="Y3033">
        <v>7.9556555270000002</v>
      </c>
    </row>
    <row r="3034" spans="1:25" x14ac:dyDescent="0.3">
      <c r="A3034" s="2">
        <v>45926</v>
      </c>
      <c r="B3034" t="s">
        <v>84</v>
      </c>
      <c r="C3034">
        <v>2389</v>
      </c>
      <c r="D3034">
        <v>17</v>
      </c>
      <c r="E3034">
        <v>2.6640000000000001</v>
      </c>
      <c r="F3034">
        <v>0.71199999999999997</v>
      </c>
      <c r="G3034">
        <v>45.28</v>
      </c>
      <c r="H3034">
        <v>45.28</v>
      </c>
      <c r="I3034" t="s">
        <v>149</v>
      </c>
      <c r="J3034">
        <v>5</v>
      </c>
      <c r="K3034">
        <v>6</v>
      </c>
      <c r="L3034">
        <v>6</v>
      </c>
      <c r="M3034">
        <v>6</v>
      </c>
      <c r="N3034">
        <v>6</v>
      </c>
      <c r="O3034">
        <v>7</v>
      </c>
      <c r="P3034">
        <v>7</v>
      </c>
      <c r="Q3034">
        <v>7</v>
      </c>
      <c r="R3034">
        <v>200.94</v>
      </c>
      <c r="S3034">
        <v>234.43</v>
      </c>
      <c r="T3034">
        <v>234.43</v>
      </c>
      <c r="U3034">
        <v>234.43</v>
      </c>
      <c r="V3034">
        <v>19.314934099999999</v>
      </c>
      <c r="W3034">
        <v>19.314934099999999</v>
      </c>
      <c r="X3034">
        <v>5.1773409890000002</v>
      </c>
      <c r="Y3034">
        <v>5.1773409890000002</v>
      </c>
    </row>
    <row r="3035" spans="1:25" x14ac:dyDescent="0.3">
      <c r="A3035" s="2">
        <v>45926</v>
      </c>
      <c r="B3035" t="s">
        <v>56</v>
      </c>
      <c r="C3035">
        <v>990</v>
      </c>
      <c r="D3035">
        <v>8</v>
      </c>
      <c r="E3035">
        <v>1.706</v>
      </c>
      <c r="F3035">
        <v>0.80800000000000005</v>
      </c>
      <c r="G3035">
        <v>13.65</v>
      </c>
      <c r="H3035">
        <v>13.65</v>
      </c>
      <c r="I3035" t="s">
        <v>149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X3035">
        <v>0</v>
      </c>
      <c r="Y3035">
        <v>0</v>
      </c>
    </row>
    <row r="3036" spans="1:25" x14ac:dyDescent="0.3">
      <c r="A3036" s="2">
        <v>45926</v>
      </c>
      <c r="B3036" t="s">
        <v>50</v>
      </c>
      <c r="C3036">
        <v>1180</v>
      </c>
      <c r="D3036">
        <v>7</v>
      </c>
      <c r="E3036">
        <v>2.59</v>
      </c>
      <c r="F3036">
        <v>0.59299999999999997</v>
      </c>
      <c r="G3036">
        <v>18.13</v>
      </c>
      <c r="H3036">
        <v>18.13</v>
      </c>
      <c r="I3036" t="s">
        <v>149</v>
      </c>
      <c r="J3036">
        <v>2</v>
      </c>
      <c r="K3036">
        <v>2</v>
      </c>
      <c r="L3036">
        <v>2</v>
      </c>
      <c r="M3036">
        <v>2</v>
      </c>
      <c r="N3036">
        <v>2</v>
      </c>
      <c r="O3036">
        <v>2</v>
      </c>
      <c r="P3036">
        <v>2</v>
      </c>
      <c r="Q3036">
        <v>2</v>
      </c>
      <c r="R3036">
        <v>84.98</v>
      </c>
      <c r="S3036">
        <v>84.98</v>
      </c>
      <c r="T3036">
        <v>84.98</v>
      </c>
      <c r="U3036">
        <v>84.98</v>
      </c>
      <c r="V3036">
        <v>21.334431630000001</v>
      </c>
      <c r="W3036">
        <v>21.334431630000001</v>
      </c>
      <c r="X3036">
        <v>4.6872586869999999</v>
      </c>
      <c r="Y3036">
        <v>4.6872586869999999</v>
      </c>
    </row>
    <row r="3037" spans="1:25" x14ac:dyDescent="0.3">
      <c r="A3037" s="2">
        <v>45926</v>
      </c>
      <c r="B3037" t="s">
        <v>36</v>
      </c>
      <c r="C3037">
        <v>835</v>
      </c>
      <c r="D3037">
        <v>8</v>
      </c>
      <c r="E3037">
        <v>2.9510000000000001</v>
      </c>
      <c r="F3037">
        <v>0.95799999999999996</v>
      </c>
      <c r="G3037">
        <v>23.61</v>
      </c>
      <c r="H3037">
        <v>23.61</v>
      </c>
      <c r="I3037" t="s">
        <v>149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21.88</v>
      </c>
      <c r="S3037">
        <v>21.88</v>
      </c>
      <c r="T3037">
        <v>21.88</v>
      </c>
      <c r="U3037">
        <v>21.88</v>
      </c>
      <c r="V3037">
        <v>107.9067642</v>
      </c>
      <c r="W3037">
        <v>107.9067642</v>
      </c>
      <c r="X3037">
        <v>0.92672596360000004</v>
      </c>
      <c r="Y3037">
        <v>0.92672596360000004</v>
      </c>
    </row>
    <row r="3038" spans="1:25" x14ac:dyDescent="0.3">
      <c r="A3038" s="2">
        <v>45926</v>
      </c>
      <c r="B3038" t="s">
        <v>62</v>
      </c>
      <c r="C3038">
        <v>4658</v>
      </c>
      <c r="D3038">
        <v>26</v>
      </c>
      <c r="E3038">
        <v>5.048</v>
      </c>
      <c r="F3038">
        <v>0.55800000000000005</v>
      </c>
      <c r="G3038">
        <v>131.26</v>
      </c>
      <c r="H3038">
        <v>131.26</v>
      </c>
      <c r="I3038" t="s">
        <v>149</v>
      </c>
      <c r="J3038">
        <v>4</v>
      </c>
      <c r="K3038">
        <v>5</v>
      </c>
      <c r="L3038">
        <v>5</v>
      </c>
      <c r="M3038">
        <v>5</v>
      </c>
      <c r="N3038">
        <v>8</v>
      </c>
      <c r="O3038">
        <v>9</v>
      </c>
      <c r="P3038">
        <v>9</v>
      </c>
      <c r="Q3038">
        <v>9</v>
      </c>
      <c r="R3038">
        <v>467.13</v>
      </c>
      <c r="S3038">
        <v>505.62</v>
      </c>
      <c r="T3038">
        <v>505.62</v>
      </c>
      <c r="U3038">
        <v>505.62</v>
      </c>
      <c r="V3038">
        <v>25.960207270000002</v>
      </c>
      <c r="W3038">
        <v>25.960207270000002</v>
      </c>
      <c r="X3038">
        <v>3.8520493679999999</v>
      </c>
      <c r="Y3038">
        <v>3.8520493679999999</v>
      </c>
    </row>
    <row r="3039" spans="1:25" x14ac:dyDescent="0.3">
      <c r="A3039" s="2">
        <v>45926</v>
      </c>
      <c r="B3039" t="s">
        <v>64</v>
      </c>
      <c r="C3039">
        <v>2069</v>
      </c>
      <c r="D3039">
        <v>10</v>
      </c>
      <c r="E3039">
        <v>3.7639999999999998</v>
      </c>
      <c r="F3039">
        <v>0.48299999999999998</v>
      </c>
      <c r="G3039">
        <v>37.64</v>
      </c>
      <c r="H3039">
        <v>37.64</v>
      </c>
      <c r="I3039" t="s">
        <v>149</v>
      </c>
      <c r="J3039">
        <v>3</v>
      </c>
      <c r="K3039">
        <v>3</v>
      </c>
      <c r="L3039">
        <v>3</v>
      </c>
      <c r="M3039">
        <v>3</v>
      </c>
      <c r="N3039">
        <v>4</v>
      </c>
      <c r="O3039">
        <v>4</v>
      </c>
      <c r="P3039">
        <v>4</v>
      </c>
      <c r="Q3039">
        <v>4</v>
      </c>
      <c r="R3039">
        <v>131.52000000000001</v>
      </c>
      <c r="S3039">
        <v>131.52000000000001</v>
      </c>
      <c r="T3039">
        <v>131.52000000000001</v>
      </c>
      <c r="U3039">
        <v>131.52000000000001</v>
      </c>
      <c r="V3039">
        <v>28.619221410000002</v>
      </c>
      <c r="W3039">
        <v>28.619221410000002</v>
      </c>
      <c r="X3039">
        <v>3.494155154</v>
      </c>
      <c r="Y3039">
        <v>3.494155154</v>
      </c>
    </row>
    <row r="3040" spans="1:25" x14ac:dyDescent="0.3">
      <c r="A3040" s="2">
        <v>45926</v>
      </c>
      <c r="B3040" t="s">
        <v>66</v>
      </c>
      <c r="C3040">
        <v>2278</v>
      </c>
      <c r="D3040">
        <v>9</v>
      </c>
      <c r="E3040">
        <v>4.3540000000000001</v>
      </c>
      <c r="F3040">
        <v>0.39500000000000002</v>
      </c>
      <c r="G3040">
        <v>39.19</v>
      </c>
      <c r="H3040">
        <v>39.19</v>
      </c>
      <c r="I3040" t="s">
        <v>149</v>
      </c>
      <c r="J3040">
        <v>2</v>
      </c>
      <c r="K3040">
        <v>3</v>
      </c>
      <c r="L3040">
        <v>3</v>
      </c>
      <c r="M3040">
        <v>3</v>
      </c>
      <c r="N3040">
        <v>2</v>
      </c>
      <c r="O3040">
        <v>3</v>
      </c>
      <c r="P3040">
        <v>3</v>
      </c>
      <c r="Q3040">
        <v>3</v>
      </c>
      <c r="R3040">
        <v>63.76</v>
      </c>
      <c r="S3040">
        <v>95.64</v>
      </c>
      <c r="T3040">
        <v>95.64</v>
      </c>
      <c r="U3040">
        <v>95.64</v>
      </c>
      <c r="V3040">
        <v>40.976578840000002</v>
      </c>
      <c r="W3040">
        <v>40.976578840000002</v>
      </c>
      <c r="X3040">
        <v>2.4404184739999999</v>
      </c>
      <c r="Y3040">
        <v>2.4404184739999999</v>
      </c>
    </row>
    <row r="3041" spans="1:25" x14ac:dyDescent="0.3">
      <c r="A3041" s="2">
        <v>45926</v>
      </c>
      <c r="B3041" t="s">
        <v>68</v>
      </c>
      <c r="C3041">
        <v>1783</v>
      </c>
      <c r="D3041">
        <v>16</v>
      </c>
      <c r="E3041">
        <v>6.1859999999999999</v>
      </c>
      <c r="F3041">
        <v>0.89700000000000002</v>
      </c>
      <c r="G3041">
        <v>98.97</v>
      </c>
      <c r="H3041">
        <v>98.97</v>
      </c>
      <c r="I3041" t="s">
        <v>149</v>
      </c>
      <c r="J3041">
        <v>3</v>
      </c>
      <c r="K3041">
        <v>3</v>
      </c>
      <c r="L3041">
        <v>3</v>
      </c>
      <c r="M3041">
        <v>3</v>
      </c>
      <c r="N3041">
        <v>6</v>
      </c>
      <c r="O3041">
        <v>6</v>
      </c>
      <c r="P3041">
        <v>6</v>
      </c>
      <c r="Q3041">
        <v>6</v>
      </c>
      <c r="R3041">
        <v>164.94</v>
      </c>
      <c r="S3041">
        <v>164.94</v>
      </c>
      <c r="T3041">
        <v>164.94</v>
      </c>
      <c r="U3041">
        <v>164.94</v>
      </c>
      <c r="V3041">
        <v>60.003637689999998</v>
      </c>
      <c r="W3041">
        <v>60.003637689999998</v>
      </c>
      <c r="X3041">
        <v>1.6665656259999999</v>
      </c>
      <c r="Y3041">
        <v>1.6665656259999999</v>
      </c>
    </row>
    <row r="3042" spans="1:25" x14ac:dyDescent="0.3">
      <c r="A3042" s="2">
        <v>45926</v>
      </c>
      <c r="B3042" t="s">
        <v>70</v>
      </c>
      <c r="C3042">
        <v>3229</v>
      </c>
      <c r="D3042">
        <v>15</v>
      </c>
      <c r="E3042">
        <v>3.282</v>
      </c>
      <c r="F3042">
        <v>0.46500000000000002</v>
      </c>
      <c r="G3042">
        <v>49.23</v>
      </c>
      <c r="H3042">
        <v>49.23</v>
      </c>
      <c r="I3042" t="s">
        <v>149</v>
      </c>
      <c r="J3042">
        <v>4</v>
      </c>
      <c r="K3042">
        <v>5</v>
      </c>
      <c r="L3042">
        <v>5</v>
      </c>
      <c r="M3042">
        <v>5</v>
      </c>
      <c r="N3042">
        <v>4</v>
      </c>
      <c r="O3042">
        <v>5</v>
      </c>
      <c r="P3042">
        <v>5</v>
      </c>
      <c r="Q3042">
        <v>5</v>
      </c>
      <c r="R3042">
        <v>99.43</v>
      </c>
      <c r="S3042">
        <v>123.41</v>
      </c>
      <c r="T3042">
        <v>123.41</v>
      </c>
      <c r="U3042">
        <v>123.41</v>
      </c>
      <c r="V3042">
        <v>39.891418850000001</v>
      </c>
      <c r="W3042">
        <v>39.891418850000001</v>
      </c>
      <c r="X3042">
        <v>2.5068047939999998</v>
      </c>
      <c r="Y3042">
        <v>2.5068047939999998</v>
      </c>
    </row>
    <row r="3043" spans="1:25" x14ac:dyDescent="0.3">
      <c r="A3043" s="2">
        <v>45926</v>
      </c>
      <c r="B3043" t="s">
        <v>72</v>
      </c>
      <c r="C3043">
        <v>1643</v>
      </c>
      <c r="D3043">
        <v>10</v>
      </c>
      <c r="E3043">
        <v>5.1440000000000001</v>
      </c>
      <c r="F3043">
        <v>0.60899999999999999</v>
      </c>
      <c r="G3043">
        <v>51.44</v>
      </c>
      <c r="H3043">
        <v>51.44</v>
      </c>
      <c r="I3043" t="s">
        <v>149</v>
      </c>
      <c r="J3043">
        <v>5</v>
      </c>
      <c r="K3043">
        <v>6</v>
      </c>
      <c r="L3043">
        <v>6</v>
      </c>
      <c r="M3043">
        <v>6</v>
      </c>
      <c r="N3043">
        <v>7</v>
      </c>
      <c r="O3043">
        <v>8</v>
      </c>
      <c r="P3043">
        <v>8</v>
      </c>
      <c r="Q3043">
        <v>8</v>
      </c>
      <c r="R3043">
        <v>202.66</v>
      </c>
      <c r="S3043">
        <v>231.15</v>
      </c>
      <c r="T3043">
        <v>231.15</v>
      </c>
      <c r="U3043">
        <v>231.15</v>
      </c>
      <c r="V3043">
        <v>22.253947650000001</v>
      </c>
      <c r="W3043">
        <v>22.253947650000001</v>
      </c>
      <c r="X3043">
        <v>4.493584759</v>
      </c>
      <c r="Y3043">
        <v>4.493584759</v>
      </c>
    </row>
    <row r="3044" spans="1:25" x14ac:dyDescent="0.3">
      <c r="A3044" s="2">
        <v>45926</v>
      </c>
      <c r="B3044" t="s">
        <v>74</v>
      </c>
      <c r="C3044">
        <v>1386</v>
      </c>
      <c r="D3044">
        <v>4</v>
      </c>
      <c r="E3044">
        <v>2.0049999999999999</v>
      </c>
      <c r="F3044">
        <v>0.28899999999999998</v>
      </c>
      <c r="G3044">
        <v>8.02</v>
      </c>
      <c r="H3044">
        <v>8.02</v>
      </c>
      <c r="I3044" t="s">
        <v>149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31.49</v>
      </c>
      <c r="S3044">
        <v>31.49</v>
      </c>
      <c r="T3044">
        <v>31.49</v>
      </c>
      <c r="U3044">
        <v>31.49</v>
      </c>
      <c r="V3044">
        <v>25.46840267</v>
      </c>
      <c r="W3044">
        <v>25.46840267</v>
      </c>
      <c r="X3044">
        <v>3.9264339150000001</v>
      </c>
      <c r="Y3044">
        <v>3.9264339150000001</v>
      </c>
    </row>
    <row r="3045" spans="1:25" x14ac:dyDescent="0.3">
      <c r="A3045" s="2">
        <v>45926</v>
      </c>
      <c r="B3045" t="s">
        <v>76</v>
      </c>
      <c r="C3045">
        <v>1374</v>
      </c>
      <c r="D3045">
        <v>10</v>
      </c>
      <c r="E3045">
        <v>3.2789999999999999</v>
      </c>
      <c r="F3045">
        <v>0.72799999999999998</v>
      </c>
      <c r="G3045">
        <v>32.79</v>
      </c>
      <c r="H3045">
        <v>32.79</v>
      </c>
      <c r="I3045" t="s">
        <v>149</v>
      </c>
      <c r="J3045">
        <v>3</v>
      </c>
      <c r="K3045">
        <v>4</v>
      </c>
      <c r="L3045">
        <v>4</v>
      </c>
      <c r="M3045">
        <v>4</v>
      </c>
      <c r="N3045">
        <v>4</v>
      </c>
      <c r="O3045">
        <v>5</v>
      </c>
      <c r="P3045">
        <v>5</v>
      </c>
      <c r="Q3045">
        <v>5</v>
      </c>
      <c r="R3045">
        <v>121.96</v>
      </c>
      <c r="S3045">
        <v>148.84</v>
      </c>
      <c r="T3045">
        <v>148.84</v>
      </c>
      <c r="U3045">
        <v>148.84</v>
      </c>
      <c r="V3045">
        <v>22.03036818</v>
      </c>
      <c r="W3045">
        <v>22.03036818</v>
      </c>
      <c r="X3045">
        <v>4.5391887769999997</v>
      </c>
      <c r="Y3045">
        <v>4.5391887769999997</v>
      </c>
    </row>
    <row r="3046" spans="1:25" x14ac:dyDescent="0.3">
      <c r="A3046" s="2">
        <v>45926</v>
      </c>
      <c r="B3046" t="s">
        <v>78</v>
      </c>
      <c r="C3046">
        <v>821</v>
      </c>
      <c r="D3046">
        <v>8</v>
      </c>
      <c r="E3046">
        <v>4.6340000000000003</v>
      </c>
      <c r="F3046">
        <v>0.97399999999999998</v>
      </c>
      <c r="G3046">
        <v>37.07</v>
      </c>
      <c r="H3046">
        <v>37.07</v>
      </c>
      <c r="I3046" t="s">
        <v>149</v>
      </c>
      <c r="J3046">
        <v>2</v>
      </c>
      <c r="K3046">
        <v>3</v>
      </c>
      <c r="L3046">
        <v>3</v>
      </c>
      <c r="M3046">
        <v>3</v>
      </c>
      <c r="N3046">
        <v>2</v>
      </c>
      <c r="O3046">
        <v>3</v>
      </c>
      <c r="P3046">
        <v>3</v>
      </c>
      <c r="Q3046">
        <v>3</v>
      </c>
      <c r="R3046">
        <v>53.76</v>
      </c>
      <c r="S3046">
        <v>80.64</v>
      </c>
      <c r="T3046">
        <v>80.64</v>
      </c>
      <c r="U3046">
        <v>80.64</v>
      </c>
      <c r="V3046">
        <v>45.969742060000002</v>
      </c>
      <c r="W3046">
        <v>45.969742060000002</v>
      </c>
      <c r="X3046">
        <v>2.1753439440000002</v>
      </c>
      <c r="Y3046">
        <v>2.1753439440000002</v>
      </c>
    </row>
    <row r="3047" spans="1:25" x14ac:dyDescent="0.3">
      <c r="A3047" s="2">
        <v>45926</v>
      </c>
      <c r="B3047" t="s">
        <v>88</v>
      </c>
      <c r="C3047">
        <v>1652</v>
      </c>
      <c r="D3047">
        <v>18</v>
      </c>
      <c r="E3047">
        <v>3.2490000000000001</v>
      </c>
      <c r="F3047">
        <v>1.0900000000000001</v>
      </c>
      <c r="G3047">
        <v>58.48</v>
      </c>
      <c r="H3047">
        <v>58.48</v>
      </c>
      <c r="I3047" t="s">
        <v>149</v>
      </c>
      <c r="J3047">
        <v>2</v>
      </c>
      <c r="K3047">
        <v>3</v>
      </c>
      <c r="L3047">
        <v>3</v>
      </c>
      <c r="M3047">
        <v>3</v>
      </c>
      <c r="N3047">
        <v>12</v>
      </c>
      <c r="O3047">
        <v>13</v>
      </c>
      <c r="P3047">
        <v>13</v>
      </c>
      <c r="Q3047">
        <v>13</v>
      </c>
      <c r="R3047">
        <v>151.08000000000001</v>
      </c>
      <c r="S3047">
        <v>183.98</v>
      </c>
      <c r="T3047">
        <v>183.98</v>
      </c>
      <c r="U3047">
        <v>183.98</v>
      </c>
      <c r="V3047">
        <v>31.7860637</v>
      </c>
      <c r="W3047">
        <v>31.7860637</v>
      </c>
      <c r="X3047">
        <v>3.1460328319999999</v>
      </c>
      <c r="Y3047">
        <v>3.1460328319999999</v>
      </c>
    </row>
    <row r="3048" spans="1:25" x14ac:dyDescent="0.3">
      <c r="A3048" s="2">
        <v>45926</v>
      </c>
      <c r="B3048" t="s">
        <v>80</v>
      </c>
      <c r="C3048">
        <v>1135</v>
      </c>
      <c r="D3048">
        <v>4</v>
      </c>
      <c r="E3048">
        <v>7.22</v>
      </c>
      <c r="F3048">
        <v>0.35199999999999998</v>
      </c>
      <c r="G3048">
        <v>28.88</v>
      </c>
      <c r="H3048">
        <v>28.88</v>
      </c>
      <c r="I3048" t="s">
        <v>149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X3048">
        <v>0</v>
      </c>
      <c r="Y3048">
        <v>0</v>
      </c>
    </row>
    <row r="3049" spans="1:25" x14ac:dyDescent="0.3">
      <c r="A3049" s="2">
        <v>45926</v>
      </c>
      <c r="B3049" t="s">
        <v>82</v>
      </c>
      <c r="C3049">
        <v>1483</v>
      </c>
      <c r="D3049">
        <v>16</v>
      </c>
      <c r="E3049">
        <v>2.4020000000000001</v>
      </c>
      <c r="F3049">
        <v>1.079</v>
      </c>
      <c r="G3049">
        <v>38.43</v>
      </c>
      <c r="H3049">
        <v>38.43</v>
      </c>
      <c r="I3049" t="s">
        <v>149</v>
      </c>
      <c r="J3049">
        <v>3</v>
      </c>
      <c r="K3049">
        <v>3</v>
      </c>
      <c r="L3049">
        <v>3</v>
      </c>
      <c r="M3049">
        <v>3</v>
      </c>
      <c r="N3049">
        <v>4</v>
      </c>
      <c r="O3049">
        <v>4</v>
      </c>
      <c r="P3049">
        <v>4</v>
      </c>
      <c r="Q3049">
        <v>4</v>
      </c>
      <c r="R3049">
        <v>254.17</v>
      </c>
      <c r="S3049">
        <v>254.17</v>
      </c>
      <c r="T3049">
        <v>254.17</v>
      </c>
      <c r="U3049">
        <v>254.17</v>
      </c>
      <c r="V3049">
        <v>15.119801710000001</v>
      </c>
      <c r="W3049">
        <v>15.119801710000001</v>
      </c>
      <c r="X3049">
        <v>6.613843352</v>
      </c>
      <c r="Y3049">
        <v>6.613843352</v>
      </c>
    </row>
    <row r="3050" spans="1:25" x14ac:dyDescent="0.3">
      <c r="A3050" s="2">
        <v>45926</v>
      </c>
      <c r="B3050" t="s">
        <v>94</v>
      </c>
      <c r="C3050">
        <v>1634</v>
      </c>
      <c r="D3050">
        <v>11</v>
      </c>
      <c r="E3050">
        <v>7.0129999999999999</v>
      </c>
      <c r="F3050">
        <v>0.67300000000000004</v>
      </c>
      <c r="G3050">
        <v>77.14</v>
      </c>
      <c r="H3050">
        <v>77.14</v>
      </c>
      <c r="I3050" t="s">
        <v>149</v>
      </c>
      <c r="J3050">
        <v>6</v>
      </c>
      <c r="K3050">
        <v>7</v>
      </c>
      <c r="L3050">
        <v>7</v>
      </c>
      <c r="M3050">
        <v>7</v>
      </c>
      <c r="N3050">
        <v>13</v>
      </c>
      <c r="O3050">
        <v>14</v>
      </c>
      <c r="P3050">
        <v>14</v>
      </c>
      <c r="Q3050">
        <v>14</v>
      </c>
      <c r="R3050">
        <v>920.2</v>
      </c>
      <c r="S3050">
        <v>999.18</v>
      </c>
      <c r="T3050">
        <v>999.18</v>
      </c>
      <c r="U3050">
        <v>999.18</v>
      </c>
      <c r="V3050">
        <v>7.7203306710000001</v>
      </c>
      <c r="W3050">
        <v>7.7203306710000001</v>
      </c>
      <c r="X3050">
        <v>12.952813069999999</v>
      </c>
      <c r="Y3050">
        <v>12.952813069999999</v>
      </c>
    </row>
    <row r="3051" spans="1:25" x14ac:dyDescent="0.3">
      <c r="A3051" s="2">
        <v>45926</v>
      </c>
      <c r="B3051" t="s">
        <v>96</v>
      </c>
      <c r="C3051">
        <v>1923</v>
      </c>
      <c r="D3051">
        <v>10</v>
      </c>
      <c r="E3051">
        <v>5.7779999999999996</v>
      </c>
      <c r="F3051">
        <v>0.52</v>
      </c>
      <c r="G3051">
        <v>57.78</v>
      </c>
      <c r="H3051">
        <v>57.78</v>
      </c>
      <c r="I3051" t="s">
        <v>149</v>
      </c>
      <c r="J3051">
        <v>4</v>
      </c>
      <c r="K3051">
        <v>4</v>
      </c>
      <c r="L3051">
        <v>4</v>
      </c>
      <c r="M3051">
        <v>4</v>
      </c>
      <c r="N3051">
        <v>5</v>
      </c>
      <c r="O3051">
        <v>5</v>
      </c>
      <c r="P3051">
        <v>5</v>
      </c>
      <c r="Q3051">
        <v>5</v>
      </c>
      <c r="R3051">
        <v>265.94</v>
      </c>
      <c r="S3051">
        <v>265.94</v>
      </c>
      <c r="T3051">
        <v>265.94</v>
      </c>
      <c r="U3051">
        <v>265.94</v>
      </c>
      <c r="V3051">
        <v>21.72670527</v>
      </c>
      <c r="W3051">
        <v>21.72670527</v>
      </c>
      <c r="X3051">
        <v>4.6026306679999998</v>
      </c>
      <c r="Y3051">
        <v>4.6026306679999998</v>
      </c>
    </row>
    <row r="3052" spans="1:25" x14ac:dyDescent="0.3">
      <c r="A3052" s="2">
        <v>45926</v>
      </c>
      <c r="B3052" t="s">
        <v>11</v>
      </c>
      <c r="C3052">
        <v>1078</v>
      </c>
      <c r="D3052">
        <v>10</v>
      </c>
      <c r="E3052">
        <v>3.3290000000000002</v>
      </c>
      <c r="F3052">
        <v>0.92800000000000005</v>
      </c>
      <c r="G3052">
        <v>33.29</v>
      </c>
      <c r="H3052">
        <v>33.29</v>
      </c>
      <c r="I3052" t="s">
        <v>149</v>
      </c>
      <c r="J3052">
        <v>5</v>
      </c>
      <c r="K3052">
        <v>5</v>
      </c>
      <c r="L3052">
        <v>5</v>
      </c>
      <c r="M3052">
        <v>5</v>
      </c>
      <c r="N3052">
        <v>5</v>
      </c>
      <c r="O3052">
        <v>5</v>
      </c>
      <c r="P3052">
        <v>5</v>
      </c>
      <c r="Q3052">
        <v>5</v>
      </c>
      <c r="R3052">
        <v>197.86</v>
      </c>
      <c r="S3052">
        <v>197.86</v>
      </c>
      <c r="T3052">
        <v>197.86</v>
      </c>
      <c r="U3052">
        <v>197.86</v>
      </c>
      <c r="V3052">
        <v>16.825027800000001</v>
      </c>
      <c r="W3052">
        <v>16.825027800000001</v>
      </c>
      <c r="X3052">
        <v>5.9435265849999999</v>
      </c>
      <c r="Y3052">
        <v>5.9435265849999999</v>
      </c>
    </row>
    <row r="3053" spans="1:25" x14ac:dyDescent="0.3">
      <c r="A3053" s="2">
        <v>45926</v>
      </c>
      <c r="B3053" t="s">
        <v>92</v>
      </c>
      <c r="C3053">
        <v>824</v>
      </c>
      <c r="D3053">
        <v>7</v>
      </c>
      <c r="E3053">
        <v>3.83</v>
      </c>
      <c r="F3053">
        <v>0.85</v>
      </c>
      <c r="G3053">
        <v>26.81</v>
      </c>
      <c r="H3053">
        <v>26.81</v>
      </c>
      <c r="I3053" t="s">
        <v>149</v>
      </c>
      <c r="J3053">
        <v>2</v>
      </c>
      <c r="K3053">
        <v>3</v>
      </c>
      <c r="L3053">
        <v>3</v>
      </c>
      <c r="M3053">
        <v>3</v>
      </c>
      <c r="N3053">
        <v>6</v>
      </c>
      <c r="O3053">
        <v>8</v>
      </c>
      <c r="P3053">
        <v>8</v>
      </c>
      <c r="Q3053">
        <v>8</v>
      </c>
      <c r="R3053">
        <v>158.94</v>
      </c>
      <c r="S3053">
        <v>311.92</v>
      </c>
      <c r="T3053">
        <v>311.92</v>
      </c>
      <c r="U3053">
        <v>311.92</v>
      </c>
      <c r="V3053">
        <v>8.5951526030000007</v>
      </c>
      <c r="W3053">
        <v>8.5951526030000007</v>
      </c>
      <c r="X3053">
        <v>11.634464749999999</v>
      </c>
      <c r="Y3053">
        <v>11.634464749999999</v>
      </c>
    </row>
    <row r="3054" spans="1:25" x14ac:dyDescent="0.3">
      <c r="A3054" s="2">
        <v>45926</v>
      </c>
      <c r="B3054" t="s">
        <v>46</v>
      </c>
      <c r="C3054">
        <v>1171</v>
      </c>
      <c r="D3054">
        <v>6</v>
      </c>
      <c r="E3054">
        <v>5.58</v>
      </c>
      <c r="F3054">
        <v>0.51200000000000001</v>
      </c>
      <c r="G3054">
        <v>33.479999999999997</v>
      </c>
      <c r="H3054">
        <v>33.479999999999997</v>
      </c>
      <c r="I3054" t="s">
        <v>149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98.49</v>
      </c>
      <c r="S3054">
        <v>98.49</v>
      </c>
      <c r="T3054">
        <v>98.49</v>
      </c>
      <c r="U3054">
        <v>98.49</v>
      </c>
      <c r="V3054">
        <v>33.993298809999999</v>
      </c>
      <c r="W3054">
        <v>33.993298809999999</v>
      </c>
      <c r="X3054">
        <v>2.9417562720000001</v>
      </c>
      <c r="Y3054">
        <v>2.9417562720000001</v>
      </c>
    </row>
    <row r="3055" spans="1:25" x14ac:dyDescent="0.3">
      <c r="A3055" s="2">
        <v>45926</v>
      </c>
      <c r="B3055" t="s">
        <v>32</v>
      </c>
      <c r="C3055">
        <v>142</v>
      </c>
      <c r="D3055">
        <v>1</v>
      </c>
      <c r="E3055">
        <v>3</v>
      </c>
      <c r="F3055">
        <v>0.70399999999999996</v>
      </c>
      <c r="G3055">
        <v>3</v>
      </c>
      <c r="H3055">
        <v>3</v>
      </c>
      <c r="I3055" t="s">
        <v>149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X3055">
        <v>0</v>
      </c>
      <c r="Y3055">
        <v>0</v>
      </c>
    </row>
    <row r="3056" spans="1:25" x14ac:dyDescent="0.3">
      <c r="A3056" s="2">
        <v>45926</v>
      </c>
      <c r="B3056" t="s">
        <v>64</v>
      </c>
      <c r="C3056">
        <v>0</v>
      </c>
      <c r="D3056">
        <v>0</v>
      </c>
      <c r="G3056">
        <v>0</v>
      </c>
      <c r="H3056">
        <v>0</v>
      </c>
      <c r="I3056" t="s">
        <v>149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5" x14ac:dyDescent="0.3">
      <c r="A3057" s="2">
        <v>45926</v>
      </c>
      <c r="B3057" t="s">
        <v>72</v>
      </c>
      <c r="C3057">
        <v>185</v>
      </c>
      <c r="D3057">
        <v>1</v>
      </c>
      <c r="E3057">
        <v>3.58</v>
      </c>
      <c r="F3057">
        <v>0.54100000000000004</v>
      </c>
      <c r="G3057">
        <v>3.58</v>
      </c>
      <c r="H3057">
        <v>3.58</v>
      </c>
      <c r="I3057" t="s">
        <v>149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X3057">
        <v>0</v>
      </c>
      <c r="Y3057">
        <v>0</v>
      </c>
    </row>
    <row r="3058" spans="1:25" x14ac:dyDescent="0.3">
      <c r="A3058" s="2">
        <v>45926</v>
      </c>
      <c r="B3058" t="s">
        <v>106</v>
      </c>
      <c r="C3058">
        <v>262</v>
      </c>
      <c r="D3058">
        <v>0</v>
      </c>
      <c r="F3058">
        <v>0</v>
      </c>
      <c r="G3058">
        <v>0</v>
      </c>
      <c r="H3058">
        <v>0</v>
      </c>
      <c r="I3058" t="s">
        <v>149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5" x14ac:dyDescent="0.3">
      <c r="A3059" s="2">
        <v>45926</v>
      </c>
      <c r="B3059" t="s">
        <v>44</v>
      </c>
      <c r="C3059">
        <v>77</v>
      </c>
      <c r="D3059">
        <v>0</v>
      </c>
      <c r="F3059">
        <v>0</v>
      </c>
      <c r="G3059">
        <v>0</v>
      </c>
      <c r="H3059">
        <v>0</v>
      </c>
      <c r="I3059" t="s">
        <v>149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5" x14ac:dyDescent="0.3">
      <c r="A3060" s="2">
        <v>45926</v>
      </c>
      <c r="B3060" t="s">
        <v>40</v>
      </c>
      <c r="C3060">
        <v>318</v>
      </c>
      <c r="D3060">
        <v>2</v>
      </c>
      <c r="E3060">
        <v>4.5</v>
      </c>
      <c r="F3060">
        <v>0.629</v>
      </c>
      <c r="G3060">
        <v>9</v>
      </c>
      <c r="H3060">
        <v>9</v>
      </c>
      <c r="I3060" t="s">
        <v>149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X3060">
        <v>0</v>
      </c>
      <c r="Y3060">
        <v>0</v>
      </c>
    </row>
    <row r="3061" spans="1:25" x14ac:dyDescent="0.3">
      <c r="A3061" s="2">
        <v>45926</v>
      </c>
      <c r="B3061" t="s">
        <v>56</v>
      </c>
      <c r="C3061">
        <v>64</v>
      </c>
      <c r="D3061">
        <v>1</v>
      </c>
      <c r="E3061">
        <v>3.09</v>
      </c>
      <c r="F3061">
        <v>1.5629999999999999</v>
      </c>
      <c r="G3061">
        <v>3.09</v>
      </c>
      <c r="H3061">
        <v>3.09</v>
      </c>
      <c r="I3061" t="s">
        <v>149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113.9</v>
      </c>
      <c r="S3061">
        <v>113.9</v>
      </c>
      <c r="T3061">
        <v>113.9</v>
      </c>
      <c r="U3061">
        <v>113.9</v>
      </c>
      <c r="V3061">
        <v>2.7129060580000002</v>
      </c>
      <c r="W3061">
        <v>2.7129060580000002</v>
      </c>
      <c r="X3061">
        <v>36.86084142</v>
      </c>
      <c r="Y3061">
        <v>36.86084142</v>
      </c>
    </row>
    <row r="3062" spans="1:25" x14ac:dyDescent="0.3">
      <c r="A3062" s="2">
        <v>45926</v>
      </c>
      <c r="B3062" t="s">
        <v>76</v>
      </c>
      <c r="C3062">
        <v>165</v>
      </c>
      <c r="D3062">
        <v>1</v>
      </c>
      <c r="E3062">
        <v>4.95</v>
      </c>
      <c r="F3062">
        <v>0.60599999999999998</v>
      </c>
      <c r="G3062">
        <v>4.95</v>
      </c>
      <c r="H3062">
        <v>4.95</v>
      </c>
      <c r="I3062" t="s">
        <v>149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78.489999999999995</v>
      </c>
      <c r="S3062">
        <v>78.489999999999995</v>
      </c>
      <c r="T3062">
        <v>78.489999999999995</v>
      </c>
      <c r="U3062">
        <v>78.489999999999995</v>
      </c>
      <c r="V3062">
        <v>6.3065358639999998</v>
      </c>
      <c r="W3062">
        <v>6.3065358639999998</v>
      </c>
      <c r="X3062">
        <v>15.856565659999999</v>
      </c>
      <c r="Y3062">
        <v>15.856565659999999</v>
      </c>
    </row>
    <row r="3063" spans="1:25" x14ac:dyDescent="0.3">
      <c r="A3063" s="2">
        <v>45926</v>
      </c>
      <c r="B3063" t="s">
        <v>48</v>
      </c>
      <c r="C3063">
        <v>617</v>
      </c>
      <c r="D3063">
        <v>2</v>
      </c>
      <c r="E3063">
        <v>4.5</v>
      </c>
      <c r="F3063">
        <v>0.32400000000000001</v>
      </c>
      <c r="G3063">
        <v>9</v>
      </c>
      <c r="H3063">
        <v>9</v>
      </c>
      <c r="I3063" t="s">
        <v>149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X3063">
        <v>0</v>
      </c>
      <c r="Y3063">
        <v>0</v>
      </c>
    </row>
    <row r="3064" spans="1:25" x14ac:dyDescent="0.3">
      <c r="A3064" s="2">
        <v>45926</v>
      </c>
      <c r="B3064" t="s">
        <v>24</v>
      </c>
      <c r="C3064">
        <v>480</v>
      </c>
      <c r="D3064">
        <v>1</v>
      </c>
      <c r="E3064">
        <v>1.2</v>
      </c>
      <c r="F3064">
        <v>0.20799999999999999</v>
      </c>
      <c r="G3064">
        <v>1.2</v>
      </c>
      <c r="H3064">
        <v>1.2</v>
      </c>
      <c r="I3064" t="s">
        <v>149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X3064">
        <v>0</v>
      </c>
      <c r="Y3064">
        <v>0</v>
      </c>
    </row>
    <row r="3065" spans="1:25" x14ac:dyDescent="0.3">
      <c r="A3065" s="2">
        <v>45926</v>
      </c>
      <c r="B3065" t="s">
        <v>108</v>
      </c>
      <c r="C3065">
        <v>429</v>
      </c>
      <c r="D3065">
        <v>3</v>
      </c>
      <c r="E3065">
        <v>5.4630000000000001</v>
      </c>
      <c r="F3065">
        <v>0.69899999999999995</v>
      </c>
      <c r="G3065">
        <v>16.39</v>
      </c>
      <c r="H3065">
        <v>16.39</v>
      </c>
      <c r="I3065" t="s">
        <v>149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X3065">
        <v>0</v>
      </c>
      <c r="Y3065">
        <v>0</v>
      </c>
    </row>
    <row r="3066" spans="1:25" x14ac:dyDescent="0.3">
      <c r="A3066" s="2">
        <v>45926</v>
      </c>
      <c r="B3066" t="s">
        <v>62</v>
      </c>
      <c r="C3066">
        <v>208</v>
      </c>
      <c r="D3066">
        <v>4</v>
      </c>
      <c r="E3066">
        <v>2.9079999999999999</v>
      </c>
      <c r="F3066">
        <v>1.923</v>
      </c>
      <c r="G3066">
        <v>11.63</v>
      </c>
      <c r="H3066">
        <v>11.63</v>
      </c>
      <c r="I3066" t="s">
        <v>149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35.9</v>
      </c>
      <c r="S3066">
        <v>35.9</v>
      </c>
      <c r="T3066">
        <v>35.9</v>
      </c>
      <c r="U3066">
        <v>35.9</v>
      </c>
      <c r="V3066">
        <v>32.395543179999997</v>
      </c>
      <c r="W3066">
        <v>32.395543179999997</v>
      </c>
      <c r="X3066">
        <v>3.0868443679999999</v>
      </c>
      <c r="Y3066">
        <v>3.0868443679999999</v>
      </c>
    </row>
    <row r="3067" spans="1:25" x14ac:dyDescent="0.3">
      <c r="A3067" s="2">
        <v>45926</v>
      </c>
      <c r="B3067" t="s">
        <v>84</v>
      </c>
      <c r="C3067">
        <v>94</v>
      </c>
      <c r="D3067">
        <v>2</v>
      </c>
      <c r="E3067">
        <v>3.625</v>
      </c>
      <c r="F3067">
        <v>2.1280000000000001</v>
      </c>
      <c r="G3067">
        <v>7.25</v>
      </c>
      <c r="H3067">
        <v>7.25</v>
      </c>
      <c r="I3067" t="s">
        <v>149</v>
      </c>
      <c r="J3067">
        <v>2</v>
      </c>
      <c r="K3067">
        <v>2</v>
      </c>
      <c r="L3067">
        <v>2</v>
      </c>
      <c r="M3067">
        <v>2</v>
      </c>
      <c r="N3067">
        <v>2</v>
      </c>
      <c r="O3067">
        <v>2</v>
      </c>
      <c r="P3067">
        <v>2</v>
      </c>
      <c r="Q3067">
        <v>2</v>
      </c>
      <c r="R3067">
        <v>45.98</v>
      </c>
      <c r="S3067">
        <v>45.98</v>
      </c>
      <c r="T3067">
        <v>45.98</v>
      </c>
      <c r="U3067">
        <v>45.98</v>
      </c>
      <c r="V3067">
        <v>15.7677251</v>
      </c>
      <c r="W3067">
        <v>15.7677251</v>
      </c>
      <c r="X3067">
        <v>6.3420689660000003</v>
      </c>
      <c r="Y3067">
        <v>6.3420689660000003</v>
      </c>
    </row>
    <row r="3068" spans="1:25" x14ac:dyDescent="0.3">
      <c r="A3068" s="2">
        <v>45926</v>
      </c>
      <c r="B3068" t="s">
        <v>42</v>
      </c>
      <c r="C3068">
        <v>60</v>
      </c>
      <c r="D3068">
        <v>0</v>
      </c>
      <c r="F3068">
        <v>0</v>
      </c>
      <c r="G3068">
        <v>0</v>
      </c>
      <c r="H3068">
        <v>0</v>
      </c>
      <c r="I3068" t="s">
        <v>149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5" x14ac:dyDescent="0.3">
      <c r="A3069" s="2">
        <v>45926</v>
      </c>
      <c r="B3069" t="s">
        <v>11</v>
      </c>
      <c r="C3069">
        <v>87</v>
      </c>
      <c r="D3069">
        <v>3</v>
      </c>
      <c r="E3069">
        <v>4.55</v>
      </c>
      <c r="F3069">
        <v>3.448</v>
      </c>
      <c r="G3069">
        <v>13.65</v>
      </c>
      <c r="H3069">
        <v>13.65</v>
      </c>
      <c r="I3069" t="s">
        <v>149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42.49</v>
      </c>
      <c r="S3069">
        <v>42.49</v>
      </c>
      <c r="T3069">
        <v>42.49</v>
      </c>
      <c r="U3069">
        <v>42.49</v>
      </c>
      <c r="V3069">
        <v>32.12520593</v>
      </c>
      <c r="W3069">
        <v>32.12520593</v>
      </c>
      <c r="X3069">
        <v>3.112820513</v>
      </c>
      <c r="Y3069">
        <v>3.112820513</v>
      </c>
    </row>
    <row r="3070" spans="1:25" x14ac:dyDescent="0.3">
      <c r="A3070" s="2">
        <v>45926</v>
      </c>
      <c r="B3070" t="s">
        <v>102</v>
      </c>
      <c r="C3070">
        <v>624</v>
      </c>
      <c r="D3070">
        <v>3</v>
      </c>
      <c r="E3070">
        <v>3.2570000000000001</v>
      </c>
      <c r="F3070">
        <v>0.48099999999999998</v>
      </c>
      <c r="G3070">
        <v>9.77</v>
      </c>
      <c r="H3070">
        <v>9.77</v>
      </c>
      <c r="I3070" t="s">
        <v>149</v>
      </c>
      <c r="J3070">
        <v>1</v>
      </c>
      <c r="K3070">
        <v>1</v>
      </c>
      <c r="L3070">
        <v>1</v>
      </c>
      <c r="M3070">
        <v>1</v>
      </c>
      <c r="N3070">
        <v>2</v>
      </c>
      <c r="O3070">
        <v>2</v>
      </c>
      <c r="P3070">
        <v>2</v>
      </c>
      <c r="Q3070">
        <v>2</v>
      </c>
      <c r="R3070">
        <v>68.98</v>
      </c>
      <c r="S3070">
        <v>68.98</v>
      </c>
      <c r="T3070">
        <v>68.98</v>
      </c>
      <c r="U3070">
        <v>68.98</v>
      </c>
      <c r="V3070">
        <v>14.163525659999999</v>
      </c>
      <c r="W3070">
        <v>14.163525659999999</v>
      </c>
      <c r="X3070">
        <v>7.0603889459999998</v>
      </c>
      <c r="Y3070">
        <v>7.0603889459999998</v>
      </c>
    </row>
    <row r="3071" spans="1:25" x14ac:dyDescent="0.3">
      <c r="A3071" s="2">
        <v>45926</v>
      </c>
      <c r="B3071" t="s">
        <v>98</v>
      </c>
      <c r="C3071">
        <v>1020</v>
      </c>
      <c r="D3071">
        <v>2</v>
      </c>
      <c r="E3071">
        <v>3</v>
      </c>
      <c r="F3071">
        <v>0.19600000000000001</v>
      </c>
      <c r="G3071">
        <v>6</v>
      </c>
      <c r="H3071">
        <v>6</v>
      </c>
      <c r="I3071" t="s">
        <v>149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X3071">
        <v>0</v>
      </c>
      <c r="Y3071">
        <v>0</v>
      </c>
    </row>
    <row r="3072" spans="1:25" x14ac:dyDescent="0.3">
      <c r="A3072" s="2">
        <v>45926</v>
      </c>
      <c r="B3072" t="s">
        <v>104</v>
      </c>
      <c r="C3072">
        <v>573</v>
      </c>
      <c r="D3072">
        <v>0</v>
      </c>
      <c r="F3072">
        <v>0</v>
      </c>
      <c r="G3072">
        <v>0</v>
      </c>
      <c r="H3072">
        <v>0</v>
      </c>
      <c r="I3072" t="s">
        <v>149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5" x14ac:dyDescent="0.3">
      <c r="A3073" s="2">
        <v>45926</v>
      </c>
      <c r="B3073" t="s">
        <v>38</v>
      </c>
      <c r="C3073">
        <v>4</v>
      </c>
      <c r="D3073">
        <v>0</v>
      </c>
      <c r="F3073">
        <v>0</v>
      </c>
      <c r="G3073">
        <v>0</v>
      </c>
      <c r="H3073">
        <v>0</v>
      </c>
      <c r="I3073" t="s">
        <v>149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5" x14ac:dyDescent="0.3">
      <c r="A3074" s="2">
        <v>45926</v>
      </c>
      <c r="B3074" t="s">
        <v>42</v>
      </c>
      <c r="C3074">
        <v>121</v>
      </c>
      <c r="D3074">
        <v>3</v>
      </c>
      <c r="E3074">
        <v>1.66</v>
      </c>
      <c r="F3074">
        <v>2.4790000000000001</v>
      </c>
      <c r="G3074">
        <v>4.9800000000000004</v>
      </c>
      <c r="H3074">
        <v>4.9800000000000004</v>
      </c>
      <c r="I3074" t="s">
        <v>149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X3074">
        <v>0</v>
      </c>
      <c r="Y3074">
        <v>0</v>
      </c>
    </row>
    <row r="3075" spans="1:25" x14ac:dyDescent="0.3">
      <c r="A3075" s="2">
        <v>45926</v>
      </c>
      <c r="B3075" t="s">
        <v>50</v>
      </c>
      <c r="C3075">
        <v>0</v>
      </c>
      <c r="D3075">
        <v>0</v>
      </c>
      <c r="G3075">
        <v>0</v>
      </c>
      <c r="H3075">
        <v>0</v>
      </c>
      <c r="I3075" t="s">
        <v>149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5" x14ac:dyDescent="0.3">
      <c r="A3076" s="2">
        <v>45926</v>
      </c>
      <c r="B3076" t="s">
        <v>72</v>
      </c>
      <c r="C3076">
        <v>156</v>
      </c>
      <c r="D3076">
        <v>3</v>
      </c>
      <c r="E3076">
        <v>6.16</v>
      </c>
      <c r="F3076">
        <v>1.923</v>
      </c>
      <c r="G3076">
        <v>18.48</v>
      </c>
      <c r="H3076">
        <v>18.48</v>
      </c>
      <c r="I3076" t="s">
        <v>149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X3076">
        <v>0</v>
      </c>
      <c r="Y3076">
        <v>0</v>
      </c>
    </row>
    <row r="3077" spans="1:25" x14ac:dyDescent="0.3">
      <c r="A3077" s="2">
        <v>45926</v>
      </c>
      <c r="B3077" t="s">
        <v>84</v>
      </c>
      <c r="C3077">
        <v>15</v>
      </c>
      <c r="D3077">
        <v>1</v>
      </c>
      <c r="E3077">
        <v>1.79</v>
      </c>
      <c r="F3077">
        <v>6.6669999999999998</v>
      </c>
      <c r="G3077">
        <v>1.79</v>
      </c>
      <c r="H3077">
        <v>1.79</v>
      </c>
      <c r="I3077" t="s">
        <v>149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X3077">
        <v>0</v>
      </c>
      <c r="Y3077">
        <v>0</v>
      </c>
    </row>
    <row r="3078" spans="1:25" x14ac:dyDescent="0.3">
      <c r="A3078" s="2">
        <v>45926</v>
      </c>
      <c r="B3078" t="s">
        <v>68</v>
      </c>
      <c r="C3078">
        <v>157</v>
      </c>
      <c r="D3078">
        <v>2</v>
      </c>
      <c r="E3078">
        <v>4.72</v>
      </c>
      <c r="F3078">
        <v>1.274</v>
      </c>
      <c r="G3078">
        <v>9.44</v>
      </c>
      <c r="H3078">
        <v>9.44</v>
      </c>
      <c r="I3078" t="s">
        <v>149</v>
      </c>
      <c r="J3078">
        <v>2</v>
      </c>
      <c r="K3078">
        <v>2</v>
      </c>
      <c r="L3078">
        <v>2</v>
      </c>
      <c r="M3078">
        <v>2</v>
      </c>
      <c r="N3078">
        <v>2</v>
      </c>
      <c r="O3078">
        <v>2</v>
      </c>
      <c r="P3078">
        <v>2</v>
      </c>
      <c r="Q3078">
        <v>2</v>
      </c>
      <c r="R3078">
        <v>54.98</v>
      </c>
      <c r="S3078">
        <v>54.98</v>
      </c>
      <c r="T3078">
        <v>54.98</v>
      </c>
      <c r="U3078">
        <v>54.98</v>
      </c>
      <c r="V3078">
        <v>17.169879959999999</v>
      </c>
      <c r="W3078">
        <v>17.169879959999999</v>
      </c>
      <c r="X3078">
        <v>5.8241525420000002</v>
      </c>
      <c r="Y3078">
        <v>5.8241525420000002</v>
      </c>
    </row>
    <row r="3079" spans="1:25" x14ac:dyDescent="0.3">
      <c r="A3079" s="2">
        <v>45926</v>
      </c>
      <c r="B3079" t="s">
        <v>64</v>
      </c>
      <c r="C3079">
        <v>165</v>
      </c>
      <c r="D3079">
        <v>2</v>
      </c>
      <c r="E3079">
        <v>5.59</v>
      </c>
      <c r="F3079">
        <v>1.212</v>
      </c>
      <c r="G3079">
        <v>11.18</v>
      </c>
      <c r="H3079">
        <v>11.18</v>
      </c>
      <c r="I3079" t="s">
        <v>149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31.88</v>
      </c>
      <c r="S3079">
        <v>31.88</v>
      </c>
      <c r="T3079">
        <v>31.88</v>
      </c>
      <c r="U3079">
        <v>31.88</v>
      </c>
      <c r="V3079">
        <v>35.069008779999997</v>
      </c>
      <c r="W3079">
        <v>35.069008779999997</v>
      </c>
      <c r="X3079">
        <v>2.8515205720000001</v>
      </c>
      <c r="Y3079">
        <v>2.8515205720000001</v>
      </c>
    </row>
    <row r="3080" spans="1:25" x14ac:dyDescent="0.3">
      <c r="A3080" s="2">
        <v>45926</v>
      </c>
      <c r="B3080" t="s">
        <v>26</v>
      </c>
      <c r="C3080">
        <v>74</v>
      </c>
      <c r="D3080">
        <v>0</v>
      </c>
      <c r="F3080">
        <v>0</v>
      </c>
      <c r="G3080">
        <v>0</v>
      </c>
      <c r="H3080">
        <v>0</v>
      </c>
      <c r="I3080" t="s">
        <v>149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5" x14ac:dyDescent="0.3">
      <c r="A3081" s="2">
        <v>45926</v>
      </c>
      <c r="B3081" t="s">
        <v>15</v>
      </c>
      <c r="C3081">
        <v>296</v>
      </c>
      <c r="D3081">
        <v>4</v>
      </c>
      <c r="E3081">
        <v>3.2650000000000001</v>
      </c>
      <c r="F3081">
        <v>1.351</v>
      </c>
      <c r="G3081">
        <v>13.06</v>
      </c>
      <c r="H3081">
        <v>13.06</v>
      </c>
      <c r="I3081" t="s">
        <v>149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X3081">
        <v>0</v>
      </c>
      <c r="Y3081">
        <v>0</v>
      </c>
    </row>
    <row r="3082" spans="1:25" x14ac:dyDescent="0.3">
      <c r="A3082" s="2">
        <v>45926</v>
      </c>
      <c r="B3082" t="s">
        <v>36</v>
      </c>
      <c r="C3082">
        <v>57</v>
      </c>
      <c r="D3082">
        <v>0</v>
      </c>
      <c r="F3082">
        <v>0</v>
      </c>
      <c r="G3082">
        <v>0</v>
      </c>
      <c r="H3082">
        <v>0</v>
      </c>
      <c r="I3082" t="s">
        <v>149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5" x14ac:dyDescent="0.3">
      <c r="A3083" s="2">
        <v>45926</v>
      </c>
      <c r="B3083" t="s">
        <v>78</v>
      </c>
      <c r="C3083">
        <v>272</v>
      </c>
      <c r="D3083">
        <v>1</v>
      </c>
      <c r="E3083">
        <v>3.74</v>
      </c>
      <c r="F3083">
        <v>0.36799999999999999</v>
      </c>
      <c r="G3083">
        <v>3.74</v>
      </c>
      <c r="H3083">
        <v>3.74</v>
      </c>
      <c r="I3083" t="s">
        <v>149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X3083">
        <v>0</v>
      </c>
      <c r="Y3083">
        <v>0</v>
      </c>
    </row>
    <row r="3084" spans="1:25" x14ac:dyDescent="0.3">
      <c r="A3084" s="2">
        <v>45926</v>
      </c>
      <c r="B3084" t="s">
        <v>94</v>
      </c>
      <c r="C3084">
        <v>210</v>
      </c>
      <c r="D3084">
        <v>1</v>
      </c>
      <c r="E3084">
        <v>4.9800000000000004</v>
      </c>
      <c r="F3084">
        <v>0.47599999999999998</v>
      </c>
      <c r="G3084">
        <v>4.9800000000000004</v>
      </c>
      <c r="H3084">
        <v>4.9800000000000004</v>
      </c>
      <c r="I3084" t="s">
        <v>149</v>
      </c>
      <c r="J3084">
        <v>1</v>
      </c>
      <c r="K3084">
        <v>1</v>
      </c>
      <c r="L3084">
        <v>1</v>
      </c>
      <c r="M3084">
        <v>1</v>
      </c>
      <c r="N3084">
        <v>3</v>
      </c>
      <c r="O3084">
        <v>3</v>
      </c>
      <c r="P3084">
        <v>3</v>
      </c>
      <c r="Q3084">
        <v>3</v>
      </c>
      <c r="R3084">
        <v>235.47</v>
      </c>
      <c r="S3084">
        <v>235.47</v>
      </c>
      <c r="T3084">
        <v>235.47</v>
      </c>
      <c r="U3084">
        <v>235.47</v>
      </c>
      <c r="V3084">
        <v>2.1149190980000001</v>
      </c>
      <c r="W3084">
        <v>2.1149190980000001</v>
      </c>
      <c r="X3084">
        <v>47.283132530000003</v>
      </c>
      <c r="Y3084">
        <v>47.283132530000003</v>
      </c>
    </row>
    <row r="3085" spans="1:25" x14ac:dyDescent="0.3">
      <c r="A3085" s="2">
        <v>45926</v>
      </c>
      <c r="B3085" t="s">
        <v>17</v>
      </c>
      <c r="C3085">
        <v>73</v>
      </c>
      <c r="D3085">
        <v>2</v>
      </c>
      <c r="E3085">
        <v>1.665</v>
      </c>
      <c r="F3085">
        <v>2.74</v>
      </c>
      <c r="G3085">
        <v>3.33</v>
      </c>
      <c r="H3085">
        <v>3.33</v>
      </c>
      <c r="I3085" t="s">
        <v>149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X3085">
        <v>0</v>
      </c>
      <c r="Y3085">
        <v>0</v>
      </c>
    </row>
    <row r="3086" spans="1:25" x14ac:dyDescent="0.3">
      <c r="A3086" s="2">
        <v>45926</v>
      </c>
      <c r="B3086" t="s">
        <v>17</v>
      </c>
      <c r="C3086">
        <v>151</v>
      </c>
      <c r="D3086">
        <v>2</v>
      </c>
      <c r="E3086">
        <v>1.1399999999999999</v>
      </c>
      <c r="F3086">
        <v>1.325</v>
      </c>
      <c r="G3086">
        <v>2.2799999999999998</v>
      </c>
      <c r="H3086">
        <v>2.2799999999999998</v>
      </c>
      <c r="I3086" t="s">
        <v>149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X3086">
        <v>0</v>
      </c>
      <c r="Y3086">
        <v>0</v>
      </c>
    </row>
    <row r="3087" spans="1:25" x14ac:dyDescent="0.3">
      <c r="A3087" s="2">
        <v>45926</v>
      </c>
      <c r="B3087" t="s">
        <v>17</v>
      </c>
      <c r="C3087">
        <v>70</v>
      </c>
      <c r="D3087">
        <v>0</v>
      </c>
      <c r="F3087">
        <v>0</v>
      </c>
      <c r="G3087">
        <v>0</v>
      </c>
      <c r="H3087">
        <v>0</v>
      </c>
      <c r="I3087" t="s">
        <v>149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5" x14ac:dyDescent="0.3">
      <c r="A3088" s="2">
        <v>45926</v>
      </c>
      <c r="B3088" t="s">
        <v>17</v>
      </c>
      <c r="C3088">
        <v>64</v>
      </c>
      <c r="D3088">
        <v>0</v>
      </c>
      <c r="F3088">
        <v>0</v>
      </c>
      <c r="G3088">
        <v>0</v>
      </c>
      <c r="H3088">
        <v>0</v>
      </c>
      <c r="I3088" t="s">
        <v>149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5" x14ac:dyDescent="0.3">
      <c r="A3089" s="2">
        <v>45926</v>
      </c>
      <c r="B3089" t="s">
        <v>52</v>
      </c>
      <c r="C3089">
        <v>1080</v>
      </c>
      <c r="D3089">
        <v>21</v>
      </c>
      <c r="E3089">
        <v>0.92</v>
      </c>
      <c r="F3089">
        <v>1.944</v>
      </c>
      <c r="G3089">
        <v>19.32</v>
      </c>
      <c r="H3089">
        <v>19.32</v>
      </c>
      <c r="I3089" t="s">
        <v>149</v>
      </c>
      <c r="J3089">
        <v>4</v>
      </c>
      <c r="K3089">
        <v>6</v>
      </c>
      <c r="L3089">
        <v>6</v>
      </c>
      <c r="M3089">
        <v>6</v>
      </c>
      <c r="N3089">
        <v>4</v>
      </c>
      <c r="O3089">
        <v>7</v>
      </c>
      <c r="P3089">
        <v>7</v>
      </c>
      <c r="Q3089">
        <v>7</v>
      </c>
      <c r="R3089">
        <v>55.13</v>
      </c>
      <c r="S3089">
        <v>116.77</v>
      </c>
      <c r="T3089">
        <v>116.77</v>
      </c>
      <c r="U3089">
        <v>116.77</v>
      </c>
      <c r="V3089">
        <v>16.54534555</v>
      </c>
      <c r="W3089">
        <v>16.54534555</v>
      </c>
      <c r="X3089">
        <v>6.0439958589999998</v>
      </c>
      <c r="Y3089">
        <v>6.0439958589999998</v>
      </c>
    </row>
    <row r="3090" spans="1:25" x14ac:dyDescent="0.3">
      <c r="A3090" s="2">
        <v>45926</v>
      </c>
      <c r="B3090" t="s">
        <v>52</v>
      </c>
      <c r="C3090">
        <v>1681</v>
      </c>
      <c r="D3090">
        <v>17</v>
      </c>
      <c r="E3090">
        <v>0.621</v>
      </c>
      <c r="F3090">
        <v>1.0109999999999999</v>
      </c>
      <c r="G3090">
        <v>10.56</v>
      </c>
      <c r="H3090">
        <v>10.56</v>
      </c>
      <c r="I3090" t="s">
        <v>149</v>
      </c>
      <c r="J3090">
        <v>1</v>
      </c>
      <c r="K3090">
        <v>3</v>
      </c>
      <c r="L3090">
        <v>3</v>
      </c>
      <c r="M3090">
        <v>3</v>
      </c>
      <c r="N3090">
        <v>1</v>
      </c>
      <c r="O3090">
        <v>3</v>
      </c>
      <c r="P3090">
        <v>3</v>
      </c>
      <c r="Q3090">
        <v>3</v>
      </c>
      <c r="R3090">
        <v>13.88</v>
      </c>
      <c r="S3090">
        <v>55.35</v>
      </c>
      <c r="T3090">
        <v>55.35</v>
      </c>
      <c r="U3090">
        <v>55.35</v>
      </c>
      <c r="V3090">
        <v>19.07859079</v>
      </c>
      <c r="W3090">
        <v>19.07859079</v>
      </c>
      <c r="X3090">
        <v>5.2414772730000001</v>
      </c>
      <c r="Y3090">
        <v>5.2414772730000001</v>
      </c>
    </row>
    <row r="3091" spans="1:25" x14ac:dyDescent="0.3">
      <c r="A3091" s="2">
        <v>45926</v>
      </c>
      <c r="B3091" t="s">
        <v>52</v>
      </c>
      <c r="C3091">
        <v>1281</v>
      </c>
      <c r="D3091">
        <v>12</v>
      </c>
      <c r="E3091">
        <v>0.75600000000000001</v>
      </c>
      <c r="F3091">
        <v>0.93700000000000006</v>
      </c>
      <c r="G3091">
        <v>9.07</v>
      </c>
      <c r="H3091">
        <v>9.07</v>
      </c>
      <c r="I3091" t="s">
        <v>149</v>
      </c>
      <c r="J3091">
        <v>3</v>
      </c>
      <c r="K3091">
        <v>3</v>
      </c>
      <c r="L3091">
        <v>3</v>
      </c>
      <c r="M3091">
        <v>3</v>
      </c>
      <c r="N3091">
        <v>3</v>
      </c>
      <c r="O3091">
        <v>3</v>
      </c>
      <c r="P3091">
        <v>3</v>
      </c>
      <c r="Q3091">
        <v>3</v>
      </c>
      <c r="R3091">
        <v>93.47</v>
      </c>
      <c r="S3091">
        <v>93.47</v>
      </c>
      <c r="T3091">
        <v>93.47</v>
      </c>
      <c r="U3091">
        <v>93.47</v>
      </c>
      <c r="V3091">
        <v>9.7036482290000006</v>
      </c>
      <c r="W3091">
        <v>9.7036482290000006</v>
      </c>
      <c r="X3091">
        <v>10.305402429999999</v>
      </c>
      <c r="Y3091">
        <v>10.305402429999999</v>
      </c>
    </row>
    <row r="3092" spans="1:25" x14ac:dyDescent="0.3">
      <c r="A3092" s="2">
        <v>45926</v>
      </c>
      <c r="B3092" t="s">
        <v>52</v>
      </c>
      <c r="C3092">
        <v>3853</v>
      </c>
      <c r="D3092">
        <v>45</v>
      </c>
      <c r="E3092">
        <v>0.36499999999999999</v>
      </c>
      <c r="F3092">
        <v>1.1679999999999999</v>
      </c>
      <c r="G3092">
        <v>16.41</v>
      </c>
      <c r="H3092">
        <v>16.41</v>
      </c>
      <c r="I3092" t="s">
        <v>149</v>
      </c>
      <c r="J3092">
        <v>3</v>
      </c>
      <c r="K3092">
        <v>3</v>
      </c>
      <c r="L3092">
        <v>3</v>
      </c>
      <c r="M3092">
        <v>3</v>
      </c>
      <c r="N3092">
        <v>3</v>
      </c>
      <c r="O3092">
        <v>3</v>
      </c>
      <c r="P3092">
        <v>3</v>
      </c>
      <c r="Q3092">
        <v>3</v>
      </c>
      <c r="R3092">
        <v>41.64</v>
      </c>
      <c r="S3092">
        <v>41.64</v>
      </c>
      <c r="T3092">
        <v>41.64</v>
      </c>
      <c r="U3092">
        <v>41.64</v>
      </c>
      <c r="V3092">
        <v>39.409221899999999</v>
      </c>
      <c r="W3092">
        <v>39.409221899999999</v>
      </c>
      <c r="X3092">
        <v>2.5374771479999998</v>
      </c>
      <c r="Y3092">
        <v>2.5374771479999998</v>
      </c>
    </row>
    <row r="3093" spans="1:25" x14ac:dyDescent="0.3">
      <c r="A3093" s="2">
        <v>45926</v>
      </c>
      <c r="B3093" t="s">
        <v>112</v>
      </c>
      <c r="C3093">
        <v>36</v>
      </c>
      <c r="D3093">
        <v>0</v>
      </c>
      <c r="F3093">
        <v>0</v>
      </c>
      <c r="G3093">
        <v>0</v>
      </c>
      <c r="H3093">
        <v>0</v>
      </c>
      <c r="I3093" t="s">
        <v>149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5" x14ac:dyDescent="0.3">
      <c r="A3094" s="2">
        <v>45926</v>
      </c>
      <c r="B3094" t="s">
        <v>15</v>
      </c>
      <c r="C3094">
        <v>128</v>
      </c>
      <c r="D3094">
        <v>0</v>
      </c>
      <c r="F3094">
        <v>0</v>
      </c>
      <c r="G3094">
        <v>0</v>
      </c>
      <c r="H3094">
        <v>0</v>
      </c>
      <c r="I3094" t="s">
        <v>149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5" x14ac:dyDescent="0.3">
      <c r="A3095" s="2">
        <v>45926</v>
      </c>
      <c r="B3095" t="s">
        <v>112</v>
      </c>
      <c r="C3095">
        <v>106</v>
      </c>
      <c r="D3095">
        <v>1</v>
      </c>
      <c r="E3095">
        <v>0.78</v>
      </c>
      <c r="F3095">
        <v>0.94299999999999995</v>
      </c>
      <c r="G3095">
        <v>0.78</v>
      </c>
      <c r="H3095">
        <v>0.78</v>
      </c>
      <c r="I3095" t="s">
        <v>149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X3095">
        <v>0</v>
      </c>
      <c r="Y3095">
        <v>0</v>
      </c>
    </row>
    <row r="3096" spans="1:25" x14ac:dyDescent="0.3">
      <c r="A3096" s="2">
        <v>45926</v>
      </c>
      <c r="B3096" t="s">
        <v>15</v>
      </c>
      <c r="C3096">
        <v>193</v>
      </c>
      <c r="D3096">
        <v>0</v>
      </c>
      <c r="F3096">
        <v>0</v>
      </c>
      <c r="G3096">
        <v>0</v>
      </c>
      <c r="H3096">
        <v>0</v>
      </c>
      <c r="I3096" t="s">
        <v>149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5" x14ac:dyDescent="0.3">
      <c r="A3097" s="2">
        <v>45926</v>
      </c>
      <c r="B3097" t="s">
        <v>15</v>
      </c>
      <c r="C3097">
        <v>268</v>
      </c>
      <c r="D3097">
        <v>3</v>
      </c>
      <c r="E3097">
        <v>1.55</v>
      </c>
      <c r="F3097">
        <v>1.119</v>
      </c>
      <c r="G3097">
        <v>4.6500000000000004</v>
      </c>
      <c r="H3097">
        <v>4.6500000000000004</v>
      </c>
      <c r="I3097" t="s">
        <v>149</v>
      </c>
      <c r="J3097">
        <v>0</v>
      </c>
      <c r="K3097">
        <v>1</v>
      </c>
      <c r="L3097">
        <v>1</v>
      </c>
      <c r="M3097">
        <v>1</v>
      </c>
      <c r="N3097">
        <v>0</v>
      </c>
      <c r="O3097">
        <v>5</v>
      </c>
      <c r="P3097">
        <v>5</v>
      </c>
      <c r="Q3097">
        <v>5</v>
      </c>
      <c r="R3097">
        <v>0</v>
      </c>
      <c r="S3097">
        <v>359.9</v>
      </c>
      <c r="T3097">
        <v>359.9</v>
      </c>
      <c r="U3097">
        <v>359.9</v>
      </c>
      <c r="V3097">
        <v>1.2920255629999999</v>
      </c>
      <c r="W3097">
        <v>1.2920255629999999</v>
      </c>
      <c r="X3097">
        <v>77.397849460000003</v>
      </c>
      <c r="Y3097">
        <v>77.397849460000003</v>
      </c>
    </row>
    <row r="3098" spans="1:25" x14ac:dyDescent="0.3">
      <c r="A3098" s="2">
        <v>45926</v>
      </c>
      <c r="B3098" t="s">
        <v>112</v>
      </c>
      <c r="C3098">
        <v>99</v>
      </c>
      <c r="D3098">
        <v>1</v>
      </c>
      <c r="E3098">
        <v>1.05</v>
      </c>
      <c r="F3098">
        <v>1.01</v>
      </c>
      <c r="G3098">
        <v>1.05</v>
      </c>
      <c r="H3098">
        <v>1.05</v>
      </c>
      <c r="I3098" t="s">
        <v>149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X3098">
        <v>0</v>
      </c>
      <c r="Y3098">
        <v>0</v>
      </c>
    </row>
    <row r="3099" spans="1:25" x14ac:dyDescent="0.3">
      <c r="A3099" s="2">
        <v>45926</v>
      </c>
      <c r="B3099" t="s">
        <v>15</v>
      </c>
      <c r="C3099">
        <v>470</v>
      </c>
      <c r="D3099">
        <v>1</v>
      </c>
      <c r="E3099">
        <v>1.02</v>
      </c>
      <c r="F3099">
        <v>0.21299999999999999</v>
      </c>
      <c r="G3099">
        <v>1.02</v>
      </c>
      <c r="H3099">
        <v>1.02</v>
      </c>
      <c r="I3099" t="s">
        <v>149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X3099">
        <v>0</v>
      </c>
      <c r="Y3099">
        <v>0</v>
      </c>
    </row>
    <row r="3100" spans="1:25" x14ac:dyDescent="0.3">
      <c r="A3100" s="2">
        <v>45926</v>
      </c>
      <c r="B3100" t="s">
        <v>112</v>
      </c>
      <c r="C3100">
        <v>410</v>
      </c>
      <c r="D3100">
        <v>4</v>
      </c>
      <c r="E3100">
        <v>0.76</v>
      </c>
      <c r="F3100">
        <v>0.97599999999999998</v>
      </c>
      <c r="G3100">
        <v>3.04</v>
      </c>
      <c r="H3100">
        <v>3.04</v>
      </c>
      <c r="I3100" t="s">
        <v>149</v>
      </c>
      <c r="J3100">
        <v>0</v>
      </c>
      <c r="K3100">
        <v>1</v>
      </c>
      <c r="L3100">
        <v>1</v>
      </c>
      <c r="M3100">
        <v>1</v>
      </c>
      <c r="N3100">
        <v>0</v>
      </c>
      <c r="O3100">
        <v>1</v>
      </c>
      <c r="P3100">
        <v>1</v>
      </c>
      <c r="Q3100">
        <v>1</v>
      </c>
      <c r="R3100">
        <v>0</v>
      </c>
      <c r="S3100">
        <v>29.9</v>
      </c>
      <c r="T3100">
        <v>29.9</v>
      </c>
      <c r="U3100">
        <v>29.9</v>
      </c>
      <c r="V3100">
        <v>10.16722408</v>
      </c>
      <c r="W3100">
        <v>10.16722408</v>
      </c>
      <c r="X3100">
        <v>9.8355263159999993</v>
      </c>
      <c r="Y3100">
        <v>9.8355263159999993</v>
      </c>
    </row>
    <row r="3101" spans="1:25" x14ac:dyDescent="0.3">
      <c r="A3101" s="2">
        <v>45926</v>
      </c>
      <c r="B3101" t="s">
        <v>100</v>
      </c>
      <c r="C3101">
        <v>9</v>
      </c>
      <c r="D3101">
        <v>0</v>
      </c>
      <c r="F3101">
        <v>0</v>
      </c>
      <c r="G3101">
        <v>0</v>
      </c>
      <c r="H3101">
        <v>0</v>
      </c>
      <c r="I3101" t="s">
        <v>149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5" x14ac:dyDescent="0.3">
      <c r="A3102" s="2">
        <v>45926</v>
      </c>
      <c r="B3102" t="s">
        <v>54</v>
      </c>
      <c r="C3102">
        <v>312</v>
      </c>
      <c r="D3102">
        <v>4</v>
      </c>
      <c r="E3102">
        <v>1.2829999999999999</v>
      </c>
      <c r="F3102">
        <v>1.282</v>
      </c>
      <c r="G3102">
        <v>5.13</v>
      </c>
      <c r="H3102">
        <v>5.13</v>
      </c>
      <c r="I3102" t="s">
        <v>149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X3102">
        <v>0</v>
      </c>
      <c r="Y3102">
        <v>0</v>
      </c>
    </row>
    <row r="3103" spans="1:25" x14ac:dyDescent="0.3">
      <c r="A3103" s="2">
        <v>45926</v>
      </c>
      <c r="B3103" t="s">
        <v>60</v>
      </c>
      <c r="C3103">
        <v>1146</v>
      </c>
      <c r="D3103">
        <v>3</v>
      </c>
      <c r="E3103">
        <v>1.8</v>
      </c>
      <c r="F3103">
        <v>0.26200000000000001</v>
      </c>
      <c r="G3103">
        <v>5.4</v>
      </c>
      <c r="H3103">
        <v>5.4</v>
      </c>
      <c r="I3103" t="s">
        <v>149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X3103">
        <v>0</v>
      </c>
      <c r="Y3103">
        <v>0</v>
      </c>
    </row>
    <row r="3104" spans="1:25" x14ac:dyDescent="0.3">
      <c r="A3104" s="2">
        <v>45926</v>
      </c>
      <c r="B3104" t="s">
        <v>60</v>
      </c>
      <c r="C3104">
        <v>1896</v>
      </c>
      <c r="D3104">
        <v>13</v>
      </c>
      <c r="E3104">
        <v>1.1919999999999999</v>
      </c>
      <c r="F3104">
        <v>0.68600000000000005</v>
      </c>
      <c r="G3104">
        <v>15.49</v>
      </c>
      <c r="H3104">
        <v>15.49</v>
      </c>
      <c r="I3104" t="s">
        <v>149</v>
      </c>
      <c r="J3104">
        <v>3</v>
      </c>
      <c r="K3104">
        <v>4</v>
      </c>
      <c r="L3104">
        <v>4</v>
      </c>
      <c r="M3104">
        <v>4</v>
      </c>
      <c r="N3104">
        <v>3</v>
      </c>
      <c r="O3104">
        <v>4</v>
      </c>
      <c r="P3104">
        <v>4</v>
      </c>
      <c r="Q3104">
        <v>4</v>
      </c>
      <c r="R3104">
        <v>78.86</v>
      </c>
      <c r="S3104">
        <v>101.35</v>
      </c>
      <c r="T3104">
        <v>101.35</v>
      </c>
      <c r="U3104">
        <v>101.35</v>
      </c>
      <c r="V3104">
        <v>15.283670450000001</v>
      </c>
      <c r="W3104">
        <v>15.283670450000001</v>
      </c>
      <c r="X3104">
        <v>6.5429309230000001</v>
      </c>
      <c r="Y3104">
        <v>6.5429309230000001</v>
      </c>
    </row>
    <row r="3105" spans="1:25" x14ac:dyDescent="0.3">
      <c r="A3105" s="2">
        <v>45926</v>
      </c>
      <c r="B3105" t="s">
        <v>100</v>
      </c>
      <c r="C3105">
        <v>41</v>
      </c>
      <c r="D3105">
        <v>2</v>
      </c>
      <c r="E3105">
        <v>0.95499999999999996</v>
      </c>
      <c r="F3105">
        <v>4.8780000000000001</v>
      </c>
      <c r="G3105">
        <v>1.91</v>
      </c>
      <c r="H3105">
        <v>1.91</v>
      </c>
      <c r="I3105" t="s">
        <v>149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X3105">
        <v>0</v>
      </c>
      <c r="Y3105">
        <v>0</v>
      </c>
    </row>
    <row r="3106" spans="1:25" x14ac:dyDescent="0.3">
      <c r="A3106" s="2">
        <v>45926</v>
      </c>
      <c r="B3106" t="s">
        <v>54</v>
      </c>
      <c r="C3106">
        <v>838</v>
      </c>
      <c r="D3106">
        <v>6</v>
      </c>
      <c r="E3106">
        <v>1.175</v>
      </c>
      <c r="F3106">
        <v>0.71599999999999997</v>
      </c>
      <c r="G3106">
        <v>7.05</v>
      </c>
      <c r="H3106">
        <v>7.05</v>
      </c>
      <c r="I3106" t="s">
        <v>149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X3106">
        <v>0</v>
      </c>
      <c r="Y3106">
        <v>0</v>
      </c>
    </row>
    <row r="3107" spans="1:25" x14ac:dyDescent="0.3">
      <c r="A3107" s="2">
        <v>45926</v>
      </c>
      <c r="B3107" t="s">
        <v>100</v>
      </c>
      <c r="C3107">
        <v>86</v>
      </c>
      <c r="D3107">
        <v>0</v>
      </c>
      <c r="F3107">
        <v>0</v>
      </c>
      <c r="G3107">
        <v>0</v>
      </c>
      <c r="H3107">
        <v>0</v>
      </c>
      <c r="I3107" t="s">
        <v>149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5" x14ac:dyDescent="0.3">
      <c r="A3108" s="2">
        <v>45926</v>
      </c>
      <c r="B3108" t="s">
        <v>54</v>
      </c>
      <c r="C3108">
        <v>557</v>
      </c>
      <c r="D3108">
        <v>1</v>
      </c>
      <c r="E3108">
        <v>1.17</v>
      </c>
      <c r="F3108">
        <v>0.18</v>
      </c>
      <c r="G3108">
        <v>1.17</v>
      </c>
      <c r="H3108">
        <v>1.17</v>
      </c>
      <c r="I3108" t="s">
        <v>149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X3108">
        <v>0</v>
      </c>
      <c r="Y3108">
        <v>0</v>
      </c>
    </row>
    <row r="3109" spans="1:25" x14ac:dyDescent="0.3">
      <c r="A3109" s="2">
        <v>45926</v>
      </c>
      <c r="B3109" t="s">
        <v>60</v>
      </c>
      <c r="C3109">
        <v>478</v>
      </c>
      <c r="D3109">
        <v>2</v>
      </c>
      <c r="E3109">
        <v>1.365</v>
      </c>
      <c r="F3109">
        <v>0.41799999999999998</v>
      </c>
      <c r="G3109">
        <v>2.73</v>
      </c>
      <c r="H3109">
        <v>2.73</v>
      </c>
      <c r="I3109" t="s">
        <v>149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X3109">
        <v>0</v>
      </c>
      <c r="Y3109">
        <v>0</v>
      </c>
    </row>
    <row r="3110" spans="1:25" x14ac:dyDescent="0.3">
      <c r="A3110" s="2">
        <v>45926</v>
      </c>
      <c r="B3110" t="s">
        <v>54</v>
      </c>
      <c r="C3110">
        <v>1412</v>
      </c>
      <c r="D3110">
        <v>3</v>
      </c>
      <c r="E3110">
        <v>0.84299999999999997</v>
      </c>
      <c r="F3110">
        <v>0.21199999999999999</v>
      </c>
      <c r="G3110">
        <v>2.5299999999999998</v>
      </c>
      <c r="H3110">
        <v>2.5299999999999998</v>
      </c>
      <c r="I3110" t="s">
        <v>149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21.88</v>
      </c>
      <c r="S3110">
        <v>21.88</v>
      </c>
      <c r="T3110">
        <v>21.88</v>
      </c>
      <c r="U3110">
        <v>21.88</v>
      </c>
      <c r="V3110">
        <v>11.563071300000001</v>
      </c>
      <c r="W3110">
        <v>11.563071300000001</v>
      </c>
      <c r="X3110">
        <v>8.6482213439999995</v>
      </c>
      <c r="Y3110">
        <v>8.6482213439999995</v>
      </c>
    </row>
    <row r="3111" spans="1:25" x14ac:dyDescent="0.3">
      <c r="A3111" s="2">
        <v>45926</v>
      </c>
      <c r="B3111" t="s">
        <v>100</v>
      </c>
      <c r="C3111">
        <v>58</v>
      </c>
      <c r="D3111">
        <v>0</v>
      </c>
      <c r="F3111">
        <v>0</v>
      </c>
      <c r="G3111">
        <v>0</v>
      </c>
      <c r="H3111">
        <v>0</v>
      </c>
      <c r="I3111" t="s">
        <v>149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5" x14ac:dyDescent="0.3">
      <c r="A3112" s="2">
        <v>45926</v>
      </c>
      <c r="B3112" t="s">
        <v>60</v>
      </c>
      <c r="C3112">
        <v>2038</v>
      </c>
      <c r="D3112">
        <v>29</v>
      </c>
      <c r="E3112">
        <v>0.82099999999999995</v>
      </c>
      <c r="F3112">
        <v>1.423</v>
      </c>
      <c r="G3112">
        <v>23.82</v>
      </c>
      <c r="H3112">
        <v>23.82</v>
      </c>
      <c r="I3112" t="s">
        <v>149</v>
      </c>
      <c r="J3112">
        <v>2</v>
      </c>
      <c r="K3112">
        <v>2</v>
      </c>
      <c r="L3112">
        <v>2</v>
      </c>
      <c r="M3112">
        <v>2</v>
      </c>
      <c r="N3112">
        <v>2</v>
      </c>
      <c r="O3112">
        <v>2</v>
      </c>
      <c r="P3112">
        <v>2</v>
      </c>
      <c r="Q3112">
        <v>2</v>
      </c>
      <c r="R3112">
        <v>59.98</v>
      </c>
      <c r="S3112">
        <v>59.98</v>
      </c>
      <c r="T3112">
        <v>59.98</v>
      </c>
      <c r="U3112">
        <v>59.98</v>
      </c>
      <c r="V3112">
        <v>39.713237749999998</v>
      </c>
      <c r="W3112">
        <v>39.713237749999998</v>
      </c>
      <c r="X3112">
        <v>2.5180520569999998</v>
      </c>
      <c r="Y3112">
        <v>2.5180520569999998</v>
      </c>
    </row>
    <row r="3113" spans="1:25" x14ac:dyDescent="0.3">
      <c r="A3113" s="2">
        <v>45926</v>
      </c>
      <c r="B3113" t="s">
        <v>48</v>
      </c>
      <c r="C3113">
        <v>184</v>
      </c>
      <c r="D3113">
        <v>7</v>
      </c>
      <c r="E3113">
        <v>2.3559999999999999</v>
      </c>
      <c r="F3113">
        <v>3.8039999999999998</v>
      </c>
      <c r="G3113">
        <v>16.489999999999998</v>
      </c>
      <c r="H3113">
        <v>16.489999999999998</v>
      </c>
      <c r="I3113" t="s">
        <v>149</v>
      </c>
      <c r="J3113">
        <v>2</v>
      </c>
      <c r="K3113">
        <v>2</v>
      </c>
      <c r="L3113">
        <v>2</v>
      </c>
      <c r="M3113">
        <v>2</v>
      </c>
      <c r="N3113">
        <v>2</v>
      </c>
      <c r="O3113">
        <v>2</v>
      </c>
      <c r="P3113">
        <v>2</v>
      </c>
      <c r="Q3113">
        <v>2</v>
      </c>
      <c r="R3113">
        <v>56.98</v>
      </c>
      <c r="S3113">
        <v>56.98</v>
      </c>
      <c r="T3113">
        <v>56.98</v>
      </c>
      <c r="U3113">
        <v>56.98</v>
      </c>
      <c r="V3113">
        <v>28.93997894</v>
      </c>
      <c r="W3113">
        <v>28.93997894</v>
      </c>
      <c r="X3113">
        <v>3.4554275319999999</v>
      </c>
      <c r="Y3113">
        <v>3.4554275319999999</v>
      </c>
    </row>
    <row r="3114" spans="1:25" x14ac:dyDescent="0.3">
      <c r="A3114" s="2">
        <v>45926</v>
      </c>
      <c r="B3114" t="s">
        <v>48</v>
      </c>
      <c r="C3114">
        <v>383</v>
      </c>
      <c r="D3114">
        <v>7</v>
      </c>
      <c r="E3114">
        <v>1.397</v>
      </c>
      <c r="F3114">
        <v>1.8280000000000001</v>
      </c>
      <c r="G3114">
        <v>9.7799999999999994</v>
      </c>
      <c r="H3114">
        <v>9.7799999999999994</v>
      </c>
      <c r="I3114" t="s">
        <v>149</v>
      </c>
      <c r="J3114">
        <v>2</v>
      </c>
      <c r="K3114">
        <v>2</v>
      </c>
      <c r="L3114">
        <v>2</v>
      </c>
      <c r="M3114">
        <v>2</v>
      </c>
      <c r="N3114">
        <v>2</v>
      </c>
      <c r="O3114">
        <v>2</v>
      </c>
      <c r="P3114">
        <v>2</v>
      </c>
      <c r="Q3114">
        <v>2</v>
      </c>
      <c r="R3114">
        <v>59.98</v>
      </c>
      <c r="S3114">
        <v>59.98</v>
      </c>
      <c r="T3114">
        <v>59.98</v>
      </c>
      <c r="U3114">
        <v>59.98</v>
      </c>
      <c r="V3114">
        <v>16.305435150000001</v>
      </c>
      <c r="W3114">
        <v>16.305435150000001</v>
      </c>
      <c r="X3114">
        <v>6.1329243350000002</v>
      </c>
      <c r="Y3114">
        <v>6.1329243350000002</v>
      </c>
    </row>
    <row r="3115" spans="1:25" x14ac:dyDescent="0.3">
      <c r="A3115" s="2">
        <v>45926</v>
      </c>
      <c r="B3115" t="s">
        <v>48</v>
      </c>
      <c r="C3115">
        <v>536</v>
      </c>
      <c r="D3115">
        <v>4</v>
      </c>
      <c r="E3115">
        <v>2.2200000000000002</v>
      </c>
      <c r="F3115">
        <v>0.746</v>
      </c>
      <c r="G3115">
        <v>8.8800000000000008</v>
      </c>
      <c r="H3115">
        <v>8.8800000000000008</v>
      </c>
      <c r="I3115" t="s">
        <v>149</v>
      </c>
      <c r="J3115">
        <v>3</v>
      </c>
      <c r="K3115">
        <v>3</v>
      </c>
      <c r="L3115">
        <v>3</v>
      </c>
      <c r="M3115">
        <v>3</v>
      </c>
      <c r="N3115">
        <v>8</v>
      </c>
      <c r="O3115">
        <v>8</v>
      </c>
      <c r="P3115">
        <v>8</v>
      </c>
      <c r="Q3115">
        <v>8</v>
      </c>
      <c r="R3115">
        <v>227.92</v>
      </c>
      <c r="S3115">
        <v>227.92</v>
      </c>
      <c r="T3115">
        <v>227.92</v>
      </c>
      <c r="U3115">
        <v>227.92</v>
      </c>
      <c r="V3115">
        <v>3.8961038960000001</v>
      </c>
      <c r="W3115">
        <v>3.8961038960000001</v>
      </c>
      <c r="X3115">
        <v>25.666666670000001</v>
      </c>
      <c r="Y3115">
        <v>25.666666670000001</v>
      </c>
    </row>
    <row r="3116" spans="1:25" x14ac:dyDescent="0.3">
      <c r="A3116" s="2">
        <v>45926</v>
      </c>
      <c r="B3116" t="s">
        <v>48</v>
      </c>
      <c r="C3116">
        <v>762</v>
      </c>
      <c r="D3116">
        <v>3</v>
      </c>
      <c r="E3116">
        <v>1.0429999999999999</v>
      </c>
      <c r="F3116">
        <v>0.39400000000000002</v>
      </c>
      <c r="G3116">
        <v>3.13</v>
      </c>
      <c r="H3116">
        <v>3.13</v>
      </c>
      <c r="I3116" t="s">
        <v>149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X3116">
        <v>0</v>
      </c>
      <c r="Y3116">
        <v>0</v>
      </c>
    </row>
    <row r="3117" spans="1:25" x14ac:dyDescent="0.3">
      <c r="A3117" s="2">
        <v>45926</v>
      </c>
      <c r="B3117" t="s">
        <v>19</v>
      </c>
      <c r="C3117">
        <v>22</v>
      </c>
      <c r="D3117">
        <v>0</v>
      </c>
      <c r="F3117">
        <v>0</v>
      </c>
      <c r="G3117">
        <v>0</v>
      </c>
      <c r="H3117">
        <v>0</v>
      </c>
      <c r="I3117" t="s">
        <v>149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5" x14ac:dyDescent="0.3">
      <c r="A3118" s="2">
        <v>45926</v>
      </c>
      <c r="B3118" t="s">
        <v>90</v>
      </c>
      <c r="C3118">
        <v>15</v>
      </c>
      <c r="D3118">
        <v>0</v>
      </c>
      <c r="F3118">
        <v>0</v>
      </c>
      <c r="G3118">
        <v>0</v>
      </c>
      <c r="H3118">
        <v>0</v>
      </c>
      <c r="I3118" t="s">
        <v>149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5" x14ac:dyDescent="0.3">
      <c r="A3119" s="2">
        <v>45926</v>
      </c>
      <c r="B3119" t="s">
        <v>19</v>
      </c>
      <c r="C3119">
        <v>74</v>
      </c>
      <c r="D3119">
        <v>0</v>
      </c>
      <c r="F3119">
        <v>0</v>
      </c>
      <c r="G3119">
        <v>0</v>
      </c>
      <c r="H3119">
        <v>0</v>
      </c>
      <c r="I3119" t="s">
        <v>149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5" x14ac:dyDescent="0.3">
      <c r="A3120" s="2">
        <v>45926</v>
      </c>
      <c r="B3120" t="s">
        <v>90</v>
      </c>
      <c r="C3120">
        <v>38</v>
      </c>
      <c r="D3120">
        <v>0</v>
      </c>
      <c r="F3120">
        <v>0</v>
      </c>
      <c r="G3120">
        <v>0</v>
      </c>
      <c r="H3120">
        <v>0</v>
      </c>
      <c r="I3120" t="s">
        <v>149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5" x14ac:dyDescent="0.3">
      <c r="A3121" s="2">
        <v>45926</v>
      </c>
      <c r="B3121" t="s">
        <v>19</v>
      </c>
      <c r="C3121">
        <v>29</v>
      </c>
      <c r="D3121">
        <v>0</v>
      </c>
      <c r="F3121">
        <v>0</v>
      </c>
      <c r="G3121">
        <v>0</v>
      </c>
      <c r="H3121">
        <v>0</v>
      </c>
      <c r="I3121" t="s">
        <v>149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5" x14ac:dyDescent="0.3">
      <c r="A3122" s="2">
        <v>45926</v>
      </c>
      <c r="B3122" t="s">
        <v>90</v>
      </c>
      <c r="C3122">
        <v>33</v>
      </c>
      <c r="D3122">
        <v>0</v>
      </c>
      <c r="F3122">
        <v>0</v>
      </c>
      <c r="G3122">
        <v>0</v>
      </c>
      <c r="H3122">
        <v>0</v>
      </c>
      <c r="I3122" t="s">
        <v>149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5" x14ac:dyDescent="0.3">
      <c r="A3123" s="2">
        <v>45926</v>
      </c>
      <c r="B3123" t="s">
        <v>19</v>
      </c>
      <c r="C3123">
        <v>59</v>
      </c>
      <c r="D3123">
        <v>1</v>
      </c>
      <c r="E3123">
        <v>1.98</v>
      </c>
      <c r="F3123">
        <v>1.6950000000000001</v>
      </c>
      <c r="G3123">
        <v>1.98</v>
      </c>
      <c r="H3123">
        <v>1.98</v>
      </c>
      <c r="I3123" t="s">
        <v>149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37.880000000000003</v>
      </c>
      <c r="S3123">
        <v>37.880000000000003</v>
      </c>
      <c r="T3123">
        <v>37.880000000000003</v>
      </c>
      <c r="U3123">
        <v>37.880000000000003</v>
      </c>
      <c r="V3123">
        <v>5.2270327349999999</v>
      </c>
      <c r="W3123">
        <v>5.2270327349999999</v>
      </c>
      <c r="X3123">
        <v>19.131313129999999</v>
      </c>
      <c r="Y3123">
        <v>19.131313129999999</v>
      </c>
    </row>
    <row r="3124" spans="1:25" x14ac:dyDescent="0.3">
      <c r="A3124" s="2">
        <v>45926</v>
      </c>
      <c r="B3124" t="s">
        <v>90</v>
      </c>
      <c r="C3124">
        <v>15</v>
      </c>
      <c r="D3124">
        <v>0</v>
      </c>
      <c r="F3124">
        <v>0</v>
      </c>
      <c r="G3124">
        <v>0</v>
      </c>
      <c r="H3124">
        <v>0</v>
      </c>
      <c r="I3124" t="s">
        <v>149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5" x14ac:dyDescent="0.3">
      <c r="A3125" s="2">
        <v>45926</v>
      </c>
      <c r="B3125" t="s">
        <v>58</v>
      </c>
      <c r="C3125">
        <v>221</v>
      </c>
      <c r="D3125">
        <v>2</v>
      </c>
      <c r="E3125">
        <v>1.35</v>
      </c>
      <c r="F3125">
        <v>0.90500000000000003</v>
      </c>
      <c r="G3125">
        <v>2.7</v>
      </c>
      <c r="H3125">
        <v>2.7</v>
      </c>
      <c r="I3125" t="s">
        <v>149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X3125">
        <v>0</v>
      </c>
      <c r="Y3125">
        <v>0</v>
      </c>
    </row>
    <row r="3126" spans="1:25" x14ac:dyDescent="0.3">
      <c r="A3126" s="2">
        <v>45926</v>
      </c>
      <c r="B3126" t="s">
        <v>110</v>
      </c>
      <c r="C3126">
        <v>83</v>
      </c>
      <c r="D3126">
        <v>3</v>
      </c>
      <c r="E3126">
        <v>1.73</v>
      </c>
      <c r="F3126">
        <v>3.6139999999999999</v>
      </c>
      <c r="G3126">
        <v>5.19</v>
      </c>
      <c r="H3126">
        <v>5.19</v>
      </c>
      <c r="I3126" t="s">
        <v>149</v>
      </c>
      <c r="J3126">
        <v>0</v>
      </c>
      <c r="K3126">
        <v>1</v>
      </c>
      <c r="L3126">
        <v>1</v>
      </c>
      <c r="M3126">
        <v>1</v>
      </c>
      <c r="N3126">
        <v>0</v>
      </c>
      <c r="O3126">
        <v>1</v>
      </c>
      <c r="P3126">
        <v>1</v>
      </c>
      <c r="Q3126">
        <v>1</v>
      </c>
      <c r="R3126">
        <v>0</v>
      </c>
      <c r="S3126">
        <v>31.49</v>
      </c>
      <c r="T3126">
        <v>31.49</v>
      </c>
      <c r="U3126">
        <v>31.49</v>
      </c>
      <c r="V3126">
        <v>16.481422670000001</v>
      </c>
      <c r="W3126">
        <v>16.481422670000001</v>
      </c>
      <c r="X3126">
        <v>6.0674373800000003</v>
      </c>
      <c r="Y3126">
        <v>6.0674373800000003</v>
      </c>
    </row>
    <row r="3127" spans="1:25" x14ac:dyDescent="0.3">
      <c r="A3127" s="2">
        <v>45926</v>
      </c>
      <c r="B3127" t="s">
        <v>34</v>
      </c>
      <c r="C3127">
        <v>429</v>
      </c>
      <c r="D3127">
        <v>5</v>
      </c>
      <c r="E3127">
        <v>1.9279999999999999</v>
      </c>
      <c r="F3127">
        <v>1.1659999999999999</v>
      </c>
      <c r="G3127">
        <v>9.64</v>
      </c>
      <c r="H3127">
        <v>9.64</v>
      </c>
      <c r="I3127" t="s">
        <v>149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18.489999999999998</v>
      </c>
      <c r="S3127">
        <v>18.489999999999998</v>
      </c>
      <c r="T3127">
        <v>18.489999999999998</v>
      </c>
      <c r="U3127">
        <v>18.489999999999998</v>
      </c>
      <c r="V3127">
        <v>52.13628989</v>
      </c>
      <c r="W3127">
        <v>52.13628989</v>
      </c>
      <c r="X3127">
        <v>1.918049793</v>
      </c>
      <c r="Y3127">
        <v>1.918049793</v>
      </c>
    </row>
    <row r="3128" spans="1:25" x14ac:dyDescent="0.3">
      <c r="A3128" s="2">
        <v>45926</v>
      </c>
      <c r="B3128" t="s">
        <v>28</v>
      </c>
      <c r="C3128">
        <v>57</v>
      </c>
      <c r="D3128">
        <v>0</v>
      </c>
      <c r="F3128">
        <v>0</v>
      </c>
      <c r="G3128">
        <v>0</v>
      </c>
      <c r="H3128">
        <v>0</v>
      </c>
      <c r="I3128" t="s">
        <v>149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5" x14ac:dyDescent="0.3">
      <c r="A3129" s="2">
        <v>45926</v>
      </c>
      <c r="B3129" t="s">
        <v>58</v>
      </c>
      <c r="C3129">
        <v>326</v>
      </c>
      <c r="D3129">
        <v>3</v>
      </c>
      <c r="E3129">
        <v>1.1499999999999999</v>
      </c>
      <c r="F3129">
        <v>0.92</v>
      </c>
      <c r="G3129">
        <v>3.45</v>
      </c>
      <c r="H3129">
        <v>3.45</v>
      </c>
      <c r="I3129" t="s">
        <v>149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X3129">
        <v>0</v>
      </c>
      <c r="Y3129">
        <v>0</v>
      </c>
    </row>
    <row r="3130" spans="1:25" x14ac:dyDescent="0.3">
      <c r="A3130" s="2">
        <v>45926</v>
      </c>
      <c r="B3130" t="s">
        <v>110</v>
      </c>
      <c r="C3130">
        <v>183</v>
      </c>
      <c r="D3130">
        <v>1</v>
      </c>
      <c r="E3130">
        <v>1.5</v>
      </c>
      <c r="F3130">
        <v>0.54600000000000004</v>
      </c>
      <c r="G3130">
        <v>1.5</v>
      </c>
      <c r="H3130">
        <v>1.5</v>
      </c>
      <c r="I3130" t="s">
        <v>149</v>
      </c>
      <c r="J3130">
        <v>1</v>
      </c>
      <c r="K3130">
        <v>1</v>
      </c>
      <c r="L3130">
        <v>1</v>
      </c>
      <c r="M3130">
        <v>1</v>
      </c>
      <c r="N3130">
        <v>2</v>
      </c>
      <c r="O3130">
        <v>2</v>
      </c>
      <c r="P3130">
        <v>2</v>
      </c>
      <c r="Q3130">
        <v>2</v>
      </c>
      <c r="R3130">
        <v>62.98</v>
      </c>
      <c r="S3130">
        <v>62.98</v>
      </c>
      <c r="T3130">
        <v>62.98</v>
      </c>
      <c r="U3130">
        <v>62.98</v>
      </c>
      <c r="V3130">
        <v>2.3817084789999998</v>
      </c>
      <c r="W3130">
        <v>2.3817084789999998</v>
      </c>
      <c r="X3130">
        <v>41.986666669999998</v>
      </c>
      <c r="Y3130">
        <v>41.986666669999998</v>
      </c>
    </row>
    <row r="3131" spans="1:25" x14ac:dyDescent="0.3">
      <c r="A3131" s="2">
        <v>45926</v>
      </c>
      <c r="B3131" t="s">
        <v>34</v>
      </c>
      <c r="C3131">
        <v>1362</v>
      </c>
      <c r="D3131">
        <v>4</v>
      </c>
      <c r="E3131">
        <v>1.42</v>
      </c>
      <c r="F3131">
        <v>0.29399999999999998</v>
      </c>
      <c r="G3131">
        <v>5.68</v>
      </c>
      <c r="H3131">
        <v>5.68</v>
      </c>
      <c r="I3131" t="s">
        <v>149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X3131">
        <v>0</v>
      </c>
      <c r="Y3131">
        <v>0</v>
      </c>
    </row>
    <row r="3132" spans="1:25" x14ac:dyDescent="0.3">
      <c r="A3132" s="2">
        <v>45926</v>
      </c>
      <c r="B3132" t="s">
        <v>28</v>
      </c>
      <c r="C3132">
        <v>93</v>
      </c>
      <c r="D3132">
        <v>0</v>
      </c>
      <c r="F3132">
        <v>0</v>
      </c>
      <c r="G3132">
        <v>0</v>
      </c>
      <c r="H3132">
        <v>0</v>
      </c>
      <c r="I3132" t="s">
        <v>149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5" x14ac:dyDescent="0.3">
      <c r="A3133" s="2">
        <v>45926</v>
      </c>
      <c r="B3133" t="s">
        <v>28</v>
      </c>
      <c r="C3133">
        <v>97</v>
      </c>
      <c r="D3133">
        <v>1</v>
      </c>
      <c r="E3133">
        <v>1.38</v>
      </c>
      <c r="F3133">
        <v>1.0309999999999999</v>
      </c>
      <c r="G3133">
        <v>1.38</v>
      </c>
      <c r="H3133">
        <v>1.38</v>
      </c>
      <c r="I3133" t="s">
        <v>149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</v>
      </c>
      <c r="P3133">
        <v>1</v>
      </c>
      <c r="Q3133">
        <v>1</v>
      </c>
      <c r="R3133">
        <v>0</v>
      </c>
      <c r="S3133">
        <v>18.489999999999998</v>
      </c>
      <c r="T3133">
        <v>18.489999999999998</v>
      </c>
      <c r="U3133">
        <v>18.489999999999998</v>
      </c>
      <c r="V3133">
        <v>7.4634937800000003</v>
      </c>
      <c r="W3133">
        <v>7.4634937800000003</v>
      </c>
      <c r="X3133">
        <v>13.398550719999999</v>
      </c>
      <c r="Y3133">
        <v>13.398550719999999</v>
      </c>
    </row>
    <row r="3134" spans="1:25" x14ac:dyDescent="0.3">
      <c r="A3134" s="2">
        <v>45926</v>
      </c>
      <c r="B3134" t="s">
        <v>58</v>
      </c>
      <c r="C3134">
        <v>328</v>
      </c>
      <c r="D3134">
        <v>1</v>
      </c>
      <c r="E3134">
        <v>0.83</v>
      </c>
      <c r="F3134">
        <v>0.30499999999999999</v>
      </c>
      <c r="G3134">
        <v>0.83</v>
      </c>
      <c r="H3134">
        <v>0.83</v>
      </c>
      <c r="I3134" t="s">
        <v>149</v>
      </c>
      <c r="J3134">
        <v>0</v>
      </c>
      <c r="K3134">
        <v>1</v>
      </c>
      <c r="L3134">
        <v>1</v>
      </c>
      <c r="M3134">
        <v>1</v>
      </c>
      <c r="N3134">
        <v>0</v>
      </c>
      <c r="O3134">
        <v>1</v>
      </c>
      <c r="P3134">
        <v>1</v>
      </c>
      <c r="Q3134">
        <v>1</v>
      </c>
      <c r="R3134">
        <v>0</v>
      </c>
      <c r="S3134">
        <v>11.49</v>
      </c>
      <c r="T3134">
        <v>11.49</v>
      </c>
      <c r="U3134">
        <v>11.49</v>
      </c>
      <c r="V3134">
        <v>7.2236727590000003</v>
      </c>
      <c r="W3134">
        <v>7.2236727590000003</v>
      </c>
      <c r="X3134">
        <v>13.843373489999999</v>
      </c>
      <c r="Y3134">
        <v>13.843373489999999</v>
      </c>
    </row>
    <row r="3135" spans="1:25" x14ac:dyDescent="0.3">
      <c r="A3135" s="2">
        <v>45926</v>
      </c>
      <c r="B3135" t="s">
        <v>110</v>
      </c>
      <c r="C3135">
        <v>228</v>
      </c>
      <c r="D3135">
        <v>1</v>
      </c>
      <c r="E3135">
        <v>1.2</v>
      </c>
      <c r="F3135">
        <v>0.439</v>
      </c>
      <c r="G3135">
        <v>1.2</v>
      </c>
      <c r="H3135">
        <v>1.2</v>
      </c>
      <c r="I3135" t="s">
        <v>149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X3135">
        <v>0</v>
      </c>
      <c r="Y3135">
        <v>0</v>
      </c>
    </row>
    <row r="3136" spans="1:25" x14ac:dyDescent="0.3">
      <c r="A3136" s="2">
        <v>45926</v>
      </c>
      <c r="B3136" t="s">
        <v>34</v>
      </c>
      <c r="C3136">
        <v>869</v>
      </c>
      <c r="D3136">
        <v>7</v>
      </c>
      <c r="E3136">
        <v>1.599</v>
      </c>
      <c r="F3136">
        <v>0.80600000000000005</v>
      </c>
      <c r="G3136">
        <v>11.19</v>
      </c>
      <c r="H3136">
        <v>11.19</v>
      </c>
      <c r="I3136" t="s">
        <v>149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X3136">
        <v>0</v>
      </c>
      <c r="Y3136">
        <v>0</v>
      </c>
    </row>
    <row r="3137" spans="1:25" x14ac:dyDescent="0.3">
      <c r="A3137" s="2">
        <v>45926</v>
      </c>
      <c r="B3137" t="s">
        <v>34</v>
      </c>
      <c r="C3137">
        <v>443</v>
      </c>
      <c r="D3137">
        <v>2</v>
      </c>
      <c r="E3137">
        <v>1.3049999999999999</v>
      </c>
      <c r="F3137">
        <v>0.45100000000000001</v>
      </c>
      <c r="G3137">
        <v>2.61</v>
      </c>
      <c r="H3137">
        <v>2.61</v>
      </c>
      <c r="I3137" t="s">
        <v>149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X3137">
        <v>0</v>
      </c>
      <c r="Y3137">
        <v>0</v>
      </c>
    </row>
    <row r="3138" spans="1:25" x14ac:dyDescent="0.3">
      <c r="A3138" s="2">
        <v>45926</v>
      </c>
      <c r="B3138" t="s">
        <v>58</v>
      </c>
      <c r="C3138">
        <v>245</v>
      </c>
      <c r="D3138">
        <v>4</v>
      </c>
      <c r="E3138">
        <v>0.48299999999999998</v>
      </c>
      <c r="F3138">
        <v>1.633</v>
      </c>
      <c r="G3138">
        <v>1.93</v>
      </c>
      <c r="H3138">
        <v>1.93</v>
      </c>
      <c r="I3138" t="s">
        <v>149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X3138">
        <v>0</v>
      </c>
      <c r="Y3138">
        <v>0</v>
      </c>
    </row>
    <row r="3139" spans="1:25" x14ac:dyDescent="0.3">
      <c r="A3139" s="2">
        <v>45926</v>
      </c>
      <c r="B3139" t="s">
        <v>28</v>
      </c>
      <c r="C3139">
        <v>132</v>
      </c>
      <c r="D3139">
        <v>0</v>
      </c>
      <c r="F3139">
        <v>0</v>
      </c>
      <c r="G3139">
        <v>0</v>
      </c>
      <c r="H3139">
        <v>0</v>
      </c>
      <c r="I3139" t="s">
        <v>149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5" x14ac:dyDescent="0.3">
      <c r="A3140" s="2">
        <v>45926</v>
      </c>
      <c r="B3140" t="s">
        <v>110</v>
      </c>
      <c r="C3140">
        <v>1459</v>
      </c>
      <c r="D3140">
        <v>2</v>
      </c>
      <c r="E3140">
        <v>0.89</v>
      </c>
      <c r="F3140">
        <v>0.13700000000000001</v>
      </c>
      <c r="G3140">
        <v>1.78</v>
      </c>
      <c r="H3140">
        <v>1.78</v>
      </c>
      <c r="I3140" t="s">
        <v>149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X3140">
        <v>0</v>
      </c>
      <c r="Y3140">
        <v>0</v>
      </c>
    </row>
    <row r="3141" spans="1:25" x14ac:dyDescent="0.3">
      <c r="A3141" s="2">
        <v>45926</v>
      </c>
      <c r="B3141" t="s">
        <v>26</v>
      </c>
      <c r="C3141">
        <v>190</v>
      </c>
      <c r="D3141">
        <v>2</v>
      </c>
      <c r="E3141">
        <v>2</v>
      </c>
      <c r="F3141">
        <v>1.0529999999999999</v>
      </c>
      <c r="G3141">
        <v>4</v>
      </c>
      <c r="H3141">
        <v>4</v>
      </c>
      <c r="I3141" t="s">
        <v>149</v>
      </c>
      <c r="J3141">
        <v>0</v>
      </c>
      <c r="K3141">
        <v>1</v>
      </c>
      <c r="L3141">
        <v>1</v>
      </c>
      <c r="M3141">
        <v>1</v>
      </c>
      <c r="N3141">
        <v>0</v>
      </c>
      <c r="O3141">
        <v>1</v>
      </c>
      <c r="P3141">
        <v>1</v>
      </c>
      <c r="Q3141">
        <v>1</v>
      </c>
      <c r="R3141">
        <v>0</v>
      </c>
      <c r="S3141">
        <v>42.49</v>
      </c>
      <c r="T3141">
        <v>42.49</v>
      </c>
      <c r="U3141">
        <v>42.49</v>
      </c>
      <c r="V3141">
        <v>9.4139797600000001</v>
      </c>
      <c r="W3141">
        <v>9.4139797600000001</v>
      </c>
      <c r="X3141">
        <v>10.6225</v>
      </c>
      <c r="Y3141">
        <v>10.6225</v>
      </c>
    </row>
    <row r="3142" spans="1:25" x14ac:dyDescent="0.3">
      <c r="A3142" s="2">
        <v>45926</v>
      </c>
      <c r="B3142" t="s">
        <v>30</v>
      </c>
      <c r="C3142">
        <v>83</v>
      </c>
      <c r="D3142">
        <v>1</v>
      </c>
      <c r="E3142">
        <v>1.23</v>
      </c>
      <c r="F3142">
        <v>1.2050000000000001</v>
      </c>
      <c r="G3142">
        <v>1.23</v>
      </c>
      <c r="H3142">
        <v>1.23</v>
      </c>
      <c r="I3142" t="s">
        <v>149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X3142">
        <v>0</v>
      </c>
      <c r="Y3142">
        <v>0</v>
      </c>
    </row>
    <row r="3143" spans="1:25" x14ac:dyDescent="0.3">
      <c r="A3143" s="2">
        <v>45926</v>
      </c>
      <c r="B3143" t="s">
        <v>26</v>
      </c>
      <c r="C3143">
        <v>586</v>
      </c>
      <c r="D3143">
        <v>2</v>
      </c>
      <c r="E3143">
        <v>1.29</v>
      </c>
      <c r="F3143">
        <v>0.34100000000000003</v>
      </c>
      <c r="G3143">
        <v>2.58</v>
      </c>
      <c r="H3143">
        <v>2.58</v>
      </c>
      <c r="I3143" t="s">
        <v>149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37.880000000000003</v>
      </c>
      <c r="S3143">
        <v>37.880000000000003</v>
      </c>
      <c r="T3143">
        <v>37.880000000000003</v>
      </c>
      <c r="U3143">
        <v>37.880000000000003</v>
      </c>
      <c r="V3143">
        <v>6.8109820489999997</v>
      </c>
      <c r="W3143">
        <v>6.8109820489999997</v>
      </c>
      <c r="X3143">
        <v>14.68217054</v>
      </c>
      <c r="Y3143">
        <v>14.68217054</v>
      </c>
    </row>
    <row r="3144" spans="1:25" x14ac:dyDescent="0.3">
      <c r="A3144" s="2">
        <v>45926</v>
      </c>
      <c r="B3144" t="s">
        <v>30</v>
      </c>
      <c r="C3144">
        <v>590</v>
      </c>
      <c r="D3144">
        <v>4</v>
      </c>
      <c r="E3144">
        <v>1.365</v>
      </c>
      <c r="F3144">
        <v>0.67800000000000005</v>
      </c>
      <c r="G3144">
        <v>5.46</v>
      </c>
      <c r="H3144">
        <v>5.46</v>
      </c>
      <c r="I3144" t="s">
        <v>149</v>
      </c>
      <c r="J3144">
        <v>2</v>
      </c>
      <c r="K3144">
        <v>2</v>
      </c>
      <c r="L3144">
        <v>2</v>
      </c>
      <c r="M3144">
        <v>2</v>
      </c>
      <c r="N3144">
        <v>2</v>
      </c>
      <c r="O3144">
        <v>2</v>
      </c>
      <c r="P3144">
        <v>2</v>
      </c>
      <c r="Q3144">
        <v>2</v>
      </c>
      <c r="R3144">
        <v>34.979999999999997</v>
      </c>
      <c r="S3144">
        <v>34.979999999999997</v>
      </c>
      <c r="T3144">
        <v>34.979999999999997</v>
      </c>
      <c r="U3144">
        <v>34.979999999999997</v>
      </c>
      <c r="V3144">
        <v>15.60891938</v>
      </c>
      <c r="W3144">
        <v>15.60891938</v>
      </c>
      <c r="X3144">
        <v>6.4065934069999999</v>
      </c>
      <c r="Y3144">
        <v>6.4065934069999999</v>
      </c>
    </row>
    <row r="3145" spans="1:25" x14ac:dyDescent="0.3">
      <c r="A3145" s="2">
        <v>45926</v>
      </c>
      <c r="B3145" t="s">
        <v>26</v>
      </c>
      <c r="C3145">
        <v>796</v>
      </c>
      <c r="D3145">
        <v>9</v>
      </c>
      <c r="E3145">
        <v>1.224</v>
      </c>
      <c r="F3145">
        <v>1.131</v>
      </c>
      <c r="G3145">
        <v>11.02</v>
      </c>
      <c r="H3145">
        <v>11.02</v>
      </c>
      <c r="I3145" t="s">
        <v>149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X3145">
        <v>0</v>
      </c>
      <c r="Y3145">
        <v>0</v>
      </c>
    </row>
    <row r="3146" spans="1:25" x14ac:dyDescent="0.3">
      <c r="A3146" s="2">
        <v>45926</v>
      </c>
      <c r="B3146" t="s">
        <v>30</v>
      </c>
      <c r="C3146">
        <v>349</v>
      </c>
      <c r="D3146">
        <v>0</v>
      </c>
      <c r="F3146">
        <v>0</v>
      </c>
      <c r="G3146">
        <v>0</v>
      </c>
      <c r="H3146">
        <v>0</v>
      </c>
      <c r="I3146" t="s">
        <v>149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5" x14ac:dyDescent="0.3">
      <c r="A3147" s="2">
        <v>45926</v>
      </c>
      <c r="B3147" t="s">
        <v>30</v>
      </c>
      <c r="C3147">
        <v>329</v>
      </c>
      <c r="D3147">
        <v>0</v>
      </c>
      <c r="F3147">
        <v>0</v>
      </c>
      <c r="G3147">
        <v>0</v>
      </c>
      <c r="H3147">
        <v>0</v>
      </c>
      <c r="I3147" t="s">
        <v>149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5" x14ac:dyDescent="0.3">
      <c r="A3148" s="2">
        <v>45926</v>
      </c>
      <c r="B3148" t="s">
        <v>26</v>
      </c>
      <c r="C3148">
        <v>829</v>
      </c>
      <c r="D3148">
        <v>1</v>
      </c>
      <c r="E3148">
        <v>1.46</v>
      </c>
      <c r="F3148">
        <v>0.121</v>
      </c>
      <c r="G3148">
        <v>1.46</v>
      </c>
      <c r="H3148">
        <v>1.46</v>
      </c>
      <c r="I3148" t="s">
        <v>149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X3148">
        <v>0</v>
      </c>
      <c r="Y3148">
        <v>0</v>
      </c>
    </row>
    <row r="3149" spans="1:25" x14ac:dyDescent="0.3">
      <c r="A3149" s="2">
        <v>45926</v>
      </c>
      <c r="B3149" t="s">
        <v>86</v>
      </c>
      <c r="C3149">
        <v>2</v>
      </c>
      <c r="D3149">
        <v>0</v>
      </c>
      <c r="F3149">
        <v>0</v>
      </c>
      <c r="G3149">
        <v>0</v>
      </c>
      <c r="H3149">
        <v>0</v>
      </c>
      <c r="I3149" t="s">
        <v>149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5" x14ac:dyDescent="0.3">
      <c r="A3150" s="2">
        <v>45926</v>
      </c>
      <c r="B3150" t="s">
        <v>32</v>
      </c>
      <c r="C3150">
        <v>1055</v>
      </c>
      <c r="D3150">
        <v>5</v>
      </c>
      <c r="E3150">
        <v>2.0920000000000001</v>
      </c>
      <c r="F3150">
        <v>0.47399999999999998</v>
      </c>
      <c r="G3150">
        <v>10.46</v>
      </c>
      <c r="H3150">
        <v>10.46</v>
      </c>
      <c r="I3150" t="s">
        <v>149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X3150">
        <v>0</v>
      </c>
      <c r="Y3150">
        <v>0</v>
      </c>
    </row>
    <row r="3151" spans="1:25" x14ac:dyDescent="0.3">
      <c r="A3151" s="2">
        <v>45926</v>
      </c>
      <c r="B3151" t="s">
        <v>46</v>
      </c>
      <c r="C3151">
        <v>84</v>
      </c>
      <c r="D3151">
        <v>2</v>
      </c>
      <c r="E3151">
        <v>2.4900000000000002</v>
      </c>
      <c r="F3151">
        <v>2.3809999999999998</v>
      </c>
      <c r="G3151">
        <v>4.9800000000000004</v>
      </c>
      <c r="H3151">
        <v>4.9800000000000004</v>
      </c>
      <c r="I3151" t="s">
        <v>149</v>
      </c>
      <c r="J3151">
        <v>1</v>
      </c>
      <c r="K3151">
        <v>1</v>
      </c>
      <c r="L3151">
        <v>1</v>
      </c>
      <c r="M3151">
        <v>1</v>
      </c>
      <c r="N3151">
        <v>2</v>
      </c>
      <c r="O3151">
        <v>2</v>
      </c>
      <c r="P3151">
        <v>2</v>
      </c>
      <c r="Q3151">
        <v>2</v>
      </c>
      <c r="R3151">
        <v>62.98</v>
      </c>
      <c r="S3151">
        <v>62.98</v>
      </c>
      <c r="T3151">
        <v>62.98</v>
      </c>
      <c r="U3151">
        <v>62.98</v>
      </c>
      <c r="V3151">
        <v>7.9072721499999998</v>
      </c>
      <c r="W3151">
        <v>7.9072721499999998</v>
      </c>
      <c r="X3151">
        <v>12.64658635</v>
      </c>
      <c r="Y3151">
        <v>12.64658635</v>
      </c>
    </row>
    <row r="3152" spans="1:25" x14ac:dyDescent="0.3">
      <c r="A3152" s="2">
        <v>45926</v>
      </c>
      <c r="B3152" t="s">
        <v>38</v>
      </c>
      <c r="C3152">
        <v>645</v>
      </c>
      <c r="D3152">
        <v>10</v>
      </c>
      <c r="E3152">
        <v>2.31</v>
      </c>
      <c r="F3152">
        <v>1.55</v>
      </c>
      <c r="G3152">
        <v>23.1</v>
      </c>
      <c r="H3152">
        <v>23.1</v>
      </c>
      <c r="I3152" t="s">
        <v>149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X3152">
        <v>0</v>
      </c>
      <c r="Y3152">
        <v>0</v>
      </c>
    </row>
    <row r="3153" spans="1:25" x14ac:dyDescent="0.3">
      <c r="A3153" s="2">
        <v>45926</v>
      </c>
      <c r="B3153" t="s">
        <v>46</v>
      </c>
      <c r="C3153">
        <v>7</v>
      </c>
      <c r="D3153">
        <v>0</v>
      </c>
      <c r="F3153">
        <v>0</v>
      </c>
      <c r="G3153">
        <v>0</v>
      </c>
      <c r="H3153">
        <v>0</v>
      </c>
      <c r="I3153" t="s">
        <v>149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5" x14ac:dyDescent="0.3">
      <c r="A3154" s="2">
        <v>45926</v>
      </c>
      <c r="B3154" t="s">
        <v>38</v>
      </c>
      <c r="C3154">
        <v>252</v>
      </c>
      <c r="D3154">
        <v>0</v>
      </c>
      <c r="F3154">
        <v>0</v>
      </c>
      <c r="G3154">
        <v>0</v>
      </c>
      <c r="H3154">
        <v>0</v>
      </c>
      <c r="I3154" t="s">
        <v>149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5" x14ac:dyDescent="0.3">
      <c r="A3155" s="2">
        <v>45926</v>
      </c>
      <c r="B3155" t="s">
        <v>86</v>
      </c>
      <c r="C3155">
        <v>19</v>
      </c>
      <c r="D3155">
        <v>1</v>
      </c>
      <c r="E3155">
        <v>1.5</v>
      </c>
      <c r="F3155">
        <v>5.2629999999999999</v>
      </c>
      <c r="G3155">
        <v>1.5</v>
      </c>
      <c r="H3155">
        <v>1.5</v>
      </c>
      <c r="I3155" t="s">
        <v>149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X3155">
        <v>0</v>
      </c>
      <c r="Y3155">
        <v>0</v>
      </c>
    </row>
    <row r="3156" spans="1:25" x14ac:dyDescent="0.3">
      <c r="A3156" s="2">
        <v>45926</v>
      </c>
      <c r="B3156" t="s">
        <v>32</v>
      </c>
      <c r="C3156">
        <v>226</v>
      </c>
      <c r="D3156">
        <v>5</v>
      </c>
      <c r="E3156">
        <v>1.3460000000000001</v>
      </c>
      <c r="F3156">
        <v>2.2120000000000002</v>
      </c>
      <c r="G3156">
        <v>6.73</v>
      </c>
      <c r="H3156">
        <v>6.73</v>
      </c>
      <c r="I3156" t="s">
        <v>149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X3156">
        <v>0</v>
      </c>
      <c r="Y3156">
        <v>0</v>
      </c>
    </row>
    <row r="3157" spans="1:25" x14ac:dyDescent="0.3">
      <c r="A3157" s="2">
        <v>45926</v>
      </c>
      <c r="B3157" t="s">
        <v>38</v>
      </c>
      <c r="C3157">
        <v>679</v>
      </c>
      <c r="D3157">
        <v>4</v>
      </c>
      <c r="E3157">
        <v>0.82799999999999996</v>
      </c>
      <c r="F3157">
        <v>0.58899999999999997</v>
      </c>
      <c r="G3157">
        <v>3.31</v>
      </c>
      <c r="H3157">
        <v>3.31</v>
      </c>
      <c r="I3157" t="s">
        <v>149</v>
      </c>
      <c r="J3157">
        <v>2</v>
      </c>
      <c r="K3157">
        <v>2</v>
      </c>
      <c r="L3157">
        <v>2</v>
      </c>
      <c r="M3157">
        <v>2</v>
      </c>
      <c r="N3157">
        <v>2</v>
      </c>
      <c r="O3157">
        <v>2</v>
      </c>
      <c r="P3157">
        <v>2</v>
      </c>
      <c r="Q3157">
        <v>2</v>
      </c>
      <c r="R3157">
        <v>49.76</v>
      </c>
      <c r="S3157">
        <v>49.76</v>
      </c>
      <c r="T3157">
        <v>49.76</v>
      </c>
      <c r="U3157">
        <v>49.76</v>
      </c>
      <c r="V3157">
        <v>6.6519292600000002</v>
      </c>
      <c r="W3157">
        <v>6.6519292600000002</v>
      </c>
      <c r="X3157">
        <v>15.033232630000001</v>
      </c>
      <c r="Y3157">
        <v>15.033232630000001</v>
      </c>
    </row>
    <row r="3158" spans="1:25" x14ac:dyDescent="0.3">
      <c r="A3158" s="2">
        <v>45926</v>
      </c>
      <c r="B3158" t="s">
        <v>86</v>
      </c>
      <c r="C3158">
        <v>1</v>
      </c>
      <c r="D3158">
        <v>0</v>
      </c>
      <c r="F3158">
        <v>0</v>
      </c>
      <c r="G3158">
        <v>0</v>
      </c>
      <c r="H3158">
        <v>0</v>
      </c>
      <c r="I3158" t="s">
        <v>149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5" x14ac:dyDescent="0.3">
      <c r="A3159" s="2">
        <v>45926</v>
      </c>
      <c r="B3159" t="s">
        <v>32</v>
      </c>
      <c r="C3159">
        <v>134</v>
      </c>
      <c r="D3159">
        <v>1</v>
      </c>
      <c r="E3159">
        <v>1.77</v>
      </c>
      <c r="F3159">
        <v>0.746</v>
      </c>
      <c r="G3159">
        <v>1.77</v>
      </c>
      <c r="H3159">
        <v>1.77</v>
      </c>
      <c r="I3159" t="s">
        <v>149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>
        <v>24.49</v>
      </c>
      <c r="S3159">
        <v>24.49</v>
      </c>
      <c r="T3159">
        <v>24.49</v>
      </c>
      <c r="U3159">
        <v>24.49</v>
      </c>
      <c r="V3159">
        <v>7.2274397710000002</v>
      </c>
      <c r="W3159">
        <v>7.2274397710000002</v>
      </c>
      <c r="X3159">
        <v>13.836158190000001</v>
      </c>
      <c r="Y3159">
        <v>13.836158190000001</v>
      </c>
    </row>
    <row r="3160" spans="1:25" x14ac:dyDescent="0.3">
      <c r="A3160" s="2">
        <v>45926</v>
      </c>
      <c r="B3160" t="s">
        <v>46</v>
      </c>
      <c r="C3160">
        <v>18</v>
      </c>
      <c r="D3160">
        <v>0</v>
      </c>
      <c r="F3160">
        <v>0</v>
      </c>
      <c r="G3160">
        <v>0</v>
      </c>
      <c r="H3160">
        <v>0</v>
      </c>
      <c r="I3160" t="s">
        <v>149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5" x14ac:dyDescent="0.3">
      <c r="A3161" s="2">
        <v>45926</v>
      </c>
      <c r="B3161" t="s">
        <v>86</v>
      </c>
      <c r="C3161">
        <v>99</v>
      </c>
      <c r="D3161">
        <v>0</v>
      </c>
      <c r="F3161">
        <v>0</v>
      </c>
      <c r="G3161">
        <v>0</v>
      </c>
      <c r="H3161">
        <v>0</v>
      </c>
      <c r="I3161" t="s">
        <v>149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5" x14ac:dyDescent="0.3">
      <c r="A3162" s="2">
        <v>45926</v>
      </c>
      <c r="B3162" t="s">
        <v>46</v>
      </c>
      <c r="C3162">
        <v>37</v>
      </c>
      <c r="D3162">
        <v>0</v>
      </c>
      <c r="F3162">
        <v>0</v>
      </c>
      <c r="G3162">
        <v>0</v>
      </c>
      <c r="H3162">
        <v>0</v>
      </c>
      <c r="I3162" t="s">
        <v>149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5" x14ac:dyDescent="0.3">
      <c r="A3163" s="2">
        <v>45926</v>
      </c>
      <c r="B3163" t="s">
        <v>32</v>
      </c>
      <c r="C3163">
        <v>73</v>
      </c>
      <c r="D3163">
        <v>1</v>
      </c>
      <c r="E3163">
        <v>1.46</v>
      </c>
      <c r="F3163">
        <v>1.37</v>
      </c>
      <c r="G3163">
        <v>1.46</v>
      </c>
      <c r="H3163">
        <v>1.46</v>
      </c>
      <c r="I3163" t="s">
        <v>149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X3163">
        <v>0</v>
      </c>
      <c r="Y3163">
        <v>0</v>
      </c>
    </row>
    <row r="3164" spans="1:25" x14ac:dyDescent="0.3">
      <c r="A3164" s="2">
        <v>45926</v>
      </c>
      <c r="B3164" t="s">
        <v>38</v>
      </c>
      <c r="C3164">
        <v>562</v>
      </c>
      <c r="D3164">
        <v>2</v>
      </c>
      <c r="E3164">
        <v>1.2450000000000001</v>
      </c>
      <c r="F3164">
        <v>0.35599999999999998</v>
      </c>
      <c r="G3164">
        <v>2.4900000000000002</v>
      </c>
      <c r="H3164">
        <v>2.4900000000000002</v>
      </c>
      <c r="I3164" t="s">
        <v>149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X3164">
        <v>0</v>
      </c>
      <c r="Y3164">
        <v>0</v>
      </c>
    </row>
    <row r="3165" spans="1:25" x14ac:dyDescent="0.3">
      <c r="A3165" s="2">
        <v>45927</v>
      </c>
      <c r="B3165" t="s">
        <v>104</v>
      </c>
      <c r="C3165">
        <v>369</v>
      </c>
      <c r="D3165">
        <v>4</v>
      </c>
      <c r="E3165">
        <v>1.8580000000000001</v>
      </c>
      <c r="F3165">
        <v>1.0840000000000001</v>
      </c>
      <c r="G3165">
        <v>7.43</v>
      </c>
      <c r="H3165">
        <v>7.43</v>
      </c>
      <c r="I3165" t="s">
        <v>149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29.49</v>
      </c>
      <c r="S3165">
        <v>29.49</v>
      </c>
      <c r="T3165">
        <v>29.49</v>
      </c>
      <c r="U3165">
        <v>29.49</v>
      </c>
      <c r="V3165">
        <v>25.194981349999999</v>
      </c>
      <c r="W3165">
        <v>25.194981349999999</v>
      </c>
      <c r="X3165">
        <v>3.9690444149999999</v>
      </c>
      <c r="Y3165">
        <v>3.9690444149999999</v>
      </c>
    </row>
    <row r="3166" spans="1:25" x14ac:dyDescent="0.3">
      <c r="A3166" s="2">
        <v>45927</v>
      </c>
      <c r="B3166" t="s">
        <v>38</v>
      </c>
      <c r="C3166">
        <v>0</v>
      </c>
      <c r="D3166">
        <v>0</v>
      </c>
      <c r="G3166">
        <v>0</v>
      </c>
      <c r="H3166">
        <v>0</v>
      </c>
      <c r="I3166" t="s">
        <v>149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5" x14ac:dyDescent="0.3">
      <c r="A3167" s="2">
        <v>45927</v>
      </c>
      <c r="B3167" t="s">
        <v>42</v>
      </c>
      <c r="C3167">
        <v>237</v>
      </c>
      <c r="D3167">
        <v>11</v>
      </c>
      <c r="E3167">
        <v>1.7829999999999999</v>
      </c>
      <c r="F3167">
        <v>4.641</v>
      </c>
      <c r="G3167">
        <v>19.61</v>
      </c>
      <c r="H3167">
        <v>19.61</v>
      </c>
      <c r="I3167" t="s">
        <v>149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24.49</v>
      </c>
      <c r="S3167">
        <v>24.49</v>
      </c>
      <c r="T3167">
        <v>24.49</v>
      </c>
      <c r="U3167">
        <v>24.49</v>
      </c>
      <c r="V3167">
        <v>80.073499389999995</v>
      </c>
      <c r="W3167">
        <v>80.073499389999995</v>
      </c>
      <c r="X3167">
        <v>1.2488526259999999</v>
      </c>
      <c r="Y3167">
        <v>1.2488526259999999</v>
      </c>
    </row>
    <row r="3168" spans="1:25" x14ac:dyDescent="0.3">
      <c r="A3168" s="2">
        <v>45927</v>
      </c>
      <c r="B3168" t="s">
        <v>50</v>
      </c>
      <c r="C3168">
        <v>0</v>
      </c>
      <c r="D3168">
        <v>0</v>
      </c>
      <c r="G3168">
        <v>0</v>
      </c>
      <c r="H3168">
        <v>0</v>
      </c>
      <c r="I3168" t="s">
        <v>149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5" x14ac:dyDescent="0.3">
      <c r="A3169" s="2">
        <v>45927</v>
      </c>
      <c r="B3169" t="s">
        <v>72</v>
      </c>
      <c r="C3169">
        <v>113</v>
      </c>
      <c r="D3169">
        <v>1</v>
      </c>
      <c r="E3169">
        <v>3.76</v>
      </c>
      <c r="F3169">
        <v>0.88500000000000001</v>
      </c>
      <c r="G3169">
        <v>3.76</v>
      </c>
      <c r="H3169">
        <v>3.76</v>
      </c>
      <c r="I3169" t="s">
        <v>149</v>
      </c>
      <c r="J3169">
        <v>0</v>
      </c>
      <c r="K3169">
        <v>1</v>
      </c>
      <c r="L3169">
        <v>1</v>
      </c>
      <c r="M3169">
        <v>1</v>
      </c>
      <c r="N3169">
        <v>0</v>
      </c>
      <c r="O3169">
        <v>3</v>
      </c>
      <c r="P3169">
        <v>3</v>
      </c>
      <c r="Q3169">
        <v>3</v>
      </c>
      <c r="R3169">
        <v>0</v>
      </c>
      <c r="S3169">
        <v>61.47</v>
      </c>
      <c r="T3169">
        <v>61.47</v>
      </c>
      <c r="U3169">
        <v>61.47</v>
      </c>
      <c r="V3169">
        <v>6.1168049460000002</v>
      </c>
      <c r="W3169">
        <v>6.1168049460000002</v>
      </c>
      <c r="X3169">
        <v>16.348404259999999</v>
      </c>
      <c r="Y3169">
        <v>16.348404259999999</v>
      </c>
    </row>
    <row r="3170" spans="1:25" x14ac:dyDescent="0.3">
      <c r="A3170" s="2">
        <v>45927</v>
      </c>
      <c r="B3170" t="s">
        <v>84</v>
      </c>
      <c r="C3170">
        <v>58</v>
      </c>
      <c r="D3170">
        <v>1</v>
      </c>
      <c r="E3170">
        <v>1.79</v>
      </c>
      <c r="F3170">
        <v>1.724</v>
      </c>
      <c r="G3170">
        <v>1.79</v>
      </c>
      <c r="H3170">
        <v>1.79</v>
      </c>
      <c r="I3170" t="s">
        <v>149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X3170">
        <v>0</v>
      </c>
      <c r="Y3170">
        <v>0</v>
      </c>
    </row>
    <row r="3171" spans="1:25" x14ac:dyDescent="0.3">
      <c r="A3171" s="2">
        <v>45927</v>
      </c>
      <c r="B3171" t="s">
        <v>68</v>
      </c>
      <c r="C3171">
        <v>181</v>
      </c>
      <c r="D3171">
        <v>2</v>
      </c>
      <c r="E3171">
        <v>5.04</v>
      </c>
      <c r="F3171">
        <v>1.105</v>
      </c>
      <c r="G3171">
        <v>10.08</v>
      </c>
      <c r="H3171">
        <v>10.08</v>
      </c>
      <c r="I3171" t="s">
        <v>149</v>
      </c>
      <c r="J3171">
        <v>1</v>
      </c>
      <c r="K3171">
        <v>1</v>
      </c>
      <c r="L3171">
        <v>1</v>
      </c>
      <c r="M3171">
        <v>1</v>
      </c>
      <c r="N3171">
        <v>3</v>
      </c>
      <c r="O3171">
        <v>3</v>
      </c>
      <c r="P3171">
        <v>3</v>
      </c>
      <c r="Q3171">
        <v>3</v>
      </c>
      <c r="R3171">
        <v>235.47</v>
      </c>
      <c r="S3171">
        <v>235.47</v>
      </c>
      <c r="T3171">
        <v>235.47</v>
      </c>
      <c r="U3171">
        <v>235.47</v>
      </c>
      <c r="V3171">
        <v>4.2808001019999997</v>
      </c>
      <c r="W3171">
        <v>4.2808001019999997</v>
      </c>
      <c r="X3171">
        <v>23.360119050000002</v>
      </c>
      <c r="Y3171">
        <v>23.360119050000002</v>
      </c>
    </row>
    <row r="3172" spans="1:25" x14ac:dyDescent="0.3">
      <c r="A3172" s="2">
        <v>45927</v>
      </c>
      <c r="B3172" t="s">
        <v>64</v>
      </c>
      <c r="C3172">
        <v>110</v>
      </c>
      <c r="D3172">
        <v>2</v>
      </c>
      <c r="E3172">
        <v>3.5750000000000002</v>
      </c>
      <c r="F3172">
        <v>1.8180000000000001</v>
      </c>
      <c r="G3172">
        <v>7.15</v>
      </c>
      <c r="H3172">
        <v>7.15</v>
      </c>
      <c r="I3172" t="s">
        <v>149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X3172">
        <v>0</v>
      </c>
      <c r="Y3172">
        <v>0</v>
      </c>
    </row>
    <row r="3173" spans="1:25" x14ac:dyDescent="0.3">
      <c r="A3173" s="2">
        <v>45927</v>
      </c>
      <c r="B3173" t="s">
        <v>26</v>
      </c>
      <c r="C3173">
        <v>54</v>
      </c>
      <c r="D3173">
        <v>1</v>
      </c>
      <c r="E3173">
        <v>1.26</v>
      </c>
      <c r="F3173">
        <v>1.8520000000000001</v>
      </c>
      <c r="G3173">
        <v>1.26</v>
      </c>
      <c r="H3173">
        <v>1.26</v>
      </c>
      <c r="I3173" t="s">
        <v>149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37.880000000000003</v>
      </c>
      <c r="S3173">
        <v>37.880000000000003</v>
      </c>
      <c r="T3173">
        <v>37.880000000000003</v>
      </c>
      <c r="U3173">
        <v>37.880000000000003</v>
      </c>
      <c r="V3173">
        <v>3.3262935589999998</v>
      </c>
      <c r="W3173">
        <v>3.3262935589999998</v>
      </c>
      <c r="X3173">
        <v>30.063492060000002</v>
      </c>
      <c r="Y3173">
        <v>30.063492060000002</v>
      </c>
    </row>
    <row r="3174" spans="1:25" x14ac:dyDescent="0.3">
      <c r="A3174" s="2">
        <v>45927</v>
      </c>
      <c r="B3174" t="s">
        <v>15</v>
      </c>
      <c r="C3174">
        <v>222</v>
      </c>
      <c r="D3174">
        <v>2</v>
      </c>
      <c r="E3174">
        <v>3.43</v>
      </c>
      <c r="F3174">
        <v>0.90100000000000002</v>
      </c>
      <c r="G3174">
        <v>6.86</v>
      </c>
      <c r="H3174">
        <v>6.86</v>
      </c>
      <c r="I3174" t="s">
        <v>149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X3174">
        <v>0</v>
      </c>
      <c r="Y3174">
        <v>0</v>
      </c>
    </row>
    <row r="3175" spans="1:25" x14ac:dyDescent="0.3">
      <c r="A3175" s="2">
        <v>45927</v>
      </c>
      <c r="B3175" t="s">
        <v>36</v>
      </c>
      <c r="C3175">
        <v>59</v>
      </c>
      <c r="D3175">
        <v>0</v>
      </c>
      <c r="F3175">
        <v>0</v>
      </c>
      <c r="G3175">
        <v>0</v>
      </c>
      <c r="H3175">
        <v>0</v>
      </c>
      <c r="I3175" t="s">
        <v>149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5" x14ac:dyDescent="0.3">
      <c r="A3176" s="2">
        <v>45927</v>
      </c>
      <c r="B3176" t="s">
        <v>78</v>
      </c>
      <c r="C3176">
        <v>222</v>
      </c>
      <c r="D3176">
        <v>2</v>
      </c>
      <c r="E3176">
        <v>3.87</v>
      </c>
      <c r="F3176">
        <v>0.90100000000000002</v>
      </c>
      <c r="G3176">
        <v>7.74</v>
      </c>
      <c r="H3176">
        <v>7.74</v>
      </c>
      <c r="I3176" t="s">
        <v>149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X3176">
        <v>0</v>
      </c>
      <c r="Y3176">
        <v>0</v>
      </c>
    </row>
    <row r="3177" spans="1:25" x14ac:dyDescent="0.3">
      <c r="A3177" s="2">
        <v>45927</v>
      </c>
      <c r="B3177" t="s">
        <v>94</v>
      </c>
      <c r="C3177">
        <v>186</v>
      </c>
      <c r="D3177">
        <v>1</v>
      </c>
      <c r="E3177">
        <v>3.24</v>
      </c>
      <c r="F3177">
        <v>0.53800000000000003</v>
      </c>
      <c r="G3177">
        <v>3.24</v>
      </c>
      <c r="H3177">
        <v>3.24</v>
      </c>
      <c r="I3177" t="s">
        <v>149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X3177">
        <v>0</v>
      </c>
      <c r="Y3177">
        <v>0</v>
      </c>
    </row>
    <row r="3178" spans="1:25" x14ac:dyDescent="0.3">
      <c r="A3178" s="2">
        <v>45927</v>
      </c>
      <c r="B3178" t="s">
        <v>17</v>
      </c>
      <c r="C3178">
        <v>88</v>
      </c>
      <c r="D3178">
        <v>0</v>
      </c>
      <c r="F3178">
        <v>0</v>
      </c>
      <c r="G3178">
        <v>0</v>
      </c>
      <c r="H3178">
        <v>0</v>
      </c>
      <c r="I3178" t="s">
        <v>149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5" x14ac:dyDescent="0.3">
      <c r="A3179" s="2">
        <v>45927</v>
      </c>
      <c r="B3179" t="s">
        <v>17</v>
      </c>
      <c r="C3179">
        <v>198</v>
      </c>
      <c r="D3179">
        <v>2</v>
      </c>
      <c r="E3179">
        <v>1.1399999999999999</v>
      </c>
      <c r="F3179">
        <v>1.01</v>
      </c>
      <c r="G3179">
        <v>2.2799999999999998</v>
      </c>
      <c r="H3179">
        <v>2.2799999999999998</v>
      </c>
      <c r="I3179" t="s">
        <v>149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X3179">
        <v>0</v>
      </c>
      <c r="Y3179">
        <v>0</v>
      </c>
    </row>
    <row r="3180" spans="1:25" x14ac:dyDescent="0.3">
      <c r="A3180" s="2">
        <v>45927</v>
      </c>
      <c r="B3180" t="s">
        <v>17</v>
      </c>
      <c r="C3180">
        <v>76</v>
      </c>
      <c r="D3180">
        <v>1</v>
      </c>
      <c r="E3180">
        <v>0.94</v>
      </c>
      <c r="F3180">
        <v>1.3160000000000001</v>
      </c>
      <c r="G3180">
        <v>0.94</v>
      </c>
      <c r="H3180">
        <v>0.94</v>
      </c>
      <c r="I3180" t="s">
        <v>149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X3180">
        <v>0</v>
      </c>
      <c r="Y3180">
        <v>0</v>
      </c>
    </row>
    <row r="3181" spans="1:25" x14ac:dyDescent="0.3">
      <c r="A3181" s="2">
        <v>45927</v>
      </c>
      <c r="B3181" t="s">
        <v>17</v>
      </c>
      <c r="C3181">
        <v>58</v>
      </c>
      <c r="D3181">
        <v>0</v>
      </c>
      <c r="F3181">
        <v>0</v>
      </c>
      <c r="G3181">
        <v>0</v>
      </c>
      <c r="H3181">
        <v>0</v>
      </c>
      <c r="I3181" t="s">
        <v>149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5" x14ac:dyDescent="0.3">
      <c r="A3182" s="2">
        <v>45927</v>
      </c>
      <c r="B3182" t="s">
        <v>52</v>
      </c>
      <c r="C3182">
        <v>956</v>
      </c>
      <c r="D3182">
        <v>12</v>
      </c>
      <c r="E3182">
        <v>0.81399999999999995</v>
      </c>
      <c r="F3182">
        <v>1.2549999999999999</v>
      </c>
      <c r="G3182">
        <v>9.77</v>
      </c>
      <c r="H3182">
        <v>9.77</v>
      </c>
      <c r="I3182" t="s">
        <v>149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13.88</v>
      </c>
      <c r="S3182">
        <v>13.88</v>
      </c>
      <c r="T3182">
        <v>13.88</v>
      </c>
      <c r="U3182">
        <v>13.88</v>
      </c>
      <c r="V3182">
        <v>70.389048990000006</v>
      </c>
      <c r="W3182">
        <v>70.389048990000006</v>
      </c>
      <c r="X3182">
        <v>1.4206755369999999</v>
      </c>
      <c r="Y3182">
        <v>1.4206755369999999</v>
      </c>
    </row>
    <row r="3183" spans="1:25" x14ac:dyDescent="0.3">
      <c r="A3183" s="2">
        <v>45927</v>
      </c>
      <c r="B3183" t="s">
        <v>52</v>
      </c>
      <c r="C3183">
        <v>1570</v>
      </c>
      <c r="D3183">
        <v>25</v>
      </c>
      <c r="E3183">
        <v>0.71099999999999997</v>
      </c>
      <c r="F3183">
        <v>1.5920000000000001</v>
      </c>
      <c r="G3183">
        <v>17.78</v>
      </c>
      <c r="H3183">
        <v>17.78</v>
      </c>
      <c r="I3183" t="s">
        <v>149</v>
      </c>
      <c r="J3183">
        <v>3</v>
      </c>
      <c r="K3183">
        <v>4</v>
      </c>
      <c r="L3183">
        <v>4</v>
      </c>
      <c r="M3183">
        <v>4</v>
      </c>
      <c r="N3183">
        <v>3</v>
      </c>
      <c r="O3183">
        <v>4</v>
      </c>
      <c r="P3183">
        <v>4</v>
      </c>
      <c r="Q3183">
        <v>4</v>
      </c>
      <c r="R3183">
        <v>39.25</v>
      </c>
      <c r="S3183">
        <v>52.74</v>
      </c>
      <c r="T3183">
        <v>52.74</v>
      </c>
      <c r="U3183">
        <v>52.74</v>
      </c>
      <c r="V3183">
        <v>33.71255214</v>
      </c>
      <c r="W3183">
        <v>33.71255214</v>
      </c>
      <c r="X3183">
        <v>2.966254218</v>
      </c>
      <c r="Y3183">
        <v>2.966254218</v>
      </c>
    </row>
    <row r="3184" spans="1:25" x14ac:dyDescent="0.3">
      <c r="A3184" s="2">
        <v>45927</v>
      </c>
      <c r="B3184" t="s">
        <v>52</v>
      </c>
      <c r="C3184">
        <v>1332</v>
      </c>
      <c r="D3184">
        <v>15</v>
      </c>
      <c r="E3184">
        <v>0.71699999999999997</v>
      </c>
      <c r="F3184">
        <v>1.1259999999999999</v>
      </c>
      <c r="G3184">
        <v>10.76</v>
      </c>
      <c r="H3184">
        <v>10.76</v>
      </c>
      <c r="I3184" t="s">
        <v>149</v>
      </c>
      <c r="J3184">
        <v>3</v>
      </c>
      <c r="K3184">
        <v>4</v>
      </c>
      <c r="L3184">
        <v>4</v>
      </c>
      <c r="M3184">
        <v>4</v>
      </c>
      <c r="N3184">
        <v>3</v>
      </c>
      <c r="O3184">
        <v>4</v>
      </c>
      <c r="P3184">
        <v>4</v>
      </c>
      <c r="Q3184">
        <v>4</v>
      </c>
      <c r="R3184">
        <v>57.86</v>
      </c>
      <c r="S3184">
        <v>90.84</v>
      </c>
      <c r="T3184">
        <v>90.84</v>
      </c>
      <c r="U3184">
        <v>90.84</v>
      </c>
      <c r="V3184">
        <v>11.8450022</v>
      </c>
      <c r="W3184">
        <v>11.8450022</v>
      </c>
      <c r="X3184">
        <v>8.4423791819999998</v>
      </c>
      <c r="Y3184">
        <v>8.4423791819999998</v>
      </c>
    </row>
    <row r="3185" spans="1:25" x14ac:dyDescent="0.3">
      <c r="A3185" s="2">
        <v>45927</v>
      </c>
      <c r="B3185" t="s">
        <v>52</v>
      </c>
      <c r="C3185">
        <v>3267</v>
      </c>
      <c r="D3185">
        <v>33</v>
      </c>
      <c r="E3185">
        <v>0.40500000000000003</v>
      </c>
      <c r="F3185">
        <v>1.01</v>
      </c>
      <c r="G3185">
        <v>13.37</v>
      </c>
      <c r="H3185">
        <v>13.37</v>
      </c>
      <c r="I3185" t="s">
        <v>149</v>
      </c>
      <c r="J3185">
        <v>4</v>
      </c>
      <c r="K3185">
        <v>4</v>
      </c>
      <c r="L3185">
        <v>4</v>
      </c>
      <c r="M3185">
        <v>4</v>
      </c>
      <c r="N3185">
        <v>4</v>
      </c>
      <c r="O3185">
        <v>4</v>
      </c>
      <c r="P3185">
        <v>4</v>
      </c>
      <c r="Q3185">
        <v>4</v>
      </c>
      <c r="R3185">
        <v>71.739999999999995</v>
      </c>
      <c r="S3185">
        <v>71.739999999999995</v>
      </c>
      <c r="T3185">
        <v>71.739999999999995</v>
      </c>
      <c r="U3185">
        <v>71.739999999999995</v>
      </c>
      <c r="V3185">
        <v>18.636743800000001</v>
      </c>
      <c r="W3185">
        <v>18.636743800000001</v>
      </c>
      <c r="X3185">
        <v>5.3657442030000002</v>
      </c>
      <c r="Y3185">
        <v>5.3657442030000002</v>
      </c>
    </row>
    <row r="3186" spans="1:25" x14ac:dyDescent="0.3">
      <c r="A3186" s="2">
        <v>45927</v>
      </c>
      <c r="B3186" t="s">
        <v>112</v>
      </c>
      <c r="C3186">
        <v>52</v>
      </c>
      <c r="D3186">
        <v>1</v>
      </c>
      <c r="E3186">
        <v>0.72</v>
      </c>
      <c r="F3186">
        <v>1.923</v>
      </c>
      <c r="G3186">
        <v>0.72</v>
      </c>
      <c r="H3186">
        <v>0.72</v>
      </c>
      <c r="I3186" t="s">
        <v>149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X3186">
        <v>0</v>
      </c>
      <c r="Y3186">
        <v>0</v>
      </c>
    </row>
    <row r="3187" spans="1:25" x14ac:dyDescent="0.3">
      <c r="A3187" s="2">
        <v>45927</v>
      </c>
      <c r="B3187" t="s">
        <v>15</v>
      </c>
      <c r="C3187">
        <v>167</v>
      </c>
      <c r="D3187">
        <v>1</v>
      </c>
      <c r="E3187">
        <v>1.35</v>
      </c>
      <c r="F3187">
        <v>0.59899999999999998</v>
      </c>
      <c r="G3187">
        <v>1.35</v>
      </c>
      <c r="H3187">
        <v>1.35</v>
      </c>
      <c r="I3187" t="s">
        <v>149</v>
      </c>
      <c r="J3187">
        <v>0</v>
      </c>
      <c r="K3187">
        <v>1</v>
      </c>
      <c r="L3187">
        <v>1</v>
      </c>
      <c r="M3187">
        <v>1</v>
      </c>
      <c r="N3187">
        <v>0</v>
      </c>
      <c r="O3187">
        <v>1</v>
      </c>
      <c r="P3187">
        <v>1</v>
      </c>
      <c r="Q3187">
        <v>1</v>
      </c>
      <c r="R3187">
        <v>0</v>
      </c>
      <c r="S3187">
        <v>24.49</v>
      </c>
      <c r="T3187">
        <v>24.49</v>
      </c>
      <c r="U3187">
        <v>24.49</v>
      </c>
      <c r="V3187">
        <v>5.5124540629999998</v>
      </c>
      <c r="W3187">
        <v>5.5124540629999998</v>
      </c>
      <c r="X3187">
        <v>18.140740739999998</v>
      </c>
      <c r="Y3187">
        <v>18.140740739999998</v>
      </c>
    </row>
    <row r="3188" spans="1:25" x14ac:dyDescent="0.3">
      <c r="A3188" s="2">
        <v>45927</v>
      </c>
      <c r="B3188" t="s">
        <v>44</v>
      </c>
      <c r="C3188">
        <v>1054</v>
      </c>
      <c r="D3188">
        <v>9</v>
      </c>
      <c r="E3188">
        <v>1.6839999999999999</v>
      </c>
      <c r="F3188">
        <v>0.85399999999999998</v>
      </c>
      <c r="G3188">
        <v>15.16</v>
      </c>
      <c r="H3188">
        <v>15.16</v>
      </c>
      <c r="I3188" t="s">
        <v>149</v>
      </c>
      <c r="J3188">
        <v>2</v>
      </c>
      <c r="K3188">
        <v>2</v>
      </c>
      <c r="L3188">
        <v>2</v>
      </c>
      <c r="M3188">
        <v>2</v>
      </c>
      <c r="N3188">
        <v>2</v>
      </c>
      <c r="O3188">
        <v>2</v>
      </c>
      <c r="P3188">
        <v>2</v>
      </c>
      <c r="Q3188">
        <v>2</v>
      </c>
      <c r="R3188">
        <v>46.98</v>
      </c>
      <c r="S3188">
        <v>46.98</v>
      </c>
      <c r="T3188">
        <v>46.98</v>
      </c>
      <c r="U3188">
        <v>46.98</v>
      </c>
      <c r="V3188">
        <v>32.269050659999998</v>
      </c>
      <c r="W3188">
        <v>32.269050659999998</v>
      </c>
      <c r="X3188">
        <v>3.098944591</v>
      </c>
      <c r="Y3188">
        <v>3.098944591</v>
      </c>
    </row>
    <row r="3189" spans="1:25" x14ac:dyDescent="0.3">
      <c r="A3189" s="2">
        <v>45927</v>
      </c>
      <c r="B3189" t="s">
        <v>42</v>
      </c>
      <c r="C3189">
        <v>2853</v>
      </c>
      <c r="D3189">
        <v>30</v>
      </c>
      <c r="E3189">
        <v>2.2109999999999999</v>
      </c>
      <c r="F3189">
        <v>1.052</v>
      </c>
      <c r="G3189">
        <v>66.34</v>
      </c>
      <c r="H3189">
        <v>66.34</v>
      </c>
      <c r="I3189" t="s">
        <v>149</v>
      </c>
      <c r="J3189">
        <v>5</v>
      </c>
      <c r="K3189">
        <v>7</v>
      </c>
      <c r="L3189">
        <v>7</v>
      </c>
      <c r="M3189">
        <v>7</v>
      </c>
      <c r="N3189">
        <v>6</v>
      </c>
      <c r="O3189">
        <v>8</v>
      </c>
      <c r="P3189">
        <v>8</v>
      </c>
      <c r="Q3189">
        <v>8</v>
      </c>
      <c r="R3189">
        <v>168.33</v>
      </c>
      <c r="S3189">
        <v>234.31</v>
      </c>
      <c r="T3189">
        <v>234.31</v>
      </c>
      <c r="U3189">
        <v>234.31</v>
      </c>
      <c r="V3189">
        <v>28.31291878</v>
      </c>
      <c r="W3189">
        <v>28.31291878</v>
      </c>
      <c r="X3189">
        <v>3.5319565869999998</v>
      </c>
      <c r="Y3189">
        <v>3.5319565869999998</v>
      </c>
    </row>
    <row r="3190" spans="1:25" x14ac:dyDescent="0.3">
      <c r="A3190" s="2">
        <v>45927</v>
      </c>
      <c r="B3190" t="s">
        <v>40</v>
      </c>
      <c r="C3190">
        <v>1467</v>
      </c>
      <c r="D3190">
        <v>12</v>
      </c>
      <c r="E3190">
        <v>2.923</v>
      </c>
      <c r="F3190">
        <v>0.81799999999999995</v>
      </c>
      <c r="G3190">
        <v>35.08</v>
      </c>
      <c r="H3190">
        <v>35.08</v>
      </c>
      <c r="I3190" t="s">
        <v>149</v>
      </c>
      <c r="J3190">
        <v>2</v>
      </c>
      <c r="K3190">
        <v>2</v>
      </c>
      <c r="L3190">
        <v>2</v>
      </c>
      <c r="M3190">
        <v>2</v>
      </c>
      <c r="N3190">
        <v>3</v>
      </c>
      <c r="O3190">
        <v>3</v>
      </c>
      <c r="P3190">
        <v>3</v>
      </c>
      <c r="Q3190">
        <v>3</v>
      </c>
      <c r="R3190">
        <v>91.47</v>
      </c>
      <c r="S3190">
        <v>91.47</v>
      </c>
      <c r="T3190">
        <v>91.47</v>
      </c>
      <c r="U3190">
        <v>91.47</v>
      </c>
      <c r="V3190">
        <v>38.35137203</v>
      </c>
      <c r="W3190">
        <v>38.35137203</v>
      </c>
      <c r="X3190">
        <v>2.6074686429999998</v>
      </c>
      <c r="Y3190">
        <v>2.6074686429999998</v>
      </c>
    </row>
    <row r="3191" spans="1:25" x14ac:dyDescent="0.3">
      <c r="A3191" s="2">
        <v>45927</v>
      </c>
      <c r="B3191" t="s">
        <v>62</v>
      </c>
      <c r="C3191">
        <v>606</v>
      </c>
      <c r="D3191">
        <v>7</v>
      </c>
      <c r="E3191">
        <v>5.1440000000000001</v>
      </c>
      <c r="F3191">
        <v>1.155</v>
      </c>
      <c r="G3191">
        <v>36.01</v>
      </c>
      <c r="H3191">
        <v>36.01</v>
      </c>
      <c r="I3191" t="s">
        <v>149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104.9</v>
      </c>
      <c r="S3191">
        <v>104.9</v>
      </c>
      <c r="T3191">
        <v>104.9</v>
      </c>
      <c r="U3191">
        <v>104.9</v>
      </c>
      <c r="V3191">
        <v>34.327931360000001</v>
      </c>
      <c r="W3191">
        <v>34.327931360000001</v>
      </c>
      <c r="X3191">
        <v>2.9130796999999999</v>
      </c>
      <c r="Y3191">
        <v>2.9130796999999999</v>
      </c>
    </row>
    <row r="3192" spans="1:25" x14ac:dyDescent="0.3">
      <c r="A3192" s="2">
        <v>45927</v>
      </c>
      <c r="B3192" t="s">
        <v>84</v>
      </c>
      <c r="C3192">
        <v>1356</v>
      </c>
      <c r="D3192">
        <v>9</v>
      </c>
      <c r="E3192">
        <v>2.2440000000000002</v>
      </c>
      <c r="F3192">
        <v>0.66400000000000003</v>
      </c>
      <c r="G3192">
        <v>20.2</v>
      </c>
      <c r="H3192">
        <v>20.2</v>
      </c>
      <c r="I3192" t="s">
        <v>149</v>
      </c>
      <c r="J3192">
        <v>0</v>
      </c>
      <c r="K3192">
        <v>1</v>
      </c>
      <c r="L3192">
        <v>1</v>
      </c>
      <c r="M3192">
        <v>1</v>
      </c>
      <c r="N3192">
        <v>0</v>
      </c>
      <c r="O3192">
        <v>1</v>
      </c>
      <c r="P3192">
        <v>1</v>
      </c>
      <c r="Q3192">
        <v>1</v>
      </c>
      <c r="R3192">
        <v>0</v>
      </c>
      <c r="S3192">
        <v>33.49</v>
      </c>
      <c r="T3192">
        <v>33.49</v>
      </c>
      <c r="U3192">
        <v>33.49</v>
      </c>
      <c r="V3192">
        <v>60.31651239</v>
      </c>
      <c r="W3192">
        <v>60.31651239</v>
      </c>
      <c r="X3192">
        <v>1.6579207920000001</v>
      </c>
      <c r="Y3192">
        <v>1.6579207920000001</v>
      </c>
    </row>
    <row r="3193" spans="1:25" x14ac:dyDescent="0.3">
      <c r="A3193" s="2">
        <v>45927</v>
      </c>
      <c r="B3193" t="s">
        <v>56</v>
      </c>
      <c r="C3193">
        <v>579</v>
      </c>
      <c r="D3193">
        <v>5</v>
      </c>
      <c r="E3193">
        <v>1.96</v>
      </c>
      <c r="F3193">
        <v>0.86399999999999999</v>
      </c>
      <c r="G3193">
        <v>9.8000000000000007</v>
      </c>
      <c r="H3193">
        <v>9.8000000000000007</v>
      </c>
      <c r="I3193" t="s">
        <v>149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X3193">
        <v>0</v>
      </c>
      <c r="Y3193">
        <v>0</v>
      </c>
    </row>
    <row r="3194" spans="1:25" x14ac:dyDescent="0.3">
      <c r="A3194" s="2">
        <v>45927</v>
      </c>
      <c r="B3194" t="s">
        <v>50</v>
      </c>
      <c r="C3194">
        <v>835</v>
      </c>
      <c r="D3194">
        <v>4</v>
      </c>
      <c r="E3194">
        <v>2.8879999999999999</v>
      </c>
      <c r="F3194">
        <v>0.47899999999999998</v>
      </c>
      <c r="G3194">
        <v>11.55</v>
      </c>
      <c r="H3194">
        <v>11.55</v>
      </c>
      <c r="I3194" t="s">
        <v>149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X3194">
        <v>0</v>
      </c>
      <c r="Y3194">
        <v>0</v>
      </c>
    </row>
    <row r="3195" spans="1:25" x14ac:dyDescent="0.3">
      <c r="A3195" s="2">
        <v>45927</v>
      </c>
      <c r="B3195" t="s">
        <v>36</v>
      </c>
      <c r="C3195">
        <v>817</v>
      </c>
      <c r="D3195">
        <v>5</v>
      </c>
      <c r="E3195">
        <v>1.262</v>
      </c>
      <c r="F3195">
        <v>0.61199999999999999</v>
      </c>
      <c r="G3195">
        <v>6.31</v>
      </c>
      <c r="H3195">
        <v>6.31</v>
      </c>
      <c r="I3195" t="s">
        <v>149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X3195">
        <v>0</v>
      </c>
      <c r="Y3195">
        <v>0</v>
      </c>
    </row>
    <row r="3196" spans="1:25" x14ac:dyDescent="0.3">
      <c r="A3196" s="2">
        <v>45927</v>
      </c>
      <c r="B3196" t="s">
        <v>62</v>
      </c>
      <c r="C3196">
        <v>3140</v>
      </c>
      <c r="D3196">
        <v>23</v>
      </c>
      <c r="E3196">
        <v>5.1550000000000002</v>
      </c>
      <c r="F3196">
        <v>0.73199999999999998</v>
      </c>
      <c r="G3196">
        <v>118.56</v>
      </c>
      <c r="H3196">
        <v>118.56</v>
      </c>
      <c r="I3196" t="s">
        <v>149</v>
      </c>
      <c r="J3196">
        <v>7</v>
      </c>
      <c r="K3196">
        <v>8</v>
      </c>
      <c r="L3196">
        <v>8</v>
      </c>
      <c r="M3196">
        <v>8</v>
      </c>
      <c r="N3196">
        <v>7</v>
      </c>
      <c r="O3196">
        <v>9</v>
      </c>
      <c r="P3196">
        <v>9</v>
      </c>
      <c r="Q3196">
        <v>9</v>
      </c>
      <c r="R3196">
        <v>367.43</v>
      </c>
      <c r="S3196">
        <v>437.19</v>
      </c>
      <c r="T3196">
        <v>437.19</v>
      </c>
      <c r="U3196">
        <v>437.19</v>
      </c>
      <c r="V3196">
        <v>27.118644069999998</v>
      </c>
      <c r="W3196">
        <v>27.118644069999998</v>
      </c>
      <c r="X3196">
        <v>3.6875</v>
      </c>
      <c r="Y3196">
        <v>3.6875</v>
      </c>
    </row>
    <row r="3197" spans="1:25" x14ac:dyDescent="0.3">
      <c r="A3197" s="2">
        <v>45927</v>
      </c>
      <c r="B3197" t="s">
        <v>64</v>
      </c>
      <c r="C3197">
        <v>1424</v>
      </c>
      <c r="D3197">
        <v>9</v>
      </c>
      <c r="E3197">
        <v>5.218</v>
      </c>
      <c r="F3197">
        <v>0.63200000000000001</v>
      </c>
      <c r="G3197">
        <v>46.96</v>
      </c>
      <c r="H3197">
        <v>46.96</v>
      </c>
      <c r="I3197" t="s">
        <v>149</v>
      </c>
      <c r="J3197">
        <v>3</v>
      </c>
      <c r="K3197">
        <v>4</v>
      </c>
      <c r="L3197">
        <v>4</v>
      </c>
      <c r="M3197">
        <v>4</v>
      </c>
      <c r="N3197">
        <v>4</v>
      </c>
      <c r="O3197">
        <v>5</v>
      </c>
      <c r="P3197">
        <v>5</v>
      </c>
      <c r="Q3197">
        <v>5</v>
      </c>
      <c r="R3197">
        <v>186.74</v>
      </c>
      <c r="S3197">
        <v>219.62</v>
      </c>
      <c r="T3197">
        <v>219.62</v>
      </c>
      <c r="U3197">
        <v>219.62</v>
      </c>
      <c r="V3197">
        <v>21.38238776</v>
      </c>
      <c r="W3197">
        <v>21.38238776</v>
      </c>
      <c r="X3197">
        <v>4.6767461670000001</v>
      </c>
      <c r="Y3197">
        <v>4.6767461670000001</v>
      </c>
    </row>
    <row r="3198" spans="1:25" x14ac:dyDescent="0.3">
      <c r="A3198" s="2">
        <v>45927</v>
      </c>
      <c r="B3198" t="s">
        <v>66</v>
      </c>
      <c r="C3198">
        <v>1439</v>
      </c>
      <c r="D3198">
        <v>9</v>
      </c>
      <c r="E3198">
        <v>4.6239999999999997</v>
      </c>
      <c r="F3198">
        <v>0.625</v>
      </c>
      <c r="G3198">
        <v>41.62</v>
      </c>
      <c r="H3198">
        <v>41.62</v>
      </c>
      <c r="I3198" t="s">
        <v>149</v>
      </c>
      <c r="J3198">
        <v>2</v>
      </c>
      <c r="K3198">
        <v>2</v>
      </c>
      <c r="L3198">
        <v>2</v>
      </c>
      <c r="M3198">
        <v>2</v>
      </c>
      <c r="N3198">
        <v>2</v>
      </c>
      <c r="O3198">
        <v>2</v>
      </c>
      <c r="P3198">
        <v>2</v>
      </c>
      <c r="Q3198">
        <v>2</v>
      </c>
      <c r="R3198">
        <v>63.76</v>
      </c>
      <c r="S3198">
        <v>63.76</v>
      </c>
      <c r="T3198">
        <v>63.76</v>
      </c>
      <c r="U3198">
        <v>63.76</v>
      </c>
      <c r="V3198">
        <v>65.276035129999997</v>
      </c>
      <c r="W3198">
        <v>65.276035129999997</v>
      </c>
      <c r="X3198">
        <v>1.53195579</v>
      </c>
      <c r="Y3198">
        <v>1.53195579</v>
      </c>
    </row>
    <row r="3199" spans="1:25" x14ac:dyDescent="0.3">
      <c r="A3199" s="2">
        <v>45927</v>
      </c>
      <c r="B3199" t="s">
        <v>68</v>
      </c>
      <c r="C3199">
        <v>1072</v>
      </c>
      <c r="D3199">
        <v>14</v>
      </c>
      <c r="E3199">
        <v>4.3010000000000002</v>
      </c>
      <c r="F3199">
        <v>1.306</v>
      </c>
      <c r="G3199">
        <v>60.21</v>
      </c>
      <c r="H3199">
        <v>60.21</v>
      </c>
      <c r="I3199" t="s">
        <v>149</v>
      </c>
      <c r="J3199">
        <v>5</v>
      </c>
      <c r="K3199">
        <v>6</v>
      </c>
      <c r="L3199">
        <v>6</v>
      </c>
      <c r="M3199">
        <v>6</v>
      </c>
      <c r="N3199">
        <v>9</v>
      </c>
      <c r="O3199">
        <v>11</v>
      </c>
      <c r="P3199">
        <v>11</v>
      </c>
      <c r="Q3199">
        <v>11</v>
      </c>
      <c r="R3199">
        <v>275.97000000000003</v>
      </c>
      <c r="S3199">
        <v>330.95</v>
      </c>
      <c r="T3199">
        <v>330.95</v>
      </c>
      <c r="U3199">
        <v>330.95</v>
      </c>
      <c r="V3199">
        <v>18.19308053</v>
      </c>
      <c r="W3199">
        <v>18.19308053</v>
      </c>
      <c r="X3199">
        <v>5.4965952500000004</v>
      </c>
      <c r="Y3199">
        <v>5.4965952500000004</v>
      </c>
    </row>
    <row r="3200" spans="1:25" x14ac:dyDescent="0.3">
      <c r="A3200" s="2">
        <v>45927</v>
      </c>
      <c r="B3200" t="s">
        <v>70</v>
      </c>
      <c r="C3200">
        <v>1746</v>
      </c>
      <c r="D3200">
        <v>13</v>
      </c>
      <c r="E3200">
        <v>3.5649999999999999</v>
      </c>
      <c r="F3200">
        <v>0.745</v>
      </c>
      <c r="G3200">
        <v>46.34</v>
      </c>
      <c r="H3200">
        <v>46.34</v>
      </c>
      <c r="I3200" t="s">
        <v>149</v>
      </c>
      <c r="J3200">
        <v>6</v>
      </c>
      <c r="K3200">
        <v>7</v>
      </c>
      <c r="L3200">
        <v>7</v>
      </c>
      <c r="M3200">
        <v>7</v>
      </c>
      <c r="N3200">
        <v>10</v>
      </c>
      <c r="O3200">
        <v>11</v>
      </c>
      <c r="P3200">
        <v>11</v>
      </c>
      <c r="Q3200">
        <v>11</v>
      </c>
      <c r="R3200">
        <v>244.82</v>
      </c>
      <c r="S3200">
        <v>268.8</v>
      </c>
      <c r="T3200">
        <v>268.8</v>
      </c>
      <c r="U3200">
        <v>268.8</v>
      </c>
      <c r="V3200">
        <v>17.239583329999999</v>
      </c>
      <c r="W3200">
        <v>17.239583329999999</v>
      </c>
      <c r="X3200">
        <v>5.8006042300000002</v>
      </c>
      <c r="Y3200">
        <v>5.8006042300000002</v>
      </c>
    </row>
    <row r="3201" spans="1:25" x14ac:dyDescent="0.3">
      <c r="A3201" s="2">
        <v>45927</v>
      </c>
      <c r="B3201" t="s">
        <v>72</v>
      </c>
      <c r="C3201">
        <v>1323</v>
      </c>
      <c r="D3201">
        <v>10</v>
      </c>
      <c r="E3201">
        <v>3.41</v>
      </c>
      <c r="F3201">
        <v>0.75600000000000001</v>
      </c>
      <c r="G3201">
        <v>34.1</v>
      </c>
      <c r="H3201">
        <v>34.1</v>
      </c>
      <c r="I3201" t="s">
        <v>149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38.49</v>
      </c>
      <c r="S3201">
        <v>38.49</v>
      </c>
      <c r="T3201">
        <v>38.49</v>
      </c>
      <c r="U3201">
        <v>38.49</v>
      </c>
      <c r="V3201">
        <v>88.594440109999994</v>
      </c>
      <c r="W3201">
        <v>88.594440109999994</v>
      </c>
      <c r="X3201">
        <v>1.128739003</v>
      </c>
      <c r="Y3201">
        <v>1.128739003</v>
      </c>
    </row>
    <row r="3202" spans="1:25" x14ac:dyDescent="0.3">
      <c r="A3202" s="2">
        <v>45927</v>
      </c>
      <c r="B3202" t="s">
        <v>74</v>
      </c>
      <c r="C3202">
        <v>946</v>
      </c>
      <c r="D3202">
        <v>3</v>
      </c>
      <c r="E3202">
        <v>2.39</v>
      </c>
      <c r="F3202">
        <v>0.317</v>
      </c>
      <c r="G3202">
        <v>7.17</v>
      </c>
      <c r="H3202">
        <v>7.17</v>
      </c>
      <c r="I3202" t="s">
        <v>149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X3202">
        <v>0</v>
      </c>
      <c r="Y3202">
        <v>0</v>
      </c>
    </row>
    <row r="3203" spans="1:25" x14ac:dyDescent="0.3">
      <c r="A3203" s="2">
        <v>45927</v>
      </c>
      <c r="B3203" t="s">
        <v>76</v>
      </c>
      <c r="C3203">
        <v>911</v>
      </c>
      <c r="D3203">
        <v>8</v>
      </c>
      <c r="E3203">
        <v>3.589</v>
      </c>
      <c r="F3203">
        <v>0.878</v>
      </c>
      <c r="G3203">
        <v>28.71</v>
      </c>
      <c r="H3203">
        <v>28.71</v>
      </c>
      <c r="I3203" t="s">
        <v>149</v>
      </c>
      <c r="J3203">
        <v>4</v>
      </c>
      <c r="K3203">
        <v>5</v>
      </c>
      <c r="L3203">
        <v>5</v>
      </c>
      <c r="M3203">
        <v>5</v>
      </c>
      <c r="N3203">
        <v>8</v>
      </c>
      <c r="O3203">
        <v>9</v>
      </c>
      <c r="P3203">
        <v>9</v>
      </c>
      <c r="Q3203">
        <v>9</v>
      </c>
      <c r="R3203">
        <v>284.92</v>
      </c>
      <c r="S3203">
        <v>311.8</v>
      </c>
      <c r="T3203">
        <v>311.8</v>
      </c>
      <c r="U3203">
        <v>311.8</v>
      </c>
      <c r="V3203">
        <v>9.2078255290000008</v>
      </c>
      <c r="W3203">
        <v>9.2078255290000008</v>
      </c>
      <c r="X3203">
        <v>10.86032741</v>
      </c>
      <c r="Y3203">
        <v>10.86032741</v>
      </c>
    </row>
    <row r="3204" spans="1:25" x14ac:dyDescent="0.3">
      <c r="A3204" s="2">
        <v>45927</v>
      </c>
      <c r="B3204" t="s">
        <v>78</v>
      </c>
      <c r="C3204">
        <v>672</v>
      </c>
      <c r="D3204">
        <v>6</v>
      </c>
      <c r="E3204">
        <v>4.1070000000000002</v>
      </c>
      <c r="F3204">
        <v>0.89300000000000002</v>
      </c>
      <c r="G3204">
        <v>24.64</v>
      </c>
      <c r="H3204">
        <v>24.64</v>
      </c>
      <c r="I3204" t="s">
        <v>149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26.88</v>
      </c>
      <c r="S3204">
        <v>26.88</v>
      </c>
      <c r="T3204">
        <v>26.88</v>
      </c>
      <c r="U3204">
        <v>26.88</v>
      </c>
      <c r="V3204">
        <v>91.666666669999998</v>
      </c>
      <c r="W3204">
        <v>91.666666669999998</v>
      </c>
      <c r="X3204">
        <v>1.0909090910000001</v>
      </c>
      <c r="Y3204">
        <v>1.0909090910000001</v>
      </c>
    </row>
    <row r="3205" spans="1:25" x14ac:dyDescent="0.3">
      <c r="A3205" s="2">
        <v>45927</v>
      </c>
      <c r="B3205" t="s">
        <v>88</v>
      </c>
      <c r="C3205">
        <v>1906</v>
      </c>
      <c r="D3205">
        <v>22</v>
      </c>
      <c r="E3205">
        <v>2.3759999999999999</v>
      </c>
      <c r="F3205">
        <v>1.1539999999999999</v>
      </c>
      <c r="G3205">
        <v>52.28</v>
      </c>
      <c r="H3205">
        <v>52.28</v>
      </c>
      <c r="I3205" t="s">
        <v>149</v>
      </c>
      <c r="J3205">
        <v>5</v>
      </c>
      <c r="K3205">
        <v>6</v>
      </c>
      <c r="L3205">
        <v>6</v>
      </c>
      <c r="M3205">
        <v>6</v>
      </c>
      <c r="N3205">
        <v>5</v>
      </c>
      <c r="O3205">
        <v>6</v>
      </c>
      <c r="P3205">
        <v>6</v>
      </c>
      <c r="Q3205">
        <v>6</v>
      </c>
      <c r="R3205">
        <v>146.84</v>
      </c>
      <c r="S3205">
        <v>180.72</v>
      </c>
      <c r="T3205">
        <v>180.72</v>
      </c>
      <c r="U3205">
        <v>180.72</v>
      </c>
      <c r="V3205">
        <v>28.928729529999998</v>
      </c>
      <c r="W3205">
        <v>28.928729529999998</v>
      </c>
      <c r="X3205">
        <v>3.4567712319999999</v>
      </c>
      <c r="Y3205">
        <v>3.4567712319999999</v>
      </c>
    </row>
    <row r="3206" spans="1:25" x14ac:dyDescent="0.3">
      <c r="A3206" s="2">
        <v>45927</v>
      </c>
      <c r="B3206" t="s">
        <v>80</v>
      </c>
      <c r="C3206">
        <v>861</v>
      </c>
      <c r="D3206">
        <v>2</v>
      </c>
      <c r="E3206">
        <v>6.1150000000000002</v>
      </c>
      <c r="F3206">
        <v>0.23200000000000001</v>
      </c>
      <c r="G3206">
        <v>12.23</v>
      </c>
      <c r="H3206">
        <v>12.23</v>
      </c>
      <c r="I3206" t="s">
        <v>149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X3206">
        <v>0</v>
      </c>
      <c r="Y3206">
        <v>0</v>
      </c>
    </row>
    <row r="3207" spans="1:25" x14ac:dyDescent="0.3">
      <c r="A3207" s="2">
        <v>45927</v>
      </c>
      <c r="B3207" t="s">
        <v>82</v>
      </c>
      <c r="C3207">
        <v>360</v>
      </c>
      <c r="D3207">
        <v>3</v>
      </c>
      <c r="E3207">
        <v>4.0330000000000004</v>
      </c>
      <c r="F3207">
        <v>0.83299999999999996</v>
      </c>
      <c r="G3207">
        <v>12.1</v>
      </c>
      <c r="H3207">
        <v>12.1</v>
      </c>
      <c r="I3207" t="s">
        <v>149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34.49</v>
      </c>
      <c r="S3207">
        <v>34.49</v>
      </c>
      <c r="T3207">
        <v>34.49</v>
      </c>
      <c r="U3207">
        <v>34.49</v>
      </c>
      <c r="V3207">
        <v>35.082632650000001</v>
      </c>
      <c r="W3207">
        <v>35.082632650000001</v>
      </c>
      <c r="X3207">
        <v>2.8504132229999999</v>
      </c>
      <c r="Y3207">
        <v>2.8504132229999999</v>
      </c>
    </row>
    <row r="3208" spans="1:25" x14ac:dyDescent="0.3">
      <c r="A3208" s="2">
        <v>45927</v>
      </c>
      <c r="B3208" t="s">
        <v>94</v>
      </c>
      <c r="C3208">
        <v>893</v>
      </c>
      <c r="D3208">
        <v>4</v>
      </c>
      <c r="E3208">
        <v>7.4950000000000001</v>
      </c>
      <c r="F3208">
        <v>0.44800000000000001</v>
      </c>
      <c r="G3208">
        <v>29.98</v>
      </c>
      <c r="H3208">
        <v>29.98</v>
      </c>
      <c r="I3208" t="s">
        <v>149</v>
      </c>
      <c r="J3208">
        <v>3</v>
      </c>
      <c r="K3208">
        <v>3</v>
      </c>
      <c r="L3208">
        <v>3</v>
      </c>
      <c r="M3208">
        <v>3</v>
      </c>
      <c r="N3208">
        <v>5</v>
      </c>
      <c r="O3208">
        <v>5</v>
      </c>
      <c r="P3208">
        <v>5</v>
      </c>
      <c r="Q3208">
        <v>5</v>
      </c>
      <c r="R3208">
        <v>374.86</v>
      </c>
      <c r="S3208">
        <v>374.86</v>
      </c>
      <c r="T3208">
        <v>374.86</v>
      </c>
      <c r="U3208">
        <v>374.86</v>
      </c>
      <c r="V3208">
        <v>7.997652457</v>
      </c>
      <c r="W3208">
        <v>7.997652457</v>
      </c>
      <c r="X3208">
        <v>12.503669110000001</v>
      </c>
      <c r="Y3208">
        <v>12.503669110000001</v>
      </c>
    </row>
    <row r="3209" spans="1:25" x14ac:dyDescent="0.3">
      <c r="A3209" s="2">
        <v>45927</v>
      </c>
      <c r="B3209" t="s">
        <v>96</v>
      </c>
      <c r="C3209">
        <v>1455</v>
      </c>
      <c r="D3209">
        <v>13</v>
      </c>
      <c r="E3209">
        <v>4.3689999999999998</v>
      </c>
      <c r="F3209">
        <v>0.89300000000000002</v>
      </c>
      <c r="G3209">
        <v>56.8</v>
      </c>
      <c r="H3209">
        <v>56.8</v>
      </c>
      <c r="I3209" t="s">
        <v>149</v>
      </c>
      <c r="J3209">
        <v>3</v>
      </c>
      <c r="K3209">
        <v>3</v>
      </c>
      <c r="L3209">
        <v>3</v>
      </c>
      <c r="M3209">
        <v>3</v>
      </c>
      <c r="N3209">
        <v>4</v>
      </c>
      <c r="O3209">
        <v>4</v>
      </c>
      <c r="P3209">
        <v>4</v>
      </c>
      <c r="Q3209">
        <v>4</v>
      </c>
      <c r="R3209">
        <v>148.44999999999999</v>
      </c>
      <c r="S3209">
        <v>148.44999999999999</v>
      </c>
      <c r="T3209">
        <v>148.44999999999999</v>
      </c>
      <c r="U3209">
        <v>148.44999999999999</v>
      </c>
      <c r="V3209">
        <v>38.262041089999997</v>
      </c>
      <c r="W3209">
        <v>38.262041089999997</v>
      </c>
      <c r="X3209">
        <v>2.613556338</v>
      </c>
      <c r="Y3209">
        <v>2.613556338</v>
      </c>
    </row>
    <row r="3210" spans="1:25" x14ac:dyDescent="0.3">
      <c r="A3210" s="2">
        <v>45927</v>
      </c>
      <c r="B3210" t="s">
        <v>11</v>
      </c>
      <c r="C3210">
        <v>791</v>
      </c>
      <c r="D3210">
        <v>8</v>
      </c>
      <c r="E3210">
        <v>2.754</v>
      </c>
      <c r="F3210">
        <v>1.0109999999999999</v>
      </c>
      <c r="G3210">
        <v>22.03</v>
      </c>
      <c r="H3210">
        <v>22.03</v>
      </c>
      <c r="I3210" t="s">
        <v>149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41.49</v>
      </c>
      <c r="S3210">
        <v>41.49</v>
      </c>
      <c r="T3210">
        <v>41.49</v>
      </c>
      <c r="U3210">
        <v>41.49</v>
      </c>
      <c r="V3210">
        <v>53.097131840000003</v>
      </c>
      <c r="W3210">
        <v>53.097131840000003</v>
      </c>
      <c r="X3210">
        <v>1.883340899</v>
      </c>
      <c r="Y3210">
        <v>1.883340899</v>
      </c>
    </row>
    <row r="3211" spans="1:25" x14ac:dyDescent="0.3">
      <c r="A3211" s="2">
        <v>45927</v>
      </c>
      <c r="B3211" t="s">
        <v>92</v>
      </c>
      <c r="C3211">
        <v>575</v>
      </c>
      <c r="D3211">
        <v>5</v>
      </c>
      <c r="E3211">
        <v>3.1179999999999999</v>
      </c>
      <c r="F3211">
        <v>0.87</v>
      </c>
      <c r="G3211">
        <v>15.59</v>
      </c>
      <c r="H3211">
        <v>15.59</v>
      </c>
      <c r="I3211" t="s">
        <v>149</v>
      </c>
      <c r="J3211">
        <v>2</v>
      </c>
      <c r="K3211">
        <v>2</v>
      </c>
      <c r="L3211">
        <v>2</v>
      </c>
      <c r="M3211">
        <v>2</v>
      </c>
      <c r="N3211">
        <v>2</v>
      </c>
      <c r="O3211">
        <v>2</v>
      </c>
      <c r="P3211">
        <v>2</v>
      </c>
      <c r="Q3211">
        <v>2</v>
      </c>
      <c r="R3211">
        <v>50.47</v>
      </c>
      <c r="S3211">
        <v>50.47</v>
      </c>
      <c r="T3211">
        <v>50.47</v>
      </c>
      <c r="U3211">
        <v>50.47</v>
      </c>
      <c r="V3211">
        <v>30.889637409999999</v>
      </c>
      <c r="W3211">
        <v>30.889637409999999</v>
      </c>
      <c r="X3211">
        <v>3.2373316230000002</v>
      </c>
      <c r="Y3211">
        <v>3.2373316230000002</v>
      </c>
    </row>
    <row r="3212" spans="1:25" x14ac:dyDescent="0.3">
      <c r="A3212" s="2">
        <v>45927</v>
      </c>
      <c r="B3212" t="s">
        <v>46</v>
      </c>
      <c r="C3212">
        <v>862</v>
      </c>
      <c r="D3212">
        <v>3</v>
      </c>
      <c r="E3212">
        <v>5.4269999999999996</v>
      </c>
      <c r="F3212">
        <v>0.34799999999999998</v>
      </c>
      <c r="G3212">
        <v>16.28</v>
      </c>
      <c r="H3212">
        <v>16.28</v>
      </c>
      <c r="I3212" t="s">
        <v>149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X3212">
        <v>0</v>
      </c>
      <c r="Y3212">
        <v>0</v>
      </c>
    </row>
    <row r="3213" spans="1:25" x14ac:dyDescent="0.3">
      <c r="A3213" s="2">
        <v>45927</v>
      </c>
      <c r="B3213" t="s">
        <v>32</v>
      </c>
      <c r="C3213">
        <v>216</v>
      </c>
      <c r="D3213">
        <v>2</v>
      </c>
      <c r="E3213">
        <v>2.76</v>
      </c>
      <c r="F3213">
        <v>0.92600000000000005</v>
      </c>
      <c r="G3213">
        <v>5.52</v>
      </c>
      <c r="H3213">
        <v>5.52</v>
      </c>
      <c r="I3213" t="s">
        <v>149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X3213">
        <v>0</v>
      </c>
      <c r="Y3213">
        <v>0</v>
      </c>
    </row>
    <row r="3214" spans="1:25" x14ac:dyDescent="0.3">
      <c r="A3214" s="2">
        <v>45927</v>
      </c>
      <c r="B3214" t="s">
        <v>72</v>
      </c>
      <c r="C3214">
        <v>109</v>
      </c>
      <c r="D3214">
        <v>0</v>
      </c>
      <c r="F3214">
        <v>0</v>
      </c>
      <c r="G3214">
        <v>0</v>
      </c>
      <c r="H3214">
        <v>0</v>
      </c>
      <c r="I3214" t="s">
        <v>149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5" x14ac:dyDescent="0.3">
      <c r="A3215" s="2">
        <v>45927</v>
      </c>
      <c r="B3215" t="s">
        <v>106</v>
      </c>
      <c r="C3215">
        <v>143</v>
      </c>
      <c r="D3215">
        <v>1</v>
      </c>
      <c r="E3215">
        <v>3.48</v>
      </c>
      <c r="F3215">
        <v>0.69899999999999995</v>
      </c>
      <c r="G3215">
        <v>3.48</v>
      </c>
      <c r="H3215">
        <v>3.48</v>
      </c>
      <c r="I3215" t="s">
        <v>149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X3215">
        <v>0</v>
      </c>
      <c r="Y3215">
        <v>0</v>
      </c>
    </row>
    <row r="3216" spans="1:25" x14ac:dyDescent="0.3">
      <c r="A3216" s="2">
        <v>45927</v>
      </c>
      <c r="B3216" t="s">
        <v>44</v>
      </c>
      <c r="C3216">
        <v>36</v>
      </c>
      <c r="D3216">
        <v>0</v>
      </c>
      <c r="F3216">
        <v>0</v>
      </c>
      <c r="G3216">
        <v>0</v>
      </c>
      <c r="H3216">
        <v>0</v>
      </c>
      <c r="I3216" t="s">
        <v>149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5" x14ac:dyDescent="0.3">
      <c r="A3217" s="2">
        <v>45927</v>
      </c>
      <c r="B3217" t="s">
        <v>40</v>
      </c>
      <c r="C3217">
        <v>267</v>
      </c>
      <c r="D3217">
        <v>1</v>
      </c>
      <c r="E3217">
        <v>5.65</v>
      </c>
      <c r="F3217">
        <v>0.375</v>
      </c>
      <c r="G3217">
        <v>5.65</v>
      </c>
      <c r="H3217">
        <v>5.65</v>
      </c>
      <c r="I3217" t="s">
        <v>149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X3217">
        <v>0</v>
      </c>
      <c r="Y3217">
        <v>0</v>
      </c>
    </row>
    <row r="3218" spans="1:25" x14ac:dyDescent="0.3">
      <c r="A3218" s="2">
        <v>45927</v>
      </c>
      <c r="B3218" t="s">
        <v>56</v>
      </c>
      <c r="C3218">
        <v>58</v>
      </c>
      <c r="D3218">
        <v>0</v>
      </c>
      <c r="F3218">
        <v>0</v>
      </c>
      <c r="G3218">
        <v>0</v>
      </c>
      <c r="H3218">
        <v>0</v>
      </c>
      <c r="I3218" t="s">
        <v>149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5" x14ac:dyDescent="0.3">
      <c r="A3219" s="2">
        <v>45927</v>
      </c>
      <c r="B3219" t="s">
        <v>76</v>
      </c>
      <c r="C3219">
        <v>7</v>
      </c>
      <c r="D3219">
        <v>0</v>
      </c>
      <c r="F3219">
        <v>0</v>
      </c>
      <c r="G3219">
        <v>0</v>
      </c>
      <c r="H3219">
        <v>0</v>
      </c>
      <c r="I3219" t="s">
        <v>149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5" x14ac:dyDescent="0.3">
      <c r="A3220" s="2">
        <v>45927</v>
      </c>
      <c r="B3220" t="s">
        <v>48</v>
      </c>
      <c r="C3220">
        <v>348</v>
      </c>
      <c r="D3220">
        <v>3</v>
      </c>
      <c r="E3220">
        <v>3.5</v>
      </c>
      <c r="F3220">
        <v>0.86199999999999999</v>
      </c>
      <c r="G3220">
        <v>10.5</v>
      </c>
      <c r="H3220">
        <v>10.5</v>
      </c>
      <c r="I3220" t="s">
        <v>149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</v>
      </c>
      <c r="P3220">
        <v>1</v>
      </c>
      <c r="Q3220">
        <v>1</v>
      </c>
      <c r="R3220">
        <v>0</v>
      </c>
      <c r="S3220">
        <v>97.49</v>
      </c>
      <c r="T3220">
        <v>97.49</v>
      </c>
      <c r="U3220">
        <v>97.49</v>
      </c>
      <c r="V3220">
        <v>10.77033542</v>
      </c>
      <c r="W3220">
        <v>10.77033542</v>
      </c>
      <c r="X3220">
        <v>9.2847619049999999</v>
      </c>
      <c r="Y3220">
        <v>9.2847619049999999</v>
      </c>
    </row>
    <row r="3221" spans="1:25" x14ac:dyDescent="0.3">
      <c r="A3221" s="2">
        <v>45927</v>
      </c>
      <c r="B3221" t="s">
        <v>24</v>
      </c>
      <c r="C3221">
        <v>304</v>
      </c>
      <c r="D3221">
        <v>0</v>
      </c>
      <c r="F3221">
        <v>0</v>
      </c>
      <c r="G3221">
        <v>0</v>
      </c>
      <c r="H3221">
        <v>0</v>
      </c>
      <c r="I3221" t="s">
        <v>149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5" x14ac:dyDescent="0.3">
      <c r="A3222" s="2">
        <v>45927</v>
      </c>
      <c r="B3222" t="s">
        <v>108</v>
      </c>
      <c r="C3222">
        <v>315</v>
      </c>
      <c r="D3222">
        <v>1</v>
      </c>
      <c r="E3222">
        <v>7.02</v>
      </c>
      <c r="F3222">
        <v>0.317</v>
      </c>
      <c r="G3222">
        <v>7.02</v>
      </c>
      <c r="H3222">
        <v>7.02</v>
      </c>
      <c r="I3222" t="s">
        <v>149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85.9</v>
      </c>
      <c r="S3222">
        <v>85.9</v>
      </c>
      <c r="T3222">
        <v>85.9</v>
      </c>
      <c r="U3222">
        <v>85.9</v>
      </c>
      <c r="V3222">
        <v>8.1722933639999997</v>
      </c>
      <c r="W3222">
        <v>8.1722933639999997</v>
      </c>
      <c r="X3222">
        <v>12.23646724</v>
      </c>
      <c r="Y3222">
        <v>12.23646724</v>
      </c>
    </row>
    <row r="3223" spans="1:25" x14ac:dyDescent="0.3">
      <c r="A3223" s="2">
        <v>45927</v>
      </c>
      <c r="B3223" t="s">
        <v>62</v>
      </c>
      <c r="C3223">
        <v>165</v>
      </c>
      <c r="D3223">
        <v>0</v>
      </c>
      <c r="F3223">
        <v>0</v>
      </c>
      <c r="G3223">
        <v>0</v>
      </c>
      <c r="H3223">
        <v>0</v>
      </c>
      <c r="I3223" t="s">
        <v>149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5" x14ac:dyDescent="0.3">
      <c r="A3224" s="2">
        <v>45927</v>
      </c>
      <c r="B3224" t="s">
        <v>84</v>
      </c>
      <c r="C3224">
        <v>89</v>
      </c>
      <c r="D3224">
        <v>1</v>
      </c>
      <c r="E3224">
        <v>2.88</v>
      </c>
      <c r="F3224">
        <v>1.1240000000000001</v>
      </c>
      <c r="G3224">
        <v>2.88</v>
      </c>
      <c r="H3224">
        <v>2.88</v>
      </c>
      <c r="I3224" t="s">
        <v>149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X3224">
        <v>0</v>
      </c>
      <c r="Y3224">
        <v>0</v>
      </c>
    </row>
    <row r="3225" spans="1:25" x14ac:dyDescent="0.3">
      <c r="A3225" s="2">
        <v>45927</v>
      </c>
      <c r="B3225" t="s">
        <v>42</v>
      </c>
      <c r="C3225">
        <v>38</v>
      </c>
      <c r="D3225">
        <v>0</v>
      </c>
      <c r="F3225">
        <v>0</v>
      </c>
      <c r="G3225">
        <v>0</v>
      </c>
      <c r="H3225">
        <v>0</v>
      </c>
      <c r="I3225" t="s">
        <v>149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5" x14ac:dyDescent="0.3">
      <c r="A3226" s="2">
        <v>45927</v>
      </c>
      <c r="B3226" t="s">
        <v>11</v>
      </c>
      <c r="C3226">
        <v>66</v>
      </c>
      <c r="D3226">
        <v>0</v>
      </c>
      <c r="F3226">
        <v>0</v>
      </c>
      <c r="G3226">
        <v>0</v>
      </c>
      <c r="H3226">
        <v>0</v>
      </c>
      <c r="I3226" t="s">
        <v>149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5" x14ac:dyDescent="0.3">
      <c r="A3227" s="2">
        <v>45927</v>
      </c>
      <c r="B3227" t="s">
        <v>102</v>
      </c>
      <c r="C3227">
        <v>505</v>
      </c>
      <c r="D3227">
        <v>2</v>
      </c>
      <c r="E3227">
        <v>4.7699999999999996</v>
      </c>
      <c r="F3227">
        <v>0.39600000000000002</v>
      </c>
      <c r="G3227">
        <v>9.5399999999999991</v>
      </c>
      <c r="H3227">
        <v>9.5399999999999991</v>
      </c>
      <c r="I3227" t="s">
        <v>149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71.489999999999995</v>
      </c>
      <c r="S3227">
        <v>71.489999999999995</v>
      </c>
      <c r="T3227">
        <v>71.489999999999995</v>
      </c>
      <c r="U3227">
        <v>71.489999999999995</v>
      </c>
      <c r="V3227">
        <v>13.344523710000001</v>
      </c>
      <c r="W3227">
        <v>13.344523710000001</v>
      </c>
      <c r="X3227">
        <v>7.4937106919999996</v>
      </c>
      <c r="Y3227">
        <v>7.4937106919999996</v>
      </c>
    </row>
    <row r="3228" spans="1:25" x14ac:dyDescent="0.3">
      <c r="A3228" s="2">
        <v>45927</v>
      </c>
      <c r="B3228" t="s">
        <v>98</v>
      </c>
      <c r="C3228">
        <v>578</v>
      </c>
      <c r="D3228">
        <v>9</v>
      </c>
      <c r="E3228">
        <v>2.6909999999999998</v>
      </c>
      <c r="F3228">
        <v>1.5569999999999999</v>
      </c>
      <c r="G3228">
        <v>24.22</v>
      </c>
      <c r="H3228">
        <v>24.22</v>
      </c>
      <c r="I3228" t="s">
        <v>149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13.49</v>
      </c>
      <c r="S3228">
        <v>13.49</v>
      </c>
      <c r="T3228">
        <v>13.49</v>
      </c>
      <c r="U3228">
        <v>13.49</v>
      </c>
      <c r="V3228">
        <v>179.54040029999999</v>
      </c>
      <c r="W3228">
        <v>179.54040029999999</v>
      </c>
      <c r="X3228">
        <v>0.55697770440000005</v>
      </c>
      <c r="Y3228">
        <v>0.55697770440000005</v>
      </c>
    </row>
    <row r="3229" spans="1:25" x14ac:dyDescent="0.3">
      <c r="A3229" s="2">
        <v>45927</v>
      </c>
      <c r="B3229" t="s">
        <v>112</v>
      </c>
      <c r="C3229">
        <v>168</v>
      </c>
      <c r="D3229">
        <v>1</v>
      </c>
      <c r="E3229">
        <v>0.81</v>
      </c>
      <c r="F3229">
        <v>0.59499999999999997</v>
      </c>
      <c r="G3229">
        <v>0.81</v>
      </c>
      <c r="H3229">
        <v>0.81</v>
      </c>
      <c r="I3229" t="s">
        <v>149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X3229">
        <v>0</v>
      </c>
      <c r="Y3229">
        <v>0</v>
      </c>
    </row>
    <row r="3230" spans="1:25" x14ac:dyDescent="0.3">
      <c r="A3230" s="2">
        <v>45927</v>
      </c>
      <c r="B3230" t="s">
        <v>15</v>
      </c>
      <c r="C3230">
        <v>193</v>
      </c>
      <c r="D3230">
        <v>0</v>
      </c>
      <c r="F3230">
        <v>0</v>
      </c>
      <c r="G3230">
        <v>0</v>
      </c>
      <c r="H3230">
        <v>0</v>
      </c>
      <c r="I3230" t="s">
        <v>149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5" x14ac:dyDescent="0.3">
      <c r="A3231" s="2">
        <v>45927</v>
      </c>
      <c r="B3231" t="s">
        <v>15</v>
      </c>
      <c r="C3231">
        <v>343</v>
      </c>
      <c r="D3231">
        <v>2</v>
      </c>
      <c r="E3231">
        <v>2.34</v>
      </c>
      <c r="F3231">
        <v>0.58299999999999996</v>
      </c>
      <c r="G3231">
        <v>4.68</v>
      </c>
      <c r="H3231">
        <v>4.68</v>
      </c>
      <c r="I3231" t="s">
        <v>149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X3231">
        <v>0</v>
      </c>
      <c r="Y3231">
        <v>0</v>
      </c>
    </row>
    <row r="3232" spans="1:25" x14ac:dyDescent="0.3">
      <c r="A3232" s="2">
        <v>45927</v>
      </c>
      <c r="B3232" t="s">
        <v>112</v>
      </c>
      <c r="C3232">
        <v>137</v>
      </c>
      <c r="D3232">
        <v>3</v>
      </c>
      <c r="E3232">
        <v>0.93</v>
      </c>
      <c r="F3232">
        <v>2.19</v>
      </c>
      <c r="G3232">
        <v>2.79</v>
      </c>
      <c r="H3232">
        <v>2.79</v>
      </c>
      <c r="I3232" t="s">
        <v>149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X3232">
        <v>0</v>
      </c>
      <c r="Y3232">
        <v>0</v>
      </c>
    </row>
    <row r="3233" spans="1:25" x14ac:dyDescent="0.3">
      <c r="A3233" s="2">
        <v>45927</v>
      </c>
      <c r="B3233" t="s">
        <v>15</v>
      </c>
      <c r="C3233">
        <v>446</v>
      </c>
      <c r="D3233">
        <v>7</v>
      </c>
      <c r="E3233">
        <v>0.85899999999999999</v>
      </c>
      <c r="F3233">
        <v>1.57</v>
      </c>
      <c r="G3233">
        <v>6.01</v>
      </c>
      <c r="H3233">
        <v>6.01</v>
      </c>
      <c r="I3233" t="s">
        <v>149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X3233">
        <v>0</v>
      </c>
      <c r="Y3233">
        <v>0</v>
      </c>
    </row>
    <row r="3234" spans="1:25" x14ac:dyDescent="0.3">
      <c r="A3234" s="2">
        <v>45927</v>
      </c>
      <c r="B3234" t="s">
        <v>112</v>
      </c>
      <c r="C3234">
        <v>562</v>
      </c>
      <c r="D3234">
        <v>5</v>
      </c>
      <c r="E3234">
        <v>0.78</v>
      </c>
      <c r="F3234">
        <v>0.89</v>
      </c>
      <c r="G3234">
        <v>3.9</v>
      </c>
      <c r="H3234">
        <v>3.9</v>
      </c>
      <c r="I3234" t="s">
        <v>149</v>
      </c>
      <c r="J3234">
        <v>1</v>
      </c>
      <c r="K3234">
        <v>2</v>
      </c>
      <c r="L3234">
        <v>2</v>
      </c>
      <c r="M3234">
        <v>2</v>
      </c>
      <c r="N3234">
        <v>3</v>
      </c>
      <c r="O3234">
        <v>4</v>
      </c>
      <c r="P3234">
        <v>4</v>
      </c>
      <c r="Q3234">
        <v>4</v>
      </c>
      <c r="R3234">
        <v>98.7</v>
      </c>
      <c r="S3234">
        <v>131.6</v>
      </c>
      <c r="T3234">
        <v>131.6</v>
      </c>
      <c r="U3234">
        <v>131.6</v>
      </c>
      <c r="V3234">
        <v>2.9635258360000001</v>
      </c>
      <c r="W3234">
        <v>2.9635258360000001</v>
      </c>
      <c r="X3234">
        <v>33.743589739999997</v>
      </c>
      <c r="Y3234">
        <v>33.743589739999997</v>
      </c>
    </row>
    <row r="3235" spans="1:25" x14ac:dyDescent="0.3">
      <c r="A3235" s="2">
        <v>45927</v>
      </c>
      <c r="B3235" t="s">
        <v>100</v>
      </c>
      <c r="C3235">
        <v>21</v>
      </c>
      <c r="D3235">
        <v>0</v>
      </c>
      <c r="F3235">
        <v>0</v>
      </c>
      <c r="G3235">
        <v>0</v>
      </c>
      <c r="H3235">
        <v>0</v>
      </c>
      <c r="I3235" t="s">
        <v>149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5" x14ac:dyDescent="0.3">
      <c r="A3236" s="2">
        <v>45927</v>
      </c>
      <c r="B3236" t="s">
        <v>54</v>
      </c>
      <c r="C3236">
        <v>249</v>
      </c>
      <c r="D3236">
        <v>2</v>
      </c>
      <c r="E3236">
        <v>1.075</v>
      </c>
      <c r="F3236">
        <v>0.80300000000000005</v>
      </c>
      <c r="G3236">
        <v>2.15</v>
      </c>
      <c r="H3236">
        <v>2.15</v>
      </c>
      <c r="I3236" t="s">
        <v>149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X3236">
        <v>0</v>
      </c>
      <c r="Y3236">
        <v>0</v>
      </c>
    </row>
    <row r="3237" spans="1:25" x14ac:dyDescent="0.3">
      <c r="A3237" s="2">
        <v>45927</v>
      </c>
      <c r="B3237" t="s">
        <v>60</v>
      </c>
      <c r="C3237">
        <v>1452</v>
      </c>
      <c r="D3237">
        <v>5</v>
      </c>
      <c r="E3237">
        <v>1.284</v>
      </c>
      <c r="F3237">
        <v>0.34399999999999997</v>
      </c>
      <c r="G3237">
        <v>6.42</v>
      </c>
      <c r="H3237">
        <v>6.42</v>
      </c>
      <c r="I3237" t="s">
        <v>149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22.88</v>
      </c>
      <c r="S3237">
        <v>22.88</v>
      </c>
      <c r="T3237">
        <v>22.88</v>
      </c>
      <c r="U3237">
        <v>22.88</v>
      </c>
      <c r="V3237">
        <v>28.059440559999999</v>
      </c>
      <c r="W3237">
        <v>28.059440559999999</v>
      </c>
      <c r="X3237">
        <v>3.5638629279999998</v>
      </c>
      <c r="Y3237">
        <v>3.5638629279999998</v>
      </c>
    </row>
    <row r="3238" spans="1:25" x14ac:dyDescent="0.3">
      <c r="A3238" s="2">
        <v>45927</v>
      </c>
      <c r="B3238" t="s">
        <v>60</v>
      </c>
      <c r="C3238">
        <v>2522</v>
      </c>
      <c r="D3238">
        <v>24</v>
      </c>
      <c r="E3238">
        <v>1.2549999999999999</v>
      </c>
      <c r="F3238">
        <v>0.95199999999999996</v>
      </c>
      <c r="G3238">
        <v>30.13</v>
      </c>
      <c r="H3238">
        <v>30.13</v>
      </c>
      <c r="I3238" t="s">
        <v>149</v>
      </c>
      <c r="J3238">
        <v>4</v>
      </c>
      <c r="K3238">
        <v>4</v>
      </c>
      <c r="L3238">
        <v>4</v>
      </c>
      <c r="M3238">
        <v>4</v>
      </c>
      <c r="N3238">
        <v>4</v>
      </c>
      <c r="O3238">
        <v>4</v>
      </c>
      <c r="P3238">
        <v>4</v>
      </c>
      <c r="Q3238">
        <v>4</v>
      </c>
      <c r="R3238">
        <v>103.74</v>
      </c>
      <c r="S3238">
        <v>103.74</v>
      </c>
      <c r="T3238">
        <v>103.74</v>
      </c>
      <c r="U3238">
        <v>103.74</v>
      </c>
      <c r="V3238">
        <v>29.043763250000001</v>
      </c>
      <c r="W3238">
        <v>29.043763250000001</v>
      </c>
      <c r="X3238">
        <v>3.443079987</v>
      </c>
      <c r="Y3238">
        <v>3.443079987</v>
      </c>
    </row>
    <row r="3239" spans="1:25" x14ac:dyDescent="0.3">
      <c r="A3239" s="2">
        <v>45927</v>
      </c>
      <c r="B3239" t="s">
        <v>100</v>
      </c>
      <c r="C3239">
        <v>64</v>
      </c>
      <c r="D3239">
        <v>0</v>
      </c>
      <c r="F3239">
        <v>0</v>
      </c>
      <c r="G3239">
        <v>0</v>
      </c>
      <c r="H3239">
        <v>0</v>
      </c>
      <c r="I3239" t="s">
        <v>149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5" x14ac:dyDescent="0.3">
      <c r="A3240" s="2">
        <v>45927</v>
      </c>
      <c r="B3240" t="s">
        <v>54</v>
      </c>
      <c r="C3240">
        <v>548</v>
      </c>
      <c r="D3240">
        <v>8</v>
      </c>
      <c r="E3240">
        <v>0.93300000000000005</v>
      </c>
      <c r="F3240">
        <v>1.46</v>
      </c>
      <c r="G3240">
        <v>7.46</v>
      </c>
      <c r="H3240">
        <v>7.46</v>
      </c>
      <c r="I3240" t="s">
        <v>149</v>
      </c>
      <c r="J3240">
        <v>1</v>
      </c>
      <c r="K3240">
        <v>1</v>
      </c>
      <c r="L3240">
        <v>1</v>
      </c>
      <c r="M3240">
        <v>1</v>
      </c>
      <c r="N3240">
        <v>4</v>
      </c>
      <c r="O3240">
        <v>4</v>
      </c>
      <c r="P3240">
        <v>4</v>
      </c>
      <c r="Q3240">
        <v>4</v>
      </c>
      <c r="R3240">
        <v>95.92</v>
      </c>
      <c r="S3240">
        <v>95.92</v>
      </c>
      <c r="T3240">
        <v>95.92</v>
      </c>
      <c r="U3240">
        <v>95.92</v>
      </c>
      <c r="V3240">
        <v>7.7773144289999996</v>
      </c>
      <c r="W3240">
        <v>7.7773144289999996</v>
      </c>
      <c r="X3240">
        <v>12.857908849999999</v>
      </c>
      <c r="Y3240">
        <v>12.857908849999999</v>
      </c>
    </row>
    <row r="3241" spans="1:25" x14ac:dyDescent="0.3">
      <c r="A3241" s="2">
        <v>45927</v>
      </c>
      <c r="B3241" t="s">
        <v>100</v>
      </c>
      <c r="C3241">
        <v>94</v>
      </c>
      <c r="D3241">
        <v>0</v>
      </c>
      <c r="F3241">
        <v>0</v>
      </c>
      <c r="G3241">
        <v>0</v>
      </c>
      <c r="H3241">
        <v>0</v>
      </c>
      <c r="I3241" t="s">
        <v>149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5" x14ac:dyDescent="0.3">
      <c r="A3242" s="2">
        <v>45927</v>
      </c>
      <c r="B3242" t="s">
        <v>54</v>
      </c>
      <c r="C3242">
        <v>615</v>
      </c>
      <c r="D3242">
        <v>4</v>
      </c>
      <c r="E3242">
        <v>1.105</v>
      </c>
      <c r="F3242">
        <v>0.65</v>
      </c>
      <c r="G3242">
        <v>4.42</v>
      </c>
      <c r="H3242">
        <v>4.42</v>
      </c>
      <c r="I3242" t="s">
        <v>149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23.98</v>
      </c>
      <c r="S3242">
        <v>23.98</v>
      </c>
      <c r="T3242">
        <v>23.98</v>
      </c>
      <c r="U3242">
        <v>23.98</v>
      </c>
      <c r="V3242">
        <v>18.432026690000001</v>
      </c>
      <c r="W3242">
        <v>18.432026690000001</v>
      </c>
      <c r="X3242">
        <v>5.4253393670000003</v>
      </c>
      <c r="Y3242">
        <v>5.4253393670000003</v>
      </c>
    </row>
    <row r="3243" spans="1:25" x14ac:dyDescent="0.3">
      <c r="A3243" s="2">
        <v>45927</v>
      </c>
      <c r="B3243" t="s">
        <v>60</v>
      </c>
      <c r="C3243">
        <v>571</v>
      </c>
      <c r="D3243">
        <v>3</v>
      </c>
      <c r="E3243">
        <v>1.167</v>
      </c>
      <c r="F3243">
        <v>0.52500000000000002</v>
      </c>
      <c r="G3243">
        <v>3.5</v>
      </c>
      <c r="H3243">
        <v>3.5</v>
      </c>
      <c r="I3243" t="s">
        <v>149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X3243">
        <v>0</v>
      </c>
      <c r="Y3243">
        <v>0</v>
      </c>
    </row>
    <row r="3244" spans="1:25" x14ac:dyDescent="0.3">
      <c r="A3244" s="2">
        <v>45927</v>
      </c>
      <c r="B3244" t="s">
        <v>54</v>
      </c>
      <c r="C3244">
        <v>1402</v>
      </c>
      <c r="D3244">
        <v>12</v>
      </c>
      <c r="E3244">
        <v>0.80400000000000005</v>
      </c>
      <c r="F3244">
        <v>0.85599999999999998</v>
      </c>
      <c r="G3244">
        <v>9.65</v>
      </c>
      <c r="H3244">
        <v>9.65</v>
      </c>
      <c r="I3244" t="s">
        <v>149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X3244">
        <v>0</v>
      </c>
      <c r="Y3244">
        <v>0</v>
      </c>
    </row>
    <row r="3245" spans="1:25" x14ac:dyDescent="0.3">
      <c r="A3245" s="2">
        <v>45927</v>
      </c>
      <c r="B3245" t="s">
        <v>100</v>
      </c>
      <c r="C3245">
        <v>55</v>
      </c>
      <c r="D3245">
        <v>0</v>
      </c>
      <c r="F3245">
        <v>0</v>
      </c>
      <c r="G3245">
        <v>0</v>
      </c>
      <c r="H3245">
        <v>0</v>
      </c>
      <c r="I3245" t="s">
        <v>149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5" x14ac:dyDescent="0.3">
      <c r="A3246" s="2">
        <v>45927</v>
      </c>
      <c r="B3246" t="s">
        <v>60</v>
      </c>
      <c r="C3246">
        <v>1846</v>
      </c>
      <c r="D3246">
        <v>17</v>
      </c>
      <c r="E3246">
        <v>0.746</v>
      </c>
      <c r="F3246">
        <v>0.92100000000000004</v>
      </c>
      <c r="G3246">
        <v>12.69</v>
      </c>
      <c r="H3246">
        <v>12.69</v>
      </c>
      <c r="I3246" t="s">
        <v>149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  <c r="R3246">
        <v>20.49</v>
      </c>
      <c r="S3246">
        <v>20.49</v>
      </c>
      <c r="T3246">
        <v>20.49</v>
      </c>
      <c r="U3246">
        <v>20.49</v>
      </c>
      <c r="V3246">
        <v>61.932650070000001</v>
      </c>
      <c r="W3246">
        <v>61.932650070000001</v>
      </c>
      <c r="X3246">
        <v>1.6146572100000001</v>
      </c>
      <c r="Y3246">
        <v>1.6146572100000001</v>
      </c>
    </row>
    <row r="3247" spans="1:25" x14ac:dyDescent="0.3">
      <c r="A3247" s="2">
        <v>45927</v>
      </c>
      <c r="B3247" t="s">
        <v>48</v>
      </c>
      <c r="C3247">
        <v>261</v>
      </c>
      <c r="D3247">
        <v>4</v>
      </c>
      <c r="E3247">
        <v>2.4900000000000002</v>
      </c>
      <c r="F3247">
        <v>1.5329999999999999</v>
      </c>
      <c r="G3247">
        <v>9.9600000000000009</v>
      </c>
      <c r="H3247">
        <v>9.9600000000000009</v>
      </c>
      <c r="I3247" t="s">
        <v>149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X3247">
        <v>0</v>
      </c>
      <c r="Y3247">
        <v>0</v>
      </c>
    </row>
    <row r="3248" spans="1:25" x14ac:dyDescent="0.3">
      <c r="A3248" s="2">
        <v>45927</v>
      </c>
      <c r="B3248" t="s">
        <v>48</v>
      </c>
      <c r="C3248">
        <v>613</v>
      </c>
      <c r="D3248">
        <v>4</v>
      </c>
      <c r="E3248">
        <v>1.468</v>
      </c>
      <c r="F3248">
        <v>0.65300000000000002</v>
      </c>
      <c r="G3248">
        <v>5.87</v>
      </c>
      <c r="H3248">
        <v>5.87</v>
      </c>
      <c r="I3248" t="s">
        <v>149</v>
      </c>
      <c r="J3248">
        <v>0</v>
      </c>
      <c r="K3248">
        <v>1</v>
      </c>
      <c r="L3248">
        <v>1</v>
      </c>
      <c r="M3248">
        <v>1</v>
      </c>
      <c r="N3248">
        <v>0</v>
      </c>
      <c r="O3248">
        <v>1</v>
      </c>
      <c r="P3248">
        <v>1</v>
      </c>
      <c r="Q3248">
        <v>1</v>
      </c>
      <c r="R3248">
        <v>0</v>
      </c>
      <c r="S3248">
        <v>28.49</v>
      </c>
      <c r="T3248">
        <v>28.49</v>
      </c>
      <c r="U3248">
        <v>28.49</v>
      </c>
      <c r="V3248">
        <v>20.603720599999999</v>
      </c>
      <c r="W3248">
        <v>20.603720599999999</v>
      </c>
      <c r="X3248">
        <v>4.8534923340000002</v>
      </c>
      <c r="Y3248">
        <v>4.8534923340000002</v>
      </c>
    </row>
    <row r="3249" spans="1:25" x14ac:dyDescent="0.3">
      <c r="A3249" s="2">
        <v>45927</v>
      </c>
      <c r="B3249" t="s">
        <v>48</v>
      </c>
      <c r="C3249">
        <v>490</v>
      </c>
      <c r="D3249">
        <v>1</v>
      </c>
      <c r="E3249">
        <v>1.71</v>
      </c>
      <c r="F3249">
        <v>0.20399999999999999</v>
      </c>
      <c r="G3249">
        <v>1.71</v>
      </c>
      <c r="H3249">
        <v>1.71</v>
      </c>
      <c r="I3249" t="s">
        <v>149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X3249">
        <v>0</v>
      </c>
      <c r="Y3249">
        <v>0</v>
      </c>
    </row>
    <row r="3250" spans="1:25" x14ac:dyDescent="0.3">
      <c r="A3250" s="2">
        <v>45927</v>
      </c>
      <c r="B3250" t="s">
        <v>48</v>
      </c>
      <c r="C3250">
        <v>1133</v>
      </c>
      <c r="D3250">
        <v>7</v>
      </c>
      <c r="E3250">
        <v>1.2569999999999999</v>
      </c>
      <c r="F3250">
        <v>0.61799999999999999</v>
      </c>
      <c r="G3250">
        <v>8.8000000000000007</v>
      </c>
      <c r="H3250">
        <v>8.8000000000000007</v>
      </c>
      <c r="I3250" t="s">
        <v>149</v>
      </c>
      <c r="J3250">
        <v>3</v>
      </c>
      <c r="K3250">
        <v>3</v>
      </c>
      <c r="L3250">
        <v>3</v>
      </c>
      <c r="M3250">
        <v>3</v>
      </c>
      <c r="N3250">
        <v>4</v>
      </c>
      <c r="O3250">
        <v>4</v>
      </c>
      <c r="P3250">
        <v>4</v>
      </c>
      <c r="Q3250">
        <v>4</v>
      </c>
      <c r="R3250">
        <v>116.96</v>
      </c>
      <c r="S3250">
        <v>116.96</v>
      </c>
      <c r="T3250">
        <v>116.96</v>
      </c>
      <c r="U3250">
        <v>116.96</v>
      </c>
      <c r="V3250">
        <v>7.5239398079999997</v>
      </c>
      <c r="W3250">
        <v>7.5239398079999997</v>
      </c>
      <c r="X3250">
        <v>13.29090909</v>
      </c>
      <c r="Y3250">
        <v>13.29090909</v>
      </c>
    </row>
    <row r="3251" spans="1:25" x14ac:dyDescent="0.3">
      <c r="A3251" s="2">
        <v>45927</v>
      </c>
      <c r="B3251" t="s">
        <v>19</v>
      </c>
      <c r="C3251">
        <v>9</v>
      </c>
      <c r="D3251">
        <v>0</v>
      </c>
      <c r="F3251">
        <v>0</v>
      </c>
      <c r="G3251">
        <v>0</v>
      </c>
      <c r="H3251">
        <v>0</v>
      </c>
      <c r="I3251" t="s">
        <v>149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5" x14ac:dyDescent="0.3">
      <c r="A3252" s="2">
        <v>45927</v>
      </c>
      <c r="B3252" t="s">
        <v>90</v>
      </c>
      <c r="C3252">
        <v>15</v>
      </c>
      <c r="D3252">
        <v>0</v>
      </c>
      <c r="F3252">
        <v>0</v>
      </c>
      <c r="G3252">
        <v>0</v>
      </c>
      <c r="H3252">
        <v>0</v>
      </c>
      <c r="I3252" t="s">
        <v>149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5" x14ac:dyDescent="0.3">
      <c r="A3253" s="2">
        <v>45927</v>
      </c>
      <c r="B3253" t="s">
        <v>19</v>
      </c>
      <c r="C3253">
        <v>44</v>
      </c>
      <c r="D3253">
        <v>0</v>
      </c>
      <c r="F3253">
        <v>0</v>
      </c>
      <c r="G3253">
        <v>0</v>
      </c>
      <c r="H3253">
        <v>0</v>
      </c>
      <c r="I3253" t="s">
        <v>149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5" x14ac:dyDescent="0.3">
      <c r="A3254" s="2">
        <v>45927</v>
      </c>
      <c r="B3254" t="s">
        <v>90</v>
      </c>
      <c r="C3254">
        <v>31</v>
      </c>
      <c r="D3254">
        <v>0</v>
      </c>
      <c r="F3254">
        <v>0</v>
      </c>
      <c r="G3254">
        <v>0</v>
      </c>
      <c r="H3254">
        <v>0</v>
      </c>
      <c r="I3254" t="s">
        <v>149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5" x14ac:dyDescent="0.3">
      <c r="A3255" s="2">
        <v>45927</v>
      </c>
      <c r="B3255" t="s">
        <v>19</v>
      </c>
      <c r="C3255">
        <v>41</v>
      </c>
      <c r="D3255">
        <v>0</v>
      </c>
      <c r="F3255">
        <v>0</v>
      </c>
      <c r="G3255">
        <v>0</v>
      </c>
      <c r="H3255">
        <v>0</v>
      </c>
      <c r="I3255" t="s">
        <v>149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5" x14ac:dyDescent="0.3">
      <c r="A3256" s="2">
        <v>45927</v>
      </c>
      <c r="B3256" t="s">
        <v>90</v>
      </c>
      <c r="C3256">
        <v>32</v>
      </c>
      <c r="D3256">
        <v>0</v>
      </c>
      <c r="F3256">
        <v>0</v>
      </c>
      <c r="G3256">
        <v>0</v>
      </c>
      <c r="H3256">
        <v>0</v>
      </c>
      <c r="I3256" t="s">
        <v>149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5" x14ac:dyDescent="0.3">
      <c r="A3257" s="2">
        <v>45927</v>
      </c>
      <c r="B3257" t="s">
        <v>19</v>
      </c>
      <c r="C3257">
        <v>30</v>
      </c>
      <c r="D3257">
        <v>0</v>
      </c>
      <c r="F3257">
        <v>0</v>
      </c>
      <c r="G3257">
        <v>0</v>
      </c>
      <c r="H3257">
        <v>0</v>
      </c>
      <c r="I3257" t="s">
        <v>149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5" x14ac:dyDescent="0.3">
      <c r="A3258" s="2">
        <v>45927</v>
      </c>
      <c r="B3258" t="s">
        <v>90</v>
      </c>
      <c r="C3258">
        <v>13</v>
      </c>
      <c r="D3258">
        <v>0</v>
      </c>
      <c r="F3258">
        <v>0</v>
      </c>
      <c r="G3258">
        <v>0</v>
      </c>
      <c r="H3258">
        <v>0</v>
      </c>
      <c r="I3258" t="s">
        <v>149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5" x14ac:dyDescent="0.3">
      <c r="A3259" s="2">
        <v>45927</v>
      </c>
      <c r="B3259" t="s">
        <v>58</v>
      </c>
      <c r="C3259">
        <v>285</v>
      </c>
      <c r="D3259">
        <v>9</v>
      </c>
      <c r="E3259">
        <v>1.149</v>
      </c>
      <c r="F3259">
        <v>3.1579999999999999</v>
      </c>
      <c r="G3259">
        <v>10.34</v>
      </c>
      <c r="H3259">
        <v>10.34</v>
      </c>
      <c r="I3259" t="s">
        <v>149</v>
      </c>
      <c r="J3259">
        <v>2</v>
      </c>
      <c r="K3259">
        <v>2</v>
      </c>
      <c r="L3259">
        <v>2</v>
      </c>
      <c r="M3259">
        <v>2</v>
      </c>
      <c r="N3259">
        <v>2</v>
      </c>
      <c r="O3259">
        <v>2</v>
      </c>
      <c r="P3259">
        <v>2</v>
      </c>
      <c r="Q3259">
        <v>2</v>
      </c>
      <c r="R3259">
        <v>22.98</v>
      </c>
      <c r="S3259">
        <v>22.98</v>
      </c>
      <c r="T3259">
        <v>22.98</v>
      </c>
      <c r="U3259">
        <v>22.98</v>
      </c>
      <c r="V3259">
        <v>44.995648389999999</v>
      </c>
      <c r="W3259">
        <v>44.995648389999999</v>
      </c>
      <c r="X3259">
        <v>2.222437137</v>
      </c>
      <c r="Y3259">
        <v>2.222437137</v>
      </c>
    </row>
    <row r="3260" spans="1:25" x14ac:dyDescent="0.3">
      <c r="A3260" s="2">
        <v>45927</v>
      </c>
      <c r="B3260" t="s">
        <v>110</v>
      </c>
      <c r="C3260">
        <v>104</v>
      </c>
      <c r="D3260">
        <v>2</v>
      </c>
      <c r="E3260">
        <v>1.7250000000000001</v>
      </c>
      <c r="F3260">
        <v>1.923</v>
      </c>
      <c r="G3260">
        <v>3.45</v>
      </c>
      <c r="H3260">
        <v>3.45</v>
      </c>
      <c r="I3260" t="s">
        <v>149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X3260">
        <v>0</v>
      </c>
      <c r="Y3260">
        <v>0</v>
      </c>
    </row>
    <row r="3261" spans="1:25" x14ac:dyDescent="0.3">
      <c r="A3261" s="2">
        <v>45927</v>
      </c>
      <c r="B3261" t="s">
        <v>34</v>
      </c>
      <c r="C3261">
        <v>600</v>
      </c>
      <c r="D3261">
        <v>2</v>
      </c>
      <c r="E3261">
        <v>1.5149999999999999</v>
      </c>
      <c r="F3261">
        <v>0.33300000000000002</v>
      </c>
      <c r="G3261">
        <v>3.03</v>
      </c>
      <c r="H3261">
        <v>3.03</v>
      </c>
      <c r="I3261" t="s">
        <v>149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24.49</v>
      </c>
      <c r="S3261">
        <v>24.49</v>
      </c>
      <c r="T3261">
        <v>24.49</v>
      </c>
      <c r="U3261">
        <v>24.49</v>
      </c>
      <c r="V3261">
        <v>12.3723969</v>
      </c>
      <c r="W3261">
        <v>12.3723969</v>
      </c>
      <c r="X3261">
        <v>8.0825082510000001</v>
      </c>
      <c r="Y3261">
        <v>8.0825082510000001</v>
      </c>
    </row>
    <row r="3262" spans="1:25" x14ac:dyDescent="0.3">
      <c r="A3262" s="2">
        <v>45927</v>
      </c>
      <c r="B3262" t="s">
        <v>28</v>
      </c>
      <c r="C3262">
        <v>45</v>
      </c>
      <c r="D3262">
        <v>0</v>
      </c>
      <c r="F3262">
        <v>0</v>
      </c>
      <c r="G3262">
        <v>0</v>
      </c>
      <c r="H3262">
        <v>0</v>
      </c>
      <c r="I3262" t="s">
        <v>149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5" x14ac:dyDescent="0.3">
      <c r="A3263" s="2">
        <v>45927</v>
      </c>
      <c r="B3263" t="s">
        <v>58</v>
      </c>
      <c r="C3263">
        <v>368</v>
      </c>
      <c r="D3263">
        <v>0</v>
      </c>
      <c r="F3263">
        <v>0</v>
      </c>
      <c r="G3263">
        <v>0</v>
      </c>
      <c r="H3263">
        <v>0</v>
      </c>
      <c r="I3263" t="s">
        <v>149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5" x14ac:dyDescent="0.3">
      <c r="A3264" s="2">
        <v>45927</v>
      </c>
      <c r="B3264" t="s">
        <v>110</v>
      </c>
      <c r="C3264">
        <v>267</v>
      </c>
      <c r="D3264">
        <v>5</v>
      </c>
      <c r="E3264">
        <v>1.31</v>
      </c>
      <c r="F3264">
        <v>1.873</v>
      </c>
      <c r="G3264">
        <v>6.55</v>
      </c>
      <c r="H3264">
        <v>6.55</v>
      </c>
      <c r="I3264" t="s">
        <v>149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X3264">
        <v>0</v>
      </c>
      <c r="Y3264">
        <v>0</v>
      </c>
    </row>
    <row r="3265" spans="1:25" x14ac:dyDescent="0.3">
      <c r="A3265" s="2">
        <v>45927</v>
      </c>
      <c r="B3265" t="s">
        <v>34</v>
      </c>
      <c r="C3265">
        <v>1482</v>
      </c>
      <c r="D3265">
        <v>9</v>
      </c>
      <c r="E3265">
        <v>1.3720000000000001</v>
      </c>
      <c r="F3265">
        <v>0.60699999999999998</v>
      </c>
      <c r="G3265">
        <v>12.35</v>
      </c>
      <c r="H3265">
        <v>12.35</v>
      </c>
      <c r="I3265" t="s">
        <v>149</v>
      </c>
      <c r="J3265">
        <v>0</v>
      </c>
      <c r="K3265">
        <v>1</v>
      </c>
      <c r="L3265">
        <v>1</v>
      </c>
      <c r="M3265">
        <v>1</v>
      </c>
      <c r="N3265">
        <v>0</v>
      </c>
      <c r="O3265">
        <v>1</v>
      </c>
      <c r="P3265">
        <v>1</v>
      </c>
      <c r="Q3265">
        <v>1</v>
      </c>
      <c r="R3265">
        <v>0</v>
      </c>
      <c r="S3265">
        <v>22.88</v>
      </c>
      <c r="T3265">
        <v>22.88</v>
      </c>
      <c r="U3265">
        <v>22.88</v>
      </c>
      <c r="V3265">
        <v>53.977272730000003</v>
      </c>
      <c r="W3265">
        <v>53.977272730000003</v>
      </c>
      <c r="X3265">
        <v>1.8526315790000001</v>
      </c>
      <c r="Y3265">
        <v>1.8526315790000001</v>
      </c>
    </row>
    <row r="3266" spans="1:25" x14ac:dyDescent="0.3">
      <c r="A3266" s="2">
        <v>45927</v>
      </c>
      <c r="B3266" t="s">
        <v>28</v>
      </c>
      <c r="C3266">
        <v>82</v>
      </c>
      <c r="D3266">
        <v>1</v>
      </c>
      <c r="E3266">
        <v>1.5</v>
      </c>
      <c r="F3266">
        <v>1.22</v>
      </c>
      <c r="G3266">
        <v>1.5</v>
      </c>
      <c r="H3266">
        <v>1.5</v>
      </c>
      <c r="I3266" t="s">
        <v>149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X3266">
        <v>0</v>
      </c>
      <c r="Y3266">
        <v>0</v>
      </c>
    </row>
    <row r="3267" spans="1:25" x14ac:dyDescent="0.3">
      <c r="A3267" s="2">
        <v>45927</v>
      </c>
      <c r="B3267" t="s">
        <v>28</v>
      </c>
      <c r="C3267">
        <v>152</v>
      </c>
      <c r="D3267">
        <v>1</v>
      </c>
      <c r="E3267">
        <v>0.56000000000000005</v>
      </c>
      <c r="F3267">
        <v>0.65800000000000003</v>
      </c>
      <c r="G3267">
        <v>0.56000000000000005</v>
      </c>
      <c r="H3267">
        <v>0.56000000000000005</v>
      </c>
      <c r="I3267" t="s">
        <v>149</v>
      </c>
      <c r="J3267">
        <v>1</v>
      </c>
      <c r="K3267">
        <v>1</v>
      </c>
      <c r="L3267">
        <v>1</v>
      </c>
      <c r="M3267">
        <v>1</v>
      </c>
      <c r="N3267">
        <v>2</v>
      </c>
      <c r="O3267">
        <v>2</v>
      </c>
      <c r="P3267">
        <v>2</v>
      </c>
      <c r="Q3267">
        <v>2</v>
      </c>
      <c r="R3267">
        <v>42.98</v>
      </c>
      <c r="S3267">
        <v>42.98</v>
      </c>
      <c r="T3267">
        <v>42.98</v>
      </c>
      <c r="U3267">
        <v>42.98</v>
      </c>
      <c r="V3267">
        <v>1.3029315960000001</v>
      </c>
      <c r="W3267">
        <v>1.3029315960000001</v>
      </c>
      <c r="X3267">
        <v>76.75</v>
      </c>
      <c r="Y3267">
        <v>76.75</v>
      </c>
    </row>
    <row r="3268" spans="1:25" x14ac:dyDescent="0.3">
      <c r="A3268" s="2">
        <v>45927</v>
      </c>
      <c r="B3268" t="s">
        <v>58</v>
      </c>
      <c r="C3268">
        <v>375</v>
      </c>
      <c r="D3268">
        <v>4</v>
      </c>
      <c r="E3268">
        <v>1.1779999999999999</v>
      </c>
      <c r="F3268">
        <v>1.0669999999999999</v>
      </c>
      <c r="G3268">
        <v>4.71</v>
      </c>
      <c r="H3268">
        <v>4.71</v>
      </c>
      <c r="I3268" t="s">
        <v>149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X3268">
        <v>0</v>
      </c>
      <c r="Y3268">
        <v>0</v>
      </c>
    </row>
    <row r="3269" spans="1:25" x14ac:dyDescent="0.3">
      <c r="A3269" s="2">
        <v>45927</v>
      </c>
      <c r="B3269" t="s">
        <v>110</v>
      </c>
      <c r="C3269">
        <v>382</v>
      </c>
      <c r="D3269">
        <v>5</v>
      </c>
      <c r="E3269">
        <v>1.32</v>
      </c>
      <c r="F3269">
        <v>1.3089999999999999</v>
      </c>
      <c r="G3269">
        <v>6.6</v>
      </c>
      <c r="H3269">
        <v>6.6</v>
      </c>
      <c r="I3269" t="s">
        <v>149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X3269">
        <v>0</v>
      </c>
      <c r="Y3269">
        <v>0</v>
      </c>
    </row>
    <row r="3270" spans="1:25" x14ac:dyDescent="0.3">
      <c r="A3270" s="2">
        <v>45927</v>
      </c>
      <c r="B3270" t="s">
        <v>34</v>
      </c>
      <c r="C3270">
        <v>973</v>
      </c>
      <c r="D3270">
        <v>4</v>
      </c>
      <c r="E3270">
        <v>1.3129999999999999</v>
      </c>
      <c r="F3270">
        <v>0.41099999999999998</v>
      </c>
      <c r="G3270">
        <v>5.25</v>
      </c>
      <c r="H3270">
        <v>5.25</v>
      </c>
      <c r="I3270" t="s">
        <v>149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X3270">
        <v>0</v>
      </c>
      <c r="Y3270">
        <v>0</v>
      </c>
    </row>
    <row r="3271" spans="1:25" x14ac:dyDescent="0.3">
      <c r="A3271" s="2">
        <v>45927</v>
      </c>
      <c r="B3271" t="s">
        <v>34</v>
      </c>
      <c r="C3271">
        <v>425</v>
      </c>
      <c r="D3271">
        <v>3</v>
      </c>
      <c r="E3271">
        <v>1.657</v>
      </c>
      <c r="F3271">
        <v>0.70599999999999996</v>
      </c>
      <c r="G3271">
        <v>4.97</v>
      </c>
      <c r="H3271">
        <v>4.97</v>
      </c>
      <c r="I3271" t="s">
        <v>149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X3271">
        <v>0</v>
      </c>
      <c r="Y3271">
        <v>0</v>
      </c>
    </row>
    <row r="3272" spans="1:25" x14ac:dyDescent="0.3">
      <c r="A3272" s="2">
        <v>45927</v>
      </c>
      <c r="B3272" t="s">
        <v>58</v>
      </c>
      <c r="C3272">
        <v>306</v>
      </c>
      <c r="D3272">
        <v>3</v>
      </c>
      <c r="E3272">
        <v>0.51300000000000001</v>
      </c>
      <c r="F3272">
        <v>0.98</v>
      </c>
      <c r="G3272">
        <v>1.54</v>
      </c>
      <c r="H3272">
        <v>1.54</v>
      </c>
      <c r="I3272" t="s">
        <v>149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X3272">
        <v>0</v>
      </c>
      <c r="Y3272">
        <v>0</v>
      </c>
    </row>
    <row r="3273" spans="1:25" x14ac:dyDescent="0.3">
      <c r="A3273" s="2">
        <v>45927</v>
      </c>
      <c r="B3273" t="s">
        <v>28</v>
      </c>
      <c r="C3273">
        <v>152</v>
      </c>
      <c r="D3273">
        <v>0</v>
      </c>
      <c r="F3273">
        <v>0</v>
      </c>
      <c r="G3273">
        <v>0</v>
      </c>
      <c r="H3273">
        <v>0</v>
      </c>
      <c r="I3273" t="s">
        <v>149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5" x14ac:dyDescent="0.3">
      <c r="A3274" s="2">
        <v>45927</v>
      </c>
      <c r="B3274" t="s">
        <v>110</v>
      </c>
      <c r="C3274">
        <v>1561</v>
      </c>
      <c r="D3274">
        <v>9</v>
      </c>
      <c r="E3274">
        <v>0.87</v>
      </c>
      <c r="F3274">
        <v>0.57699999999999996</v>
      </c>
      <c r="G3274">
        <v>7.83</v>
      </c>
      <c r="H3274">
        <v>7.83</v>
      </c>
      <c r="I3274" t="s">
        <v>149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X3274">
        <v>0</v>
      </c>
      <c r="Y3274">
        <v>0</v>
      </c>
    </row>
    <row r="3275" spans="1:25" x14ac:dyDescent="0.3">
      <c r="A3275" s="2">
        <v>45927</v>
      </c>
      <c r="B3275" t="s">
        <v>26</v>
      </c>
      <c r="C3275">
        <v>320</v>
      </c>
      <c r="D3275">
        <v>3</v>
      </c>
      <c r="E3275">
        <v>2.117</v>
      </c>
      <c r="F3275">
        <v>0.93799999999999994</v>
      </c>
      <c r="G3275">
        <v>6.35</v>
      </c>
      <c r="H3275">
        <v>6.35</v>
      </c>
      <c r="I3275" t="s">
        <v>149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24.88</v>
      </c>
      <c r="S3275">
        <v>24.88</v>
      </c>
      <c r="T3275">
        <v>24.88</v>
      </c>
      <c r="U3275">
        <v>24.88</v>
      </c>
      <c r="V3275">
        <v>25.522508040000002</v>
      </c>
      <c r="W3275">
        <v>25.522508040000002</v>
      </c>
      <c r="X3275">
        <v>3.918110236</v>
      </c>
      <c r="Y3275">
        <v>3.918110236</v>
      </c>
    </row>
    <row r="3276" spans="1:25" x14ac:dyDescent="0.3">
      <c r="A3276" s="2">
        <v>45927</v>
      </c>
      <c r="B3276" t="s">
        <v>30</v>
      </c>
      <c r="C3276">
        <v>112</v>
      </c>
      <c r="D3276">
        <v>1</v>
      </c>
      <c r="E3276">
        <v>1.5</v>
      </c>
      <c r="F3276">
        <v>0.89300000000000002</v>
      </c>
      <c r="G3276">
        <v>1.5</v>
      </c>
      <c r="H3276">
        <v>1.5</v>
      </c>
      <c r="I3276" t="s">
        <v>149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X3276">
        <v>0</v>
      </c>
      <c r="Y3276">
        <v>0</v>
      </c>
    </row>
    <row r="3277" spans="1:25" x14ac:dyDescent="0.3">
      <c r="A3277" s="2">
        <v>45927</v>
      </c>
      <c r="B3277" t="s">
        <v>26</v>
      </c>
      <c r="C3277">
        <v>537</v>
      </c>
      <c r="D3277">
        <v>5</v>
      </c>
      <c r="E3277">
        <v>1.206</v>
      </c>
      <c r="F3277">
        <v>0.93100000000000005</v>
      </c>
      <c r="G3277">
        <v>6.03</v>
      </c>
      <c r="H3277">
        <v>6.03</v>
      </c>
      <c r="I3277" t="s">
        <v>149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X3277">
        <v>0</v>
      </c>
      <c r="Y3277">
        <v>0</v>
      </c>
    </row>
    <row r="3278" spans="1:25" x14ac:dyDescent="0.3">
      <c r="A3278" s="2">
        <v>45927</v>
      </c>
      <c r="B3278" t="s">
        <v>30</v>
      </c>
      <c r="C3278">
        <v>567</v>
      </c>
      <c r="D3278">
        <v>2</v>
      </c>
      <c r="E3278">
        <v>1.47</v>
      </c>
      <c r="F3278">
        <v>0.35299999999999998</v>
      </c>
      <c r="G3278">
        <v>2.94</v>
      </c>
      <c r="H3278">
        <v>2.94</v>
      </c>
      <c r="I3278" t="s">
        <v>149</v>
      </c>
      <c r="J3278">
        <v>1</v>
      </c>
      <c r="K3278">
        <v>2</v>
      </c>
      <c r="L3278">
        <v>2</v>
      </c>
      <c r="M3278">
        <v>2</v>
      </c>
      <c r="N3278">
        <v>1</v>
      </c>
      <c r="O3278">
        <v>2</v>
      </c>
      <c r="P3278">
        <v>2</v>
      </c>
      <c r="Q3278">
        <v>2</v>
      </c>
      <c r="R3278">
        <v>16.489999999999998</v>
      </c>
      <c r="S3278">
        <v>39.369999999999997</v>
      </c>
      <c r="T3278">
        <v>39.369999999999997</v>
      </c>
      <c r="U3278">
        <v>39.369999999999997</v>
      </c>
      <c r="V3278">
        <v>7.4676149350000003</v>
      </c>
      <c r="W3278">
        <v>7.4676149350000003</v>
      </c>
      <c r="X3278">
        <v>13.391156459999999</v>
      </c>
      <c r="Y3278">
        <v>13.391156459999999</v>
      </c>
    </row>
    <row r="3279" spans="1:25" x14ac:dyDescent="0.3">
      <c r="A3279" s="2">
        <v>45927</v>
      </c>
      <c r="B3279" t="s">
        <v>26</v>
      </c>
      <c r="C3279">
        <v>775</v>
      </c>
      <c r="D3279">
        <v>4</v>
      </c>
      <c r="E3279">
        <v>1.2549999999999999</v>
      </c>
      <c r="F3279">
        <v>0.51600000000000001</v>
      </c>
      <c r="G3279">
        <v>5.0199999999999996</v>
      </c>
      <c r="H3279">
        <v>5.0199999999999996</v>
      </c>
      <c r="I3279" t="s">
        <v>149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X3279">
        <v>0</v>
      </c>
      <c r="Y3279">
        <v>0</v>
      </c>
    </row>
    <row r="3280" spans="1:25" x14ac:dyDescent="0.3">
      <c r="A3280" s="2">
        <v>45927</v>
      </c>
      <c r="B3280" t="s">
        <v>30</v>
      </c>
      <c r="C3280">
        <v>314</v>
      </c>
      <c r="D3280">
        <v>1</v>
      </c>
      <c r="E3280">
        <v>1.1399999999999999</v>
      </c>
      <c r="F3280">
        <v>0.318</v>
      </c>
      <c r="G3280">
        <v>1.1399999999999999</v>
      </c>
      <c r="H3280">
        <v>1.1399999999999999</v>
      </c>
      <c r="I3280" t="s">
        <v>149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X3280">
        <v>0</v>
      </c>
      <c r="Y3280">
        <v>0</v>
      </c>
    </row>
    <row r="3281" spans="1:25" x14ac:dyDescent="0.3">
      <c r="A3281" s="2">
        <v>45927</v>
      </c>
      <c r="B3281" t="s">
        <v>30</v>
      </c>
      <c r="C3281">
        <v>430</v>
      </c>
      <c r="D3281">
        <v>4</v>
      </c>
      <c r="E3281">
        <v>0.88</v>
      </c>
      <c r="F3281">
        <v>0.93</v>
      </c>
      <c r="G3281">
        <v>3.52</v>
      </c>
      <c r="H3281">
        <v>3.52</v>
      </c>
      <c r="I3281" t="s">
        <v>149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X3281">
        <v>0</v>
      </c>
      <c r="Y3281">
        <v>0</v>
      </c>
    </row>
    <row r="3282" spans="1:25" x14ac:dyDescent="0.3">
      <c r="A3282" s="2">
        <v>45927</v>
      </c>
      <c r="B3282" t="s">
        <v>26</v>
      </c>
      <c r="C3282">
        <v>957</v>
      </c>
      <c r="D3282">
        <v>5</v>
      </c>
      <c r="E3282">
        <v>1.0720000000000001</v>
      </c>
      <c r="F3282">
        <v>0.52200000000000002</v>
      </c>
      <c r="G3282">
        <v>5.36</v>
      </c>
      <c r="H3282">
        <v>5.36</v>
      </c>
      <c r="I3282" t="s">
        <v>149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2</v>
      </c>
      <c r="P3282">
        <v>2</v>
      </c>
      <c r="Q3282">
        <v>2</v>
      </c>
      <c r="R3282">
        <v>0</v>
      </c>
      <c r="S3282">
        <v>239.76</v>
      </c>
      <c r="T3282">
        <v>239.76</v>
      </c>
      <c r="U3282">
        <v>239.76</v>
      </c>
      <c r="V3282">
        <v>2.2355689019999998</v>
      </c>
      <c r="W3282">
        <v>2.2355689019999998</v>
      </c>
      <c r="X3282">
        <v>44.731343279999997</v>
      </c>
      <c r="Y3282">
        <v>44.731343279999997</v>
      </c>
    </row>
    <row r="3283" spans="1:25" x14ac:dyDescent="0.3">
      <c r="A3283" s="2">
        <v>45927</v>
      </c>
      <c r="B3283" t="s">
        <v>86</v>
      </c>
      <c r="C3283">
        <v>8</v>
      </c>
      <c r="D3283">
        <v>0</v>
      </c>
      <c r="F3283">
        <v>0</v>
      </c>
      <c r="G3283">
        <v>0</v>
      </c>
      <c r="H3283">
        <v>0</v>
      </c>
      <c r="I3283" t="s">
        <v>149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5" x14ac:dyDescent="0.3">
      <c r="A3284" s="2">
        <v>45927</v>
      </c>
      <c r="B3284" t="s">
        <v>32</v>
      </c>
      <c r="C3284">
        <v>785</v>
      </c>
      <c r="D3284">
        <v>3</v>
      </c>
      <c r="E3284">
        <v>1.88</v>
      </c>
      <c r="F3284">
        <v>0.38200000000000001</v>
      </c>
      <c r="G3284">
        <v>5.64</v>
      </c>
      <c r="H3284">
        <v>5.64</v>
      </c>
      <c r="I3284" t="s">
        <v>149</v>
      </c>
      <c r="J3284">
        <v>0</v>
      </c>
      <c r="K3284">
        <v>1</v>
      </c>
      <c r="L3284">
        <v>1</v>
      </c>
      <c r="M3284">
        <v>1</v>
      </c>
      <c r="N3284">
        <v>0</v>
      </c>
      <c r="O3284">
        <v>1</v>
      </c>
      <c r="P3284">
        <v>1</v>
      </c>
      <c r="Q3284">
        <v>1</v>
      </c>
      <c r="R3284">
        <v>0</v>
      </c>
      <c r="S3284">
        <v>31.49</v>
      </c>
      <c r="T3284">
        <v>31.49</v>
      </c>
      <c r="U3284">
        <v>31.49</v>
      </c>
      <c r="V3284">
        <v>17.91044776</v>
      </c>
      <c r="W3284">
        <v>17.91044776</v>
      </c>
      <c r="X3284">
        <v>5.5833333329999997</v>
      </c>
      <c r="Y3284">
        <v>5.5833333329999997</v>
      </c>
    </row>
    <row r="3285" spans="1:25" x14ac:dyDescent="0.3">
      <c r="A3285" s="2">
        <v>45927</v>
      </c>
      <c r="B3285" t="s">
        <v>46</v>
      </c>
      <c r="C3285">
        <v>130</v>
      </c>
      <c r="D3285">
        <v>1</v>
      </c>
      <c r="E3285">
        <v>2.4900000000000002</v>
      </c>
      <c r="F3285">
        <v>0.76900000000000002</v>
      </c>
      <c r="G3285">
        <v>2.4900000000000002</v>
      </c>
      <c r="H3285">
        <v>2.4900000000000002</v>
      </c>
      <c r="I3285" t="s">
        <v>149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X3285">
        <v>0</v>
      </c>
      <c r="Y3285">
        <v>0</v>
      </c>
    </row>
    <row r="3286" spans="1:25" x14ac:dyDescent="0.3">
      <c r="A3286" s="2">
        <v>45927</v>
      </c>
      <c r="B3286" t="s">
        <v>38</v>
      </c>
      <c r="C3286">
        <v>821</v>
      </c>
      <c r="D3286">
        <v>9</v>
      </c>
      <c r="E3286">
        <v>2.1190000000000002</v>
      </c>
      <c r="F3286">
        <v>1.0960000000000001</v>
      </c>
      <c r="G3286">
        <v>19.07</v>
      </c>
      <c r="H3286">
        <v>19.07</v>
      </c>
      <c r="I3286" t="s">
        <v>149</v>
      </c>
      <c r="J3286">
        <v>1</v>
      </c>
      <c r="K3286">
        <v>2</v>
      </c>
      <c r="L3286">
        <v>2</v>
      </c>
      <c r="M3286">
        <v>2</v>
      </c>
      <c r="N3286">
        <v>1</v>
      </c>
      <c r="O3286">
        <v>2</v>
      </c>
      <c r="P3286">
        <v>2</v>
      </c>
      <c r="Q3286">
        <v>2</v>
      </c>
      <c r="R3286">
        <v>33.49</v>
      </c>
      <c r="S3286">
        <v>53.98</v>
      </c>
      <c r="T3286">
        <v>53.98</v>
      </c>
      <c r="U3286">
        <v>53.98</v>
      </c>
      <c r="V3286">
        <v>35.327899219999999</v>
      </c>
      <c r="W3286">
        <v>35.327899219999999</v>
      </c>
      <c r="X3286">
        <v>2.8306240169999999</v>
      </c>
      <c r="Y3286">
        <v>2.8306240169999999</v>
      </c>
    </row>
    <row r="3287" spans="1:25" x14ac:dyDescent="0.3">
      <c r="A3287" s="2">
        <v>45927</v>
      </c>
      <c r="B3287" t="s">
        <v>46</v>
      </c>
      <c r="C3287">
        <v>40</v>
      </c>
      <c r="D3287">
        <v>0</v>
      </c>
      <c r="F3287">
        <v>0</v>
      </c>
      <c r="G3287">
        <v>0</v>
      </c>
      <c r="H3287">
        <v>0</v>
      </c>
      <c r="I3287" t="s">
        <v>149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5" x14ac:dyDescent="0.3">
      <c r="A3288" s="2">
        <v>45927</v>
      </c>
      <c r="B3288" t="s">
        <v>38</v>
      </c>
      <c r="C3288">
        <v>906</v>
      </c>
      <c r="D3288">
        <v>9</v>
      </c>
      <c r="E3288">
        <v>1.486</v>
      </c>
      <c r="F3288">
        <v>0.99299999999999999</v>
      </c>
      <c r="G3288">
        <v>13.37</v>
      </c>
      <c r="H3288">
        <v>13.37</v>
      </c>
      <c r="I3288" t="s">
        <v>149</v>
      </c>
      <c r="J3288">
        <v>0</v>
      </c>
      <c r="K3288">
        <v>1</v>
      </c>
      <c r="L3288">
        <v>1</v>
      </c>
      <c r="M3288">
        <v>1</v>
      </c>
      <c r="N3288">
        <v>0</v>
      </c>
      <c r="O3288">
        <v>1</v>
      </c>
      <c r="P3288">
        <v>1</v>
      </c>
      <c r="Q3288">
        <v>1</v>
      </c>
      <c r="R3288">
        <v>0</v>
      </c>
      <c r="S3288">
        <v>25.49</v>
      </c>
      <c r="T3288">
        <v>25.49</v>
      </c>
      <c r="U3288">
        <v>25.49</v>
      </c>
      <c r="V3288">
        <v>52.451941939999998</v>
      </c>
      <c r="W3288">
        <v>52.451941939999998</v>
      </c>
      <c r="X3288">
        <v>1.906507105</v>
      </c>
      <c r="Y3288">
        <v>1.906507105</v>
      </c>
    </row>
    <row r="3289" spans="1:25" x14ac:dyDescent="0.3">
      <c r="A3289" s="2">
        <v>45927</v>
      </c>
      <c r="B3289" t="s">
        <v>86</v>
      </c>
      <c r="C3289">
        <v>103</v>
      </c>
      <c r="D3289">
        <v>0</v>
      </c>
      <c r="F3289">
        <v>0</v>
      </c>
      <c r="G3289">
        <v>0</v>
      </c>
      <c r="H3289">
        <v>0</v>
      </c>
      <c r="I3289" t="s">
        <v>149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5" x14ac:dyDescent="0.3">
      <c r="A3290" s="2">
        <v>45927</v>
      </c>
      <c r="B3290" t="s">
        <v>32</v>
      </c>
      <c r="C3290">
        <v>392</v>
      </c>
      <c r="D3290">
        <v>2</v>
      </c>
      <c r="E3290">
        <v>1.1399999999999999</v>
      </c>
      <c r="F3290">
        <v>0.51</v>
      </c>
      <c r="G3290">
        <v>2.2799999999999998</v>
      </c>
      <c r="H3290">
        <v>2.2799999999999998</v>
      </c>
      <c r="I3290" t="s">
        <v>149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X3290">
        <v>0</v>
      </c>
      <c r="Y3290">
        <v>0</v>
      </c>
    </row>
    <row r="3291" spans="1:25" x14ac:dyDescent="0.3">
      <c r="A3291" s="2">
        <v>45927</v>
      </c>
      <c r="B3291" t="s">
        <v>38</v>
      </c>
      <c r="C3291">
        <v>616</v>
      </c>
      <c r="D3291">
        <v>3</v>
      </c>
      <c r="E3291">
        <v>0.6</v>
      </c>
      <c r="F3291">
        <v>0.48699999999999999</v>
      </c>
      <c r="G3291">
        <v>1.8</v>
      </c>
      <c r="H3291">
        <v>1.8</v>
      </c>
      <c r="I3291" t="s">
        <v>149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X3291">
        <v>0</v>
      </c>
      <c r="Y3291">
        <v>0</v>
      </c>
    </row>
    <row r="3292" spans="1:25" x14ac:dyDescent="0.3">
      <c r="A3292" s="2">
        <v>45927</v>
      </c>
      <c r="B3292" t="s">
        <v>86</v>
      </c>
      <c r="C3292">
        <v>4</v>
      </c>
      <c r="D3292">
        <v>0</v>
      </c>
      <c r="F3292">
        <v>0</v>
      </c>
      <c r="G3292">
        <v>0</v>
      </c>
      <c r="H3292">
        <v>0</v>
      </c>
      <c r="I3292" t="s">
        <v>149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5" x14ac:dyDescent="0.3">
      <c r="A3293" s="2">
        <v>45927</v>
      </c>
      <c r="B3293" t="s">
        <v>32</v>
      </c>
      <c r="C3293">
        <v>161</v>
      </c>
      <c r="D3293">
        <v>1</v>
      </c>
      <c r="E3293">
        <v>1.41</v>
      </c>
      <c r="F3293">
        <v>0.621</v>
      </c>
      <c r="G3293">
        <v>1.41</v>
      </c>
      <c r="H3293">
        <v>1.41</v>
      </c>
      <c r="I3293" t="s">
        <v>149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X3293">
        <v>0</v>
      </c>
      <c r="Y3293">
        <v>0</v>
      </c>
    </row>
    <row r="3294" spans="1:25" x14ac:dyDescent="0.3">
      <c r="A3294" s="2">
        <v>45927</v>
      </c>
      <c r="B3294" t="s">
        <v>46</v>
      </c>
      <c r="C3294">
        <v>53</v>
      </c>
      <c r="D3294">
        <v>0</v>
      </c>
      <c r="F3294">
        <v>0</v>
      </c>
      <c r="G3294">
        <v>0</v>
      </c>
      <c r="H3294">
        <v>0</v>
      </c>
      <c r="I3294" t="s">
        <v>149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5" x14ac:dyDescent="0.3">
      <c r="A3295" s="2">
        <v>45927</v>
      </c>
      <c r="B3295" t="s">
        <v>86</v>
      </c>
      <c r="C3295">
        <v>28</v>
      </c>
      <c r="D3295">
        <v>0</v>
      </c>
      <c r="F3295">
        <v>0</v>
      </c>
      <c r="G3295">
        <v>0</v>
      </c>
      <c r="H3295">
        <v>0</v>
      </c>
      <c r="I3295" t="s">
        <v>149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5" x14ac:dyDescent="0.3">
      <c r="A3296" s="2">
        <v>45927</v>
      </c>
      <c r="B3296" t="s">
        <v>46</v>
      </c>
      <c r="C3296">
        <v>55</v>
      </c>
      <c r="D3296">
        <v>1</v>
      </c>
      <c r="E3296">
        <v>2.2200000000000002</v>
      </c>
      <c r="F3296">
        <v>1.8180000000000001</v>
      </c>
      <c r="G3296">
        <v>2.2200000000000002</v>
      </c>
      <c r="H3296">
        <v>2.2200000000000002</v>
      </c>
      <c r="I3296" t="s">
        <v>149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X3296">
        <v>0</v>
      </c>
      <c r="Y3296">
        <v>0</v>
      </c>
    </row>
    <row r="3297" spans="1:25" x14ac:dyDescent="0.3">
      <c r="A3297" s="2">
        <v>45927</v>
      </c>
      <c r="B3297" t="s">
        <v>32</v>
      </c>
      <c r="C3297">
        <v>22</v>
      </c>
      <c r="D3297">
        <v>0</v>
      </c>
      <c r="F3297">
        <v>0</v>
      </c>
      <c r="G3297">
        <v>0</v>
      </c>
      <c r="H3297">
        <v>0</v>
      </c>
      <c r="I3297" t="s">
        <v>149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5" x14ac:dyDescent="0.3">
      <c r="A3298" s="2">
        <v>45927</v>
      </c>
      <c r="B3298" t="s">
        <v>38</v>
      </c>
      <c r="C3298">
        <v>196</v>
      </c>
      <c r="D3298">
        <v>6</v>
      </c>
      <c r="E3298">
        <v>1.1879999999999999</v>
      </c>
      <c r="F3298">
        <v>3.0609999999999999</v>
      </c>
      <c r="G3298">
        <v>7.13</v>
      </c>
      <c r="H3298">
        <v>7.13</v>
      </c>
      <c r="I3298" t="s">
        <v>149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X3298">
        <v>0</v>
      </c>
      <c r="Y3298">
        <v>0</v>
      </c>
    </row>
    <row r="3299" spans="1:25" x14ac:dyDescent="0.3">
      <c r="A3299" s="2">
        <v>45928</v>
      </c>
      <c r="B3299" t="s">
        <v>44</v>
      </c>
      <c r="C3299">
        <v>1408</v>
      </c>
      <c r="D3299">
        <v>9</v>
      </c>
      <c r="E3299">
        <v>1.8720000000000001</v>
      </c>
      <c r="F3299">
        <v>0.63900000000000001</v>
      </c>
      <c r="G3299">
        <v>16.850000000000001</v>
      </c>
      <c r="H3299">
        <v>16.850000000000001</v>
      </c>
      <c r="I3299" t="s">
        <v>149</v>
      </c>
      <c r="J3299">
        <v>3</v>
      </c>
      <c r="K3299">
        <v>3</v>
      </c>
      <c r="L3299">
        <v>3</v>
      </c>
      <c r="M3299">
        <v>3</v>
      </c>
      <c r="N3299">
        <v>3</v>
      </c>
      <c r="O3299">
        <v>3</v>
      </c>
      <c r="P3299">
        <v>3</v>
      </c>
      <c r="Q3299">
        <v>3</v>
      </c>
      <c r="R3299">
        <v>87.47</v>
      </c>
      <c r="S3299">
        <v>87.47</v>
      </c>
      <c r="T3299">
        <v>87.47</v>
      </c>
      <c r="U3299">
        <v>87.47</v>
      </c>
      <c r="V3299">
        <v>19.26374757</v>
      </c>
      <c r="W3299">
        <v>19.26374757</v>
      </c>
      <c r="X3299">
        <v>5.1910979230000001</v>
      </c>
      <c r="Y3299">
        <v>5.1910979230000001</v>
      </c>
    </row>
    <row r="3300" spans="1:25" x14ac:dyDescent="0.3">
      <c r="A3300" s="2">
        <v>45928</v>
      </c>
      <c r="B3300" t="s">
        <v>42</v>
      </c>
      <c r="C3300">
        <v>3337</v>
      </c>
      <c r="D3300">
        <v>32</v>
      </c>
      <c r="E3300">
        <v>1.992</v>
      </c>
      <c r="F3300">
        <v>0.95899999999999996</v>
      </c>
      <c r="G3300">
        <v>63.75</v>
      </c>
      <c r="H3300">
        <v>63.75</v>
      </c>
      <c r="I3300" t="s">
        <v>149</v>
      </c>
      <c r="J3300">
        <v>9</v>
      </c>
      <c r="K3300">
        <v>9</v>
      </c>
      <c r="L3300">
        <v>9</v>
      </c>
      <c r="M3300">
        <v>9</v>
      </c>
      <c r="N3300">
        <v>9</v>
      </c>
      <c r="O3300">
        <v>9</v>
      </c>
      <c r="P3300">
        <v>9</v>
      </c>
      <c r="Q3300">
        <v>9</v>
      </c>
      <c r="R3300">
        <v>233.41</v>
      </c>
      <c r="S3300">
        <v>233.41</v>
      </c>
      <c r="T3300">
        <v>233.41</v>
      </c>
      <c r="U3300">
        <v>233.41</v>
      </c>
      <c r="V3300">
        <v>27.31245448</v>
      </c>
      <c r="W3300">
        <v>27.31245448</v>
      </c>
      <c r="X3300">
        <v>3.661333333</v>
      </c>
      <c r="Y3300">
        <v>3.661333333</v>
      </c>
    </row>
    <row r="3301" spans="1:25" x14ac:dyDescent="0.3">
      <c r="A3301" s="2">
        <v>45928</v>
      </c>
      <c r="B3301" t="s">
        <v>40</v>
      </c>
      <c r="C3301">
        <v>1651</v>
      </c>
      <c r="D3301">
        <v>15</v>
      </c>
      <c r="E3301">
        <v>3.0310000000000001</v>
      </c>
      <c r="F3301">
        <v>0.90900000000000003</v>
      </c>
      <c r="G3301">
        <v>45.46</v>
      </c>
      <c r="H3301">
        <v>45.46</v>
      </c>
      <c r="I3301" t="s">
        <v>149</v>
      </c>
      <c r="J3301">
        <v>3</v>
      </c>
      <c r="K3301">
        <v>3</v>
      </c>
      <c r="L3301">
        <v>3</v>
      </c>
      <c r="M3301">
        <v>3</v>
      </c>
      <c r="N3301">
        <v>3</v>
      </c>
      <c r="O3301">
        <v>3</v>
      </c>
      <c r="P3301">
        <v>3</v>
      </c>
      <c r="Q3301">
        <v>3</v>
      </c>
      <c r="R3301">
        <v>104.86</v>
      </c>
      <c r="S3301">
        <v>104.86</v>
      </c>
      <c r="T3301">
        <v>104.86</v>
      </c>
      <c r="U3301">
        <v>104.86</v>
      </c>
      <c r="V3301">
        <v>43.35304215</v>
      </c>
      <c r="W3301">
        <v>43.35304215</v>
      </c>
      <c r="X3301">
        <v>2.3066432030000001</v>
      </c>
      <c r="Y3301">
        <v>2.3066432030000001</v>
      </c>
    </row>
    <row r="3302" spans="1:25" x14ac:dyDescent="0.3">
      <c r="A3302" s="2">
        <v>45928</v>
      </c>
      <c r="B3302" t="s">
        <v>62</v>
      </c>
      <c r="C3302">
        <v>776</v>
      </c>
      <c r="D3302">
        <v>3</v>
      </c>
      <c r="E3302">
        <v>5.617</v>
      </c>
      <c r="F3302">
        <v>0.38700000000000001</v>
      </c>
      <c r="G3302">
        <v>16.850000000000001</v>
      </c>
      <c r="H3302">
        <v>16.850000000000001</v>
      </c>
      <c r="I3302" t="s">
        <v>149</v>
      </c>
      <c r="J3302">
        <v>2</v>
      </c>
      <c r="K3302">
        <v>2</v>
      </c>
      <c r="L3302">
        <v>2</v>
      </c>
      <c r="M3302">
        <v>2</v>
      </c>
      <c r="N3302">
        <v>2</v>
      </c>
      <c r="O3302">
        <v>2</v>
      </c>
      <c r="P3302">
        <v>2</v>
      </c>
      <c r="Q3302">
        <v>2</v>
      </c>
      <c r="R3302">
        <v>218.98</v>
      </c>
      <c r="S3302">
        <v>218.98</v>
      </c>
      <c r="T3302">
        <v>218.98</v>
      </c>
      <c r="U3302">
        <v>218.98</v>
      </c>
      <c r="V3302">
        <v>7.6947666449999996</v>
      </c>
      <c r="W3302">
        <v>7.6947666449999996</v>
      </c>
      <c r="X3302">
        <v>12.9958457</v>
      </c>
      <c r="Y3302">
        <v>12.9958457</v>
      </c>
    </row>
    <row r="3303" spans="1:25" x14ac:dyDescent="0.3">
      <c r="A3303" s="2">
        <v>45928</v>
      </c>
      <c r="B3303" t="s">
        <v>84</v>
      </c>
      <c r="C3303">
        <v>1588</v>
      </c>
      <c r="D3303">
        <v>14</v>
      </c>
      <c r="E3303">
        <v>2.262</v>
      </c>
      <c r="F3303">
        <v>0.88200000000000001</v>
      </c>
      <c r="G3303">
        <v>31.67</v>
      </c>
      <c r="H3303">
        <v>31.67</v>
      </c>
      <c r="I3303" t="s">
        <v>149</v>
      </c>
      <c r="J3303">
        <v>2</v>
      </c>
      <c r="K3303">
        <v>5</v>
      </c>
      <c r="L3303">
        <v>5</v>
      </c>
      <c r="M3303">
        <v>5</v>
      </c>
      <c r="N3303">
        <v>2</v>
      </c>
      <c r="O3303">
        <v>5</v>
      </c>
      <c r="P3303">
        <v>5</v>
      </c>
      <c r="Q3303">
        <v>5</v>
      </c>
      <c r="R3303">
        <v>66.98</v>
      </c>
      <c r="S3303">
        <v>158.22999999999999</v>
      </c>
      <c r="T3303">
        <v>158.22999999999999</v>
      </c>
      <c r="U3303">
        <v>158.22999999999999</v>
      </c>
      <c r="V3303">
        <v>20.01516779</v>
      </c>
      <c r="W3303">
        <v>20.01516779</v>
      </c>
      <c r="X3303">
        <v>4.9962109249999997</v>
      </c>
      <c r="Y3303">
        <v>4.9962109249999997</v>
      </c>
    </row>
    <row r="3304" spans="1:25" x14ac:dyDescent="0.3">
      <c r="A3304" s="2">
        <v>45928</v>
      </c>
      <c r="B3304" t="s">
        <v>56</v>
      </c>
      <c r="C3304">
        <v>676</v>
      </c>
      <c r="D3304">
        <v>5</v>
      </c>
      <c r="E3304">
        <v>1.3320000000000001</v>
      </c>
      <c r="F3304">
        <v>0.74</v>
      </c>
      <c r="G3304">
        <v>6.66</v>
      </c>
      <c r="H3304">
        <v>6.66</v>
      </c>
      <c r="I3304" t="s">
        <v>149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X3304">
        <v>0</v>
      </c>
      <c r="Y3304">
        <v>0</v>
      </c>
    </row>
    <row r="3305" spans="1:25" x14ac:dyDescent="0.3">
      <c r="A3305" s="2">
        <v>45928</v>
      </c>
      <c r="B3305" t="s">
        <v>50</v>
      </c>
      <c r="C3305">
        <v>1549</v>
      </c>
      <c r="D3305">
        <v>13</v>
      </c>
      <c r="E3305">
        <v>2.444</v>
      </c>
      <c r="F3305">
        <v>0.83899999999999997</v>
      </c>
      <c r="G3305">
        <v>31.77</v>
      </c>
      <c r="H3305">
        <v>31.77</v>
      </c>
      <c r="I3305" t="s">
        <v>149</v>
      </c>
      <c r="J3305">
        <v>4</v>
      </c>
      <c r="K3305">
        <v>4</v>
      </c>
      <c r="L3305">
        <v>4</v>
      </c>
      <c r="M3305">
        <v>4</v>
      </c>
      <c r="N3305">
        <v>4</v>
      </c>
      <c r="O3305">
        <v>4</v>
      </c>
      <c r="P3305">
        <v>4</v>
      </c>
      <c r="Q3305">
        <v>4</v>
      </c>
      <c r="R3305">
        <v>160.96</v>
      </c>
      <c r="S3305">
        <v>160.96</v>
      </c>
      <c r="T3305">
        <v>160.96</v>
      </c>
      <c r="U3305">
        <v>160.96</v>
      </c>
      <c r="V3305">
        <v>19.73782306</v>
      </c>
      <c r="W3305">
        <v>19.73782306</v>
      </c>
      <c r="X3305">
        <v>5.0664148569999998</v>
      </c>
      <c r="Y3305">
        <v>5.0664148569999998</v>
      </c>
    </row>
    <row r="3306" spans="1:25" x14ac:dyDescent="0.3">
      <c r="A3306" s="2">
        <v>45928</v>
      </c>
      <c r="B3306" t="s">
        <v>36</v>
      </c>
      <c r="C3306">
        <v>1114</v>
      </c>
      <c r="D3306">
        <v>9</v>
      </c>
      <c r="E3306">
        <v>1.6539999999999999</v>
      </c>
      <c r="F3306">
        <v>0.80800000000000005</v>
      </c>
      <c r="G3306">
        <v>14.89</v>
      </c>
      <c r="H3306">
        <v>14.89</v>
      </c>
      <c r="I3306" t="s">
        <v>149</v>
      </c>
      <c r="J3306">
        <v>3</v>
      </c>
      <c r="K3306">
        <v>3</v>
      </c>
      <c r="L3306">
        <v>3</v>
      </c>
      <c r="M3306">
        <v>3</v>
      </c>
      <c r="N3306">
        <v>3</v>
      </c>
      <c r="O3306">
        <v>3</v>
      </c>
      <c r="P3306">
        <v>3</v>
      </c>
      <c r="Q3306">
        <v>3</v>
      </c>
      <c r="R3306">
        <v>77.25</v>
      </c>
      <c r="S3306">
        <v>77.25</v>
      </c>
      <c r="T3306">
        <v>77.25</v>
      </c>
      <c r="U3306">
        <v>77.25</v>
      </c>
      <c r="V3306">
        <v>19.27508091</v>
      </c>
      <c r="W3306">
        <v>19.27508091</v>
      </c>
      <c r="X3306">
        <v>5.188045668</v>
      </c>
      <c r="Y3306">
        <v>5.188045668</v>
      </c>
    </row>
    <row r="3307" spans="1:25" x14ac:dyDescent="0.3">
      <c r="A3307" s="2">
        <v>45928</v>
      </c>
      <c r="B3307" t="s">
        <v>62</v>
      </c>
      <c r="C3307">
        <v>3552</v>
      </c>
      <c r="D3307">
        <v>24</v>
      </c>
      <c r="E3307">
        <v>4.93</v>
      </c>
      <c r="F3307">
        <v>0.67600000000000005</v>
      </c>
      <c r="G3307">
        <v>118.33</v>
      </c>
      <c r="H3307">
        <v>118.33</v>
      </c>
      <c r="I3307" t="s">
        <v>149</v>
      </c>
      <c r="J3307">
        <v>5</v>
      </c>
      <c r="K3307">
        <v>6</v>
      </c>
      <c r="L3307">
        <v>6</v>
      </c>
      <c r="M3307">
        <v>6</v>
      </c>
      <c r="N3307">
        <v>10</v>
      </c>
      <c r="O3307">
        <v>12</v>
      </c>
      <c r="P3307">
        <v>12</v>
      </c>
      <c r="Q3307">
        <v>12</v>
      </c>
      <c r="R3307">
        <v>362.46</v>
      </c>
      <c r="S3307">
        <v>439.44</v>
      </c>
      <c r="T3307">
        <v>439.44</v>
      </c>
      <c r="U3307">
        <v>439.44</v>
      </c>
      <c r="V3307">
        <v>26.927453119999999</v>
      </c>
      <c r="W3307">
        <v>26.927453119999999</v>
      </c>
      <c r="X3307">
        <v>3.713682076</v>
      </c>
      <c r="Y3307">
        <v>3.713682076</v>
      </c>
    </row>
    <row r="3308" spans="1:25" x14ac:dyDescent="0.3">
      <c r="A3308" s="2">
        <v>45928</v>
      </c>
      <c r="B3308" t="s">
        <v>64</v>
      </c>
      <c r="C3308">
        <v>1722</v>
      </c>
      <c r="D3308">
        <v>2</v>
      </c>
      <c r="E3308">
        <v>4.96</v>
      </c>
      <c r="F3308">
        <v>0.11600000000000001</v>
      </c>
      <c r="G3308">
        <v>9.92</v>
      </c>
      <c r="H3308">
        <v>9.92</v>
      </c>
      <c r="I3308" t="s">
        <v>149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X3308">
        <v>0</v>
      </c>
      <c r="Y3308">
        <v>0</v>
      </c>
    </row>
    <row r="3309" spans="1:25" x14ac:dyDescent="0.3">
      <c r="A3309" s="2">
        <v>45928</v>
      </c>
      <c r="B3309" t="s">
        <v>68</v>
      </c>
      <c r="C3309">
        <v>2070</v>
      </c>
      <c r="D3309">
        <v>15</v>
      </c>
      <c r="E3309">
        <v>4.7149999999999999</v>
      </c>
      <c r="F3309">
        <v>0.72499999999999998</v>
      </c>
      <c r="G3309">
        <v>70.73</v>
      </c>
      <c r="H3309">
        <v>70.73</v>
      </c>
      <c r="I3309" t="s">
        <v>149</v>
      </c>
      <c r="J3309">
        <v>5</v>
      </c>
      <c r="K3309">
        <v>6</v>
      </c>
      <c r="L3309">
        <v>6</v>
      </c>
      <c r="M3309">
        <v>6</v>
      </c>
      <c r="N3309">
        <v>7</v>
      </c>
      <c r="O3309">
        <v>9</v>
      </c>
      <c r="P3309">
        <v>9</v>
      </c>
      <c r="Q3309">
        <v>9</v>
      </c>
      <c r="R3309">
        <v>279.60000000000002</v>
      </c>
      <c r="S3309">
        <v>351.4</v>
      </c>
      <c r="T3309">
        <v>351.4</v>
      </c>
      <c r="U3309">
        <v>351.4</v>
      </c>
      <c r="V3309">
        <v>20.128059189999998</v>
      </c>
      <c r="W3309">
        <v>20.128059189999998</v>
      </c>
      <c r="X3309">
        <v>4.9681888870000002</v>
      </c>
      <c r="Y3309">
        <v>4.9681888870000002</v>
      </c>
    </row>
    <row r="3310" spans="1:25" x14ac:dyDescent="0.3">
      <c r="A3310" s="2">
        <v>45928</v>
      </c>
      <c r="B3310" t="s">
        <v>70</v>
      </c>
      <c r="C3310">
        <v>2773</v>
      </c>
      <c r="D3310">
        <v>18</v>
      </c>
      <c r="E3310">
        <v>4.4930000000000003</v>
      </c>
      <c r="F3310">
        <v>0.64900000000000002</v>
      </c>
      <c r="G3310">
        <v>80.87</v>
      </c>
      <c r="H3310">
        <v>80.87</v>
      </c>
      <c r="I3310" t="s">
        <v>149</v>
      </c>
      <c r="J3310">
        <v>7</v>
      </c>
      <c r="K3310">
        <v>7</v>
      </c>
      <c r="L3310">
        <v>7</v>
      </c>
      <c r="M3310">
        <v>7</v>
      </c>
      <c r="N3310">
        <v>10</v>
      </c>
      <c r="O3310">
        <v>10</v>
      </c>
      <c r="P3310">
        <v>10</v>
      </c>
      <c r="Q3310">
        <v>10</v>
      </c>
      <c r="R3310">
        <v>397.66</v>
      </c>
      <c r="S3310">
        <v>397.66</v>
      </c>
      <c r="T3310">
        <v>397.66</v>
      </c>
      <c r="U3310">
        <v>397.66</v>
      </c>
      <c r="V3310">
        <v>20.33646834</v>
      </c>
      <c r="W3310">
        <v>20.33646834</v>
      </c>
      <c r="X3310">
        <v>4.9172746380000003</v>
      </c>
      <c r="Y3310">
        <v>4.9172746380000003</v>
      </c>
    </row>
    <row r="3311" spans="1:25" x14ac:dyDescent="0.3">
      <c r="A3311" s="2">
        <v>45928</v>
      </c>
      <c r="B3311" t="s">
        <v>72</v>
      </c>
      <c r="C3311">
        <v>1271</v>
      </c>
      <c r="D3311">
        <v>10</v>
      </c>
      <c r="E3311">
        <v>3.6680000000000001</v>
      </c>
      <c r="F3311">
        <v>0.78700000000000003</v>
      </c>
      <c r="G3311">
        <v>36.68</v>
      </c>
      <c r="H3311">
        <v>36.68</v>
      </c>
      <c r="I3311" t="s">
        <v>149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36.979999999999997</v>
      </c>
      <c r="S3311">
        <v>36.979999999999997</v>
      </c>
      <c r="T3311">
        <v>36.979999999999997</v>
      </c>
      <c r="U3311">
        <v>36.979999999999997</v>
      </c>
      <c r="V3311">
        <v>99.188750679999998</v>
      </c>
      <c r="W3311">
        <v>99.188750679999998</v>
      </c>
      <c r="X3311">
        <v>1.0081788439999999</v>
      </c>
      <c r="Y3311">
        <v>1.0081788439999999</v>
      </c>
    </row>
    <row r="3312" spans="1:25" x14ac:dyDescent="0.3">
      <c r="A3312" s="2">
        <v>45928</v>
      </c>
      <c r="B3312" t="s">
        <v>74</v>
      </c>
      <c r="C3312">
        <v>1010</v>
      </c>
      <c r="D3312">
        <v>6</v>
      </c>
      <c r="E3312">
        <v>2.5219999999999998</v>
      </c>
      <c r="F3312">
        <v>0.59399999999999997</v>
      </c>
      <c r="G3312">
        <v>15.13</v>
      </c>
      <c r="H3312">
        <v>15.13</v>
      </c>
      <c r="I3312" t="s">
        <v>149</v>
      </c>
      <c r="J3312">
        <v>3</v>
      </c>
      <c r="K3312">
        <v>3</v>
      </c>
      <c r="L3312">
        <v>3</v>
      </c>
      <c r="M3312">
        <v>3</v>
      </c>
      <c r="N3312">
        <v>6</v>
      </c>
      <c r="O3312">
        <v>6</v>
      </c>
      <c r="P3312">
        <v>6</v>
      </c>
      <c r="Q3312">
        <v>6</v>
      </c>
      <c r="R3312">
        <v>151.94</v>
      </c>
      <c r="S3312">
        <v>151.94</v>
      </c>
      <c r="T3312">
        <v>151.94</v>
      </c>
      <c r="U3312">
        <v>151.94</v>
      </c>
      <c r="V3312">
        <v>9.9578781099999993</v>
      </c>
      <c r="W3312">
        <v>9.9578781099999993</v>
      </c>
      <c r="X3312">
        <v>10.04230007</v>
      </c>
      <c r="Y3312">
        <v>10.04230007</v>
      </c>
    </row>
    <row r="3313" spans="1:25" x14ac:dyDescent="0.3">
      <c r="A3313" s="2">
        <v>45928</v>
      </c>
      <c r="B3313" t="s">
        <v>76</v>
      </c>
      <c r="C3313">
        <v>1248</v>
      </c>
      <c r="D3313">
        <v>8</v>
      </c>
      <c r="E3313">
        <v>4.6680000000000001</v>
      </c>
      <c r="F3313">
        <v>0.64100000000000001</v>
      </c>
      <c r="G3313">
        <v>37.340000000000003</v>
      </c>
      <c r="H3313">
        <v>37.340000000000003</v>
      </c>
      <c r="I3313" t="s">
        <v>149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29.49</v>
      </c>
      <c r="S3313">
        <v>29.49</v>
      </c>
      <c r="T3313">
        <v>29.49</v>
      </c>
      <c r="U3313">
        <v>29.49</v>
      </c>
      <c r="V3313">
        <v>126.6191929</v>
      </c>
      <c r="W3313">
        <v>126.6191929</v>
      </c>
      <c r="X3313">
        <v>0.78976968400000003</v>
      </c>
      <c r="Y3313">
        <v>0.78976968400000003</v>
      </c>
    </row>
    <row r="3314" spans="1:25" x14ac:dyDescent="0.3">
      <c r="A3314" s="2">
        <v>45928</v>
      </c>
      <c r="B3314" t="s">
        <v>78</v>
      </c>
      <c r="C3314">
        <v>898</v>
      </c>
      <c r="D3314">
        <v>7</v>
      </c>
      <c r="E3314">
        <v>4.1360000000000001</v>
      </c>
      <c r="F3314">
        <v>0.78</v>
      </c>
      <c r="G3314">
        <v>28.95</v>
      </c>
      <c r="H3314">
        <v>28.95</v>
      </c>
      <c r="I3314" t="s">
        <v>149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X3314">
        <v>0</v>
      </c>
      <c r="Y3314">
        <v>0</v>
      </c>
    </row>
    <row r="3315" spans="1:25" x14ac:dyDescent="0.3">
      <c r="A3315" s="2">
        <v>45928</v>
      </c>
      <c r="B3315" t="s">
        <v>88</v>
      </c>
      <c r="C3315">
        <v>4092</v>
      </c>
      <c r="D3315">
        <v>25</v>
      </c>
      <c r="E3315">
        <v>2.113</v>
      </c>
      <c r="F3315">
        <v>0.61099999999999999</v>
      </c>
      <c r="G3315">
        <v>52.83</v>
      </c>
      <c r="H3315">
        <v>52.83</v>
      </c>
      <c r="I3315" t="s">
        <v>149</v>
      </c>
      <c r="J3315">
        <v>4</v>
      </c>
      <c r="K3315">
        <v>5</v>
      </c>
      <c r="L3315">
        <v>5</v>
      </c>
      <c r="M3315">
        <v>5</v>
      </c>
      <c r="N3315">
        <v>5</v>
      </c>
      <c r="O3315">
        <v>6</v>
      </c>
      <c r="P3315">
        <v>6</v>
      </c>
      <c r="Q3315">
        <v>6</v>
      </c>
      <c r="R3315">
        <v>161.86000000000001</v>
      </c>
      <c r="S3315">
        <v>175.35</v>
      </c>
      <c r="T3315">
        <v>175.35</v>
      </c>
      <c r="U3315">
        <v>175.35</v>
      </c>
      <c r="V3315">
        <v>30.128314799999998</v>
      </c>
      <c r="W3315">
        <v>30.128314799999998</v>
      </c>
      <c r="X3315">
        <v>3.3191368539999999</v>
      </c>
      <c r="Y3315">
        <v>3.3191368539999999</v>
      </c>
    </row>
    <row r="3316" spans="1:25" x14ac:dyDescent="0.3">
      <c r="A3316" s="2">
        <v>45928</v>
      </c>
      <c r="B3316" t="s">
        <v>80</v>
      </c>
      <c r="C3316">
        <v>1042</v>
      </c>
      <c r="D3316">
        <v>1</v>
      </c>
      <c r="E3316">
        <v>7.22</v>
      </c>
      <c r="F3316">
        <v>9.6000000000000002E-2</v>
      </c>
      <c r="G3316">
        <v>7.22</v>
      </c>
      <c r="H3316">
        <v>7.22</v>
      </c>
      <c r="I3316" t="s">
        <v>149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X3316">
        <v>0</v>
      </c>
      <c r="Y3316">
        <v>0</v>
      </c>
    </row>
    <row r="3317" spans="1:25" x14ac:dyDescent="0.3">
      <c r="A3317" s="2">
        <v>45928</v>
      </c>
      <c r="B3317" t="s">
        <v>82</v>
      </c>
      <c r="C3317">
        <v>423</v>
      </c>
      <c r="D3317">
        <v>11</v>
      </c>
      <c r="E3317">
        <v>3.7429999999999999</v>
      </c>
      <c r="F3317">
        <v>2.6</v>
      </c>
      <c r="G3317">
        <v>41.17</v>
      </c>
      <c r="H3317">
        <v>41.17</v>
      </c>
      <c r="I3317" t="s">
        <v>149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34.49</v>
      </c>
      <c r="S3317">
        <v>34.49</v>
      </c>
      <c r="T3317">
        <v>34.49</v>
      </c>
      <c r="U3317">
        <v>34.49</v>
      </c>
      <c r="V3317">
        <v>119.3679327</v>
      </c>
      <c r="W3317">
        <v>119.3679327</v>
      </c>
      <c r="X3317">
        <v>0.83774593149999999</v>
      </c>
      <c r="Y3317">
        <v>0.83774593149999999</v>
      </c>
    </row>
    <row r="3318" spans="1:25" x14ac:dyDescent="0.3">
      <c r="A3318" s="2">
        <v>45928</v>
      </c>
      <c r="B3318" t="s">
        <v>94</v>
      </c>
      <c r="C3318">
        <v>1104</v>
      </c>
      <c r="D3318">
        <v>3</v>
      </c>
      <c r="E3318">
        <v>8.4629999999999992</v>
      </c>
      <c r="F3318">
        <v>0.27200000000000002</v>
      </c>
      <c r="G3318">
        <v>25.39</v>
      </c>
      <c r="H3318">
        <v>25.39</v>
      </c>
      <c r="I3318" t="s">
        <v>149</v>
      </c>
      <c r="J3318">
        <v>2</v>
      </c>
      <c r="K3318">
        <v>2</v>
      </c>
      <c r="L3318">
        <v>2</v>
      </c>
      <c r="M3318">
        <v>2</v>
      </c>
      <c r="N3318">
        <v>4</v>
      </c>
      <c r="O3318">
        <v>4</v>
      </c>
      <c r="P3318">
        <v>4</v>
      </c>
      <c r="Q3318">
        <v>4</v>
      </c>
      <c r="R3318">
        <v>303.19</v>
      </c>
      <c r="S3318">
        <v>303.19</v>
      </c>
      <c r="T3318">
        <v>303.19</v>
      </c>
      <c r="U3318">
        <v>303.19</v>
      </c>
      <c r="V3318">
        <v>8.3742867509999996</v>
      </c>
      <c r="W3318">
        <v>8.3742867509999996</v>
      </c>
      <c r="X3318">
        <v>11.94131548</v>
      </c>
      <c r="Y3318">
        <v>11.94131548</v>
      </c>
    </row>
    <row r="3319" spans="1:25" x14ac:dyDescent="0.3">
      <c r="A3319" s="2">
        <v>45928</v>
      </c>
      <c r="B3319" t="s">
        <v>96</v>
      </c>
      <c r="C3319">
        <v>1561</v>
      </c>
      <c r="D3319">
        <v>9</v>
      </c>
      <c r="E3319">
        <v>4.6210000000000004</v>
      </c>
      <c r="F3319">
        <v>0.57699999999999996</v>
      </c>
      <c r="G3319">
        <v>41.59</v>
      </c>
      <c r="H3319">
        <v>41.59</v>
      </c>
      <c r="I3319" t="s">
        <v>149</v>
      </c>
      <c r="J3319">
        <v>2</v>
      </c>
      <c r="K3319">
        <v>2</v>
      </c>
      <c r="L3319">
        <v>2</v>
      </c>
      <c r="M3319">
        <v>2</v>
      </c>
      <c r="N3319">
        <v>2</v>
      </c>
      <c r="O3319">
        <v>2</v>
      </c>
      <c r="P3319">
        <v>2</v>
      </c>
      <c r="Q3319">
        <v>2</v>
      </c>
      <c r="R3319">
        <v>35.47</v>
      </c>
      <c r="S3319">
        <v>35.47</v>
      </c>
      <c r="T3319">
        <v>35.47</v>
      </c>
      <c r="U3319">
        <v>35.47</v>
      </c>
      <c r="V3319">
        <v>117.2540175</v>
      </c>
      <c r="W3319">
        <v>117.2540175</v>
      </c>
      <c r="X3319">
        <v>0.85284924259999995</v>
      </c>
      <c r="Y3319">
        <v>0.85284924259999995</v>
      </c>
    </row>
    <row r="3320" spans="1:25" x14ac:dyDescent="0.3">
      <c r="A3320" s="2">
        <v>45928</v>
      </c>
      <c r="B3320" t="s">
        <v>11</v>
      </c>
      <c r="C3320">
        <v>951</v>
      </c>
      <c r="D3320">
        <v>3</v>
      </c>
      <c r="E3320">
        <v>3.25</v>
      </c>
      <c r="F3320">
        <v>0.315</v>
      </c>
      <c r="G3320">
        <v>9.75</v>
      </c>
      <c r="H3320">
        <v>9.75</v>
      </c>
      <c r="I3320" t="s">
        <v>149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X3320">
        <v>0</v>
      </c>
      <c r="Y3320">
        <v>0</v>
      </c>
    </row>
    <row r="3321" spans="1:25" x14ac:dyDescent="0.3">
      <c r="A3321" s="2">
        <v>45928</v>
      </c>
      <c r="B3321" t="s">
        <v>92</v>
      </c>
      <c r="C3321">
        <v>622</v>
      </c>
      <c r="D3321">
        <v>4</v>
      </c>
      <c r="E3321">
        <v>2.5099999999999998</v>
      </c>
      <c r="F3321">
        <v>0.64300000000000002</v>
      </c>
      <c r="G3321">
        <v>10.039999999999999</v>
      </c>
      <c r="H3321">
        <v>10.039999999999999</v>
      </c>
      <c r="I3321" t="s">
        <v>149</v>
      </c>
      <c r="J3321">
        <v>2</v>
      </c>
      <c r="K3321">
        <v>2</v>
      </c>
      <c r="L3321">
        <v>2</v>
      </c>
      <c r="M3321">
        <v>2</v>
      </c>
      <c r="N3321">
        <v>2</v>
      </c>
      <c r="O3321">
        <v>2</v>
      </c>
      <c r="P3321">
        <v>2</v>
      </c>
      <c r="Q3321">
        <v>2</v>
      </c>
      <c r="R3321">
        <v>52.98</v>
      </c>
      <c r="S3321">
        <v>52.98</v>
      </c>
      <c r="T3321">
        <v>52.98</v>
      </c>
      <c r="U3321">
        <v>52.98</v>
      </c>
      <c r="V3321">
        <v>18.95054738</v>
      </c>
      <c r="W3321">
        <v>18.95054738</v>
      </c>
      <c r="X3321">
        <v>5.2768924300000002</v>
      </c>
      <c r="Y3321">
        <v>5.2768924300000002</v>
      </c>
    </row>
    <row r="3322" spans="1:25" x14ac:dyDescent="0.3">
      <c r="A3322" s="2">
        <v>45928</v>
      </c>
      <c r="B3322" t="s">
        <v>46</v>
      </c>
      <c r="C3322">
        <v>1024</v>
      </c>
      <c r="D3322">
        <v>5</v>
      </c>
      <c r="E3322">
        <v>5.64</v>
      </c>
      <c r="F3322">
        <v>0.48799999999999999</v>
      </c>
      <c r="G3322">
        <v>28.2</v>
      </c>
      <c r="H3322">
        <v>28.2</v>
      </c>
      <c r="I3322" t="s">
        <v>149</v>
      </c>
      <c r="J3322">
        <v>2</v>
      </c>
      <c r="K3322">
        <v>2</v>
      </c>
      <c r="L3322">
        <v>2</v>
      </c>
      <c r="M3322">
        <v>2</v>
      </c>
      <c r="N3322">
        <v>2</v>
      </c>
      <c r="O3322">
        <v>2</v>
      </c>
      <c r="P3322">
        <v>2</v>
      </c>
      <c r="Q3322">
        <v>2</v>
      </c>
      <c r="R3322">
        <v>136.97999999999999</v>
      </c>
      <c r="S3322">
        <v>136.97999999999999</v>
      </c>
      <c r="T3322">
        <v>136.97999999999999</v>
      </c>
      <c r="U3322">
        <v>136.97999999999999</v>
      </c>
      <c r="V3322">
        <v>20.586946999999999</v>
      </c>
      <c r="W3322">
        <v>20.586946999999999</v>
      </c>
      <c r="X3322">
        <v>4.8574468089999998</v>
      </c>
      <c r="Y3322">
        <v>4.8574468089999998</v>
      </c>
    </row>
    <row r="3323" spans="1:25" x14ac:dyDescent="0.3">
      <c r="A3323" s="2">
        <v>45928</v>
      </c>
      <c r="B3323" t="s">
        <v>32</v>
      </c>
      <c r="C3323">
        <v>218</v>
      </c>
      <c r="D3323">
        <v>0</v>
      </c>
      <c r="F3323">
        <v>0</v>
      </c>
      <c r="G3323">
        <v>0</v>
      </c>
      <c r="H3323">
        <v>0</v>
      </c>
      <c r="I3323" t="s">
        <v>149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5" x14ac:dyDescent="0.3">
      <c r="A3324" s="2">
        <v>45928</v>
      </c>
      <c r="B3324" t="s">
        <v>72</v>
      </c>
      <c r="C3324">
        <v>154</v>
      </c>
      <c r="D3324">
        <v>6</v>
      </c>
      <c r="E3324">
        <v>5.1529999999999996</v>
      </c>
      <c r="F3324">
        <v>3.8959999999999999</v>
      </c>
      <c r="G3324">
        <v>30.92</v>
      </c>
      <c r="H3324">
        <v>30.92</v>
      </c>
      <c r="I3324" t="s">
        <v>149</v>
      </c>
      <c r="J3324">
        <v>2</v>
      </c>
      <c r="K3324">
        <v>2</v>
      </c>
      <c r="L3324">
        <v>2</v>
      </c>
      <c r="M3324">
        <v>2</v>
      </c>
      <c r="N3324">
        <v>3</v>
      </c>
      <c r="O3324">
        <v>3</v>
      </c>
      <c r="P3324">
        <v>3</v>
      </c>
      <c r="Q3324">
        <v>3</v>
      </c>
      <c r="R3324">
        <v>103.47</v>
      </c>
      <c r="S3324">
        <v>103.47</v>
      </c>
      <c r="T3324">
        <v>103.47</v>
      </c>
      <c r="U3324">
        <v>103.47</v>
      </c>
      <c r="V3324">
        <v>29.88305789</v>
      </c>
      <c r="W3324">
        <v>29.88305789</v>
      </c>
      <c r="X3324">
        <v>3.3463777490000002</v>
      </c>
      <c r="Y3324">
        <v>3.3463777490000002</v>
      </c>
    </row>
    <row r="3325" spans="1:25" x14ac:dyDescent="0.3">
      <c r="A3325" s="2">
        <v>45928</v>
      </c>
      <c r="B3325" t="s">
        <v>106</v>
      </c>
      <c r="C3325">
        <v>211</v>
      </c>
      <c r="D3325">
        <v>1</v>
      </c>
      <c r="E3325">
        <v>2.02</v>
      </c>
      <c r="F3325">
        <v>0.47399999999999998</v>
      </c>
      <c r="G3325">
        <v>2.02</v>
      </c>
      <c r="H3325">
        <v>2.02</v>
      </c>
      <c r="I3325" t="s">
        <v>149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X3325">
        <v>0</v>
      </c>
      <c r="Y3325">
        <v>0</v>
      </c>
    </row>
    <row r="3326" spans="1:25" x14ac:dyDescent="0.3">
      <c r="A3326" s="2">
        <v>45928</v>
      </c>
      <c r="B3326" t="s">
        <v>44</v>
      </c>
      <c r="C3326">
        <v>48</v>
      </c>
      <c r="D3326">
        <v>1</v>
      </c>
      <c r="E3326">
        <v>1.45</v>
      </c>
      <c r="F3326">
        <v>2.0830000000000002</v>
      </c>
      <c r="G3326">
        <v>1.45</v>
      </c>
      <c r="H3326">
        <v>1.45</v>
      </c>
      <c r="I3326" t="s">
        <v>149</v>
      </c>
      <c r="J3326">
        <v>3</v>
      </c>
      <c r="K3326">
        <v>3</v>
      </c>
      <c r="L3326">
        <v>3</v>
      </c>
      <c r="M3326">
        <v>3</v>
      </c>
      <c r="N3326">
        <v>3</v>
      </c>
      <c r="O3326">
        <v>3</v>
      </c>
      <c r="P3326">
        <v>3</v>
      </c>
      <c r="Q3326">
        <v>3</v>
      </c>
      <c r="R3326">
        <v>80.47</v>
      </c>
      <c r="S3326">
        <v>80.47</v>
      </c>
      <c r="T3326">
        <v>80.47</v>
      </c>
      <c r="U3326">
        <v>80.47</v>
      </c>
      <c r="V3326">
        <v>1.8019137569999999</v>
      </c>
      <c r="W3326">
        <v>1.8019137569999999</v>
      </c>
      <c r="X3326">
        <v>55.496551719999999</v>
      </c>
      <c r="Y3326">
        <v>55.496551719999999</v>
      </c>
    </row>
    <row r="3327" spans="1:25" x14ac:dyDescent="0.3">
      <c r="A3327" s="2">
        <v>45928</v>
      </c>
      <c r="B3327" t="s">
        <v>40</v>
      </c>
      <c r="C3327">
        <v>369</v>
      </c>
      <c r="D3327">
        <v>3</v>
      </c>
      <c r="E3327">
        <v>3.343</v>
      </c>
      <c r="F3327">
        <v>0.81299999999999994</v>
      </c>
      <c r="G3327">
        <v>10.029999999999999</v>
      </c>
      <c r="H3327">
        <v>10.029999999999999</v>
      </c>
      <c r="I3327" t="s">
        <v>149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X3327">
        <v>0</v>
      </c>
      <c r="Y3327">
        <v>0</v>
      </c>
    </row>
    <row r="3328" spans="1:25" x14ac:dyDescent="0.3">
      <c r="A3328" s="2">
        <v>45928</v>
      </c>
      <c r="B3328" t="s">
        <v>56</v>
      </c>
      <c r="C3328">
        <v>53</v>
      </c>
      <c r="D3328">
        <v>0</v>
      </c>
      <c r="F3328">
        <v>0</v>
      </c>
      <c r="G3328">
        <v>0</v>
      </c>
      <c r="H3328">
        <v>0</v>
      </c>
      <c r="I3328" t="s">
        <v>149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5" x14ac:dyDescent="0.3">
      <c r="A3329" s="2">
        <v>45928</v>
      </c>
      <c r="B3329" t="s">
        <v>48</v>
      </c>
      <c r="C3329">
        <v>360</v>
      </c>
      <c r="D3329">
        <v>4</v>
      </c>
      <c r="E3329">
        <v>5.1280000000000001</v>
      </c>
      <c r="F3329">
        <v>1.111</v>
      </c>
      <c r="G3329">
        <v>20.51</v>
      </c>
      <c r="H3329">
        <v>20.51</v>
      </c>
      <c r="I3329" t="s">
        <v>149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97.49</v>
      </c>
      <c r="S3329">
        <v>97.49</v>
      </c>
      <c r="T3329">
        <v>97.49</v>
      </c>
      <c r="U3329">
        <v>97.49</v>
      </c>
      <c r="V3329">
        <v>21.038055190000001</v>
      </c>
      <c r="W3329">
        <v>21.038055190000001</v>
      </c>
      <c r="X3329">
        <v>4.7532910780000002</v>
      </c>
      <c r="Y3329">
        <v>4.7532910780000002</v>
      </c>
    </row>
    <row r="3330" spans="1:25" x14ac:dyDescent="0.3">
      <c r="A3330" s="2">
        <v>45928</v>
      </c>
      <c r="B3330" t="s">
        <v>24</v>
      </c>
      <c r="C3330">
        <v>393</v>
      </c>
      <c r="D3330">
        <v>2</v>
      </c>
      <c r="E3330">
        <v>4.2949999999999999</v>
      </c>
      <c r="F3330">
        <v>0.50900000000000001</v>
      </c>
      <c r="G3330">
        <v>8.59</v>
      </c>
      <c r="H3330">
        <v>8.59</v>
      </c>
      <c r="I3330" t="s">
        <v>149</v>
      </c>
      <c r="J3330">
        <v>3</v>
      </c>
      <c r="K3330">
        <v>3</v>
      </c>
      <c r="L3330">
        <v>3</v>
      </c>
      <c r="M3330">
        <v>3</v>
      </c>
      <c r="N3330">
        <v>8</v>
      </c>
      <c r="O3330">
        <v>8</v>
      </c>
      <c r="P3330">
        <v>8</v>
      </c>
      <c r="Q3330">
        <v>8</v>
      </c>
      <c r="R3330">
        <v>163.92</v>
      </c>
      <c r="S3330">
        <v>163.92</v>
      </c>
      <c r="T3330">
        <v>163.92</v>
      </c>
      <c r="U3330">
        <v>163.92</v>
      </c>
      <c r="V3330">
        <v>5.2403611520000002</v>
      </c>
      <c r="W3330">
        <v>5.2403611520000002</v>
      </c>
      <c r="X3330">
        <v>19.082654250000001</v>
      </c>
      <c r="Y3330">
        <v>19.082654250000001</v>
      </c>
    </row>
    <row r="3331" spans="1:25" x14ac:dyDescent="0.3">
      <c r="A3331" s="2">
        <v>45928</v>
      </c>
      <c r="B3331" t="s">
        <v>108</v>
      </c>
      <c r="C3331">
        <v>726</v>
      </c>
      <c r="D3331">
        <v>6</v>
      </c>
      <c r="E3331">
        <v>5.3</v>
      </c>
      <c r="F3331">
        <v>0.82599999999999996</v>
      </c>
      <c r="G3331">
        <v>31.8</v>
      </c>
      <c r="H3331">
        <v>31.8</v>
      </c>
      <c r="I3331" t="s">
        <v>149</v>
      </c>
      <c r="J3331">
        <v>2</v>
      </c>
      <c r="K3331">
        <v>3</v>
      </c>
      <c r="L3331">
        <v>3</v>
      </c>
      <c r="M3331">
        <v>3</v>
      </c>
      <c r="N3331">
        <v>4</v>
      </c>
      <c r="O3331">
        <v>5</v>
      </c>
      <c r="P3331">
        <v>5</v>
      </c>
      <c r="Q3331">
        <v>5</v>
      </c>
      <c r="R3331">
        <v>284.58</v>
      </c>
      <c r="S3331">
        <v>317.45999999999998</v>
      </c>
      <c r="T3331">
        <v>317.45999999999998</v>
      </c>
      <c r="U3331">
        <v>317.45999999999998</v>
      </c>
      <c r="V3331">
        <v>10.017010020000001</v>
      </c>
      <c r="W3331">
        <v>10.017010020000001</v>
      </c>
      <c r="X3331">
        <v>9.9830188680000003</v>
      </c>
      <c r="Y3331">
        <v>9.9830188680000003</v>
      </c>
    </row>
    <row r="3332" spans="1:25" x14ac:dyDescent="0.3">
      <c r="A3332" s="2">
        <v>45928</v>
      </c>
      <c r="B3332" t="s">
        <v>62</v>
      </c>
      <c r="C3332">
        <v>144</v>
      </c>
      <c r="D3332">
        <v>2</v>
      </c>
      <c r="E3332">
        <v>2.46</v>
      </c>
      <c r="F3332">
        <v>1.389</v>
      </c>
      <c r="G3332">
        <v>4.92</v>
      </c>
      <c r="H3332">
        <v>4.92</v>
      </c>
      <c r="I3332" t="s">
        <v>149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X3332">
        <v>0</v>
      </c>
      <c r="Y3332">
        <v>0</v>
      </c>
    </row>
    <row r="3333" spans="1:25" x14ac:dyDescent="0.3">
      <c r="A3333" s="2">
        <v>45928</v>
      </c>
      <c r="B3333" t="s">
        <v>84</v>
      </c>
      <c r="C3333">
        <v>72</v>
      </c>
      <c r="D3333">
        <v>0</v>
      </c>
      <c r="F3333">
        <v>0</v>
      </c>
      <c r="G3333">
        <v>0</v>
      </c>
      <c r="H3333">
        <v>0</v>
      </c>
      <c r="I3333" t="s">
        <v>149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5" x14ac:dyDescent="0.3">
      <c r="A3334" s="2">
        <v>45928</v>
      </c>
      <c r="B3334" t="s">
        <v>42</v>
      </c>
      <c r="C3334">
        <v>44</v>
      </c>
      <c r="D3334">
        <v>0</v>
      </c>
      <c r="F3334">
        <v>0</v>
      </c>
      <c r="G3334">
        <v>0</v>
      </c>
      <c r="H3334">
        <v>0</v>
      </c>
      <c r="I3334" t="s">
        <v>149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5" x14ac:dyDescent="0.3">
      <c r="A3335" s="2">
        <v>45928</v>
      </c>
      <c r="B3335" t="s">
        <v>11</v>
      </c>
      <c r="C3335">
        <v>74</v>
      </c>
      <c r="D3335">
        <v>1</v>
      </c>
      <c r="E3335">
        <v>3.71</v>
      </c>
      <c r="F3335">
        <v>1.351</v>
      </c>
      <c r="G3335">
        <v>3.71</v>
      </c>
      <c r="H3335">
        <v>3.71</v>
      </c>
      <c r="I3335" t="s">
        <v>149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X3335">
        <v>0</v>
      </c>
      <c r="Y3335">
        <v>0</v>
      </c>
    </row>
    <row r="3336" spans="1:25" x14ac:dyDescent="0.3">
      <c r="A3336" s="2">
        <v>45928</v>
      </c>
      <c r="B3336" t="s">
        <v>102</v>
      </c>
      <c r="C3336">
        <v>553</v>
      </c>
      <c r="D3336">
        <v>1</v>
      </c>
      <c r="E3336">
        <v>3.16</v>
      </c>
      <c r="F3336">
        <v>0.18099999999999999</v>
      </c>
      <c r="G3336">
        <v>3.16</v>
      </c>
      <c r="H3336">
        <v>3.16</v>
      </c>
      <c r="I3336" t="s">
        <v>149</v>
      </c>
      <c r="J3336">
        <v>3</v>
      </c>
      <c r="K3336">
        <v>3</v>
      </c>
      <c r="L3336">
        <v>3</v>
      </c>
      <c r="M3336">
        <v>3</v>
      </c>
      <c r="N3336">
        <v>4</v>
      </c>
      <c r="O3336">
        <v>4</v>
      </c>
      <c r="P3336">
        <v>4</v>
      </c>
      <c r="Q3336">
        <v>4</v>
      </c>
      <c r="R3336">
        <v>92.96</v>
      </c>
      <c r="S3336">
        <v>92.96</v>
      </c>
      <c r="T3336">
        <v>92.96</v>
      </c>
      <c r="U3336">
        <v>92.96</v>
      </c>
      <c r="V3336">
        <v>3.399311532</v>
      </c>
      <c r="W3336">
        <v>3.399311532</v>
      </c>
      <c r="X3336">
        <v>29.417721520000001</v>
      </c>
      <c r="Y3336">
        <v>29.417721520000001</v>
      </c>
    </row>
    <row r="3337" spans="1:25" x14ac:dyDescent="0.3">
      <c r="A3337" s="2">
        <v>45928</v>
      </c>
      <c r="B3337" t="s">
        <v>98</v>
      </c>
      <c r="C3337">
        <v>741</v>
      </c>
      <c r="D3337">
        <v>4</v>
      </c>
      <c r="E3337">
        <v>3.0830000000000002</v>
      </c>
      <c r="F3337">
        <v>0.54</v>
      </c>
      <c r="G3337">
        <v>12.33</v>
      </c>
      <c r="H3337">
        <v>12.33</v>
      </c>
      <c r="I3337" t="s">
        <v>149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13.49</v>
      </c>
      <c r="S3337">
        <v>13.49</v>
      </c>
      <c r="T3337">
        <v>13.49</v>
      </c>
      <c r="U3337">
        <v>13.49</v>
      </c>
      <c r="V3337">
        <v>91.401037810000005</v>
      </c>
      <c r="W3337">
        <v>91.401037810000005</v>
      </c>
      <c r="X3337">
        <v>1.0940794810000001</v>
      </c>
      <c r="Y3337">
        <v>1.0940794810000001</v>
      </c>
    </row>
    <row r="3338" spans="1:25" x14ac:dyDescent="0.3">
      <c r="A3338" s="2">
        <v>45928</v>
      </c>
      <c r="B3338" t="s">
        <v>104</v>
      </c>
      <c r="C3338">
        <v>369</v>
      </c>
      <c r="D3338">
        <v>0</v>
      </c>
      <c r="F3338">
        <v>0</v>
      </c>
      <c r="G3338">
        <v>0</v>
      </c>
      <c r="H3338">
        <v>0</v>
      </c>
      <c r="I3338" t="s">
        <v>149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5" x14ac:dyDescent="0.3">
      <c r="A3339" s="2">
        <v>45928</v>
      </c>
      <c r="B3339" t="s">
        <v>38</v>
      </c>
      <c r="C3339">
        <v>0</v>
      </c>
      <c r="D3339">
        <v>0</v>
      </c>
      <c r="G3339">
        <v>0</v>
      </c>
      <c r="H3339">
        <v>0</v>
      </c>
      <c r="I3339" t="s">
        <v>149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5" x14ac:dyDescent="0.3">
      <c r="A3340" s="2">
        <v>45928</v>
      </c>
      <c r="B3340" t="s">
        <v>42</v>
      </c>
      <c r="C3340">
        <v>129</v>
      </c>
      <c r="D3340">
        <v>5</v>
      </c>
      <c r="E3340">
        <v>1.4139999999999999</v>
      </c>
      <c r="F3340">
        <v>3.8759999999999999</v>
      </c>
      <c r="G3340">
        <v>7.07</v>
      </c>
      <c r="H3340">
        <v>7.07</v>
      </c>
      <c r="I3340" t="s">
        <v>149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24.49</v>
      </c>
      <c r="S3340">
        <v>24.49</v>
      </c>
      <c r="T3340">
        <v>24.49</v>
      </c>
      <c r="U3340">
        <v>24.49</v>
      </c>
      <c r="V3340">
        <v>28.868926089999999</v>
      </c>
      <c r="W3340">
        <v>28.868926089999999</v>
      </c>
      <c r="X3340">
        <v>3.4639321070000002</v>
      </c>
      <c r="Y3340">
        <v>3.4639321070000002</v>
      </c>
    </row>
    <row r="3341" spans="1:25" x14ac:dyDescent="0.3">
      <c r="A3341" s="2">
        <v>45928</v>
      </c>
      <c r="B3341" t="s">
        <v>50</v>
      </c>
      <c r="C3341">
        <v>3</v>
      </c>
      <c r="D3341">
        <v>0</v>
      </c>
      <c r="F3341">
        <v>0</v>
      </c>
      <c r="G3341">
        <v>0</v>
      </c>
      <c r="H3341">
        <v>0</v>
      </c>
      <c r="I3341" t="s">
        <v>149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5" x14ac:dyDescent="0.3">
      <c r="A3342" s="2">
        <v>45928</v>
      </c>
      <c r="B3342" t="s">
        <v>72</v>
      </c>
      <c r="C3342">
        <v>53</v>
      </c>
      <c r="D3342">
        <v>1</v>
      </c>
      <c r="E3342">
        <v>1.65</v>
      </c>
      <c r="F3342">
        <v>1.887</v>
      </c>
      <c r="G3342">
        <v>1.65</v>
      </c>
      <c r="H3342">
        <v>1.65</v>
      </c>
      <c r="I3342" t="s">
        <v>149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X3342">
        <v>0</v>
      </c>
      <c r="Y3342">
        <v>0</v>
      </c>
    </row>
    <row r="3343" spans="1:25" x14ac:dyDescent="0.3">
      <c r="A3343" s="2">
        <v>45928</v>
      </c>
      <c r="B3343" t="s">
        <v>84</v>
      </c>
      <c r="C3343">
        <v>59</v>
      </c>
      <c r="D3343">
        <v>0</v>
      </c>
      <c r="F3343">
        <v>0</v>
      </c>
      <c r="G3343">
        <v>0</v>
      </c>
      <c r="H3343">
        <v>0</v>
      </c>
      <c r="I3343" t="s">
        <v>149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5" x14ac:dyDescent="0.3">
      <c r="A3344" s="2">
        <v>45928</v>
      </c>
      <c r="B3344" t="s">
        <v>68</v>
      </c>
      <c r="C3344">
        <v>193</v>
      </c>
      <c r="D3344">
        <v>3</v>
      </c>
      <c r="E3344">
        <v>3.58</v>
      </c>
      <c r="F3344">
        <v>1.554</v>
      </c>
      <c r="G3344">
        <v>10.74</v>
      </c>
      <c r="H3344">
        <v>10.74</v>
      </c>
      <c r="I3344" t="s">
        <v>149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X3344">
        <v>0</v>
      </c>
      <c r="Y3344">
        <v>0</v>
      </c>
    </row>
    <row r="3345" spans="1:25" x14ac:dyDescent="0.3">
      <c r="A3345" s="2">
        <v>45928</v>
      </c>
      <c r="B3345" t="s">
        <v>64</v>
      </c>
      <c r="C3345">
        <v>52</v>
      </c>
      <c r="D3345">
        <v>0</v>
      </c>
      <c r="F3345">
        <v>0</v>
      </c>
      <c r="G3345">
        <v>0</v>
      </c>
      <c r="H3345">
        <v>0</v>
      </c>
      <c r="I3345" t="s">
        <v>149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5" x14ac:dyDescent="0.3">
      <c r="A3346" s="2">
        <v>45928</v>
      </c>
      <c r="B3346" t="s">
        <v>26</v>
      </c>
      <c r="C3346">
        <v>73</v>
      </c>
      <c r="D3346">
        <v>1</v>
      </c>
      <c r="E3346">
        <v>2.6</v>
      </c>
      <c r="F3346">
        <v>1.37</v>
      </c>
      <c r="G3346">
        <v>2.6</v>
      </c>
      <c r="H3346">
        <v>2.6</v>
      </c>
      <c r="I3346" t="s">
        <v>149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X3346">
        <v>0</v>
      </c>
      <c r="Y3346">
        <v>0</v>
      </c>
    </row>
    <row r="3347" spans="1:25" x14ac:dyDescent="0.3">
      <c r="A3347" s="2">
        <v>45928</v>
      </c>
      <c r="B3347" t="s">
        <v>15</v>
      </c>
      <c r="C3347">
        <v>324</v>
      </c>
      <c r="D3347">
        <v>1</v>
      </c>
      <c r="E3347">
        <v>3.13</v>
      </c>
      <c r="F3347">
        <v>0.309</v>
      </c>
      <c r="G3347">
        <v>3.13</v>
      </c>
      <c r="H3347">
        <v>3.13</v>
      </c>
      <c r="I3347" t="s">
        <v>149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X3347">
        <v>0</v>
      </c>
      <c r="Y3347">
        <v>0</v>
      </c>
    </row>
    <row r="3348" spans="1:25" x14ac:dyDescent="0.3">
      <c r="A3348" s="2">
        <v>45928</v>
      </c>
      <c r="B3348" t="s">
        <v>36</v>
      </c>
      <c r="C3348">
        <v>45</v>
      </c>
      <c r="D3348">
        <v>1</v>
      </c>
      <c r="E3348">
        <v>5.85</v>
      </c>
      <c r="F3348">
        <v>2.222</v>
      </c>
      <c r="G3348">
        <v>5.85</v>
      </c>
      <c r="H3348">
        <v>5.85</v>
      </c>
      <c r="I3348" t="s">
        <v>149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X3348">
        <v>0</v>
      </c>
      <c r="Y3348">
        <v>0</v>
      </c>
    </row>
    <row r="3349" spans="1:25" x14ac:dyDescent="0.3">
      <c r="A3349" s="2">
        <v>45928</v>
      </c>
      <c r="B3349" t="s">
        <v>78</v>
      </c>
      <c r="C3349">
        <v>301</v>
      </c>
      <c r="D3349">
        <v>2</v>
      </c>
      <c r="E3349">
        <v>4.085</v>
      </c>
      <c r="F3349">
        <v>0.66400000000000003</v>
      </c>
      <c r="G3349">
        <v>8.17</v>
      </c>
      <c r="H3349">
        <v>8.17</v>
      </c>
      <c r="I3349" t="s">
        <v>149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X3349">
        <v>0</v>
      </c>
      <c r="Y3349">
        <v>0</v>
      </c>
    </row>
    <row r="3350" spans="1:25" x14ac:dyDescent="0.3">
      <c r="A3350" s="2">
        <v>45928</v>
      </c>
      <c r="B3350" t="s">
        <v>94</v>
      </c>
      <c r="C3350">
        <v>77</v>
      </c>
      <c r="D3350">
        <v>0</v>
      </c>
      <c r="F3350">
        <v>0</v>
      </c>
      <c r="G3350">
        <v>0</v>
      </c>
      <c r="H3350">
        <v>0</v>
      </c>
      <c r="I3350" t="s">
        <v>149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5" x14ac:dyDescent="0.3">
      <c r="A3351" s="2">
        <v>45928</v>
      </c>
      <c r="B3351" t="s">
        <v>17</v>
      </c>
      <c r="C3351">
        <v>120</v>
      </c>
      <c r="D3351">
        <v>1</v>
      </c>
      <c r="E3351">
        <v>1.05</v>
      </c>
      <c r="F3351">
        <v>0.83299999999999996</v>
      </c>
      <c r="G3351">
        <v>1.05</v>
      </c>
      <c r="H3351">
        <v>1.05</v>
      </c>
      <c r="I3351" t="s">
        <v>149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X3351">
        <v>0</v>
      </c>
      <c r="Y3351">
        <v>0</v>
      </c>
    </row>
    <row r="3352" spans="1:25" x14ac:dyDescent="0.3">
      <c r="A3352" s="2">
        <v>45928</v>
      </c>
      <c r="B3352" t="s">
        <v>17</v>
      </c>
      <c r="C3352">
        <v>240</v>
      </c>
      <c r="D3352">
        <v>4</v>
      </c>
      <c r="E3352">
        <v>1.155</v>
      </c>
      <c r="F3352">
        <v>1.667</v>
      </c>
      <c r="G3352">
        <v>4.62</v>
      </c>
      <c r="H3352">
        <v>4.62</v>
      </c>
      <c r="I3352" t="s">
        <v>149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X3352">
        <v>0</v>
      </c>
      <c r="Y3352">
        <v>0</v>
      </c>
    </row>
    <row r="3353" spans="1:25" x14ac:dyDescent="0.3">
      <c r="A3353" s="2">
        <v>45928</v>
      </c>
      <c r="B3353" t="s">
        <v>17</v>
      </c>
      <c r="C3353">
        <v>86</v>
      </c>
      <c r="D3353">
        <v>0</v>
      </c>
      <c r="F3353">
        <v>0</v>
      </c>
      <c r="G3353">
        <v>0</v>
      </c>
      <c r="H3353">
        <v>0</v>
      </c>
      <c r="I3353" t="s">
        <v>149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5" x14ac:dyDescent="0.3">
      <c r="A3354" s="2">
        <v>45928</v>
      </c>
      <c r="B3354" t="s">
        <v>17</v>
      </c>
      <c r="C3354">
        <v>96</v>
      </c>
      <c r="D3354">
        <v>0</v>
      </c>
      <c r="F3354">
        <v>0</v>
      </c>
      <c r="G3354">
        <v>0</v>
      </c>
      <c r="H3354">
        <v>0</v>
      </c>
      <c r="I3354" t="s">
        <v>149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5" x14ac:dyDescent="0.3">
      <c r="A3355" s="2">
        <v>45928</v>
      </c>
      <c r="B3355" t="s">
        <v>52</v>
      </c>
      <c r="C3355">
        <v>967</v>
      </c>
      <c r="D3355">
        <v>12</v>
      </c>
      <c r="E3355">
        <v>0.78800000000000003</v>
      </c>
      <c r="F3355">
        <v>1.2410000000000001</v>
      </c>
      <c r="G3355">
        <v>9.4600000000000009</v>
      </c>
      <c r="H3355">
        <v>9.4600000000000009</v>
      </c>
      <c r="I3355" t="s">
        <v>149</v>
      </c>
      <c r="J3355">
        <v>4</v>
      </c>
      <c r="K3355">
        <v>5</v>
      </c>
      <c r="L3355">
        <v>5</v>
      </c>
      <c r="M3355">
        <v>5</v>
      </c>
      <c r="N3355">
        <v>4</v>
      </c>
      <c r="O3355">
        <v>5</v>
      </c>
      <c r="P3355">
        <v>5</v>
      </c>
      <c r="Q3355">
        <v>5</v>
      </c>
      <c r="R3355">
        <v>101.35</v>
      </c>
      <c r="S3355">
        <v>135.84</v>
      </c>
      <c r="T3355">
        <v>135.84</v>
      </c>
      <c r="U3355">
        <v>135.84</v>
      </c>
      <c r="V3355">
        <v>6.964075383</v>
      </c>
      <c r="W3355">
        <v>6.964075383</v>
      </c>
      <c r="X3355">
        <v>14.359408030000001</v>
      </c>
      <c r="Y3355">
        <v>14.359408030000001</v>
      </c>
    </row>
    <row r="3356" spans="1:25" x14ac:dyDescent="0.3">
      <c r="A3356" s="2">
        <v>45928</v>
      </c>
      <c r="B3356" t="s">
        <v>52</v>
      </c>
      <c r="C3356">
        <v>1765</v>
      </c>
      <c r="D3356">
        <v>19</v>
      </c>
      <c r="E3356">
        <v>0.67600000000000005</v>
      </c>
      <c r="F3356">
        <v>1.0760000000000001</v>
      </c>
      <c r="G3356">
        <v>12.84</v>
      </c>
      <c r="H3356">
        <v>12.84</v>
      </c>
      <c r="I3356" t="s">
        <v>149</v>
      </c>
      <c r="J3356">
        <v>2</v>
      </c>
      <c r="K3356">
        <v>3</v>
      </c>
      <c r="L3356">
        <v>3</v>
      </c>
      <c r="M3356">
        <v>3</v>
      </c>
      <c r="N3356">
        <v>2</v>
      </c>
      <c r="O3356">
        <v>3</v>
      </c>
      <c r="P3356">
        <v>3</v>
      </c>
      <c r="Q3356">
        <v>3</v>
      </c>
      <c r="R3356">
        <v>25.76</v>
      </c>
      <c r="S3356">
        <v>37.25</v>
      </c>
      <c r="T3356">
        <v>37.25</v>
      </c>
      <c r="U3356">
        <v>37.25</v>
      </c>
      <c r="V3356">
        <v>34.469798660000002</v>
      </c>
      <c r="W3356">
        <v>34.469798660000002</v>
      </c>
      <c r="X3356">
        <v>2.9010903429999999</v>
      </c>
      <c r="Y3356">
        <v>2.9010903429999999</v>
      </c>
    </row>
    <row r="3357" spans="1:25" x14ac:dyDescent="0.3">
      <c r="A3357" s="2">
        <v>45928</v>
      </c>
      <c r="B3357" t="s">
        <v>52</v>
      </c>
      <c r="C3357">
        <v>1328</v>
      </c>
      <c r="D3357">
        <v>10</v>
      </c>
      <c r="E3357">
        <v>0.73699999999999999</v>
      </c>
      <c r="F3357">
        <v>0.753</v>
      </c>
      <c r="G3357">
        <v>7.37</v>
      </c>
      <c r="H3357">
        <v>7.37</v>
      </c>
      <c r="I3357" t="s">
        <v>149</v>
      </c>
      <c r="J3357">
        <v>0</v>
      </c>
      <c r="K3357">
        <v>1</v>
      </c>
      <c r="L3357">
        <v>1</v>
      </c>
      <c r="M3357">
        <v>1</v>
      </c>
      <c r="N3357">
        <v>0</v>
      </c>
      <c r="O3357">
        <v>1</v>
      </c>
      <c r="P3357">
        <v>1</v>
      </c>
      <c r="Q3357">
        <v>1</v>
      </c>
      <c r="R3357">
        <v>0</v>
      </c>
      <c r="S3357">
        <v>13.49</v>
      </c>
      <c r="T3357">
        <v>13.49</v>
      </c>
      <c r="U3357">
        <v>13.49</v>
      </c>
      <c r="V3357">
        <v>54.633061529999999</v>
      </c>
      <c r="W3357">
        <v>54.633061529999999</v>
      </c>
      <c r="X3357">
        <v>1.830393487</v>
      </c>
      <c r="Y3357">
        <v>1.830393487</v>
      </c>
    </row>
    <row r="3358" spans="1:25" x14ac:dyDescent="0.3">
      <c r="A3358" s="2">
        <v>45928</v>
      </c>
      <c r="B3358" t="s">
        <v>52</v>
      </c>
      <c r="C3358">
        <v>4306</v>
      </c>
      <c r="D3358">
        <v>52</v>
      </c>
      <c r="E3358">
        <v>0.41</v>
      </c>
      <c r="F3358">
        <v>1.208</v>
      </c>
      <c r="G3358">
        <v>21.3</v>
      </c>
      <c r="H3358">
        <v>21.3</v>
      </c>
      <c r="I3358" t="s">
        <v>149</v>
      </c>
      <c r="J3358">
        <v>4</v>
      </c>
      <c r="K3358">
        <v>4</v>
      </c>
      <c r="L3358">
        <v>4</v>
      </c>
      <c r="M3358">
        <v>4</v>
      </c>
      <c r="N3358">
        <v>5</v>
      </c>
      <c r="O3358">
        <v>5</v>
      </c>
      <c r="P3358">
        <v>5</v>
      </c>
      <c r="Q3358">
        <v>5</v>
      </c>
      <c r="R3358">
        <v>260.23</v>
      </c>
      <c r="S3358">
        <v>260.23</v>
      </c>
      <c r="T3358">
        <v>260.23</v>
      </c>
      <c r="U3358">
        <v>260.23</v>
      </c>
      <c r="V3358">
        <v>8.1850670559999994</v>
      </c>
      <c r="W3358">
        <v>8.1850670559999994</v>
      </c>
      <c r="X3358">
        <v>12.21737089</v>
      </c>
      <c r="Y3358">
        <v>12.21737089</v>
      </c>
    </row>
    <row r="3359" spans="1:25" x14ac:dyDescent="0.3">
      <c r="A3359" s="2">
        <v>45928</v>
      </c>
      <c r="B3359" t="s">
        <v>112</v>
      </c>
      <c r="C3359">
        <v>85</v>
      </c>
      <c r="D3359">
        <v>3</v>
      </c>
      <c r="E3359">
        <v>1.21</v>
      </c>
      <c r="F3359">
        <v>3.5289999999999999</v>
      </c>
      <c r="G3359">
        <v>3.63</v>
      </c>
      <c r="H3359">
        <v>3.63</v>
      </c>
      <c r="I3359" t="s">
        <v>149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X3359">
        <v>0</v>
      </c>
      <c r="Y3359">
        <v>0</v>
      </c>
    </row>
    <row r="3360" spans="1:25" x14ac:dyDescent="0.3">
      <c r="A3360" s="2">
        <v>45928</v>
      </c>
      <c r="B3360" t="s">
        <v>15</v>
      </c>
      <c r="C3360">
        <v>227</v>
      </c>
      <c r="D3360">
        <v>5</v>
      </c>
      <c r="E3360">
        <v>1.1879999999999999</v>
      </c>
      <c r="F3360">
        <v>2.2029999999999998</v>
      </c>
      <c r="G3360">
        <v>5.94</v>
      </c>
      <c r="H3360">
        <v>5.94</v>
      </c>
      <c r="I3360" t="s">
        <v>149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37.49</v>
      </c>
      <c r="S3360">
        <v>37.49</v>
      </c>
      <c r="T3360">
        <v>37.49</v>
      </c>
      <c r="U3360">
        <v>37.49</v>
      </c>
      <c r="V3360">
        <v>15.84422513</v>
      </c>
      <c r="W3360">
        <v>15.84422513</v>
      </c>
      <c r="X3360">
        <v>6.3114478109999999</v>
      </c>
      <c r="Y3360">
        <v>6.3114478109999999</v>
      </c>
    </row>
    <row r="3361" spans="1:25" x14ac:dyDescent="0.3">
      <c r="A3361" s="2">
        <v>45928</v>
      </c>
      <c r="B3361" t="s">
        <v>112</v>
      </c>
      <c r="C3361">
        <v>219</v>
      </c>
      <c r="D3361">
        <v>1</v>
      </c>
      <c r="E3361">
        <v>1.1100000000000001</v>
      </c>
      <c r="F3361">
        <v>0.45700000000000002</v>
      </c>
      <c r="G3361">
        <v>1.1100000000000001</v>
      </c>
      <c r="H3361">
        <v>1.1100000000000001</v>
      </c>
      <c r="I3361" t="s">
        <v>149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X3361">
        <v>0</v>
      </c>
      <c r="Y3361">
        <v>0</v>
      </c>
    </row>
    <row r="3362" spans="1:25" x14ac:dyDescent="0.3">
      <c r="A3362" s="2">
        <v>45928</v>
      </c>
      <c r="B3362" t="s">
        <v>15</v>
      </c>
      <c r="C3362">
        <v>180</v>
      </c>
      <c r="D3362">
        <v>3</v>
      </c>
      <c r="E3362">
        <v>1.1000000000000001</v>
      </c>
      <c r="F3362">
        <v>1.667</v>
      </c>
      <c r="G3362">
        <v>3.3</v>
      </c>
      <c r="H3362">
        <v>3.3</v>
      </c>
      <c r="I3362" t="s">
        <v>149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37.49</v>
      </c>
      <c r="S3362">
        <v>37.49</v>
      </c>
      <c r="T3362">
        <v>37.49</v>
      </c>
      <c r="U3362">
        <v>37.49</v>
      </c>
      <c r="V3362">
        <v>8.8023472930000004</v>
      </c>
      <c r="W3362">
        <v>8.8023472930000004</v>
      </c>
      <c r="X3362">
        <v>11.36060606</v>
      </c>
      <c r="Y3362">
        <v>11.36060606</v>
      </c>
    </row>
    <row r="3363" spans="1:25" x14ac:dyDescent="0.3">
      <c r="A3363" s="2">
        <v>45928</v>
      </c>
      <c r="B3363" t="s">
        <v>15</v>
      </c>
      <c r="C3363">
        <v>405</v>
      </c>
      <c r="D3363">
        <v>2</v>
      </c>
      <c r="E3363">
        <v>1.08</v>
      </c>
      <c r="F3363">
        <v>0.49399999999999999</v>
      </c>
      <c r="G3363">
        <v>2.16</v>
      </c>
      <c r="H3363">
        <v>2.16</v>
      </c>
      <c r="I3363" t="s">
        <v>149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X3363">
        <v>0</v>
      </c>
      <c r="Y3363">
        <v>0</v>
      </c>
    </row>
    <row r="3364" spans="1:25" x14ac:dyDescent="0.3">
      <c r="A3364" s="2">
        <v>45928</v>
      </c>
      <c r="B3364" t="s">
        <v>112</v>
      </c>
      <c r="C3364">
        <v>155</v>
      </c>
      <c r="D3364">
        <v>1</v>
      </c>
      <c r="E3364">
        <v>1.05</v>
      </c>
      <c r="F3364">
        <v>0.64500000000000002</v>
      </c>
      <c r="G3364">
        <v>1.05</v>
      </c>
      <c r="H3364">
        <v>1.05</v>
      </c>
      <c r="I3364" t="s">
        <v>149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X3364">
        <v>0</v>
      </c>
      <c r="Y3364">
        <v>0</v>
      </c>
    </row>
    <row r="3365" spans="1:25" x14ac:dyDescent="0.3">
      <c r="A3365" s="2">
        <v>45928</v>
      </c>
      <c r="B3365" t="s">
        <v>15</v>
      </c>
      <c r="C3365">
        <v>523</v>
      </c>
      <c r="D3365">
        <v>4</v>
      </c>
      <c r="E3365">
        <v>0.99</v>
      </c>
      <c r="F3365">
        <v>0.76500000000000001</v>
      </c>
      <c r="G3365">
        <v>3.96</v>
      </c>
      <c r="H3365">
        <v>3.96</v>
      </c>
      <c r="I3365" t="s">
        <v>149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X3365">
        <v>0</v>
      </c>
      <c r="Y3365">
        <v>0</v>
      </c>
    </row>
    <row r="3366" spans="1:25" x14ac:dyDescent="0.3">
      <c r="A3366" s="2">
        <v>45928</v>
      </c>
      <c r="B3366" t="s">
        <v>112</v>
      </c>
      <c r="C3366">
        <v>1001</v>
      </c>
      <c r="D3366">
        <v>10</v>
      </c>
      <c r="E3366">
        <v>0.80500000000000005</v>
      </c>
      <c r="F3366">
        <v>0.999</v>
      </c>
      <c r="G3366">
        <v>8.0500000000000007</v>
      </c>
      <c r="H3366">
        <v>8.0500000000000007</v>
      </c>
      <c r="I3366" t="s">
        <v>149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X3366">
        <v>0</v>
      </c>
      <c r="Y3366">
        <v>0</v>
      </c>
    </row>
    <row r="3367" spans="1:25" x14ac:dyDescent="0.3">
      <c r="A3367" s="2">
        <v>45928</v>
      </c>
      <c r="B3367" t="s">
        <v>100</v>
      </c>
      <c r="C3367">
        <v>11</v>
      </c>
      <c r="D3367">
        <v>0</v>
      </c>
      <c r="F3367">
        <v>0</v>
      </c>
      <c r="G3367">
        <v>0</v>
      </c>
      <c r="H3367">
        <v>0</v>
      </c>
      <c r="I3367" t="s">
        <v>149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5" x14ac:dyDescent="0.3">
      <c r="A3368" s="2">
        <v>45928</v>
      </c>
      <c r="B3368" t="s">
        <v>54</v>
      </c>
      <c r="C3368">
        <v>346</v>
      </c>
      <c r="D3368">
        <v>4</v>
      </c>
      <c r="E3368">
        <v>1.7150000000000001</v>
      </c>
      <c r="F3368">
        <v>1.1559999999999999</v>
      </c>
      <c r="G3368">
        <v>6.86</v>
      </c>
      <c r="H3368">
        <v>6.86</v>
      </c>
      <c r="I3368" t="s">
        <v>149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X3368">
        <v>0</v>
      </c>
      <c r="Y3368">
        <v>0</v>
      </c>
    </row>
    <row r="3369" spans="1:25" x14ac:dyDescent="0.3">
      <c r="A3369" s="2">
        <v>45928</v>
      </c>
      <c r="B3369" t="s">
        <v>60</v>
      </c>
      <c r="C3369">
        <v>1793</v>
      </c>
      <c r="D3369">
        <v>13</v>
      </c>
      <c r="E3369">
        <v>1.4119999999999999</v>
      </c>
      <c r="F3369">
        <v>0.72499999999999998</v>
      </c>
      <c r="G3369">
        <v>18.36</v>
      </c>
      <c r="H3369">
        <v>18.36</v>
      </c>
      <c r="I3369" t="s">
        <v>149</v>
      </c>
      <c r="J3369">
        <v>2</v>
      </c>
      <c r="K3369">
        <v>2</v>
      </c>
      <c r="L3369">
        <v>2</v>
      </c>
      <c r="M3369">
        <v>2</v>
      </c>
      <c r="N3369">
        <v>2</v>
      </c>
      <c r="O3369">
        <v>2</v>
      </c>
      <c r="P3369">
        <v>2</v>
      </c>
      <c r="Q3369">
        <v>2</v>
      </c>
      <c r="R3369">
        <v>47.37</v>
      </c>
      <c r="S3369">
        <v>47.37</v>
      </c>
      <c r="T3369">
        <v>47.37</v>
      </c>
      <c r="U3369">
        <v>47.37</v>
      </c>
      <c r="V3369">
        <v>38.758708040000002</v>
      </c>
      <c r="W3369">
        <v>38.758708040000002</v>
      </c>
      <c r="X3369">
        <v>2.5800653589999998</v>
      </c>
      <c r="Y3369">
        <v>2.5800653589999998</v>
      </c>
    </row>
    <row r="3370" spans="1:25" x14ac:dyDescent="0.3">
      <c r="A3370" s="2">
        <v>45928</v>
      </c>
      <c r="B3370" t="s">
        <v>60</v>
      </c>
      <c r="C3370">
        <v>2899</v>
      </c>
      <c r="D3370">
        <v>13</v>
      </c>
      <c r="E3370">
        <v>1.2230000000000001</v>
      </c>
      <c r="F3370">
        <v>0.44800000000000001</v>
      </c>
      <c r="G3370">
        <v>15.9</v>
      </c>
      <c r="H3370">
        <v>15.9</v>
      </c>
      <c r="I3370" t="s">
        <v>149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X3370">
        <v>0</v>
      </c>
      <c r="Y3370">
        <v>0</v>
      </c>
    </row>
    <row r="3371" spans="1:25" x14ac:dyDescent="0.3">
      <c r="A3371" s="2">
        <v>45928</v>
      </c>
      <c r="B3371" t="s">
        <v>100</v>
      </c>
      <c r="C3371">
        <v>34</v>
      </c>
      <c r="D3371">
        <v>0</v>
      </c>
      <c r="F3371">
        <v>0</v>
      </c>
      <c r="G3371">
        <v>0</v>
      </c>
      <c r="H3371">
        <v>0</v>
      </c>
      <c r="I3371" t="s">
        <v>149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5" x14ac:dyDescent="0.3">
      <c r="A3372" s="2">
        <v>45928</v>
      </c>
      <c r="B3372" t="s">
        <v>54</v>
      </c>
      <c r="C3372">
        <v>785</v>
      </c>
      <c r="D3372">
        <v>6</v>
      </c>
      <c r="E3372">
        <v>0.80300000000000005</v>
      </c>
      <c r="F3372">
        <v>0.76400000000000001</v>
      </c>
      <c r="G3372">
        <v>4.82</v>
      </c>
      <c r="H3372">
        <v>4.82</v>
      </c>
      <c r="I3372" t="s">
        <v>149</v>
      </c>
      <c r="J3372">
        <v>2</v>
      </c>
      <c r="K3372">
        <v>2</v>
      </c>
      <c r="L3372">
        <v>2</v>
      </c>
      <c r="M3372">
        <v>2</v>
      </c>
      <c r="N3372">
        <v>2</v>
      </c>
      <c r="O3372">
        <v>2</v>
      </c>
      <c r="P3372">
        <v>2</v>
      </c>
      <c r="Q3372">
        <v>2</v>
      </c>
      <c r="R3372">
        <v>55.39</v>
      </c>
      <c r="S3372">
        <v>55.39</v>
      </c>
      <c r="T3372">
        <v>55.39</v>
      </c>
      <c r="U3372">
        <v>55.39</v>
      </c>
      <c r="V3372">
        <v>8.7019317570000005</v>
      </c>
      <c r="W3372">
        <v>8.7019317570000005</v>
      </c>
      <c r="X3372">
        <v>11.491701239999999</v>
      </c>
      <c r="Y3372">
        <v>11.491701239999999</v>
      </c>
    </row>
    <row r="3373" spans="1:25" x14ac:dyDescent="0.3">
      <c r="A3373" s="2">
        <v>45928</v>
      </c>
      <c r="B3373" t="s">
        <v>100</v>
      </c>
      <c r="C3373">
        <v>113</v>
      </c>
      <c r="D3373">
        <v>1</v>
      </c>
      <c r="E3373">
        <v>1.08</v>
      </c>
      <c r="F3373">
        <v>0.88500000000000001</v>
      </c>
      <c r="G3373">
        <v>1.08</v>
      </c>
      <c r="H3373">
        <v>1.08</v>
      </c>
      <c r="I3373" t="s">
        <v>149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X3373">
        <v>0</v>
      </c>
      <c r="Y3373">
        <v>0</v>
      </c>
    </row>
    <row r="3374" spans="1:25" x14ac:dyDescent="0.3">
      <c r="A3374" s="2">
        <v>45928</v>
      </c>
      <c r="B3374" t="s">
        <v>54</v>
      </c>
      <c r="C3374">
        <v>715</v>
      </c>
      <c r="D3374">
        <v>7</v>
      </c>
      <c r="E3374">
        <v>0.91100000000000003</v>
      </c>
      <c r="F3374">
        <v>0.97899999999999998</v>
      </c>
      <c r="G3374">
        <v>6.38</v>
      </c>
      <c r="H3374">
        <v>6.38</v>
      </c>
      <c r="I3374" t="s">
        <v>149</v>
      </c>
      <c r="J3374">
        <v>2</v>
      </c>
      <c r="K3374">
        <v>2</v>
      </c>
      <c r="L3374">
        <v>2</v>
      </c>
      <c r="M3374">
        <v>2</v>
      </c>
      <c r="N3374">
        <v>2</v>
      </c>
      <c r="O3374">
        <v>2</v>
      </c>
      <c r="P3374">
        <v>2</v>
      </c>
      <c r="Q3374">
        <v>2</v>
      </c>
      <c r="R3374">
        <v>58.47</v>
      </c>
      <c r="S3374">
        <v>58.47</v>
      </c>
      <c r="T3374">
        <v>58.47</v>
      </c>
      <c r="U3374">
        <v>58.47</v>
      </c>
      <c r="V3374">
        <v>10.91157859</v>
      </c>
      <c r="W3374">
        <v>10.91157859</v>
      </c>
      <c r="X3374">
        <v>9.1645768029999992</v>
      </c>
      <c r="Y3374">
        <v>9.1645768029999992</v>
      </c>
    </row>
    <row r="3375" spans="1:25" x14ac:dyDescent="0.3">
      <c r="A3375" s="2">
        <v>45928</v>
      </c>
      <c r="B3375" t="s">
        <v>60</v>
      </c>
      <c r="C3375">
        <v>655</v>
      </c>
      <c r="D3375">
        <v>3</v>
      </c>
      <c r="E3375">
        <v>0.73</v>
      </c>
      <c r="F3375">
        <v>0.45800000000000002</v>
      </c>
      <c r="G3375">
        <v>2.19</v>
      </c>
      <c r="H3375">
        <v>2.19</v>
      </c>
      <c r="I3375" t="s">
        <v>149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22.88</v>
      </c>
      <c r="S3375">
        <v>22.88</v>
      </c>
      <c r="T3375">
        <v>22.88</v>
      </c>
      <c r="U3375">
        <v>22.88</v>
      </c>
      <c r="V3375">
        <v>9.5716783220000003</v>
      </c>
      <c r="W3375">
        <v>9.5716783220000003</v>
      </c>
      <c r="X3375">
        <v>10.44748858</v>
      </c>
      <c r="Y3375">
        <v>10.44748858</v>
      </c>
    </row>
    <row r="3376" spans="1:25" x14ac:dyDescent="0.3">
      <c r="A3376" s="2">
        <v>45928</v>
      </c>
      <c r="B3376" t="s">
        <v>54</v>
      </c>
      <c r="C3376">
        <v>1703</v>
      </c>
      <c r="D3376">
        <v>9</v>
      </c>
      <c r="E3376">
        <v>0.73699999999999999</v>
      </c>
      <c r="F3376">
        <v>0.52800000000000002</v>
      </c>
      <c r="G3376">
        <v>6.63</v>
      </c>
      <c r="H3376">
        <v>6.63</v>
      </c>
      <c r="I3376" t="s">
        <v>149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23.98</v>
      </c>
      <c r="S3376">
        <v>23.98</v>
      </c>
      <c r="T3376">
        <v>23.98</v>
      </c>
      <c r="U3376">
        <v>23.98</v>
      </c>
      <c r="V3376">
        <v>27.648040030000001</v>
      </c>
      <c r="W3376">
        <v>27.648040030000001</v>
      </c>
      <c r="X3376">
        <v>3.6168929109999999</v>
      </c>
      <c r="Y3376">
        <v>3.6168929109999999</v>
      </c>
    </row>
    <row r="3377" spans="1:25" x14ac:dyDescent="0.3">
      <c r="A3377" s="2">
        <v>45928</v>
      </c>
      <c r="B3377" t="s">
        <v>100</v>
      </c>
      <c r="C3377">
        <v>63</v>
      </c>
      <c r="D3377">
        <v>0</v>
      </c>
      <c r="F3377">
        <v>0</v>
      </c>
      <c r="G3377">
        <v>0</v>
      </c>
      <c r="H3377">
        <v>0</v>
      </c>
      <c r="I3377" t="s">
        <v>149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5" x14ac:dyDescent="0.3">
      <c r="A3378" s="2">
        <v>45928</v>
      </c>
      <c r="B3378" t="s">
        <v>60</v>
      </c>
      <c r="C3378">
        <v>2290</v>
      </c>
      <c r="D3378">
        <v>15</v>
      </c>
      <c r="E3378">
        <v>0.84299999999999997</v>
      </c>
      <c r="F3378">
        <v>0.65500000000000003</v>
      </c>
      <c r="G3378">
        <v>12.65</v>
      </c>
      <c r="H3378">
        <v>12.65</v>
      </c>
      <c r="I3378" t="s">
        <v>149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33.49</v>
      </c>
      <c r="S3378">
        <v>33.49</v>
      </c>
      <c r="T3378">
        <v>33.49</v>
      </c>
      <c r="U3378">
        <v>33.49</v>
      </c>
      <c r="V3378">
        <v>37.772469389999998</v>
      </c>
      <c r="W3378">
        <v>37.772469389999998</v>
      </c>
      <c r="X3378">
        <v>2.6474308299999998</v>
      </c>
      <c r="Y3378">
        <v>2.6474308299999998</v>
      </c>
    </row>
    <row r="3379" spans="1:25" x14ac:dyDescent="0.3">
      <c r="A3379" s="2">
        <v>45928</v>
      </c>
      <c r="B3379" t="s">
        <v>48</v>
      </c>
      <c r="C3379">
        <v>493</v>
      </c>
      <c r="D3379">
        <v>5</v>
      </c>
      <c r="E3379">
        <v>2.1659999999999999</v>
      </c>
      <c r="F3379">
        <v>1.014</v>
      </c>
      <c r="G3379">
        <v>10.83</v>
      </c>
      <c r="H3379">
        <v>10.83</v>
      </c>
      <c r="I3379" t="s">
        <v>149</v>
      </c>
      <c r="J3379">
        <v>1</v>
      </c>
      <c r="K3379">
        <v>1</v>
      </c>
      <c r="L3379">
        <v>1</v>
      </c>
      <c r="M3379">
        <v>1</v>
      </c>
      <c r="N3379">
        <v>2</v>
      </c>
      <c r="O3379">
        <v>2</v>
      </c>
      <c r="P3379">
        <v>2</v>
      </c>
      <c r="Q3379">
        <v>2</v>
      </c>
      <c r="R3379">
        <v>56.98</v>
      </c>
      <c r="S3379">
        <v>56.98</v>
      </c>
      <c r="T3379">
        <v>56.98</v>
      </c>
      <c r="U3379">
        <v>56.98</v>
      </c>
      <c r="V3379">
        <v>19.00666901</v>
      </c>
      <c r="W3379">
        <v>19.00666901</v>
      </c>
      <c r="X3379">
        <v>5.2613111730000002</v>
      </c>
      <c r="Y3379">
        <v>5.2613111730000002</v>
      </c>
    </row>
    <row r="3380" spans="1:25" x14ac:dyDescent="0.3">
      <c r="A3380" s="2">
        <v>45928</v>
      </c>
      <c r="B3380" t="s">
        <v>48</v>
      </c>
      <c r="C3380">
        <v>1117</v>
      </c>
      <c r="D3380">
        <v>6</v>
      </c>
      <c r="E3380">
        <v>1.4950000000000001</v>
      </c>
      <c r="F3380">
        <v>0.53700000000000003</v>
      </c>
      <c r="G3380">
        <v>8.9700000000000006</v>
      </c>
      <c r="H3380">
        <v>8.9700000000000006</v>
      </c>
      <c r="I3380" t="s">
        <v>149</v>
      </c>
      <c r="J3380">
        <v>2</v>
      </c>
      <c r="K3380">
        <v>2</v>
      </c>
      <c r="L3380">
        <v>2</v>
      </c>
      <c r="M3380">
        <v>2</v>
      </c>
      <c r="N3380">
        <v>4</v>
      </c>
      <c r="O3380">
        <v>4</v>
      </c>
      <c r="P3380">
        <v>4</v>
      </c>
      <c r="Q3380">
        <v>4</v>
      </c>
      <c r="R3380">
        <v>113.96</v>
      </c>
      <c r="S3380">
        <v>113.96</v>
      </c>
      <c r="T3380">
        <v>113.96</v>
      </c>
      <c r="U3380">
        <v>113.96</v>
      </c>
      <c r="V3380">
        <v>7.8711828710000002</v>
      </c>
      <c r="W3380">
        <v>7.8711828710000002</v>
      </c>
      <c r="X3380">
        <v>12.70457079</v>
      </c>
      <c r="Y3380">
        <v>12.70457079</v>
      </c>
    </row>
    <row r="3381" spans="1:25" x14ac:dyDescent="0.3">
      <c r="A3381" s="2">
        <v>45928</v>
      </c>
      <c r="B3381" t="s">
        <v>48</v>
      </c>
      <c r="C3381">
        <v>679</v>
      </c>
      <c r="D3381">
        <v>7</v>
      </c>
      <c r="E3381">
        <v>1.64</v>
      </c>
      <c r="F3381">
        <v>1.0309999999999999</v>
      </c>
      <c r="G3381">
        <v>11.48</v>
      </c>
      <c r="H3381">
        <v>11.48</v>
      </c>
      <c r="I3381" t="s">
        <v>149</v>
      </c>
      <c r="J3381">
        <v>1</v>
      </c>
      <c r="K3381">
        <v>2</v>
      </c>
      <c r="L3381">
        <v>2</v>
      </c>
      <c r="M3381">
        <v>2</v>
      </c>
      <c r="N3381">
        <v>1</v>
      </c>
      <c r="O3381">
        <v>2</v>
      </c>
      <c r="P3381">
        <v>2</v>
      </c>
      <c r="Q3381">
        <v>2</v>
      </c>
      <c r="R3381">
        <v>28.49</v>
      </c>
      <c r="S3381">
        <v>56.98</v>
      </c>
      <c r="T3381">
        <v>56.98</v>
      </c>
      <c r="U3381">
        <v>56.98</v>
      </c>
      <c r="V3381">
        <v>20.147420149999999</v>
      </c>
      <c r="W3381">
        <v>20.147420149999999</v>
      </c>
      <c r="X3381">
        <v>4.9634146340000003</v>
      </c>
      <c r="Y3381">
        <v>4.9634146340000003</v>
      </c>
    </row>
    <row r="3382" spans="1:25" x14ac:dyDescent="0.3">
      <c r="A3382" s="2">
        <v>45928</v>
      </c>
      <c r="B3382" t="s">
        <v>48</v>
      </c>
      <c r="C3382">
        <v>1519</v>
      </c>
      <c r="D3382">
        <v>8</v>
      </c>
      <c r="E3382">
        <v>1.33</v>
      </c>
      <c r="F3382">
        <v>0.52700000000000002</v>
      </c>
      <c r="G3382">
        <v>10.64</v>
      </c>
      <c r="H3382">
        <v>10.64</v>
      </c>
      <c r="I3382" t="s">
        <v>149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27.49</v>
      </c>
      <c r="S3382">
        <v>27.49</v>
      </c>
      <c r="T3382">
        <v>27.49</v>
      </c>
      <c r="U3382">
        <v>27.49</v>
      </c>
      <c r="V3382">
        <v>38.704983630000001</v>
      </c>
      <c r="W3382">
        <v>38.704983630000001</v>
      </c>
      <c r="X3382">
        <v>2.5836466169999999</v>
      </c>
      <c r="Y3382">
        <v>2.5836466169999999</v>
      </c>
    </row>
    <row r="3383" spans="1:25" x14ac:dyDescent="0.3">
      <c r="A3383" s="2">
        <v>45928</v>
      </c>
      <c r="B3383" t="s">
        <v>19</v>
      </c>
      <c r="C3383">
        <v>13</v>
      </c>
      <c r="D3383">
        <v>0</v>
      </c>
      <c r="F3383">
        <v>0</v>
      </c>
      <c r="G3383">
        <v>0</v>
      </c>
      <c r="H3383">
        <v>0</v>
      </c>
      <c r="I3383" t="s">
        <v>149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5" x14ac:dyDescent="0.3">
      <c r="A3384" s="2">
        <v>45928</v>
      </c>
      <c r="B3384" t="s">
        <v>90</v>
      </c>
      <c r="C3384">
        <v>10</v>
      </c>
      <c r="D3384">
        <v>0</v>
      </c>
      <c r="F3384">
        <v>0</v>
      </c>
      <c r="G3384">
        <v>0</v>
      </c>
      <c r="H3384">
        <v>0</v>
      </c>
      <c r="I3384" t="s">
        <v>149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5" x14ac:dyDescent="0.3">
      <c r="A3385" s="2">
        <v>45928</v>
      </c>
      <c r="B3385" t="s">
        <v>19</v>
      </c>
      <c r="C3385">
        <v>41</v>
      </c>
      <c r="D3385">
        <v>0</v>
      </c>
      <c r="F3385">
        <v>0</v>
      </c>
      <c r="G3385">
        <v>0</v>
      </c>
      <c r="H3385">
        <v>0</v>
      </c>
      <c r="I3385" t="s">
        <v>149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5" x14ac:dyDescent="0.3">
      <c r="A3386" s="2">
        <v>45928</v>
      </c>
      <c r="B3386" t="s">
        <v>90</v>
      </c>
      <c r="C3386">
        <v>31</v>
      </c>
      <c r="D3386">
        <v>0</v>
      </c>
      <c r="F3386">
        <v>0</v>
      </c>
      <c r="G3386">
        <v>0</v>
      </c>
      <c r="H3386">
        <v>0</v>
      </c>
      <c r="I3386" t="s">
        <v>149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5" x14ac:dyDescent="0.3">
      <c r="A3387" s="2">
        <v>45928</v>
      </c>
      <c r="B3387" t="s">
        <v>19</v>
      </c>
      <c r="C3387">
        <v>43</v>
      </c>
      <c r="D3387">
        <v>0</v>
      </c>
      <c r="F3387">
        <v>0</v>
      </c>
      <c r="G3387">
        <v>0</v>
      </c>
      <c r="H3387">
        <v>0</v>
      </c>
      <c r="I3387" t="s">
        <v>149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5" x14ac:dyDescent="0.3">
      <c r="A3388" s="2">
        <v>45928</v>
      </c>
      <c r="B3388" t="s">
        <v>90</v>
      </c>
      <c r="C3388">
        <v>26</v>
      </c>
      <c r="D3388">
        <v>1</v>
      </c>
      <c r="E3388">
        <v>1.02</v>
      </c>
      <c r="F3388">
        <v>3.8460000000000001</v>
      </c>
      <c r="G3388">
        <v>1.02</v>
      </c>
      <c r="H3388">
        <v>1.02</v>
      </c>
      <c r="I3388" t="s">
        <v>149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X3388">
        <v>0</v>
      </c>
      <c r="Y3388">
        <v>0</v>
      </c>
    </row>
    <row r="3389" spans="1:25" x14ac:dyDescent="0.3">
      <c r="A3389" s="2">
        <v>45928</v>
      </c>
      <c r="B3389" t="s">
        <v>19</v>
      </c>
      <c r="C3389">
        <v>50</v>
      </c>
      <c r="D3389">
        <v>0</v>
      </c>
      <c r="F3389">
        <v>0</v>
      </c>
      <c r="G3389">
        <v>0</v>
      </c>
      <c r="H3389">
        <v>0</v>
      </c>
      <c r="I3389" t="s">
        <v>149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5" x14ac:dyDescent="0.3">
      <c r="A3390" s="2">
        <v>45928</v>
      </c>
      <c r="B3390" t="s">
        <v>90</v>
      </c>
      <c r="C3390">
        <v>20</v>
      </c>
      <c r="D3390">
        <v>1</v>
      </c>
      <c r="E3390">
        <v>0.44</v>
      </c>
      <c r="F3390">
        <v>5</v>
      </c>
      <c r="G3390">
        <v>0.44</v>
      </c>
      <c r="H3390">
        <v>0.44</v>
      </c>
      <c r="I3390" t="s">
        <v>149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X3390">
        <v>0</v>
      </c>
      <c r="Y3390">
        <v>0</v>
      </c>
    </row>
    <row r="3391" spans="1:25" x14ac:dyDescent="0.3">
      <c r="A3391" s="2">
        <v>45928</v>
      </c>
      <c r="B3391" t="s">
        <v>58</v>
      </c>
      <c r="C3391">
        <v>246</v>
      </c>
      <c r="D3391">
        <v>4</v>
      </c>
      <c r="E3391">
        <v>1.375</v>
      </c>
      <c r="F3391">
        <v>1.6259999999999999</v>
      </c>
      <c r="G3391">
        <v>5.5</v>
      </c>
      <c r="H3391">
        <v>5.5</v>
      </c>
      <c r="I3391" t="s">
        <v>149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11.49</v>
      </c>
      <c r="S3391">
        <v>11.49</v>
      </c>
      <c r="T3391">
        <v>11.49</v>
      </c>
      <c r="U3391">
        <v>11.49</v>
      </c>
      <c r="V3391">
        <v>47.867711049999997</v>
      </c>
      <c r="W3391">
        <v>47.867711049999997</v>
      </c>
      <c r="X3391">
        <v>2.0890909089999998</v>
      </c>
      <c r="Y3391">
        <v>2.0890909089999998</v>
      </c>
    </row>
    <row r="3392" spans="1:25" x14ac:dyDescent="0.3">
      <c r="A3392" s="2">
        <v>45928</v>
      </c>
      <c r="B3392" t="s">
        <v>110</v>
      </c>
      <c r="C3392">
        <v>208</v>
      </c>
      <c r="D3392">
        <v>5</v>
      </c>
      <c r="E3392">
        <v>1.5680000000000001</v>
      </c>
      <c r="F3392">
        <v>2.4039999999999999</v>
      </c>
      <c r="G3392">
        <v>7.84</v>
      </c>
      <c r="H3392">
        <v>7.84</v>
      </c>
      <c r="I3392" t="s">
        <v>149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X3392">
        <v>0</v>
      </c>
      <c r="Y3392">
        <v>0</v>
      </c>
    </row>
    <row r="3393" spans="1:25" x14ac:dyDescent="0.3">
      <c r="A3393" s="2">
        <v>45928</v>
      </c>
      <c r="B3393" t="s">
        <v>34</v>
      </c>
      <c r="C3393">
        <v>725</v>
      </c>
      <c r="D3393">
        <v>7</v>
      </c>
      <c r="E3393">
        <v>1.8540000000000001</v>
      </c>
      <c r="F3393">
        <v>0.96599999999999997</v>
      </c>
      <c r="G3393">
        <v>12.98</v>
      </c>
      <c r="H3393">
        <v>12.98</v>
      </c>
      <c r="I3393" t="s">
        <v>149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X3393">
        <v>0</v>
      </c>
      <c r="Y3393">
        <v>0</v>
      </c>
    </row>
    <row r="3394" spans="1:25" x14ac:dyDescent="0.3">
      <c r="A3394" s="2">
        <v>45928</v>
      </c>
      <c r="B3394" t="s">
        <v>28</v>
      </c>
      <c r="C3394">
        <v>77</v>
      </c>
      <c r="D3394">
        <v>1</v>
      </c>
      <c r="E3394">
        <v>1.44</v>
      </c>
      <c r="F3394">
        <v>1.2989999999999999</v>
      </c>
      <c r="G3394">
        <v>1.44</v>
      </c>
      <c r="H3394">
        <v>1.44</v>
      </c>
      <c r="I3394" t="s">
        <v>149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X3394">
        <v>0</v>
      </c>
      <c r="Y3394">
        <v>0</v>
      </c>
    </row>
    <row r="3395" spans="1:25" x14ac:dyDescent="0.3">
      <c r="A3395" s="2">
        <v>45928</v>
      </c>
      <c r="B3395" t="s">
        <v>58</v>
      </c>
      <c r="C3395">
        <v>352</v>
      </c>
      <c r="D3395">
        <v>0</v>
      </c>
      <c r="F3395">
        <v>0</v>
      </c>
      <c r="G3395">
        <v>0</v>
      </c>
      <c r="H3395">
        <v>0</v>
      </c>
      <c r="I3395" t="s">
        <v>149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5" x14ac:dyDescent="0.3">
      <c r="A3396" s="2">
        <v>45928</v>
      </c>
      <c r="B3396" t="s">
        <v>110</v>
      </c>
      <c r="C3396">
        <v>275</v>
      </c>
      <c r="D3396">
        <v>4</v>
      </c>
      <c r="E3396">
        <v>0.90800000000000003</v>
      </c>
      <c r="F3396">
        <v>1.4550000000000001</v>
      </c>
      <c r="G3396">
        <v>3.63</v>
      </c>
      <c r="H3396">
        <v>3.63</v>
      </c>
      <c r="I3396" t="s">
        <v>149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X3396">
        <v>0</v>
      </c>
      <c r="Y3396">
        <v>0</v>
      </c>
    </row>
    <row r="3397" spans="1:25" x14ac:dyDescent="0.3">
      <c r="A3397" s="2">
        <v>45928</v>
      </c>
      <c r="B3397" t="s">
        <v>34</v>
      </c>
      <c r="C3397">
        <v>2004</v>
      </c>
      <c r="D3397">
        <v>8</v>
      </c>
      <c r="E3397">
        <v>1.4059999999999999</v>
      </c>
      <c r="F3397">
        <v>0.39900000000000002</v>
      </c>
      <c r="G3397">
        <v>11.25</v>
      </c>
      <c r="H3397">
        <v>11.25</v>
      </c>
      <c r="I3397" t="s">
        <v>149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X3397">
        <v>0</v>
      </c>
      <c r="Y3397">
        <v>0</v>
      </c>
    </row>
    <row r="3398" spans="1:25" x14ac:dyDescent="0.3">
      <c r="A3398" s="2">
        <v>45928</v>
      </c>
      <c r="B3398" t="s">
        <v>28</v>
      </c>
      <c r="C3398">
        <v>119</v>
      </c>
      <c r="D3398">
        <v>0</v>
      </c>
      <c r="F3398">
        <v>0</v>
      </c>
      <c r="G3398">
        <v>0</v>
      </c>
      <c r="H3398">
        <v>0</v>
      </c>
      <c r="I3398" t="s">
        <v>149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5" x14ac:dyDescent="0.3">
      <c r="A3399" s="2">
        <v>45928</v>
      </c>
      <c r="B3399" t="s">
        <v>28</v>
      </c>
      <c r="C3399">
        <v>165</v>
      </c>
      <c r="D3399">
        <v>3</v>
      </c>
      <c r="E3399">
        <v>1.07</v>
      </c>
      <c r="F3399">
        <v>1.8180000000000001</v>
      </c>
      <c r="G3399">
        <v>3.21</v>
      </c>
      <c r="H3399">
        <v>3.21</v>
      </c>
      <c r="I3399" t="s">
        <v>149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X3399">
        <v>0</v>
      </c>
      <c r="Y3399">
        <v>0</v>
      </c>
    </row>
    <row r="3400" spans="1:25" x14ac:dyDescent="0.3">
      <c r="A3400" s="2">
        <v>45928</v>
      </c>
      <c r="B3400" t="s">
        <v>58</v>
      </c>
      <c r="C3400">
        <v>326</v>
      </c>
      <c r="D3400">
        <v>2</v>
      </c>
      <c r="E3400">
        <v>0.80500000000000005</v>
      </c>
      <c r="F3400">
        <v>0.61299999999999999</v>
      </c>
      <c r="G3400">
        <v>1.61</v>
      </c>
      <c r="H3400">
        <v>1.61</v>
      </c>
      <c r="I3400" t="s">
        <v>149</v>
      </c>
      <c r="J3400">
        <v>0</v>
      </c>
      <c r="K3400">
        <v>1</v>
      </c>
      <c r="L3400">
        <v>1</v>
      </c>
      <c r="M3400">
        <v>1</v>
      </c>
      <c r="N3400">
        <v>0</v>
      </c>
      <c r="O3400">
        <v>1</v>
      </c>
      <c r="P3400">
        <v>1</v>
      </c>
      <c r="Q3400">
        <v>1</v>
      </c>
      <c r="R3400">
        <v>0</v>
      </c>
      <c r="S3400">
        <v>11.49</v>
      </c>
      <c r="T3400">
        <v>11.49</v>
      </c>
      <c r="U3400">
        <v>11.49</v>
      </c>
      <c r="V3400">
        <v>14.012184510000001</v>
      </c>
      <c r="W3400">
        <v>14.012184510000001</v>
      </c>
      <c r="X3400">
        <v>7.1366459630000003</v>
      </c>
      <c r="Y3400">
        <v>7.1366459630000003</v>
      </c>
    </row>
    <row r="3401" spans="1:25" x14ac:dyDescent="0.3">
      <c r="A3401" s="2">
        <v>45928</v>
      </c>
      <c r="B3401" t="s">
        <v>110</v>
      </c>
      <c r="C3401">
        <v>620</v>
      </c>
      <c r="D3401">
        <v>5</v>
      </c>
      <c r="E3401">
        <v>1.1819999999999999</v>
      </c>
      <c r="F3401">
        <v>0.80600000000000005</v>
      </c>
      <c r="G3401">
        <v>5.91</v>
      </c>
      <c r="H3401">
        <v>5.91</v>
      </c>
      <c r="I3401" t="s">
        <v>149</v>
      </c>
      <c r="J3401">
        <v>0</v>
      </c>
      <c r="K3401">
        <v>2</v>
      </c>
      <c r="L3401">
        <v>2</v>
      </c>
      <c r="M3401">
        <v>2</v>
      </c>
      <c r="N3401">
        <v>0</v>
      </c>
      <c r="O3401">
        <v>2</v>
      </c>
      <c r="P3401">
        <v>2</v>
      </c>
      <c r="Q3401">
        <v>2</v>
      </c>
      <c r="R3401">
        <v>0</v>
      </c>
      <c r="S3401">
        <v>128.47</v>
      </c>
      <c r="T3401">
        <v>128.47</v>
      </c>
      <c r="U3401">
        <v>128.47</v>
      </c>
      <c r="V3401">
        <v>4.6002957889999996</v>
      </c>
      <c r="W3401">
        <v>4.6002957889999996</v>
      </c>
      <c r="X3401">
        <v>21.737732659999999</v>
      </c>
      <c r="Y3401">
        <v>21.737732659999999</v>
      </c>
    </row>
    <row r="3402" spans="1:25" x14ac:dyDescent="0.3">
      <c r="A3402" s="2">
        <v>45928</v>
      </c>
      <c r="B3402" t="s">
        <v>34</v>
      </c>
      <c r="C3402">
        <v>1013</v>
      </c>
      <c r="D3402">
        <v>10</v>
      </c>
      <c r="E3402">
        <v>1.37</v>
      </c>
      <c r="F3402">
        <v>0.98699999999999999</v>
      </c>
      <c r="G3402">
        <v>13.7</v>
      </c>
      <c r="H3402">
        <v>13.7</v>
      </c>
      <c r="I3402" t="s">
        <v>149</v>
      </c>
      <c r="J3402">
        <v>0</v>
      </c>
      <c r="K3402">
        <v>1</v>
      </c>
      <c r="L3402">
        <v>1</v>
      </c>
      <c r="M3402">
        <v>1</v>
      </c>
      <c r="N3402">
        <v>0</v>
      </c>
      <c r="O3402">
        <v>1</v>
      </c>
      <c r="P3402">
        <v>1</v>
      </c>
      <c r="Q3402">
        <v>1</v>
      </c>
      <c r="R3402">
        <v>0</v>
      </c>
      <c r="S3402">
        <v>18.489999999999998</v>
      </c>
      <c r="T3402">
        <v>18.489999999999998</v>
      </c>
      <c r="U3402">
        <v>18.489999999999998</v>
      </c>
      <c r="V3402">
        <v>74.094104920000007</v>
      </c>
      <c r="W3402">
        <v>74.094104920000007</v>
      </c>
      <c r="X3402">
        <v>1.349635036</v>
      </c>
      <c r="Y3402">
        <v>1.349635036</v>
      </c>
    </row>
    <row r="3403" spans="1:25" x14ac:dyDescent="0.3">
      <c r="A3403" s="2">
        <v>45928</v>
      </c>
      <c r="B3403" t="s">
        <v>34</v>
      </c>
      <c r="C3403">
        <v>587</v>
      </c>
      <c r="D3403">
        <v>2</v>
      </c>
      <c r="E3403">
        <v>1.56</v>
      </c>
      <c r="F3403">
        <v>0.34100000000000003</v>
      </c>
      <c r="G3403">
        <v>3.12</v>
      </c>
      <c r="H3403">
        <v>3.12</v>
      </c>
      <c r="I3403" t="s">
        <v>149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X3403">
        <v>0</v>
      </c>
      <c r="Y3403">
        <v>0</v>
      </c>
    </row>
    <row r="3404" spans="1:25" x14ac:dyDescent="0.3">
      <c r="A3404" s="2">
        <v>45928</v>
      </c>
      <c r="B3404" t="s">
        <v>58</v>
      </c>
      <c r="C3404">
        <v>356</v>
      </c>
      <c r="D3404">
        <v>1</v>
      </c>
      <c r="E3404">
        <v>0.51</v>
      </c>
      <c r="F3404">
        <v>0.28100000000000003</v>
      </c>
      <c r="G3404">
        <v>0.51</v>
      </c>
      <c r="H3404">
        <v>0.51</v>
      </c>
      <c r="I3404" t="s">
        <v>149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11.49</v>
      </c>
      <c r="S3404">
        <v>11.49</v>
      </c>
      <c r="T3404">
        <v>11.49</v>
      </c>
      <c r="U3404">
        <v>11.49</v>
      </c>
      <c r="V3404">
        <v>4.4386422980000004</v>
      </c>
      <c r="W3404">
        <v>4.4386422980000004</v>
      </c>
      <c r="X3404">
        <v>22.529411759999999</v>
      </c>
      <c r="Y3404">
        <v>22.529411759999999</v>
      </c>
    </row>
    <row r="3405" spans="1:25" x14ac:dyDescent="0.3">
      <c r="A3405" s="2">
        <v>45928</v>
      </c>
      <c r="B3405" t="s">
        <v>28</v>
      </c>
      <c r="C3405">
        <v>175</v>
      </c>
      <c r="D3405">
        <v>2</v>
      </c>
      <c r="E3405">
        <v>1.125</v>
      </c>
      <c r="F3405">
        <v>1.143</v>
      </c>
      <c r="G3405">
        <v>2.25</v>
      </c>
      <c r="H3405">
        <v>2.25</v>
      </c>
      <c r="I3405" t="s">
        <v>149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X3405">
        <v>0</v>
      </c>
      <c r="Y3405">
        <v>0</v>
      </c>
    </row>
    <row r="3406" spans="1:25" x14ac:dyDescent="0.3">
      <c r="A3406" s="2">
        <v>45928</v>
      </c>
      <c r="B3406" t="s">
        <v>110</v>
      </c>
      <c r="C3406">
        <v>2788</v>
      </c>
      <c r="D3406">
        <v>14</v>
      </c>
      <c r="E3406">
        <v>0.95599999999999996</v>
      </c>
      <c r="F3406">
        <v>0.502</v>
      </c>
      <c r="G3406">
        <v>13.39</v>
      </c>
      <c r="H3406">
        <v>13.39</v>
      </c>
      <c r="I3406" t="s">
        <v>149</v>
      </c>
      <c r="J3406">
        <v>2</v>
      </c>
      <c r="K3406">
        <v>2</v>
      </c>
      <c r="L3406">
        <v>2</v>
      </c>
      <c r="M3406">
        <v>2</v>
      </c>
      <c r="N3406">
        <v>2</v>
      </c>
      <c r="O3406">
        <v>2</v>
      </c>
      <c r="P3406">
        <v>2</v>
      </c>
      <c r="Q3406">
        <v>2</v>
      </c>
      <c r="R3406">
        <v>56.37</v>
      </c>
      <c r="S3406">
        <v>56.37</v>
      </c>
      <c r="T3406">
        <v>56.37</v>
      </c>
      <c r="U3406">
        <v>56.37</v>
      </c>
      <c r="V3406">
        <v>23.753769739999999</v>
      </c>
      <c r="W3406">
        <v>23.753769739999999</v>
      </c>
      <c r="X3406">
        <v>4.2098581030000002</v>
      </c>
      <c r="Y3406">
        <v>4.2098581030000002</v>
      </c>
    </row>
    <row r="3407" spans="1:25" x14ac:dyDescent="0.3">
      <c r="A3407" s="2">
        <v>45928</v>
      </c>
      <c r="B3407" t="s">
        <v>26</v>
      </c>
      <c r="C3407">
        <v>258</v>
      </c>
      <c r="D3407">
        <v>1</v>
      </c>
      <c r="E3407">
        <v>2.4900000000000002</v>
      </c>
      <c r="F3407">
        <v>0.38800000000000001</v>
      </c>
      <c r="G3407">
        <v>2.4900000000000002</v>
      </c>
      <c r="H3407">
        <v>2.4900000000000002</v>
      </c>
      <c r="I3407" t="s">
        <v>149</v>
      </c>
      <c r="J3407">
        <v>3</v>
      </c>
      <c r="K3407">
        <v>3</v>
      </c>
      <c r="L3407">
        <v>3</v>
      </c>
      <c r="M3407">
        <v>3</v>
      </c>
      <c r="N3407">
        <v>3</v>
      </c>
      <c r="O3407">
        <v>3</v>
      </c>
      <c r="P3407">
        <v>3</v>
      </c>
      <c r="Q3407">
        <v>3</v>
      </c>
      <c r="R3407">
        <v>118.86</v>
      </c>
      <c r="S3407">
        <v>118.86</v>
      </c>
      <c r="T3407">
        <v>118.86</v>
      </c>
      <c r="U3407">
        <v>118.86</v>
      </c>
      <c r="V3407">
        <v>2.0949015649999998</v>
      </c>
      <c r="W3407">
        <v>2.0949015649999998</v>
      </c>
      <c r="X3407">
        <v>47.734939760000003</v>
      </c>
      <c r="Y3407">
        <v>47.734939760000003</v>
      </c>
    </row>
    <row r="3408" spans="1:25" x14ac:dyDescent="0.3">
      <c r="A3408" s="2">
        <v>45928</v>
      </c>
      <c r="B3408" t="s">
        <v>30</v>
      </c>
      <c r="C3408">
        <v>97</v>
      </c>
      <c r="D3408">
        <v>0</v>
      </c>
      <c r="F3408">
        <v>0</v>
      </c>
      <c r="G3408">
        <v>0</v>
      </c>
      <c r="H3408">
        <v>0</v>
      </c>
      <c r="I3408" t="s">
        <v>149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5" x14ac:dyDescent="0.3">
      <c r="A3409" s="2">
        <v>45928</v>
      </c>
      <c r="B3409" t="s">
        <v>26</v>
      </c>
      <c r="C3409">
        <v>807</v>
      </c>
      <c r="D3409">
        <v>6</v>
      </c>
      <c r="E3409">
        <v>1.2450000000000001</v>
      </c>
      <c r="F3409">
        <v>0.74299999999999999</v>
      </c>
      <c r="G3409">
        <v>7.47</v>
      </c>
      <c r="H3409">
        <v>7.47</v>
      </c>
      <c r="I3409" t="s">
        <v>149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X3409">
        <v>0</v>
      </c>
      <c r="Y3409">
        <v>0</v>
      </c>
    </row>
    <row r="3410" spans="1:25" x14ac:dyDescent="0.3">
      <c r="A3410" s="2">
        <v>45928</v>
      </c>
      <c r="B3410" t="s">
        <v>30</v>
      </c>
      <c r="C3410">
        <v>1247</v>
      </c>
      <c r="D3410">
        <v>2</v>
      </c>
      <c r="E3410">
        <v>1.23</v>
      </c>
      <c r="F3410">
        <v>0.16</v>
      </c>
      <c r="G3410">
        <v>2.46</v>
      </c>
      <c r="H3410">
        <v>2.46</v>
      </c>
      <c r="I3410" t="s">
        <v>149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X3410">
        <v>0</v>
      </c>
      <c r="Y3410">
        <v>0</v>
      </c>
    </row>
    <row r="3411" spans="1:25" x14ac:dyDescent="0.3">
      <c r="A3411" s="2">
        <v>45928</v>
      </c>
      <c r="B3411" t="s">
        <v>26</v>
      </c>
      <c r="C3411">
        <v>855</v>
      </c>
      <c r="D3411">
        <v>8</v>
      </c>
      <c r="E3411">
        <v>1.36</v>
      </c>
      <c r="F3411">
        <v>0.93600000000000005</v>
      </c>
      <c r="G3411">
        <v>10.88</v>
      </c>
      <c r="H3411">
        <v>10.88</v>
      </c>
      <c r="I3411" t="s">
        <v>149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X3411">
        <v>0</v>
      </c>
      <c r="Y3411">
        <v>0</v>
      </c>
    </row>
    <row r="3412" spans="1:25" x14ac:dyDescent="0.3">
      <c r="A3412" s="2">
        <v>45928</v>
      </c>
      <c r="B3412" t="s">
        <v>30</v>
      </c>
      <c r="C3412">
        <v>429</v>
      </c>
      <c r="D3412">
        <v>1</v>
      </c>
      <c r="E3412">
        <v>1.32</v>
      </c>
      <c r="F3412">
        <v>0.23300000000000001</v>
      </c>
      <c r="G3412">
        <v>1.32</v>
      </c>
      <c r="H3412">
        <v>1.32</v>
      </c>
      <c r="I3412" t="s">
        <v>149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X3412">
        <v>0</v>
      </c>
      <c r="Y3412">
        <v>0</v>
      </c>
    </row>
    <row r="3413" spans="1:25" x14ac:dyDescent="0.3">
      <c r="A3413" s="2">
        <v>45928</v>
      </c>
      <c r="B3413" t="s">
        <v>30</v>
      </c>
      <c r="C3413">
        <v>508</v>
      </c>
      <c r="D3413">
        <v>3</v>
      </c>
      <c r="E3413">
        <v>1.107</v>
      </c>
      <c r="F3413">
        <v>0.59099999999999997</v>
      </c>
      <c r="G3413">
        <v>3.32</v>
      </c>
      <c r="H3413">
        <v>3.32</v>
      </c>
      <c r="I3413" t="s">
        <v>149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20.49</v>
      </c>
      <c r="S3413">
        <v>20.49</v>
      </c>
      <c r="T3413">
        <v>20.49</v>
      </c>
      <c r="U3413">
        <v>20.49</v>
      </c>
      <c r="V3413">
        <v>16.203025870000001</v>
      </c>
      <c r="W3413">
        <v>16.203025870000001</v>
      </c>
      <c r="X3413">
        <v>6.1716867469999999</v>
      </c>
      <c r="Y3413">
        <v>6.1716867469999999</v>
      </c>
    </row>
    <row r="3414" spans="1:25" x14ac:dyDescent="0.3">
      <c r="A3414" s="2">
        <v>45928</v>
      </c>
      <c r="B3414" t="s">
        <v>26</v>
      </c>
      <c r="C3414">
        <v>754</v>
      </c>
      <c r="D3414">
        <v>4</v>
      </c>
      <c r="E3414">
        <v>1.998</v>
      </c>
      <c r="F3414">
        <v>0.53100000000000003</v>
      </c>
      <c r="G3414">
        <v>7.99</v>
      </c>
      <c r="H3414">
        <v>7.99</v>
      </c>
      <c r="I3414" t="s">
        <v>149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42.49</v>
      </c>
      <c r="S3414">
        <v>42.49</v>
      </c>
      <c r="T3414">
        <v>42.49</v>
      </c>
      <c r="U3414">
        <v>42.49</v>
      </c>
      <c r="V3414">
        <v>18.804424569999998</v>
      </c>
      <c r="W3414">
        <v>18.804424569999998</v>
      </c>
      <c r="X3414">
        <v>5.317897372</v>
      </c>
      <c r="Y3414">
        <v>5.317897372</v>
      </c>
    </row>
    <row r="3415" spans="1:25" x14ac:dyDescent="0.3">
      <c r="A3415" s="2">
        <v>45928</v>
      </c>
      <c r="B3415" t="s">
        <v>86</v>
      </c>
      <c r="C3415">
        <v>13</v>
      </c>
      <c r="D3415">
        <v>0</v>
      </c>
      <c r="F3415">
        <v>0</v>
      </c>
      <c r="G3415">
        <v>0</v>
      </c>
      <c r="H3415">
        <v>0</v>
      </c>
      <c r="I3415" t="s">
        <v>149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5" x14ac:dyDescent="0.3">
      <c r="A3416" s="2">
        <v>45928</v>
      </c>
      <c r="B3416" t="s">
        <v>32</v>
      </c>
      <c r="C3416">
        <v>558</v>
      </c>
      <c r="D3416">
        <v>3</v>
      </c>
      <c r="E3416">
        <v>1.4770000000000001</v>
      </c>
      <c r="F3416">
        <v>0.53800000000000003</v>
      </c>
      <c r="G3416">
        <v>4.43</v>
      </c>
      <c r="H3416">
        <v>4.43</v>
      </c>
      <c r="I3416" t="s">
        <v>149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X3416">
        <v>0</v>
      </c>
      <c r="Y3416">
        <v>0</v>
      </c>
    </row>
    <row r="3417" spans="1:25" x14ac:dyDescent="0.3">
      <c r="A3417" s="2">
        <v>45928</v>
      </c>
      <c r="B3417" t="s">
        <v>46</v>
      </c>
      <c r="C3417">
        <v>273</v>
      </c>
      <c r="D3417">
        <v>1</v>
      </c>
      <c r="E3417">
        <v>2.4900000000000002</v>
      </c>
      <c r="F3417">
        <v>0.36599999999999999</v>
      </c>
      <c r="G3417">
        <v>2.4900000000000002</v>
      </c>
      <c r="H3417">
        <v>2.4900000000000002</v>
      </c>
      <c r="I3417" t="s">
        <v>149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X3417">
        <v>0</v>
      </c>
      <c r="Y3417">
        <v>0</v>
      </c>
    </row>
    <row r="3418" spans="1:25" x14ac:dyDescent="0.3">
      <c r="A3418" s="2">
        <v>45928</v>
      </c>
      <c r="B3418" t="s">
        <v>38</v>
      </c>
      <c r="C3418">
        <v>957</v>
      </c>
      <c r="D3418">
        <v>5</v>
      </c>
      <c r="E3418">
        <v>1.8180000000000001</v>
      </c>
      <c r="F3418">
        <v>0.52200000000000002</v>
      </c>
      <c r="G3418">
        <v>9.09</v>
      </c>
      <c r="H3418">
        <v>9.09</v>
      </c>
      <c r="I3418" t="s">
        <v>149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24.88</v>
      </c>
      <c r="S3418">
        <v>24.88</v>
      </c>
      <c r="T3418">
        <v>24.88</v>
      </c>
      <c r="U3418">
        <v>24.88</v>
      </c>
      <c r="V3418">
        <v>36.535369770000003</v>
      </c>
      <c r="W3418">
        <v>36.535369770000003</v>
      </c>
      <c r="X3418">
        <v>2.737073707</v>
      </c>
      <c r="Y3418">
        <v>2.737073707</v>
      </c>
    </row>
    <row r="3419" spans="1:25" x14ac:dyDescent="0.3">
      <c r="A3419" s="2">
        <v>45928</v>
      </c>
      <c r="B3419" t="s">
        <v>46</v>
      </c>
      <c r="C3419">
        <v>84</v>
      </c>
      <c r="D3419">
        <v>0</v>
      </c>
      <c r="F3419">
        <v>0</v>
      </c>
      <c r="G3419">
        <v>0</v>
      </c>
      <c r="H3419">
        <v>0</v>
      </c>
      <c r="I3419" t="s">
        <v>149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5" x14ac:dyDescent="0.3">
      <c r="A3420" s="2">
        <v>45928</v>
      </c>
      <c r="B3420" t="s">
        <v>38</v>
      </c>
      <c r="C3420">
        <v>725</v>
      </c>
      <c r="D3420">
        <v>9</v>
      </c>
      <c r="E3420">
        <v>1.3919999999999999</v>
      </c>
      <c r="F3420">
        <v>1.2410000000000001</v>
      </c>
      <c r="G3420">
        <v>12.53</v>
      </c>
      <c r="H3420">
        <v>12.53</v>
      </c>
      <c r="I3420" t="s">
        <v>149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X3420">
        <v>0</v>
      </c>
      <c r="Y3420">
        <v>0</v>
      </c>
    </row>
    <row r="3421" spans="1:25" x14ac:dyDescent="0.3">
      <c r="A3421" s="2">
        <v>45928</v>
      </c>
      <c r="B3421" t="s">
        <v>86</v>
      </c>
      <c r="C3421">
        <v>101</v>
      </c>
      <c r="D3421">
        <v>0</v>
      </c>
      <c r="F3421">
        <v>0</v>
      </c>
      <c r="G3421">
        <v>0</v>
      </c>
      <c r="H3421">
        <v>0</v>
      </c>
      <c r="I3421" t="s">
        <v>149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5" x14ac:dyDescent="0.3">
      <c r="A3422" s="2">
        <v>45928</v>
      </c>
      <c r="B3422" t="s">
        <v>32</v>
      </c>
      <c r="C3422">
        <v>203</v>
      </c>
      <c r="D3422">
        <v>2</v>
      </c>
      <c r="E3422">
        <v>0.84</v>
      </c>
      <c r="F3422">
        <v>0.98499999999999999</v>
      </c>
      <c r="G3422">
        <v>1.68</v>
      </c>
      <c r="H3422">
        <v>1.68</v>
      </c>
      <c r="I3422" t="s">
        <v>149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X3422">
        <v>0</v>
      </c>
      <c r="Y3422">
        <v>0</v>
      </c>
    </row>
    <row r="3423" spans="1:25" x14ac:dyDescent="0.3">
      <c r="A3423" s="2">
        <v>45928</v>
      </c>
      <c r="B3423" t="s">
        <v>38</v>
      </c>
      <c r="C3423">
        <v>101</v>
      </c>
      <c r="D3423">
        <v>3</v>
      </c>
      <c r="E3423">
        <v>1.2270000000000001</v>
      </c>
      <c r="F3423">
        <v>2.97</v>
      </c>
      <c r="G3423">
        <v>3.68</v>
      </c>
      <c r="H3423">
        <v>3.68</v>
      </c>
      <c r="I3423" t="s">
        <v>149</v>
      </c>
      <c r="J3423">
        <v>0</v>
      </c>
      <c r="K3423">
        <v>1</v>
      </c>
      <c r="L3423">
        <v>1</v>
      </c>
      <c r="M3423">
        <v>1</v>
      </c>
      <c r="N3423">
        <v>0</v>
      </c>
      <c r="O3423">
        <v>1</v>
      </c>
      <c r="P3423">
        <v>1</v>
      </c>
      <c r="Q3423">
        <v>1</v>
      </c>
      <c r="R3423">
        <v>0</v>
      </c>
      <c r="S3423">
        <v>23.49</v>
      </c>
      <c r="T3423">
        <v>23.49</v>
      </c>
      <c r="U3423">
        <v>23.49</v>
      </c>
      <c r="V3423">
        <v>15.666240950000001</v>
      </c>
      <c r="W3423">
        <v>15.666240950000001</v>
      </c>
      <c r="X3423">
        <v>6.3831521740000001</v>
      </c>
      <c r="Y3423">
        <v>6.3831521740000001</v>
      </c>
    </row>
    <row r="3424" spans="1:25" x14ac:dyDescent="0.3">
      <c r="A3424" s="2">
        <v>45928</v>
      </c>
      <c r="B3424" t="s">
        <v>86</v>
      </c>
      <c r="C3424">
        <v>0</v>
      </c>
      <c r="D3424">
        <v>0</v>
      </c>
      <c r="G3424">
        <v>0</v>
      </c>
      <c r="H3424">
        <v>0</v>
      </c>
      <c r="I3424" t="s">
        <v>149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5" x14ac:dyDescent="0.3">
      <c r="A3425" s="2">
        <v>45928</v>
      </c>
      <c r="B3425" t="s">
        <v>32</v>
      </c>
      <c r="C3425">
        <v>24</v>
      </c>
      <c r="D3425">
        <v>0</v>
      </c>
      <c r="F3425">
        <v>0</v>
      </c>
      <c r="G3425">
        <v>0</v>
      </c>
      <c r="H3425">
        <v>0</v>
      </c>
      <c r="I3425" t="s">
        <v>149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5" x14ac:dyDescent="0.3">
      <c r="A3426" s="2">
        <v>45928</v>
      </c>
      <c r="B3426" t="s">
        <v>46</v>
      </c>
      <c r="C3426">
        <v>5</v>
      </c>
      <c r="D3426">
        <v>0</v>
      </c>
      <c r="F3426">
        <v>0</v>
      </c>
      <c r="G3426">
        <v>0</v>
      </c>
      <c r="H3426">
        <v>0</v>
      </c>
      <c r="I3426" t="s">
        <v>149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5" x14ac:dyDescent="0.3">
      <c r="A3427" s="2">
        <v>45928</v>
      </c>
      <c r="B3427" t="s">
        <v>86</v>
      </c>
      <c r="C3427">
        <v>133</v>
      </c>
      <c r="D3427">
        <v>2</v>
      </c>
      <c r="E3427">
        <v>2.0649999999999999</v>
      </c>
      <c r="F3427">
        <v>1.504</v>
      </c>
      <c r="G3427">
        <v>4.13</v>
      </c>
      <c r="H3427">
        <v>4.13</v>
      </c>
      <c r="I3427" t="s">
        <v>149</v>
      </c>
      <c r="J3427">
        <v>1</v>
      </c>
      <c r="K3427">
        <v>1</v>
      </c>
      <c r="L3427">
        <v>1</v>
      </c>
      <c r="M3427">
        <v>1</v>
      </c>
      <c r="N3427">
        <v>2</v>
      </c>
      <c r="O3427">
        <v>2</v>
      </c>
      <c r="P3427">
        <v>2</v>
      </c>
      <c r="Q3427">
        <v>2</v>
      </c>
      <c r="R3427">
        <v>62.98</v>
      </c>
      <c r="S3427">
        <v>62.98</v>
      </c>
      <c r="T3427">
        <v>62.98</v>
      </c>
      <c r="U3427">
        <v>62.98</v>
      </c>
      <c r="V3427">
        <v>6.5576373449999998</v>
      </c>
      <c r="W3427">
        <v>6.5576373449999998</v>
      </c>
      <c r="X3427">
        <v>15.249394669999999</v>
      </c>
      <c r="Y3427">
        <v>15.249394669999999</v>
      </c>
    </row>
    <row r="3428" spans="1:25" x14ac:dyDescent="0.3">
      <c r="A3428" s="2">
        <v>45928</v>
      </c>
      <c r="B3428" t="s">
        <v>46</v>
      </c>
      <c r="C3428">
        <v>483</v>
      </c>
      <c r="D3428">
        <v>1</v>
      </c>
      <c r="E3428">
        <v>1.78</v>
      </c>
      <c r="F3428">
        <v>0.20699999999999999</v>
      </c>
      <c r="G3428">
        <v>1.78</v>
      </c>
      <c r="H3428">
        <v>1.78</v>
      </c>
      <c r="I3428" t="s">
        <v>149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X3428">
        <v>0</v>
      </c>
      <c r="Y3428">
        <v>0</v>
      </c>
    </row>
    <row r="3429" spans="1:25" x14ac:dyDescent="0.3">
      <c r="A3429" s="2">
        <v>45928</v>
      </c>
      <c r="B3429" t="s">
        <v>32</v>
      </c>
      <c r="C3429">
        <v>100</v>
      </c>
      <c r="D3429">
        <v>1</v>
      </c>
      <c r="E3429">
        <v>1.22</v>
      </c>
      <c r="F3429">
        <v>1</v>
      </c>
      <c r="G3429">
        <v>1.22</v>
      </c>
      <c r="H3429">
        <v>1.22</v>
      </c>
      <c r="I3429" t="s">
        <v>149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X3429">
        <v>0</v>
      </c>
      <c r="Y3429">
        <v>0</v>
      </c>
    </row>
    <row r="3430" spans="1:25" x14ac:dyDescent="0.3">
      <c r="A3430" s="2">
        <v>45928</v>
      </c>
      <c r="B3430" t="s">
        <v>38</v>
      </c>
      <c r="C3430">
        <v>470</v>
      </c>
      <c r="D3430">
        <v>8</v>
      </c>
      <c r="E3430">
        <v>0.92800000000000005</v>
      </c>
      <c r="F3430">
        <v>1.702</v>
      </c>
      <c r="G3430">
        <v>7.42</v>
      </c>
      <c r="H3430">
        <v>7.42</v>
      </c>
      <c r="I3430" t="s">
        <v>149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X3430">
        <v>0</v>
      </c>
      <c r="Y3430">
        <v>0</v>
      </c>
    </row>
    <row r="3431" spans="1:25" x14ac:dyDescent="0.3">
      <c r="A3431" s="2">
        <v>45929</v>
      </c>
      <c r="B3431" t="s">
        <v>44</v>
      </c>
      <c r="C3431">
        <v>1863</v>
      </c>
      <c r="D3431">
        <v>19</v>
      </c>
      <c r="E3431">
        <v>1.6120000000000001</v>
      </c>
      <c r="F3431">
        <v>1.02</v>
      </c>
      <c r="G3431">
        <v>30.62</v>
      </c>
      <c r="H3431">
        <v>30.62</v>
      </c>
      <c r="I3431" t="s">
        <v>149</v>
      </c>
      <c r="J3431">
        <v>4</v>
      </c>
      <c r="K3431">
        <v>4</v>
      </c>
      <c r="L3431">
        <v>4</v>
      </c>
      <c r="M3431">
        <v>4</v>
      </c>
      <c r="N3431">
        <v>4</v>
      </c>
      <c r="O3431">
        <v>4</v>
      </c>
      <c r="P3431">
        <v>4</v>
      </c>
      <c r="Q3431">
        <v>4</v>
      </c>
      <c r="R3431">
        <v>100.19</v>
      </c>
      <c r="S3431">
        <v>100.19</v>
      </c>
      <c r="T3431">
        <v>100.19</v>
      </c>
      <c r="U3431">
        <v>100.19</v>
      </c>
      <c r="V3431">
        <v>30.561932330000001</v>
      </c>
      <c r="W3431">
        <v>30.561932330000001</v>
      </c>
      <c r="X3431">
        <v>3.2720444149999999</v>
      </c>
      <c r="Y3431">
        <v>3.2720444149999999</v>
      </c>
    </row>
    <row r="3432" spans="1:25" x14ac:dyDescent="0.3">
      <c r="A3432" s="2">
        <v>45929</v>
      </c>
      <c r="B3432" t="s">
        <v>42</v>
      </c>
      <c r="C3432">
        <v>5637</v>
      </c>
      <c r="D3432">
        <v>74</v>
      </c>
      <c r="E3432">
        <v>1.742</v>
      </c>
      <c r="F3432">
        <v>1.3129999999999999</v>
      </c>
      <c r="G3432">
        <v>128.88</v>
      </c>
      <c r="H3432">
        <v>128.88</v>
      </c>
      <c r="I3432" t="s">
        <v>149</v>
      </c>
      <c r="J3432">
        <v>10</v>
      </c>
      <c r="K3432">
        <v>11</v>
      </c>
      <c r="L3432">
        <v>11</v>
      </c>
      <c r="M3432">
        <v>11</v>
      </c>
      <c r="N3432">
        <v>10</v>
      </c>
      <c r="O3432">
        <v>11</v>
      </c>
      <c r="P3432">
        <v>11</v>
      </c>
      <c r="Q3432">
        <v>11</v>
      </c>
      <c r="R3432">
        <v>271.29000000000002</v>
      </c>
      <c r="S3432">
        <v>296.17</v>
      </c>
      <c r="T3432">
        <v>296.17</v>
      </c>
      <c r="U3432">
        <v>296.17</v>
      </c>
      <c r="V3432">
        <v>43.515548500000001</v>
      </c>
      <c r="W3432">
        <v>43.515548500000001</v>
      </c>
      <c r="X3432">
        <v>2.2980291739999998</v>
      </c>
      <c r="Y3432">
        <v>2.2980291739999998</v>
      </c>
    </row>
    <row r="3433" spans="1:25" x14ac:dyDescent="0.3">
      <c r="A3433" s="2">
        <v>45929</v>
      </c>
      <c r="B3433" t="s">
        <v>40</v>
      </c>
      <c r="C3433">
        <v>1681</v>
      </c>
      <c r="D3433">
        <v>21</v>
      </c>
      <c r="E3433">
        <v>3.165</v>
      </c>
      <c r="F3433">
        <v>1.2490000000000001</v>
      </c>
      <c r="G3433">
        <v>66.459999999999994</v>
      </c>
      <c r="H3433">
        <v>66.459999999999994</v>
      </c>
      <c r="I3433" t="s">
        <v>149</v>
      </c>
      <c r="J3433">
        <v>4</v>
      </c>
      <c r="K3433">
        <v>4</v>
      </c>
      <c r="L3433">
        <v>4</v>
      </c>
      <c r="M3433">
        <v>4</v>
      </c>
      <c r="N3433">
        <v>6</v>
      </c>
      <c r="O3433">
        <v>6</v>
      </c>
      <c r="P3433">
        <v>6</v>
      </c>
      <c r="Q3433">
        <v>6</v>
      </c>
      <c r="R3433">
        <v>181.35</v>
      </c>
      <c r="S3433">
        <v>181.35</v>
      </c>
      <c r="T3433">
        <v>181.35</v>
      </c>
      <c r="U3433">
        <v>181.35</v>
      </c>
      <c r="V3433">
        <v>36.64736697</v>
      </c>
      <c r="W3433">
        <v>36.64736697</v>
      </c>
      <c r="X3433">
        <v>2.7287089980000001</v>
      </c>
      <c r="Y3433">
        <v>2.7287089980000001</v>
      </c>
    </row>
    <row r="3434" spans="1:25" x14ac:dyDescent="0.3">
      <c r="A3434" s="2">
        <v>45929</v>
      </c>
      <c r="B3434" t="s">
        <v>62</v>
      </c>
      <c r="C3434">
        <v>1347</v>
      </c>
      <c r="D3434">
        <v>15</v>
      </c>
      <c r="E3434">
        <v>5.0129999999999999</v>
      </c>
      <c r="F3434">
        <v>1.1140000000000001</v>
      </c>
      <c r="G3434">
        <v>75.2</v>
      </c>
      <c r="H3434">
        <v>75.2</v>
      </c>
      <c r="I3434" t="s">
        <v>149</v>
      </c>
      <c r="J3434">
        <v>4</v>
      </c>
      <c r="K3434">
        <v>8</v>
      </c>
      <c r="L3434">
        <v>8</v>
      </c>
      <c r="M3434">
        <v>8</v>
      </c>
      <c r="N3434">
        <v>16</v>
      </c>
      <c r="O3434">
        <v>28</v>
      </c>
      <c r="P3434">
        <v>28</v>
      </c>
      <c r="Q3434">
        <v>28</v>
      </c>
      <c r="R3434">
        <v>665.12</v>
      </c>
      <c r="S3434">
        <v>1850.19</v>
      </c>
      <c r="T3434">
        <v>1850.19</v>
      </c>
      <c r="U3434">
        <v>1850.19</v>
      </c>
      <c r="V3434">
        <v>4.0644474349999999</v>
      </c>
      <c r="W3434">
        <v>4.0644474349999999</v>
      </c>
      <c r="X3434">
        <v>24.603590430000001</v>
      </c>
      <c r="Y3434">
        <v>24.603590430000001</v>
      </c>
    </row>
    <row r="3435" spans="1:25" x14ac:dyDescent="0.3">
      <c r="A3435" s="2">
        <v>45929</v>
      </c>
      <c r="B3435" t="s">
        <v>84</v>
      </c>
      <c r="C3435">
        <v>6365</v>
      </c>
      <c r="D3435">
        <v>52</v>
      </c>
      <c r="E3435">
        <v>2.3180000000000001</v>
      </c>
      <c r="F3435">
        <v>0.81699999999999995</v>
      </c>
      <c r="G3435">
        <v>120.55</v>
      </c>
      <c r="H3435">
        <v>120.55</v>
      </c>
      <c r="I3435" t="s">
        <v>149</v>
      </c>
      <c r="J3435">
        <v>9</v>
      </c>
      <c r="K3435">
        <v>9</v>
      </c>
      <c r="L3435">
        <v>9</v>
      </c>
      <c r="M3435">
        <v>9</v>
      </c>
      <c r="N3435">
        <v>9</v>
      </c>
      <c r="O3435">
        <v>9</v>
      </c>
      <c r="P3435">
        <v>9</v>
      </c>
      <c r="Q3435">
        <v>9</v>
      </c>
      <c r="R3435">
        <v>328.41</v>
      </c>
      <c r="S3435">
        <v>328.41</v>
      </c>
      <c r="T3435">
        <v>328.41</v>
      </c>
      <c r="U3435">
        <v>328.41</v>
      </c>
      <c r="V3435">
        <v>36.707164820000003</v>
      </c>
      <c r="W3435">
        <v>36.707164820000003</v>
      </c>
      <c r="X3435">
        <v>2.7242637909999998</v>
      </c>
      <c r="Y3435">
        <v>2.7242637909999998</v>
      </c>
    </row>
    <row r="3436" spans="1:25" x14ac:dyDescent="0.3">
      <c r="A3436" s="2">
        <v>45929</v>
      </c>
      <c r="B3436" t="s">
        <v>56</v>
      </c>
      <c r="C3436">
        <v>686</v>
      </c>
      <c r="D3436">
        <v>8</v>
      </c>
      <c r="E3436">
        <v>1.3779999999999999</v>
      </c>
      <c r="F3436">
        <v>1.1659999999999999</v>
      </c>
      <c r="G3436">
        <v>11.02</v>
      </c>
      <c r="H3436">
        <v>11.02</v>
      </c>
      <c r="I3436" t="s">
        <v>149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23.9</v>
      </c>
      <c r="S3436">
        <v>23.9</v>
      </c>
      <c r="T3436">
        <v>23.9</v>
      </c>
      <c r="U3436">
        <v>23.9</v>
      </c>
      <c r="V3436">
        <v>46.108786610000003</v>
      </c>
      <c r="W3436">
        <v>46.108786610000003</v>
      </c>
      <c r="X3436">
        <v>2.1687840289999998</v>
      </c>
      <c r="Y3436">
        <v>2.1687840289999998</v>
      </c>
    </row>
    <row r="3437" spans="1:25" x14ac:dyDescent="0.3">
      <c r="A3437" s="2">
        <v>45929</v>
      </c>
      <c r="B3437" t="s">
        <v>50</v>
      </c>
      <c r="C3437">
        <v>1037</v>
      </c>
      <c r="D3437">
        <v>13</v>
      </c>
      <c r="E3437">
        <v>2.15</v>
      </c>
      <c r="F3437">
        <v>1.254</v>
      </c>
      <c r="G3437">
        <v>27.95</v>
      </c>
      <c r="H3437">
        <v>27.95</v>
      </c>
      <c r="I3437" t="s">
        <v>149</v>
      </c>
      <c r="J3437">
        <v>3</v>
      </c>
      <c r="K3437">
        <v>4</v>
      </c>
      <c r="L3437">
        <v>4</v>
      </c>
      <c r="M3437">
        <v>4</v>
      </c>
      <c r="N3437">
        <v>3</v>
      </c>
      <c r="O3437">
        <v>4</v>
      </c>
      <c r="P3437">
        <v>4</v>
      </c>
      <c r="Q3437">
        <v>4</v>
      </c>
      <c r="R3437">
        <v>107.29</v>
      </c>
      <c r="S3437">
        <v>149.78</v>
      </c>
      <c r="T3437">
        <v>149.78</v>
      </c>
      <c r="U3437">
        <v>149.78</v>
      </c>
      <c r="V3437">
        <v>18.660702359999998</v>
      </c>
      <c r="W3437">
        <v>18.660702359999998</v>
      </c>
      <c r="X3437">
        <v>5.3588550980000003</v>
      </c>
      <c r="Y3437">
        <v>5.3588550980000003</v>
      </c>
    </row>
    <row r="3438" spans="1:25" x14ac:dyDescent="0.3">
      <c r="A3438" s="2">
        <v>45929</v>
      </c>
      <c r="B3438" t="s">
        <v>36</v>
      </c>
      <c r="C3438">
        <v>1417</v>
      </c>
      <c r="D3438">
        <v>15</v>
      </c>
      <c r="E3438">
        <v>1.2929999999999999</v>
      </c>
      <c r="F3438">
        <v>1.0589999999999999</v>
      </c>
      <c r="G3438">
        <v>19.399999999999999</v>
      </c>
      <c r="H3438">
        <v>19.399999999999999</v>
      </c>
      <c r="I3438" t="s">
        <v>149</v>
      </c>
      <c r="J3438">
        <v>1</v>
      </c>
      <c r="K3438">
        <v>1</v>
      </c>
      <c r="L3438">
        <v>1</v>
      </c>
      <c r="M3438">
        <v>1</v>
      </c>
      <c r="N3438">
        <v>2</v>
      </c>
      <c r="O3438">
        <v>2</v>
      </c>
      <c r="P3438">
        <v>2</v>
      </c>
      <c r="Q3438">
        <v>2</v>
      </c>
      <c r="R3438">
        <v>43.76</v>
      </c>
      <c r="S3438">
        <v>43.76</v>
      </c>
      <c r="T3438">
        <v>43.76</v>
      </c>
      <c r="U3438">
        <v>43.76</v>
      </c>
      <c r="V3438">
        <v>44.332723950000002</v>
      </c>
      <c r="W3438">
        <v>44.332723950000002</v>
      </c>
      <c r="X3438">
        <v>2.2556701029999999</v>
      </c>
      <c r="Y3438">
        <v>2.2556701029999999</v>
      </c>
    </row>
    <row r="3439" spans="1:25" x14ac:dyDescent="0.3">
      <c r="A3439" s="2">
        <v>45929</v>
      </c>
      <c r="B3439" t="s">
        <v>62</v>
      </c>
      <c r="C3439">
        <v>8221</v>
      </c>
      <c r="D3439">
        <v>56</v>
      </c>
      <c r="E3439">
        <v>4.7679999999999998</v>
      </c>
      <c r="F3439">
        <v>0.68100000000000005</v>
      </c>
      <c r="G3439">
        <v>267.01</v>
      </c>
      <c r="H3439">
        <v>267.01</v>
      </c>
      <c r="I3439" t="s">
        <v>149</v>
      </c>
      <c r="J3439">
        <v>19</v>
      </c>
      <c r="K3439">
        <v>23</v>
      </c>
      <c r="L3439">
        <v>23</v>
      </c>
      <c r="M3439">
        <v>23</v>
      </c>
      <c r="N3439">
        <v>25</v>
      </c>
      <c r="O3439">
        <v>29</v>
      </c>
      <c r="P3439">
        <v>29</v>
      </c>
      <c r="Q3439">
        <v>29</v>
      </c>
      <c r="R3439">
        <v>1149.8499999999999</v>
      </c>
      <c r="S3439">
        <v>1359.98</v>
      </c>
      <c r="T3439">
        <v>1359.98</v>
      </c>
      <c r="U3439">
        <v>1359.98</v>
      </c>
      <c r="V3439">
        <v>19.63337696</v>
      </c>
      <c r="W3439">
        <v>19.63337696</v>
      </c>
      <c r="X3439">
        <v>5.0933672899999998</v>
      </c>
      <c r="Y3439">
        <v>5.0933672899999998</v>
      </c>
    </row>
    <row r="3440" spans="1:25" x14ac:dyDescent="0.3">
      <c r="A3440" s="2">
        <v>45929</v>
      </c>
      <c r="B3440" t="s">
        <v>64</v>
      </c>
      <c r="C3440">
        <v>3843</v>
      </c>
      <c r="D3440">
        <v>13</v>
      </c>
      <c r="E3440">
        <v>4.9020000000000001</v>
      </c>
      <c r="F3440">
        <v>0.33800000000000002</v>
      </c>
      <c r="G3440">
        <v>63.72</v>
      </c>
      <c r="H3440">
        <v>63.72</v>
      </c>
      <c r="I3440" t="s">
        <v>149</v>
      </c>
      <c r="J3440">
        <v>6</v>
      </c>
      <c r="K3440">
        <v>6</v>
      </c>
      <c r="L3440">
        <v>6</v>
      </c>
      <c r="M3440">
        <v>6</v>
      </c>
      <c r="N3440">
        <v>11</v>
      </c>
      <c r="O3440">
        <v>11</v>
      </c>
      <c r="P3440">
        <v>11</v>
      </c>
      <c r="Q3440">
        <v>11</v>
      </c>
      <c r="R3440">
        <v>485.8</v>
      </c>
      <c r="S3440">
        <v>485.8</v>
      </c>
      <c r="T3440">
        <v>485.8</v>
      </c>
      <c r="U3440">
        <v>485.8</v>
      </c>
      <c r="V3440">
        <v>13.116508850000001</v>
      </c>
      <c r="W3440">
        <v>13.116508850000001</v>
      </c>
      <c r="X3440">
        <v>7.6239799120000002</v>
      </c>
      <c r="Y3440">
        <v>7.6239799120000002</v>
      </c>
    </row>
    <row r="3441" spans="1:25" x14ac:dyDescent="0.3">
      <c r="A3441" s="2">
        <v>45929</v>
      </c>
      <c r="B3441" t="s">
        <v>66</v>
      </c>
      <c r="C3441">
        <v>1614</v>
      </c>
      <c r="D3441">
        <v>13</v>
      </c>
      <c r="E3441">
        <v>6.2149999999999999</v>
      </c>
      <c r="F3441">
        <v>0.80500000000000005</v>
      </c>
      <c r="G3441">
        <v>80.8</v>
      </c>
      <c r="H3441">
        <v>80.8</v>
      </c>
      <c r="I3441" t="s">
        <v>149</v>
      </c>
      <c r="J3441">
        <v>7</v>
      </c>
      <c r="K3441">
        <v>9</v>
      </c>
      <c r="L3441">
        <v>9</v>
      </c>
      <c r="M3441">
        <v>9</v>
      </c>
      <c r="N3441">
        <v>7</v>
      </c>
      <c r="O3441">
        <v>9</v>
      </c>
      <c r="P3441">
        <v>9</v>
      </c>
      <c r="Q3441">
        <v>9</v>
      </c>
      <c r="R3441">
        <v>225.77</v>
      </c>
      <c r="S3441">
        <v>281.75</v>
      </c>
      <c r="T3441">
        <v>281.75</v>
      </c>
      <c r="U3441">
        <v>281.75</v>
      </c>
      <c r="V3441">
        <v>28.677905939999999</v>
      </c>
      <c r="W3441">
        <v>28.677905939999999</v>
      </c>
      <c r="X3441">
        <v>3.4870049500000002</v>
      </c>
      <c r="Y3441">
        <v>3.4870049500000002</v>
      </c>
    </row>
    <row r="3442" spans="1:25" x14ac:dyDescent="0.3">
      <c r="A3442" s="2">
        <v>45929</v>
      </c>
      <c r="B3442" t="s">
        <v>68</v>
      </c>
      <c r="C3442">
        <v>3464</v>
      </c>
      <c r="D3442">
        <v>24</v>
      </c>
      <c r="E3442">
        <v>5.9349999999999996</v>
      </c>
      <c r="F3442">
        <v>0.69299999999999995</v>
      </c>
      <c r="G3442">
        <v>142.43</v>
      </c>
      <c r="H3442">
        <v>142.43</v>
      </c>
      <c r="I3442" t="s">
        <v>149</v>
      </c>
      <c r="J3442">
        <v>10</v>
      </c>
      <c r="K3442">
        <v>11</v>
      </c>
      <c r="L3442">
        <v>11</v>
      </c>
      <c r="M3442">
        <v>11</v>
      </c>
      <c r="N3442">
        <v>10</v>
      </c>
      <c r="O3442">
        <v>11</v>
      </c>
      <c r="P3442">
        <v>11</v>
      </c>
      <c r="Q3442">
        <v>11</v>
      </c>
      <c r="R3442">
        <v>330.21</v>
      </c>
      <c r="S3442">
        <v>362.09</v>
      </c>
      <c r="T3442">
        <v>362.09</v>
      </c>
      <c r="U3442">
        <v>362.09</v>
      </c>
      <c r="V3442">
        <v>39.335524319999998</v>
      </c>
      <c r="W3442">
        <v>39.335524319999998</v>
      </c>
      <c r="X3442">
        <v>2.542231272</v>
      </c>
      <c r="Y3442">
        <v>2.542231272</v>
      </c>
    </row>
    <row r="3443" spans="1:25" x14ac:dyDescent="0.3">
      <c r="A3443" s="2">
        <v>45929</v>
      </c>
      <c r="B3443" t="s">
        <v>70</v>
      </c>
      <c r="C3443">
        <v>4817</v>
      </c>
      <c r="D3443">
        <v>30</v>
      </c>
      <c r="E3443">
        <v>3.1560000000000001</v>
      </c>
      <c r="F3443">
        <v>0.623</v>
      </c>
      <c r="G3443">
        <v>94.68</v>
      </c>
      <c r="H3443">
        <v>94.68</v>
      </c>
      <c r="I3443" t="s">
        <v>149</v>
      </c>
      <c r="J3443">
        <v>8</v>
      </c>
      <c r="K3443">
        <v>8</v>
      </c>
      <c r="L3443">
        <v>8</v>
      </c>
      <c r="M3443">
        <v>8</v>
      </c>
      <c r="N3443">
        <v>10</v>
      </c>
      <c r="O3443">
        <v>10</v>
      </c>
      <c r="P3443">
        <v>10</v>
      </c>
      <c r="Q3443">
        <v>10</v>
      </c>
      <c r="R3443">
        <v>334.82</v>
      </c>
      <c r="S3443">
        <v>334.82</v>
      </c>
      <c r="T3443">
        <v>334.82</v>
      </c>
      <c r="U3443">
        <v>334.82</v>
      </c>
      <c r="V3443">
        <v>28.27788065</v>
      </c>
      <c r="W3443">
        <v>28.27788065</v>
      </c>
      <c r="X3443">
        <v>3.5363329110000001</v>
      </c>
      <c r="Y3443">
        <v>3.5363329110000001</v>
      </c>
    </row>
    <row r="3444" spans="1:25" x14ac:dyDescent="0.3">
      <c r="A3444" s="2">
        <v>45929</v>
      </c>
      <c r="B3444" t="s">
        <v>72</v>
      </c>
      <c r="C3444">
        <v>2280</v>
      </c>
      <c r="D3444">
        <v>14</v>
      </c>
      <c r="E3444">
        <v>3.1970000000000001</v>
      </c>
      <c r="F3444">
        <v>0.61399999999999999</v>
      </c>
      <c r="G3444">
        <v>44.76</v>
      </c>
      <c r="H3444">
        <v>44.76</v>
      </c>
      <c r="I3444" t="s">
        <v>149</v>
      </c>
      <c r="J3444">
        <v>0</v>
      </c>
      <c r="K3444">
        <v>1</v>
      </c>
      <c r="L3444">
        <v>1</v>
      </c>
      <c r="M3444">
        <v>1</v>
      </c>
      <c r="N3444">
        <v>0</v>
      </c>
      <c r="O3444">
        <v>1</v>
      </c>
      <c r="P3444">
        <v>1</v>
      </c>
      <c r="Q3444">
        <v>1</v>
      </c>
      <c r="R3444">
        <v>0</v>
      </c>
      <c r="S3444">
        <v>37.49</v>
      </c>
      <c r="T3444">
        <v>37.49</v>
      </c>
      <c r="U3444">
        <v>37.49</v>
      </c>
      <c r="V3444">
        <v>119.3918378</v>
      </c>
      <c r="W3444">
        <v>119.3918378</v>
      </c>
      <c r="X3444">
        <v>0.83757819479999995</v>
      </c>
      <c r="Y3444">
        <v>0.83757819479999995</v>
      </c>
    </row>
    <row r="3445" spans="1:25" x14ac:dyDescent="0.3">
      <c r="A3445" s="2">
        <v>45929</v>
      </c>
      <c r="B3445" t="s">
        <v>74</v>
      </c>
      <c r="C3445">
        <v>2317</v>
      </c>
      <c r="D3445">
        <v>8</v>
      </c>
      <c r="E3445">
        <v>2.3450000000000002</v>
      </c>
      <c r="F3445">
        <v>0.34499999999999997</v>
      </c>
      <c r="G3445">
        <v>18.760000000000002</v>
      </c>
      <c r="H3445">
        <v>18.760000000000002</v>
      </c>
      <c r="I3445" t="s">
        <v>149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X3445">
        <v>0</v>
      </c>
      <c r="Y3445">
        <v>0</v>
      </c>
    </row>
    <row r="3446" spans="1:25" x14ac:dyDescent="0.3">
      <c r="A3446" s="2">
        <v>45929</v>
      </c>
      <c r="B3446" t="s">
        <v>76</v>
      </c>
      <c r="C3446">
        <v>1222</v>
      </c>
      <c r="D3446">
        <v>8</v>
      </c>
      <c r="E3446">
        <v>4.5839999999999996</v>
      </c>
      <c r="F3446">
        <v>0.65500000000000003</v>
      </c>
      <c r="G3446">
        <v>36.67</v>
      </c>
      <c r="H3446">
        <v>36.67</v>
      </c>
      <c r="I3446" t="s">
        <v>149</v>
      </c>
      <c r="J3446">
        <v>4</v>
      </c>
      <c r="K3446">
        <v>5</v>
      </c>
      <c r="L3446">
        <v>5</v>
      </c>
      <c r="M3446">
        <v>5</v>
      </c>
      <c r="N3446">
        <v>5</v>
      </c>
      <c r="O3446">
        <v>6</v>
      </c>
      <c r="P3446">
        <v>6</v>
      </c>
      <c r="Q3446">
        <v>6</v>
      </c>
      <c r="R3446">
        <v>149.44999999999999</v>
      </c>
      <c r="S3446">
        <v>178.94</v>
      </c>
      <c r="T3446">
        <v>178.94</v>
      </c>
      <c r="U3446">
        <v>178.94</v>
      </c>
      <c r="V3446">
        <v>20.492902650000001</v>
      </c>
      <c r="W3446">
        <v>20.492902650000001</v>
      </c>
      <c r="X3446">
        <v>4.8797382059999999</v>
      </c>
      <c r="Y3446">
        <v>4.8797382059999999</v>
      </c>
    </row>
    <row r="3447" spans="1:25" x14ac:dyDescent="0.3">
      <c r="A3447" s="2">
        <v>45929</v>
      </c>
      <c r="B3447" t="s">
        <v>78</v>
      </c>
      <c r="C3447">
        <v>1382</v>
      </c>
      <c r="D3447">
        <v>8</v>
      </c>
      <c r="E3447">
        <v>4.8899999999999997</v>
      </c>
      <c r="F3447">
        <v>0.57899999999999996</v>
      </c>
      <c r="G3447">
        <v>39.119999999999997</v>
      </c>
      <c r="H3447">
        <v>39.119999999999997</v>
      </c>
      <c r="I3447" t="s">
        <v>149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X3447">
        <v>0</v>
      </c>
      <c r="Y3447">
        <v>0</v>
      </c>
    </row>
    <row r="3448" spans="1:25" x14ac:dyDescent="0.3">
      <c r="A3448" s="2">
        <v>45929</v>
      </c>
      <c r="B3448" t="s">
        <v>88</v>
      </c>
      <c r="C3448">
        <v>3429</v>
      </c>
      <c r="D3448">
        <v>35</v>
      </c>
      <c r="E3448">
        <v>2.351</v>
      </c>
      <c r="F3448">
        <v>1.0209999999999999</v>
      </c>
      <c r="G3448">
        <v>82.27</v>
      </c>
      <c r="H3448">
        <v>82.27</v>
      </c>
      <c r="I3448" t="s">
        <v>149</v>
      </c>
      <c r="J3448">
        <v>9</v>
      </c>
      <c r="K3448">
        <v>9</v>
      </c>
      <c r="L3448">
        <v>9</v>
      </c>
      <c r="M3448">
        <v>9</v>
      </c>
      <c r="N3448">
        <v>11</v>
      </c>
      <c r="O3448">
        <v>11</v>
      </c>
      <c r="P3448">
        <v>11</v>
      </c>
      <c r="Q3448">
        <v>11</v>
      </c>
      <c r="R3448">
        <v>339.78</v>
      </c>
      <c r="S3448">
        <v>339.78</v>
      </c>
      <c r="T3448">
        <v>339.78</v>
      </c>
      <c r="U3448">
        <v>339.78</v>
      </c>
      <c r="V3448">
        <v>24.212725880000001</v>
      </c>
      <c r="W3448">
        <v>24.212725880000001</v>
      </c>
      <c r="X3448">
        <v>4.1300595600000003</v>
      </c>
      <c r="Y3448">
        <v>4.1300595600000003</v>
      </c>
    </row>
    <row r="3449" spans="1:25" x14ac:dyDescent="0.3">
      <c r="A3449" s="2">
        <v>45929</v>
      </c>
      <c r="B3449" t="s">
        <v>80</v>
      </c>
      <c r="C3449">
        <v>510</v>
      </c>
      <c r="D3449">
        <v>8</v>
      </c>
      <c r="E3449">
        <v>6.8280000000000003</v>
      </c>
      <c r="F3449">
        <v>1.569</v>
      </c>
      <c r="G3449">
        <v>54.62</v>
      </c>
      <c r="H3449">
        <v>54.62</v>
      </c>
      <c r="I3449" t="s">
        <v>149</v>
      </c>
      <c r="J3449">
        <v>9</v>
      </c>
      <c r="K3449">
        <v>9</v>
      </c>
      <c r="L3449">
        <v>9</v>
      </c>
      <c r="M3449">
        <v>9</v>
      </c>
      <c r="N3449">
        <v>10</v>
      </c>
      <c r="O3449">
        <v>10</v>
      </c>
      <c r="P3449">
        <v>10</v>
      </c>
      <c r="Q3449">
        <v>10</v>
      </c>
      <c r="R3449">
        <v>387.13</v>
      </c>
      <c r="S3449">
        <v>387.13</v>
      </c>
      <c r="T3449">
        <v>387.13</v>
      </c>
      <c r="U3449">
        <v>387.13</v>
      </c>
      <c r="V3449">
        <v>14.10895565</v>
      </c>
      <c r="W3449">
        <v>14.10895565</v>
      </c>
      <c r="X3449">
        <v>7.0876968140000001</v>
      </c>
      <c r="Y3449">
        <v>7.0876968140000001</v>
      </c>
    </row>
    <row r="3450" spans="1:25" x14ac:dyDescent="0.3">
      <c r="A3450" s="2">
        <v>45929</v>
      </c>
      <c r="B3450" t="s">
        <v>82</v>
      </c>
      <c r="C3450">
        <v>1005</v>
      </c>
      <c r="D3450">
        <v>9</v>
      </c>
      <c r="E3450">
        <v>2.4940000000000002</v>
      </c>
      <c r="F3450">
        <v>0.89600000000000002</v>
      </c>
      <c r="G3450">
        <v>22.45</v>
      </c>
      <c r="H3450">
        <v>22.45</v>
      </c>
      <c r="I3450" t="s">
        <v>149</v>
      </c>
      <c r="J3450">
        <v>4</v>
      </c>
      <c r="K3450">
        <v>6</v>
      </c>
      <c r="L3450">
        <v>6</v>
      </c>
      <c r="M3450">
        <v>6</v>
      </c>
      <c r="N3450">
        <v>6</v>
      </c>
      <c r="O3450">
        <v>8</v>
      </c>
      <c r="P3450">
        <v>8</v>
      </c>
      <c r="Q3450">
        <v>8</v>
      </c>
      <c r="R3450">
        <v>184.72</v>
      </c>
      <c r="S3450">
        <v>292.08999999999997</v>
      </c>
      <c r="T3450">
        <v>292.08999999999997</v>
      </c>
      <c r="U3450">
        <v>292.08999999999997</v>
      </c>
      <c r="V3450">
        <v>7.6859871960000001</v>
      </c>
      <c r="W3450">
        <v>7.6859871960000001</v>
      </c>
      <c r="X3450">
        <v>13.01069042</v>
      </c>
      <c r="Y3450">
        <v>13.01069042</v>
      </c>
    </row>
    <row r="3451" spans="1:25" x14ac:dyDescent="0.3">
      <c r="A3451" s="2">
        <v>45929</v>
      </c>
      <c r="B3451" t="s">
        <v>94</v>
      </c>
      <c r="C3451">
        <v>1875</v>
      </c>
      <c r="D3451">
        <v>9</v>
      </c>
      <c r="E3451">
        <v>7.1360000000000001</v>
      </c>
      <c r="F3451">
        <v>0.48</v>
      </c>
      <c r="G3451">
        <v>64.22</v>
      </c>
      <c r="H3451">
        <v>64.22</v>
      </c>
      <c r="I3451" t="s">
        <v>149</v>
      </c>
      <c r="J3451">
        <v>1</v>
      </c>
      <c r="K3451">
        <v>1</v>
      </c>
      <c r="L3451">
        <v>1</v>
      </c>
      <c r="M3451">
        <v>1</v>
      </c>
      <c r="N3451">
        <v>5</v>
      </c>
      <c r="O3451">
        <v>5</v>
      </c>
      <c r="P3451">
        <v>5</v>
      </c>
      <c r="Q3451">
        <v>5</v>
      </c>
      <c r="R3451">
        <v>355.8</v>
      </c>
      <c r="S3451">
        <v>355.8</v>
      </c>
      <c r="T3451">
        <v>355.8</v>
      </c>
      <c r="U3451">
        <v>355.8</v>
      </c>
      <c r="V3451">
        <v>18.049465990000002</v>
      </c>
      <c r="W3451">
        <v>18.049465990000002</v>
      </c>
      <c r="X3451">
        <v>5.5403301149999997</v>
      </c>
      <c r="Y3451">
        <v>5.5403301149999997</v>
      </c>
    </row>
    <row r="3452" spans="1:25" x14ac:dyDescent="0.3">
      <c r="A3452" s="2">
        <v>45929</v>
      </c>
      <c r="B3452" t="s">
        <v>96</v>
      </c>
      <c r="C3452">
        <v>1971</v>
      </c>
      <c r="D3452">
        <v>15</v>
      </c>
      <c r="E3452">
        <v>4.5869999999999997</v>
      </c>
      <c r="F3452">
        <v>0.76100000000000001</v>
      </c>
      <c r="G3452">
        <v>68.8</v>
      </c>
      <c r="H3452">
        <v>68.8</v>
      </c>
      <c r="I3452" t="s">
        <v>149</v>
      </c>
      <c r="J3452">
        <v>4</v>
      </c>
      <c r="K3452">
        <v>4</v>
      </c>
      <c r="L3452">
        <v>4</v>
      </c>
      <c r="M3452">
        <v>4</v>
      </c>
      <c r="N3452">
        <v>7</v>
      </c>
      <c r="O3452">
        <v>7</v>
      </c>
      <c r="P3452">
        <v>7</v>
      </c>
      <c r="Q3452">
        <v>7</v>
      </c>
      <c r="R3452">
        <v>500.43</v>
      </c>
      <c r="S3452">
        <v>500.43</v>
      </c>
      <c r="T3452">
        <v>500.43</v>
      </c>
      <c r="U3452">
        <v>500.43</v>
      </c>
      <c r="V3452">
        <v>13.74817657</v>
      </c>
      <c r="W3452">
        <v>13.74817657</v>
      </c>
      <c r="X3452">
        <v>7.2736918599999996</v>
      </c>
      <c r="Y3452">
        <v>7.2736918599999996</v>
      </c>
    </row>
    <row r="3453" spans="1:25" x14ac:dyDescent="0.3">
      <c r="A3453" s="2">
        <v>45929</v>
      </c>
      <c r="B3453" t="s">
        <v>11</v>
      </c>
      <c r="C3453">
        <v>1884</v>
      </c>
      <c r="D3453">
        <v>15</v>
      </c>
      <c r="E3453">
        <v>2.2330000000000001</v>
      </c>
      <c r="F3453">
        <v>0.79600000000000004</v>
      </c>
      <c r="G3453">
        <v>33.49</v>
      </c>
      <c r="H3453">
        <v>33.49</v>
      </c>
      <c r="I3453" t="s">
        <v>149</v>
      </c>
      <c r="J3453">
        <v>5</v>
      </c>
      <c r="K3453">
        <v>5</v>
      </c>
      <c r="L3453">
        <v>5</v>
      </c>
      <c r="M3453">
        <v>5</v>
      </c>
      <c r="N3453">
        <v>6</v>
      </c>
      <c r="O3453">
        <v>6</v>
      </c>
      <c r="P3453">
        <v>6</v>
      </c>
      <c r="Q3453">
        <v>6</v>
      </c>
      <c r="R3453">
        <v>219.72</v>
      </c>
      <c r="S3453">
        <v>219.72</v>
      </c>
      <c r="T3453">
        <v>219.72</v>
      </c>
      <c r="U3453">
        <v>219.72</v>
      </c>
      <c r="V3453">
        <v>15.24212634</v>
      </c>
      <c r="W3453">
        <v>15.24212634</v>
      </c>
      <c r="X3453">
        <v>6.5607644069999997</v>
      </c>
      <c r="Y3453">
        <v>6.5607644069999997</v>
      </c>
    </row>
    <row r="3454" spans="1:25" x14ac:dyDescent="0.3">
      <c r="A3454" s="2">
        <v>45929</v>
      </c>
      <c r="B3454" t="s">
        <v>92</v>
      </c>
      <c r="C3454">
        <v>524</v>
      </c>
      <c r="D3454">
        <v>3</v>
      </c>
      <c r="E3454">
        <v>2.4830000000000001</v>
      </c>
      <c r="F3454">
        <v>0.57299999999999995</v>
      </c>
      <c r="G3454">
        <v>7.45</v>
      </c>
      <c r="H3454">
        <v>7.45</v>
      </c>
      <c r="I3454" t="s">
        <v>149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X3454">
        <v>0</v>
      </c>
      <c r="Y3454">
        <v>0</v>
      </c>
    </row>
    <row r="3455" spans="1:25" x14ac:dyDescent="0.3">
      <c r="A3455" s="2">
        <v>45929</v>
      </c>
      <c r="B3455" t="s">
        <v>46</v>
      </c>
      <c r="C3455">
        <v>1303</v>
      </c>
      <c r="D3455">
        <v>3</v>
      </c>
      <c r="E3455">
        <v>4.1929999999999996</v>
      </c>
      <c r="F3455">
        <v>0.23</v>
      </c>
      <c r="G3455">
        <v>12.58</v>
      </c>
      <c r="H3455">
        <v>12.58</v>
      </c>
      <c r="I3455" t="s">
        <v>149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X3455">
        <v>0</v>
      </c>
      <c r="Y3455">
        <v>0</v>
      </c>
    </row>
    <row r="3456" spans="1:25" x14ac:dyDescent="0.3">
      <c r="A3456" s="2">
        <v>45929</v>
      </c>
      <c r="B3456" t="s">
        <v>32</v>
      </c>
      <c r="C3456">
        <v>172</v>
      </c>
      <c r="D3456">
        <v>2</v>
      </c>
      <c r="E3456">
        <v>3.82</v>
      </c>
      <c r="F3456">
        <v>1.163</v>
      </c>
      <c r="G3456">
        <v>7.64</v>
      </c>
      <c r="H3456">
        <v>7.64</v>
      </c>
      <c r="I3456" t="s">
        <v>149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X3456">
        <v>0</v>
      </c>
      <c r="Y3456">
        <v>0</v>
      </c>
    </row>
    <row r="3457" spans="1:25" x14ac:dyDescent="0.3">
      <c r="A3457" s="2">
        <v>45929</v>
      </c>
      <c r="B3457" t="s">
        <v>72</v>
      </c>
      <c r="C3457">
        <v>146</v>
      </c>
      <c r="D3457">
        <v>1</v>
      </c>
      <c r="E3457">
        <v>2.31</v>
      </c>
      <c r="F3457">
        <v>0.68500000000000005</v>
      </c>
      <c r="G3457">
        <v>2.31</v>
      </c>
      <c r="H3457">
        <v>2.31</v>
      </c>
      <c r="I3457" t="s">
        <v>149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X3457">
        <v>0</v>
      </c>
      <c r="Y3457">
        <v>0</v>
      </c>
    </row>
    <row r="3458" spans="1:25" x14ac:dyDescent="0.3">
      <c r="A3458" s="2">
        <v>45929</v>
      </c>
      <c r="B3458" t="s">
        <v>106</v>
      </c>
      <c r="C3458">
        <v>181</v>
      </c>
      <c r="D3458">
        <v>2</v>
      </c>
      <c r="E3458">
        <v>2.15</v>
      </c>
      <c r="F3458">
        <v>1.105</v>
      </c>
      <c r="G3458">
        <v>4.3</v>
      </c>
      <c r="H3458">
        <v>4.3</v>
      </c>
      <c r="I3458" t="s">
        <v>149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X3458">
        <v>0</v>
      </c>
      <c r="Y3458">
        <v>0</v>
      </c>
    </row>
    <row r="3459" spans="1:25" x14ac:dyDescent="0.3">
      <c r="A3459" s="2">
        <v>45929</v>
      </c>
      <c r="B3459" t="s">
        <v>44</v>
      </c>
      <c r="C3459">
        <v>51</v>
      </c>
      <c r="D3459">
        <v>0</v>
      </c>
      <c r="F3459">
        <v>0</v>
      </c>
      <c r="G3459">
        <v>0</v>
      </c>
      <c r="H3459">
        <v>0</v>
      </c>
      <c r="I3459" t="s">
        <v>149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5" x14ac:dyDescent="0.3">
      <c r="A3460" s="2">
        <v>45929</v>
      </c>
      <c r="B3460" t="s">
        <v>40</v>
      </c>
      <c r="C3460">
        <v>449</v>
      </c>
      <c r="D3460">
        <v>0</v>
      </c>
      <c r="F3460">
        <v>0</v>
      </c>
      <c r="G3460">
        <v>0</v>
      </c>
      <c r="H3460">
        <v>0</v>
      </c>
      <c r="I3460" t="s">
        <v>149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5" x14ac:dyDescent="0.3">
      <c r="A3461" s="2">
        <v>45929</v>
      </c>
      <c r="B3461" t="s">
        <v>56</v>
      </c>
      <c r="C3461">
        <v>169</v>
      </c>
      <c r="D3461">
        <v>0</v>
      </c>
      <c r="F3461">
        <v>0</v>
      </c>
      <c r="G3461">
        <v>0</v>
      </c>
      <c r="H3461">
        <v>0</v>
      </c>
      <c r="I3461" t="s">
        <v>149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5" x14ac:dyDescent="0.3">
      <c r="A3462" s="2">
        <v>45929</v>
      </c>
      <c r="B3462" t="s">
        <v>48</v>
      </c>
      <c r="C3462">
        <v>764</v>
      </c>
      <c r="D3462">
        <v>2</v>
      </c>
      <c r="E3462">
        <v>2.0550000000000002</v>
      </c>
      <c r="F3462">
        <v>0.26200000000000001</v>
      </c>
      <c r="G3462">
        <v>4.1100000000000003</v>
      </c>
      <c r="H3462">
        <v>4.1100000000000003</v>
      </c>
      <c r="I3462" t="s">
        <v>149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X3462">
        <v>0</v>
      </c>
      <c r="Y3462">
        <v>0</v>
      </c>
    </row>
    <row r="3463" spans="1:25" x14ac:dyDescent="0.3">
      <c r="A3463" s="2">
        <v>45929</v>
      </c>
      <c r="B3463" t="s">
        <v>24</v>
      </c>
      <c r="C3463">
        <v>527</v>
      </c>
      <c r="D3463">
        <v>2</v>
      </c>
      <c r="E3463">
        <v>1.98</v>
      </c>
      <c r="F3463">
        <v>0.38</v>
      </c>
      <c r="G3463">
        <v>3.96</v>
      </c>
      <c r="H3463">
        <v>3.96</v>
      </c>
      <c r="I3463" t="s">
        <v>149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16.489999999999998</v>
      </c>
      <c r="S3463">
        <v>16.489999999999998</v>
      </c>
      <c r="T3463">
        <v>16.489999999999998</v>
      </c>
      <c r="U3463">
        <v>16.489999999999998</v>
      </c>
      <c r="V3463">
        <v>24.014554279999999</v>
      </c>
      <c r="W3463">
        <v>24.014554279999999</v>
      </c>
      <c r="X3463">
        <v>4.1641414140000004</v>
      </c>
      <c r="Y3463">
        <v>4.1641414140000004</v>
      </c>
    </row>
    <row r="3464" spans="1:25" x14ac:dyDescent="0.3">
      <c r="A3464" s="2">
        <v>45929</v>
      </c>
      <c r="B3464" t="s">
        <v>108</v>
      </c>
      <c r="C3464">
        <v>268</v>
      </c>
      <c r="D3464">
        <v>1</v>
      </c>
      <c r="E3464">
        <v>9.84</v>
      </c>
      <c r="F3464">
        <v>0.373</v>
      </c>
      <c r="G3464">
        <v>9.84</v>
      </c>
      <c r="H3464">
        <v>9.84</v>
      </c>
      <c r="I3464" t="s">
        <v>149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X3464">
        <v>0</v>
      </c>
      <c r="Y3464">
        <v>0</v>
      </c>
    </row>
    <row r="3465" spans="1:25" x14ac:dyDescent="0.3">
      <c r="A3465" s="2">
        <v>45929</v>
      </c>
      <c r="B3465" t="s">
        <v>62</v>
      </c>
      <c r="C3465">
        <v>679</v>
      </c>
      <c r="D3465">
        <v>7</v>
      </c>
      <c r="E3465">
        <v>3.0910000000000002</v>
      </c>
      <c r="F3465">
        <v>1.0309999999999999</v>
      </c>
      <c r="G3465">
        <v>21.64</v>
      </c>
      <c r="H3465">
        <v>21.64</v>
      </c>
      <c r="I3465" t="s">
        <v>149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X3465">
        <v>0</v>
      </c>
      <c r="Y3465">
        <v>0</v>
      </c>
    </row>
    <row r="3466" spans="1:25" x14ac:dyDescent="0.3">
      <c r="A3466" s="2">
        <v>45929</v>
      </c>
      <c r="B3466" t="s">
        <v>84</v>
      </c>
      <c r="C3466">
        <v>266</v>
      </c>
      <c r="D3466">
        <v>0</v>
      </c>
      <c r="F3466">
        <v>0</v>
      </c>
      <c r="G3466">
        <v>0</v>
      </c>
      <c r="H3466">
        <v>0</v>
      </c>
      <c r="I3466" t="s">
        <v>149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5" x14ac:dyDescent="0.3">
      <c r="A3467" s="2">
        <v>45929</v>
      </c>
      <c r="B3467" t="s">
        <v>42</v>
      </c>
      <c r="C3467">
        <v>39</v>
      </c>
      <c r="D3467">
        <v>0</v>
      </c>
      <c r="F3467">
        <v>0</v>
      </c>
      <c r="G3467">
        <v>0</v>
      </c>
      <c r="H3467">
        <v>0</v>
      </c>
      <c r="I3467" t="s">
        <v>149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5" x14ac:dyDescent="0.3">
      <c r="A3468" s="2">
        <v>45929</v>
      </c>
      <c r="B3468" t="s">
        <v>11</v>
      </c>
      <c r="C3468">
        <v>94</v>
      </c>
      <c r="D3468">
        <v>1</v>
      </c>
      <c r="E3468">
        <v>6.56</v>
      </c>
      <c r="F3468">
        <v>1.0640000000000001</v>
      </c>
      <c r="G3468">
        <v>6.56</v>
      </c>
      <c r="H3468">
        <v>6.56</v>
      </c>
      <c r="I3468" t="s">
        <v>149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41.49</v>
      </c>
      <c r="S3468">
        <v>41.49</v>
      </c>
      <c r="T3468">
        <v>41.49</v>
      </c>
      <c r="U3468">
        <v>41.49</v>
      </c>
      <c r="V3468">
        <v>15.8110388</v>
      </c>
      <c r="W3468">
        <v>15.8110388</v>
      </c>
      <c r="X3468">
        <v>6.3246951219999996</v>
      </c>
      <c r="Y3468">
        <v>6.3246951219999996</v>
      </c>
    </row>
    <row r="3469" spans="1:25" x14ac:dyDescent="0.3">
      <c r="A3469" s="2">
        <v>45929</v>
      </c>
      <c r="B3469" t="s">
        <v>102</v>
      </c>
      <c r="C3469">
        <v>558</v>
      </c>
      <c r="D3469">
        <v>4</v>
      </c>
      <c r="E3469">
        <v>3.51</v>
      </c>
      <c r="F3469">
        <v>0.71699999999999997</v>
      </c>
      <c r="G3469">
        <v>14.04</v>
      </c>
      <c r="H3469">
        <v>14.04</v>
      </c>
      <c r="I3469" t="s">
        <v>149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X3469">
        <v>0</v>
      </c>
      <c r="Y3469">
        <v>0</v>
      </c>
    </row>
    <row r="3470" spans="1:25" x14ac:dyDescent="0.3">
      <c r="A3470" s="2">
        <v>45929</v>
      </c>
      <c r="B3470" t="s">
        <v>98</v>
      </c>
      <c r="C3470">
        <v>1139</v>
      </c>
      <c r="D3470">
        <v>7</v>
      </c>
      <c r="E3470">
        <v>2.5590000000000002</v>
      </c>
      <c r="F3470">
        <v>0.61499999999999999</v>
      </c>
      <c r="G3470">
        <v>17.91</v>
      </c>
      <c r="H3470">
        <v>17.91</v>
      </c>
      <c r="I3470" t="s">
        <v>149</v>
      </c>
      <c r="J3470">
        <v>2</v>
      </c>
      <c r="K3470">
        <v>2</v>
      </c>
      <c r="L3470">
        <v>2</v>
      </c>
      <c r="M3470">
        <v>2</v>
      </c>
      <c r="N3470">
        <v>10</v>
      </c>
      <c r="O3470">
        <v>10</v>
      </c>
      <c r="P3470">
        <v>10</v>
      </c>
      <c r="Q3470">
        <v>10</v>
      </c>
      <c r="R3470">
        <v>246.9</v>
      </c>
      <c r="S3470">
        <v>246.9</v>
      </c>
      <c r="T3470">
        <v>246.9</v>
      </c>
      <c r="U3470">
        <v>246.9</v>
      </c>
      <c r="V3470">
        <v>7.2539489670000004</v>
      </c>
      <c r="W3470">
        <v>7.2539489670000004</v>
      </c>
      <c r="X3470">
        <v>13.785594639999999</v>
      </c>
      <c r="Y3470">
        <v>13.785594639999999</v>
      </c>
    </row>
    <row r="3471" spans="1:25" x14ac:dyDescent="0.3">
      <c r="A3471" s="2">
        <v>45929</v>
      </c>
      <c r="B3471" t="s">
        <v>104</v>
      </c>
      <c r="C3471">
        <v>670</v>
      </c>
      <c r="D3471">
        <v>3</v>
      </c>
      <c r="E3471">
        <v>1.423</v>
      </c>
      <c r="F3471">
        <v>0.44800000000000001</v>
      </c>
      <c r="G3471">
        <v>4.2699999999999996</v>
      </c>
      <c r="H3471">
        <v>4.2699999999999996</v>
      </c>
      <c r="I3471" t="s">
        <v>149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X3471">
        <v>0</v>
      </c>
      <c r="Y3471">
        <v>0</v>
      </c>
    </row>
    <row r="3472" spans="1:25" x14ac:dyDescent="0.3">
      <c r="A3472" s="2">
        <v>45929</v>
      </c>
      <c r="B3472" t="s">
        <v>38</v>
      </c>
      <c r="C3472">
        <v>2</v>
      </c>
      <c r="D3472">
        <v>0</v>
      </c>
      <c r="F3472">
        <v>0</v>
      </c>
      <c r="G3472">
        <v>0</v>
      </c>
      <c r="H3472">
        <v>0</v>
      </c>
      <c r="I3472" t="s">
        <v>149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5" x14ac:dyDescent="0.3">
      <c r="A3473" s="2">
        <v>45929</v>
      </c>
      <c r="B3473" t="s">
        <v>42</v>
      </c>
      <c r="C3473">
        <v>72</v>
      </c>
      <c r="D3473">
        <v>1</v>
      </c>
      <c r="E3473">
        <v>0.75</v>
      </c>
      <c r="F3473">
        <v>1.389</v>
      </c>
      <c r="G3473">
        <v>0.75</v>
      </c>
      <c r="H3473">
        <v>0.75</v>
      </c>
      <c r="I3473" t="s">
        <v>149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X3473">
        <v>0</v>
      </c>
      <c r="Y3473">
        <v>0</v>
      </c>
    </row>
    <row r="3474" spans="1:25" x14ac:dyDescent="0.3">
      <c r="A3474" s="2">
        <v>45929</v>
      </c>
      <c r="B3474" t="s">
        <v>50</v>
      </c>
      <c r="C3474">
        <v>0</v>
      </c>
      <c r="D3474">
        <v>0</v>
      </c>
      <c r="G3474">
        <v>0</v>
      </c>
      <c r="H3474">
        <v>0</v>
      </c>
      <c r="I3474" t="s">
        <v>149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5" x14ac:dyDescent="0.3">
      <c r="A3475" s="2">
        <v>45929</v>
      </c>
      <c r="B3475" t="s">
        <v>72</v>
      </c>
      <c r="C3475">
        <v>58</v>
      </c>
      <c r="D3475">
        <v>0</v>
      </c>
      <c r="F3475">
        <v>0</v>
      </c>
      <c r="G3475">
        <v>0</v>
      </c>
      <c r="H3475">
        <v>0</v>
      </c>
      <c r="I3475" t="s">
        <v>149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5" x14ac:dyDescent="0.3">
      <c r="A3476" s="2">
        <v>45929</v>
      </c>
      <c r="B3476" t="s">
        <v>84</v>
      </c>
      <c r="C3476">
        <v>34</v>
      </c>
      <c r="D3476">
        <v>0</v>
      </c>
      <c r="F3476">
        <v>0</v>
      </c>
      <c r="G3476">
        <v>0</v>
      </c>
      <c r="H3476">
        <v>0</v>
      </c>
      <c r="I3476" t="s">
        <v>149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5" x14ac:dyDescent="0.3">
      <c r="A3477" s="2">
        <v>45929</v>
      </c>
      <c r="B3477" t="s">
        <v>68</v>
      </c>
      <c r="C3477">
        <v>223</v>
      </c>
      <c r="D3477">
        <v>1</v>
      </c>
      <c r="E3477">
        <v>3.86</v>
      </c>
      <c r="F3477">
        <v>0.44800000000000001</v>
      </c>
      <c r="G3477">
        <v>3.86</v>
      </c>
      <c r="H3477">
        <v>3.86</v>
      </c>
      <c r="I3477" t="s">
        <v>149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X3477">
        <v>0</v>
      </c>
      <c r="Y3477">
        <v>0</v>
      </c>
    </row>
    <row r="3478" spans="1:25" x14ac:dyDescent="0.3">
      <c r="A3478" s="2">
        <v>45929</v>
      </c>
      <c r="B3478" t="s">
        <v>64</v>
      </c>
      <c r="C3478">
        <v>115</v>
      </c>
      <c r="D3478">
        <v>1</v>
      </c>
      <c r="E3478">
        <v>4.17</v>
      </c>
      <c r="F3478">
        <v>0.87</v>
      </c>
      <c r="G3478">
        <v>4.17</v>
      </c>
      <c r="H3478">
        <v>4.17</v>
      </c>
      <c r="I3478" t="s">
        <v>149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X3478">
        <v>0</v>
      </c>
      <c r="Y3478">
        <v>0</v>
      </c>
    </row>
    <row r="3479" spans="1:25" x14ac:dyDescent="0.3">
      <c r="A3479" s="2">
        <v>45929</v>
      </c>
      <c r="B3479" t="s">
        <v>26</v>
      </c>
      <c r="C3479">
        <v>40</v>
      </c>
      <c r="D3479">
        <v>0</v>
      </c>
      <c r="F3479">
        <v>0</v>
      </c>
      <c r="G3479">
        <v>0</v>
      </c>
      <c r="H3479">
        <v>0</v>
      </c>
      <c r="I3479" t="s">
        <v>149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5" x14ac:dyDescent="0.3">
      <c r="A3480" s="2">
        <v>45929</v>
      </c>
      <c r="B3480" t="s">
        <v>15</v>
      </c>
      <c r="C3480">
        <v>440</v>
      </c>
      <c r="D3480">
        <v>2</v>
      </c>
      <c r="E3480">
        <v>2.59</v>
      </c>
      <c r="F3480">
        <v>0.45500000000000002</v>
      </c>
      <c r="G3480">
        <v>5.18</v>
      </c>
      <c r="H3480">
        <v>5.18</v>
      </c>
      <c r="I3480" t="s">
        <v>149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X3480">
        <v>0</v>
      </c>
      <c r="Y3480">
        <v>0</v>
      </c>
    </row>
    <row r="3481" spans="1:25" x14ac:dyDescent="0.3">
      <c r="A3481" s="2">
        <v>45929</v>
      </c>
      <c r="B3481" t="s">
        <v>36</v>
      </c>
      <c r="C3481">
        <v>104</v>
      </c>
      <c r="D3481">
        <v>0</v>
      </c>
      <c r="F3481">
        <v>0</v>
      </c>
      <c r="G3481">
        <v>0</v>
      </c>
      <c r="H3481">
        <v>0</v>
      </c>
      <c r="I3481" t="s">
        <v>149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5" x14ac:dyDescent="0.3">
      <c r="A3482" s="2">
        <v>45929</v>
      </c>
      <c r="B3482" t="s">
        <v>78</v>
      </c>
      <c r="C3482">
        <v>396</v>
      </c>
      <c r="D3482">
        <v>2</v>
      </c>
      <c r="E3482">
        <v>2.4500000000000002</v>
      </c>
      <c r="F3482">
        <v>0.505</v>
      </c>
      <c r="G3482">
        <v>4.9000000000000004</v>
      </c>
      <c r="H3482">
        <v>4.9000000000000004</v>
      </c>
      <c r="I3482" t="s">
        <v>149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78.489999999999995</v>
      </c>
      <c r="S3482">
        <v>78.489999999999995</v>
      </c>
      <c r="T3482">
        <v>78.489999999999995</v>
      </c>
      <c r="U3482">
        <v>78.489999999999995</v>
      </c>
      <c r="V3482">
        <v>6.242833482</v>
      </c>
      <c r="W3482">
        <v>6.242833482</v>
      </c>
      <c r="X3482">
        <v>16.018367349999998</v>
      </c>
      <c r="Y3482">
        <v>16.018367349999998</v>
      </c>
    </row>
    <row r="3483" spans="1:25" x14ac:dyDescent="0.3">
      <c r="A3483" s="2">
        <v>45929</v>
      </c>
      <c r="B3483" t="s">
        <v>94</v>
      </c>
      <c r="C3483">
        <v>63</v>
      </c>
      <c r="D3483">
        <v>0</v>
      </c>
      <c r="F3483">
        <v>0</v>
      </c>
      <c r="G3483">
        <v>0</v>
      </c>
      <c r="H3483">
        <v>0</v>
      </c>
      <c r="I3483" t="s">
        <v>149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5" x14ac:dyDescent="0.3">
      <c r="A3484" s="2">
        <v>45929</v>
      </c>
      <c r="B3484" t="s">
        <v>17</v>
      </c>
      <c r="C3484">
        <v>129</v>
      </c>
      <c r="D3484">
        <v>0</v>
      </c>
      <c r="F3484">
        <v>0</v>
      </c>
      <c r="G3484">
        <v>0</v>
      </c>
      <c r="H3484">
        <v>0</v>
      </c>
      <c r="I3484" t="s">
        <v>149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5" x14ac:dyDescent="0.3">
      <c r="A3485" s="2">
        <v>45929</v>
      </c>
      <c r="B3485" t="s">
        <v>17</v>
      </c>
      <c r="C3485">
        <v>317</v>
      </c>
      <c r="D3485">
        <v>5</v>
      </c>
      <c r="E3485">
        <v>1.26</v>
      </c>
      <c r="F3485">
        <v>1.577</v>
      </c>
      <c r="G3485">
        <v>6.3</v>
      </c>
      <c r="H3485">
        <v>6.3</v>
      </c>
      <c r="I3485" t="s">
        <v>149</v>
      </c>
      <c r="J3485">
        <v>2</v>
      </c>
      <c r="K3485">
        <v>2</v>
      </c>
      <c r="L3485">
        <v>2</v>
      </c>
      <c r="M3485">
        <v>2</v>
      </c>
      <c r="N3485">
        <v>4</v>
      </c>
      <c r="O3485">
        <v>4</v>
      </c>
      <c r="P3485">
        <v>4</v>
      </c>
      <c r="Q3485">
        <v>4</v>
      </c>
      <c r="R3485">
        <v>121.52</v>
      </c>
      <c r="S3485">
        <v>121.52</v>
      </c>
      <c r="T3485">
        <v>121.52</v>
      </c>
      <c r="U3485">
        <v>121.52</v>
      </c>
      <c r="V3485">
        <v>5.1843317969999996</v>
      </c>
      <c r="W3485">
        <v>5.1843317969999996</v>
      </c>
      <c r="X3485">
        <v>19.288888889999999</v>
      </c>
      <c r="Y3485">
        <v>19.288888889999999</v>
      </c>
    </row>
    <row r="3486" spans="1:25" x14ac:dyDescent="0.3">
      <c r="A3486" s="2">
        <v>45929</v>
      </c>
      <c r="B3486" t="s">
        <v>17</v>
      </c>
      <c r="C3486">
        <v>91</v>
      </c>
      <c r="D3486">
        <v>0</v>
      </c>
      <c r="F3486">
        <v>0</v>
      </c>
      <c r="G3486">
        <v>0</v>
      </c>
      <c r="H3486">
        <v>0</v>
      </c>
      <c r="I3486" t="s">
        <v>149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5" x14ac:dyDescent="0.3">
      <c r="A3487" s="2">
        <v>45929</v>
      </c>
      <c r="B3487" t="s">
        <v>17</v>
      </c>
      <c r="C3487">
        <v>125</v>
      </c>
      <c r="D3487">
        <v>1</v>
      </c>
      <c r="E3487">
        <v>1.57</v>
      </c>
      <c r="F3487">
        <v>0.8</v>
      </c>
      <c r="G3487">
        <v>1.57</v>
      </c>
      <c r="H3487">
        <v>1.57</v>
      </c>
      <c r="I3487" t="s">
        <v>149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X3487">
        <v>0</v>
      </c>
      <c r="Y3487">
        <v>0</v>
      </c>
    </row>
    <row r="3488" spans="1:25" x14ac:dyDescent="0.3">
      <c r="A3488" s="2">
        <v>45929</v>
      </c>
      <c r="B3488" t="s">
        <v>52</v>
      </c>
      <c r="C3488">
        <v>1065</v>
      </c>
      <c r="D3488">
        <v>11</v>
      </c>
      <c r="E3488">
        <v>0.89100000000000001</v>
      </c>
      <c r="F3488">
        <v>1.0329999999999999</v>
      </c>
      <c r="G3488">
        <v>9.8000000000000007</v>
      </c>
      <c r="H3488">
        <v>9.8000000000000007</v>
      </c>
      <c r="I3488" t="s">
        <v>149</v>
      </c>
      <c r="J3488">
        <v>2</v>
      </c>
      <c r="K3488">
        <v>2</v>
      </c>
      <c r="L3488">
        <v>2</v>
      </c>
      <c r="M3488">
        <v>2</v>
      </c>
      <c r="N3488">
        <v>2</v>
      </c>
      <c r="O3488">
        <v>2</v>
      </c>
      <c r="P3488">
        <v>2</v>
      </c>
      <c r="Q3488">
        <v>2</v>
      </c>
      <c r="R3488">
        <v>27.37</v>
      </c>
      <c r="S3488">
        <v>27.37</v>
      </c>
      <c r="T3488">
        <v>27.37</v>
      </c>
      <c r="U3488">
        <v>27.37</v>
      </c>
      <c r="V3488">
        <v>35.805626599999997</v>
      </c>
      <c r="W3488">
        <v>35.805626599999997</v>
      </c>
      <c r="X3488">
        <v>2.792857143</v>
      </c>
      <c r="Y3488">
        <v>2.792857143</v>
      </c>
    </row>
    <row r="3489" spans="1:25" x14ac:dyDescent="0.3">
      <c r="A3489" s="2">
        <v>45929</v>
      </c>
      <c r="B3489" t="s">
        <v>52</v>
      </c>
      <c r="C3489">
        <v>1591</v>
      </c>
      <c r="D3489">
        <v>15</v>
      </c>
      <c r="E3489">
        <v>0.65200000000000002</v>
      </c>
      <c r="F3489">
        <v>0.94299999999999995</v>
      </c>
      <c r="G3489">
        <v>9.7799999999999994</v>
      </c>
      <c r="H3489">
        <v>9.7799999999999994</v>
      </c>
      <c r="I3489" t="s">
        <v>149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X3489">
        <v>0</v>
      </c>
      <c r="Y3489">
        <v>0</v>
      </c>
    </row>
    <row r="3490" spans="1:25" x14ac:dyDescent="0.3">
      <c r="A3490" s="2">
        <v>45929</v>
      </c>
      <c r="B3490" t="s">
        <v>52</v>
      </c>
      <c r="C3490">
        <v>1706</v>
      </c>
      <c r="D3490">
        <v>24</v>
      </c>
      <c r="E3490">
        <v>0.72199999999999998</v>
      </c>
      <c r="F3490">
        <v>1.407</v>
      </c>
      <c r="G3490">
        <v>17.329999999999998</v>
      </c>
      <c r="H3490">
        <v>17.329999999999998</v>
      </c>
      <c r="I3490" t="s">
        <v>149</v>
      </c>
      <c r="J3490">
        <v>4</v>
      </c>
      <c r="K3490">
        <v>4</v>
      </c>
      <c r="L3490">
        <v>4</v>
      </c>
      <c r="M3490">
        <v>4</v>
      </c>
      <c r="N3490">
        <v>7</v>
      </c>
      <c r="O3490">
        <v>7</v>
      </c>
      <c r="P3490">
        <v>7</v>
      </c>
      <c r="Q3490">
        <v>7</v>
      </c>
      <c r="R3490">
        <v>208.82</v>
      </c>
      <c r="S3490">
        <v>208.82</v>
      </c>
      <c r="T3490">
        <v>208.82</v>
      </c>
      <c r="U3490">
        <v>208.82</v>
      </c>
      <c r="V3490">
        <v>8.2990135039999995</v>
      </c>
      <c r="W3490">
        <v>8.2990135039999995</v>
      </c>
      <c r="X3490">
        <v>12.04962493</v>
      </c>
      <c r="Y3490">
        <v>12.04962493</v>
      </c>
    </row>
    <row r="3491" spans="1:25" x14ac:dyDescent="0.3">
      <c r="A3491" s="2">
        <v>45929</v>
      </c>
      <c r="B3491" t="s">
        <v>52</v>
      </c>
      <c r="C3491">
        <v>4920</v>
      </c>
      <c r="D3491">
        <v>58</v>
      </c>
      <c r="E3491">
        <v>0.40799999999999997</v>
      </c>
      <c r="F3491">
        <v>1.179</v>
      </c>
      <c r="G3491">
        <v>23.66</v>
      </c>
      <c r="H3491">
        <v>23.66</v>
      </c>
      <c r="I3491" t="s">
        <v>149</v>
      </c>
      <c r="J3491">
        <v>2</v>
      </c>
      <c r="K3491">
        <v>4</v>
      </c>
      <c r="L3491">
        <v>4</v>
      </c>
      <c r="M3491">
        <v>4</v>
      </c>
      <c r="N3491">
        <v>2</v>
      </c>
      <c r="O3491">
        <v>4</v>
      </c>
      <c r="P3491">
        <v>4</v>
      </c>
      <c r="Q3491">
        <v>4</v>
      </c>
      <c r="R3491">
        <v>27.76</v>
      </c>
      <c r="S3491">
        <v>69.23</v>
      </c>
      <c r="T3491">
        <v>69.23</v>
      </c>
      <c r="U3491">
        <v>69.23</v>
      </c>
      <c r="V3491">
        <v>34.175935289999998</v>
      </c>
      <c r="W3491">
        <v>34.175935289999998</v>
      </c>
      <c r="X3491">
        <v>2.926035503</v>
      </c>
      <c r="Y3491">
        <v>2.926035503</v>
      </c>
    </row>
    <row r="3492" spans="1:25" x14ac:dyDescent="0.3">
      <c r="A3492" s="2">
        <v>45929</v>
      </c>
      <c r="B3492" t="s">
        <v>112</v>
      </c>
      <c r="C3492">
        <v>181</v>
      </c>
      <c r="D3492">
        <v>3</v>
      </c>
      <c r="E3492">
        <v>1.2629999999999999</v>
      </c>
      <c r="F3492">
        <v>1.657</v>
      </c>
      <c r="G3492">
        <v>3.79</v>
      </c>
      <c r="H3492">
        <v>3.79</v>
      </c>
      <c r="I3492" t="s">
        <v>149</v>
      </c>
      <c r="J3492">
        <v>2</v>
      </c>
      <c r="K3492">
        <v>2</v>
      </c>
      <c r="L3492">
        <v>2</v>
      </c>
      <c r="M3492">
        <v>2</v>
      </c>
      <c r="N3492">
        <v>3</v>
      </c>
      <c r="O3492">
        <v>3</v>
      </c>
      <c r="P3492">
        <v>3</v>
      </c>
      <c r="Q3492">
        <v>3</v>
      </c>
      <c r="R3492">
        <v>79.45</v>
      </c>
      <c r="S3492">
        <v>79.45</v>
      </c>
      <c r="T3492">
        <v>79.45</v>
      </c>
      <c r="U3492">
        <v>79.45</v>
      </c>
      <c r="V3492">
        <v>4.770295784</v>
      </c>
      <c r="W3492">
        <v>4.770295784</v>
      </c>
      <c r="X3492">
        <v>20.963060689999999</v>
      </c>
      <c r="Y3492">
        <v>20.963060689999999</v>
      </c>
    </row>
    <row r="3493" spans="1:25" x14ac:dyDescent="0.3">
      <c r="A3493" s="2">
        <v>45929</v>
      </c>
      <c r="B3493" t="s">
        <v>15</v>
      </c>
      <c r="C3493">
        <v>225</v>
      </c>
      <c r="D3493">
        <v>0</v>
      </c>
      <c r="F3493">
        <v>0</v>
      </c>
      <c r="G3493">
        <v>0</v>
      </c>
      <c r="H3493">
        <v>0</v>
      </c>
      <c r="I3493" t="s">
        <v>149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5" x14ac:dyDescent="0.3">
      <c r="A3494" s="2">
        <v>45929</v>
      </c>
      <c r="B3494" t="s">
        <v>112</v>
      </c>
      <c r="C3494">
        <v>448</v>
      </c>
      <c r="D3494">
        <v>11</v>
      </c>
      <c r="E3494">
        <v>0.82099999999999995</v>
      </c>
      <c r="F3494">
        <v>2.4550000000000001</v>
      </c>
      <c r="G3494">
        <v>9.0299999999999994</v>
      </c>
      <c r="H3494">
        <v>9.0299999999999994</v>
      </c>
      <c r="I3494" t="s">
        <v>149</v>
      </c>
      <c r="J3494">
        <v>0</v>
      </c>
      <c r="K3494">
        <v>1</v>
      </c>
      <c r="L3494">
        <v>1</v>
      </c>
      <c r="M3494">
        <v>1</v>
      </c>
      <c r="N3494">
        <v>0</v>
      </c>
      <c r="O3494">
        <v>1</v>
      </c>
      <c r="P3494">
        <v>1</v>
      </c>
      <c r="Q3494">
        <v>1</v>
      </c>
      <c r="R3494">
        <v>0</v>
      </c>
      <c r="S3494">
        <v>31.49</v>
      </c>
      <c r="T3494">
        <v>31.49</v>
      </c>
      <c r="U3494">
        <v>31.49</v>
      </c>
      <c r="V3494">
        <v>28.67577009</v>
      </c>
      <c r="W3494">
        <v>28.67577009</v>
      </c>
      <c r="X3494">
        <v>3.4872646729999999</v>
      </c>
      <c r="Y3494">
        <v>3.4872646729999999</v>
      </c>
    </row>
    <row r="3495" spans="1:25" x14ac:dyDescent="0.3">
      <c r="A3495" s="2">
        <v>45929</v>
      </c>
      <c r="B3495" t="s">
        <v>15</v>
      </c>
      <c r="C3495">
        <v>275</v>
      </c>
      <c r="D3495">
        <v>0</v>
      </c>
      <c r="F3495">
        <v>0</v>
      </c>
      <c r="G3495">
        <v>0</v>
      </c>
      <c r="H3495">
        <v>0</v>
      </c>
      <c r="I3495" t="s">
        <v>149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5" x14ac:dyDescent="0.3">
      <c r="A3496" s="2">
        <v>45929</v>
      </c>
      <c r="B3496" t="s">
        <v>15</v>
      </c>
      <c r="C3496">
        <v>469</v>
      </c>
      <c r="D3496">
        <v>1</v>
      </c>
      <c r="E3496">
        <v>0.93</v>
      </c>
      <c r="F3496">
        <v>0.21299999999999999</v>
      </c>
      <c r="G3496">
        <v>0.93</v>
      </c>
      <c r="H3496">
        <v>0.93</v>
      </c>
      <c r="I3496" t="s">
        <v>149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X3496">
        <v>0</v>
      </c>
      <c r="Y3496">
        <v>0</v>
      </c>
    </row>
    <row r="3497" spans="1:25" x14ac:dyDescent="0.3">
      <c r="A3497" s="2">
        <v>45929</v>
      </c>
      <c r="B3497" t="s">
        <v>112</v>
      </c>
      <c r="C3497">
        <v>233</v>
      </c>
      <c r="D3497">
        <v>1</v>
      </c>
      <c r="E3497">
        <v>1.29</v>
      </c>
      <c r="F3497">
        <v>0.42899999999999999</v>
      </c>
      <c r="G3497">
        <v>1.29</v>
      </c>
      <c r="H3497">
        <v>1.29</v>
      </c>
      <c r="I3497" t="s">
        <v>149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X3497">
        <v>0</v>
      </c>
      <c r="Y3497">
        <v>0</v>
      </c>
    </row>
    <row r="3498" spans="1:25" x14ac:dyDescent="0.3">
      <c r="A3498" s="2">
        <v>45929</v>
      </c>
      <c r="B3498" t="s">
        <v>15</v>
      </c>
      <c r="C3498">
        <v>593</v>
      </c>
      <c r="D3498">
        <v>5</v>
      </c>
      <c r="E3498">
        <v>1.042</v>
      </c>
      <c r="F3498">
        <v>0.84299999999999997</v>
      </c>
      <c r="G3498">
        <v>5.21</v>
      </c>
      <c r="H3498">
        <v>5.21</v>
      </c>
      <c r="I3498" t="s">
        <v>149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X3498">
        <v>0</v>
      </c>
      <c r="Y3498">
        <v>0</v>
      </c>
    </row>
    <row r="3499" spans="1:25" x14ac:dyDescent="0.3">
      <c r="A3499" s="2">
        <v>45929</v>
      </c>
      <c r="B3499" t="s">
        <v>112</v>
      </c>
      <c r="C3499">
        <v>1164</v>
      </c>
      <c r="D3499">
        <v>5</v>
      </c>
      <c r="E3499">
        <v>0.88200000000000001</v>
      </c>
      <c r="F3499">
        <v>0.43</v>
      </c>
      <c r="G3499">
        <v>4.41</v>
      </c>
      <c r="H3499">
        <v>4.41</v>
      </c>
      <c r="I3499" t="s">
        <v>149</v>
      </c>
      <c r="J3499">
        <v>1</v>
      </c>
      <c r="K3499">
        <v>1</v>
      </c>
      <c r="L3499">
        <v>1</v>
      </c>
      <c r="M3499">
        <v>1</v>
      </c>
      <c r="N3499">
        <v>9</v>
      </c>
      <c r="O3499">
        <v>9</v>
      </c>
      <c r="P3499">
        <v>9</v>
      </c>
      <c r="Q3499">
        <v>9</v>
      </c>
      <c r="R3499">
        <v>283.41000000000003</v>
      </c>
      <c r="S3499">
        <v>283.41000000000003</v>
      </c>
      <c r="T3499">
        <v>283.41000000000003</v>
      </c>
      <c r="U3499">
        <v>283.41000000000003</v>
      </c>
      <c r="V3499">
        <v>1.5560495400000001</v>
      </c>
      <c r="W3499">
        <v>1.5560495400000001</v>
      </c>
      <c r="X3499">
        <v>64.265306120000005</v>
      </c>
      <c r="Y3499">
        <v>64.265306120000005</v>
      </c>
    </row>
    <row r="3500" spans="1:25" x14ac:dyDescent="0.3">
      <c r="A3500" s="2">
        <v>45929</v>
      </c>
      <c r="B3500" t="s">
        <v>100</v>
      </c>
      <c r="C3500">
        <v>28</v>
      </c>
      <c r="D3500">
        <v>0</v>
      </c>
      <c r="F3500">
        <v>0</v>
      </c>
      <c r="G3500">
        <v>0</v>
      </c>
      <c r="H3500">
        <v>0</v>
      </c>
      <c r="I3500" t="s">
        <v>149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5" x14ac:dyDescent="0.3">
      <c r="A3501" s="2">
        <v>45929</v>
      </c>
      <c r="B3501" t="s">
        <v>54</v>
      </c>
      <c r="C3501">
        <v>413</v>
      </c>
      <c r="D3501">
        <v>8</v>
      </c>
      <c r="E3501">
        <v>1.3879999999999999</v>
      </c>
      <c r="F3501">
        <v>1.9370000000000001</v>
      </c>
      <c r="G3501">
        <v>11.1</v>
      </c>
      <c r="H3501">
        <v>11.1</v>
      </c>
      <c r="I3501" t="s">
        <v>149</v>
      </c>
      <c r="J3501">
        <v>2</v>
      </c>
      <c r="K3501">
        <v>5</v>
      </c>
      <c r="L3501">
        <v>5</v>
      </c>
      <c r="M3501">
        <v>5</v>
      </c>
      <c r="N3501">
        <v>2</v>
      </c>
      <c r="O3501">
        <v>6</v>
      </c>
      <c r="P3501">
        <v>6</v>
      </c>
      <c r="Q3501">
        <v>6</v>
      </c>
      <c r="R3501">
        <v>47.96</v>
      </c>
      <c r="S3501">
        <v>143.88</v>
      </c>
      <c r="T3501">
        <v>143.88</v>
      </c>
      <c r="U3501">
        <v>143.88</v>
      </c>
      <c r="V3501">
        <v>7.7147623019999996</v>
      </c>
      <c r="W3501">
        <v>7.7147623019999996</v>
      </c>
      <c r="X3501">
        <v>12.96216216</v>
      </c>
      <c r="Y3501">
        <v>12.96216216</v>
      </c>
    </row>
    <row r="3502" spans="1:25" x14ac:dyDescent="0.3">
      <c r="A3502" s="2">
        <v>45929</v>
      </c>
      <c r="B3502" t="s">
        <v>60</v>
      </c>
      <c r="C3502">
        <v>1873</v>
      </c>
      <c r="D3502">
        <v>10</v>
      </c>
      <c r="E3502">
        <v>1.423</v>
      </c>
      <c r="F3502">
        <v>0.53400000000000003</v>
      </c>
      <c r="G3502">
        <v>14.23</v>
      </c>
      <c r="H3502">
        <v>14.23</v>
      </c>
      <c r="I3502" t="s">
        <v>149</v>
      </c>
      <c r="J3502">
        <v>2</v>
      </c>
      <c r="K3502">
        <v>2</v>
      </c>
      <c r="L3502">
        <v>2</v>
      </c>
      <c r="M3502">
        <v>2</v>
      </c>
      <c r="N3502">
        <v>2</v>
      </c>
      <c r="O3502">
        <v>2</v>
      </c>
      <c r="P3502">
        <v>2</v>
      </c>
      <c r="Q3502">
        <v>2</v>
      </c>
      <c r="R3502">
        <v>45.76</v>
      </c>
      <c r="S3502">
        <v>45.76</v>
      </c>
      <c r="T3502">
        <v>45.76</v>
      </c>
      <c r="U3502">
        <v>45.76</v>
      </c>
      <c r="V3502">
        <v>31.097027969999999</v>
      </c>
      <c r="W3502">
        <v>31.097027969999999</v>
      </c>
      <c r="X3502">
        <v>3.2157413909999999</v>
      </c>
      <c r="Y3502">
        <v>3.2157413909999999</v>
      </c>
    </row>
    <row r="3503" spans="1:25" x14ac:dyDescent="0.3">
      <c r="A3503" s="2">
        <v>45929</v>
      </c>
      <c r="B3503" t="s">
        <v>60</v>
      </c>
      <c r="C3503">
        <v>3392</v>
      </c>
      <c r="D3503">
        <v>15</v>
      </c>
      <c r="E3503">
        <v>1.0049999999999999</v>
      </c>
      <c r="F3503">
        <v>0.442</v>
      </c>
      <c r="G3503">
        <v>15.07</v>
      </c>
      <c r="H3503">
        <v>15.07</v>
      </c>
      <c r="I3503" t="s">
        <v>149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X3503">
        <v>0</v>
      </c>
      <c r="Y3503">
        <v>0</v>
      </c>
    </row>
    <row r="3504" spans="1:25" x14ac:dyDescent="0.3">
      <c r="A3504" s="2">
        <v>45929</v>
      </c>
      <c r="B3504" t="s">
        <v>100</v>
      </c>
      <c r="C3504">
        <v>57</v>
      </c>
      <c r="D3504">
        <v>1</v>
      </c>
      <c r="E3504">
        <v>1.29</v>
      </c>
      <c r="F3504">
        <v>1.754</v>
      </c>
      <c r="G3504">
        <v>1.29</v>
      </c>
      <c r="H3504">
        <v>1.29</v>
      </c>
      <c r="I3504" t="s">
        <v>149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X3504">
        <v>0</v>
      </c>
      <c r="Y3504">
        <v>0</v>
      </c>
    </row>
    <row r="3505" spans="1:25" x14ac:dyDescent="0.3">
      <c r="A3505" s="2">
        <v>45929</v>
      </c>
      <c r="B3505" t="s">
        <v>54</v>
      </c>
      <c r="C3505">
        <v>1228</v>
      </c>
      <c r="D3505">
        <v>12</v>
      </c>
      <c r="E3505">
        <v>0.76200000000000001</v>
      </c>
      <c r="F3505">
        <v>0.97699999999999998</v>
      </c>
      <c r="G3505">
        <v>9.14</v>
      </c>
      <c r="H3505">
        <v>9.14</v>
      </c>
      <c r="I3505" t="s">
        <v>149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X3505">
        <v>0</v>
      </c>
      <c r="Y3505">
        <v>0</v>
      </c>
    </row>
    <row r="3506" spans="1:25" x14ac:dyDescent="0.3">
      <c r="A3506" s="2">
        <v>45929</v>
      </c>
      <c r="B3506" t="s">
        <v>100</v>
      </c>
      <c r="C3506">
        <v>103</v>
      </c>
      <c r="D3506">
        <v>0</v>
      </c>
      <c r="F3506">
        <v>0</v>
      </c>
      <c r="G3506">
        <v>0</v>
      </c>
      <c r="H3506">
        <v>0</v>
      </c>
      <c r="I3506" t="s">
        <v>149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5" x14ac:dyDescent="0.3">
      <c r="A3507" s="2">
        <v>45929</v>
      </c>
      <c r="B3507" t="s">
        <v>54</v>
      </c>
      <c r="C3507">
        <v>716</v>
      </c>
      <c r="D3507">
        <v>9</v>
      </c>
      <c r="E3507">
        <v>1.08</v>
      </c>
      <c r="F3507">
        <v>1.2569999999999999</v>
      </c>
      <c r="G3507">
        <v>9.7200000000000006</v>
      </c>
      <c r="H3507">
        <v>9.7200000000000006</v>
      </c>
      <c r="I3507" t="s">
        <v>149</v>
      </c>
      <c r="J3507">
        <v>1</v>
      </c>
      <c r="K3507">
        <v>2</v>
      </c>
      <c r="L3507">
        <v>2</v>
      </c>
      <c r="M3507">
        <v>2</v>
      </c>
      <c r="N3507">
        <v>1</v>
      </c>
      <c r="O3507">
        <v>2</v>
      </c>
      <c r="P3507">
        <v>2</v>
      </c>
      <c r="Q3507">
        <v>2</v>
      </c>
      <c r="R3507">
        <v>34.49</v>
      </c>
      <c r="S3507">
        <v>58.47</v>
      </c>
      <c r="T3507">
        <v>58.47</v>
      </c>
      <c r="U3507">
        <v>58.47</v>
      </c>
      <c r="V3507">
        <v>16.623909699999999</v>
      </c>
      <c r="W3507">
        <v>16.623909699999999</v>
      </c>
      <c r="X3507">
        <v>6.0154320989999999</v>
      </c>
      <c r="Y3507">
        <v>6.0154320989999999</v>
      </c>
    </row>
    <row r="3508" spans="1:25" x14ac:dyDescent="0.3">
      <c r="A3508" s="2">
        <v>45929</v>
      </c>
      <c r="B3508" t="s">
        <v>60</v>
      </c>
      <c r="C3508">
        <v>783</v>
      </c>
      <c r="D3508">
        <v>4</v>
      </c>
      <c r="E3508">
        <v>1.4930000000000001</v>
      </c>
      <c r="F3508">
        <v>0.51100000000000001</v>
      </c>
      <c r="G3508">
        <v>5.97</v>
      </c>
      <c r="H3508">
        <v>5.97</v>
      </c>
      <c r="I3508" t="s">
        <v>149</v>
      </c>
      <c r="J3508">
        <v>2</v>
      </c>
      <c r="K3508">
        <v>2</v>
      </c>
      <c r="L3508">
        <v>2</v>
      </c>
      <c r="M3508">
        <v>2</v>
      </c>
      <c r="N3508">
        <v>2</v>
      </c>
      <c r="O3508">
        <v>2</v>
      </c>
      <c r="P3508">
        <v>2</v>
      </c>
      <c r="Q3508">
        <v>2</v>
      </c>
      <c r="R3508">
        <v>47.37</v>
      </c>
      <c r="S3508">
        <v>47.37</v>
      </c>
      <c r="T3508">
        <v>47.37</v>
      </c>
      <c r="U3508">
        <v>47.37</v>
      </c>
      <c r="V3508">
        <v>12.602913239999999</v>
      </c>
      <c r="W3508">
        <v>12.602913239999999</v>
      </c>
      <c r="X3508">
        <v>7.9346733670000003</v>
      </c>
      <c r="Y3508">
        <v>7.9346733670000003</v>
      </c>
    </row>
    <row r="3509" spans="1:25" x14ac:dyDescent="0.3">
      <c r="A3509" s="2">
        <v>45929</v>
      </c>
      <c r="B3509" t="s">
        <v>54</v>
      </c>
      <c r="C3509">
        <v>1726</v>
      </c>
      <c r="D3509">
        <v>5</v>
      </c>
      <c r="E3509">
        <v>0.752</v>
      </c>
      <c r="F3509">
        <v>0.28999999999999998</v>
      </c>
      <c r="G3509">
        <v>3.76</v>
      </c>
      <c r="H3509">
        <v>3.76</v>
      </c>
      <c r="I3509" t="s">
        <v>149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32.9</v>
      </c>
      <c r="S3509">
        <v>32.9</v>
      </c>
      <c r="T3509">
        <v>32.9</v>
      </c>
      <c r="U3509">
        <v>32.9</v>
      </c>
      <c r="V3509">
        <v>11.42857143</v>
      </c>
      <c r="W3509">
        <v>11.42857143</v>
      </c>
      <c r="X3509">
        <v>8.75</v>
      </c>
      <c r="Y3509">
        <v>8.75</v>
      </c>
    </row>
    <row r="3510" spans="1:25" x14ac:dyDescent="0.3">
      <c r="A3510" s="2">
        <v>45929</v>
      </c>
      <c r="B3510" t="s">
        <v>100</v>
      </c>
      <c r="C3510">
        <v>91</v>
      </c>
      <c r="D3510">
        <v>0</v>
      </c>
      <c r="F3510">
        <v>0</v>
      </c>
      <c r="G3510">
        <v>0</v>
      </c>
      <c r="H3510">
        <v>0</v>
      </c>
      <c r="I3510" t="s">
        <v>149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5" x14ac:dyDescent="0.3">
      <c r="A3511" s="2">
        <v>45929</v>
      </c>
      <c r="B3511" t="s">
        <v>60</v>
      </c>
      <c r="C3511">
        <v>2707</v>
      </c>
      <c r="D3511">
        <v>15</v>
      </c>
      <c r="E3511">
        <v>0.78</v>
      </c>
      <c r="F3511">
        <v>0.55400000000000005</v>
      </c>
      <c r="G3511">
        <v>11.7</v>
      </c>
      <c r="H3511">
        <v>11.7</v>
      </c>
      <c r="I3511" t="s">
        <v>149</v>
      </c>
      <c r="J3511">
        <v>2</v>
      </c>
      <c r="K3511">
        <v>2</v>
      </c>
      <c r="L3511">
        <v>2</v>
      </c>
      <c r="M3511">
        <v>2</v>
      </c>
      <c r="N3511">
        <v>2</v>
      </c>
      <c r="O3511">
        <v>2</v>
      </c>
      <c r="P3511">
        <v>2</v>
      </c>
      <c r="Q3511">
        <v>2</v>
      </c>
      <c r="R3511">
        <v>56.37</v>
      </c>
      <c r="S3511">
        <v>56.37</v>
      </c>
      <c r="T3511">
        <v>56.37</v>
      </c>
      <c r="U3511">
        <v>56.37</v>
      </c>
      <c r="V3511">
        <v>20.755721130000001</v>
      </c>
      <c r="W3511">
        <v>20.755721130000001</v>
      </c>
      <c r="X3511">
        <v>4.8179487180000002</v>
      </c>
      <c r="Y3511">
        <v>4.8179487180000002</v>
      </c>
    </row>
    <row r="3512" spans="1:25" x14ac:dyDescent="0.3">
      <c r="A3512" s="2">
        <v>45929</v>
      </c>
      <c r="B3512" t="s">
        <v>48</v>
      </c>
      <c r="C3512">
        <v>668</v>
      </c>
      <c r="D3512">
        <v>5</v>
      </c>
      <c r="E3512">
        <v>2.4119999999999999</v>
      </c>
      <c r="F3512">
        <v>0.749</v>
      </c>
      <c r="G3512">
        <v>12.06</v>
      </c>
      <c r="H3512">
        <v>12.06</v>
      </c>
      <c r="I3512" t="s">
        <v>149</v>
      </c>
      <c r="J3512">
        <v>1</v>
      </c>
      <c r="K3512">
        <v>5</v>
      </c>
      <c r="L3512">
        <v>5</v>
      </c>
      <c r="M3512">
        <v>5</v>
      </c>
      <c r="N3512">
        <v>1</v>
      </c>
      <c r="O3512">
        <v>6</v>
      </c>
      <c r="P3512">
        <v>6</v>
      </c>
      <c r="Q3512">
        <v>6</v>
      </c>
      <c r="R3512">
        <v>28.49</v>
      </c>
      <c r="S3512">
        <v>187.11</v>
      </c>
      <c r="T3512">
        <v>187.11</v>
      </c>
      <c r="U3512">
        <v>187.11</v>
      </c>
      <c r="V3512">
        <v>6.4454064449999997</v>
      </c>
      <c r="W3512">
        <v>6.4454064449999997</v>
      </c>
      <c r="X3512">
        <v>15.51492537</v>
      </c>
      <c r="Y3512">
        <v>15.51492537</v>
      </c>
    </row>
    <row r="3513" spans="1:25" x14ac:dyDescent="0.3">
      <c r="A3513" s="2">
        <v>45929</v>
      </c>
      <c r="B3513" t="s">
        <v>48</v>
      </c>
      <c r="C3513">
        <v>1514</v>
      </c>
      <c r="D3513">
        <v>8</v>
      </c>
      <c r="E3513">
        <v>1.4910000000000001</v>
      </c>
      <c r="F3513">
        <v>0.52800000000000002</v>
      </c>
      <c r="G3513">
        <v>11.93</v>
      </c>
      <c r="H3513">
        <v>11.93</v>
      </c>
      <c r="I3513" t="s">
        <v>149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28.49</v>
      </c>
      <c r="S3513">
        <v>28.49</v>
      </c>
      <c r="T3513">
        <v>28.49</v>
      </c>
      <c r="U3513">
        <v>28.49</v>
      </c>
      <c r="V3513">
        <v>41.874341870000002</v>
      </c>
      <c r="W3513">
        <v>41.874341870000002</v>
      </c>
      <c r="X3513">
        <v>2.388097234</v>
      </c>
      <c r="Y3513">
        <v>2.388097234</v>
      </c>
    </row>
    <row r="3514" spans="1:25" x14ac:dyDescent="0.3">
      <c r="A3514" s="2">
        <v>45929</v>
      </c>
      <c r="B3514" t="s">
        <v>48</v>
      </c>
      <c r="C3514">
        <v>783</v>
      </c>
      <c r="D3514">
        <v>6</v>
      </c>
      <c r="E3514">
        <v>2.0880000000000001</v>
      </c>
      <c r="F3514">
        <v>0.76600000000000001</v>
      </c>
      <c r="G3514">
        <v>12.53</v>
      </c>
      <c r="H3514">
        <v>12.53</v>
      </c>
      <c r="I3514" t="s">
        <v>149</v>
      </c>
      <c r="J3514">
        <v>1</v>
      </c>
      <c r="K3514">
        <v>2</v>
      </c>
      <c r="L3514">
        <v>2</v>
      </c>
      <c r="M3514">
        <v>2</v>
      </c>
      <c r="N3514">
        <v>1</v>
      </c>
      <c r="O3514">
        <v>2</v>
      </c>
      <c r="P3514">
        <v>2</v>
      </c>
      <c r="Q3514">
        <v>2</v>
      </c>
      <c r="R3514">
        <v>28.49</v>
      </c>
      <c r="S3514">
        <v>56.98</v>
      </c>
      <c r="T3514">
        <v>56.98</v>
      </c>
      <c r="U3514">
        <v>56.98</v>
      </c>
      <c r="V3514">
        <v>21.99017199</v>
      </c>
      <c r="W3514">
        <v>21.99017199</v>
      </c>
      <c r="X3514">
        <v>4.5474860340000003</v>
      </c>
      <c r="Y3514">
        <v>4.5474860340000003</v>
      </c>
    </row>
    <row r="3515" spans="1:25" x14ac:dyDescent="0.3">
      <c r="A3515" s="2">
        <v>45929</v>
      </c>
      <c r="B3515" t="s">
        <v>48</v>
      </c>
      <c r="C3515">
        <v>1675</v>
      </c>
      <c r="D3515">
        <v>8</v>
      </c>
      <c r="E3515">
        <v>1.333</v>
      </c>
      <c r="F3515">
        <v>0.47799999999999998</v>
      </c>
      <c r="G3515">
        <v>10.66</v>
      </c>
      <c r="H3515">
        <v>10.66</v>
      </c>
      <c r="I3515" t="s">
        <v>149</v>
      </c>
      <c r="J3515">
        <v>3</v>
      </c>
      <c r="K3515">
        <v>3</v>
      </c>
      <c r="L3515">
        <v>3</v>
      </c>
      <c r="M3515">
        <v>3</v>
      </c>
      <c r="N3515">
        <v>3</v>
      </c>
      <c r="O3515">
        <v>3</v>
      </c>
      <c r="P3515">
        <v>3</v>
      </c>
      <c r="Q3515">
        <v>3</v>
      </c>
      <c r="R3515">
        <v>89.96</v>
      </c>
      <c r="S3515">
        <v>89.96</v>
      </c>
      <c r="T3515">
        <v>89.96</v>
      </c>
      <c r="U3515">
        <v>89.96</v>
      </c>
      <c r="V3515">
        <v>11.849710979999999</v>
      </c>
      <c r="W3515">
        <v>11.849710979999999</v>
      </c>
      <c r="X3515">
        <v>8.4390243900000002</v>
      </c>
      <c r="Y3515">
        <v>8.4390243900000002</v>
      </c>
    </row>
    <row r="3516" spans="1:25" x14ac:dyDescent="0.3">
      <c r="A3516" s="2">
        <v>45929</v>
      </c>
      <c r="B3516" t="s">
        <v>19</v>
      </c>
      <c r="C3516">
        <v>12</v>
      </c>
      <c r="D3516">
        <v>0</v>
      </c>
      <c r="F3516">
        <v>0</v>
      </c>
      <c r="G3516">
        <v>0</v>
      </c>
      <c r="H3516">
        <v>0</v>
      </c>
      <c r="I3516" t="s">
        <v>149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5" x14ac:dyDescent="0.3">
      <c r="A3517" s="2">
        <v>45929</v>
      </c>
      <c r="B3517" t="s">
        <v>90</v>
      </c>
      <c r="C3517">
        <v>39</v>
      </c>
      <c r="D3517">
        <v>1</v>
      </c>
      <c r="E3517">
        <v>1.29</v>
      </c>
      <c r="F3517">
        <v>2.5640000000000001</v>
      </c>
      <c r="G3517">
        <v>1.29</v>
      </c>
      <c r="H3517">
        <v>1.29</v>
      </c>
      <c r="I3517" t="s">
        <v>149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X3517">
        <v>0</v>
      </c>
      <c r="Y3517">
        <v>0</v>
      </c>
    </row>
    <row r="3518" spans="1:25" x14ac:dyDescent="0.3">
      <c r="A3518" s="2">
        <v>45929</v>
      </c>
      <c r="B3518" t="s">
        <v>19</v>
      </c>
      <c r="C3518">
        <v>63</v>
      </c>
      <c r="D3518">
        <v>0</v>
      </c>
      <c r="F3518">
        <v>0</v>
      </c>
      <c r="G3518">
        <v>0</v>
      </c>
      <c r="H3518">
        <v>0</v>
      </c>
      <c r="I3518" t="s">
        <v>149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5" x14ac:dyDescent="0.3">
      <c r="A3519" s="2">
        <v>45929</v>
      </c>
      <c r="B3519" t="s">
        <v>90</v>
      </c>
      <c r="C3519">
        <v>55</v>
      </c>
      <c r="D3519">
        <v>0</v>
      </c>
      <c r="F3519">
        <v>0</v>
      </c>
      <c r="G3519">
        <v>0</v>
      </c>
      <c r="H3519">
        <v>0</v>
      </c>
      <c r="I3519" t="s">
        <v>149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5" x14ac:dyDescent="0.3">
      <c r="A3520" s="2">
        <v>45929</v>
      </c>
      <c r="B3520" t="s">
        <v>19</v>
      </c>
      <c r="C3520">
        <v>40</v>
      </c>
      <c r="D3520">
        <v>1</v>
      </c>
      <c r="E3520">
        <v>1.47</v>
      </c>
      <c r="F3520">
        <v>2.5</v>
      </c>
      <c r="G3520">
        <v>1.47</v>
      </c>
      <c r="H3520">
        <v>1.47</v>
      </c>
      <c r="I3520" t="s">
        <v>149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32.49</v>
      </c>
      <c r="S3520">
        <v>32.49</v>
      </c>
      <c r="T3520">
        <v>32.49</v>
      </c>
      <c r="U3520">
        <v>32.49</v>
      </c>
      <c r="V3520">
        <v>4.5244690670000001</v>
      </c>
      <c r="W3520">
        <v>4.5244690670000001</v>
      </c>
      <c r="X3520">
        <v>22.102040819999999</v>
      </c>
      <c r="Y3520">
        <v>22.102040819999999</v>
      </c>
    </row>
    <row r="3521" spans="1:25" x14ac:dyDescent="0.3">
      <c r="A3521" s="2">
        <v>45929</v>
      </c>
      <c r="B3521" t="s">
        <v>90</v>
      </c>
      <c r="C3521">
        <v>29</v>
      </c>
      <c r="D3521">
        <v>1</v>
      </c>
      <c r="E3521">
        <v>1.05</v>
      </c>
      <c r="F3521">
        <v>3.448</v>
      </c>
      <c r="G3521">
        <v>1.05</v>
      </c>
      <c r="H3521">
        <v>1.05</v>
      </c>
      <c r="I3521" t="s">
        <v>149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X3521">
        <v>0</v>
      </c>
      <c r="Y3521">
        <v>0</v>
      </c>
    </row>
    <row r="3522" spans="1:25" x14ac:dyDescent="0.3">
      <c r="A3522" s="2">
        <v>45929</v>
      </c>
      <c r="B3522" t="s">
        <v>19</v>
      </c>
      <c r="C3522">
        <v>58</v>
      </c>
      <c r="D3522">
        <v>0</v>
      </c>
      <c r="F3522">
        <v>0</v>
      </c>
      <c r="G3522">
        <v>0</v>
      </c>
      <c r="H3522">
        <v>0</v>
      </c>
      <c r="I3522" t="s">
        <v>149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5" x14ac:dyDescent="0.3">
      <c r="A3523" s="2">
        <v>45929</v>
      </c>
      <c r="B3523" t="s">
        <v>90</v>
      </c>
      <c r="C3523">
        <v>16</v>
      </c>
      <c r="D3523">
        <v>0</v>
      </c>
      <c r="F3523">
        <v>0</v>
      </c>
      <c r="G3523">
        <v>0</v>
      </c>
      <c r="H3523">
        <v>0</v>
      </c>
      <c r="I3523" t="s">
        <v>149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5" x14ac:dyDescent="0.3">
      <c r="A3524" s="2">
        <v>45929</v>
      </c>
      <c r="B3524" t="s">
        <v>58</v>
      </c>
      <c r="C3524">
        <v>489</v>
      </c>
      <c r="D3524">
        <v>6</v>
      </c>
      <c r="E3524">
        <v>1.248</v>
      </c>
      <c r="F3524">
        <v>1.2270000000000001</v>
      </c>
      <c r="G3524">
        <v>7.49</v>
      </c>
      <c r="H3524">
        <v>7.49</v>
      </c>
      <c r="I3524" t="s">
        <v>149</v>
      </c>
      <c r="J3524">
        <v>1</v>
      </c>
      <c r="K3524">
        <v>2</v>
      </c>
      <c r="L3524">
        <v>2</v>
      </c>
      <c r="M3524">
        <v>2</v>
      </c>
      <c r="N3524">
        <v>1</v>
      </c>
      <c r="O3524">
        <v>2</v>
      </c>
      <c r="P3524">
        <v>2</v>
      </c>
      <c r="Q3524">
        <v>2</v>
      </c>
      <c r="R3524">
        <v>11.49</v>
      </c>
      <c r="S3524">
        <v>22.98</v>
      </c>
      <c r="T3524">
        <v>22.98</v>
      </c>
      <c r="U3524">
        <v>22.98</v>
      </c>
      <c r="V3524">
        <v>32.593559620000001</v>
      </c>
      <c r="W3524">
        <v>32.593559620000001</v>
      </c>
      <c r="X3524">
        <v>3.0680907880000001</v>
      </c>
      <c r="Y3524">
        <v>3.0680907880000001</v>
      </c>
    </row>
    <row r="3525" spans="1:25" x14ac:dyDescent="0.3">
      <c r="A3525" s="2">
        <v>45929</v>
      </c>
      <c r="B3525" t="s">
        <v>110</v>
      </c>
      <c r="C3525">
        <v>325</v>
      </c>
      <c r="D3525">
        <v>2</v>
      </c>
      <c r="E3525">
        <v>1.6950000000000001</v>
      </c>
      <c r="F3525">
        <v>0.61499999999999999</v>
      </c>
      <c r="G3525">
        <v>3.39</v>
      </c>
      <c r="H3525">
        <v>3.39</v>
      </c>
      <c r="I3525" t="s">
        <v>149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X3525">
        <v>0</v>
      </c>
      <c r="Y3525">
        <v>0</v>
      </c>
    </row>
    <row r="3526" spans="1:25" x14ac:dyDescent="0.3">
      <c r="A3526" s="2">
        <v>45929</v>
      </c>
      <c r="B3526" t="s">
        <v>34</v>
      </c>
      <c r="C3526">
        <v>757</v>
      </c>
      <c r="D3526">
        <v>5</v>
      </c>
      <c r="E3526">
        <v>1.948</v>
      </c>
      <c r="F3526">
        <v>0.66100000000000003</v>
      </c>
      <c r="G3526">
        <v>9.74</v>
      </c>
      <c r="H3526">
        <v>9.74</v>
      </c>
      <c r="I3526" t="s">
        <v>149</v>
      </c>
      <c r="J3526">
        <v>3</v>
      </c>
      <c r="K3526">
        <v>3</v>
      </c>
      <c r="L3526">
        <v>3</v>
      </c>
      <c r="M3526">
        <v>3</v>
      </c>
      <c r="N3526">
        <v>3</v>
      </c>
      <c r="O3526">
        <v>3</v>
      </c>
      <c r="P3526">
        <v>3</v>
      </c>
      <c r="Q3526">
        <v>3</v>
      </c>
      <c r="R3526">
        <v>55.47</v>
      </c>
      <c r="S3526">
        <v>55.47</v>
      </c>
      <c r="T3526">
        <v>55.47</v>
      </c>
      <c r="U3526">
        <v>55.47</v>
      </c>
      <c r="V3526">
        <v>17.559040920000001</v>
      </c>
      <c r="W3526">
        <v>17.559040920000001</v>
      </c>
      <c r="X3526">
        <v>5.6950718690000004</v>
      </c>
      <c r="Y3526">
        <v>5.6950718690000004</v>
      </c>
    </row>
    <row r="3527" spans="1:25" x14ac:dyDescent="0.3">
      <c r="A3527" s="2">
        <v>45929</v>
      </c>
      <c r="B3527" t="s">
        <v>28</v>
      </c>
      <c r="C3527">
        <v>54</v>
      </c>
      <c r="D3527">
        <v>0</v>
      </c>
      <c r="F3527">
        <v>0</v>
      </c>
      <c r="G3527">
        <v>0</v>
      </c>
      <c r="H3527">
        <v>0</v>
      </c>
      <c r="I3527" t="s">
        <v>149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5" x14ac:dyDescent="0.3">
      <c r="A3528" s="2">
        <v>45929</v>
      </c>
      <c r="B3528" t="s">
        <v>58</v>
      </c>
      <c r="C3528">
        <v>605</v>
      </c>
      <c r="D3528">
        <v>6</v>
      </c>
      <c r="E3528">
        <v>0.94199999999999995</v>
      </c>
      <c r="F3528">
        <v>0.99199999999999999</v>
      </c>
      <c r="G3528">
        <v>5.65</v>
      </c>
      <c r="H3528">
        <v>5.65</v>
      </c>
      <c r="I3528" t="s">
        <v>149</v>
      </c>
      <c r="J3528">
        <v>1</v>
      </c>
      <c r="K3528">
        <v>2</v>
      </c>
      <c r="L3528">
        <v>3</v>
      </c>
      <c r="M3528">
        <v>3</v>
      </c>
      <c r="N3528">
        <v>1</v>
      </c>
      <c r="O3528">
        <v>2</v>
      </c>
      <c r="P3528">
        <v>3</v>
      </c>
      <c r="Q3528">
        <v>3</v>
      </c>
      <c r="R3528">
        <v>11.49</v>
      </c>
      <c r="S3528">
        <v>24.98</v>
      </c>
      <c r="T3528">
        <v>36.47</v>
      </c>
      <c r="U3528">
        <v>36.47</v>
      </c>
      <c r="V3528">
        <v>22.61809448</v>
      </c>
      <c r="W3528">
        <v>15.492185360000001</v>
      </c>
      <c r="X3528">
        <v>4.4212389380000001</v>
      </c>
      <c r="Y3528">
        <v>6.4548672570000001</v>
      </c>
    </row>
    <row r="3529" spans="1:25" x14ac:dyDescent="0.3">
      <c r="A3529" s="2">
        <v>45929</v>
      </c>
      <c r="B3529" t="s">
        <v>110</v>
      </c>
      <c r="C3529">
        <v>576</v>
      </c>
      <c r="D3529">
        <v>4</v>
      </c>
      <c r="E3529">
        <v>0.89300000000000002</v>
      </c>
      <c r="F3529">
        <v>0.69399999999999995</v>
      </c>
      <c r="G3529">
        <v>3.57</v>
      </c>
      <c r="H3529">
        <v>3.57</v>
      </c>
      <c r="I3529" t="s">
        <v>149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X3529">
        <v>0</v>
      </c>
      <c r="Y3529">
        <v>0</v>
      </c>
    </row>
    <row r="3530" spans="1:25" x14ac:dyDescent="0.3">
      <c r="A3530" s="2">
        <v>45929</v>
      </c>
      <c r="B3530" t="s">
        <v>34</v>
      </c>
      <c r="C3530">
        <v>2051</v>
      </c>
      <c r="D3530">
        <v>8</v>
      </c>
      <c r="E3530">
        <v>1.33</v>
      </c>
      <c r="F3530">
        <v>0.39</v>
      </c>
      <c r="G3530">
        <v>10.64</v>
      </c>
      <c r="H3530">
        <v>10.64</v>
      </c>
      <c r="I3530" t="s">
        <v>149</v>
      </c>
      <c r="J3530">
        <v>2</v>
      </c>
      <c r="K3530">
        <v>3</v>
      </c>
      <c r="L3530">
        <v>3</v>
      </c>
      <c r="M3530">
        <v>3</v>
      </c>
      <c r="N3530">
        <v>2</v>
      </c>
      <c r="O3530">
        <v>3</v>
      </c>
      <c r="P3530">
        <v>3</v>
      </c>
      <c r="Q3530">
        <v>3</v>
      </c>
      <c r="R3530">
        <v>33.979999999999997</v>
      </c>
      <c r="S3530">
        <v>52.47</v>
      </c>
      <c r="T3530">
        <v>52.47</v>
      </c>
      <c r="U3530">
        <v>52.47</v>
      </c>
      <c r="V3530">
        <v>20.278254239999999</v>
      </c>
      <c r="W3530">
        <v>20.278254239999999</v>
      </c>
      <c r="X3530">
        <v>4.9313909770000004</v>
      </c>
      <c r="Y3530">
        <v>4.9313909770000004</v>
      </c>
    </row>
    <row r="3531" spans="1:25" x14ac:dyDescent="0.3">
      <c r="A3531" s="2">
        <v>45929</v>
      </c>
      <c r="B3531" t="s">
        <v>28</v>
      </c>
      <c r="C3531">
        <v>159</v>
      </c>
      <c r="D3531">
        <v>1</v>
      </c>
      <c r="E3531">
        <v>1.1399999999999999</v>
      </c>
      <c r="F3531">
        <v>0.629</v>
      </c>
      <c r="G3531">
        <v>1.1399999999999999</v>
      </c>
      <c r="H3531">
        <v>1.1399999999999999</v>
      </c>
      <c r="I3531" t="s">
        <v>149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X3531">
        <v>0</v>
      </c>
      <c r="Y3531">
        <v>0</v>
      </c>
    </row>
    <row r="3532" spans="1:25" x14ac:dyDescent="0.3">
      <c r="A3532" s="2">
        <v>45929</v>
      </c>
      <c r="B3532" t="s">
        <v>28</v>
      </c>
      <c r="C3532">
        <v>230</v>
      </c>
      <c r="D3532">
        <v>1</v>
      </c>
      <c r="E3532">
        <v>1.77</v>
      </c>
      <c r="F3532">
        <v>0.435</v>
      </c>
      <c r="G3532">
        <v>1.77</v>
      </c>
      <c r="H3532">
        <v>1.77</v>
      </c>
      <c r="I3532" t="s">
        <v>149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X3532">
        <v>0</v>
      </c>
      <c r="Y3532">
        <v>0</v>
      </c>
    </row>
    <row r="3533" spans="1:25" x14ac:dyDescent="0.3">
      <c r="A3533" s="2">
        <v>45929</v>
      </c>
      <c r="B3533" t="s">
        <v>58</v>
      </c>
      <c r="C3533">
        <v>535</v>
      </c>
      <c r="D3533">
        <v>4</v>
      </c>
      <c r="E3533">
        <v>1.298</v>
      </c>
      <c r="F3533">
        <v>0.748</v>
      </c>
      <c r="G3533">
        <v>5.19</v>
      </c>
      <c r="H3533">
        <v>5.19</v>
      </c>
      <c r="I3533" t="s">
        <v>149</v>
      </c>
      <c r="J3533">
        <v>2</v>
      </c>
      <c r="K3533">
        <v>2</v>
      </c>
      <c r="L3533">
        <v>2</v>
      </c>
      <c r="M3533">
        <v>2</v>
      </c>
      <c r="N3533">
        <v>3</v>
      </c>
      <c r="O3533">
        <v>3</v>
      </c>
      <c r="P3533">
        <v>3</v>
      </c>
      <c r="Q3533">
        <v>3</v>
      </c>
      <c r="R3533">
        <v>96.47</v>
      </c>
      <c r="S3533">
        <v>96.47</v>
      </c>
      <c r="T3533">
        <v>96.47</v>
      </c>
      <c r="U3533">
        <v>96.47</v>
      </c>
      <c r="V3533">
        <v>5.3799108530000002</v>
      </c>
      <c r="W3533">
        <v>5.3799108530000002</v>
      </c>
      <c r="X3533">
        <v>18.58766859</v>
      </c>
      <c r="Y3533">
        <v>18.58766859</v>
      </c>
    </row>
    <row r="3534" spans="1:25" x14ac:dyDescent="0.3">
      <c r="A3534" s="2">
        <v>45929</v>
      </c>
      <c r="B3534" t="s">
        <v>110</v>
      </c>
      <c r="C3534">
        <v>963</v>
      </c>
      <c r="D3534">
        <v>8</v>
      </c>
      <c r="E3534">
        <v>1.2410000000000001</v>
      </c>
      <c r="F3534">
        <v>0.83099999999999996</v>
      </c>
      <c r="G3534">
        <v>9.93</v>
      </c>
      <c r="H3534">
        <v>9.93</v>
      </c>
      <c r="I3534" t="s">
        <v>149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X3534">
        <v>0</v>
      </c>
      <c r="Y3534">
        <v>0</v>
      </c>
    </row>
    <row r="3535" spans="1:25" x14ac:dyDescent="0.3">
      <c r="A3535" s="2">
        <v>45929</v>
      </c>
      <c r="B3535" t="s">
        <v>34</v>
      </c>
      <c r="C3535">
        <v>1411</v>
      </c>
      <c r="D3535">
        <v>11</v>
      </c>
      <c r="E3535">
        <v>1.38</v>
      </c>
      <c r="F3535">
        <v>0.78</v>
      </c>
      <c r="G3535">
        <v>15.18</v>
      </c>
      <c r="H3535">
        <v>15.18</v>
      </c>
      <c r="I3535" t="s">
        <v>149</v>
      </c>
      <c r="J3535">
        <v>4</v>
      </c>
      <c r="K3535">
        <v>7</v>
      </c>
      <c r="L3535">
        <v>7</v>
      </c>
      <c r="M3535">
        <v>7</v>
      </c>
      <c r="N3535">
        <v>4</v>
      </c>
      <c r="O3535">
        <v>7</v>
      </c>
      <c r="P3535">
        <v>7</v>
      </c>
      <c r="Q3535">
        <v>7</v>
      </c>
      <c r="R3535">
        <v>106.96</v>
      </c>
      <c r="S3535">
        <v>201.82</v>
      </c>
      <c r="T3535">
        <v>201.82</v>
      </c>
      <c r="U3535">
        <v>201.82</v>
      </c>
      <c r="V3535">
        <v>7.52155386</v>
      </c>
      <c r="W3535">
        <v>7.52155386</v>
      </c>
      <c r="X3535">
        <v>13.29512516</v>
      </c>
      <c r="Y3535">
        <v>13.29512516</v>
      </c>
    </row>
    <row r="3536" spans="1:25" x14ac:dyDescent="0.3">
      <c r="A3536" s="2">
        <v>45929</v>
      </c>
      <c r="B3536" t="s">
        <v>34</v>
      </c>
      <c r="C3536">
        <v>793</v>
      </c>
      <c r="D3536">
        <v>2</v>
      </c>
      <c r="E3536">
        <v>1.28</v>
      </c>
      <c r="F3536">
        <v>0.252</v>
      </c>
      <c r="G3536">
        <v>2.56</v>
      </c>
      <c r="H3536">
        <v>2.56</v>
      </c>
      <c r="I3536" t="s">
        <v>149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X3536">
        <v>0</v>
      </c>
      <c r="Y3536">
        <v>0</v>
      </c>
    </row>
    <row r="3537" spans="1:25" x14ac:dyDescent="0.3">
      <c r="A3537" s="2">
        <v>45929</v>
      </c>
      <c r="B3537" t="s">
        <v>58</v>
      </c>
      <c r="C3537">
        <v>638</v>
      </c>
      <c r="D3537">
        <v>4</v>
      </c>
      <c r="E3537">
        <v>0.51300000000000001</v>
      </c>
      <c r="F3537">
        <v>0.627</v>
      </c>
      <c r="G3537">
        <v>2.0499999999999998</v>
      </c>
      <c r="H3537">
        <v>2.0499999999999998</v>
      </c>
      <c r="I3537" t="s">
        <v>149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X3537">
        <v>0</v>
      </c>
      <c r="Y3537">
        <v>0</v>
      </c>
    </row>
    <row r="3538" spans="1:25" x14ac:dyDescent="0.3">
      <c r="A3538" s="2">
        <v>45929</v>
      </c>
      <c r="B3538" t="s">
        <v>28</v>
      </c>
      <c r="C3538">
        <v>220</v>
      </c>
      <c r="D3538">
        <v>1</v>
      </c>
      <c r="E3538">
        <v>0.82</v>
      </c>
      <c r="F3538">
        <v>0.45500000000000002</v>
      </c>
      <c r="G3538">
        <v>0.82</v>
      </c>
      <c r="H3538">
        <v>0.82</v>
      </c>
      <c r="I3538" t="s">
        <v>149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X3538">
        <v>0</v>
      </c>
      <c r="Y3538">
        <v>0</v>
      </c>
    </row>
    <row r="3539" spans="1:25" x14ac:dyDescent="0.3">
      <c r="A3539" s="2">
        <v>45929</v>
      </c>
      <c r="B3539" t="s">
        <v>110</v>
      </c>
      <c r="C3539">
        <v>2587</v>
      </c>
      <c r="D3539">
        <v>13</v>
      </c>
      <c r="E3539">
        <v>0.89</v>
      </c>
      <c r="F3539">
        <v>0.503</v>
      </c>
      <c r="G3539">
        <v>11.57</v>
      </c>
      <c r="H3539">
        <v>11.57</v>
      </c>
      <c r="I3539" t="s">
        <v>149</v>
      </c>
      <c r="J3539">
        <v>2</v>
      </c>
      <c r="K3539">
        <v>2</v>
      </c>
      <c r="L3539">
        <v>2</v>
      </c>
      <c r="M3539">
        <v>2</v>
      </c>
      <c r="N3539">
        <v>2</v>
      </c>
      <c r="O3539">
        <v>2</v>
      </c>
      <c r="P3539">
        <v>2</v>
      </c>
      <c r="Q3539">
        <v>2</v>
      </c>
      <c r="R3539">
        <v>56.88</v>
      </c>
      <c r="S3539">
        <v>56.88</v>
      </c>
      <c r="T3539">
        <v>56.88</v>
      </c>
      <c r="U3539">
        <v>56.88</v>
      </c>
      <c r="V3539">
        <v>20.341068920000001</v>
      </c>
      <c r="W3539">
        <v>20.341068920000001</v>
      </c>
      <c r="X3539">
        <v>4.9161624890000004</v>
      </c>
      <c r="Y3539">
        <v>4.9161624890000004</v>
      </c>
    </row>
    <row r="3540" spans="1:25" x14ac:dyDescent="0.3">
      <c r="A3540" s="2">
        <v>45929</v>
      </c>
      <c r="B3540" t="s">
        <v>26</v>
      </c>
      <c r="C3540">
        <v>393</v>
      </c>
      <c r="D3540">
        <v>5</v>
      </c>
      <c r="E3540">
        <v>1.736</v>
      </c>
      <c r="F3540">
        <v>1.272</v>
      </c>
      <c r="G3540">
        <v>8.68</v>
      </c>
      <c r="H3540">
        <v>8.68</v>
      </c>
      <c r="I3540" t="s">
        <v>149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166.49</v>
      </c>
      <c r="S3540">
        <v>166.49</v>
      </c>
      <c r="T3540">
        <v>166.49</v>
      </c>
      <c r="U3540">
        <v>166.49</v>
      </c>
      <c r="V3540">
        <v>5.2135263380000003</v>
      </c>
      <c r="W3540">
        <v>5.2135263380000003</v>
      </c>
      <c r="X3540">
        <v>19.180875579999999</v>
      </c>
      <c r="Y3540">
        <v>19.180875579999999</v>
      </c>
    </row>
    <row r="3541" spans="1:25" x14ac:dyDescent="0.3">
      <c r="A3541" s="2">
        <v>45929</v>
      </c>
      <c r="B3541" t="s">
        <v>30</v>
      </c>
      <c r="C3541">
        <v>140</v>
      </c>
      <c r="D3541">
        <v>0</v>
      </c>
      <c r="F3541">
        <v>0</v>
      </c>
      <c r="G3541">
        <v>0</v>
      </c>
      <c r="H3541">
        <v>0</v>
      </c>
      <c r="I3541" t="s">
        <v>149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5" x14ac:dyDescent="0.3">
      <c r="A3542" s="2">
        <v>45929</v>
      </c>
      <c r="B3542" t="s">
        <v>26</v>
      </c>
      <c r="C3542">
        <v>902</v>
      </c>
      <c r="D3542">
        <v>7</v>
      </c>
      <c r="E3542">
        <v>1.363</v>
      </c>
      <c r="F3542">
        <v>0.77600000000000002</v>
      </c>
      <c r="G3542">
        <v>9.5399999999999991</v>
      </c>
      <c r="H3542">
        <v>9.5399999999999991</v>
      </c>
      <c r="I3542" t="s">
        <v>149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X3542">
        <v>0</v>
      </c>
      <c r="Y3542">
        <v>0</v>
      </c>
    </row>
    <row r="3543" spans="1:25" x14ac:dyDescent="0.3">
      <c r="A3543" s="2">
        <v>45929</v>
      </c>
      <c r="B3543" t="s">
        <v>30</v>
      </c>
      <c r="C3543">
        <v>2015</v>
      </c>
      <c r="D3543">
        <v>1</v>
      </c>
      <c r="E3543">
        <v>1.38</v>
      </c>
      <c r="F3543">
        <v>0.05</v>
      </c>
      <c r="G3543">
        <v>1.38</v>
      </c>
      <c r="H3543">
        <v>1.38</v>
      </c>
      <c r="I3543" t="s">
        <v>149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X3543">
        <v>0</v>
      </c>
      <c r="Y3543">
        <v>0</v>
      </c>
    </row>
    <row r="3544" spans="1:25" x14ac:dyDescent="0.3">
      <c r="A3544" s="2">
        <v>45929</v>
      </c>
      <c r="B3544" t="s">
        <v>26</v>
      </c>
      <c r="C3544">
        <v>770</v>
      </c>
      <c r="D3544">
        <v>7</v>
      </c>
      <c r="E3544">
        <v>1.431</v>
      </c>
      <c r="F3544">
        <v>0.90900000000000003</v>
      </c>
      <c r="G3544">
        <v>10.02</v>
      </c>
      <c r="H3544">
        <v>10.02</v>
      </c>
      <c r="I3544" t="s">
        <v>149</v>
      </c>
      <c r="J3544">
        <v>2</v>
      </c>
      <c r="K3544">
        <v>2</v>
      </c>
      <c r="L3544">
        <v>2</v>
      </c>
      <c r="M3544">
        <v>2</v>
      </c>
      <c r="N3544">
        <v>5</v>
      </c>
      <c r="O3544">
        <v>5</v>
      </c>
      <c r="P3544">
        <v>5</v>
      </c>
      <c r="Q3544">
        <v>5</v>
      </c>
      <c r="R3544">
        <v>313.8</v>
      </c>
      <c r="S3544">
        <v>313.8</v>
      </c>
      <c r="T3544">
        <v>313.8</v>
      </c>
      <c r="U3544">
        <v>313.8</v>
      </c>
      <c r="V3544">
        <v>3.193116635</v>
      </c>
      <c r="W3544">
        <v>3.193116635</v>
      </c>
      <c r="X3544">
        <v>31.31736527</v>
      </c>
      <c r="Y3544">
        <v>31.31736527</v>
      </c>
    </row>
    <row r="3545" spans="1:25" x14ac:dyDescent="0.3">
      <c r="A3545" s="2">
        <v>45929</v>
      </c>
      <c r="B3545" t="s">
        <v>30</v>
      </c>
      <c r="C3545">
        <v>261</v>
      </c>
      <c r="D3545">
        <v>3</v>
      </c>
      <c r="E3545">
        <v>1.25</v>
      </c>
      <c r="F3545">
        <v>1.149</v>
      </c>
      <c r="G3545">
        <v>3.75</v>
      </c>
      <c r="H3545">
        <v>3.75</v>
      </c>
      <c r="I3545" t="s">
        <v>149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X3545">
        <v>0</v>
      </c>
      <c r="Y3545">
        <v>0</v>
      </c>
    </row>
    <row r="3546" spans="1:25" x14ac:dyDescent="0.3">
      <c r="A3546" s="2">
        <v>45929</v>
      </c>
      <c r="B3546" t="s">
        <v>30</v>
      </c>
      <c r="C3546">
        <v>269</v>
      </c>
      <c r="D3546">
        <v>3</v>
      </c>
      <c r="E3546">
        <v>0.71</v>
      </c>
      <c r="F3546">
        <v>1.115</v>
      </c>
      <c r="G3546">
        <v>2.13</v>
      </c>
      <c r="H3546">
        <v>2.13</v>
      </c>
      <c r="I3546" t="s">
        <v>149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X3546">
        <v>0</v>
      </c>
      <c r="Y3546">
        <v>0</v>
      </c>
    </row>
    <row r="3547" spans="1:25" x14ac:dyDescent="0.3">
      <c r="A3547" s="2">
        <v>45929</v>
      </c>
      <c r="B3547" t="s">
        <v>26</v>
      </c>
      <c r="C3547">
        <v>500</v>
      </c>
      <c r="D3547">
        <v>11</v>
      </c>
      <c r="E3547">
        <v>1.0740000000000001</v>
      </c>
      <c r="F3547">
        <v>2.2000000000000002</v>
      </c>
      <c r="G3547">
        <v>11.81</v>
      </c>
      <c r="H3547">
        <v>11.81</v>
      </c>
      <c r="I3547" t="s">
        <v>149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X3547">
        <v>0</v>
      </c>
      <c r="Y3547">
        <v>0</v>
      </c>
    </row>
    <row r="3548" spans="1:25" x14ac:dyDescent="0.3">
      <c r="A3548" s="2">
        <v>45929</v>
      </c>
      <c r="B3548" t="s">
        <v>86</v>
      </c>
      <c r="C3548">
        <v>10</v>
      </c>
      <c r="D3548">
        <v>0</v>
      </c>
      <c r="F3548">
        <v>0</v>
      </c>
      <c r="G3548">
        <v>0</v>
      </c>
      <c r="H3548">
        <v>0</v>
      </c>
      <c r="I3548" t="s">
        <v>149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5" x14ac:dyDescent="0.3">
      <c r="A3549" s="2">
        <v>45929</v>
      </c>
      <c r="B3549" t="s">
        <v>32</v>
      </c>
      <c r="C3549">
        <v>143</v>
      </c>
      <c r="D3549">
        <v>0</v>
      </c>
      <c r="F3549">
        <v>0</v>
      </c>
      <c r="G3549">
        <v>0</v>
      </c>
      <c r="H3549">
        <v>0</v>
      </c>
      <c r="I3549" t="s">
        <v>149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5" x14ac:dyDescent="0.3">
      <c r="A3550" s="2">
        <v>45929</v>
      </c>
      <c r="B3550" t="s">
        <v>46</v>
      </c>
      <c r="C3550">
        <v>232</v>
      </c>
      <c r="D3550">
        <v>2</v>
      </c>
      <c r="E3550">
        <v>2.4900000000000002</v>
      </c>
      <c r="F3550">
        <v>0.86199999999999999</v>
      </c>
      <c r="G3550">
        <v>4.9800000000000004</v>
      </c>
      <c r="H3550">
        <v>4.9800000000000004</v>
      </c>
      <c r="I3550" t="s">
        <v>149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X3550">
        <v>0</v>
      </c>
      <c r="Y3550">
        <v>0</v>
      </c>
    </row>
    <row r="3551" spans="1:25" x14ac:dyDescent="0.3">
      <c r="A3551" s="2">
        <v>45929</v>
      </c>
      <c r="B3551" t="s">
        <v>38</v>
      </c>
      <c r="C3551">
        <v>334</v>
      </c>
      <c r="D3551">
        <v>2</v>
      </c>
      <c r="E3551">
        <v>1.23</v>
      </c>
      <c r="F3551">
        <v>0.59899999999999998</v>
      </c>
      <c r="G3551">
        <v>2.46</v>
      </c>
      <c r="H3551">
        <v>2.46</v>
      </c>
      <c r="I3551" t="s">
        <v>149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X3551">
        <v>0</v>
      </c>
      <c r="Y3551">
        <v>0</v>
      </c>
    </row>
    <row r="3552" spans="1:25" x14ac:dyDescent="0.3">
      <c r="A3552" s="2">
        <v>45929</v>
      </c>
      <c r="B3552" t="s">
        <v>46</v>
      </c>
      <c r="C3552">
        <v>122</v>
      </c>
      <c r="D3552">
        <v>1</v>
      </c>
      <c r="E3552">
        <v>1.5</v>
      </c>
      <c r="F3552">
        <v>0.82</v>
      </c>
      <c r="G3552">
        <v>1.5</v>
      </c>
      <c r="H3552">
        <v>1.5</v>
      </c>
      <c r="I3552" t="s">
        <v>149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X3552">
        <v>0</v>
      </c>
      <c r="Y3552">
        <v>0</v>
      </c>
    </row>
    <row r="3553" spans="1:25" x14ac:dyDescent="0.3">
      <c r="A3553" s="2">
        <v>45929</v>
      </c>
      <c r="B3553" t="s">
        <v>38</v>
      </c>
      <c r="C3553">
        <v>555</v>
      </c>
      <c r="D3553">
        <v>4</v>
      </c>
      <c r="E3553">
        <v>1.383</v>
      </c>
      <c r="F3553">
        <v>0.72099999999999997</v>
      </c>
      <c r="G3553">
        <v>5.53</v>
      </c>
      <c r="H3553">
        <v>5.53</v>
      </c>
      <c r="I3553" t="s">
        <v>149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X3553">
        <v>0</v>
      </c>
      <c r="Y3553">
        <v>0</v>
      </c>
    </row>
    <row r="3554" spans="1:25" x14ac:dyDescent="0.3">
      <c r="A3554" s="2">
        <v>45929</v>
      </c>
      <c r="B3554" t="s">
        <v>86</v>
      </c>
      <c r="C3554">
        <v>105</v>
      </c>
      <c r="D3554">
        <v>2</v>
      </c>
      <c r="E3554">
        <v>1.4850000000000001</v>
      </c>
      <c r="F3554">
        <v>1.905</v>
      </c>
      <c r="G3554">
        <v>2.97</v>
      </c>
      <c r="H3554">
        <v>2.97</v>
      </c>
      <c r="I3554" t="s">
        <v>149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31.98</v>
      </c>
      <c r="S3554">
        <v>31.98</v>
      </c>
      <c r="T3554">
        <v>31.98</v>
      </c>
      <c r="U3554">
        <v>31.98</v>
      </c>
      <c r="V3554">
        <v>9.2870544089999996</v>
      </c>
      <c r="W3554">
        <v>9.2870544089999996</v>
      </c>
      <c r="X3554">
        <v>10.76767677</v>
      </c>
      <c r="Y3554">
        <v>10.76767677</v>
      </c>
    </row>
    <row r="3555" spans="1:25" x14ac:dyDescent="0.3">
      <c r="A3555" s="2">
        <v>45929</v>
      </c>
      <c r="B3555" t="s">
        <v>32</v>
      </c>
      <c r="C3555">
        <v>118</v>
      </c>
      <c r="D3555">
        <v>1</v>
      </c>
      <c r="E3555">
        <v>1.1399999999999999</v>
      </c>
      <c r="F3555">
        <v>0.84699999999999998</v>
      </c>
      <c r="G3555">
        <v>1.1399999999999999</v>
      </c>
      <c r="H3555">
        <v>1.1399999999999999</v>
      </c>
      <c r="I3555" t="s">
        <v>149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23.98</v>
      </c>
      <c r="S3555">
        <v>23.98</v>
      </c>
      <c r="T3555">
        <v>23.98</v>
      </c>
      <c r="U3555">
        <v>23.98</v>
      </c>
      <c r="V3555">
        <v>4.7539616349999996</v>
      </c>
      <c r="W3555">
        <v>4.7539616349999996</v>
      </c>
      <c r="X3555">
        <v>21.03508772</v>
      </c>
      <c r="Y3555">
        <v>21.03508772</v>
      </c>
    </row>
    <row r="3556" spans="1:25" x14ac:dyDescent="0.3">
      <c r="A3556" s="2">
        <v>45929</v>
      </c>
      <c r="B3556" t="s">
        <v>38</v>
      </c>
      <c r="C3556">
        <v>534</v>
      </c>
      <c r="D3556">
        <v>6</v>
      </c>
      <c r="E3556">
        <v>1.2649999999999999</v>
      </c>
      <c r="F3556">
        <v>1.1240000000000001</v>
      </c>
      <c r="G3556">
        <v>7.59</v>
      </c>
      <c r="H3556">
        <v>7.59</v>
      </c>
      <c r="I3556" t="s">
        <v>149</v>
      </c>
      <c r="J3556">
        <v>0</v>
      </c>
      <c r="K3556">
        <v>2</v>
      </c>
      <c r="L3556">
        <v>2</v>
      </c>
      <c r="M3556">
        <v>2</v>
      </c>
      <c r="N3556">
        <v>0</v>
      </c>
      <c r="O3556">
        <v>3</v>
      </c>
      <c r="P3556">
        <v>3</v>
      </c>
      <c r="Q3556">
        <v>3</v>
      </c>
      <c r="R3556">
        <v>0</v>
      </c>
      <c r="S3556">
        <v>155.86000000000001</v>
      </c>
      <c r="T3556">
        <v>155.86000000000001</v>
      </c>
      <c r="U3556">
        <v>155.86000000000001</v>
      </c>
      <c r="V3556">
        <v>4.869754908</v>
      </c>
      <c r="W3556">
        <v>4.869754908</v>
      </c>
      <c r="X3556">
        <v>20.534914359999998</v>
      </c>
      <c r="Y3556">
        <v>20.534914359999998</v>
      </c>
    </row>
    <row r="3557" spans="1:25" x14ac:dyDescent="0.3">
      <c r="A3557" s="2">
        <v>45929</v>
      </c>
      <c r="B3557" t="s">
        <v>86</v>
      </c>
      <c r="C3557">
        <v>33</v>
      </c>
      <c r="D3557">
        <v>0</v>
      </c>
      <c r="F3557">
        <v>0</v>
      </c>
      <c r="G3557">
        <v>0</v>
      </c>
      <c r="H3557">
        <v>0</v>
      </c>
      <c r="I3557" t="s">
        <v>149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5" x14ac:dyDescent="0.3">
      <c r="A3558" s="2">
        <v>45929</v>
      </c>
      <c r="B3558" t="s">
        <v>32</v>
      </c>
      <c r="C3558">
        <v>75</v>
      </c>
      <c r="D3558">
        <v>1</v>
      </c>
      <c r="E3558">
        <v>0.9</v>
      </c>
      <c r="F3558">
        <v>1.333</v>
      </c>
      <c r="G3558">
        <v>0.9</v>
      </c>
      <c r="H3558">
        <v>0.9</v>
      </c>
      <c r="I3558" t="s">
        <v>149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X3558">
        <v>0</v>
      </c>
      <c r="Y3558">
        <v>0</v>
      </c>
    </row>
    <row r="3559" spans="1:25" x14ac:dyDescent="0.3">
      <c r="A3559" s="2">
        <v>45929</v>
      </c>
      <c r="B3559" t="s">
        <v>46</v>
      </c>
      <c r="C3559">
        <v>149</v>
      </c>
      <c r="D3559">
        <v>0</v>
      </c>
      <c r="F3559">
        <v>0</v>
      </c>
      <c r="G3559">
        <v>0</v>
      </c>
      <c r="H3559">
        <v>0</v>
      </c>
      <c r="I3559" t="s">
        <v>149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5" x14ac:dyDescent="0.3">
      <c r="A3560" s="2">
        <v>45929</v>
      </c>
      <c r="B3560" t="s">
        <v>86</v>
      </c>
      <c r="C3560">
        <v>454</v>
      </c>
      <c r="D3560">
        <v>0</v>
      </c>
      <c r="F3560">
        <v>0</v>
      </c>
      <c r="G3560">
        <v>0</v>
      </c>
      <c r="H3560">
        <v>0</v>
      </c>
      <c r="I3560" t="s">
        <v>149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5" x14ac:dyDescent="0.3">
      <c r="A3561" s="2">
        <v>45929</v>
      </c>
      <c r="B3561" t="s">
        <v>46</v>
      </c>
      <c r="C3561">
        <v>746</v>
      </c>
      <c r="D3561">
        <v>3</v>
      </c>
      <c r="E3561">
        <v>1.7929999999999999</v>
      </c>
      <c r="F3561">
        <v>0.40200000000000002</v>
      </c>
      <c r="G3561">
        <v>5.38</v>
      </c>
      <c r="H3561">
        <v>5.38</v>
      </c>
      <c r="I3561" t="s">
        <v>149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X3561">
        <v>0</v>
      </c>
      <c r="Y3561">
        <v>0</v>
      </c>
    </row>
    <row r="3562" spans="1:25" x14ac:dyDescent="0.3">
      <c r="A3562" s="2">
        <v>45929</v>
      </c>
      <c r="B3562" t="s">
        <v>32</v>
      </c>
      <c r="C3562">
        <v>42</v>
      </c>
      <c r="D3562">
        <v>0</v>
      </c>
      <c r="F3562">
        <v>0</v>
      </c>
      <c r="G3562">
        <v>0</v>
      </c>
      <c r="H3562">
        <v>0</v>
      </c>
      <c r="I3562" t="s">
        <v>149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5" x14ac:dyDescent="0.3">
      <c r="A3563" s="2">
        <v>45929</v>
      </c>
      <c r="B3563" t="s">
        <v>38</v>
      </c>
      <c r="C3563">
        <v>554</v>
      </c>
      <c r="D3563">
        <v>11</v>
      </c>
      <c r="E3563">
        <v>0.80500000000000005</v>
      </c>
      <c r="F3563">
        <v>1.986</v>
      </c>
      <c r="G3563">
        <v>8.86</v>
      </c>
      <c r="H3563">
        <v>8.86</v>
      </c>
      <c r="I3563" t="s">
        <v>149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X3563">
        <v>0</v>
      </c>
      <c r="Y3563">
        <v>0</v>
      </c>
    </row>
    <row r="3564" spans="1:25" x14ac:dyDescent="0.3">
      <c r="A3564" s="2">
        <v>45930</v>
      </c>
      <c r="B3564" t="s">
        <v>44</v>
      </c>
      <c r="C3564">
        <v>2142</v>
      </c>
      <c r="D3564">
        <v>13</v>
      </c>
      <c r="E3564">
        <v>1.919</v>
      </c>
      <c r="F3564">
        <v>0.60699999999999998</v>
      </c>
      <c r="G3564">
        <v>24.95</v>
      </c>
      <c r="H3564">
        <v>24.95</v>
      </c>
      <c r="I3564" t="s">
        <v>149</v>
      </c>
      <c r="J3564">
        <v>4</v>
      </c>
      <c r="K3564">
        <v>4</v>
      </c>
      <c r="L3564">
        <v>4</v>
      </c>
      <c r="M3564">
        <v>4</v>
      </c>
      <c r="N3564">
        <v>4</v>
      </c>
      <c r="O3564">
        <v>4</v>
      </c>
      <c r="P3564">
        <v>4</v>
      </c>
      <c r="Q3564">
        <v>4</v>
      </c>
      <c r="R3564">
        <v>89.23</v>
      </c>
      <c r="S3564">
        <v>89.23</v>
      </c>
      <c r="T3564">
        <v>89.23</v>
      </c>
      <c r="U3564">
        <v>89.23</v>
      </c>
      <c r="V3564">
        <v>27.961447939999999</v>
      </c>
      <c r="W3564">
        <v>27.961447939999999</v>
      </c>
      <c r="X3564">
        <v>3.5763527050000001</v>
      </c>
      <c r="Y3564">
        <v>3.5763527050000001</v>
      </c>
    </row>
    <row r="3565" spans="1:25" x14ac:dyDescent="0.3">
      <c r="A3565" s="2">
        <v>45930</v>
      </c>
      <c r="B3565" t="s">
        <v>42</v>
      </c>
      <c r="C3565">
        <v>5294</v>
      </c>
      <c r="D3565">
        <v>58</v>
      </c>
      <c r="E3565">
        <v>1.86</v>
      </c>
      <c r="F3565">
        <v>1.0960000000000001</v>
      </c>
      <c r="G3565">
        <v>107.88</v>
      </c>
      <c r="H3565">
        <v>107.88</v>
      </c>
      <c r="I3565" t="s">
        <v>149</v>
      </c>
      <c r="J3565">
        <v>8</v>
      </c>
      <c r="K3565">
        <v>11</v>
      </c>
      <c r="L3565">
        <v>13</v>
      </c>
      <c r="M3565">
        <v>13</v>
      </c>
      <c r="N3565">
        <v>8</v>
      </c>
      <c r="O3565">
        <v>11</v>
      </c>
      <c r="P3565">
        <v>13</v>
      </c>
      <c r="Q3565">
        <v>13</v>
      </c>
      <c r="R3565">
        <v>197.74</v>
      </c>
      <c r="S3565">
        <v>300.99</v>
      </c>
      <c r="T3565">
        <v>363.85</v>
      </c>
      <c r="U3565">
        <v>363.85</v>
      </c>
      <c r="V3565">
        <v>35.841722320000002</v>
      </c>
      <c r="W3565">
        <v>29.649580870000001</v>
      </c>
      <c r="X3565">
        <v>2.790044494</v>
      </c>
      <c r="Y3565">
        <v>3.3727289580000002</v>
      </c>
    </row>
    <row r="3566" spans="1:25" x14ac:dyDescent="0.3">
      <c r="A3566" s="2">
        <v>45930</v>
      </c>
      <c r="B3566" t="s">
        <v>40</v>
      </c>
      <c r="C3566">
        <v>2260</v>
      </c>
      <c r="D3566">
        <v>14</v>
      </c>
      <c r="E3566">
        <v>3.5489999999999999</v>
      </c>
      <c r="F3566">
        <v>0.61899999999999999</v>
      </c>
      <c r="G3566">
        <v>49.68</v>
      </c>
      <c r="H3566">
        <v>49.68</v>
      </c>
      <c r="I3566" t="s">
        <v>149</v>
      </c>
      <c r="J3566">
        <v>2</v>
      </c>
      <c r="K3566">
        <v>3</v>
      </c>
      <c r="L3566">
        <v>3</v>
      </c>
      <c r="M3566">
        <v>3</v>
      </c>
      <c r="N3566">
        <v>3</v>
      </c>
      <c r="O3566">
        <v>5</v>
      </c>
      <c r="P3566">
        <v>5</v>
      </c>
      <c r="Q3566">
        <v>5</v>
      </c>
      <c r="R3566">
        <v>92.25</v>
      </c>
      <c r="S3566">
        <v>154.01</v>
      </c>
      <c r="T3566">
        <v>154.01</v>
      </c>
      <c r="U3566">
        <v>154.01</v>
      </c>
      <c r="V3566">
        <v>32.257645609999997</v>
      </c>
      <c r="W3566">
        <v>32.257645609999997</v>
      </c>
      <c r="X3566">
        <v>3.1000402579999999</v>
      </c>
      <c r="Y3566">
        <v>3.1000402579999999</v>
      </c>
    </row>
    <row r="3567" spans="1:25" x14ac:dyDescent="0.3">
      <c r="A3567" s="2">
        <v>45930</v>
      </c>
      <c r="B3567" t="s">
        <v>62</v>
      </c>
      <c r="C3567">
        <v>1472</v>
      </c>
      <c r="D3567">
        <v>6</v>
      </c>
      <c r="E3567">
        <v>3.4830000000000001</v>
      </c>
      <c r="F3567">
        <v>0.40799999999999997</v>
      </c>
      <c r="G3567">
        <v>20.9</v>
      </c>
      <c r="H3567">
        <v>20.9</v>
      </c>
      <c r="I3567" t="s">
        <v>149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109.49</v>
      </c>
      <c r="S3567">
        <v>109.49</v>
      </c>
      <c r="T3567">
        <v>109.49</v>
      </c>
      <c r="U3567">
        <v>109.49</v>
      </c>
      <c r="V3567">
        <v>19.088501229999999</v>
      </c>
      <c r="W3567">
        <v>19.088501229999999</v>
      </c>
      <c r="X3567">
        <v>5.2387559809999997</v>
      </c>
      <c r="Y3567">
        <v>5.2387559809999997</v>
      </c>
    </row>
    <row r="3568" spans="1:25" x14ac:dyDescent="0.3">
      <c r="A3568" s="2">
        <v>45930</v>
      </c>
      <c r="B3568" t="s">
        <v>84</v>
      </c>
      <c r="C3568">
        <v>4458</v>
      </c>
      <c r="D3568">
        <v>40</v>
      </c>
      <c r="E3568">
        <v>2.617</v>
      </c>
      <c r="F3568">
        <v>0.89700000000000002</v>
      </c>
      <c r="G3568">
        <v>104.69</v>
      </c>
      <c r="H3568">
        <v>104.69</v>
      </c>
      <c r="I3568" t="s">
        <v>149</v>
      </c>
      <c r="J3568">
        <v>7</v>
      </c>
      <c r="K3568">
        <v>7</v>
      </c>
      <c r="L3568">
        <v>7</v>
      </c>
      <c r="M3568">
        <v>7</v>
      </c>
      <c r="N3568">
        <v>9</v>
      </c>
      <c r="O3568">
        <v>9</v>
      </c>
      <c r="P3568">
        <v>9</v>
      </c>
      <c r="Q3568">
        <v>9</v>
      </c>
      <c r="R3568">
        <v>341.53</v>
      </c>
      <c r="S3568">
        <v>341.53</v>
      </c>
      <c r="T3568">
        <v>341.53</v>
      </c>
      <c r="U3568">
        <v>341.53</v>
      </c>
      <c r="V3568">
        <v>30.6532369</v>
      </c>
      <c r="W3568">
        <v>30.6532369</v>
      </c>
      <c r="X3568">
        <v>3.2622982139999999</v>
      </c>
      <c r="Y3568">
        <v>3.2622982139999999</v>
      </c>
    </row>
    <row r="3569" spans="1:25" x14ac:dyDescent="0.3">
      <c r="A3569" s="2">
        <v>45930</v>
      </c>
      <c r="B3569" t="s">
        <v>56</v>
      </c>
      <c r="C3569">
        <v>664</v>
      </c>
      <c r="D3569">
        <v>9</v>
      </c>
      <c r="E3569">
        <v>1.59</v>
      </c>
      <c r="F3569">
        <v>1.355</v>
      </c>
      <c r="G3569">
        <v>14.31</v>
      </c>
      <c r="H3569">
        <v>14.31</v>
      </c>
      <c r="I3569" t="s">
        <v>149</v>
      </c>
      <c r="J3569">
        <v>2</v>
      </c>
      <c r="K3569">
        <v>2</v>
      </c>
      <c r="L3569">
        <v>2</v>
      </c>
      <c r="M3569">
        <v>2</v>
      </c>
      <c r="N3569">
        <v>2</v>
      </c>
      <c r="O3569">
        <v>2</v>
      </c>
      <c r="P3569">
        <v>2</v>
      </c>
      <c r="Q3569">
        <v>2</v>
      </c>
      <c r="R3569">
        <v>47.76</v>
      </c>
      <c r="S3569">
        <v>47.76</v>
      </c>
      <c r="T3569">
        <v>47.76</v>
      </c>
      <c r="U3569">
        <v>47.76</v>
      </c>
      <c r="V3569">
        <v>29.96231156</v>
      </c>
      <c r="W3569">
        <v>29.96231156</v>
      </c>
      <c r="X3569">
        <v>3.3375262050000001</v>
      </c>
      <c r="Y3569">
        <v>3.3375262050000001</v>
      </c>
    </row>
    <row r="3570" spans="1:25" x14ac:dyDescent="0.3">
      <c r="A3570" s="2">
        <v>45930</v>
      </c>
      <c r="B3570" t="s">
        <v>50</v>
      </c>
      <c r="C3570">
        <v>2084</v>
      </c>
      <c r="D3570">
        <v>14</v>
      </c>
      <c r="E3570">
        <v>1.9</v>
      </c>
      <c r="F3570">
        <v>0.67200000000000004</v>
      </c>
      <c r="G3570">
        <v>26.6</v>
      </c>
      <c r="H3570">
        <v>26.6</v>
      </c>
      <c r="I3570" t="s">
        <v>149</v>
      </c>
      <c r="J3570">
        <v>5</v>
      </c>
      <c r="K3570">
        <v>6</v>
      </c>
      <c r="L3570">
        <v>6</v>
      </c>
      <c r="M3570">
        <v>6</v>
      </c>
      <c r="N3570">
        <v>5</v>
      </c>
      <c r="O3570">
        <v>6</v>
      </c>
      <c r="P3570">
        <v>6</v>
      </c>
      <c r="Q3570">
        <v>6</v>
      </c>
      <c r="R3570">
        <v>193.27</v>
      </c>
      <c r="S3570">
        <v>235.76</v>
      </c>
      <c r="T3570">
        <v>235.76</v>
      </c>
      <c r="U3570">
        <v>235.76</v>
      </c>
      <c r="V3570">
        <v>11.282660330000001</v>
      </c>
      <c r="W3570">
        <v>11.282660330000001</v>
      </c>
      <c r="X3570">
        <v>8.8631578950000005</v>
      </c>
      <c r="Y3570">
        <v>8.8631578950000005</v>
      </c>
    </row>
    <row r="3571" spans="1:25" x14ac:dyDescent="0.3">
      <c r="A3571" s="2">
        <v>45930</v>
      </c>
      <c r="B3571" t="s">
        <v>36</v>
      </c>
      <c r="C3571">
        <v>1582</v>
      </c>
      <c r="D3571">
        <v>10</v>
      </c>
      <c r="E3571">
        <v>1.6559999999999999</v>
      </c>
      <c r="F3571">
        <v>0.63200000000000001</v>
      </c>
      <c r="G3571">
        <v>16.559999999999999</v>
      </c>
      <c r="H3571">
        <v>16.559999999999999</v>
      </c>
      <c r="I3571" t="s">
        <v>149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21.88</v>
      </c>
      <c r="S3571">
        <v>21.88</v>
      </c>
      <c r="T3571">
        <v>21.88</v>
      </c>
      <c r="U3571">
        <v>21.88</v>
      </c>
      <c r="V3571">
        <v>75.685557590000002</v>
      </c>
      <c r="W3571">
        <v>75.685557590000002</v>
      </c>
      <c r="X3571">
        <v>1.3212560390000001</v>
      </c>
      <c r="Y3571">
        <v>1.3212560390000001</v>
      </c>
    </row>
    <row r="3572" spans="1:25" x14ac:dyDescent="0.3">
      <c r="A3572" s="2">
        <v>45930</v>
      </c>
      <c r="B3572" t="s">
        <v>62</v>
      </c>
      <c r="C3572">
        <v>8902</v>
      </c>
      <c r="D3572">
        <v>62</v>
      </c>
      <c r="E3572">
        <v>4.375</v>
      </c>
      <c r="F3572">
        <v>0.69599999999999995</v>
      </c>
      <c r="G3572">
        <v>271.22000000000003</v>
      </c>
      <c r="H3572">
        <v>271.22000000000003</v>
      </c>
      <c r="I3572" t="s">
        <v>149</v>
      </c>
      <c r="J3572">
        <v>22</v>
      </c>
      <c r="K3572">
        <v>25</v>
      </c>
      <c r="L3572">
        <v>25</v>
      </c>
      <c r="M3572">
        <v>25</v>
      </c>
      <c r="N3572">
        <v>43</v>
      </c>
      <c r="O3572">
        <v>47</v>
      </c>
      <c r="P3572">
        <v>47</v>
      </c>
      <c r="Q3572">
        <v>47</v>
      </c>
      <c r="R3572">
        <v>1656.8</v>
      </c>
      <c r="S3572">
        <v>1854.13</v>
      </c>
      <c r="T3572">
        <v>1854.13</v>
      </c>
      <c r="U3572">
        <v>1854.13</v>
      </c>
      <c r="V3572">
        <v>14.62788478</v>
      </c>
      <c r="W3572">
        <v>14.62788478</v>
      </c>
      <c r="X3572">
        <v>6.8362583880000001</v>
      </c>
      <c r="Y3572">
        <v>6.8362583880000001</v>
      </c>
    </row>
    <row r="3573" spans="1:25" x14ac:dyDescent="0.3">
      <c r="A3573" s="2">
        <v>45930</v>
      </c>
      <c r="B3573" t="s">
        <v>64</v>
      </c>
      <c r="C3573">
        <v>3920</v>
      </c>
      <c r="D3573">
        <v>19</v>
      </c>
      <c r="E3573">
        <v>4.7489999999999997</v>
      </c>
      <c r="F3573">
        <v>0.48499999999999999</v>
      </c>
      <c r="G3573">
        <v>90.24</v>
      </c>
      <c r="H3573">
        <v>90.24</v>
      </c>
      <c r="I3573" t="s">
        <v>149</v>
      </c>
      <c r="J3573">
        <v>6</v>
      </c>
      <c r="K3573">
        <v>6</v>
      </c>
      <c r="L3573">
        <v>6</v>
      </c>
      <c r="M3573">
        <v>6</v>
      </c>
      <c r="N3573">
        <v>13</v>
      </c>
      <c r="O3573">
        <v>13</v>
      </c>
      <c r="P3573">
        <v>13</v>
      </c>
      <c r="Q3573">
        <v>13</v>
      </c>
      <c r="R3573">
        <v>425.44</v>
      </c>
      <c r="S3573">
        <v>425.44</v>
      </c>
      <c r="T3573">
        <v>425.44</v>
      </c>
      <c r="U3573">
        <v>425.44</v>
      </c>
      <c r="V3573">
        <v>21.210981570000001</v>
      </c>
      <c r="W3573">
        <v>21.210981570000001</v>
      </c>
      <c r="X3573">
        <v>4.7145390069999999</v>
      </c>
      <c r="Y3573">
        <v>4.7145390069999999</v>
      </c>
    </row>
    <row r="3574" spans="1:25" x14ac:dyDescent="0.3">
      <c r="A3574" s="2">
        <v>45930</v>
      </c>
      <c r="B3574" t="s">
        <v>66</v>
      </c>
      <c r="C3574">
        <v>2205</v>
      </c>
      <c r="D3574">
        <v>14</v>
      </c>
      <c r="E3574">
        <v>4.9429999999999996</v>
      </c>
      <c r="F3574">
        <v>0.63500000000000001</v>
      </c>
      <c r="G3574">
        <v>69.2</v>
      </c>
      <c r="H3574">
        <v>69.2</v>
      </c>
      <c r="I3574" t="s">
        <v>149</v>
      </c>
      <c r="J3574">
        <v>5</v>
      </c>
      <c r="K3574">
        <v>5</v>
      </c>
      <c r="L3574">
        <v>5</v>
      </c>
      <c r="M3574">
        <v>5</v>
      </c>
      <c r="N3574">
        <v>8</v>
      </c>
      <c r="O3574">
        <v>8</v>
      </c>
      <c r="P3574">
        <v>8</v>
      </c>
      <c r="Q3574">
        <v>8</v>
      </c>
      <c r="R3574">
        <v>252.67</v>
      </c>
      <c r="S3574">
        <v>252.67</v>
      </c>
      <c r="T3574">
        <v>252.67</v>
      </c>
      <c r="U3574">
        <v>252.67</v>
      </c>
      <c r="V3574">
        <v>27.387501480000001</v>
      </c>
      <c r="W3574">
        <v>27.387501480000001</v>
      </c>
      <c r="X3574">
        <v>3.6513005779999999</v>
      </c>
      <c r="Y3574">
        <v>3.6513005779999999</v>
      </c>
    </row>
    <row r="3575" spans="1:25" x14ac:dyDescent="0.3">
      <c r="A3575" s="2">
        <v>45930</v>
      </c>
      <c r="B3575" t="s">
        <v>68</v>
      </c>
      <c r="C3575">
        <v>3500</v>
      </c>
      <c r="D3575">
        <v>31</v>
      </c>
      <c r="E3575">
        <v>6.2919999999999998</v>
      </c>
      <c r="F3575">
        <v>0.88600000000000001</v>
      </c>
      <c r="G3575">
        <v>195.06</v>
      </c>
      <c r="H3575">
        <v>195.06</v>
      </c>
      <c r="I3575" t="s">
        <v>149</v>
      </c>
      <c r="J3575">
        <v>5</v>
      </c>
      <c r="K3575">
        <v>8</v>
      </c>
      <c r="L3575">
        <v>8</v>
      </c>
      <c r="M3575">
        <v>8</v>
      </c>
      <c r="N3575">
        <v>9</v>
      </c>
      <c r="O3575">
        <v>13</v>
      </c>
      <c r="P3575">
        <v>13</v>
      </c>
      <c r="Q3575">
        <v>13</v>
      </c>
      <c r="R3575">
        <v>293.05</v>
      </c>
      <c r="S3575">
        <v>454.5</v>
      </c>
      <c r="T3575">
        <v>454.5</v>
      </c>
      <c r="U3575">
        <v>454.5</v>
      </c>
      <c r="V3575">
        <v>42.917491750000003</v>
      </c>
      <c r="W3575">
        <v>42.917491750000003</v>
      </c>
      <c r="X3575">
        <v>2.330052292</v>
      </c>
      <c r="Y3575">
        <v>2.330052292</v>
      </c>
    </row>
    <row r="3576" spans="1:25" x14ac:dyDescent="0.3">
      <c r="A3576" s="2">
        <v>45930</v>
      </c>
      <c r="B3576" t="s">
        <v>70</v>
      </c>
      <c r="C3576">
        <v>5229</v>
      </c>
      <c r="D3576">
        <v>31</v>
      </c>
      <c r="E3576">
        <v>3.4849999999999999</v>
      </c>
      <c r="F3576">
        <v>0.59299999999999997</v>
      </c>
      <c r="G3576">
        <v>108.02</v>
      </c>
      <c r="H3576">
        <v>108.02</v>
      </c>
      <c r="I3576" t="s">
        <v>149</v>
      </c>
      <c r="J3576">
        <v>7</v>
      </c>
      <c r="K3576">
        <v>7</v>
      </c>
      <c r="L3576">
        <v>7</v>
      </c>
      <c r="M3576">
        <v>7</v>
      </c>
      <c r="N3576">
        <v>11</v>
      </c>
      <c r="O3576">
        <v>11</v>
      </c>
      <c r="P3576">
        <v>11</v>
      </c>
      <c r="Q3576">
        <v>11</v>
      </c>
      <c r="R3576">
        <v>317.58</v>
      </c>
      <c r="S3576">
        <v>317.58</v>
      </c>
      <c r="T3576">
        <v>317.58</v>
      </c>
      <c r="U3576">
        <v>317.58</v>
      </c>
      <c r="V3576">
        <v>34.013476920000002</v>
      </c>
      <c r="W3576">
        <v>34.013476920000002</v>
      </c>
      <c r="X3576">
        <v>2.9400111089999998</v>
      </c>
      <c r="Y3576">
        <v>2.9400111089999998</v>
      </c>
    </row>
    <row r="3577" spans="1:25" x14ac:dyDescent="0.3">
      <c r="A3577" s="2">
        <v>45930</v>
      </c>
      <c r="B3577" t="s">
        <v>72</v>
      </c>
      <c r="C3577">
        <v>2639</v>
      </c>
      <c r="D3577">
        <v>13</v>
      </c>
      <c r="E3577">
        <v>3.056</v>
      </c>
      <c r="F3577">
        <v>0.49299999999999999</v>
      </c>
      <c r="G3577">
        <v>39.729999999999997</v>
      </c>
      <c r="H3577">
        <v>39.729999999999997</v>
      </c>
      <c r="I3577" t="s">
        <v>149</v>
      </c>
      <c r="J3577">
        <v>7</v>
      </c>
      <c r="K3577">
        <v>8</v>
      </c>
      <c r="L3577">
        <v>8</v>
      </c>
      <c r="M3577">
        <v>8</v>
      </c>
      <c r="N3577">
        <v>8</v>
      </c>
      <c r="O3577">
        <v>9</v>
      </c>
      <c r="P3577">
        <v>9</v>
      </c>
      <c r="Q3577">
        <v>9</v>
      </c>
      <c r="R3577">
        <v>266.7</v>
      </c>
      <c r="S3577">
        <v>297.58</v>
      </c>
      <c r="T3577">
        <v>297.58</v>
      </c>
      <c r="U3577">
        <v>297.58</v>
      </c>
      <c r="V3577">
        <v>13.35103166</v>
      </c>
      <c r="W3577">
        <v>13.35103166</v>
      </c>
      <c r="X3577">
        <v>7.4900578910000002</v>
      </c>
      <c r="Y3577">
        <v>7.4900578910000002</v>
      </c>
    </row>
    <row r="3578" spans="1:25" x14ac:dyDescent="0.3">
      <c r="A3578" s="2">
        <v>45930</v>
      </c>
      <c r="B3578" t="s">
        <v>74</v>
      </c>
      <c r="C3578">
        <v>2416</v>
      </c>
      <c r="D3578">
        <v>14</v>
      </c>
      <c r="E3578">
        <v>2.1040000000000001</v>
      </c>
      <c r="F3578">
        <v>0.57899999999999996</v>
      </c>
      <c r="G3578">
        <v>29.46</v>
      </c>
      <c r="H3578">
        <v>29.46</v>
      </c>
      <c r="I3578" t="s">
        <v>149</v>
      </c>
      <c r="J3578">
        <v>0</v>
      </c>
      <c r="K3578">
        <v>1</v>
      </c>
      <c r="L3578">
        <v>1</v>
      </c>
      <c r="M3578">
        <v>1</v>
      </c>
      <c r="N3578">
        <v>0</v>
      </c>
      <c r="O3578">
        <v>2</v>
      </c>
      <c r="P3578">
        <v>2</v>
      </c>
      <c r="Q3578">
        <v>2</v>
      </c>
      <c r="R3578">
        <v>0</v>
      </c>
      <c r="S3578">
        <v>63.76</v>
      </c>
      <c r="T3578">
        <v>63.76</v>
      </c>
      <c r="U3578">
        <v>63.76</v>
      </c>
      <c r="V3578">
        <v>46.204516939999998</v>
      </c>
      <c r="W3578">
        <v>46.204516939999998</v>
      </c>
      <c r="X3578">
        <v>2.1642905629999998</v>
      </c>
      <c r="Y3578">
        <v>2.1642905629999998</v>
      </c>
    </row>
    <row r="3579" spans="1:25" x14ac:dyDescent="0.3">
      <c r="A3579" s="2">
        <v>45930</v>
      </c>
      <c r="B3579" t="s">
        <v>76</v>
      </c>
      <c r="C3579">
        <v>1026</v>
      </c>
      <c r="D3579">
        <v>9</v>
      </c>
      <c r="E3579">
        <v>4.2359999999999998</v>
      </c>
      <c r="F3579">
        <v>0.877</v>
      </c>
      <c r="G3579">
        <v>38.119999999999997</v>
      </c>
      <c r="H3579">
        <v>38.119999999999997</v>
      </c>
      <c r="I3579" t="s">
        <v>149</v>
      </c>
      <c r="J3579">
        <v>2</v>
      </c>
      <c r="K3579">
        <v>2</v>
      </c>
      <c r="L3579">
        <v>2</v>
      </c>
      <c r="M3579">
        <v>2</v>
      </c>
      <c r="N3579">
        <v>5</v>
      </c>
      <c r="O3579">
        <v>5</v>
      </c>
      <c r="P3579">
        <v>5</v>
      </c>
      <c r="Q3579">
        <v>5</v>
      </c>
      <c r="R3579">
        <v>157.01</v>
      </c>
      <c r="S3579">
        <v>157.01</v>
      </c>
      <c r="T3579">
        <v>157.01</v>
      </c>
      <c r="U3579">
        <v>157.01</v>
      </c>
      <c r="V3579">
        <v>24.27870836</v>
      </c>
      <c r="W3579">
        <v>24.27870836</v>
      </c>
      <c r="X3579">
        <v>4.1188352569999997</v>
      </c>
      <c r="Y3579">
        <v>4.1188352569999997</v>
      </c>
    </row>
    <row r="3580" spans="1:25" x14ac:dyDescent="0.3">
      <c r="A3580" s="2">
        <v>45930</v>
      </c>
      <c r="B3580" t="s">
        <v>78</v>
      </c>
      <c r="C3580">
        <v>1814</v>
      </c>
      <c r="D3580">
        <v>11</v>
      </c>
      <c r="E3580">
        <v>4.0519999999999996</v>
      </c>
      <c r="F3580">
        <v>0.60599999999999998</v>
      </c>
      <c r="G3580">
        <v>44.57</v>
      </c>
      <c r="H3580">
        <v>44.57</v>
      </c>
      <c r="I3580" t="s">
        <v>149</v>
      </c>
      <c r="J3580">
        <v>2</v>
      </c>
      <c r="K3580">
        <v>3</v>
      </c>
      <c r="L3580">
        <v>3</v>
      </c>
      <c r="M3580">
        <v>3</v>
      </c>
      <c r="N3580">
        <v>4</v>
      </c>
      <c r="O3580">
        <v>5</v>
      </c>
      <c r="P3580">
        <v>5</v>
      </c>
      <c r="Q3580">
        <v>5</v>
      </c>
      <c r="R3580">
        <v>313.95999999999998</v>
      </c>
      <c r="S3580">
        <v>343.45</v>
      </c>
      <c r="T3580">
        <v>343.45</v>
      </c>
      <c r="U3580">
        <v>343.45</v>
      </c>
      <c r="V3580">
        <v>12.97714369</v>
      </c>
      <c r="W3580">
        <v>12.97714369</v>
      </c>
      <c r="X3580">
        <v>7.7058559569999998</v>
      </c>
      <c r="Y3580">
        <v>7.7058559569999998</v>
      </c>
    </row>
    <row r="3581" spans="1:25" x14ac:dyDescent="0.3">
      <c r="A3581" s="2">
        <v>45930</v>
      </c>
      <c r="B3581" t="s">
        <v>88</v>
      </c>
      <c r="C3581">
        <v>5142</v>
      </c>
      <c r="D3581">
        <v>33</v>
      </c>
      <c r="E3581">
        <v>2.44</v>
      </c>
      <c r="F3581">
        <v>0.64200000000000002</v>
      </c>
      <c r="G3581">
        <v>80.510000000000005</v>
      </c>
      <c r="H3581">
        <v>80.510000000000005</v>
      </c>
      <c r="I3581" t="s">
        <v>149</v>
      </c>
      <c r="J3581">
        <v>13</v>
      </c>
      <c r="K3581">
        <v>15</v>
      </c>
      <c r="L3581">
        <v>15</v>
      </c>
      <c r="M3581">
        <v>15</v>
      </c>
      <c r="N3581">
        <v>20</v>
      </c>
      <c r="O3581">
        <v>22</v>
      </c>
      <c r="P3581">
        <v>22</v>
      </c>
      <c r="Q3581">
        <v>22</v>
      </c>
      <c r="R3581">
        <v>535.65</v>
      </c>
      <c r="S3581">
        <v>570.12</v>
      </c>
      <c r="T3581">
        <v>570.12</v>
      </c>
      <c r="U3581">
        <v>570.12</v>
      </c>
      <c r="V3581">
        <v>14.12158844</v>
      </c>
      <c r="W3581">
        <v>14.12158844</v>
      </c>
      <c r="X3581">
        <v>7.0813563530000003</v>
      </c>
      <c r="Y3581">
        <v>7.0813563530000003</v>
      </c>
    </row>
    <row r="3582" spans="1:25" x14ac:dyDescent="0.3">
      <c r="A3582" s="2">
        <v>45930</v>
      </c>
      <c r="B3582" t="s">
        <v>80</v>
      </c>
      <c r="C3582">
        <v>559</v>
      </c>
      <c r="D3582">
        <v>6</v>
      </c>
      <c r="E3582">
        <v>4.8970000000000002</v>
      </c>
      <c r="F3582">
        <v>1.073</v>
      </c>
      <c r="G3582">
        <v>29.38</v>
      </c>
      <c r="H3582">
        <v>29.38</v>
      </c>
      <c r="I3582" t="s">
        <v>149</v>
      </c>
      <c r="J3582">
        <v>1</v>
      </c>
      <c r="K3582">
        <v>1</v>
      </c>
      <c r="L3582">
        <v>1</v>
      </c>
      <c r="M3582">
        <v>1</v>
      </c>
      <c r="N3582">
        <v>4</v>
      </c>
      <c r="O3582">
        <v>4</v>
      </c>
      <c r="P3582">
        <v>4</v>
      </c>
      <c r="Q3582">
        <v>4</v>
      </c>
      <c r="R3582">
        <v>137.96</v>
      </c>
      <c r="S3582">
        <v>137.96</v>
      </c>
      <c r="T3582">
        <v>137.96</v>
      </c>
      <c r="U3582">
        <v>137.96</v>
      </c>
      <c r="V3582">
        <v>21.29602783</v>
      </c>
      <c r="W3582">
        <v>21.29602783</v>
      </c>
      <c r="X3582">
        <v>4.6957113680000004</v>
      </c>
      <c r="Y3582">
        <v>4.6957113680000004</v>
      </c>
    </row>
    <row r="3583" spans="1:25" x14ac:dyDescent="0.3">
      <c r="A3583" s="2">
        <v>45930</v>
      </c>
      <c r="B3583" t="s">
        <v>82</v>
      </c>
      <c r="C3583">
        <v>919</v>
      </c>
      <c r="D3583">
        <v>10</v>
      </c>
      <c r="E3583">
        <v>3.7959999999999998</v>
      </c>
      <c r="F3583">
        <v>1.0880000000000001</v>
      </c>
      <c r="G3583">
        <v>37.96</v>
      </c>
      <c r="H3583">
        <v>37.96</v>
      </c>
      <c r="I3583" t="s">
        <v>149</v>
      </c>
      <c r="J3583">
        <v>7</v>
      </c>
      <c r="K3583">
        <v>7</v>
      </c>
      <c r="L3583">
        <v>7</v>
      </c>
      <c r="M3583">
        <v>7</v>
      </c>
      <c r="N3583">
        <v>19</v>
      </c>
      <c r="O3583">
        <v>19</v>
      </c>
      <c r="P3583">
        <v>19</v>
      </c>
      <c r="Q3583">
        <v>19</v>
      </c>
      <c r="R3583">
        <v>631.94000000000005</v>
      </c>
      <c r="S3583">
        <v>631.94000000000005</v>
      </c>
      <c r="T3583">
        <v>631.94000000000005</v>
      </c>
      <c r="U3583">
        <v>631.94000000000005</v>
      </c>
      <c r="V3583">
        <v>6.006899389</v>
      </c>
      <c r="W3583">
        <v>6.006899389</v>
      </c>
      <c r="X3583">
        <v>16.647523710000002</v>
      </c>
      <c r="Y3583">
        <v>16.647523710000002</v>
      </c>
    </row>
    <row r="3584" spans="1:25" x14ac:dyDescent="0.3">
      <c r="A3584" s="2">
        <v>45930</v>
      </c>
      <c r="B3584" t="s">
        <v>94</v>
      </c>
      <c r="C3584">
        <v>1892</v>
      </c>
      <c r="D3584">
        <v>6</v>
      </c>
      <c r="E3584">
        <v>5.9580000000000002</v>
      </c>
      <c r="F3584">
        <v>0.317</v>
      </c>
      <c r="G3584">
        <v>35.75</v>
      </c>
      <c r="H3584">
        <v>35.75</v>
      </c>
      <c r="I3584" t="s">
        <v>149</v>
      </c>
      <c r="J3584">
        <v>4</v>
      </c>
      <c r="K3584">
        <v>5</v>
      </c>
      <c r="L3584">
        <v>5</v>
      </c>
      <c r="M3584">
        <v>5</v>
      </c>
      <c r="N3584">
        <v>5</v>
      </c>
      <c r="O3584">
        <v>9</v>
      </c>
      <c r="P3584">
        <v>9</v>
      </c>
      <c r="Q3584">
        <v>9</v>
      </c>
      <c r="R3584">
        <v>343.41</v>
      </c>
      <c r="S3584">
        <v>631.33000000000004</v>
      </c>
      <c r="T3584">
        <v>631.33000000000004</v>
      </c>
      <c r="U3584">
        <v>631.33000000000004</v>
      </c>
      <c r="V3584">
        <v>5.6626486939999996</v>
      </c>
      <c r="W3584">
        <v>5.6626486939999996</v>
      </c>
      <c r="X3584">
        <v>17.659580420000001</v>
      </c>
      <c r="Y3584">
        <v>17.659580420000001</v>
      </c>
    </row>
    <row r="3585" spans="1:25" x14ac:dyDescent="0.3">
      <c r="A3585" s="2">
        <v>45930</v>
      </c>
      <c r="B3585" t="s">
        <v>96</v>
      </c>
      <c r="C3585">
        <v>2745</v>
      </c>
      <c r="D3585">
        <v>14</v>
      </c>
      <c r="E3585">
        <v>3.9710000000000001</v>
      </c>
      <c r="F3585">
        <v>0.51</v>
      </c>
      <c r="G3585">
        <v>55.6</v>
      </c>
      <c r="H3585">
        <v>55.6</v>
      </c>
      <c r="I3585" t="s">
        <v>149</v>
      </c>
      <c r="J3585">
        <v>9</v>
      </c>
      <c r="K3585">
        <v>9</v>
      </c>
      <c r="L3585">
        <v>9</v>
      </c>
      <c r="M3585">
        <v>9</v>
      </c>
      <c r="N3585">
        <v>13</v>
      </c>
      <c r="O3585">
        <v>13</v>
      </c>
      <c r="P3585">
        <v>13</v>
      </c>
      <c r="Q3585">
        <v>13</v>
      </c>
      <c r="R3585">
        <v>857.97</v>
      </c>
      <c r="S3585">
        <v>857.97</v>
      </c>
      <c r="T3585">
        <v>857.97</v>
      </c>
      <c r="U3585">
        <v>857.97</v>
      </c>
      <c r="V3585">
        <v>6.4804130679999998</v>
      </c>
      <c r="W3585">
        <v>6.4804130679999998</v>
      </c>
      <c r="X3585">
        <v>15.43111511</v>
      </c>
      <c r="Y3585">
        <v>15.43111511</v>
      </c>
    </row>
    <row r="3586" spans="1:25" x14ac:dyDescent="0.3">
      <c r="A3586" s="2">
        <v>45930</v>
      </c>
      <c r="B3586" t="s">
        <v>11</v>
      </c>
      <c r="C3586">
        <v>1741</v>
      </c>
      <c r="D3586">
        <v>16</v>
      </c>
      <c r="E3586">
        <v>2.601</v>
      </c>
      <c r="F3586">
        <v>0.91900000000000004</v>
      </c>
      <c r="G3586">
        <v>41.62</v>
      </c>
      <c r="H3586">
        <v>41.62</v>
      </c>
      <c r="I3586" t="s">
        <v>149</v>
      </c>
      <c r="J3586">
        <v>7</v>
      </c>
      <c r="K3586">
        <v>7</v>
      </c>
      <c r="L3586">
        <v>7</v>
      </c>
      <c r="M3586">
        <v>7</v>
      </c>
      <c r="N3586">
        <v>7</v>
      </c>
      <c r="O3586">
        <v>7</v>
      </c>
      <c r="P3586">
        <v>7</v>
      </c>
      <c r="Q3586">
        <v>7</v>
      </c>
      <c r="R3586">
        <v>296.72000000000003</v>
      </c>
      <c r="S3586">
        <v>296.72000000000003</v>
      </c>
      <c r="T3586">
        <v>296.72000000000003</v>
      </c>
      <c r="U3586">
        <v>296.72000000000003</v>
      </c>
      <c r="V3586">
        <v>14.026691830000001</v>
      </c>
      <c r="W3586">
        <v>14.026691830000001</v>
      </c>
      <c r="X3586">
        <v>7.1292647770000004</v>
      </c>
      <c r="Y3586">
        <v>7.1292647770000004</v>
      </c>
    </row>
    <row r="3587" spans="1:25" x14ac:dyDescent="0.3">
      <c r="A3587" s="2">
        <v>45930</v>
      </c>
      <c r="B3587" t="s">
        <v>92</v>
      </c>
      <c r="C3587">
        <v>629</v>
      </c>
      <c r="D3587">
        <v>2</v>
      </c>
      <c r="E3587">
        <v>2.7450000000000001</v>
      </c>
      <c r="F3587">
        <v>0.318</v>
      </c>
      <c r="G3587">
        <v>5.49</v>
      </c>
      <c r="H3587">
        <v>5.49</v>
      </c>
      <c r="I3587" t="s">
        <v>149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X3587">
        <v>0</v>
      </c>
      <c r="Y3587">
        <v>0</v>
      </c>
    </row>
    <row r="3588" spans="1:25" x14ac:dyDescent="0.3">
      <c r="A3588" s="2">
        <v>45930</v>
      </c>
      <c r="B3588" t="s">
        <v>46</v>
      </c>
      <c r="C3588">
        <v>1506</v>
      </c>
      <c r="D3588">
        <v>2</v>
      </c>
      <c r="E3588">
        <v>5.0199999999999996</v>
      </c>
      <c r="F3588">
        <v>0.13300000000000001</v>
      </c>
      <c r="G3588">
        <v>10.039999999999999</v>
      </c>
      <c r="H3588">
        <v>10.039999999999999</v>
      </c>
      <c r="I3588" t="s">
        <v>149</v>
      </c>
      <c r="J3588">
        <v>1</v>
      </c>
      <c r="K3588">
        <v>1</v>
      </c>
      <c r="L3588">
        <v>1</v>
      </c>
      <c r="M3588">
        <v>1</v>
      </c>
      <c r="N3588">
        <v>3</v>
      </c>
      <c r="O3588">
        <v>3</v>
      </c>
      <c r="P3588">
        <v>3</v>
      </c>
      <c r="Q3588">
        <v>3</v>
      </c>
      <c r="R3588">
        <v>89.64</v>
      </c>
      <c r="S3588">
        <v>89.64</v>
      </c>
      <c r="T3588">
        <v>89.64</v>
      </c>
      <c r="U3588">
        <v>89.64</v>
      </c>
      <c r="V3588">
        <v>11.20035698</v>
      </c>
      <c r="W3588">
        <v>11.20035698</v>
      </c>
      <c r="X3588">
        <v>8.9282868529999995</v>
      </c>
      <c r="Y3588">
        <v>8.9282868529999995</v>
      </c>
    </row>
    <row r="3589" spans="1:25" x14ac:dyDescent="0.3">
      <c r="A3589" s="2">
        <v>45930</v>
      </c>
      <c r="B3589" t="s">
        <v>32</v>
      </c>
      <c r="C3589">
        <v>181</v>
      </c>
      <c r="D3589">
        <v>0</v>
      </c>
      <c r="F3589">
        <v>0</v>
      </c>
      <c r="G3589">
        <v>0</v>
      </c>
      <c r="H3589">
        <v>0</v>
      </c>
      <c r="I3589" t="s">
        <v>149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5" x14ac:dyDescent="0.3">
      <c r="A3590" s="2">
        <v>45930</v>
      </c>
      <c r="B3590" t="s">
        <v>72</v>
      </c>
      <c r="C3590">
        <v>129</v>
      </c>
      <c r="D3590">
        <v>2</v>
      </c>
      <c r="E3590">
        <v>5.75</v>
      </c>
      <c r="F3590">
        <v>1.55</v>
      </c>
      <c r="G3590">
        <v>11.5</v>
      </c>
      <c r="H3590">
        <v>11.5</v>
      </c>
      <c r="I3590" t="s">
        <v>149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X3590">
        <v>0</v>
      </c>
      <c r="Y3590">
        <v>0</v>
      </c>
    </row>
    <row r="3591" spans="1:25" x14ac:dyDescent="0.3">
      <c r="A3591" s="2">
        <v>45930</v>
      </c>
      <c r="B3591" t="s">
        <v>106</v>
      </c>
      <c r="C3591">
        <v>179</v>
      </c>
      <c r="D3591">
        <v>1</v>
      </c>
      <c r="E3591">
        <v>7.2</v>
      </c>
      <c r="F3591">
        <v>0.55900000000000005</v>
      </c>
      <c r="G3591">
        <v>7.2</v>
      </c>
      <c r="H3591">
        <v>7.2</v>
      </c>
      <c r="I3591" t="s">
        <v>149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X3591">
        <v>0</v>
      </c>
      <c r="Y3591">
        <v>0</v>
      </c>
    </row>
    <row r="3592" spans="1:25" x14ac:dyDescent="0.3">
      <c r="A3592" s="2">
        <v>45930</v>
      </c>
      <c r="B3592" t="s">
        <v>44</v>
      </c>
      <c r="C3592">
        <v>75</v>
      </c>
      <c r="D3592">
        <v>0</v>
      </c>
      <c r="F3592">
        <v>0</v>
      </c>
      <c r="G3592">
        <v>0</v>
      </c>
      <c r="H3592">
        <v>0</v>
      </c>
      <c r="I3592" t="s">
        <v>149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5" x14ac:dyDescent="0.3">
      <c r="A3593" s="2">
        <v>45930</v>
      </c>
      <c r="B3593" t="s">
        <v>40</v>
      </c>
      <c r="C3593">
        <v>509</v>
      </c>
      <c r="D3593">
        <v>2</v>
      </c>
      <c r="E3593">
        <v>1.915</v>
      </c>
      <c r="F3593">
        <v>0.39300000000000002</v>
      </c>
      <c r="G3593">
        <v>3.83</v>
      </c>
      <c r="H3593">
        <v>3.83</v>
      </c>
      <c r="I3593" t="s">
        <v>149</v>
      </c>
      <c r="J3593">
        <v>3</v>
      </c>
      <c r="K3593">
        <v>3</v>
      </c>
      <c r="L3593">
        <v>3</v>
      </c>
      <c r="M3593">
        <v>3</v>
      </c>
      <c r="N3593">
        <v>3</v>
      </c>
      <c r="O3593">
        <v>3</v>
      </c>
      <c r="P3593">
        <v>3</v>
      </c>
      <c r="Q3593">
        <v>3</v>
      </c>
      <c r="R3593">
        <v>84.35</v>
      </c>
      <c r="S3593">
        <v>84.35</v>
      </c>
      <c r="T3593">
        <v>84.35</v>
      </c>
      <c r="U3593">
        <v>84.35</v>
      </c>
      <c r="V3593">
        <v>4.5406046240000002</v>
      </c>
      <c r="W3593">
        <v>4.5406046240000002</v>
      </c>
      <c r="X3593">
        <v>22.02349869</v>
      </c>
      <c r="Y3593">
        <v>22.02349869</v>
      </c>
    </row>
    <row r="3594" spans="1:25" x14ac:dyDescent="0.3">
      <c r="A3594" s="2">
        <v>45930</v>
      </c>
      <c r="B3594" t="s">
        <v>56</v>
      </c>
      <c r="C3594">
        <v>190</v>
      </c>
      <c r="D3594">
        <v>0</v>
      </c>
      <c r="F3594">
        <v>0</v>
      </c>
      <c r="G3594">
        <v>0</v>
      </c>
      <c r="H3594">
        <v>0</v>
      </c>
      <c r="I3594" t="s">
        <v>149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5" x14ac:dyDescent="0.3">
      <c r="A3595" s="2">
        <v>45930</v>
      </c>
      <c r="B3595" t="s">
        <v>48</v>
      </c>
      <c r="C3595">
        <v>1069</v>
      </c>
      <c r="D3595">
        <v>6</v>
      </c>
      <c r="E3595">
        <v>4.2969999999999997</v>
      </c>
      <c r="F3595">
        <v>0.56100000000000005</v>
      </c>
      <c r="G3595">
        <v>25.78</v>
      </c>
      <c r="H3595">
        <v>25.78</v>
      </c>
      <c r="I3595" t="s">
        <v>149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X3595">
        <v>0</v>
      </c>
      <c r="Y3595">
        <v>0</v>
      </c>
    </row>
    <row r="3596" spans="1:25" x14ac:dyDescent="0.3">
      <c r="A3596" s="2">
        <v>45930</v>
      </c>
      <c r="B3596" t="s">
        <v>24</v>
      </c>
      <c r="C3596">
        <v>581</v>
      </c>
      <c r="D3596">
        <v>2</v>
      </c>
      <c r="E3596">
        <v>2.2000000000000002</v>
      </c>
      <c r="F3596">
        <v>0.34399999999999997</v>
      </c>
      <c r="G3596">
        <v>4.4000000000000004</v>
      </c>
      <c r="H3596">
        <v>4.4000000000000004</v>
      </c>
      <c r="I3596" t="s">
        <v>149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X3596">
        <v>0</v>
      </c>
      <c r="Y3596">
        <v>0</v>
      </c>
    </row>
    <row r="3597" spans="1:25" x14ac:dyDescent="0.3">
      <c r="A3597" s="2">
        <v>45930</v>
      </c>
      <c r="B3597" t="s">
        <v>108</v>
      </c>
      <c r="C3597">
        <v>336</v>
      </c>
      <c r="D3597">
        <v>0</v>
      </c>
      <c r="F3597">
        <v>0</v>
      </c>
      <c r="G3597">
        <v>0</v>
      </c>
      <c r="H3597">
        <v>0</v>
      </c>
      <c r="I3597" t="s">
        <v>149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5" x14ac:dyDescent="0.3">
      <c r="A3598" s="2">
        <v>45930</v>
      </c>
      <c r="B3598" t="s">
        <v>62</v>
      </c>
      <c r="C3598">
        <v>395</v>
      </c>
      <c r="D3598">
        <v>3</v>
      </c>
      <c r="E3598">
        <v>2.27</v>
      </c>
      <c r="F3598">
        <v>0.75900000000000001</v>
      </c>
      <c r="G3598">
        <v>6.81</v>
      </c>
      <c r="H3598">
        <v>6.81</v>
      </c>
      <c r="I3598" t="s">
        <v>149</v>
      </c>
      <c r="J3598">
        <v>1</v>
      </c>
      <c r="K3598">
        <v>1</v>
      </c>
      <c r="L3598">
        <v>1</v>
      </c>
      <c r="M3598">
        <v>1</v>
      </c>
      <c r="N3598">
        <v>2</v>
      </c>
      <c r="O3598">
        <v>2</v>
      </c>
      <c r="P3598">
        <v>2</v>
      </c>
      <c r="Q3598">
        <v>2</v>
      </c>
      <c r="R3598">
        <v>69.760000000000005</v>
      </c>
      <c r="S3598">
        <v>69.760000000000005</v>
      </c>
      <c r="T3598">
        <v>69.760000000000005</v>
      </c>
      <c r="U3598">
        <v>69.760000000000005</v>
      </c>
      <c r="V3598">
        <v>9.7620412840000004</v>
      </c>
      <c r="W3598">
        <v>9.7620412840000004</v>
      </c>
      <c r="X3598">
        <v>10.24375918</v>
      </c>
      <c r="Y3598">
        <v>10.24375918</v>
      </c>
    </row>
    <row r="3599" spans="1:25" x14ac:dyDescent="0.3">
      <c r="A3599" s="2">
        <v>45930</v>
      </c>
      <c r="B3599" t="s">
        <v>84</v>
      </c>
      <c r="C3599">
        <v>304</v>
      </c>
      <c r="D3599">
        <v>1</v>
      </c>
      <c r="E3599">
        <v>2.4500000000000002</v>
      </c>
      <c r="F3599">
        <v>0.32900000000000001</v>
      </c>
      <c r="G3599">
        <v>2.4500000000000002</v>
      </c>
      <c r="H3599">
        <v>2.4500000000000002</v>
      </c>
      <c r="I3599" t="s">
        <v>149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X3599">
        <v>0</v>
      </c>
      <c r="Y3599">
        <v>0</v>
      </c>
    </row>
    <row r="3600" spans="1:25" x14ac:dyDescent="0.3">
      <c r="A3600" s="2">
        <v>45930</v>
      </c>
      <c r="B3600" t="s">
        <v>42</v>
      </c>
      <c r="C3600">
        <v>83</v>
      </c>
      <c r="D3600">
        <v>2</v>
      </c>
      <c r="E3600">
        <v>3.76</v>
      </c>
      <c r="F3600">
        <v>2.41</v>
      </c>
      <c r="G3600">
        <v>7.52</v>
      </c>
      <c r="H3600">
        <v>7.52</v>
      </c>
      <c r="I3600" t="s">
        <v>149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X3600">
        <v>0</v>
      </c>
      <c r="Y3600">
        <v>0</v>
      </c>
    </row>
    <row r="3601" spans="1:25" x14ac:dyDescent="0.3">
      <c r="A3601" s="2">
        <v>45930</v>
      </c>
      <c r="B3601" t="s">
        <v>11</v>
      </c>
      <c r="C3601">
        <v>108</v>
      </c>
      <c r="D3601">
        <v>3</v>
      </c>
      <c r="E3601">
        <v>2.4129999999999998</v>
      </c>
      <c r="F3601">
        <v>2.778</v>
      </c>
      <c r="G3601">
        <v>7.24</v>
      </c>
      <c r="H3601">
        <v>7.24</v>
      </c>
      <c r="I3601" t="s">
        <v>149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123.9</v>
      </c>
      <c r="S3601">
        <v>123.9</v>
      </c>
      <c r="T3601">
        <v>123.9</v>
      </c>
      <c r="U3601">
        <v>123.9</v>
      </c>
      <c r="V3601">
        <v>5.8434221150000001</v>
      </c>
      <c r="W3601">
        <v>5.8434221150000001</v>
      </c>
      <c r="X3601">
        <v>17.113259670000001</v>
      </c>
      <c r="Y3601">
        <v>17.113259670000001</v>
      </c>
    </row>
    <row r="3602" spans="1:25" x14ac:dyDescent="0.3">
      <c r="A3602" s="2">
        <v>45930</v>
      </c>
      <c r="B3602" t="s">
        <v>102</v>
      </c>
      <c r="C3602">
        <v>1008</v>
      </c>
      <c r="D3602">
        <v>1</v>
      </c>
      <c r="E3602">
        <v>2.31</v>
      </c>
      <c r="F3602">
        <v>9.9000000000000005E-2</v>
      </c>
      <c r="G3602">
        <v>2.31</v>
      </c>
      <c r="H3602">
        <v>2.31</v>
      </c>
      <c r="I3602" t="s">
        <v>149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X3602">
        <v>0</v>
      </c>
      <c r="Y3602">
        <v>0</v>
      </c>
    </row>
    <row r="3603" spans="1:25" x14ac:dyDescent="0.3">
      <c r="A3603" s="2">
        <v>45930</v>
      </c>
      <c r="B3603" t="s">
        <v>98</v>
      </c>
      <c r="C3603">
        <v>1604</v>
      </c>
      <c r="D3603">
        <v>6</v>
      </c>
      <c r="E3603">
        <v>2.7370000000000001</v>
      </c>
      <c r="F3603">
        <v>0.374</v>
      </c>
      <c r="G3603">
        <v>16.420000000000002</v>
      </c>
      <c r="H3603">
        <v>16.420000000000002</v>
      </c>
      <c r="I3603" t="s">
        <v>149</v>
      </c>
      <c r="J3603">
        <v>3</v>
      </c>
      <c r="K3603">
        <v>3</v>
      </c>
      <c r="L3603">
        <v>3</v>
      </c>
      <c r="M3603">
        <v>3</v>
      </c>
      <c r="N3603">
        <v>3</v>
      </c>
      <c r="O3603">
        <v>3</v>
      </c>
      <c r="P3603">
        <v>3</v>
      </c>
      <c r="Q3603">
        <v>3</v>
      </c>
      <c r="R3603">
        <v>58.47</v>
      </c>
      <c r="S3603">
        <v>58.47</v>
      </c>
      <c r="T3603">
        <v>58.47</v>
      </c>
      <c r="U3603">
        <v>58.47</v>
      </c>
      <c r="V3603">
        <v>28.082777490000002</v>
      </c>
      <c r="W3603">
        <v>28.082777490000002</v>
      </c>
      <c r="X3603">
        <v>3.56090134</v>
      </c>
      <c r="Y3603">
        <v>3.56090134</v>
      </c>
    </row>
    <row r="3604" spans="1:25" x14ac:dyDescent="0.3">
      <c r="A3604" s="2">
        <v>45930</v>
      </c>
      <c r="B3604" t="s">
        <v>104</v>
      </c>
      <c r="C3604">
        <v>554</v>
      </c>
      <c r="D3604">
        <v>4</v>
      </c>
      <c r="E3604">
        <v>2.2050000000000001</v>
      </c>
      <c r="F3604">
        <v>0.72199999999999998</v>
      </c>
      <c r="G3604">
        <v>8.82</v>
      </c>
      <c r="H3604">
        <v>8.82</v>
      </c>
      <c r="I3604" t="s">
        <v>149</v>
      </c>
      <c r="J3604">
        <v>3</v>
      </c>
      <c r="K3604">
        <v>4</v>
      </c>
      <c r="L3604">
        <v>4</v>
      </c>
      <c r="M3604">
        <v>4</v>
      </c>
      <c r="N3604">
        <v>3</v>
      </c>
      <c r="O3604">
        <v>4</v>
      </c>
      <c r="P3604">
        <v>4</v>
      </c>
      <c r="Q3604">
        <v>4</v>
      </c>
      <c r="R3604">
        <v>47.86</v>
      </c>
      <c r="S3604">
        <v>72.349999999999994</v>
      </c>
      <c r="T3604">
        <v>72.349999999999994</v>
      </c>
      <c r="U3604">
        <v>72.349999999999994</v>
      </c>
      <c r="V3604">
        <v>12.19073946</v>
      </c>
      <c r="W3604">
        <v>12.19073946</v>
      </c>
      <c r="X3604">
        <v>8.2029478460000007</v>
      </c>
      <c r="Y3604">
        <v>8.2029478460000007</v>
      </c>
    </row>
    <row r="3605" spans="1:25" x14ac:dyDescent="0.3">
      <c r="A3605" s="2">
        <v>45930</v>
      </c>
      <c r="B3605" t="s">
        <v>42</v>
      </c>
      <c r="C3605">
        <v>57</v>
      </c>
      <c r="D3605">
        <v>0</v>
      </c>
      <c r="F3605">
        <v>0</v>
      </c>
      <c r="G3605">
        <v>0</v>
      </c>
      <c r="H3605">
        <v>0</v>
      </c>
      <c r="I3605" t="s">
        <v>149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5" x14ac:dyDescent="0.3">
      <c r="A3606" s="2">
        <v>45930</v>
      </c>
      <c r="B3606" t="s">
        <v>50</v>
      </c>
      <c r="C3606">
        <v>4</v>
      </c>
      <c r="D3606">
        <v>0</v>
      </c>
      <c r="F3606">
        <v>0</v>
      </c>
      <c r="G3606">
        <v>0</v>
      </c>
      <c r="H3606">
        <v>0</v>
      </c>
      <c r="I3606" t="s">
        <v>149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5" x14ac:dyDescent="0.3">
      <c r="A3607" s="2">
        <v>45930</v>
      </c>
      <c r="B3607" t="s">
        <v>72</v>
      </c>
      <c r="C3607">
        <v>199</v>
      </c>
      <c r="D3607">
        <v>0</v>
      </c>
      <c r="F3607">
        <v>0</v>
      </c>
      <c r="G3607">
        <v>0</v>
      </c>
      <c r="H3607">
        <v>0</v>
      </c>
      <c r="I3607" t="s">
        <v>149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5" x14ac:dyDescent="0.3">
      <c r="A3608" s="2">
        <v>45930</v>
      </c>
      <c r="B3608" t="s">
        <v>84</v>
      </c>
      <c r="C3608">
        <v>28</v>
      </c>
      <c r="D3608">
        <v>0</v>
      </c>
      <c r="F3608">
        <v>0</v>
      </c>
      <c r="G3608">
        <v>0</v>
      </c>
      <c r="H3608">
        <v>0</v>
      </c>
      <c r="I3608" t="s">
        <v>149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5" x14ac:dyDescent="0.3">
      <c r="A3609" s="2">
        <v>45930</v>
      </c>
      <c r="B3609" t="s">
        <v>68</v>
      </c>
      <c r="C3609">
        <v>876</v>
      </c>
      <c r="D3609">
        <v>6</v>
      </c>
      <c r="E3609">
        <v>4.0229999999999997</v>
      </c>
      <c r="F3609">
        <v>0.68500000000000005</v>
      </c>
      <c r="G3609">
        <v>24.14</v>
      </c>
      <c r="H3609">
        <v>24.14</v>
      </c>
      <c r="I3609" t="s">
        <v>149</v>
      </c>
      <c r="J3609">
        <v>1</v>
      </c>
      <c r="K3609">
        <v>1</v>
      </c>
      <c r="L3609">
        <v>1</v>
      </c>
      <c r="M3609">
        <v>1</v>
      </c>
      <c r="N3609">
        <v>2</v>
      </c>
      <c r="O3609">
        <v>2</v>
      </c>
      <c r="P3609">
        <v>2</v>
      </c>
      <c r="Q3609">
        <v>2</v>
      </c>
      <c r="R3609">
        <v>54.98</v>
      </c>
      <c r="S3609">
        <v>54.98</v>
      </c>
      <c r="T3609">
        <v>54.98</v>
      </c>
      <c r="U3609">
        <v>54.98</v>
      </c>
      <c r="V3609">
        <v>43.906875229999997</v>
      </c>
      <c r="W3609">
        <v>43.906875229999997</v>
      </c>
      <c r="X3609">
        <v>2.2775476389999998</v>
      </c>
      <c r="Y3609">
        <v>2.2775476389999998</v>
      </c>
    </row>
    <row r="3610" spans="1:25" x14ac:dyDescent="0.3">
      <c r="A3610" s="2">
        <v>45930</v>
      </c>
      <c r="B3610" t="s">
        <v>64</v>
      </c>
      <c r="C3610">
        <v>150</v>
      </c>
      <c r="D3610">
        <v>1</v>
      </c>
      <c r="E3610">
        <v>6.07</v>
      </c>
      <c r="F3610">
        <v>0.66700000000000004</v>
      </c>
      <c r="G3610">
        <v>6.07</v>
      </c>
      <c r="H3610">
        <v>6.07</v>
      </c>
      <c r="I3610" t="s">
        <v>149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X3610">
        <v>0</v>
      </c>
      <c r="Y3610">
        <v>0</v>
      </c>
    </row>
    <row r="3611" spans="1:25" x14ac:dyDescent="0.3">
      <c r="A3611" s="2">
        <v>45930</v>
      </c>
      <c r="B3611" t="s">
        <v>26</v>
      </c>
      <c r="C3611">
        <v>67</v>
      </c>
      <c r="D3611">
        <v>1</v>
      </c>
      <c r="E3611">
        <v>1.86</v>
      </c>
      <c r="F3611">
        <v>1.4930000000000001</v>
      </c>
      <c r="G3611">
        <v>1.86</v>
      </c>
      <c r="H3611">
        <v>1.86</v>
      </c>
      <c r="I3611" t="s">
        <v>149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X3611">
        <v>0</v>
      </c>
      <c r="Y3611">
        <v>0</v>
      </c>
    </row>
    <row r="3612" spans="1:25" x14ac:dyDescent="0.3">
      <c r="A3612" s="2">
        <v>45930</v>
      </c>
      <c r="B3612" t="s">
        <v>15</v>
      </c>
      <c r="C3612">
        <v>408</v>
      </c>
      <c r="D3612">
        <v>2</v>
      </c>
      <c r="E3612">
        <v>2.4900000000000002</v>
      </c>
      <c r="F3612">
        <v>0.49</v>
      </c>
      <c r="G3612">
        <v>4.9800000000000004</v>
      </c>
      <c r="H3612">
        <v>4.9800000000000004</v>
      </c>
      <c r="I3612" t="s">
        <v>149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X3612">
        <v>0</v>
      </c>
      <c r="Y3612">
        <v>0</v>
      </c>
    </row>
    <row r="3613" spans="1:25" x14ac:dyDescent="0.3">
      <c r="A3613" s="2">
        <v>45930</v>
      </c>
      <c r="B3613" t="s">
        <v>36</v>
      </c>
      <c r="C3613">
        <v>103</v>
      </c>
      <c r="D3613">
        <v>0</v>
      </c>
      <c r="F3613">
        <v>0</v>
      </c>
      <c r="G3613">
        <v>0</v>
      </c>
      <c r="H3613">
        <v>0</v>
      </c>
      <c r="I3613" t="s">
        <v>149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5" x14ac:dyDescent="0.3">
      <c r="A3614" s="2">
        <v>45930</v>
      </c>
      <c r="B3614" t="s">
        <v>78</v>
      </c>
      <c r="C3614">
        <v>553</v>
      </c>
      <c r="D3614">
        <v>2</v>
      </c>
      <c r="E3614">
        <v>5.6050000000000004</v>
      </c>
      <c r="F3614">
        <v>0.36199999999999999</v>
      </c>
      <c r="G3614">
        <v>11.21</v>
      </c>
      <c r="H3614">
        <v>11.21</v>
      </c>
      <c r="I3614" t="s">
        <v>149</v>
      </c>
      <c r="J3614">
        <v>1</v>
      </c>
      <c r="K3614">
        <v>1</v>
      </c>
      <c r="L3614">
        <v>1</v>
      </c>
      <c r="M3614">
        <v>1</v>
      </c>
      <c r="N3614">
        <v>3</v>
      </c>
      <c r="O3614">
        <v>3</v>
      </c>
      <c r="P3614">
        <v>3</v>
      </c>
      <c r="Q3614">
        <v>3</v>
      </c>
      <c r="R3614">
        <v>235.47</v>
      </c>
      <c r="S3614">
        <v>235.47</v>
      </c>
      <c r="T3614">
        <v>235.47</v>
      </c>
      <c r="U3614">
        <v>235.47</v>
      </c>
      <c r="V3614">
        <v>4.7606913830000002</v>
      </c>
      <c r="W3614">
        <v>4.7606913830000002</v>
      </c>
      <c r="X3614">
        <v>21.00535236</v>
      </c>
      <c r="Y3614">
        <v>21.00535236</v>
      </c>
    </row>
    <row r="3615" spans="1:25" x14ac:dyDescent="0.3">
      <c r="A3615" s="2">
        <v>45930</v>
      </c>
      <c r="B3615" t="s">
        <v>94</v>
      </c>
      <c r="C3615">
        <v>322</v>
      </c>
      <c r="D3615">
        <v>1</v>
      </c>
      <c r="E3615">
        <v>3.24</v>
      </c>
      <c r="F3615">
        <v>0.311</v>
      </c>
      <c r="G3615">
        <v>3.24</v>
      </c>
      <c r="H3615">
        <v>3.24</v>
      </c>
      <c r="I3615" t="s">
        <v>149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78.98</v>
      </c>
      <c r="S3615">
        <v>78.98</v>
      </c>
      <c r="T3615">
        <v>78.98</v>
      </c>
      <c r="U3615">
        <v>78.98</v>
      </c>
      <c r="V3615">
        <v>4.1023043809999997</v>
      </c>
      <c r="W3615">
        <v>4.1023043809999997</v>
      </c>
      <c r="X3615">
        <v>24.376543210000001</v>
      </c>
      <c r="Y3615">
        <v>24.376543210000001</v>
      </c>
    </row>
    <row r="3616" spans="1:25" x14ac:dyDescent="0.3">
      <c r="A3616" s="2">
        <v>45930</v>
      </c>
      <c r="B3616" t="s">
        <v>17</v>
      </c>
      <c r="C3616">
        <v>78</v>
      </c>
      <c r="D3616">
        <v>0</v>
      </c>
      <c r="F3616">
        <v>0</v>
      </c>
      <c r="G3616">
        <v>0</v>
      </c>
      <c r="H3616">
        <v>0</v>
      </c>
      <c r="I3616" t="s">
        <v>149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5" x14ac:dyDescent="0.3">
      <c r="A3617" s="2">
        <v>45930</v>
      </c>
      <c r="B3617" t="s">
        <v>17</v>
      </c>
      <c r="C3617">
        <v>314</v>
      </c>
      <c r="D3617">
        <v>5</v>
      </c>
      <c r="E3617">
        <v>1.1259999999999999</v>
      </c>
      <c r="F3617">
        <v>1.5920000000000001</v>
      </c>
      <c r="G3617">
        <v>5.63</v>
      </c>
      <c r="H3617">
        <v>5.63</v>
      </c>
      <c r="I3617" t="s">
        <v>149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X3617">
        <v>0</v>
      </c>
      <c r="Y3617">
        <v>0</v>
      </c>
    </row>
    <row r="3618" spans="1:25" x14ac:dyDescent="0.3">
      <c r="A3618" s="2">
        <v>45930</v>
      </c>
      <c r="B3618" t="s">
        <v>17</v>
      </c>
      <c r="C3618">
        <v>127</v>
      </c>
      <c r="D3618">
        <v>1</v>
      </c>
      <c r="E3618">
        <v>1.95</v>
      </c>
      <c r="F3618">
        <v>0.78700000000000003</v>
      </c>
      <c r="G3618">
        <v>1.95</v>
      </c>
      <c r="H3618">
        <v>1.95</v>
      </c>
      <c r="I3618" t="s">
        <v>149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X3618">
        <v>0</v>
      </c>
      <c r="Y3618">
        <v>0</v>
      </c>
    </row>
    <row r="3619" spans="1:25" x14ac:dyDescent="0.3">
      <c r="A3619" s="2">
        <v>45930</v>
      </c>
      <c r="B3619" t="s">
        <v>17</v>
      </c>
      <c r="C3619">
        <v>107</v>
      </c>
      <c r="D3619">
        <v>1</v>
      </c>
      <c r="E3619">
        <v>0.38</v>
      </c>
      <c r="F3619">
        <v>0.93500000000000005</v>
      </c>
      <c r="G3619">
        <v>0.38</v>
      </c>
      <c r="H3619">
        <v>0.38</v>
      </c>
      <c r="I3619" t="s">
        <v>149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42.49</v>
      </c>
      <c r="S3619">
        <v>42.49</v>
      </c>
      <c r="T3619">
        <v>42.49</v>
      </c>
      <c r="U3619">
        <v>42.49</v>
      </c>
      <c r="V3619">
        <v>0.89432807719999996</v>
      </c>
      <c r="W3619">
        <v>0.89432807719999996</v>
      </c>
      <c r="X3619">
        <v>111.81578949999999</v>
      </c>
      <c r="Y3619">
        <v>111.81578949999999</v>
      </c>
    </row>
    <row r="3620" spans="1:25" x14ac:dyDescent="0.3">
      <c r="A3620" s="2">
        <v>45930</v>
      </c>
      <c r="B3620" t="s">
        <v>52</v>
      </c>
      <c r="C3620">
        <v>958</v>
      </c>
      <c r="D3620">
        <v>17</v>
      </c>
      <c r="E3620">
        <v>0.85799999999999998</v>
      </c>
      <c r="F3620">
        <v>1.7749999999999999</v>
      </c>
      <c r="G3620">
        <v>14.59</v>
      </c>
      <c r="H3620">
        <v>14.59</v>
      </c>
      <c r="I3620" t="s">
        <v>149</v>
      </c>
      <c r="J3620">
        <v>2</v>
      </c>
      <c r="K3620">
        <v>3</v>
      </c>
      <c r="L3620">
        <v>3</v>
      </c>
      <c r="M3620">
        <v>3</v>
      </c>
      <c r="N3620">
        <v>2</v>
      </c>
      <c r="O3620">
        <v>3</v>
      </c>
      <c r="P3620">
        <v>3</v>
      </c>
      <c r="Q3620">
        <v>3</v>
      </c>
      <c r="R3620">
        <v>26.98</v>
      </c>
      <c r="S3620">
        <v>38.47</v>
      </c>
      <c r="T3620">
        <v>38.47</v>
      </c>
      <c r="U3620">
        <v>38.47</v>
      </c>
      <c r="V3620">
        <v>37.925656359999998</v>
      </c>
      <c r="W3620">
        <v>37.925656359999998</v>
      </c>
      <c r="X3620">
        <v>2.6367374909999999</v>
      </c>
      <c r="Y3620">
        <v>2.6367374909999999</v>
      </c>
    </row>
    <row r="3621" spans="1:25" x14ac:dyDescent="0.3">
      <c r="A3621" s="2">
        <v>45930</v>
      </c>
      <c r="B3621" t="s">
        <v>52</v>
      </c>
      <c r="C3621">
        <v>1695</v>
      </c>
      <c r="D3621">
        <v>19</v>
      </c>
      <c r="E3621">
        <v>0.67</v>
      </c>
      <c r="F3621">
        <v>1.121</v>
      </c>
      <c r="G3621">
        <v>12.73</v>
      </c>
      <c r="H3621">
        <v>12.73</v>
      </c>
      <c r="I3621" t="s">
        <v>149</v>
      </c>
      <c r="J3621">
        <v>3</v>
      </c>
      <c r="K3621">
        <v>3</v>
      </c>
      <c r="L3621">
        <v>3</v>
      </c>
      <c r="M3621">
        <v>3</v>
      </c>
      <c r="N3621">
        <v>3</v>
      </c>
      <c r="O3621">
        <v>3</v>
      </c>
      <c r="P3621">
        <v>3</v>
      </c>
      <c r="Q3621">
        <v>3</v>
      </c>
      <c r="R3621">
        <v>60.86</v>
      </c>
      <c r="S3621">
        <v>60.86</v>
      </c>
      <c r="T3621">
        <v>60.86</v>
      </c>
      <c r="U3621">
        <v>60.86</v>
      </c>
      <c r="V3621">
        <v>20.916858359999999</v>
      </c>
      <c r="W3621">
        <v>20.916858359999999</v>
      </c>
      <c r="X3621">
        <v>4.7808326790000004</v>
      </c>
      <c r="Y3621">
        <v>4.7808326790000004</v>
      </c>
    </row>
    <row r="3622" spans="1:25" x14ac:dyDescent="0.3">
      <c r="A3622" s="2">
        <v>45930</v>
      </c>
      <c r="B3622" t="s">
        <v>52</v>
      </c>
      <c r="C3622">
        <v>1762</v>
      </c>
      <c r="D3622">
        <v>19</v>
      </c>
      <c r="E3622">
        <v>0.76400000000000001</v>
      </c>
      <c r="F3622">
        <v>1.0780000000000001</v>
      </c>
      <c r="G3622">
        <v>14.51</v>
      </c>
      <c r="H3622">
        <v>14.51</v>
      </c>
      <c r="I3622" t="s">
        <v>149</v>
      </c>
      <c r="J3622">
        <v>3</v>
      </c>
      <c r="K3622">
        <v>3</v>
      </c>
      <c r="L3622">
        <v>3</v>
      </c>
      <c r="M3622">
        <v>3</v>
      </c>
      <c r="N3622">
        <v>7</v>
      </c>
      <c r="O3622">
        <v>7</v>
      </c>
      <c r="P3622">
        <v>7</v>
      </c>
      <c r="Q3622">
        <v>7</v>
      </c>
      <c r="R3622">
        <v>225.38</v>
      </c>
      <c r="S3622">
        <v>225.38</v>
      </c>
      <c r="T3622">
        <v>225.38</v>
      </c>
      <c r="U3622">
        <v>225.38</v>
      </c>
      <c r="V3622">
        <v>6.4380157960000002</v>
      </c>
      <c r="W3622">
        <v>6.4380157960000002</v>
      </c>
      <c r="X3622">
        <v>15.53273604</v>
      </c>
      <c r="Y3622">
        <v>15.53273604</v>
      </c>
    </row>
    <row r="3623" spans="1:25" x14ac:dyDescent="0.3">
      <c r="A3623" s="2">
        <v>45930</v>
      </c>
      <c r="B3623" t="s">
        <v>52</v>
      </c>
      <c r="C3623">
        <v>7512</v>
      </c>
      <c r="D3623">
        <v>58</v>
      </c>
      <c r="E3623">
        <v>0.51</v>
      </c>
      <c r="F3623">
        <v>0.77200000000000002</v>
      </c>
      <c r="G3623">
        <v>29.59</v>
      </c>
      <c r="H3623">
        <v>29.59</v>
      </c>
      <c r="I3623" t="s">
        <v>149</v>
      </c>
      <c r="J3623">
        <v>3</v>
      </c>
      <c r="K3623">
        <v>5</v>
      </c>
      <c r="L3623">
        <v>5</v>
      </c>
      <c r="M3623">
        <v>5</v>
      </c>
      <c r="N3623">
        <v>8</v>
      </c>
      <c r="O3623">
        <v>10</v>
      </c>
      <c r="P3623">
        <v>10</v>
      </c>
      <c r="Q3623">
        <v>10</v>
      </c>
      <c r="R3623">
        <v>208.78</v>
      </c>
      <c r="S3623">
        <v>252.15</v>
      </c>
      <c r="T3623">
        <v>252.15</v>
      </c>
      <c r="U3623">
        <v>252.15</v>
      </c>
      <c r="V3623">
        <v>11.73507833</v>
      </c>
      <c r="W3623">
        <v>11.73507833</v>
      </c>
      <c r="X3623">
        <v>8.5214599530000008</v>
      </c>
      <c r="Y3623">
        <v>8.5214599530000008</v>
      </c>
    </row>
    <row r="3624" spans="1:25" x14ac:dyDescent="0.3">
      <c r="A3624" s="2">
        <v>45930</v>
      </c>
      <c r="B3624" t="s">
        <v>112</v>
      </c>
      <c r="C3624">
        <v>138</v>
      </c>
      <c r="D3624">
        <v>0</v>
      </c>
      <c r="F3624">
        <v>0</v>
      </c>
      <c r="G3624">
        <v>0</v>
      </c>
      <c r="H3624">
        <v>0</v>
      </c>
      <c r="I3624" t="s">
        <v>149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5" x14ac:dyDescent="0.3">
      <c r="A3625" s="2">
        <v>45930</v>
      </c>
      <c r="B3625" t="s">
        <v>15</v>
      </c>
      <c r="C3625">
        <v>239</v>
      </c>
      <c r="D3625">
        <v>2</v>
      </c>
      <c r="E3625">
        <v>1.59</v>
      </c>
      <c r="F3625">
        <v>0.83699999999999997</v>
      </c>
      <c r="G3625">
        <v>3.18</v>
      </c>
      <c r="H3625">
        <v>3.18</v>
      </c>
      <c r="I3625" t="s">
        <v>149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X3625">
        <v>0</v>
      </c>
      <c r="Y3625">
        <v>0</v>
      </c>
    </row>
    <row r="3626" spans="1:25" x14ac:dyDescent="0.3">
      <c r="A3626" s="2">
        <v>45930</v>
      </c>
      <c r="B3626" t="s">
        <v>112</v>
      </c>
      <c r="C3626">
        <v>317</v>
      </c>
      <c r="D3626">
        <v>3</v>
      </c>
      <c r="E3626">
        <v>1.133</v>
      </c>
      <c r="F3626">
        <v>0.94599999999999995</v>
      </c>
      <c r="G3626">
        <v>3.4</v>
      </c>
      <c r="H3626">
        <v>3.4</v>
      </c>
      <c r="I3626" t="s">
        <v>149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31.49</v>
      </c>
      <c r="S3626">
        <v>31.49</v>
      </c>
      <c r="T3626">
        <v>31.49</v>
      </c>
      <c r="U3626">
        <v>31.49</v>
      </c>
      <c r="V3626">
        <v>10.79707844</v>
      </c>
      <c r="W3626">
        <v>10.79707844</v>
      </c>
      <c r="X3626">
        <v>9.2617647059999992</v>
      </c>
      <c r="Y3626">
        <v>9.2617647059999992</v>
      </c>
    </row>
    <row r="3627" spans="1:25" x14ac:dyDescent="0.3">
      <c r="A3627" s="2">
        <v>45930</v>
      </c>
      <c r="B3627" t="s">
        <v>15</v>
      </c>
      <c r="C3627">
        <v>274</v>
      </c>
      <c r="D3627">
        <v>1</v>
      </c>
      <c r="E3627">
        <v>1.5</v>
      </c>
      <c r="F3627">
        <v>0.36499999999999999</v>
      </c>
      <c r="G3627">
        <v>1.5</v>
      </c>
      <c r="H3627">
        <v>1.5</v>
      </c>
      <c r="I3627" t="s">
        <v>149</v>
      </c>
      <c r="J3627">
        <v>1</v>
      </c>
      <c r="K3627">
        <v>1</v>
      </c>
      <c r="L3627">
        <v>1</v>
      </c>
      <c r="M3627">
        <v>1</v>
      </c>
      <c r="N3627">
        <v>2</v>
      </c>
      <c r="O3627">
        <v>2</v>
      </c>
      <c r="P3627">
        <v>2</v>
      </c>
      <c r="Q3627">
        <v>2</v>
      </c>
      <c r="R3627">
        <v>74.98</v>
      </c>
      <c r="S3627">
        <v>74.98</v>
      </c>
      <c r="T3627">
        <v>74.98</v>
      </c>
      <c r="U3627">
        <v>74.98</v>
      </c>
      <c r="V3627">
        <v>2.0005334760000002</v>
      </c>
      <c r="W3627">
        <v>2.0005334760000002</v>
      </c>
      <c r="X3627">
        <v>49.986666669999998</v>
      </c>
      <c r="Y3627">
        <v>49.986666669999998</v>
      </c>
    </row>
    <row r="3628" spans="1:25" x14ac:dyDescent="0.3">
      <c r="A3628" s="2">
        <v>45930</v>
      </c>
      <c r="B3628" t="s">
        <v>15</v>
      </c>
      <c r="C3628">
        <v>507</v>
      </c>
      <c r="D3628">
        <v>4</v>
      </c>
      <c r="E3628">
        <v>1.605</v>
      </c>
      <c r="F3628">
        <v>0.78900000000000003</v>
      </c>
      <c r="G3628">
        <v>6.42</v>
      </c>
      <c r="H3628">
        <v>6.42</v>
      </c>
      <c r="I3628" t="s">
        <v>149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21.49</v>
      </c>
      <c r="S3628">
        <v>21.49</v>
      </c>
      <c r="T3628">
        <v>21.49</v>
      </c>
      <c r="U3628">
        <v>21.49</v>
      </c>
      <c r="V3628">
        <v>29.874360169999999</v>
      </c>
      <c r="W3628">
        <v>29.874360169999999</v>
      </c>
      <c r="X3628">
        <v>3.3473520250000002</v>
      </c>
      <c r="Y3628">
        <v>3.3473520250000002</v>
      </c>
    </row>
    <row r="3629" spans="1:25" x14ac:dyDescent="0.3">
      <c r="A3629" s="2">
        <v>45930</v>
      </c>
      <c r="B3629" t="s">
        <v>112</v>
      </c>
      <c r="C3629">
        <v>275</v>
      </c>
      <c r="D3629">
        <v>2</v>
      </c>
      <c r="E3629">
        <v>1.0449999999999999</v>
      </c>
      <c r="F3629">
        <v>0.72699999999999998</v>
      </c>
      <c r="G3629">
        <v>2.09</v>
      </c>
      <c r="H3629">
        <v>2.09</v>
      </c>
      <c r="I3629" t="s">
        <v>149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31.49</v>
      </c>
      <c r="S3629">
        <v>31.49</v>
      </c>
      <c r="T3629">
        <v>31.49</v>
      </c>
      <c r="U3629">
        <v>31.49</v>
      </c>
      <c r="V3629">
        <v>6.6370276280000002</v>
      </c>
      <c r="W3629">
        <v>6.6370276280000002</v>
      </c>
      <c r="X3629">
        <v>15.066985649999999</v>
      </c>
      <c r="Y3629">
        <v>15.066985649999999</v>
      </c>
    </row>
    <row r="3630" spans="1:25" x14ac:dyDescent="0.3">
      <c r="A3630" s="2">
        <v>45930</v>
      </c>
      <c r="B3630" t="s">
        <v>15</v>
      </c>
      <c r="C3630">
        <v>556</v>
      </c>
      <c r="D3630">
        <v>7</v>
      </c>
      <c r="E3630">
        <v>0.83699999999999997</v>
      </c>
      <c r="F3630">
        <v>1.2589999999999999</v>
      </c>
      <c r="G3630">
        <v>5.86</v>
      </c>
      <c r="H3630">
        <v>5.86</v>
      </c>
      <c r="I3630" t="s">
        <v>149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37.880000000000003</v>
      </c>
      <c r="S3630">
        <v>37.880000000000003</v>
      </c>
      <c r="T3630">
        <v>37.880000000000003</v>
      </c>
      <c r="U3630">
        <v>37.880000000000003</v>
      </c>
      <c r="V3630">
        <v>15.469904959999999</v>
      </c>
      <c r="W3630">
        <v>15.469904959999999</v>
      </c>
      <c r="X3630">
        <v>6.4641638229999998</v>
      </c>
      <c r="Y3630">
        <v>6.4641638229999998</v>
      </c>
    </row>
    <row r="3631" spans="1:25" x14ac:dyDescent="0.3">
      <c r="A3631" s="2">
        <v>45930</v>
      </c>
      <c r="B3631" t="s">
        <v>112</v>
      </c>
      <c r="C3631">
        <v>5751</v>
      </c>
      <c r="D3631">
        <v>7</v>
      </c>
      <c r="E3631">
        <v>0.83599999999999997</v>
      </c>
      <c r="F3631">
        <v>0.122</v>
      </c>
      <c r="G3631">
        <v>5.85</v>
      </c>
      <c r="H3631">
        <v>5.85</v>
      </c>
      <c r="I3631" t="s">
        <v>149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31.49</v>
      </c>
      <c r="S3631">
        <v>31.49</v>
      </c>
      <c r="T3631">
        <v>31.49</v>
      </c>
      <c r="U3631">
        <v>31.49</v>
      </c>
      <c r="V3631">
        <v>18.57732614</v>
      </c>
      <c r="W3631">
        <v>18.57732614</v>
      </c>
      <c r="X3631">
        <v>5.3829059829999997</v>
      </c>
      <c r="Y3631">
        <v>5.3829059829999997</v>
      </c>
    </row>
    <row r="3632" spans="1:25" x14ac:dyDescent="0.3">
      <c r="A3632" s="2">
        <v>45930</v>
      </c>
      <c r="B3632" t="s">
        <v>100</v>
      </c>
      <c r="C3632">
        <v>14</v>
      </c>
      <c r="D3632">
        <v>0</v>
      </c>
      <c r="F3632">
        <v>0</v>
      </c>
      <c r="G3632">
        <v>0</v>
      </c>
      <c r="H3632">
        <v>0</v>
      </c>
      <c r="I3632" t="s">
        <v>149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5" x14ac:dyDescent="0.3">
      <c r="A3633" s="2">
        <v>45930</v>
      </c>
      <c r="B3633" t="s">
        <v>54</v>
      </c>
      <c r="C3633">
        <v>468</v>
      </c>
      <c r="D3633">
        <v>5</v>
      </c>
      <c r="E3633">
        <v>1.3380000000000001</v>
      </c>
      <c r="F3633">
        <v>1.0680000000000001</v>
      </c>
      <c r="G3633">
        <v>6.69</v>
      </c>
      <c r="H3633">
        <v>6.69</v>
      </c>
      <c r="I3633" t="s">
        <v>149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X3633">
        <v>0</v>
      </c>
      <c r="Y3633">
        <v>0</v>
      </c>
    </row>
    <row r="3634" spans="1:25" x14ac:dyDescent="0.3">
      <c r="A3634" s="2">
        <v>45930</v>
      </c>
      <c r="B3634" t="s">
        <v>60</v>
      </c>
      <c r="C3634">
        <v>2452</v>
      </c>
      <c r="D3634">
        <v>10</v>
      </c>
      <c r="E3634">
        <v>1.3640000000000001</v>
      </c>
      <c r="F3634">
        <v>0.40799999999999997</v>
      </c>
      <c r="G3634">
        <v>13.64</v>
      </c>
      <c r="H3634">
        <v>13.64</v>
      </c>
      <c r="I3634" t="s">
        <v>149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X3634">
        <v>0</v>
      </c>
      <c r="Y3634">
        <v>0</v>
      </c>
    </row>
    <row r="3635" spans="1:25" x14ac:dyDescent="0.3">
      <c r="A3635" s="2">
        <v>45930</v>
      </c>
      <c r="B3635" t="s">
        <v>60</v>
      </c>
      <c r="C3635">
        <v>2878</v>
      </c>
      <c r="D3635">
        <v>16</v>
      </c>
      <c r="E3635">
        <v>1.0069999999999999</v>
      </c>
      <c r="F3635">
        <v>0.55600000000000005</v>
      </c>
      <c r="G3635">
        <v>16.11</v>
      </c>
      <c r="H3635">
        <v>16.11</v>
      </c>
      <c r="I3635" t="s">
        <v>149</v>
      </c>
      <c r="J3635">
        <v>4</v>
      </c>
      <c r="K3635">
        <v>6</v>
      </c>
      <c r="L3635">
        <v>6</v>
      </c>
      <c r="M3635">
        <v>6</v>
      </c>
      <c r="N3635">
        <v>7</v>
      </c>
      <c r="O3635">
        <v>12</v>
      </c>
      <c r="P3635">
        <v>12</v>
      </c>
      <c r="Q3635">
        <v>12</v>
      </c>
      <c r="R3635">
        <v>254.82</v>
      </c>
      <c r="S3635">
        <v>394.27</v>
      </c>
      <c r="T3635">
        <v>394.27</v>
      </c>
      <c r="U3635">
        <v>394.27</v>
      </c>
      <c r="V3635">
        <v>4.0860324139999999</v>
      </c>
      <c r="W3635">
        <v>4.0860324139999999</v>
      </c>
      <c r="X3635">
        <v>24.473618869999999</v>
      </c>
      <c r="Y3635">
        <v>24.473618869999999</v>
      </c>
    </row>
    <row r="3636" spans="1:25" x14ac:dyDescent="0.3">
      <c r="A3636" s="2">
        <v>45930</v>
      </c>
      <c r="B3636" t="s">
        <v>100</v>
      </c>
      <c r="C3636">
        <v>34</v>
      </c>
      <c r="D3636">
        <v>1</v>
      </c>
      <c r="E3636">
        <v>1.1200000000000001</v>
      </c>
      <c r="F3636">
        <v>2.9409999999999998</v>
      </c>
      <c r="G3636">
        <v>1.1200000000000001</v>
      </c>
      <c r="H3636">
        <v>1.1200000000000001</v>
      </c>
      <c r="I3636" t="s">
        <v>149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X3636">
        <v>0</v>
      </c>
      <c r="Y3636">
        <v>0</v>
      </c>
    </row>
    <row r="3637" spans="1:25" x14ac:dyDescent="0.3">
      <c r="A3637" s="2">
        <v>45930</v>
      </c>
      <c r="B3637" t="s">
        <v>54</v>
      </c>
      <c r="C3637">
        <v>1367</v>
      </c>
      <c r="D3637">
        <v>12</v>
      </c>
      <c r="E3637">
        <v>1.1180000000000001</v>
      </c>
      <c r="F3637">
        <v>0.878</v>
      </c>
      <c r="G3637">
        <v>13.41</v>
      </c>
      <c r="H3637">
        <v>13.41</v>
      </c>
      <c r="I3637" t="s">
        <v>149</v>
      </c>
      <c r="J3637">
        <v>2</v>
      </c>
      <c r="K3637">
        <v>3</v>
      </c>
      <c r="L3637">
        <v>3</v>
      </c>
      <c r="M3637">
        <v>3</v>
      </c>
      <c r="N3637">
        <v>2</v>
      </c>
      <c r="O3637">
        <v>3</v>
      </c>
      <c r="P3637">
        <v>3</v>
      </c>
      <c r="Q3637">
        <v>3</v>
      </c>
      <c r="R3637">
        <v>84.98</v>
      </c>
      <c r="S3637">
        <v>98.47</v>
      </c>
      <c r="T3637">
        <v>98.47</v>
      </c>
      <c r="U3637">
        <v>98.47</v>
      </c>
      <c r="V3637">
        <v>13.618360920000001</v>
      </c>
      <c r="W3637">
        <v>13.618360920000001</v>
      </c>
      <c r="X3637">
        <v>7.3430275910000002</v>
      </c>
      <c r="Y3637">
        <v>7.3430275910000002</v>
      </c>
    </row>
    <row r="3638" spans="1:25" x14ac:dyDescent="0.3">
      <c r="A3638" s="2">
        <v>45930</v>
      </c>
      <c r="B3638" t="s">
        <v>100</v>
      </c>
      <c r="C3638">
        <v>78</v>
      </c>
      <c r="D3638">
        <v>0</v>
      </c>
      <c r="F3638">
        <v>0</v>
      </c>
      <c r="G3638">
        <v>0</v>
      </c>
      <c r="H3638">
        <v>0</v>
      </c>
      <c r="I3638" t="s">
        <v>149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5" x14ac:dyDescent="0.3">
      <c r="A3639" s="2">
        <v>45930</v>
      </c>
      <c r="B3639" t="s">
        <v>54</v>
      </c>
      <c r="C3639">
        <v>646</v>
      </c>
      <c r="D3639">
        <v>13</v>
      </c>
      <c r="E3639">
        <v>1.2310000000000001</v>
      </c>
      <c r="F3639">
        <v>2.012</v>
      </c>
      <c r="G3639">
        <v>16</v>
      </c>
      <c r="H3639">
        <v>16</v>
      </c>
      <c r="I3639" t="s">
        <v>149</v>
      </c>
      <c r="J3639">
        <v>3</v>
      </c>
      <c r="K3639">
        <v>4</v>
      </c>
      <c r="L3639">
        <v>4</v>
      </c>
      <c r="M3639">
        <v>4</v>
      </c>
      <c r="N3639">
        <v>3</v>
      </c>
      <c r="O3639">
        <v>4</v>
      </c>
      <c r="P3639">
        <v>4</v>
      </c>
      <c r="Q3639">
        <v>4</v>
      </c>
      <c r="R3639">
        <v>76.290000000000006</v>
      </c>
      <c r="S3639">
        <v>98.19</v>
      </c>
      <c r="T3639">
        <v>98.19</v>
      </c>
      <c r="U3639">
        <v>98.19</v>
      </c>
      <c r="V3639">
        <v>16.294938380000001</v>
      </c>
      <c r="W3639">
        <v>16.294938380000001</v>
      </c>
      <c r="X3639">
        <v>6.1368749999999999</v>
      </c>
      <c r="Y3639">
        <v>6.1368749999999999</v>
      </c>
    </row>
    <row r="3640" spans="1:25" x14ac:dyDescent="0.3">
      <c r="A3640" s="2">
        <v>45930</v>
      </c>
      <c r="B3640" t="s">
        <v>60</v>
      </c>
      <c r="C3640">
        <v>766</v>
      </c>
      <c r="D3640">
        <v>7</v>
      </c>
      <c r="E3640">
        <v>1.694</v>
      </c>
      <c r="F3640">
        <v>0.91400000000000003</v>
      </c>
      <c r="G3640">
        <v>11.86</v>
      </c>
      <c r="H3640">
        <v>11.86</v>
      </c>
      <c r="I3640" t="s">
        <v>149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X3640">
        <v>0</v>
      </c>
      <c r="Y3640">
        <v>0</v>
      </c>
    </row>
    <row r="3641" spans="1:25" x14ac:dyDescent="0.3">
      <c r="A3641" s="2">
        <v>45930</v>
      </c>
      <c r="B3641" t="s">
        <v>54</v>
      </c>
      <c r="C3641">
        <v>1756</v>
      </c>
      <c r="D3641">
        <v>12</v>
      </c>
      <c r="E3641">
        <v>0.84799999999999998</v>
      </c>
      <c r="F3641">
        <v>0.68300000000000005</v>
      </c>
      <c r="G3641">
        <v>10.17</v>
      </c>
      <c r="H3641">
        <v>10.17</v>
      </c>
      <c r="I3641" t="s">
        <v>149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23.98</v>
      </c>
      <c r="S3641">
        <v>23.98</v>
      </c>
      <c r="T3641">
        <v>23.98</v>
      </c>
      <c r="U3641">
        <v>23.98</v>
      </c>
      <c r="V3641">
        <v>42.410341950000003</v>
      </c>
      <c r="W3641">
        <v>42.410341950000003</v>
      </c>
      <c r="X3641">
        <v>2.357915438</v>
      </c>
      <c r="Y3641">
        <v>2.357915438</v>
      </c>
    </row>
    <row r="3642" spans="1:25" x14ac:dyDescent="0.3">
      <c r="A3642" s="2">
        <v>45930</v>
      </c>
      <c r="B3642" t="s">
        <v>100</v>
      </c>
      <c r="C3642">
        <v>138</v>
      </c>
      <c r="D3642">
        <v>0</v>
      </c>
      <c r="F3642">
        <v>0</v>
      </c>
      <c r="G3642">
        <v>0</v>
      </c>
      <c r="H3642">
        <v>0</v>
      </c>
      <c r="I3642" t="s">
        <v>149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5" x14ac:dyDescent="0.3">
      <c r="A3643" s="2">
        <v>45930</v>
      </c>
      <c r="B3643" t="s">
        <v>60</v>
      </c>
      <c r="C3643">
        <v>2345</v>
      </c>
      <c r="D3643">
        <v>15</v>
      </c>
      <c r="E3643">
        <v>0.94799999999999995</v>
      </c>
      <c r="F3643">
        <v>0.64</v>
      </c>
      <c r="G3643">
        <v>14.22</v>
      </c>
      <c r="H3643">
        <v>14.22</v>
      </c>
      <c r="I3643" t="s">
        <v>149</v>
      </c>
      <c r="J3643">
        <v>4</v>
      </c>
      <c r="K3643">
        <v>4</v>
      </c>
      <c r="L3643">
        <v>4</v>
      </c>
      <c r="M3643">
        <v>4</v>
      </c>
      <c r="N3643">
        <v>5</v>
      </c>
      <c r="O3643">
        <v>5</v>
      </c>
      <c r="P3643">
        <v>5</v>
      </c>
      <c r="Q3643">
        <v>5</v>
      </c>
      <c r="R3643">
        <v>178.62</v>
      </c>
      <c r="S3643">
        <v>178.62</v>
      </c>
      <c r="T3643">
        <v>178.62</v>
      </c>
      <c r="U3643">
        <v>178.62</v>
      </c>
      <c r="V3643">
        <v>7.9610345990000004</v>
      </c>
      <c r="W3643">
        <v>7.9610345990000004</v>
      </c>
      <c r="X3643">
        <v>12.56118143</v>
      </c>
      <c r="Y3643">
        <v>12.56118143</v>
      </c>
    </row>
    <row r="3644" spans="1:25" x14ac:dyDescent="0.3">
      <c r="A3644" s="2">
        <v>45930</v>
      </c>
      <c r="B3644" t="s">
        <v>48</v>
      </c>
      <c r="C3644">
        <v>677</v>
      </c>
      <c r="D3644">
        <v>4</v>
      </c>
      <c r="E3644">
        <v>2.34</v>
      </c>
      <c r="F3644">
        <v>0.59099999999999997</v>
      </c>
      <c r="G3644">
        <v>9.36</v>
      </c>
      <c r="H3644">
        <v>9.36</v>
      </c>
      <c r="I3644" t="s">
        <v>149</v>
      </c>
      <c r="J3644">
        <v>1</v>
      </c>
      <c r="K3644">
        <v>1</v>
      </c>
      <c r="L3644">
        <v>1</v>
      </c>
      <c r="M3644">
        <v>1</v>
      </c>
      <c r="N3644">
        <v>4</v>
      </c>
      <c r="O3644">
        <v>4</v>
      </c>
      <c r="P3644">
        <v>4</v>
      </c>
      <c r="Q3644">
        <v>4</v>
      </c>
      <c r="R3644">
        <v>113.96</v>
      </c>
      <c r="S3644">
        <v>113.96</v>
      </c>
      <c r="T3644">
        <v>113.96</v>
      </c>
      <c r="U3644">
        <v>113.96</v>
      </c>
      <c r="V3644">
        <v>8.2134082129999992</v>
      </c>
      <c r="W3644">
        <v>8.2134082129999992</v>
      </c>
      <c r="X3644">
        <v>12.175213680000001</v>
      </c>
      <c r="Y3644">
        <v>12.175213680000001</v>
      </c>
    </row>
    <row r="3645" spans="1:25" x14ac:dyDescent="0.3">
      <c r="A3645" s="2">
        <v>45930</v>
      </c>
      <c r="B3645" t="s">
        <v>48</v>
      </c>
      <c r="C3645">
        <v>1303</v>
      </c>
      <c r="D3645">
        <v>13</v>
      </c>
      <c r="E3645">
        <v>1.472</v>
      </c>
      <c r="F3645">
        <v>0.998</v>
      </c>
      <c r="G3645">
        <v>19.14</v>
      </c>
      <c r="H3645">
        <v>19.14</v>
      </c>
      <c r="I3645" t="s">
        <v>149</v>
      </c>
      <c r="J3645">
        <v>2</v>
      </c>
      <c r="K3645">
        <v>4</v>
      </c>
      <c r="L3645">
        <v>4</v>
      </c>
      <c r="M3645">
        <v>4</v>
      </c>
      <c r="N3645">
        <v>3</v>
      </c>
      <c r="O3645">
        <v>5</v>
      </c>
      <c r="P3645">
        <v>5</v>
      </c>
      <c r="Q3645">
        <v>5</v>
      </c>
      <c r="R3645">
        <v>85.47</v>
      </c>
      <c r="S3645">
        <v>113.96</v>
      </c>
      <c r="T3645">
        <v>113.96</v>
      </c>
      <c r="U3645">
        <v>113.96</v>
      </c>
      <c r="V3645">
        <v>16.7953668</v>
      </c>
      <c r="W3645">
        <v>16.7953668</v>
      </c>
      <c r="X3645">
        <v>5.9540229890000003</v>
      </c>
      <c r="Y3645">
        <v>5.9540229890000003</v>
      </c>
    </row>
    <row r="3646" spans="1:25" x14ac:dyDescent="0.3">
      <c r="A3646" s="2">
        <v>45930</v>
      </c>
      <c r="B3646" t="s">
        <v>48</v>
      </c>
      <c r="C3646">
        <v>764</v>
      </c>
      <c r="D3646">
        <v>4</v>
      </c>
      <c r="E3646">
        <v>1.9430000000000001</v>
      </c>
      <c r="F3646">
        <v>0.52400000000000002</v>
      </c>
      <c r="G3646">
        <v>7.77</v>
      </c>
      <c r="H3646">
        <v>7.77</v>
      </c>
      <c r="I3646" t="s">
        <v>149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X3646">
        <v>0</v>
      </c>
      <c r="Y3646">
        <v>0</v>
      </c>
    </row>
    <row r="3647" spans="1:25" x14ac:dyDescent="0.3">
      <c r="A3647" s="2">
        <v>45930</v>
      </c>
      <c r="B3647" t="s">
        <v>48</v>
      </c>
      <c r="C3647">
        <v>1480</v>
      </c>
      <c r="D3647">
        <v>4</v>
      </c>
      <c r="E3647">
        <v>1.36</v>
      </c>
      <c r="F3647">
        <v>0.27</v>
      </c>
      <c r="G3647">
        <v>5.44</v>
      </c>
      <c r="H3647">
        <v>5.44</v>
      </c>
      <c r="I3647" t="s">
        <v>149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28.49</v>
      </c>
      <c r="S3647">
        <v>28.49</v>
      </c>
      <c r="T3647">
        <v>28.49</v>
      </c>
      <c r="U3647">
        <v>28.49</v>
      </c>
      <c r="V3647">
        <v>19.094419089999999</v>
      </c>
      <c r="W3647">
        <v>19.094419089999999</v>
      </c>
      <c r="X3647">
        <v>5.2371323529999998</v>
      </c>
      <c r="Y3647">
        <v>5.2371323529999998</v>
      </c>
    </row>
    <row r="3648" spans="1:25" x14ac:dyDescent="0.3">
      <c r="A3648" s="2">
        <v>45930</v>
      </c>
      <c r="B3648" t="s">
        <v>19</v>
      </c>
      <c r="C3648">
        <v>13</v>
      </c>
      <c r="D3648">
        <v>1</v>
      </c>
      <c r="E3648">
        <v>0.56000000000000005</v>
      </c>
      <c r="F3648">
        <v>7.6920000000000002</v>
      </c>
      <c r="G3648">
        <v>0.56000000000000005</v>
      </c>
      <c r="H3648">
        <v>0.56000000000000005</v>
      </c>
      <c r="I3648" t="s">
        <v>149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X3648">
        <v>0</v>
      </c>
      <c r="Y3648">
        <v>0</v>
      </c>
    </row>
    <row r="3649" spans="1:25" x14ac:dyDescent="0.3">
      <c r="A3649" s="2">
        <v>45930</v>
      </c>
      <c r="B3649" t="s">
        <v>90</v>
      </c>
      <c r="C3649">
        <v>17</v>
      </c>
      <c r="D3649">
        <v>0</v>
      </c>
      <c r="F3649">
        <v>0</v>
      </c>
      <c r="G3649">
        <v>0</v>
      </c>
      <c r="H3649">
        <v>0</v>
      </c>
      <c r="I3649" t="s">
        <v>149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5" x14ac:dyDescent="0.3">
      <c r="A3650" s="2">
        <v>45930</v>
      </c>
      <c r="B3650" t="s">
        <v>19</v>
      </c>
      <c r="C3650">
        <v>28</v>
      </c>
      <c r="D3650">
        <v>0</v>
      </c>
      <c r="F3650">
        <v>0</v>
      </c>
      <c r="G3650">
        <v>0</v>
      </c>
      <c r="H3650">
        <v>0</v>
      </c>
      <c r="I3650" t="s">
        <v>149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5" x14ac:dyDescent="0.3">
      <c r="A3651" s="2">
        <v>45930</v>
      </c>
      <c r="B3651" t="s">
        <v>90</v>
      </c>
      <c r="C3651">
        <v>31</v>
      </c>
      <c r="D3651">
        <v>0</v>
      </c>
      <c r="F3651">
        <v>0</v>
      </c>
      <c r="G3651">
        <v>0</v>
      </c>
      <c r="H3651">
        <v>0</v>
      </c>
      <c r="I3651" t="s">
        <v>149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5" x14ac:dyDescent="0.3">
      <c r="A3652" s="2">
        <v>45930</v>
      </c>
      <c r="B3652" t="s">
        <v>19</v>
      </c>
      <c r="C3652">
        <v>34</v>
      </c>
      <c r="D3652">
        <v>0</v>
      </c>
      <c r="F3652">
        <v>0</v>
      </c>
      <c r="G3652">
        <v>0</v>
      </c>
      <c r="H3652">
        <v>0</v>
      </c>
      <c r="I3652" t="s">
        <v>149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5" x14ac:dyDescent="0.3">
      <c r="A3653" s="2">
        <v>45930</v>
      </c>
      <c r="B3653" t="s">
        <v>90</v>
      </c>
      <c r="C3653">
        <v>10</v>
      </c>
      <c r="D3653">
        <v>0</v>
      </c>
      <c r="F3653">
        <v>0</v>
      </c>
      <c r="G3653">
        <v>0</v>
      </c>
      <c r="H3653">
        <v>0</v>
      </c>
      <c r="I3653" t="s">
        <v>149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5" x14ac:dyDescent="0.3">
      <c r="A3654" s="2">
        <v>45930</v>
      </c>
      <c r="B3654" t="s">
        <v>19</v>
      </c>
      <c r="C3654">
        <v>40</v>
      </c>
      <c r="D3654">
        <v>0</v>
      </c>
      <c r="F3654">
        <v>0</v>
      </c>
      <c r="G3654">
        <v>0</v>
      </c>
      <c r="H3654">
        <v>0</v>
      </c>
      <c r="I3654" t="s">
        <v>149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5" x14ac:dyDescent="0.3">
      <c r="A3655" s="2">
        <v>45930</v>
      </c>
      <c r="B3655" t="s">
        <v>90</v>
      </c>
      <c r="C3655">
        <v>25</v>
      </c>
      <c r="D3655">
        <v>0</v>
      </c>
      <c r="F3655">
        <v>0</v>
      </c>
      <c r="G3655">
        <v>0</v>
      </c>
      <c r="H3655">
        <v>0</v>
      </c>
      <c r="I3655" t="s">
        <v>149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5" x14ac:dyDescent="0.3">
      <c r="A3656" s="2">
        <v>45930</v>
      </c>
      <c r="B3656" t="s">
        <v>58</v>
      </c>
      <c r="C3656">
        <v>476</v>
      </c>
      <c r="D3656">
        <v>6</v>
      </c>
      <c r="E3656">
        <v>1.198</v>
      </c>
      <c r="F3656">
        <v>1.2609999999999999</v>
      </c>
      <c r="G3656">
        <v>7.19</v>
      </c>
      <c r="H3656">
        <v>7.19</v>
      </c>
      <c r="I3656" t="s">
        <v>149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X3656">
        <v>0</v>
      </c>
      <c r="Y3656">
        <v>0</v>
      </c>
    </row>
    <row r="3657" spans="1:25" x14ac:dyDescent="0.3">
      <c r="A3657" s="2">
        <v>45930</v>
      </c>
      <c r="B3657" t="s">
        <v>110</v>
      </c>
      <c r="C3657">
        <v>253</v>
      </c>
      <c r="D3657">
        <v>2</v>
      </c>
      <c r="E3657">
        <v>1.68</v>
      </c>
      <c r="F3657">
        <v>0.79100000000000004</v>
      </c>
      <c r="G3657">
        <v>3.36</v>
      </c>
      <c r="H3657">
        <v>3.36</v>
      </c>
      <c r="I3657" t="s">
        <v>149</v>
      </c>
      <c r="J3657">
        <v>0</v>
      </c>
      <c r="K3657">
        <v>1</v>
      </c>
      <c r="L3657">
        <v>1</v>
      </c>
      <c r="M3657">
        <v>1</v>
      </c>
      <c r="N3657">
        <v>0</v>
      </c>
      <c r="O3657">
        <v>1</v>
      </c>
      <c r="P3657">
        <v>1</v>
      </c>
      <c r="Q3657">
        <v>1</v>
      </c>
      <c r="R3657">
        <v>0</v>
      </c>
      <c r="S3657">
        <v>34.49</v>
      </c>
      <c r="T3657">
        <v>34.49</v>
      </c>
      <c r="U3657">
        <v>34.49</v>
      </c>
      <c r="V3657">
        <v>9.7419541899999995</v>
      </c>
      <c r="W3657">
        <v>9.7419541899999995</v>
      </c>
      <c r="X3657">
        <v>10.26488095</v>
      </c>
      <c r="Y3657">
        <v>10.26488095</v>
      </c>
    </row>
    <row r="3658" spans="1:25" x14ac:dyDescent="0.3">
      <c r="A3658" s="2">
        <v>45930</v>
      </c>
      <c r="B3658" t="s">
        <v>34</v>
      </c>
      <c r="C3658">
        <v>835</v>
      </c>
      <c r="D3658">
        <v>3</v>
      </c>
      <c r="E3658">
        <v>1.83</v>
      </c>
      <c r="F3658">
        <v>0.35899999999999999</v>
      </c>
      <c r="G3658">
        <v>5.49</v>
      </c>
      <c r="H3658">
        <v>5.49</v>
      </c>
      <c r="I3658" t="s">
        <v>149</v>
      </c>
      <c r="J3658">
        <v>2</v>
      </c>
      <c r="K3658">
        <v>2</v>
      </c>
      <c r="L3658">
        <v>2</v>
      </c>
      <c r="M3658">
        <v>2</v>
      </c>
      <c r="N3658">
        <v>2</v>
      </c>
      <c r="O3658">
        <v>2</v>
      </c>
      <c r="P3658">
        <v>2</v>
      </c>
      <c r="Q3658">
        <v>2</v>
      </c>
      <c r="R3658">
        <v>42.98</v>
      </c>
      <c r="S3658">
        <v>42.98</v>
      </c>
      <c r="T3658">
        <v>42.98</v>
      </c>
      <c r="U3658">
        <v>42.98</v>
      </c>
      <c r="V3658">
        <v>12.77338297</v>
      </c>
      <c r="W3658">
        <v>12.77338297</v>
      </c>
      <c r="X3658">
        <v>7.8287795989999998</v>
      </c>
      <c r="Y3658">
        <v>7.8287795989999998</v>
      </c>
    </row>
    <row r="3659" spans="1:25" x14ac:dyDescent="0.3">
      <c r="A3659" s="2">
        <v>45930</v>
      </c>
      <c r="B3659" t="s">
        <v>28</v>
      </c>
      <c r="C3659">
        <v>47</v>
      </c>
      <c r="D3659">
        <v>0</v>
      </c>
      <c r="F3659">
        <v>0</v>
      </c>
      <c r="G3659">
        <v>0</v>
      </c>
      <c r="H3659">
        <v>0</v>
      </c>
      <c r="I3659" t="s">
        <v>149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5" x14ac:dyDescent="0.3">
      <c r="A3660" s="2">
        <v>45930</v>
      </c>
      <c r="B3660" t="s">
        <v>58</v>
      </c>
      <c r="C3660">
        <v>439</v>
      </c>
      <c r="D3660">
        <v>3</v>
      </c>
      <c r="E3660">
        <v>1.1599999999999999</v>
      </c>
      <c r="F3660">
        <v>0.68300000000000005</v>
      </c>
      <c r="G3660">
        <v>3.48</v>
      </c>
      <c r="H3660">
        <v>3.48</v>
      </c>
      <c r="I3660" t="s">
        <v>149</v>
      </c>
      <c r="J3660">
        <v>1</v>
      </c>
      <c r="K3660">
        <v>2</v>
      </c>
      <c r="L3660">
        <v>2</v>
      </c>
      <c r="M3660">
        <v>2</v>
      </c>
      <c r="N3660">
        <v>1</v>
      </c>
      <c r="O3660">
        <v>2</v>
      </c>
      <c r="P3660">
        <v>2</v>
      </c>
      <c r="Q3660">
        <v>2</v>
      </c>
      <c r="R3660">
        <v>32.979999999999997</v>
      </c>
      <c r="S3660">
        <v>44.86</v>
      </c>
      <c r="T3660">
        <v>44.86</v>
      </c>
      <c r="U3660">
        <v>44.86</v>
      </c>
      <c r="V3660">
        <v>7.7574676770000002</v>
      </c>
      <c r="W3660">
        <v>7.7574676770000002</v>
      </c>
      <c r="X3660">
        <v>12.890804599999999</v>
      </c>
      <c r="Y3660">
        <v>12.890804599999999</v>
      </c>
    </row>
    <row r="3661" spans="1:25" x14ac:dyDescent="0.3">
      <c r="A3661" s="2">
        <v>45930</v>
      </c>
      <c r="B3661" t="s">
        <v>110</v>
      </c>
      <c r="C3661">
        <v>462</v>
      </c>
      <c r="D3661">
        <v>1</v>
      </c>
      <c r="E3661">
        <v>0.6</v>
      </c>
      <c r="F3661">
        <v>0.216</v>
      </c>
      <c r="G3661">
        <v>0.6</v>
      </c>
      <c r="H3661">
        <v>0.6</v>
      </c>
      <c r="I3661" t="s">
        <v>149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X3661">
        <v>0</v>
      </c>
      <c r="Y3661">
        <v>0</v>
      </c>
    </row>
    <row r="3662" spans="1:25" x14ac:dyDescent="0.3">
      <c r="A3662" s="2">
        <v>45930</v>
      </c>
      <c r="B3662" t="s">
        <v>34</v>
      </c>
      <c r="C3662">
        <v>2103</v>
      </c>
      <c r="D3662">
        <v>8</v>
      </c>
      <c r="E3662">
        <v>1.2829999999999999</v>
      </c>
      <c r="F3662">
        <v>0.38</v>
      </c>
      <c r="G3662">
        <v>10.26</v>
      </c>
      <c r="H3662">
        <v>10.26</v>
      </c>
      <c r="I3662" t="s">
        <v>149</v>
      </c>
      <c r="J3662">
        <v>3</v>
      </c>
      <c r="K3662">
        <v>3</v>
      </c>
      <c r="L3662">
        <v>3</v>
      </c>
      <c r="M3662">
        <v>3</v>
      </c>
      <c r="N3662">
        <v>3</v>
      </c>
      <c r="O3662">
        <v>3</v>
      </c>
      <c r="P3662">
        <v>3</v>
      </c>
      <c r="Q3662">
        <v>3</v>
      </c>
      <c r="R3662">
        <v>84.25</v>
      </c>
      <c r="S3662">
        <v>84.25</v>
      </c>
      <c r="T3662">
        <v>84.25</v>
      </c>
      <c r="U3662">
        <v>84.25</v>
      </c>
      <c r="V3662">
        <v>12.178041540000001</v>
      </c>
      <c r="W3662">
        <v>12.178041540000001</v>
      </c>
      <c r="X3662">
        <v>8.2115009749999999</v>
      </c>
      <c r="Y3662">
        <v>8.2115009749999999</v>
      </c>
    </row>
    <row r="3663" spans="1:25" x14ac:dyDescent="0.3">
      <c r="A3663" s="2">
        <v>45930</v>
      </c>
      <c r="B3663" t="s">
        <v>28</v>
      </c>
      <c r="C3663">
        <v>334</v>
      </c>
      <c r="D3663">
        <v>1</v>
      </c>
      <c r="E3663">
        <v>1.5</v>
      </c>
      <c r="F3663">
        <v>0.29899999999999999</v>
      </c>
      <c r="G3663">
        <v>1.5</v>
      </c>
      <c r="H3663">
        <v>1.5</v>
      </c>
      <c r="I3663" t="s">
        <v>149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X3663">
        <v>0</v>
      </c>
      <c r="Y3663">
        <v>0</v>
      </c>
    </row>
    <row r="3664" spans="1:25" x14ac:dyDescent="0.3">
      <c r="A3664" s="2">
        <v>45930</v>
      </c>
      <c r="B3664" t="s">
        <v>28</v>
      </c>
      <c r="C3664">
        <v>174</v>
      </c>
      <c r="D3664">
        <v>0</v>
      </c>
      <c r="F3664">
        <v>0</v>
      </c>
      <c r="G3664">
        <v>0</v>
      </c>
      <c r="H3664">
        <v>0</v>
      </c>
      <c r="I3664" t="s">
        <v>149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5" x14ac:dyDescent="0.3">
      <c r="A3665" s="2">
        <v>45930</v>
      </c>
      <c r="B3665" t="s">
        <v>58</v>
      </c>
      <c r="C3665">
        <v>435</v>
      </c>
      <c r="D3665">
        <v>1</v>
      </c>
      <c r="E3665">
        <v>1.52</v>
      </c>
      <c r="F3665">
        <v>0.23</v>
      </c>
      <c r="G3665">
        <v>1.52</v>
      </c>
      <c r="H3665">
        <v>1.52</v>
      </c>
      <c r="I3665" t="s">
        <v>149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X3665">
        <v>0</v>
      </c>
      <c r="Y3665">
        <v>0</v>
      </c>
    </row>
    <row r="3666" spans="1:25" x14ac:dyDescent="0.3">
      <c r="A3666" s="2">
        <v>45930</v>
      </c>
      <c r="B3666" t="s">
        <v>110</v>
      </c>
      <c r="C3666">
        <v>791</v>
      </c>
      <c r="D3666">
        <v>5</v>
      </c>
      <c r="E3666">
        <v>1.1020000000000001</v>
      </c>
      <c r="F3666">
        <v>0.63200000000000001</v>
      </c>
      <c r="G3666">
        <v>5.51</v>
      </c>
      <c r="H3666">
        <v>5.51</v>
      </c>
      <c r="I3666" t="s">
        <v>149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X3666">
        <v>0</v>
      </c>
      <c r="Y3666">
        <v>0</v>
      </c>
    </row>
    <row r="3667" spans="1:25" x14ac:dyDescent="0.3">
      <c r="A3667" s="2">
        <v>45930</v>
      </c>
      <c r="B3667" t="s">
        <v>34</v>
      </c>
      <c r="C3667">
        <v>1267</v>
      </c>
      <c r="D3667">
        <v>5</v>
      </c>
      <c r="E3667">
        <v>1.542</v>
      </c>
      <c r="F3667">
        <v>0.39500000000000002</v>
      </c>
      <c r="G3667">
        <v>7.71</v>
      </c>
      <c r="H3667">
        <v>7.71</v>
      </c>
      <c r="I3667" t="s">
        <v>149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X3667">
        <v>0</v>
      </c>
      <c r="Y3667">
        <v>0</v>
      </c>
    </row>
    <row r="3668" spans="1:25" x14ac:dyDescent="0.3">
      <c r="A3668" s="2">
        <v>45930</v>
      </c>
      <c r="B3668" t="s">
        <v>34</v>
      </c>
      <c r="C3668">
        <v>697</v>
      </c>
      <c r="D3668">
        <v>7</v>
      </c>
      <c r="E3668">
        <v>1.4710000000000001</v>
      </c>
      <c r="F3668">
        <v>1.004</v>
      </c>
      <c r="G3668">
        <v>10.3</v>
      </c>
      <c r="H3668">
        <v>10.3</v>
      </c>
      <c r="I3668" t="s">
        <v>149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X3668">
        <v>0</v>
      </c>
      <c r="Y3668">
        <v>0</v>
      </c>
    </row>
    <row r="3669" spans="1:25" x14ac:dyDescent="0.3">
      <c r="A3669" s="2">
        <v>45930</v>
      </c>
      <c r="B3669" t="s">
        <v>58</v>
      </c>
      <c r="C3669">
        <v>547</v>
      </c>
      <c r="D3669">
        <v>2</v>
      </c>
      <c r="E3669">
        <v>0.33</v>
      </c>
      <c r="F3669">
        <v>0.36599999999999999</v>
      </c>
      <c r="G3669">
        <v>0.66</v>
      </c>
      <c r="H3669">
        <v>0.66</v>
      </c>
      <c r="I3669" t="s">
        <v>149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X3669">
        <v>0</v>
      </c>
      <c r="Y3669">
        <v>0</v>
      </c>
    </row>
    <row r="3670" spans="1:25" x14ac:dyDescent="0.3">
      <c r="A3670" s="2">
        <v>45930</v>
      </c>
      <c r="B3670" t="s">
        <v>28</v>
      </c>
      <c r="C3670">
        <v>242</v>
      </c>
      <c r="D3670">
        <v>1</v>
      </c>
      <c r="E3670">
        <v>0.57999999999999996</v>
      </c>
      <c r="F3670">
        <v>0.41299999999999998</v>
      </c>
      <c r="G3670">
        <v>0.57999999999999996</v>
      </c>
      <c r="H3670">
        <v>0.57999999999999996</v>
      </c>
      <c r="I3670" t="s">
        <v>149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X3670">
        <v>0</v>
      </c>
      <c r="Y3670">
        <v>0</v>
      </c>
    </row>
    <row r="3671" spans="1:25" x14ac:dyDescent="0.3">
      <c r="A3671" s="2">
        <v>45930</v>
      </c>
      <c r="B3671" t="s">
        <v>110</v>
      </c>
      <c r="C3671">
        <v>2214</v>
      </c>
      <c r="D3671">
        <v>11</v>
      </c>
      <c r="E3671">
        <v>0.95499999999999996</v>
      </c>
      <c r="F3671">
        <v>0.497</v>
      </c>
      <c r="G3671">
        <v>10.51</v>
      </c>
      <c r="H3671">
        <v>10.51</v>
      </c>
      <c r="I3671" t="s">
        <v>149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X3671">
        <v>0</v>
      </c>
      <c r="Y3671">
        <v>0</v>
      </c>
    </row>
    <row r="3672" spans="1:25" x14ac:dyDescent="0.3">
      <c r="A3672" s="2">
        <v>45930</v>
      </c>
      <c r="B3672" t="s">
        <v>26</v>
      </c>
      <c r="C3672">
        <v>298</v>
      </c>
      <c r="D3672">
        <v>1</v>
      </c>
      <c r="E3672">
        <v>2.2200000000000002</v>
      </c>
      <c r="F3672">
        <v>0.33600000000000002</v>
      </c>
      <c r="G3672">
        <v>2.2200000000000002</v>
      </c>
      <c r="H3672">
        <v>2.2200000000000002</v>
      </c>
      <c r="I3672" t="s">
        <v>149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X3672">
        <v>0</v>
      </c>
      <c r="Y3672">
        <v>0</v>
      </c>
    </row>
    <row r="3673" spans="1:25" x14ac:dyDescent="0.3">
      <c r="A3673" s="2">
        <v>45930</v>
      </c>
      <c r="B3673" t="s">
        <v>30</v>
      </c>
      <c r="C3673">
        <v>145</v>
      </c>
      <c r="D3673">
        <v>1</v>
      </c>
      <c r="E3673">
        <v>1.17</v>
      </c>
      <c r="F3673">
        <v>0.69</v>
      </c>
      <c r="G3673">
        <v>1.17</v>
      </c>
      <c r="H3673">
        <v>1.17</v>
      </c>
      <c r="I3673" t="s">
        <v>149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X3673">
        <v>0</v>
      </c>
      <c r="Y3673">
        <v>0</v>
      </c>
    </row>
    <row r="3674" spans="1:25" x14ac:dyDescent="0.3">
      <c r="A3674" s="2">
        <v>45930</v>
      </c>
      <c r="B3674" t="s">
        <v>26</v>
      </c>
      <c r="C3674">
        <v>777</v>
      </c>
      <c r="D3674">
        <v>4</v>
      </c>
      <c r="E3674">
        <v>1.298</v>
      </c>
      <c r="F3674">
        <v>0.51500000000000001</v>
      </c>
      <c r="G3674">
        <v>5.19</v>
      </c>
      <c r="H3674">
        <v>5.19</v>
      </c>
      <c r="I3674" t="s">
        <v>149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X3674">
        <v>0</v>
      </c>
      <c r="Y3674">
        <v>0</v>
      </c>
    </row>
    <row r="3675" spans="1:25" x14ac:dyDescent="0.3">
      <c r="A3675" s="2">
        <v>45930</v>
      </c>
      <c r="B3675" t="s">
        <v>30</v>
      </c>
      <c r="C3675">
        <v>2133</v>
      </c>
      <c r="D3675">
        <v>3</v>
      </c>
      <c r="E3675">
        <v>1.5</v>
      </c>
      <c r="F3675">
        <v>0.14099999999999999</v>
      </c>
      <c r="G3675">
        <v>4.5</v>
      </c>
      <c r="H3675">
        <v>4.5</v>
      </c>
      <c r="I3675" t="s">
        <v>149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X3675">
        <v>0</v>
      </c>
      <c r="Y3675">
        <v>0</v>
      </c>
    </row>
    <row r="3676" spans="1:25" x14ac:dyDescent="0.3">
      <c r="A3676" s="2">
        <v>45930</v>
      </c>
      <c r="B3676" t="s">
        <v>26</v>
      </c>
      <c r="C3676">
        <v>1191</v>
      </c>
      <c r="D3676">
        <v>3</v>
      </c>
      <c r="E3676">
        <v>1.76</v>
      </c>
      <c r="F3676">
        <v>0.252</v>
      </c>
      <c r="G3676">
        <v>5.28</v>
      </c>
      <c r="H3676">
        <v>5.28</v>
      </c>
      <c r="I3676" t="s">
        <v>149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X3676">
        <v>0</v>
      </c>
      <c r="Y3676">
        <v>0</v>
      </c>
    </row>
    <row r="3677" spans="1:25" x14ac:dyDescent="0.3">
      <c r="A3677" s="2">
        <v>45930</v>
      </c>
      <c r="B3677" t="s">
        <v>30</v>
      </c>
      <c r="C3677">
        <v>465</v>
      </c>
      <c r="D3677">
        <v>2</v>
      </c>
      <c r="E3677">
        <v>1.05</v>
      </c>
      <c r="F3677">
        <v>0.43</v>
      </c>
      <c r="G3677">
        <v>2.1</v>
      </c>
      <c r="H3677">
        <v>2.1</v>
      </c>
      <c r="I3677" t="s">
        <v>149</v>
      </c>
      <c r="J3677">
        <v>0</v>
      </c>
      <c r="K3677">
        <v>1</v>
      </c>
      <c r="L3677">
        <v>1</v>
      </c>
      <c r="M3677">
        <v>1</v>
      </c>
      <c r="N3677">
        <v>0</v>
      </c>
      <c r="O3677">
        <v>1</v>
      </c>
      <c r="P3677">
        <v>1</v>
      </c>
      <c r="Q3677">
        <v>1</v>
      </c>
      <c r="R3677">
        <v>0</v>
      </c>
      <c r="S3677">
        <v>27.98</v>
      </c>
      <c r="T3677">
        <v>27.98</v>
      </c>
      <c r="U3677">
        <v>27.98</v>
      </c>
      <c r="V3677">
        <v>7.5053609720000001</v>
      </c>
      <c r="W3677">
        <v>7.5053609720000001</v>
      </c>
      <c r="X3677">
        <v>13.323809519999999</v>
      </c>
      <c r="Y3677">
        <v>13.323809519999999</v>
      </c>
    </row>
    <row r="3678" spans="1:25" x14ac:dyDescent="0.3">
      <c r="A3678" s="2">
        <v>45930</v>
      </c>
      <c r="B3678" t="s">
        <v>30</v>
      </c>
      <c r="C3678">
        <v>588</v>
      </c>
      <c r="D3678">
        <v>3</v>
      </c>
      <c r="E3678">
        <v>0.86699999999999999</v>
      </c>
      <c r="F3678">
        <v>0.51</v>
      </c>
      <c r="G3678">
        <v>2.6</v>
      </c>
      <c r="H3678">
        <v>2.6</v>
      </c>
      <c r="I3678" t="s">
        <v>149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X3678">
        <v>0</v>
      </c>
      <c r="Y3678">
        <v>0</v>
      </c>
    </row>
    <row r="3679" spans="1:25" x14ac:dyDescent="0.3">
      <c r="A3679" s="2">
        <v>45930</v>
      </c>
      <c r="B3679" t="s">
        <v>26</v>
      </c>
      <c r="C3679">
        <v>744</v>
      </c>
      <c r="D3679">
        <v>4</v>
      </c>
      <c r="E3679">
        <v>0.79500000000000004</v>
      </c>
      <c r="F3679">
        <v>0.53800000000000003</v>
      </c>
      <c r="G3679">
        <v>3.18</v>
      </c>
      <c r="H3679">
        <v>3.18</v>
      </c>
      <c r="I3679" t="s">
        <v>149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X3679">
        <v>0</v>
      </c>
      <c r="Y3679">
        <v>0</v>
      </c>
    </row>
    <row r="3680" spans="1:25" x14ac:dyDescent="0.3">
      <c r="A3680" s="2">
        <v>45930</v>
      </c>
      <c r="B3680" t="s">
        <v>86</v>
      </c>
      <c r="C3680">
        <v>18</v>
      </c>
      <c r="D3680">
        <v>0</v>
      </c>
      <c r="F3680">
        <v>0</v>
      </c>
      <c r="G3680">
        <v>0</v>
      </c>
      <c r="H3680">
        <v>0</v>
      </c>
      <c r="I3680" t="s">
        <v>149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5" x14ac:dyDescent="0.3">
      <c r="A3681" s="2">
        <v>45930</v>
      </c>
      <c r="B3681" t="s">
        <v>32</v>
      </c>
      <c r="C3681">
        <v>83</v>
      </c>
      <c r="D3681">
        <v>0</v>
      </c>
      <c r="F3681">
        <v>0</v>
      </c>
      <c r="G3681">
        <v>0</v>
      </c>
      <c r="H3681">
        <v>0</v>
      </c>
      <c r="I3681" t="s">
        <v>149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5" x14ac:dyDescent="0.3">
      <c r="A3682" s="2">
        <v>45930</v>
      </c>
      <c r="B3682" t="s">
        <v>46</v>
      </c>
      <c r="C3682">
        <v>97</v>
      </c>
      <c r="D3682">
        <v>1</v>
      </c>
      <c r="E3682">
        <v>2.37</v>
      </c>
      <c r="F3682">
        <v>1.0309999999999999</v>
      </c>
      <c r="G3682">
        <v>2.37</v>
      </c>
      <c r="H3682">
        <v>2.37</v>
      </c>
      <c r="I3682" t="s">
        <v>149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X3682">
        <v>0</v>
      </c>
      <c r="Y3682">
        <v>0</v>
      </c>
    </row>
    <row r="3683" spans="1:25" x14ac:dyDescent="0.3">
      <c r="A3683" s="2">
        <v>45930</v>
      </c>
      <c r="B3683" t="s">
        <v>38</v>
      </c>
      <c r="C3683">
        <v>228</v>
      </c>
      <c r="D3683">
        <v>2</v>
      </c>
      <c r="E3683">
        <v>1.19</v>
      </c>
      <c r="F3683">
        <v>0.877</v>
      </c>
      <c r="G3683">
        <v>2.38</v>
      </c>
      <c r="H3683">
        <v>2.38</v>
      </c>
      <c r="I3683" t="s">
        <v>149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X3683">
        <v>0</v>
      </c>
      <c r="Y3683">
        <v>0</v>
      </c>
    </row>
    <row r="3684" spans="1:25" x14ac:dyDescent="0.3">
      <c r="A3684" s="2">
        <v>45930</v>
      </c>
      <c r="B3684" t="s">
        <v>46</v>
      </c>
      <c r="C3684">
        <v>210</v>
      </c>
      <c r="D3684">
        <v>2</v>
      </c>
      <c r="E3684">
        <v>1.5</v>
      </c>
      <c r="F3684">
        <v>0.95199999999999996</v>
      </c>
      <c r="G3684">
        <v>3</v>
      </c>
      <c r="H3684">
        <v>3</v>
      </c>
      <c r="I3684" t="s">
        <v>149</v>
      </c>
      <c r="J3684">
        <v>0</v>
      </c>
      <c r="K3684">
        <v>2</v>
      </c>
      <c r="L3684">
        <v>2</v>
      </c>
      <c r="M3684">
        <v>2</v>
      </c>
      <c r="N3684">
        <v>0</v>
      </c>
      <c r="O3684">
        <v>3</v>
      </c>
      <c r="P3684">
        <v>3</v>
      </c>
      <c r="Q3684">
        <v>3</v>
      </c>
      <c r="R3684">
        <v>0</v>
      </c>
      <c r="S3684">
        <v>153.66</v>
      </c>
      <c r="T3684">
        <v>153.66</v>
      </c>
      <c r="U3684">
        <v>153.66</v>
      </c>
      <c r="V3684">
        <v>1.952362358</v>
      </c>
      <c r="W3684">
        <v>1.952362358</v>
      </c>
      <c r="X3684">
        <v>51.22</v>
      </c>
      <c r="Y3684">
        <v>51.22</v>
      </c>
    </row>
    <row r="3685" spans="1:25" x14ac:dyDescent="0.3">
      <c r="A3685" s="2">
        <v>45930</v>
      </c>
      <c r="B3685" t="s">
        <v>38</v>
      </c>
      <c r="C3685">
        <v>874</v>
      </c>
      <c r="D3685">
        <v>8</v>
      </c>
      <c r="E3685">
        <v>1.3080000000000001</v>
      </c>
      <c r="F3685">
        <v>0.91500000000000004</v>
      </c>
      <c r="G3685">
        <v>10.46</v>
      </c>
      <c r="H3685">
        <v>10.46</v>
      </c>
      <c r="I3685" t="s">
        <v>149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X3685">
        <v>0</v>
      </c>
      <c r="Y3685">
        <v>0</v>
      </c>
    </row>
    <row r="3686" spans="1:25" x14ac:dyDescent="0.3">
      <c r="A3686" s="2">
        <v>45930</v>
      </c>
      <c r="B3686" t="s">
        <v>86</v>
      </c>
      <c r="C3686">
        <v>330</v>
      </c>
      <c r="D3686">
        <v>0</v>
      </c>
      <c r="F3686">
        <v>0</v>
      </c>
      <c r="G3686">
        <v>0</v>
      </c>
      <c r="H3686">
        <v>0</v>
      </c>
      <c r="I3686" t="s">
        <v>149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5" x14ac:dyDescent="0.3">
      <c r="A3687" s="2">
        <v>45930</v>
      </c>
      <c r="B3687" t="s">
        <v>32</v>
      </c>
      <c r="C3687">
        <v>50</v>
      </c>
      <c r="D3687">
        <v>1</v>
      </c>
      <c r="E3687">
        <v>0.99</v>
      </c>
      <c r="F3687">
        <v>2</v>
      </c>
      <c r="G3687">
        <v>0.99</v>
      </c>
      <c r="H3687">
        <v>0.99</v>
      </c>
      <c r="I3687" t="s">
        <v>149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X3687">
        <v>0</v>
      </c>
      <c r="Y3687">
        <v>0</v>
      </c>
    </row>
    <row r="3688" spans="1:25" x14ac:dyDescent="0.3">
      <c r="A3688" s="2">
        <v>45930</v>
      </c>
      <c r="B3688" t="s">
        <v>38</v>
      </c>
      <c r="C3688">
        <v>461</v>
      </c>
      <c r="D3688">
        <v>4</v>
      </c>
      <c r="E3688">
        <v>1.073</v>
      </c>
      <c r="F3688">
        <v>0.86799999999999999</v>
      </c>
      <c r="G3688">
        <v>4.29</v>
      </c>
      <c r="H3688">
        <v>4.29</v>
      </c>
      <c r="I3688" t="s">
        <v>149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X3688">
        <v>0</v>
      </c>
      <c r="Y3688">
        <v>0</v>
      </c>
    </row>
    <row r="3689" spans="1:25" x14ac:dyDescent="0.3">
      <c r="A3689" s="2">
        <v>45930</v>
      </c>
      <c r="B3689" t="s">
        <v>86</v>
      </c>
      <c r="C3689">
        <v>22</v>
      </c>
      <c r="D3689">
        <v>0</v>
      </c>
      <c r="F3689">
        <v>0</v>
      </c>
      <c r="G3689">
        <v>0</v>
      </c>
      <c r="H3689">
        <v>0</v>
      </c>
      <c r="I3689" t="s">
        <v>149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5" x14ac:dyDescent="0.3">
      <c r="A3690" s="2">
        <v>45930</v>
      </c>
      <c r="B3690" t="s">
        <v>32</v>
      </c>
      <c r="C3690">
        <v>72</v>
      </c>
      <c r="D3690">
        <v>0</v>
      </c>
      <c r="F3690">
        <v>0</v>
      </c>
      <c r="G3690">
        <v>0</v>
      </c>
      <c r="H3690">
        <v>0</v>
      </c>
      <c r="I3690" t="s">
        <v>149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5" x14ac:dyDescent="0.3">
      <c r="A3691" s="2">
        <v>45930</v>
      </c>
      <c r="B3691" t="s">
        <v>46</v>
      </c>
      <c r="C3691">
        <v>67</v>
      </c>
      <c r="D3691">
        <v>0</v>
      </c>
      <c r="F3691">
        <v>0</v>
      </c>
      <c r="G3691">
        <v>0</v>
      </c>
      <c r="H3691">
        <v>0</v>
      </c>
      <c r="I3691" t="s">
        <v>149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5" x14ac:dyDescent="0.3">
      <c r="A3692" s="2">
        <v>45930</v>
      </c>
      <c r="B3692" t="s">
        <v>86</v>
      </c>
      <c r="C3692">
        <v>770</v>
      </c>
      <c r="D3692">
        <v>0</v>
      </c>
      <c r="F3692">
        <v>0</v>
      </c>
      <c r="G3692">
        <v>0</v>
      </c>
      <c r="H3692">
        <v>0</v>
      </c>
      <c r="I3692" t="s">
        <v>149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5" x14ac:dyDescent="0.3">
      <c r="A3693" s="2">
        <v>45930</v>
      </c>
      <c r="B3693" t="s">
        <v>46</v>
      </c>
      <c r="C3693">
        <v>297</v>
      </c>
      <c r="D3693">
        <v>0</v>
      </c>
      <c r="F3693">
        <v>0</v>
      </c>
      <c r="G3693">
        <v>0</v>
      </c>
      <c r="H3693">
        <v>0</v>
      </c>
      <c r="I3693" t="s">
        <v>149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5" x14ac:dyDescent="0.3">
      <c r="A3694" s="2">
        <v>45930</v>
      </c>
      <c r="B3694" t="s">
        <v>32</v>
      </c>
      <c r="C3694">
        <v>98</v>
      </c>
      <c r="D3694">
        <v>0</v>
      </c>
      <c r="F3694">
        <v>0</v>
      </c>
      <c r="G3694">
        <v>0</v>
      </c>
      <c r="H3694">
        <v>0</v>
      </c>
      <c r="I3694" t="s">
        <v>149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5" x14ac:dyDescent="0.3">
      <c r="A3695" s="2">
        <v>45930</v>
      </c>
      <c r="B3695" t="s">
        <v>38</v>
      </c>
      <c r="C3695">
        <v>1085</v>
      </c>
      <c r="D3695">
        <v>8</v>
      </c>
      <c r="E3695">
        <v>0.54</v>
      </c>
      <c r="F3695">
        <v>0.73699999999999999</v>
      </c>
      <c r="G3695">
        <v>4.32</v>
      </c>
      <c r="H3695">
        <v>4.32</v>
      </c>
      <c r="I3695" t="s">
        <v>149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24.88</v>
      </c>
      <c r="S3695">
        <v>24.88</v>
      </c>
      <c r="T3695">
        <v>24.88</v>
      </c>
      <c r="U3695">
        <v>24.88</v>
      </c>
      <c r="V3695">
        <v>17.363344049999998</v>
      </c>
      <c r="W3695">
        <v>17.363344049999998</v>
      </c>
      <c r="X3695">
        <v>5.7592592590000002</v>
      </c>
      <c r="Y3695">
        <v>5.7592592590000002</v>
      </c>
    </row>
    <row r="3696" spans="1:25" x14ac:dyDescent="0.3">
      <c r="A3696" s="2">
        <v>45931</v>
      </c>
      <c r="B3696" t="s">
        <v>44</v>
      </c>
      <c r="C3696">
        <v>2161</v>
      </c>
      <c r="D3696">
        <v>26</v>
      </c>
      <c r="E3696">
        <v>1.6879999999999999</v>
      </c>
      <c r="F3696">
        <v>1.2030000000000001</v>
      </c>
      <c r="G3696">
        <v>43.88</v>
      </c>
      <c r="H3696">
        <v>43.88</v>
      </c>
      <c r="I3696" t="s">
        <v>149</v>
      </c>
      <c r="J3696">
        <v>7</v>
      </c>
      <c r="K3696">
        <v>7</v>
      </c>
      <c r="L3696">
        <v>7</v>
      </c>
      <c r="M3696">
        <v>7</v>
      </c>
      <c r="N3696">
        <v>7</v>
      </c>
      <c r="O3696">
        <v>7</v>
      </c>
      <c r="P3696">
        <v>7</v>
      </c>
      <c r="Q3696">
        <v>7</v>
      </c>
      <c r="R3696">
        <v>160.26</v>
      </c>
      <c r="S3696">
        <v>160.26</v>
      </c>
      <c r="T3696">
        <v>160.26</v>
      </c>
      <c r="U3696">
        <v>160.26</v>
      </c>
      <c r="V3696">
        <v>27.38050668</v>
      </c>
      <c r="W3696">
        <v>27.38050668</v>
      </c>
      <c r="X3696">
        <v>3.6522333640000002</v>
      </c>
      <c r="Y3696">
        <v>3.6522333640000002</v>
      </c>
    </row>
    <row r="3697" spans="1:25" x14ac:dyDescent="0.3">
      <c r="A3697" s="2">
        <v>45931</v>
      </c>
      <c r="B3697" t="s">
        <v>42</v>
      </c>
      <c r="C3697">
        <v>5253</v>
      </c>
      <c r="D3697">
        <v>68</v>
      </c>
      <c r="E3697">
        <v>1.7849999999999999</v>
      </c>
      <c r="F3697">
        <v>1.294</v>
      </c>
      <c r="G3697">
        <v>121.35</v>
      </c>
      <c r="H3697">
        <v>121.35</v>
      </c>
      <c r="I3697" t="s">
        <v>149</v>
      </c>
      <c r="J3697">
        <v>15</v>
      </c>
      <c r="K3697">
        <v>15</v>
      </c>
      <c r="L3697">
        <v>15</v>
      </c>
      <c r="M3697">
        <v>15</v>
      </c>
      <c r="N3697">
        <v>15</v>
      </c>
      <c r="O3697">
        <v>15</v>
      </c>
      <c r="P3697">
        <v>15</v>
      </c>
      <c r="Q3697">
        <v>15</v>
      </c>
      <c r="R3697">
        <v>382.38</v>
      </c>
      <c r="S3697">
        <v>382.38</v>
      </c>
      <c r="T3697">
        <v>382.38</v>
      </c>
      <c r="U3697">
        <v>382.38</v>
      </c>
      <c r="V3697">
        <v>31.735446410000002</v>
      </c>
      <c r="W3697">
        <v>31.735446410000002</v>
      </c>
      <c r="X3697">
        <v>3.15105068</v>
      </c>
      <c r="Y3697">
        <v>3.15105068</v>
      </c>
    </row>
    <row r="3698" spans="1:25" x14ac:dyDescent="0.3">
      <c r="A3698" s="2">
        <v>45931</v>
      </c>
      <c r="B3698" t="s">
        <v>40</v>
      </c>
      <c r="C3698">
        <v>2237</v>
      </c>
      <c r="D3698">
        <v>18</v>
      </c>
      <c r="E3698">
        <v>2.9980000000000002</v>
      </c>
      <c r="F3698">
        <v>0.80500000000000005</v>
      </c>
      <c r="G3698">
        <v>53.97</v>
      </c>
      <c r="H3698">
        <v>53.97</v>
      </c>
      <c r="I3698" t="s">
        <v>149</v>
      </c>
      <c r="J3698">
        <v>1</v>
      </c>
      <c r="K3698">
        <v>2</v>
      </c>
      <c r="L3698">
        <v>2</v>
      </c>
      <c r="M3698">
        <v>2</v>
      </c>
      <c r="N3698">
        <v>1</v>
      </c>
      <c r="O3698">
        <v>2</v>
      </c>
      <c r="P3698">
        <v>2</v>
      </c>
      <c r="Q3698">
        <v>2</v>
      </c>
      <c r="R3698">
        <v>35.880000000000003</v>
      </c>
      <c r="S3698">
        <v>65.760000000000005</v>
      </c>
      <c r="T3698">
        <v>65.760000000000005</v>
      </c>
      <c r="U3698">
        <v>65.760000000000005</v>
      </c>
      <c r="V3698">
        <v>82.071167880000004</v>
      </c>
      <c r="W3698">
        <v>82.071167880000004</v>
      </c>
      <c r="X3698">
        <v>1.2184546970000001</v>
      </c>
      <c r="Y3698">
        <v>1.2184546970000001</v>
      </c>
    </row>
    <row r="3699" spans="1:25" x14ac:dyDescent="0.3">
      <c r="A3699" s="2">
        <v>45931</v>
      </c>
      <c r="B3699" t="s">
        <v>62</v>
      </c>
      <c r="C3699">
        <v>1789</v>
      </c>
      <c r="D3699">
        <v>20</v>
      </c>
      <c r="E3699">
        <v>4.6020000000000003</v>
      </c>
      <c r="F3699">
        <v>1.1180000000000001</v>
      </c>
      <c r="G3699">
        <v>92.03</v>
      </c>
      <c r="H3699">
        <v>92.03</v>
      </c>
      <c r="I3699" t="s">
        <v>149</v>
      </c>
      <c r="J3699">
        <v>9</v>
      </c>
      <c r="K3699">
        <v>12</v>
      </c>
      <c r="L3699">
        <v>12</v>
      </c>
      <c r="M3699">
        <v>12</v>
      </c>
      <c r="N3699">
        <v>18</v>
      </c>
      <c r="O3699">
        <v>21</v>
      </c>
      <c r="P3699">
        <v>21</v>
      </c>
      <c r="Q3699">
        <v>21</v>
      </c>
      <c r="R3699">
        <v>1592.05</v>
      </c>
      <c r="S3699">
        <v>1840.34</v>
      </c>
      <c r="T3699">
        <v>1840.34</v>
      </c>
      <c r="U3699">
        <v>1840.34</v>
      </c>
      <c r="V3699">
        <v>5.0007063909999996</v>
      </c>
      <c r="W3699">
        <v>5.0007063909999996</v>
      </c>
      <c r="X3699">
        <v>19.997174829999999</v>
      </c>
      <c r="Y3699">
        <v>19.997174829999999</v>
      </c>
    </row>
    <row r="3700" spans="1:25" x14ac:dyDescent="0.3">
      <c r="A3700" s="2">
        <v>45931</v>
      </c>
      <c r="B3700" t="s">
        <v>84</v>
      </c>
      <c r="C3700">
        <v>4554</v>
      </c>
      <c r="D3700">
        <v>43</v>
      </c>
      <c r="E3700">
        <v>2.2690000000000001</v>
      </c>
      <c r="F3700">
        <v>0.94399999999999995</v>
      </c>
      <c r="G3700">
        <v>97.58</v>
      </c>
      <c r="H3700">
        <v>97.58</v>
      </c>
      <c r="I3700" t="s">
        <v>149</v>
      </c>
      <c r="J3700">
        <v>11</v>
      </c>
      <c r="K3700">
        <v>11</v>
      </c>
      <c r="L3700">
        <v>11</v>
      </c>
      <c r="M3700">
        <v>11</v>
      </c>
      <c r="N3700">
        <v>11</v>
      </c>
      <c r="O3700">
        <v>11</v>
      </c>
      <c r="P3700">
        <v>11</v>
      </c>
      <c r="Q3700">
        <v>11</v>
      </c>
      <c r="R3700">
        <v>378.31</v>
      </c>
      <c r="S3700">
        <v>378.31</v>
      </c>
      <c r="T3700">
        <v>378.31</v>
      </c>
      <c r="U3700">
        <v>378.31</v>
      </c>
      <c r="V3700">
        <v>25.793661279999998</v>
      </c>
      <c r="W3700">
        <v>25.793661279999998</v>
      </c>
      <c r="X3700">
        <v>3.8769214999999999</v>
      </c>
      <c r="Y3700">
        <v>3.8769214999999999</v>
      </c>
    </row>
    <row r="3701" spans="1:25" x14ac:dyDescent="0.3">
      <c r="A3701" s="2">
        <v>45931</v>
      </c>
      <c r="B3701" t="s">
        <v>56</v>
      </c>
      <c r="C3701">
        <v>540</v>
      </c>
      <c r="D3701">
        <v>12</v>
      </c>
      <c r="E3701">
        <v>2.1549999999999998</v>
      </c>
      <c r="F3701">
        <v>2.222</v>
      </c>
      <c r="G3701">
        <v>25.86</v>
      </c>
      <c r="H3701">
        <v>25.86</v>
      </c>
      <c r="I3701" t="s">
        <v>149</v>
      </c>
      <c r="J3701">
        <v>5</v>
      </c>
      <c r="K3701">
        <v>5</v>
      </c>
      <c r="L3701">
        <v>5</v>
      </c>
      <c r="M3701">
        <v>5</v>
      </c>
      <c r="N3701">
        <v>5</v>
      </c>
      <c r="O3701">
        <v>5</v>
      </c>
      <c r="P3701">
        <v>5</v>
      </c>
      <c r="Q3701">
        <v>5</v>
      </c>
      <c r="R3701">
        <v>136.01</v>
      </c>
      <c r="S3701">
        <v>136.01</v>
      </c>
      <c r="T3701">
        <v>136.01</v>
      </c>
      <c r="U3701">
        <v>136.01</v>
      </c>
      <c r="V3701">
        <v>19.01330785</v>
      </c>
      <c r="W3701">
        <v>19.01330785</v>
      </c>
      <c r="X3701">
        <v>5.2594740910000004</v>
      </c>
      <c r="Y3701">
        <v>5.2594740910000004</v>
      </c>
    </row>
    <row r="3702" spans="1:25" x14ac:dyDescent="0.3">
      <c r="A3702" s="2">
        <v>45931</v>
      </c>
      <c r="B3702" t="s">
        <v>50</v>
      </c>
      <c r="C3702">
        <v>1366</v>
      </c>
      <c r="D3702">
        <v>13</v>
      </c>
      <c r="E3702">
        <v>2.1739999999999999</v>
      </c>
      <c r="F3702">
        <v>0.95199999999999996</v>
      </c>
      <c r="G3702">
        <v>28.26</v>
      </c>
      <c r="H3702">
        <v>28.26</v>
      </c>
      <c r="I3702" t="s">
        <v>149</v>
      </c>
      <c r="J3702">
        <v>3</v>
      </c>
      <c r="K3702">
        <v>3</v>
      </c>
      <c r="L3702">
        <v>3</v>
      </c>
      <c r="M3702">
        <v>3</v>
      </c>
      <c r="N3702">
        <v>3</v>
      </c>
      <c r="O3702">
        <v>3</v>
      </c>
      <c r="P3702">
        <v>3</v>
      </c>
      <c r="Q3702">
        <v>3</v>
      </c>
      <c r="R3702">
        <v>86.86</v>
      </c>
      <c r="S3702">
        <v>86.86</v>
      </c>
      <c r="T3702">
        <v>86.86</v>
      </c>
      <c r="U3702">
        <v>86.86</v>
      </c>
      <c r="V3702">
        <v>32.535113979999998</v>
      </c>
      <c r="W3702">
        <v>32.535113979999998</v>
      </c>
      <c r="X3702">
        <v>3.0736022649999999</v>
      </c>
      <c r="Y3702">
        <v>3.0736022649999999</v>
      </c>
    </row>
    <row r="3703" spans="1:25" x14ac:dyDescent="0.3">
      <c r="A3703" s="2">
        <v>45931</v>
      </c>
      <c r="B3703" t="s">
        <v>36</v>
      </c>
      <c r="C3703">
        <v>1451</v>
      </c>
      <c r="D3703">
        <v>10</v>
      </c>
      <c r="E3703">
        <v>1.8680000000000001</v>
      </c>
      <c r="F3703">
        <v>0.68899999999999995</v>
      </c>
      <c r="G3703">
        <v>18.68</v>
      </c>
      <c r="H3703">
        <v>18.68</v>
      </c>
      <c r="I3703" t="s">
        <v>149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X3703">
        <v>0</v>
      </c>
      <c r="Y3703">
        <v>0</v>
      </c>
    </row>
    <row r="3704" spans="1:25" x14ac:dyDescent="0.3">
      <c r="A3704" s="2">
        <v>45931</v>
      </c>
      <c r="B3704" t="s">
        <v>62</v>
      </c>
      <c r="C3704">
        <v>8351</v>
      </c>
      <c r="D3704">
        <v>46</v>
      </c>
      <c r="E3704">
        <v>4.8470000000000004</v>
      </c>
      <c r="F3704">
        <v>0.55100000000000005</v>
      </c>
      <c r="G3704">
        <v>222.98</v>
      </c>
      <c r="H3704">
        <v>222.98</v>
      </c>
      <c r="I3704" t="s">
        <v>149</v>
      </c>
      <c r="J3704">
        <v>14</v>
      </c>
      <c r="K3704">
        <v>15</v>
      </c>
      <c r="L3704">
        <v>15</v>
      </c>
      <c r="M3704">
        <v>15</v>
      </c>
      <c r="N3704">
        <v>25</v>
      </c>
      <c r="O3704">
        <v>26</v>
      </c>
      <c r="P3704">
        <v>26</v>
      </c>
      <c r="Q3704">
        <v>26</v>
      </c>
      <c r="R3704">
        <v>1002</v>
      </c>
      <c r="S3704">
        <v>1034.8800000000001</v>
      </c>
      <c r="T3704">
        <v>1034.8800000000001</v>
      </c>
      <c r="U3704">
        <v>1034.8800000000001</v>
      </c>
      <c r="V3704">
        <v>21.54645949</v>
      </c>
      <c r="W3704">
        <v>21.54645949</v>
      </c>
      <c r="X3704">
        <v>4.6411337340000003</v>
      </c>
      <c r="Y3704">
        <v>4.6411337340000003</v>
      </c>
    </row>
    <row r="3705" spans="1:25" x14ac:dyDescent="0.3">
      <c r="A3705" s="2">
        <v>45931</v>
      </c>
      <c r="B3705" t="s">
        <v>64</v>
      </c>
      <c r="C3705">
        <v>3683</v>
      </c>
      <c r="D3705">
        <v>19</v>
      </c>
      <c r="E3705">
        <v>4.726</v>
      </c>
      <c r="F3705">
        <v>0.51600000000000001</v>
      </c>
      <c r="G3705">
        <v>89.8</v>
      </c>
      <c r="H3705">
        <v>89.8</v>
      </c>
      <c r="I3705" t="s">
        <v>149</v>
      </c>
      <c r="J3705">
        <v>9</v>
      </c>
      <c r="K3705">
        <v>9</v>
      </c>
      <c r="L3705">
        <v>9</v>
      </c>
      <c r="M3705">
        <v>9</v>
      </c>
      <c r="N3705">
        <v>18</v>
      </c>
      <c r="O3705">
        <v>18</v>
      </c>
      <c r="P3705">
        <v>18</v>
      </c>
      <c r="Q3705">
        <v>18</v>
      </c>
      <c r="R3705">
        <v>589.84</v>
      </c>
      <c r="S3705">
        <v>589.84</v>
      </c>
      <c r="T3705">
        <v>589.84</v>
      </c>
      <c r="U3705">
        <v>589.84</v>
      </c>
      <c r="V3705">
        <v>15.224467649999999</v>
      </c>
      <c r="W3705">
        <v>15.224467649999999</v>
      </c>
      <c r="X3705">
        <v>6.5683741649999998</v>
      </c>
      <c r="Y3705">
        <v>6.5683741649999998</v>
      </c>
    </row>
    <row r="3706" spans="1:25" x14ac:dyDescent="0.3">
      <c r="A3706" s="2">
        <v>45931</v>
      </c>
      <c r="B3706" t="s">
        <v>66</v>
      </c>
      <c r="C3706">
        <v>2280</v>
      </c>
      <c r="D3706">
        <v>10</v>
      </c>
      <c r="E3706">
        <v>4.625</v>
      </c>
      <c r="F3706">
        <v>0.439</v>
      </c>
      <c r="G3706">
        <v>46.25</v>
      </c>
      <c r="H3706">
        <v>46.25</v>
      </c>
      <c r="I3706" t="s">
        <v>149</v>
      </c>
      <c r="J3706">
        <v>3</v>
      </c>
      <c r="K3706">
        <v>3</v>
      </c>
      <c r="L3706">
        <v>3</v>
      </c>
      <c r="M3706">
        <v>3</v>
      </c>
      <c r="N3706">
        <v>6</v>
      </c>
      <c r="O3706">
        <v>6</v>
      </c>
      <c r="P3706">
        <v>6</v>
      </c>
      <c r="Q3706">
        <v>6</v>
      </c>
      <c r="R3706">
        <v>231.33</v>
      </c>
      <c r="S3706">
        <v>231.33</v>
      </c>
      <c r="T3706">
        <v>231.33</v>
      </c>
      <c r="U3706">
        <v>231.33</v>
      </c>
      <c r="V3706">
        <v>19.993083469999998</v>
      </c>
      <c r="W3706">
        <v>19.993083469999998</v>
      </c>
      <c r="X3706">
        <v>5.0017297300000001</v>
      </c>
      <c r="Y3706">
        <v>5.0017297300000001</v>
      </c>
    </row>
    <row r="3707" spans="1:25" x14ac:dyDescent="0.3">
      <c r="A3707" s="2">
        <v>45931</v>
      </c>
      <c r="B3707" t="s">
        <v>68</v>
      </c>
      <c r="C3707">
        <v>3537</v>
      </c>
      <c r="D3707">
        <v>37</v>
      </c>
      <c r="E3707">
        <v>5.4279999999999999</v>
      </c>
      <c r="F3707">
        <v>1.046</v>
      </c>
      <c r="G3707">
        <v>200.84</v>
      </c>
      <c r="H3707">
        <v>200.84</v>
      </c>
      <c r="I3707" t="s">
        <v>149</v>
      </c>
      <c r="J3707">
        <v>22</v>
      </c>
      <c r="K3707">
        <v>25</v>
      </c>
      <c r="L3707">
        <v>25</v>
      </c>
      <c r="M3707">
        <v>25</v>
      </c>
      <c r="N3707">
        <v>48</v>
      </c>
      <c r="O3707">
        <v>51</v>
      </c>
      <c r="P3707">
        <v>51</v>
      </c>
      <c r="Q3707">
        <v>51</v>
      </c>
      <c r="R3707">
        <v>1418.37</v>
      </c>
      <c r="S3707">
        <v>1508.23</v>
      </c>
      <c r="T3707">
        <v>1508.23</v>
      </c>
      <c r="U3707">
        <v>1508.23</v>
      </c>
      <c r="V3707">
        <v>13.316271390000001</v>
      </c>
      <c r="W3707">
        <v>13.316271390000001</v>
      </c>
      <c r="X3707">
        <v>7.5096096399999999</v>
      </c>
      <c r="Y3707">
        <v>7.5096096399999999</v>
      </c>
    </row>
    <row r="3708" spans="1:25" x14ac:dyDescent="0.3">
      <c r="A3708" s="2">
        <v>45931</v>
      </c>
      <c r="B3708" t="s">
        <v>70</v>
      </c>
      <c r="C3708">
        <v>4978</v>
      </c>
      <c r="D3708">
        <v>33</v>
      </c>
      <c r="E3708">
        <v>3.7719999999999998</v>
      </c>
      <c r="F3708">
        <v>0.66300000000000003</v>
      </c>
      <c r="G3708">
        <v>124.47</v>
      </c>
      <c r="H3708">
        <v>124.47</v>
      </c>
      <c r="I3708" t="s">
        <v>149</v>
      </c>
      <c r="J3708">
        <v>9</v>
      </c>
      <c r="K3708">
        <v>11</v>
      </c>
      <c r="L3708">
        <v>11</v>
      </c>
      <c r="M3708">
        <v>11</v>
      </c>
      <c r="N3708">
        <v>13</v>
      </c>
      <c r="O3708">
        <v>15</v>
      </c>
      <c r="P3708">
        <v>15</v>
      </c>
      <c r="Q3708">
        <v>15</v>
      </c>
      <c r="R3708">
        <v>477.54</v>
      </c>
      <c r="S3708">
        <v>529.01</v>
      </c>
      <c r="T3708">
        <v>529.01</v>
      </c>
      <c r="U3708">
        <v>529.01</v>
      </c>
      <c r="V3708">
        <v>23.528855790000001</v>
      </c>
      <c r="W3708">
        <v>23.528855790000001</v>
      </c>
      <c r="X3708">
        <v>4.2501004260000004</v>
      </c>
      <c r="Y3708">
        <v>4.2501004260000004</v>
      </c>
    </row>
    <row r="3709" spans="1:25" x14ac:dyDescent="0.3">
      <c r="A3709" s="2">
        <v>45931</v>
      </c>
      <c r="B3709" t="s">
        <v>72</v>
      </c>
      <c r="C3709">
        <v>2259</v>
      </c>
      <c r="D3709">
        <v>13</v>
      </c>
      <c r="E3709">
        <v>3.625</v>
      </c>
      <c r="F3709">
        <v>0.57499999999999996</v>
      </c>
      <c r="G3709">
        <v>47.12</v>
      </c>
      <c r="H3709">
        <v>47.12</v>
      </c>
      <c r="I3709" t="s">
        <v>149</v>
      </c>
      <c r="J3709">
        <v>3</v>
      </c>
      <c r="K3709">
        <v>4</v>
      </c>
      <c r="L3709">
        <v>4</v>
      </c>
      <c r="M3709">
        <v>4</v>
      </c>
      <c r="N3709">
        <v>3</v>
      </c>
      <c r="O3709">
        <v>4</v>
      </c>
      <c r="P3709">
        <v>4</v>
      </c>
      <c r="Q3709">
        <v>4</v>
      </c>
      <c r="R3709">
        <v>112.47</v>
      </c>
      <c r="S3709">
        <v>149.96</v>
      </c>
      <c r="T3709">
        <v>149.96</v>
      </c>
      <c r="U3709">
        <v>149.96</v>
      </c>
      <c r="V3709">
        <v>31.421712459999998</v>
      </c>
      <c r="W3709">
        <v>31.421712459999998</v>
      </c>
      <c r="X3709">
        <v>3.1825127329999998</v>
      </c>
      <c r="Y3709">
        <v>3.1825127329999998</v>
      </c>
    </row>
    <row r="3710" spans="1:25" x14ac:dyDescent="0.3">
      <c r="A3710" s="2">
        <v>45931</v>
      </c>
      <c r="B3710" t="s">
        <v>74</v>
      </c>
      <c r="C3710">
        <v>1202</v>
      </c>
      <c r="D3710">
        <v>11</v>
      </c>
      <c r="E3710">
        <v>2.8879999999999999</v>
      </c>
      <c r="F3710">
        <v>0.91500000000000004</v>
      </c>
      <c r="G3710">
        <v>31.77</v>
      </c>
      <c r="H3710">
        <v>31.77</v>
      </c>
      <c r="I3710" t="s">
        <v>149</v>
      </c>
      <c r="J3710">
        <v>2</v>
      </c>
      <c r="K3710">
        <v>2</v>
      </c>
      <c r="L3710">
        <v>2</v>
      </c>
      <c r="M3710">
        <v>2</v>
      </c>
      <c r="N3710">
        <v>2</v>
      </c>
      <c r="O3710">
        <v>2</v>
      </c>
      <c r="P3710">
        <v>2</v>
      </c>
      <c r="Q3710">
        <v>2</v>
      </c>
      <c r="R3710">
        <v>63.78</v>
      </c>
      <c r="S3710">
        <v>63.78</v>
      </c>
      <c r="T3710">
        <v>63.78</v>
      </c>
      <c r="U3710">
        <v>63.78</v>
      </c>
      <c r="V3710">
        <v>49.811853249999999</v>
      </c>
      <c r="W3710">
        <v>49.811853249999999</v>
      </c>
      <c r="X3710">
        <v>2.007554297</v>
      </c>
      <c r="Y3710">
        <v>2.007554297</v>
      </c>
    </row>
    <row r="3711" spans="1:25" x14ac:dyDescent="0.3">
      <c r="A3711" s="2">
        <v>45931</v>
      </c>
      <c r="B3711" t="s">
        <v>76</v>
      </c>
      <c r="C3711">
        <v>1920</v>
      </c>
      <c r="D3711">
        <v>6</v>
      </c>
      <c r="E3711">
        <v>4.0650000000000004</v>
      </c>
      <c r="F3711">
        <v>0.313</v>
      </c>
      <c r="G3711">
        <v>24.39</v>
      </c>
      <c r="H3711">
        <v>24.39</v>
      </c>
      <c r="I3711" t="s">
        <v>149</v>
      </c>
      <c r="J3711">
        <v>6</v>
      </c>
      <c r="K3711">
        <v>6</v>
      </c>
      <c r="L3711">
        <v>6</v>
      </c>
      <c r="M3711">
        <v>6</v>
      </c>
      <c r="N3711">
        <v>10</v>
      </c>
      <c r="O3711">
        <v>10</v>
      </c>
      <c r="P3711">
        <v>10</v>
      </c>
      <c r="Q3711">
        <v>10</v>
      </c>
      <c r="R3711">
        <v>449.56</v>
      </c>
      <c r="S3711">
        <v>449.56</v>
      </c>
      <c r="T3711">
        <v>449.56</v>
      </c>
      <c r="U3711">
        <v>449.56</v>
      </c>
      <c r="V3711">
        <v>5.4253047419999998</v>
      </c>
      <c r="W3711">
        <v>5.4253047419999998</v>
      </c>
      <c r="X3711">
        <v>18.432144319999999</v>
      </c>
      <c r="Y3711">
        <v>18.432144319999999</v>
      </c>
    </row>
    <row r="3712" spans="1:25" x14ac:dyDescent="0.3">
      <c r="A3712" s="2">
        <v>45931</v>
      </c>
      <c r="B3712" t="s">
        <v>78</v>
      </c>
      <c r="C3712">
        <v>1673</v>
      </c>
      <c r="D3712">
        <v>5</v>
      </c>
      <c r="E3712">
        <v>3.3359999999999999</v>
      </c>
      <c r="F3712">
        <v>0.29899999999999999</v>
      </c>
      <c r="G3712">
        <v>16.68</v>
      </c>
      <c r="H3712">
        <v>16.68</v>
      </c>
      <c r="I3712" t="s">
        <v>149</v>
      </c>
      <c r="J3712">
        <v>0</v>
      </c>
      <c r="K3712">
        <v>4</v>
      </c>
      <c r="L3712">
        <v>4</v>
      </c>
      <c r="M3712">
        <v>4</v>
      </c>
      <c r="N3712">
        <v>0</v>
      </c>
      <c r="O3712">
        <v>4</v>
      </c>
      <c r="P3712">
        <v>4</v>
      </c>
      <c r="Q3712">
        <v>4</v>
      </c>
      <c r="R3712">
        <v>0</v>
      </c>
      <c r="S3712">
        <v>236.15</v>
      </c>
      <c r="T3712">
        <v>236.15</v>
      </c>
      <c r="U3712">
        <v>236.15</v>
      </c>
      <c r="V3712">
        <v>7.0633072200000004</v>
      </c>
      <c r="W3712">
        <v>7.0633072200000004</v>
      </c>
      <c r="X3712">
        <v>14.157673859999999</v>
      </c>
      <c r="Y3712">
        <v>14.157673859999999</v>
      </c>
    </row>
    <row r="3713" spans="1:25" x14ac:dyDescent="0.3">
      <c r="A3713" s="2">
        <v>45931</v>
      </c>
      <c r="B3713" t="s">
        <v>88</v>
      </c>
      <c r="C3713">
        <v>5287</v>
      </c>
      <c r="D3713">
        <v>39</v>
      </c>
      <c r="E3713">
        <v>2.0950000000000002</v>
      </c>
      <c r="F3713">
        <v>0.73799999999999999</v>
      </c>
      <c r="G3713">
        <v>81.709999999999994</v>
      </c>
      <c r="H3713">
        <v>81.709999999999994</v>
      </c>
      <c r="I3713" t="s">
        <v>149</v>
      </c>
      <c r="J3713">
        <v>9</v>
      </c>
      <c r="K3713">
        <v>10</v>
      </c>
      <c r="L3713">
        <v>10</v>
      </c>
      <c r="M3713">
        <v>10</v>
      </c>
      <c r="N3713">
        <v>11</v>
      </c>
      <c r="O3713">
        <v>13</v>
      </c>
      <c r="P3713">
        <v>13</v>
      </c>
      <c r="Q3713">
        <v>13</v>
      </c>
      <c r="R3713">
        <v>327.81</v>
      </c>
      <c r="S3713">
        <v>377.57</v>
      </c>
      <c r="T3713">
        <v>377.57</v>
      </c>
      <c r="U3713">
        <v>377.57</v>
      </c>
      <c r="V3713">
        <v>21.641020210000001</v>
      </c>
      <c r="W3713">
        <v>21.641020210000001</v>
      </c>
      <c r="X3713">
        <v>4.620854241</v>
      </c>
      <c r="Y3713">
        <v>4.620854241</v>
      </c>
    </row>
    <row r="3714" spans="1:25" x14ac:dyDescent="0.3">
      <c r="A3714" s="2">
        <v>45931</v>
      </c>
      <c r="B3714" t="s">
        <v>80</v>
      </c>
      <c r="C3714">
        <v>527</v>
      </c>
      <c r="D3714">
        <v>4</v>
      </c>
      <c r="E3714">
        <v>4.6449999999999996</v>
      </c>
      <c r="F3714">
        <v>0.75900000000000001</v>
      </c>
      <c r="G3714">
        <v>18.579999999999998</v>
      </c>
      <c r="H3714">
        <v>18.579999999999998</v>
      </c>
      <c r="I3714" t="s">
        <v>149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X3714">
        <v>0</v>
      </c>
      <c r="Y3714">
        <v>0</v>
      </c>
    </row>
    <row r="3715" spans="1:25" x14ac:dyDescent="0.3">
      <c r="A3715" s="2">
        <v>45931</v>
      </c>
      <c r="B3715" t="s">
        <v>82</v>
      </c>
      <c r="C3715">
        <v>1060</v>
      </c>
      <c r="D3715">
        <v>4</v>
      </c>
      <c r="E3715">
        <v>2.7280000000000002</v>
      </c>
      <c r="F3715">
        <v>0.377</v>
      </c>
      <c r="G3715">
        <v>10.91</v>
      </c>
      <c r="H3715">
        <v>10.91</v>
      </c>
      <c r="I3715" t="s">
        <v>149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X3715">
        <v>0</v>
      </c>
      <c r="Y3715">
        <v>0</v>
      </c>
    </row>
    <row r="3716" spans="1:25" x14ac:dyDescent="0.3">
      <c r="A3716" s="2">
        <v>45931</v>
      </c>
      <c r="B3716" t="s">
        <v>94</v>
      </c>
      <c r="C3716">
        <v>1895</v>
      </c>
      <c r="D3716">
        <v>5</v>
      </c>
      <c r="E3716">
        <v>6.34</v>
      </c>
      <c r="F3716">
        <v>0.26400000000000001</v>
      </c>
      <c r="G3716">
        <v>31.7</v>
      </c>
      <c r="H3716">
        <v>31.7</v>
      </c>
      <c r="I3716" t="s">
        <v>149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109.49</v>
      </c>
      <c r="S3716">
        <v>109.49</v>
      </c>
      <c r="T3716">
        <v>109.49</v>
      </c>
      <c r="U3716">
        <v>109.49</v>
      </c>
      <c r="V3716">
        <v>28.95241575</v>
      </c>
      <c r="W3716">
        <v>28.95241575</v>
      </c>
      <c r="X3716">
        <v>3.453943218</v>
      </c>
      <c r="Y3716">
        <v>3.453943218</v>
      </c>
    </row>
    <row r="3717" spans="1:25" x14ac:dyDescent="0.3">
      <c r="A3717" s="2">
        <v>45931</v>
      </c>
      <c r="B3717" t="s">
        <v>96</v>
      </c>
      <c r="C3717">
        <v>3724</v>
      </c>
      <c r="D3717">
        <v>12</v>
      </c>
      <c r="E3717">
        <v>3.8090000000000002</v>
      </c>
      <c r="F3717">
        <v>0.32200000000000001</v>
      </c>
      <c r="G3717">
        <v>45.71</v>
      </c>
      <c r="H3717">
        <v>45.71</v>
      </c>
      <c r="I3717" t="s">
        <v>149</v>
      </c>
      <c r="J3717">
        <v>1</v>
      </c>
      <c r="K3717">
        <v>1</v>
      </c>
      <c r="L3717">
        <v>1</v>
      </c>
      <c r="M3717">
        <v>1</v>
      </c>
      <c r="N3717">
        <v>2</v>
      </c>
      <c r="O3717">
        <v>2</v>
      </c>
      <c r="P3717">
        <v>2</v>
      </c>
      <c r="Q3717">
        <v>2</v>
      </c>
      <c r="R3717">
        <v>143.96</v>
      </c>
      <c r="S3717">
        <v>143.96</v>
      </c>
      <c r="T3717">
        <v>143.96</v>
      </c>
      <c r="U3717">
        <v>143.96</v>
      </c>
      <c r="V3717">
        <v>31.751875519999999</v>
      </c>
      <c r="W3717">
        <v>31.751875519999999</v>
      </c>
      <c r="X3717">
        <v>3.1494202580000001</v>
      </c>
      <c r="Y3717">
        <v>3.1494202580000001</v>
      </c>
    </row>
    <row r="3718" spans="1:25" x14ac:dyDescent="0.3">
      <c r="A3718" s="2">
        <v>45931</v>
      </c>
      <c r="B3718" t="s">
        <v>11</v>
      </c>
      <c r="C3718">
        <v>1584</v>
      </c>
      <c r="D3718">
        <v>9</v>
      </c>
      <c r="E3718">
        <v>2.9609999999999999</v>
      </c>
      <c r="F3718">
        <v>0.56799999999999995</v>
      </c>
      <c r="G3718">
        <v>26.65</v>
      </c>
      <c r="H3718">
        <v>26.65</v>
      </c>
      <c r="I3718" t="s">
        <v>149</v>
      </c>
      <c r="J3718">
        <v>4</v>
      </c>
      <c r="K3718">
        <v>4</v>
      </c>
      <c r="L3718">
        <v>4</v>
      </c>
      <c r="M3718">
        <v>4</v>
      </c>
      <c r="N3718">
        <v>4</v>
      </c>
      <c r="O3718">
        <v>4</v>
      </c>
      <c r="P3718">
        <v>4</v>
      </c>
      <c r="Q3718">
        <v>4</v>
      </c>
      <c r="R3718">
        <v>131.94</v>
      </c>
      <c r="S3718">
        <v>131.94</v>
      </c>
      <c r="T3718">
        <v>131.94</v>
      </c>
      <c r="U3718">
        <v>131.94</v>
      </c>
      <c r="V3718">
        <v>20.19857511</v>
      </c>
      <c r="W3718">
        <v>20.19857511</v>
      </c>
      <c r="X3718">
        <v>4.9508442779999999</v>
      </c>
      <c r="Y3718">
        <v>4.9508442779999999</v>
      </c>
    </row>
    <row r="3719" spans="1:25" x14ac:dyDescent="0.3">
      <c r="A3719" s="2">
        <v>45931</v>
      </c>
      <c r="B3719" t="s">
        <v>92</v>
      </c>
      <c r="C3719">
        <v>573</v>
      </c>
      <c r="D3719">
        <v>9</v>
      </c>
      <c r="E3719">
        <v>3.4430000000000001</v>
      </c>
      <c r="F3719">
        <v>1.571</v>
      </c>
      <c r="G3719">
        <v>30.99</v>
      </c>
      <c r="H3719">
        <v>30.99</v>
      </c>
      <c r="I3719" t="s">
        <v>149</v>
      </c>
      <c r="J3719">
        <v>3</v>
      </c>
      <c r="K3719">
        <v>3</v>
      </c>
      <c r="L3719">
        <v>3</v>
      </c>
      <c r="M3719">
        <v>3</v>
      </c>
      <c r="N3719">
        <v>5</v>
      </c>
      <c r="O3719">
        <v>5</v>
      </c>
      <c r="P3719">
        <v>5</v>
      </c>
      <c r="Q3719">
        <v>5</v>
      </c>
      <c r="R3719">
        <v>132.44999999999999</v>
      </c>
      <c r="S3719">
        <v>132.44999999999999</v>
      </c>
      <c r="T3719">
        <v>132.44999999999999</v>
      </c>
      <c r="U3719">
        <v>132.44999999999999</v>
      </c>
      <c r="V3719">
        <v>23.39750849</v>
      </c>
      <c r="W3719">
        <v>23.39750849</v>
      </c>
      <c r="X3719">
        <v>4.2739593420000004</v>
      </c>
      <c r="Y3719">
        <v>4.2739593420000004</v>
      </c>
    </row>
    <row r="3720" spans="1:25" x14ac:dyDescent="0.3">
      <c r="A3720" s="2">
        <v>45931</v>
      </c>
      <c r="B3720" t="s">
        <v>46</v>
      </c>
      <c r="C3720">
        <v>1351</v>
      </c>
      <c r="D3720">
        <v>9</v>
      </c>
      <c r="E3720">
        <v>4.87</v>
      </c>
      <c r="F3720">
        <v>0.66600000000000004</v>
      </c>
      <c r="G3720">
        <v>43.83</v>
      </c>
      <c r="H3720">
        <v>43.83</v>
      </c>
      <c r="I3720" t="s">
        <v>149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29.88</v>
      </c>
      <c r="S3720">
        <v>29.88</v>
      </c>
      <c r="T3720">
        <v>29.88</v>
      </c>
      <c r="U3720">
        <v>29.88</v>
      </c>
      <c r="V3720">
        <v>146.686747</v>
      </c>
      <c r="W3720">
        <v>146.686747</v>
      </c>
      <c r="X3720">
        <v>0.68172484600000005</v>
      </c>
      <c r="Y3720">
        <v>0.68172484600000005</v>
      </c>
    </row>
    <row r="3721" spans="1:25" x14ac:dyDescent="0.3">
      <c r="A3721" s="2">
        <v>45931</v>
      </c>
      <c r="B3721" t="s">
        <v>32</v>
      </c>
      <c r="C3721">
        <v>209</v>
      </c>
      <c r="D3721">
        <v>1</v>
      </c>
      <c r="E3721">
        <v>1.27</v>
      </c>
      <c r="F3721">
        <v>0.47799999999999998</v>
      </c>
      <c r="G3721">
        <v>1.27</v>
      </c>
      <c r="H3721">
        <v>1.27</v>
      </c>
      <c r="I3721" t="s">
        <v>149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X3721">
        <v>0</v>
      </c>
      <c r="Y3721">
        <v>0</v>
      </c>
    </row>
    <row r="3722" spans="1:25" x14ac:dyDescent="0.3">
      <c r="A3722" s="2">
        <v>45931</v>
      </c>
      <c r="B3722" t="s">
        <v>72</v>
      </c>
      <c r="C3722">
        <v>153</v>
      </c>
      <c r="D3722">
        <v>1</v>
      </c>
      <c r="E3722">
        <v>3.05</v>
      </c>
      <c r="F3722">
        <v>0.65400000000000003</v>
      </c>
      <c r="G3722">
        <v>3.05</v>
      </c>
      <c r="H3722">
        <v>3.05</v>
      </c>
      <c r="I3722" t="s">
        <v>149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X3722">
        <v>0</v>
      </c>
      <c r="Y3722">
        <v>0</v>
      </c>
    </row>
    <row r="3723" spans="1:25" x14ac:dyDescent="0.3">
      <c r="A3723" s="2">
        <v>45931</v>
      </c>
      <c r="B3723" t="s">
        <v>106</v>
      </c>
      <c r="C3723">
        <v>210</v>
      </c>
      <c r="D3723">
        <v>2</v>
      </c>
      <c r="E3723">
        <v>2.71</v>
      </c>
      <c r="F3723">
        <v>0.95199999999999996</v>
      </c>
      <c r="G3723">
        <v>5.42</v>
      </c>
      <c r="H3723">
        <v>5.42</v>
      </c>
      <c r="I3723" t="s">
        <v>149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X3723">
        <v>0</v>
      </c>
      <c r="Y3723">
        <v>0</v>
      </c>
    </row>
    <row r="3724" spans="1:25" x14ac:dyDescent="0.3">
      <c r="A3724" s="2">
        <v>45931</v>
      </c>
      <c r="B3724" t="s">
        <v>44</v>
      </c>
      <c r="C3724">
        <v>98</v>
      </c>
      <c r="D3724">
        <v>2</v>
      </c>
      <c r="E3724">
        <v>3.9350000000000001</v>
      </c>
      <c r="F3724">
        <v>2.0409999999999999</v>
      </c>
      <c r="G3724">
        <v>7.87</v>
      </c>
      <c r="H3724">
        <v>7.87</v>
      </c>
      <c r="I3724" t="s">
        <v>149</v>
      </c>
      <c r="J3724">
        <v>1</v>
      </c>
      <c r="K3724">
        <v>1</v>
      </c>
      <c r="L3724">
        <v>1</v>
      </c>
      <c r="M3724">
        <v>1</v>
      </c>
      <c r="N3724">
        <v>3</v>
      </c>
      <c r="O3724">
        <v>3</v>
      </c>
      <c r="P3724">
        <v>3</v>
      </c>
      <c r="Q3724">
        <v>3</v>
      </c>
      <c r="R3724">
        <v>376.47</v>
      </c>
      <c r="S3724">
        <v>376.47</v>
      </c>
      <c r="T3724">
        <v>376.47</v>
      </c>
      <c r="U3724">
        <v>376.47</v>
      </c>
      <c r="V3724">
        <v>2.0904720160000001</v>
      </c>
      <c r="W3724">
        <v>2.0904720160000001</v>
      </c>
      <c r="X3724">
        <v>47.836086399999999</v>
      </c>
      <c r="Y3724">
        <v>47.836086399999999</v>
      </c>
    </row>
    <row r="3725" spans="1:25" x14ac:dyDescent="0.3">
      <c r="A3725" s="2">
        <v>45931</v>
      </c>
      <c r="B3725" t="s">
        <v>40</v>
      </c>
      <c r="C3725">
        <v>522</v>
      </c>
      <c r="D3725">
        <v>5</v>
      </c>
      <c r="E3725">
        <v>3.262</v>
      </c>
      <c r="F3725">
        <v>0.95799999999999996</v>
      </c>
      <c r="G3725">
        <v>16.309999999999999</v>
      </c>
      <c r="H3725">
        <v>16.309999999999999</v>
      </c>
      <c r="I3725" t="s">
        <v>149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X3725">
        <v>0</v>
      </c>
      <c r="Y3725">
        <v>0</v>
      </c>
    </row>
    <row r="3726" spans="1:25" x14ac:dyDescent="0.3">
      <c r="A3726" s="2">
        <v>45931</v>
      </c>
      <c r="B3726" t="s">
        <v>56</v>
      </c>
      <c r="C3726">
        <v>120</v>
      </c>
      <c r="D3726">
        <v>3</v>
      </c>
      <c r="E3726">
        <v>2.21</v>
      </c>
      <c r="F3726">
        <v>2.5</v>
      </c>
      <c r="G3726">
        <v>6.63</v>
      </c>
      <c r="H3726">
        <v>6.63</v>
      </c>
      <c r="I3726" t="s">
        <v>149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X3726">
        <v>0</v>
      </c>
      <c r="Y3726">
        <v>0</v>
      </c>
    </row>
    <row r="3727" spans="1:25" x14ac:dyDescent="0.3">
      <c r="A3727" s="2">
        <v>45931</v>
      </c>
      <c r="B3727" t="s">
        <v>48</v>
      </c>
      <c r="C3727">
        <v>691</v>
      </c>
      <c r="D3727">
        <v>2</v>
      </c>
      <c r="E3727">
        <v>6.4450000000000003</v>
      </c>
      <c r="F3727">
        <v>0.28899999999999998</v>
      </c>
      <c r="G3727">
        <v>12.89</v>
      </c>
      <c r="H3727">
        <v>12.89</v>
      </c>
      <c r="I3727" t="s">
        <v>149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97.49</v>
      </c>
      <c r="S3727">
        <v>97.49</v>
      </c>
      <c r="T3727">
        <v>97.49</v>
      </c>
      <c r="U3727">
        <v>97.49</v>
      </c>
      <c r="V3727">
        <v>13.22186891</v>
      </c>
      <c r="W3727">
        <v>13.22186891</v>
      </c>
      <c r="X3727">
        <v>7.5632273080000001</v>
      </c>
      <c r="Y3727">
        <v>7.5632273080000001</v>
      </c>
    </row>
    <row r="3728" spans="1:25" x14ac:dyDescent="0.3">
      <c r="A3728" s="2">
        <v>45931</v>
      </c>
      <c r="B3728" t="s">
        <v>24</v>
      </c>
      <c r="C3728">
        <v>667</v>
      </c>
      <c r="D3728">
        <v>5</v>
      </c>
      <c r="E3728">
        <v>2.1760000000000002</v>
      </c>
      <c r="F3728">
        <v>0.75</v>
      </c>
      <c r="G3728">
        <v>10.88</v>
      </c>
      <c r="H3728">
        <v>10.88</v>
      </c>
      <c r="I3728" t="s">
        <v>149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16.489999999999998</v>
      </c>
      <c r="S3728">
        <v>16.489999999999998</v>
      </c>
      <c r="T3728">
        <v>16.489999999999998</v>
      </c>
      <c r="U3728">
        <v>16.489999999999998</v>
      </c>
      <c r="V3728">
        <v>65.979381439999997</v>
      </c>
      <c r="W3728">
        <v>65.979381439999997</v>
      </c>
      <c r="X3728">
        <v>1.515625</v>
      </c>
      <c r="Y3728">
        <v>1.515625</v>
      </c>
    </row>
    <row r="3729" spans="1:25" x14ac:dyDescent="0.3">
      <c r="A3729" s="2">
        <v>45931</v>
      </c>
      <c r="B3729" t="s">
        <v>108</v>
      </c>
      <c r="C3729">
        <v>510</v>
      </c>
      <c r="D3729">
        <v>5</v>
      </c>
      <c r="E3729">
        <v>5.54</v>
      </c>
      <c r="F3729">
        <v>0.98</v>
      </c>
      <c r="G3729">
        <v>27.7</v>
      </c>
      <c r="H3729">
        <v>27.7</v>
      </c>
      <c r="I3729" t="s">
        <v>149</v>
      </c>
      <c r="J3729">
        <v>2</v>
      </c>
      <c r="K3729">
        <v>2</v>
      </c>
      <c r="L3729">
        <v>2</v>
      </c>
      <c r="M3729">
        <v>2</v>
      </c>
      <c r="N3729">
        <v>3</v>
      </c>
      <c r="O3729">
        <v>3</v>
      </c>
      <c r="P3729">
        <v>3</v>
      </c>
      <c r="Q3729">
        <v>3</v>
      </c>
      <c r="R3729">
        <v>72.66</v>
      </c>
      <c r="S3729">
        <v>72.66</v>
      </c>
      <c r="T3729">
        <v>72.66</v>
      </c>
      <c r="U3729">
        <v>72.66</v>
      </c>
      <c r="V3729">
        <v>38.122763560000003</v>
      </c>
      <c r="W3729">
        <v>38.122763560000003</v>
      </c>
      <c r="X3729">
        <v>2.6231046930000002</v>
      </c>
      <c r="Y3729">
        <v>2.6231046930000002</v>
      </c>
    </row>
    <row r="3730" spans="1:25" x14ac:dyDescent="0.3">
      <c r="A3730" s="2">
        <v>45931</v>
      </c>
      <c r="B3730" t="s">
        <v>62</v>
      </c>
      <c r="C3730">
        <v>952</v>
      </c>
      <c r="D3730">
        <v>10</v>
      </c>
      <c r="E3730">
        <v>3.016</v>
      </c>
      <c r="F3730">
        <v>1.05</v>
      </c>
      <c r="G3730">
        <v>30.16</v>
      </c>
      <c r="H3730">
        <v>30.16</v>
      </c>
      <c r="I3730" t="s">
        <v>149</v>
      </c>
      <c r="J3730">
        <v>4</v>
      </c>
      <c r="K3730">
        <v>6</v>
      </c>
      <c r="L3730">
        <v>6</v>
      </c>
      <c r="M3730">
        <v>6</v>
      </c>
      <c r="N3730">
        <v>7</v>
      </c>
      <c r="O3730">
        <v>9</v>
      </c>
      <c r="P3730">
        <v>9</v>
      </c>
      <c r="Q3730">
        <v>9</v>
      </c>
      <c r="R3730">
        <v>242.16</v>
      </c>
      <c r="S3730">
        <v>312.14</v>
      </c>
      <c r="T3730">
        <v>312.14</v>
      </c>
      <c r="U3730">
        <v>312.14</v>
      </c>
      <c r="V3730">
        <v>9.6623310050000004</v>
      </c>
      <c r="W3730">
        <v>9.6623310050000004</v>
      </c>
      <c r="X3730">
        <v>10.3494695</v>
      </c>
      <c r="Y3730">
        <v>10.3494695</v>
      </c>
    </row>
    <row r="3731" spans="1:25" x14ac:dyDescent="0.3">
      <c r="A3731" s="2">
        <v>45931</v>
      </c>
      <c r="B3731" t="s">
        <v>84</v>
      </c>
      <c r="C3731">
        <v>290</v>
      </c>
      <c r="D3731">
        <v>3</v>
      </c>
      <c r="E3731">
        <v>2.5099999999999998</v>
      </c>
      <c r="F3731">
        <v>1.034</v>
      </c>
      <c r="G3731">
        <v>7.53</v>
      </c>
      <c r="H3731">
        <v>7.53</v>
      </c>
      <c r="I3731" t="s">
        <v>149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X3731">
        <v>0</v>
      </c>
      <c r="Y3731">
        <v>0</v>
      </c>
    </row>
    <row r="3732" spans="1:25" x14ac:dyDescent="0.3">
      <c r="A3732" s="2">
        <v>45931</v>
      </c>
      <c r="B3732" t="s">
        <v>42</v>
      </c>
      <c r="C3732">
        <v>38</v>
      </c>
      <c r="D3732">
        <v>0</v>
      </c>
      <c r="F3732">
        <v>0</v>
      </c>
      <c r="G3732">
        <v>0</v>
      </c>
      <c r="H3732">
        <v>0</v>
      </c>
      <c r="I3732" t="s">
        <v>149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5" x14ac:dyDescent="0.3">
      <c r="A3733" s="2">
        <v>45931</v>
      </c>
      <c r="B3733" t="s">
        <v>11</v>
      </c>
      <c r="C3733">
        <v>114</v>
      </c>
      <c r="D3733">
        <v>0</v>
      </c>
      <c r="F3733">
        <v>0</v>
      </c>
      <c r="G3733">
        <v>0</v>
      </c>
      <c r="H3733">
        <v>0</v>
      </c>
      <c r="I3733" t="s">
        <v>149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5" x14ac:dyDescent="0.3">
      <c r="A3734" s="2">
        <v>45931</v>
      </c>
      <c r="B3734" t="s">
        <v>102</v>
      </c>
      <c r="C3734">
        <v>1299</v>
      </c>
      <c r="D3734">
        <v>4</v>
      </c>
      <c r="E3734">
        <v>2.343</v>
      </c>
      <c r="F3734">
        <v>0.308</v>
      </c>
      <c r="G3734">
        <v>9.3699999999999992</v>
      </c>
      <c r="H3734">
        <v>9.3699999999999992</v>
      </c>
      <c r="I3734" t="s">
        <v>149</v>
      </c>
      <c r="J3734">
        <v>2</v>
      </c>
      <c r="K3734">
        <v>2</v>
      </c>
      <c r="L3734">
        <v>2</v>
      </c>
      <c r="M3734">
        <v>2</v>
      </c>
      <c r="N3734">
        <v>3</v>
      </c>
      <c r="O3734">
        <v>3</v>
      </c>
      <c r="P3734">
        <v>3</v>
      </c>
      <c r="Q3734">
        <v>3</v>
      </c>
      <c r="R3734">
        <v>173.7</v>
      </c>
      <c r="S3734">
        <v>173.7</v>
      </c>
      <c r="T3734">
        <v>173.7</v>
      </c>
      <c r="U3734">
        <v>173.7</v>
      </c>
      <c r="V3734">
        <v>5.3943580889999998</v>
      </c>
      <c r="W3734">
        <v>5.3943580889999998</v>
      </c>
      <c r="X3734">
        <v>18.537886870000001</v>
      </c>
      <c r="Y3734">
        <v>18.537886870000001</v>
      </c>
    </row>
    <row r="3735" spans="1:25" x14ac:dyDescent="0.3">
      <c r="A3735" s="2">
        <v>45931</v>
      </c>
      <c r="B3735" t="s">
        <v>98</v>
      </c>
      <c r="C3735">
        <v>1703</v>
      </c>
      <c r="D3735">
        <v>10</v>
      </c>
      <c r="E3735">
        <v>2.2610000000000001</v>
      </c>
      <c r="F3735">
        <v>0.58699999999999997</v>
      </c>
      <c r="G3735">
        <v>22.61</v>
      </c>
      <c r="H3735">
        <v>22.61</v>
      </c>
      <c r="I3735" t="s">
        <v>149</v>
      </c>
      <c r="J3735">
        <v>8</v>
      </c>
      <c r="K3735">
        <v>8</v>
      </c>
      <c r="L3735">
        <v>8</v>
      </c>
      <c r="M3735">
        <v>8</v>
      </c>
      <c r="N3735">
        <v>8</v>
      </c>
      <c r="O3735">
        <v>8</v>
      </c>
      <c r="P3735">
        <v>8</v>
      </c>
      <c r="Q3735">
        <v>8</v>
      </c>
      <c r="R3735">
        <v>169.8</v>
      </c>
      <c r="S3735">
        <v>169.8</v>
      </c>
      <c r="T3735">
        <v>169.8</v>
      </c>
      <c r="U3735">
        <v>169.8</v>
      </c>
      <c r="V3735">
        <v>13.315665490000001</v>
      </c>
      <c r="W3735">
        <v>13.315665490000001</v>
      </c>
      <c r="X3735">
        <v>7.5099513489999996</v>
      </c>
      <c r="Y3735">
        <v>7.5099513489999996</v>
      </c>
    </row>
    <row r="3736" spans="1:25" x14ac:dyDescent="0.3">
      <c r="A3736" s="2">
        <v>45931</v>
      </c>
      <c r="B3736" t="s">
        <v>104</v>
      </c>
      <c r="C3736">
        <v>688</v>
      </c>
      <c r="D3736">
        <v>6</v>
      </c>
      <c r="E3736">
        <v>2.198</v>
      </c>
      <c r="F3736">
        <v>0.872</v>
      </c>
      <c r="G3736">
        <v>13.19</v>
      </c>
      <c r="H3736">
        <v>13.19</v>
      </c>
      <c r="I3736" t="s">
        <v>149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X3736">
        <v>0</v>
      </c>
      <c r="Y3736">
        <v>0</v>
      </c>
    </row>
    <row r="3737" spans="1:25" x14ac:dyDescent="0.3">
      <c r="A3737" s="2">
        <v>45931</v>
      </c>
      <c r="B3737" t="s">
        <v>38</v>
      </c>
      <c r="C3737">
        <v>0</v>
      </c>
      <c r="D3737">
        <v>0</v>
      </c>
      <c r="G3737">
        <v>0</v>
      </c>
      <c r="H3737">
        <v>0</v>
      </c>
      <c r="I3737" t="s">
        <v>149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5" x14ac:dyDescent="0.3">
      <c r="A3738" s="2">
        <v>45931</v>
      </c>
      <c r="B3738" t="s">
        <v>42</v>
      </c>
      <c r="C3738">
        <v>354</v>
      </c>
      <c r="D3738">
        <v>10</v>
      </c>
      <c r="E3738">
        <v>2.0350000000000001</v>
      </c>
      <c r="F3738">
        <v>2.8250000000000002</v>
      </c>
      <c r="G3738">
        <v>20.350000000000001</v>
      </c>
      <c r="H3738">
        <v>20.350000000000001</v>
      </c>
      <c r="I3738" t="s">
        <v>149</v>
      </c>
      <c r="J3738">
        <v>1</v>
      </c>
      <c r="K3738">
        <v>2</v>
      </c>
      <c r="L3738">
        <v>2</v>
      </c>
      <c r="M3738">
        <v>2</v>
      </c>
      <c r="N3738">
        <v>1</v>
      </c>
      <c r="O3738">
        <v>2</v>
      </c>
      <c r="P3738">
        <v>2</v>
      </c>
      <c r="Q3738">
        <v>2</v>
      </c>
      <c r="R3738">
        <v>24.98</v>
      </c>
      <c r="S3738">
        <v>49.96</v>
      </c>
      <c r="T3738">
        <v>49.96</v>
      </c>
      <c r="U3738">
        <v>49.96</v>
      </c>
      <c r="V3738">
        <v>40.732586070000004</v>
      </c>
      <c r="W3738">
        <v>40.732586070000004</v>
      </c>
      <c r="X3738">
        <v>2.4550368549999999</v>
      </c>
      <c r="Y3738">
        <v>2.4550368549999999</v>
      </c>
    </row>
    <row r="3739" spans="1:25" x14ac:dyDescent="0.3">
      <c r="A3739" s="2">
        <v>45931</v>
      </c>
      <c r="B3739" t="s">
        <v>50</v>
      </c>
      <c r="C3739">
        <v>2</v>
      </c>
      <c r="D3739">
        <v>0</v>
      </c>
      <c r="F3739">
        <v>0</v>
      </c>
      <c r="G3739">
        <v>0</v>
      </c>
      <c r="H3739">
        <v>0</v>
      </c>
      <c r="I3739" t="s">
        <v>149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5" x14ac:dyDescent="0.3">
      <c r="A3740" s="2">
        <v>45931</v>
      </c>
      <c r="B3740" t="s">
        <v>72</v>
      </c>
      <c r="C3740">
        <v>128</v>
      </c>
      <c r="D3740">
        <v>0</v>
      </c>
      <c r="F3740">
        <v>0</v>
      </c>
      <c r="G3740">
        <v>0</v>
      </c>
      <c r="H3740">
        <v>0</v>
      </c>
      <c r="I3740" t="s">
        <v>149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5" x14ac:dyDescent="0.3">
      <c r="A3741" s="2">
        <v>45931</v>
      </c>
      <c r="B3741" t="s">
        <v>84</v>
      </c>
      <c r="C3741">
        <v>25</v>
      </c>
      <c r="D3741">
        <v>0</v>
      </c>
      <c r="F3741">
        <v>0</v>
      </c>
      <c r="G3741">
        <v>0</v>
      </c>
      <c r="H3741">
        <v>0</v>
      </c>
      <c r="I3741" t="s">
        <v>149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5" x14ac:dyDescent="0.3">
      <c r="A3742" s="2">
        <v>45931</v>
      </c>
      <c r="B3742" t="s">
        <v>68</v>
      </c>
      <c r="C3742">
        <v>774</v>
      </c>
      <c r="D3742">
        <v>6</v>
      </c>
      <c r="E3742">
        <v>4.0670000000000002</v>
      </c>
      <c r="F3742">
        <v>0.77500000000000002</v>
      </c>
      <c r="G3742">
        <v>24.4</v>
      </c>
      <c r="H3742">
        <v>24.4</v>
      </c>
      <c r="I3742" t="s">
        <v>149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27.49</v>
      </c>
      <c r="S3742">
        <v>27.49</v>
      </c>
      <c r="T3742">
        <v>27.49</v>
      </c>
      <c r="U3742">
        <v>27.49</v>
      </c>
      <c r="V3742">
        <v>88.759548929999994</v>
      </c>
      <c r="W3742">
        <v>88.759548929999994</v>
      </c>
      <c r="X3742">
        <v>1.126639344</v>
      </c>
      <c r="Y3742">
        <v>1.126639344</v>
      </c>
    </row>
    <row r="3743" spans="1:25" x14ac:dyDescent="0.3">
      <c r="A3743" s="2">
        <v>45931</v>
      </c>
      <c r="B3743" t="s">
        <v>64</v>
      </c>
      <c r="C3743">
        <v>153</v>
      </c>
      <c r="D3743">
        <v>0</v>
      </c>
      <c r="F3743">
        <v>0</v>
      </c>
      <c r="G3743">
        <v>0</v>
      </c>
      <c r="H3743">
        <v>0</v>
      </c>
      <c r="I3743" t="s">
        <v>149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5" x14ac:dyDescent="0.3">
      <c r="A3744" s="2">
        <v>45931</v>
      </c>
      <c r="B3744" t="s">
        <v>26</v>
      </c>
      <c r="C3744">
        <v>53</v>
      </c>
      <c r="D3744">
        <v>0</v>
      </c>
      <c r="F3744">
        <v>0</v>
      </c>
      <c r="G3744">
        <v>0</v>
      </c>
      <c r="H3744">
        <v>0</v>
      </c>
      <c r="I3744" t="s">
        <v>149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5" x14ac:dyDescent="0.3">
      <c r="A3745" s="2">
        <v>45931</v>
      </c>
      <c r="B3745" t="s">
        <v>15</v>
      </c>
      <c r="C3745">
        <v>289</v>
      </c>
      <c r="D3745">
        <v>1</v>
      </c>
      <c r="E3745">
        <v>6.24</v>
      </c>
      <c r="F3745">
        <v>0.34599999999999997</v>
      </c>
      <c r="G3745">
        <v>6.24</v>
      </c>
      <c r="H3745">
        <v>6.24</v>
      </c>
      <c r="I3745" t="s">
        <v>149</v>
      </c>
      <c r="J3745">
        <v>0</v>
      </c>
      <c r="K3745">
        <v>1</v>
      </c>
      <c r="L3745">
        <v>1</v>
      </c>
      <c r="M3745">
        <v>1</v>
      </c>
      <c r="N3745">
        <v>0</v>
      </c>
      <c r="O3745">
        <v>3</v>
      </c>
      <c r="P3745">
        <v>3</v>
      </c>
      <c r="Q3745">
        <v>3</v>
      </c>
      <c r="R3745">
        <v>0</v>
      </c>
      <c r="S3745">
        <v>328.47</v>
      </c>
      <c r="T3745">
        <v>328.47</v>
      </c>
      <c r="U3745">
        <v>328.47</v>
      </c>
      <c r="V3745">
        <v>1.8997168689999999</v>
      </c>
      <c r="W3745">
        <v>1.8997168689999999</v>
      </c>
      <c r="X3745">
        <v>52.63942308</v>
      </c>
      <c r="Y3745">
        <v>52.63942308</v>
      </c>
    </row>
    <row r="3746" spans="1:25" x14ac:dyDescent="0.3">
      <c r="A3746" s="2">
        <v>45931</v>
      </c>
      <c r="B3746" t="s">
        <v>36</v>
      </c>
      <c r="C3746">
        <v>107</v>
      </c>
      <c r="D3746">
        <v>1</v>
      </c>
      <c r="E3746">
        <v>2.93</v>
      </c>
      <c r="F3746">
        <v>0.93500000000000005</v>
      </c>
      <c r="G3746">
        <v>2.93</v>
      </c>
      <c r="H3746">
        <v>2.93</v>
      </c>
      <c r="I3746" t="s">
        <v>149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36.49</v>
      </c>
      <c r="S3746">
        <v>36.49</v>
      </c>
      <c r="T3746">
        <v>36.49</v>
      </c>
      <c r="U3746">
        <v>36.49</v>
      </c>
      <c r="V3746">
        <v>8.0295971500000007</v>
      </c>
      <c r="W3746">
        <v>8.0295971500000007</v>
      </c>
      <c r="X3746">
        <v>12.45392491</v>
      </c>
      <c r="Y3746">
        <v>12.45392491</v>
      </c>
    </row>
    <row r="3747" spans="1:25" x14ac:dyDescent="0.3">
      <c r="A3747" s="2">
        <v>45931</v>
      </c>
      <c r="B3747" t="s">
        <v>78</v>
      </c>
      <c r="C3747">
        <v>518</v>
      </c>
      <c r="D3747">
        <v>2</v>
      </c>
      <c r="E3747">
        <v>4.71</v>
      </c>
      <c r="F3747">
        <v>0.38600000000000001</v>
      </c>
      <c r="G3747">
        <v>9.42</v>
      </c>
      <c r="H3747">
        <v>9.42</v>
      </c>
      <c r="I3747" t="s">
        <v>149</v>
      </c>
      <c r="J3747">
        <v>1</v>
      </c>
      <c r="K3747">
        <v>1</v>
      </c>
      <c r="L3747">
        <v>1</v>
      </c>
      <c r="M3747">
        <v>1</v>
      </c>
      <c r="N3747">
        <v>3</v>
      </c>
      <c r="O3747">
        <v>3</v>
      </c>
      <c r="P3747">
        <v>3</v>
      </c>
      <c r="Q3747">
        <v>3</v>
      </c>
      <c r="R3747">
        <v>101.64</v>
      </c>
      <c r="S3747">
        <v>101.64</v>
      </c>
      <c r="T3747">
        <v>101.64</v>
      </c>
      <c r="U3747">
        <v>101.64</v>
      </c>
      <c r="V3747">
        <v>9.2680047230000007</v>
      </c>
      <c r="W3747">
        <v>9.2680047230000007</v>
      </c>
      <c r="X3747">
        <v>10.78980892</v>
      </c>
      <c r="Y3747">
        <v>10.78980892</v>
      </c>
    </row>
    <row r="3748" spans="1:25" x14ac:dyDescent="0.3">
      <c r="A3748" s="2">
        <v>45931</v>
      </c>
      <c r="B3748" t="s">
        <v>94</v>
      </c>
      <c r="C3748">
        <v>363</v>
      </c>
      <c r="D3748">
        <v>0</v>
      </c>
      <c r="F3748">
        <v>0</v>
      </c>
      <c r="G3748">
        <v>0</v>
      </c>
      <c r="H3748">
        <v>0</v>
      </c>
      <c r="I3748" t="s">
        <v>149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5" x14ac:dyDescent="0.3">
      <c r="A3749" s="2">
        <v>45931</v>
      </c>
      <c r="B3749" t="s">
        <v>17</v>
      </c>
      <c r="C3749">
        <v>54</v>
      </c>
      <c r="D3749">
        <v>0</v>
      </c>
      <c r="F3749">
        <v>0</v>
      </c>
      <c r="G3749">
        <v>0</v>
      </c>
      <c r="H3749">
        <v>0</v>
      </c>
      <c r="I3749" t="s">
        <v>149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5" x14ac:dyDescent="0.3">
      <c r="A3750" s="2">
        <v>45931</v>
      </c>
      <c r="B3750" t="s">
        <v>17</v>
      </c>
      <c r="C3750">
        <v>865</v>
      </c>
      <c r="D3750">
        <v>4</v>
      </c>
      <c r="E3750">
        <v>0.89300000000000002</v>
      </c>
      <c r="F3750">
        <v>0.46200000000000002</v>
      </c>
      <c r="G3750">
        <v>3.57</v>
      </c>
      <c r="H3750">
        <v>3.57</v>
      </c>
      <c r="I3750" t="s">
        <v>149</v>
      </c>
      <c r="J3750">
        <v>2</v>
      </c>
      <c r="K3750">
        <v>2</v>
      </c>
      <c r="L3750">
        <v>2</v>
      </c>
      <c r="M3750">
        <v>2</v>
      </c>
      <c r="N3750">
        <v>2</v>
      </c>
      <c r="O3750">
        <v>2</v>
      </c>
      <c r="P3750">
        <v>2</v>
      </c>
      <c r="Q3750">
        <v>2</v>
      </c>
      <c r="R3750">
        <v>62.37</v>
      </c>
      <c r="S3750">
        <v>62.37</v>
      </c>
      <c r="T3750">
        <v>62.37</v>
      </c>
      <c r="U3750">
        <v>62.37</v>
      </c>
      <c r="V3750">
        <v>5.7239057239999998</v>
      </c>
      <c r="W3750">
        <v>5.7239057239999998</v>
      </c>
      <c r="X3750">
        <v>17.470588240000001</v>
      </c>
      <c r="Y3750">
        <v>17.470588240000001</v>
      </c>
    </row>
    <row r="3751" spans="1:25" x14ac:dyDescent="0.3">
      <c r="A3751" s="2">
        <v>45931</v>
      </c>
      <c r="B3751" t="s">
        <v>17</v>
      </c>
      <c r="C3751">
        <v>101</v>
      </c>
      <c r="D3751">
        <v>0</v>
      </c>
      <c r="F3751">
        <v>0</v>
      </c>
      <c r="G3751">
        <v>0</v>
      </c>
      <c r="H3751">
        <v>0</v>
      </c>
      <c r="I3751" t="s">
        <v>149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5" x14ac:dyDescent="0.3">
      <c r="A3752" s="2">
        <v>45931</v>
      </c>
      <c r="B3752" t="s">
        <v>17</v>
      </c>
      <c r="C3752">
        <v>133</v>
      </c>
      <c r="D3752">
        <v>0</v>
      </c>
      <c r="F3752">
        <v>0</v>
      </c>
      <c r="G3752">
        <v>0</v>
      </c>
      <c r="H3752">
        <v>0</v>
      </c>
      <c r="I3752" t="s">
        <v>149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5" x14ac:dyDescent="0.3">
      <c r="A3753" s="2">
        <v>45931</v>
      </c>
      <c r="B3753" t="s">
        <v>52</v>
      </c>
      <c r="C3753">
        <v>707</v>
      </c>
      <c r="D3753">
        <v>12</v>
      </c>
      <c r="E3753">
        <v>0.91700000000000004</v>
      </c>
      <c r="F3753">
        <v>1.6970000000000001</v>
      </c>
      <c r="G3753">
        <v>11</v>
      </c>
      <c r="H3753">
        <v>11</v>
      </c>
      <c r="I3753" t="s">
        <v>149</v>
      </c>
      <c r="J3753">
        <v>1</v>
      </c>
      <c r="K3753">
        <v>2</v>
      </c>
      <c r="L3753">
        <v>2</v>
      </c>
      <c r="M3753">
        <v>2</v>
      </c>
      <c r="N3753">
        <v>1</v>
      </c>
      <c r="O3753">
        <v>2</v>
      </c>
      <c r="P3753">
        <v>2</v>
      </c>
      <c r="Q3753">
        <v>2</v>
      </c>
      <c r="R3753">
        <v>31.88</v>
      </c>
      <c r="S3753">
        <v>65.37</v>
      </c>
      <c r="T3753">
        <v>65.37</v>
      </c>
      <c r="U3753">
        <v>65.37</v>
      </c>
      <c r="V3753">
        <v>16.827290810000001</v>
      </c>
      <c r="W3753">
        <v>16.827290810000001</v>
      </c>
      <c r="X3753">
        <v>5.942727273</v>
      </c>
      <c r="Y3753">
        <v>5.942727273</v>
      </c>
    </row>
    <row r="3754" spans="1:25" x14ac:dyDescent="0.3">
      <c r="A3754" s="2">
        <v>45931</v>
      </c>
      <c r="B3754" t="s">
        <v>52</v>
      </c>
      <c r="C3754">
        <v>2278</v>
      </c>
      <c r="D3754">
        <v>11</v>
      </c>
      <c r="E3754">
        <v>0.61199999999999999</v>
      </c>
      <c r="F3754">
        <v>0.48299999999999998</v>
      </c>
      <c r="G3754">
        <v>6.73</v>
      </c>
      <c r="H3754">
        <v>6.73</v>
      </c>
      <c r="I3754" t="s">
        <v>149</v>
      </c>
      <c r="J3754">
        <v>4</v>
      </c>
      <c r="K3754">
        <v>4</v>
      </c>
      <c r="L3754">
        <v>4</v>
      </c>
      <c r="M3754">
        <v>4</v>
      </c>
      <c r="N3754">
        <v>4</v>
      </c>
      <c r="O3754">
        <v>4</v>
      </c>
      <c r="P3754">
        <v>4</v>
      </c>
      <c r="Q3754">
        <v>4</v>
      </c>
      <c r="R3754">
        <v>50.35</v>
      </c>
      <c r="S3754">
        <v>50.35</v>
      </c>
      <c r="T3754">
        <v>50.35</v>
      </c>
      <c r="U3754">
        <v>50.35</v>
      </c>
      <c r="V3754">
        <v>13.366434959999999</v>
      </c>
      <c r="W3754">
        <v>13.366434959999999</v>
      </c>
      <c r="X3754">
        <v>7.4814264489999998</v>
      </c>
      <c r="Y3754">
        <v>7.4814264489999998</v>
      </c>
    </row>
    <row r="3755" spans="1:25" x14ac:dyDescent="0.3">
      <c r="A3755" s="2">
        <v>45931</v>
      </c>
      <c r="B3755" t="s">
        <v>52</v>
      </c>
      <c r="C3755">
        <v>1798</v>
      </c>
      <c r="D3755">
        <v>17</v>
      </c>
      <c r="E3755">
        <v>0.73199999999999998</v>
      </c>
      <c r="F3755">
        <v>0.94499999999999995</v>
      </c>
      <c r="G3755">
        <v>12.44</v>
      </c>
      <c r="H3755">
        <v>12.44</v>
      </c>
      <c r="I3755" t="s">
        <v>149</v>
      </c>
      <c r="J3755">
        <v>1</v>
      </c>
      <c r="K3755">
        <v>2</v>
      </c>
      <c r="L3755">
        <v>2</v>
      </c>
      <c r="M3755">
        <v>2</v>
      </c>
      <c r="N3755">
        <v>1</v>
      </c>
      <c r="O3755">
        <v>2</v>
      </c>
      <c r="P3755">
        <v>2</v>
      </c>
      <c r="Q3755">
        <v>2</v>
      </c>
      <c r="R3755">
        <v>11.49</v>
      </c>
      <c r="S3755">
        <v>24.98</v>
      </c>
      <c r="T3755">
        <v>24.98</v>
      </c>
      <c r="U3755">
        <v>24.98</v>
      </c>
      <c r="V3755">
        <v>49.79983987</v>
      </c>
      <c r="W3755">
        <v>49.79983987</v>
      </c>
      <c r="X3755">
        <v>2.008038585</v>
      </c>
      <c r="Y3755">
        <v>2.008038585</v>
      </c>
    </row>
    <row r="3756" spans="1:25" x14ac:dyDescent="0.3">
      <c r="A3756" s="2">
        <v>45931</v>
      </c>
      <c r="B3756" t="s">
        <v>52</v>
      </c>
      <c r="C3756">
        <v>4873</v>
      </c>
      <c r="D3756">
        <v>51</v>
      </c>
      <c r="E3756">
        <v>0.42399999999999999</v>
      </c>
      <c r="F3756">
        <v>1.0469999999999999</v>
      </c>
      <c r="G3756">
        <v>21.63</v>
      </c>
      <c r="H3756">
        <v>21.63</v>
      </c>
      <c r="I3756" t="s">
        <v>149</v>
      </c>
      <c r="J3756">
        <v>4</v>
      </c>
      <c r="K3756">
        <v>4</v>
      </c>
      <c r="L3756">
        <v>4</v>
      </c>
      <c r="M3756">
        <v>4</v>
      </c>
      <c r="N3756">
        <v>5</v>
      </c>
      <c r="O3756">
        <v>5</v>
      </c>
      <c r="P3756">
        <v>5</v>
      </c>
      <c r="Q3756">
        <v>5</v>
      </c>
      <c r="R3756">
        <v>128.62</v>
      </c>
      <c r="S3756">
        <v>128.62</v>
      </c>
      <c r="T3756">
        <v>128.62</v>
      </c>
      <c r="U3756">
        <v>128.62</v>
      </c>
      <c r="V3756">
        <v>16.81698025</v>
      </c>
      <c r="W3756">
        <v>16.81698025</v>
      </c>
      <c r="X3756">
        <v>5.9463707809999997</v>
      </c>
      <c r="Y3756">
        <v>5.9463707809999997</v>
      </c>
    </row>
    <row r="3757" spans="1:25" x14ac:dyDescent="0.3">
      <c r="A3757" s="2">
        <v>45931</v>
      </c>
      <c r="B3757" t="s">
        <v>112</v>
      </c>
      <c r="C3757">
        <v>234</v>
      </c>
      <c r="D3757">
        <v>3</v>
      </c>
      <c r="E3757">
        <v>1.4</v>
      </c>
      <c r="F3757">
        <v>1.282</v>
      </c>
      <c r="G3757">
        <v>4.2</v>
      </c>
      <c r="H3757">
        <v>4.2</v>
      </c>
      <c r="I3757" t="s">
        <v>149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X3757">
        <v>0</v>
      </c>
      <c r="Y3757">
        <v>0</v>
      </c>
    </row>
    <row r="3758" spans="1:25" x14ac:dyDescent="0.3">
      <c r="A3758" s="2">
        <v>45931</v>
      </c>
      <c r="B3758" t="s">
        <v>15</v>
      </c>
      <c r="C3758">
        <v>305</v>
      </c>
      <c r="D3758">
        <v>3</v>
      </c>
      <c r="E3758">
        <v>1.38</v>
      </c>
      <c r="F3758">
        <v>0.98399999999999999</v>
      </c>
      <c r="G3758">
        <v>4.1399999999999997</v>
      </c>
      <c r="H3758">
        <v>4.1399999999999997</v>
      </c>
      <c r="I3758" t="s">
        <v>149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37.49</v>
      </c>
      <c r="S3758">
        <v>37.49</v>
      </c>
      <c r="T3758">
        <v>37.49</v>
      </c>
      <c r="U3758">
        <v>37.49</v>
      </c>
      <c r="V3758">
        <v>11.04294479</v>
      </c>
      <c r="W3758">
        <v>11.04294479</v>
      </c>
      <c r="X3758">
        <v>9.0555555559999998</v>
      </c>
      <c r="Y3758">
        <v>9.0555555559999998</v>
      </c>
    </row>
    <row r="3759" spans="1:25" x14ac:dyDescent="0.3">
      <c r="A3759" s="2">
        <v>45931</v>
      </c>
      <c r="B3759" t="s">
        <v>112</v>
      </c>
      <c r="C3759">
        <v>411</v>
      </c>
      <c r="D3759">
        <v>6</v>
      </c>
      <c r="E3759">
        <v>1.01</v>
      </c>
      <c r="F3759">
        <v>1.46</v>
      </c>
      <c r="G3759">
        <v>6.06</v>
      </c>
      <c r="H3759">
        <v>6.06</v>
      </c>
      <c r="I3759" t="s">
        <v>149</v>
      </c>
      <c r="J3759">
        <v>1</v>
      </c>
      <c r="K3759">
        <v>1</v>
      </c>
      <c r="L3759">
        <v>1</v>
      </c>
      <c r="M3759">
        <v>1</v>
      </c>
      <c r="N3759">
        <v>3</v>
      </c>
      <c r="O3759">
        <v>3</v>
      </c>
      <c r="P3759">
        <v>3</v>
      </c>
      <c r="Q3759">
        <v>3</v>
      </c>
      <c r="R3759">
        <v>94.47</v>
      </c>
      <c r="S3759">
        <v>94.47</v>
      </c>
      <c r="T3759">
        <v>94.47</v>
      </c>
      <c r="U3759">
        <v>94.47</v>
      </c>
      <c r="V3759">
        <v>6.4147348360000001</v>
      </c>
      <c r="W3759">
        <v>6.4147348360000001</v>
      </c>
      <c r="X3759">
        <v>15.58910891</v>
      </c>
      <c r="Y3759">
        <v>15.58910891</v>
      </c>
    </row>
    <row r="3760" spans="1:25" x14ac:dyDescent="0.3">
      <c r="A3760" s="2">
        <v>45931</v>
      </c>
      <c r="B3760" t="s">
        <v>15</v>
      </c>
      <c r="C3760">
        <v>303</v>
      </c>
      <c r="D3760">
        <v>4</v>
      </c>
      <c r="E3760">
        <v>1.3049999999999999</v>
      </c>
      <c r="F3760">
        <v>1.32</v>
      </c>
      <c r="G3760">
        <v>5.22</v>
      </c>
      <c r="H3760">
        <v>5.22</v>
      </c>
      <c r="I3760" t="s">
        <v>149</v>
      </c>
      <c r="J3760">
        <v>0</v>
      </c>
      <c r="K3760">
        <v>3</v>
      </c>
      <c r="L3760">
        <v>3</v>
      </c>
      <c r="M3760">
        <v>3</v>
      </c>
      <c r="N3760">
        <v>0</v>
      </c>
      <c r="O3760">
        <v>3</v>
      </c>
      <c r="P3760">
        <v>3</v>
      </c>
      <c r="Q3760">
        <v>3</v>
      </c>
      <c r="R3760">
        <v>0</v>
      </c>
      <c r="S3760">
        <v>190.86</v>
      </c>
      <c r="T3760">
        <v>190.86</v>
      </c>
      <c r="U3760">
        <v>190.86</v>
      </c>
      <c r="V3760">
        <v>2.7349889969999999</v>
      </c>
      <c r="W3760">
        <v>2.7349889969999999</v>
      </c>
      <c r="X3760">
        <v>36.563218390000003</v>
      </c>
      <c r="Y3760">
        <v>36.563218390000003</v>
      </c>
    </row>
    <row r="3761" spans="1:25" x14ac:dyDescent="0.3">
      <c r="A3761" s="2">
        <v>45931</v>
      </c>
      <c r="B3761" t="s">
        <v>15</v>
      </c>
      <c r="C3761">
        <v>595</v>
      </c>
      <c r="D3761">
        <v>1</v>
      </c>
      <c r="E3761">
        <v>1.2</v>
      </c>
      <c r="F3761">
        <v>0.16800000000000001</v>
      </c>
      <c r="G3761">
        <v>1.2</v>
      </c>
      <c r="H3761">
        <v>1.2</v>
      </c>
      <c r="I3761" t="s">
        <v>149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X3761">
        <v>0</v>
      </c>
      <c r="Y3761">
        <v>0</v>
      </c>
    </row>
    <row r="3762" spans="1:25" x14ac:dyDescent="0.3">
      <c r="A3762" s="2">
        <v>45931</v>
      </c>
      <c r="B3762" t="s">
        <v>112</v>
      </c>
      <c r="C3762">
        <v>394</v>
      </c>
      <c r="D3762">
        <v>2</v>
      </c>
      <c r="E3762">
        <v>0.40500000000000003</v>
      </c>
      <c r="F3762">
        <v>0.50800000000000001</v>
      </c>
      <c r="G3762">
        <v>0.81</v>
      </c>
      <c r="H3762">
        <v>0.81</v>
      </c>
      <c r="I3762" t="s">
        <v>149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X3762">
        <v>0</v>
      </c>
      <c r="Y3762">
        <v>0</v>
      </c>
    </row>
    <row r="3763" spans="1:25" x14ac:dyDescent="0.3">
      <c r="A3763" s="2">
        <v>45931</v>
      </c>
      <c r="B3763" t="s">
        <v>15</v>
      </c>
      <c r="C3763">
        <v>925</v>
      </c>
      <c r="D3763">
        <v>9</v>
      </c>
      <c r="E3763">
        <v>0.90800000000000003</v>
      </c>
      <c r="F3763">
        <v>0.97299999999999998</v>
      </c>
      <c r="G3763">
        <v>8.17</v>
      </c>
      <c r="H3763">
        <v>8.17</v>
      </c>
      <c r="I3763" t="s">
        <v>149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X3763">
        <v>0</v>
      </c>
      <c r="Y3763">
        <v>0</v>
      </c>
    </row>
    <row r="3764" spans="1:25" x14ac:dyDescent="0.3">
      <c r="A3764" s="2">
        <v>45931</v>
      </c>
      <c r="B3764" t="s">
        <v>112</v>
      </c>
      <c r="C3764">
        <v>1209</v>
      </c>
      <c r="D3764">
        <v>7</v>
      </c>
      <c r="E3764">
        <v>0.877</v>
      </c>
      <c r="F3764">
        <v>0.57899999999999996</v>
      </c>
      <c r="G3764">
        <v>6.14</v>
      </c>
      <c r="H3764">
        <v>6.14</v>
      </c>
      <c r="I3764" t="s">
        <v>149</v>
      </c>
      <c r="J3764">
        <v>8</v>
      </c>
      <c r="K3764">
        <v>9</v>
      </c>
      <c r="L3764">
        <v>9</v>
      </c>
      <c r="M3764">
        <v>9</v>
      </c>
      <c r="N3764">
        <v>8</v>
      </c>
      <c r="O3764">
        <v>9</v>
      </c>
      <c r="P3764">
        <v>9</v>
      </c>
      <c r="Q3764">
        <v>9</v>
      </c>
      <c r="R3764">
        <v>256.36</v>
      </c>
      <c r="S3764">
        <v>290.24</v>
      </c>
      <c r="T3764">
        <v>290.24</v>
      </c>
      <c r="U3764">
        <v>290.24</v>
      </c>
      <c r="V3764">
        <v>2.1154906279999999</v>
      </c>
      <c r="W3764">
        <v>2.1154906279999999</v>
      </c>
      <c r="X3764">
        <v>47.270358309999999</v>
      </c>
      <c r="Y3764">
        <v>47.270358309999999</v>
      </c>
    </row>
    <row r="3765" spans="1:25" x14ac:dyDescent="0.3">
      <c r="A3765" s="2">
        <v>45931</v>
      </c>
      <c r="B3765" t="s">
        <v>100</v>
      </c>
      <c r="C3765">
        <v>30</v>
      </c>
      <c r="D3765">
        <v>0</v>
      </c>
      <c r="F3765">
        <v>0</v>
      </c>
      <c r="G3765">
        <v>0</v>
      </c>
      <c r="H3765">
        <v>0</v>
      </c>
      <c r="I3765" t="s">
        <v>149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5" x14ac:dyDescent="0.3">
      <c r="A3766" s="2">
        <v>45931</v>
      </c>
      <c r="B3766" t="s">
        <v>54</v>
      </c>
      <c r="C3766">
        <v>455</v>
      </c>
      <c r="D3766">
        <v>8</v>
      </c>
      <c r="E3766">
        <v>1.349</v>
      </c>
      <c r="F3766">
        <v>1.758</v>
      </c>
      <c r="G3766">
        <v>10.79</v>
      </c>
      <c r="H3766">
        <v>10.79</v>
      </c>
      <c r="I3766" t="s">
        <v>149</v>
      </c>
      <c r="J3766">
        <v>4</v>
      </c>
      <c r="K3766">
        <v>4</v>
      </c>
      <c r="L3766">
        <v>4</v>
      </c>
      <c r="M3766">
        <v>4</v>
      </c>
      <c r="N3766">
        <v>4</v>
      </c>
      <c r="O3766">
        <v>4</v>
      </c>
      <c r="P3766">
        <v>4</v>
      </c>
      <c r="Q3766">
        <v>4</v>
      </c>
      <c r="R3766">
        <v>105.82</v>
      </c>
      <c r="S3766">
        <v>105.82</v>
      </c>
      <c r="T3766">
        <v>105.82</v>
      </c>
      <c r="U3766">
        <v>105.82</v>
      </c>
      <c r="V3766">
        <v>10.1965602</v>
      </c>
      <c r="W3766">
        <v>10.1965602</v>
      </c>
      <c r="X3766">
        <v>9.8072289159999997</v>
      </c>
      <c r="Y3766">
        <v>9.8072289159999997</v>
      </c>
    </row>
    <row r="3767" spans="1:25" x14ac:dyDescent="0.3">
      <c r="A3767" s="2">
        <v>45931</v>
      </c>
      <c r="B3767" t="s">
        <v>60</v>
      </c>
      <c r="C3767">
        <v>2765</v>
      </c>
      <c r="D3767">
        <v>6</v>
      </c>
      <c r="E3767">
        <v>1.24</v>
      </c>
      <c r="F3767">
        <v>0.217</v>
      </c>
      <c r="G3767">
        <v>7.44</v>
      </c>
      <c r="H3767">
        <v>7.44</v>
      </c>
      <c r="I3767" t="s">
        <v>149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X3767">
        <v>0</v>
      </c>
      <c r="Y3767">
        <v>0</v>
      </c>
    </row>
    <row r="3768" spans="1:25" x14ac:dyDescent="0.3">
      <c r="A3768" s="2">
        <v>45931</v>
      </c>
      <c r="B3768" t="s">
        <v>60</v>
      </c>
      <c r="C3768">
        <v>2455</v>
      </c>
      <c r="D3768">
        <v>6</v>
      </c>
      <c r="E3768">
        <v>0.93500000000000005</v>
      </c>
      <c r="F3768">
        <v>0.24399999999999999</v>
      </c>
      <c r="G3768">
        <v>5.61</v>
      </c>
      <c r="H3768">
        <v>5.61</v>
      </c>
      <c r="I3768" t="s">
        <v>149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X3768">
        <v>0</v>
      </c>
      <c r="Y3768">
        <v>0</v>
      </c>
    </row>
    <row r="3769" spans="1:25" x14ac:dyDescent="0.3">
      <c r="A3769" s="2">
        <v>45931</v>
      </c>
      <c r="B3769" t="s">
        <v>100</v>
      </c>
      <c r="C3769">
        <v>56</v>
      </c>
      <c r="D3769">
        <v>1</v>
      </c>
      <c r="E3769">
        <v>0.6</v>
      </c>
      <c r="F3769">
        <v>1.786</v>
      </c>
      <c r="G3769">
        <v>0.6</v>
      </c>
      <c r="H3769">
        <v>0.6</v>
      </c>
      <c r="I3769" t="s">
        <v>149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X3769">
        <v>0</v>
      </c>
      <c r="Y3769">
        <v>0</v>
      </c>
    </row>
    <row r="3770" spans="1:25" x14ac:dyDescent="0.3">
      <c r="A3770" s="2">
        <v>45931</v>
      </c>
      <c r="B3770" t="s">
        <v>54</v>
      </c>
      <c r="C3770">
        <v>1236</v>
      </c>
      <c r="D3770">
        <v>7</v>
      </c>
      <c r="E3770">
        <v>0.75600000000000001</v>
      </c>
      <c r="F3770">
        <v>0.56599999999999995</v>
      </c>
      <c r="G3770">
        <v>5.29</v>
      </c>
      <c r="H3770">
        <v>5.29</v>
      </c>
      <c r="I3770" t="s">
        <v>149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21.88</v>
      </c>
      <c r="S3770">
        <v>21.88</v>
      </c>
      <c r="T3770">
        <v>21.88</v>
      </c>
      <c r="U3770">
        <v>21.88</v>
      </c>
      <c r="V3770">
        <v>24.177330900000001</v>
      </c>
      <c r="W3770">
        <v>24.177330900000001</v>
      </c>
      <c r="X3770">
        <v>4.1361058599999998</v>
      </c>
      <c r="Y3770">
        <v>4.1361058599999998</v>
      </c>
    </row>
    <row r="3771" spans="1:25" x14ac:dyDescent="0.3">
      <c r="A3771" s="2">
        <v>45931</v>
      </c>
      <c r="B3771" t="s">
        <v>100</v>
      </c>
      <c r="C3771">
        <v>132</v>
      </c>
      <c r="D3771">
        <v>1</v>
      </c>
      <c r="E3771">
        <v>0.96</v>
      </c>
      <c r="F3771">
        <v>0.75800000000000001</v>
      </c>
      <c r="G3771">
        <v>0.96</v>
      </c>
      <c r="H3771">
        <v>0.96</v>
      </c>
      <c r="I3771" t="s">
        <v>149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X3771">
        <v>0</v>
      </c>
      <c r="Y3771">
        <v>0</v>
      </c>
    </row>
    <row r="3772" spans="1:25" x14ac:dyDescent="0.3">
      <c r="A3772" s="2">
        <v>45931</v>
      </c>
      <c r="B3772" t="s">
        <v>54</v>
      </c>
      <c r="C3772">
        <v>696</v>
      </c>
      <c r="D3772">
        <v>6</v>
      </c>
      <c r="E3772">
        <v>0.97199999999999998</v>
      </c>
      <c r="F3772">
        <v>0.86199999999999999</v>
      </c>
      <c r="G3772">
        <v>5.83</v>
      </c>
      <c r="H3772">
        <v>5.83</v>
      </c>
      <c r="I3772" t="s">
        <v>149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X3772">
        <v>0</v>
      </c>
      <c r="Y3772">
        <v>0</v>
      </c>
    </row>
    <row r="3773" spans="1:25" x14ac:dyDescent="0.3">
      <c r="A3773" s="2">
        <v>45931</v>
      </c>
      <c r="B3773" t="s">
        <v>60</v>
      </c>
      <c r="C3773">
        <v>928</v>
      </c>
      <c r="D3773">
        <v>9</v>
      </c>
      <c r="E3773">
        <v>1.196</v>
      </c>
      <c r="F3773">
        <v>0.97</v>
      </c>
      <c r="G3773">
        <v>10.76</v>
      </c>
      <c r="H3773">
        <v>10.76</v>
      </c>
      <c r="I3773" t="s">
        <v>149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X3773">
        <v>0</v>
      </c>
      <c r="Y3773">
        <v>0</v>
      </c>
    </row>
    <row r="3774" spans="1:25" x14ac:dyDescent="0.3">
      <c r="A3774" s="2">
        <v>45931</v>
      </c>
      <c r="B3774" t="s">
        <v>54</v>
      </c>
      <c r="C3774">
        <v>1700</v>
      </c>
      <c r="D3774">
        <v>10</v>
      </c>
      <c r="E3774">
        <v>0.78400000000000003</v>
      </c>
      <c r="F3774">
        <v>0.58799999999999997</v>
      </c>
      <c r="G3774">
        <v>7.84</v>
      </c>
      <c r="H3774">
        <v>7.84</v>
      </c>
      <c r="I3774" t="s">
        <v>149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34.49</v>
      </c>
      <c r="S3774">
        <v>34.49</v>
      </c>
      <c r="T3774">
        <v>34.49</v>
      </c>
      <c r="U3774">
        <v>34.49</v>
      </c>
      <c r="V3774">
        <v>22.73122644</v>
      </c>
      <c r="W3774">
        <v>22.73122644</v>
      </c>
      <c r="X3774">
        <v>4.3992346939999996</v>
      </c>
      <c r="Y3774">
        <v>4.3992346939999996</v>
      </c>
    </row>
    <row r="3775" spans="1:25" x14ac:dyDescent="0.3">
      <c r="A3775" s="2">
        <v>45931</v>
      </c>
      <c r="B3775" t="s">
        <v>100</v>
      </c>
      <c r="C3775">
        <v>263</v>
      </c>
      <c r="D3775">
        <v>1</v>
      </c>
      <c r="E3775">
        <v>1</v>
      </c>
      <c r="F3775">
        <v>0.38</v>
      </c>
      <c r="G3775">
        <v>1</v>
      </c>
      <c r="H3775">
        <v>1</v>
      </c>
      <c r="I3775" t="s">
        <v>149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11.88</v>
      </c>
      <c r="S3775">
        <v>11.88</v>
      </c>
      <c r="T3775">
        <v>11.88</v>
      </c>
      <c r="U3775">
        <v>11.88</v>
      </c>
      <c r="V3775">
        <v>8.4175084180000006</v>
      </c>
      <c r="W3775">
        <v>8.4175084180000006</v>
      </c>
      <c r="X3775">
        <v>11.88</v>
      </c>
      <c r="Y3775">
        <v>11.88</v>
      </c>
    </row>
    <row r="3776" spans="1:25" x14ac:dyDescent="0.3">
      <c r="A3776" s="2">
        <v>45931</v>
      </c>
      <c r="B3776" t="s">
        <v>60</v>
      </c>
      <c r="C3776">
        <v>2459</v>
      </c>
      <c r="D3776">
        <v>14</v>
      </c>
      <c r="E3776">
        <v>0.75800000000000001</v>
      </c>
      <c r="F3776">
        <v>0.56899999999999995</v>
      </c>
      <c r="G3776">
        <v>10.61</v>
      </c>
      <c r="H3776">
        <v>10.61</v>
      </c>
      <c r="I3776" t="s">
        <v>149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24.98</v>
      </c>
      <c r="S3776">
        <v>24.98</v>
      </c>
      <c r="T3776">
        <v>24.98</v>
      </c>
      <c r="U3776">
        <v>24.98</v>
      </c>
      <c r="V3776">
        <v>42.473979180000001</v>
      </c>
      <c r="W3776">
        <v>42.473979180000001</v>
      </c>
      <c r="X3776">
        <v>2.354382658</v>
      </c>
      <c r="Y3776">
        <v>2.354382658</v>
      </c>
    </row>
    <row r="3777" spans="1:25" x14ac:dyDescent="0.3">
      <c r="A3777" s="2">
        <v>45931</v>
      </c>
      <c r="B3777" t="s">
        <v>48</v>
      </c>
      <c r="C3777">
        <v>498</v>
      </c>
      <c r="D3777">
        <v>4</v>
      </c>
      <c r="E3777">
        <v>2.25</v>
      </c>
      <c r="F3777">
        <v>0.80300000000000005</v>
      </c>
      <c r="G3777">
        <v>9</v>
      </c>
      <c r="H3777">
        <v>9</v>
      </c>
      <c r="I3777" t="s">
        <v>149</v>
      </c>
      <c r="J3777">
        <v>4</v>
      </c>
      <c r="K3777">
        <v>4</v>
      </c>
      <c r="L3777">
        <v>4</v>
      </c>
      <c r="M3777">
        <v>4</v>
      </c>
      <c r="N3777">
        <v>4</v>
      </c>
      <c r="O3777">
        <v>4</v>
      </c>
      <c r="P3777">
        <v>4</v>
      </c>
      <c r="Q3777">
        <v>4</v>
      </c>
      <c r="R3777">
        <v>181.96</v>
      </c>
      <c r="S3777">
        <v>181.96</v>
      </c>
      <c r="T3777">
        <v>181.96</v>
      </c>
      <c r="U3777">
        <v>181.96</v>
      </c>
      <c r="V3777">
        <v>4.9461420089999999</v>
      </c>
      <c r="W3777">
        <v>4.9461420089999999</v>
      </c>
      <c r="X3777">
        <v>20.217777779999999</v>
      </c>
      <c r="Y3777">
        <v>20.217777779999999</v>
      </c>
    </row>
    <row r="3778" spans="1:25" x14ac:dyDescent="0.3">
      <c r="A3778" s="2">
        <v>45931</v>
      </c>
      <c r="B3778" t="s">
        <v>48</v>
      </c>
      <c r="C3778">
        <v>941</v>
      </c>
      <c r="D3778">
        <v>5</v>
      </c>
      <c r="E3778">
        <v>1.458</v>
      </c>
      <c r="F3778">
        <v>0.53100000000000003</v>
      </c>
      <c r="G3778">
        <v>7.29</v>
      </c>
      <c r="H3778">
        <v>7.29</v>
      </c>
      <c r="I3778" t="s">
        <v>149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X3778">
        <v>0</v>
      </c>
      <c r="Y3778">
        <v>0</v>
      </c>
    </row>
    <row r="3779" spans="1:25" x14ac:dyDescent="0.3">
      <c r="A3779" s="2">
        <v>45931</v>
      </c>
      <c r="B3779" t="s">
        <v>48</v>
      </c>
      <c r="C3779">
        <v>759</v>
      </c>
      <c r="D3779">
        <v>7</v>
      </c>
      <c r="E3779">
        <v>2.0230000000000001</v>
      </c>
      <c r="F3779">
        <v>0.92200000000000004</v>
      </c>
      <c r="G3779">
        <v>14.16</v>
      </c>
      <c r="H3779">
        <v>14.16</v>
      </c>
      <c r="I3779" t="s">
        <v>149</v>
      </c>
      <c r="J3779">
        <v>2</v>
      </c>
      <c r="K3779">
        <v>2</v>
      </c>
      <c r="L3779">
        <v>2</v>
      </c>
      <c r="M3779">
        <v>2</v>
      </c>
      <c r="N3779">
        <v>3</v>
      </c>
      <c r="O3779">
        <v>3</v>
      </c>
      <c r="P3779">
        <v>3</v>
      </c>
      <c r="Q3779">
        <v>3</v>
      </c>
      <c r="R3779">
        <v>154.47</v>
      </c>
      <c r="S3779">
        <v>154.47</v>
      </c>
      <c r="T3779">
        <v>154.47</v>
      </c>
      <c r="U3779">
        <v>154.47</v>
      </c>
      <c r="V3779">
        <v>9.1668285100000002</v>
      </c>
      <c r="W3779">
        <v>9.1668285100000002</v>
      </c>
      <c r="X3779">
        <v>10.90889831</v>
      </c>
      <c r="Y3779">
        <v>10.90889831</v>
      </c>
    </row>
    <row r="3780" spans="1:25" x14ac:dyDescent="0.3">
      <c r="A3780" s="2">
        <v>45931</v>
      </c>
      <c r="B3780" t="s">
        <v>48</v>
      </c>
      <c r="C3780">
        <v>2320</v>
      </c>
      <c r="D3780">
        <v>6</v>
      </c>
      <c r="E3780">
        <v>1.373</v>
      </c>
      <c r="F3780">
        <v>0.25900000000000001</v>
      </c>
      <c r="G3780">
        <v>8.24</v>
      </c>
      <c r="H3780">
        <v>8.24</v>
      </c>
      <c r="I3780" t="s">
        <v>149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X3780">
        <v>0</v>
      </c>
      <c r="Y3780">
        <v>0</v>
      </c>
    </row>
    <row r="3781" spans="1:25" x14ac:dyDescent="0.3">
      <c r="A3781" s="2">
        <v>45931</v>
      </c>
      <c r="B3781" t="s">
        <v>19</v>
      </c>
      <c r="C3781">
        <v>212</v>
      </c>
      <c r="D3781">
        <v>0</v>
      </c>
      <c r="F3781">
        <v>0</v>
      </c>
      <c r="G3781">
        <v>0</v>
      </c>
      <c r="H3781">
        <v>0</v>
      </c>
      <c r="I3781" t="s">
        <v>149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5" x14ac:dyDescent="0.3">
      <c r="A3782" s="2">
        <v>45931</v>
      </c>
      <c r="B3782" t="s">
        <v>90</v>
      </c>
      <c r="C3782">
        <v>45</v>
      </c>
      <c r="D3782">
        <v>0</v>
      </c>
      <c r="F3782">
        <v>0</v>
      </c>
      <c r="G3782">
        <v>0</v>
      </c>
      <c r="H3782">
        <v>0</v>
      </c>
      <c r="I3782" t="s">
        <v>149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5" x14ac:dyDescent="0.3">
      <c r="A3783" s="2">
        <v>45931</v>
      </c>
      <c r="B3783" t="s">
        <v>19</v>
      </c>
      <c r="C3783">
        <v>569</v>
      </c>
      <c r="D3783">
        <v>1</v>
      </c>
      <c r="E3783">
        <v>1.2</v>
      </c>
      <c r="F3783">
        <v>0.17599999999999999</v>
      </c>
      <c r="G3783">
        <v>1.2</v>
      </c>
      <c r="H3783">
        <v>1.2</v>
      </c>
      <c r="I3783" t="s">
        <v>149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X3783">
        <v>0</v>
      </c>
      <c r="Y3783">
        <v>0</v>
      </c>
    </row>
    <row r="3784" spans="1:25" x14ac:dyDescent="0.3">
      <c r="A3784" s="2">
        <v>45931</v>
      </c>
      <c r="B3784" t="s">
        <v>90</v>
      </c>
      <c r="C3784">
        <v>41</v>
      </c>
      <c r="D3784">
        <v>0</v>
      </c>
      <c r="F3784">
        <v>0</v>
      </c>
      <c r="G3784">
        <v>0</v>
      </c>
      <c r="H3784">
        <v>0</v>
      </c>
      <c r="I3784" t="s">
        <v>149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5" x14ac:dyDescent="0.3">
      <c r="A3785" s="2">
        <v>45931</v>
      </c>
      <c r="B3785" t="s">
        <v>19</v>
      </c>
      <c r="C3785">
        <v>69</v>
      </c>
      <c r="D3785">
        <v>1</v>
      </c>
      <c r="E3785">
        <v>1.17</v>
      </c>
      <c r="F3785">
        <v>1.4490000000000001</v>
      </c>
      <c r="G3785">
        <v>1.17</v>
      </c>
      <c r="H3785">
        <v>1.17</v>
      </c>
      <c r="I3785" t="s">
        <v>149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X3785">
        <v>0</v>
      </c>
      <c r="Y3785">
        <v>0</v>
      </c>
    </row>
    <row r="3786" spans="1:25" x14ac:dyDescent="0.3">
      <c r="A3786" s="2">
        <v>45931</v>
      </c>
      <c r="B3786" t="s">
        <v>90</v>
      </c>
      <c r="C3786">
        <v>40</v>
      </c>
      <c r="D3786">
        <v>0</v>
      </c>
      <c r="F3786">
        <v>0</v>
      </c>
      <c r="G3786">
        <v>0</v>
      </c>
      <c r="H3786">
        <v>0</v>
      </c>
      <c r="I3786" t="s">
        <v>149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5" x14ac:dyDescent="0.3">
      <c r="A3787" s="2">
        <v>45931</v>
      </c>
      <c r="B3787" t="s">
        <v>19</v>
      </c>
      <c r="C3787">
        <v>148</v>
      </c>
      <c r="D3787">
        <v>0</v>
      </c>
      <c r="F3787">
        <v>0</v>
      </c>
      <c r="G3787">
        <v>0</v>
      </c>
      <c r="H3787">
        <v>0</v>
      </c>
      <c r="I3787" t="s">
        <v>149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5" x14ac:dyDescent="0.3">
      <c r="A3788" s="2">
        <v>45931</v>
      </c>
      <c r="B3788" t="s">
        <v>90</v>
      </c>
      <c r="C3788">
        <v>36</v>
      </c>
      <c r="D3788">
        <v>1</v>
      </c>
      <c r="E3788">
        <v>0.56000000000000005</v>
      </c>
      <c r="F3788">
        <v>2.778</v>
      </c>
      <c r="G3788">
        <v>0.56000000000000005</v>
      </c>
      <c r="H3788">
        <v>0.56000000000000005</v>
      </c>
      <c r="I3788" t="s">
        <v>149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X3788">
        <v>0</v>
      </c>
      <c r="Y3788">
        <v>0</v>
      </c>
    </row>
    <row r="3789" spans="1:25" x14ac:dyDescent="0.3">
      <c r="A3789" s="2">
        <v>45931</v>
      </c>
      <c r="B3789" t="s">
        <v>58</v>
      </c>
      <c r="C3789">
        <v>360</v>
      </c>
      <c r="D3789">
        <v>3</v>
      </c>
      <c r="E3789">
        <v>1.31</v>
      </c>
      <c r="F3789">
        <v>0.83299999999999996</v>
      </c>
      <c r="G3789">
        <v>3.93</v>
      </c>
      <c r="H3789">
        <v>3.93</v>
      </c>
      <c r="I3789" t="s">
        <v>149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11.49</v>
      </c>
      <c r="S3789">
        <v>11.49</v>
      </c>
      <c r="T3789">
        <v>11.49</v>
      </c>
      <c r="U3789">
        <v>11.49</v>
      </c>
      <c r="V3789">
        <v>34.203655349999998</v>
      </c>
      <c r="W3789">
        <v>34.203655349999998</v>
      </c>
      <c r="X3789">
        <v>2.9236641219999999</v>
      </c>
      <c r="Y3789">
        <v>2.9236641219999999</v>
      </c>
    </row>
    <row r="3790" spans="1:25" x14ac:dyDescent="0.3">
      <c r="A3790" s="2">
        <v>45931</v>
      </c>
      <c r="B3790" t="s">
        <v>110</v>
      </c>
      <c r="C3790">
        <v>166</v>
      </c>
      <c r="D3790">
        <v>4</v>
      </c>
      <c r="E3790">
        <v>1.25</v>
      </c>
      <c r="F3790">
        <v>2.41</v>
      </c>
      <c r="G3790">
        <v>5</v>
      </c>
      <c r="H3790">
        <v>5</v>
      </c>
      <c r="I3790" t="s">
        <v>149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X3790">
        <v>0</v>
      </c>
      <c r="Y3790">
        <v>0</v>
      </c>
    </row>
    <row r="3791" spans="1:25" x14ac:dyDescent="0.3">
      <c r="A3791" s="2">
        <v>45931</v>
      </c>
      <c r="B3791" t="s">
        <v>34</v>
      </c>
      <c r="C3791">
        <v>651</v>
      </c>
      <c r="D3791">
        <v>2</v>
      </c>
      <c r="E3791">
        <v>1.2150000000000001</v>
      </c>
      <c r="F3791">
        <v>0.307</v>
      </c>
      <c r="G3791">
        <v>2.4300000000000002</v>
      </c>
      <c r="H3791">
        <v>2.4300000000000002</v>
      </c>
      <c r="I3791" t="s">
        <v>149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X3791">
        <v>0</v>
      </c>
      <c r="Y3791">
        <v>0</v>
      </c>
    </row>
    <row r="3792" spans="1:25" x14ac:dyDescent="0.3">
      <c r="A3792" s="2">
        <v>45931</v>
      </c>
      <c r="B3792" t="s">
        <v>28</v>
      </c>
      <c r="C3792">
        <v>24</v>
      </c>
      <c r="D3792">
        <v>0</v>
      </c>
      <c r="F3792">
        <v>0</v>
      </c>
      <c r="G3792">
        <v>0</v>
      </c>
      <c r="H3792">
        <v>0</v>
      </c>
      <c r="I3792" t="s">
        <v>149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5" x14ac:dyDescent="0.3">
      <c r="A3793" s="2">
        <v>45931</v>
      </c>
      <c r="B3793" t="s">
        <v>58</v>
      </c>
      <c r="C3793">
        <v>244</v>
      </c>
      <c r="D3793">
        <v>1</v>
      </c>
      <c r="E3793">
        <v>1.26</v>
      </c>
      <c r="F3793">
        <v>0.41</v>
      </c>
      <c r="G3793">
        <v>1.26</v>
      </c>
      <c r="H3793">
        <v>1.26</v>
      </c>
      <c r="I3793" t="s">
        <v>149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X3793">
        <v>0</v>
      </c>
      <c r="Y3793">
        <v>0</v>
      </c>
    </row>
    <row r="3794" spans="1:25" x14ac:dyDescent="0.3">
      <c r="A3794" s="2">
        <v>45931</v>
      </c>
      <c r="B3794" t="s">
        <v>110</v>
      </c>
      <c r="C3794">
        <v>187</v>
      </c>
      <c r="D3794">
        <v>1</v>
      </c>
      <c r="E3794">
        <v>1.5</v>
      </c>
      <c r="F3794">
        <v>0.53500000000000003</v>
      </c>
      <c r="G3794">
        <v>1.5</v>
      </c>
      <c r="H3794">
        <v>1.5</v>
      </c>
      <c r="I3794" t="s">
        <v>149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X3794">
        <v>0</v>
      </c>
      <c r="Y3794">
        <v>0</v>
      </c>
    </row>
    <row r="3795" spans="1:25" x14ac:dyDescent="0.3">
      <c r="A3795" s="2">
        <v>45931</v>
      </c>
      <c r="B3795" t="s">
        <v>34</v>
      </c>
      <c r="C3795">
        <v>1252</v>
      </c>
      <c r="D3795">
        <v>7</v>
      </c>
      <c r="E3795">
        <v>1.3240000000000001</v>
      </c>
      <c r="F3795">
        <v>0.55900000000000005</v>
      </c>
      <c r="G3795">
        <v>9.27</v>
      </c>
      <c r="H3795">
        <v>9.27</v>
      </c>
      <c r="I3795" t="s">
        <v>149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X3795">
        <v>0</v>
      </c>
      <c r="Y3795">
        <v>0</v>
      </c>
    </row>
    <row r="3796" spans="1:25" x14ac:dyDescent="0.3">
      <c r="A3796" s="2">
        <v>45931</v>
      </c>
      <c r="B3796" t="s">
        <v>28</v>
      </c>
      <c r="C3796">
        <v>153</v>
      </c>
      <c r="D3796">
        <v>1</v>
      </c>
      <c r="E3796">
        <v>0.5</v>
      </c>
      <c r="F3796">
        <v>0.65400000000000003</v>
      </c>
      <c r="G3796">
        <v>0.5</v>
      </c>
      <c r="H3796">
        <v>0.5</v>
      </c>
      <c r="I3796" t="s">
        <v>149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X3796">
        <v>0</v>
      </c>
      <c r="Y3796">
        <v>0</v>
      </c>
    </row>
    <row r="3797" spans="1:25" x14ac:dyDescent="0.3">
      <c r="A3797" s="2">
        <v>45931</v>
      </c>
      <c r="B3797" t="s">
        <v>28</v>
      </c>
      <c r="C3797">
        <v>133</v>
      </c>
      <c r="D3797">
        <v>1</v>
      </c>
      <c r="E3797">
        <v>1.26</v>
      </c>
      <c r="F3797">
        <v>0.752</v>
      </c>
      <c r="G3797">
        <v>1.26</v>
      </c>
      <c r="H3797">
        <v>1.26</v>
      </c>
      <c r="I3797" t="s">
        <v>149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X3797">
        <v>0</v>
      </c>
      <c r="Y3797">
        <v>0</v>
      </c>
    </row>
    <row r="3798" spans="1:25" x14ac:dyDescent="0.3">
      <c r="A3798" s="2">
        <v>45931</v>
      </c>
      <c r="B3798" t="s">
        <v>58</v>
      </c>
      <c r="C3798">
        <v>299</v>
      </c>
      <c r="D3798">
        <v>3</v>
      </c>
      <c r="E3798">
        <v>0.79300000000000004</v>
      </c>
      <c r="F3798">
        <v>1.0029999999999999</v>
      </c>
      <c r="G3798">
        <v>2.38</v>
      </c>
      <c r="H3798">
        <v>2.38</v>
      </c>
      <c r="I3798" t="s">
        <v>149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X3798">
        <v>0</v>
      </c>
      <c r="Y3798">
        <v>0</v>
      </c>
    </row>
    <row r="3799" spans="1:25" x14ac:dyDescent="0.3">
      <c r="A3799" s="2">
        <v>45931</v>
      </c>
      <c r="B3799" t="s">
        <v>110</v>
      </c>
      <c r="C3799">
        <v>539</v>
      </c>
      <c r="D3799">
        <v>4</v>
      </c>
      <c r="E3799">
        <v>1.1479999999999999</v>
      </c>
      <c r="F3799">
        <v>0.74199999999999999</v>
      </c>
      <c r="G3799">
        <v>4.59</v>
      </c>
      <c r="H3799">
        <v>4.59</v>
      </c>
      <c r="I3799" t="s">
        <v>149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35.880000000000003</v>
      </c>
      <c r="S3799">
        <v>35.880000000000003</v>
      </c>
      <c r="T3799">
        <v>35.880000000000003</v>
      </c>
      <c r="U3799">
        <v>35.880000000000003</v>
      </c>
      <c r="V3799">
        <v>12.79264214</v>
      </c>
      <c r="W3799">
        <v>12.79264214</v>
      </c>
      <c r="X3799">
        <v>7.8169934640000003</v>
      </c>
      <c r="Y3799">
        <v>7.8169934640000003</v>
      </c>
    </row>
    <row r="3800" spans="1:25" x14ac:dyDescent="0.3">
      <c r="A3800" s="2">
        <v>45931</v>
      </c>
      <c r="B3800" t="s">
        <v>34</v>
      </c>
      <c r="C3800">
        <v>1004</v>
      </c>
      <c r="D3800">
        <v>4</v>
      </c>
      <c r="E3800">
        <v>1.5229999999999999</v>
      </c>
      <c r="F3800">
        <v>0.39800000000000002</v>
      </c>
      <c r="G3800">
        <v>6.09</v>
      </c>
      <c r="H3800">
        <v>6.09</v>
      </c>
      <c r="I3800" t="s">
        <v>149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X3800">
        <v>0</v>
      </c>
      <c r="Y3800">
        <v>0</v>
      </c>
    </row>
    <row r="3801" spans="1:25" x14ac:dyDescent="0.3">
      <c r="A3801" s="2">
        <v>45931</v>
      </c>
      <c r="B3801" t="s">
        <v>34</v>
      </c>
      <c r="C3801">
        <v>528</v>
      </c>
      <c r="D3801">
        <v>1</v>
      </c>
      <c r="E3801">
        <v>0.95</v>
      </c>
      <c r="F3801">
        <v>0.189</v>
      </c>
      <c r="G3801">
        <v>0.95</v>
      </c>
      <c r="H3801">
        <v>0.95</v>
      </c>
      <c r="I3801" t="s">
        <v>149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X3801">
        <v>0</v>
      </c>
      <c r="Y3801">
        <v>0</v>
      </c>
    </row>
    <row r="3802" spans="1:25" x14ac:dyDescent="0.3">
      <c r="A3802" s="2">
        <v>45931</v>
      </c>
      <c r="B3802" t="s">
        <v>58</v>
      </c>
      <c r="C3802">
        <v>473</v>
      </c>
      <c r="D3802">
        <v>3</v>
      </c>
      <c r="E3802">
        <v>0.51300000000000001</v>
      </c>
      <c r="F3802">
        <v>0.63400000000000001</v>
      </c>
      <c r="G3802">
        <v>1.54</v>
      </c>
      <c r="H3802">
        <v>1.54</v>
      </c>
      <c r="I3802" t="s">
        <v>149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X3802">
        <v>0</v>
      </c>
      <c r="Y3802">
        <v>0</v>
      </c>
    </row>
    <row r="3803" spans="1:25" x14ac:dyDescent="0.3">
      <c r="A3803" s="2">
        <v>45931</v>
      </c>
      <c r="B3803" t="s">
        <v>28</v>
      </c>
      <c r="C3803">
        <v>161</v>
      </c>
      <c r="D3803">
        <v>1</v>
      </c>
      <c r="E3803">
        <v>0.47</v>
      </c>
      <c r="F3803">
        <v>0.621</v>
      </c>
      <c r="G3803">
        <v>0.47</v>
      </c>
      <c r="H3803">
        <v>0.47</v>
      </c>
      <c r="I3803" t="s">
        <v>149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X3803">
        <v>0</v>
      </c>
      <c r="Y3803">
        <v>0</v>
      </c>
    </row>
    <row r="3804" spans="1:25" x14ac:dyDescent="0.3">
      <c r="A3804" s="2">
        <v>45931</v>
      </c>
      <c r="B3804" t="s">
        <v>110</v>
      </c>
      <c r="C3804">
        <v>1981</v>
      </c>
      <c r="D3804">
        <v>8</v>
      </c>
      <c r="E3804">
        <v>0.85</v>
      </c>
      <c r="F3804">
        <v>0.40400000000000003</v>
      </c>
      <c r="G3804">
        <v>6.8</v>
      </c>
      <c r="H3804">
        <v>6.8</v>
      </c>
      <c r="I3804" t="s">
        <v>149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X3804">
        <v>0</v>
      </c>
      <c r="Y3804">
        <v>0</v>
      </c>
    </row>
    <row r="3805" spans="1:25" x14ac:dyDescent="0.3">
      <c r="A3805" s="2">
        <v>45931</v>
      </c>
      <c r="B3805" t="s">
        <v>26</v>
      </c>
      <c r="C3805">
        <v>175</v>
      </c>
      <c r="D3805">
        <v>1</v>
      </c>
      <c r="E3805">
        <v>1.89</v>
      </c>
      <c r="F3805">
        <v>0.57099999999999995</v>
      </c>
      <c r="G3805">
        <v>1.89</v>
      </c>
      <c r="H3805">
        <v>1.89</v>
      </c>
      <c r="I3805" t="s">
        <v>149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37.880000000000003</v>
      </c>
      <c r="S3805">
        <v>37.880000000000003</v>
      </c>
      <c r="T3805">
        <v>37.880000000000003</v>
      </c>
      <c r="U3805">
        <v>37.880000000000003</v>
      </c>
      <c r="V3805">
        <v>4.9894403379999996</v>
      </c>
      <c r="W3805">
        <v>4.9894403379999996</v>
      </c>
      <c r="X3805">
        <v>20.042328040000001</v>
      </c>
      <c r="Y3805">
        <v>20.042328040000001</v>
      </c>
    </row>
    <row r="3806" spans="1:25" x14ac:dyDescent="0.3">
      <c r="A3806" s="2">
        <v>45931</v>
      </c>
      <c r="B3806" t="s">
        <v>30</v>
      </c>
      <c r="C3806">
        <v>89</v>
      </c>
      <c r="D3806">
        <v>0</v>
      </c>
      <c r="F3806">
        <v>0</v>
      </c>
      <c r="G3806">
        <v>0</v>
      </c>
      <c r="H3806">
        <v>0</v>
      </c>
      <c r="I3806" t="s">
        <v>149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5" x14ac:dyDescent="0.3">
      <c r="A3807" s="2">
        <v>45931</v>
      </c>
      <c r="B3807" t="s">
        <v>26</v>
      </c>
      <c r="C3807">
        <v>653</v>
      </c>
      <c r="D3807">
        <v>3</v>
      </c>
      <c r="E3807">
        <v>1.337</v>
      </c>
      <c r="F3807">
        <v>0.45900000000000002</v>
      </c>
      <c r="G3807">
        <v>4.01</v>
      </c>
      <c r="H3807">
        <v>4.01</v>
      </c>
      <c r="I3807" t="s">
        <v>149</v>
      </c>
      <c r="J3807">
        <v>1</v>
      </c>
      <c r="K3807">
        <v>1</v>
      </c>
      <c r="L3807">
        <v>1</v>
      </c>
      <c r="M3807">
        <v>1</v>
      </c>
      <c r="N3807">
        <v>2</v>
      </c>
      <c r="O3807">
        <v>2</v>
      </c>
      <c r="P3807">
        <v>2</v>
      </c>
      <c r="Q3807">
        <v>2</v>
      </c>
      <c r="R3807">
        <v>75.760000000000005</v>
      </c>
      <c r="S3807">
        <v>75.760000000000005</v>
      </c>
      <c r="T3807">
        <v>75.760000000000005</v>
      </c>
      <c r="U3807">
        <v>75.760000000000005</v>
      </c>
      <c r="V3807">
        <v>5.2930306229999999</v>
      </c>
      <c r="W3807">
        <v>5.2930306229999999</v>
      </c>
      <c r="X3807">
        <v>18.89276808</v>
      </c>
      <c r="Y3807">
        <v>18.89276808</v>
      </c>
    </row>
    <row r="3808" spans="1:25" x14ac:dyDescent="0.3">
      <c r="A3808" s="2">
        <v>45931</v>
      </c>
      <c r="B3808" t="s">
        <v>30</v>
      </c>
      <c r="C3808">
        <v>1125</v>
      </c>
      <c r="D3808">
        <v>0</v>
      </c>
      <c r="F3808">
        <v>0</v>
      </c>
      <c r="G3808">
        <v>0</v>
      </c>
      <c r="H3808">
        <v>0</v>
      </c>
      <c r="I3808" t="s">
        <v>149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5" x14ac:dyDescent="0.3">
      <c r="A3809" s="2">
        <v>45931</v>
      </c>
      <c r="B3809" t="s">
        <v>26</v>
      </c>
      <c r="C3809">
        <v>857</v>
      </c>
      <c r="D3809">
        <v>3</v>
      </c>
      <c r="E3809">
        <v>0.63700000000000001</v>
      </c>
      <c r="F3809">
        <v>0.35</v>
      </c>
      <c r="G3809">
        <v>1.91</v>
      </c>
      <c r="H3809">
        <v>1.91</v>
      </c>
      <c r="I3809" t="s">
        <v>149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X3809">
        <v>0</v>
      </c>
      <c r="Y3809">
        <v>0</v>
      </c>
    </row>
    <row r="3810" spans="1:25" x14ac:dyDescent="0.3">
      <c r="A3810" s="2">
        <v>45931</v>
      </c>
      <c r="B3810" t="s">
        <v>30</v>
      </c>
      <c r="C3810">
        <v>199</v>
      </c>
      <c r="D3810">
        <v>1</v>
      </c>
      <c r="E3810">
        <v>1.2</v>
      </c>
      <c r="F3810">
        <v>0.503</v>
      </c>
      <c r="G3810">
        <v>1.2</v>
      </c>
      <c r="H3810">
        <v>1.2</v>
      </c>
      <c r="I3810" t="s">
        <v>149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X3810">
        <v>0</v>
      </c>
      <c r="Y3810">
        <v>0</v>
      </c>
    </row>
    <row r="3811" spans="1:25" x14ac:dyDescent="0.3">
      <c r="A3811" s="2">
        <v>45931</v>
      </c>
      <c r="B3811" t="s">
        <v>30</v>
      </c>
      <c r="C3811">
        <v>294</v>
      </c>
      <c r="D3811">
        <v>0</v>
      </c>
      <c r="F3811">
        <v>0</v>
      </c>
      <c r="G3811">
        <v>0</v>
      </c>
      <c r="H3811">
        <v>0</v>
      </c>
      <c r="I3811" t="s">
        <v>149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5" x14ac:dyDescent="0.3">
      <c r="A3812" s="2">
        <v>45931</v>
      </c>
      <c r="B3812" t="s">
        <v>26</v>
      </c>
      <c r="C3812">
        <v>574</v>
      </c>
      <c r="D3812">
        <v>3</v>
      </c>
      <c r="E3812">
        <v>1.02</v>
      </c>
      <c r="F3812">
        <v>0.52300000000000002</v>
      </c>
      <c r="G3812">
        <v>3.06</v>
      </c>
      <c r="H3812">
        <v>3.06</v>
      </c>
      <c r="I3812" t="s">
        <v>149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X3812">
        <v>0</v>
      </c>
      <c r="Y3812">
        <v>0</v>
      </c>
    </row>
    <row r="3813" spans="1:25" x14ac:dyDescent="0.3">
      <c r="A3813" s="2">
        <v>45931</v>
      </c>
      <c r="B3813" t="s">
        <v>86</v>
      </c>
      <c r="C3813">
        <v>5</v>
      </c>
      <c r="D3813">
        <v>0</v>
      </c>
      <c r="F3813">
        <v>0</v>
      </c>
      <c r="G3813">
        <v>0</v>
      </c>
      <c r="H3813">
        <v>0</v>
      </c>
      <c r="I3813" t="s">
        <v>149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5" x14ac:dyDescent="0.3">
      <c r="A3814" s="2">
        <v>45931</v>
      </c>
      <c r="B3814" t="s">
        <v>32</v>
      </c>
      <c r="C3814">
        <v>128</v>
      </c>
      <c r="D3814">
        <v>0</v>
      </c>
      <c r="F3814">
        <v>0</v>
      </c>
      <c r="G3814">
        <v>0</v>
      </c>
      <c r="H3814">
        <v>0</v>
      </c>
      <c r="I3814" t="s">
        <v>149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5" x14ac:dyDescent="0.3">
      <c r="A3815" s="2">
        <v>45931</v>
      </c>
      <c r="B3815" t="s">
        <v>46</v>
      </c>
      <c r="C3815">
        <v>152</v>
      </c>
      <c r="D3815">
        <v>0</v>
      </c>
      <c r="F3815">
        <v>0</v>
      </c>
      <c r="G3815">
        <v>0</v>
      </c>
      <c r="H3815">
        <v>0</v>
      </c>
      <c r="I3815" t="s">
        <v>149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5" x14ac:dyDescent="0.3">
      <c r="A3816" s="2">
        <v>45931</v>
      </c>
      <c r="B3816" t="s">
        <v>38</v>
      </c>
      <c r="C3816">
        <v>198</v>
      </c>
      <c r="D3816">
        <v>2</v>
      </c>
      <c r="E3816">
        <v>1.02</v>
      </c>
      <c r="F3816">
        <v>1.01</v>
      </c>
      <c r="G3816">
        <v>2.04</v>
      </c>
      <c r="H3816">
        <v>2.04</v>
      </c>
      <c r="I3816" t="s">
        <v>149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X3816">
        <v>0</v>
      </c>
      <c r="Y3816">
        <v>0</v>
      </c>
    </row>
    <row r="3817" spans="1:25" x14ac:dyDescent="0.3">
      <c r="A3817" s="2">
        <v>45931</v>
      </c>
      <c r="B3817" t="s">
        <v>46</v>
      </c>
      <c r="C3817">
        <v>326</v>
      </c>
      <c r="D3817">
        <v>1</v>
      </c>
      <c r="E3817">
        <v>1.5</v>
      </c>
      <c r="F3817">
        <v>0.307</v>
      </c>
      <c r="G3817">
        <v>1.5</v>
      </c>
      <c r="H3817">
        <v>1.5</v>
      </c>
      <c r="I3817" t="s">
        <v>149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X3817">
        <v>0</v>
      </c>
      <c r="Y3817">
        <v>0</v>
      </c>
    </row>
    <row r="3818" spans="1:25" x14ac:dyDescent="0.3">
      <c r="A3818" s="2">
        <v>45931</v>
      </c>
      <c r="B3818" t="s">
        <v>38</v>
      </c>
      <c r="C3818">
        <v>735</v>
      </c>
      <c r="D3818">
        <v>7</v>
      </c>
      <c r="E3818">
        <v>1.143</v>
      </c>
      <c r="F3818">
        <v>0.95199999999999996</v>
      </c>
      <c r="G3818">
        <v>8</v>
      </c>
      <c r="H3818">
        <v>8</v>
      </c>
      <c r="I3818" t="s">
        <v>149</v>
      </c>
      <c r="J3818">
        <v>1</v>
      </c>
      <c r="K3818">
        <v>2</v>
      </c>
      <c r="L3818">
        <v>2</v>
      </c>
      <c r="M3818">
        <v>2</v>
      </c>
      <c r="N3818">
        <v>1</v>
      </c>
      <c r="O3818">
        <v>2</v>
      </c>
      <c r="P3818">
        <v>2</v>
      </c>
      <c r="Q3818">
        <v>2</v>
      </c>
      <c r="R3818">
        <v>21.88</v>
      </c>
      <c r="S3818">
        <v>46.76</v>
      </c>
      <c r="T3818">
        <v>46.76</v>
      </c>
      <c r="U3818">
        <v>46.76</v>
      </c>
      <c r="V3818">
        <v>17.10863986</v>
      </c>
      <c r="W3818">
        <v>17.10863986</v>
      </c>
      <c r="X3818">
        <v>5.8449999999999998</v>
      </c>
      <c r="Y3818">
        <v>5.8449999999999998</v>
      </c>
    </row>
    <row r="3819" spans="1:25" x14ac:dyDescent="0.3">
      <c r="A3819" s="2">
        <v>45931</v>
      </c>
      <c r="B3819" t="s">
        <v>86</v>
      </c>
      <c r="C3819">
        <v>329</v>
      </c>
      <c r="D3819">
        <v>2</v>
      </c>
      <c r="E3819">
        <v>1.5</v>
      </c>
      <c r="F3819">
        <v>0.60799999999999998</v>
      </c>
      <c r="G3819">
        <v>3</v>
      </c>
      <c r="H3819">
        <v>3</v>
      </c>
      <c r="I3819" t="s">
        <v>149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X3819">
        <v>0</v>
      </c>
      <c r="Y3819">
        <v>0</v>
      </c>
    </row>
    <row r="3820" spans="1:25" x14ac:dyDescent="0.3">
      <c r="A3820" s="2">
        <v>45931</v>
      </c>
      <c r="B3820" t="s">
        <v>32</v>
      </c>
      <c r="C3820">
        <v>31</v>
      </c>
      <c r="D3820">
        <v>0</v>
      </c>
      <c r="F3820">
        <v>0</v>
      </c>
      <c r="G3820">
        <v>0</v>
      </c>
      <c r="H3820">
        <v>0</v>
      </c>
      <c r="I3820" t="s">
        <v>149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5" x14ac:dyDescent="0.3">
      <c r="A3821" s="2">
        <v>45931</v>
      </c>
      <c r="B3821" t="s">
        <v>38</v>
      </c>
      <c r="C3821">
        <v>476</v>
      </c>
      <c r="D3821">
        <v>4</v>
      </c>
      <c r="E3821">
        <v>0.64300000000000002</v>
      </c>
      <c r="F3821">
        <v>0.84</v>
      </c>
      <c r="G3821">
        <v>2.57</v>
      </c>
      <c r="H3821">
        <v>2.57</v>
      </c>
      <c r="I3821" t="s">
        <v>149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X3821">
        <v>0</v>
      </c>
      <c r="Y3821">
        <v>0</v>
      </c>
    </row>
    <row r="3822" spans="1:25" x14ac:dyDescent="0.3">
      <c r="A3822" s="2">
        <v>45931</v>
      </c>
      <c r="B3822" t="s">
        <v>86</v>
      </c>
      <c r="C3822">
        <v>14</v>
      </c>
      <c r="D3822">
        <v>0</v>
      </c>
      <c r="F3822">
        <v>0</v>
      </c>
      <c r="G3822">
        <v>0</v>
      </c>
      <c r="H3822">
        <v>0</v>
      </c>
      <c r="I3822" t="s">
        <v>149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5" x14ac:dyDescent="0.3">
      <c r="A3823" s="2">
        <v>45931</v>
      </c>
      <c r="B3823" t="s">
        <v>32</v>
      </c>
      <c r="C3823">
        <v>37</v>
      </c>
      <c r="D3823">
        <v>0</v>
      </c>
      <c r="F3823">
        <v>0</v>
      </c>
      <c r="G3823">
        <v>0</v>
      </c>
      <c r="H3823">
        <v>0</v>
      </c>
      <c r="I3823" t="s">
        <v>149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5" x14ac:dyDescent="0.3">
      <c r="A3824" s="2">
        <v>45931</v>
      </c>
      <c r="B3824" t="s">
        <v>46</v>
      </c>
      <c r="C3824">
        <v>90</v>
      </c>
      <c r="D3824">
        <v>1</v>
      </c>
      <c r="E3824">
        <v>1.77</v>
      </c>
      <c r="F3824">
        <v>1.111</v>
      </c>
      <c r="G3824">
        <v>1.77</v>
      </c>
      <c r="H3824">
        <v>1.77</v>
      </c>
      <c r="I3824" t="s">
        <v>149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X3824">
        <v>0</v>
      </c>
      <c r="Y3824">
        <v>0</v>
      </c>
    </row>
    <row r="3825" spans="1:25" x14ac:dyDescent="0.3">
      <c r="A3825" s="2">
        <v>45931</v>
      </c>
      <c r="B3825" t="s">
        <v>86</v>
      </c>
      <c r="C3825">
        <v>688</v>
      </c>
      <c r="D3825">
        <v>0</v>
      </c>
      <c r="F3825">
        <v>0</v>
      </c>
      <c r="G3825">
        <v>0</v>
      </c>
      <c r="H3825">
        <v>0</v>
      </c>
      <c r="I3825" t="s">
        <v>149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5" x14ac:dyDescent="0.3">
      <c r="A3826" s="2">
        <v>45931</v>
      </c>
      <c r="B3826" t="s">
        <v>46</v>
      </c>
      <c r="C3826">
        <v>198</v>
      </c>
      <c r="D3826">
        <v>0</v>
      </c>
      <c r="F3826">
        <v>0</v>
      </c>
      <c r="G3826">
        <v>0</v>
      </c>
      <c r="H3826">
        <v>0</v>
      </c>
      <c r="I3826" t="s">
        <v>149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5" x14ac:dyDescent="0.3">
      <c r="A3827" s="2">
        <v>45931</v>
      </c>
      <c r="B3827" t="s">
        <v>32</v>
      </c>
      <c r="C3827">
        <v>64</v>
      </c>
      <c r="D3827">
        <v>4</v>
      </c>
      <c r="E3827">
        <v>0.59</v>
      </c>
      <c r="F3827">
        <v>6.25</v>
      </c>
      <c r="G3827">
        <v>2.36</v>
      </c>
      <c r="H3827">
        <v>2.36</v>
      </c>
      <c r="I3827" t="s">
        <v>149</v>
      </c>
      <c r="J3827">
        <v>3</v>
      </c>
      <c r="K3827">
        <v>3</v>
      </c>
      <c r="L3827">
        <v>3</v>
      </c>
      <c r="M3827">
        <v>3</v>
      </c>
      <c r="N3827">
        <v>4</v>
      </c>
      <c r="O3827">
        <v>4</v>
      </c>
      <c r="P3827">
        <v>4</v>
      </c>
      <c r="Q3827">
        <v>4</v>
      </c>
      <c r="R3827">
        <v>70.739999999999995</v>
      </c>
      <c r="S3827">
        <v>70.739999999999995</v>
      </c>
      <c r="T3827">
        <v>70.739999999999995</v>
      </c>
      <c r="U3827">
        <v>70.739999999999995</v>
      </c>
      <c r="V3827">
        <v>3.3361605879999998</v>
      </c>
      <c r="W3827">
        <v>3.3361605879999998</v>
      </c>
      <c r="X3827">
        <v>29.97457627</v>
      </c>
      <c r="Y3827">
        <v>29.97457627</v>
      </c>
    </row>
    <row r="3828" spans="1:25" x14ac:dyDescent="0.3">
      <c r="A3828" s="2">
        <v>45931</v>
      </c>
      <c r="B3828" t="s">
        <v>38</v>
      </c>
      <c r="C3828">
        <v>901</v>
      </c>
      <c r="D3828">
        <v>4</v>
      </c>
      <c r="E3828">
        <v>0.38800000000000001</v>
      </c>
      <c r="F3828">
        <v>0.44400000000000001</v>
      </c>
      <c r="G3828">
        <v>1.55</v>
      </c>
      <c r="H3828">
        <v>1.55</v>
      </c>
      <c r="I3828" t="s">
        <v>149</v>
      </c>
      <c r="J3828">
        <v>0</v>
      </c>
      <c r="K3828">
        <v>1</v>
      </c>
      <c r="L3828">
        <v>1</v>
      </c>
      <c r="M3828">
        <v>1</v>
      </c>
      <c r="N3828">
        <v>0</v>
      </c>
      <c r="O3828">
        <v>1</v>
      </c>
      <c r="P3828">
        <v>1</v>
      </c>
      <c r="Q3828">
        <v>1</v>
      </c>
      <c r="R3828">
        <v>0</v>
      </c>
      <c r="S3828">
        <v>39.979999999999997</v>
      </c>
      <c r="T3828">
        <v>39.979999999999997</v>
      </c>
      <c r="U3828">
        <v>39.979999999999997</v>
      </c>
      <c r="V3828">
        <v>3.8769384690000002</v>
      </c>
      <c r="W3828">
        <v>3.8769384690000002</v>
      </c>
      <c r="X3828">
        <v>25.793548390000002</v>
      </c>
      <c r="Y3828">
        <v>25.793548390000002</v>
      </c>
    </row>
    <row r="3829" spans="1:25" x14ac:dyDescent="0.3">
      <c r="A3829" s="2">
        <v>45932</v>
      </c>
      <c r="B3829" t="s">
        <v>44</v>
      </c>
      <c r="C3829">
        <v>2391</v>
      </c>
      <c r="D3829">
        <v>16</v>
      </c>
      <c r="E3829">
        <v>1.548</v>
      </c>
      <c r="F3829">
        <v>0.66900000000000004</v>
      </c>
      <c r="G3829">
        <v>24.77</v>
      </c>
      <c r="H3829">
        <v>24.77</v>
      </c>
      <c r="I3829" t="s">
        <v>149</v>
      </c>
      <c r="J3829">
        <v>2</v>
      </c>
      <c r="K3829">
        <v>4</v>
      </c>
      <c r="L3829">
        <v>4</v>
      </c>
      <c r="M3829">
        <v>4</v>
      </c>
      <c r="N3829">
        <v>2</v>
      </c>
      <c r="O3829">
        <v>4</v>
      </c>
      <c r="P3829">
        <v>4</v>
      </c>
      <c r="Q3829">
        <v>4</v>
      </c>
      <c r="R3829">
        <v>44.37</v>
      </c>
      <c r="S3829">
        <v>92.23</v>
      </c>
      <c r="T3829">
        <v>92.23</v>
      </c>
      <c r="U3829">
        <v>92.23</v>
      </c>
      <c r="V3829">
        <v>26.856771120000001</v>
      </c>
      <c r="W3829">
        <v>26.856771120000001</v>
      </c>
      <c r="X3829">
        <v>3.7234557929999998</v>
      </c>
      <c r="Y3829">
        <v>3.7234557929999998</v>
      </c>
    </row>
    <row r="3830" spans="1:25" x14ac:dyDescent="0.3">
      <c r="A3830" s="2">
        <v>45932</v>
      </c>
      <c r="B3830" t="s">
        <v>42</v>
      </c>
      <c r="C3830">
        <v>4910</v>
      </c>
      <c r="D3830">
        <v>72</v>
      </c>
      <c r="E3830">
        <v>1.88</v>
      </c>
      <c r="F3830">
        <v>1.466</v>
      </c>
      <c r="G3830">
        <v>135.35</v>
      </c>
      <c r="H3830">
        <v>135.35</v>
      </c>
      <c r="I3830" t="s">
        <v>149</v>
      </c>
      <c r="J3830">
        <v>10</v>
      </c>
      <c r="K3830">
        <v>12</v>
      </c>
      <c r="L3830">
        <v>12</v>
      </c>
      <c r="M3830">
        <v>12</v>
      </c>
      <c r="N3830">
        <v>10</v>
      </c>
      <c r="O3830">
        <v>12</v>
      </c>
      <c r="P3830">
        <v>12</v>
      </c>
      <c r="Q3830">
        <v>12</v>
      </c>
      <c r="R3830">
        <v>337.72</v>
      </c>
      <c r="S3830">
        <v>387.68</v>
      </c>
      <c r="T3830">
        <v>387.68</v>
      </c>
      <c r="U3830">
        <v>387.68</v>
      </c>
      <c r="V3830">
        <v>34.912814689999998</v>
      </c>
      <c r="W3830">
        <v>34.912814689999998</v>
      </c>
      <c r="X3830">
        <v>2.8642777979999998</v>
      </c>
      <c r="Y3830">
        <v>2.8642777979999998</v>
      </c>
    </row>
    <row r="3831" spans="1:25" x14ac:dyDescent="0.3">
      <c r="A3831" s="2">
        <v>45932</v>
      </c>
      <c r="B3831" t="s">
        <v>40</v>
      </c>
      <c r="C3831">
        <v>1694</v>
      </c>
      <c r="D3831">
        <v>17</v>
      </c>
      <c r="E3831">
        <v>3.0369999999999999</v>
      </c>
      <c r="F3831">
        <v>1.004</v>
      </c>
      <c r="G3831">
        <v>51.63</v>
      </c>
      <c r="H3831">
        <v>51.63</v>
      </c>
      <c r="I3831" t="s">
        <v>149</v>
      </c>
      <c r="J3831">
        <v>5</v>
      </c>
      <c r="K3831">
        <v>6</v>
      </c>
      <c r="L3831">
        <v>6</v>
      </c>
      <c r="M3831">
        <v>6</v>
      </c>
      <c r="N3831">
        <v>7</v>
      </c>
      <c r="O3831">
        <v>8</v>
      </c>
      <c r="P3831">
        <v>8</v>
      </c>
      <c r="Q3831">
        <v>8</v>
      </c>
      <c r="R3831">
        <v>216.16</v>
      </c>
      <c r="S3831">
        <v>246.04</v>
      </c>
      <c r="T3831">
        <v>246.04</v>
      </c>
      <c r="U3831">
        <v>246.04</v>
      </c>
      <c r="V3831">
        <v>20.98439278</v>
      </c>
      <c r="W3831">
        <v>20.98439278</v>
      </c>
      <c r="X3831">
        <v>4.7654464460000003</v>
      </c>
      <c r="Y3831">
        <v>4.7654464460000003</v>
      </c>
    </row>
    <row r="3832" spans="1:25" x14ac:dyDescent="0.3">
      <c r="A3832" s="2">
        <v>45932</v>
      </c>
      <c r="B3832" t="s">
        <v>62</v>
      </c>
      <c r="C3832">
        <v>1954</v>
      </c>
      <c r="D3832">
        <v>11</v>
      </c>
      <c r="E3832">
        <v>4.0060000000000002</v>
      </c>
      <c r="F3832">
        <v>0.56299999999999994</v>
      </c>
      <c r="G3832">
        <v>44.07</v>
      </c>
      <c r="H3832">
        <v>44.07</v>
      </c>
      <c r="I3832" t="s">
        <v>149</v>
      </c>
      <c r="J3832">
        <v>2</v>
      </c>
      <c r="K3832">
        <v>2</v>
      </c>
      <c r="L3832">
        <v>2</v>
      </c>
      <c r="M3832">
        <v>2</v>
      </c>
      <c r="N3832">
        <v>5</v>
      </c>
      <c r="O3832">
        <v>5</v>
      </c>
      <c r="P3832">
        <v>5</v>
      </c>
      <c r="Q3832">
        <v>5</v>
      </c>
      <c r="R3832">
        <v>547.45000000000005</v>
      </c>
      <c r="S3832">
        <v>547.45000000000005</v>
      </c>
      <c r="T3832">
        <v>547.45000000000005</v>
      </c>
      <c r="U3832">
        <v>547.45000000000005</v>
      </c>
      <c r="V3832">
        <v>8.0500502330000003</v>
      </c>
      <c r="W3832">
        <v>8.0500502330000003</v>
      </c>
      <c r="X3832">
        <v>12.422282729999999</v>
      </c>
      <c r="Y3832">
        <v>12.422282729999999</v>
      </c>
    </row>
    <row r="3833" spans="1:25" x14ac:dyDescent="0.3">
      <c r="A3833" s="2">
        <v>45932</v>
      </c>
      <c r="B3833" t="s">
        <v>84</v>
      </c>
      <c r="C3833">
        <v>3879</v>
      </c>
      <c r="D3833">
        <v>39</v>
      </c>
      <c r="E3833">
        <v>2.0870000000000002</v>
      </c>
      <c r="F3833">
        <v>1.0049999999999999</v>
      </c>
      <c r="G3833">
        <v>81.39</v>
      </c>
      <c r="H3833">
        <v>81.39</v>
      </c>
      <c r="I3833" t="s">
        <v>149</v>
      </c>
      <c r="J3833">
        <v>11</v>
      </c>
      <c r="K3833">
        <v>11</v>
      </c>
      <c r="L3833">
        <v>11</v>
      </c>
      <c r="M3833">
        <v>11</v>
      </c>
      <c r="N3833">
        <v>11</v>
      </c>
      <c r="O3833">
        <v>11</v>
      </c>
      <c r="P3833">
        <v>11</v>
      </c>
      <c r="Q3833">
        <v>11</v>
      </c>
      <c r="R3833">
        <v>349.68</v>
      </c>
      <c r="S3833">
        <v>349.68</v>
      </c>
      <c r="T3833">
        <v>349.68</v>
      </c>
      <c r="U3833">
        <v>349.68</v>
      </c>
      <c r="V3833">
        <v>23.275566229999999</v>
      </c>
      <c r="W3833">
        <v>23.275566229999999</v>
      </c>
      <c r="X3833">
        <v>4.2963509030000004</v>
      </c>
      <c r="Y3833">
        <v>4.2963509030000004</v>
      </c>
    </row>
    <row r="3834" spans="1:25" x14ac:dyDescent="0.3">
      <c r="A3834" s="2">
        <v>45932</v>
      </c>
      <c r="B3834" t="s">
        <v>56</v>
      </c>
      <c r="C3834">
        <v>520</v>
      </c>
      <c r="D3834">
        <v>3</v>
      </c>
      <c r="E3834">
        <v>1.4570000000000001</v>
      </c>
      <c r="F3834">
        <v>0.57699999999999996</v>
      </c>
      <c r="G3834">
        <v>4.37</v>
      </c>
      <c r="H3834">
        <v>4.37</v>
      </c>
      <c r="I3834" t="s">
        <v>149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23.88</v>
      </c>
      <c r="S3834">
        <v>23.88</v>
      </c>
      <c r="T3834">
        <v>23.88</v>
      </c>
      <c r="U3834">
        <v>23.88</v>
      </c>
      <c r="V3834">
        <v>18.299832500000001</v>
      </c>
      <c r="W3834">
        <v>18.299832500000001</v>
      </c>
      <c r="X3834">
        <v>5.464530892</v>
      </c>
      <c r="Y3834">
        <v>5.464530892</v>
      </c>
    </row>
    <row r="3835" spans="1:25" x14ac:dyDescent="0.3">
      <c r="A3835" s="2">
        <v>45932</v>
      </c>
      <c r="B3835" t="s">
        <v>50</v>
      </c>
      <c r="C3835">
        <v>977</v>
      </c>
      <c r="D3835">
        <v>8</v>
      </c>
      <c r="E3835">
        <v>1.92</v>
      </c>
      <c r="F3835">
        <v>0.81899999999999995</v>
      </c>
      <c r="G3835">
        <v>15.36</v>
      </c>
      <c r="H3835">
        <v>15.36</v>
      </c>
      <c r="I3835" t="s">
        <v>149</v>
      </c>
      <c r="J3835">
        <v>4</v>
      </c>
      <c r="K3835">
        <v>4</v>
      </c>
      <c r="L3835">
        <v>4</v>
      </c>
      <c r="M3835">
        <v>4</v>
      </c>
      <c r="N3835">
        <v>4</v>
      </c>
      <c r="O3835">
        <v>4</v>
      </c>
      <c r="P3835">
        <v>4</v>
      </c>
      <c r="Q3835">
        <v>4</v>
      </c>
      <c r="R3835">
        <v>143.84</v>
      </c>
      <c r="S3835">
        <v>143.84</v>
      </c>
      <c r="T3835">
        <v>143.84</v>
      </c>
      <c r="U3835">
        <v>143.84</v>
      </c>
      <c r="V3835">
        <v>10.678531700000001</v>
      </c>
      <c r="W3835">
        <v>10.678531700000001</v>
      </c>
      <c r="X3835">
        <v>9.3645833330000006</v>
      </c>
      <c r="Y3835">
        <v>9.3645833330000006</v>
      </c>
    </row>
    <row r="3836" spans="1:25" x14ac:dyDescent="0.3">
      <c r="A3836" s="2">
        <v>45932</v>
      </c>
      <c r="B3836" t="s">
        <v>36</v>
      </c>
      <c r="C3836">
        <v>2183</v>
      </c>
      <c r="D3836">
        <v>11</v>
      </c>
      <c r="E3836">
        <v>1.03</v>
      </c>
      <c r="F3836">
        <v>0.504</v>
      </c>
      <c r="G3836">
        <v>11.33</v>
      </c>
      <c r="H3836">
        <v>11.33</v>
      </c>
      <c r="I3836" t="s">
        <v>149</v>
      </c>
      <c r="J3836">
        <v>3</v>
      </c>
      <c r="K3836">
        <v>3</v>
      </c>
      <c r="L3836">
        <v>3</v>
      </c>
      <c r="M3836">
        <v>3</v>
      </c>
      <c r="N3836">
        <v>3</v>
      </c>
      <c r="O3836">
        <v>3</v>
      </c>
      <c r="P3836">
        <v>3</v>
      </c>
      <c r="Q3836">
        <v>3</v>
      </c>
      <c r="R3836">
        <v>61.35</v>
      </c>
      <c r="S3836">
        <v>61.35</v>
      </c>
      <c r="T3836">
        <v>61.35</v>
      </c>
      <c r="U3836">
        <v>61.35</v>
      </c>
      <c r="V3836">
        <v>18.467807659999998</v>
      </c>
      <c r="W3836">
        <v>18.467807659999998</v>
      </c>
      <c r="X3836">
        <v>5.4148278909999998</v>
      </c>
      <c r="Y3836">
        <v>5.4148278909999998</v>
      </c>
    </row>
    <row r="3837" spans="1:25" x14ac:dyDescent="0.3">
      <c r="A3837" s="2">
        <v>45932</v>
      </c>
      <c r="B3837" t="s">
        <v>62</v>
      </c>
      <c r="C3837">
        <v>6580</v>
      </c>
      <c r="D3837">
        <v>59</v>
      </c>
      <c r="E3837">
        <v>4.5529999999999999</v>
      </c>
      <c r="F3837">
        <v>0.89700000000000002</v>
      </c>
      <c r="G3837">
        <v>268.63</v>
      </c>
      <c r="H3837">
        <v>268.63</v>
      </c>
      <c r="I3837" t="s">
        <v>149</v>
      </c>
      <c r="J3837">
        <v>22</v>
      </c>
      <c r="K3837">
        <v>25</v>
      </c>
      <c r="L3837">
        <v>25</v>
      </c>
      <c r="M3837">
        <v>25</v>
      </c>
      <c r="N3837">
        <v>57</v>
      </c>
      <c r="O3837">
        <v>60</v>
      </c>
      <c r="P3837">
        <v>60</v>
      </c>
      <c r="Q3837">
        <v>60</v>
      </c>
      <c r="R3837">
        <v>2320.91</v>
      </c>
      <c r="S3837">
        <v>2410.77</v>
      </c>
      <c r="T3837">
        <v>2410.77</v>
      </c>
      <c r="U3837">
        <v>2410.77</v>
      </c>
      <c r="V3837">
        <v>11.14291285</v>
      </c>
      <c r="W3837">
        <v>11.14291285</v>
      </c>
      <c r="X3837">
        <v>8.9743141120000001</v>
      </c>
      <c r="Y3837">
        <v>8.9743141120000001</v>
      </c>
    </row>
    <row r="3838" spans="1:25" x14ac:dyDescent="0.3">
      <c r="A3838" s="2">
        <v>45932</v>
      </c>
      <c r="B3838" t="s">
        <v>64</v>
      </c>
      <c r="C3838">
        <v>2781</v>
      </c>
      <c r="D3838">
        <v>14</v>
      </c>
      <c r="E3838">
        <v>5.13</v>
      </c>
      <c r="F3838">
        <v>0.503</v>
      </c>
      <c r="G3838">
        <v>71.819999999999993</v>
      </c>
      <c r="H3838">
        <v>71.819999999999993</v>
      </c>
      <c r="I3838" t="s">
        <v>149</v>
      </c>
      <c r="J3838">
        <v>6</v>
      </c>
      <c r="K3838">
        <v>6</v>
      </c>
      <c r="L3838">
        <v>6</v>
      </c>
      <c r="M3838">
        <v>6</v>
      </c>
      <c r="N3838">
        <v>11</v>
      </c>
      <c r="O3838">
        <v>11</v>
      </c>
      <c r="P3838">
        <v>11</v>
      </c>
      <c r="Q3838">
        <v>11</v>
      </c>
      <c r="R3838">
        <v>352.51</v>
      </c>
      <c r="S3838">
        <v>352.51</v>
      </c>
      <c r="T3838">
        <v>352.51</v>
      </c>
      <c r="U3838">
        <v>352.51</v>
      </c>
      <c r="V3838">
        <v>20.373890100000001</v>
      </c>
      <c r="W3838">
        <v>20.373890100000001</v>
      </c>
      <c r="X3838">
        <v>4.9082428289999998</v>
      </c>
      <c r="Y3838">
        <v>4.9082428289999998</v>
      </c>
    </row>
    <row r="3839" spans="1:25" x14ac:dyDescent="0.3">
      <c r="A3839" s="2">
        <v>45932</v>
      </c>
      <c r="B3839" t="s">
        <v>66</v>
      </c>
      <c r="C3839">
        <v>2067</v>
      </c>
      <c r="D3839">
        <v>12</v>
      </c>
      <c r="E3839">
        <v>3.7029999999999998</v>
      </c>
      <c r="F3839">
        <v>0.58099999999999996</v>
      </c>
      <c r="G3839">
        <v>44.43</v>
      </c>
      <c r="H3839">
        <v>44.43</v>
      </c>
      <c r="I3839" t="s">
        <v>149</v>
      </c>
      <c r="J3839">
        <v>5</v>
      </c>
      <c r="K3839">
        <v>5</v>
      </c>
      <c r="L3839">
        <v>5</v>
      </c>
      <c r="M3839">
        <v>5</v>
      </c>
      <c r="N3839">
        <v>8</v>
      </c>
      <c r="O3839">
        <v>8</v>
      </c>
      <c r="P3839">
        <v>8</v>
      </c>
      <c r="Q3839">
        <v>8</v>
      </c>
      <c r="R3839">
        <v>227.46</v>
      </c>
      <c r="S3839">
        <v>227.46</v>
      </c>
      <c r="T3839">
        <v>227.46</v>
      </c>
      <c r="U3839">
        <v>227.46</v>
      </c>
      <c r="V3839">
        <v>19.533104720000001</v>
      </c>
      <c r="W3839">
        <v>19.533104720000001</v>
      </c>
      <c r="X3839">
        <v>5.1195138419999999</v>
      </c>
      <c r="Y3839">
        <v>5.1195138419999999</v>
      </c>
    </row>
    <row r="3840" spans="1:25" x14ac:dyDescent="0.3">
      <c r="A3840" s="2">
        <v>45932</v>
      </c>
      <c r="B3840" t="s">
        <v>68</v>
      </c>
      <c r="C3840">
        <v>3443</v>
      </c>
      <c r="D3840">
        <v>20</v>
      </c>
      <c r="E3840">
        <v>6.0209999999999999</v>
      </c>
      <c r="F3840">
        <v>0.58099999999999996</v>
      </c>
      <c r="G3840">
        <v>120.41</v>
      </c>
      <c r="H3840">
        <v>120.41</v>
      </c>
      <c r="I3840" t="s">
        <v>149</v>
      </c>
      <c r="J3840">
        <v>8</v>
      </c>
      <c r="K3840">
        <v>10</v>
      </c>
      <c r="L3840">
        <v>10</v>
      </c>
      <c r="M3840">
        <v>10</v>
      </c>
      <c r="N3840">
        <v>8</v>
      </c>
      <c r="O3840">
        <v>10</v>
      </c>
      <c r="P3840">
        <v>10</v>
      </c>
      <c r="Q3840">
        <v>10</v>
      </c>
      <c r="R3840">
        <v>297.07</v>
      </c>
      <c r="S3840">
        <v>458.54</v>
      </c>
      <c r="T3840">
        <v>458.54</v>
      </c>
      <c r="U3840">
        <v>458.54</v>
      </c>
      <c r="V3840">
        <v>26.259432109999999</v>
      </c>
      <c r="W3840">
        <v>26.259432109999999</v>
      </c>
      <c r="X3840">
        <v>3.8081554689999999</v>
      </c>
      <c r="Y3840">
        <v>3.8081554689999999</v>
      </c>
    </row>
    <row r="3841" spans="1:25" x14ac:dyDescent="0.3">
      <c r="A3841" s="2">
        <v>45932</v>
      </c>
      <c r="B3841" t="s">
        <v>70</v>
      </c>
      <c r="C3841">
        <v>5301</v>
      </c>
      <c r="D3841">
        <v>32</v>
      </c>
      <c r="E3841">
        <v>3.3650000000000002</v>
      </c>
      <c r="F3841">
        <v>0.60399999999999998</v>
      </c>
      <c r="G3841">
        <v>107.69</v>
      </c>
      <c r="H3841">
        <v>107.69</v>
      </c>
      <c r="I3841" t="s">
        <v>149</v>
      </c>
      <c r="J3841">
        <v>7</v>
      </c>
      <c r="K3841">
        <v>8</v>
      </c>
      <c r="L3841">
        <v>8</v>
      </c>
      <c r="M3841">
        <v>8</v>
      </c>
      <c r="N3841">
        <v>9</v>
      </c>
      <c r="O3841">
        <v>11</v>
      </c>
      <c r="P3841">
        <v>11</v>
      </c>
      <c r="Q3841">
        <v>11</v>
      </c>
      <c r="R3841">
        <v>330.86</v>
      </c>
      <c r="S3841">
        <v>383.84</v>
      </c>
      <c r="T3841">
        <v>383.84</v>
      </c>
      <c r="U3841">
        <v>383.84</v>
      </c>
      <c r="V3841">
        <v>28.055960819999999</v>
      </c>
      <c r="W3841">
        <v>28.055960819999999</v>
      </c>
      <c r="X3841">
        <v>3.5643049489999998</v>
      </c>
      <c r="Y3841">
        <v>3.5643049489999998</v>
      </c>
    </row>
    <row r="3842" spans="1:25" x14ac:dyDescent="0.3">
      <c r="A3842" s="2">
        <v>45932</v>
      </c>
      <c r="B3842" t="s">
        <v>72</v>
      </c>
      <c r="C3842">
        <v>1870</v>
      </c>
      <c r="D3842">
        <v>13</v>
      </c>
      <c r="E3842">
        <v>3.1909999999999998</v>
      </c>
      <c r="F3842">
        <v>0.69499999999999995</v>
      </c>
      <c r="G3842">
        <v>41.48</v>
      </c>
      <c r="H3842">
        <v>41.48</v>
      </c>
      <c r="I3842" t="s">
        <v>149</v>
      </c>
      <c r="J3842">
        <v>3</v>
      </c>
      <c r="K3842">
        <v>4</v>
      </c>
      <c r="L3842">
        <v>4</v>
      </c>
      <c r="M3842">
        <v>4</v>
      </c>
      <c r="N3842">
        <v>5</v>
      </c>
      <c r="O3842">
        <v>6</v>
      </c>
      <c r="P3842">
        <v>6</v>
      </c>
      <c r="Q3842">
        <v>6</v>
      </c>
      <c r="R3842">
        <v>187.45</v>
      </c>
      <c r="S3842">
        <v>281.43</v>
      </c>
      <c r="T3842">
        <v>281.43</v>
      </c>
      <c r="U3842">
        <v>281.43</v>
      </c>
      <c r="V3842">
        <v>14.73901148</v>
      </c>
      <c r="W3842">
        <v>14.73901148</v>
      </c>
      <c r="X3842">
        <v>6.7847155260000003</v>
      </c>
      <c r="Y3842">
        <v>6.7847155260000003</v>
      </c>
    </row>
    <row r="3843" spans="1:25" x14ac:dyDescent="0.3">
      <c r="A3843" s="2">
        <v>45932</v>
      </c>
      <c r="B3843" t="s">
        <v>74</v>
      </c>
      <c r="C3843">
        <v>2036</v>
      </c>
      <c r="D3843">
        <v>8</v>
      </c>
      <c r="E3843">
        <v>2.4180000000000001</v>
      </c>
      <c r="F3843">
        <v>0.39300000000000002</v>
      </c>
      <c r="G3843">
        <v>19.34</v>
      </c>
      <c r="H3843">
        <v>19.34</v>
      </c>
      <c r="I3843" t="s">
        <v>149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X3843">
        <v>0</v>
      </c>
      <c r="Y3843">
        <v>0</v>
      </c>
    </row>
    <row r="3844" spans="1:25" x14ac:dyDescent="0.3">
      <c r="A3844" s="2">
        <v>45932</v>
      </c>
      <c r="B3844" t="s">
        <v>76</v>
      </c>
      <c r="C3844">
        <v>1530</v>
      </c>
      <c r="D3844">
        <v>9</v>
      </c>
      <c r="E3844">
        <v>4.4119999999999999</v>
      </c>
      <c r="F3844">
        <v>0.58799999999999997</v>
      </c>
      <c r="G3844">
        <v>39.71</v>
      </c>
      <c r="H3844">
        <v>39.71</v>
      </c>
      <c r="I3844" t="s">
        <v>149</v>
      </c>
      <c r="J3844">
        <v>8</v>
      </c>
      <c r="K3844">
        <v>10</v>
      </c>
      <c r="L3844">
        <v>10</v>
      </c>
      <c r="M3844">
        <v>10</v>
      </c>
      <c r="N3844">
        <v>15</v>
      </c>
      <c r="O3844">
        <v>17</v>
      </c>
      <c r="P3844">
        <v>17</v>
      </c>
      <c r="Q3844">
        <v>17</v>
      </c>
      <c r="R3844">
        <v>465.01</v>
      </c>
      <c r="S3844">
        <v>572.99</v>
      </c>
      <c r="T3844">
        <v>572.99</v>
      </c>
      <c r="U3844">
        <v>572.99</v>
      </c>
      <c r="V3844">
        <v>6.9303129200000004</v>
      </c>
      <c r="W3844">
        <v>6.9303129200000004</v>
      </c>
      <c r="X3844">
        <v>14.429362879999999</v>
      </c>
      <c r="Y3844">
        <v>14.429362879999999</v>
      </c>
    </row>
    <row r="3845" spans="1:25" x14ac:dyDescent="0.3">
      <c r="A3845" s="2">
        <v>45932</v>
      </c>
      <c r="B3845" t="s">
        <v>78</v>
      </c>
      <c r="C3845">
        <v>1344</v>
      </c>
      <c r="D3845">
        <v>11</v>
      </c>
      <c r="E3845">
        <v>4.2519999999999998</v>
      </c>
      <c r="F3845">
        <v>0.81799999999999995</v>
      </c>
      <c r="G3845">
        <v>46.77</v>
      </c>
      <c r="H3845">
        <v>46.77</v>
      </c>
      <c r="I3845" t="s">
        <v>149</v>
      </c>
      <c r="J3845">
        <v>3</v>
      </c>
      <c r="K3845">
        <v>4</v>
      </c>
      <c r="L3845">
        <v>4</v>
      </c>
      <c r="M3845">
        <v>4</v>
      </c>
      <c r="N3845">
        <v>5</v>
      </c>
      <c r="O3845">
        <v>6</v>
      </c>
      <c r="P3845">
        <v>6</v>
      </c>
      <c r="Q3845">
        <v>6</v>
      </c>
      <c r="R3845">
        <v>135.01</v>
      </c>
      <c r="S3845">
        <v>214.89</v>
      </c>
      <c r="T3845">
        <v>214.89</v>
      </c>
      <c r="U3845">
        <v>214.89</v>
      </c>
      <c r="V3845">
        <v>21.764623759999999</v>
      </c>
      <c r="W3845">
        <v>21.764623759999999</v>
      </c>
      <c r="X3845">
        <v>4.5946119310000002</v>
      </c>
      <c r="Y3845">
        <v>4.5946119310000002</v>
      </c>
    </row>
    <row r="3846" spans="1:25" x14ac:dyDescent="0.3">
      <c r="A3846" s="2">
        <v>45932</v>
      </c>
      <c r="B3846" t="s">
        <v>88</v>
      </c>
      <c r="C3846">
        <v>4709</v>
      </c>
      <c r="D3846">
        <v>36</v>
      </c>
      <c r="E3846">
        <v>2.1930000000000001</v>
      </c>
      <c r="F3846">
        <v>0.76400000000000001</v>
      </c>
      <c r="G3846">
        <v>78.959999999999994</v>
      </c>
      <c r="H3846">
        <v>78.959999999999994</v>
      </c>
      <c r="I3846" t="s">
        <v>149</v>
      </c>
      <c r="J3846">
        <v>3</v>
      </c>
      <c r="K3846">
        <v>6</v>
      </c>
      <c r="L3846">
        <v>6</v>
      </c>
      <c r="M3846">
        <v>6</v>
      </c>
      <c r="N3846">
        <v>3</v>
      </c>
      <c r="O3846">
        <v>6</v>
      </c>
      <c r="P3846">
        <v>6</v>
      </c>
      <c r="Q3846">
        <v>6</v>
      </c>
      <c r="R3846">
        <v>80.86</v>
      </c>
      <c r="S3846">
        <v>179.54</v>
      </c>
      <c r="T3846">
        <v>179.54</v>
      </c>
      <c r="U3846">
        <v>179.54</v>
      </c>
      <c r="V3846">
        <v>43.979057589999996</v>
      </c>
      <c r="W3846">
        <v>43.979057589999996</v>
      </c>
      <c r="X3846">
        <v>2.2738095239999998</v>
      </c>
      <c r="Y3846">
        <v>2.2738095239999998</v>
      </c>
    </row>
    <row r="3847" spans="1:25" x14ac:dyDescent="0.3">
      <c r="A3847" s="2">
        <v>45932</v>
      </c>
      <c r="B3847" t="s">
        <v>80</v>
      </c>
      <c r="C3847">
        <v>426</v>
      </c>
      <c r="D3847">
        <v>4</v>
      </c>
      <c r="E3847">
        <v>4.05</v>
      </c>
      <c r="F3847">
        <v>0.93899999999999995</v>
      </c>
      <c r="G3847">
        <v>16.2</v>
      </c>
      <c r="H3847">
        <v>16.2</v>
      </c>
      <c r="I3847" t="s">
        <v>149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34.49</v>
      </c>
      <c r="S3847">
        <v>34.49</v>
      </c>
      <c r="T3847">
        <v>34.49</v>
      </c>
      <c r="U3847">
        <v>34.49</v>
      </c>
      <c r="V3847">
        <v>46.970136269999998</v>
      </c>
      <c r="W3847">
        <v>46.970136269999998</v>
      </c>
      <c r="X3847">
        <v>2.1290123460000001</v>
      </c>
      <c r="Y3847">
        <v>2.1290123460000001</v>
      </c>
    </row>
    <row r="3848" spans="1:25" x14ac:dyDescent="0.3">
      <c r="A3848" s="2">
        <v>45932</v>
      </c>
      <c r="B3848" t="s">
        <v>82</v>
      </c>
      <c r="C3848">
        <v>890</v>
      </c>
      <c r="D3848">
        <v>11</v>
      </c>
      <c r="E3848">
        <v>3.7440000000000002</v>
      </c>
      <c r="F3848">
        <v>1.236</v>
      </c>
      <c r="G3848">
        <v>41.18</v>
      </c>
      <c r="H3848">
        <v>41.18</v>
      </c>
      <c r="I3848" t="s">
        <v>149</v>
      </c>
      <c r="J3848">
        <v>3</v>
      </c>
      <c r="K3848">
        <v>3</v>
      </c>
      <c r="L3848">
        <v>3</v>
      </c>
      <c r="M3848">
        <v>3</v>
      </c>
      <c r="N3848">
        <v>3</v>
      </c>
      <c r="O3848">
        <v>3</v>
      </c>
      <c r="P3848">
        <v>3</v>
      </c>
      <c r="Q3848">
        <v>3</v>
      </c>
      <c r="R3848">
        <v>99.25</v>
      </c>
      <c r="S3848">
        <v>99.25</v>
      </c>
      <c r="T3848">
        <v>99.25</v>
      </c>
      <c r="U3848">
        <v>99.25</v>
      </c>
      <c r="V3848">
        <v>41.491183880000001</v>
      </c>
      <c r="W3848">
        <v>41.491183880000001</v>
      </c>
      <c r="X3848">
        <v>2.4101505589999999</v>
      </c>
      <c r="Y3848">
        <v>2.4101505589999999</v>
      </c>
    </row>
    <row r="3849" spans="1:25" x14ac:dyDescent="0.3">
      <c r="A3849" s="2">
        <v>45932</v>
      </c>
      <c r="B3849" t="s">
        <v>94</v>
      </c>
      <c r="C3849">
        <v>1852</v>
      </c>
      <c r="D3849">
        <v>6</v>
      </c>
      <c r="E3849">
        <v>7.2629999999999999</v>
      </c>
      <c r="F3849">
        <v>0.32400000000000001</v>
      </c>
      <c r="G3849">
        <v>43.58</v>
      </c>
      <c r="H3849">
        <v>43.58</v>
      </c>
      <c r="I3849" t="s">
        <v>149</v>
      </c>
      <c r="J3849">
        <v>2</v>
      </c>
      <c r="K3849">
        <v>2</v>
      </c>
      <c r="L3849">
        <v>2</v>
      </c>
      <c r="M3849">
        <v>2</v>
      </c>
      <c r="N3849">
        <v>2</v>
      </c>
      <c r="O3849">
        <v>2</v>
      </c>
      <c r="P3849">
        <v>2</v>
      </c>
      <c r="Q3849">
        <v>2</v>
      </c>
      <c r="R3849">
        <v>157.96</v>
      </c>
      <c r="S3849">
        <v>157.96</v>
      </c>
      <c r="T3849">
        <v>157.96</v>
      </c>
      <c r="U3849">
        <v>157.96</v>
      </c>
      <c r="V3849">
        <v>27.5892631</v>
      </c>
      <c r="W3849">
        <v>27.5892631</v>
      </c>
      <c r="X3849">
        <v>3.6245984400000002</v>
      </c>
      <c r="Y3849">
        <v>3.6245984400000002</v>
      </c>
    </row>
    <row r="3850" spans="1:25" x14ac:dyDescent="0.3">
      <c r="A3850" s="2">
        <v>45932</v>
      </c>
      <c r="B3850" t="s">
        <v>96</v>
      </c>
      <c r="C3850">
        <v>3639</v>
      </c>
      <c r="D3850">
        <v>13</v>
      </c>
      <c r="E3850">
        <v>3.8570000000000002</v>
      </c>
      <c r="F3850">
        <v>0.35699999999999998</v>
      </c>
      <c r="G3850">
        <v>50.14</v>
      </c>
      <c r="H3850">
        <v>50.14</v>
      </c>
      <c r="I3850" t="s">
        <v>149</v>
      </c>
      <c r="J3850">
        <v>4</v>
      </c>
      <c r="K3850">
        <v>5</v>
      </c>
      <c r="L3850">
        <v>5</v>
      </c>
      <c r="M3850">
        <v>5</v>
      </c>
      <c r="N3850">
        <v>9</v>
      </c>
      <c r="O3850">
        <v>12</v>
      </c>
      <c r="P3850">
        <v>12</v>
      </c>
      <c r="Q3850">
        <v>12</v>
      </c>
      <c r="R3850">
        <v>431.66</v>
      </c>
      <c r="S3850">
        <v>647.6</v>
      </c>
      <c r="T3850">
        <v>647.6</v>
      </c>
      <c r="U3850">
        <v>647.6</v>
      </c>
      <c r="V3850">
        <v>7.7424336010000001</v>
      </c>
      <c r="W3850">
        <v>7.7424336010000001</v>
      </c>
      <c r="X3850">
        <v>12.915835660000001</v>
      </c>
      <c r="Y3850">
        <v>12.915835660000001</v>
      </c>
    </row>
    <row r="3851" spans="1:25" x14ac:dyDescent="0.3">
      <c r="A3851" s="2">
        <v>45932</v>
      </c>
      <c r="B3851" t="s">
        <v>11</v>
      </c>
      <c r="C3851">
        <v>1750</v>
      </c>
      <c r="D3851">
        <v>15</v>
      </c>
      <c r="E3851">
        <v>2.6819999999999999</v>
      </c>
      <c r="F3851">
        <v>0.85699999999999998</v>
      </c>
      <c r="G3851">
        <v>40.229999999999997</v>
      </c>
      <c r="H3851">
        <v>40.229999999999997</v>
      </c>
      <c r="I3851" t="s">
        <v>149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41.49</v>
      </c>
      <c r="S3851">
        <v>41.49</v>
      </c>
      <c r="T3851">
        <v>41.49</v>
      </c>
      <c r="U3851">
        <v>41.49</v>
      </c>
      <c r="V3851">
        <v>96.963123640000006</v>
      </c>
      <c r="W3851">
        <v>96.963123640000006</v>
      </c>
      <c r="X3851">
        <v>1.031319911</v>
      </c>
      <c r="Y3851">
        <v>1.031319911</v>
      </c>
    </row>
    <row r="3852" spans="1:25" x14ac:dyDescent="0.3">
      <c r="A3852" s="2">
        <v>45932</v>
      </c>
      <c r="B3852" t="s">
        <v>92</v>
      </c>
      <c r="C3852">
        <v>500</v>
      </c>
      <c r="D3852">
        <v>5</v>
      </c>
      <c r="E3852">
        <v>2.8740000000000001</v>
      </c>
      <c r="F3852">
        <v>1</v>
      </c>
      <c r="G3852">
        <v>14.37</v>
      </c>
      <c r="H3852">
        <v>14.37</v>
      </c>
      <c r="I3852" t="s">
        <v>149</v>
      </c>
      <c r="J3852">
        <v>2</v>
      </c>
      <c r="K3852">
        <v>2</v>
      </c>
      <c r="L3852">
        <v>2</v>
      </c>
      <c r="M3852">
        <v>2</v>
      </c>
      <c r="N3852">
        <v>3</v>
      </c>
      <c r="O3852">
        <v>3</v>
      </c>
      <c r="P3852">
        <v>3</v>
      </c>
      <c r="Q3852">
        <v>3</v>
      </c>
      <c r="R3852">
        <v>220.45</v>
      </c>
      <c r="S3852">
        <v>220.45</v>
      </c>
      <c r="T3852">
        <v>220.45</v>
      </c>
      <c r="U3852">
        <v>220.45</v>
      </c>
      <c r="V3852">
        <v>6.5184849170000003</v>
      </c>
      <c r="W3852">
        <v>6.5184849170000003</v>
      </c>
      <c r="X3852">
        <v>15.340988169999999</v>
      </c>
      <c r="Y3852">
        <v>15.340988169999999</v>
      </c>
    </row>
    <row r="3853" spans="1:25" x14ac:dyDescent="0.3">
      <c r="A3853" s="2">
        <v>45932</v>
      </c>
      <c r="B3853" t="s">
        <v>46</v>
      </c>
      <c r="C3853">
        <v>1850</v>
      </c>
      <c r="D3853">
        <v>8</v>
      </c>
      <c r="E3853">
        <v>4.6440000000000001</v>
      </c>
      <c r="F3853">
        <v>0.432</v>
      </c>
      <c r="G3853">
        <v>37.15</v>
      </c>
      <c r="H3853">
        <v>37.15</v>
      </c>
      <c r="I3853" t="s">
        <v>149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98.49</v>
      </c>
      <c r="S3853">
        <v>98.49</v>
      </c>
      <c r="T3853">
        <v>98.49</v>
      </c>
      <c r="U3853">
        <v>98.49</v>
      </c>
      <c r="V3853">
        <v>37.719565439999997</v>
      </c>
      <c r="W3853">
        <v>37.719565439999997</v>
      </c>
      <c r="X3853">
        <v>2.651144011</v>
      </c>
      <c r="Y3853">
        <v>2.651144011</v>
      </c>
    </row>
    <row r="3854" spans="1:25" x14ac:dyDescent="0.3">
      <c r="A3854" s="2">
        <v>45932</v>
      </c>
      <c r="B3854" t="s">
        <v>32</v>
      </c>
      <c r="C3854">
        <v>339</v>
      </c>
      <c r="D3854">
        <v>1</v>
      </c>
      <c r="E3854">
        <v>4.3099999999999996</v>
      </c>
      <c r="F3854">
        <v>0.29499999999999998</v>
      </c>
      <c r="G3854">
        <v>4.3099999999999996</v>
      </c>
      <c r="H3854">
        <v>4.3099999999999996</v>
      </c>
      <c r="I3854" t="s">
        <v>149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X3854">
        <v>0</v>
      </c>
      <c r="Y3854">
        <v>0</v>
      </c>
    </row>
    <row r="3855" spans="1:25" x14ac:dyDescent="0.3">
      <c r="A3855" s="2">
        <v>45932</v>
      </c>
      <c r="B3855" t="s">
        <v>72</v>
      </c>
      <c r="C3855">
        <v>232</v>
      </c>
      <c r="D3855">
        <v>1</v>
      </c>
      <c r="E3855">
        <v>1.81</v>
      </c>
      <c r="F3855">
        <v>0.43099999999999999</v>
      </c>
      <c r="G3855">
        <v>1.81</v>
      </c>
      <c r="H3855">
        <v>1.81</v>
      </c>
      <c r="I3855" t="s">
        <v>149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X3855">
        <v>0</v>
      </c>
      <c r="Y3855">
        <v>0</v>
      </c>
    </row>
    <row r="3856" spans="1:25" x14ac:dyDescent="0.3">
      <c r="A3856" s="2">
        <v>45932</v>
      </c>
      <c r="B3856" t="s">
        <v>106</v>
      </c>
      <c r="C3856">
        <v>154</v>
      </c>
      <c r="D3856">
        <v>1</v>
      </c>
      <c r="E3856">
        <v>2.0099999999999998</v>
      </c>
      <c r="F3856">
        <v>0.64900000000000002</v>
      </c>
      <c r="G3856">
        <v>2.0099999999999998</v>
      </c>
      <c r="H3856">
        <v>2.0099999999999998</v>
      </c>
      <c r="I3856" t="s">
        <v>149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X3856">
        <v>0</v>
      </c>
      <c r="Y3856">
        <v>0</v>
      </c>
    </row>
    <row r="3857" spans="1:25" x14ac:dyDescent="0.3">
      <c r="A3857" s="2">
        <v>45932</v>
      </c>
      <c r="B3857" t="s">
        <v>44</v>
      </c>
      <c r="C3857">
        <v>104</v>
      </c>
      <c r="D3857">
        <v>0</v>
      </c>
      <c r="F3857">
        <v>0</v>
      </c>
      <c r="G3857">
        <v>0</v>
      </c>
      <c r="H3857">
        <v>0</v>
      </c>
      <c r="I3857" t="s">
        <v>149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5" x14ac:dyDescent="0.3">
      <c r="A3858" s="2">
        <v>45932</v>
      </c>
      <c r="B3858" t="s">
        <v>40</v>
      </c>
      <c r="C3858">
        <v>444</v>
      </c>
      <c r="D3858">
        <v>6</v>
      </c>
      <c r="E3858">
        <v>3.2629999999999999</v>
      </c>
      <c r="F3858">
        <v>1.351</v>
      </c>
      <c r="G3858">
        <v>19.579999999999998</v>
      </c>
      <c r="H3858">
        <v>19.579999999999998</v>
      </c>
      <c r="I3858" t="s">
        <v>149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X3858">
        <v>0</v>
      </c>
      <c r="Y3858">
        <v>0</v>
      </c>
    </row>
    <row r="3859" spans="1:25" x14ac:dyDescent="0.3">
      <c r="A3859" s="2">
        <v>45932</v>
      </c>
      <c r="B3859" t="s">
        <v>56</v>
      </c>
      <c r="C3859">
        <v>138</v>
      </c>
      <c r="D3859">
        <v>0</v>
      </c>
      <c r="F3859">
        <v>0</v>
      </c>
      <c r="G3859">
        <v>0</v>
      </c>
      <c r="H3859">
        <v>0</v>
      </c>
      <c r="I3859" t="s">
        <v>149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5" x14ac:dyDescent="0.3">
      <c r="A3860" s="2">
        <v>45932</v>
      </c>
      <c r="B3860" t="s">
        <v>48</v>
      </c>
      <c r="C3860">
        <v>645</v>
      </c>
      <c r="D3860">
        <v>4</v>
      </c>
      <c r="E3860">
        <v>3.29</v>
      </c>
      <c r="F3860">
        <v>0.62</v>
      </c>
      <c r="G3860">
        <v>13.16</v>
      </c>
      <c r="H3860">
        <v>13.16</v>
      </c>
      <c r="I3860" t="s">
        <v>149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X3860">
        <v>0</v>
      </c>
      <c r="Y3860">
        <v>0</v>
      </c>
    </row>
    <row r="3861" spans="1:25" x14ac:dyDescent="0.3">
      <c r="A3861" s="2">
        <v>45932</v>
      </c>
      <c r="B3861" t="s">
        <v>24</v>
      </c>
      <c r="C3861">
        <v>746</v>
      </c>
      <c r="D3861">
        <v>2</v>
      </c>
      <c r="E3861">
        <v>1.62</v>
      </c>
      <c r="F3861">
        <v>0.26800000000000002</v>
      </c>
      <c r="G3861">
        <v>3.24</v>
      </c>
      <c r="H3861">
        <v>3.24</v>
      </c>
      <c r="I3861" t="s">
        <v>149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X3861">
        <v>0</v>
      </c>
      <c r="Y3861">
        <v>0</v>
      </c>
    </row>
    <row r="3862" spans="1:25" x14ac:dyDescent="0.3">
      <c r="A3862" s="2">
        <v>45932</v>
      </c>
      <c r="B3862" t="s">
        <v>108</v>
      </c>
      <c r="C3862">
        <v>488</v>
      </c>
      <c r="D3862">
        <v>4</v>
      </c>
      <c r="E3862">
        <v>6.5579999999999998</v>
      </c>
      <c r="F3862">
        <v>0.82</v>
      </c>
      <c r="G3862">
        <v>26.23</v>
      </c>
      <c r="H3862">
        <v>26.23</v>
      </c>
      <c r="I3862" t="s">
        <v>149</v>
      </c>
      <c r="J3862">
        <v>0</v>
      </c>
      <c r="K3862">
        <v>1</v>
      </c>
      <c r="L3862">
        <v>1</v>
      </c>
      <c r="M3862">
        <v>1</v>
      </c>
      <c r="N3862">
        <v>0</v>
      </c>
      <c r="O3862">
        <v>1</v>
      </c>
      <c r="P3862">
        <v>1</v>
      </c>
      <c r="Q3862">
        <v>1</v>
      </c>
      <c r="R3862">
        <v>0</v>
      </c>
      <c r="S3862">
        <v>89.49</v>
      </c>
      <c r="T3862">
        <v>89.49</v>
      </c>
      <c r="U3862">
        <v>89.49</v>
      </c>
      <c r="V3862">
        <v>29.310537490000002</v>
      </c>
      <c r="W3862">
        <v>29.310537490000002</v>
      </c>
      <c r="X3862">
        <v>3.4117422799999999</v>
      </c>
      <c r="Y3862">
        <v>3.4117422799999999</v>
      </c>
    </row>
    <row r="3863" spans="1:25" x14ac:dyDescent="0.3">
      <c r="A3863" s="2">
        <v>45932</v>
      </c>
      <c r="B3863" t="s">
        <v>62</v>
      </c>
      <c r="C3863">
        <v>745</v>
      </c>
      <c r="D3863">
        <v>6</v>
      </c>
      <c r="E3863">
        <v>3.0870000000000002</v>
      </c>
      <c r="F3863">
        <v>0.80500000000000005</v>
      </c>
      <c r="G3863">
        <v>18.52</v>
      </c>
      <c r="H3863">
        <v>18.52</v>
      </c>
      <c r="I3863" t="s">
        <v>149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X3863">
        <v>0</v>
      </c>
      <c r="Y3863">
        <v>0</v>
      </c>
    </row>
    <row r="3864" spans="1:25" x14ac:dyDescent="0.3">
      <c r="A3864" s="2">
        <v>45932</v>
      </c>
      <c r="B3864" t="s">
        <v>84</v>
      </c>
      <c r="C3864">
        <v>157</v>
      </c>
      <c r="D3864">
        <v>1</v>
      </c>
      <c r="E3864">
        <v>5.94</v>
      </c>
      <c r="F3864">
        <v>0.63700000000000001</v>
      </c>
      <c r="G3864">
        <v>5.94</v>
      </c>
      <c r="H3864">
        <v>5.94</v>
      </c>
      <c r="I3864" t="s">
        <v>149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X3864">
        <v>0</v>
      </c>
      <c r="Y3864">
        <v>0</v>
      </c>
    </row>
    <row r="3865" spans="1:25" x14ac:dyDescent="0.3">
      <c r="A3865" s="2">
        <v>45932</v>
      </c>
      <c r="B3865" t="s">
        <v>42</v>
      </c>
      <c r="C3865">
        <v>67</v>
      </c>
      <c r="D3865">
        <v>0</v>
      </c>
      <c r="F3865">
        <v>0</v>
      </c>
      <c r="G3865">
        <v>0</v>
      </c>
      <c r="H3865">
        <v>0</v>
      </c>
      <c r="I3865" t="s">
        <v>149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5" x14ac:dyDescent="0.3">
      <c r="A3866" s="2">
        <v>45932</v>
      </c>
      <c r="B3866" t="s">
        <v>11</v>
      </c>
      <c r="C3866">
        <v>152</v>
      </c>
      <c r="D3866">
        <v>2</v>
      </c>
      <c r="E3866">
        <v>5.1349999999999998</v>
      </c>
      <c r="F3866">
        <v>1.3160000000000001</v>
      </c>
      <c r="G3866">
        <v>10.27</v>
      </c>
      <c r="H3866">
        <v>10.27</v>
      </c>
      <c r="I3866" t="s">
        <v>149</v>
      </c>
      <c r="J3866">
        <v>3</v>
      </c>
      <c r="K3866">
        <v>3</v>
      </c>
      <c r="L3866">
        <v>3</v>
      </c>
      <c r="M3866">
        <v>3</v>
      </c>
      <c r="N3866">
        <v>5</v>
      </c>
      <c r="O3866">
        <v>5</v>
      </c>
      <c r="P3866">
        <v>5</v>
      </c>
      <c r="Q3866">
        <v>5</v>
      </c>
      <c r="R3866">
        <v>347.46</v>
      </c>
      <c r="S3866">
        <v>347.46</v>
      </c>
      <c r="T3866">
        <v>347.46</v>
      </c>
      <c r="U3866">
        <v>347.46</v>
      </c>
      <c r="V3866">
        <v>2.9557359120000002</v>
      </c>
      <c r="W3866">
        <v>2.9557359120000002</v>
      </c>
      <c r="X3866">
        <v>33.832521909999997</v>
      </c>
      <c r="Y3866">
        <v>33.832521909999997</v>
      </c>
    </row>
    <row r="3867" spans="1:25" x14ac:dyDescent="0.3">
      <c r="A3867" s="2">
        <v>45932</v>
      </c>
      <c r="B3867" t="s">
        <v>102</v>
      </c>
      <c r="C3867">
        <v>1352</v>
      </c>
      <c r="D3867">
        <v>4</v>
      </c>
      <c r="E3867">
        <v>2.6179999999999999</v>
      </c>
      <c r="F3867">
        <v>0.29599999999999999</v>
      </c>
      <c r="G3867">
        <v>10.47</v>
      </c>
      <c r="H3867">
        <v>10.47</v>
      </c>
      <c r="I3867" t="s">
        <v>149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X3867">
        <v>0</v>
      </c>
      <c r="Y3867">
        <v>0</v>
      </c>
    </row>
    <row r="3868" spans="1:25" x14ac:dyDescent="0.3">
      <c r="A3868" s="2">
        <v>45932</v>
      </c>
      <c r="B3868" t="s">
        <v>98</v>
      </c>
      <c r="C3868">
        <v>1663</v>
      </c>
      <c r="D3868">
        <v>4</v>
      </c>
      <c r="E3868">
        <v>2.948</v>
      </c>
      <c r="F3868">
        <v>0.24099999999999999</v>
      </c>
      <c r="G3868">
        <v>11.79</v>
      </c>
      <c r="H3868">
        <v>11.79</v>
      </c>
      <c r="I3868" t="s">
        <v>149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X3868">
        <v>0</v>
      </c>
      <c r="Y3868">
        <v>0</v>
      </c>
    </row>
    <row r="3869" spans="1:25" x14ac:dyDescent="0.3">
      <c r="A3869" s="2">
        <v>45932</v>
      </c>
      <c r="B3869" t="s">
        <v>104</v>
      </c>
      <c r="C3869">
        <v>710</v>
      </c>
      <c r="D3869">
        <v>4</v>
      </c>
      <c r="E3869">
        <v>1.76</v>
      </c>
      <c r="F3869">
        <v>0.56299999999999994</v>
      </c>
      <c r="G3869">
        <v>7.04</v>
      </c>
      <c r="H3869">
        <v>7.04</v>
      </c>
      <c r="I3869" t="s">
        <v>149</v>
      </c>
      <c r="J3869">
        <v>1</v>
      </c>
      <c r="K3869">
        <v>1</v>
      </c>
      <c r="L3869">
        <v>1</v>
      </c>
      <c r="M3869">
        <v>1</v>
      </c>
      <c r="N3869">
        <v>2</v>
      </c>
      <c r="O3869">
        <v>2</v>
      </c>
      <c r="P3869">
        <v>2</v>
      </c>
      <c r="Q3869">
        <v>2</v>
      </c>
      <c r="R3869">
        <v>51.96</v>
      </c>
      <c r="S3869">
        <v>51.96</v>
      </c>
      <c r="T3869">
        <v>51.96</v>
      </c>
      <c r="U3869">
        <v>51.96</v>
      </c>
      <c r="V3869">
        <v>13.548883760000001</v>
      </c>
      <c r="W3869">
        <v>13.548883760000001</v>
      </c>
      <c r="X3869">
        <v>7.3806818180000002</v>
      </c>
      <c r="Y3869">
        <v>7.3806818180000002</v>
      </c>
    </row>
    <row r="3870" spans="1:25" x14ac:dyDescent="0.3">
      <c r="A3870" s="2">
        <v>45932</v>
      </c>
      <c r="B3870" t="s">
        <v>38</v>
      </c>
      <c r="C3870">
        <v>1</v>
      </c>
      <c r="D3870">
        <v>1</v>
      </c>
      <c r="E3870">
        <v>0.59</v>
      </c>
      <c r="F3870">
        <v>100</v>
      </c>
      <c r="G3870">
        <v>0.59</v>
      </c>
      <c r="H3870">
        <v>0.59</v>
      </c>
      <c r="I3870" t="s">
        <v>149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24.88</v>
      </c>
      <c r="S3870">
        <v>24.88</v>
      </c>
      <c r="T3870">
        <v>24.88</v>
      </c>
      <c r="U3870">
        <v>24.88</v>
      </c>
      <c r="V3870">
        <v>2.371382637</v>
      </c>
      <c r="W3870">
        <v>2.371382637</v>
      </c>
      <c r="X3870">
        <v>42.169491530000002</v>
      </c>
      <c r="Y3870">
        <v>42.169491530000002</v>
      </c>
    </row>
    <row r="3871" spans="1:25" x14ac:dyDescent="0.3">
      <c r="A3871" s="2">
        <v>45932</v>
      </c>
      <c r="B3871" t="s">
        <v>42</v>
      </c>
      <c r="C3871">
        <v>188</v>
      </c>
      <c r="D3871">
        <v>5</v>
      </c>
      <c r="E3871">
        <v>1.728</v>
      </c>
      <c r="F3871">
        <v>2.66</v>
      </c>
      <c r="G3871">
        <v>8.64</v>
      </c>
      <c r="H3871">
        <v>8.64</v>
      </c>
      <c r="I3871" t="s">
        <v>149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X3871">
        <v>0</v>
      </c>
      <c r="Y3871">
        <v>0</v>
      </c>
    </row>
    <row r="3872" spans="1:25" x14ac:dyDescent="0.3">
      <c r="A3872" s="2">
        <v>45932</v>
      </c>
      <c r="B3872" t="s">
        <v>50</v>
      </c>
      <c r="C3872">
        <v>2</v>
      </c>
      <c r="D3872">
        <v>0</v>
      </c>
      <c r="F3872">
        <v>0</v>
      </c>
      <c r="G3872">
        <v>0</v>
      </c>
      <c r="H3872">
        <v>0</v>
      </c>
      <c r="I3872" t="s">
        <v>149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5" x14ac:dyDescent="0.3">
      <c r="A3873" s="2">
        <v>45932</v>
      </c>
      <c r="B3873" t="s">
        <v>72</v>
      </c>
      <c r="C3873">
        <v>104</v>
      </c>
      <c r="D3873">
        <v>0</v>
      </c>
      <c r="F3873">
        <v>0</v>
      </c>
      <c r="G3873">
        <v>0</v>
      </c>
      <c r="H3873">
        <v>0</v>
      </c>
      <c r="I3873" t="s">
        <v>149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5" x14ac:dyDescent="0.3">
      <c r="A3874" s="2">
        <v>45932</v>
      </c>
      <c r="B3874" t="s">
        <v>84</v>
      </c>
      <c r="C3874">
        <v>32</v>
      </c>
      <c r="D3874">
        <v>3</v>
      </c>
      <c r="E3874">
        <v>1.89</v>
      </c>
      <c r="F3874">
        <v>9.375</v>
      </c>
      <c r="G3874">
        <v>5.67</v>
      </c>
      <c r="H3874">
        <v>5.67</v>
      </c>
      <c r="I3874" t="s">
        <v>149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33.880000000000003</v>
      </c>
      <c r="S3874">
        <v>33.880000000000003</v>
      </c>
      <c r="T3874">
        <v>33.880000000000003</v>
      </c>
      <c r="U3874">
        <v>33.880000000000003</v>
      </c>
      <c r="V3874">
        <v>16.735537189999999</v>
      </c>
      <c r="W3874">
        <v>16.735537189999999</v>
      </c>
      <c r="X3874">
        <v>5.9753086419999999</v>
      </c>
      <c r="Y3874">
        <v>5.9753086419999999</v>
      </c>
    </row>
    <row r="3875" spans="1:25" x14ac:dyDescent="0.3">
      <c r="A3875" s="2">
        <v>45932</v>
      </c>
      <c r="B3875" t="s">
        <v>68</v>
      </c>
      <c r="C3875">
        <v>879</v>
      </c>
      <c r="D3875">
        <v>6</v>
      </c>
      <c r="E3875">
        <v>4.2850000000000001</v>
      </c>
      <c r="F3875">
        <v>0.68300000000000005</v>
      </c>
      <c r="G3875">
        <v>25.71</v>
      </c>
      <c r="H3875">
        <v>25.71</v>
      </c>
      <c r="I3875" t="s">
        <v>149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27.49</v>
      </c>
      <c r="S3875">
        <v>27.49</v>
      </c>
      <c r="T3875">
        <v>27.49</v>
      </c>
      <c r="U3875">
        <v>27.49</v>
      </c>
      <c r="V3875">
        <v>93.524918150000005</v>
      </c>
      <c r="W3875">
        <v>93.524918150000005</v>
      </c>
      <c r="X3875">
        <v>1.069233761</v>
      </c>
      <c r="Y3875">
        <v>1.069233761</v>
      </c>
    </row>
    <row r="3876" spans="1:25" x14ac:dyDescent="0.3">
      <c r="A3876" s="2">
        <v>45932</v>
      </c>
      <c r="B3876" t="s">
        <v>64</v>
      </c>
      <c r="C3876">
        <v>145</v>
      </c>
      <c r="D3876">
        <v>1</v>
      </c>
      <c r="E3876">
        <v>6.07</v>
      </c>
      <c r="F3876">
        <v>0.69</v>
      </c>
      <c r="G3876">
        <v>6.07</v>
      </c>
      <c r="H3876">
        <v>6.07</v>
      </c>
      <c r="I3876" t="s">
        <v>149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X3876">
        <v>0</v>
      </c>
      <c r="Y3876">
        <v>0</v>
      </c>
    </row>
    <row r="3877" spans="1:25" x14ac:dyDescent="0.3">
      <c r="A3877" s="2">
        <v>45932</v>
      </c>
      <c r="B3877" t="s">
        <v>26</v>
      </c>
      <c r="C3877">
        <v>57</v>
      </c>
      <c r="D3877">
        <v>0</v>
      </c>
      <c r="F3877">
        <v>0</v>
      </c>
      <c r="G3877">
        <v>0</v>
      </c>
      <c r="H3877">
        <v>0</v>
      </c>
      <c r="I3877" t="s">
        <v>149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5" x14ac:dyDescent="0.3">
      <c r="A3878" s="2">
        <v>45932</v>
      </c>
      <c r="B3878" t="s">
        <v>15</v>
      </c>
      <c r="C3878">
        <v>648</v>
      </c>
      <c r="D3878">
        <v>6</v>
      </c>
      <c r="E3878">
        <v>3.4420000000000002</v>
      </c>
      <c r="F3878">
        <v>0.92600000000000005</v>
      </c>
      <c r="G3878">
        <v>20.65</v>
      </c>
      <c r="H3878">
        <v>20.65</v>
      </c>
      <c r="I3878" t="s">
        <v>149</v>
      </c>
      <c r="J3878">
        <v>4</v>
      </c>
      <c r="K3878">
        <v>4</v>
      </c>
      <c r="L3878">
        <v>4</v>
      </c>
      <c r="M3878">
        <v>4</v>
      </c>
      <c r="N3878">
        <v>4</v>
      </c>
      <c r="O3878">
        <v>4</v>
      </c>
      <c r="P3878">
        <v>4</v>
      </c>
      <c r="Q3878">
        <v>4</v>
      </c>
      <c r="R3878">
        <v>347.84</v>
      </c>
      <c r="S3878">
        <v>347.84</v>
      </c>
      <c r="T3878">
        <v>347.84</v>
      </c>
      <c r="U3878">
        <v>347.84</v>
      </c>
      <c r="V3878">
        <v>5.9366375339999999</v>
      </c>
      <c r="W3878">
        <v>5.9366375339999999</v>
      </c>
      <c r="X3878">
        <v>16.844552060000002</v>
      </c>
      <c r="Y3878">
        <v>16.844552060000002</v>
      </c>
    </row>
    <row r="3879" spans="1:25" x14ac:dyDescent="0.3">
      <c r="A3879" s="2">
        <v>45932</v>
      </c>
      <c r="B3879" t="s">
        <v>36</v>
      </c>
      <c r="C3879">
        <v>104</v>
      </c>
      <c r="D3879">
        <v>1</v>
      </c>
      <c r="E3879">
        <v>1.92</v>
      </c>
      <c r="F3879">
        <v>0.96199999999999997</v>
      </c>
      <c r="G3879">
        <v>1.92</v>
      </c>
      <c r="H3879">
        <v>1.92</v>
      </c>
      <c r="I3879" t="s">
        <v>149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36.49</v>
      </c>
      <c r="S3879">
        <v>36.49</v>
      </c>
      <c r="T3879">
        <v>36.49</v>
      </c>
      <c r="U3879">
        <v>36.49</v>
      </c>
      <c r="V3879">
        <v>5.2617155389999999</v>
      </c>
      <c r="W3879">
        <v>5.2617155389999999</v>
      </c>
      <c r="X3879">
        <v>19.005208329999999</v>
      </c>
      <c r="Y3879">
        <v>19.005208329999999</v>
      </c>
    </row>
    <row r="3880" spans="1:25" x14ac:dyDescent="0.3">
      <c r="A3880" s="2">
        <v>45932</v>
      </c>
      <c r="B3880" t="s">
        <v>78</v>
      </c>
      <c r="C3880">
        <v>426</v>
      </c>
      <c r="D3880">
        <v>1</v>
      </c>
      <c r="E3880">
        <v>2.2200000000000002</v>
      </c>
      <c r="F3880">
        <v>0.23499999999999999</v>
      </c>
      <c r="G3880">
        <v>2.2200000000000002</v>
      </c>
      <c r="H3880">
        <v>2.2200000000000002</v>
      </c>
      <c r="I3880" t="s">
        <v>149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X3880">
        <v>0</v>
      </c>
      <c r="Y3880">
        <v>0</v>
      </c>
    </row>
    <row r="3881" spans="1:25" x14ac:dyDescent="0.3">
      <c r="A3881" s="2">
        <v>45932</v>
      </c>
      <c r="B3881" t="s">
        <v>94</v>
      </c>
      <c r="C3881">
        <v>375</v>
      </c>
      <c r="D3881">
        <v>2</v>
      </c>
      <c r="E3881">
        <v>5.0350000000000001</v>
      </c>
      <c r="F3881">
        <v>0.53300000000000003</v>
      </c>
      <c r="G3881">
        <v>10.07</v>
      </c>
      <c r="H3881">
        <v>10.07</v>
      </c>
      <c r="I3881" t="s">
        <v>149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X3881">
        <v>0</v>
      </c>
      <c r="Y3881">
        <v>0</v>
      </c>
    </row>
    <row r="3882" spans="1:25" x14ac:dyDescent="0.3">
      <c r="A3882" s="2">
        <v>45932</v>
      </c>
      <c r="B3882" t="s">
        <v>17</v>
      </c>
      <c r="C3882">
        <v>84</v>
      </c>
      <c r="D3882">
        <v>0</v>
      </c>
      <c r="F3882">
        <v>0</v>
      </c>
      <c r="G3882">
        <v>0</v>
      </c>
      <c r="H3882">
        <v>0</v>
      </c>
      <c r="I3882" t="s">
        <v>149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5" x14ac:dyDescent="0.3">
      <c r="A3883" s="2">
        <v>45932</v>
      </c>
      <c r="B3883" t="s">
        <v>17</v>
      </c>
      <c r="C3883">
        <v>409</v>
      </c>
      <c r="D3883">
        <v>2</v>
      </c>
      <c r="E3883">
        <v>1.0349999999999999</v>
      </c>
      <c r="F3883">
        <v>0.48899999999999999</v>
      </c>
      <c r="G3883">
        <v>2.0699999999999998</v>
      </c>
      <c r="H3883">
        <v>2.0699999999999998</v>
      </c>
      <c r="I3883" t="s">
        <v>149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X3883">
        <v>0</v>
      </c>
      <c r="Y3883">
        <v>0</v>
      </c>
    </row>
    <row r="3884" spans="1:25" x14ac:dyDescent="0.3">
      <c r="A3884" s="2">
        <v>45932</v>
      </c>
      <c r="B3884" t="s">
        <v>17</v>
      </c>
      <c r="C3884">
        <v>83</v>
      </c>
      <c r="D3884">
        <v>0</v>
      </c>
      <c r="F3884">
        <v>0</v>
      </c>
      <c r="G3884">
        <v>0</v>
      </c>
      <c r="H3884">
        <v>0</v>
      </c>
      <c r="I3884" t="s">
        <v>149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5" x14ac:dyDescent="0.3">
      <c r="A3885" s="2">
        <v>45932</v>
      </c>
      <c r="B3885" t="s">
        <v>17</v>
      </c>
      <c r="C3885">
        <v>166</v>
      </c>
      <c r="D3885">
        <v>0</v>
      </c>
      <c r="F3885">
        <v>0</v>
      </c>
      <c r="G3885">
        <v>0</v>
      </c>
      <c r="H3885">
        <v>0</v>
      </c>
      <c r="I3885" t="s">
        <v>149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5" x14ac:dyDescent="0.3">
      <c r="A3886" s="2">
        <v>45932</v>
      </c>
      <c r="B3886" t="s">
        <v>52</v>
      </c>
      <c r="C3886">
        <v>946</v>
      </c>
      <c r="D3886">
        <v>14</v>
      </c>
      <c r="E3886">
        <v>0.77400000000000002</v>
      </c>
      <c r="F3886">
        <v>1.48</v>
      </c>
      <c r="G3886">
        <v>10.83</v>
      </c>
      <c r="H3886">
        <v>10.83</v>
      </c>
      <c r="I3886" t="s">
        <v>149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X3886">
        <v>0</v>
      </c>
      <c r="Y3886">
        <v>0</v>
      </c>
    </row>
    <row r="3887" spans="1:25" x14ac:dyDescent="0.3">
      <c r="A3887" s="2">
        <v>45932</v>
      </c>
      <c r="B3887" t="s">
        <v>52</v>
      </c>
      <c r="C3887">
        <v>1972</v>
      </c>
      <c r="D3887">
        <v>13</v>
      </c>
      <c r="E3887">
        <v>0.63700000000000001</v>
      </c>
      <c r="F3887">
        <v>0.65900000000000003</v>
      </c>
      <c r="G3887">
        <v>8.2799999999999994</v>
      </c>
      <c r="H3887">
        <v>8.2799999999999994</v>
      </c>
      <c r="I3887" t="s">
        <v>149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13.49</v>
      </c>
      <c r="S3887">
        <v>13.49</v>
      </c>
      <c r="T3887">
        <v>13.49</v>
      </c>
      <c r="U3887">
        <v>13.49</v>
      </c>
      <c r="V3887">
        <v>61.378799110000003</v>
      </c>
      <c r="W3887">
        <v>61.378799110000003</v>
      </c>
      <c r="X3887">
        <v>1.6292270529999999</v>
      </c>
      <c r="Y3887">
        <v>1.6292270529999999</v>
      </c>
    </row>
    <row r="3888" spans="1:25" x14ac:dyDescent="0.3">
      <c r="A3888" s="2">
        <v>45932</v>
      </c>
      <c r="B3888" t="s">
        <v>52</v>
      </c>
      <c r="C3888">
        <v>1681</v>
      </c>
      <c r="D3888">
        <v>19</v>
      </c>
      <c r="E3888">
        <v>0.66700000000000004</v>
      </c>
      <c r="F3888">
        <v>1.1299999999999999</v>
      </c>
      <c r="G3888">
        <v>12.68</v>
      </c>
      <c r="H3888">
        <v>12.68</v>
      </c>
      <c r="I3888" t="s">
        <v>149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13.49</v>
      </c>
      <c r="S3888">
        <v>13.49</v>
      </c>
      <c r="T3888">
        <v>13.49</v>
      </c>
      <c r="U3888">
        <v>13.49</v>
      </c>
      <c r="V3888">
        <v>93.995552259999997</v>
      </c>
      <c r="W3888">
        <v>93.995552259999997</v>
      </c>
      <c r="X3888">
        <v>1.0638801259999999</v>
      </c>
      <c r="Y3888">
        <v>1.0638801259999999</v>
      </c>
    </row>
    <row r="3889" spans="1:25" x14ac:dyDescent="0.3">
      <c r="A3889" s="2">
        <v>45932</v>
      </c>
      <c r="B3889" t="s">
        <v>52</v>
      </c>
      <c r="C3889">
        <v>3818</v>
      </c>
      <c r="D3889">
        <v>47</v>
      </c>
      <c r="E3889">
        <v>0.371</v>
      </c>
      <c r="F3889">
        <v>1.2310000000000001</v>
      </c>
      <c r="G3889">
        <v>17.46</v>
      </c>
      <c r="H3889">
        <v>17.46</v>
      </c>
      <c r="I3889" t="s">
        <v>149</v>
      </c>
      <c r="J3889">
        <v>3</v>
      </c>
      <c r="K3889">
        <v>4</v>
      </c>
      <c r="L3889">
        <v>4</v>
      </c>
      <c r="M3889">
        <v>4</v>
      </c>
      <c r="N3889">
        <v>3</v>
      </c>
      <c r="O3889">
        <v>4</v>
      </c>
      <c r="P3889">
        <v>4</v>
      </c>
      <c r="Q3889">
        <v>4</v>
      </c>
      <c r="R3889">
        <v>38.47</v>
      </c>
      <c r="S3889">
        <v>51.96</v>
      </c>
      <c r="T3889">
        <v>51.96</v>
      </c>
      <c r="U3889">
        <v>51.96</v>
      </c>
      <c r="V3889">
        <v>33.602771359999998</v>
      </c>
      <c r="W3889">
        <v>33.602771359999998</v>
      </c>
      <c r="X3889">
        <v>2.9759450169999999</v>
      </c>
      <c r="Y3889">
        <v>2.9759450169999999</v>
      </c>
    </row>
    <row r="3890" spans="1:25" x14ac:dyDescent="0.3">
      <c r="A3890" s="2">
        <v>45932</v>
      </c>
      <c r="B3890" t="s">
        <v>112</v>
      </c>
      <c r="C3890">
        <v>66</v>
      </c>
      <c r="D3890">
        <v>0</v>
      </c>
      <c r="F3890">
        <v>0</v>
      </c>
      <c r="G3890">
        <v>0</v>
      </c>
      <c r="H3890">
        <v>0</v>
      </c>
      <c r="I3890" t="s">
        <v>149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5" x14ac:dyDescent="0.3">
      <c r="A3891" s="2">
        <v>45932</v>
      </c>
      <c r="B3891" t="s">
        <v>15</v>
      </c>
      <c r="C3891">
        <v>173</v>
      </c>
      <c r="D3891">
        <v>2</v>
      </c>
      <c r="E3891">
        <v>1.53</v>
      </c>
      <c r="F3891">
        <v>1.1559999999999999</v>
      </c>
      <c r="G3891">
        <v>3.06</v>
      </c>
      <c r="H3891">
        <v>3.06</v>
      </c>
      <c r="I3891" t="s">
        <v>149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X3891">
        <v>0</v>
      </c>
      <c r="Y3891">
        <v>0</v>
      </c>
    </row>
    <row r="3892" spans="1:25" x14ac:dyDescent="0.3">
      <c r="A3892" s="2">
        <v>45932</v>
      </c>
      <c r="B3892" t="s">
        <v>112</v>
      </c>
      <c r="C3892">
        <v>285</v>
      </c>
      <c r="D3892">
        <v>7</v>
      </c>
      <c r="E3892">
        <v>1.1140000000000001</v>
      </c>
      <c r="F3892">
        <v>2.456</v>
      </c>
      <c r="G3892">
        <v>7.8</v>
      </c>
      <c r="H3892">
        <v>7.8</v>
      </c>
      <c r="I3892" t="s">
        <v>149</v>
      </c>
      <c r="J3892">
        <v>3</v>
      </c>
      <c r="K3892">
        <v>4</v>
      </c>
      <c r="L3892">
        <v>4</v>
      </c>
      <c r="M3892">
        <v>4</v>
      </c>
      <c r="N3892">
        <v>9</v>
      </c>
      <c r="O3892">
        <v>10</v>
      </c>
      <c r="P3892">
        <v>10</v>
      </c>
      <c r="Q3892">
        <v>10</v>
      </c>
      <c r="R3892">
        <v>716.24</v>
      </c>
      <c r="S3892">
        <v>821.12</v>
      </c>
      <c r="T3892">
        <v>821.12</v>
      </c>
      <c r="U3892">
        <v>821.12</v>
      </c>
      <c r="V3892">
        <v>0.94992205770000004</v>
      </c>
      <c r="W3892">
        <v>0.94992205770000004</v>
      </c>
      <c r="X3892">
        <v>105.2717949</v>
      </c>
      <c r="Y3892">
        <v>105.2717949</v>
      </c>
    </row>
    <row r="3893" spans="1:25" x14ac:dyDescent="0.3">
      <c r="A3893" s="2">
        <v>45932</v>
      </c>
      <c r="B3893" t="s">
        <v>15</v>
      </c>
      <c r="C3893">
        <v>226</v>
      </c>
      <c r="D3893">
        <v>1</v>
      </c>
      <c r="E3893">
        <v>1.17</v>
      </c>
      <c r="F3893">
        <v>0.442</v>
      </c>
      <c r="G3893">
        <v>1.17</v>
      </c>
      <c r="H3893">
        <v>1.17</v>
      </c>
      <c r="I3893" t="s">
        <v>149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X3893">
        <v>0</v>
      </c>
      <c r="Y3893">
        <v>0</v>
      </c>
    </row>
    <row r="3894" spans="1:25" x14ac:dyDescent="0.3">
      <c r="A3894" s="2">
        <v>45932</v>
      </c>
      <c r="B3894" t="s">
        <v>15</v>
      </c>
      <c r="C3894">
        <v>406</v>
      </c>
      <c r="D3894">
        <v>2</v>
      </c>
      <c r="E3894">
        <v>1.0049999999999999</v>
      </c>
      <c r="F3894">
        <v>0.49299999999999999</v>
      </c>
      <c r="G3894">
        <v>2.0099999999999998</v>
      </c>
      <c r="H3894">
        <v>2.0099999999999998</v>
      </c>
      <c r="I3894" t="s">
        <v>149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X3894">
        <v>0</v>
      </c>
      <c r="Y3894">
        <v>0</v>
      </c>
    </row>
    <row r="3895" spans="1:25" x14ac:dyDescent="0.3">
      <c r="A3895" s="2">
        <v>45932</v>
      </c>
      <c r="B3895" t="s">
        <v>112</v>
      </c>
      <c r="C3895">
        <v>243</v>
      </c>
      <c r="D3895">
        <v>0</v>
      </c>
      <c r="F3895">
        <v>0</v>
      </c>
      <c r="G3895">
        <v>0</v>
      </c>
      <c r="H3895">
        <v>0</v>
      </c>
      <c r="I3895" t="s">
        <v>149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5" x14ac:dyDescent="0.3">
      <c r="A3896" s="2">
        <v>45932</v>
      </c>
      <c r="B3896" t="s">
        <v>15</v>
      </c>
      <c r="C3896">
        <v>838</v>
      </c>
      <c r="D3896">
        <v>4</v>
      </c>
      <c r="E3896">
        <v>0.82</v>
      </c>
      <c r="F3896">
        <v>0.47699999999999998</v>
      </c>
      <c r="G3896">
        <v>3.28</v>
      </c>
      <c r="H3896">
        <v>3.28</v>
      </c>
      <c r="I3896" t="s">
        <v>149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X3896">
        <v>0</v>
      </c>
      <c r="Y3896">
        <v>0</v>
      </c>
    </row>
    <row r="3897" spans="1:25" x14ac:dyDescent="0.3">
      <c r="A3897" s="2">
        <v>45932</v>
      </c>
      <c r="B3897" t="s">
        <v>112</v>
      </c>
      <c r="C3897">
        <v>1049</v>
      </c>
      <c r="D3897">
        <v>8</v>
      </c>
      <c r="E3897">
        <v>0.82599999999999996</v>
      </c>
      <c r="F3897">
        <v>0.76300000000000001</v>
      </c>
      <c r="G3897">
        <v>6.61</v>
      </c>
      <c r="H3897">
        <v>6.61</v>
      </c>
      <c r="I3897" t="s">
        <v>149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X3897">
        <v>0</v>
      </c>
      <c r="Y3897">
        <v>0</v>
      </c>
    </row>
    <row r="3898" spans="1:25" x14ac:dyDescent="0.3">
      <c r="A3898" s="2">
        <v>45932</v>
      </c>
      <c r="B3898" t="s">
        <v>100</v>
      </c>
      <c r="C3898">
        <v>32</v>
      </c>
      <c r="D3898">
        <v>0</v>
      </c>
      <c r="F3898">
        <v>0</v>
      </c>
      <c r="G3898">
        <v>0</v>
      </c>
      <c r="H3898">
        <v>0</v>
      </c>
      <c r="I3898" t="s">
        <v>149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5" x14ac:dyDescent="0.3">
      <c r="A3899" s="2">
        <v>45932</v>
      </c>
      <c r="B3899" t="s">
        <v>54</v>
      </c>
      <c r="C3899">
        <v>1010</v>
      </c>
      <c r="D3899">
        <v>7</v>
      </c>
      <c r="E3899">
        <v>1.2330000000000001</v>
      </c>
      <c r="F3899">
        <v>0.69299999999999995</v>
      </c>
      <c r="G3899">
        <v>8.6300000000000008</v>
      </c>
      <c r="H3899">
        <v>8.6300000000000008</v>
      </c>
      <c r="I3899" t="s">
        <v>149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X3899">
        <v>0</v>
      </c>
      <c r="Y3899">
        <v>0</v>
      </c>
    </row>
    <row r="3900" spans="1:25" x14ac:dyDescent="0.3">
      <c r="A3900" s="2">
        <v>45932</v>
      </c>
      <c r="B3900" t="s">
        <v>60</v>
      </c>
      <c r="C3900">
        <v>2153</v>
      </c>
      <c r="D3900">
        <v>10</v>
      </c>
      <c r="E3900">
        <v>1.365</v>
      </c>
      <c r="F3900">
        <v>0.46400000000000002</v>
      </c>
      <c r="G3900">
        <v>13.65</v>
      </c>
      <c r="H3900">
        <v>13.65</v>
      </c>
      <c r="I3900" t="s">
        <v>149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21.49</v>
      </c>
      <c r="S3900">
        <v>21.49</v>
      </c>
      <c r="T3900">
        <v>21.49</v>
      </c>
      <c r="U3900">
        <v>21.49</v>
      </c>
      <c r="V3900">
        <v>63.517915309999999</v>
      </c>
      <c r="W3900">
        <v>63.517915309999999</v>
      </c>
      <c r="X3900">
        <v>1.5743589739999999</v>
      </c>
      <c r="Y3900">
        <v>1.5743589739999999</v>
      </c>
    </row>
    <row r="3901" spans="1:25" x14ac:dyDescent="0.3">
      <c r="A3901" s="2">
        <v>45932</v>
      </c>
      <c r="B3901" t="s">
        <v>60</v>
      </c>
      <c r="C3901">
        <v>1827</v>
      </c>
      <c r="D3901">
        <v>9</v>
      </c>
      <c r="E3901">
        <v>1.0529999999999999</v>
      </c>
      <c r="F3901">
        <v>0.49299999999999999</v>
      </c>
      <c r="G3901">
        <v>9.48</v>
      </c>
      <c r="H3901">
        <v>9.48</v>
      </c>
      <c r="I3901" t="s">
        <v>149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X3901">
        <v>0</v>
      </c>
      <c r="Y3901">
        <v>0</v>
      </c>
    </row>
    <row r="3902" spans="1:25" x14ac:dyDescent="0.3">
      <c r="A3902" s="2">
        <v>45932</v>
      </c>
      <c r="B3902" t="s">
        <v>100</v>
      </c>
      <c r="C3902">
        <v>39</v>
      </c>
      <c r="D3902">
        <v>1</v>
      </c>
      <c r="E3902">
        <v>0.96</v>
      </c>
      <c r="F3902">
        <v>2.5640000000000001</v>
      </c>
      <c r="G3902">
        <v>0.96</v>
      </c>
      <c r="H3902">
        <v>0.96</v>
      </c>
      <c r="I3902" t="s">
        <v>149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X3902">
        <v>0</v>
      </c>
      <c r="Y3902">
        <v>0</v>
      </c>
    </row>
    <row r="3903" spans="1:25" x14ac:dyDescent="0.3">
      <c r="A3903" s="2">
        <v>45932</v>
      </c>
      <c r="B3903" t="s">
        <v>54</v>
      </c>
      <c r="C3903">
        <v>3070</v>
      </c>
      <c r="D3903">
        <v>11</v>
      </c>
      <c r="E3903">
        <v>1.048</v>
      </c>
      <c r="F3903">
        <v>0.35799999999999998</v>
      </c>
      <c r="G3903">
        <v>11.53</v>
      </c>
      <c r="H3903">
        <v>11.53</v>
      </c>
      <c r="I3903" t="s">
        <v>149</v>
      </c>
      <c r="J3903">
        <v>2</v>
      </c>
      <c r="K3903">
        <v>2</v>
      </c>
      <c r="L3903">
        <v>2</v>
      </c>
      <c r="M3903">
        <v>2</v>
      </c>
      <c r="N3903">
        <v>2</v>
      </c>
      <c r="O3903">
        <v>2</v>
      </c>
      <c r="P3903">
        <v>2</v>
      </c>
      <c r="Q3903">
        <v>2</v>
      </c>
      <c r="R3903">
        <v>57.47</v>
      </c>
      <c r="S3903">
        <v>57.47</v>
      </c>
      <c r="T3903">
        <v>57.47</v>
      </c>
      <c r="U3903">
        <v>57.47</v>
      </c>
      <c r="V3903">
        <v>20.062641379999999</v>
      </c>
      <c r="W3903">
        <v>20.062641379999999</v>
      </c>
      <c r="X3903">
        <v>4.9843885520000004</v>
      </c>
      <c r="Y3903">
        <v>4.9843885520000004</v>
      </c>
    </row>
    <row r="3904" spans="1:25" x14ac:dyDescent="0.3">
      <c r="A3904" s="2">
        <v>45932</v>
      </c>
      <c r="B3904" t="s">
        <v>100</v>
      </c>
      <c r="C3904">
        <v>110</v>
      </c>
      <c r="D3904">
        <v>0</v>
      </c>
      <c r="F3904">
        <v>0</v>
      </c>
      <c r="G3904">
        <v>0</v>
      </c>
      <c r="H3904">
        <v>0</v>
      </c>
      <c r="I3904" t="s">
        <v>149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5" x14ac:dyDescent="0.3">
      <c r="A3905" s="2">
        <v>45932</v>
      </c>
      <c r="B3905" t="s">
        <v>54</v>
      </c>
      <c r="C3905">
        <v>780</v>
      </c>
      <c r="D3905">
        <v>11</v>
      </c>
      <c r="E3905">
        <v>1.165</v>
      </c>
      <c r="F3905">
        <v>1.41</v>
      </c>
      <c r="G3905">
        <v>12.82</v>
      </c>
      <c r="H3905">
        <v>12.82</v>
      </c>
      <c r="I3905" t="s">
        <v>149</v>
      </c>
      <c r="J3905">
        <v>2</v>
      </c>
      <c r="K3905">
        <v>2</v>
      </c>
      <c r="L3905">
        <v>2</v>
      </c>
      <c r="M3905">
        <v>2</v>
      </c>
      <c r="N3905">
        <v>2</v>
      </c>
      <c r="O3905">
        <v>2</v>
      </c>
      <c r="P3905">
        <v>2</v>
      </c>
      <c r="Q3905">
        <v>2</v>
      </c>
      <c r="R3905">
        <v>35.47</v>
      </c>
      <c r="S3905">
        <v>35.47</v>
      </c>
      <c r="T3905">
        <v>35.47</v>
      </c>
      <c r="U3905">
        <v>35.47</v>
      </c>
      <c r="V3905">
        <v>36.143219620000004</v>
      </c>
      <c r="W3905">
        <v>36.143219620000004</v>
      </c>
      <c r="X3905">
        <v>2.7667706710000002</v>
      </c>
      <c r="Y3905">
        <v>2.7667706710000002</v>
      </c>
    </row>
    <row r="3906" spans="1:25" x14ac:dyDescent="0.3">
      <c r="A3906" s="2">
        <v>45932</v>
      </c>
      <c r="B3906" t="s">
        <v>60</v>
      </c>
      <c r="C3906">
        <v>845</v>
      </c>
      <c r="D3906">
        <v>3</v>
      </c>
      <c r="E3906">
        <v>1.4330000000000001</v>
      </c>
      <c r="F3906">
        <v>0.35499999999999998</v>
      </c>
      <c r="G3906">
        <v>4.3</v>
      </c>
      <c r="H3906">
        <v>4.3</v>
      </c>
      <c r="I3906" t="s">
        <v>149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21.49</v>
      </c>
      <c r="S3906">
        <v>21.49</v>
      </c>
      <c r="T3906">
        <v>21.49</v>
      </c>
      <c r="U3906">
        <v>21.49</v>
      </c>
      <c r="V3906">
        <v>20.009306649999999</v>
      </c>
      <c r="W3906">
        <v>20.009306649999999</v>
      </c>
      <c r="X3906">
        <v>4.997674419</v>
      </c>
      <c r="Y3906">
        <v>4.997674419</v>
      </c>
    </row>
    <row r="3907" spans="1:25" x14ac:dyDescent="0.3">
      <c r="A3907" s="2">
        <v>45932</v>
      </c>
      <c r="B3907" t="s">
        <v>54</v>
      </c>
      <c r="C3907">
        <v>2965</v>
      </c>
      <c r="D3907">
        <v>13</v>
      </c>
      <c r="E3907">
        <v>0.89100000000000001</v>
      </c>
      <c r="F3907">
        <v>0.438</v>
      </c>
      <c r="G3907">
        <v>11.58</v>
      </c>
      <c r="H3907">
        <v>11.58</v>
      </c>
      <c r="I3907" t="s">
        <v>149</v>
      </c>
      <c r="J3907">
        <v>2</v>
      </c>
      <c r="K3907">
        <v>2</v>
      </c>
      <c r="L3907">
        <v>2</v>
      </c>
      <c r="M3907">
        <v>2</v>
      </c>
      <c r="N3907">
        <v>2</v>
      </c>
      <c r="O3907">
        <v>2</v>
      </c>
      <c r="P3907">
        <v>2</v>
      </c>
      <c r="Q3907">
        <v>2</v>
      </c>
      <c r="R3907">
        <v>58.47</v>
      </c>
      <c r="S3907">
        <v>58.47</v>
      </c>
      <c r="T3907">
        <v>58.47</v>
      </c>
      <c r="U3907">
        <v>58.47</v>
      </c>
      <c r="V3907">
        <v>19.805028220000001</v>
      </c>
      <c r="W3907">
        <v>19.805028220000001</v>
      </c>
      <c r="X3907">
        <v>5.0492227979999997</v>
      </c>
      <c r="Y3907">
        <v>5.0492227979999997</v>
      </c>
    </row>
    <row r="3908" spans="1:25" x14ac:dyDescent="0.3">
      <c r="A3908" s="2">
        <v>45932</v>
      </c>
      <c r="B3908" t="s">
        <v>100</v>
      </c>
      <c r="C3908">
        <v>253</v>
      </c>
      <c r="D3908">
        <v>0</v>
      </c>
      <c r="F3908">
        <v>0</v>
      </c>
      <c r="G3908">
        <v>0</v>
      </c>
      <c r="H3908">
        <v>0</v>
      </c>
      <c r="I3908" t="s">
        <v>149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5" x14ac:dyDescent="0.3">
      <c r="A3909" s="2">
        <v>45932</v>
      </c>
      <c r="B3909" t="s">
        <v>60</v>
      </c>
      <c r="C3909">
        <v>1479</v>
      </c>
      <c r="D3909">
        <v>13</v>
      </c>
      <c r="E3909">
        <v>0.79800000000000004</v>
      </c>
      <c r="F3909">
        <v>0.879</v>
      </c>
      <c r="G3909">
        <v>10.38</v>
      </c>
      <c r="H3909">
        <v>10.38</v>
      </c>
      <c r="I3909" t="s">
        <v>149</v>
      </c>
      <c r="J3909">
        <v>3</v>
      </c>
      <c r="K3909">
        <v>3</v>
      </c>
      <c r="L3909">
        <v>3</v>
      </c>
      <c r="M3909">
        <v>3</v>
      </c>
      <c r="N3909">
        <v>3</v>
      </c>
      <c r="O3909">
        <v>3</v>
      </c>
      <c r="P3909">
        <v>3</v>
      </c>
      <c r="Q3909">
        <v>3</v>
      </c>
      <c r="R3909">
        <v>76.86</v>
      </c>
      <c r="S3909">
        <v>76.86</v>
      </c>
      <c r="T3909">
        <v>76.86</v>
      </c>
      <c r="U3909">
        <v>76.86</v>
      </c>
      <c r="V3909">
        <v>13.505074159999999</v>
      </c>
      <c r="W3909">
        <v>13.505074159999999</v>
      </c>
      <c r="X3909">
        <v>7.4046242769999999</v>
      </c>
      <c r="Y3909">
        <v>7.4046242769999999</v>
      </c>
    </row>
    <row r="3910" spans="1:25" x14ac:dyDescent="0.3">
      <c r="A3910" s="2">
        <v>45932</v>
      </c>
      <c r="B3910" t="s">
        <v>48</v>
      </c>
      <c r="C3910">
        <v>211</v>
      </c>
      <c r="D3910">
        <v>7</v>
      </c>
      <c r="E3910">
        <v>2.306</v>
      </c>
      <c r="F3910">
        <v>3.3180000000000001</v>
      </c>
      <c r="G3910">
        <v>16.14</v>
      </c>
      <c r="H3910">
        <v>16.14</v>
      </c>
      <c r="I3910" t="s">
        <v>149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28.49</v>
      </c>
      <c r="S3910">
        <v>28.49</v>
      </c>
      <c r="T3910">
        <v>28.49</v>
      </c>
      <c r="U3910">
        <v>28.49</v>
      </c>
      <c r="V3910">
        <v>56.65145665</v>
      </c>
      <c r="W3910">
        <v>56.65145665</v>
      </c>
      <c r="X3910">
        <v>1.765179678</v>
      </c>
      <c r="Y3910">
        <v>1.765179678</v>
      </c>
    </row>
    <row r="3911" spans="1:25" x14ac:dyDescent="0.3">
      <c r="A3911" s="2">
        <v>45932</v>
      </c>
      <c r="B3911" t="s">
        <v>48</v>
      </c>
      <c r="C3911">
        <v>595</v>
      </c>
      <c r="D3911">
        <v>1</v>
      </c>
      <c r="E3911">
        <v>1.5</v>
      </c>
      <c r="F3911">
        <v>0.16800000000000001</v>
      </c>
      <c r="G3911">
        <v>1.5</v>
      </c>
      <c r="H3911">
        <v>1.5</v>
      </c>
      <c r="I3911" t="s">
        <v>149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X3911">
        <v>0</v>
      </c>
      <c r="Y3911">
        <v>0</v>
      </c>
    </row>
    <row r="3912" spans="1:25" x14ac:dyDescent="0.3">
      <c r="A3912" s="2">
        <v>45932</v>
      </c>
      <c r="B3912" t="s">
        <v>48</v>
      </c>
      <c r="C3912">
        <v>852</v>
      </c>
      <c r="D3912">
        <v>8</v>
      </c>
      <c r="E3912">
        <v>1.84</v>
      </c>
      <c r="F3912">
        <v>0.93899999999999995</v>
      </c>
      <c r="G3912">
        <v>14.72</v>
      </c>
      <c r="H3912">
        <v>14.72</v>
      </c>
      <c r="I3912" t="s">
        <v>149</v>
      </c>
      <c r="J3912">
        <v>3</v>
      </c>
      <c r="K3912">
        <v>3</v>
      </c>
      <c r="L3912">
        <v>3</v>
      </c>
      <c r="M3912">
        <v>3</v>
      </c>
      <c r="N3912">
        <v>5</v>
      </c>
      <c r="O3912">
        <v>5</v>
      </c>
      <c r="P3912">
        <v>5</v>
      </c>
      <c r="Q3912">
        <v>5</v>
      </c>
      <c r="R3912">
        <v>148.44999999999999</v>
      </c>
      <c r="S3912">
        <v>148.44999999999999</v>
      </c>
      <c r="T3912">
        <v>148.44999999999999</v>
      </c>
      <c r="U3912">
        <v>148.44999999999999</v>
      </c>
      <c r="V3912">
        <v>9.9157965640000008</v>
      </c>
      <c r="W3912">
        <v>9.9157965640000008</v>
      </c>
      <c r="X3912">
        <v>10.084918480000001</v>
      </c>
      <c r="Y3912">
        <v>10.084918480000001</v>
      </c>
    </row>
    <row r="3913" spans="1:25" x14ac:dyDescent="0.3">
      <c r="A3913" s="2">
        <v>45932</v>
      </c>
      <c r="B3913" t="s">
        <v>48</v>
      </c>
      <c r="C3913">
        <v>1584</v>
      </c>
      <c r="D3913">
        <v>7</v>
      </c>
      <c r="E3913">
        <v>1.173</v>
      </c>
      <c r="F3913">
        <v>0.442</v>
      </c>
      <c r="G3913">
        <v>8.2100000000000009</v>
      </c>
      <c r="H3913">
        <v>8.2100000000000009</v>
      </c>
      <c r="I3913" t="s">
        <v>149</v>
      </c>
      <c r="J3913">
        <v>2</v>
      </c>
      <c r="K3913">
        <v>3</v>
      </c>
      <c r="L3913">
        <v>3</v>
      </c>
      <c r="M3913">
        <v>3</v>
      </c>
      <c r="N3913">
        <v>2</v>
      </c>
      <c r="O3913">
        <v>3</v>
      </c>
      <c r="P3913">
        <v>3</v>
      </c>
      <c r="Q3913">
        <v>3</v>
      </c>
      <c r="R3913">
        <v>56.98</v>
      </c>
      <c r="S3913">
        <v>93.96</v>
      </c>
      <c r="T3913">
        <v>93.96</v>
      </c>
      <c r="U3913">
        <v>93.96</v>
      </c>
      <c r="V3913">
        <v>8.7377607489999995</v>
      </c>
      <c r="W3913">
        <v>8.7377607489999995</v>
      </c>
      <c r="X3913">
        <v>11.44457978</v>
      </c>
      <c r="Y3913">
        <v>11.44457978</v>
      </c>
    </row>
    <row r="3914" spans="1:25" x14ac:dyDescent="0.3">
      <c r="A3914" s="2">
        <v>45932</v>
      </c>
      <c r="B3914" t="s">
        <v>19</v>
      </c>
      <c r="C3914">
        <v>164</v>
      </c>
      <c r="D3914">
        <v>0</v>
      </c>
      <c r="F3914">
        <v>0</v>
      </c>
      <c r="G3914">
        <v>0</v>
      </c>
      <c r="H3914">
        <v>0</v>
      </c>
      <c r="I3914" t="s">
        <v>149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5" x14ac:dyDescent="0.3">
      <c r="A3915" s="2">
        <v>45932</v>
      </c>
      <c r="B3915" t="s">
        <v>90</v>
      </c>
      <c r="C3915">
        <v>18</v>
      </c>
      <c r="D3915">
        <v>0</v>
      </c>
      <c r="F3915">
        <v>0</v>
      </c>
      <c r="G3915">
        <v>0</v>
      </c>
      <c r="H3915">
        <v>0</v>
      </c>
      <c r="I3915" t="s">
        <v>149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5" x14ac:dyDescent="0.3">
      <c r="A3916" s="2">
        <v>45932</v>
      </c>
      <c r="B3916" t="s">
        <v>19</v>
      </c>
      <c r="C3916">
        <v>408</v>
      </c>
      <c r="D3916">
        <v>1</v>
      </c>
      <c r="E3916">
        <v>1.47</v>
      </c>
      <c r="F3916">
        <v>0.245</v>
      </c>
      <c r="G3916">
        <v>1.47</v>
      </c>
      <c r="H3916">
        <v>1.47</v>
      </c>
      <c r="I3916" t="s">
        <v>149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X3916">
        <v>0</v>
      </c>
      <c r="Y3916">
        <v>0</v>
      </c>
    </row>
    <row r="3917" spans="1:25" x14ac:dyDescent="0.3">
      <c r="A3917" s="2">
        <v>45698</v>
      </c>
      <c r="B3917" t="s">
        <v>90</v>
      </c>
      <c r="C3917">
        <v>41</v>
      </c>
      <c r="D3917">
        <v>2</v>
      </c>
      <c r="E3917">
        <v>0.70499999999999996</v>
      </c>
      <c r="F3917">
        <v>4.8780000000000001</v>
      </c>
      <c r="G3917">
        <v>1.41</v>
      </c>
      <c r="H3917">
        <v>1.41</v>
      </c>
      <c r="I3917" t="s">
        <v>149</v>
      </c>
      <c r="J3917">
        <v>2</v>
      </c>
      <c r="K3917">
        <v>2</v>
      </c>
      <c r="L3917">
        <v>2</v>
      </c>
      <c r="M3917">
        <v>2</v>
      </c>
      <c r="N3917">
        <v>2</v>
      </c>
      <c r="O3917">
        <v>2</v>
      </c>
      <c r="P3917">
        <v>2</v>
      </c>
      <c r="Q3917">
        <v>2</v>
      </c>
      <c r="R3917">
        <v>57.47</v>
      </c>
      <c r="S3917">
        <v>57.47</v>
      </c>
      <c r="T3917">
        <v>57.47</v>
      </c>
      <c r="U3917">
        <v>57.47</v>
      </c>
      <c r="V3917">
        <v>2.453453976</v>
      </c>
      <c r="W3917">
        <v>2.453453976</v>
      </c>
      <c r="X3917">
        <v>40.758865249999999</v>
      </c>
      <c r="Y3917">
        <v>40.758865249999999</v>
      </c>
    </row>
    <row r="3918" spans="1:25" x14ac:dyDescent="0.3">
      <c r="A3918" s="2">
        <v>45932</v>
      </c>
      <c r="B3918" t="s">
        <v>19</v>
      </c>
      <c r="C3918">
        <v>67</v>
      </c>
      <c r="D3918">
        <v>1</v>
      </c>
      <c r="E3918">
        <v>2.4900000000000002</v>
      </c>
      <c r="F3918">
        <v>1.4930000000000001</v>
      </c>
      <c r="G3918">
        <v>2.4900000000000002</v>
      </c>
      <c r="H3918">
        <v>2.4900000000000002</v>
      </c>
      <c r="I3918" t="s">
        <v>149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X3918">
        <v>0</v>
      </c>
      <c r="Y3918">
        <v>0</v>
      </c>
    </row>
    <row r="3919" spans="1:25" x14ac:dyDescent="0.3">
      <c r="A3919" s="2">
        <v>45932</v>
      </c>
      <c r="B3919" t="s">
        <v>90</v>
      </c>
      <c r="C3919">
        <v>45</v>
      </c>
      <c r="D3919">
        <v>0</v>
      </c>
      <c r="F3919">
        <v>0</v>
      </c>
      <c r="G3919">
        <v>0</v>
      </c>
      <c r="H3919">
        <v>0</v>
      </c>
      <c r="I3919" t="s">
        <v>149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5" x14ac:dyDescent="0.3">
      <c r="A3920" s="2">
        <v>45932</v>
      </c>
      <c r="B3920" t="s">
        <v>19</v>
      </c>
      <c r="C3920">
        <v>124</v>
      </c>
      <c r="D3920">
        <v>1</v>
      </c>
      <c r="E3920">
        <v>1.79</v>
      </c>
      <c r="F3920">
        <v>0.80600000000000005</v>
      </c>
      <c r="G3920">
        <v>1.79</v>
      </c>
      <c r="H3920">
        <v>1.79</v>
      </c>
      <c r="I3920" t="s">
        <v>149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X3920">
        <v>0</v>
      </c>
      <c r="Y3920">
        <v>0</v>
      </c>
    </row>
    <row r="3921" spans="1:25" x14ac:dyDescent="0.3">
      <c r="A3921" s="2">
        <v>45932</v>
      </c>
      <c r="B3921" t="s">
        <v>90</v>
      </c>
      <c r="C3921">
        <v>33</v>
      </c>
      <c r="D3921">
        <v>1</v>
      </c>
      <c r="E3921">
        <v>0.44</v>
      </c>
      <c r="F3921">
        <v>3.03</v>
      </c>
      <c r="G3921">
        <v>0.44</v>
      </c>
      <c r="H3921">
        <v>0.44</v>
      </c>
      <c r="I3921" t="s">
        <v>149</v>
      </c>
      <c r="J3921">
        <v>2</v>
      </c>
      <c r="K3921">
        <v>2</v>
      </c>
      <c r="L3921">
        <v>2</v>
      </c>
      <c r="M3921">
        <v>2</v>
      </c>
      <c r="N3921">
        <v>3</v>
      </c>
      <c r="O3921">
        <v>3</v>
      </c>
      <c r="P3921">
        <v>3</v>
      </c>
      <c r="Q3921">
        <v>3</v>
      </c>
      <c r="R3921">
        <v>74.64</v>
      </c>
      <c r="S3921">
        <v>74.64</v>
      </c>
      <c r="T3921">
        <v>74.64</v>
      </c>
      <c r="U3921">
        <v>74.64</v>
      </c>
      <c r="V3921">
        <v>0.58949624869999995</v>
      </c>
      <c r="W3921">
        <v>0.58949624869999995</v>
      </c>
      <c r="X3921">
        <v>169.63636360000001</v>
      </c>
      <c r="Y3921">
        <v>169.63636360000001</v>
      </c>
    </row>
    <row r="3922" spans="1:25" x14ac:dyDescent="0.3">
      <c r="A3922" s="2">
        <v>45932</v>
      </c>
      <c r="B3922" t="s">
        <v>58</v>
      </c>
      <c r="C3922">
        <v>138</v>
      </c>
      <c r="D3922">
        <v>2</v>
      </c>
      <c r="E3922">
        <v>1.02</v>
      </c>
      <c r="F3922">
        <v>1.4490000000000001</v>
      </c>
      <c r="G3922">
        <v>2.04</v>
      </c>
      <c r="H3922">
        <v>2.04</v>
      </c>
      <c r="I3922" t="s">
        <v>149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11.49</v>
      </c>
      <c r="S3922">
        <v>11.49</v>
      </c>
      <c r="T3922">
        <v>11.49</v>
      </c>
      <c r="U3922">
        <v>11.49</v>
      </c>
      <c r="V3922">
        <v>17.754569190000002</v>
      </c>
      <c r="W3922">
        <v>17.754569190000002</v>
      </c>
      <c r="X3922">
        <v>5.6323529409999997</v>
      </c>
      <c r="Y3922">
        <v>5.6323529409999997</v>
      </c>
    </row>
    <row r="3923" spans="1:25" x14ac:dyDescent="0.3">
      <c r="A3923" s="2">
        <v>45932</v>
      </c>
      <c r="B3923" t="s">
        <v>110</v>
      </c>
      <c r="C3923">
        <v>347</v>
      </c>
      <c r="D3923">
        <v>0</v>
      </c>
      <c r="F3923">
        <v>0</v>
      </c>
      <c r="G3923">
        <v>0</v>
      </c>
      <c r="H3923">
        <v>0</v>
      </c>
      <c r="I3923" t="s">
        <v>149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5" x14ac:dyDescent="0.3">
      <c r="A3924" s="2">
        <v>45932</v>
      </c>
      <c r="B3924" t="s">
        <v>34</v>
      </c>
      <c r="C3924">
        <v>537</v>
      </c>
      <c r="D3924">
        <v>3</v>
      </c>
      <c r="E3924">
        <v>1.72</v>
      </c>
      <c r="F3924">
        <v>0.55900000000000005</v>
      </c>
      <c r="G3924">
        <v>5.16</v>
      </c>
      <c r="H3924">
        <v>5.16</v>
      </c>
      <c r="I3924" t="s">
        <v>149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24.98</v>
      </c>
      <c r="S3924">
        <v>24.98</v>
      </c>
      <c r="T3924">
        <v>24.98</v>
      </c>
      <c r="U3924">
        <v>24.98</v>
      </c>
      <c r="V3924">
        <v>20.656525219999999</v>
      </c>
      <c r="W3924">
        <v>20.656525219999999</v>
      </c>
      <c r="X3924">
        <v>4.8410852709999999</v>
      </c>
      <c r="Y3924">
        <v>4.8410852709999999</v>
      </c>
    </row>
    <row r="3925" spans="1:25" x14ac:dyDescent="0.3">
      <c r="A3925" s="2">
        <v>45932</v>
      </c>
      <c r="B3925" t="s">
        <v>28</v>
      </c>
      <c r="C3925">
        <v>23</v>
      </c>
      <c r="D3925">
        <v>0</v>
      </c>
      <c r="F3925">
        <v>0</v>
      </c>
      <c r="G3925">
        <v>0</v>
      </c>
      <c r="H3925">
        <v>0</v>
      </c>
      <c r="I3925" t="s">
        <v>149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5" x14ac:dyDescent="0.3">
      <c r="A3926" s="2">
        <v>45932</v>
      </c>
      <c r="B3926" t="s">
        <v>58</v>
      </c>
      <c r="C3926">
        <v>301</v>
      </c>
      <c r="D3926">
        <v>1</v>
      </c>
      <c r="E3926">
        <v>0.88</v>
      </c>
      <c r="F3926">
        <v>0.33200000000000002</v>
      </c>
      <c r="G3926">
        <v>0.88</v>
      </c>
      <c r="H3926">
        <v>0.88</v>
      </c>
      <c r="I3926" t="s">
        <v>149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X3926">
        <v>0</v>
      </c>
      <c r="Y3926">
        <v>0</v>
      </c>
    </row>
    <row r="3927" spans="1:25" x14ac:dyDescent="0.3">
      <c r="A3927" s="2">
        <v>45932</v>
      </c>
      <c r="B3927" t="s">
        <v>110</v>
      </c>
      <c r="C3927">
        <v>594</v>
      </c>
      <c r="D3927">
        <v>4</v>
      </c>
      <c r="E3927">
        <v>0.83799999999999997</v>
      </c>
      <c r="F3927">
        <v>0.67300000000000004</v>
      </c>
      <c r="G3927">
        <v>3.35</v>
      </c>
      <c r="H3927">
        <v>3.35</v>
      </c>
      <c r="I3927" t="s">
        <v>149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X3927">
        <v>0</v>
      </c>
      <c r="Y3927">
        <v>0</v>
      </c>
    </row>
    <row r="3928" spans="1:25" x14ac:dyDescent="0.3">
      <c r="A3928" s="2">
        <v>45932</v>
      </c>
      <c r="B3928" t="s">
        <v>34</v>
      </c>
      <c r="C3928">
        <v>886</v>
      </c>
      <c r="D3928">
        <v>3</v>
      </c>
      <c r="E3928">
        <v>0.96299999999999997</v>
      </c>
      <c r="F3928">
        <v>0.33900000000000002</v>
      </c>
      <c r="G3928">
        <v>2.89</v>
      </c>
      <c r="H3928">
        <v>2.89</v>
      </c>
      <c r="I3928" t="s">
        <v>149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18.489999999999998</v>
      </c>
      <c r="S3928">
        <v>18.489999999999998</v>
      </c>
      <c r="T3928">
        <v>18.489999999999998</v>
      </c>
      <c r="U3928">
        <v>18.489999999999998</v>
      </c>
      <c r="V3928">
        <v>15.630070310000001</v>
      </c>
      <c r="W3928">
        <v>15.630070310000001</v>
      </c>
      <c r="X3928">
        <v>6.397923875</v>
      </c>
      <c r="Y3928">
        <v>6.397923875</v>
      </c>
    </row>
    <row r="3929" spans="1:25" x14ac:dyDescent="0.3">
      <c r="A3929" s="2">
        <v>45932</v>
      </c>
      <c r="B3929" t="s">
        <v>28</v>
      </c>
      <c r="C3929">
        <v>167</v>
      </c>
      <c r="D3929">
        <v>0</v>
      </c>
      <c r="F3929">
        <v>0</v>
      </c>
      <c r="G3929">
        <v>0</v>
      </c>
      <c r="H3929">
        <v>0</v>
      </c>
      <c r="I3929" t="s">
        <v>149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5" x14ac:dyDescent="0.3">
      <c r="A3930" s="2">
        <v>45932</v>
      </c>
      <c r="B3930" t="s">
        <v>28</v>
      </c>
      <c r="C3930">
        <v>66</v>
      </c>
      <c r="D3930">
        <v>0</v>
      </c>
      <c r="F3930">
        <v>0</v>
      </c>
      <c r="G3930">
        <v>0</v>
      </c>
      <c r="H3930">
        <v>0</v>
      </c>
      <c r="I3930" t="s">
        <v>149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5" x14ac:dyDescent="0.3">
      <c r="A3931" s="2">
        <v>45932</v>
      </c>
      <c r="B3931" t="s">
        <v>58</v>
      </c>
      <c r="C3931">
        <v>187</v>
      </c>
      <c r="D3931">
        <v>3</v>
      </c>
      <c r="E3931">
        <v>2.36</v>
      </c>
      <c r="F3931">
        <v>1.6040000000000001</v>
      </c>
      <c r="G3931">
        <v>7.08</v>
      </c>
      <c r="H3931">
        <v>7.08</v>
      </c>
      <c r="I3931" t="s">
        <v>149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X3931">
        <v>0</v>
      </c>
      <c r="Y3931">
        <v>0</v>
      </c>
    </row>
    <row r="3932" spans="1:25" x14ac:dyDescent="0.3">
      <c r="A3932" s="2">
        <v>45932</v>
      </c>
      <c r="B3932" t="s">
        <v>110</v>
      </c>
      <c r="C3932">
        <v>340</v>
      </c>
      <c r="D3932">
        <v>0</v>
      </c>
      <c r="F3932">
        <v>0</v>
      </c>
      <c r="G3932">
        <v>0</v>
      </c>
      <c r="H3932">
        <v>0</v>
      </c>
      <c r="I3932" t="s">
        <v>149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5" x14ac:dyDescent="0.3">
      <c r="A3933" s="2">
        <v>45932</v>
      </c>
      <c r="B3933" t="s">
        <v>34</v>
      </c>
      <c r="C3933">
        <v>661</v>
      </c>
      <c r="D3933">
        <v>5</v>
      </c>
      <c r="E3933">
        <v>1.266</v>
      </c>
      <c r="F3933">
        <v>0.75600000000000001</v>
      </c>
      <c r="G3933">
        <v>6.33</v>
      </c>
      <c r="H3933">
        <v>6.33</v>
      </c>
      <c r="I3933" t="s">
        <v>149</v>
      </c>
      <c r="J3933">
        <v>4</v>
      </c>
      <c r="K3933">
        <v>4</v>
      </c>
      <c r="L3933">
        <v>4</v>
      </c>
      <c r="M3933">
        <v>4</v>
      </c>
      <c r="N3933">
        <v>11</v>
      </c>
      <c r="O3933">
        <v>11</v>
      </c>
      <c r="P3933">
        <v>11</v>
      </c>
      <c r="Q3933">
        <v>11</v>
      </c>
      <c r="R3933">
        <v>385.78</v>
      </c>
      <c r="S3933">
        <v>385.78</v>
      </c>
      <c r="T3933">
        <v>385.78</v>
      </c>
      <c r="U3933">
        <v>385.78</v>
      </c>
      <c r="V3933">
        <v>1.640831562</v>
      </c>
      <c r="W3933">
        <v>1.640831562</v>
      </c>
      <c r="X3933">
        <v>60.944707739999998</v>
      </c>
      <c r="Y3933">
        <v>60.944707739999998</v>
      </c>
    </row>
    <row r="3934" spans="1:25" x14ac:dyDescent="0.3">
      <c r="A3934" s="2">
        <v>45932</v>
      </c>
      <c r="B3934" t="s">
        <v>34</v>
      </c>
      <c r="C3934">
        <v>378</v>
      </c>
      <c r="D3934">
        <v>0</v>
      </c>
      <c r="F3934">
        <v>0</v>
      </c>
      <c r="G3934">
        <v>0</v>
      </c>
      <c r="H3934">
        <v>0</v>
      </c>
      <c r="I3934" t="s">
        <v>149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5" x14ac:dyDescent="0.3">
      <c r="A3935" s="2">
        <v>45932</v>
      </c>
      <c r="B3935" t="s">
        <v>58</v>
      </c>
      <c r="C3935">
        <v>234</v>
      </c>
      <c r="D3935">
        <v>2</v>
      </c>
      <c r="E3935">
        <v>0.48499999999999999</v>
      </c>
      <c r="F3935">
        <v>0.85499999999999998</v>
      </c>
      <c r="G3935">
        <v>0.97</v>
      </c>
      <c r="H3935">
        <v>0.97</v>
      </c>
      <c r="I3935" t="s">
        <v>149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X3935">
        <v>0</v>
      </c>
      <c r="Y3935">
        <v>0</v>
      </c>
    </row>
    <row r="3936" spans="1:25" x14ac:dyDescent="0.3">
      <c r="A3936" s="2">
        <v>45932</v>
      </c>
      <c r="B3936" t="s">
        <v>28</v>
      </c>
      <c r="C3936">
        <v>132</v>
      </c>
      <c r="D3936">
        <v>5</v>
      </c>
      <c r="E3936">
        <v>0.48799999999999999</v>
      </c>
      <c r="F3936">
        <v>3.7879999999999998</v>
      </c>
      <c r="G3936">
        <v>2.44</v>
      </c>
      <c r="H3936">
        <v>2.44</v>
      </c>
      <c r="I3936" t="s">
        <v>149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37.880000000000003</v>
      </c>
      <c r="S3936">
        <v>37.880000000000003</v>
      </c>
      <c r="T3936">
        <v>37.880000000000003</v>
      </c>
      <c r="U3936">
        <v>37.880000000000003</v>
      </c>
      <c r="V3936">
        <v>6.4413938750000002</v>
      </c>
      <c r="W3936">
        <v>6.4413938750000002</v>
      </c>
      <c r="X3936">
        <v>15.524590160000001</v>
      </c>
      <c r="Y3936">
        <v>15.524590160000001</v>
      </c>
    </row>
    <row r="3937" spans="1:25" x14ac:dyDescent="0.3">
      <c r="A3937" s="2">
        <v>45932</v>
      </c>
      <c r="B3937" t="s">
        <v>110</v>
      </c>
      <c r="C3937">
        <v>1871</v>
      </c>
      <c r="D3937">
        <v>7</v>
      </c>
      <c r="E3937">
        <v>0.89</v>
      </c>
      <c r="F3937">
        <v>0.374</v>
      </c>
      <c r="G3937">
        <v>6.23</v>
      </c>
      <c r="H3937">
        <v>6.23</v>
      </c>
      <c r="I3937" t="s">
        <v>149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X3937">
        <v>0</v>
      </c>
      <c r="Y3937">
        <v>0</v>
      </c>
    </row>
    <row r="3938" spans="1:25" x14ac:dyDescent="0.3">
      <c r="A3938" s="2">
        <v>45932</v>
      </c>
      <c r="B3938" t="s">
        <v>26</v>
      </c>
      <c r="C3938">
        <v>183</v>
      </c>
      <c r="D3938">
        <v>1</v>
      </c>
      <c r="E3938">
        <v>1.71</v>
      </c>
      <c r="F3938">
        <v>0.54600000000000004</v>
      </c>
      <c r="G3938">
        <v>1.71</v>
      </c>
      <c r="H3938">
        <v>1.71</v>
      </c>
      <c r="I3938" t="s">
        <v>149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X3938">
        <v>0</v>
      </c>
      <c r="Y3938">
        <v>0</v>
      </c>
    </row>
    <row r="3939" spans="1:25" x14ac:dyDescent="0.3">
      <c r="A3939" s="2">
        <v>45932</v>
      </c>
      <c r="B3939" t="s">
        <v>30</v>
      </c>
      <c r="C3939">
        <v>46</v>
      </c>
      <c r="D3939">
        <v>0</v>
      </c>
      <c r="F3939">
        <v>0</v>
      </c>
      <c r="G3939">
        <v>0</v>
      </c>
      <c r="H3939">
        <v>0</v>
      </c>
      <c r="I3939" t="s">
        <v>149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5" x14ac:dyDescent="0.3">
      <c r="A3940" s="2">
        <v>45932</v>
      </c>
      <c r="B3940" t="s">
        <v>26</v>
      </c>
      <c r="C3940">
        <v>459</v>
      </c>
      <c r="D3940">
        <v>1</v>
      </c>
      <c r="E3940">
        <v>1.5</v>
      </c>
      <c r="F3940">
        <v>0.218</v>
      </c>
      <c r="G3940">
        <v>1.5</v>
      </c>
      <c r="H3940">
        <v>1.5</v>
      </c>
      <c r="I3940" t="s">
        <v>149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X3940">
        <v>0</v>
      </c>
      <c r="Y3940">
        <v>0</v>
      </c>
    </row>
    <row r="3941" spans="1:25" x14ac:dyDescent="0.3">
      <c r="A3941" s="2">
        <v>45932</v>
      </c>
      <c r="B3941" t="s">
        <v>30</v>
      </c>
      <c r="C3941">
        <v>563</v>
      </c>
      <c r="D3941">
        <v>1</v>
      </c>
      <c r="E3941">
        <v>1.5</v>
      </c>
      <c r="F3941">
        <v>0.17799999999999999</v>
      </c>
      <c r="G3941">
        <v>1.5</v>
      </c>
      <c r="H3941">
        <v>1.5</v>
      </c>
      <c r="I3941" t="s">
        <v>149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X3941">
        <v>0</v>
      </c>
      <c r="Y3941">
        <v>0</v>
      </c>
    </row>
    <row r="3942" spans="1:25" x14ac:dyDescent="0.3">
      <c r="A3942" s="2">
        <v>45932</v>
      </c>
      <c r="B3942" t="s">
        <v>26</v>
      </c>
      <c r="C3942">
        <v>993</v>
      </c>
      <c r="D3942">
        <v>5</v>
      </c>
      <c r="E3942">
        <v>1.194</v>
      </c>
      <c r="F3942">
        <v>0.504</v>
      </c>
      <c r="G3942">
        <v>5.97</v>
      </c>
      <c r="H3942">
        <v>5.97</v>
      </c>
      <c r="I3942" t="s">
        <v>149</v>
      </c>
      <c r="J3942">
        <v>3</v>
      </c>
      <c r="K3942">
        <v>3</v>
      </c>
      <c r="L3942">
        <v>3</v>
      </c>
      <c r="M3942">
        <v>3</v>
      </c>
      <c r="N3942">
        <v>3</v>
      </c>
      <c r="O3942">
        <v>3</v>
      </c>
      <c r="P3942">
        <v>3</v>
      </c>
      <c r="Q3942">
        <v>3</v>
      </c>
      <c r="R3942">
        <v>99.74</v>
      </c>
      <c r="S3942">
        <v>99.74</v>
      </c>
      <c r="T3942">
        <v>99.74</v>
      </c>
      <c r="U3942">
        <v>99.74</v>
      </c>
      <c r="V3942">
        <v>5.9855624619999999</v>
      </c>
      <c r="W3942">
        <v>5.9855624619999999</v>
      </c>
      <c r="X3942">
        <v>16.706867670000001</v>
      </c>
      <c r="Y3942">
        <v>16.706867670000001</v>
      </c>
    </row>
    <row r="3943" spans="1:25" x14ac:dyDescent="0.3">
      <c r="A3943" s="2">
        <v>45932</v>
      </c>
      <c r="B3943" t="s">
        <v>30</v>
      </c>
      <c r="C3943">
        <v>197</v>
      </c>
      <c r="D3943">
        <v>1</v>
      </c>
      <c r="E3943">
        <v>1.35</v>
      </c>
      <c r="F3943">
        <v>0.50800000000000001</v>
      </c>
      <c r="G3943">
        <v>1.35</v>
      </c>
      <c r="H3943">
        <v>1.35</v>
      </c>
      <c r="I3943" t="s">
        <v>149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16.489999999999998</v>
      </c>
      <c r="S3943">
        <v>16.489999999999998</v>
      </c>
      <c r="T3943">
        <v>16.489999999999998</v>
      </c>
      <c r="U3943">
        <v>16.489999999999998</v>
      </c>
      <c r="V3943">
        <v>8.1867798670000003</v>
      </c>
      <c r="W3943">
        <v>8.1867798670000003</v>
      </c>
      <c r="X3943">
        <v>12.21481481</v>
      </c>
      <c r="Y3943">
        <v>12.21481481</v>
      </c>
    </row>
    <row r="3944" spans="1:25" x14ac:dyDescent="0.3">
      <c r="A3944" s="2">
        <v>45932</v>
      </c>
      <c r="B3944" t="s">
        <v>30</v>
      </c>
      <c r="C3944">
        <v>143</v>
      </c>
      <c r="D3944">
        <v>2</v>
      </c>
      <c r="E3944">
        <v>0.45</v>
      </c>
      <c r="F3944">
        <v>1.399</v>
      </c>
      <c r="G3944">
        <v>0.9</v>
      </c>
      <c r="H3944">
        <v>0.9</v>
      </c>
      <c r="I3944" t="s">
        <v>149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X3944">
        <v>0</v>
      </c>
      <c r="Y3944">
        <v>0</v>
      </c>
    </row>
    <row r="3945" spans="1:25" x14ac:dyDescent="0.3">
      <c r="A3945" s="2">
        <v>45932</v>
      </c>
      <c r="B3945" t="s">
        <v>26</v>
      </c>
      <c r="C3945">
        <v>320</v>
      </c>
      <c r="D3945">
        <v>3</v>
      </c>
      <c r="E3945">
        <v>1.0229999999999999</v>
      </c>
      <c r="F3945">
        <v>0.93799999999999994</v>
      </c>
      <c r="G3945">
        <v>3.07</v>
      </c>
      <c r="H3945">
        <v>3.07</v>
      </c>
      <c r="I3945" t="s">
        <v>149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X3945">
        <v>0</v>
      </c>
      <c r="Y3945">
        <v>0</v>
      </c>
    </row>
    <row r="3946" spans="1:25" x14ac:dyDescent="0.3">
      <c r="A3946" s="2">
        <v>45932</v>
      </c>
      <c r="B3946" t="s">
        <v>86</v>
      </c>
      <c r="C3946">
        <v>3</v>
      </c>
      <c r="D3946">
        <v>0</v>
      </c>
      <c r="F3946">
        <v>0</v>
      </c>
      <c r="G3946">
        <v>0</v>
      </c>
      <c r="H3946">
        <v>0</v>
      </c>
      <c r="I3946" t="s">
        <v>149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5" x14ac:dyDescent="0.3">
      <c r="A3947" s="2">
        <v>45932</v>
      </c>
      <c r="B3947" t="s">
        <v>32</v>
      </c>
      <c r="C3947">
        <v>72</v>
      </c>
      <c r="D3947">
        <v>1</v>
      </c>
      <c r="E3947">
        <v>0.14000000000000001</v>
      </c>
      <c r="F3947">
        <v>1.389</v>
      </c>
      <c r="G3947">
        <v>0.14000000000000001</v>
      </c>
      <c r="H3947">
        <v>0.14000000000000001</v>
      </c>
      <c r="I3947" t="s">
        <v>149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21.88</v>
      </c>
      <c r="S3947">
        <v>21.88</v>
      </c>
      <c r="T3947">
        <v>21.88</v>
      </c>
      <c r="U3947">
        <v>21.88</v>
      </c>
      <c r="V3947">
        <v>0.63985374770000003</v>
      </c>
      <c r="W3947">
        <v>0.63985374770000003</v>
      </c>
      <c r="X3947">
        <v>156.2857143</v>
      </c>
      <c r="Y3947">
        <v>156.2857143</v>
      </c>
    </row>
    <row r="3948" spans="1:25" x14ac:dyDescent="0.3">
      <c r="A3948" s="2">
        <v>45932</v>
      </c>
      <c r="B3948" t="s">
        <v>46</v>
      </c>
      <c r="C3948">
        <v>18</v>
      </c>
      <c r="D3948">
        <v>0</v>
      </c>
      <c r="F3948">
        <v>0</v>
      </c>
      <c r="G3948">
        <v>0</v>
      </c>
      <c r="H3948">
        <v>0</v>
      </c>
      <c r="I3948" t="s">
        <v>149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5" x14ac:dyDescent="0.3">
      <c r="A3949" s="2">
        <v>45932</v>
      </c>
      <c r="B3949" t="s">
        <v>38</v>
      </c>
      <c r="C3949">
        <v>275</v>
      </c>
      <c r="D3949">
        <v>1</v>
      </c>
      <c r="E3949">
        <v>1.02</v>
      </c>
      <c r="F3949">
        <v>0.36399999999999999</v>
      </c>
      <c r="G3949">
        <v>1.02</v>
      </c>
      <c r="H3949">
        <v>1.02</v>
      </c>
      <c r="I3949" t="s">
        <v>149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X3949">
        <v>0</v>
      </c>
      <c r="Y3949">
        <v>0</v>
      </c>
    </row>
    <row r="3950" spans="1:25" x14ac:dyDescent="0.3">
      <c r="A3950" s="2">
        <v>45932</v>
      </c>
      <c r="B3950" t="s">
        <v>46</v>
      </c>
      <c r="C3950">
        <v>83</v>
      </c>
      <c r="D3950">
        <v>0</v>
      </c>
      <c r="F3950">
        <v>0</v>
      </c>
      <c r="G3950">
        <v>0</v>
      </c>
      <c r="H3950">
        <v>0</v>
      </c>
      <c r="I3950" t="s">
        <v>149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5" x14ac:dyDescent="0.3">
      <c r="A3951" s="2">
        <v>45932</v>
      </c>
      <c r="B3951" t="s">
        <v>38</v>
      </c>
      <c r="C3951">
        <v>1308</v>
      </c>
      <c r="D3951">
        <v>12</v>
      </c>
      <c r="E3951">
        <v>1.0660000000000001</v>
      </c>
      <c r="F3951">
        <v>0.91700000000000004</v>
      </c>
      <c r="G3951">
        <v>12.79</v>
      </c>
      <c r="H3951">
        <v>12.79</v>
      </c>
      <c r="I3951" t="s">
        <v>149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X3951">
        <v>0</v>
      </c>
      <c r="Y3951">
        <v>0</v>
      </c>
    </row>
    <row r="3952" spans="1:25" x14ac:dyDescent="0.3">
      <c r="A3952" s="2">
        <v>45932</v>
      </c>
      <c r="B3952" t="s">
        <v>86</v>
      </c>
      <c r="C3952">
        <v>81</v>
      </c>
      <c r="D3952">
        <v>1</v>
      </c>
      <c r="E3952">
        <v>1.5</v>
      </c>
      <c r="F3952">
        <v>1.2350000000000001</v>
      </c>
      <c r="G3952">
        <v>1.5</v>
      </c>
      <c r="H3952">
        <v>1.5</v>
      </c>
      <c r="I3952" t="s">
        <v>149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34.9</v>
      </c>
      <c r="S3952">
        <v>34.9</v>
      </c>
      <c r="T3952">
        <v>34.9</v>
      </c>
      <c r="U3952">
        <v>34.9</v>
      </c>
      <c r="V3952">
        <v>4.2979942690000001</v>
      </c>
      <c r="W3952">
        <v>4.2979942690000001</v>
      </c>
      <c r="X3952">
        <v>23.266666669999999</v>
      </c>
      <c r="Y3952">
        <v>23.266666669999999</v>
      </c>
    </row>
    <row r="3953" spans="1:25" x14ac:dyDescent="0.3">
      <c r="A3953" s="2">
        <v>45932</v>
      </c>
      <c r="B3953" t="s">
        <v>32</v>
      </c>
      <c r="C3953">
        <v>15</v>
      </c>
      <c r="D3953">
        <v>1</v>
      </c>
      <c r="E3953">
        <v>0.76</v>
      </c>
      <c r="F3953">
        <v>6.6669999999999998</v>
      </c>
      <c r="G3953">
        <v>0.76</v>
      </c>
      <c r="H3953">
        <v>0.76</v>
      </c>
      <c r="I3953" t="s">
        <v>149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21.88</v>
      </c>
      <c r="S3953">
        <v>21.88</v>
      </c>
      <c r="T3953">
        <v>21.88</v>
      </c>
      <c r="U3953">
        <v>21.88</v>
      </c>
      <c r="V3953">
        <v>3.4734917730000001</v>
      </c>
      <c r="W3953">
        <v>3.4734917730000001</v>
      </c>
      <c r="X3953">
        <v>28.78947368</v>
      </c>
      <c r="Y3953">
        <v>28.78947368</v>
      </c>
    </row>
    <row r="3954" spans="1:25" x14ac:dyDescent="0.3">
      <c r="A3954" s="2">
        <v>45932</v>
      </c>
      <c r="B3954" t="s">
        <v>38</v>
      </c>
      <c r="C3954">
        <v>288</v>
      </c>
      <c r="D3954">
        <v>4</v>
      </c>
      <c r="E3954">
        <v>0.72</v>
      </c>
      <c r="F3954">
        <v>1.389</v>
      </c>
      <c r="G3954">
        <v>2.88</v>
      </c>
      <c r="H3954">
        <v>2.88</v>
      </c>
      <c r="I3954" t="s">
        <v>149</v>
      </c>
      <c r="J3954">
        <v>0</v>
      </c>
      <c r="K3954">
        <v>1</v>
      </c>
      <c r="L3954">
        <v>1</v>
      </c>
      <c r="M3954">
        <v>1</v>
      </c>
      <c r="N3954">
        <v>0</v>
      </c>
      <c r="O3954">
        <v>1</v>
      </c>
      <c r="P3954">
        <v>1</v>
      </c>
      <c r="Q3954">
        <v>1</v>
      </c>
      <c r="R3954">
        <v>0</v>
      </c>
      <c r="S3954">
        <v>24.88</v>
      </c>
      <c r="T3954">
        <v>24.88</v>
      </c>
      <c r="U3954">
        <v>24.88</v>
      </c>
      <c r="V3954">
        <v>11.575562700000001</v>
      </c>
      <c r="W3954">
        <v>11.575562700000001</v>
      </c>
      <c r="X3954">
        <v>8.6388888890000004</v>
      </c>
      <c r="Y3954">
        <v>8.6388888890000004</v>
      </c>
    </row>
    <row r="3955" spans="1:25" x14ac:dyDescent="0.3">
      <c r="A3955" s="2">
        <v>45932</v>
      </c>
      <c r="B3955" t="s">
        <v>86</v>
      </c>
      <c r="C3955">
        <v>12</v>
      </c>
      <c r="D3955">
        <v>0</v>
      </c>
      <c r="F3955">
        <v>0</v>
      </c>
      <c r="G3955">
        <v>0</v>
      </c>
      <c r="H3955">
        <v>0</v>
      </c>
      <c r="I3955" t="s">
        <v>149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5" x14ac:dyDescent="0.3">
      <c r="A3956" s="2">
        <v>45932</v>
      </c>
      <c r="B3956" t="s">
        <v>32</v>
      </c>
      <c r="C3956">
        <v>35</v>
      </c>
      <c r="D3956">
        <v>2</v>
      </c>
      <c r="E3956">
        <v>0.72</v>
      </c>
      <c r="F3956">
        <v>5.7140000000000004</v>
      </c>
      <c r="G3956">
        <v>1.44</v>
      </c>
      <c r="H3956">
        <v>1.44</v>
      </c>
      <c r="I3956" t="s">
        <v>149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34.880000000000003</v>
      </c>
      <c r="S3956">
        <v>34.880000000000003</v>
      </c>
      <c r="T3956">
        <v>34.880000000000003</v>
      </c>
      <c r="U3956">
        <v>34.880000000000003</v>
      </c>
      <c r="V3956">
        <v>4.1284403669999996</v>
      </c>
      <c r="W3956">
        <v>4.1284403669999996</v>
      </c>
      <c r="X3956">
        <v>24.222222219999999</v>
      </c>
      <c r="Y3956">
        <v>24.222222219999999</v>
      </c>
    </row>
    <row r="3957" spans="1:25" x14ac:dyDescent="0.3">
      <c r="A3957" s="2">
        <v>45932</v>
      </c>
      <c r="B3957" t="s">
        <v>46</v>
      </c>
      <c r="C3957">
        <v>35</v>
      </c>
      <c r="D3957">
        <v>0</v>
      </c>
      <c r="F3957">
        <v>0</v>
      </c>
      <c r="G3957">
        <v>0</v>
      </c>
      <c r="H3957">
        <v>0</v>
      </c>
      <c r="I3957" t="s">
        <v>149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5" x14ac:dyDescent="0.3">
      <c r="A3958" s="2">
        <v>45932</v>
      </c>
      <c r="B3958" t="s">
        <v>86</v>
      </c>
      <c r="C3958">
        <v>366</v>
      </c>
      <c r="D3958">
        <v>1</v>
      </c>
      <c r="E3958">
        <v>1.17</v>
      </c>
      <c r="F3958">
        <v>0.27300000000000002</v>
      </c>
      <c r="G3958">
        <v>1.17</v>
      </c>
      <c r="H3958">
        <v>1.17</v>
      </c>
      <c r="I3958" t="s">
        <v>149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X3958">
        <v>0</v>
      </c>
      <c r="Y3958">
        <v>0</v>
      </c>
    </row>
    <row r="3959" spans="1:25" x14ac:dyDescent="0.3">
      <c r="A3959" s="2">
        <v>45932</v>
      </c>
      <c r="B3959" t="s">
        <v>46</v>
      </c>
      <c r="C3959">
        <v>90</v>
      </c>
      <c r="D3959">
        <v>0</v>
      </c>
      <c r="F3959">
        <v>0</v>
      </c>
      <c r="G3959">
        <v>0</v>
      </c>
      <c r="H3959">
        <v>0</v>
      </c>
      <c r="I3959" t="s">
        <v>149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5" x14ac:dyDescent="0.3">
      <c r="A3960" s="2">
        <v>45932</v>
      </c>
      <c r="B3960" t="s">
        <v>32</v>
      </c>
      <c r="C3960">
        <v>45</v>
      </c>
      <c r="D3960">
        <v>2</v>
      </c>
      <c r="E3960">
        <v>0.55000000000000004</v>
      </c>
      <c r="F3960">
        <v>4.444</v>
      </c>
      <c r="G3960">
        <v>1.1000000000000001</v>
      </c>
      <c r="H3960">
        <v>1.1000000000000001</v>
      </c>
      <c r="I3960" t="s">
        <v>149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X3960">
        <v>0</v>
      </c>
      <c r="Y3960">
        <v>0</v>
      </c>
    </row>
    <row r="3961" spans="1:25" x14ac:dyDescent="0.3">
      <c r="A3961" s="2">
        <v>45932</v>
      </c>
      <c r="B3961" t="s">
        <v>38</v>
      </c>
      <c r="C3961">
        <v>2118</v>
      </c>
      <c r="D3961">
        <v>13</v>
      </c>
      <c r="E3961">
        <v>0.372</v>
      </c>
      <c r="F3961">
        <v>0.61399999999999999</v>
      </c>
      <c r="G3961">
        <v>4.84</v>
      </c>
      <c r="H3961">
        <v>4.84</v>
      </c>
      <c r="I3961" t="s">
        <v>149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24.88</v>
      </c>
      <c r="S3961">
        <v>24.88</v>
      </c>
      <c r="T3961">
        <v>24.88</v>
      </c>
      <c r="U3961">
        <v>24.88</v>
      </c>
      <c r="V3961">
        <v>19.453376209999998</v>
      </c>
      <c r="W3961">
        <v>19.453376209999998</v>
      </c>
      <c r="X3961">
        <v>5.1404958680000004</v>
      </c>
      <c r="Y3961">
        <v>5.1404958680000004</v>
      </c>
    </row>
    <row r="3962" spans="1:25" x14ac:dyDescent="0.3">
      <c r="A3962" s="2">
        <v>45933</v>
      </c>
      <c r="B3962" t="s">
        <v>44</v>
      </c>
      <c r="C3962">
        <v>1779</v>
      </c>
      <c r="D3962">
        <v>13</v>
      </c>
      <c r="E3962">
        <v>1.68</v>
      </c>
      <c r="F3962">
        <v>0.73099999999999998</v>
      </c>
      <c r="G3962">
        <v>21.84</v>
      </c>
      <c r="H3962">
        <v>21.84</v>
      </c>
      <c r="I3962" t="s">
        <v>149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22.88</v>
      </c>
      <c r="S3962">
        <v>22.88</v>
      </c>
      <c r="T3962">
        <v>22.88</v>
      </c>
      <c r="U3962">
        <v>22.88</v>
      </c>
      <c r="V3962">
        <v>95.454545449999998</v>
      </c>
      <c r="W3962">
        <v>95.454545449999998</v>
      </c>
      <c r="X3962">
        <v>1.0476190480000001</v>
      </c>
      <c r="Y3962">
        <v>1.0476190480000001</v>
      </c>
    </row>
    <row r="3963" spans="1:25" x14ac:dyDescent="0.3">
      <c r="A3963" s="2">
        <v>45933</v>
      </c>
      <c r="B3963" t="s">
        <v>42</v>
      </c>
      <c r="C3963">
        <v>3607</v>
      </c>
      <c r="D3963">
        <v>44</v>
      </c>
      <c r="E3963">
        <v>1.9810000000000001</v>
      </c>
      <c r="F3963">
        <v>1.22</v>
      </c>
      <c r="G3963">
        <v>87.18</v>
      </c>
      <c r="H3963">
        <v>87.18</v>
      </c>
      <c r="I3963" t="s">
        <v>149</v>
      </c>
      <c r="J3963">
        <v>3</v>
      </c>
      <c r="K3963">
        <v>4</v>
      </c>
      <c r="L3963">
        <v>4</v>
      </c>
      <c r="M3963">
        <v>4</v>
      </c>
      <c r="N3963">
        <v>3</v>
      </c>
      <c r="O3963">
        <v>4</v>
      </c>
      <c r="P3963">
        <v>4</v>
      </c>
      <c r="Q3963">
        <v>4</v>
      </c>
      <c r="R3963">
        <v>74.94</v>
      </c>
      <c r="S3963">
        <v>96.82</v>
      </c>
      <c r="T3963">
        <v>96.82</v>
      </c>
      <c r="U3963">
        <v>96.82</v>
      </c>
      <c r="V3963">
        <v>90.043379470000005</v>
      </c>
      <c r="W3963">
        <v>90.043379470000005</v>
      </c>
      <c r="X3963">
        <v>1.11057582</v>
      </c>
      <c r="Y3963">
        <v>1.11057582</v>
      </c>
    </row>
    <row r="3964" spans="1:25" x14ac:dyDescent="0.3">
      <c r="A3964" s="2">
        <v>45933</v>
      </c>
      <c r="B3964" t="s">
        <v>40</v>
      </c>
      <c r="C3964">
        <v>1272</v>
      </c>
      <c r="D3964">
        <v>10</v>
      </c>
      <c r="E3964">
        <v>3.2069999999999999</v>
      </c>
      <c r="F3964">
        <v>0.78600000000000003</v>
      </c>
      <c r="G3964">
        <v>32.07</v>
      </c>
      <c r="H3964">
        <v>32.07</v>
      </c>
      <c r="I3964" t="s">
        <v>149</v>
      </c>
      <c r="J3964">
        <v>5</v>
      </c>
      <c r="K3964">
        <v>5</v>
      </c>
      <c r="L3964">
        <v>5</v>
      </c>
      <c r="M3964">
        <v>5</v>
      </c>
      <c r="N3964">
        <v>5</v>
      </c>
      <c r="O3964">
        <v>5</v>
      </c>
      <c r="P3964">
        <v>5</v>
      </c>
      <c r="Q3964">
        <v>5</v>
      </c>
      <c r="R3964">
        <v>133.62</v>
      </c>
      <c r="S3964">
        <v>133.62</v>
      </c>
      <c r="T3964">
        <v>133.62</v>
      </c>
      <c r="U3964">
        <v>133.62</v>
      </c>
      <c r="V3964">
        <v>24.000898070000002</v>
      </c>
      <c r="W3964">
        <v>24.000898070000002</v>
      </c>
      <c r="X3964">
        <v>4.1665107580000003</v>
      </c>
      <c r="Y3964">
        <v>4.1665107580000003</v>
      </c>
    </row>
    <row r="3965" spans="1:25" x14ac:dyDescent="0.3">
      <c r="A3965" s="2">
        <v>45933</v>
      </c>
      <c r="B3965" t="s">
        <v>62</v>
      </c>
      <c r="C3965">
        <v>1506</v>
      </c>
      <c r="D3965">
        <v>7</v>
      </c>
      <c r="E3965">
        <v>4.7359999999999998</v>
      </c>
      <c r="F3965">
        <v>0.46500000000000002</v>
      </c>
      <c r="G3965">
        <v>33.15</v>
      </c>
      <c r="H3965">
        <v>33.15</v>
      </c>
      <c r="I3965" t="s">
        <v>149</v>
      </c>
      <c r="J3965">
        <v>2</v>
      </c>
      <c r="K3965">
        <v>2</v>
      </c>
      <c r="L3965">
        <v>2</v>
      </c>
      <c r="M3965">
        <v>2</v>
      </c>
      <c r="N3965">
        <v>3</v>
      </c>
      <c r="O3965">
        <v>3</v>
      </c>
      <c r="P3965">
        <v>3</v>
      </c>
      <c r="Q3965">
        <v>3</v>
      </c>
      <c r="R3965">
        <v>328.47</v>
      </c>
      <c r="S3965">
        <v>328.47</v>
      </c>
      <c r="T3965">
        <v>328.47</v>
      </c>
      <c r="U3965">
        <v>328.47</v>
      </c>
      <c r="V3965">
        <v>10.092245869999999</v>
      </c>
      <c r="W3965">
        <v>10.092245869999999</v>
      </c>
      <c r="X3965">
        <v>9.9085972850000008</v>
      </c>
      <c r="Y3965">
        <v>9.9085972850000008</v>
      </c>
    </row>
    <row r="3966" spans="1:25" x14ac:dyDescent="0.3">
      <c r="A3966" s="2">
        <v>45933</v>
      </c>
      <c r="B3966" t="s">
        <v>38</v>
      </c>
      <c r="C3966">
        <v>0</v>
      </c>
      <c r="D3966">
        <v>0</v>
      </c>
      <c r="G3966">
        <v>0</v>
      </c>
      <c r="H3966">
        <v>0</v>
      </c>
      <c r="I3966" t="s">
        <v>149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5" x14ac:dyDescent="0.3">
      <c r="A3967" s="2">
        <v>45933</v>
      </c>
      <c r="B3967" t="s">
        <v>84</v>
      </c>
      <c r="C3967">
        <v>1463</v>
      </c>
      <c r="D3967">
        <v>19</v>
      </c>
      <c r="E3967">
        <v>2.544</v>
      </c>
      <c r="F3967">
        <v>1.2989999999999999</v>
      </c>
      <c r="G3967">
        <v>48.34</v>
      </c>
      <c r="H3967">
        <v>48.34</v>
      </c>
      <c r="I3967" t="s">
        <v>149</v>
      </c>
      <c r="J3967">
        <v>4</v>
      </c>
      <c r="K3967">
        <v>4</v>
      </c>
      <c r="L3967">
        <v>4</v>
      </c>
      <c r="M3967">
        <v>4</v>
      </c>
      <c r="N3967">
        <v>4</v>
      </c>
      <c r="O3967">
        <v>4</v>
      </c>
      <c r="P3967">
        <v>4</v>
      </c>
      <c r="Q3967">
        <v>4</v>
      </c>
      <c r="R3967">
        <v>117.72</v>
      </c>
      <c r="S3967">
        <v>117.72</v>
      </c>
      <c r="T3967">
        <v>117.72</v>
      </c>
      <c r="U3967">
        <v>117.72</v>
      </c>
      <c r="V3967">
        <v>41.063540600000003</v>
      </c>
      <c r="W3967">
        <v>41.063540600000003</v>
      </c>
      <c r="X3967">
        <v>2.4352503099999998</v>
      </c>
      <c r="Y3967">
        <v>2.4352503099999998</v>
      </c>
    </row>
    <row r="3968" spans="1:25" x14ac:dyDescent="0.3">
      <c r="A3968" s="2">
        <v>45933</v>
      </c>
      <c r="B3968" t="s">
        <v>56</v>
      </c>
      <c r="C3968">
        <v>446</v>
      </c>
      <c r="D3968">
        <v>5</v>
      </c>
      <c r="E3968">
        <v>1.1399999999999999</v>
      </c>
      <c r="F3968">
        <v>1.121</v>
      </c>
      <c r="G3968">
        <v>5.7</v>
      </c>
      <c r="H3968">
        <v>5.7</v>
      </c>
      <c r="I3968" t="s">
        <v>149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X3968">
        <v>0</v>
      </c>
      <c r="Y3968">
        <v>0</v>
      </c>
    </row>
    <row r="3969" spans="1:25" x14ac:dyDescent="0.3">
      <c r="A3969" s="2">
        <v>45933</v>
      </c>
      <c r="B3969" t="s">
        <v>50</v>
      </c>
      <c r="C3969">
        <v>593</v>
      </c>
      <c r="D3969">
        <v>3</v>
      </c>
      <c r="E3969">
        <v>2.91</v>
      </c>
      <c r="F3969">
        <v>0.50600000000000001</v>
      </c>
      <c r="G3969">
        <v>8.73</v>
      </c>
      <c r="H3969">
        <v>8.73</v>
      </c>
      <c r="I3969" t="s">
        <v>149</v>
      </c>
      <c r="J3969">
        <v>2</v>
      </c>
      <c r="K3969">
        <v>2</v>
      </c>
      <c r="L3969">
        <v>2</v>
      </c>
      <c r="M3969">
        <v>2</v>
      </c>
      <c r="N3969">
        <v>2</v>
      </c>
      <c r="O3969">
        <v>2</v>
      </c>
      <c r="P3969">
        <v>2</v>
      </c>
      <c r="Q3969">
        <v>2</v>
      </c>
      <c r="R3969">
        <v>76.37</v>
      </c>
      <c r="S3969">
        <v>76.37</v>
      </c>
      <c r="T3969">
        <v>76.37</v>
      </c>
      <c r="U3969">
        <v>76.37</v>
      </c>
      <c r="V3969">
        <v>11.431190259999999</v>
      </c>
      <c r="W3969">
        <v>11.431190259999999</v>
      </c>
      <c r="X3969">
        <v>8.7479954180000004</v>
      </c>
      <c r="Y3969">
        <v>8.7479954180000004</v>
      </c>
    </row>
    <row r="3970" spans="1:25" x14ac:dyDescent="0.3">
      <c r="A3970" s="2">
        <v>45933</v>
      </c>
      <c r="B3970" t="s">
        <v>36</v>
      </c>
      <c r="C3970">
        <v>1691</v>
      </c>
      <c r="D3970">
        <v>9</v>
      </c>
      <c r="E3970">
        <v>1.0229999999999999</v>
      </c>
      <c r="F3970">
        <v>0.53200000000000003</v>
      </c>
      <c r="G3970">
        <v>9.2100000000000009</v>
      </c>
      <c r="H3970">
        <v>9.2100000000000009</v>
      </c>
      <c r="I3970" t="s">
        <v>149</v>
      </c>
      <c r="J3970">
        <v>0</v>
      </c>
      <c r="K3970">
        <v>1</v>
      </c>
      <c r="L3970">
        <v>1</v>
      </c>
      <c r="M3970">
        <v>1</v>
      </c>
      <c r="N3970">
        <v>0</v>
      </c>
      <c r="O3970">
        <v>1</v>
      </c>
      <c r="P3970">
        <v>1</v>
      </c>
      <c r="Q3970">
        <v>1</v>
      </c>
      <c r="R3970">
        <v>0</v>
      </c>
      <c r="S3970">
        <v>23.88</v>
      </c>
      <c r="T3970">
        <v>23.88</v>
      </c>
      <c r="U3970">
        <v>23.88</v>
      </c>
      <c r="V3970">
        <v>38.567839200000002</v>
      </c>
      <c r="W3970">
        <v>38.567839200000002</v>
      </c>
      <c r="X3970">
        <v>2.5928338759999998</v>
      </c>
      <c r="Y3970">
        <v>2.5928338759999998</v>
      </c>
    </row>
    <row r="3971" spans="1:25" x14ac:dyDescent="0.3">
      <c r="A3971" s="2">
        <v>45933</v>
      </c>
      <c r="B3971" t="s">
        <v>62</v>
      </c>
      <c r="C3971">
        <v>6214</v>
      </c>
      <c r="D3971">
        <v>53</v>
      </c>
      <c r="E3971">
        <v>4.9000000000000004</v>
      </c>
      <c r="F3971">
        <v>0.85299999999999998</v>
      </c>
      <c r="G3971">
        <v>259.68</v>
      </c>
      <c r="H3971">
        <v>259.68</v>
      </c>
      <c r="I3971" t="s">
        <v>149</v>
      </c>
      <c r="J3971">
        <v>27</v>
      </c>
      <c r="K3971">
        <v>28</v>
      </c>
      <c r="L3971">
        <v>28</v>
      </c>
      <c r="M3971">
        <v>28</v>
      </c>
      <c r="N3971">
        <v>50</v>
      </c>
      <c r="O3971">
        <v>51</v>
      </c>
      <c r="P3971">
        <v>51</v>
      </c>
      <c r="Q3971">
        <v>51</v>
      </c>
      <c r="R3971">
        <v>1924.82</v>
      </c>
      <c r="S3971">
        <v>1960.31</v>
      </c>
      <c r="T3971">
        <v>1960.31</v>
      </c>
      <c r="U3971">
        <v>1960.31</v>
      </c>
      <c r="V3971">
        <v>13.246884420000001</v>
      </c>
      <c r="W3971">
        <v>13.246884420000001</v>
      </c>
      <c r="X3971">
        <v>7.5489448550000002</v>
      </c>
      <c r="Y3971">
        <v>7.5489448550000002</v>
      </c>
    </row>
    <row r="3972" spans="1:25" x14ac:dyDescent="0.3">
      <c r="A3972" s="2">
        <v>45933</v>
      </c>
      <c r="B3972" t="s">
        <v>64</v>
      </c>
      <c r="C3972">
        <v>2181</v>
      </c>
      <c r="D3972">
        <v>20</v>
      </c>
      <c r="E3972">
        <v>4.6890000000000001</v>
      </c>
      <c r="F3972">
        <v>0.91700000000000004</v>
      </c>
      <c r="G3972">
        <v>93.77</v>
      </c>
      <c r="H3972">
        <v>93.77</v>
      </c>
      <c r="I3972" t="s">
        <v>149</v>
      </c>
      <c r="J3972">
        <v>13</v>
      </c>
      <c r="K3972">
        <v>13</v>
      </c>
      <c r="L3972">
        <v>13</v>
      </c>
      <c r="M3972">
        <v>13</v>
      </c>
      <c r="N3972">
        <v>25</v>
      </c>
      <c r="O3972">
        <v>25</v>
      </c>
      <c r="P3972">
        <v>25</v>
      </c>
      <c r="Q3972">
        <v>25</v>
      </c>
      <c r="R3972">
        <v>811.64</v>
      </c>
      <c r="S3972">
        <v>811.64</v>
      </c>
      <c r="T3972">
        <v>811.64</v>
      </c>
      <c r="U3972">
        <v>811.64</v>
      </c>
      <c r="V3972">
        <v>11.553151639999999</v>
      </c>
      <c r="W3972">
        <v>11.553151639999999</v>
      </c>
      <c r="X3972">
        <v>8.6556467949999991</v>
      </c>
      <c r="Y3972">
        <v>8.6556467949999991</v>
      </c>
    </row>
    <row r="3973" spans="1:25" x14ac:dyDescent="0.3">
      <c r="A3973" s="2">
        <v>45933</v>
      </c>
      <c r="B3973" t="s">
        <v>66</v>
      </c>
      <c r="C3973">
        <v>1884</v>
      </c>
      <c r="D3973">
        <v>16</v>
      </c>
      <c r="E3973">
        <v>4.8330000000000002</v>
      </c>
      <c r="F3973">
        <v>0.84899999999999998</v>
      </c>
      <c r="G3973">
        <v>77.319999999999993</v>
      </c>
      <c r="H3973">
        <v>77.319999999999993</v>
      </c>
      <c r="I3973" t="s">
        <v>149</v>
      </c>
      <c r="J3973">
        <v>4</v>
      </c>
      <c r="K3973">
        <v>4</v>
      </c>
      <c r="L3973">
        <v>4</v>
      </c>
      <c r="M3973">
        <v>4</v>
      </c>
      <c r="N3973">
        <v>7</v>
      </c>
      <c r="O3973">
        <v>7</v>
      </c>
      <c r="P3973">
        <v>7</v>
      </c>
      <c r="Q3973">
        <v>7</v>
      </c>
      <c r="R3973">
        <v>452.62</v>
      </c>
      <c r="S3973">
        <v>452.62</v>
      </c>
      <c r="T3973">
        <v>452.62</v>
      </c>
      <c r="U3973">
        <v>452.62</v>
      </c>
      <c r="V3973">
        <v>17.082762580000001</v>
      </c>
      <c r="W3973">
        <v>17.082762580000001</v>
      </c>
      <c r="X3973">
        <v>5.8538541129999997</v>
      </c>
      <c r="Y3973">
        <v>5.8538541129999997</v>
      </c>
    </row>
    <row r="3974" spans="1:25" x14ac:dyDescent="0.3">
      <c r="A3974" s="2">
        <v>45933</v>
      </c>
      <c r="B3974" t="s">
        <v>68</v>
      </c>
      <c r="C3974">
        <v>3095</v>
      </c>
      <c r="D3974">
        <v>14</v>
      </c>
      <c r="E3974">
        <v>4.9939999999999998</v>
      </c>
      <c r="F3974">
        <v>0.45200000000000001</v>
      </c>
      <c r="G3974">
        <v>69.91</v>
      </c>
      <c r="H3974">
        <v>69.91</v>
      </c>
      <c r="I3974" t="s">
        <v>149</v>
      </c>
      <c r="J3974">
        <v>7</v>
      </c>
      <c r="K3974">
        <v>8</v>
      </c>
      <c r="L3974">
        <v>8</v>
      </c>
      <c r="M3974">
        <v>8</v>
      </c>
      <c r="N3974">
        <v>7</v>
      </c>
      <c r="O3974">
        <v>8</v>
      </c>
      <c r="P3974">
        <v>8</v>
      </c>
      <c r="Q3974">
        <v>8</v>
      </c>
      <c r="R3974">
        <v>204.21</v>
      </c>
      <c r="S3974">
        <v>236.09</v>
      </c>
      <c r="T3974">
        <v>236.09</v>
      </c>
      <c r="U3974">
        <v>236.09</v>
      </c>
      <c r="V3974">
        <v>29.6115888</v>
      </c>
      <c r="W3974">
        <v>29.6115888</v>
      </c>
      <c r="X3974">
        <v>3.3770562150000001</v>
      </c>
      <c r="Y3974">
        <v>3.3770562150000001</v>
      </c>
    </row>
    <row r="3975" spans="1:25" x14ac:dyDescent="0.3">
      <c r="A3975" s="2">
        <v>45933</v>
      </c>
      <c r="B3975" t="s">
        <v>70</v>
      </c>
      <c r="C3975">
        <v>4101</v>
      </c>
      <c r="D3975">
        <v>23</v>
      </c>
      <c r="E3975">
        <v>3.6560000000000001</v>
      </c>
      <c r="F3975">
        <v>0.56100000000000005</v>
      </c>
      <c r="G3975">
        <v>84.08</v>
      </c>
      <c r="H3975">
        <v>84.08</v>
      </c>
      <c r="I3975" t="s">
        <v>149</v>
      </c>
      <c r="J3975">
        <v>11</v>
      </c>
      <c r="K3975">
        <v>14</v>
      </c>
      <c r="L3975">
        <v>15</v>
      </c>
      <c r="M3975">
        <v>15</v>
      </c>
      <c r="N3975">
        <v>28</v>
      </c>
      <c r="O3975">
        <v>31</v>
      </c>
      <c r="P3975">
        <v>32</v>
      </c>
      <c r="Q3975">
        <v>32</v>
      </c>
      <c r="R3975">
        <v>1454.7</v>
      </c>
      <c r="S3975">
        <v>1531.58</v>
      </c>
      <c r="T3975">
        <v>1556.46</v>
      </c>
      <c r="U3975">
        <v>1556.46</v>
      </c>
      <c r="V3975">
        <v>5.4897556769999998</v>
      </c>
      <c r="W3975">
        <v>5.4020019789999996</v>
      </c>
      <c r="X3975">
        <v>18.21574691</v>
      </c>
      <c r="Y3975">
        <v>18.511655569999999</v>
      </c>
    </row>
    <row r="3976" spans="1:25" x14ac:dyDescent="0.3">
      <c r="A3976" s="2">
        <v>45933</v>
      </c>
      <c r="B3976" t="s">
        <v>32</v>
      </c>
      <c r="C3976">
        <v>0</v>
      </c>
      <c r="D3976">
        <v>0</v>
      </c>
      <c r="G3976">
        <v>0</v>
      </c>
      <c r="H3976">
        <v>0</v>
      </c>
      <c r="I3976" t="s">
        <v>149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5" x14ac:dyDescent="0.3">
      <c r="A3977" s="2">
        <v>45933</v>
      </c>
      <c r="B3977" t="s">
        <v>72</v>
      </c>
      <c r="C3977">
        <v>1090</v>
      </c>
      <c r="D3977">
        <v>7</v>
      </c>
      <c r="E3977">
        <v>3.0910000000000002</v>
      </c>
      <c r="F3977">
        <v>0.64200000000000002</v>
      </c>
      <c r="G3977">
        <v>21.64</v>
      </c>
      <c r="H3977">
        <v>21.64</v>
      </c>
      <c r="I3977" t="s">
        <v>149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X3977">
        <v>0</v>
      </c>
      <c r="Y3977">
        <v>0</v>
      </c>
    </row>
    <row r="3978" spans="1:25" x14ac:dyDescent="0.3">
      <c r="A3978" s="2">
        <v>45933</v>
      </c>
      <c r="B3978" t="s">
        <v>74</v>
      </c>
      <c r="C3978">
        <v>1270</v>
      </c>
      <c r="D3978">
        <v>8</v>
      </c>
      <c r="E3978">
        <v>2.12</v>
      </c>
      <c r="F3978">
        <v>0.63</v>
      </c>
      <c r="G3978">
        <v>16.96</v>
      </c>
      <c r="H3978">
        <v>16.96</v>
      </c>
      <c r="I3978" t="s">
        <v>149</v>
      </c>
      <c r="J3978">
        <v>0</v>
      </c>
      <c r="K3978">
        <v>1</v>
      </c>
      <c r="L3978">
        <v>1</v>
      </c>
      <c r="M3978">
        <v>1</v>
      </c>
      <c r="N3978">
        <v>0</v>
      </c>
      <c r="O3978">
        <v>1</v>
      </c>
      <c r="P3978">
        <v>1</v>
      </c>
      <c r="Q3978">
        <v>1</v>
      </c>
      <c r="R3978">
        <v>0</v>
      </c>
      <c r="S3978">
        <v>31.88</v>
      </c>
      <c r="T3978">
        <v>31.88</v>
      </c>
      <c r="U3978">
        <v>31.88</v>
      </c>
      <c r="V3978">
        <v>53.199498120000001</v>
      </c>
      <c r="W3978">
        <v>53.199498120000001</v>
      </c>
      <c r="X3978">
        <v>1.8797169810000001</v>
      </c>
      <c r="Y3978">
        <v>1.8797169810000001</v>
      </c>
    </row>
    <row r="3979" spans="1:25" x14ac:dyDescent="0.3">
      <c r="A3979" s="2">
        <v>45933</v>
      </c>
      <c r="B3979" t="s">
        <v>76</v>
      </c>
      <c r="C3979">
        <v>1356</v>
      </c>
      <c r="D3979">
        <v>8</v>
      </c>
      <c r="E3979">
        <v>4.4210000000000003</v>
      </c>
      <c r="F3979">
        <v>0.59</v>
      </c>
      <c r="G3979">
        <v>35.369999999999997</v>
      </c>
      <c r="H3979">
        <v>35.369999999999997</v>
      </c>
      <c r="I3979" t="s">
        <v>149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X3979">
        <v>0</v>
      </c>
      <c r="Y3979">
        <v>0</v>
      </c>
    </row>
    <row r="3980" spans="1:25" x14ac:dyDescent="0.3">
      <c r="A3980" s="2">
        <v>45933</v>
      </c>
      <c r="B3980" t="s">
        <v>78</v>
      </c>
      <c r="C3980">
        <v>793</v>
      </c>
      <c r="D3980">
        <v>7</v>
      </c>
      <c r="E3980">
        <v>4.1609999999999996</v>
      </c>
      <c r="F3980">
        <v>0.88300000000000001</v>
      </c>
      <c r="G3980">
        <v>29.13</v>
      </c>
      <c r="H3980">
        <v>29.13</v>
      </c>
      <c r="I3980" t="s">
        <v>149</v>
      </c>
      <c r="J3980">
        <v>2</v>
      </c>
      <c r="K3980">
        <v>4</v>
      </c>
      <c r="L3980">
        <v>4</v>
      </c>
      <c r="M3980">
        <v>4</v>
      </c>
      <c r="N3980">
        <v>2</v>
      </c>
      <c r="O3980">
        <v>8</v>
      </c>
      <c r="P3980">
        <v>8</v>
      </c>
      <c r="Q3980">
        <v>8</v>
      </c>
      <c r="R3980">
        <v>60.47</v>
      </c>
      <c r="S3980">
        <v>236.75</v>
      </c>
      <c r="T3980">
        <v>236.75</v>
      </c>
      <c r="U3980">
        <v>236.75</v>
      </c>
      <c r="V3980">
        <v>12.30411827</v>
      </c>
      <c r="W3980">
        <v>12.30411827</v>
      </c>
      <c r="X3980">
        <v>8.1273601099999997</v>
      </c>
      <c r="Y3980">
        <v>8.1273601099999997</v>
      </c>
    </row>
    <row r="3981" spans="1:25" x14ac:dyDescent="0.3">
      <c r="A3981" s="2">
        <v>45933</v>
      </c>
      <c r="B3981" t="s">
        <v>88</v>
      </c>
      <c r="C3981">
        <v>4162</v>
      </c>
      <c r="D3981">
        <v>38</v>
      </c>
      <c r="E3981">
        <v>2.133</v>
      </c>
      <c r="F3981">
        <v>0.91300000000000003</v>
      </c>
      <c r="G3981">
        <v>81.040000000000006</v>
      </c>
      <c r="H3981">
        <v>81.040000000000006</v>
      </c>
      <c r="I3981" t="s">
        <v>149</v>
      </c>
      <c r="J3981">
        <v>2</v>
      </c>
      <c r="K3981">
        <v>6</v>
      </c>
      <c r="L3981">
        <v>6</v>
      </c>
      <c r="M3981">
        <v>6</v>
      </c>
      <c r="N3981">
        <v>5</v>
      </c>
      <c r="O3981">
        <v>9</v>
      </c>
      <c r="P3981">
        <v>9</v>
      </c>
      <c r="Q3981">
        <v>9</v>
      </c>
      <c r="R3981">
        <v>169.4</v>
      </c>
      <c r="S3981">
        <v>302.14</v>
      </c>
      <c r="T3981">
        <v>302.14</v>
      </c>
      <c r="U3981">
        <v>302.14</v>
      </c>
      <c r="V3981">
        <v>26.822003039999998</v>
      </c>
      <c r="W3981">
        <v>26.822003039999998</v>
      </c>
      <c r="X3981">
        <v>3.7282823299999999</v>
      </c>
      <c r="Y3981">
        <v>3.7282823299999999</v>
      </c>
    </row>
    <row r="3982" spans="1:25" x14ac:dyDescent="0.3">
      <c r="A3982" s="2">
        <v>45933</v>
      </c>
      <c r="B3982" t="s">
        <v>80</v>
      </c>
      <c r="C3982">
        <v>293</v>
      </c>
      <c r="D3982">
        <v>4</v>
      </c>
      <c r="E3982">
        <v>5.0229999999999997</v>
      </c>
      <c r="F3982">
        <v>1.365</v>
      </c>
      <c r="G3982">
        <v>20.09</v>
      </c>
      <c r="H3982">
        <v>20.09</v>
      </c>
      <c r="I3982" t="s">
        <v>149</v>
      </c>
      <c r="J3982">
        <v>2</v>
      </c>
      <c r="K3982">
        <v>2</v>
      </c>
      <c r="L3982">
        <v>2</v>
      </c>
      <c r="M3982">
        <v>2</v>
      </c>
      <c r="N3982">
        <v>4</v>
      </c>
      <c r="O3982">
        <v>4</v>
      </c>
      <c r="P3982">
        <v>4</v>
      </c>
      <c r="Q3982">
        <v>4</v>
      </c>
      <c r="R3982">
        <v>137.96</v>
      </c>
      <c r="S3982">
        <v>137.96</v>
      </c>
      <c r="T3982">
        <v>137.96</v>
      </c>
      <c r="U3982">
        <v>137.96</v>
      </c>
      <c r="V3982">
        <v>14.56219194</v>
      </c>
      <c r="W3982">
        <v>14.56219194</v>
      </c>
      <c r="X3982">
        <v>6.8670980589999999</v>
      </c>
      <c r="Y3982">
        <v>6.8670980589999999</v>
      </c>
    </row>
    <row r="3983" spans="1:25" x14ac:dyDescent="0.3">
      <c r="A3983" s="2">
        <v>45933</v>
      </c>
      <c r="B3983" t="s">
        <v>82</v>
      </c>
      <c r="C3983">
        <v>741</v>
      </c>
      <c r="D3983">
        <v>3</v>
      </c>
      <c r="E3983">
        <v>2.827</v>
      </c>
      <c r="F3983">
        <v>0.40500000000000003</v>
      </c>
      <c r="G3983">
        <v>8.48</v>
      </c>
      <c r="H3983">
        <v>8.48</v>
      </c>
      <c r="I3983" t="s">
        <v>149</v>
      </c>
      <c r="J3983">
        <v>1</v>
      </c>
      <c r="K3983">
        <v>1</v>
      </c>
      <c r="L3983">
        <v>1</v>
      </c>
      <c r="M3983">
        <v>1</v>
      </c>
      <c r="N3983">
        <v>2</v>
      </c>
      <c r="O3983">
        <v>2</v>
      </c>
      <c r="P3983">
        <v>2</v>
      </c>
      <c r="Q3983">
        <v>2</v>
      </c>
      <c r="R3983">
        <v>69.760000000000005</v>
      </c>
      <c r="S3983">
        <v>69.760000000000005</v>
      </c>
      <c r="T3983">
        <v>69.760000000000005</v>
      </c>
      <c r="U3983">
        <v>69.760000000000005</v>
      </c>
      <c r="V3983">
        <v>12.1559633</v>
      </c>
      <c r="W3983">
        <v>12.1559633</v>
      </c>
      <c r="X3983">
        <v>8.226415094</v>
      </c>
      <c r="Y3983">
        <v>8.226415094</v>
      </c>
    </row>
    <row r="3984" spans="1:25" x14ac:dyDescent="0.3">
      <c r="A3984" s="2">
        <v>45933</v>
      </c>
      <c r="B3984" t="s">
        <v>94</v>
      </c>
      <c r="C3984">
        <v>1479</v>
      </c>
      <c r="D3984">
        <v>6</v>
      </c>
      <c r="E3984">
        <v>7.9119999999999999</v>
      </c>
      <c r="F3984">
        <v>0.40600000000000003</v>
      </c>
      <c r="G3984">
        <v>47.47</v>
      </c>
      <c r="H3984">
        <v>47.47</v>
      </c>
      <c r="I3984" t="s">
        <v>149</v>
      </c>
      <c r="J3984">
        <v>3</v>
      </c>
      <c r="K3984">
        <v>3</v>
      </c>
      <c r="L3984">
        <v>3</v>
      </c>
      <c r="M3984">
        <v>3</v>
      </c>
      <c r="N3984">
        <v>5</v>
      </c>
      <c r="O3984">
        <v>5</v>
      </c>
      <c r="P3984">
        <v>5</v>
      </c>
      <c r="Q3984">
        <v>5</v>
      </c>
      <c r="R3984">
        <v>343.41</v>
      </c>
      <c r="S3984">
        <v>343.41</v>
      </c>
      <c r="T3984">
        <v>343.41</v>
      </c>
      <c r="U3984">
        <v>343.41</v>
      </c>
      <c r="V3984">
        <v>13.823126869999999</v>
      </c>
      <c r="W3984">
        <v>13.823126869999999</v>
      </c>
      <c r="X3984">
        <v>7.2342532129999997</v>
      </c>
      <c r="Y3984">
        <v>7.2342532129999997</v>
      </c>
    </row>
    <row r="3985" spans="1:25" x14ac:dyDescent="0.3">
      <c r="A3985" s="2">
        <v>45933</v>
      </c>
      <c r="B3985" t="s">
        <v>96</v>
      </c>
      <c r="C3985">
        <v>2803</v>
      </c>
      <c r="D3985">
        <v>10</v>
      </c>
      <c r="E3985">
        <v>4.3109999999999999</v>
      </c>
      <c r="F3985">
        <v>0.35699999999999998</v>
      </c>
      <c r="G3985">
        <v>43.11</v>
      </c>
      <c r="H3985">
        <v>43.11</v>
      </c>
      <c r="I3985" t="s">
        <v>149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71.98</v>
      </c>
      <c r="S3985">
        <v>71.98</v>
      </c>
      <c r="T3985">
        <v>71.98</v>
      </c>
      <c r="U3985">
        <v>71.98</v>
      </c>
      <c r="V3985">
        <v>59.891636570000003</v>
      </c>
      <c r="W3985">
        <v>59.891636570000003</v>
      </c>
      <c r="X3985">
        <v>1.669682208</v>
      </c>
      <c r="Y3985">
        <v>1.669682208</v>
      </c>
    </row>
    <row r="3986" spans="1:25" x14ac:dyDescent="0.3">
      <c r="A3986" s="2">
        <v>45933</v>
      </c>
      <c r="B3986" t="s">
        <v>11</v>
      </c>
      <c r="C3986">
        <v>1143</v>
      </c>
      <c r="D3986">
        <v>13</v>
      </c>
      <c r="E3986">
        <v>2.028</v>
      </c>
      <c r="F3986">
        <v>1.137</v>
      </c>
      <c r="G3986">
        <v>26.36</v>
      </c>
      <c r="H3986">
        <v>26.36</v>
      </c>
      <c r="I3986" t="s">
        <v>149</v>
      </c>
      <c r="J3986">
        <v>1</v>
      </c>
      <c r="K3986">
        <v>2</v>
      </c>
      <c r="L3986">
        <v>2</v>
      </c>
      <c r="M3986">
        <v>2</v>
      </c>
      <c r="N3986">
        <v>1</v>
      </c>
      <c r="O3986">
        <v>2</v>
      </c>
      <c r="P3986">
        <v>2</v>
      </c>
      <c r="Q3986">
        <v>2</v>
      </c>
      <c r="R3986">
        <v>23.98</v>
      </c>
      <c r="S3986">
        <v>65.47</v>
      </c>
      <c r="T3986">
        <v>65.47</v>
      </c>
      <c r="U3986">
        <v>65.47</v>
      </c>
      <c r="V3986">
        <v>40.262715749999998</v>
      </c>
      <c r="W3986">
        <v>40.262715749999998</v>
      </c>
      <c r="X3986">
        <v>2.483687405</v>
      </c>
      <c r="Y3986">
        <v>2.483687405</v>
      </c>
    </row>
    <row r="3987" spans="1:25" x14ac:dyDescent="0.3">
      <c r="A3987" s="2">
        <v>45933</v>
      </c>
      <c r="B3987" t="s">
        <v>92</v>
      </c>
      <c r="C3987">
        <v>371</v>
      </c>
      <c r="D3987">
        <v>3</v>
      </c>
      <c r="E3987">
        <v>3.407</v>
      </c>
      <c r="F3987">
        <v>0.80900000000000005</v>
      </c>
      <c r="G3987">
        <v>10.220000000000001</v>
      </c>
      <c r="H3987">
        <v>10.220000000000001</v>
      </c>
      <c r="I3987" t="s">
        <v>149</v>
      </c>
      <c r="J3987">
        <v>2</v>
      </c>
      <c r="K3987">
        <v>2</v>
      </c>
      <c r="L3987">
        <v>2</v>
      </c>
      <c r="M3987">
        <v>2</v>
      </c>
      <c r="N3987">
        <v>8</v>
      </c>
      <c r="O3987">
        <v>8</v>
      </c>
      <c r="P3987">
        <v>8</v>
      </c>
      <c r="Q3987">
        <v>8</v>
      </c>
      <c r="R3987">
        <v>207.79</v>
      </c>
      <c r="S3987">
        <v>207.79</v>
      </c>
      <c r="T3987">
        <v>207.79</v>
      </c>
      <c r="U3987">
        <v>207.79</v>
      </c>
      <c r="V3987">
        <v>4.9184272580000004</v>
      </c>
      <c r="W3987">
        <v>4.9184272580000004</v>
      </c>
      <c r="X3987">
        <v>20.331702539999998</v>
      </c>
      <c r="Y3987">
        <v>20.331702539999998</v>
      </c>
    </row>
    <row r="3988" spans="1:25" x14ac:dyDescent="0.3">
      <c r="A3988" s="2">
        <v>45933</v>
      </c>
      <c r="B3988" t="s">
        <v>46</v>
      </c>
      <c r="C3988">
        <v>1244</v>
      </c>
      <c r="D3988">
        <v>6</v>
      </c>
      <c r="E3988">
        <v>3.802</v>
      </c>
      <c r="F3988">
        <v>0.48199999999999998</v>
      </c>
      <c r="G3988">
        <v>22.81</v>
      </c>
      <c r="H3988">
        <v>22.81</v>
      </c>
      <c r="I3988" t="s">
        <v>149</v>
      </c>
      <c r="J3988">
        <v>2</v>
      </c>
      <c r="K3988">
        <v>2</v>
      </c>
      <c r="L3988">
        <v>2</v>
      </c>
      <c r="M3988">
        <v>2</v>
      </c>
      <c r="N3988">
        <v>6</v>
      </c>
      <c r="O3988">
        <v>6</v>
      </c>
      <c r="P3988">
        <v>6</v>
      </c>
      <c r="Q3988">
        <v>6</v>
      </c>
      <c r="R3988">
        <v>590.94000000000005</v>
      </c>
      <c r="S3988">
        <v>590.94000000000005</v>
      </c>
      <c r="T3988">
        <v>590.94000000000005</v>
      </c>
      <c r="U3988">
        <v>590.94000000000005</v>
      </c>
      <c r="V3988">
        <v>3.8599519409999998</v>
      </c>
      <c r="W3988">
        <v>3.8599519409999998</v>
      </c>
      <c r="X3988">
        <v>25.90705831</v>
      </c>
      <c r="Y3988">
        <v>25.90705831</v>
      </c>
    </row>
    <row r="3989" spans="1:25" x14ac:dyDescent="0.3">
      <c r="A3989" s="2">
        <v>45933</v>
      </c>
      <c r="B3989" t="s">
        <v>32</v>
      </c>
      <c r="C3989">
        <v>136</v>
      </c>
      <c r="D3989">
        <v>1</v>
      </c>
      <c r="E3989">
        <v>1.87</v>
      </c>
      <c r="F3989">
        <v>0.73499999999999999</v>
      </c>
      <c r="G3989">
        <v>1.87</v>
      </c>
      <c r="H3989">
        <v>1.87</v>
      </c>
      <c r="I3989" t="s">
        <v>149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X3989">
        <v>0</v>
      </c>
      <c r="Y3989">
        <v>0</v>
      </c>
    </row>
    <row r="3990" spans="1:25" x14ac:dyDescent="0.3">
      <c r="A3990" s="2">
        <v>45933</v>
      </c>
      <c r="B3990" t="s">
        <v>72</v>
      </c>
      <c r="C3990">
        <v>157</v>
      </c>
      <c r="D3990">
        <v>1</v>
      </c>
      <c r="E3990">
        <v>2.31</v>
      </c>
      <c r="F3990">
        <v>0.63700000000000001</v>
      </c>
      <c r="G3990">
        <v>2.31</v>
      </c>
      <c r="H3990">
        <v>2.31</v>
      </c>
      <c r="I3990" t="s">
        <v>149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X3990">
        <v>0</v>
      </c>
      <c r="Y3990">
        <v>0</v>
      </c>
    </row>
    <row r="3991" spans="1:25" x14ac:dyDescent="0.3">
      <c r="A3991" s="2">
        <v>45933</v>
      </c>
      <c r="B3991" t="s">
        <v>106</v>
      </c>
      <c r="C3991">
        <v>155</v>
      </c>
      <c r="D3991">
        <v>0</v>
      </c>
      <c r="F3991">
        <v>0</v>
      </c>
      <c r="G3991">
        <v>0</v>
      </c>
      <c r="H3991">
        <v>0</v>
      </c>
      <c r="I3991" t="s">
        <v>149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5" x14ac:dyDescent="0.3">
      <c r="A3992" s="2">
        <v>45933</v>
      </c>
      <c r="B3992" t="s">
        <v>54</v>
      </c>
      <c r="C3992">
        <v>63</v>
      </c>
      <c r="D3992">
        <v>0</v>
      </c>
      <c r="F3992">
        <v>0</v>
      </c>
      <c r="G3992">
        <v>0</v>
      </c>
      <c r="H3992">
        <v>0</v>
      </c>
      <c r="I3992" t="s">
        <v>149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5" x14ac:dyDescent="0.3">
      <c r="A3993" s="2">
        <v>45933</v>
      </c>
      <c r="B3993" t="s">
        <v>44</v>
      </c>
      <c r="C3993">
        <v>83</v>
      </c>
      <c r="D3993">
        <v>2</v>
      </c>
      <c r="E3993">
        <v>3.0750000000000002</v>
      </c>
      <c r="F3993">
        <v>2.41</v>
      </c>
      <c r="G3993">
        <v>6.15</v>
      </c>
      <c r="H3993">
        <v>6.15</v>
      </c>
      <c r="I3993" t="s">
        <v>149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X3993">
        <v>0</v>
      </c>
      <c r="Y3993">
        <v>0</v>
      </c>
    </row>
    <row r="3994" spans="1:25" x14ac:dyDescent="0.3">
      <c r="A3994" s="2">
        <v>45933</v>
      </c>
      <c r="B3994" t="s">
        <v>40</v>
      </c>
      <c r="C3994">
        <v>349</v>
      </c>
      <c r="D3994">
        <v>3</v>
      </c>
      <c r="E3994">
        <v>4.7729999999999997</v>
      </c>
      <c r="F3994">
        <v>0.86</v>
      </c>
      <c r="G3994">
        <v>14.32</v>
      </c>
      <c r="H3994">
        <v>14.32</v>
      </c>
      <c r="I3994" t="s">
        <v>149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X3994">
        <v>0</v>
      </c>
      <c r="Y3994">
        <v>0</v>
      </c>
    </row>
    <row r="3995" spans="1:25" x14ac:dyDescent="0.3">
      <c r="A3995" s="2">
        <v>45933</v>
      </c>
      <c r="B3995" t="s">
        <v>56</v>
      </c>
      <c r="C3995">
        <v>90</v>
      </c>
      <c r="D3995">
        <v>1</v>
      </c>
      <c r="E3995">
        <v>3.16</v>
      </c>
      <c r="F3995">
        <v>1.111</v>
      </c>
      <c r="G3995">
        <v>3.16</v>
      </c>
      <c r="H3995">
        <v>3.16</v>
      </c>
      <c r="I3995" t="s">
        <v>149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X3995">
        <v>0</v>
      </c>
      <c r="Y3995">
        <v>0</v>
      </c>
    </row>
    <row r="3996" spans="1:25" x14ac:dyDescent="0.3">
      <c r="A3996" s="2">
        <v>45933</v>
      </c>
      <c r="B3996" t="s">
        <v>48</v>
      </c>
      <c r="C3996">
        <v>442</v>
      </c>
      <c r="D3996">
        <v>4</v>
      </c>
      <c r="E3996">
        <v>3.5550000000000002</v>
      </c>
      <c r="F3996">
        <v>0.90500000000000003</v>
      </c>
      <c r="G3996">
        <v>14.22</v>
      </c>
      <c r="H3996">
        <v>14.22</v>
      </c>
      <c r="I3996" t="s">
        <v>149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X3996">
        <v>0</v>
      </c>
      <c r="Y3996">
        <v>0</v>
      </c>
    </row>
    <row r="3997" spans="1:25" x14ac:dyDescent="0.3">
      <c r="A3997" s="2">
        <v>45933</v>
      </c>
      <c r="B3997" t="s">
        <v>24</v>
      </c>
      <c r="C3997">
        <v>664</v>
      </c>
      <c r="D3997">
        <v>6</v>
      </c>
      <c r="E3997">
        <v>2.0470000000000002</v>
      </c>
      <c r="F3997">
        <v>0.90400000000000003</v>
      </c>
      <c r="G3997">
        <v>12.28</v>
      </c>
      <c r="H3997">
        <v>12.28</v>
      </c>
      <c r="I3997" t="s">
        <v>149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X3997">
        <v>0</v>
      </c>
      <c r="Y3997">
        <v>0</v>
      </c>
    </row>
    <row r="3998" spans="1:25" x14ac:dyDescent="0.3">
      <c r="A3998" s="2">
        <v>45933</v>
      </c>
      <c r="B3998" t="s">
        <v>108</v>
      </c>
      <c r="C3998">
        <v>332</v>
      </c>
      <c r="D3998">
        <v>0</v>
      </c>
      <c r="F3998">
        <v>0</v>
      </c>
      <c r="G3998">
        <v>0</v>
      </c>
      <c r="H3998">
        <v>0</v>
      </c>
      <c r="I3998" t="s">
        <v>149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5" x14ac:dyDescent="0.3">
      <c r="A3999" s="2">
        <v>45933</v>
      </c>
      <c r="B3999" t="s">
        <v>62</v>
      </c>
      <c r="C3999">
        <v>439</v>
      </c>
      <c r="D3999">
        <v>7</v>
      </c>
      <c r="E3999">
        <v>2.8530000000000002</v>
      </c>
      <c r="F3999">
        <v>1.595</v>
      </c>
      <c r="G3999">
        <v>19.97</v>
      </c>
      <c r="H3999">
        <v>19.97</v>
      </c>
      <c r="I3999" t="s">
        <v>149</v>
      </c>
      <c r="J3999">
        <v>2</v>
      </c>
      <c r="K3999">
        <v>2</v>
      </c>
      <c r="L3999">
        <v>2</v>
      </c>
      <c r="M3999">
        <v>2</v>
      </c>
      <c r="N3999">
        <v>2</v>
      </c>
      <c r="O3999">
        <v>2</v>
      </c>
      <c r="P3999">
        <v>2</v>
      </c>
      <c r="Q3999">
        <v>2</v>
      </c>
      <c r="R3999">
        <v>69.760000000000005</v>
      </c>
      <c r="S3999">
        <v>69.760000000000005</v>
      </c>
      <c r="T3999">
        <v>69.760000000000005</v>
      </c>
      <c r="U3999">
        <v>69.760000000000005</v>
      </c>
      <c r="V3999">
        <v>28.62672018</v>
      </c>
      <c r="W3999">
        <v>28.62672018</v>
      </c>
      <c r="X3999">
        <v>3.4932398600000001</v>
      </c>
      <c r="Y3999">
        <v>3.4932398600000001</v>
      </c>
    </row>
    <row r="4000" spans="1:25" x14ac:dyDescent="0.3">
      <c r="A4000" s="2">
        <v>45933</v>
      </c>
      <c r="B4000" t="s">
        <v>84</v>
      </c>
      <c r="C4000">
        <v>63</v>
      </c>
      <c r="D4000">
        <v>0</v>
      </c>
      <c r="F4000">
        <v>0</v>
      </c>
      <c r="G4000">
        <v>0</v>
      </c>
      <c r="H4000">
        <v>0</v>
      </c>
      <c r="I4000" t="s">
        <v>149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5" x14ac:dyDescent="0.3">
      <c r="A4001" s="2">
        <v>45933</v>
      </c>
      <c r="B4001" t="s">
        <v>42</v>
      </c>
      <c r="C4001">
        <v>24</v>
      </c>
      <c r="D4001">
        <v>0</v>
      </c>
      <c r="F4001">
        <v>0</v>
      </c>
      <c r="G4001">
        <v>0</v>
      </c>
      <c r="H4001">
        <v>0</v>
      </c>
      <c r="I4001" t="s">
        <v>149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5" x14ac:dyDescent="0.3">
      <c r="A4002" s="2">
        <v>45933</v>
      </c>
      <c r="B4002" t="s">
        <v>11</v>
      </c>
      <c r="C4002">
        <v>114</v>
      </c>
      <c r="D4002">
        <v>0</v>
      </c>
      <c r="F4002">
        <v>0</v>
      </c>
      <c r="G4002">
        <v>0</v>
      </c>
      <c r="H4002">
        <v>0</v>
      </c>
      <c r="I4002" t="s">
        <v>149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5" x14ac:dyDescent="0.3">
      <c r="A4003" s="2">
        <v>45933</v>
      </c>
      <c r="B4003" t="s">
        <v>102</v>
      </c>
      <c r="C4003">
        <v>831</v>
      </c>
      <c r="D4003">
        <v>1</v>
      </c>
      <c r="E4003">
        <v>2.13</v>
      </c>
      <c r="F4003">
        <v>0.12</v>
      </c>
      <c r="G4003">
        <v>2.13</v>
      </c>
      <c r="H4003">
        <v>2.13</v>
      </c>
      <c r="I4003" t="s">
        <v>149</v>
      </c>
      <c r="J4003">
        <v>4</v>
      </c>
      <c r="K4003">
        <v>4</v>
      </c>
      <c r="L4003">
        <v>4</v>
      </c>
      <c r="M4003">
        <v>4</v>
      </c>
      <c r="N4003">
        <v>17</v>
      </c>
      <c r="O4003">
        <v>17</v>
      </c>
      <c r="P4003">
        <v>17</v>
      </c>
      <c r="Q4003">
        <v>17</v>
      </c>
      <c r="R4003">
        <v>939.8</v>
      </c>
      <c r="S4003">
        <v>939.8</v>
      </c>
      <c r="T4003">
        <v>939.8</v>
      </c>
      <c r="U4003">
        <v>939.8</v>
      </c>
      <c r="V4003">
        <v>0.22664396680000001</v>
      </c>
      <c r="W4003">
        <v>0.22664396680000001</v>
      </c>
      <c r="X4003">
        <v>441.22065730000003</v>
      </c>
      <c r="Y4003">
        <v>441.22065730000003</v>
      </c>
    </row>
    <row r="4004" spans="1:25" x14ac:dyDescent="0.3">
      <c r="A4004" s="2">
        <v>45933</v>
      </c>
      <c r="B4004" t="s">
        <v>98</v>
      </c>
      <c r="C4004">
        <v>1251</v>
      </c>
      <c r="D4004">
        <v>7</v>
      </c>
      <c r="E4004">
        <v>2.7869999999999999</v>
      </c>
      <c r="F4004">
        <v>0.56000000000000005</v>
      </c>
      <c r="G4004">
        <v>19.510000000000002</v>
      </c>
      <c r="H4004">
        <v>19.510000000000002</v>
      </c>
      <c r="I4004" t="s">
        <v>149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X4004">
        <v>0</v>
      </c>
      <c r="Y4004">
        <v>0</v>
      </c>
    </row>
    <row r="4005" spans="1:25" x14ac:dyDescent="0.3">
      <c r="A4005" s="2">
        <v>45933</v>
      </c>
      <c r="B4005" t="s">
        <v>104</v>
      </c>
      <c r="C4005">
        <v>517</v>
      </c>
      <c r="D4005">
        <v>3</v>
      </c>
      <c r="E4005">
        <v>1.05</v>
      </c>
      <c r="F4005">
        <v>0.57999999999999996</v>
      </c>
      <c r="G4005">
        <v>3.15</v>
      </c>
      <c r="H4005">
        <v>3.15</v>
      </c>
      <c r="I4005" t="s">
        <v>149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X4005">
        <v>0</v>
      </c>
      <c r="Y4005">
        <v>0</v>
      </c>
    </row>
    <row r="4006" spans="1:25" x14ac:dyDescent="0.3">
      <c r="A4006" s="2">
        <v>45933</v>
      </c>
      <c r="B4006" t="s">
        <v>38</v>
      </c>
      <c r="C4006">
        <v>1</v>
      </c>
      <c r="D4006">
        <v>0</v>
      </c>
      <c r="F4006">
        <v>0</v>
      </c>
      <c r="G4006">
        <v>0</v>
      </c>
      <c r="H4006">
        <v>0</v>
      </c>
      <c r="I4006" t="s">
        <v>149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5" x14ac:dyDescent="0.3">
      <c r="A4007" s="2">
        <v>45933</v>
      </c>
      <c r="B4007" t="s">
        <v>42</v>
      </c>
      <c r="C4007">
        <v>280</v>
      </c>
      <c r="D4007">
        <v>16</v>
      </c>
      <c r="E4007">
        <v>1.879</v>
      </c>
      <c r="F4007">
        <v>5.7140000000000004</v>
      </c>
      <c r="G4007">
        <v>30.06</v>
      </c>
      <c r="H4007">
        <v>30.06</v>
      </c>
      <c r="I4007" t="s">
        <v>149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X4007">
        <v>0</v>
      </c>
      <c r="Y4007">
        <v>0</v>
      </c>
    </row>
    <row r="4008" spans="1:25" x14ac:dyDescent="0.3">
      <c r="A4008" s="2">
        <v>45933</v>
      </c>
      <c r="B4008" t="s">
        <v>50</v>
      </c>
      <c r="C4008">
        <v>0</v>
      </c>
      <c r="D4008">
        <v>0</v>
      </c>
      <c r="G4008">
        <v>0</v>
      </c>
      <c r="H4008">
        <v>0</v>
      </c>
      <c r="I4008" t="s">
        <v>149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5" x14ac:dyDescent="0.3">
      <c r="A4009" s="2">
        <v>45933</v>
      </c>
      <c r="B4009" t="s">
        <v>72</v>
      </c>
      <c r="C4009">
        <v>142</v>
      </c>
      <c r="D4009">
        <v>2</v>
      </c>
      <c r="E4009">
        <v>4.25</v>
      </c>
      <c r="F4009">
        <v>1.4079999999999999</v>
      </c>
      <c r="G4009">
        <v>8.5</v>
      </c>
      <c r="H4009">
        <v>8.5</v>
      </c>
      <c r="I4009" t="s">
        <v>149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X4009">
        <v>0</v>
      </c>
      <c r="Y4009">
        <v>0</v>
      </c>
    </row>
    <row r="4010" spans="1:25" x14ac:dyDescent="0.3">
      <c r="A4010" s="2">
        <v>45933</v>
      </c>
      <c r="B4010" t="s">
        <v>84</v>
      </c>
      <c r="C4010">
        <v>7</v>
      </c>
      <c r="D4010">
        <v>1</v>
      </c>
      <c r="E4010">
        <v>1.79</v>
      </c>
      <c r="F4010">
        <v>14.286</v>
      </c>
      <c r="G4010">
        <v>1.79</v>
      </c>
      <c r="H4010">
        <v>1.79</v>
      </c>
      <c r="I4010" t="s">
        <v>149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X4010">
        <v>0</v>
      </c>
      <c r="Y4010">
        <v>0</v>
      </c>
    </row>
    <row r="4011" spans="1:25" x14ac:dyDescent="0.3">
      <c r="A4011" s="2">
        <v>45933</v>
      </c>
      <c r="B4011" t="s">
        <v>68</v>
      </c>
      <c r="C4011">
        <v>394</v>
      </c>
      <c r="D4011">
        <v>6</v>
      </c>
      <c r="E4011">
        <v>3.56</v>
      </c>
      <c r="F4011">
        <v>1.5229999999999999</v>
      </c>
      <c r="G4011">
        <v>21.36</v>
      </c>
      <c r="H4011">
        <v>21.36</v>
      </c>
      <c r="I4011" t="s">
        <v>149</v>
      </c>
      <c r="J4011">
        <v>3</v>
      </c>
      <c r="K4011">
        <v>3</v>
      </c>
      <c r="L4011">
        <v>3</v>
      </c>
      <c r="M4011">
        <v>3</v>
      </c>
      <c r="N4011">
        <v>7</v>
      </c>
      <c r="O4011">
        <v>7</v>
      </c>
      <c r="P4011">
        <v>7</v>
      </c>
      <c r="Q4011">
        <v>7</v>
      </c>
      <c r="R4011">
        <v>192.43</v>
      </c>
      <c r="S4011">
        <v>192.43</v>
      </c>
      <c r="T4011">
        <v>192.43</v>
      </c>
      <c r="U4011">
        <v>192.43</v>
      </c>
      <c r="V4011">
        <v>11.10014031</v>
      </c>
      <c r="W4011">
        <v>11.10014031</v>
      </c>
      <c r="X4011">
        <v>9.0088951309999992</v>
      </c>
      <c r="Y4011">
        <v>9.0088951309999992</v>
      </c>
    </row>
    <row r="4012" spans="1:25" x14ac:dyDescent="0.3">
      <c r="A4012" s="2">
        <v>45933</v>
      </c>
      <c r="B4012" t="s">
        <v>64</v>
      </c>
      <c r="C4012">
        <v>94</v>
      </c>
      <c r="D4012">
        <v>0</v>
      </c>
      <c r="F4012">
        <v>0</v>
      </c>
      <c r="G4012">
        <v>0</v>
      </c>
      <c r="H4012">
        <v>0</v>
      </c>
      <c r="I4012" t="s">
        <v>149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5" x14ac:dyDescent="0.3">
      <c r="A4013" s="2">
        <v>45933</v>
      </c>
      <c r="B4013" t="s">
        <v>26</v>
      </c>
      <c r="C4013">
        <v>57</v>
      </c>
      <c r="D4013">
        <v>0</v>
      </c>
      <c r="F4013">
        <v>0</v>
      </c>
      <c r="G4013">
        <v>0</v>
      </c>
      <c r="H4013">
        <v>0</v>
      </c>
      <c r="I4013" t="s">
        <v>149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5" x14ac:dyDescent="0.3">
      <c r="A4014" s="2">
        <v>45933</v>
      </c>
      <c r="B4014" t="s">
        <v>15</v>
      </c>
      <c r="C4014">
        <v>257</v>
      </c>
      <c r="D4014">
        <v>1</v>
      </c>
      <c r="E4014">
        <v>4.95</v>
      </c>
      <c r="F4014">
        <v>0.38900000000000001</v>
      </c>
      <c r="G4014">
        <v>4.95</v>
      </c>
      <c r="H4014">
        <v>4.95</v>
      </c>
      <c r="I4014" t="s">
        <v>149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X4014">
        <v>0</v>
      </c>
      <c r="Y4014">
        <v>0</v>
      </c>
    </row>
    <row r="4015" spans="1:25" x14ac:dyDescent="0.3">
      <c r="A4015" s="2">
        <v>45933</v>
      </c>
      <c r="B4015" t="s">
        <v>36</v>
      </c>
      <c r="C4015">
        <v>103</v>
      </c>
      <c r="D4015">
        <v>0</v>
      </c>
      <c r="F4015">
        <v>0</v>
      </c>
      <c r="G4015">
        <v>0</v>
      </c>
      <c r="H4015">
        <v>0</v>
      </c>
      <c r="I4015" t="s">
        <v>149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5" x14ac:dyDescent="0.3">
      <c r="A4016" s="2">
        <v>45933</v>
      </c>
      <c r="B4016" t="s">
        <v>78</v>
      </c>
      <c r="C4016">
        <v>344</v>
      </c>
      <c r="D4016">
        <v>1</v>
      </c>
      <c r="E4016">
        <v>7.2</v>
      </c>
      <c r="F4016">
        <v>0.29099999999999998</v>
      </c>
      <c r="G4016">
        <v>7.2</v>
      </c>
      <c r="H4016">
        <v>7.2</v>
      </c>
      <c r="I4016" t="s">
        <v>149</v>
      </c>
      <c r="J4016">
        <v>1</v>
      </c>
      <c r="K4016">
        <v>1</v>
      </c>
      <c r="L4016">
        <v>1</v>
      </c>
      <c r="M4016">
        <v>1</v>
      </c>
      <c r="N4016">
        <v>2</v>
      </c>
      <c r="O4016">
        <v>2</v>
      </c>
      <c r="P4016">
        <v>2</v>
      </c>
      <c r="Q4016">
        <v>2</v>
      </c>
      <c r="R4016">
        <v>156.97999999999999</v>
      </c>
      <c r="S4016">
        <v>156.97999999999999</v>
      </c>
      <c r="T4016">
        <v>156.97999999999999</v>
      </c>
      <c r="U4016">
        <v>156.97999999999999</v>
      </c>
      <c r="V4016">
        <v>4.5865715380000003</v>
      </c>
      <c r="W4016">
        <v>4.5865715380000003</v>
      </c>
      <c r="X4016">
        <v>21.80277778</v>
      </c>
      <c r="Y4016">
        <v>21.80277778</v>
      </c>
    </row>
    <row r="4017" spans="1:25" x14ac:dyDescent="0.3">
      <c r="A4017" s="2">
        <v>45933</v>
      </c>
      <c r="B4017" t="s">
        <v>94</v>
      </c>
      <c r="C4017">
        <v>164</v>
      </c>
      <c r="D4017">
        <v>2</v>
      </c>
      <c r="E4017">
        <v>4.09</v>
      </c>
      <c r="F4017">
        <v>1.22</v>
      </c>
      <c r="G4017">
        <v>8.18</v>
      </c>
      <c r="H4017">
        <v>8.18</v>
      </c>
      <c r="I4017" t="s">
        <v>149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75.900000000000006</v>
      </c>
      <c r="S4017">
        <v>75.900000000000006</v>
      </c>
      <c r="T4017">
        <v>75.900000000000006</v>
      </c>
      <c r="U4017">
        <v>75.900000000000006</v>
      </c>
      <c r="V4017">
        <v>10.7773386</v>
      </c>
      <c r="W4017">
        <v>10.7773386</v>
      </c>
      <c r="X4017">
        <v>9.2787286059999996</v>
      </c>
      <c r="Y4017">
        <v>9.2787286059999996</v>
      </c>
    </row>
    <row r="4018" spans="1:25" x14ac:dyDescent="0.3">
      <c r="A4018" s="2">
        <v>45933</v>
      </c>
      <c r="B4018" t="s">
        <v>17</v>
      </c>
      <c r="C4018">
        <v>172</v>
      </c>
      <c r="D4018">
        <v>1</v>
      </c>
      <c r="E4018">
        <v>0.99</v>
      </c>
      <c r="F4018">
        <v>0.58099999999999996</v>
      </c>
      <c r="G4018">
        <v>0.99</v>
      </c>
      <c r="H4018">
        <v>0.99</v>
      </c>
      <c r="I4018" t="s">
        <v>149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X4018">
        <v>0</v>
      </c>
      <c r="Y4018">
        <v>0</v>
      </c>
    </row>
    <row r="4019" spans="1:25" x14ac:dyDescent="0.3">
      <c r="A4019" s="2">
        <v>45933</v>
      </c>
      <c r="B4019" t="s">
        <v>17</v>
      </c>
      <c r="C4019">
        <v>1212</v>
      </c>
      <c r="D4019">
        <v>4</v>
      </c>
      <c r="E4019">
        <v>1.23</v>
      </c>
      <c r="F4019">
        <v>0.33</v>
      </c>
      <c r="G4019">
        <v>4.92</v>
      </c>
      <c r="H4019">
        <v>4.92</v>
      </c>
      <c r="I4019" t="s">
        <v>149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X4019">
        <v>0</v>
      </c>
      <c r="Y4019">
        <v>0</v>
      </c>
    </row>
    <row r="4020" spans="1:25" x14ac:dyDescent="0.3">
      <c r="A4020" s="2">
        <v>45933</v>
      </c>
      <c r="B4020" t="s">
        <v>17</v>
      </c>
      <c r="C4020">
        <v>103</v>
      </c>
      <c r="D4020">
        <v>0</v>
      </c>
      <c r="F4020">
        <v>0</v>
      </c>
      <c r="G4020">
        <v>0</v>
      </c>
      <c r="H4020">
        <v>0</v>
      </c>
      <c r="I4020" t="s">
        <v>149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5" x14ac:dyDescent="0.3">
      <c r="A4021" s="2">
        <v>45933</v>
      </c>
      <c r="B4021" t="s">
        <v>17</v>
      </c>
      <c r="C4021">
        <v>289</v>
      </c>
      <c r="D4021">
        <v>1</v>
      </c>
      <c r="E4021">
        <v>1.46</v>
      </c>
      <c r="F4021">
        <v>0.34599999999999997</v>
      </c>
      <c r="G4021">
        <v>1.46</v>
      </c>
      <c r="H4021">
        <v>1.46</v>
      </c>
      <c r="I4021" t="s">
        <v>149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X4021">
        <v>0</v>
      </c>
      <c r="Y4021">
        <v>0</v>
      </c>
    </row>
    <row r="4022" spans="1:25" x14ac:dyDescent="0.3">
      <c r="A4022" s="2">
        <v>45933</v>
      </c>
      <c r="B4022" t="s">
        <v>52</v>
      </c>
      <c r="C4022">
        <v>750</v>
      </c>
      <c r="D4022">
        <v>12</v>
      </c>
      <c r="E4022">
        <v>1.018</v>
      </c>
      <c r="F4022">
        <v>1.6</v>
      </c>
      <c r="G4022">
        <v>12.22</v>
      </c>
      <c r="H4022">
        <v>12.22</v>
      </c>
      <c r="I4022" t="s">
        <v>149</v>
      </c>
      <c r="J4022">
        <v>4</v>
      </c>
      <c r="K4022">
        <v>4</v>
      </c>
      <c r="L4022">
        <v>4</v>
      </c>
      <c r="M4022">
        <v>4</v>
      </c>
      <c r="N4022">
        <v>5</v>
      </c>
      <c r="O4022">
        <v>5</v>
      </c>
      <c r="P4022">
        <v>5</v>
      </c>
      <c r="Q4022">
        <v>5</v>
      </c>
      <c r="R4022">
        <v>126.62</v>
      </c>
      <c r="S4022">
        <v>126.62</v>
      </c>
      <c r="T4022">
        <v>126.62</v>
      </c>
      <c r="U4022">
        <v>126.62</v>
      </c>
      <c r="V4022">
        <v>9.6509240250000001</v>
      </c>
      <c r="W4022">
        <v>9.6509240250000001</v>
      </c>
      <c r="X4022">
        <v>10.361702129999999</v>
      </c>
      <c r="Y4022">
        <v>10.361702129999999</v>
      </c>
    </row>
    <row r="4023" spans="1:25" x14ac:dyDescent="0.3">
      <c r="A4023" s="2">
        <v>45933</v>
      </c>
      <c r="B4023" t="s">
        <v>52</v>
      </c>
      <c r="C4023">
        <v>1464</v>
      </c>
      <c r="D4023">
        <v>11</v>
      </c>
      <c r="E4023">
        <v>0.76</v>
      </c>
      <c r="F4023">
        <v>0.751</v>
      </c>
      <c r="G4023">
        <v>8.36</v>
      </c>
      <c r="H4023">
        <v>8.36</v>
      </c>
      <c r="I4023" t="s">
        <v>149</v>
      </c>
      <c r="J4023">
        <v>2</v>
      </c>
      <c r="K4023">
        <v>3</v>
      </c>
      <c r="L4023">
        <v>3</v>
      </c>
      <c r="M4023">
        <v>3</v>
      </c>
      <c r="N4023">
        <v>2</v>
      </c>
      <c r="O4023">
        <v>3</v>
      </c>
      <c r="P4023">
        <v>3</v>
      </c>
      <c r="Q4023">
        <v>3</v>
      </c>
      <c r="R4023">
        <v>26.98</v>
      </c>
      <c r="S4023">
        <v>40.47</v>
      </c>
      <c r="T4023">
        <v>40.47</v>
      </c>
      <c r="U4023">
        <v>40.47</v>
      </c>
      <c r="V4023">
        <v>20.657277000000001</v>
      </c>
      <c r="W4023">
        <v>20.657277000000001</v>
      </c>
      <c r="X4023">
        <v>4.8409090910000003</v>
      </c>
      <c r="Y4023">
        <v>4.8409090910000003</v>
      </c>
    </row>
    <row r="4024" spans="1:25" x14ac:dyDescent="0.3">
      <c r="A4024" s="2">
        <v>45933</v>
      </c>
      <c r="B4024" t="s">
        <v>52</v>
      </c>
      <c r="C4024">
        <v>1458</v>
      </c>
      <c r="D4024">
        <v>14</v>
      </c>
      <c r="E4024">
        <v>0.749</v>
      </c>
      <c r="F4024">
        <v>0.96</v>
      </c>
      <c r="G4024">
        <v>10.48</v>
      </c>
      <c r="H4024">
        <v>10.48</v>
      </c>
      <c r="I4024" t="s">
        <v>149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11.88</v>
      </c>
      <c r="S4024">
        <v>11.88</v>
      </c>
      <c r="T4024">
        <v>11.88</v>
      </c>
      <c r="U4024">
        <v>11.88</v>
      </c>
      <c r="V4024">
        <v>88.215488219999997</v>
      </c>
      <c r="W4024">
        <v>88.215488219999997</v>
      </c>
      <c r="X4024">
        <v>1.1335877860000001</v>
      </c>
      <c r="Y4024">
        <v>1.1335877860000001</v>
      </c>
    </row>
    <row r="4025" spans="1:25" x14ac:dyDescent="0.3">
      <c r="A4025" s="2">
        <v>45933</v>
      </c>
      <c r="B4025" t="s">
        <v>52</v>
      </c>
      <c r="C4025">
        <v>3073</v>
      </c>
      <c r="D4025">
        <v>26</v>
      </c>
      <c r="E4025">
        <v>0.443</v>
      </c>
      <c r="F4025">
        <v>0.84599999999999997</v>
      </c>
      <c r="G4025">
        <v>11.53</v>
      </c>
      <c r="H4025">
        <v>11.53</v>
      </c>
      <c r="I4025" t="s">
        <v>149</v>
      </c>
      <c r="J4025">
        <v>2</v>
      </c>
      <c r="K4025">
        <v>2</v>
      </c>
      <c r="L4025">
        <v>2</v>
      </c>
      <c r="M4025">
        <v>2</v>
      </c>
      <c r="N4025">
        <v>4</v>
      </c>
      <c r="O4025">
        <v>4</v>
      </c>
      <c r="P4025">
        <v>4</v>
      </c>
      <c r="Q4025">
        <v>4</v>
      </c>
      <c r="R4025">
        <v>115.13</v>
      </c>
      <c r="S4025">
        <v>115.13</v>
      </c>
      <c r="T4025">
        <v>115.13</v>
      </c>
      <c r="U4025">
        <v>115.13</v>
      </c>
      <c r="V4025">
        <v>10.01476592</v>
      </c>
      <c r="W4025">
        <v>10.01476592</v>
      </c>
      <c r="X4025">
        <v>9.985255854</v>
      </c>
      <c r="Y4025">
        <v>9.985255854</v>
      </c>
    </row>
    <row r="4026" spans="1:25" x14ac:dyDescent="0.3">
      <c r="A4026" s="2">
        <v>45933</v>
      </c>
      <c r="B4026" t="s">
        <v>112</v>
      </c>
      <c r="C4026">
        <v>154</v>
      </c>
      <c r="D4026">
        <v>0</v>
      </c>
      <c r="F4026">
        <v>0</v>
      </c>
      <c r="G4026">
        <v>0</v>
      </c>
      <c r="H4026">
        <v>0</v>
      </c>
      <c r="I4026" t="s">
        <v>149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5" x14ac:dyDescent="0.3">
      <c r="A4027" s="2">
        <v>45933</v>
      </c>
      <c r="B4027" t="s">
        <v>15</v>
      </c>
      <c r="C4027">
        <v>254</v>
      </c>
      <c r="D4027">
        <v>5</v>
      </c>
      <c r="E4027">
        <v>1.446</v>
      </c>
      <c r="F4027">
        <v>1.9690000000000001</v>
      </c>
      <c r="G4027">
        <v>7.23</v>
      </c>
      <c r="H4027">
        <v>7.23</v>
      </c>
      <c r="I4027" t="s">
        <v>149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X4027">
        <v>0</v>
      </c>
      <c r="Y4027">
        <v>0</v>
      </c>
    </row>
    <row r="4028" spans="1:25" x14ac:dyDescent="0.3">
      <c r="A4028" s="2">
        <v>45933</v>
      </c>
      <c r="B4028" t="s">
        <v>112</v>
      </c>
      <c r="C4028">
        <v>197</v>
      </c>
      <c r="D4028">
        <v>1</v>
      </c>
      <c r="E4028">
        <v>0.75</v>
      </c>
      <c r="F4028">
        <v>0.50800000000000001</v>
      </c>
      <c r="G4028">
        <v>0.75</v>
      </c>
      <c r="H4028">
        <v>0.75</v>
      </c>
      <c r="I4028" t="s">
        <v>149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X4028">
        <v>0</v>
      </c>
      <c r="Y4028">
        <v>0</v>
      </c>
    </row>
    <row r="4029" spans="1:25" x14ac:dyDescent="0.3">
      <c r="A4029" s="2">
        <v>45933</v>
      </c>
      <c r="B4029" t="s">
        <v>15</v>
      </c>
      <c r="C4029">
        <v>219</v>
      </c>
      <c r="D4029">
        <v>3</v>
      </c>
      <c r="E4029">
        <v>1.2</v>
      </c>
      <c r="F4029">
        <v>1.37</v>
      </c>
      <c r="G4029">
        <v>3.6</v>
      </c>
      <c r="H4029">
        <v>3.6</v>
      </c>
      <c r="I4029" t="s">
        <v>149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X4029">
        <v>0</v>
      </c>
      <c r="Y4029">
        <v>0</v>
      </c>
    </row>
    <row r="4030" spans="1:25" x14ac:dyDescent="0.3">
      <c r="A4030" s="2">
        <v>45933</v>
      </c>
      <c r="B4030" t="s">
        <v>15</v>
      </c>
      <c r="C4030">
        <v>390</v>
      </c>
      <c r="D4030">
        <v>2</v>
      </c>
      <c r="E4030">
        <v>1.665</v>
      </c>
      <c r="F4030">
        <v>0.51300000000000001</v>
      </c>
      <c r="G4030">
        <v>3.33</v>
      </c>
      <c r="H4030">
        <v>3.33</v>
      </c>
      <c r="I4030" t="s">
        <v>149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X4030">
        <v>0</v>
      </c>
      <c r="Y4030">
        <v>0</v>
      </c>
    </row>
    <row r="4031" spans="1:25" x14ac:dyDescent="0.3">
      <c r="A4031" s="2">
        <v>45933</v>
      </c>
      <c r="B4031" t="s">
        <v>112</v>
      </c>
      <c r="C4031">
        <v>227</v>
      </c>
      <c r="D4031">
        <v>2</v>
      </c>
      <c r="E4031">
        <v>1.2150000000000001</v>
      </c>
      <c r="F4031">
        <v>0.88100000000000001</v>
      </c>
      <c r="G4031">
        <v>2.4300000000000002</v>
      </c>
      <c r="H4031">
        <v>2.4300000000000002</v>
      </c>
      <c r="I4031" t="s">
        <v>149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X4031">
        <v>0</v>
      </c>
      <c r="Y4031">
        <v>0</v>
      </c>
    </row>
    <row r="4032" spans="1:25" x14ac:dyDescent="0.3">
      <c r="A4032" s="2">
        <v>45933</v>
      </c>
      <c r="B4032" t="s">
        <v>15</v>
      </c>
      <c r="C4032">
        <v>632</v>
      </c>
      <c r="D4032">
        <v>2</v>
      </c>
      <c r="E4032">
        <v>0.86</v>
      </c>
      <c r="F4032">
        <v>0.316</v>
      </c>
      <c r="G4032">
        <v>1.72</v>
      </c>
      <c r="H4032">
        <v>1.72</v>
      </c>
      <c r="I4032" t="s">
        <v>149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X4032">
        <v>0</v>
      </c>
      <c r="Y4032">
        <v>0</v>
      </c>
    </row>
    <row r="4033" spans="1:25" x14ac:dyDescent="0.3">
      <c r="A4033" s="2">
        <v>45933</v>
      </c>
      <c r="B4033" t="s">
        <v>112</v>
      </c>
      <c r="C4033">
        <v>688</v>
      </c>
      <c r="D4033">
        <v>6</v>
      </c>
      <c r="E4033">
        <v>0.85499999999999998</v>
      </c>
      <c r="F4033">
        <v>0.872</v>
      </c>
      <c r="G4033">
        <v>5.13</v>
      </c>
      <c r="H4033">
        <v>5.13</v>
      </c>
      <c r="I4033" t="s">
        <v>149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21.88</v>
      </c>
      <c r="S4033">
        <v>21.88</v>
      </c>
      <c r="T4033">
        <v>21.88</v>
      </c>
      <c r="U4033">
        <v>21.88</v>
      </c>
      <c r="V4033">
        <v>23.446069470000001</v>
      </c>
      <c r="W4033">
        <v>23.446069470000001</v>
      </c>
      <c r="X4033">
        <v>4.2651072120000002</v>
      </c>
      <c r="Y4033">
        <v>4.2651072120000002</v>
      </c>
    </row>
    <row r="4034" spans="1:25" x14ac:dyDescent="0.3">
      <c r="A4034" s="2">
        <v>45933</v>
      </c>
      <c r="B4034" t="s">
        <v>100</v>
      </c>
      <c r="C4034">
        <v>13</v>
      </c>
      <c r="D4034">
        <v>0</v>
      </c>
      <c r="F4034">
        <v>0</v>
      </c>
      <c r="G4034">
        <v>0</v>
      </c>
      <c r="H4034">
        <v>0</v>
      </c>
      <c r="I4034" t="s">
        <v>149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5" x14ac:dyDescent="0.3">
      <c r="A4035" s="2">
        <v>45933</v>
      </c>
      <c r="B4035" t="s">
        <v>54</v>
      </c>
      <c r="C4035">
        <v>760</v>
      </c>
      <c r="D4035">
        <v>8</v>
      </c>
      <c r="E4035">
        <v>1.518</v>
      </c>
      <c r="F4035">
        <v>1.0529999999999999</v>
      </c>
      <c r="G4035">
        <v>12.14</v>
      </c>
      <c r="H4035">
        <v>12.14</v>
      </c>
      <c r="I4035" t="s">
        <v>149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X4035">
        <v>0</v>
      </c>
      <c r="Y4035">
        <v>0</v>
      </c>
    </row>
    <row r="4036" spans="1:25" x14ac:dyDescent="0.3">
      <c r="A4036" s="2">
        <v>45933</v>
      </c>
      <c r="B4036" t="s">
        <v>60</v>
      </c>
      <c r="C4036">
        <v>812</v>
      </c>
      <c r="D4036">
        <v>6</v>
      </c>
      <c r="E4036">
        <v>1.5049999999999999</v>
      </c>
      <c r="F4036">
        <v>0.73899999999999999</v>
      </c>
      <c r="G4036">
        <v>9.0299999999999994</v>
      </c>
      <c r="H4036">
        <v>9.0299999999999994</v>
      </c>
      <c r="I4036" t="s">
        <v>149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X4036">
        <v>0</v>
      </c>
      <c r="Y4036">
        <v>0</v>
      </c>
    </row>
    <row r="4037" spans="1:25" x14ac:dyDescent="0.3">
      <c r="A4037" s="2">
        <v>45933</v>
      </c>
      <c r="B4037" t="s">
        <v>60</v>
      </c>
      <c r="C4037">
        <v>947</v>
      </c>
      <c r="D4037">
        <v>9</v>
      </c>
      <c r="E4037">
        <v>1.2</v>
      </c>
      <c r="F4037">
        <v>0.95</v>
      </c>
      <c r="G4037">
        <v>10.8</v>
      </c>
      <c r="H4037">
        <v>10.8</v>
      </c>
      <c r="I4037" t="s">
        <v>149</v>
      </c>
      <c r="J4037">
        <v>2</v>
      </c>
      <c r="K4037">
        <v>2</v>
      </c>
      <c r="L4037">
        <v>2</v>
      </c>
      <c r="M4037">
        <v>2</v>
      </c>
      <c r="N4037">
        <v>2</v>
      </c>
      <c r="O4037">
        <v>2</v>
      </c>
      <c r="P4037">
        <v>2</v>
      </c>
      <c r="Q4037">
        <v>2</v>
      </c>
      <c r="R4037">
        <v>45.88</v>
      </c>
      <c r="S4037">
        <v>45.88</v>
      </c>
      <c r="T4037">
        <v>45.88</v>
      </c>
      <c r="U4037">
        <v>45.88</v>
      </c>
      <c r="V4037">
        <v>23.5396687</v>
      </c>
      <c r="W4037">
        <v>23.5396687</v>
      </c>
      <c r="X4037">
        <v>4.2481481480000003</v>
      </c>
      <c r="Y4037">
        <v>4.2481481480000003</v>
      </c>
    </row>
    <row r="4038" spans="1:25" x14ac:dyDescent="0.3">
      <c r="A4038" s="2">
        <v>45933</v>
      </c>
      <c r="B4038" t="s">
        <v>100</v>
      </c>
      <c r="C4038">
        <v>11</v>
      </c>
      <c r="D4038">
        <v>0</v>
      </c>
      <c r="F4038">
        <v>0</v>
      </c>
      <c r="G4038">
        <v>0</v>
      </c>
      <c r="H4038">
        <v>0</v>
      </c>
      <c r="I4038" t="s">
        <v>149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5" x14ac:dyDescent="0.3">
      <c r="A4039" s="2">
        <v>45933</v>
      </c>
      <c r="B4039" t="s">
        <v>54</v>
      </c>
      <c r="C4039">
        <v>2901</v>
      </c>
      <c r="D4039">
        <v>12</v>
      </c>
      <c r="E4039">
        <v>0.96899999999999997</v>
      </c>
      <c r="F4039">
        <v>0.41399999999999998</v>
      </c>
      <c r="G4039">
        <v>11.63</v>
      </c>
      <c r="H4039">
        <v>11.63</v>
      </c>
      <c r="I4039" t="s">
        <v>149</v>
      </c>
      <c r="J4039">
        <v>1</v>
      </c>
      <c r="K4039">
        <v>1</v>
      </c>
      <c r="L4039">
        <v>1</v>
      </c>
      <c r="M4039">
        <v>1</v>
      </c>
      <c r="N4039">
        <v>2</v>
      </c>
      <c r="O4039">
        <v>2</v>
      </c>
      <c r="P4039">
        <v>2</v>
      </c>
      <c r="Q4039">
        <v>2</v>
      </c>
      <c r="R4039">
        <v>47.96</v>
      </c>
      <c r="S4039">
        <v>47.96</v>
      </c>
      <c r="T4039">
        <v>47.96</v>
      </c>
      <c r="U4039">
        <v>47.96</v>
      </c>
      <c r="V4039">
        <v>24.24937448</v>
      </c>
      <c r="W4039">
        <v>24.24937448</v>
      </c>
      <c r="X4039">
        <v>4.1238177130000002</v>
      </c>
      <c r="Y4039">
        <v>4.1238177130000002</v>
      </c>
    </row>
    <row r="4040" spans="1:25" x14ac:dyDescent="0.3">
      <c r="A4040" s="2">
        <v>45933</v>
      </c>
      <c r="B4040" t="s">
        <v>100</v>
      </c>
      <c r="C4040">
        <v>123</v>
      </c>
      <c r="D4040">
        <v>0</v>
      </c>
      <c r="F4040">
        <v>0</v>
      </c>
      <c r="G4040">
        <v>0</v>
      </c>
      <c r="H4040">
        <v>0</v>
      </c>
      <c r="I4040" t="s">
        <v>149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5" x14ac:dyDescent="0.3">
      <c r="A4041" s="2">
        <v>45933</v>
      </c>
      <c r="B4041" t="s">
        <v>54</v>
      </c>
      <c r="C4041">
        <v>831</v>
      </c>
      <c r="D4041">
        <v>6</v>
      </c>
      <c r="E4041">
        <v>1.0269999999999999</v>
      </c>
      <c r="F4041">
        <v>0.72199999999999998</v>
      </c>
      <c r="G4041">
        <v>6.16</v>
      </c>
      <c r="H4041">
        <v>6.16</v>
      </c>
      <c r="I4041" t="s">
        <v>149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X4041">
        <v>0</v>
      </c>
      <c r="Y4041">
        <v>0</v>
      </c>
    </row>
    <row r="4042" spans="1:25" x14ac:dyDescent="0.3">
      <c r="A4042" s="2">
        <v>45933</v>
      </c>
      <c r="B4042" t="s">
        <v>60</v>
      </c>
      <c r="C4042">
        <v>786</v>
      </c>
      <c r="D4042">
        <v>8</v>
      </c>
      <c r="E4042">
        <v>1.1639999999999999</v>
      </c>
      <c r="F4042">
        <v>1.018</v>
      </c>
      <c r="G4042">
        <v>9.31</v>
      </c>
      <c r="H4042">
        <v>9.31</v>
      </c>
      <c r="I4042" t="s">
        <v>149</v>
      </c>
      <c r="J4042">
        <v>3</v>
      </c>
      <c r="K4042">
        <v>3</v>
      </c>
      <c r="L4042">
        <v>3</v>
      </c>
      <c r="M4042">
        <v>3</v>
      </c>
      <c r="N4042">
        <v>3</v>
      </c>
      <c r="O4042">
        <v>3</v>
      </c>
      <c r="P4042">
        <v>3</v>
      </c>
      <c r="Q4042">
        <v>3</v>
      </c>
      <c r="R4042">
        <v>88.96</v>
      </c>
      <c r="S4042">
        <v>88.96</v>
      </c>
      <c r="T4042">
        <v>88.96</v>
      </c>
      <c r="U4042">
        <v>88.96</v>
      </c>
      <c r="V4042">
        <v>10.465377699999999</v>
      </c>
      <c r="W4042">
        <v>10.465377699999999</v>
      </c>
      <c r="X4042">
        <v>9.5553168639999999</v>
      </c>
      <c r="Y4042">
        <v>9.5553168639999999</v>
      </c>
    </row>
    <row r="4043" spans="1:25" x14ac:dyDescent="0.3">
      <c r="A4043" s="2">
        <v>45933</v>
      </c>
      <c r="B4043" t="s">
        <v>54</v>
      </c>
      <c r="C4043">
        <v>2449</v>
      </c>
      <c r="D4043">
        <v>6</v>
      </c>
      <c r="E4043">
        <v>0.89</v>
      </c>
      <c r="F4043">
        <v>0.245</v>
      </c>
      <c r="G4043">
        <v>5.34</v>
      </c>
      <c r="H4043">
        <v>5.34</v>
      </c>
      <c r="I4043" t="s">
        <v>149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X4043">
        <v>0</v>
      </c>
      <c r="Y4043">
        <v>0</v>
      </c>
    </row>
    <row r="4044" spans="1:25" x14ac:dyDescent="0.3">
      <c r="A4044" s="2">
        <v>45933</v>
      </c>
      <c r="B4044" t="s">
        <v>100</v>
      </c>
      <c r="C4044">
        <v>207</v>
      </c>
      <c r="D4044">
        <v>1</v>
      </c>
      <c r="E4044">
        <v>0.49</v>
      </c>
      <c r="F4044">
        <v>0.48299999999999998</v>
      </c>
      <c r="G4044">
        <v>0.49</v>
      </c>
      <c r="H4044">
        <v>0.49</v>
      </c>
      <c r="I4044" t="s">
        <v>149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X4044">
        <v>0</v>
      </c>
      <c r="Y4044">
        <v>0</v>
      </c>
    </row>
    <row r="4045" spans="1:25" x14ac:dyDescent="0.3">
      <c r="A4045" s="2">
        <v>45933</v>
      </c>
      <c r="B4045" t="s">
        <v>60</v>
      </c>
      <c r="C4045">
        <v>1179</v>
      </c>
      <c r="D4045">
        <v>12</v>
      </c>
      <c r="E4045">
        <v>0.86199999999999999</v>
      </c>
      <c r="F4045">
        <v>1.018</v>
      </c>
      <c r="G4045">
        <v>10.34</v>
      </c>
      <c r="H4045">
        <v>10.34</v>
      </c>
      <c r="I4045" t="s">
        <v>149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21.49</v>
      </c>
      <c r="S4045">
        <v>21.49</v>
      </c>
      <c r="T4045">
        <v>21.49</v>
      </c>
      <c r="U4045">
        <v>21.49</v>
      </c>
      <c r="V4045">
        <v>48.115402510000003</v>
      </c>
      <c r="W4045">
        <v>48.115402510000003</v>
      </c>
      <c r="X4045">
        <v>2.0783365570000001</v>
      </c>
      <c r="Y4045">
        <v>2.0783365570000001</v>
      </c>
    </row>
    <row r="4046" spans="1:25" x14ac:dyDescent="0.3">
      <c r="A4046" s="2">
        <v>45933</v>
      </c>
      <c r="B4046" t="s">
        <v>48</v>
      </c>
      <c r="C4046">
        <v>413</v>
      </c>
      <c r="D4046">
        <v>6</v>
      </c>
      <c r="E4046">
        <v>2.2719999999999998</v>
      </c>
      <c r="F4046">
        <v>1.4530000000000001</v>
      </c>
      <c r="G4046">
        <v>13.63</v>
      </c>
      <c r="H4046">
        <v>13.63</v>
      </c>
      <c r="I4046" t="s">
        <v>149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X4046">
        <v>0</v>
      </c>
      <c r="Y4046">
        <v>0</v>
      </c>
    </row>
    <row r="4047" spans="1:25" x14ac:dyDescent="0.3">
      <c r="A4047" s="2">
        <v>45933</v>
      </c>
      <c r="B4047" t="s">
        <v>48</v>
      </c>
      <c r="C4047">
        <v>851</v>
      </c>
      <c r="D4047">
        <v>4</v>
      </c>
      <c r="E4047">
        <v>1.425</v>
      </c>
      <c r="F4047">
        <v>0.47</v>
      </c>
      <c r="G4047">
        <v>5.7</v>
      </c>
      <c r="H4047">
        <v>5.7</v>
      </c>
      <c r="I4047" t="s">
        <v>149</v>
      </c>
      <c r="J4047">
        <v>1</v>
      </c>
      <c r="K4047">
        <v>1</v>
      </c>
      <c r="L4047">
        <v>1</v>
      </c>
      <c r="M4047">
        <v>1</v>
      </c>
      <c r="N4047">
        <v>2</v>
      </c>
      <c r="O4047">
        <v>2</v>
      </c>
      <c r="P4047">
        <v>2</v>
      </c>
      <c r="Q4047">
        <v>2</v>
      </c>
      <c r="R4047">
        <v>56.98</v>
      </c>
      <c r="S4047">
        <v>56.98</v>
      </c>
      <c r="T4047">
        <v>56.98</v>
      </c>
      <c r="U4047">
        <v>56.98</v>
      </c>
      <c r="V4047">
        <v>10.00351</v>
      </c>
      <c r="W4047">
        <v>10.00351</v>
      </c>
      <c r="X4047">
        <v>9.996491228</v>
      </c>
      <c r="Y4047">
        <v>9.996491228</v>
      </c>
    </row>
    <row r="4048" spans="1:25" x14ac:dyDescent="0.3">
      <c r="A4048" s="2">
        <v>45933</v>
      </c>
      <c r="B4048" t="s">
        <v>48</v>
      </c>
      <c r="C4048">
        <v>715</v>
      </c>
      <c r="D4048">
        <v>8</v>
      </c>
      <c r="E4048">
        <v>1.528</v>
      </c>
      <c r="F4048">
        <v>1.119</v>
      </c>
      <c r="G4048">
        <v>12.22</v>
      </c>
      <c r="H4048">
        <v>12.22</v>
      </c>
      <c r="I4048" t="s">
        <v>149</v>
      </c>
      <c r="J4048">
        <v>2</v>
      </c>
      <c r="K4048">
        <v>2</v>
      </c>
      <c r="L4048">
        <v>2</v>
      </c>
      <c r="M4048">
        <v>2</v>
      </c>
      <c r="N4048">
        <v>2</v>
      </c>
      <c r="O4048">
        <v>2</v>
      </c>
      <c r="P4048">
        <v>2</v>
      </c>
      <c r="Q4048">
        <v>2</v>
      </c>
      <c r="R4048">
        <v>125.98</v>
      </c>
      <c r="S4048">
        <v>125.98</v>
      </c>
      <c r="T4048">
        <v>125.98</v>
      </c>
      <c r="U4048">
        <v>125.98</v>
      </c>
      <c r="V4048">
        <v>9.6999523730000003</v>
      </c>
      <c r="W4048">
        <v>9.6999523730000003</v>
      </c>
      <c r="X4048">
        <v>10.309328969999999</v>
      </c>
      <c r="Y4048">
        <v>10.309328969999999</v>
      </c>
    </row>
    <row r="4049" spans="1:25" x14ac:dyDescent="0.3">
      <c r="A4049" s="2">
        <v>45933</v>
      </c>
      <c r="B4049" t="s">
        <v>48</v>
      </c>
      <c r="C4049">
        <v>1026</v>
      </c>
      <c r="D4049">
        <v>3</v>
      </c>
      <c r="E4049">
        <v>1.137</v>
      </c>
      <c r="F4049">
        <v>0.29199999999999998</v>
      </c>
      <c r="G4049">
        <v>3.41</v>
      </c>
      <c r="H4049">
        <v>3.41</v>
      </c>
      <c r="I4049" t="s">
        <v>149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X4049">
        <v>0</v>
      </c>
      <c r="Y4049">
        <v>0</v>
      </c>
    </row>
    <row r="4050" spans="1:25" x14ac:dyDescent="0.3">
      <c r="A4050" s="2">
        <v>45933</v>
      </c>
      <c r="B4050" t="s">
        <v>19</v>
      </c>
      <c r="C4050">
        <v>63</v>
      </c>
      <c r="D4050">
        <v>0</v>
      </c>
      <c r="F4050">
        <v>0</v>
      </c>
      <c r="G4050">
        <v>0</v>
      </c>
      <c r="H4050">
        <v>0</v>
      </c>
      <c r="I4050" t="s">
        <v>149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5" x14ac:dyDescent="0.3">
      <c r="A4051" s="2">
        <v>45933</v>
      </c>
      <c r="B4051" t="s">
        <v>90</v>
      </c>
      <c r="C4051">
        <v>8</v>
      </c>
      <c r="D4051">
        <v>0</v>
      </c>
      <c r="F4051">
        <v>0</v>
      </c>
      <c r="G4051">
        <v>0</v>
      </c>
      <c r="H4051">
        <v>0</v>
      </c>
      <c r="I4051" t="s">
        <v>149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5" x14ac:dyDescent="0.3">
      <c r="A4052" s="2">
        <v>45933</v>
      </c>
      <c r="B4052" t="s">
        <v>19</v>
      </c>
      <c r="C4052">
        <v>183</v>
      </c>
      <c r="D4052">
        <v>0</v>
      </c>
      <c r="F4052">
        <v>0</v>
      </c>
      <c r="G4052">
        <v>0</v>
      </c>
      <c r="H4052">
        <v>0</v>
      </c>
      <c r="I4052" t="s">
        <v>149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5" x14ac:dyDescent="0.3">
      <c r="A4053" s="2">
        <v>45933</v>
      </c>
      <c r="B4053" t="s">
        <v>90</v>
      </c>
      <c r="C4053">
        <v>30</v>
      </c>
      <c r="D4053">
        <v>1</v>
      </c>
      <c r="E4053">
        <v>1.08</v>
      </c>
      <c r="F4053">
        <v>3.3330000000000002</v>
      </c>
      <c r="G4053">
        <v>1.08</v>
      </c>
      <c r="H4053">
        <v>1.08</v>
      </c>
      <c r="I4053" t="s">
        <v>149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X4053">
        <v>0</v>
      </c>
      <c r="Y4053">
        <v>0</v>
      </c>
    </row>
    <row r="4054" spans="1:25" x14ac:dyDescent="0.3">
      <c r="A4054" s="2">
        <v>45933</v>
      </c>
      <c r="B4054" t="s">
        <v>19</v>
      </c>
      <c r="C4054">
        <v>96</v>
      </c>
      <c r="D4054">
        <v>0</v>
      </c>
      <c r="F4054">
        <v>0</v>
      </c>
      <c r="G4054">
        <v>0</v>
      </c>
      <c r="H4054">
        <v>0</v>
      </c>
      <c r="I4054" t="s">
        <v>149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5" x14ac:dyDescent="0.3">
      <c r="A4055" s="2">
        <v>45933</v>
      </c>
      <c r="B4055" t="s">
        <v>90</v>
      </c>
      <c r="C4055">
        <v>45</v>
      </c>
      <c r="D4055">
        <v>1</v>
      </c>
      <c r="E4055">
        <v>1.35</v>
      </c>
      <c r="F4055">
        <v>2.222</v>
      </c>
      <c r="G4055">
        <v>1.35</v>
      </c>
      <c r="H4055">
        <v>1.35</v>
      </c>
      <c r="I4055" t="s">
        <v>149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X4055">
        <v>0</v>
      </c>
      <c r="Y4055">
        <v>0</v>
      </c>
    </row>
    <row r="4056" spans="1:25" x14ac:dyDescent="0.3">
      <c r="A4056" s="2">
        <v>45933</v>
      </c>
      <c r="B4056" t="s">
        <v>19</v>
      </c>
      <c r="C4056">
        <v>100</v>
      </c>
      <c r="D4056">
        <v>0</v>
      </c>
      <c r="F4056">
        <v>0</v>
      </c>
      <c r="G4056">
        <v>0</v>
      </c>
      <c r="H4056">
        <v>0</v>
      </c>
      <c r="I4056" t="s">
        <v>149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5" x14ac:dyDescent="0.3">
      <c r="A4057" s="2">
        <v>45933</v>
      </c>
      <c r="B4057" t="s">
        <v>90</v>
      </c>
      <c r="C4057">
        <v>13</v>
      </c>
      <c r="D4057">
        <v>0</v>
      </c>
      <c r="F4057">
        <v>0</v>
      </c>
      <c r="G4057">
        <v>0</v>
      </c>
      <c r="H4057">
        <v>0</v>
      </c>
      <c r="I4057" t="s">
        <v>149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5" x14ac:dyDescent="0.3">
      <c r="A4058" s="2">
        <v>45933</v>
      </c>
      <c r="B4058" t="s">
        <v>58</v>
      </c>
      <c r="C4058">
        <v>106</v>
      </c>
      <c r="D4058">
        <v>5</v>
      </c>
      <c r="E4058">
        <v>1.302</v>
      </c>
      <c r="F4058">
        <v>4.7169999999999996</v>
      </c>
      <c r="G4058">
        <v>6.51</v>
      </c>
      <c r="H4058">
        <v>6.51</v>
      </c>
      <c r="I4058" t="s">
        <v>149</v>
      </c>
      <c r="J4058">
        <v>2</v>
      </c>
      <c r="K4058">
        <v>2</v>
      </c>
      <c r="L4058">
        <v>2</v>
      </c>
      <c r="M4058">
        <v>2</v>
      </c>
      <c r="N4058">
        <v>2</v>
      </c>
      <c r="O4058">
        <v>2</v>
      </c>
      <c r="P4058">
        <v>2</v>
      </c>
      <c r="Q4058">
        <v>2</v>
      </c>
      <c r="R4058">
        <v>22.98</v>
      </c>
      <c r="S4058">
        <v>22.98</v>
      </c>
      <c r="T4058">
        <v>22.98</v>
      </c>
      <c r="U4058">
        <v>22.98</v>
      </c>
      <c r="V4058">
        <v>28.328981720000002</v>
      </c>
      <c r="W4058">
        <v>28.328981720000002</v>
      </c>
      <c r="X4058">
        <v>3.5299539169999998</v>
      </c>
      <c r="Y4058">
        <v>3.5299539169999998</v>
      </c>
    </row>
    <row r="4059" spans="1:25" x14ac:dyDescent="0.3">
      <c r="A4059" s="2">
        <v>45933</v>
      </c>
      <c r="B4059" t="s">
        <v>110</v>
      </c>
      <c r="C4059">
        <v>348</v>
      </c>
      <c r="D4059">
        <v>2</v>
      </c>
      <c r="E4059">
        <v>1.385</v>
      </c>
      <c r="F4059">
        <v>0.57499999999999996</v>
      </c>
      <c r="G4059">
        <v>2.77</v>
      </c>
      <c r="H4059">
        <v>2.77</v>
      </c>
      <c r="I4059" t="s">
        <v>149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34.49</v>
      </c>
      <c r="S4059">
        <v>34.49</v>
      </c>
      <c r="T4059">
        <v>34.49</v>
      </c>
      <c r="U4059">
        <v>34.49</v>
      </c>
      <c r="V4059">
        <v>8.0313134240000004</v>
      </c>
      <c r="W4059">
        <v>8.0313134240000004</v>
      </c>
      <c r="X4059">
        <v>12.451263539999999</v>
      </c>
      <c r="Y4059">
        <v>12.451263539999999</v>
      </c>
    </row>
    <row r="4060" spans="1:25" x14ac:dyDescent="0.3">
      <c r="A4060" s="2">
        <v>45933</v>
      </c>
      <c r="B4060" t="s">
        <v>34</v>
      </c>
      <c r="C4060">
        <v>424</v>
      </c>
      <c r="D4060">
        <v>4</v>
      </c>
      <c r="E4060">
        <v>1.635</v>
      </c>
      <c r="F4060">
        <v>0.94299999999999995</v>
      </c>
      <c r="G4060">
        <v>6.54</v>
      </c>
      <c r="H4060">
        <v>6.54</v>
      </c>
      <c r="I4060" t="s">
        <v>149</v>
      </c>
      <c r="J4060">
        <v>3</v>
      </c>
      <c r="K4060">
        <v>3</v>
      </c>
      <c r="L4060">
        <v>3</v>
      </c>
      <c r="M4060">
        <v>3</v>
      </c>
      <c r="N4060">
        <v>6</v>
      </c>
      <c r="O4060">
        <v>6</v>
      </c>
      <c r="P4060">
        <v>6</v>
      </c>
      <c r="Q4060">
        <v>6</v>
      </c>
      <c r="R4060">
        <v>175.97</v>
      </c>
      <c r="S4060">
        <v>175.97</v>
      </c>
      <c r="T4060">
        <v>175.97</v>
      </c>
      <c r="U4060">
        <v>175.97</v>
      </c>
      <c r="V4060">
        <v>3.7165425920000001</v>
      </c>
      <c r="W4060">
        <v>3.7165425920000001</v>
      </c>
      <c r="X4060">
        <v>26.906727830000001</v>
      </c>
      <c r="Y4060">
        <v>26.906727830000001</v>
      </c>
    </row>
    <row r="4061" spans="1:25" x14ac:dyDescent="0.3">
      <c r="A4061" s="2">
        <v>45933</v>
      </c>
      <c r="B4061" t="s">
        <v>28</v>
      </c>
      <c r="C4061">
        <v>19</v>
      </c>
      <c r="D4061">
        <v>0</v>
      </c>
      <c r="F4061">
        <v>0</v>
      </c>
      <c r="G4061">
        <v>0</v>
      </c>
      <c r="H4061">
        <v>0</v>
      </c>
      <c r="I4061" t="s">
        <v>149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5" x14ac:dyDescent="0.3">
      <c r="A4062" s="2">
        <v>45933</v>
      </c>
      <c r="B4062" t="s">
        <v>58</v>
      </c>
      <c r="C4062">
        <v>255</v>
      </c>
      <c r="D4062">
        <v>0</v>
      </c>
      <c r="F4062">
        <v>0</v>
      </c>
      <c r="G4062">
        <v>0</v>
      </c>
      <c r="H4062">
        <v>0</v>
      </c>
      <c r="I4062" t="s">
        <v>149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5" x14ac:dyDescent="0.3">
      <c r="A4063" s="2">
        <v>45933</v>
      </c>
      <c r="B4063" t="s">
        <v>110</v>
      </c>
      <c r="C4063">
        <v>803</v>
      </c>
      <c r="D4063">
        <v>6</v>
      </c>
      <c r="E4063">
        <v>0.94499999999999995</v>
      </c>
      <c r="F4063">
        <v>0.747</v>
      </c>
      <c r="G4063">
        <v>5.67</v>
      </c>
      <c r="H4063">
        <v>5.67</v>
      </c>
      <c r="I4063" t="s">
        <v>149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34.49</v>
      </c>
      <c r="S4063">
        <v>34.49</v>
      </c>
      <c r="T4063">
        <v>34.49</v>
      </c>
      <c r="U4063">
        <v>34.49</v>
      </c>
      <c r="V4063">
        <v>16.439547690000001</v>
      </c>
      <c r="W4063">
        <v>16.439547690000001</v>
      </c>
      <c r="X4063">
        <v>6.082892416</v>
      </c>
      <c r="Y4063">
        <v>6.082892416</v>
      </c>
    </row>
    <row r="4064" spans="1:25" x14ac:dyDescent="0.3">
      <c r="A4064" s="2">
        <v>45933</v>
      </c>
      <c r="B4064" t="s">
        <v>34</v>
      </c>
      <c r="C4064">
        <v>807</v>
      </c>
      <c r="D4064">
        <v>4</v>
      </c>
      <c r="E4064">
        <v>1.365</v>
      </c>
      <c r="F4064">
        <v>0.496</v>
      </c>
      <c r="G4064">
        <v>5.46</v>
      </c>
      <c r="H4064">
        <v>5.46</v>
      </c>
      <c r="I4064" t="s">
        <v>149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X4064">
        <v>0</v>
      </c>
      <c r="Y4064">
        <v>0</v>
      </c>
    </row>
    <row r="4065" spans="1:25" x14ac:dyDescent="0.3">
      <c r="A4065" s="2">
        <v>45933</v>
      </c>
      <c r="B4065" t="s">
        <v>28</v>
      </c>
      <c r="C4065">
        <v>136</v>
      </c>
      <c r="D4065">
        <v>1</v>
      </c>
      <c r="E4065">
        <v>1.5</v>
      </c>
      <c r="F4065">
        <v>0.73499999999999999</v>
      </c>
      <c r="G4065">
        <v>1.5</v>
      </c>
      <c r="H4065">
        <v>1.5</v>
      </c>
      <c r="I4065" t="s">
        <v>149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X4065">
        <v>0</v>
      </c>
      <c r="Y4065">
        <v>0</v>
      </c>
    </row>
    <row r="4066" spans="1:25" x14ac:dyDescent="0.3">
      <c r="A4066" s="2">
        <v>45933</v>
      </c>
      <c r="B4066" t="s">
        <v>28</v>
      </c>
      <c r="C4066">
        <v>54</v>
      </c>
      <c r="D4066">
        <v>1</v>
      </c>
      <c r="E4066">
        <v>1.35</v>
      </c>
      <c r="F4066">
        <v>1.8520000000000001</v>
      </c>
      <c r="G4066">
        <v>1.35</v>
      </c>
      <c r="H4066">
        <v>1.35</v>
      </c>
      <c r="I4066" t="s">
        <v>149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X4066">
        <v>0</v>
      </c>
      <c r="Y4066">
        <v>0</v>
      </c>
    </row>
    <row r="4067" spans="1:25" x14ac:dyDescent="0.3">
      <c r="A4067" s="2">
        <v>45933</v>
      </c>
      <c r="B4067" t="s">
        <v>58</v>
      </c>
      <c r="C4067">
        <v>157</v>
      </c>
      <c r="D4067">
        <v>1</v>
      </c>
      <c r="E4067">
        <v>1.02</v>
      </c>
      <c r="F4067">
        <v>0.63700000000000001</v>
      </c>
      <c r="G4067">
        <v>1.02</v>
      </c>
      <c r="H4067">
        <v>1.02</v>
      </c>
      <c r="I4067" t="s">
        <v>149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X4067">
        <v>0</v>
      </c>
      <c r="Y4067">
        <v>0</v>
      </c>
    </row>
    <row r="4068" spans="1:25" x14ac:dyDescent="0.3">
      <c r="A4068" s="2">
        <v>45933</v>
      </c>
      <c r="B4068" t="s">
        <v>110</v>
      </c>
      <c r="C4068">
        <v>273</v>
      </c>
      <c r="D4068">
        <v>1</v>
      </c>
      <c r="E4068">
        <v>1.08</v>
      </c>
      <c r="F4068">
        <v>0.36599999999999999</v>
      </c>
      <c r="G4068">
        <v>1.08</v>
      </c>
      <c r="H4068">
        <v>1.08</v>
      </c>
      <c r="I4068" t="s">
        <v>149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X4068">
        <v>0</v>
      </c>
      <c r="Y4068">
        <v>0</v>
      </c>
    </row>
    <row r="4069" spans="1:25" x14ac:dyDescent="0.3">
      <c r="A4069" s="2">
        <v>45933</v>
      </c>
      <c r="B4069" t="s">
        <v>34</v>
      </c>
      <c r="C4069">
        <v>463</v>
      </c>
      <c r="D4069">
        <v>6</v>
      </c>
      <c r="E4069">
        <v>1.55</v>
      </c>
      <c r="F4069">
        <v>1.296</v>
      </c>
      <c r="G4069">
        <v>9.3000000000000007</v>
      </c>
      <c r="H4069">
        <v>9.3000000000000007</v>
      </c>
      <c r="I4069" t="s">
        <v>149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X4069">
        <v>0</v>
      </c>
      <c r="Y4069">
        <v>0</v>
      </c>
    </row>
    <row r="4070" spans="1:25" x14ac:dyDescent="0.3">
      <c r="A4070" s="2">
        <v>45933</v>
      </c>
      <c r="B4070" t="s">
        <v>34</v>
      </c>
      <c r="C4070">
        <v>252</v>
      </c>
      <c r="D4070">
        <v>3</v>
      </c>
      <c r="E4070">
        <v>1.37</v>
      </c>
      <c r="F4070">
        <v>1.19</v>
      </c>
      <c r="G4070">
        <v>4.1100000000000003</v>
      </c>
      <c r="H4070">
        <v>4.1100000000000003</v>
      </c>
      <c r="I4070" t="s">
        <v>149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X4070">
        <v>0</v>
      </c>
      <c r="Y4070">
        <v>0</v>
      </c>
    </row>
    <row r="4071" spans="1:25" x14ac:dyDescent="0.3">
      <c r="A4071" s="2">
        <v>45933</v>
      </c>
      <c r="B4071" t="s">
        <v>58</v>
      </c>
      <c r="C4071">
        <v>188</v>
      </c>
      <c r="D4071">
        <v>2</v>
      </c>
      <c r="E4071">
        <v>0.46</v>
      </c>
      <c r="F4071">
        <v>1.0640000000000001</v>
      </c>
      <c r="G4071">
        <v>0.92</v>
      </c>
      <c r="H4071">
        <v>0.92</v>
      </c>
      <c r="I4071" t="s">
        <v>149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X4071">
        <v>0</v>
      </c>
      <c r="Y4071">
        <v>0</v>
      </c>
    </row>
    <row r="4072" spans="1:25" x14ac:dyDescent="0.3">
      <c r="A4072" s="2">
        <v>45933</v>
      </c>
      <c r="B4072" t="s">
        <v>28</v>
      </c>
      <c r="C4072">
        <v>77</v>
      </c>
      <c r="D4072">
        <v>0</v>
      </c>
      <c r="F4072">
        <v>0</v>
      </c>
      <c r="G4072">
        <v>0</v>
      </c>
      <c r="H4072">
        <v>0</v>
      </c>
      <c r="I4072" t="s">
        <v>149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5" x14ac:dyDescent="0.3">
      <c r="A4073" s="2">
        <v>45933</v>
      </c>
      <c r="B4073" t="s">
        <v>110</v>
      </c>
      <c r="C4073">
        <v>1570</v>
      </c>
      <c r="D4073">
        <v>7</v>
      </c>
      <c r="E4073">
        <v>0.86899999999999999</v>
      </c>
      <c r="F4073">
        <v>0.44600000000000001</v>
      </c>
      <c r="G4073">
        <v>6.08</v>
      </c>
      <c r="H4073">
        <v>6.08</v>
      </c>
      <c r="I4073" t="s">
        <v>149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X4073">
        <v>0</v>
      </c>
      <c r="Y4073">
        <v>0</v>
      </c>
    </row>
    <row r="4074" spans="1:25" x14ac:dyDescent="0.3">
      <c r="A4074" s="2">
        <v>45933</v>
      </c>
      <c r="B4074" t="s">
        <v>26</v>
      </c>
      <c r="C4074">
        <v>126</v>
      </c>
      <c r="D4074">
        <v>2</v>
      </c>
      <c r="E4074">
        <v>1.635</v>
      </c>
      <c r="F4074">
        <v>1.587</v>
      </c>
      <c r="G4074">
        <v>3.27</v>
      </c>
      <c r="H4074">
        <v>3.27</v>
      </c>
      <c r="I4074" t="s">
        <v>149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X4074">
        <v>0</v>
      </c>
      <c r="Y4074">
        <v>0</v>
      </c>
    </row>
    <row r="4075" spans="1:25" x14ac:dyDescent="0.3">
      <c r="A4075" s="2">
        <v>45933</v>
      </c>
      <c r="B4075" t="s">
        <v>30</v>
      </c>
      <c r="C4075">
        <v>46</v>
      </c>
      <c r="D4075">
        <v>0</v>
      </c>
      <c r="F4075">
        <v>0</v>
      </c>
      <c r="G4075">
        <v>0</v>
      </c>
      <c r="H4075">
        <v>0</v>
      </c>
      <c r="I4075" t="s">
        <v>149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5" x14ac:dyDescent="0.3">
      <c r="A4076" s="2">
        <v>45933</v>
      </c>
      <c r="B4076" t="s">
        <v>26</v>
      </c>
      <c r="C4076">
        <v>316</v>
      </c>
      <c r="D4076">
        <v>2</v>
      </c>
      <c r="E4076">
        <v>1.365</v>
      </c>
      <c r="F4076">
        <v>0.63300000000000001</v>
      </c>
      <c r="G4076">
        <v>2.73</v>
      </c>
      <c r="H4076">
        <v>2.73</v>
      </c>
      <c r="I4076" t="s">
        <v>149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X4076">
        <v>0</v>
      </c>
      <c r="Y4076">
        <v>0</v>
      </c>
    </row>
    <row r="4077" spans="1:25" x14ac:dyDescent="0.3">
      <c r="A4077" s="2">
        <v>45933</v>
      </c>
      <c r="B4077" t="s">
        <v>30</v>
      </c>
      <c r="C4077">
        <v>440</v>
      </c>
      <c r="D4077">
        <v>1</v>
      </c>
      <c r="E4077">
        <v>1.32</v>
      </c>
      <c r="F4077">
        <v>0.22700000000000001</v>
      </c>
      <c r="G4077">
        <v>1.32</v>
      </c>
      <c r="H4077">
        <v>1.32</v>
      </c>
      <c r="I4077" t="s">
        <v>149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X4077">
        <v>0</v>
      </c>
      <c r="Y4077">
        <v>0</v>
      </c>
    </row>
    <row r="4078" spans="1:25" x14ac:dyDescent="0.3">
      <c r="A4078" s="2">
        <v>45933</v>
      </c>
      <c r="B4078" t="s">
        <v>26</v>
      </c>
      <c r="C4078">
        <v>556</v>
      </c>
      <c r="D4078">
        <v>3</v>
      </c>
      <c r="E4078">
        <v>1.417</v>
      </c>
      <c r="F4078">
        <v>0.54</v>
      </c>
      <c r="G4078">
        <v>4.25</v>
      </c>
      <c r="H4078">
        <v>4.25</v>
      </c>
      <c r="I4078" t="s">
        <v>149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X4078">
        <v>0</v>
      </c>
      <c r="Y4078">
        <v>0</v>
      </c>
    </row>
    <row r="4079" spans="1:25" x14ac:dyDescent="0.3">
      <c r="A4079" s="2">
        <v>45933</v>
      </c>
      <c r="B4079" t="s">
        <v>30</v>
      </c>
      <c r="C4079">
        <v>107</v>
      </c>
      <c r="D4079">
        <v>1</v>
      </c>
      <c r="E4079">
        <v>0.99</v>
      </c>
      <c r="F4079">
        <v>0.93500000000000005</v>
      </c>
      <c r="G4079">
        <v>0.99</v>
      </c>
      <c r="H4079">
        <v>0.99</v>
      </c>
      <c r="I4079" t="s">
        <v>149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X4079">
        <v>0</v>
      </c>
      <c r="Y4079">
        <v>0</v>
      </c>
    </row>
    <row r="4080" spans="1:25" x14ac:dyDescent="0.3">
      <c r="A4080" s="2">
        <v>45933</v>
      </c>
      <c r="B4080" t="s">
        <v>30</v>
      </c>
      <c r="C4080">
        <v>99</v>
      </c>
      <c r="D4080">
        <v>0</v>
      </c>
      <c r="F4080">
        <v>0</v>
      </c>
      <c r="G4080">
        <v>0</v>
      </c>
      <c r="H4080">
        <v>0</v>
      </c>
      <c r="I4080" t="s">
        <v>149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5" x14ac:dyDescent="0.3">
      <c r="A4081" s="2">
        <v>45933</v>
      </c>
      <c r="B4081" t="s">
        <v>26</v>
      </c>
      <c r="C4081">
        <v>373</v>
      </c>
      <c r="D4081">
        <v>2</v>
      </c>
      <c r="E4081">
        <v>0.755</v>
      </c>
      <c r="F4081">
        <v>0.53600000000000003</v>
      </c>
      <c r="G4081">
        <v>1.51</v>
      </c>
      <c r="H4081">
        <v>1.51</v>
      </c>
      <c r="I4081" t="s">
        <v>149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X4081">
        <v>0</v>
      </c>
      <c r="Y4081">
        <v>0</v>
      </c>
    </row>
    <row r="4082" spans="1:25" x14ac:dyDescent="0.3">
      <c r="A4082" s="2">
        <v>45933</v>
      </c>
      <c r="B4082" t="s">
        <v>86</v>
      </c>
      <c r="C4082">
        <v>3</v>
      </c>
      <c r="D4082">
        <v>0</v>
      </c>
      <c r="F4082">
        <v>0</v>
      </c>
      <c r="G4082">
        <v>0</v>
      </c>
      <c r="H4082">
        <v>0</v>
      </c>
      <c r="I4082" t="s">
        <v>149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5" x14ac:dyDescent="0.3">
      <c r="A4083" s="2">
        <v>45933</v>
      </c>
      <c r="B4083" t="s">
        <v>32</v>
      </c>
      <c r="C4083">
        <v>26</v>
      </c>
      <c r="D4083">
        <v>0</v>
      </c>
      <c r="F4083">
        <v>0</v>
      </c>
      <c r="G4083">
        <v>0</v>
      </c>
      <c r="H4083">
        <v>0</v>
      </c>
      <c r="I4083" t="s">
        <v>149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5" x14ac:dyDescent="0.3">
      <c r="A4084" s="2">
        <v>45933</v>
      </c>
      <c r="B4084" t="s">
        <v>46</v>
      </c>
      <c r="C4084">
        <v>12</v>
      </c>
      <c r="D4084">
        <v>0</v>
      </c>
      <c r="F4084">
        <v>0</v>
      </c>
      <c r="G4084">
        <v>0</v>
      </c>
      <c r="H4084">
        <v>0</v>
      </c>
      <c r="I4084" t="s">
        <v>149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5" x14ac:dyDescent="0.3">
      <c r="A4085" s="2">
        <v>45933</v>
      </c>
      <c r="B4085" t="s">
        <v>38</v>
      </c>
      <c r="C4085">
        <v>98</v>
      </c>
      <c r="D4085">
        <v>2</v>
      </c>
      <c r="E4085">
        <v>1.125</v>
      </c>
      <c r="F4085">
        <v>2.0409999999999999</v>
      </c>
      <c r="G4085">
        <v>2.25</v>
      </c>
      <c r="H4085">
        <v>2.25</v>
      </c>
      <c r="I4085" t="s">
        <v>149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24.88</v>
      </c>
      <c r="S4085">
        <v>24.88</v>
      </c>
      <c r="T4085">
        <v>24.88</v>
      </c>
      <c r="U4085">
        <v>24.88</v>
      </c>
      <c r="V4085">
        <v>9.0434083600000008</v>
      </c>
      <c r="W4085">
        <v>9.0434083600000008</v>
      </c>
      <c r="X4085">
        <v>11.05777778</v>
      </c>
      <c r="Y4085">
        <v>11.05777778</v>
      </c>
    </row>
    <row r="4086" spans="1:25" x14ac:dyDescent="0.3">
      <c r="A4086" s="2">
        <v>45933</v>
      </c>
      <c r="B4086" t="s">
        <v>46</v>
      </c>
      <c r="C4086">
        <v>202</v>
      </c>
      <c r="D4086">
        <v>1</v>
      </c>
      <c r="E4086">
        <v>1.5</v>
      </c>
      <c r="F4086">
        <v>0.495</v>
      </c>
      <c r="G4086">
        <v>1.5</v>
      </c>
      <c r="H4086">
        <v>1.5</v>
      </c>
      <c r="I4086" t="s">
        <v>149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29.88</v>
      </c>
      <c r="S4086">
        <v>29.88</v>
      </c>
      <c r="T4086">
        <v>29.88</v>
      </c>
      <c r="U4086">
        <v>29.88</v>
      </c>
      <c r="V4086">
        <v>5.020080321</v>
      </c>
      <c r="W4086">
        <v>5.020080321</v>
      </c>
      <c r="X4086">
        <v>19.920000000000002</v>
      </c>
      <c r="Y4086">
        <v>19.920000000000002</v>
      </c>
    </row>
    <row r="4087" spans="1:25" x14ac:dyDescent="0.3">
      <c r="A4087" s="2">
        <v>45933</v>
      </c>
      <c r="B4087" t="s">
        <v>38</v>
      </c>
      <c r="C4087">
        <v>898</v>
      </c>
      <c r="D4087">
        <v>11</v>
      </c>
      <c r="E4087">
        <v>1.123</v>
      </c>
      <c r="F4087">
        <v>1.2250000000000001</v>
      </c>
      <c r="G4087">
        <v>12.35</v>
      </c>
      <c r="H4087">
        <v>12.35</v>
      </c>
      <c r="I4087" t="s">
        <v>149</v>
      </c>
      <c r="J4087">
        <v>2</v>
      </c>
      <c r="K4087">
        <v>3</v>
      </c>
      <c r="L4087">
        <v>3</v>
      </c>
      <c r="M4087">
        <v>3</v>
      </c>
      <c r="N4087">
        <v>2</v>
      </c>
      <c r="O4087">
        <v>3</v>
      </c>
      <c r="P4087">
        <v>3</v>
      </c>
      <c r="Q4087">
        <v>3</v>
      </c>
      <c r="R4087">
        <v>70.86</v>
      </c>
      <c r="S4087">
        <v>92.35</v>
      </c>
      <c r="T4087">
        <v>92.35</v>
      </c>
      <c r="U4087">
        <v>92.35</v>
      </c>
      <c r="V4087">
        <v>13.37303736</v>
      </c>
      <c r="W4087">
        <v>13.37303736</v>
      </c>
      <c r="X4087">
        <v>7.4777327939999996</v>
      </c>
      <c r="Y4087">
        <v>7.4777327939999996</v>
      </c>
    </row>
    <row r="4088" spans="1:25" x14ac:dyDescent="0.3">
      <c r="A4088" s="2">
        <v>45933</v>
      </c>
      <c r="B4088" t="s">
        <v>86</v>
      </c>
      <c r="C4088">
        <v>70</v>
      </c>
      <c r="D4088">
        <v>0</v>
      </c>
      <c r="F4088">
        <v>0</v>
      </c>
      <c r="G4088">
        <v>0</v>
      </c>
      <c r="H4088">
        <v>0</v>
      </c>
      <c r="I4088" t="s">
        <v>149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5" x14ac:dyDescent="0.3">
      <c r="A4089" s="2">
        <v>45933</v>
      </c>
      <c r="B4089" t="s">
        <v>32</v>
      </c>
      <c r="C4089">
        <v>79</v>
      </c>
      <c r="D4089">
        <v>0</v>
      </c>
      <c r="F4089">
        <v>0</v>
      </c>
      <c r="G4089">
        <v>0</v>
      </c>
      <c r="H4089">
        <v>0</v>
      </c>
      <c r="I4089" t="s">
        <v>149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5" x14ac:dyDescent="0.3">
      <c r="A4090" s="2">
        <v>45933</v>
      </c>
      <c r="B4090" t="s">
        <v>38</v>
      </c>
      <c r="C4090">
        <v>179</v>
      </c>
      <c r="D4090">
        <v>3</v>
      </c>
      <c r="E4090">
        <v>0.52</v>
      </c>
      <c r="F4090">
        <v>1.6759999999999999</v>
      </c>
      <c r="G4090">
        <v>1.56</v>
      </c>
      <c r="H4090">
        <v>1.56</v>
      </c>
      <c r="I4090" t="s">
        <v>149</v>
      </c>
      <c r="J4090">
        <v>2</v>
      </c>
      <c r="K4090">
        <v>2</v>
      </c>
      <c r="L4090">
        <v>2</v>
      </c>
      <c r="M4090">
        <v>2</v>
      </c>
      <c r="N4090">
        <v>2</v>
      </c>
      <c r="O4090">
        <v>2</v>
      </c>
      <c r="P4090">
        <v>2</v>
      </c>
      <c r="Q4090">
        <v>2</v>
      </c>
      <c r="R4090">
        <v>43.37</v>
      </c>
      <c r="S4090">
        <v>43.37</v>
      </c>
      <c r="T4090">
        <v>43.37</v>
      </c>
      <c r="U4090">
        <v>43.37</v>
      </c>
      <c r="V4090">
        <v>3.5969564209999998</v>
      </c>
      <c r="W4090">
        <v>3.5969564209999998</v>
      </c>
      <c r="X4090">
        <v>27.801282050000001</v>
      </c>
      <c r="Y4090">
        <v>27.801282050000001</v>
      </c>
    </row>
    <row r="4091" spans="1:25" x14ac:dyDescent="0.3">
      <c r="A4091" s="2">
        <v>45933</v>
      </c>
      <c r="B4091" t="s">
        <v>86</v>
      </c>
      <c r="C4091">
        <v>3</v>
      </c>
      <c r="D4091">
        <v>0</v>
      </c>
      <c r="F4091">
        <v>0</v>
      </c>
      <c r="G4091">
        <v>0</v>
      </c>
      <c r="H4091">
        <v>0</v>
      </c>
      <c r="I4091" t="s">
        <v>149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5" x14ac:dyDescent="0.3">
      <c r="A4092" s="2">
        <v>45933</v>
      </c>
      <c r="B4092" t="s">
        <v>32</v>
      </c>
      <c r="C4092">
        <v>19</v>
      </c>
      <c r="D4092">
        <v>0</v>
      </c>
      <c r="F4092">
        <v>0</v>
      </c>
      <c r="G4092">
        <v>0</v>
      </c>
      <c r="H4092">
        <v>0</v>
      </c>
      <c r="I4092" t="s">
        <v>149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5" x14ac:dyDescent="0.3">
      <c r="A4093" s="2">
        <v>45933</v>
      </c>
      <c r="B4093" t="s">
        <v>46</v>
      </c>
      <c r="C4093">
        <v>62</v>
      </c>
      <c r="D4093">
        <v>0</v>
      </c>
      <c r="F4093">
        <v>0</v>
      </c>
      <c r="G4093">
        <v>0</v>
      </c>
      <c r="H4093">
        <v>0</v>
      </c>
      <c r="I4093" t="s">
        <v>149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5" x14ac:dyDescent="0.3">
      <c r="A4094" s="2">
        <v>45933</v>
      </c>
      <c r="B4094" t="s">
        <v>86</v>
      </c>
      <c r="C4094">
        <v>193</v>
      </c>
      <c r="D4094">
        <v>0</v>
      </c>
      <c r="F4094">
        <v>0</v>
      </c>
      <c r="G4094">
        <v>0</v>
      </c>
      <c r="H4094">
        <v>0</v>
      </c>
      <c r="I4094" t="s">
        <v>149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5" x14ac:dyDescent="0.3">
      <c r="A4095" s="2">
        <v>45933</v>
      </c>
      <c r="B4095" t="s">
        <v>46</v>
      </c>
      <c r="C4095">
        <v>48</v>
      </c>
      <c r="D4095">
        <v>0</v>
      </c>
      <c r="F4095">
        <v>0</v>
      </c>
      <c r="G4095">
        <v>0</v>
      </c>
      <c r="H4095">
        <v>0</v>
      </c>
      <c r="I4095" t="s">
        <v>149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5" x14ac:dyDescent="0.3">
      <c r="A4096" s="2">
        <v>45933</v>
      </c>
      <c r="B4096" t="s">
        <v>32</v>
      </c>
      <c r="C4096">
        <v>29</v>
      </c>
      <c r="D4096">
        <v>0</v>
      </c>
      <c r="F4096">
        <v>0</v>
      </c>
      <c r="G4096">
        <v>0</v>
      </c>
      <c r="H4096">
        <v>0</v>
      </c>
      <c r="I4096" t="s">
        <v>149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5" x14ac:dyDescent="0.3">
      <c r="A4097" s="2">
        <v>45933</v>
      </c>
      <c r="B4097" t="s">
        <v>38</v>
      </c>
      <c r="C4097">
        <v>527</v>
      </c>
      <c r="D4097">
        <v>4</v>
      </c>
      <c r="E4097">
        <v>0.35499999999999998</v>
      </c>
      <c r="F4097">
        <v>0.75900000000000001</v>
      </c>
      <c r="G4097">
        <v>1.42</v>
      </c>
      <c r="H4097">
        <v>1.42</v>
      </c>
      <c r="I4097" t="s">
        <v>149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X4097">
        <v>0</v>
      </c>
      <c r="Y4097">
        <v>0</v>
      </c>
    </row>
    <row r="4098" spans="1:25" x14ac:dyDescent="0.3">
      <c r="A4098" s="2">
        <v>45934</v>
      </c>
      <c r="B4098" t="s">
        <v>44</v>
      </c>
      <c r="C4098">
        <v>970</v>
      </c>
      <c r="D4098">
        <v>10</v>
      </c>
      <c r="E4098">
        <v>1.788</v>
      </c>
      <c r="F4098">
        <v>1.0309999999999999</v>
      </c>
      <c r="G4098">
        <v>17.88</v>
      </c>
      <c r="H4098">
        <v>17.88</v>
      </c>
      <c r="I4098" t="s">
        <v>149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X4098">
        <v>0</v>
      </c>
      <c r="Y4098">
        <v>0</v>
      </c>
    </row>
    <row r="4099" spans="1:25" x14ac:dyDescent="0.3">
      <c r="A4099" s="2">
        <v>45934</v>
      </c>
      <c r="B4099" t="s">
        <v>42</v>
      </c>
      <c r="C4099">
        <v>2363</v>
      </c>
      <c r="D4099">
        <v>33</v>
      </c>
      <c r="E4099">
        <v>2.0699999999999998</v>
      </c>
      <c r="F4099">
        <v>1.397</v>
      </c>
      <c r="G4099">
        <v>68.3</v>
      </c>
      <c r="H4099">
        <v>68.3</v>
      </c>
      <c r="I4099" t="s">
        <v>149</v>
      </c>
      <c r="J4099">
        <v>5</v>
      </c>
      <c r="K4099">
        <v>5</v>
      </c>
      <c r="L4099">
        <v>5</v>
      </c>
      <c r="M4099">
        <v>5</v>
      </c>
      <c r="N4099">
        <v>5</v>
      </c>
      <c r="O4099">
        <v>5</v>
      </c>
      <c r="P4099">
        <v>5</v>
      </c>
      <c r="Q4099">
        <v>5</v>
      </c>
      <c r="R4099">
        <v>133.80000000000001</v>
      </c>
      <c r="S4099">
        <v>133.80000000000001</v>
      </c>
      <c r="T4099">
        <v>133.80000000000001</v>
      </c>
      <c r="U4099">
        <v>133.80000000000001</v>
      </c>
      <c r="V4099">
        <v>51.046337819999998</v>
      </c>
      <c r="W4099">
        <v>51.046337819999998</v>
      </c>
      <c r="X4099">
        <v>1.959004392</v>
      </c>
      <c r="Y4099">
        <v>1.959004392</v>
      </c>
    </row>
    <row r="4100" spans="1:25" x14ac:dyDescent="0.3">
      <c r="A4100" s="2">
        <v>45934</v>
      </c>
      <c r="B4100" t="s">
        <v>40</v>
      </c>
      <c r="C4100">
        <v>683</v>
      </c>
      <c r="D4100">
        <v>11</v>
      </c>
      <c r="E4100">
        <v>4.1840000000000002</v>
      </c>
      <c r="F4100">
        <v>1.611</v>
      </c>
      <c r="G4100">
        <v>46.02</v>
      </c>
      <c r="H4100">
        <v>46.02</v>
      </c>
      <c r="I4100" t="s">
        <v>149</v>
      </c>
      <c r="J4100">
        <v>5</v>
      </c>
      <c r="K4100">
        <v>5</v>
      </c>
      <c r="L4100">
        <v>5</v>
      </c>
      <c r="M4100">
        <v>5</v>
      </c>
      <c r="N4100">
        <v>5</v>
      </c>
      <c r="O4100">
        <v>5</v>
      </c>
      <c r="P4100">
        <v>5</v>
      </c>
      <c r="Q4100">
        <v>5</v>
      </c>
      <c r="R4100">
        <v>216.11</v>
      </c>
      <c r="S4100">
        <v>216.11</v>
      </c>
      <c r="T4100">
        <v>216.11</v>
      </c>
      <c r="U4100">
        <v>216.11</v>
      </c>
      <c r="V4100">
        <v>21.294711029999998</v>
      </c>
      <c r="W4100">
        <v>21.294711029999998</v>
      </c>
      <c r="X4100">
        <v>4.6960017379999996</v>
      </c>
      <c r="Y4100">
        <v>4.6960017379999996</v>
      </c>
    </row>
    <row r="4101" spans="1:25" x14ac:dyDescent="0.3">
      <c r="A4101" s="2">
        <v>45934</v>
      </c>
      <c r="B4101" t="s">
        <v>62</v>
      </c>
      <c r="C4101">
        <v>1203</v>
      </c>
      <c r="D4101">
        <v>9</v>
      </c>
      <c r="E4101">
        <v>4.1989999999999998</v>
      </c>
      <c r="F4101">
        <v>0.748</v>
      </c>
      <c r="G4101">
        <v>37.79</v>
      </c>
      <c r="H4101">
        <v>37.79</v>
      </c>
      <c r="I4101" t="s">
        <v>149</v>
      </c>
      <c r="J4101">
        <v>3</v>
      </c>
      <c r="K4101">
        <v>3</v>
      </c>
      <c r="L4101">
        <v>3</v>
      </c>
      <c r="M4101">
        <v>3</v>
      </c>
      <c r="N4101">
        <v>6</v>
      </c>
      <c r="O4101">
        <v>6</v>
      </c>
      <c r="P4101">
        <v>6</v>
      </c>
      <c r="Q4101">
        <v>6</v>
      </c>
      <c r="R4101">
        <v>283.89</v>
      </c>
      <c r="S4101">
        <v>283.89</v>
      </c>
      <c r="T4101">
        <v>283.89</v>
      </c>
      <c r="U4101">
        <v>283.89</v>
      </c>
      <c r="V4101">
        <v>13.311493889999999</v>
      </c>
      <c r="W4101">
        <v>13.311493889999999</v>
      </c>
      <c r="X4101">
        <v>7.5123048429999999</v>
      </c>
      <c r="Y4101">
        <v>7.5123048429999999</v>
      </c>
    </row>
    <row r="4102" spans="1:25" x14ac:dyDescent="0.3">
      <c r="A4102" s="2">
        <v>45934</v>
      </c>
      <c r="B4102" t="s">
        <v>84</v>
      </c>
      <c r="C4102">
        <v>874</v>
      </c>
      <c r="D4102">
        <v>10</v>
      </c>
      <c r="E4102">
        <v>1.7749999999999999</v>
      </c>
      <c r="F4102">
        <v>1.1439999999999999</v>
      </c>
      <c r="G4102">
        <v>17.75</v>
      </c>
      <c r="H4102">
        <v>17.75</v>
      </c>
      <c r="I4102" t="s">
        <v>149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22.88</v>
      </c>
      <c r="S4102">
        <v>22.88</v>
      </c>
      <c r="T4102">
        <v>22.88</v>
      </c>
      <c r="U4102">
        <v>22.88</v>
      </c>
      <c r="V4102">
        <v>77.578671330000006</v>
      </c>
      <c r="W4102">
        <v>77.578671330000006</v>
      </c>
      <c r="X4102">
        <v>1.289014085</v>
      </c>
      <c r="Y4102">
        <v>1.289014085</v>
      </c>
    </row>
    <row r="4103" spans="1:25" x14ac:dyDescent="0.3">
      <c r="A4103" s="2">
        <v>45934</v>
      </c>
      <c r="B4103" t="s">
        <v>56</v>
      </c>
      <c r="C4103">
        <v>237</v>
      </c>
      <c r="D4103">
        <v>5</v>
      </c>
      <c r="E4103">
        <v>1.3240000000000001</v>
      </c>
      <c r="F4103">
        <v>2.11</v>
      </c>
      <c r="G4103">
        <v>6.62</v>
      </c>
      <c r="H4103">
        <v>6.62</v>
      </c>
      <c r="I4103" t="s">
        <v>149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23.88</v>
      </c>
      <c r="S4103">
        <v>23.88</v>
      </c>
      <c r="T4103">
        <v>23.88</v>
      </c>
      <c r="U4103">
        <v>23.88</v>
      </c>
      <c r="V4103">
        <v>27.72194305</v>
      </c>
      <c r="W4103">
        <v>27.72194305</v>
      </c>
      <c r="X4103">
        <v>3.6072507549999999</v>
      </c>
      <c r="Y4103">
        <v>3.6072507549999999</v>
      </c>
    </row>
    <row r="4104" spans="1:25" x14ac:dyDescent="0.3">
      <c r="A4104" s="2">
        <v>45934</v>
      </c>
      <c r="B4104" t="s">
        <v>50</v>
      </c>
      <c r="C4104">
        <v>393</v>
      </c>
      <c r="D4104">
        <v>6</v>
      </c>
      <c r="E4104">
        <v>2.1680000000000001</v>
      </c>
      <c r="F4104">
        <v>1.5269999999999999</v>
      </c>
      <c r="G4104">
        <v>13.01</v>
      </c>
      <c r="H4104">
        <v>13.01</v>
      </c>
      <c r="I4104" t="s">
        <v>149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42.49</v>
      </c>
      <c r="S4104">
        <v>42.49</v>
      </c>
      <c r="T4104">
        <v>42.49</v>
      </c>
      <c r="U4104">
        <v>42.49</v>
      </c>
      <c r="V4104">
        <v>30.61896917</v>
      </c>
      <c r="W4104">
        <v>30.61896917</v>
      </c>
      <c r="X4104">
        <v>3.2659492700000001</v>
      </c>
      <c r="Y4104">
        <v>3.2659492700000001</v>
      </c>
    </row>
    <row r="4105" spans="1:25" x14ac:dyDescent="0.3">
      <c r="A4105" s="2">
        <v>45934</v>
      </c>
      <c r="B4105" t="s">
        <v>36</v>
      </c>
      <c r="C4105">
        <v>674</v>
      </c>
      <c r="D4105">
        <v>11</v>
      </c>
      <c r="E4105">
        <v>1.821</v>
      </c>
      <c r="F4105">
        <v>1.6319999999999999</v>
      </c>
      <c r="G4105">
        <v>20.03</v>
      </c>
      <c r="H4105">
        <v>20.03</v>
      </c>
      <c r="I4105" t="s">
        <v>149</v>
      </c>
      <c r="J4105">
        <v>1</v>
      </c>
      <c r="K4105">
        <v>4</v>
      </c>
      <c r="L4105">
        <v>4</v>
      </c>
      <c r="M4105">
        <v>4</v>
      </c>
      <c r="N4105">
        <v>1</v>
      </c>
      <c r="O4105">
        <v>4</v>
      </c>
      <c r="P4105">
        <v>4</v>
      </c>
      <c r="Q4105">
        <v>4</v>
      </c>
      <c r="R4105">
        <v>21.88</v>
      </c>
      <c r="S4105">
        <v>123.74</v>
      </c>
      <c r="T4105">
        <v>123.74</v>
      </c>
      <c r="U4105">
        <v>123.74</v>
      </c>
      <c r="V4105">
        <v>16.187166640000001</v>
      </c>
      <c r="W4105">
        <v>16.187166640000001</v>
      </c>
      <c r="X4105">
        <v>6.1777334000000002</v>
      </c>
      <c r="Y4105">
        <v>6.1777334000000002</v>
      </c>
    </row>
    <row r="4106" spans="1:25" x14ac:dyDescent="0.3">
      <c r="A4106" s="2">
        <v>45934</v>
      </c>
      <c r="B4106" t="s">
        <v>62</v>
      </c>
      <c r="C4106">
        <v>4841</v>
      </c>
      <c r="D4106">
        <v>47</v>
      </c>
      <c r="E4106">
        <v>4.4119999999999999</v>
      </c>
      <c r="F4106">
        <v>0.97099999999999997</v>
      </c>
      <c r="G4106">
        <v>207.36</v>
      </c>
      <c r="H4106">
        <v>207.36</v>
      </c>
      <c r="I4106" t="s">
        <v>149</v>
      </c>
      <c r="J4106">
        <v>20</v>
      </c>
      <c r="K4106">
        <v>21</v>
      </c>
      <c r="L4106">
        <v>21</v>
      </c>
      <c r="M4106">
        <v>21</v>
      </c>
      <c r="N4106">
        <v>28</v>
      </c>
      <c r="O4106">
        <v>29</v>
      </c>
      <c r="P4106">
        <v>29</v>
      </c>
      <c r="Q4106">
        <v>29</v>
      </c>
      <c r="R4106">
        <v>919.43</v>
      </c>
      <c r="S4106">
        <v>954.31</v>
      </c>
      <c r="T4106">
        <v>954.31</v>
      </c>
      <c r="U4106">
        <v>954.31</v>
      </c>
      <c r="V4106">
        <v>21.728788340000001</v>
      </c>
      <c r="W4106">
        <v>21.728788340000001</v>
      </c>
      <c r="X4106">
        <v>4.6021894290000001</v>
      </c>
      <c r="Y4106">
        <v>4.6021894290000001</v>
      </c>
    </row>
    <row r="4107" spans="1:25" x14ac:dyDescent="0.3">
      <c r="A4107" s="2">
        <v>45934</v>
      </c>
      <c r="B4107" t="s">
        <v>64</v>
      </c>
      <c r="C4107">
        <v>1565</v>
      </c>
      <c r="D4107">
        <v>18</v>
      </c>
      <c r="E4107">
        <v>4.4470000000000001</v>
      </c>
      <c r="F4107">
        <v>1.1499999999999999</v>
      </c>
      <c r="G4107">
        <v>80.040000000000006</v>
      </c>
      <c r="H4107">
        <v>80.040000000000006</v>
      </c>
      <c r="I4107" t="s">
        <v>149</v>
      </c>
      <c r="J4107">
        <v>5</v>
      </c>
      <c r="K4107">
        <v>5</v>
      </c>
      <c r="L4107">
        <v>5</v>
      </c>
      <c r="M4107">
        <v>5</v>
      </c>
      <c r="N4107">
        <v>6</v>
      </c>
      <c r="O4107">
        <v>6</v>
      </c>
      <c r="P4107">
        <v>6</v>
      </c>
      <c r="Q4107">
        <v>6</v>
      </c>
      <c r="R4107">
        <v>252.89</v>
      </c>
      <c r="S4107">
        <v>252.89</v>
      </c>
      <c r="T4107">
        <v>252.89</v>
      </c>
      <c r="U4107">
        <v>252.89</v>
      </c>
      <c r="V4107">
        <v>31.650124559999998</v>
      </c>
      <c r="W4107">
        <v>31.650124559999998</v>
      </c>
      <c r="X4107">
        <v>3.1595452270000002</v>
      </c>
      <c r="Y4107">
        <v>3.1595452270000002</v>
      </c>
    </row>
    <row r="4108" spans="1:25" x14ac:dyDescent="0.3">
      <c r="A4108" s="2">
        <v>45934</v>
      </c>
      <c r="B4108" t="s">
        <v>66</v>
      </c>
      <c r="C4108">
        <v>854</v>
      </c>
      <c r="D4108">
        <v>4</v>
      </c>
      <c r="E4108">
        <v>4.2699999999999996</v>
      </c>
      <c r="F4108">
        <v>0.46800000000000003</v>
      </c>
      <c r="G4108">
        <v>17.079999999999998</v>
      </c>
      <c r="H4108">
        <v>17.079999999999998</v>
      </c>
      <c r="I4108" t="s">
        <v>149</v>
      </c>
      <c r="J4108">
        <v>2</v>
      </c>
      <c r="K4108">
        <v>2</v>
      </c>
      <c r="L4108">
        <v>2</v>
      </c>
      <c r="M4108">
        <v>2</v>
      </c>
      <c r="N4108">
        <v>2</v>
      </c>
      <c r="O4108">
        <v>2</v>
      </c>
      <c r="P4108">
        <v>2</v>
      </c>
      <c r="Q4108">
        <v>2</v>
      </c>
      <c r="R4108">
        <v>63.76</v>
      </c>
      <c r="S4108">
        <v>63.76</v>
      </c>
      <c r="T4108">
        <v>63.76</v>
      </c>
      <c r="U4108">
        <v>63.76</v>
      </c>
      <c r="V4108">
        <v>26.78795483</v>
      </c>
      <c r="W4108">
        <v>26.78795483</v>
      </c>
      <c r="X4108">
        <v>3.7330210770000001</v>
      </c>
      <c r="Y4108">
        <v>3.7330210770000001</v>
      </c>
    </row>
    <row r="4109" spans="1:25" x14ac:dyDescent="0.3">
      <c r="A4109" s="2">
        <v>45934</v>
      </c>
      <c r="B4109" t="s">
        <v>68</v>
      </c>
      <c r="C4109">
        <v>2247</v>
      </c>
      <c r="D4109">
        <v>20</v>
      </c>
      <c r="E4109">
        <v>5.51</v>
      </c>
      <c r="F4109">
        <v>0.89</v>
      </c>
      <c r="G4109">
        <v>110.2</v>
      </c>
      <c r="H4109">
        <v>110.2</v>
      </c>
      <c r="I4109" t="s">
        <v>149</v>
      </c>
      <c r="J4109">
        <v>9</v>
      </c>
      <c r="K4109">
        <v>10</v>
      </c>
      <c r="L4109">
        <v>10</v>
      </c>
      <c r="M4109">
        <v>10</v>
      </c>
      <c r="N4109">
        <v>13</v>
      </c>
      <c r="O4109">
        <v>14</v>
      </c>
      <c r="P4109">
        <v>14</v>
      </c>
      <c r="Q4109">
        <v>14</v>
      </c>
      <c r="R4109">
        <v>588.01</v>
      </c>
      <c r="S4109">
        <v>615.5</v>
      </c>
      <c r="T4109">
        <v>615.5</v>
      </c>
      <c r="U4109">
        <v>615.5</v>
      </c>
      <c r="V4109">
        <v>17.904142969999999</v>
      </c>
      <c r="W4109">
        <v>17.904142969999999</v>
      </c>
      <c r="X4109">
        <v>5.5852994560000004</v>
      </c>
      <c r="Y4109">
        <v>5.5852994560000004</v>
      </c>
    </row>
    <row r="4110" spans="1:25" x14ac:dyDescent="0.3">
      <c r="A4110" s="2">
        <v>45934</v>
      </c>
      <c r="B4110" t="s">
        <v>70</v>
      </c>
      <c r="C4110">
        <v>3110</v>
      </c>
      <c r="D4110">
        <v>21</v>
      </c>
      <c r="E4110">
        <v>3.0459999999999998</v>
      </c>
      <c r="F4110">
        <v>0.67500000000000004</v>
      </c>
      <c r="G4110">
        <v>63.97</v>
      </c>
      <c r="H4110">
        <v>63.97</v>
      </c>
      <c r="I4110" t="s">
        <v>149</v>
      </c>
      <c r="J4110">
        <v>7</v>
      </c>
      <c r="K4110">
        <v>8</v>
      </c>
      <c r="L4110">
        <v>8</v>
      </c>
      <c r="M4110">
        <v>8</v>
      </c>
      <c r="N4110">
        <v>9</v>
      </c>
      <c r="O4110">
        <v>10</v>
      </c>
      <c r="P4110">
        <v>10</v>
      </c>
      <c r="Q4110">
        <v>10</v>
      </c>
      <c r="R4110">
        <v>307.37</v>
      </c>
      <c r="S4110">
        <v>331.35</v>
      </c>
      <c r="T4110">
        <v>331.35</v>
      </c>
      <c r="U4110">
        <v>331.35</v>
      </c>
      <c r="V4110">
        <v>19.30586993</v>
      </c>
      <c r="W4110">
        <v>19.30586993</v>
      </c>
      <c r="X4110">
        <v>5.1797717680000002</v>
      </c>
      <c r="Y4110">
        <v>5.1797717680000002</v>
      </c>
    </row>
    <row r="4111" spans="1:25" x14ac:dyDescent="0.3">
      <c r="A4111" s="2">
        <v>45934</v>
      </c>
      <c r="B4111" t="s">
        <v>72</v>
      </c>
      <c r="C4111">
        <v>828</v>
      </c>
      <c r="D4111">
        <v>3</v>
      </c>
      <c r="E4111">
        <v>3.23</v>
      </c>
      <c r="F4111">
        <v>0.36199999999999999</v>
      </c>
      <c r="G4111">
        <v>9.69</v>
      </c>
      <c r="H4111">
        <v>9.69</v>
      </c>
      <c r="I4111" t="s">
        <v>149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30.88</v>
      </c>
      <c r="S4111">
        <v>30.88</v>
      </c>
      <c r="T4111">
        <v>30.88</v>
      </c>
      <c r="U4111">
        <v>30.88</v>
      </c>
      <c r="V4111">
        <v>31.379533680000002</v>
      </c>
      <c r="W4111">
        <v>31.379533680000002</v>
      </c>
      <c r="X4111">
        <v>3.1867905059999999</v>
      </c>
      <c r="Y4111">
        <v>3.1867905059999999</v>
      </c>
    </row>
    <row r="4112" spans="1:25" x14ac:dyDescent="0.3">
      <c r="A4112" s="2">
        <v>45934</v>
      </c>
      <c r="B4112" t="s">
        <v>74</v>
      </c>
      <c r="C4112">
        <v>1215</v>
      </c>
      <c r="D4112">
        <v>5</v>
      </c>
      <c r="E4112">
        <v>2.5539999999999998</v>
      </c>
      <c r="F4112">
        <v>0.41199999999999998</v>
      </c>
      <c r="G4112">
        <v>12.77</v>
      </c>
      <c r="H4112">
        <v>12.77</v>
      </c>
      <c r="I4112" t="s">
        <v>149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X4112">
        <v>0</v>
      </c>
      <c r="Y4112">
        <v>0</v>
      </c>
    </row>
    <row r="4113" spans="1:25" x14ac:dyDescent="0.3">
      <c r="A4113" s="2">
        <v>45934</v>
      </c>
      <c r="B4113" t="s">
        <v>76</v>
      </c>
      <c r="C4113">
        <v>922</v>
      </c>
      <c r="D4113">
        <v>3</v>
      </c>
      <c r="E4113">
        <v>3.4</v>
      </c>
      <c r="F4113">
        <v>0.32500000000000001</v>
      </c>
      <c r="G4113">
        <v>10.199999999999999</v>
      </c>
      <c r="H4113">
        <v>10.199999999999999</v>
      </c>
      <c r="I4113" t="s">
        <v>149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X4113">
        <v>0</v>
      </c>
      <c r="Y4113">
        <v>0</v>
      </c>
    </row>
    <row r="4114" spans="1:25" x14ac:dyDescent="0.3">
      <c r="A4114" s="2">
        <v>45934</v>
      </c>
      <c r="B4114" t="s">
        <v>78</v>
      </c>
      <c r="C4114">
        <v>460</v>
      </c>
      <c r="D4114">
        <v>4</v>
      </c>
      <c r="E4114">
        <v>3.4350000000000001</v>
      </c>
      <c r="F4114">
        <v>0.87</v>
      </c>
      <c r="G4114">
        <v>13.74</v>
      </c>
      <c r="H4114">
        <v>13.74</v>
      </c>
      <c r="I4114" t="s">
        <v>149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X4114">
        <v>0</v>
      </c>
      <c r="Y4114">
        <v>0</v>
      </c>
    </row>
    <row r="4115" spans="1:25" x14ac:dyDescent="0.3">
      <c r="A4115" s="2">
        <v>45934</v>
      </c>
      <c r="B4115" t="s">
        <v>88</v>
      </c>
      <c r="C4115">
        <v>2587</v>
      </c>
      <c r="D4115">
        <v>22</v>
      </c>
      <c r="E4115">
        <v>2.0960000000000001</v>
      </c>
      <c r="F4115">
        <v>0.85</v>
      </c>
      <c r="G4115">
        <v>46.12</v>
      </c>
      <c r="H4115">
        <v>46.12</v>
      </c>
      <c r="I4115" t="s">
        <v>149</v>
      </c>
      <c r="J4115">
        <v>3</v>
      </c>
      <c r="K4115">
        <v>3</v>
      </c>
      <c r="L4115">
        <v>3</v>
      </c>
      <c r="M4115">
        <v>3</v>
      </c>
      <c r="N4115">
        <v>3</v>
      </c>
      <c r="O4115">
        <v>3</v>
      </c>
      <c r="P4115">
        <v>3</v>
      </c>
      <c r="Q4115">
        <v>3</v>
      </c>
      <c r="R4115">
        <v>76.86</v>
      </c>
      <c r="S4115">
        <v>76.86</v>
      </c>
      <c r="T4115">
        <v>76.86</v>
      </c>
      <c r="U4115">
        <v>76.86</v>
      </c>
      <c r="V4115">
        <v>60.00520427</v>
      </c>
      <c r="W4115">
        <v>60.00520427</v>
      </c>
      <c r="X4115">
        <v>1.6665221160000001</v>
      </c>
      <c r="Y4115">
        <v>1.6665221160000001</v>
      </c>
    </row>
    <row r="4116" spans="1:25" x14ac:dyDescent="0.3">
      <c r="A4116" s="2">
        <v>45934</v>
      </c>
      <c r="B4116" t="s">
        <v>80</v>
      </c>
      <c r="C4116">
        <v>188</v>
      </c>
      <c r="D4116">
        <v>3</v>
      </c>
      <c r="E4116">
        <v>3.77</v>
      </c>
      <c r="F4116">
        <v>1.5960000000000001</v>
      </c>
      <c r="G4116">
        <v>11.31</v>
      </c>
      <c r="H4116">
        <v>11.31</v>
      </c>
      <c r="I4116" t="s">
        <v>149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X4116">
        <v>0</v>
      </c>
      <c r="Y4116">
        <v>0</v>
      </c>
    </row>
    <row r="4117" spans="1:25" x14ac:dyDescent="0.3">
      <c r="A4117" s="2">
        <v>45934</v>
      </c>
      <c r="B4117" t="s">
        <v>82</v>
      </c>
      <c r="C4117">
        <v>419</v>
      </c>
      <c r="D4117">
        <v>9</v>
      </c>
      <c r="E4117">
        <v>3.702</v>
      </c>
      <c r="F4117">
        <v>2.1480000000000001</v>
      </c>
      <c r="G4117">
        <v>33.32</v>
      </c>
      <c r="H4117">
        <v>33.32</v>
      </c>
      <c r="I4117" t="s">
        <v>149</v>
      </c>
      <c r="J4117">
        <v>2</v>
      </c>
      <c r="K4117">
        <v>2</v>
      </c>
      <c r="L4117">
        <v>2</v>
      </c>
      <c r="M4117">
        <v>2</v>
      </c>
      <c r="N4117">
        <v>2</v>
      </c>
      <c r="O4117">
        <v>2</v>
      </c>
      <c r="P4117">
        <v>2</v>
      </c>
      <c r="Q4117">
        <v>2</v>
      </c>
      <c r="R4117">
        <v>69.760000000000005</v>
      </c>
      <c r="S4117">
        <v>69.760000000000005</v>
      </c>
      <c r="T4117">
        <v>69.760000000000005</v>
      </c>
      <c r="U4117">
        <v>69.760000000000005</v>
      </c>
      <c r="V4117">
        <v>47.763761469999999</v>
      </c>
      <c r="W4117">
        <v>47.763761469999999</v>
      </c>
      <c r="X4117">
        <v>2.0936374550000001</v>
      </c>
      <c r="Y4117">
        <v>2.0936374550000001</v>
      </c>
    </row>
    <row r="4118" spans="1:25" x14ac:dyDescent="0.3">
      <c r="A4118" s="2">
        <v>45934</v>
      </c>
      <c r="B4118" t="s">
        <v>94</v>
      </c>
      <c r="C4118">
        <v>836</v>
      </c>
      <c r="D4118">
        <v>3</v>
      </c>
      <c r="E4118">
        <v>6.3470000000000004</v>
      </c>
      <c r="F4118">
        <v>0.35899999999999999</v>
      </c>
      <c r="G4118">
        <v>19.04</v>
      </c>
      <c r="H4118">
        <v>19.04</v>
      </c>
      <c r="I4118" t="s">
        <v>149</v>
      </c>
      <c r="J4118">
        <v>3</v>
      </c>
      <c r="K4118">
        <v>3</v>
      </c>
      <c r="L4118">
        <v>3</v>
      </c>
      <c r="M4118">
        <v>3</v>
      </c>
      <c r="N4118">
        <v>3</v>
      </c>
      <c r="O4118">
        <v>3</v>
      </c>
      <c r="P4118">
        <v>3</v>
      </c>
      <c r="Q4118">
        <v>3</v>
      </c>
      <c r="R4118">
        <v>188.76</v>
      </c>
      <c r="S4118">
        <v>188.76</v>
      </c>
      <c r="T4118">
        <v>188.76</v>
      </c>
      <c r="U4118">
        <v>188.76</v>
      </c>
      <c r="V4118">
        <v>10.086882810000001</v>
      </c>
      <c r="W4118">
        <v>10.086882810000001</v>
      </c>
      <c r="X4118">
        <v>9.9138655460000003</v>
      </c>
      <c r="Y4118">
        <v>9.9138655460000003</v>
      </c>
    </row>
    <row r="4119" spans="1:25" x14ac:dyDescent="0.3">
      <c r="A4119" s="2">
        <v>45934</v>
      </c>
      <c r="B4119" t="s">
        <v>96</v>
      </c>
      <c r="C4119">
        <v>1356</v>
      </c>
      <c r="D4119">
        <v>3</v>
      </c>
      <c r="E4119">
        <v>3.7229999999999999</v>
      </c>
      <c r="F4119">
        <v>0.221</v>
      </c>
      <c r="G4119">
        <v>11.17</v>
      </c>
      <c r="H4119">
        <v>11.17</v>
      </c>
      <c r="I4119" t="s">
        <v>149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X4119">
        <v>0</v>
      </c>
      <c r="Y4119">
        <v>0</v>
      </c>
    </row>
    <row r="4120" spans="1:25" x14ac:dyDescent="0.3">
      <c r="A4120" s="2">
        <v>45934</v>
      </c>
      <c r="B4120" t="s">
        <v>11</v>
      </c>
      <c r="C4120">
        <v>533</v>
      </c>
      <c r="D4120">
        <v>11</v>
      </c>
      <c r="E4120">
        <v>2.5219999999999998</v>
      </c>
      <c r="F4120">
        <v>2.0640000000000001</v>
      </c>
      <c r="G4120">
        <v>27.74</v>
      </c>
      <c r="H4120">
        <v>27.74</v>
      </c>
      <c r="I4120" t="s">
        <v>149</v>
      </c>
      <c r="J4120">
        <v>4</v>
      </c>
      <c r="K4120">
        <v>4</v>
      </c>
      <c r="L4120">
        <v>4</v>
      </c>
      <c r="M4120">
        <v>4</v>
      </c>
      <c r="N4120">
        <v>5</v>
      </c>
      <c r="O4120">
        <v>5</v>
      </c>
      <c r="P4120">
        <v>5</v>
      </c>
      <c r="Q4120">
        <v>5</v>
      </c>
      <c r="R4120">
        <v>164.11</v>
      </c>
      <c r="S4120">
        <v>164.11</v>
      </c>
      <c r="T4120">
        <v>164.11</v>
      </c>
      <c r="U4120">
        <v>164.11</v>
      </c>
      <c r="V4120">
        <v>16.903296569999998</v>
      </c>
      <c r="W4120">
        <v>16.903296569999998</v>
      </c>
      <c r="X4120">
        <v>5.9160057679999998</v>
      </c>
      <c r="Y4120">
        <v>5.9160057679999998</v>
      </c>
    </row>
    <row r="4121" spans="1:25" x14ac:dyDescent="0.3">
      <c r="A4121" s="2">
        <v>45934</v>
      </c>
      <c r="B4121" t="s">
        <v>92</v>
      </c>
      <c r="C4121">
        <v>274</v>
      </c>
      <c r="D4121">
        <v>3</v>
      </c>
      <c r="E4121">
        <v>3.54</v>
      </c>
      <c r="F4121">
        <v>1.095</v>
      </c>
      <c r="G4121">
        <v>10.62</v>
      </c>
      <c r="H4121">
        <v>10.62</v>
      </c>
      <c r="I4121" t="s">
        <v>149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X4121">
        <v>0</v>
      </c>
      <c r="Y4121">
        <v>0</v>
      </c>
    </row>
    <row r="4122" spans="1:25" x14ac:dyDescent="0.3">
      <c r="A4122" s="2">
        <v>45934</v>
      </c>
      <c r="B4122" t="s">
        <v>46</v>
      </c>
      <c r="C4122">
        <v>799</v>
      </c>
      <c r="D4122">
        <v>0</v>
      </c>
      <c r="F4122">
        <v>0</v>
      </c>
      <c r="G4122">
        <v>0</v>
      </c>
      <c r="H4122">
        <v>0</v>
      </c>
      <c r="I4122" t="s">
        <v>149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5" x14ac:dyDescent="0.3">
      <c r="A4123" s="2">
        <v>45934</v>
      </c>
      <c r="B4123" t="s">
        <v>32</v>
      </c>
      <c r="C4123">
        <v>90</v>
      </c>
      <c r="D4123">
        <v>1</v>
      </c>
      <c r="E4123">
        <v>1.27</v>
      </c>
      <c r="F4123">
        <v>1.111</v>
      </c>
      <c r="G4123">
        <v>1.27</v>
      </c>
      <c r="H4123">
        <v>1.27</v>
      </c>
      <c r="I4123" t="s">
        <v>149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X4123">
        <v>0</v>
      </c>
      <c r="Y4123">
        <v>0</v>
      </c>
    </row>
    <row r="4124" spans="1:25" x14ac:dyDescent="0.3">
      <c r="A4124" s="2">
        <v>45934</v>
      </c>
      <c r="B4124" t="s">
        <v>72</v>
      </c>
      <c r="C4124">
        <v>168</v>
      </c>
      <c r="D4124">
        <v>0</v>
      </c>
      <c r="F4124">
        <v>0</v>
      </c>
      <c r="G4124">
        <v>0</v>
      </c>
      <c r="H4124">
        <v>0</v>
      </c>
      <c r="I4124" t="s">
        <v>149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5" x14ac:dyDescent="0.3">
      <c r="A4125" s="2">
        <v>45934</v>
      </c>
      <c r="B4125" t="s">
        <v>106</v>
      </c>
      <c r="C4125">
        <v>101</v>
      </c>
      <c r="D4125">
        <v>3</v>
      </c>
      <c r="E4125">
        <v>2.4569999999999999</v>
      </c>
      <c r="F4125">
        <v>2.97</v>
      </c>
      <c r="G4125">
        <v>7.37</v>
      </c>
      <c r="H4125">
        <v>7.37</v>
      </c>
      <c r="I4125" t="s">
        <v>149</v>
      </c>
      <c r="J4125">
        <v>2</v>
      </c>
      <c r="K4125">
        <v>2</v>
      </c>
      <c r="L4125">
        <v>2</v>
      </c>
      <c r="M4125">
        <v>2</v>
      </c>
      <c r="N4125">
        <v>2</v>
      </c>
      <c r="O4125">
        <v>2</v>
      </c>
      <c r="P4125">
        <v>2</v>
      </c>
      <c r="Q4125">
        <v>2</v>
      </c>
      <c r="R4125">
        <v>152.97999999999999</v>
      </c>
      <c r="S4125">
        <v>152.97999999999999</v>
      </c>
      <c r="T4125">
        <v>152.97999999999999</v>
      </c>
      <c r="U4125">
        <v>152.97999999999999</v>
      </c>
      <c r="V4125">
        <v>4.8176232189999997</v>
      </c>
      <c r="W4125">
        <v>4.8176232189999997</v>
      </c>
      <c r="X4125">
        <v>20.75712347</v>
      </c>
      <c r="Y4125">
        <v>20.75712347</v>
      </c>
    </row>
    <row r="4126" spans="1:25" x14ac:dyDescent="0.3">
      <c r="A4126" s="2">
        <v>45934</v>
      </c>
      <c r="B4126" t="s">
        <v>54</v>
      </c>
      <c r="C4126">
        <v>24</v>
      </c>
      <c r="D4126">
        <v>0</v>
      </c>
      <c r="F4126">
        <v>0</v>
      </c>
      <c r="G4126">
        <v>0</v>
      </c>
      <c r="H4126">
        <v>0</v>
      </c>
      <c r="I4126" t="s">
        <v>149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5" x14ac:dyDescent="0.3">
      <c r="A4127" s="2">
        <v>45934</v>
      </c>
      <c r="B4127" t="s">
        <v>44</v>
      </c>
      <c r="C4127">
        <v>62</v>
      </c>
      <c r="D4127">
        <v>1</v>
      </c>
      <c r="E4127">
        <v>1.18</v>
      </c>
      <c r="F4127">
        <v>1.613</v>
      </c>
      <c r="G4127">
        <v>1.18</v>
      </c>
      <c r="H4127">
        <v>1.18</v>
      </c>
      <c r="I4127" t="s">
        <v>149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33.880000000000003</v>
      </c>
      <c r="S4127">
        <v>33.880000000000003</v>
      </c>
      <c r="T4127">
        <v>33.880000000000003</v>
      </c>
      <c r="U4127">
        <v>33.880000000000003</v>
      </c>
      <c r="V4127">
        <v>3.4828807560000001</v>
      </c>
      <c r="W4127">
        <v>3.4828807560000001</v>
      </c>
      <c r="X4127">
        <v>28.71186441</v>
      </c>
      <c r="Y4127">
        <v>28.71186441</v>
      </c>
    </row>
    <row r="4128" spans="1:25" x14ac:dyDescent="0.3">
      <c r="A4128" s="2">
        <v>45934</v>
      </c>
      <c r="B4128" t="s">
        <v>40</v>
      </c>
      <c r="C4128">
        <v>489</v>
      </c>
      <c r="D4128">
        <v>4</v>
      </c>
      <c r="E4128">
        <v>3.2850000000000001</v>
      </c>
      <c r="F4128">
        <v>0.81799999999999995</v>
      </c>
      <c r="G4128">
        <v>13.14</v>
      </c>
      <c r="H4128">
        <v>13.14</v>
      </c>
      <c r="I4128" t="s">
        <v>149</v>
      </c>
      <c r="J4128">
        <v>1</v>
      </c>
      <c r="K4128">
        <v>2</v>
      </c>
      <c r="L4128">
        <v>2</v>
      </c>
      <c r="M4128">
        <v>2</v>
      </c>
      <c r="N4128">
        <v>2</v>
      </c>
      <c r="O4128">
        <v>8</v>
      </c>
      <c r="P4128">
        <v>8</v>
      </c>
      <c r="Q4128">
        <v>8</v>
      </c>
      <c r="R4128">
        <v>187.96</v>
      </c>
      <c r="S4128">
        <v>409.84</v>
      </c>
      <c r="T4128">
        <v>409.84</v>
      </c>
      <c r="U4128">
        <v>409.84</v>
      </c>
      <c r="V4128">
        <v>3.2061292209999999</v>
      </c>
      <c r="W4128">
        <v>3.2061292209999999</v>
      </c>
      <c r="X4128">
        <v>31.190258750000002</v>
      </c>
      <c r="Y4128">
        <v>31.190258750000002</v>
      </c>
    </row>
    <row r="4129" spans="1:25" x14ac:dyDescent="0.3">
      <c r="A4129" s="2">
        <v>45934</v>
      </c>
      <c r="B4129" t="s">
        <v>56</v>
      </c>
      <c r="C4129">
        <v>67</v>
      </c>
      <c r="D4129">
        <v>1</v>
      </c>
      <c r="E4129">
        <v>3.16</v>
      </c>
      <c r="F4129">
        <v>1.4930000000000001</v>
      </c>
      <c r="G4129">
        <v>3.16</v>
      </c>
      <c r="H4129">
        <v>3.16</v>
      </c>
      <c r="I4129" t="s">
        <v>149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X4129">
        <v>0</v>
      </c>
      <c r="Y4129">
        <v>0</v>
      </c>
    </row>
    <row r="4130" spans="1:25" x14ac:dyDescent="0.3">
      <c r="A4130" s="2">
        <v>45934</v>
      </c>
      <c r="B4130" t="s">
        <v>48</v>
      </c>
      <c r="C4130">
        <v>284</v>
      </c>
      <c r="D4130">
        <v>3</v>
      </c>
      <c r="E4130">
        <v>4.7770000000000001</v>
      </c>
      <c r="F4130">
        <v>1.056</v>
      </c>
      <c r="G4130">
        <v>14.33</v>
      </c>
      <c r="H4130">
        <v>14.33</v>
      </c>
      <c r="I4130" t="s">
        <v>149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X4130">
        <v>0</v>
      </c>
      <c r="Y4130">
        <v>0</v>
      </c>
    </row>
    <row r="4131" spans="1:25" x14ac:dyDescent="0.3">
      <c r="A4131" s="2">
        <v>45934</v>
      </c>
      <c r="B4131" t="s">
        <v>24</v>
      </c>
      <c r="C4131">
        <v>323</v>
      </c>
      <c r="D4131">
        <v>1</v>
      </c>
      <c r="E4131">
        <v>2.7</v>
      </c>
      <c r="F4131">
        <v>0.31</v>
      </c>
      <c r="G4131">
        <v>2.7</v>
      </c>
      <c r="H4131">
        <v>2.7</v>
      </c>
      <c r="I4131" t="s">
        <v>149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X4131">
        <v>0</v>
      </c>
      <c r="Y4131">
        <v>0</v>
      </c>
    </row>
    <row r="4132" spans="1:25" x14ac:dyDescent="0.3">
      <c r="A4132" s="2">
        <v>45934</v>
      </c>
      <c r="B4132" t="s">
        <v>108</v>
      </c>
      <c r="C4132">
        <v>243</v>
      </c>
      <c r="D4132">
        <v>0</v>
      </c>
      <c r="F4132">
        <v>0</v>
      </c>
      <c r="G4132">
        <v>0</v>
      </c>
      <c r="H4132">
        <v>0</v>
      </c>
      <c r="I4132" t="s">
        <v>149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5" x14ac:dyDescent="0.3">
      <c r="A4133" s="2">
        <v>45934</v>
      </c>
      <c r="B4133" t="s">
        <v>62</v>
      </c>
      <c r="C4133">
        <v>306</v>
      </c>
      <c r="D4133">
        <v>6</v>
      </c>
      <c r="E4133">
        <v>2.798</v>
      </c>
      <c r="F4133">
        <v>1.9610000000000001</v>
      </c>
      <c r="G4133">
        <v>16.79</v>
      </c>
      <c r="H4133">
        <v>16.79</v>
      </c>
      <c r="I4133" t="s">
        <v>149</v>
      </c>
      <c r="J4133">
        <v>0</v>
      </c>
      <c r="K4133">
        <v>1</v>
      </c>
      <c r="L4133">
        <v>1</v>
      </c>
      <c r="M4133">
        <v>1</v>
      </c>
      <c r="N4133">
        <v>0</v>
      </c>
      <c r="O4133">
        <v>1</v>
      </c>
      <c r="P4133">
        <v>1</v>
      </c>
      <c r="Q4133">
        <v>1</v>
      </c>
      <c r="R4133">
        <v>0</v>
      </c>
      <c r="S4133">
        <v>34.880000000000003</v>
      </c>
      <c r="T4133">
        <v>34.880000000000003</v>
      </c>
      <c r="U4133">
        <v>34.880000000000003</v>
      </c>
      <c r="V4133">
        <v>48.136467889999999</v>
      </c>
      <c r="W4133">
        <v>48.136467889999999</v>
      </c>
      <c r="X4133">
        <v>2.0774270399999999</v>
      </c>
      <c r="Y4133">
        <v>2.0774270399999999</v>
      </c>
    </row>
    <row r="4134" spans="1:25" x14ac:dyDescent="0.3">
      <c r="A4134" s="2">
        <v>45934</v>
      </c>
      <c r="B4134" t="s">
        <v>84</v>
      </c>
      <c r="C4134">
        <v>29</v>
      </c>
      <c r="D4134">
        <v>0</v>
      </c>
      <c r="F4134">
        <v>0</v>
      </c>
      <c r="G4134">
        <v>0</v>
      </c>
      <c r="H4134">
        <v>0</v>
      </c>
      <c r="I4134" t="s">
        <v>149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5" x14ac:dyDescent="0.3">
      <c r="A4135" s="2">
        <v>45934</v>
      </c>
      <c r="B4135" t="s">
        <v>42</v>
      </c>
      <c r="C4135">
        <v>15</v>
      </c>
      <c r="D4135">
        <v>0</v>
      </c>
      <c r="F4135">
        <v>0</v>
      </c>
      <c r="G4135">
        <v>0</v>
      </c>
      <c r="H4135">
        <v>0</v>
      </c>
      <c r="I4135" t="s">
        <v>149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5" x14ac:dyDescent="0.3">
      <c r="A4136" s="2">
        <v>45934</v>
      </c>
      <c r="B4136" t="s">
        <v>11</v>
      </c>
      <c r="C4136">
        <v>63</v>
      </c>
      <c r="D4136">
        <v>0</v>
      </c>
      <c r="F4136">
        <v>0</v>
      </c>
      <c r="G4136">
        <v>0</v>
      </c>
      <c r="H4136">
        <v>0</v>
      </c>
      <c r="I4136" t="s">
        <v>149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5" x14ac:dyDescent="0.3">
      <c r="A4137" s="2">
        <v>45934</v>
      </c>
      <c r="B4137" t="s">
        <v>102</v>
      </c>
      <c r="C4137">
        <v>312</v>
      </c>
      <c r="D4137">
        <v>0</v>
      </c>
      <c r="F4137">
        <v>0</v>
      </c>
      <c r="G4137">
        <v>0</v>
      </c>
      <c r="H4137">
        <v>0</v>
      </c>
      <c r="I4137" t="s">
        <v>149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5" x14ac:dyDescent="0.3">
      <c r="A4138" s="2">
        <v>45934</v>
      </c>
      <c r="B4138" t="s">
        <v>98</v>
      </c>
      <c r="C4138">
        <v>743</v>
      </c>
      <c r="D4138">
        <v>4</v>
      </c>
      <c r="E4138">
        <v>2.7850000000000001</v>
      </c>
      <c r="F4138">
        <v>0.53800000000000003</v>
      </c>
      <c r="G4138">
        <v>11.14</v>
      </c>
      <c r="H4138">
        <v>11.14</v>
      </c>
      <c r="I4138" t="s">
        <v>149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11.88</v>
      </c>
      <c r="S4138">
        <v>11.88</v>
      </c>
      <c r="T4138">
        <v>11.88</v>
      </c>
      <c r="U4138">
        <v>11.88</v>
      </c>
      <c r="V4138">
        <v>93.771043770000006</v>
      </c>
      <c r="W4138">
        <v>93.771043770000006</v>
      </c>
      <c r="X4138">
        <v>1.0664272889999999</v>
      </c>
      <c r="Y4138">
        <v>1.0664272889999999</v>
      </c>
    </row>
    <row r="4139" spans="1:25" x14ac:dyDescent="0.3">
      <c r="A4139" s="2">
        <v>45934</v>
      </c>
      <c r="B4139" t="s">
        <v>104</v>
      </c>
      <c r="C4139">
        <v>278</v>
      </c>
      <c r="D4139">
        <v>1</v>
      </c>
      <c r="E4139">
        <v>1.55</v>
      </c>
      <c r="F4139">
        <v>0.36</v>
      </c>
      <c r="G4139">
        <v>1.55</v>
      </c>
      <c r="H4139">
        <v>1.55</v>
      </c>
      <c r="I4139" t="s">
        <v>149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X4139">
        <v>0</v>
      </c>
      <c r="Y4139">
        <v>0</v>
      </c>
    </row>
    <row r="4140" spans="1:25" x14ac:dyDescent="0.3">
      <c r="A4140" s="2">
        <v>45934</v>
      </c>
      <c r="B4140" t="s">
        <v>38</v>
      </c>
      <c r="C4140">
        <v>0</v>
      </c>
      <c r="D4140">
        <v>0</v>
      </c>
      <c r="G4140">
        <v>0</v>
      </c>
      <c r="H4140">
        <v>0</v>
      </c>
      <c r="I4140" t="s">
        <v>149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5" x14ac:dyDescent="0.3">
      <c r="A4141" s="2">
        <v>45934</v>
      </c>
      <c r="B4141" t="s">
        <v>42</v>
      </c>
      <c r="C4141">
        <v>252</v>
      </c>
      <c r="D4141">
        <v>2</v>
      </c>
      <c r="E4141">
        <v>1.86</v>
      </c>
      <c r="F4141">
        <v>0.79400000000000004</v>
      </c>
      <c r="G4141">
        <v>3.72</v>
      </c>
      <c r="H4141">
        <v>3.72</v>
      </c>
      <c r="I4141" t="s">
        <v>149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X4141">
        <v>0</v>
      </c>
      <c r="Y4141">
        <v>0</v>
      </c>
    </row>
    <row r="4142" spans="1:25" x14ac:dyDescent="0.3">
      <c r="A4142" s="2">
        <v>45934</v>
      </c>
      <c r="B4142" t="s">
        <v>50</v>
      </c>
      <c r="C4142">
        <v>6</v>
      </c>
      <c r="D4142">
        <v>0</v>
      </c>
      <c r="F4142">
        <v>0</v>
      </c>
      <c r="G4142">
        <v>0</v>
      </c>
      <c r="H4142">
        <v>0</v>
      </c>
      <c r="I4142" t="s">
        <v>149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5" x14ac:dyDescent="0.3">
      <c r="A4143" s="2">
        <v>45934</v>
      </c>
      <c r="B4143" t="s">
        <v>72</v>
      </c>
      <c r="C4143">
        <v>134</v>
      </c>
      <c r="D4143">
        <v>5</v>
      </c>
      <c r="E4143">
        <v>4.5</v>
      </c>
      <c r="F4143">
        <v>3.7309999999999999</v>
      </c>
      <c r="G4143">
        <v>22.5</v>
      </c>
      <c r="H4143">
        <v>22.5</v>
      </c>
      <c r="I4143" t="s">
        <v>149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X4143">
        <v>0</v>
      </c>
      <c r="Y4143">
        <v>0</v>
      </c>
    </row>
    <row r="4144" spans="1:25" x14ac:dyDescent="0.3">
      <c r="A4144" s="2">
        <v>45934</v>
      </c>
      <c r="B4144" t="s">
        <v>84</v>
      </c>
      <c r="C4144">
        <v>4</v>
      </c>
      <c r="D4144">
        <v>0</v>
      </c>
      <c r="F4144">
        <v>0</v>
      </c>
      <c r="G4144">
        <v>0</v>
      </c>
      <c r="H4144">
        <v>0</v>
      </c>
      <c r="I4144" t="s">
        <v>149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5" x14ac:dyDescent="0.3">
      <c r="A4145" s="2">
        <v>45934</v>
      </c>
      <c r="B4145" t="s">
        <v>68</v>
      </c>
      <c r="C4145">
        <v>268</v>
      </c>
      <c r="D4145">
        <v>3</v>
      </c>
      <c r="E4145">
        <v>3.27</v>
      </c>
      <c r="F4145">
        <v>1.119</v>
      </c>
      <c r="G4145">
        <v>9.81</v>
      </c>
      <c r="H4145">
        <v>9.81</v>
      </c>
      <c r="I4145" t="s">
        <v>149</v>
      </c>
      <c r="J4145">
        <v>2</v>
      </c>
      <c r="K4145">
        <v>2</v>
      </c>
      <c r="L4145">
        <v>2</v>
      </c>
      <c r="M4145">
        <v>2</v>
      </c>
      <c r="N4145">
        <v>3</v>
      </c>
      <c r="O4145">
        <v>3</v>
      </c>
      <c r="P4145">
        <v>3</v>
      </c>
      <c r="Q4145">
        <v>3</v>
      </c>
      <c r="R4145">
        <v>86.86</v>
      </c>
      <c r="S4145">
        <v>86.86</v>
      </c>
      <c r="T4145">
        <v>86.86</v>
      </c>
      <c r="U4145">
        <v>86.86</v>
      </c>
      <c r="V4145">
        <v>11.29403638</v>
      </c>
      <c r="W4145">
        <v>11.29403638</v>
      </c>
      <c r="X4145">
        <v>8.8542303770000004</v>
      </c>
      <c r="Y4145">
        <v>8.8542303770000004</v>
      </c>
    </row>
    <row r="4146" spans="1:25" x14ac:dyDescent="0.3">
      <c r="A4146" s="2">
        <v>45934</v>
      </c>
      <c r="B4146" t="s">
        <v>64</v>
      </c>
      <c r="C4146">
        <v>75</v>
      </c>
      <c r="D4146">
        <v>0</v>
      </c>
      <c r="F4146">
        <v>0</v>
      </c>
      <c r="G4146">
        <v>0</v>
      </c>
      <c r="H4146">
        <v>0</v>
      </c>
      <c r="I4146" t="s">
        <v>149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5" x14ac:dyDescent="0.3">
      <c r="A4147" s="2">
        <v>45934</v>
      </c>
      <c r="B4147" t="s">
        <v>26</v>
      </c>
      <c r="C4147">
        <v>43</v>
      </c>
      <c r="D4147">
        <v>0</v>
      </c>
      <c r="F4147">
        <v>0</v>
      </c>
      <c r="G4147">
        <v>0</v>
      </c>
      <c r="H4147">
        <v>0</v>
      </c>
      <c r="I4147" t="s">
        <v>149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5" x14ac:dyDescent="0.3">
      <c r="A4148" s="2">
        <v>45934</v>
      </c>
      <c r="B4148" t="s">
        <v>15</v>
      </c>
      <c r="C4148">
        <v>162</v>
      </c>
      <c r="D4148">
        <v>4</v>
      </c>
      <c r="E4148">
        <v>1.84</v>
      </c>
      <c r="F4148">
        <v>2.4689999999999999</v>
      </c>
      <c r="G4148">
        <v>7.36</v>
      </c>
      <c r="H4148">
        <v>7.36</v>
      </c>
      <c r="I4148" t="s">
        <v>149</v>
      </c>
      <c r="J4148">
        <v>2</v>
      </c>
      <c r="K4148">
        <v>2</v>
      </c>
      <c r="L4148">
        <v>2</v>
      </c>
      <c r="M4148">
        <v>2</v>
      </c>
      <c r="N4148">
        <v>5</v>
      </c>
      <c r="O4148">
        <v>5</v>
      </c>
      <c r="P4148">
        <v>5</v>
      </c>
      <c r="Q4148">
        <v>5</v>
      </c>
      <c r="R4148">
        <v>173.84</v>
      </c>
      <c r="S4148">
        <v>173.84</v>
      </c>
      <c r="T4148">
        <v>173.84</v>
      </c>
      <c r="U4148">
        <v>173.84</v>
      </c>
      <c r="V4148">
        <v>4.2337781870000004</v>
      </c>
      <c r="W4148">
        <v>4.2337781870000004</v>
      </c>
      <c r="X4148">
        <v>23.619565219999998</v>
      </c>
      <c r="Y4148">
        <v>23.619565219999998</v>
      </c>
    </row>
    <row r="4149" spans="1:25" x14ac:dyDescent="0.3">
      <c r="A4149" s="2">
        <v>45934</v>
      </c>
      <c r="B4149" t="s">
        <v>36</v>
      </c>
      <c r="C4149">
        <v>29</v>
      </c>
      <c r="D4149">
        <v>0</v>
      </c>
      <c r="F4149">
        <v>0</v>
      </c>
      <c r="G4149">
        <v>0</v>
      </c>
      <c r="H4149">
        <v>0</v>
      </c>
      <c r="I4149" t="s">
        <v>149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5" x14ac:dyDescent="0.3">
      <c r="A4150" s="2">
        <v>45934</v>
      </c>
      <c r="B4150" t="s">
        <v>78</v>
      </c>
      <c r="C4150">
        <v>241</v>
      </c>
      <c r="D4150">
        <v>3</v>
      </c>
      <c r="E4150">
        <v>5.3970000000000002</v>
      </c>
      <c r="F4150">
        <v>1.2450000000000001</v>
      </c>
      <c r="G4150">
        <v>16.190000000000001</v>
      </c>
      <c r="H4150">
        <v>16.190000000000001</v>
      </c>
      <c r="I4150" t="s">
        <v>149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1</v>
      </c>
      <c r="R4150">
        <v>78.489999999999995</v>
      </c>
      <c r="S4150">
        <v>78.489999999999995</v>
      </c>
      <c r="T4150">
        <v>78.489999999999995</v>
      </c>
      <c r="U4150">
        <v>78.489999999999995</v>
      </c>
      <c r="V4150">
        <v>20.62683144</v>
      </c>
      <c r="W4150">
        <v>20.62683144</v>
      </c>
      <c r="X4150">
        <v>4.8480543550000004</v>
      </c>
      <c r="Y4150">
        <v>4.8480543550000004</v>
      </c>
    </row>
    <row r="4151" spans="1:25" x14ac:dyDescent="0.3">
      <c r="A4151" s="2">
        <v>45934</v>
      </c>
      <c r="B4151" t="s">
        <v>94</v>
      </c>
      <c r="C4151">
        <v>96</v>
      </c>
      <c r="D4151">
        <v>1</v>
      </c>
      <c r="E4151">
        <v>3.34</v>
      </c>
      <c r="F4151">
        <v>1.042</v>
      </c>
      <c r="G4151">
        <v>3.34</v>
      </c>
      <c r="H4151">
        <v>3.34</v>
      </c>
      <c r="I4151" t="s">
        <v>149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X4151">
        <v>0</v>
      </c>
      <c r="Y4151">
        <v>0</v>
      </c>
    </row>
    <row r="4152" spans="1:25" x14ac:dyDescent="0.3">
      <c r="A4152" s="2">
        <v>45934</v>
      </c>
      <c r="B4152" t="s">
        <v>17</v>
      </c>
      <c r="C4152">
        <v>128</v>
      </c>
      <c r="D4152">
        <v>0</v>
      </c>
      <c r="F4152">
        <v>0</v>
      </c>
      <c r="G4152">
        <v>0</v>
      </c>
      <c r="H4152">
        <v>0</v>
      </c>
      <c r="I4152" t="s">
        <v>149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5" x14ac:dyDescent="0.3">
      <c r="A4153" s="2">
        <v>45934</v>
      </c>
      <c r="B4153" t="s">
        <v>17</v>
      </c>
      <c r="C4153">
        <v>596</v>
      </c>
      <c r="D4153">
        <v>2</v>
      </c>
      <c r="E4153">
        <v>1.365</v>
      </c>
      <c r="F4153">
        <v>0.33600000000000002</v>
      </c>
      <c r="G4153">
        <v>2.73</v>
      </c>
      <c r="H4153">
        <v>2.73</v>
      </c>
      <c r="I4153" t="s">
        <v>149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22.88</v>
      </c>
      <c r="S4153">
        <v>22.88</v>
      </c>
      <c r="T4153">
        <v>22.88</v>
      </c>
      <c r="U4153">
        <v>22.88</v>
      </c>
      <c r="V4153">
        <v>11.93181818</v>
      </c>
      <c r="W4153">
        <v>11.93181818</v>
      </c>
      <c r="X4153">
        <v>8.3809523810000002</v>
      </c>
      <c r="Y4153">
        <v>8.3809523810000002</v>
      </c>
    </row>
    <row r="4154" spans="1:25" x14ac:dyDescent="0.3">
      <c r="A4154" s="2">
        <v>45934</v>
      </c>
      <c r="B4154" t="s">
        <v>17</v>
      </c>
      <c r="C4154">
        <v>110</v>
      </c>
      <c r="D4154">
        <v>0</v>
      </c>
      <c r="F4154">
        <v>0</v>
      </c>
      <c r="G4154">
        <v>0</v>
      </c>
      <c r="H4154">
        <v>0</v>
      </c>
      <c r="I4154" t="s">
        <v>149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5" x14ac:dyDescent="0.3">
      <c r="A4155" s="2">
        <v>45934</v>
      </c>
      <c r="B4155" t="s">
        <v>17</v>
      </c>
      <c r="C4155">
        <v>177</v>
      </c>
      <c r="D4155">
        <v>1</v>
      </c>
      <c r="E4155">
        <v>1.46</v>
      </c>
      <c r="F4155">
        <v>0.56499999999999995</v>
      </c>
      <c r="G4155">
        <v>1.46</v>
      </c>
      <c r="H4155">
        <v>1.46</v>
      </c>
      <c r="I4155" t="s">
        <v>149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X4155">
        <v>0</v>
      </c>
      <c r="Y4155">
        <v>0</v>
      </c>
    </row>
    <row r="4156" spans="1:25" x14ac:dyDescent="0.3">
      <c r="A4156" s="2">
        <v>45934</v>
      </c>
      <c r="B4156" t="s">
        <v>52</v>
      </c>
      <c r="C4156">
        <v>961</v>
      </c>
      <c r="D4156">
        <v>10</v>
      </c>
      <c r="E4156">
        <v>0.77800000000000002</v>
      </c>
      <c r="F4156">
        <v>1.0409999999999999</v>
      </c>
      <c r="G4156">
        <v>7.78</v>
      </c>
      <c r="H4156">
        <v>7.78</v>
      </c>
      <c r="I4156" t="s">
        <v>149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13.49</v>
      </c>
      <c r="S4156">
        <v>13.49</v>
      </c>
      <c r="T4156">
        <v>13.49</v>
      </c>
      <c r="U4156">
        <v>13.49</v>
      </c>
      <c r="V4156">
        <v>57.67234989</v>
      </c>
      <c r="W4156">
        <v>57.67234989</v>
      </c>
      <c r="X4156">
        <v>1.733933162</v>
      </c>
      <c r="Y4156">
        <v>1.733933162</v>
      </c>
    </row>
    <row r="4157" spans="1:25" x14ac:dyDescent="0.3">
      <c r="A4157" s="2">
        <v>45934</v>
      </c>
      <c r="B4157" t="s">
        <v>52</v>
      </c>
      <c r="C4157">
        <v>1066</v>
      </c>
      <c r="D4157">
        <v>15</v>
      </c>
      <c r="E4157">
        <v>0.753</v>
      </c>
      <c r="F4157">
        <v>1.407</v>
      </c>
      <c r="G4157">
        <v>11.3</v>
      </c>
      <c r="H4157">
        <v>11.3</v>
      </c>
      <c r="I4157" t="s">
        <v>149</v>
      </c>
      <c r="J4157">
        <v>2</v>
      </c>
      <c r="K4157">
        <v>2</v>
      </c>
      <c r="L4157">
        <v>2</v>
      </c>
      <c r="M4157">
        <v>2</v>
      </c>
      <c r="N4157">
        <v>2</v>
      </c>
      <c r="O4157">
        <v>2</v>
      </c>
      <c r="P4157">
        <v>2</v>
      </c>
      <c r="Q4157">
        <v>2</v>
      </c>
      <c r="R4157">
        <v>24.98</v>
      </c>
      <c r="S4157">
        <v>24.98</v>
      </c>
      <c r="T4157">
        <v>24.98</v>
      </c>
      <c r="U4157">
        <v>24.98</v>
      </c>
      <c r="V4157">
        <v>45.236188949999999</v>
      </c>
      <c r="W4157">
        <v>45.236188949999999</v>
      </c>
      <c r="X4157">
        <v>2.2106194690000001</v>
      </c>
      <c r="Y4157">
        <v>2.2106194690000001</v>
      </c>
    </row>
    <row r="4158" spans="1:25" x14ac:dyDescent="0.3">
      <c r="A4158" s="2">
        <v>45934</v>
      </c>
      <c r="B4158" t="s">
        <v>52</v>
      </c>
      <c r="C4158">
        <v>1640</v>
      </c>
      <c r="D4158">
        <v>18</v>
      </c>
      <c r="E4158">
        <v>0.76800000000000002</v>
      </c>
      <c r="F4158">
        <v>1.0980000000000001</v>
      </c>
      <c r="G4158">
        <v>13.82</v>
      </c>
      <c r="H4158">
        <v>13.82</v>
      </c>
      <c r="I4158" t="s">
        <v>149</v>
      </c>
      <c r="J4158">
        <v>2</v>
      </c>
      <c r="K4158">
        <v>2</v>
      </c>
      <c r="L4158">
        <v>2</v>
      </c>
      <c r="M4158">
        <v>2</v>
      </c>
      <c r="N4158">
        <v>2</v>
      </c>
      <c r="O4158">
        <v>2</v>
      </c>
      <c r="P4158">
        <v>2</v>
      </c>
      <c r="Q4158">
        <v>2</v>
      </c>
      <c r="R4158">
        <v>47.37</v>
      </c>
      <c r="S4158">
        <v>47.37</v>
      </c>
      <c r="T4158">
        <v>47.37</v>
      </c>
      <c r="U4158">
        <v>47.37</v>
      </c>
      <c r="V4158">
        <v>29.174583070000001</v>
      </c>
      <c r="W4158">
        <v>29.174583070000001</v>
      </c>
      <c r="X4158">
        <v>3.4276411000000002</v>
      </c>
      <c r="Y4158">
        <v>3.4276411000000002</v>
      </c>
    </row>
    <row r="4159" spans="1:25" x14ac:dyDescent="0.3">
      <c r="A4159" s="2">
        <v>45934</v>
      </c>
      <c r="B4159" t="s">
        <v>52</v>
      </c>
      <c r="C4159">
        <v>3742</v>
      </c>
      <c r="D4159">
        <v>46</v>
      </c>
      <c r="E4159">
        <v>0.443</v>
      </c>
      <c r="F4159">
        <v>1.2290000000000001</v>
      </c>
      <c r="G4159">
        <v>20.38</v>
      </c>
      <c r="H4159">
        <v>20.38</v>
      </c>
      <c r="I4159" t="s">
        <v>149</v>
      </c>
      <c r="J4159">
        <v>2</v>
      </c>
      <c r="K4159">
        <v>3</v>
      </c>
      <c r="L4159">
        <v>3</v>
      </c>
      <c r="M4159">
        <v>3</v>
      </c>
      <c r="N4159">
        <v>2</v>
      </c>
      <c r="O4159">
        <v>3</v>
      </c>
      <c r="P4159">
        <v>3</v>
      </c>
      <c r="Q4159">
        <v>3</v>
      </c>
      <c r="R4159">
        <v>54.37</v>
      </c>
      <c r="S4159">
        <v>88.86</v>
      </c>
      <c r="T4159">
        <v>88.86</v>
      </c>
      <c r="U4159">
        <v>88.86</v>
      </c>
      <c r="V4159">
        <v>22.93495386</v>
      </c>
      <c r="W4159">
        <v>22.93495386</v>
      </c>
      <c r="X4159">
        <v>4.3601570169999997</v>
      </c>
      <c r="Y4159">
        <v>4.3601570169999997</v>
      </c>
    </row>
    <row r="4160" spans="1:25" x14ac:dyDescent="0.3">
      <c r="A4160" s="2">
        <v>45934</v>
      </c>
      <c r="B4160" t="s">
        <v>112</v>
      </c>
      <c r="C4160">
        <v>237</v>
      </c>
      <c r="D4160">
        <v>2</v>
      </c>
      <c r="E4160">
        <v>1.8</v>
      </c>
      <c r="F4160">
        <v>0.84399999999999997</v>
      </c>
      <c r="G4160">
        <v>3.6</v>
      </c>
      <c r="H4160">
        <v>3.6</v>
      </c>
      <c r="I4160" t="s">
        <v>149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X4160">
        <v>0</v>
      </c>
      <c r="Y4160">
        <v>0</v>
      </c>
    </row>
    <row r="4161" spans="1:25" x14ac:dyDescent="0.3">
      <c r="A4161" s="2">
        <v>45934</v>
      </c>
      <c r="B4161" t="s">
        <v>15</v>
      </c>
      <c r="C4161">
        <v>390</v>
      </c>
      <c r="D4161">
        <v>4</v>
      </c>
      <c r="E4161">
        <v>1.27</v>
      </c>
      <c r="F4161">
        <v>1.026</v>
      </c>
      <c r="G4161">
        <v>5.08</v>
      </c>
      <c r="H4161">
        <v>5.08</v>
      </c>
      <c r="I4161" t="s">
        <v>149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X4161">
        <v>0</v>
      </c>
      <c r="Y4161">
        <v>0</v>
      </c>
    </row>
    <row r="4162" spans="1:25" x14ac:dyDescent="0.3">
      <c r="A4162" s="2">
        <v>45934</v>
      </c>
      <c r="B4162" t="s">
        <v>112</v>
      </c>
      <c r="C4162">
        <v>158</v>
      </c>
      <c r="D4162">
        <v>5</v>
      </c>
      <c r="E4162">
        <v>1.248</v>
      </c>
      <c r="F4162">
        <v>3.165</v>
      </c>
      <c r="G4162">
        <v>6.24</v>
      </c>
      <c r="H4162">
        <v>6.24</v>
      </c>
      <c r="I4162" t="s">
        <v>149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31.49</v>
      </c>
      <c r="S4162">
        <v>31.49</v>
      </c>
      <c r="T4162">
        <v>31.49</v>
      </c>
      <c r="U4162">
        <v>31.49</v>
      </c>
      <c r="V4162">
        <v>19.815814540000002</v>
      </c>
      <c r="W4162">
        <v>19.815814540000002</v>
      </c>
      <c r="X4162">
        <v>5.0464743590000003</v>
      </c>
      <c r="Y4162">
        <v>5.0464743590000003</v>
      </c>
    </row>
    <row r="4163" spans="1:25" x14ac:dyDescent="0.3">
      <c r="A4163" s="2">
        <v>45934</v>
      </c>
      <c r="B4163" t="s">
        <v>15</v>
      </c>
      <c r="C4163">
        <v>97</v>
      </c>
      <c r="D4163">
        <v>1</v>
      </c>
      <c r="E4163">
        <v>1.38</v>
      </c>
      <c r="F4163">
        <v>1.0309999999999999</v>
      </c>
      <c r="G4163">
        <v>1.38</v>
      </c>
      <c r="H4163">
        <v>1.38</v>
      </c>
      <c r="I4163" t="s">
        <v>149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X4163">
        <v>0</v>
      </c>
      <c r="Y4163">
        <v>0</v>
      </c>
    </row>
    <row r="4164" spans="1:25" x14ac:dyDescent="0.3">
      <c r="A4164" s="2">
        <v>45934</v>
      </c>
      <c r="B4164" t="s">
        <v>15</v>
      </c>
      <c r="C4164">
        <v>516</v>
      </c>
      <c r="D4164">
        <v>1</v>
      </c>
      <c r="E4164">
        <v>0.92</v>
      </c>
      <c r="F4164">
        <v>0.19400000000000001</v>
      </c>
      <c r="G4164">
        <v>0.92</v>
      </c>
      <c r="H4164">
        <v>0.92</v>
      </c>
      <c r="I4164" t="s">
        <v>149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X4164">
        <v>0</v>
      </c>
      <c r="Y4164">
        <v>0</v>
      </c>
    </row>
    <row r="4165" spans="1:25" x14ac:dyDescent="0.3">
      <c r="A4165" s="2">
        <v>45934</v>
      </c>
      <c r="B4165" t="s">
        <v>112</v>
      </c>
      <c r="C4165">
        <v>312</v>
      </c>
      <c r="D4165">
        <v>4</v>
      </c>
      <c r="E4165">
        <v>1.173</v>
      </c>
      <c r="F4165">
        <v>1.282</v>
      </c>
      <c r="G4165">
        <v>4.6900000000000004</v>
      </c>
      <c r="H4165">
        <v>4.6900000000000004</v>
      </c>
      <c r="I4165" t="s">
        <v>149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X4165">
        <v>0</v>
      </c>
      <c r="Y4165">
        <v>0</v>
      </c>
    </row>
    <row r="4166" spans="1:25" x14ac:dyDescent="0.3">
      <c r="A4166" s="2">
        <v>45934</v>
      </c>
      <c r="B4166" t="s">
        <v>15</v>
      </c>
      <c r="C4166">
        <v>723</v>
      </c>
      <c r="D4166">
        <v>6</v>
      </c>
      <c r="E4166">
        <v>0.83</v>
      </c>
      <c r="F4166">
        <v>0.83</v>
      </c>
      <c r="G4166">
        <v>4.9800000000000004</v>
      </c>
      <c r="H4166">
        <v>4.9800000000000004</v>
      </c>
      <c r="I4166" t="s">
        <v>149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X4166">
        <v>0</v>
      </c>
      <c r="Y4166">
        <v>0</v>
      </c>
    </row>
    <row r="4167" spans="1:25" x14ac:dyDescent="0.3">
      <c r="A4167" s="2">
        <v>45934</v>
      </c>
      <c r="B4167" t="s">
        <v>112</v>
      </c>
      <c r="C4167">
        <v>1123</v>
      </c>
      <c r="D4167">
        <v>3</v>
      </c>
      <c r="E4167">
        <v>0.82699999999999996</v>
      </c>
      <c r="F4167">
        <v>0.26700000000000002</v>
      </c>
      <c r="G4167">
        <v>2.48</v>
      </c>
      <c r="H4167">
        <v>2.48</v>
      </c>
      <c r="I4167" t="s">
        <v>149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X4167">
        <v>0</v>
      </c>
      <c r="Y4167">
        <v>0</v>
      </c>
    </row>
    <row r="4168" spans="1:25" x14ac:dyDescent="0.3">
      <c r="A4168" s="2">
        <v>45934</v>
      </c>
      <c r="B4168" t="s">
        <v>100</v>
      </c>
      <c r="C4168">
        <v>15</v>
      </c>
      <c r="D4168">
        <v>2</v>
      </c>
      <c r="E4168">
        <v>1.29</v>
      </c>
      <c r="F4168">
        <v>13.333</v>
      </c>
      <c r="G4168">
        <v>2.58</v>
      </c>
      <c r="H4168">
        <v>2.58</v>
      </c>
      <c r="I4168" t="s">
        <v>149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11.88</v>
      </c>
      <c r="S4168">
        <v>11.88</v>
      </c>
      <c r="T4168">
        <v>11.88</v>
      </c>
      <c r="U4168">
        <v>11.88</v>
      </c>
      <c r="V4168">
        <v>21.71717172</v>
      </c>
      <c r="W4168">
        <v>21.71717172</v>
      </c>
      <c r="X4168">
        <v>4.6046511629999998</v>
      </c>
      <c r="Y4168">
        <v>4.6046511629999998</v>
      </c>
    </row>
    <row r="4169" spans="1:25" x14ac:dyDescent="0.3">
      <c r="A4169" s="2">
        <v>45934</v>
      </c>
      <c r="B4169" t="s">
        <v>54</v>
      </c>
      <c r="C4169">
        <v>972</v>
      </c>
      <c r="D4169">
        <v>7</v>
      </c>
      <c r="E4169">
        <v>1.5509999999999999</v>
      </c>
      <c r="F4169">
        <v>0.72</v>
      </c>
      <c r="G4169">
        <v>10.86</v>
      </c>
      <c r="H4169">
        <v>10.86</v>
      </c>
      <c r="I4169" t="s">
        <v>149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X4169">
        <v>0</v>
      </c>
      <c r="Y4169">
        <v>0</v>
      </c>
    </row>
    <row r="4170" spans="1:25" x14ac:dyDescent="0.3">
      <c r="A4170" s="2">
        <v>45934</v>
      </c>
      <c r="B4170" t="s">
        <v>60</v>
      </c>
      <c r="C4170">
        <v>768</v>
      </c>
      <c r="D4170">
        <v>6</v>
      </c>
      <c r="E4170">
        <v>1.3149999999999999</v>
      </c>
      <c r="F4170">
        <v>0.78100000000000003</v>
      </c>
      <c r="G4170">
        <v>7.89</v>
      </c>
      <c r="H4170">
        <v>7.89</v>
      </c>
      <c r="I4170" t="s">
        <v>149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37.49</v>
      </c>
      <c r="S4170">
        <v>37.49</v>
      </c>
      <c r="T4170">
        <v>37.49</v>
      </c>
      <c r="U4170">
        <v>37.49</v>
      </c>
      <c r="V4170">
        <v>21.045612160000001</v>
      </c>
      <c r="W4170">
        <v>21.045612160000001</v>
      </c>
      <c r="X4170">
        <v>4.7515842839999998</v>
      </c>
      <c r="Y4170">
        <v>4.7515842839999998</v>
      </c>
    </row>
    <row r="4171" spans="1:25" x14ac:dyDescent="0.3">
      <c r="A4171" s="2">
        <v>45934</v>
      </c>
      <c r="B4171" t="s">
        <v>60</v>
      </c>
      <c r="C4171">
        <v>1395</v>
      </c>
      <c r="D4171">
        <v>8</v>
      </c>
      <c r="E4171">
        <v>1.119</v>
      </c>
      <c r="F4171">
        <v>0.57299999999999995</v>
      </c>
      <c r="G4171">
        <v>8.9499999999999993</v>
      </c>
      <c r="H4171">
        <v>8.9499999999999993</v>
      </c>
      <c r="I4171" t="s">
        <v>149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21.49</v>
      </c>
      <c r="S4171">
        <v>21.49</v>
      </c>
      <c r="T4171">
        <v>21.49</v>
      </c>
      <c r="U4171">
        <v>21.49</v>
      </c>
      <c r="V4171">
        <v>41.647277799999998</v>
      </c>
      <c r="W4171">
        <v>41.647277799999998</v>
      </c>
      <c r="X4171">
        <v>2.4011173179999998</v>
      </c>
      <c r="Y4171">
        <v>2.4011173179999998</v>
      </c>
    </row>
    <row r="4172" spans="1:25" x14ac:dyDescent="0.3">
      <c r="A4172" s="2">
        <v>45934</v>
      </c>
      <c r="B4172" t="s">
        <v>100</v>
      </c>
      <c r="C4172">
        <v>77</v>
      </c>
      <c r="D4172">
        <v>0</v>
      </c>
      <c r="F4172">
        <v>0</v>
      </c>
      <c r="G4172">
        <v>0</v>
      </c>
      <c r="H4172">
        <v>0</v>
      </c>
      <c r="I4172" t="s">
        <v>149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5" x14ac:dyDescent="0.3">
      <c r="A4173" s="2">
        <v>45934</v>
      </c>
      <c r="B4173" t="s">
        <v>54</v>
      </c>
      <c r="C4173">
        <v>5285</v>
      </c>
      <c r="D4173">
        <v>20</v>
      </c>
      <c r="E4173">
        <v>1.0129999999999999</v>
      </c>
      <c r="F4173">
        <v>0.378</v>
      </c>
      <c r="G4173">
        <v>20.260000000000002</v>
      </c>
      <c r="H4173">
        <v>20.260000000000002</v>
      </c>
      <c r="I4173" t="s">
        <v>149</v>
      </c>
      <c r="J4173">
        <v>0</v>
      </c>
      <c r="K4173">
        <v>3</v>
      </c>
      <c r="L4173">
        <v>3</v>
      </c>
      <c r="M4173">
        <v>3</v>
      </c>
      <c r="N4173">
        <v>0</v>
      </c>
      <c r="O4173">
        <v>4</v>
      </c>
      <c r="P4173">
        <v>4</v>
      </c>
      <c r="Q4173">
        <v>4</v>
      </c>
      <c r="R4173">
        <v>0</v>
      </c>
      <c r="S4173">
        <v>415.84</v>
      </c>
      <c r="T4173">
        <v>415.84</v>
      </c>
      <c r="U4173">
        <v>415.84</v>
      </c>
      <c r="V4173">
        <v>4.8720661789999999</v>
      </c>
      <c r="W4173">
        <v>4.8720661789999999</v>
      </c>
      <c r="X4173">
        <v>20.525172749999999</v>
      </c>
      <c r="Y4173">
        <v>20.525172749999999</v>
      </c>
    </row>
    <row r="4174" spans="1:25" x14ac:dyDescent="0.3">
      <c r="A4174" s="2">
        <v>45934</v>
      </c>
      <c r="B4174" t="s">
        <v>100</v>
      </c>
      <c r="C4174">
        <v>75</v>
      </c>
      <c r="D4174">
        <v>1</v>
      </c>
      <c r="E4174">
        <v>1.35</v>
      </c>
      <c r="F4174">
        <v>1.333</v>
      </c>
      <c r="G4174">
        <v>1.35</v>
      </c>
      <c r="H4174">
        <v>1.35</v>
      </c>
      <c r="I4174" t="s">
        <v>149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X4174">
        <v>0</v>
      </c>
      <c r="Y4174">
        <v>0</v>
      </c>
    </row>
    <row r="4175" spans="1:25" x14ac:dyDescent="0.3">
      <c r="A4175" s="2">
        <v>45934</v>
      </c>
      <c r="B4175" t="s">
        <v>54</v>
      </c>
      <c r="C4175">
        <v>670</v>
      </c>
      <c r="D4175">
        <v>10</v>
      </c>
      <c r="E4175">
        <v>1.0940000000000001</v>
      </c>
      <c r="F4175">
        <v>1.4930000000000001</v>
      </c>
      <c r="G4175">
        <v>10.94</v>
      </c>
      <c r="H4175">
        <v>10.94</v>
      </c>
      <c r="I4175" t="s">
        <v>149</v>
      </c>
      <c r="J4175">
        <v>3</v>
      </c>
      <c r="K4175">
        <v>4</v>
      </c>
      <c r="L4175">
        <v>4</v>
      </c>
      <c r="M4175">
        <v>4</v>
      </c>
      <c r="N4175">
        <v>3</v>
      </c>
      <c r="O4175">
        <v>4</v>
      </c>
      <c r="P4175">
        <v>4</v>
      </c>
      <c r="Q4175">
        <v>4</v>
      </c>
      <c r="R4175">
        <v>102.86</v>
      </c>
      <c r="S4175">
        <v>124.74</v>
      </c>
      <c r="T4175">
        <v>124.74</v>
      </c>
      <c r="U4175">
        <v>124.74</v>
      </c>
      <c r="V4175">
        <v>8.7702421039999994</v>
      </c>
      <c r="W4175">
        <v>8.7702421039999994</v>
      </c>
      <c r="X4175">
        <v>11.402193779999999</v>
      </c>
      <c r="Y4175">
        <v>11.402193779999999</v>
      </c>
    </row>
    <row r="4176" spans="1:25" x14ac:dyDescent="0.3">
      <c r="A4176" s="2">
        <v>45934</v>
      </c>
      <c r="B4176" t="s">
        <v>60</v>
      </c>
      <c r="C4176">
        <v>574</v>
      </c>
      <c r="D4176">
        <v>6</v>
      </c>
      <c r="E4176">
        <v>1.4550000000000001</v>
      </c>
      <c r="F4176">
        <v>1.0449999999999999</v>
      </c>
      <c r="G4176">
        <v>8.73</v>
      </c>
      <c r="H4176">
        <v>8.73</v>
      </c>
      <c r="I4176" t="s">
        <v>149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37.880000000000003</v>
      </c>
      <c r="S4176">
        <v>37.880000000000003</v>
      </c>
      <c r="T4176">
        <v>37.880000000000003</v>
      </c>
      <c r="U4176">
        <v>37.880000000000003</v>
      </c>
      <c r="V4176">
        <v>23.046462510000001</v>
      </c>
      <c r="W4176">
        <v>23.046462510000001</v>
      </c>
      <c r="X4176">
        <v>4.33906071</v>
      </c>
      <c r="Y4176">
        <v>4.33906071</v>
      </c>
    </row>
    <row r="4177" spans="1:25" x14ac:dyDescent="0.3">
      <c r="A4177" s="2">
        <v>45934</v>
      </c>
      <c r="B4177" t="s">
        <v>54</v>
      </c>
      <c r="C4177">
        <v>2496</v>
      </c>
      <c r="D4177">
        <v>9</v>
      </c>
      <c r="E4177">
        <v>0.84299999999999997</v>
      </c>
      <c r="F4177">
        <v>0.36099999999999999</v>
      </c>
      <c r="G4177">
        <v>7.59</v>
      </c>
      <c r="H4177">
        <v>7.59</v>
      </c>
      <c r="I4177" t="s">
        <v>149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X4177">
        <v>0</v>
      </c>
      <c r="Y4177">
        <v>0</v>
      </c>
    </row>
    <row r="4178" spans="1:25" x14ac:dyDescent="0.3">
      <c r="A4178" s="2">
        <v>45934</v>
      </c>
      <c r="B4178" t="s">
        <v>100</v>
      </c>
      <c r="C4178">
        <v>150</v>
      </c>
      <c r="D4178">
        <v>0</v>
      </c>
      <c r="F4178">
        <v>0</v>
      </c>
      <c r="G4178">
        <v>0</v>
      </c>
      <c r="H4178">
        <v>0</v>
      </c>
      <c r="I4178" t="s">
        <v>149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5" x14ac:dyDescent="0.3">
      <c r="A4179" s="2">
        <v>45934</v>
      </c>
      <c r="B4179" t="s">
        <v>60</v>
      </c>
      <c r="C4179">
        <v>1025</v>
      </c>
      <c r="D4179">
        <v>9</v>
      </c>
      <c r="E4179">
        <v>0.70599999999999996</v>
      </c>
      <c r="F4179">
        <v>0.878</v>
      </c>
      <c r="G4179">
        <v>6.35</v>
      </c>
      <c r="H4179">
        <v>6.35</v>
      </c>
      <c r="I4179" t="s">
        <v>149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X4179">
        <v>0</v>
      </c>
      <c r="Y4179">
        <v>0</v>
      </c>
    </row>
    <row r="4180" spans="1:25" x14ac:dyDescent="0.3">
      <c r="A4180" s="2">
        <v>45934</v>
      </c>
      <c r="B4180" t="s">
        <v>48</v>
      </c>
      <c r="C4180">
        <v>624</v>
      </c>
      <c r="D4180">
        <v>6</v>
      </c>
      <c r="E4180">
        <v>2.2869999999999999</v>
      </c>
      <c r="F4180">
        <v>0.96199999999999997</v>
      </c>
      <c r="G4180">
        <v>13.72</v>
      </c>
      <c r="H4180">
        <v>13.72</v>
      </c>
      <c r="I4180" t="s">
        <v>149</v>
      </c>
      <c r="J4180">
        <v>4</v>
      </c>
      <c r="K4180">
        <v>4</v>
      </c>
      <c r="L4180">
        <v>4</v>
      </c>
      <c r="M4180">
        <v>4</v>
      </c>
      <c r="N4180">
        <v>6</v>
      </c>
      <c r="O4180">
        <v>6</v>
      </c>
      <c r="P4180">
        <v>6</v>
      </c>
      <c r="Q4180">
        <v>6</v>
      </c>
      <c r="R4180">
        <v>174.33</v>
      </c>
      <c r="S4180">
        <v>174.33</v>
      </c>
      <c r="T4180">
        <v>174.33</v>
      </c>
      <c r="U4180">
        <v>174.33</v>
      </c>
      <c r="V4180">
        <v>7.8701313600000002</v>
      </c>
      <c r="W4180">
        <v>7.8701313600000002</v>
      </c>
      <c r="X4180">
        <v>12.70626822</v>
      </c>
      <c r="Y4180">
        <v>12.70626822</v>
      </c>
    </row>
    <row r="4181" spans="1:25" x14ac:dyDescent="0.3">
      <c r="A4181" s="2">
        <v>45934</v>
      </c>
      <c r="B4181" t="s">
        <v>48</v>
      </c>
      <c r="C4181">
        <v>570</v>
      </c>
      <c r="D4181">
        <v>8</v>
      </c>
      <c r="E4181">
        <v>1.44</v>
      </c>
      <c r="F4181">
        <v>1.4039999999999999</v>
      </c>
      <c r="G4181">
        <v>11.52</v>
      </c>
      <c r="H4181">
        <v>11.52</v>
      </c>
      <c r="I4181" t="s">
        <v>149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28.49</v>
      </c>
      <c r="S4181">
        <v>28.49</v>
      </c>
      <c r="T4181">
        <v>28.49</v>
      </c>
      <c r="U4181">
        <v>28.49</v>
      </c>
      <c r="V4181">
        <v>40.435240440000001</v>
      </c>
      <c r="W4181">
        <v>40.435240440000001</v>
      </c>
      <c r="X4181">
        <v>2.4730902779999999</v>
      </c>
      <c r="Y4181">
        <v>2.4730902779999999</v>
      </c>
    </row>
    <row r="4182" spans="1:25" x14ac:dyDescent="0.3">
      <c r="A4182" s="2">
        <v>45934</v>
      </c>
      <c r="B4182" t="s">
        <v>48</v>
      </c>
      <c r="C4182">
        <v>789</v>
      </c>
      <c r="D4182">
        <v>3</v>
      </c>
      <c r="E4182">
        <v>1.92</v>
      </c>
      <c r="F4182">
        <v>0.38</v>
      </c>
      <c r="G4182">
        <v>5.76</v>
      </c>
      <c r="H4182">
        <v>5.76</v>
      </c>
      <c r="I4182" t="s">
        <v>149</v>
      </c>
      <c r="J4182">
        <v>2</v>
      </c>
      <c r="K4182">
        <v>2</v>
      </c>
      <c r="L4182">
        <v>2</v>
      </c>
      <c r="M4182">
        <v>2</v>
      </c>
      <c r="N4182">
        <v>4</v>
      </c>
      <c r="O4182">
        <v>4</v>
      </c>
      <c r="P4182">
        <v>4</v>
      </c>
      <c r="Q4182">
        <v>4</v>
      </c>
      <c r="R4182">
        <v>190.96</v>
      </c>
      <c r="S4182">
        <v>190.96</v>
      </c>
      <c r="T4182">
        <v>190.96</v>
      </c>
      <c r="U4182">
        <v>190.96</v>
      </c>
      <c r="V4182">
        <v>3.0163384999999998</v>
      </c>
      <c r="W4182">
        <v>3.0163384999999998</v>
      </c>
      <c r="X4182">
        <v>33.152777780000001</v>
      </c>
      <c r="Y4182">
        <v>33.152777780000001</v>
      </c>
    </row>
    <row r="4183" spans="1:25" x14ac:dyDescent="0.3">
      <c r="A4183" s="2">
        <v>45934</v>
      </c>
      <c r="B4183" t="s">
        <v>48</v>
      </c>
      <c r="C4183">
        <v>1170</v>
      </c>
      <c r="D4183">
        <v>4</v>
      </c>
      <c r="E4183">
        <v>1.41</v>
      </c>
      <c r="F4183">
        <v>0.34200000000000003</v>
      </c>
      <c r="G4183">
        <v>5.64</v>
      </c>
      <c r="H4183">
        <v>5.64</v>
      </c>
      <c r="I4183" t="s">
        <v>149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X4183">
        <v>0</v>
      </c>
      <c r="Y4183">
        <v>0</v>
      </c>
    </row>
    <row r="4184" spans="1:25" x14ac:dyDescent="0.3">
      <c r="A4184" s="2">
        <v>45934</v>
      </c>
      <c r="B4184" t="s">
        <v>19</v>
      </c>
      <c r="C4184">
        <v>101</v>
      </c>
      <c r="D4184">
        <v>0</v>
      </c>
      <c r="F4184">
        <v>0</v>
      </c>
      <c r="G4184">
        <v>0</v>
      </c>
      <c r="H4184">
        <v>0</v>
      </c>
      <c r="I4184" t="s">
        <v>149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5" x14ac:dyDescent="0.3">
      <c r="A4185" s="2">
        <v>45934</v>
      </c>
      <c r="B4185" t="s">
        <v>90</v>
      </c>
      <c r="C4185">
        <v>10</v>
      </c>
      <c r="D4185">
        <v>0</v>
      </c>
      <c r="F4185">
        <v>0</v>
      </c>
      <c r="G4185">
        <v>0</v>
      </c>
      <c r="H4185">
        <v>0</v>
      </c>
      <c r="I4185" t="s">
        <v>149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5" x14ac:dyDescent="0.3">
      <c r="A4186" s="2">
        <v>45934</v>
      </c>
      <c r="B4186" t="s">
        <v>19</v>
      </c>
      <c r="C4186">
        <v>239</v>
      </c>
      <c r="D4186">
        <v>1</v>
      </c>
      <c r="E4186">
        <v>0.45</v>
      </c>
      <c r="F4186">
        <v>0.41799999999999998</v>
      </c>
      <c r="G4186">
        <v>0.45</v>
      </c>
      <c r="H4186">
        <v>0.45</v>
      </c>
      <c r="I4186" t="s">
        <v>149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X4186">
        <v>0</v>
      </c>
      <c r="Y4186">
        <v>0</v>
      </c>
    </row>
    <row r="4187" spans="1:25" x14ac:dyDescent="0.3">
      <c r="A4187" s="2">
        <v>45934</v>
      </c>
      <c r="B4187" t="s">
        <v>90</v>
      </c>
      <c r="C4187">
        <v>65</v>
      </c>
      <c r="D4187">
        <v>0</v>
      </c>
      <c r="F4187">
        <v>0</v>
      </c>
      <c r="G4187">
        <v>0</v>
      </c>
      <c r="H4187">
        <v>0</v>
      </c>
      <c r="I4187" t="s">
        <v>149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5" x14ac:dyDescent="0.3">
      <c r="A4188" s="2">
        <v>45934</v>
      </c>
      <c r="B4188" t="s">
        <v>19</v>
      </c>
      <c r="C4188">
        <v>60</v>
      </c>
      <c r="D4188">
        <v>1</v>
      </c>
      <c r="E4188">
        <v>1.62</v>
      </c>
      <c r="F4188">
        <v>1.667</v>
      </c>
      <c r="G4188">
        <v>1.62</v>
      </c>
      <c r="H4188">
        <v>1.62</v>
      </c>
      <c r="I4188" t="s">
        <v>149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X4188">
        <v>0</v>
      </c>
      <c r="Y4188">
        <v>0</v>
      </c>
    </row>
    <row r="4189" spans="1:25" x14ac:dyDescent="0.3">
      <c r="A4189" s="2">
        <v>45934</v>
      </c>
      <c r="B4189" t="s">
        <v>90</v>
      </c>
      <c r="C4189">
        <v>21</v>
      </c>
      <c r="D4189">
        <v>1</v>
      </c>
      <c r="E4189">
        <v>1.35</v>
      </c>
      <c r="F4189">
        <v>4.7619999999999996</v>
      </c>
      <c r="G4189">
        <v>1.35</v>
      </c>
      <c r="H4189">
        <v>1.35</v>
      </c>
      <c r="I4189" t="s">
        <v>149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X4189">
        <v>0</v>
      </c>
      <c r="Y4189">
        <v>0</v>
      </c>
    </row>
    <row r="4190" spans="1:25" x14ac:dyDescent="0.3">
      <c r="A4190" s="2">
        <v>45934</v>
      </c>
      <c r="B4190" t="s">
        <v>19</v>
      </c>
      <c r="C4190">
        <v>75</v>
      </c>
      <c r="D4190">
        <v>0</v>
      </c>
      <c r="F4190">
        <v>0</v>
      </c>
      <c r="G4190">
        <v>0</v>
      </c>
      <c r="H4190">
        <v>0</v>
      </c>
      <c r="I4190" t="s">
        <v>149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5" x14ac:dyDescent="0.3">
      <c r="A4191" s="2">
        <v>45934</v>
      </c>
      <c r="B4191" t="s">
        <v>90</v>
      </c>
      <c r="C4191">
        <v>28</v>
      </c>
      <c r="D4191">
        <v>1</v>
      </c>
      <c r="E4191">
        <v>0.86</v>
      </c>
      <c r="F4191">
        <v>3.5710000000000002</v>
      </c>
      <c r="G4191">
        <v>0.86</v>
      </c>
      <c r="H4191">
        <v>0.86</v>
      </c>
      <c r="I4191" t="s">
        <v>149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X4191">
        <v>0</v>
      </c>
      <c r="Y4191">
        <v>0</v>
      </c>
    </row>
    <row r="4192" spans="1:25" x14ac:dyDescent="0.3">
      <c r="A4192" s="2">
        <v>45934</v>
      </c>
      <c r="B4192" t="s">
        <v>58</v>
      </c>
      <c r="C4192">
        <v>125</v>
      </c>
      <c r="D4192">
        <v>2</v>
      </c>
      <c r="E4192">
        <v>1.59</v>
      </c>
      <c r="F4192">
        <v>1.6</v>
      </c>
      <c r="G4192">
        <v>3.18</v>
      </c>
      <c r="H4192">
        <v>3.18</v>
      </c>
      <c r="I4192" t="s">
        <v>149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X4192">
        <v>0</v>
      </c>
      <c r="Y4192">
        <v>0</v>
      </c>
    </row>
    <row r="4193" spans="1:25" x14ac:dyDescent="0.3">
      <c r="A4193" s="2">
        <v>45934</v>
      </c>
      <c r="B4193" t="s">
        <v>110</v>
      </c>
      <c r="C4193">
        <v>656</v>
      </c>
      <c r="D4193">
        <v>5</v>
      </c>
      <c r="E4193">
        <v>1.466</v>
      </c>
      <c r="F4193">
        <v>0.76200000000000001</v>
      </c>
      <c r="G4193">
        <v>7.33</v>
      </c>
      <c r="H4193">
        <v>7.33</v>
      </c>
      <c r="I4193" t="s">
        <v>149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X4193">
        <v>0</v>
      </c>
      <c r="Y4193">
        <v>0</v>
      </c>
    </row>
    <row r="4194" spans="1:25" x14ac:dyDescent="0.3">
      <c r="A4194" s="2">
        <v>45934</v>
      </c>
      <c r="B4194" t="s">
        <v>34</v>
      </c>
      <c r="C4194">
        <v>796</v>
      </c>
      <c r="D4194">
        <v>4</v>
      </c>
      <c r="E4194">
        <v>1.345</v>
      </c>
      <c r="F4194">
        <v>0.503</v>
      </c>
      <c r="G4194">
        <v>5.38</v>
      </c>
      <c r="H4194">
        <v>5.38</v>
      </c>
      <c r="I4194" t="s">
        <v>149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X4194">
        <v>0</v>
      </c>
      <c r="Y4194">
        <v>0</v>
      </c>
    </row>
    <row r="4195" spans="1:25" x14ac:dyDescent="0.3">
      <c r="A4195" s="2">
        <v>45934</v>
      </c>
      <c r="B4195" t="s">
        <v>28</v>
      </c>
      <c r="C4195">
        <v>27</v>
      </c>
      <c r="D4195">
        <v>0</v>
      </c>
      <c r="F4195">
        <v>0</v>
      </c>
      <c r="G4195">
        <v>0</v>
      </c>
      <c r="H4195">
        <v>0</v>
      </c>
      <c r="I4195" t="s">
        <v>149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5" x14ac:dyDescent="0.3">
      <c r="A4196" s="2">
        <v>45934</v>
      </c>
      <c r="B4196" t="s">
        <v>58</v>
      </c>
      <c r="C4196">
        <v>169</v>
      </c>
      <c r="D4196">
        <v>2</v>
      </c>
      <c r="E4196">
        <v>0.88500000000000001</v>
      </c>
      <c r="F4196">
        <v>1.1830000000000001</v>
      </c>
      <c r="G4196">
        <v>1.77</v>
      </c>
      <c r="H4196">
        <v>1.77</v>
      </c>
      <c r="I4196" t="s">
        <v>149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X4196">
        <v>0</v>
      </c>
      <c r="Y4196">
        <v>0</v>
      </c>
    </row>
    <row r="4197" spans="1:25" x14ac:dyDescent="0.3">
      <c r="A4197" s="2">
        <v>45934</v>
      </c>
      <c r="B4197" t="s">
        <v>110</v>
      </c>
      <c r="C4197">
        <v>1448</v>
      </c>
      <c r="D4197">
        <v>8</v>
      </c>
      <c r="E4197">
        <v>1.0049999999999999</v>
      </c>
      <c r="F4197">
        <v>0.55200000000000005</v>
      </c>
      <c r="G4197">
        <v>8.0399999999999991</v>
      </c>
      <c r="H4197">
        <v>8.0399999999999991</v>
      </c>
      <c r="I4197" t="s">
        <v>149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X4197">
        <v>0</v>
      </c>
      <c r="Y4197">
        <v>0</v>
      </c>
    </row>
    <row r="4198" spans="1:25" x14ac:dyDescent="0.3">
      <c r="A4198" s="2">
        <v>45934</v>
      </c>
      <c r="B4198" t="s">
        <v>34</v>
      </c>
      <c r="C4198">
        <v>540</v>
      </c>
      <c r="D4198">
        <v>3</v>
      </c>
      <c r="E4198">
        <v>1.34</v>
      </c>
      <c r="F4198">
        <v>0.55600000000000005</v>
      </c>
      <c r="G4198">
        <v>4.0199999999999996</v>
      </c>
      <c r="H4198">
        <v>4.0199999999999996</v>
      </c>
      <c r="I4198" t="s">
        <v>149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2</v>
      </c>
      <c r="P4198">
        <v>2</v>
      </c>
      <c r="Q4198">
        <v>2</v>
      </c>
      <c r="R4198">
        <v>0</v>
      </c>
      <c r="S4198">
        <v>38.979999999999997</v>
      </c>
      <c r="T4198">
        <v>38.979999999999997</v>
      </c>
      <c r="U4198">
        <v>38.979999999999997</v>
      </c>
      <c r="V4198">
        <v>10.31298102</v>
      </c>
      <c r="W4198">
        <v>10.31298102</v>
      </c>
      <c r="X4198">
        <v>9.6965174130000005</v>
      </c>
      <c r="Y4198">
        <v>9.6965174130000005</v>
      </c>
    </row>
    <row r="4199" spans="1:25" x14ac:dyDescent="0.3">
      <c r="A4199" s="2">
        <v>45934</v>
      </c>
      <c r="B4199" t="s">
        <v>28</v>
      </c>
      <c r="C4199">
        <v>70</v>
      </c>
      <c r="D4199">
        <v>0</v>
      </c>
      <c r="F4199">
        <v>0</v>
      </c>
      <c r="G4199">
        <v>0</v>
      </c>
      <c r="H4199">
        <v>0</v>
      </c>
      <c r="I4199" t="s">
        <v>149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5" x14ac:dyDescent="0.3">
      <c r="A4200" s="2">
        <v>45934</v>
      </c>
      <c r="B4200" t="s">
        <v>28</v>
      </c>
      <c r="C4200">
        <v>63</v>
      </c>
      <c r="D4200">
        <v>1</v>
      </c>
      <c r="E4200">
        <v>1.1399999999999999</v>
      </c>
      <c r="F4200">
        <v>1.587</v>
      </c>
      <c r="G4200">
        <v>1.1399999999999999</v>
      </c>
      <c r="H4200">
        <v>1.1399999999999999</v>
      </c>
      <c r="I4200" t="s">
        <v>149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X4200">
        <v>0</v>
      </c>
      <c r="Y4200">
        <v>0</v>
      </c>
    </row>
    <row r="4201" spans="1:25" x14ac:dyDescent="0.3">
      <c r="A4201" s="2">
        <v>45934</v>
      </c>
      <c r="B4201" t="s">
        <v>58</v>
      </c>
      <c r="C4201">
        <v>241</v>
      </c>
      <c r="D4201">
        <v>3</v>
      </c>
      <c r="E4201">
        <v>0.89</v>
      </c>
      <c r="F4201">
        <v>1.2450000000000001</v>
      </c>
      <c r="G4201">
        <v>2.67</v>
      </c>
      <c r="H4201">
        <v>2.67</v>
      </c>
      <c r="I4201" t="s">
        <v>149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X4201">
        <v>0</v>
      </c>
      <c r="Y4201">
        <v>0</v>
      </c>
    </row>
    <row r="4202" spans="1:25" x14ac:dyDescent="0.3">
      <c r="A4202" s="2">
        <v>45934</v>
      </c>
      <c r="B4202" t="s">
        <v>110</v>
      </c>
      <c r="C4202">
        <v>302</v>
      </c>
      <c r="D4202">
        <v>0</v>
      </c>
      <c r="F4202">
        <v>0</v>
      </c>
      <c r="G4202">
        <v>0</v>
      </c>
      <c r="H4202">
        <v>0</v>
      </c>
      <c r="I4202" t="s">
        <v>149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5" x14ac:dyDescent="0.3">
      <c r="A4203" s="2">
        <v>45934</v>
      </c>
      <c r="B4203" t="s">
        <v>34</v>
      </c>
      <c r="C4203">
        <v>557</v>
      </c>
      <c r="D4203">
        <v>8</v>
      </c>
      <c r="E4203">
        <v>1.5109999999999999</v>
      </c>
      <c r="F4203">
        <v>1.4359999999999999</v>
      </c>
      <c r="G4203">
        <v>12.09</v>
      </c>
      <c r="H4203">
        <v>12.09</v>
      </c>
      <c r="I4203" t="s">
        <v>149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X4203">
        <v>0</v>
      </c>
      <c r="Y4203">
        <v>0</v>
      </c>
    </row>
    <row r="4204" spans="1:25" x14ac:dyDescent="0.3">
      <c r="A4204" s="2">
        <v>45934</v>
      </c>
      <c r="B4204" t="s">
        <v>34</v>
      </c>
      <c r="C4204">
        <v>298</v>
      </c>
      <c r="D4204">
        <v>0</v>
      </c>
      <c r="F4204">
        <v>0</v>
      </c>
      <c r="G4204">
        <v>0</v>
      </c>
      <c r="H4204">
        <v>0</v>
      </c>
      <c r="I4204" t="s">
        <v>149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5" x14ac:dyDescent="0.3">
      <c r="A4205" s="2">
        <v>45934</v>
      </c>
      <c r="B4205" t="s">
        <v>58</v>
      </c>
      <c r="C4205">
        <v>206</v>
      </c>
      <c r="D4205">
        <v>1</v>
      </c>
      <c r="E4205">
        <v>0.48</v>
      </c>
      <c r="F4205">
        <v>0.48499999999999999</v>
      </c>
      <c r="G4205">
        <v>0.48</v>
      </c>
      <c r="H4205">
        <v>0.48</v>
      </c>
      <c r="I4205" t="s">
        <v>149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X4205">
        <v>0</v>
      </c>
      <c r="Y4205">
        <v>0</v>
      </c>
    </row>
    <row r="4206" spans="1:25" x14ac:dyDescent="0.3">
      <c r="A4206" s="2">
        <v>45934</v>
      </c>
      <c r="B4206" t="s">
        <v>28</v>
      </c>
      <c r="C4206">
        <v>149</v>
      </c>
      <c r="D4206">
        <v>1</v>
      </c>
      <c r="E4206">
        <v>0.53</v>
      </c>
      <c r="F4206">
        <v>0.67100000000000004</v>
      </c>
      <c r="G4206">
        <v>0.53</v>
      </c>
      <c r="H4206">
        <v>0.53</v>
      </c>
      <c r="I4206" t="s">
        <v>149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X4206">
        <v>0</v>
      </c>
      <c r="Y4206">
        <v>0</v>
      </c>
    </row>
    <row r="4207" spans="1:25" x14ac:dyDescent="0.3">
      <c r="A4207" s="2">
        <v>45934</v>
      </c>
      <c r="B4207" t="s">
        <v>110</v>
      </c>
      <c r="C4207">
        <v>1818</v>
      </c>
      <c r="D4207">
        <v>12</v>
      </c>
      <c r="E4207">
        <v>0.878</v>
      </c>
      <c r="F4207">
        <v>0.66</v>
      </c>
      <c r="G4207">
        <v>10.54</v>
      </c>
      <c r="H4207">
        <v>10.54</v>
      </c>
      <c r="I4207" t="s">
        <v>149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X4207">
        <v>0</v>
      </c>
      <c r="Y4207">
        <v>0</v>
      </c>
    </row>
    <row r="4208" spans="1:25" x14ac:dyDescent="0.3">
      <c r="A4208" s="2">
        <v>45934</v>
      </c>
      <c r="B4208" t="s">
        <v>26</v>
      </c>
      <c r="C4208">
        <v>123</v>
      </c>
      <c r="D4208">
        <v>0</v>
      </c>
      <c r="F4208">
        <v>0</v>
      </c>
      <c r="G4208">
        <v>0</v>
      </c>
      <c r="H4208">
        <v>0</v>
      </c>
      <c r="I4208" t="s">
        <v>149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5" x14ac:dyDescent="0.3">
      <c r="A4209" s="2">
        <v>45934</v>
      </c>
      <c r="B4209" t="s">
        <v>30</v>
      </c>
      <c r="C4209">
        <v>43</v>
      </c>
      <c r="D4209">
        <v>0</v>
      </c>
      <c r="F4209">
        <v>0</v>
      </c>
      <c r="G4209">
        <v>0</v>
      </c>
      <c r="H4209">
        <v>0</v>
      </c>
      <c r="I4209" t="s">
        <v>149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5" x14ac:dyDescent="0.3">
      <c r="A4210" s="2">
        <v>45934</v>
      </c>
      <c r="B4210" t="s">
        <v>26</v>
      </c>
      <c r="C4210">
        <v>636</v>
      </c>
      <c r="D4210">
        <v>3</v>
      </c>
      <c r="E4210">
        <v>1.097</v>
      </c>
      <c r="F4210">
        <v>0.47199999999999998</v>
      </c>
      <c r="G4210">
        <v>3.29</v>
      </c>
      <c r="H4210">
        <v>3.29</v>
      </c>
      <c r="I4210" t="s">
        <v>149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X4210">
        <v>0</v>
      </c>
      <c r="Y4210">
        <v>0</v>
      </c>
    </row>
    <row r="4211" spans="1:25" x14ac:dyDescent="0.3">
      <c r="A4211" s="2">
        <v>45934</v>
      </c>
      <c r="B4211" t="s">
        <v>30</v>
      </c>
      <c r="C4211">
        <v>839</v>
      </c>
      <c r="D4211">
        <v>0</v>
      </c>
      <c r="F4211">
        <v>0</v>
      </c>
      <c r="G4211">
        <v>0</v>
      </c>
      <c r="H4211">
        <v>0</v>
      </c>
      <c r="I4211" t="s">
        <v>149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5" x14ac:dyDescent="0.3">
      <c r="A4212" s="2">
        <v>45934</v>
      </c>
      <c r="B4212" t="s">
        <v>26</v>
      </c>
      <c r="C4212">
        <v>733</v>
      </c>
      <c r="D4212">
        <v>2</v>
      </c>
      <c r="E4212">
        <v>1.1950000000000001</v>
      </c>
      <c r="F4212">
        <v>0.27300000000000002</v>
      </c>
      <c r="G4212">
        <v>2.39</v>
      </c>
      <c r="H4212">
        <v>2.39</v>
      </c>
      <c r="I4212" t="s">
        <v>149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X4212">
        <v>0</v>
      </c>
      <c r="Y4212">
        <v>0</v>
      </c>
    </row>
    <row r="4213" spans="1:25" x14ac:dyDescent="0.3">
      <c r="A4213" s="2">
        <v>45934</v>
      </c>
      <c r="B4213" t="s">
        <v>30</v>
      </c>
      <c r="C4213">
        <v>141</v>
      </c>
      <c r="D4213">
        <v>0</v>
      </c>
      <c r="F4213">
        <v>0</v>
      </c>
      <c r="G4213">
        <v>0</v>
      </c>
      <c r="H4213">
        <v>0</v>
      </c>
      <c r="I4213" t="s">
        <v>149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5" x14ac:dyDescent="0.3">
      <c r="A4214" s="2">
        <v>45934</v>
      </c>
      <c r="B4214" t="s">
        <v>30</v>
      </c>
      <c r="C4214">
        <v>81</v>
      </c>
      <c r="D4214">
        <v>1</v>
      </c>
      <c r="E4214">
        <v>0.85</v>
      </c>
      <c r="F4214">
        <v>1.2350000000000001</v>
      </c>
      <c r="G4214">
        <v>0.85</v>
      </c>
      <c r="H4214">
        <v>0.85</v>
      </c>
      <c r="I4214" t="s">
        <v>149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X4214">
        <v>0</v>
      </c>
      <c r="Y4214">
        <v>0</v>
      </c>
    </row>
    <row r="4215" spans="1:25" x14ac:dyDescent="0.3">
      <c r="A4215" s="2">
        <v>45934</v>
      </c>
      <c r="B4215" t="s">
        <v>26</v>
      </c>
      <c r="C4215">
        <v>254</v>
      </c>
      <c r="D4215">
        <v>8</v>
      </c>
      <c r="E4215">
        <v>1.2410000000000001</v>
      </c>
      <c r="F4215">
        <v>3.15</v>
      </c>
      <c r="G4215">
        <v>9.93</v>
      </c>
      <c r="H4215">
        <v>9.93</v>
      </c>
      <c r="I4215" t="s">
        <v>149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23.88</v>
      </c>
      <c r="S4215">
        <v>23.88</v>
      </c>
      <c r="T4215">
        <v>23.88</v>
      </c>
      <c r="U4215">
        <v>23.88</v>
      </c>
      <c r="V4215">
        <v>41.58291457</v>
      </c>
      <c r="W4215">
        <v>41.58291457</v>
      </c>
      <c r="X4215">
        <v>2.404833837</v>
      </c>
      <c r="Y4215">
        <v>2.404833837</v>
      </c>
    </row>
    <row r="4216" spans="1:25" x14ac:dyDescent="0.3">
      <c r="A4216" s="2">
        <v>45934</v>
      </c>
      <c r="B4216" t="s">
        <v>32</v>
      </c>
      <c r="C4216">
        <v>15</v>
      </c>
      <c r="D4216">
        <v>0</v>
      </c>
      <c r="F4216">
        <v>0</v>
      </c>
      <c r="G4216">
        <v>0</v>
      </c>
      <c r="H4216">
        <v>0</v>
      </c>
      <c r="I4216" t="s">
        <v>149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5" x14ac:dyDescent="0.3">
      <c r="A4217" s="2">
        <v>45934</v>
      </c>
      <c r="B4217" t="s">
        <v>46</v>
      </c>
      <c r="C4217">
        <v>28</v>
      </c>
      <c r="D4217">
        <v>0</v>
      </c>
      <c r="F4217">
        <v>0</v>
      </c>
      <c r="G4217">
        <v>0</v>
      </c>
      <c r="H4217">
        <v>0</v>
      </c>
      <c r="I4217" t="s">
        <v>149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5" x14ac:dyDescent="0.3">
      <c r="A4218" s="2">
        <v>45934</v>
      </c>
      <c r="B4218" t="s">
        <v>38</v>
      </c>
      <c r="C4218">
        <v>193</v>
      </c>
      <c r="D4218">
        <v>0</v>
      </c>
      <c r="F4218">
        <v>0</v>
      </c>
      <c r="G4218">
        <v>0</v>
      </c>
      <c r="H4218">
        <v>0</v>
      </c>
      <c r="I4218" t="s">
        <v>149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5" x14ac:dyDescent="0.3">
      <c r="A4219" s="2">
        <v>45934</v>
      </c>
      <c r="B4219" t="s">
        <v>46</v>
      </c>
      <c r="C4219">
        <v>238</v>
      </c>
      <c r="D4219">
        <v>2</v>
      </c>
      <c r="E4219">
        <v>1.41</v>
      </c>
      <c r="F4219">
        <v>0.84</v>
      </c>
      <c r="G4219">
        <v>2.82</v>
      </c>
      <c r="H4219">
        <v>2.82</v>
      </c>
      <c r="I4219" t="s">
        <v>149</v>
      </c>
      <c r="J4219">
        <v>3</v>
      </c>
      <c r="K4219">
        <v>3</v>
      </c>
      <c r="L4219">
        <v>3</v>
      </c>
      <c r="M4219">
        <v>3</v>
      </c>
      <c r="N4219">
        <v>3</v>
      </c>
      <c r="O4219">
        <v>3</v>
      </c>
      <c r="P4219">
        <v>3</v>
      </c>
      <c r="Q4219">
        <v>3</v>
      </c>
      <c r="R4219">
        <v>80.84</v>
      </c>
      <c r="S4219">
        <v>80.84</v>
      </c>
      <c r="T4219">
        <v>80.84</v>
      </c>
      <c r="U4219">
        <v>80.84</v>
      </c>
      <c r="V4219">
        <v>3.4883720930000002</v>
      </c>
      <c r="W4219">
        <v>3.4883720930000002</v>
      </c>
      <c r="X4219">
        <v>28.666666670000001</v>
      </c>
      <c r="Y4219">
        <v>28.666666670000001</v>
      </c>
    </row>
    <row r="4220" spans="1:25" x14ac:dyDescent="0.3">
      <c r="A4220" s="2">
        <v>45934</v>
      </c>
      <c r="B4220" t="s">
        <v>38</v>
      </c>
      <c r="C4220">
        <v>1288</v>
      </c>
      <c r="D4220">
        <v>10</v>
      </c>
      <c r="E4220">
        <v>0.94899999999999995</v>
      </c>
      <c r="F4220">
        <v>0.77600000000000002</v>
      </c>
      <c r="G4220">
        <v>9.49</v>
      </c>
      <c r="H4220">
        <v>9.49</v>
      </c>
      <c r="I4220" t="s">
        <v>149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X4220">
        <v>0</v>
      </c>
      <c r="Y4220">
        <v>0</v>
      </c>
    </row>
    <row r="4221" spans="1:25" x14ac:dyDescent="0.3">
      <c r="A4221" s="2">
        <v>45934</v>
      </c>
      <c r="B4221" t="s">
        <v>86</v>
      </c>
      <c r="C4221">
        <v>71</v>
      </c>
      <c r="D4221">
        <v>1</v>
      </c>
      <c r="E4221">
        <v>1.5</v>
      </c>
      <c r="F4221">
        <v>1.4079999999999999</v>
      </c>
      <c r="G4221">
        <v>1.5</v>
      </c>
      <c r="H4221">
        <v>1.5</v>
      </c>
      <c r="I4221" t="s">
        <v>149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X4221">
        <v>0</v>
      </c>
      <c r="Y4221">
        <v>0</v>
      </c>
    </row>
    <row r="4222" spans="1:25" x14ac:dyDescent="0.3">
      <c r="A4222" s="2">
        <v>45934</v>
      </c>
      <c r="B4222" t="s">
        <v>32</v>
      </c>
      <c r="C4222">
        <v>99</v>
      </c>
      <c r="D4222">
        <v>1</v>
      </c>
      <c r="E4222">
        <v>0.5</v>
      </c>
      <c r="F4222">
        <v>1.01</v>
      </c>
      <c r="G4222">
        <v>0.5</v>
      </c>
      <c r="H4222">
        <v>0.5</v>
      </c>
      <c r="I4222" t="s">
        <v>149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21.88</v>
      </c>
      <c r="S4222">
        <v>21.88</v>
      </c>
      <c r="T4222">
        <v>21.88</v>
      </c>
      <c r="U4222">
        <v>21.88</v>
      </c>
      <c r="V4222">
        <v>2.2851919559999998</v>
      </c>
      <c r="W4222">
        <v>2.2851919559999998</v>
      </c>
      <c r="X4222">
        <v>43.76</v>
      </c>
      <c r="Y4222">
        <v>43.76</v>
      </c>
    </row>
    <row r="4223" spans="1:25" x14ac:dyDescent="0.3">
      <c r="A4223" s="2">
        <v>45934</v>
      </c>
      <c r="B4223" t="s">
        <v>38</v>
      </c>
      <c r="C4223">
        <v>183</v>
      </c>
      <c r="D4223">
        <v>1</v>
      </c>
      <c r="E4223">
        <v>0.31</v>
      </c>
      <c r="F4223">
        <v>0.54600000000000004</v>
      </c>
      <c r="G4223">
        <v>0.31</v>
      </c>
      <c r="H4223">
        <v>0.31</v>
      </c>
      <c r="I4223" t="s">
        <v>149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X4223">
        <v>0</v>
      </c>
      <c r="Y4223">
        <v>0</v>
      </c>
    </row>
    <row r="4224" spans="1:25" x14ac:dyDescent="0.3">
      <c r="A4224" s="2">
        <v>45934</v>
      </c>
      <c r="B4224" t="s">
        <v>86</v>
      </c>
      <c r="C4224">
        <v>3</v>
      </c>
      <c r="D4224">
        <v>0</v>
      </c>
      <c r="F4224">
        <v>0</v>
      </c>
      <c r="G4224">
        <v>0</v>
      </c>
      <c r="H4224">
        <v>0</v>
      </c>
      <c r="I4224" t="s">
        <v>149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5" x14ac:dyDescent="0.3">
      <c r="A4225" s="2">
        <v>45934</v>
      </c>
      <c r="B4225" t="s">
        <v>32</v>
      </c>
      <c r="C4225">
        <v>28</v>
      </c>
      <c r="D4225">
        <v>0</v>
      </c>
      <c r="F4225">
        <v>0</v>
      </c>
      <c r="G4225">
        <v>0</v>
      </c>
      <c r="H4225">
        <v>0</v>
      </c>
      <c r="I4225" t="s">
        <v>149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5" x14ac:dyDescent="0.3">
      <c r="A4226" s="2">
        <v>45934</v>
      </c>
      <c r="B4226" t="s">
        <v>46</v>
      </c>
      <c r="C4226">
        <v>76</v>
      </c>
      <c r="D4226">
        <v>1</v>
      </c>
      <c r="E4226">
        <v>1.59</v>
      </c>
      <c r="F4226">
        <v>1.3160000000000001</v>
      </c>
      <c r="G4226">
        <v>1.59</v>
      </c>
      <c r="H4226">
        <v>1.59</v>
      </c>
      <c r="I4226" t="s">
        <v>149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X4226">
        <v>0</v>
      </c>
      <c r="Y4226">
        <v>0</v>
      </c>
    </row>
    <row r="4227" spans="1:25" x14ac:dyDescent="0.3">
      <c r="A4227" s="2">
        <v>45934</v>
      </c>
      <c r="B4227" t="s">
        <v>86</v>
      </c>
      <c r="C4227">
        <v>264</v>
      </c>
      <c r="D4227">
        <v>2</v>
      </c>
      <c r="E4227">
        <v>1.1200000000000001</v>
      </c>
      <c r="F4227">
        <v>0.75800000000000001</v>
      </c>
      <c r="G4227">
        <v>2.2400000000000002</v>
      </c>
      <c r="H4227">
        <v>2.2400000000000002</v>
      </c>
      <c r="I4227" t="s">
        <v>149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X4227">
        <v>0</v>
      </c>
      <c r="Y4227">
        <v>0</v>
      </c>
    </row>
    <row r="4228" spans="1:25" x14ac:dyDescent="0.3">
      <c r="A4228" s="2">
        <v>45934</v>
      </c>
      <c r="B4228" t="s">
        <v>46</v>
      </c>
      <c r="C4228">
        <v>30</v>
      </c>
      <c r="D4228">
        <v>1</v>
      </c>
      <c r="E4228">
        <v>0.24</v>
      </c>
      <c r="F4228">
        <v>3.3330000000000002</v>
      </c>
      <c r="G4228">
        <v>0.24</v>
      </c>
      <c r="H4228">
        <v>0.24</v>
      </c>
      <c r="I4228" t="s">
        <v>149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X4228">
        <v>0</v>
      </c>
      <c r="Y4228">
        <v>0</v>
      </c>
    </row>
    <row r="4229" spans="1:25" x14ac:dyDescent="0.3">
      <c r="A4229" s="2">
        <v>45934</v>
      </c>
      <c r="B4229" t="s">
        <v>32</v>
      </c>
      <c r="C4229">
        <v>39</v>
      </c>
      <c r="D4229">
        <v>0</v>
      </c>
      <c r="F4229">
        <v>0</v>
      </c>
      <c r="G4229">
        <v>0</v>
      </c>
      <c r="H4229">
        <v>0</v>
      </c>
      <c r="I4229" t="s">
        <v>149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5" x14ac:dyDescent="0.3">
      <c r="A4230" s="2">
        <v>45934</v>
      </c>
      <c r="B4230" t="s">
        <v>38</v>
      </c>
      <c r="C4230">
        <v>748</v>
      </c>
      <c r="D4230">
        <v>9</v>
      </c>
      <c r="E4230">
        <v>0.35699999999999998</v>
      </c>
      <c r="F4230">
        <v>1.2030000000000001</v>
      </c>
      <c r="G4230">
        <v>3.21</v>
      </c>
      <c r="H4230">
        <v>3.21</v>
      </c>
      <c r="I4230" t="s">
        <v>149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X4230">
        <v>0</v>
      </c>
      <c r="Y4230">
        <v>0</v>
      </c>
    </row>
    <row r="4231" spans="1:25" x14ac:dyDescent="0.3">
      <c r="A4231" s="2">
        <v>45935</v>
      </c>
      <c r="B4231" t="s">
        <v>44</v>
      </c>
      <c r="C4231">
        <v>1179</v>
      </c>
      <c r="D4231">
        <v>7</v>
      </c>
      <c r="E4231">
        <v>1.4670000000000001</v>
      </c>
      <c r="F4231">
        <v>0.59399999999999997</v>
      </c>
      <c r="G4231">
        <v>10.27</v>
      </c>
      <c r="H4231">
        <v>10.27</v>
      </c>
      <c r="I4231" t="s">
        <v>149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X4231">
        <v>0</v>
      </c>
      <c r="Y4231">
        <v>0</v>
      </c>
    </row>
    <row r="4232" spans="1:25" x14ac:dyDescent="0.3">
      <c r="A4232" s="2">
        <v>45935</v>
      </c>
      <c r="B4232" t="s">
        <v>42</v>
      </c>
      <c r="C4232">
        <v>3401</v>
      </c>
      <c r="D4232">
        <v>44</v>
      </c>
      <c r="E4232">
        <v>1.8260000000000001</v>
      </c>
      <c r="F4232">
        <v>1.294</v>
      </c>
      <c r="G4232">
        <v>80.36</v>
      </c>
      <c r="H4232">
        <v>80.36</v>
      </c>
      <c r="I4232" t="s">
        <v>149</v>
      </c>
      <c r="J4232">
        <v>3</v>
      </c>
      <c r="K4232">
        <v>4</v>
      </c>
      <c r="L4232">
        <v>4</v>
      </c>
      <c r="M4232">
        <v>4</v>
      </c>
      <c r="N4232">
        <v>3</v>
      </c>
      <c r="O4232">
        <v>4</v>
      </c>
      <c r="P4232">
        <v>4</v>
      </c>
      <c r="Q4232">
        <v>4</v>
      </c>
      <c r="R4232">
        <v>83.84</v>
      </c>
      <c r="S4232">
        <v>108.82</v>
      </c>
      <c r="T4232">
        <v>108.82</v>
      </c>
      <c r="U4232">
        <v>108.82</v>
      </c>
      <c r="V4232">
        <v>73.846719350000001</v>
      </c>
      <c r="W4232">
        <v>73.846719350000001</v>
      </c>
      <c r="X4232">
        <v>1.3541562970000001</v>
      </c>
      <c r="Y4232">
        <v>1.3541562970000001</v>
      </c>
    </row>
    <row r="4233" spans="1:25" x14ac:dyDescent="0.3">
      <c r="A4233" s="2">
        <v>45935</v>
      </c>
      <c r="B4233" t="s">
        <v>40</v>
      </c>
      <c r="C4233">
        <v>722</v>
      </c>
      <c r="D4233">
        <v>15</v>
      </c>
      <c r="E4233">
        <v>2.677</v>
      </c>
      <c r="F4233">
        <v>2.0779999999999998</v>
      </c>
      <c r="G4233">
        <v>40.159999999999997</v>
      </c>
      <c r="H4233">
        <v>40.159999999999997</v>
      </c>
      <c r="I4233" t="s">
        <v>149</v>
      </c>
      <c r="J4233">
        <v>6</v>
      </c>
      <c r="K4233">
        <v>6</v>
      </c>
      <c r="L4233">
        <v>6</v>
      </c>
      <c r="M4233">
        <v>6</v>
      </c>
      <c r="N4233">
        <v>10</v>
      </c>
      <c r="O4233">
        <v>10</v>
      </c>
      <c r="P4233">
        <v>10</v>
      </c>
      <c r="Q4233">
        <v>10</v>
      </c>
      <c r="R4233">
        <v>307.41000000000003</v>
      </c>
      <c r="S4233">
        <v>307.41000000000003</v>
      </c>
      <c r="T4233">
        <v>307.41000000000003</v>
      </c>
      <c r="U4233">
        <v>307.41000000000003</v>
      </c>
      <c r="V4233">
        <v>13.063986209999999</v>
      </c>
      <c r="W4233">
        <v>13.063986209999999</v>
      </c>
      <c r="X4233">
        <v>7.6546314740000003</v>
      </c>
      <c r="Y4233">
        <v>7.6546314740000003</v>
      </c>
    </row>
    <row r="4234" spans="1:25" x14ac:dyDescent="0.3">
      <c r="A4234" s="2">
        <v>45935</v>
      </c>
      <c r="B4234" t="s">
        <v>62</v>
      </c>
      <c r="C4234">
        <v>1210</v>
      </c>
      <c r="D4234">
        <v>8</v>
      </c>
      <c r="E4234">
        <v>4.5</v>
      </c>
      <c r="F4234">
        <v>0.66100000000000003</v>
      </c>
      <c r="G4234">
        <v>36</v>
      </c>
      <c r="H4234">
        <v>36</v>
      </c>
      <c r="I4234" t="s">
        <v>149</v>
      </c>
      <c r="J4234">
        <v>2</v>
      </c>
      <c r="K4234">
        <v>2</v>
      </c>
      <c r="L4234">
        <v>2</v>
      </c>
      <c r="M4234">
        <v>2</v>
      </c>
      <c r="N4234">
        <v>4</v>
      </c>
      <c r="O4234">
        <v>4</v>
      </c>
      <c r="P4234">
        <v>4</v>
      </c>
      <c r="Q4234">
        <v>4</v>
      </c>
      <c r="R4234">
        <v>437.96</v>
      </c>
      <c r="S4234">
        <v>437.96</v>
      </c>
      <c r="T4234">
        <v>437.96</v>
      </c>
      <c r="U4234">
        <v>437.96</v>
      </c>
      <c r="V4234">
        <v>8.2199287610000003</v>
      </c>
      <c r="W4234">
        <v>8.2199287610000003</v>
      </c>
      <c r="X4234">
        <v>12.16555556</v>
      </c>
      <c r="Y4234">
        <v>12.16555556</v>
      </c>
    </row>
    <row r="4235" spans="1:25" x14ac:dyDescent="0.3">
      <c r="A4235" s="2">
        <v>45935</v>
      </c>
      <c r="B4235" t="s">
        <v>84</v>
      </c>
      <c r="C4235">
        <v>1360</v>
      </c>
      <c r="D4235">
        <v>9</v>
      </c>
      <c r="E4235">
        <v>2.0099999999999998</v>
      </c>
      <c r="F4235">
        <v>0.66200000000000003</v>
      </c>
      <c r="G4235">
        <v>18.09</v>
      </c>
      <c r="H4235">
        <v>18.09</v>
      </c>
      <c r="I4235" t="s">
        <v>149</v>
      </c>
      <c r="J4235">
        <v>7</v>
      </c>
      <c r="K4235">
        <v>7</v>
      </c>
      <c r="L4235">
        <v>7</v>
      </c>
      <c r="M4235">
        <v>7</v>
      </c>
      <c r="N4235">
        <v>13</v>
      </c>
      <c r="O4235">
        <v>13</v>
      </c>
      <c r="P4235">
        <v>13</v>
      </c>
      <c r="Q4235">
        <v>13</v>
      </c>
      <c r="R4235">
        <v>392.35</v>
      </c>
      <c r="S4235">
        <v>392.35</v>
      </c>
      <c r="T4235">
        <v>392.35</v>
      </c>
      <c r="U4235">
        <v>392.35</v>
      </c>
      <c r="V4235">
        <v>4.6106792399999996</v>
      </c>
      <c r="W4235">
        <v>4.6106792399999996</v>
      </c>
      <c r="X4235">
        <v>21.688778330000002</v>
      </c>
      <c r="Y4235">
        <v>21.688778330000002</v>
      </c>
    </row>
    <row r="4236" spans="1:25" x14ac:dyDescent="0.3">
      <c r="A4236" s="2">
        <v>45935</v>
      </c>
      <c r="B4236" t="s">
        <v>56</v>
      </c>
      <c r="C4236">
        <v>278</v>
      </c>
      <c r="D4236">
        <v>6</v>
      </c>
      <c r="E4236">
        <v>1.71</v>
      </c>
      <c r="F4236">
        <v>2.1579999999999999</v>
      </c>
      <c r="G4236">
        <v>10.26</v>
      </c>
      <c r="H4236">
        <v>10.26</v>
      </c>
      <c r="I4236" t="s">
        <v>149</v>
      </c>
      <c r="J4236">
        <v>0</v>
      </c>
      <c r="K4236">
        <v>1</v>
      </c>
      <c r="L4236">
        <v>1</v>
      </c>
      <c r="M4236">
        <v>1</v>
      </c>
      <c r="N4236">
        <v>0</v>
      </c>
      <c r="O4236">
        <v>1</v>
      </c>
      <c r="P4236">
        <v>1</v>
      </c>
      <c r="Q4236">
        <v>1</v>
      </c>
      <c r="R4236">
        <v>0</v>
      </c>
      <c r="S4236">
        <v>23.88</v>
      </c>
      <c r="T4236">
        <v>23.88</v>
      </c>
      <c r="U4236">
        <v>23.88</v>
      </c>
      <c r="V4236">
        <v>42.964824120000003</v>
      </c>
      <c r="W4236">
        <v>42.964824120000003</v>
      </c>
      <c r="X4236">
        <v>2.3274853800000002</v>
      </c>
      <c r="Y4236">
        <v>2.3274853800000002</v>
      </c>
    </row>
    <row r="4237" spans="1:25" x14ac:dyDescent="0.3">
      <c r="A4237" s="2">
        <v>45935</v>
      </c>
      <c r="B4237" t="s">
        <v>50</v>
      </c>
      <c r="C4237">
        <v>636</v>
      </c>
      <c r="D4237">
        <v>2</v>
      </c>
      <c r="E4237">
        <v>2.2749999999999999</v>
      </c>
      <c r="F4237">
        <v>0.314</v>
      </c>
      <c r="G4237">
        <v>4.55</v>
      </c>
      <c r="H4237">
        <v>4.55</v>
      </c>
      <c r="I4237" t="s">
        <v>149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X4237">
        <v>0</v>
      </c>
      <c r="Y4237">
        <v>0</v>
      </c>
    </row>
    <row r="4238" spans="1:25" x14ac:dyDescent="0.3">
      <c r="A4238" s="2">
        <v>45935</v>
      </c>
      <c r="B4238" t="s">
        <v>36</v>
      </c>
      <c r="C4238">
        <v>1056</v>
      </c>
      <c r="D4238">
        <v>7</v>
      </c>
      <c r="E4238">
        <v>1.0860000000000001</v>
      </c>
      <c r="F4238">
        <v>0.66300000000000003</v>
      </c>
      <c r="G4238">
        <v>7.6</v>
      </c>
      <c r="H4238">
        <v>7.6</v>
      </c>
      <c r="I4238" t="s">
        <v>149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X4238">
        <v>0</v>
      </c>
      <c r="Y4238">
        <v>0</v>
      </c>
    </row>
    <row r="4239" spans="1:25" x14ac:dyDescent="0.3">
      <c r="A4239" s="2">
        <v>45935</v>
      </c>
      <c r="B4239" t="s">
        <v>62</v>
      </c>
      <c r="C4239">
        <v>4835</v>
      </c>
      <c r="D4239">
        <v>83</v>
      </c>
      <c r="E4239">
        <v>4.55</v>
      </c>
      <c r="F4239">
        <v>1.7170000000000001</v>
      </c>
      <c r="G4239">
        <v>377.65</v>
      </c>
      <c r="H4239">
        <v>377.65</v>
      </c>
      <c r="I4239" t="s">
        <v>149</v>
      </c>
      <c r="J4239">
        <v>38</v>
      </c>
      <c r="K4239">
        <v>42</v>
      </c>
      <c r="L4239">
        <v>42</v>
      </c>
      <c r="M4239">
        <v>42</v>
      </c>
      <c r="N4239">
        <v>43</v>
      </c>
      <c r="O4239">
        <v>48</v>
      </c>
      <c r="P4239">
        <v>48</v>
      </c>
      <c r="Q4239">
        <v>48</v>
      </c>
      <c r="R4239">
        <v>1703.35</v>
      </c>
      <c r="S4239">
        <v>1872.8</v>
      </c>
      <c r="T4239">
        <v>1872.8</v>
      </c>
      <c r="U4239">
        <v>1872.8</v>
      </c>
      <c r="V4239">
        <v>20.164993590000002</v>
      </c>
      <c r="W4239">
        <v>20.164993590000002</v>
      </c>
      <c r="X4239">
        <v>4.9590891040000002</v>
      </c>
      <c r="Y4239">
        <v>4.9590891040000002</v>
      </c>
    </row>
    <row r="4240" spans="1:25" x14ac:dyDescent="0.3">
      <c r="A4240" s="2">
        <v>45935</v>
      </c>
      <c r="B4240" t="s">
        <v>64</v>
      </c>
      <c r="C4240">
        <v>1954</v>
      </c>
      <c r="D4240">
        <v>29</v>
      </c>
      <c r="E4240">
        <v>4.4390000000000001</v>
      </c>
      <c r="F4240">
        <v>1.484</v>
      </c>
      <c r="G4240">
        <v>128.74</v>
      </c>
      <c r="H4240">
        <v>128.74</v>
      </c>
      <c r="I4240" t="s">
        <v>149</v>
      </c>
      <c r="J4240">
        <v>5</v>
      </c>
      <c r="K4240">
        <v>6</v>
      </c>
      <c r="L4240">
        <v>6</v>
      </c>
      <c r="M4240">
        <v>6</v>
      </c>
      <c r="N4240">
        <v>6</v>
      </c>
      <c r="O4240">
        <v>7</v>
      </c>
      <c r="P4240">
        <v>7</v>
      </c>
      <c r="Q4240">
        <v>7</v>
      </c>
      <c r="R4240">
        <v>191.89</v>
      </c>
      <c r="S4240">
        <v>224.77</v>
      </c>
      <c r="T4240">
        <v>224.77</v>
      </c>
      <c r="U4240">
        <v>224.77</v>
      </c>
      <c r="V4240">
        <v>57.276326910000002</v>
      </c>
      <c r="W4240">
        <v>57.276326910000002</v>
      </c>
      <c r="X4240">
        <v>1.7459220129999999</v>
      </c>
      <c r="Y4240">
        <v>1.7459220129999999</v>
      </c>
    </row>
    <row r="4241" spans="1:25" x14ac:dyDescent="0.3">
      <c r="A4241" s="2">
        <v>45935</v>
      </c>
      <c r="B4241" t="s">
        <v>66</v>
      </c>
      <c r="C4241">
        <v>878</v>
      </c>
      <c r="D4241">
        <v>8</v>
      </c>
      <c r="E4241">
        <v>3.9460000000000002</v>
      </c>
      <c r="F4241">
        <v>0.91100000000000003</v>
      </c>
      <c r="G4241">
        <v>31.57</v>
      </c>
      <c r="H4241">
        <v>31.57</v>
      </c>
      <c r="I4241" t="s">
        <v>149</v>
      </c>
      <c r="J4241">
        <v>1</v>
      </c>
      <c r="K4241">
        <v>4</v>
      </c>
      <c r="L4241">
        <v>4</v>
      </c>
      <c r="M4241">
        <v>4</v>
      </c>
      <c r="N4241">
        <v>1</v>
      </c>
      <c r="O4241">
        <v>4</v>
      </c>
      <c r="P4241">
        <v>4</v>
      </c>
      <c r="Q4241">
        <v>4</v>
      </c>
      <c r="R4241">
        <v>31.88</v>
      </c>
      <c r="S4241">
        <v>187.74</v>
      </c>
      <c r="T4241">
        <v>187.74</v>
      </c>
      <c r="U4241">
        <v>187.74</v>
      </c>
      <c r="V4241">
        <v>16.815809099999999</v>
      </c>
      <c r="W4241">
        <v>16.815809099999999</v>
      </c>
      <c r="X4241">
        <v>5.946784922</v>
      </c>
      <c r="Y4241">
        <v>5.946784922</v>
      </c>
    </row>
    <row r="4242" spans="1:25" x14ac:dyDescent="0.3">
      <c r="A4242" s="2">
        <v>45935</v>
      </c>
      <c r="B4242" t="s">
        <v>68</v>
      </c>
      <c r="C4242">
        <v>1834</v>
      </c>
      <c r="D4242">
        <v>16</v>
      </c>
      <c r="E4242">
        <v>5.07</v>
      </c>
      <c r="F4242">
        <v>0.872</v>
      </c>
      <c r="G4242">
        <v>81.12</v>
      </c>
      <c r="H4242">
        <v>81.12</v>
      </c>
      <c r="I4242" t="s">
        <v>149</v>
      </c>
      <c r="J4242">
        <v>7</v>
      </c>
      <c r="K4242">
        <v>9</v>
      </c>
      <c r="L4242">
        <v>9</v>
      </c>
      <c r="M4242">
        <v>9</v>
      </c>
      <c r="N4242">
        <v>7</v>
      </c>
      <c r="O4242">
        <v>9</v>
      </c>
      <c r="P4242">
        <v>9</v>
      </c>
      <c r="Q4242">
        <v>9</v>
      </c>
      <c r="R4242">
        <v>254.31</v>
      </c>
      <c r="S4242">
        <v>309.29000000000002</v>
      </c>
      <c r="T4242">
        <v>309.29000000000002</v>
      </c>
      <c r="U4242">
        <v>309.29000000000002</v>
      </c>
      <c r="V4242">
        <v>26.22781209</v>
      </c>
      <c r="W4242">
        <v>26.22781209</v>
      </c>
      <c r="X4242">
        <v>3.8127465479999998</v>
      </c>
      <c r="Y4242">
        <v>3.8127465479999998</v>
      </c>
    </row>
    <row r="4243" spans="1:25" x14ac:dyDescent="0.3">
      <c r="A4243" s="2">
        <v>45935</v>
      </c>
      <c r="B4243" t="s">
        <v>70</v>
      </c>
      <c r="C4243">
        <v>3716</v>
      </c>
      <c r="D4243">
        <v>29</v>
      </c>
      <c r="E4243">
        <v>3.5590000000000002</v>
      </c>
      <c r="F4243">
        <v>0.78</v>
      </c>
      <c r="G4243">
        <v>103.22</v>
      </c>
      <c r="H4243">
        <v>103.22</v>
      </c>
      <c r="I4243" t="s">
        <v>149</v>
      </c>
      <c r="J4243">
        <v>10</v>
      </c>
      <c r="K4243">
        <v>10</v>
      </c>
      <c r="L4243">
        <v>11</v>
      </c>
      <c r="M4243">
        <v>11</v>
      </c>
      <c r="N4243">
        <v>16</v>
      </c>
      <c r="O4243">
        <v>16</v>
      </c>
      <c r="P4243">
        <v>18</v>
      </c>
      <c r="Q4243">
        <v>18</v>
      </c>
      <c r="R4243">
        <v>406.09</v>
      </c>
      <c r="S4243">
        <v>406.09</v>
      </c>
      <c r="T4243">
        <v>454.05</v>
      </c>
      <c r="U4243">
        <v>454.05</v>
      </c>
      <c r="V4243">
        <v>25.41801079</v>
      </c>
      <c r="W4243">
        <v>22.73317917</v>
      </c>
      <c r="X4243">
        <v>3.9342181749999998</v>
      </c>
      <c r="Y4243">
        <v>4.3988568109999999</v>
      </c>
    </row>
    <row r="4244" spans="1:25" x14ac:dyDescent="0.3">
      <c r="A4244" s="2">
        <v>45935</v>
      </c>
      <c r="B4244" t="s">
        <v>72</v>
      </c>
      <c r="C4244">
        <v>836</v>
      </c>
      <c r="D4244">
        <v>11</v>
      </c>
      <c r="E4244">
        <v>3.9220000000000002</v>
      </c>
      <c r="F4244">
        <v>1.3160000000000001</v>
      </c>
      <c r="G4244">
        <v>43.14</v>
      </c>
      <c r="H4244">
        <v>43.14</v>
      </c>
      <c r="I4244" t="s">
        <v>149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28.49</v>
      </c>
      <c r="S4244">
        <v>28.49</v>
      </c>
      <c r="T4244">
        <v>28.49</v>
      </c>
      <c r="U4244">
        <v>28.49</v>
      </c>
      <c r="V4244">
        <v>151.4215514</v>
      </c>
      <c r="W4244">
        <v>151.4215514</v>
      </c>
      <c r="X4244">
        <v>0.66040797399999995</v>
      </c>
      <c r="Y4244">
        <v>0.66040797399999995</v>
      </c>
    </row>
    <row r="4245" spans="1:25" x14ac:dyDescent="0.3">
      <c r="A4245" s="2">
        <v>45935</v>
      </c>
      <c r="B4245" t="s">
        <v>74</v>
      </c>
      <c r="C4245">
        <v>1313</v>
      </c>
      <c r="D4245">
        <v>8</v>
      </c>
      <c r="E4245">
        <v>2.278</v>
      </c>
      <c r="F4245">
        <v>0.60899999999999999</v>
      </c>
      <c r="G4245">
        <v>18.22</v>
      </c>
      <c r="H4245">
        <v>18.22</v>
      </c>
      <c r="I4245" t="s">
        <v>149</v>
      </c>
      <c r="J4245">
        <v>2</v>
      </c>
      <c r="K4245">
        <v>4</v>
      </c>
      <c r="L4245">
        <v>4</v>
      </c>
      <c r="M4245">
        <v>4</v>
      </c>
      <c r="N4245">
        <v>2</v>
      </c>
      <c r="O4245">
        <v>5</v>
      </c>
      <c r="P4245">
        <v>5</v>
      </c>
      <c r="Q4245">
        <v>5</v>
      </c>
      <c r="R4245">
        <v>69.37</v>
      </c>
      <c r="S4245">
        <v>161.22999999999999</v>
      </c>
      <c r="T4245">
        <v>161.22999999999999</v>
      </c>
      <c r="U4245">
        <v>161.22999999999999</v>
      </c>
      <c r="V4245">
        <v>11.300626429999999</v>
      </c>
      <c r="W4245">
        <v>11.300626429999999</v>
      </c>
      <c r="X4245">
        <v>8.849066959</v>
      </c>
      <c r="Y4245">
        <v>8.849066959</v>
      </c>
    </row>
    <row r="4246" spans="1:25" x14ac:dyDescent="0.3">
      <c r="A4246" s="2">
        <v>45935</v>
      </c>
      <c r="B4246" t="s">
        <v>76</v>
      </c>
      <c r="C4246">
        <v>964</v>
      </c>
      <c r="D4246">
        <v>11</v>
      </c>
      <c r="E4246">
        <v>3.3069999999999999</v>
      </c>
      <c r="F4246">
        <v>1.141</v>
      </c>
      <c r="G4246">
        <v>36.380000000000003</v>
      </c>
      <c r="H4246">
        <v>36.380000000000003</v>
      </c>
      <c r="I4246" t="s">
        <v>149</v>
      </c>
      <c r="J4246">
        <v>3</v>
      </c>
      <c r="K4246">
        <v>4</v>
      </c>
      <c r="L4246">
        <v>4</v>
      </c>
      <c r="M4246">
        <v>4</v>
      </c>
      <c r="N4246">
        <v>3</v>
      </c>
      <c r="O4246">
        <v>4</v>
      </c>
      <c r="P4246">
        <v>4</v>
      </c>
      <c r="Q4246">
        <v>4</v>
      </c>
      <c r="R4246">
        <v>93.86</v>
      </c>
      <c r="S4246">
        <v>125.74</v>
      </c>
      <c r="T4246">
        <v>125.74</v>
      </c>
      <c r="U4246">
        <v>125.74</v>
      </c>
      <c r="V4246">
        <v>28.932718309999998</v>
      </c>
      <c r="W4246">
        <v>28.932718309999998</v>
      </c>
      <c r="X4246">
        <v>3.4562946669999999</v>
      </c>
      <c r="Y4246">
        <v>3.4562946669999999</v>
      </c>
    </row>
    <row r="4247" spans="1:25" x14ac:dyDescent="0.3">
      <c r="A4247" s="2">
        <v>45935</v>
      </c>
      <c r="B4247" t="s">
        <v>78</v>
      </c>
      <c r="C4247">
        <v>357</v>
      </c>
      <c r="D4247">
        <v>4</v>
      </c>
      <c r="E4247">
        <v>4.7450000000000001</v>
      </c>
      <c r="F4247">
        <v>1.1200000000000001</v>
      </c>
      <c r="G4247">
        <v>18.98</v>
      </c>
      <c r="H4247">
        <v>18.98</v>
      </c>
      <c r="I4247" t="s">
        <v>149</v>
      </c>
      <c r="J4247">
        <v>0</v>
      </c>
      <c r="K4247">
        <v>1</v>
      </c>
      <c r="L4247">
        <v>1</v>
      </c>
      <c r="M4247">
        <v>1</v>
      </c>
      <c r="N4247">
        <v>0</v>
      </c>
      <c r="O4247">
        <v>1</v>
      </c>
      <c r="P4247">
        <v>1</v>
      </c>
      <c r="Q4247">
        <v>1</v>
      </c>
      <c r="R4247">
        <v>0</v>
      </c>
      <c r="S4247">
        <v>26.88</v>
      </c>
      <c r="T4247">
        <v>26.88</v>
      </c>
      <c r="U4247">
        <v>26.88</v>
      </c>
      <c r="V4247">
        <v>70.610119049999994</v>
      </c>
      <c r="W4247">
        <v>70.610119049999994</v>
      </c>
      <c r="X4247">
        <v>1.416227608</v>
      </c>
      <c r="Y4247">
        <v>1.416227608</v>
      </c>
    </row>
    <row r="4248" spans="1:25" x14ac:dyDescent="0.3">
      <c r="A4248" s="2">
        <v>45935</v>
      </c>
      <c r="B4248" t="s">
        <v>88</v>
      </c>
      <c r="C4248">
        <v>2913</v>
      </c>
      <c r="D4248">
        <v>24</v>
      </c>
      <c r="E4248">
        <v>2.19</v>
      </c>
      <c r="F4248">
        <v>0.82399999999999995</v>
      </c>
      <c r="G4248">
        <v>52.57</v>
      </c>
      <c r="H4248">
        <v>52.57</v>
      </c>
      <c r="I4248" t="s">
        <v>149</v>
      </c>
      <c r="J4248">
        <v>10</v>
      </c>
      <c r="K4248">
        <v>13</v>
      </c>
      <c r="L4248">
        <v>13</v>
      </c>
      <c r="M4248">
        <v>13</v>
      </c>
      <c r="N4248">
        <v>13</v>
      </c>
      <c r="O4248">
        <v>18</v>
      </c>
      <c r="P4248">
        <v>18</v>
      </c>
      <c r="Q4248">
        <v>18</v>
      </c>
      <c r="R4248">
        <v>397.96</v>
      </c>
      <c r="S4248">
        <v>553.97</v>
      </c>
      <c r="T4248">
        <v>553.97</v>
      </c>
      <c r="U4248">
        <v>553.97</v>
      </c>
      <c r="V4248">
        <v>9.4896835569999993</v>
      </c>
      <c r="W4248">
        <v>9.4896835569999993</v>
      </c>
      <c r="X4248">
        <v>10.53775918</v>
      </c>
      <c r="Y4248">
        <v>10.53775918</v>
      </c>
    </row>
    <row r="4249" spans="1:25" x14ac:dyDescent="0.3">
      <c r="A4249" s="2">
        <v>45935</v>
      </c>
      <c r="B4249" t="s">
        <v>80</v>
      </c>
      <c r="C4249">
        <v>196</v>
      </c>
      <c r="D4249">
        <v>2</v>
      </c>
      <c r="E4249">
        <v>2.84</v>
      </c>
      <c r="F4249">
        <v>1.02</v>
      </c>
      <c r="G4249">
        <v>5.68</v>
      </c>
      <c r="H4249">
        <v>5.68</v>
      </c>
      <c r="I4249" t="s">
        <v>149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34.49</v>
      </c>
      <c r="S4249">
        <v>34.49</v>
      </c>
      <c r="T4249">
        <v>34.49</v>
      </c>
      <c r="U4249">
        <v>34.49</v>
      </c>
      <c r="V4249">
        <v>16.468541609999999</v>
      </c>
      <c r="W4249">
        <v>16.468541609999999</v>
      </c>
      <c r="X4249">
        <v>6.0721830990000001</v>
      </c>
      <c r="Y4249">
        <v>6.0721830990000001</v>
      </c>
    </row>
    <row r="4250" spans="1:25" x14ac:dyDescent="0.3">
      <c r="A4250" s="2">
        <v>45935</v>
      </c>
      <c r="B4250" t="s">
        <v>82</v>
      </c>
      <c r="C4250">
        <v>429</v>
      </c>
      <c r="D4250">
        <v>3</v>
      </c>
      <c r="E4250">
        <v>4.423</v>
      </c>
      <c r="F4250">
        <v>0.69899999999999995</v>
      </c>
      <c r="G4250">
        <v>13.27</v>
      </c>
      <c r="H4250">
        <v>13.27</v>
      </c>
      <c r="I4250" t="s">
        <v>149</v>
      </c>
      <c r="J4250">
        <v>2</v>
      </c>
      <c r="K4250">
        <v>2</v>
      </c>
      <c r="L4250">
        <v>2</v>
      </c>
      <c r="M4250">
        <v>2</v>
      </c>
      <c r="N4250">
        <v>3</v>
      </c>
      <c r="O4250">
        <v>3</v>
      </c>
      <c r="P4250">
        <v>3</v>
      </c>
      <c r="Q4250">
        <v>3</v>
      </c>
      <c r="R4250">
        <v>104.64</v>
      </c>
      <c r="S4250">
        <v>104.64</v>
      </c>
      <c r="T4250">
        <v>104.64</v>
      </c>
      <c r="U4250">
        <v>104.64</v>
      </c>
      <c r="V4250">
        <v>12.681574919999999</v>
      </c>
      <c r="W4250">
        <v>12.681574919999999</v>
      </c>
      <c r="X4250">
        <v>7.8854559159999997</v>
      </c>
      <c r="Y4250">
        <v>7.8854559159999997</v>
      </c>
    </row>
    <row r="4251" spans="1:25" x14ac:dyDescent="0.3">
      <c r="A4251" s="2">
        <v>45935</v>
      </c>
      <c r="B4251" t="s">
        <v>94</v>
      </c>
      <c r="C4251">
        <v>850</v>
      </c>
      <c r="D4251">
        <v>5</v>
      </c>
      <c r="E4251">
        <v>5.0199999999999996</v>
      </c>
      <c r="F4251">
        <v>0.58799999999999997</v>
      </c>
      <c r="G4251">
        <v>25.1</v>
      </c>
      <c r="H4251">
        <v>25.1</v>
      </c>
      <c r="I4251" t="s">
        <v>149</v>
      </c>
      <c r="J4251">
        <v>3</v>
      </c>
      <c r="K4251">
        <v>3</v>
      </c>
      <c r="L4251">
        <v>3</v>
      </c>
      <c r="M4251">
        <v>3</v>
      </c>
      <c r="N4251">
        <v>8</v>
      </c>
      <c r="O4251">
        <v>8</v>
      </c>
      <c r="P4251">
        <v>8</v>
      </c>
      <c r="Q4251">
        <v>8</v>
      </c>
      <c r="R4251">
        <v>349.85</v>
      </c>
      <c r="S4251">
        <v>349.85</v>
      </c>
      <c r="T4251">
        <v>349.85</v>
      </c>
      <c r="U4251">
        <v>349.85</v>
      </c>
      <c r="V4251">
        <v>7.174503359</v>
      </c>
      <c r="W4251">
        <v>7.174503359</v>
      </c>
      <c r="X4251">
        <v>13.93824701</v>
      </c>
      <c r="Y4251">
        <v>13.93824701</v>
      </c>
    </row>
    <row r="4252" spans="1:25" x14ac:dyDescent="0.3">
      <c r="A4252" s="2">
        <v>45935</v>
      </c>
      <c r="B4252" t="s">
        <v>96</v>
      </c>
      <c r="C4252">
        <v>1318</v>
      </c>
      <c r="D4252">
        <v>5</v>
      </c>
      <c r="E4252">
        <v>4.5439999999999996</v>
      </c>
      <c r="F4252">
        <v>0.379</v>
      </c>
      <c r="G4252">
        <v>22.72</v>
      </c>
      <c r="H4252">
        <v>22.72</v>
      </c>
      <c r="I4252" t="s">
        <v>149</v>
      </c>
      <c r="J4252">
        <v>1</v>
      </c>
      <c r="K4252">
        <v>3</v>
      </c>
      <c r="L4252">
        <v>3</v>
      </c>
      <c r="M4252">
        <v>3</v>
      </c>
      <c r="N4252">
        <v>1</v>
      </c>
      <c r="O4252">
        <v>3</v>
      </c>
      <c r="P4252">
        <v>3</v>
      </c>
      <c r="Q4252">
        <v>3</v>
      </c>
      <c r="R4252">
        <v>71.98</v>
      </c>
      <c r="S4252">
        <v>253.96</v>
      </c>
      <c r="T4252">
        <v>253.96</v>
      </c>
      <c r="U4252">
        <v>253.96</v>
      </c>
      <c r="V4252">
        <v>8.9462907539999996</v>
      </c>
      <c r="W4252">
        <v>8.9462907539999996</v>
      </c>
      <c r="X4252">
        <v>11.1778169</v>
      </c>
      <c r="Y4252">
        <v>11.1778169</v>
      </c>
    </row>
    <row r="4253" spans="1:25" x14ac:dyDescent="0.3">
      <c r="A4253" s="2">
        <v>45935</v>
      </c>
      <c r="B4253" t="s">
        <v>11</v>
      </c>
      <c r="C4253">
        <v>694</v>
      </c>
      <c r="D4253">
        <v>5</v>
      </c>
      <c r="E4253">
        <v>2.1760000000000002</v>
      </c>
      <c r="F4253">
        <v>0.72</v>
      </c>
      <c r="G4253">
        <v>10.88</v>
      </c>
      <c r="H4253">
        <v>10.88</v>
      </c>
      <c r="I4253" t="s">
        <v>149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X4253">
        <v>0</v>
      </c>
      <c r="Y4253">
        <v>0</v>
      </c>
    </row>
    <row r="4254" spans="1:25" x14ac:dyDescent="0.3">
      <c r="A4254" s="2">
        <v>45935</v>
      </c>
      <c r="B4254" t="s">
        <v>92</v>
      </c>
      <c r="C4254">
        <v>241</v>
      </c>
      <c r="D4254">
        <v>7</v>
      </c>
      <c r="E4254">
        <v>3.7290000000000001</v>
      </c>
      <c r="F4254">
        <v>2.9049999999999998</v>
      </c>
      <c r="G4254">
        <v>26.1</v>
      </c>
      <c r="H4254">
        <v>26.1</v>
      </c>
      <c r="I4254" t="s">
        <v>149</v>
      </c>
      <c r="J4254">
        <v>2</v>
      </c>
      <c r="K4254">
        <v>2</v>
      </c>
      <c r="L4254">
        <v>2</v>
      </c>
      <c r="M4254">
        <v>2</v>
      </c>
      <c r="N4254">
        <v>4</v>
      </c>
      <c r="O4254">
        <v>4</v>
      </c>
      <c r="P4254">
        <v>4</v>
      </c>
      <c r="Q4254">
        <v>4</v>
      </c>
      <c r="R4254">
        <v>105.96</v>
      </c>
      <c r="S4254">
        <v>105.96</v>
      </c>
      <c r="T4254">
        <v>105.96</v>
      </c>
      <c r="U4254">
        <v>105.96</v>
      </c>
      <c r="V4254">
        <v>24.631936580000001</v>
      </c>
      <c r="W4254">
        <v>24.631936580000001</v>
      </c>
      <c r="X4254">
        <v>4.0597701150000001</v>
      </c>
      <c r="Y4254">
        <v>4.0597701150000001</v>
      </c>
    </row>
    <row r="4255" spans="1:25" x14ac:dyDescent="0.3">
      <c r="A4255" s="2">
        <v>45935</v>
      </c>
      <c r="B4255" t="s">
        <v>46</v>
      </c>
      <c r="C4255">
        <v>628</v>
      </c>
      <c r="D4255">
        <v>4</v>
      </c>
      <c r="E4255">
        <v>4.0030000000000001</v>
      </c>
      <c r="F4255">
        <v>0.63700000000000001</v>
      </c>
      <c r="G4255">
        <v>16.010000000000002</v>
      </c>
      <c r="H4255">
        <v>16.010000000000002</v>
      </c>
      <c r="I4255" t="s">
        <v>149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X4255">
        <v>0</v>
      </c>
      <c r="Y4255">
        <v>0</v>
      </c>
    </row>
    <row r="4256" spans="1:25" x14ac:dyDescent="0.3">
      <c r="A4256" s="2">
        <v>45935</v>
      </c>
      <c r="B4256" t="s">
        <v>32</v>
      </c>
      <c r="C4256">
        <v>45</v>
      </c>
      <c r="D4256">
        <v>1</v>
      </c>
      <c r="E4256">
        <v>3.09</v>
      </c>
      <c r="F4256">
        <v>2.222</v>
      </c>
      <c r="G4256">
        <v>3.09</v>
      </c>
      <c r="H4256">
        <v>3.09</v>
      </c>
      <c r="I4256" t="s">
        <v>149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104.88</v>
      </c>
      <c r="S4256">
        <v>104.88</v>
      </c>
      <c r="T4256">
        <v>104.88</v>
      </c>
      <c r="U4256">
        <v>104.88</v>
      </c>
      <c r="V4256">
        <v>2.9462242559999998</v>
      </c>
      <c r="W4256">
        <v>2.9462242559999998</v>
      </c>
      <c r="X4256">
        <v>33.941747569999997</v>
      </c>
      <c r="Y4256">
        <v>33.941747569999997</v>
      </c>
    </row>
    <row r="4257" spans="1:25" x14ac:dyDescent="0.3">
      <c r="A4257" s="2">
        <v>45935</v>
      </c>
      <c r="B4257" t="s">
        <v>72</v>
      </c>
      <c r="C4257">
        <v>156</v>
      </c>
      <c r="D4257">
        <v>0</v>
      </c>
      <c r="F4257">
        <v>0</v>
      </c>
      <c r="G4257">
        <v>0</v>
      </c>
      <c r="H4257">
        <v>0</v>
      </c>
      <c r="I4257" t="s">
        <v>149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5" x14ac:dyDescent="0.3">
      <c r="A4258" s="2">
        <v>45935</v>
      </c>
      <c r="B4258" t="s">
        <v>106</v>
      </c>
      <c r="C4258">
        <v>68</v>
      </c>
      <c r="D4258">
        <v>1</v>
      </c>
      <c r="E4258">
        <v>1.72</v>
      </c>
      <c r="F4258">
        <v>1.4710000000000001</v>
      </c>
      <c r="G4258">
        <v>1.72</v>
      </c>
      <c r="H4258">
        <v>1.72</v>
      </c>
      <c r="I4258" t="s">
        <v>149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X4258">
        <v>0</v>
      </c>
      <c r="Y4258">
        <v>0</v>
      </c>
    </row>
    <row r="4259" spans="1:25" x14ac:dyDescent="0.3">
      <c r="A4259" s="2">
        <v>45935</v>
      </c>
      <c r="B4259" t="s">
        <v>54</v>
      </c>
      <c r="C4259">
        <v>52</v>
      </c>
      <c r="D4259">
        <v>2</v>
      </c>
      <c r="E4259">
        <v>3.7</v>
      </c>
      <c r="F4259">
        <v>3.8460000000000001</v>
      </c>
      <c r="G4259">
        <v>7.4</v>
      </c>
      <c r="H4259">
        <v>7.4</v>
      </c>
      <c r="I4259" t="s">
        <v>149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33.880000000000003</v>
      </c>
      <c r="S4259">
        <v>33.880000000000003</v>
      </c>
      <c r="T4259">
        <v>33.880000000000003</v>
      </c>
      <c r="U4259">
        <v>33.880000000000003</v>
      </c>
      <c r="V4259">
        <v>21.841794570000001</v>
      </c>
      <c r="W4259">
        <v>21.841794570000001</v>
      </c>
      <c r="X4259">
        <v>4.578378378</v>
      </c>
      <c r="Y4259">
        <v>4.578378378</v>
      </c>
    </row>
    <row r="4260" spans="1:25" x14ac:dyDescent="0.3">
      <c r="A4260" s="2">
        <v>45935</v>
      </c>
      <c r="B4260" t="s">
        <v>44</v>
      </c>
      <c r="C4260">
        <v>54</v>
      </c>
      <c r="D4260">
        <v>0</v>
      </c>
      <c r="F4260">
        <v>0</v>
      </c>
      <c r="G4260">
        <v>0</v>
      </c>
      <c r="H4260">
        <v>0</v>
      </c>
      <c r="I4260" t="s">
        <v>149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5" x14ac:dyDescent="0.3">
      <c r="A4261" s="2">
        <v>45935</v>
      </c>
      <c r="B4261" t="s">
        <v>40</v>
      </c>
      <c r="C4261">
        <v>296</v>
      </c>
      <c r="D4261">
        <v>4</v>
      </c>
      <c r="E4261">
        <v>2.96</v>
      </c>
      <c r="F4261">
        <v>1.351</v>
      </c>
      <c r="G4261">
        <v>11.84</v>
      </c>
      <c r="H4261">
        <v>11.84</v>
      </c>
      <c r="I4261" t="s">
        <v>149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X4261">
        <v>0</v>
      </c>
      <c r="Y4261">
        <v>0</v>
      </c>
    </row>
    <row r="4262" spans="1:25" x14ac:dyDescent="0.3">
      <c r="A4262" s="2">
        <v>45935</v>
      </c>
      <c r="B4262" t="s">
        <v>56</v>
      </c>
      <c r="C4262">
        <v>53</v>
      </c>
      <c r="D4262">
        <v>0</v>
      </c>
      <c r="F4262">
        <v>0</v>
      </c>
      <c r="G4262">
        <v>0</v>
      </c>
      <c r="H4262">
        <v>0</v>
      </c>
      <c r="I4262" t="s">
        <v>149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5" x14ac:dyDescent="0.3">
      <c r="A4263" s="2">
        <v>45935</v>
      </c>
      <c r="B4263" t="s">
        <v>48</v>
      </c>
      <c r="C4263">
        <v>221</v>
      </c>
      <c r="D4263">
        <v>2</v>
      </c>
      <c r="E4263">
        <v>4.78</v>
      </c>
      <c r="F4263">
        <v>0.90500000000000003</v>
      </c>
      <c r="G4263">
        <v>9.56</v>
      </c>
      <c r="H4263">
        <v>9.56</v>
      </c>
      <c r="I4263" t="s">
        <v>149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X4263">
        <v>0</v>
      </c>
      <c r="Y4263">
        <v>0</v>
      </c>
    </row>
    <row r="4264" spans="1:25" x14ac:dyDescent="0.3">
      <c r="A4264" s="2">
        <v>45935</v>
      </c>
      <c r="B4264" t="s">
        <v>24</v>
      </c>
      <c r="C4264">
        <v>440</v>
      </c>
      <c r="D4264">
        <v>1</v>
      </c>
      <c r="E4264">
        <v>2.0699999999999998</v>
      </c>
      <c r="F4264">
        <v>0.22700000000000001</v>
      </c>
      <c r="G4264">
        <v>2.0699999999999998</v>
      </c>
      <c r="H4264">
        <v>2.0699999999999998</v>
      </c>
      <c r="I4264" t="s">
        <v>149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X4264">
        <v>0</v>
      </c>
      <c r="Y4264">
        <v>0</v>
      </c>
    </row>
    <row r="4265" spans="1:25" x14ac:dyDescent="0.3">
      <c r="A4265" s="2">
        <v>45935</v>
      </c>
      <c r="B4265" t="s">
        <v>108</v>
      </c>
      <c r="C4265">
        <v>249</v>
      </c>
      <c r="D4265">
        <v>0</v>
      </c>
      <c r="F4265">
        <v>0</v>
      </c>
      <c r="G4265">
        <v>0</v>
      </c>
      <c r="H4265">
        <v>0</v>
      </c>
      <c r="I4265" t="s">
        <v>149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5" x14ac:dyDescent="0.3">
      <c r="A4266" s="2">
        <v>45935</v>
      </c>
      <c r="B4266" t="s">
        <v>62</v>
      </c>
      <c r="C4266">
        <v>847</v>
      </c>
      <c r="D4266">
        <v>9</v>
      </c>
      <c r="E4266">
        <v>2.9910000000000001</v>
      </c>
      <c r="F4266">
        <v>1.0629999999999999</v>
      </c>
      <c r="G4266">
        <v>26.92</v>
      </c>
      <c r="H4266">
        <v>26.92</v>
      </c>
      <c r="I4266" t="s">
        <v>149</v>
      </c>
      <c r="J4266">
        <v>3</v>
      </c>
      <c r="K4266">
        <v>3</v>
      </c>
      <c r="L4266">
        <v>3</v>
      </c>
      <c r="M4266">
        <v>3</v>
      </c>
      <c r="N4266">
        <v>3</v>
      </c>
      <c r="O4266">
        <v>3</v>
      </c>
      <c r="P4266">
        <v>3</v>
      </c>
      <c r="Q4266">
        <v>3</v>
      </c>
      <c r="R4266">
        <v>104.64</v>
      </c>
      <c r="S4266">
        <v>104.64</v>
      </c>
      <c r="T4266">
        <v>104.64</v>
      </c>
      <c r="U4266">
        <v>104.64</v>
      </c>
      <c r="V4266">
        <v>25.726299690000001</v>
      </c>
      <c r="W4266">
        <v>25.726299690000001</v>
      </c>
      <c r="X4266">
        <v>3.8870728080000001</v>
      </c>
      <c r="Y4266">
        <v>3.8870728080000001</v>
      </c>
    </row>
    <row r="4267" spans="1:25" x14ac:dyDescent="0.3">
      <c r="A4267" s="2">
        <v>45935</v>
      </c>
      <c r="B4267" t="s">
        <v>84</v>
      </c>
      <c r="C4267">
        <v>75</v>
      </c>
      <c r="D4267">
        <v>0</v>
      </c>
      <c r="F4267">
        <v>0</v>
      </c>
      <c r="G4267">
        <v>0</v>
      </c>
      <c r="H4267">
        <v>0</v>
      </c>
      <c r="I4267" t="s">
        <v>149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5" x14ac:dyDescent="0.3">
      <c r="A4268" s="2">
        <v>45935</v>
      </c>
      <c r="B4268" t="s">
        <v>42</v>
      </c>
      <c r="C4268">
        <v>14</v>
      </c>
      <c r="D4268">
        <v>0</v>
      </c>
      <c r="F4268">
        <v>0</v>
      </c>
      <c r="G4268">
        <v>0</v>
      </c>
      <c r="H4268">
        <v>0</v>
      </c>
      <c r="I4268" t="s">
        <v>149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5" x14ac:dyDescent="0.3">
      <c r="A4269" s="2">
        <v>45935</v>
      </c>
      <c r="B4269" t="s">
        <v>11</v>
      </c>
      <c r="C4269">
        <v>77</v>
      </c>
      <c r="D4269">
        <v>2</v>
      </c>
      <c r="E4269">
        <v>3.7549999999999999</v>
      </c>
      <c r="F4269">
        <v>2.597</v>
      </c>
      <c r="G4269">
        <v>7.51</v>
      </c>
      <c r="H4269">
        <v>7.51</v>
      </c>
      <c r="I4269" t="s">
        <v>149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X4269">
        <v>0</v>
      </c>
      <c r="Y4269">
        <v>0</v>
      </c>
    </row>
    <row r="4270" spans="1:25" x14ac:dyDescent="0.3">
      <c r="A4270" s="2">
        <v>45935</v>
      </c>
      <c r="B4270" t="s">
        <v>102</v>
      </c>
      <c r="C4270">
        <v>346</v>
      </c>
      <c r="D4270">
        <v>2</v>
      </c>
      <c r="E4270">
        <v>3.04</v>
      </c>
      <c r="F4270">
        <v>0.57799999999999996</v>
      </c>
      <c r="G4270">
        <v>6.08</v>
      </c>
      <c r="H4270">
        <v>6.08</v>
      </c>
      <c r="I4270" t="s">
        <v>149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X4270">
        <v>0</v>
      </c>
      <c r="Y4270">
        <v>0</v>
      </c>
    </row>
    <row r="4271" spans="1:25" x14ac:dyDescent="0.3">
      <c r="A4271" s="2">
        <v>45935</v>
      </c>
      <c r="B4271" t="s">
        <v>98</v>
      </c>
      <c r="C4271">
        <v>725</v>
      </c>
      <c r="D4271">
        <v>3</v>
      </c>
      <c r="E4271">
        <v>2.52</v>
      </c>
      <c r="F4271">
        <v>0.41399999999999998</v>
      </c>
      <c r="G4271">
        <v>7.56</v>
      </c>
      <c r="H4271">
        <v>7.56</v>
      </c>
      <c r="I4271" t="s">
        <v>149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X4271">
        <v>0</v>
      </c>
      <c r="Y4271">
        <v>0</v>
      </c>
    </row>
    <row r="4272" spans="1:25" x14ac:dyDescent="0.3">
      <c r="A4272" s="2">
        <v>45935</v>
      </c>
      <c r="B4272" t="s">
        <v>104</v>
      </c>
      <c r="C4272">
        <v>299</v>
      </c>
      <c r="D4272">
        <v>0</v>
      </c>
      <c r="F4272">
        <v>0</v>
      </c>
      <c r="G4272">
        <v>0</v>
      </c>
      <c r="H4272">
        <v>0</v>
      </c>
      <c r="I4272" t="s">
        <v>149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5" x14ac:dyDescent="0.3">
      <c r="A4273" s="2">
        <v>45935</v>
      </c>
      <c r="B4273" t="s">
        <v>38</v>
      </c>
      <c r="C4273">
        <v>2</v>
      </c>
      <c r="D4273">
        <v>1</v>
      </c>
      <c r="E4273">
        <v>2.73</v>
      </c>
      <c r="F4273">
        <v>50</v>
      </c>
      <c r="G4273">
        <v>2.73</v>
      </c>
      <c r="H4273">
        <v>2.73</v>
      </c>
      <c r="I4273" t="s">
        <v>149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X4273">
        <v>0</v>
      </c>
      <c r="Y4273">
        <v>0</v>
      </c>
    </row>
    <row r="4274" spans="1:25" x14ac:dyDescent="0.3">
      <c r="A4274" s="2">
        <v>45935</v>
      </c>
      <c r="B4274" t="s">
        <v>42</v>
      </c>
      <c r="C4274">
        <v>272</v>
      </c>
      <c r="D4274">
        <v>8</v>
      </c>
      <c r="E4274">
        <v>1.5940000000000001</v>
      </c>
      <c r="F4274">
        <v>2.9409999999999998</v>
      </c>
      <c r="G4274">
        <v>12.75</v>
      </c>
      <c r="H4274">
        <v>12.75</v>
      </c>
      <c r="I4274" t="s">
        <v>149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X4274">
        <v>0</v>
      </c>
      <c r="Y4274">
        <v>0</v>
      </c>
    </row>
    <row r="4275" spans="1:25" x14ac:dyDescent="0.3">
      <c r="A4275" s="2">
        <v>45935</v>
      </c>
      <c r="B4275" t="s">
        <v>50</v>
      </c>
      <c r="C4275">
        <v>2</v>
      </c>
      <c r="D4275">
        <v>0</v>
      </c>
      <c r="F4275">
        <v>0</v>
      </c>
      <c r="G4275">
        <v>0</v>
      </c>
      <c r="H4275">
        <v>0</v>
      </c>
      <c r="I4275" t="s">
        <v>149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5" x14ac:dyDescent="0.3">
      <c r="A4276" s="2">
        <v>45935</v>
      </c>
      <c r="B4276" t="s">
        <v>72</v>
      </c>
      <c r="C4276">
        <v>142</v>
      </c>
      <c r="D4276">
        <v>4</v>
      </c>
      <c r="E4276">
        <v>4.0999999999999996</v>
      </c>
      <c r="F4276">
        <v>2.8170000000000002</v>
      </c>
      <c r="G4276">
        <v>16.399999999999999</v>
      </c>
      <c r="H4276">
        <v>16.399999999999999</v>
      </c>
      <c r="I4276" t="s">
        <v>149</v>
      </c>
      <c r="J4276">
        <v>1</v>
      </c>
      <c r="K4276">
        <v>1</v>
      </c>
      <c r="L4276">
        <v>1</v>
      </c>
      <c r="M4276">
        <v>1</v>
      </c>
      <c r="N4276">
        <v>6</v>
      </c>
      <c r="O4276">
        <v>6</v>
      </c>
      <c r="P4276">
        <v>6</v>
      </c>
      <c r="Q4276">
        <v>6</v>
      </c>
      <c r="R4276">
        <v>224.94</v>
      </c>
      <c r="S4276">
        <v>224.94</v>
      </c>
      <c r="T4276">
        <v>224.94</v>
      </c>
      <c r="U4276">
        <v>224.94</v>
      </c>
      <c r="V4276">
        <v>7.2908331110000004</v>
      </c>
      <c r="W4276">
        <v>7.2908331110000004</v>
      </c>
      <c r="X4276">
        <v>13.715853660000001</v>
      </c>
      <c r="Y4276">
        <v>13.715853660000001</v>
      </c>
    </row>
    <row r="4277" spans="1:25" x14ac:dyDescent="0.3">
      <c r="A4277" s="2">
        <v>45935</v>
      </c>
      <c r="B4277" t="s">
        <v>84</v>
      </c>
      <c r="C4277">
        <v>10</v>
      </c>
      <c r="D4277">
        <v>0</v>
      </c>
      <c r="F4277">
        <v>0</v>
      </c>
      <c r="G4277">
        <v>0</v>
      </c>
      <c r="H4277">
        <v>0</v>
      </c>
      <c r="I4277" t="s">
        <v>149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5" x14ac:dyDescent="0.3">
      <c r="A4278" s="2">
        <v>45935</v>
      </c>
      <c r="B4278" t="s">
        <v>68</v>
      </c>
      <c r="C4278">
        <v>776</v>
      </c>
      <c r="D4278">
        <v>10</v>
      </c>
      <c r="E4278">
        <v>4.1379999999999999</v>
      </c>
      <c r="F4278">
        <v>1.2889999999999999</v>
      </c>
      <c r="G4278">
        <v>41.38</v>
      </c>
      <c r="H4278">
        <v>41.38</v>
      </c>
      <c r="I4278" t="s">
        <v>149</v>
      </c>
      <c r="J4278">
        <v>3</v>
      </c>
      <c r="K4278">
        <v>3</v>
      </c>
      <c r="L4278">
        <v>3</v>
      </c>
      <c r="M4278">
        <v>3</v>
      </c>
      <c r="N4278">
        <v>4</v>
      </c>
      <c r="O4278">
        <v>4</v>
      </c>
      <c r="P4278">
        <v>4</v>
      </c>
      <c r="Q4278">
        <v>4</v>
      </c>
      <c r="R4278">
        <v>115.33</v>
      </c>
      <c r="S4278">
        <v>115.33</v>
      </c>
      <c r="T4278">
        <v>115.33</v>
      </c>
      <c r="U4278">
        <v>115.33</v>
      </c>
      <c r="V4278">
        <v>35.879649700000002</v>
      </c>
      <c r="W4278">
        <v>35.879649700000002</v>
      </c>
      <c r="X4278">
        <v>2.7870952149999999</v>
      </c>
      <c r="Y4278">
        <v>2.7870952149999999</v>
      </c>
    </row>
    <row r="4279" spans="1:25" x14ac:dyDescent="0.3">
      <c r="A4279" s="2">
        <v>45935</v>
      </c>
      <c r="B4279" t="s">
        <v>64</v>
      </c>
      <c r="C4279">
        <v>145</v>
      </c>
      <c r="D4279">
        <v>2</v>
      </c>
      <c r="E4279">
        <v>6.17</v>
      </c>
      <c r="F4279">
        <v>1.379</v>
      </c>
      <c r="G4279">
        <v>12.34</v>
      </c>
      <c r="H4279">
        <v>12.34</v>
      </c>
      <c r="I4279" t="s">
        <v>149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32.880000000000003</v>
      </c>
      <c r="S4279">
        <v>32.880000000000003</v>
      </c>
      <c r="T4279">
        <v>32.880000000000003</v>
      </c>
      <c r="U4279">
        <v>32.880000000000003</v>
      </c>
      <c r="V4279">
        <v>37.530413629999998</v>
      </c>
      <c r="W4279">
        <v>37.530413629999998</v>
      </c>
      <c r="X4279">
        <v>2.6645056729999999</v>
      </c>
      <c r="Y4279">
        <v>2.6645056729999999</v>
      </c>
    </row>
    <row r="4280" spans="1:25" x14ac:dyDescent="0.3">
      <c r="A4280" s="2">
        <v>45935</v>
      </c>
      <c r="B4280" t="s">
        <v>26</v>
      </c>
      <c r="C4280">
        <v>52</v>
      </c>
      <c r="D4280">
        <v>0</v>
      </c>
      <c r="F4280">
        <v>0</v>
      </c>
      <c r="G4280">
        <v>0</v>
      </c>
      <c r="H4280">
        <v>0</v>
      </c>
      <c r="I4280" t="s">
        <v>149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5" x14ac:dyDescent="0.3">
      <c r="A4281" s="2">
        <v>45935</v>
      </c>
      <c r="B4281" t="s">
        <v>15</v>
      </c>
      <c r="C4281">
        <v>218</v>
      </c>
      <c r="D4281">
        <v>1</v>
      </c>
      <c r="E4281">
        <v>2.56</v>
      </c>
      <c r="F4281">
        <v>0.45900000000000002</v>
      </c>
      <c r="G4281">
        <v>2.56</v>
      </c>
      <c r="H4281">
        <v>2.56</v>
      </c>
      <c r="I4281" t="s">
        <v>149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21.49</v>
      </c>
      <c r="S4281">
        <v>21.49</v>
      </c>
      <c r="T4281">
        <v>21.49</v>
      </c>
      <c r="U4281">
        <v>21.49</v>
      </c>
      <c r="V4281">
        <v>11.912517449999999</v>
      </c>
      <c r="W4281">
        <v>11.912517449999999</v>
      </c>
      <c r="X4281">
        <v>8.39453125</v>
      </c>
      <c r="Y4281">
        <v>8.39453125</v>
      </c>
    </row>
    <row r="4282" spans="1:25" x14ac:dyDescent="0.3">
      <c r="A4282" s="2">
        <v>45935</v>
      </c>
      <c r="B4282" t="s">
        <v>36</v>
      </c>
      <c r="C4282">
        <v>53</v>
      </c>
      <c r="D4282">
        <v>0</v>
      </c>
      <c r="F4282">
        <v>0</v>
      </c>
      <c r="G4282">
        <v>0</v>
      </c>
      <c r="H4282">
        <v>0</v>
      </c>
      <c r="I4282" t="s">
        <v>149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5" x14ac:dyDescent="0.3">
      <c r="A4283" s="2">
        <v>45935</v>
      </c>
      <c r="B4283" t="s">
        <v>78</v>
      </c>
      <c r="C4283">
        <v>138</v>
      </c>
      <c r="D4283">
        <v>2</v>
      </c>
      <c r="E4283">
        <v>1.6850000000000001</v>
      </c>
      <c r="F4283">
        <v>1.4490000000000001</v>
      </c>
      <c r="G4283">
        <v>3.37</v>
      </c>
      <c r="H4283">
        <v>3.37</v>
      </c>
      <c r="I4283" t="s">
        <v>149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X4283">
        <v>0</v>
      </c>
      <c r="Y4283">
        <v>0</v>
      </c>
    </row>
    <row r="4284" spans="1:25" x14ac:dyDescent="0.3">
      <c r="A4284" s="2">
        <v>45935</v>
      </c>
      <c r="B4284" t="s">
        <v>94</v>
      </c>
      <c r="C4284">
        <v>221</v>
      </c>
      <c r="D4284">
        <v>0</v>
      </c>
      <c r="F4284">
        <v>0</v>
      </c>
      <c r="G4284">
        <v>0</v>
      </c>
      <c r="H4284">
        <v>0</v>
      </c>
      <c r="I4284" t="s">
        <v>149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5" x14ac:dyDescent="0.3">
      <c r="A4285" s="2">
        <v>45935</v>
      </c>
      <c r="B4285" t="s">
        <v>17</v>
      </c>
      <c r="C4285">
        <v>72</v>
      </c>
      <c r="D4285">
        <v>1</v>
      </c>
      <c r="E4285">
        <v>1.17</v>
      </c>
      <c r="F4285">
        <v>1.389</v>
      </c>
      <c r="G4285">
        <v>1.17</v>
      </c>
      <c r="H4285">
        <v>1.17</v>
      </c>
      <c r="I4285" t="s">
        <v>149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X4285">
        <v>0</v>
      </c>
      <c r="Y4285">
        <v>0</v>
      </c>
    </row>
    <row r="4286" spans="1:25" x14ac:dyDescent="0.3">
      <c r="A4286" s="2">
        <v>45935</v>
      </c>
      <c r="B4286" t="s">
        <v>17</v>
      </c>
      <c r="C4286">
        <v>180</v>
      </c>
      <c r="D4286">
        <v>1</v>
      </c>
      <c r="E4286">
        <v>0.87</v>
      </c>
      <c r="F4286">
        <v>0.55600000000000005</v>
      </c>
      <c r="G4286">
        <v>0.87</v>
      </c>
      <c r="H4286">
        <v>0.87</v>
      </c>
      <c r="I4286" t="s">
        <v>149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X4286">
        <v>0</v>
      </c>
      <c r="Y4286">
        <v>0</v>
      </c>
    </row>
    <row r="4287" spans="1:25" x14ac:dyDescent="0.3">
      <c r="A4287" s="2">
        <v>45935</v>
      </c>
      <c r="B4287" t="s">
        <v>17</v>
      </c>
      <c r="C4287">
        <v>81</v>
      </c>
      <c r="D4287">
        <v>0</v>
      </c>
      <c r="F4287">
        <v>0</v>
      </c>
      <c r="G4287">
        <v>0</v>
      </c>
      <c r="H4287">
        <v>0</v>
      </c>
      <c r="I4287" t="s">
        <v>149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5" x14ac:dyDescent="0.3">
      <c r="A4288" s="2">
        <v>45935</v>
      </c>
      <c r="B4288" t="s">
        <v>17</v>
      </c>
      <c r="C4288">
        <v>37</v>
      </c>
      <c r="D4288">
        <v>1</v>
      </c>
      <c r="E4288">
        <v>0.83</v>
      </c>
      <c r="F4288">
        <v>2.7029999999999998</v>
      </c>
      <c r="G4288">
        <v>0.83</v>
      </c>
      <c r="H4288">
        <v>0.83</v>
      </c>
      <c r="I4288" t="s">
        <v>149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X4288">
        <v>0</v>
      </c>
      <c r="Y4288">
        <v>0</v>
      </c>
    </row>
    <row r="4289" spans="1:25" x14ac:dyDescent="0.3">
      <c r="A4289" s="2">
        <v>45935</v>
      </c>
      <c r="B4289" t="s">
        <v>52</v>
      </c>
      <c r="C4289">
        <v>897</v>
      </c>
      <c r="D4289">
        <v>15</v>
      </c>
      <c r="E4289">
        <v>0.80900000000000005</v>
      </c>
      <c r="F4289">
        <v>1.6719999999999999</v>
      </c>
      <c r="G4289">
        <v>12.13</v>
      </c>
      <c r="H4289">
        <v>12.13</v>
      </c>
      <c r="I4289" t="s">
        <v>149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31.88</v>
      </c>
      <c r="S4289">
        <v>31.88</v>
      </c>
      <c r="T4289">
        <v>31.88</v>
      </c>
      <c r="U4289">
        <v>31.88</v>
      </c>
      <c r="V4289">
        <v>38.048933499999997</v>
      </c>
      <c r="W4289">
        <v>38.048933499999997</v>
      </c>
      <c r="X4289">
        <v>2.6281945590000002</v>
      </c>
      <c r="Y4289">
        <v>2.6281945590000002</v>
      </c>
    </row>
    <row r="4290" spans="1:25" x14ac:dyDescent="0.3">
      <c r="A4290" s="2">
        <v>45935</v>
      </c>
      <c r="B4290" t="s">
        <v>52</v>
      </c>
      <c r="C4290">
        <v>1827</v>
      </c>
      <c r="D4290">
        <v>22</v>
      </c>
      <c r="E4290">
        <v>0.61199999999999999</v>
      </c>
      <c r="F4290">
        <v>1.204</v>
      </c>
      <c r="G4290">
        <v>13.47</v>
      </c>
      <c r="H4290">
        <v>13.47</v>
      </c>
      <c r="I4290" t="s">
        <v>149</v>
      </c>
      <c r="J4290">
        <v>4</v>
      </c>
      <c r="K4290">
        <v>6</v>
      </c>
      <c r="L4290">
        <v>6</v>
      </c>
      <c r="M4290">
        <v>6</v>
      </c>
      <c r="N4290">
        <v>5</v>
      </c>
      <c r="O4290">
        <v>7</v>
      </c>
      <c r="P4290">
        <v>7</v>
      </c>
      <c r="Q4290">
        <v>7</v>
      </c>
      <c r="R4290">
        <v>111.45</v>
      </c>
      <c r="S4290">
        <v>149.43</v>
      </c>
      <c r="T4290">
        <v>149.43</v>
      </c>
      <c r="U4290">
        <v>149.43</v>
      </c>
      <c r="V4290">
        <v>9.0142541660000006</v>
      </c>
      <c r="W4290">
        <v>9.0142541660000006</v>
      </c>
      <c r="X4290">
        <v>11.093541200000001</v>
      </c>
      <c r="Y4290">
        <v>11.093541200000001</v>
      </c>
    </row>
    <row r="4291" spans="1:25" x14ac:dyDescent="0.3">
      <c r="A4291" s="2">
        <v>45935</v>
      </c>
      <c r="B4291" t="s">
        <v>52</v>
      </c>
      <c r="C4291">
        <v>1725</v>
      </c>
      <c r="D4291">
        <v>22</v>
      </c>
      <c r="E4291">
        <v>0.63800000000000001</v>
      </c>
      <c r="F4291">
        <v>1.2749999999999999</v>
      </c>
      <c r="G4291">
        <v>14.04</v>
      </c>
      <c r="H4291">
        <v>14.04</v>
      </c>
      <c r="I4291" t="s">
        <v>149</v>
      </c>
      <c r="J4291">
        <v>0</v>
      </c>
      <c r="K4291">
        <v>2</v>
      </c>
      <c r="L4291">
        <v>2</v>
      </c>
      <c r="M4291">
        <v>2</v>
      </c>
      <c r="N4291">
        <v>0</v>
      </c>
      <c r="O4291">
        <v>2</v>
      </c>
      <c r="P4291">
        <v>2</v>
      </c>
      <c r="Q4291">
        <v>2</v>
      </c>
      <c r="R4291">
        <v>0</v>
      </c>
      <c r="S4291">
        <v>47.98</v>
      </c>
      <c r="T4291">
        <v>47.98</v>
      </c>
      <c r="U4291">
        <v>47.98</v>
      </c>
      <c r="V4291">
        <v>29.262192580000001</v>
      </c>
      <c r="W4291">
        <v>29.262192580000001</v>
      </c>
      <c r="X4291">
        <v>3.4173789170000002</v>
      </c>
      <c r="Y4291">
        <v>3.4173789170000002</v>
      </c>
    </row>
    <row r="4292" spans="1:25" x14ac:dyDescent="0.3">
      <c r="A4292" s="2">
        <v>45935</v>
      </c>
      <c r="B4292" t="s">
        <v>52</v>
      </c>
      <c r="C4292">
        <v>3114</v>
      </c>
      <c r="D4292">
        <v>46</v>
      </c>
      <c r="E4292">
        <v>0.442</v>
      </c>
      <c r="F4292">
        <v>1.4770000000000001</v>
      </c>
      <c r="G4292">
        <v>20.309999999999999</v>
      </c>
      <c r="H4292">
        <v>20.309999999999999</v>
      </c>
      <c r="I4292" t="s">
        <v>149</v>
      </c>
      <c r="J4292">
        <v>3</v>
      </c>
      <c r="K4292">
        <v>3</v>
      </c>
      <c r="L4292">
        <v>3</v>
      </c>
      <c r="M4292">
        <v>3</v>
      </c>
      <c r="N4292">
        <v>3</v>
      </c>
      <c r="O4292">
        <v>3</v>
      </c>
      <c r="P4292">
        <v>3</v>
      </c>
      <c r="Q4292">
        <v>3</v>
      </c>
      <c r="R4292">
        <v>40.47</v>
      </c>
      <c r="S4292">
        <v>40.47</v>
      </c>
      <c r="T4292">
        <v>40.47</v>
      </c>
      <c r="U4292">
        <v>40.47</v>
      </c>
      <c r="V4292">
        <v>50.185322460000002</v>
      </c>
      <c r="W4292">
        <v>50.185322460000002</v>
      </c>
      <c r="X4292">
        <v>1.992614476</v>
      </c>
      <c r="Y4292">
        <v>1.992614476</v>
      </c>
    </row>
    <row r="4293" spans="1:25" x14ac:dyDescent="0.3">
      <c r="A4293" s="2">
        <v>45935</v>
      </c>
      <c r="B4293" t="s">
        <v>112</v>
      </c>
      <c r="C4293">
        <v>252</v>
      </c>
      <c r="D4293">
        <v>1</v>
      </c>
      <c r="E4293">
        <v>1.32</v>
      </c>
      <c r="F4293">
        <v>0.39700000000000002</v>
      </c>
      <c r="G4293">
        <v>1.32</v>
      </c>
      <c r="H4293">
        <v>1.32</v>
      </c>
      <c r="I4293" t="s">
        <v>149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X4293">
        <v>0</v>
      </c>
      <c r="Y4293">
        <v>0</v>
      </c>
    </row>
    <row r="4294" spans="1:25" x14ac:dyDescent="0.3">
      <c r="A4294" s="2">
        <v>45935</v>
      </c>
      <c r="B4294" t="s">
        <v>15</v>
      </c>
      <c r="C4294">
        <v>478</v>
      </c>
      <c r="D4294">
        <v>6</v>
      </c>
      <c r="E4294">
        <v>1.367</v>
      </c>
      <c r="F4294">
        <v>1.2549999999999999</v>
      </c>
      <c r="G4294">
        <v>8.1999999999999993</v>
      </c>
      <c r="H4294">
        <v>8.1999999999999993</v>
      </c>
      <c r="I4294" t="s">
        <v>149</v>
      </c>
      <c r="J4294">
        <v>2</v>
      </c>
      <c r="K4294">
        <v>2</v>
      </c>
      <c r="L4294">
        <v>2</v>
      </c>
      <c r="M4294">
        <v>2</v>
      </c>
      <c r="N4294">
        <v>4</v>
      </c>
      <c r="O4294">
        <v>4</v>
      </c>
      <c r="P4294">
        <v>4</v>
      </c>
      <c r="Q4294">
        <v>4</v>
      </c>
      <c r="R4294">
        <v>149.96</v>
      </c>
      <c r="S4294">
        <v>149.96</v>
      </c>
      <c r="T4294">
        <v>149.96</v>
      </c>
      <c r="U4294">
        <v>149.96</v>
      </c>
      <c r="V4294">
        <v>5.4681248330000001</v>
      </c>
      <c r="W4294">
        <v>5.4681248330000001</v>
      </c>
      <c r="X4294">
        <v>18.287804879999999</v>
      </c>
      <c r="Y4294">
        <v>18.287804879999999</v>
      </c>
    </row>
    <row r="4295" spans="1:25" x14ac:dyDescent="0.3">
      <c r="A4295" s="2">
        <v>45935</v>
      </c>
      <c r="B4295" t="s">
        <v>112</v>
      </c>
      <c r="C4295">
        <v>437</v>
      </c>
      <c r="D4295">
        <v>6</v>
      </c>
      <c r="E4295">
        <v>1.2669999999999999</v>
      </c>
      <c r="F4295">
        <v>1.373</v>
      </c>
      <c r="G4295">
        <v>7.6</v>
      </c>
      <c r="H4295">
        <v>7.6</v>
      </c>
      <c r="I4295" t="s">
        <v>149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X4295">
        <v>0</v>
      </c>
      <c r="Y4295">
        <v>0</v>
      </c>
    </row>
    <row r="4296" spans="1:25" x14ac:dyDescent="0.3">
      <c r="A4296" s="2">
        <v>45935</v>
      </c>
      <c r="B4296" t="s">
        <v>15</v>
      </c>
      <c r="C4296">
        <v>398</v>
      </c>
      <c r="D4296">
        <v>1</v>
      </c>
      <c r="E4296">
        <v>1.04</v>
      </c>
      <c r="F4296">
        <v>0.251</v>
      </c>
      <c r="G4296">
        <v>1.04</v>
      </c>
      <c r="H4296">
        <v>1.04</v>
      </c>
      <c r="I4296" t="s">
        <v>149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X4296">
        <v>0</v>
      </c>
      <c r="Y4296">
        <v>0</v>
      </c>
    </row>
    <row r="4297" spans="1:25" x14ac:dyDescent="0.3">
      <c r="A4297" s="2">
        <v>45935</v>
      </c>
      <c r="B4297" t="s">
        <v>15</v>
      </c>
      <c r="C4297">
        <v>502</v>
      </c>
      <c r="D4297">
        <v>2</v>
      </c>
      <c r="E4297">
        <v>1.4450000000000001</v>
      </c>
      <c r="F4297">
        <v>0.39800000000000002</v>
      </c>
      <c r="G4297">
        <v>2.89</v>
      </c>
      <c r="H4297">
        <v>2.89</v>
      </c>
      <c r="I4297" t="s">
        <v>149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X4297">
        <v>0</v>
      </c>
      <c r="Y4297">
        <v>0</v>
      </c>
    </row>
    <row r="4298" spans="1:25" x14ac:dyDescent="0.3">
      <c r="A4298" s="2">
        <v>45935</v>
      </c>
      <c r="B4298" t="s">
        <v>112</v>
      </c>
      <c r="C4298">
        <v>270</v>
      </c>
      <c r="D4298">
        <v>1</v>
      </c>
      <c r="E4298">
        <v>1.26</v>
      </c>
      <c r="F4298">
        <v>0.37</v>
      </c>
      <c r="G4298">
        <v>1.26</v>
      </c>
      <c r="H4298">
        <v>1.26</v>
      </c>
      <c r="I4298" t="s">
        <v>149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X4298">
        <v>0</v>
      </c>
      <c r="Y4298">
        <v>0</v>
      </c>
    </row>
    <row r="4299" spans="1:25" x14ac:dyDescent="0.3">
      <c r="A4299" s="2">
        <v>45935</v>
      </c>
      <c r="B4299" t="s">
        <v>15</v>
      </c>
      <c r="C4299">
        <v>691</v>
      </c>
      <c r="D4299">
        <v>4</v>
      </c>
      <c r="E4299">
        <v>0.86</v>
      </c>
      <c r="F4299">
        <v>0.57899999999999996</v>
      </c>
      <c r="G4299">
        <v>3.44</v>
      </c>
      <c r="H4299">
        <v>3.44</v>
      </c>
      <c r="I4299" t="s">
        <v>149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X4299">
        <v>0</v>
      </c>
      <c r="Y4299">
        <v>0</v>
      </c>
    </row>
    <row r="4300" spans="1:25" x14ac:dyDescent="0.3">
      <c r="A4300" s="2">
        <v>45935</v>
      </c>
      <c r="B4300" t="s">
        <v>112</v>
      </c>
      <c r="C4300">
        <v>1718</v>
      </c>
      <c r="D4300">
        <v>7</v>
      </c>
      <c r="E4300">
        <v>0.91100000000000003</v>
      </c>
      <c r="F4300">
        <v>0.40699999999999997</v>
      </c>
      <c r="G4300">
        <v>6.38</v>
      </c>
      <c r="H4300">
        <v>6.38</v>
      </c>
      <c r="I4300" t="s">
        <v>149</v>
      </c>
      <c r="J4300">
        <v>2</v>
      </c>
      <c r="K4300">
        <v>2</v>
      </c>
      <c r="L4300">
        <v>2</v>
      </c>
      <c r="M4300">
        <v>2</v>
      </c>
      <c r="N4300">
        <v>2</v>
      </c>
      <c r="O4300">
        <v>2</v>
      </c>
      <c r="P4300">
        <v>2</v>
      </c>
      <c r="Q4300">
        <v>2</v>
      </c>
      <c r="R4300">
        <v>55.47</v>
      </c>
      <c r="S4300">
        <v>55.47</v>
      </c>
      <c r="T4300">
        <v>55.47</v>
      </c>
      <c r="U4300">
        <v>55.47</v>
      </c>
      <c r="V4300">
        <v>11.501712639999999</v>
      </c>
      <c r="W4300">
        <v>11.501712639999999</v>
      </c>
      <c r="X4300">
        <v>8.6943573670000003</v>
      </c>
      <c r="Y4300">
        <v>8.6943573670000003</v>
      </c>
    </row>
    <row r="4301" spans="1:25" x14ac:dyDescent="0.3">
      <c r="A4301" s="2">
        <v>45935</v>
      </c>
      <c r="B4301" t="s">
        <v>100</v>
      </c>
      <c r="C4301">
        <v>17</v>
      </c>
      <c r="D4301">
        <v>0</v>
      </c>
      <c r="F4301">
        <v>0</v>
      </c>
      <c r="G4301">
        <v>0</v>
      </c>
      <c r="H4301">
        <v>0</v>
      </c>
      <c r="I4301" t="s">
        <v>149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5" x14ac:dyDescent="0.3">
      <c r="A4302" s="2">
        <v>45935</v>
      </c>
      <c r="B4302" t="s">
        <v>54</v>
      </c>
      <c r="C4302">
        <v>888</v>
      </c>
      <c r="D4302">
        <v>10</v>
      </c>
      <c r="E4302">
        <v>1.6240000000000001</v>
      </c>
      <c r="F4302">
        <v>1.1259999999999999</v>
      </c>
      <c r="G4302">
        <v>16.239999999999998</v>
      </c>
      <c r="H4302">
        <v>16.239999999999998</v>
      </c>
      <c r="I4302" t="s">
        <v>149</v>
      </c>
      <c r="J4302">
        <v>0</v>
      </c>
      <c r="K4302">
        <v>1</v>
      </c>
      <c r="L4302">
        <v>1</v>
      </c>
      <c r="M4302">
        <v>1</v>
      </c>
      <c r="N4302">
        <v>0</v>
      </c>
      <c r="O4302">
        <v>1</v>
      </c>
      <c r="P4302">
        <v>1</v>
      </c>
      <c r="Q4302">
        <v>1</v>
      </c>
      <c r="R4302">
        <v>0</v>
      </c>
      <c r="S4302">
        <v>22.88</v>
      </c>
      <c r="T4302">
        <v>22.88</v>
      </c>
      <c r="U4302">
        <v>22.88</v>
      </c>
      <c r="V4302">
        <v>70.979020980000001</v>
      </c>
      <c r="W4302">
        <v>70.979020980000001</v>
      </c>
      <c r="X4302">
        <v>1.4088669949999999</v>
      </c>
      <c r="Y4302">
        <v>1.4088669949999999</v>
      </c>
    </row>
    <row r="4303" spans="1:25" x14ac:dyDescent="0.3">
      <c r="A4303" s="2">
        <v>45935</v>
      </c>
      <c r="B4303" t="s">
        <v>60</v>
      </c>
      <c r="C4303">
        <v>593</v>
      </c>
      <c r="D4303">
        <v>7</v>
      </c>
      <c r="E4303">
        <v>1.2989999999999999</v>
      </c>
      <c r="F4303">
        <v>1.18</v>
      </c>
      <c r="G4303">
        <v>9.09</v>
      </c>
      <c r="H4303">
        <v>9.09</v>
      </c>
      <c r="I4303" t="s">
        <v>149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X4303">
        <v>0</v>
      </c>
      <c r="Y4303">
        <v>0</v>
      </c>
    </row>
    <row r="4304" spans="1:25" x14ac:dyDescent="0.3">
      <c r="A4304" s="2">
        <v>45935</v>
      </c>
      <c r="B4304" t="s">
        <v>60</v>
      </c>
      <c r="C4304">
        <v>1351</v>
      </c>
      <c r="D4304">
        <v>12</v>
      </c>
      <c r="E4304">
        <v>0.97399999999999998</v>
      </c>
      <c r="F4304">
        <v>0.88800000000000001</v>
      </c>
      <c r="G4304">
        <v>11.69</v>
      </c>
      <c r="H4304">
        <v>11.69</v>
      </c>
      <c r="I4304" t="s">
        <v>149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X4304">
        <v>0</v>
      </c>
      <c r="Y4304">
        <v>0</v>
      </c>
    </row>
    <row r="4305" spans="1:25" x14ac:dyDescent="0.3">
      <c r="A4305" s="2">
        <v>45935</v>
      </c>
      <c r="B4305" t="s">
        <v>100</v>
      </c>
      <c r="C4305">
        <v>34</v>
      </c>
      <c r="D4305">
        <v>0</v>
      </c>
      <c r="F4305">
        <v>0</v>
      </c>
      <c r="G4305">
        <v>0</v>
      </c>
      <c r="H4305">
        <v>0</v>
      </c>
      <c r="I4305" t="s">
        <v>149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5" x14ac:dyDescent="0.3">
      <c r="A4306" s="2">
        <v>45935</v>
      </c>
      <c r="B4306" t="s">
        <v>54</v>
      </c>
      <c r="C4306">
        <v>5019</v>
      </c>
      <c r="D4306">
        <v>18</v>
      </c>
      <c r="E4306">
        <v>0.89100000000000001</v>
      </c>
      <c r="F4306">
        <v>0.35899999999999999</v>
      </c>
      <c r="G4306">
        <v>16.03</v>
      </c>
      <c r="H4306">
        <v>16.03</v>
      </c>
      <c r="I4306" t="s">
        <v>149</v>
      </c>
      <c r="J4306">
        <v>3</v>
      </c>
      <c r="K4306">
        <v>3</v>
      </c>
      <c r="L4306">
        <v>3</v>
      </c>
      <c r="M4306">
        <v>3</v>
      </c>
      <c r="N4306">
        <v>3</v>
      </c>
      <c r="O4306">
        <v>3</v>
      </c>
      <c r="P4306">
        <v>3</v>
      </c>
      <c r="Q4306">
        <v>3</v>
      </c>
      <c r="R4306">
        <v>81.84</v>
      </c>
      <c r="S4306">
        <v>81.84</v>
      </c>
      <c r="T4306">
        <v>81.84</v>
      </c>
      <c r="U4306">
        <v>81.84</v>
      </c>
      <c r="V4306">
        <v>19.58699902</v>
      </c>
      <c r="W4306">
        <v>19.58699902</v>
      </c>
      <c r="X4306">
        <v>5.1054273239999999</v>
      </c>
      <c r="Y4306">
        <v>5.1054273239999999</v>
      </c>
    </row>
    <row r="4307" spans="1:25" x14ac:dyDescent="0.3">
      <c r="A4307" s="2">
        <v>45935</v>
      </c>
      <c r="B4307" t="s">
        <v>100</v>
      </c>
      <c r="C4307">
        <v>73</v>
      </c>
      <c r="D4307">
        <v>0</v>
      </c>
      <c r="F4307">
        <v>0</v>
      </c>
      <c r="G4307">
        <v>0</v>
      </c>
      <c r="H4307">
        <v>0</v>
      </c>
      <c r="I4307" t="s">
        <v>149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5" x14ac:dyDescent="0.3">
      <c r="A4308" s="2">
        <v>45935</v>
      </c>
      <c r="B4308" t="s">
        <v>54</v>
      </c>
      <c r="C4308">
        <v>742</v>
      </c>
      <c r="D4308">
        <v>8</v>
      </c>
      <c r="E4308">
        <v>1.0860000000000001</v>
      </c>
      <c r="F4308">
        <v>1.0780000000000001</v>
      </c>
      <c r="G4308">
        <v>8.69</v>
      </c>
      <c r="H4308">
        <v>8.69</v>
      </c>
      <c r="I4308" t="s">
        <v>149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X4308">
        <v>0</v>
      </c>
      <c r="Y4308">
        <v>0</v>
      </c>
    </row>
    <row r="4309" spans="1:25" x14ac:dyDescent="0.3">
      <c r="A4309" s="2">
        <v>45935</v>
      </c>
      <c r="B4309" t="s">
        <v>60</v>
      </c>
      <c r="C4309">
        <v>595</v>
      </c>
      <c r="D4309">
        <v>7</v>
      </c>
      <c r="E4309">
        <v>1.496</v>
      </c>
      <c r="F4309">
        <v>1.1759999999999999</v>
      </c>
      <c r="G4309">
        <v>10.47</v>
      </c>
      <c r="H4309">
        <v>10.47</v>
      </c>
      <c r="I4309" t="s">
        <v>149</v>
      </c>
      <c r="J4309">
        <v>4</v>
      </c>
      <c r="K4309">
        <v>6</v>
      </c>
      <c r="L4309">
        <v>6</v>
      </c>
      <c r="M4309">
        <v>6</v>
      </c>
      <c r="N4309">
        <v>5</v>
      </c>
      <c r="O4309">
        <v>7</v>
      </c>
      <c r="P4309">
        <v>7</v>
      </c>
      <c r="Q4309">
        <v>7</v>
      </c>
      <c r="R4309">
        <v>143.01</v>
      </c>
      <c r="S4309">
        <v>195.77</v>
      </c>
      <c r="T4309">
        <v>195.77</v>
      </c>
      <c r="U4309">
        <v>195.77</v>
      </c>
      <c r="V4309">
        <v>5.3481125809999996</v>
      </c>
      <c r="W4309">
        <v>5.3481125809999996</v>
      </c>
      <c r="X4309">
        <v>18.698185290000001</v>
      </c>
      <c r="Y4309">
        <v>18.698185290000001</v>
      </c>
    </row>
    <row r="4310" spans="1:25" x14ac:dyDescent="0.3">
      <c r="A4310" s="2">
        <v>45935</v>
      </c>
      <c r="B4310" t="s">
        <v>54</v>
      </c>
      <c r="C4310">
        <v>2880</v>
      </c>
      <c r="D4310">
        <v>14</v>
      </c>
      <c r="E4310">
        <v>0.83099999999999996</v>
      </c>
      <c r="F4310">
        <v>0.48599999999999999</v>
      </c>
      <c r="G4310">
        <v>11.64</v>
      </c>
      <c r="H4310">
        <v>11.64</v>
      </c>
      <c r="I4310" t="s">
        <v>149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X4310">
        <v>0</v>
      </c>
      <c r="Y4310">
        <v>0</v>
      </c>
    </row>
    <row r="4311" spans="1:25" x14ac:dyDescent="0.3">
      <c r="A4311" s="2">
        <v>45935</v>
      </c>
      <c r="B4311" t="s">
        <v>100</v>
      </c>
      <c r="C4311">
        <v>177</v>
      </c>
      <c r="D4311">
        <v>1</v>
      </c>
      <c r="E4311">
        <v>0.51</v>
      </c>
      <c r="F4311">
        <v>0.56499999999999995</v>
      </c>
      <c r="G4311">
        <v>0.51</v>
      </c>
      <c r="H4311">
        <v>0.51</v>
      </c>
      <c r="I4311" t="s">
        <v>149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X4311">
        <v>0</v>
      </c>
      <c r="Y4311">
        <v>0</v>
      </c>
    </row>
    <row r="4312" spans="1:25" x14ac:dyDescent="0.3">
      <c r="A4312" s="2">
        <v>45935</v>
      </c>
      <c r="B4312" t="s">
        <v>60</v>
      </c>
      <c r="C4312">
        <v>1256</v>
      </c>
      <c r="D4312">
        <v>12</v>
      </c>
      <c r="E4312">
        <v>0.83299999999999996</v>
      </c>
      <c r="F4312">
        <v>0.95499999999999996</v>
      </c>
      <c r="G4312">
        <v>9.99</v>
      </c>
      <c r="H4312">
        <v>9.99</v>
      </c>
      <c r="I4312" t="s">
        <v>149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37.880000000000003</v>
      </c>
      <c r="S4312">
        <v>37.880000000000003</v>
      </c>
      <c r="T4312">
        <v>37.880000000000003</v>
      </c>
      <c r="U4312">
        <v>37.880000000000003</v>
      </c>
      <c r="V4312">
        <v>26.372756070000001</v>
      </c>
      <c r="W4312">
        <v>26.372756070000001</v>
      </c>
      <c r="X4312">
        <v>3.7917917920000002</v>
      </c>
      <c r="Y4312">
        <v>3.7917917920000002</v>
      </c>
    </row>
    <row r="4313" spans="1:25" x14ac:dyDescent="0.3">
      <c r="A4313" s="2">
        <v>45935</v>
      </c>
      <c r="B4313" t="s">
        <v>48</v>
      </c>
      <c r="C4313">
        <v>662</v>
      </c>
      <c r="D4313">
        <v>8</v>
      </c>
      <c r="E4313">
        <v>2.09</v>
      </c>
      <c r="F4313">
        <v>1.208</v>
      </c>
      <c r="G4313">
        <v>16.72</v>
      </c>
      <c r="H4313">
        <v>16.72</v>
      </c>
      <c r="I4313" t="s">
        <v>149</v>
      </c>
      <c r="J4313">
        <v>1</v>
      </c>
      <c r="K4313">
        <v>2</v>
      </c>
      <c r="L4313">
        <v>2</v>
      </c>
      <c r="M4313">
        <v>2</v>
      </c>
      <c r="N4313">
        <v>1</v>
      </c>
      <c r="O4313">
        <v>2</v>
      </c>
      <c r="P4313">
        <v>2</v>
      </c>
      <c r="Q4313">
        <v>2</v>
      </c>
      <c r="R4313">
        <v>28.49</v>
      </c>
      <c r="S4313">
        <v>56.98</v>
      </c>
      <c r="T4313">
        <v>56.98</v>
      </c>
      <c r="U4313">
        <v>56.98</v>
      </c>
      <c r="V4313">
        <v>29.34362934</v>
      </c>
      <c r="W4313">
        <v>29.34362934</v>
      </c>
      <c r="X4313">
        <v>3.4078947369999999</v>
      </c>
      <c r="Y4313">
        <v>3.4078947369999999</v>
      </c>
    </row>
    <row r="4314" spans="1:25" x14ac:dyDescent="0.3">
      <c r="A4314" s="2">
        <v>45935</v>
      </c>
      <c r="B4314" t="s">
        <v>48</v>
      </c>
      <c r="C4314">
        <v>1130</v>
      </c>
      <c r="D4314">
        <v>8</v>
      </c>
      <c r="E4314">
        <v>1.25</v>
      </c>
      <c r="F4314">
        <v>0.70799999999999996</v>
      </c>
      <c r="G4314">
        <v>10</v>
      </c>
      <c r="H4314">
        <v>10</v>
      </c>
      <c r="I4314" t="s">
        <v>149</v>
      </c>
      <c r="J4314">
        <v>2</v>
      </c>
      <c r="K4314">
        <v>2</v>
      </c>
      <c r="L4314">
        <v>2</v>
      </c>
      <c r="M4314">
        <v>2</v>
      </c>
      <c r="N4314">
        <v>3</v>
      </c>
      <c r="O4314">
        <v>3</v>
      </c>
      <c r="P4314">
        <v>3</v>
      </c>
      <c r="Q4314">
        <v>3</v>
      </c>
      <c r="R4314">
        <v>85.47</v>
      </c>
      <c r="S4314">
        <v>85.47</v>
      </c>
      <c r="T4314">
        <v>85.47</v>
      </c>
      <c r="U4314">
        <v>85.47</v>
      </c>
      <c r="V4314">
        <v>11.700011699999999</v>
      </c>
      <c r="W4314">
        <v>11.700011699999999</v>
      </c>
      <c r="X4314">
        <v>8.5470000000000006</v>
      </c>
      <c r="Y4314">
        <v>8.5470000000000006</v>
      </c>
    </row>
    <row r="4315" spans="1:25" x14ac:dyDescent="0.3">
      <c r="A4315" s="2">
        <v>45935</v>
      </c>
      <c r="B4315" t="s">
        <v>48</v>
      </c>
      <c r="C4315">
        <v>1260</v>
      </c>
      <c r="D4315">
        <v>7</v>
      </c>
      <c r="E4315">
        <v>2.0270000000000001</v>
      </c>
      <c r="F4315">
        <v>0.55600000000000005</v>
      </c>
      <c r="G4315">
        <v>14.19</v>
      </c>
      <c r="H4315">
        <v>14.19</v>
      </c>
      <c r="I4315" t="s">
        <v>149</v>
      </c>
      <c r="J4315">
        <v>1</v>
      </c>
      <c r="K4315">
        <v>3</v>
      </c>
      <c r="L4315">
        <v>3</v>
      </c>
      <c r="M4315">
        <v>3</v>
      </c>
      <c r="N4315">
        <v>1</v>
      </c>
      <c r="O4315">
        <v>4</v>
      </c>
      <c r="P4315">
        <v>4</v>
      </c>
      <c r="Q4315">
        <v>4</v>
      </c>
      <c r="R4315">
        <v>28.49</v>
      </c>
      <c r="S4315">
        <v>113.96</v>
      </c>
      <c r="T4315">
        <v>113.96</v>
      </c>
      <c r="U4315">
        <v>113.96</v>
      </c>
      <c r="V4315">
        <v>12.45173745</v>
      </c>
      <c r="W4315">
        <v>12.45173745</v>
      </c>
      <c r="X4315">
        <v>8.0310077520000007</v>
      </c>
      <c r="Y4315">
        <v>8.0310077520000007</v>
      </c>
    </row>
    <row r="4316" spans="1:25" x14ac:dyDescent="0.3">
      <c r="A4316" s="2">
        <v>45935</v>
      </c>
      <c r="B4316" t="s">
        <v>48</v>
      </c>
      <c r="C4316">
        <v>1355</v>
      </c>
      <c r="D4316">
        <v>5</v>
      </c>
      <c r="E4316">
        <v>1.4059999999999999</v>
      </c>
      <c r="F4316">
        <v>0.36899999999999999</v>
      </c>
      <c r="G4316">
        <v>7.03</v>
      </c>
      <c r="H4316">
        <v>7.03</v>
      </c>
      <c r="I4316" t="s">
        <v>149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X4316">
        <v>0</v>
      </c>
      <c r="Y4316">
        <v>0</v>
      </c>
    </row>
    <row r="4317" spans="1:25" x14ac:dyDescent="0.3">
      <c r="A4317" s="2">
        <v>45935</v>
      </c>
      <c r="B4317" t="s">
        <v>19</v>
      </c>
      <c r="C4317">
        <v>149</v>
      </c>
      <c r="D4317">
        <v>1</v>
      </c>
      <c r="E4317">
        <v>1.95</v>
      </c>
      <c r="F4317">
        <v>0.67100000000000004</v>
      </c>
      <c r="G4317">
        <v>1.95</v>
      </c>
      <c r="H4317">
        <v>1.95</v>
      </c>
      <c r="I4317" t="s">
        <v>149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X4317">
        <v>0</v>
      </c>
      <c r="Y4317">
        <v>0</v>
      </c>
    </row>
    <row r="4318" spans="1:25" x14ac:dyDescent="0.3">
      <c r="A4318" s="2">
        <v>45935</v>
      </c>
      <c r="B4318" t="s">
        <v>90</v>
      </c>
      <c r="C4318">
        <v>15</v>
      </c>
      <c r="D4318">
        <v>0</v>
      </c>
      <c r="F4318">
        <v>0</v>
      </c>
      <c r="G4318">
        <v>0</v>
      </c>
      <c r="H4318">
        <v>0</v>
      </c>
      <c r="I4318" t="s">
        <v>149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5" x14ac:dyDescent="0.3">
      <c r="A4319" s="2">
        <v>45935</v>
      </c>
      <c r="B4319" t="s">
        <v>19</v>
      </c>
      <c r="C4319">
        <v>313</v>
      </c>
      <c r="D4319">
        <v>1</v>
      </c>
      <c r="E4319">
        <v>1.32</v>
      </c>
      <c r="F4319">
        <v>0.31900000000000001</v>
      </c>
      <c r="G4319">
        <v>1.32</v>
      </c>
      <c r="H4319">
        <v>1.32</v>
      </c>
      <c r="I4319" t="s">
        <v>149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X4319">
        <v>0</v>
      </c>
      <c r="Y4319">
        <v>0</v>
      </c>
    </row>
    <row r="4320" spans="1:25" x14ac:dyDescent="0.3">
      <c r="A4320" s="2">
        <v>45935</v>
      </c>
      <c r="B4320" t="s">
        <v>90</v>
      </c>
      <c r="C4320">
        <v>39</v>
      </c>
      <c r="D4320">
        <v>0</v>
      </c>
      <c r="F4320">
        <v>0</v>
      </c>
      <c r="G4320">
        <v>0</v>
      </c>
      <c r="H4320">
        <v>0</v>
      </c>
      <c r="I4320" t="s">
        <v>149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5" x14ac:dyDescent="0.3">
      <c r="A4321" s="2">
        <v>45935</v>
      </c>
      <c r="B4321" t="s">
        <v>19</v>
      </c>
      <c r="C4321">
        <v>51</v>
      </c>
      <c r="D4321">
        <v>1</v>
      </c>
      <c r="E4321">
        <v>1.2</v>
      </c>
      <c r="F4321">
        <v>1.9610000000000001</v>
      </c>
      <c r="G4321">
        <v>1.2</v>
      </c>
      <c r="H4321">
        <v>1.2</v>
      </c>
      <c r="I4321" t="s">
        <v>149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X4321">
        <v>0</v>
      </c>
      <c r="Y4321">
        <v>0</v>
      </c>
    </row>
    <row r="4322" spans="1:25" x14ac:dyDescent="0.3">
      <c r="A4322" s="2">
        <v>45935</v>
      </c>
      <c r="B4322" t="s">
        <v>90</v>
      </c>
      <c r="C4322">
        <v>25</v>
      </c>
      <c r="D4322">
        <v>1</v>
      </c>
      <c r="E4322">
        <v>0.56000000000000005</v>
      </c>
      <c r="F4322">
        <v>4</v>
      </c>
      <c r="G4322">
        <v>0.56000000000000005</v>
      </c>
      <c r="H4322">
        <v>0.56000000000000005</v>
      </c>
      <c r="I4322" t="s">
        <v>149</v>
      </c>
      <c r="J4322">
        <v>1</v>
      </c>
      <c r="K4322">
        <v>1</v>
      </c>
      <c r="L4322">
        <v>1</v>
      </c>
      <c r="M4322">
        <v>1</v>
      </c>
      <c r="N4322">
        <v>4</v>
      </c>
      <c r="O4322">
        <v>4</v>
      </c>
      <c r="P4322">
        <v>4</v>
      </c>
      <c r="Q4322">
        <v>4</v>
      </c>
      <c r="R4322">
        <v>115.6</v>
      </c>
      <c r="S4322">
        <v>115.6</v>
      </c>
      <c r="T4322">
        <v>115.6</v>
      </c>
      <c r="U4322">
        <v>115.6</v>
      </c>
      <c r="V4322">
        <v>0.48442906569999999</v>
      </c>
      <c r="W4322">
        <v>0.48442906569999999</v>
      </c>
      <c r="X4322">
        <v>206.42857140000001</v>
      </c>
      <c r="Y4322">
        <v>206.42857140000001</v>
      </c>
    </row>
    <row r="4323" spans="1:25" x14ac:dyDescent="0.3">
      <c r="A4323" s="2">
        <v>45935</v>
      </c>
      <c r="B4323" t="s">
        <v>19</v>
      </c>
      <c r="C4323">
        <v>125</v>
      </c>
      <c r="D4323">
        <v>0</v>
      </c>
      <c r="F4323">
        <v>0</v>
      </c>
      <c r="G4323">
        <v>0</v>
      </c>
      <c r="H4323">
        <v>0</v>
      </c>
      <c r="I4323" t="s">
        <v>149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5" x14ac:dyDescent="0.3">
      <c r="A4324" s="2">
        <v>45935</v>
      </c>
      <c r="B4324" t="s">
        <v>90</v>
      </c>
      <c r="C4324">
        <v>52</v>
      </c>
      <c r="D4324">
        <v>1</v>
      </c>
      <c r="E4324">
        <v>0.51</v>
      </c>
      <c r="F4324">
        <v>1.923</v>
      </c>
      <c r="G4324">
        <v>0.51</v>
      </c>
      <c r="H4324">
        <v>0.51</v>
      </c>
      <c r="I4324" t="s">
        <v>149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X4324">
        <v>0</v>
      </c>
      <c r="Y4324">
        <v>0</v>
      </c>
    </row>
    <row r="4325" spans="1:25" x14ac:dyDescent="0.3">
      <c r="A4325" s="2">
        <v>45935</v>
      </c>
      <c r="B4325" t="s">
        <v>58</v>
      </c>
      <c r="C4325">
        <v>122</v>
      </c>
      <c r="D4325">
        <v>6</v>
      </c>
      <c r="E4325">
        <v>1.1870000000000001</v>
      </c>
      <c r="F4325">
        <v>4.9180000000000001</v>
      </c>
      <c r="G4325">
        <v>7.12</v>
      </c>
      <c r="H4325">
        <v>7.12</v>
      </c>
      <c r="I4325" t="s">
        <v>149</v>
      </c>
      <c r="J4325">
        <v>2</v>
      </c>
      <c r="K4325">
        <v>2</v>
      </c>
      <c r="L4325">
        <v>2</v>
      </c>
      <c r="M4325">
        <v>2</v>
      </c>
      <c r="N4325">
        <v>2</v>
      </c>
      <c r="O4325">
        <v>2</v>
      </c>
      <c r="P4325">
        <v>2</v>
      </c>
      <c r="Q4325">
        <v>2</v>
      </c>
      <c r="R4325">
        <v>46.47</v>
      </c>
      <c r="S4325">
        <v>46.47</v>
      </c>
      <c r="T4325">
        <v>46.47</v>
      </c>
      <c r="U4325">
        <v>46.47</v>
      </c>
      <c r="V4325">
        <v>15.32171293</v>
      </c>
      <c r="W4325">
        <v>15.32171293</v>
      </c>
      <c r="X4325">
        <v>6.5266853930000002</v>
      </c>
      <c r="Y4325">
        <v>6.5266853930000002</v>
      </c>
    </row>
    <row r="4326" spans="1:25" x14ac:dyDescent="0.3">
      <c r="A4326" s="2">
        <v>45935</v>
      </c>
      <c r="B4326" t="s">
        <v>110</v>
      </c>
      <c r="C4326">
        <v>360</v>
      </c>
      <c r="D4326">
        <v>0</v>
      </c>
      <c r="F4326">
        <v>0</v>
      </c>
      <c r="G4326">
        <v>0</v>
      </c>
      <c r="H4326">
        <v>0</v>
      </c>
      <c r="I4326" t="s">
        <v>149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5" x14ac:dyDescent="0.3">
      <c r="A4327" s="2">
        <v>45935</v>
      </c>
      <c r="B4327" t="s">
        <v>34</v>
      </c>
      <c r="C4327">
        <v>858</v>
      </c>
      <c r="D4327">
        <v>3</v>
      </c>
      <c r="E4327">
        <v>1.51</v>
      </c>
      <c r="F4327">
        <v>0.35</v>
      </c>
      <c r="G4327">
        <v>4.53</v>
      </c>
      <c r="H4327">
        <v>4.53</v>
      </c>
      <c r="I4327" t="s">
        <v>149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X4327">
        <v>0</v>
      </c>
      <c r="Y4327">
        <v>0</v>
      </c>
    </row>
    <row r="4328" spans="1:25" x14ac:dyDescent="0.3">
      <c r="A4328" s="2">
        <v>45935</v>
      </c>
      <c r="B4328" t="s">
        <v>28</v>
      </c>
      <c r="C4328">
        <v>27</v>
      </c>
      <c r="D4328">
        <v>1</v>
      </c>
      <c r="E4328">
        <v>1.5</v>
      </c>
      <c r="F4328">
        <v>3.7040000000000002</v>
      </c>
      <c r="G4328">
        <v>1.5</v>
      </c>
      <c r="H4328">
        <v>1.5</v>
      </c>
      <c r="I4328" t="s">
        <v>149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X4328">
        <v>0</v>
      </c>
      <c r="Y4328">
        <v>0</v>
      </c>
    </row>
    <row r="4329" spans="1:25" x14ac:dyDescent="0.3">
      <c r="A4329" s="2">
        <v>45935</v>
      </c>
      <c r="B4329" t="s">
        <v>58</v>
      </c>
      <c r="C4329">
        <v>169</v>
      </c>
      <c r="D4329">
        <v>1</v>
      </c>
      <c r="E4329">
        <v>0.9</v>
      </c>
      <c r="F4329">
        <v>0.59199999999999997</v>
      </c>
      <c r="G4329">
        <v>0.9</v>
      </c>
      <c r="H4329">
        <v>0.9</v>
      </c>
      <c r="I4329" t="s">
        <v>149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X4329">
        <v>0</v>
      </c>
      <c r="Y4329">
        <v>0</v>
      </c>
    </row>
    <row r="4330" spans="1:25" x14ac:dyDescent="0.3">
      <c r="A4330" s="2">
        <v>45935</v>
      </c>
      <c r="B4330" t="s">
        <v>110</v>
      </c>
      <c r="C4330">
        <v>506</v>
      </c>
      <c r="D4330">
        <v>3</v>
      </c>
      <c r="E4330">
        <v>1.0269999999999999</v>
      </c>
      <c r="F4330">
        <v>0.59299999999999997</v>
      </c>
      <c r="G4330">
        <v>3.08</v>
      </c>
      <c r="H4330">
        <v>3.08</v>
      </c>
      <c r="I4330" t="s">
        <v>149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34.49</v>
      </c>
      <c r="S4330">
        <v>34.49</v>
      </c>
      <c r="T4330">
        <v>34.49</v>
      </c>
      <c r="U4330">
        <v>34.49</v>
      </c>
      <c r="V4330">
        <v>8.930124674</v>
      </c>
      <c r="W4330">
        <v>8.930124674</v>
      </c>
      <c r="X4330">
        <v>11.19805195</v>
      </c>
      <c r="Y4330">
        <v>11.19805195</v>
      </c>
    </row>
    <row r="4331" spans="1:25" x14ac:dyDescent="0.3">
      <c r="A4331" s="2">
        <v>45935</v>
      </c>
      <c r="B4331" t="s">
        <v>34</v>
      </c>
      <c r="C4331">
        <v>613</v>
      </c>
      <c r="D4331">
        <v>7</v>
      </c>
      <c r="E4331">
        <v>1.1200000000000001</v>
      </c>
      <c r="F4331">
        <v>1.1419999999999999</v>
      </c>
      <c r="G4331">
        <v>7.84</v>
      </c>
      <c r="H4331">
        <v>7.84</v>
      </c>
      <c r="I4331" t="s">
        <v>149</v>
      </c>
      <c r="J4331">
        <v>1</v>
      </c>
      <c r="K4331">
        <v>1</v>
      </c>
      <c r="L4331">
        <v>1</v>
      </c>
      <c r="M4331">
        <v>1</v>
      </c>
      <c r="N4331">
        <v>3</v>
      </c>
      <c r="O4331">
        <v>3</v>
      </c>
      <c r="P4331">
        <v>3</v>
      </c>
      <c r="Q4331">
        <v>3</v>
      </c>
      <c r="R4331">
        <v>97.47</v>
      </c>
      <c r="S4331">
        <v>97.47</v>
      </c>
      <c r="T4331">
        <v>97.47</v>
      </c>
      <c r="U4331">
        <v>97.47</v>
      </c>
      <c r="V4331">
        <v>8.0435005640000004</v>
      </c>
      <c r="W4331">
        <v>8.0435005640000004</v>
      </c>
      <c r="X4331">
        <v>12.432397959999999</v>
      </c>
      <c r="Y4331">
        <v>12.432397959999999</v>
      </c>
    </row>
    <row r="4332" spans="1:25" x14ac:dyDescent="0.3">
      <c r="A4332" s="2">
        <v>45935</v>
      </c>
      <c r="B4332" t="s">
        <v>28</v>
      </c>
      <c r="C4332">
        <v>88</v>
      </c>
      <c r="D4332">
        <v>1</v>
      </c>
      <c r="E4332">
        <v>1.5</v>
      </c>
      <c r="F4332">
        <v>1.1359999999999999</v>
      </c>
      <c r="G4332">
        <v>1.5</v>
      </c>
      <c r="H4332">
        <v>1.5</v>
      </c>
      <c r="I4332" t="s">
        <v>149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X4332">
        <v>0</v>
      </c>
      <c r="Y4332">
        <v>0</v>
      </c>
    </row>
    <row r="4333" spans="1:25" x14ac:dyDescent="0.3">
      <c r="A4333" s="2">
        <v>45935</v>
      </c>
      <c r="B4333" t="s">
        <v>28</v>
      </c>
      <c r="C4333">
        <v>101</v>
      </c>
      <c r="D4333">
        <v>2</v>
      </c>
      <c r="E4333">
        <v>1.5149999999999999</v>
      </c>
      <c r="F4333">
        <v>1.98</v>
      </c>
      <c r="G4333">
        <v>3.03</v>
      </c>
      <c r="H4333">
        <v>3.03</v>
      </c>
      <c r="I4333" t="s">
        <v>149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X4333">
        <v>0</v>
      </c>
      <c r="Y4333">
        <v>0</v>
      </c>
    </row>
    <row r="4334" spans="1:25" x14ac:dyDescent="0.3">
      <c r="A4334" s="2">
        <v>45935</v>
      </c>
      <c r="B4334" t="s">
        <v>58</v>
      </c>
      <c r="C4334">
        <v>192</v>
      </c>
      <c r="D4334">
        <v>4</v>
      </c>
      <c r="E4334">
        <v>0.83299999999999996</v>
      </c>
      <c r="F4334">
        <v>2.0830000000000002</v>
      </c>
      <c r="G4334">
        <v>3.33</v>
      </c>
      <c r="H4334">
        <v>3.33</v>
      </c>
      <c r="I4334" t="s">
        <v>149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11.49</v>
      </c>
      <c r="S4334">
        <v>11.49</v>
      </c>
      <c r="T4334">
        <v>11.49</v>
      </c>
      <c r="U4334">
        <v>11.49</v>
      </c>
      <c r="V4334">
        <v>28.981723240000001</v>
      </c>
      <c r="W4334">
        <v>28.981723240000001</v>
      </c>
      <c r="X4334">
        <v>3.4504504499999999</v>
      </c>
      <c r="Y4334">
        <v>3.4504504499999999</v>
      </c>
    </row>
    <row r="4335" spans="1:25" x14ac:dyDescent="0.3">
      <c r="A4335" s="2">
        <v>45935</v>
      </c>
      <c r="B4335" t="s">
        <v>110</v>
      </c>
      <c r="C4335">
        <v>301</v>
      </c>
      <c r="D4335">
        <v>3</v>
      </c>
      <c r="E4335">
        <v>1.31</v>
      </c>
      <c r="F4335">
        <v>0.997</v>
      </c>
      <c r="G4335">
        <v>3.93</v>
      </c>
      <c r="H4335">
        <v>3.93</v>
      </c>
      <c r="I4335" t="s">
        <v>149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X4335">
        <v>0</v>
      </c>
      <c r="Y4335">
        <v>0</v>
      </c>
    </row>
    <row r="4336" spans="1:25" x14ac:dyDescent="0.3">
      <c r="A4336" s="2">
        <v>45935</v>
      </c>
      <c r="B4336" t="s">
        <v>34</v>
      </c>
      <c r="C4336">
        <v>894</v>
      </c>
      <c r="D4336">
        <v>6</v>
      </c>
      <c r="E4336">
        <v>1.038</v>
      </c>
      <c r="F4336">
        <v>0.67100000000000004</v>
      </c>
      <c r="G4336">
        <v>6.23</v>
      </c>
      <c r="H4336">
        <v>6.23</v>
      </c>
      <c r="I4336" t="s">
        <v>149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X4336">
        <v>0</v>
      </c>
      <c r="Y4336">
        <v>0</v>
      </c>
    </row>
    <row r="4337" spans="1:25" x14ac:dyDescent="0.3">
      <c r="A4337" s="2">
        <v>45935</v>
      </c>
      <c r="B4337" t="s">
        <v>34</v>
      </c>
      <c r="C4337">
        <v>334</v>
      </c>
      <c r="D4337">
        <v>5</v>
      </c>
      <c r="E4337">
        <v>1.222</v>
      </c>
      <c r="F4337">
        <v>1.4970000000000001</v>
      </c>
      <c r="G4337">
        <v>6.11</v>
      </c>
      <c r="H4337">
        <v>6.11</v>
      </c>
      <c r="I4337" t="s">
        <v>149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X4337">
        <v>0</v>
      </c>
      <c r="Y4337">
        <v>0</v>
      </c>
    </row>
    <row r="4338" spans="1:25" x14ac:dyDescent="0.3">
      <c r="A4338" s="2">
        <v>45935</v>
      </c>
      <c r="B4338" t="s">
        <v>58</v>
      </c>
      <c r="C4338">
        <v>322</v>
      </c>
      <c r="D4338">
        <v>1</v>
      </c>
      <c r="E4338">
        <v>0.48</v>
      </c>
      <c r="F4338">
        <v>0.311</v>
      </c>
      <c r="G4338">
        <v>0.48</v>
      </c>
      <c r="H4338">
        <v>0.48</v>
      </c>
      <c r="I4338" t="s">
        <v>149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11.88</v>
      </c>
      <c r="S4338">
        <v>11.88</v>
      </c>
      <c r="T4338">
        <v>11.88</v>
      </c>
      <c r="U4338">
        <v>11.88</v>
      </c>
      <c r="V4338">
        <v>4.0404040400000003</v>
      </c>
      <c r="W4338">
        <v>4.0404040400000003</v>
      </c>
      <c r="X4338">
        <v>24.75</v>
      </c>
      <c r="Y4338">
        <v>24.75</v>
      </c>
    </row>
    <row r="4339" spans="1:25" x14ac:dyDescent="0.3">
      <c r="A4339" s="2">
        <v>45935</v>
      </c>
      <c r="B4339" t="s">
        <v>28</v>
      </c>
      <c r="C4339">
        <v>95</v>
      </c>
      <c r="D4339">
        <v>1</v>
      </c>
      <c r="E4339">
        <v>0.52</v>
      </c>
      <c r="F4339">
        <v>1.0529999999999999</v>
      </c>
      <c r="G4339">
        <v>0.52</v>
      </c>
      <c r="H4339">
        <v>0.52</v>
      </c>
      <c r="I4339" t="s">
        <v>149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X4339">
        <v>0</v>
      </c>
      <c r="Y4339">
        <v>0</v>
      </c>
    </row>
    <row r="4340" spans="1:25" x14ac:dyDescent="0.3">
      <c r="A4340" s="2">
        <v>45935</v>
      </c>
      <c r="B4340" t="s">
        <v>110</v>
      </c>
      <c r="C4340">
        <v>1168</v>
      </c>
      <c r="D4340">
        <v>4</v>
      </c>
      <c r="E4340">
        <v>0.873</v>
      </c>
      <c r="F4340">
        <v>0.34200000000000003</v>
      </c>
      <c r="G4340">
        <v>3.49</v>
      </c>
      <c r="H4340">
        <v>3.49</v>
      </c>
      <c r="I4340" t="s">
        <v>149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X4340">
        <v>0</v>
      </c>
      <c r="Y4340">
        <v>0</v>
      </c>
    </row>
    <row r="4341" spans="1:25" x14ac:dyDescent="0.3">
      <c r="A4341" s="2">
        <v>45935</v>
      </c>
      <c r="B4341" t="s">
        <v>26</v>
      </c>
      <c r="C4341">
        <v>283</v>
      </c>
      <c r="D4341">
        <v>1</v>
      </c>
      <c r="E4341">
        <v>2.4900000000000002</v>
      </c>
      <c r="F4341">
        <v>0.35299999999999998</v>
      </c>
      <c r="G4341">
        <v>2.4900000000000002</v>
      </c>
      <c r="H4341">
        <v>2.4900000000000002</v>
      </c>
      <c r="I4341" t="s">
        <v>149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X4341">
        <v>0</v>
      </c>
      <c r="Y4341">
        <v>0</v>
      </c>
    </row>
    <row r="4342" spans="1:25" x14ac:dyDescent="0.3">
      <c r="A4342" s="2">
        <v>45935</v>
      </c>
      <c r="B4342" t="s">
        <v>30</v>
      </c>
      <c r="C4342">
        <v>52</v>
      </c>
      <c r="D4342">
        <v>0</v>
      </c>
      <c r="F4342">
        <v>0</v>
      </c>
      <c r="G4342">
        <v>0</v>
      </c>
      <c r="H4342">
        <v>0</v>
      </c>
      <c r="I4342" t="s">
        <v>149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5" x14ac:dyDescent="0.3">
      <c r="A4343" s="2">
        <v>45935</v>
      </c>
      <c r="B4343" t="s">
        <v>26</v>
      </c>
      <c r="C4343">
        <v>810</v>
      </c>
      <c r="D4343">
        <v>6</v>
      </c>
      <c r="E4343">
        <v>1.4450000000000001</v>
      </c>
      <c r="F4343">
        <v>0.74099999999999999</v>
      </c>
      <c r="G4343">
        <v>8.67</v>
      </c>
      <c r="H4343">
        <v>8.67</v>
      </c>
      <c r="I4343" t="s">
        <v>149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X4343">
        <v>0</v>
      </c>
      <c r="Y4343">
        <v>0</v>
      </c>
    </row>
    <row r="4344" spans="1:25" x14ac:dyDescent="0.3">
      <c r="A4344" s="2">
        <v>45935</v>
      </c>
      <c r="B4344" t="s">
        <v>30</v>
      </c>
      <c r="C4344">
        <v>569</v>
      </c>
      <c r="D4344">
        <v>0</v>
      </c>
      <c r="F4344">
        <v>0</v>
      </c>
      <c r="G4344">
        <v>0</v>
      </c>
      <c r="H4344">
        <v>0</v>
      </c>
      <c r="I4344" t="s">
        <v>149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5" x14ac:dyDescent="0.3">
      <c r="A4345" s="2">
        <v>45935</v>
      </c>
      <c r="B4345" t="s">
        <v>26</v>
      </c>
      <c r="C4345">
        <v>685</v>
      </c>
      <c r="D4345">
        <v>5</v>
      </c>
      <c r="E4345">
        <v>1.1339999999999999</v>
      </c>
      <c r="F4345">
        <v>0.73</v>
      </c>
      <c r="G4345">
        <v>5.67</v>
      </c>
      <c r="H4345">
        <v>5.67</v>
      </c>
      <c r="I4345" t="s">
        <v>149</v>
      </c>
      <c r="J4345">
        <v>1</v>
      </c>
      <c r="K4345">
        <v>2</v>
      </c>
      <c r="L4345">
        <v>2</v>
      </c>
      <c r="M4345">
        <v>2</v>
      </c>
      <c r="N4345">
        <v>1</v>
      </c>
      <c r="O4345">
        <v>2</v>
      </c>
      <c r="P4345">
        <v>2</v>
      </c>
      <c r="Q4345">
        <v>2</v>
      </c>
      <c r="R4345">
        <v>37.880000000000003</v>
      </c>
      <c r="S4345">
        <v>37.880000000000003</v>
      </c>
      <c r="T4345">
        <v>37.880000000000003</v>
      </c>
      <c r="U4345">
        <v>37.880000000000003</v>
      </c>
      <c r="V4345">
        <v>14.96832101</v>
      </c>
      <c r="W4345">
        <v>14.96832101</v>
      </c>
      <c r="X4345">
        <v>6.6807760140000001</v>
      </c>
      <c r="Y4345">
        <v>6.6807760140000001</v>
      </c>
    </row>
    <row r="4346" spans="1:25" x14ac:dyDescent="0.3">
      <c r="A4346" s="2">
        <v>45935</v>
      </c>
      <c r="B4346" t="s">
        <v>30</v>
      </c>
      <c r="C4346">
        <v>107</v>
      </c>
      <c r="D4346">
        <v>0</v>
      </c>
      <c r="F4346">
        <v>0</v>
      </c>
      <c r="G4346">
        <v>0</v>
      </c>
      <c r="H4346">
        <v>0</v>
      </c>
      <c r="I4346" t="s">
        <v>149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5" x14ac:dyDescent="0.3">
      <c r="A4347" s="2">
        <v>45935</v>
      </c>
      <c r="B4347" t="s">
        <v>30</v>
      </c>
      <c r="C4347">
        <v>350</v>
      </c>
      <c r="D4347">
        <v>2</v>
      </c>
      <c r="E4347">
        <v>0.745</v>
      </c>
      <c r="F4347">
        <v>0.57099999999999995</v>
      </c>
      <c r="G4347">
        <v>1.49</v>
      </c>
      <c r="H4347">
        <v>1.49</v>
      </c>
      <c r="I4347" t="s">
        <v>149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X4347">
        <v>0</v>
      </c>
      <c r="Y4347">
        <v>0</v>
      </c>
    </row>
    <row r="4348" spans="1:25" x14ac:dyDescent="0.3">
      <c r="A4348" s="2">
        <v>45935</v>
      </c>
      <c r="B4348" t="s">
        <v>26</v>
      </c>
      <c r="C4348">
        <v>1852</v>
      </c>
      <c r="D4348">
        <v>9</v>
      </c>
      <c r="E4348">
        <v>0.747</v>
      </c>
      <c r="F4348">
        <v>0.48599999999999999</v>
      </c>
      <c r="G4348">
        <v>6.72</v>
      </c>
      <c r="H4348">
        <v>6.72</v>
      </c>
      <c r="I4348" t="s">
        <v>149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X4348">
        <v>0</v>
      </c>
      <c r="Y4348">
        <v>0</v>
      </c>
    </row>
    <row r="4349" spans="1:25" x14ac:dyDescent="0.3">
      <c r="A4349" s="2">
        <v>45935</v>
      </c>
      <c r="B4349" t="s">
        <v>86</v>
      </c>
      <c r="C4349">
        <v>1</v>
      </c>
      <c r="D4349">
        <v>0</v>
      </c>
      <c r="F4349">
        <v>0</v>
      </c>
      <c r="G4349">
        <v>0</v>
      </c>
      <c r="H4349">
        <v>0</v>
      </c>
      <c r="I4349" t="s">
        <v>149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5" x14ac:dyDescent="0.3">
      <c r="A4350" s="2">
        <v>45935</v>
      </c>
      <c r="B4350" t="s">
        <v>32</v>
      </c>
      <c r="C4350">
        <v>47</v>
      </c>
      <c r="D4350">
        <v>0</v>
      </c>
      <c r="F4350">
        <v>0</v>
      </c>
      <c r="G4350">
        <v>0</v>
      </c>
      <c r="H4350">
        <v>0</v>
      </c>
      <c r="I4350" t="s">
        <v>149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5" x14ac:dyDescent="0.3">
      <c r="A4351" s="2">
        <v>45935</v>
      </c>
      <c r="B4351" t="s">
        <v>46</v>
      </c>
      <c r="C4351">
        <v>42</v>
      </c>
      <c r="D4351">
        <v>0</v>
      </c>
      <c r="F4351">
        <v>0</v>
      </c>
      <c r="G4351">
        <v>0</v>
      </c>
      <c r="H4351">
        <v>0</v>
      </c>
      <c r="I4351" t="s">
        <v>149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5" x14ac:dyDescent="0.3">
      <c r="A4352" s="2">
        <v>45935</v>
      </c>
      <c r="B4352" t="s">
        <v>38</v>
      </c>
      <c r="C4352">
        <v>263</v>
      </c>
      <c r="D4352">
        <v>3</v>
      </c>
      <c r="E4352">
        <v>1.163</v>
      </c>
      <c r="F4352">
        <v>1.141</v>
      </c>
      <c r="G4352">
        <v>3.49</v>
      </c>
      <c r="H4352">
        <v>3.49</v>
      </c>
      <c r="I4352" t="s">
        <v>149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X4352">
        <v>0</v>
      </c>
      <c r="Y4352">
        <v>0</v>
      </c>
    </row>
    <row r="4353" spans="1:25" x14ac:dyDescent="0.3">
      <c r="A4353" s="2">
        <v>45935</v>
      </c>
      <c r="B4353" t="s">
        <v>46</v>
      </c>
      <c r="C4353">
        <v>166</v>
      </c>
      <c r="D4353">
        <v>0</v>
      </c>
      <c r="F4353">
        <v>0</v>
      </c>
      <c r="G4353">
        <v>0</v>
      </c>
      <c r="H4353">
        <v>0</v>
      </c>
      <c r="I4353" t="s">
        <v>149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5" x14ac:dyDescent="0.3">
      <c r="A4354" s="2">
        <v>45935</v>
      </c>
      <c r="B4354" t="s">
        <v>38</v>
      </c>
      <c r="C4354">
        <v>2146</v>
      </c>
      <c r="D4354">
        <v>26</v>
      </c>
      <c r="E4354">
        <v>1.0980000000000001</v>
      </c>
      <c r="F4354">
        <v>1.212</v>
      </c>
      <c r="G4354">
        <v>28.55</v>
      </c>
      <c r="H4354">
        <v>28.55</v>
      </c>
      <c r="I4354" t="s">
        <v>149</v>
      </c>
      <c r="J4354">
        <v>5</v>
      </c>
      <c r="K4354">
        <v>7</v>
      </c>
      <c r="L4354">
        <v>7</v>
      </c>
      <c r="M4354">
        <v>7</v>
      </c>
      <c r="N4354">
        <v>5</v>
      </c>
      <c r="O4354">
        <v>7</v>
      </c>
      <c r="P4354">
        <v>7</v>
      </c>
      <c r="Q4354">
        <v>7</v>
      </c>
      <c r="R4354">
        <v>121.4</v>
      </c>
      <c r="S4354">
        <v>171.16</v>
      </c>
      <c r="T4354">
        <v>171.16</v>
      </c>
      <c r="U4354">
        <v>171.16</v>
      </c>
      <c r="V4354">
        <v>16.680299139999999</v>
      </c>
      <c r="W4354">
        <v>16.680299139999999</v>
      </c>
      <c r="X4354">
        <v>5.9950963220000002</v>
      </c>
      <c r="Y4354">
        <v>5.9950963220000002</v>
      </c>
    </row>
    <row r="4355" spans="1:25" x14ac:dyDescent="0.3">
      <c r="A4355" s="2">
        <v>45935</v>
      </c>
      <c r="B4355" t="s">
        <v>86</v>
      </c>
      <c r="C4355">
        <v>145</v>
      </c>
      <c r="D4355">
        <v>0</v>
      </c>
      <c r="F4355">
        <v>0</v>
      </c>
      <c r="G4355">
        <v>0</v>
      </c>
      <c r="H4355">
        <v>0</v>
      </c>
      <c r="I4355" t="s">
        <v>149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5" x14ac:dyDescent="0.3">
      <c r="A4356" s="2">
        <v>45935</v>
      </c>
      <c r="B4356" t="s">
        <v>32</v>
      </c>
      <c r="C4356">
        <v>273</v>
      </c>
      <c r="D4356">
        <v>5</v>
      </c>
      <c r="E4356">
        <v>0.77200000000000002</v>
      </c>
      <c r="F4356">
        <v>1.8320000000000001</v>
      </c>
      <c r="G4356">
        <v>3.86</v>
      </c>
      <c r="H4356">
        <v>3.86</v>
      </c>
      <c r="I4356" t="s">
        <v>149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33.880000000000003</v>
      </c>
      <c r="S4356">
        <v>33.880000000000003</v>
      </c>
      <c r="T4356">
        <v>33.880000000000003</v>
      </c>
      <c r="U4356">
        <v>33.880000000000003</v>
      </c>
      <c r="V4356">
        <v>11.393152300000001</v>
      </c>
      <c r="W4356">
        <v>11.393152300000001</v>
      </c>
      <c r="X4356">
        <v>8.7772020729999998</v>
      </c>
      <c r="Y4356">
        <v>8.7772020729999998</v>
      </c>
    </row>
    <row r="4357" spans="1:25" x14ac:dyDescent="0.3">
      <c r="A4357" s="2">
        <v>45935</v>
      </c>
      <c r="B4357" t="s">
        <v>38</v>
      </c>
      <c r="C4357">
        <v>444</v>
      </c>
      <c r="D4357">
        <v>4</v>
      </c>
      <c r="E4357">
        <v>0.94799999999999995</v>
      </c>
      <c r="F4357">
        <v>0.90100000000000002</v>
      </c>
      <c r="G4357">
        <v>3.79</v>
      </c>
      <c r="H4357">
        <v>3.79</v>
      </c>
      <c r="I4357" t="s">
        <v>149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24.88</v>
      </c>
      <c r="S4357">
        <v>24.88</v>
      </c>
      <c r="T4357">
        <v>24.88</v>
      </c>
      <c r="U4357">
        <v>24.88</v>
      </c>
      <c r="V4357">
        <v>15.23311897</v>
      </c>
      <c r="W4357">
        <v>15.23311897</v>
      </c>
      <c r="X4357">
        <v>6.5646437989999997</v>
      </c>
      <c r="Y4357">
        <v>6.5646437989999997</v>
      </c>
    </row>
    <row r="4358" spans="1:25" x14ac:dyDescent="0.3">
      <c r="A4358" s="2">
        <v>45935</v>
      </c>
      <c r="B4358" t="s">
        <v>86</v>
      </c>
      <c r="C4358">
        <v>8</v>
      </c>
      <c r="D4358">
        <v>0</v>
      </c>
      <c r="F4358">
        <v>0</v>
      </c>
      <c r="G4358">
        <v>0</v>
      </c>
      <c r="H4358">
        <v>0</v>
      </c>
      <c r="I4358" t="s">
        <v>149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5" x14ac:dyDescent="0.3">
      <c r="A4359" s="2">
        <v>45935</v>
      </c>
      <c r="B4359" t="s">
        <v>32</v>
      </c>
      <c r="C4359">
        <v>55</v>
      </c>
      <c r="D4359">
        <v>0</v>
      </c>
      <c r="F4359">
        <v>0</v>
      </c>
      <c r="G4359">
        <v>0</v>
      </c>
      <c r="H4359">
        <v>0</v>
      </c>
      <c r="I4359" t="s">
        <v>149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5" x14ac:dyDescent="0.3">
      <c r="A4360" s="2">
        <v>45935</v>
      </c>
      <c r="B4360" t="s">
        <v>46</v>
      </c>
      <c r="C4360">
        <v>397</v>
      </c>
      <c r="D4360">
        <v>2</v>
      </c>
      <c r="E4360">
        <v>2.34</v>
      </c>
      <c r="F4360">
        <v>0.504</v>
      </c>
      <c r="G4360">
        <v>4.68</v>
      </c>
      <c r="H4360">
        <v>4.68</v>
      </c>
      <c r="I4360" t="s">
        <v>149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X4360">
        <v>0</v>
      </c>
      <c r="Y4360">
        <v>0</v>
      </c>
    </row>
    <row r="4361" spans="1:25" x14ac:dyDescent="0.3">
      <c r="A4361" s="2">
        <v>45935</v>
      </c>
      <c r="B4361" t="s">
        <v>86</v>
      </c>
      <c r="C4361">
        <v>199</v>
      </c>
      <c r="D4361">
        <v>2</v>
      </c>
      <c r="E4361">
        <v>1.5</v>
      </c>
      <c r="F4361">
        <v>1.0049999999999999</v>
      </c>
      <c r="G4361">
        <v>3</v>
      </c>
      <c r="H4361">
        <v>3</v>
      </c>
      <c r="I4361" t="s">
        <v>149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X4361">
        <v>0</v>
      </c>
      <c r="Y4361">
        <v>0</v>
      </c>
    </row>
    <row r="4362" spans="1:25" x14ac:dyDescent="0.3">
      <c r="A4362" s="2">
        <v>45935</v>
      </c>
      <c r="B4362" t="s">
        <v>46</v>
      </c>
      <c r="C4362">
        <v>81</v>
      </c>
      <c r="D4362">
        <v>0</v>
      </c>
      <c r="F4362">
        <v>0</v>
      </c>
      <c r="G4362">
        <v>0</v>
      </c>
      <c r="H4362">
        <v>0</v>
      </c>
      <c r="I4362" t="s">
        <v>149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5" x14ac:dyDescent="0.3">
      <c r="A4363" s="2">
        <v>45935</v>
      </c>
      <c r="B4363" t="s">
        <v>32</v>
      </c>
      <c r="C4363">
        <v>96</v>
      </c>
      <c r="D4363">
        <v>1</v>
      </c>
      <c r="E4363">
        <v>0.74</v>
      </c>
      <c r="F4363">
        <v>1.042</v>
      </c>
      <c r="G4363">
        <v>0.74</v>
      </c>
      <c r="H4363">
        <v>0.74</v>
      </c>
      <c r="I4363" t="s">
        <v>149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X4363">
        <v>0</v>
      </c>
      <c r="Y4363">
        <v>0</v>
      </c>
    </row>
    <row r="4364" spans="1:25" x14ac:dyDescent="0.3">
      <c r="A4364" s="2">
        <v>45935</v>
      </c>
      <c r="B4364" t="s">
        <v>38</v>
      </c>
      <c r="C4364">
        <v>1162</v>
      </c>
      <c r="D4364">
        <v>10</v>
      </c>
      <c r="E4364">
        <v>0.503</v>
      </c>
      <c r="F4364">
        <v>0.86099999999999999</v>
      </c>
      <c r="G4364">
        <v>5.03</v>
      </c>
      <c r="H4364">
        <v>5.03</v>
      </c>
      <c r="I4364" t="s">
        <v>149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X4364">
        <v>0</v>
      </c>
      <c r="Y4364">
        <v>0</v>
      </c>
    </row>
    <row r="4365" spans="1:25" x14ac:dyDescent="0.3">
      <c r="A4365" s="2">
        <v>45936</v>
      </c>
      <c r="B4365" t="s">
        <v>44</v>
      </c>
      <c r="C4365">
        <v>1627</v>
      </c>
      <c r="D4365">
        <v>16</v>
      </c>
      <c r="E4365">
        <v>1.8129999999999999</v>
      </c>
      <c r="F4365">
        <v>0.98299999999999998</v>
      </c>
      <c r="G4365">
        <v>29.01</v>
      </c>
      <c r="H4365">
        <v>29.01</v>
      </c>
      <c r="I4365" t="s">
        <v>149</v>
      </c>
      <c r="J4365">
        <v>4</v>
      </c>
      <c r="K4365">
        <v>4</v>
      </c>
      <c r="L4365">
        <v>4</v>
      </c>
      <c r="M4365">
        <v>4</v>
      </c>
      <c r="N4365">
        <v>4</v>
      </c>
      <c r="O4365">
        <v>4</v>
      </c>
      <c r="P4365">
        <v>4</v>
      </c>
      <c r="Q4365">
        <v>4</v>
      </c>
      <c r="R4365">
        <v>105.13</v>
      </c>
      <c r="S4365">
        <v>105.13</v>
      </c>
      <c r="T4365">
        <v>105.13</v>
      </c>
      <c r="U4365">
        <v>105.13</v>
      </c>
      <c r="V4365">
        <v>27.594406920000001</v>
      </c>
      <c r="W4365">
        <v>27.594406920000001</v>
      </c>
      <c r="X4365">
        <v>3.623922785</v>
      </c>
      <c r="Y4365">
        <v>3.623922785</v>
      </c>
    </row>
    <row r="4366" spans="1:25" x14ac:dyDescent="0.3">
      <c r="A4366" s="2">
        <v>45936</v>
      </c>
      <c r="B4366" t="s">
        <v>42</v>
      </c>
      <c r="C4366">
        <v>4827</v>
      </c>
      <c r="D4366">
        <v>69</v>
      </c>
      <c r="E4366">
        <v>1.764</v>
      </c>
      <c r="F4366">
        <v>1.429</v>
      </c>
      <c r="G4366">
        <v>121.7</v>
      </c>
      <c r="H4366">
        <v>121.7</v>
      </c>
      <c r="I4366" t="s">
        <v>149</v>
      </c>
      <c r="J4366">
        <v>10</v>
      </c>
      <c r="K4366">
        <v>14</v>
      </c>
      <c r="L4366">
        <v>14</v>
      </c>
      <c r="M4366">
        <v>14</v>
      </c>
      <c r="N4366">
        <v>10</v>
      </c>
      <c r="O4366">
        <v>14</v>
      </c>
      <c r="P4366">
        <v>14</v>
      </c>
      <c r="Q4366">
        <v>14</v>
      </c>
      <c r="R4366">
        <v>259.52</v>
      </c>
      <c r="S4366">
        <v>365.14</v>
      </c>
      <c r="T4366">
        <v>365.14</v>
      </c>
      <c r="U4366">
        <v>365.14</v>
      </c>
      <c r="V4366">
        <v>33.329681770000001</v>
      </c>
      <c r="W4366">
        <v>33.329681770000001</v>
      </c>
      <c r="X4366">
        <v>3.0003286770000002</v>
      </c>
      <c r="Y4366">
        <v>3.0003286770000002</v>
      </c>
    </row>
    <row r="4367" spans="1:25" x14ac:dyDescent="0.3">
      <c r="A4367" s="2">
        <v>45936</v>
      </c>
      <c r="B4367" t="s">
        <v>40</v>
      </c>
      <c r="C4367">
        <v>1332</v>
      </c>
      <c r="D4367">
        <v>19</v>
      </c>
      <c r="E4367">
        <v>3.2930000000000001</v>
      </c>
      <c r="F4367">
        <v>1.4259999999999999</v>
      </c>
      <c r="G4367">
        <v>62.56</v>
      </c>
      <c r="H4367">
        <v>62.56</v>
      </c>
      <c r="I4367" t="s">
        <v>149</v>
      </c>
      <c r="J4367">
        <v>5</v>
      </c>
      <c r="K4367">
        <v>5</v>
      </c>
      <c r="L4367">
        <v>5</v>
      </c>
      <c r="M4367">
        <v>5</v>
      </c>
      <c r="N4367">
        <v>5</v>
      </c>
      <c r="O4367">
        <v>5</v>
      </c>
      <c r="P4367">
        <v>5</v>
      </c>
      <c r="Q4367">
        <v>5</v>
      </c>
      <c r="R4367">
        <v>155.4</v>
      </c>
      <c r="S4367">
        <v>155.4</v>
      </c>
      <c r="T4367">
        <v>155.4</v>
      </c>
      <c r="U4367">
        <v>155.4</v>
      </c>
      <c r="V4367">
        <v>40.257400259999997</v>
      </c>
      <c r="W4367">
        <v>40.257400259999997</v>
      </c>
      <c r="X4367">
        <v>2.484015345</v>
      </c>
      <c r="Y4367">
        <v>2.484015345</v>
      </c>
    </row>
    <row r="4368" spans="1:25" x14ac:dyDescent="0.3">
      <c r="A4368" s="2">
        <v>45936</v>
      </c>
      <c r="B4368" t="s">
        <v>62</v>
      </c>
      <c r="C4368">
        <v>1955</v>
      </c>
      <c r="D4368">
        <v>10</v>
      </c>
      <c r="E4368">
        <v>5.1890000000000001</v>
      </c>
      <c r="F4368">
        <v>0.51200000000000001</v>
      </c>
      <c r="G4368">
        <v>51.89</v>
      </c>
      <c r="H4368">
        <v>51.89</v>
      </c>
      <c r="I4368" t="s">
        <v>149</v>
      </c>
      <c r="J4368">
        <v>4</v>
      </c>
      <c r="K4368">
        <v>4</v>
      </c>
      <c r="L4368">
        <v>4</v>
      </c>
      <c r="M4368">
        <v>4</v>
      </c>
      <c r="N4368">
        <v>7</v>
      </c>
      <c r="O4368">
        <v>7</v>
      </c>
      <c r="P4368">
        <v>7</v>
      </c>
      <c r="Q4368">
        <v>7</v>
      </c>
      <c r="R4368">
        <v>371.41</v>
      </c>
      <c r="S4368">
        <v>371.41</v>
      </c>
      <c r="T4368">
        <v>371.41</v>
      </c>
      <c r="U4368">
        <v>371.41</v>
      </c>
      <c r="V4368">
        <v>13.97108317</v>
      </c>
      <c r="W4368">
        <v>13.97108317</v>
      </c>
      <c r="X4368">
        <v>7.1576411640000002</v>
      </c>
      <c r="Y4368">
        <v>7.1576411640000002</v>
      </c>
    </row>
    <row r="4369" spans="1:25" x14ac:dyDescent="0.3">
      <c r="A4369" s="2">
        <v>45936</v>
      </c>
      <c r="B4369" t="s">
        <v>84</v>
      </c>
      <c r="C4369">
        <v>4173</v>
      </c>
      <c r="D4369">
        <v>35</v>
      </c>
      <c r="E4369">
        <v>2.806</v>
      </c>
      <c r="F4369">
        <v>0.83899999999999997</v>
      </c>
      <c r="G4369">
        <v>98.22</v>
      </c>
      <c r="H4369">
        <v>98.22</v>
      </c>
      <c r="I4369" t="s">
        <v>149</v>
      </c>
      <c r="J4369">
        <v>7</v>
      </c>
      <c r="K4369">
        <v>7</v>
      </c>
      <c r="L4369">
        <v>7</v>
      </c>
      <c r="M4369">
        <v>7</v>
      </c>
      <c r="N4369">
        <v>8</v>
      </c>
      <c r="O4369">
        <v>8</v>
      </c>
      <c r="P4369">
        <v>8</v>
      </c>
      <c r="Q4369">
        <v>8</v>
      </c>
      <c r="R4369">
        <v>266.41000000000003</v>
      </c>
      <c r="S4369">
        <v>266.41000000000003</v>
      </c>
      <c r="T4369">
        <v>266.41000000000003</v>
      </c>
      <c r="U4369">
        <v>266.41000000000003</v>
      </c>
      <c r="V4369">
        <v>36.867985439999998</v>
      </c>
      <c r="W4369">
        <v>36.867985439999998</v>
      </c>
      <c r="X4369">
        <v>2.7123803710000001</v>
      </c>
      <c r="Y4369">
        <v>2.7123803710000001</v>
      </c>
    </row>
    <row r="4370" spans="1:25" x14ac:dyDescent="0.3">
      <c r="A4370" s="2">
        <v>45936</v>
      </c>
      <c r="B4370" t="s">
        <v>56</v>
      </c>
      <c r="C4370">
        <v>627</v>
      </c>
      <c r="D4370">
        <v>8</v>
      </c>
      <c r="E4370">
        <v>0.92300000000000004</v>
      </c>
      <c r="F4370">
        <v>1.276</v>
      </c>
      <c r="G4370">
        <v>7.38</v>
      </c>
      <c r="H4370">
        <v>7.38</v>
      </c>
      <c r="I4370" t="s">
        <v>149</v>
      </c>
      <c r="J4370">
        <v>2</v>
      </c>
      <c r="K4370">
        <v>2</v>
      </c>
      <c r="L4370">
        <v>2</v>
      </c>
      <c r="M4370">
        <v>2</v>
      </c>
      <c r="N4370">
        <v>2</v>
      </c>
      <c r="O4370">
        <v>2</v>
      </c>
      <c r="P4370">
        <v>2</v>
      </c>
      <c r="Q4370">
        <v>2</v>
      </c>
      <c r="R4370">
        <v>48.86</v>
      </c>
      <c r="S4370">
        <v>48.86</v>
      </c>
      <c r="T4370">
        <v>48.86</v>
      </c>
      <c r="U4370">
        <v>48.86</v>
      </c>
      <c r="V4370">
        <v>15.10437986</v>
      </c>
      <c r="W4370">
        <v>15.10437986</v>
      </c>
      <c r="X4370">
        <v>6.6205962060000001</v>
      </c>
      <c r="Y4370">
        <v>6.6205962060000001</v>
      </c>
    </row>
    <row r="4371" spans="1:25" x14ac:dyDescent="0.3">
      <c r="A4371" s="2">
        <v>45936</v>
      </c>
      <c r="B4371" t="s">
        <v>50</v>
      </c>
      <c r="C4371">
        <v>781</v>
      </c>
      <c r="D4371">
        <v>5</v>
      </c>
      <c r="E4371">
        <v>1.46</v>
      </c>
      <c r="F4371">
        <v>0.64</v>
      </c>
      <c r="G4371">
        <v>7.3</v>
      </c>
      <c r="H4371">
        <v>7.3</v>
      </c>
      <c r="I4371" t="s">
        <v>149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X4371">
        <v>0</v>
      </c>
      <c r="Y4371">
        <v>0</v>
      </c>
    </row>
    <row r="4372" spans="1:25" x14ac:dyDescent="0.3">
      <c r="A4372" s="2">
        <v>45936</v>
      </c>
      <c r="B4372" t="s">
        <v>36</v>
      </c>
      <c r="C4372">
        <v>1632</v>
      </c>
      <c r="D4372">
        <v>12</v>
      </c>
      <c r="E4372">
        <v>1.39</v>
      </c>
      <c r="F4372">
        <v>0.73499999999999999</v>
      </c>
      <c r="G4372">
        <v>16.68</v>
      </c>
      <c r="H4372">
        <v>16.68</v>
      </c>
      <c r="I4372" t="s">
        <v>149</v>
      </c>
      <c r="J4372">
        <v>4</v>
      </c>
      <c r="K4372">
        <v>4</v>
      </c>
      <c r="L4372">
        <v>4</v>
      </c>
      <c r="M4372">
        <v>4</v>
      </c>
      <c r="N4372">
        <v>5</v>
      </c>
      <c r="O4372">
        <v>5</v>
      </c>
      <c r="P4372">
        <v>5</v>
      </c>
      <c r="Q4372">
        <v>5</v>
      </c>
      <c r="R4372">
        <v>146.62</v>
      </c>
      <c r="S4372">
        <v>146.62</v>
      </c>
      <c r="T4372">
        <v>146.62</v>
      </c>
      <c r="U4372">
        <v>146.62</v>
      </c>
      <c r="V4372">
        <v>11.376347020000001</v>
      </c>
      <c r="W4372">
        <v>11.376347020000001</v>
      </c>
      <c r="X4372">
        <v>8.7901678660000009</v>
      </c>
      <c r="Y4372">
        <v>8.7901678660000009</v>
      </c>
    </row>
    <row r="4373" spans="1:25" x14ac:dyDescent="0.3">
      <c r="A4373" s="2">
        <v>45936</v>
      </c>
      <c r="B4373" t="s">
        <v>62</v>
      </c>
      <c r="C4373">
        <v>8042</v>
      </c>
      <c r="D4373">
        <v>90</v>
      </c>
      <c r="E4373">
        <v>4.5190000000000001</v>
      </c>
      <c r="F4373">
        <v>1.119</v>
      </c>
      <c r="G4373">
        <v>406.74</v>
      </c>
      <c r="H4373">
        <v>406.74</v>
      </c>
      <c r="I4373" t="s">
        <v>149</v>
      </c>
      <c r="J4373">
        <v>35</v>
      </c>
      <c r="K4373">
        <v>38</v>
      </c>
      <c r="L4373">
        <v>38</v>
      </c>
      <c r="M4373">
        <v>38</v>
      </c>
      <c r="N4373">
        <v>46</v>
      </c>
      <c r="O4373">
        <v>50</v>
      </c>
      <c r="P4373">
        <v>50</v>
      </c>
      <c r="Q4373">
        <v>50</v>
      </c>
      <c r="R4373">
        <v>1598.51</v>
      </c>
      <c r="S4373">
        <v>1879.47</v>
      </c>
      <c r="T4373">
        <v>1879.47</v>
      </c>
      <c r="U4373">
        <v>1879.47</v>
      </c>
      <c r="V4373">
        <v>21.641207359999999</v>
      </c>
      <c r="W4373">
        <v>21.641207359999999</v>
      </c>
      <c r="X4373">
        <v>4.6208142790000002</v>
      </c>
      <c r="Y4373">
        <v>4.6208142790000002</v>
      </c>
    </row>
    <row r="4374" spans="1:25" x14ac:dyDescent="0.3">
      <c r="A4374" s="2">
        <v>45936</v>
      </c>
      <c r="B4374" t="s">
        <v>64</v>
      </c>
      <c r="C4374">
        <v>3296</v>
      </c>
      <c r="D4374">
        <v>17</v>
      </c>
      <c r="E4374">
        <v>4.1539999999999999</v>
      </c>
      <c r="F4374">
        <v>0.51600000000000001</v>
      </c>
      <c r="G4374">
        <v>70.61</v>
      </c>
      <c r="H4374">
        <v>70.61</v>
      </c>
      <c r="I4374" t="s">
        <v>149</v>
      </c>
      <c r="J4374">
        <v>4</v>
      </c>
      <c r="K4374">
        <v>4</v>
      </c>
      <c r="L4374">
        <v>4</v>
      </c>
      <c r="M4374">
        <v>4</v>
      </c>
      <c r="N4374">
        <v>7</v>
      </c>
      <c r="O4374">
        <v>7</v>
      </c>
      <c r="P4374">
        <v>7</v>
      </c>
      <c r="Q4374">
        <v>7</v>
      </c>
      <c r="R4374">
        <v>230.16</v>
      </c>
      <c r="S4374">
        <v>230.16</v>
      </c>
      <c r="T4374">
        <v>230.16</v>
      </c>
      <c r="U4374">
        <v>230.16</v>
      </c>
      <c r="V4374">
        <v>30.67865832</v>
      </c>
      <c r="W4374">
        <v>30.67865832</v>
      </c>
      <c r="X4374">
        <v>3.2595949580000001</v>
      </c>
      <c r="Y4374">
        <v>3.2595949580000001</v>
      </c>
    </row>
    <row r="4375" spans="1:25" x14ac:dyDescent="0.3">
      <c r="A4375" s="2">
        <v>45936</v>
      </c>
      <c r="B4375" t="s">
        <v>66</v>
      </c>
      <c r="C4375">
        <v>1986</v>
      </c>
      <c r="D4375">
        <v>13</v>
      </c>
      <c r="E4375">
        <v>4.6760000000000002</v>
      </c>
      <c r="F4375">
        <v>0.65500000000000003</v>
      </c>
      <c r="G4375">
        <v>60.79</v>
      </c>
      <c r="H4375">
        <v>60.79</v>
      </c>
      <c r="I4375" t="s">
        <v>149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X4375">
        <v>0</v>
      </c>
      <c r="Y4375">
        <v>0</v>
      </c>
    </row>
    <row r="4376" spans="1:25" x14ac:dyDescent="0.3">
      <c r="A4376" s="2">
        <v>45936</v>
      </c>
      <c r="B4376" t="s">
        <v>68</v>
      </c>
      <c r="C4376">
        <v>2889</v>
      </c>
      <c r="D4376">
        <v>33</v>
      </c>
      <c r="E4376">
        <v>6.0309999999999997</v>
      </c>
      <c r="F4376">
        <v>1.1419999999999999</v>
      </c>
      <c r="G4376">
        <v>199.01</v>
      </c>
      <c r="H4376">
        <v>199.01</v>
      </c>
      <c r="I4376" t="s">
        <v>149</v>
      </c>
      <c r="J4376">
        <v>15</v>
      </c>
      <c r="K4376">
        <v>16</v>
      </c>
      <c r="L4376">
        <v>16</v>
      </c>
      <c r="M4376">
        <v>16</v>
      </c>
      <c r="N4376">
        <v>25</v>
      </c>
      <c r="O4376">
        <v>26</v>
      </c>
      <c r="P4376">
        <v>26</v>
      </c>
      <c r="Q4376">
        <v>26</v>
      </c>
      <c r="R4376">
        <v>739.64</v>
      </c>
      <c r="S4376">
        <v>767.13</v>
      </c>
      <c r="T4376">
        <v>767.13</v>
      </c>
      <c r="U4376">
        <v>767.13</v>
      </c>
      <c r="V4376">
        <v>25.94214801</v>
      </c>
      <c r="W4376">
        <v>25.94214801</v>
      </c>
      <c r="X4376">
        <v>3.854730918</v>
      </c>
      <c r="Y4376">
        <v>3.854730918</v>
      </c>
    </row>
    <row r="4377" spans="1:25" x14ac:dyDescent="0.3">
      <c r="A4377" s="2">
        <v>45936</v>
      </c>
      <c r="B4377" t="s">
        <v>70</v>
      </c>
      <c r="C4377">
        <v>5218</v>
      </c>
      <c r="D4377">
        <v>38</v>
      </c>
      <c r="E4377">
        <v>3.3559999999999999</v>
      </c>
      <c r="F4377">
        <v>0.72799999999999998</v>
      </c>
      <c r="G4377">
        <v>127.51</v>
      </c>
      <c r="H4377">
        <v>127.51</v>
      </c>
      <c r="I4377" t="s">
        <v>149</v>
      </c>
      <c r="J4377">
        <v>17</v>
      </c>
      <c r="K4377">
        <v>21</v>
      </c>
      <c r="L4377">
        <v>21</v>
      </c>
      <c r="M4377">
        <v>21</v>
      </c>
      <c r="N4377">
        <v>21</v>
      </c>
      <c r="O4377">
        <v>26</v>
      </c>
      <c r="P4377">
        <v>26</v>
      </c>
      <c r="Q4377">
        <v>26</v>
      </c>
      <c r="R4377">
        <v>777.19</v>
      </c>
      <c r="S4377">
        <v>1003.62</v>
      </c>
      <c r="T4377">
        <v>1003.62</v>
      </c>
      <c r="U4377">
        <v>1003.62</v>
      </c>
      <c r="V4377">
        <v>12.705007869999999</v>
      </c>
      <c r="W4377">
        <v>12.705007869999999</v>
      </c>
      <c r="X4377">
        <v>7.8709120849999996</v>
      </c>
      <c r="Y4377">
        <v>7.8709120849999996</v>
      </c>
    </row>
    <row r="4378" spans="1:25" x14ac:dyDescent="0.3">
      <c r="A4378" s="2">
        <v>45936</v>
      </c>
      <c r="B4378" t="s">
        <v>72</v>
      </c>
      <c r="C4378">
        <v>1390</v>
      </c>
      <c r="D4378">
        <v>8</v>
      </c>
      <c r="E4378">
        <v>3.1989999999999998</v>
      </c>
      <c r="F4378">
        <v>0.57599999999999996</v>
      </c>
      <c r="G4378">
        <v>25.59</v>
      </c>
      <c r="H4378">
        <v>25.59</v>
      </c>
      <c r="I4378" t="s">
        <v>149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36.979999999999997</v>
      </c>
      <c r="S4378">
        <v>36.979999999999997</v>
      </c>
      <c r="T4378">
        <v>36.979999999999997</v>
      </c>
      <c r="U4378">
        <v>36.979999999999997</v>
      </c>
      <c r="V4378">
        <v>69.199567329999994</v>
      </c>
      <c r="W4378">
        <v>69.199567329999994</v>
      </c>
      <c r="X4378">
        <v>1.445095741</v>
      </c>
      <c r="Y4378">
        <v>1.445095741</v>
      </c>
    </row>
    <row r="4379" spans="1:25" x14ac:dyDescent="0.3">
      <c r="A4379" s="2">
        <v>45936</v>
      </c>
      <c r="B4379" t="s">
        <v>74</v>
      </c>
      <c r="C4379">
        <v>2106</v>
      </c>
      <c r="D4379">
        <v>14</v>
      </c>
      <c r="E4379">
        <v>2.2480000000000002</v>
      </c>
      <c r="F4379">
        <v>0.66500000000000004</v>
      </c>
      <c r="G4379">
        <v>31.47</v>
      </c>
      <c r="H4379">
        <v>31.47</v>
      </c>
      <c r="I4379" t="s">
        <v>149</v>
      </c>
      <c r="J4379">
        <v>5</v>
      </c>
      <c r="K4379">
        <v>6</v>
      </c>
      <c r="L4379">
        <v>6</v>
      </c>
      <c r="M4379">
        <v>6</v>
      </c>
      <c r="N4379">
        <v>8</v>
      </c>
      <c r="O4379">
        <v>10</v>
      </c>
      <c r="P4379">
        <v>10</v>
      </c>
      <c r="Q4379">
        <v>10</v>
      </c>
      <c r="R4379">
        <v>336.31</v>
      </c>
      <c r="S4379">
        <v>396.07</v>
      </c>
      <c r="T4379">
        <v>396.07</v>
      </c>
      <c r="U4379">
        <v>396.07</v>
      </c>
      <c r="V4379">
        <v>7.9455651779999998</v>
      </c>
      <c r="W4379">
        <v>7.9455651779999998</v>
      </c>
      <c r="X4379">
        <v>12.58563711</v>
      </c>
      <c r="Y4379">
        <v>12.58563711</v>
      </c>
    </row>
    <row r="4380" spans="1:25" x14ac:dyDescent="0.3">
      <c r="A4380" s="2">
        <v>45936</v>
      </c>
      <c r="B4380" t="s">
        <v>76</v>
      </c>
      <c r="C4380">
        <v>1407</v>
      </c>
      <c r="D4380">
        <v>11</v>
      </c>
      <c r="E4380">
        <v>3.6949999999999998</v>
      </c>
      <c r="F4380">
        <v>0.78200000000000003</v>
      </c>
      <c r="G4380">
        <v>40.64</v>
      </c>
      <c r="H4380">
        <v>40.64</v>
      </c>
      <c r="I4380" t="s">
        <v>149</v>
      </c>
      <c r="J4380">
        <v>5</v>
      </c>
      <c r="K4380">
        <v>5</v>
      </c>
      <c r="L4380">
        <v>5</v>
      </c>
      <c r="M4380">
        <v>5</v>
      </c>
      <c r="N4380">
        <v>9</v>
      </c>
      <c r="O4380">
        <v>9</v>
      </c>
      <c r="P4380">
        <v>9</v>
      </c>
      <c r="Q4380">
        <v>9</v>
      </c>
      <c r="R4380">
        <v>361.41</v>
      </c>
      <c r="S4380">
        <v>361.41</v>
      </c>
      <c r="T4380">
        <v>361.41</v>
      </c>
      <c r="U4380">
        <v>361.41</v>
      </c>
      <c r="V4380">
        <v>11.24484657</v>
      </c>
      <c r="W4380">
        <v>11.24484657</v>
      </c>
      <c r="X4380">
        <v>8.8929625980000004</v>
      </c>
      <c r="Y4380">
        <v>8.8929625980000004</v>
      </c>
    </row>
    <row r="4381" spans="1:25" x14ac:dyDescent="0.3">
      <c r="A4381" s="2">
        <v>45936</v>
      </c>
      <c r="B4381" t="s">
        <v>78</v>
      </c>
      <c r="C4381">
        <v>971</v>
      </c>
      <c r="D4381">
        <v>10</v>
      </c>
      <c r="E4381">
        <v>4.8899999999999997</v>
      </c>
      <c r="F4381">
        <v>1.03</v>
      </c>
      <c r="G4381">
        <v>48.9</v>
      </c>
      <c r="H4381">
        <v>48.9</v>
      </c>
      <c r="I4381" t="s">
        <v>149</v>
      </c>
      <c r="J4381">
        <v>1</v>
      </c>
      <c r="K4381">
        <v>2</v>
      </c>
      <c r="L4381">
        <v>2</v>
      </c>
      <c r="M4381">
        <v>2</v>
      </c>
      <c r="N4381">
        <v>1</v>
      </c>
      <c r="O4381">
        <v>2</v>
      </c>
      <c r="P4381">
        <v>2</v>
      </c>
      <c r="Q4381">
        <v>2</v>
      </c>
      <c r="R4381">
        <v>26.88</v>
      </c>
      <c r="S4381">
        <v>54.37</v>
      </c>
      <c r="T4381">
        <v>54.37</v>
      </c>
      <c r="U4381">
        <v>54.37</v>
      </c>
      <c r="V4381">
        <v>89.939304759999999</v>
      </c>
      <c r="W4381">
        <v>89.939304759999999</v>
      </c>
      <c r="X4381">
        <v>1.111860941</v>
      </c>
      <c r="Y4381">
        <v>1.111860941</v>
      </c>
    </row>
    <row r="4382" spans="1:25" x14ac:dyDescent="0.3">
      <c r="A4382" s="2">
        <v>45936</v>
      </c>
      <c r="B4382" t="s">
        <v>88</v>
      </c>
      <c r="C4382">
        <v>5282</v>
      </c>
      <c r="D4382">
        <v>39</v>
      </c>
      <c r="E4382">
        <v>2.157</v>
      </c>
      <c r="F4382">
        <v>0.73799999999999999</v>
      </c>
      <c r="G4382">
        <v>84.14</v>
      </c>
      <c r="H4382">
        <v>84.14</v>
      </c>
      <c r="I4382" t="s">
        <v>149</v>
      </c>
      <c r="J4382">
        <v>7</v>
      </c>
      <c r="K4382">
        <v>7</v>
      </c>
      <c r="L4382">
        <v>7</v>
      </c>
      <c r="M4382">
        <v>7</v>
      </c>
      <c r="N4382">
        <v>7</v>
      </c>
      <c r="O4382">
        <v>7</v>
      </c>
      <c r="P4382">
        <v>7</v>
      </c>
      <c r="Q4382">
        <v>7</v>
      </c>
      <c r="R4382">
        <v>232.82</v>
      </c>
      <c r="S4382">
        <v>232.82</v>
      </c>
      <c r="T4382">
        <v>232.82</v>
      </c>
      <c r="U4382">
        <v>232.82</v>
      </c>
      <c r="V4382">
        <v>36.139506920000002</v>
      </c>
      <c r="W4382">
        <v>36.139506920000002</v>
      </c>
      <c r="X4382">
        <v>2.767054908</v>
      </c>
      <c r="Y4382">
        <v>2.767054908</v>
      </c>
    </row>
    <row r="4383" spans="1:25" x14ac:dyDescent="0.3">
      <c r="A4383" s="2">
        <v>45936</v>
      </c>
      <c r="B4383" t="s">
        <v>80</v>
      </c>
      <c r="C4383">
        <v>379</v>
      </c>
      <c r="D4383">
        <v>3</v>
      </c>
      <c r="E4383">
        <v>6.8730000000000002</v>
      </c>
      <c r="F4383">
        <v>0.79200000000000004</v>
      </c>
      <c r="G4383">
        <v>20.62</v>
      </c>
      <c r="H4383">
        <v>20.62</v>
      </c>
      <c r="I4383" t="s">
        <v>149</v>
      </c>
      <c r="J4383">
        <v>3</v>
      </c>
      <c r="K4383">
        <v>3</v>
      </c>
      <c r="L4383">
        <v>3</v>
      </c>
      <c r="M4383">
        <v>3</v>
      </c>
      <c r="N4383">
        <v>4</v>
      </c>
      <c r="O4383">
        <v>4</v>
      </c>
      <c r="P4383">
        <v>4</v>
      </c>
      <c r="Q4383">
        <v>4</v>
      </c>
      <c r="R4383">
        <v>214.74</v>
      </c>
      <c r="S4383">
        <v>214.74</v>
      </c>
      <c r="T4383">
        <v>214.74</v>
      </c>
      <c r="U4383">
        <v>214.74</v>
      </c>
      <c r="V4383">
        <v>9.6023097699999997</v>
      </c>
      <c r="W4383">
        <v>9.6023097699999997</v>
      </c>
      <c r="X4383">
        <v>10.414161010000001</v>
      </c>
      <c r="Y4383">
        <v>10.414161010000001</v>
      </c>
    </row>
    <row r="4384" spans="1:25" x14ac:dyDescent="0.3">
      <c r="A4384" s="2">
        <v>45936</v>
      </c>
      <c r="B4384" t="s">
        <v>82</v>
      </c>
      <c r="C4384">
        <v>782</v>
      </c>
      <c r="D4384">
        <v>7</v>
      </c>
      <c r="E4384">
        <v>3.266</v>
      </c>
      <c r="F4384">
        <v>0.89500000000000002</v>
      </c>
      <c r="G4384">
        <v>22.86</v>
      </c>
      <c r="H4384">
        <v>22.86</v>
      </c>
      <c r="I4384" t="s">
        <v>149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X4384">
        <v>0</v>
      </c>
      <c r="Y4384">
        <v>0</v>
      </c>
    </row>
    <row r="4385" spans="1:25" x14ac:dyDescent="0.3">
      <c r="A4385" s="2">
        <v>45936</v>
      </c>
      <c r="B4385" t="s">
        <v>94</v>
      </c>
      <c r="C4385">
        <v>1187</v>
      </c>
      <c r="D4385">
        <v>9</v>
      </c>
      <c r="E4385">
        <v>4.7809999999999997</v>
      </c>
      <c r="F4385">
        <v>0.75800000000000001</v>
      </c>
      <c r="G4385">
        <v>43.03</v>
      </c>
      <c r="H4385">
        <v>43.03</v>
      </c>
      <c r="I4385" t="s">
        <v>149</v>
      </c>
      <c r="J4385">
        <v>5</v>
      </c>
      <c r="K4385">
        <v>5</v>
      </c>
      <c r="L4385">
        <v>5</v>
      </c>
      <c r="M4385">
        <v>5</v>
      </c>
      <c r="N4385">
        <v>5</v>
      </c>
      <c r="O4385">
        <v>5</v>
      </c>
      <c r="P4385">
        <v>5</v>
      </c>
      <c r="Q4385">
        <v>5</v>
      </c>
      <c r="R4385">
        <v>343.62</v>
      </c>
      <c r="S4385">
        <v>343.62</v>
      </c>
      <c r="T4385">
        <v>343.62</v>
      </c>
      <c r="U4385">
        <v>343.62</v>
      </c>
      <c r="V4385">
        <v>12.52255398</v>
      </c>
      <c r="W4385">
        <v>12.52255398</v>
      </c>
      <c r="X4385">
        <v>7.9855914480000001</v>
      </c>
      <c r="Y4385">
        <v>7.9855914480000001</v>
      </c>
    </row>
    <row r="4386" spans="1:25" x14ac:dyDescent="0.3">
      <c r="A4386" s="2">
        <v>45936</v>
      </c>
      <c r="B4386" t="s">
        <v>96</v>
      </c>
      <c r="C4386">
        <v>1510</v>
      </c>
      <c r="D4386">
        <v>16</v>
      </c>
      <c r="E4386">
        <v>4.2309999999999999</v>
      </c>
      <c r="F4386">
        <v>1.06</v>
      </c>
      <c r="G4386">
        <v>67.69</v>
      </c>
      <c r="H4386">
        <v>67.69</v>
      </c>
      <c r="I4386" t="s">
        <v>149</v>
      </c>
      <c r="J4386">
        <v>10</v>
      </c>
      <c r="K4386">
        <v>10</v>
      </c>
      <c r="L4386">
        <v>10</v>
      </c>
      <c r="M4386">
        <v>10</v>
      </c>
      <c r="N4386">
        <v>14</v>
      </c>
      <c r="O4386">
        <v>14</v>
      </c>
      <c r="P4386">
        <v>14</v>
      </c>
      <c r="Q4386">
        <v>14</v>
      </c>
      <c r="R4386">
        <v>795.46</v>
      </c>
      <c r="S4386">
        <v>795.46</v>
      </c>
      <c r="T4386">
        <v>795.46</v>
      </c>
      <c r="U4386">
        <v>795.46</v>
      </c>
      <c r="V4386">
        <v>8.5095416490000009</v>
      </c>
      <c r="W4386">
        <v>8.5095416490000009</v>
      </c>
      <c r="X4386">
        <v>11.75151426</v>
      </c>
      <c r="Y4386">
        <v>11.75151426</v>
      </c>
    </row>
    <row r="4387" spans="1:25" x14ac:dyDescent="0.3">
      <c r="A4387" s="2">
        <v>45936</v>
      </c>
      <c r="B4387" t="s">
        <v>11</v>
      </c>
      <c r="C4387">
        <v>916</v>
      </c>
      <c r="D4387">
        <v>11</v>
      </c>
      <c r="E4387">
        <v>2.282</v>
      </c>
      <c r="F4387">
        <v>1.2010000000000001</v>
      </c>
      <c r="G4387">
        <v>25.1</v>
      </c>
      <c r="H4387">
        <v>25.1</v>
      </c>
      <c r="I4387" t="s">
        <v>149</v>
      </c>
      <c r="J4387">
        <v>2</v>
      </c>
      <c r="K4387">
        <v>2</v>
      </c>
      <c r="L4387">
        <v>2</v>
      </c>
      <c r="M4387">
        <v>2</v>
      </c>
      <c r="N4387">
        <v>2</v>
      </c>
      <c r="O4387">
        <v>2</v>
      </c>
      <c r="P4387">
        <v>2</v>
      </c>
      <c r="Q4387">
        <v>2</v>
      </c>
      <c r="R4387">
        <v>84.98</v>
      </c>
      <c r="S4387">
        <v>84.98</v>
      </c>
      <c r="T4387">
        <v>84.98</v>
      </c>
      <c r="U4387">
        <v>84.98</v>
      </c>
      <c r="V4387">
        <v>29.536361500000002</v>
      </c>
      <c r="W4387">
        <v>29.536361500000002</v>
      </c>
      <c r="X4387">
        <v>3.3856573710000002</v>
      </c>
      <c r="Y4387">
        <v>3.3856573710000002</v>
      </c>
    </row>
    <row r="4388" spans="1:25" x14ac:dyDescent="0.3">
      <c r="A4388" s="2">
        <v>45936</v>
      </c>
      <c r="B4388" t="s">
        <v>92</v>
      </c>
      <c r="C4388">
        <v>604</v>
      </c>
      <c r="D4388">
        <v>6</v>
      </c>
      <c r="E4388">
        <v>2.7170000000000001</v>
      </c>
      <c r="F4388">
        <v>0.99299999999999999</v>
      </c>
      <c r="G4388">
        <v>16.3</v>
      </c>
      <c r="H4388">
        <v>16.3</v>
      </c>
      <c r="I4388" t="s">
        <v>149</v>
      </c>
      <c r="J4388">
        <v>2</v>
      </c>
      <c r="K4388">
        <v>2</v>
      </c>
      <c r="L4388">
        <v>2</v>
      </c>
      <c r="M4388">
        <v>2</v>
      </c>
      <c r="N4388">
        <v>7</v>
      </c>
      <c r="O4388">
        <v>7</v>
      </c>
      <c r="P4388">
        <v>7</v>
      </c>
      <c r="Q4388">
        <v>7</v>
      </c>
      <c r="R4388">
        <v>412.43</v>
      </c>
      <c r="S4388">
        <v>412.43</v>
      </c>
      <c r="T4388">
        <v>412.43</v>
      </c>
      <c r="U4388">
        <v>412.43</v>
      </c>
      <c r="V4388">
        <v>3.9521858249999999</v>
      </c>
      <c r="W4388">
        <v>3.9521858249999999</v>
      </c>
      <c r="X4388">
        <v>25.30245399</v>
      </c>
      <c r="Y4388">
        <v>25.30245399</v>
      </c>
    </row>
    <row r="4389" spans="1:25" x14ac:dyDescent="0.3">
      <c r="A4389" s="2">
        <v>45936</v>
      </c>
      <c r="B4389" t="s">
        <v>46</v>
      </c>
      <c r="C4389">
        <v>1319</v>
      </c>
      <c r="D4389">
        <v>5</v>
      </c>
      <c r="E4389">
        <v>4.5259999999999998</v>
      </c>
      <c r="F4389">
        <v>0.379</v>
      </c>
      <c r="G4389">
        <v>22.63</v>
      </c>
      <c r="H4389">
        <v>22.63</v>
      </c>
      <c r="I4389" t="s">
        <v>149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X4389">
        <v>0</v>
      </c>
      <c r="Y4389">
        <v>0</v>
      </c>
    </row>
    <row r="4390" spans="1:25" x14ac:dyDescent="0.3">
      <c r="A4390" s="2">
        <v>45936</v>
      </c>
      <c r="B4390" t="s">
        <v>32</v>
      </c>
      <c r="C4390">
        <v>28</v>
      </c>
      <c r="D4390">
        <v>0</v>
      </c>
      <c r="F4390">
        <v>0</v>
      </c>
      <c r="G4390">
        <v>0</v>
      </c>
      <c r="H4390">
        <v>0</v>
      </c>
      <c r="I4390" t="s">
        <v>149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5" x14ac:dyDescent="0.3">
      <c r="A4391" s="2">
        <v>45936</v>
      </c>
      <c r="B4391" t="s">
        <v>72</v>
      </c>
      <c r="C4391">
        <v>360</v>
      </c>
      <c r="D4391">
        <v>2</v>
      </c>
      <c r="E4391">
        <v>3.5649999999999999</v>
      </c>
      <c r="F4391">
        <v>0.55600000000000005</v>
      </c>
      <c r="G4391">
        <v>7.13</v>
      </c>
      <c r="H4391">
        <v>7.13</v>
      </c>
      <c r="I4391" t="s">
        <v>149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X4391">
        <v>0</v>
      </c>
      <c r="Y4391">
        <v>0</v>
      </c>
    </row>
    <row r="4392" spans="1:25" x14ac:dyDescent="0.3">
      <c r="A4392" s="2">
        <v>45936</v>
      </c>
      <c r="B4392" t="s">
        <v>106</v>
      </c>
      <c r="C4392">
        <v>162</v>
      </c>
      <c r="D4392">
        <v>1</v>
      </c>
      <c r="E4392">
        <v>3.79</v>
      </c>
      <c r="F4392">
        <v>0.61699999999999999</v>
      </c>
      <c r="G4392">
        <v>3.79</v>
      </c>
      <c r="H4392">
        <v>3.79</v>
      </c>
      <c r="I4392" t="s">
        <v>149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X4392">
        <v>0</v>
      </c>
      <c r="Y4392">
        <v>0</v>
      </c>
    </row>
    <row r="4393" spans="1:25" x14ac:dyDescent="0.3">
      <c r="A4393" s="2">
        <v>45936</v>
      </c>
      <c r="B4393" t="s">
        <v>54</v>
      </c>
      <c r="C4393">
        <v>73</v>
      </c>
      <c r="D4393">
        <v>1</v>
      </c>
      <c r="E4393">
        <v>1.01</v>
      </c>
      <c r="F4393">
        <v>1.37</v>
      </c>
      <c r="G4393">
        <v>1.01</v>
      </c>
      <c r="H4393">
        <v>1.01</v>
      </c>
      <c r="I4393" t="s">
        <v>149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X4393">
        <v>0</v>
      </c>
      <c r="Y4393">
        <v>0</v>
      </c>
    </row>
    <row r="4394" spans="1:25" x14ac:dyDescent="0.3">
      <c r="A4394" s="2">
        <v>45936</v>
      </c>
      <c r="B4394" t="s">
        <v>44</v>
      </c>
      <c r="C4394">
        <v>122</v>
      </c>
      <c r="D4394">
        <v>2</v>
      </c>
      <c r="E4394">
        <v>2.4849999999999999</v>
      </c>
      <c r="F4394">
        <v>1.639</v>
      </c>
      <c r="G4394">
        <v>4.97</v>
      </c>
      <c r="H4394">
        <v>4.97</v>
      </c>
      <c r="I4394" t="s">
        <v>149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37.880000000000003</v>
      </c>
      <c r="S4394">
        <v>37.880000000000003</v>
      </c>
      <c r="T4394">
        <v>37.880000000000003</v>
      </c>
      <c r="U4394">
        <v>37.880000000000003</v>
      </c>
      <c r="V4394">
        <v>13.120380150000001</v>
      </c>
      <c r="W4394">
        <v>13.120380150000001</v>
      </c>
      <c r="X4394">
        <v>7.621730382</v>
      </c>
      <c r="Y4394">
        <v>7.621730382</v>
      </c>
    </row>
    <row r="4395" spans="1:25" x14ac:dyDescent="0.3">
      <c r="A4395" s="2">
        <v>45936</v>
      </c>
      <c r="B4395" t="s">
        <v>40</v>
      </c>
      <c r="C4395">
        <v>398</v>
      </c>
      <c r="D4395">
        <v>7</v>
      </c>
      <c r="E4395">
        <v>3.504</v>
      </c>
      <c r="F4395">
        <v>1.7589999999999999</v>
      </c>
      <c r="G4395">
        <v>24.53</v>
      </c>
      <c r="H4395">
        <v>24.53</v>
      </c>
      <c r="I4395" t="s">
        <v>149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X4395">
        <v>0</v>
      </c>
      <c r="Y4395">
        <v>0</v>
      </c>
    </row>
    <row r="4396" spans="1:25" x14ac:dyDescent="0.3">
      <c r="A4396" s="2">
        <v>45936</v>
      </c>
      <c r="B4396" t="s">
        <v>56</v>
      </c>
      <c r="C4396">
        <v>105</v>
      </c>
      <c r="D4396">
        <v>0</v>
      </c>
      <c r="F4396">
        <v>0</v>
      </c>
      <c r="G4396">
        <v>0</v>
      </c>
      <c r="H4396">
        <v>0</v>
      </c>
      <c r="I4396" t="s">
        <v>149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5" x14ac:dyDescent="0.3">
      <c r="A4397" s="2">
        <v>45936</v>
      </c>
      <c r="B4397" t="s">
        <v>48</v>
      </c>
      <c r="C4397">
        <v>673</v>
      </c>
      <c r="D4397">
        <v>3</v>
      </c>
      <c r="E4397">
        <v>3.97</v>
      </c>
      <c r="F4397">
        <v>0.44600000000000001</v>
      </c>
      <c r="G4397">
        <v>11.91</v>
      </c>
      <c r="H4397">
        <v>11.91</v>
      </c>
      <c r="I4397" t="s">
        <v>149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X4397">
        <v>0</v>
      </c>
      <c r="Y4397">
        <v>0</v>
      </c>
    </row>
    <row r="4398" spans="1:25" x14ac:dyDescent="0.3">
      <c r="A4398" s="2">
        <v>45936</v>
      </c>
      <c r="B4398" t="s">
        <v>24</v>
      </c>
      <c r="C4398">
        <v>944</v>
      </c>
      <c r="D4398">
        <v>6</v>
      </c>
      <c r="E4398">
        <v>2.0430000000000001</v>
      </c>
      <c r="F4398">
        <v>0.63600000000000001</v>
      </c>
      <c r="G4398">
        <v>12.26</v>
      </c>
      <c r="H4398">
        <v>12.26</v>
      </c>
      <c r="I4398" t="s">
        <v>149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X4398">
        <v>0</v>
      </c>
      <c r="Y4398">
        <v>0</v>
      </c>
    </row>
    <row r="4399" spans="1:25" x14ac:dyDescent="0.3">
      <c r="A4399" s="2">
        <v>45936</v>
      </c>
      <c r="B4399" t="s">
        <v>108</v>
      </c>
      <c r="C4399">
        <v>616</v>
      </c>
      <c r="D4399">
        <v>3</v>
      </c>
      <c r="E4399">
        <v>4.6500000000000004</v>
      </c>
      <c r="F4399">
        <v>0.48699999999999999</v>
      </c>
      <c r="G4399">
        <v>13.95</v>
      </c>
      <c r="H4399">
        <v>13.95</v>
      </c>
      <c r="I4399" t="s">
        <v>149</v>
      </c>
      <c r="J4399">
        <v>1</v>
      </c>
      <c r="K4399">
        <v>1</v>
      </c>
      <c r="L4399">
        <v>1</v>
      </c>
      <c r="M4399">
        <v>1</v>
      </c>
      <c r="N4399">
        <v>3</v>
      </c>
      <c r="O4399">
        <v>3</v>
      </c>
      <c r="P4399">
        <v>3</v>
      </c>
      <c r="Q4399">
        <v>3</v>
      </c>
      <c r="R4399">
        <v>257.7</v>
      </c>
      <c r="S4399">
        <v>257.7</v>
      </c>
      <c r="T4399">
        <v>257.7</v>
      </c>
      <c r="U4399">
        <v>257.7</v>
      </c>
      <c r="V4399">
        <v>5.4132712459999999</v>
      </c>
      <c r="W4399">
        <v>5.4132712459999999</v>
      </c>
      <c r="X4399">
        <v>18.473118280000001</v>
      </c>
      <c r="Y4399">
        <v>18.473118280000001</v>
      </c>
    </row>
    <row r="4400" spans="1:25" x14ac:dyDescent="0.3">
      <c r="A4400" s="2">
        <v>45936</v>
      </c>
      <c r="B4400" t="s">
        <v>62</v>
      </c>
      <c r="C4400">
        <v>668</v>
      </c>
      <c r="D4400">
        <v>2</v>
      </c>
      <c r="E4400">
        <v>1.6850000000000001</v>
      </c>
      <c r="F4400">
        <v>0.29899999999999999</v>
      </c>
      <c r="G4400">
        <v>3.37</v>
      </c>
      <c r="H4400">
        <v>3.37</v>
      </c>
      <c r="I4400" t="s">
        <v>149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X4400">
        <v>0</v>
      </c>
      <c r="Y4400">
        <v>0</v>
      </c>
    </row>
    <row r="4401" spans="1:25" x14ac:dyDescent="0.3">
      <c r="A4401" s="2">
        <v>45936</v>
      </c>
      <c r="B4401" t="s">
        <v>84</v>
      </c>
      <c r="C4401">
        <v>289</v>
      </c>
      <c r="D4401">
        <v>0</v>
      </c>
      <c r="F4401">
        <v>0</v>
      </c>
      <c r="G4401">
        <v>0</v>
      </c>
      <c r="H4401">
        <v>0</v>
      </c>
      <c r="I4401" t="s">
        <v>149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5" x14ac:dyDescent="0.3">
      <c r="A4402" s="2">
        <v>45936</v>
      </c>
      <c r="B4402" t="s">
        <v>42</v>
      </c>
      <c r="C4402">
        <v>69</v>
      </c>
      <c r="D4402">
        <v>0</v>
      </c>
      <c r="F4402">
        <v>0</v>
      </c>
      <c r="G4402">
        <v>0</v>
      </c>
      <c r="H4402">
        <v>0</v>
      </c>
      <c r="I4402" t="s">
        <v>149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5" x14ac:dyDescent="0.3">
      <c r="A4403" s="2">
        <v>45936</v>
      </c>
      <c r="B4403" t="s">
        <v>11</v>
      </c>
      <c r="C4403">
        <v>114</v>
      </c>
      <c r="D4403">
        <v>0</v>
      </c>
      <c r="F4403">
        <v>0</v>
      </c>
      <c r="G4403">
        <v>0</v>
      </c>
      <c r="H4403">
        <v>0</v>
      </c>
      <c r="I4403" t="s">
        <v>149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5" x14ac:dyDescent="0.3">
      <c r="A4404" s="2">
        <v>45936</v>
      </c>
      <c r="B4404" t="s">
        <v>102</v>
      </c>
      <c r="C4404">
        <v>704</v>
      </c>
      <c r="D4404">
        <v>5</v>
      </c>
      <c r="E4404">
        <v>2.3879999999999999</v>
      </c>
      <c r="F4404">
        <v>0.71</v>
      </c>
      <c r="G4404">
        <v>11.94</v>
      </c>
      <c r="H4404">
        <v>11.94</v>
      </c>
      <c r="I4404" t="s">
        <v>149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X4404">
        <v>0</v>
      </c>
      <c r="Y4404">
        <v>0</v>
      </c>
    </row>
    <row r="4405" spans="1:25" x14ac:dyDescent="0.3">
      <c r="A4405" s="2">
        <v>45936</v>
      </c>
      <c r="B4405" t="s">
        <v>98</v>
      </c>
      <c r="C4405">
        <v>1275</v>
      </c>
      <c r="D4405">
        <v>7</v>
      </c>
      <c r="E4405">
        <v>2.7970000000000002</v>
      </c>
      <c r="F4405">
        <v>0.54900000000000004</v>
      </c>
      <c r="G4405">
        <v>19.579999999999998</v>
      </c>
      <c r="H4405">
        <v>19.579999999999998</v>
      </c>
      <c r="I4405" t="s">
        <v>149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1</v>
      </c>
      <c r="R4405">
        <v>13.49</v>
      </c>
      <c r="S4405">
        <v>13.49</v>
      </c>
      <c r="T4405">
        <v>13.49</v>
      </c>
      <c r="U4405">
        <v>13.49</v>
      </c>
      <c r="V4405">
        <v>145.14455150000001</v>
      </c>
      <c r="W4405">
        <v>145.14455150000001</v>
      </c>
      <c r="X4405">
        <v>0.68896833499999999</v>
      </c>
      <c r="Y4405">
        <v>0.68896833499999999</v>
      </c>
    </row>
    <row r="4406" spans="1:25" x14ac:dyDescent="0.3">
      <c r="A4406" s="2">
        <v>45936</v>
      </c>
      <c r="B4406" t="s">
        <v>104</v>
      </c>
      <c r="C4406">
        <v>592</v>
      </c>
      <c r="D4406">
        <v>2</v>
      </c>
      <c r="E4406">
        <v>2.21</v>
      </c>
      <c r="F4406">
        <v>0.33800000000000002</v>
      </c>
      <c r="G4406">
        <v>4.42</v>
      </c>
      <c r="H4406">
        <v>4.42</v>
      </c>
      <c r="I4406" t="s">
        <v>149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X4406">
        <v>0</v>
      </c>
      <c r="Y4406">
        <v>0</v>
      </c>
    </row>
    <row r="4407" spans="1:25" x14ac:dyDescent="0.3">
      <c r="A4407" s="2">
        <v>45936</v>
      </c>
      <c r="B4407" t="s">
        <v>38</v>
      </c>
      <c r="C4407">
        <v>0</v>
      </c>
      <c r="D4407">
        <v>0</v>
      </c>
      <c r="G4407">
        <v>0</v>
      </c>
      <c r="H4407">
        <v>0</v>
      </c>
      <c r="I4407" t="s">
        <v>149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5" x14ac:dyDescent="0.3">
      <c r="A4408" s="2">
        <v>45936</v>
      </c>
      <c r="B4408" t="s">
        <v>42</v>
      </c>
      <c r="C4408">
        <v>515</v>
      </c>
      <c r="D4408">
        <v>5</v>
      </c>
      <c r="E4408">
        <v>2.444</v>
      </c>
      <c r="F4408">
        <v>0.97099999999999997</v>
      </c>
      <c r="G4408">
        <v>12.22</v>
      </c>
      <c r="H4408">
        <v>12.22</v>
      </c>
      <c r="I4408" t="s">
        <v>149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24.98</v>
      </c>
      <c r="S4408">
        <v>24.98</v>
      </c>
      <c r="T4408">
        <v>24.98</v>
      </c>
      <c r="U4408">
        <v>24.98</v>
      </c>
      <c r="V4408">
        <v>48.919135310000001</v>
      </c>
      <c r="W4408">
        <v>48.919135310000001</v>
      </c>
      <c r="X4408">
        <v>2.0441898529999998</v>
      </c>
      <c r="Y4408">
        <v>2.0441898529999998</v>
      </c>
    </row>
    <row r="4409" spans="1:25" x14ac:dyDescent="0.3">
      <c r="A4409" s="2">
        <v>45936</v>
      </c>
      <c r="B4409" t="s">
        <v>50</v>
      </c>
      <c r="C4409">
        <v>2</v>
      </c>
      <c r="D4409">
        <v>0</v>
      </c>
      <c r="F4409">
        <v>0</v>
      </c>
      <c r="G4409">
        <v>0</v>
      </c>
      <c r="H4409">
        <v>0</v>
      </c>
      <c r="I4409" t="s">
        <v>149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5" x14ac:dyDescent="0.3">
      <c r="A4410" s="2">
        <v>45936</v>
      </c>
      <c r="B4410" t="s">
        <v>72</v>
      </c>
      <c r="C4410">
        <v>163</v>
      </c>
      <c r="D4410">
        <v>0</v>
      </c>
      <c r="F4410">
        <v>0</v>
      </c>
      <c r="G4410">
        <v>0</v>
      </c>
      <c r="H4410">
        <v>0</v>
      </c>
      <c r="I4410" t="s">
        <v>149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5" x14ac:dyDescent="0.3">
      <c r="A4411" s="2">
        <v>45936</v>
      </c>
      <c r="B4411" t="s">
        <v>84</v>
      </c>
      <c r="C4411">
        <v>17</v>
      </c>
      <c r="D4411">
        <v>0</v>
      </c>
      <c r="F4411">
        <v>0</v>
      </c>
      <c r="G4411">
        <v>0</v>
      </c>
      <c r="H4411">
        <v>0</v>
      </c>
      <c r="I4411" t="s">
        <v>149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5" x14ac:dyDescent="0.3">
      <c r="A4412" s="2">
        <v>45936</v>
      </c>
      <c r="B4412" t="s">
        <v>68</v>
      </c>
      <c r="C4412">
        <v>994</v>
      </c>
      <c r="D4412">
        <v>15</v>
      </c>
      <c r="E4412">
        <v>3.887</v>
      </c>
      <c r="F4412">
        <v>1.5089999999999999</v>
      </c>
      <c r="G4412">
        <v>58.31</v>
      </c>
      <c r="H4412">
        <v>58.31</v>
      </c>
      <c r="I4412" t="s">
        <v>149</v>
      </c>
      <c r="J4412">
        <v>9</v>
      </c>
      <c r="K4412">
        <v>10</v>
      </c>
      <c r="L4412">
        <v>10</v>
      </c>
      <c r="M4412">
        <v>10</v>
      </c>
      <c r="N4412">
        <v>9</v>
      </c>
      <c r="O4412">
        <v>11</v>
      </c>
      <c r="P4412">
        <v>11</v>
      </c>
      <c r="Q4412">
        <v>11</v>
      </c>
      <c r="R4412">
        <v>263.41000000000003</v>
      </c>
      <c r="S4412">
        <v>318.39</v>
      </c>
      <c r="T4412">
        <v>318.39</v>
      </c>
      <c r="U4412">
        <v>318.39</v>
      </c>
      <c r="V4412">
        <v>18.314017400000001</v>
      </c>
      <c r="W4412">
        <v>18.314017400000001</v>
      </c>
      <c r="X4412">
        <v>5.4602984049999996</v>
      </c>
      <c r="Y4412">
        <v>5.4602984049999996</v>
      </c>
    </row>
    <row r="4413" spans="1:25" x14ac:dyDescent="0.3">
      <c r="A4413" s="2">
        <v>45936</v>
      </c>
      <c r="B4413" t="s">
        <v>64</v>
      </c>
      <c r="C4413">
        <v>151</v>
      </c>
      <c r="D4413">
        <v>0</v>
      </c>
      <c r="F4413">
        <v>0</v>
      </c>
      <c r="G4413">
        <v>0</v>
      </c>
      <c r="H4413">
        <v>0</v>
      </c>
      <c r="I4413" t="s">
        <v>149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5" x14ac:dyDescent="0.3">
      <c r="A4414" s="2">
        <v>45936</v>
      </c>
      <c r="B4414" t="s">
        <v>26</v>
      </c>
      <c r="C4414">
        <v>89</v>
      </c>
      <c r="D4414">
        <v>0</v>
      </c>
      <c r="F4414">
        <v>0</v>
      </c>
      <c r="G4414">
        <v>0</v>
      </c>
      <c r="H4414">
        <v>0</v>
      </c>
      <c r="I4414" t="s">
        <v>149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5" x14ac:dyDescent="0.3">
      <c r="A4415" s="2">
        <v>45936</v>
      </c>
      <c r="B4415" t="s">
        <v>15</v>
      </c>
      <c r="C4415">
        <v>364</v>
      </c>
      <c r="D4415">
        <v>0</v>
      </c>
      <c r="F4415">
        <v>0</v>
      </c>
      <c r="G4415">
        <v>0</v>
      </c>
      <c r="H4415">
        <v>0</v>
      </c>
      <c r="I4415" t="s">
        <v>149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5" x14ac:dyDescent="0.3">
      <c r="A4416" s="2">
        <v>45936</v>
      </c>
      <c r="B4416" t="s">
        <v>36</v>
      </c>
      <c r="C4416">
        <v>71</v>
      </c>
      <c r="D4416">
        <v>1</v>
      </c>
      <c r="E4416">
        <v>3.33</v>
      </c>
      <c r="F4416">
        <v>1.4079999999999999</v>
      </c>
      <c r="G4416">
        <v>3.33</v>
      </c>
      <c r="H4416">
        <v>3.33</v>
      </c>
      <c r="I4416" t="s">
        <v>149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X4416">
        <v>0</v>
      </c>
      <c r="Y4416">
        <v>0</v>
      </c>
    </row>
    <row r="4417" spans="1:25" x14ac:dyDescent="0.3">
      <c r="A4417" s="2">
        <v>45936</v>
      </c>
      <c r="B4417" t="s">
        <v>78</v>
      </c>
      <c r="C4417">
        <v>302</v>
      </c>
      <c r="D4417">
        <v>2</v>
      </c>
      <c r="E4417">
        <v>5.085</v>
      </c>
      <c r="F4417">
        <v>0.66200000000000003</v>
      </c>
      <c r="G4417">
        <v>10.17</v>
      </c>
      <c r="H4417">
        <v>10.17</v>
      </c>
      <c r="I4417" t="s">
        <v>149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X4417">
        <v>0</v>
      </c>
      <c r="Y4417">
        <v>0</v>
      </c>
    </row>
    <row r="4418" spans="1:25" x14ac:dyDescent="0.3">
      <c r="A4418" s="2">
        <v>45936</v>
      </c>
      <c r="B4418" t="s">
        <v>94</v>
      </c>
      <c r="C4418">
        <v>149</v>
      </c>
      <c r="D4418">
        <v>0</v>
      </c>
      <c r="F4418">
        <v>0</v>
      </c>
      <c r="G4418">
        <v>0</v>
      </c>
      <c r="H4418">
        <v>0</v>
      </c>
      <c r="I4418" t="s">
        <v>149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5" x14ac:dyDescent="0.3">
      <c r="A4419" s="2">
        <v>45936</v>
      </c>
      <c r="B4419" t="s">
        <v>17</v>
      </c>
      <c r="C4419">
        <v>35</v>
      </c>
      <c r="D4419">
        <v>0</v>
      </c>
      <c r="F4419">
        <v>0</v>
      </c>
      <c r="G4419">
        <v>0</v>
      </c>
      <c r="H4419">
        <v>0</v>
      </c>
      <c r="I4419" t="s">
        <v>149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5" x14ac:dyDescent="0.3">
      <c r="A4420" s="2">
        <v>45936</v>
      </c>
      <c r="B4420" t="s">
        <v>17</v>
      </c>
      <c r="C4420">
        <v>73</v>
      </c>
      <c r="D4420">
        <v>4</v>
      </c>
      <c r="E4420">
        <v>0.96799999999999997</v>
      </c>
      <c r="F4420">
        <v>5.4790000000000001</v>
      </c>
      <c r="G4420">
        <v>3.87</v>
      </c>
      <c r="H4420">
        <v>3.87</v>
      </c>
      <c r="I4420" t="s">
        <v>149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X4420">
        <v>0</v>
      </c>
      <c r="Y4420">
        <v>0</v>
      </c>
    </row>
    <row r="4421" spans="1:25" x14ac:dyDescent="0.3">
      <c r="A4421" s="2">
        <v>45936</v>
      </c>
      <c r="B4421" t="s">
        <v>17</v>
      </c>
      <c r="C4421">
        <v>109</v>
      </c>
      <c r="D4421">
        <v>0</v>
      </c>
      <c r="F4421">
        <v>0</v>
      </c>
      <c r="G4421">
        <v>0</v>
      </c>
      <c r="H4421">
        <v>0</v>
      </c>
      <c r="I4421" t="s">
        <v>149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5" x14ac:dyDescent="0.3">
      <c r="A4422" s="2">
        <v>45936</v>
      </c>
      <c r="B4422" t="s">
        <v>17</v>
      </c>
      <c r="C4422">
        <v>50</v>
      </c>
      <c r="D4422">
        <v>0</v>
      </c>
      <c r="F4422">
        <v>0</v>
      </c>
      <c r="G4422">
        <v>0</v>
      </c>
      <c r="H4422">
        <v>0</v>
      </c>
      <c r="I4422" t="s">
        <v>149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5" x14ac:dyDescent="0.3">
      <c r="A4423" s="2">
        <v>45936</v>
      </c>
      <c r="B4423" t="s">
        <v>52</v>
      </c>
      <c r="C4423">
        <v>1012</v>
      </c>
      <c r="D4423">
        <v>12</v>
      </c>
      <c r="E4423">
        <v>0.91500000000000004</v>
      </c>
      <c r="F4423">
        <v>1.1859999999999999</v>
      </c>
      <c r="G4423">
        <v>10.98</v>
      </c>
      <c r="H4423">
        <v>10.98</v>
      </c>
      <c r="I4423" t="s">
        <v>149</v>
      </c>
      <c r="J4423">
        <v>2</v>
      </c>
      <c r="K4423">
        <v>3</v>
      </c>
      <c r="L4423">
        <v>3</v>
      </c>
      <c r="M4423">
        <v>3</v>
      </c>
      <c r="N4423">
        <v>2</v>
      </c>
      <c r="O4423">
        <v>3</v>
      </c>
      <c r="P4423">
        <v>3</v>
      </c>
      <c r="Q4423">
        <v>3</v>
      </c>
      <c r="R4423">
        <v>26.98</v>
      </c>
      <c r="S4423">
        <v>38.47</v>
      </c>
      <c r="T4423">
        <v>38.47</v>
      </c>
      <c r="U4423">
        <v>38.47</v>
      </c>
      <c r="V4423">
        <v>28.541720819999998</v>
      </c>
      <c r="W4423">
        <v>28.541720819999998</v>
      </c>
      <c r="X4423">
        <v>3.5036429870000001</v>
      </c>
      <c r="Y4423">
        <v>3.5036429870000001</v>
      </c>
    </row>
    <row r="4424" spans="1:25" x14ac:dyDescent="0.3">
      <c r="A4424" s="2">
        <v>45936</v>
      </c>
      <c r="B4424" t="s">
        <v>52</v>
      </c>
      <c r="C4424">
        <v>1610</v>
      </c>
      <c r="D4424">
        <v>12</v>
      </c>
      <c r="E4424">
        <v>0.65100000000000002</v>
      </c>
      <c r="F4424">
        <v>0.745</v>
      </c>
      <c r="G4424">
        <v>7.81</v>
      </c>
      <c r="H4424">
        <v>7.81</v>
      </c>
      <c r="I4424" t="s">
        <v>149</v>
      </c>
      <c r="J4424">
        <v>2</v>
      </c>
      <c r="K4424">
        <v>2</v>
      </c>
      <c r="L4424">
        <v>2</v>
      </c>
      <c r="M4424">
        <v>2</v>
      </c>
      <c r="N4424">
        <v>5</v>
      </c>
      <c r="O4424">
        <v>5</v>
      </c>
      <c r="P4424">
        <v>5</v>
      </c>
      <c r="Q4424">
        <v>5</v>
      </c>
      <c r="R4424">
        <v>67.45</v>
      </c>
      <c r="S4424">
        <v>67.45</v>
      </c>
      <c r="T4424">
        <v>67.45</v>
      </c>
      <c r="U4424">
        <v>67.45</v>
      </c>
      <c r="V4424">
        <v>11.57894737</v>
      </c>
      <c r="W4424">
        <v>11.57894737</v>
      </c>
      <c r="X4424">
        <v>8.6363636360000005</v>
      </c>
      <c r="Y4424">
        <v>8.6363636360000005</v>
      </c>
    </row>
    <row r="4425" spans="1:25" x14ac:dyDescent="0.3">
      <c r="A4425" s="2">
        <v>45936</v>
      </c>
      <c r="B4425" t="s">
        <v>52</v>
      </c>
      <c r="C4425">
        <v>1571</v>
      </c>
      <c r="D4425">
        <v>15</v>
      </c>
      <c r="E4425">
        <v>0.70699999999999996</v>
      </c>
      <c r="F4425">
        <v>0.95499999999999996</v>
      </c>
      <c r="G4425">
        <v>10.61</v>
      </c>
      <c r="H4425">
        <v>10.61</v>
      </c>
      <c r="I4425" t="s">
        <v>149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X4425">
        <v>0</v>
      </c>
      <c r="Y4425">
        <v>0</v>
      </c>
    </row>
    <row r="4426" spans="1:25" x14ac:dyDescent="0.3">
      <c r="A4426" s="2">
        <v>45936</v>
      </c>
      <c r="B4426" t="s">
        <v>52</v>
      </c>
      <c r="C4426">
        <v>4189</v>
      </c>
      <c r="D4426">
        <v>54</v>
      </c>
      <c r="E4426">
        <v>0.40100000000000002</v>
      </c>
      <c r="F4426">
        <v>1.2889999999999999</v>
      </c>
      <c r="G4426">
        <v>21.66</v>
      </c>
      <c r="H4426">
        <v>21.66</v>
      </c>
      <c r="I4426" t="s">
        <v>149</v>
      </c>
      <c r="J4426">
        <v>5</v>
      </c>
      <c r="K4426">
        <v>6</v>
      </c>
      <c r="L4426">
        <v>6</v>
      </c>
      <c r="M4426">
        <v>6</v>
      </c>
      <c r="N4426">
        <v>7</v>
      </c>
      <c r="O4426">
        <v>8</v>
      </c>
      <c r="P4426">
        <v>8</v>
      </c>
      <c r="Q4426">
        <v>8</v>
      </c>
      <c r="R4426">
        <v>217.43</v>
      </c>
      <c r="S4426">
        <v>230.92</v>
      </c>
      <c r="T4426">
        <v>230.92</v>
      </c>
      <c r="U4426">
        <v>230.92</v>
      </c>
      <c r="V4426">
        <v>9.3798718169999997</v>
      </c>
      <c r="W4426">
        <v>9.3798718169999997</v>
      </c>
      <c r="X4426">
        <v>10.6611265</v>
      </c>
      <c r="Y4426">
        <v>10.6611265</v>
      </c>
    </row>
    <row r="4427" spans="1:25" x14ac:dyDescent="0.3">
      <c r="A4427" s="2">
        <v>45936</v>
      </c>
      <c r="B4427" t="s">
        <v>112</v>
      </c>
      <c r="C4427">
        <v>84</v>
      </c>
      <c r="D4427">
        <v>0</v>
      </c>
      <c r="F4427">
        <v>0</v>
      </c>
      <c r="G4427">
        <v>0</v>
      </c>
      <c r="H4427">
        <v>0</v>
      </c>
      <c r="I4427" t="s">
        <v>149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5" x14ac:dyDescent="0.3">
      <c r="A4428" s="2">
        <v>45936</v>
      </c>
      <c r="B4428" t="s">
        <v>15</v>
      </c>
      <c r="C4428">
        <v>281</v>
      </c>
      <c r="D4428">
        <v>2</v>
      </c>
      <c r="E4428">
        <v>1.26</v>
      </c>
      <c r="F4428">
        <v>0.71199999999999997</v>
      </c>
      <c r="G4428">
        <v>2.52</v>
      </c>
      <c r="H4428">
        <v>2.52</v>
      </c>
      <c r="I4428" t="s">
        <v>149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X4428">
        <v>0</v>
      </c>
      <c r="Y4428">
        <v>0</v>
      </c>
    </row>
    <row r="4429" spans="1:25" x14ac:dyDescent="0.3">
      <c r="A4429" s="2">
        <v>45936</v>
      </c>
      <c r="B4429" t="s">
        <v>112</v>
      </c>
      <c r="C4429">
        <v>285</v>
      </c>
      <c r="D4429">
        <v>3</v>
      </c>
      <c r="E4429">
        <v>1.19</v>
      </c>
      <c r="F4429">
        <v>1.0529999999999999</v>
      </c>
      <c r="G4429">
        <v>3.57</v>
      </c>
      <c r="H4429">
        <v>3.57</v>
      </c>
      <c r="I4429" t="s">
        <v>149</v>
      </c>
      <c r="J4429">
        <v>0</v>
      </c>
      <c r="K4429">
        <v>1</v>
      </c>
      <c r="L4429">
        <v>1</v>
      </c>
      <c r="M4429">
        <v>1</v>
      </c>
      <c r="N4429">
        <v>0</v>
      </c>
      <c r="O4429">
        <v>4</v>
      </c>
      <c r="P4429">
        <v>4</v>
      </c>
      <c r="Q4429">
        <v>4</v>
      </c>
      <c r="R4429">
        <v>0</v>
      </c>
      <c r="S4429">
        <v>125.96</v>
      </c>
      <c r="T4429">
        <v>125.96</v>
      </c>
      <c r="U4429">
        <v>125.96</v>
      </c>
      <c r="V4429">
        <v>2.8342330900000001</v>
      </c>
      <c r="W4429">
        <v>2.8342330900000001</v>
      </c>
      <c r="X4429">
        <v>35.28291317</v>
      </c>
      <c r="Y4429">
        <v>35.28291317</v>
      </c>
    </row>
    <row r="4430" spans="1:25" x14ac:dyDescent="0.3">
      <c r="A4430" s="2">
        <v>45936</v>
      </c>
      <c r="B4430" t="s">
        <v>15</v>
      </c>
      <c r="C4430">
        <v>342</v>
      </c>
      <c r="D4430">
        <v>6</v>
      </c>
      <c r="E4430">
        <v>1.1599999999999999</v>
      </c>
      <c r="F4430">
        <v>1.754</v>
      </c>
      <c r="G4430">
        <v>6.96</v>
      </c>
      <c r="H4430">
        <v>6.96</v>
      </c>
      <c r="I4430" t="s">
        <v>149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X4430">
        <v>0</v>
      </c>
      <c r="Y4430">
        <v>0</v>
      </c>
    </row>
    <row r="4431" spans="1:25" x14ac:dyDescent="0.3">
      <c r="A4431" s="2">
        <v>45936</v>
      </c>
      <c r="B4431" t="s">
        <v>15</v>
      </c>
      <c r="C4431">
        <v>502</v>
      </c>
      <c r="D4431">
        <v>0</v>
      </c>
      <c r="F4431">
        <v>0</v>
      </c>
      <c r="G4431">
        <v>0</v>
      </c>
      <c r="H4431">
        <v>0</v>
      </c>
      <c r="I4431" t="s">
        <v>149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5" x14ac:dyDescent="0.3">
      <c r="A4432" s="2">
        <v>45936</v>
      </c>
      <c r="B4432" t="s">
        <v>112</v>
      </c>
      <c r="C4432">
        <v>229</v>
      </c>
      <c r="D4432">
        <v>0</v>
      </c>
      <c r="F4432">
        <v>0</v>
      </c>
      <c r="G4432">
        <v>0</v>
      </c>
      <c r="H4432">
        <v>0</v>
      </c>
      <c r="I4432" t="s">
        <v>149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5" x14ac:dyDescent="0.3">
      <c r="A4433" s="2">
        <v>45936</v>
      </c>
      <c r="B4433" t="s">
        <v>15</v>
      </c>
      <c r="C4433">
        <v>705</v>
      </c>
      <c r="D4433">
        <v>5</v>
      </c>
      <c r="E4433">
        <v>0.85</v>
      </c>
      <c r="F4433">
        <v>0.70899999999999996</v>
      </c>
      <c r="G4433">
        <v>4.25</v>
      </c>
      <c r="H4433">
        <v>4.25</v>
      </c>
      <c r="I4433" t="s">
        <v>149</v>
      </c>
      <c r="J4433">
        <v>4</v>
      </c>
      <c r="K4433">
        <v>4</v>
      </c>
      <c r="L4433">
        <v>4</v>
      </c>
      <c r="M4433">
        <v>4</v>
      </c>
      <c r="N4433">
        <v>5</v>
      </c>
      <c r="O4433">
        <v>5</v>
      </c>
      <c r="P4433">
        <v>5</v>
      </c>
      <c r="Q4433">
        <v>5</v>
      </c>
      <c r="R4433">
        <v>139.54</v>
      </c>
      <c r="S4433">
        <v>139.54</v>
      </c>
      <c r="T4433">
        <v>139.54</v>
      </c>
      <c r="U4433">
        <v>139.54</v>
      </c>
      <c r="V4433">
        <v>3.0457216570000001</v>
      </c>
      <c r="W4433">
        <v>3.0457216570000001</v>
      </c>
      <c r="X4433">
        <v>32.832941179999999</v>
      </c>
      <c r="Y4433">
        <v>32.832941179999999</v>
      </c>
    </row>
    <row r="4434" spans="1:25" x14ac:dyDescent="0.3">
      <c r="A4434" s="2">
        <v>45936</v>
      </c>
      <c r="B4434" t="s">
        <v>112</v>
      </c>
      <c r="C4434">
        <v>1073</v>
      </c>
      <c r="D4434">
        <v>4</v>
      </c>
      <c r="E4434">
        <v>0.88800000000000001</v>
      </c>
      <c r="F4434">
        <v>0.373</v>
      </c>
      <c r="G4434">
        <v>3.55</v>
      </c>
      <c r="H4434">
        <v>3.55</v>
      </c>
      <c r="I4434" t="s">
        <v>149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21.88</v>
      </c>
      <c r="S4434">
        <v>21.88</v>
      </c>
      <c r="T4434">
        <v>21.88</v>
      </c>
      <c r="U4434">
        <v>21.88</v>
      </c>
      <c r="V4434">
        <v>16.224862890000001</v>
      </c>
      <c r="W4434">
        <v>16.224862890000001</v>
      </c>
      <c r="X4434">
        <v>6.1633802820000003</v>
      </c>
      <c r="Y4434">
        <v>6.1633802820000003</v>
      </c>
    </row>
    <row r="4435" spans="1:25" x14ac:dyDescent="0.3">
      <c r="A4435" s="2">
        <v>45936</v>
      </c>
      <c r="B4435" t="s">
        <v>100</v>
      </c>
      <c r="C4435">
        <v>26</v>
      </c>
      <c r="D4435">
        <v>0</v>
      </c>
      <c r="F4435">
        <v>0</v>
      </c>
      <c r="G4435">
        <v>0</v>
      </c>
      <c r="H4435">
        <v>0</v>
      </c>
      <c r="I4435" t="s">
        <v>149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5" x14ac:dyDescent="0.3">
      <c r="A4436" s="2">
        <v>45936</v>
      </c>
      <c r="B4436" t="s">
        <v>54</v>
      </c>
      <c r="C4436">
        <v>819</v>
      </c>
      <c r="D4436">
        <v>7</v>
      </c>
      <c r="E4436">
        <v>1.4570000000000001</v>
      </c>
      <c r="F4436">
        <v>0.85499999999999998</v>
      </c>
      <c r="G4436">
        <v>10.199999999999999</v>
      </c>
      <c r="H4436">
        <v>10.199999999999999</v>
      </c>
      <c r="I4436" t="s">
        <v>149</v>
      </c>
      <c r="J4436">
        <v>3</v>
      </c>
      <c r="K4436">
        <v>3</v>
      </c>
      <c r="L4436">
        <v>3</v>
      </c>
      <c r="M4436">
        <v>3</v>
      </c>
      <c r="N4436">
        <v>3</v>
      </c>
      <c r="O4436">
        <v>3</v>
      </c>
      <c r="P4436">
        <v>3</v>
      </c>
      <c r="Q4436">
        <v>3</v>
      </c>
      <c r="R4436">
        <v>91.86</v>
      </c>
      <c r="S4436">
        <v>91.86</v>
      </c>
      <c r="T4436">
        <v>91.86</v>
      </c>
      <c r="U4436">
        <v>91.86</v>
      </c>
      <c r="V4436">
        <v>11.103853689999999</v>
      </c>
      <c r="W4436">
        <v>11.103853689999999</v>
      </c>
      <c r="X4436">
        <v>9.0058823530000005</v>
      </c>
      <c r="Y4436">
        <v>9.0058823530000005</v>
      </c>
    </row>
    <row r="4437" spans="1:25" x14ac:dyDescent="0.3">
      <c r="A4437" s="2">
        <v>45936</v>
      </c>
      <c r="B4437" t="s">
        <v>60</v>
      </c>
      <c r="C4437">
        <v>875</v>
      </c>
      <c r="D4437">
        <v>6</v>
      </c>
      <c r="E4437">
        <v>1.365</v>
      </c>
      <c r="F4437">
        <v>0.68600000000000005</v>
      </c>
      <c r="G4437">
        <v>8.19</v>
      </c>
      <c r="H4437">
        <v>8.19</v>
      </c>
      <c r="I4437" t="s">
        <v>149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21.88</v>
      </c>
      <c r="S4437">
        <v>21.88</v>
      </c>
      <c r="T4437">
        <v>21.88</v>
      </c>
      <c r="U4437">
        <v>21.88</v>
      </c>
      <c r="V4437">
        <v>37.431444239999998</v>
      </c>
      <c r="W4437">
        <v>37.431444239999998</v>
      </c>
      <c r="X4437">
        <v>2.671550672</v>
      </c>
      <c r="Y4437">
        <v>2.671550672</v>
      </c>
    </row>
    <row r="4438" spans="1:25" x14ac:dyDescent="0.3">
      <c r="A4438" s="2">
        <v>45936</v>
      </c>
      <c r="B4438" t="s">
        <v>60</v>
      </c>
      <c r="C4438">
        <v>1587</v>
      </c>
      <c r="D4438">
        <v>8</v>
      </c>
      <c r="E4438">
        <v>1.161</v>
      </c>
      <c r="F4438">
        <v>0.504</v>
      </c>
      <c r="G4438">
        <v>9.2899999999999991</v>
      </c>
      <c r="H4438">
        <v>9.2899999999999991</v>
      </c>
      <c r="I4438" t="s">
        <v>149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X4438">
        <v>0</v>
      </c>
      <c r="Y4438">
        <v>0</v>
      </c>
    </row>
    <row r="4439" spans="1:25" x14ac:dyDescent="0.3">
      <c r="A4439" s="2">
        <v>45936</v>
      </c>
      <c r="B4439" t="s">
        <v>100</v>
      </c>
      <c r="C4439">
        <v>31</v>
      </c>
      <c r="D4439">
        <v>1</v>
      </c>
      <c r="E4439">
        <v>1.02</v>
      </c>
      <c r="F4439">
        <v>3.226</v>
      </c>
      <c r="G4439">
        <v>1.02</v>
      </c>
      <c r="H4439">
        <v>1.02</v>
      </c>
      <c r="I4439" t="s">
        <v>149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X4439">
        <v>0</v>
      </c>
      <c r="Y4439">
        <v>0</v>
      </c>
    </row>
    <row r="4440" spans="1:25" x14ac:dyDescent="0.3">
      <c r="A4440" s="2">
        <v>45936</v>
      </c>
      <c r="B4440" t="s">
        <v>54</v>
      </c>
      <c r="C4440">
        <v>3364</v>
      </c>
      <c r="D4440">
        <v>14</v>
      </c>
      <c r="E4440">
        <v>0.80800000000000005</v>
      </c>
      <c r="F4440">
        <v>0.41599999999999998</v>
      </c>
      <c r="G4440">
        <v>11.31</v>
      </c>
      <c r="H4440">
        <v>11.31</v>
      </c>
      <c r="I4440" t="s">
        <v>149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X4440">
        <v>0</v>
      </c>
      <c r="Y4440">
        <v>0</v>
      </c>
    </row>
    <row r="4441" spans="1:25" x14ac:dyDescent="0.3">
      <c r="A4441" s="2">
        <v>45936</v>
      </c>
      <c r="B4441" t="s">
        <v>100</v>
      </c>
      <c r="C4441">
        <v>208</v>
      </c>
      <c r="D4441">
        <v>0</v>
      </c>
      <c r="F4441">
        <v>0</v>
      </c>
      <c r="G4441">
        <v>0</v>
      </c>
      <c r="H4441">
        <v>0</v>
      </c>
      <c r="I4441" t="s">
        <v>149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5" x14ac:dyDescent="0.3">
      <c r="A4442" s="2">
        <v>45936</v>
      </c>
      <c r="B4442" t="s">
        <v>54</v>
      </c>
      <c r="C4442">
        <v>1147</v>
      </c>
      <c r="D4442">
        <v>6</v>
      </c>
      <c r="E4442">
        <v>1.53</v>
      </c>
      <c r="F4442">
        <v>0.52300000000000002</v>
      </c>
      <c r="G4442">
        <v>9.18</v>
      </c>
      <c r="H4442">
        <v>9.18</v>
      </c>
      <c r="I4442" t="s">
        <v>149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X4442">
        <v>0</v>
      </c>
      <c r="Y4442">
        <v>0</v>
      </c>
    </row>
    <row r="4443" spans="1:25" x14ac:dyDescent="0.3">
      <c r="A4443" s="2">
        <v>45936</v>
      </c>
      <c r="B4443" t="s">
        <v>60</v>
      </c>
      <c r="C4443">
        <v>1068</v>
      </c>
      <c r="D4443">
        <v>4</v>
      </c>
      <c r="E4443">
        <v>1.083</v>
      </c>
      <c r="F4443">
        <v>0.375</v>
      </c>
      <c r="G4443">
        <v>4.33</v>
      </c>
      <c r="H4443">
        <v>4.33</v>
      </c>
      <c r="I4443" t="s">
        <v>149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24.98</v>
      </c>
      <c r="S4443">
        <v>24.98</v>
      </c>
      <c r="T4443">
        <v>24.98</v>
      </c>
      <c r="U4443">
        <v>24.98</v>
      </c>
      <c r="V4443">
        <v>17.333867089999998</v>
      </c>
      <c r="W4443">
        <v>17.333867089999998</v>
      </c>
      <c r="X4443">
        <v>5.7690531180000004</v>
      </c>
      <c r="Y4443">
        <v>5.7690531180000004</v>
      </c>
    </row>
    <row r="4444" spans="1:25" x14ac:dyDescent="0.3">
      <c r="A4444" s="2">
        <v>45936</v>
      </c>
      <c r="B4444" t="s">
        <v>54</v>
      </c>
      <c r="C4444">
        <v>3117</v>
      </c>
      <c r="D4444">
        <v>10</v>
      </c>
      <c r="E4444">
        <v>0.874</v>
      </c>
      <c r="F4444">
        <v>0.32100000000000001</v>
      </c>
      <c r="G4444">
        <v>8.74</v>
      </c>
      <c r="H4444">
        <v>8.74</v>
      </c>
      <c r="I4444" t="s">
        <v>149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32.979999999999997</v>
      </c>
      <c r="S4444">
        <v>32.979999999999997</v>
      </c>
      <c r="T4444">
        <v>32.979999999999997</v>
      </c>
      <c r="U4444">
        <v>32.979999999999997</v>
      </c>
      <c r="V4444">
        <v>26.50090964</v>
      </c>
      <c r="W4444">
        <v>26.50090964</v>
      </c>
      <c r="X4444">
        <v>3.773455378</v>
      </c>
      <c r="Y4444">
        <v>3.773455378</v>
      </c>
    </row>
    <row r="4445" spans="1:25" x14ac:dyDescent="0.3">
      <c r="A4445" s="2">
        <v>45936</v>
      </c>
      <c r="B4445" t="s">
        <v>100</v>
      </c>
      <c r="C4445">
        <v>276</v>
      </c>
      <c r="D4445">
        <v>1</v>
      </c>
      <c r="E4445">
        <v>0.42</v>
      </c>
      <c r="F4445">
        <v>0.36199999999999999</v>
      </c>
      <c r="G4445">
        <v>0.42</v>
      </c>
      <c r="H4445">
        <v>0.42</v>
      </c>
      <c r="I4445" t="s">
        <v>149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29.49</v>
      </c>
      <c r="S4445">
        <v>29.49</v>
      </c>
      <c r="T4445">
        <v>29.49</v>
      </c>
      <c r="U4445">
        <v>29.49</v>
      </c>
      <c r="V4445">
        <v>1.424211597</v>
      </c>
      <c r="W4445">
        <v>1.424211597</v>
      </c>
      <c r="X4445">
        <v>70.214285709999999</v>
      </c>
      <c r="Y4445">
        <v>70.214285709999999</v>
      </c>
    </row>
    <row r="4446" spans="1:25" x14ac:dyDescent="0.3">
      <c r="A4446" s="2">
        <v>45936</v>
      </c>
      <c r="B4446" t="s">
        <v>60</v>
      </c>
      <c r="C4446">
        <v>1054</v>
      </c>
      <c r="D4446">
        <v>12</v>
      </c>
      <c r="E4446">
        <v>0.76800000000000002</v>
      </c>
      <c r="F4446">
        <v>1.139</v>
      </c>
      <c r="G4446">
        <v>9.2200000000000006</v>
      </c>
      <c r="H4446">
        <v>9.2200000000000006</v>
      </c>
      <c r="I4446" t="s">
        <v>149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X4446">
        <v>0</v>
      </c>
      <c r="Y4446">
        <v>0</v>
      </c>
    </row>
    <row r="4447" spans="1:25" x14ac:dyDescent="0.3">
      <c r="A4447" s="2">
        <v>45936</v>
      </c>
      <c r="B4447" t="s">
        <v>48</v>
      </c>
      <c r="C4447">
        <v>442</v>
      </c>
      <c r="D4447">
        <v>10</v>
      </c>
      <c r="E4447">
        <v>2.4900000000000002</v>
      </c>
      <c r="F4447">
        <v>2.262</v>
      </c>
      <c r="G4447">
        <v>24.9</v>
      </c>
      <c r="H4447">
        <v>24.9</v>
      </c>
      <c r="I4447" t="s">
        <v>149</v>
      </c>
      <c r="J4447">
        <v>2</v>
      </c>
      <c r="K4447">
        <v>3</v>
      </c>
      <c r="L4447">
        <v>3</v>
      </c>
      <c r="M4447">
        <v>3</v>
      </c>
      <c r="N4447">
        <v>3</v>
      </c>
      <c r="O4447">
        <v>4</v>
      </c>
      <c r="P4447">
        <v>4</v>
      </c>
      <c r="Q4447">
        <v>4</v>
      </c>
      <c r="R4447">
        <v>85.47</v>
      </c>
      <c r="S4447">
        <v>113.96</v>
      </c>
      <c r="T4447">
        <v>113.96</v>
      </c>
      <c r="U4447">
        <v>113.96</v>
      </c>
      <c r="V4447">
        <v>21.84977185</v>
      </c>
      <c r="W4447">
        <v>21.84977185</v>
      </c>
      <c r="X4447">
        <v>4.5767068269999998</v>
      </c>
      <c r="Y4447">
        <v>4.5767068269999998</v>
      </c>
    </row>
    <row r="4448" spans="1:25" x14ac:dyDescent="0.3">
      <c r="A4448" s="2">
        <v>45936</v>
      </c>
      <c r="B4448" t="s">
        <v>48</v>
      </c>
      <c r="C4448">
        <v>1589</v>
      </c>
      <c r="D4448">
        <v>6</v>
      </c>
      <c r="E4448">
        <v>1.335</v>
      </c>
      <c r="F4448">
        <v>0.378</v>
      </c>
      <c r="G4448">
        <v>8.01</v>
      </c>
      <c r="H4448">
        <v>8.01</v>
      </c>
      <c r="I4448" t="s">
        <v>149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X4448">
        <v>0</v>
      </c>
      <c r="Y4448">
        <v>0</v>
      </c>
    </row>
    <row r="4449" spans="1:25" x14ac:dyDescent="0.3">
      <c r="A4449" s="2">
        <v>45936</v>
      </c>
      <c r="B4449" t="s">
        <v>48</v>
      </c>
      <c r="C4449">
        <v>994</v>
      </c>
      <c r="D4449">
        <v>11</v>
      </c>
      <c r="E4449">
        <v>1.851</v>
      </c>
      <c r="F4449">
        <v>1.107</v>
      </c>
      <c r="G4449">
        <v>20.36</v>
      </c>
      <c r="H4449">
        <v>20.36</v>
      </c>
      <c r="I4449" t="s">
        <v>149</v>
      </c>
      <c r="J4449">
        <v>2</v>
      </c>
      <c r="K4449">
        <v>2</v>
      </c>
      <c r="L4449">
        <v>2</v>
      </c>
      <c r="M4449">
        <v>2</v>
      </c>
      <c r="N4449">
        <v>2</v>
      </c>
      <c r="O4449">
        <v>2</v>
      </c>
      <c r="P4449">
        <v>2</v>
      </c>
      <c r="Q4449">
        <v>2</v>
      </c>
      <c r="R4449">
        <v>68.86</v>
      </c>
      <c r="S4449">
        <v>68.86</v>
      </c>
      <c r="T4449">
        <v>68.86</v>
      </c>
      <c r="U4449">
        <v>68.86</v>
      </c>
      <c r="V4449">
        <v>29.56723787</v>
      </c>
      <c r="W4449">
        <v>29.56723787</v>
      </c>
      <c r="X4449">
        <v>3.3821218069999999</v>
      </c>
      <c r="Y4449">
        <v>3.3821218069999999</v>
      </c>
    </row>
    <row r="4450" spans="1:25" x14ac:dyDescent="0.3">
      <c r="A4450" s="2">
        <v>45936</v>
      </c>
      <c r="B4450" t="s">
        <v>48</v>
      </c>
      <c r="C4450">
        <v>1223</v>
      </c>
      <c r="D4450">
        <v>3</v>
      </c>
      <c r="E4450">
        <v>1.0629999999999999</v>
      </c>
      <c r="F4450">
        <v>0.245</v>
      </c>
      <c r="G4450">
        <v>3.19</v>
      </c>
      <c r="H4450">
        <v>3.19</v>
      </c>
      <c r="I4450" t="s">
        <v>149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X4450">
        <v>0</v>
      </c>
      <c r="Y4450">
        <v>0</v>
      </c>
    </row>
    <row r="4451" spans="1:25" x14ac:dyDescent="0.3">
      <c r="A4451" s="2">
        <v>45936</v>
      </c>
      <c r="B4451" t="s">
        <v>19</v>
      </c>
      <c r="C4451">
        <v>152</v>
      </c>
      <c r="D4451">
        <v>1</v>
      </c>
      <c r="E4451">
        <v>1.0900000000000001</v>
      </c>
      <c r="F4451">
        <v>0.65800000000000003</v>
      </c>
      <c r="G4451">
        <v>1.0900000000000001</v>
      </c>
      <c r="H4451">
        <v>1.0900000000000001</v>
      </c>
      <c r="I4451" t="s">
        <v>149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X4451">
        <v>0</v>
      </c>
      <c r="Y4451">
        <v>0</v>
      </c>
    </row>
    <row r="4452" spans="1:25" x14ac:dyDescent="0.3">
      <c r="A4452" s="2">
        <v>45936</v>
      </c>
      <c r="B4452" t="s">
        <v>90</v>
      </c>
      <c r="C4452">
        <v>54</v>
      </c>
      <c r="D4452">
        <v>1</v>
      </c>
      <c r="E4452">
        <v>0.61</v>
      </c>
      <c r="F4452">
        <v>1.8520000000000001</v>
      </c>
      <c r="G4452">
        <v>0.61</v>
      </c>
      <c r="H4452">
        <v>0.61</v>
      </c>
      <c r="I4452" t="s">
        <v>149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X4452">
        <v>0</v>
      </c>
      <c r="Y4452">
        <v>0</v>
      </c>
    </row>
    <row r="4453" spans="1:25" x14ac:dyDescent="0.3">
      <c r="A4453" s="2">
        <v>45936</v>
      </c>
      <c r="B4453" t="s">
        <v>19</v>
      </c>
      <c r="C4453">
        <v>344</v>
      </c>
      <c r="D4453">
        <v>5</v>
      </c>
      <c r="E4453">
        <v>1.3440000000000001</v>
      </c>
      <c r="F4453">
        <v>1.4530000000000001</v>
      </c>
      <c r="G4453">
        <v>6.72</v>
      </c>
      <c r="H4453">
        <v>6.72</v>
      </c>
      <c r="I4453" t="s">
        <v>149</v>
      </c>
      <c r="J4453">
        <v>0</v>
      </c>
      <c r="K4453">
        <v>1</v>
      </c>
      <c r="L4453">
        <v>1</v>
      </c>
      <c r="M4453">
        <v>1</v>
      </c>
      <c r="N4453">
        <v>0</v>
      </c>
      <c r="O4453">
        <v>2</v>
      </c>
      <c r="P4453">
        <v>2</v>
      </c>
      <c r="Q4453">
        <v>2</v>
      </c>
      <c r="R4453">
        <v>0</v>
      </c>
      <c r="S4453">
        <v>61.8</v>
      </c>
      <c r="T4453">
        <v>61.8</v>
      </c>
      <c r="U4453">
        <v>61.8</v>
      </c>
      <c r="V4453">
        <v>10.873786409999999</v>
      </c>
      <c r="W4453">
        <v>10.873786409999999</v>
      </c>
      <c r="X4453">
        <v>9.1964285710000002</v>
      </c>
      <c r="Y4453">
        <v>9.1964285710000002</v>
      </c>
    </row>
    <row r="4454" spans="1:25" x14ac:dyDescent="0.3">
      <c r="A4454" s="2">
        <v>45936</v>
      </c>
      <c r="B4454" t="s">
        <v>90</v>
      </c>
      <c r="C4454">
        <v>37</v>
      </c>
      <c r="D4454">
        <v>2</v>
      </c>
      <c r="E4454">
        <v>1.07</v>
      </c>
      <c r="F4454">
        <v>5.4050000000000002</v>
      </c>
      <c r="G4454">
        <v>2.14</v>
      </c>
      <c r="H4454">
        <v>2.14</v>
      </c>
      <c r="I4454" t="s">
        <v>149</v>
      </c>
      <c r="J4454">
        <v>2</v>
      </c>
      <c r="K4454">
        <v>2</v>
      </c>
      <c r="L4454">
        <v>2</v>
      </c>
      <c r="M4454">
        <v>2</v>
      </c>
      <c r="N4454">
        <v>5</v>
      </c>
      <c r="O4454">
        <v>5</v>
      </c>
      <c r="P4454">
        <v>5</v>
      </c>
      <c r="Q4454">
        <v>5</v>
      </c>
      <c r="R4454">
        <v>145.44999999999999</v>
      </c>
      <c r="S4454">
        <v>145.44999999999999</v>
      </c>
      <c r="T4454">
        <v>145.44999999999999</v>
      </c>
      <c r="U4454">
        <v>145.44999999999999</v>
      </c>
      <c r="V4454">
        <v>1.4712959779999999</v>
      </c>
      <c r="W4454">
        <v>1.4712959779999999</v>
      </c>
      <c r="X4454">
        <v>67.967289719999997</v>
      </c>
      <c r="Y4454">
        <v>67.967289719999997</v>
      </c>
    </row>
    <row r="4455" spans="1:25" x14ac:dyDescent="0.3">
      <c r="A4455" s="2">
        <v>45936</v>
      </c>
      <c r="B4455" t="s">
        <v>19</v>
      </c>
      <c r="C4455">
        <v>83</v>
      </c>
      <c r="D4455">
        <v>0</v>
      </c>
      <c r="F4455">
        <v>0</v>
      </c>
      <c r="G4455">
        <v>0</v>
      </c>
      <c r="H4455">
        <v>0</v>
      </c>
      <c r="I4455" t="s">
        <v>149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5" x14ac:dyDescent="0.3">
      <c r="A4456" s="2">
        <v>45936</v>
      </c>
      <c r="B4456" t="s">
        <v>90</v>
      </c>
      <c r="C4456">
        <v>48</v>
      </c>
      <c r="D4456">
        <v>0</v>
      </c>
      <c r="F4456">
        <v>0</v>
      </c>
      <c r="G4456">
        <v>0</v>
      </c>
      <c r="H4456">
        <v>0</v>
      </c>
      <c r="I4456" t="s">
        <v>149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5" x14ac:dyDescent="0.3">
      <c r="A4457" s="2">
        <v>45936</v>
      </c>
      <c r="B4457" t="s">
        <v>19</v>
      </c>
      <c r="C4457">
        <v>110</v>
      </c>
      <c r="D4457">
        <v>0</v>
      </c>
      <c r="F4457">
        <v>0</v>
      </c>
      <c r="G4457">
        <v>0</v>
      </c>
      <c r="H4457">
        <v>0</v>
      </c>
      <c r="I4457" t="s">
        <v>149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5" x14ac:dyDescent="0.3">
      <c r="A4458" s="2">
        <v>45936</v>
      </c>
      <c r="B4458" t="s">
        <v>90</v>
      </c>
      <c r="C4458">
        <v>38</v>
      </c>
      <c r="D4458">
        <v>1</v>
      </c>
      <c r="E4458">
        <v>0.42</v>
      </c>
      <c r="F4458">
        <v>2.6320000000000001</v>
      </c>
      <c r="G4458">
        <v>0.42</v>
      </c>
      <c r="H4458">
        <v>0.42</v>
      </c>
      <c r="I4458" t="s">
        <v>149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X4458">
        <v>0</v>
      </c>
      <c r="Y4458">
        <v>0</v>
      </c>
    </row>
    <row r="4459" spans="1:25" x14ac:dyDescent="0.3">
      <c r="A4459" s="2">
        <v>45936</v>
      </c>
      <c r="B4459" t="s">
        <v>58</v>
      </c>
      <c r="C4459">
        <v>140</v>
      </c>
      <c r="D4459">
        <v>3</v>
      </c>
      <c r="E4459">
        <v>1.0529999999999999</v>
      </c>
      <c r="F4459">
        <v>2.1429999999999998</v>
      </c>
      <c r="G4459">
        <v>3.16</v>
      </c>
      <c r="H4459">
        <v>3.16</v>
      </c>
      <c r="I4459" t="s">
        <v>149</v>
      </c>
      <c r="J4459">
        <v>0</v>
      </c>
      <c r="K4459">
        <v>1</v>
      </c>
      <c r="L4459">
        <v>1</v>
      </c>
      <c r="M4459">
        <v>1</v>
      </c>
      <c r="N4459">
        <v>0</v>
      </c>
      <c r="O4459">
        <v>1</v>
      </c>
      <c r="P4459">
        <v>1</v>
      </c>
      <c r="Q4459">
        <v>1</v>
      </c>
      <c r="R4459">
        <v>0</v>
      </c>
      <c r="S4459">
        <v>11.49</v>
      </c>
      <c r="T4459">
        <v>11.49</v>
      </c>
      <c r="U4459">
        <v>11.49</v>
      </c>
      <c r="V4459">
        <v>27.502175810000001</v>
      </c>
      <c r="W4459">
        <v>27.502175810000001</v>
      </c>
      <c r="X4459">
        <v>3.6360759489999999</v>
      </c>
      <c r="Y4459">
        <v>3.6360759489999999</v>
      </c>
    </row>
    <row r="4460" spans="1:25" x14ac:dyDescent="0.3">
      <c r="A4460" s="2">
        <v>45936</v>
      </c>
      <c r="B4460" t="s">
        <v>110</v>
      </c>
      <c r="C4460">
        <v>354</v>
      </c>
      <c r="D4460">
        <v>1</v>
      </c>
      <c r="E4460">
        <v>1.8</v>
      </c>
      <c r="F4460">
        <v>0.28199999999999997</v>
      </c>
      <c r="G4460">
        <v>1.8</v>
      </c>
      <c r="H4460">
        <v>1.8</v>
      </c>
      <c r="I4460" t="s">
        <v>149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X4460">
        <v>0</v>
      </c>
      <c r="Y4460">
        <v>0</v>
      </c>
    </row>
    <row r="4461" spans="1:25" x14ac:dyDescent="0.3">
      <c r="A4461" s="2">
        <v>45936</v>
      </c>
      <c r="B4461" t="s">
        <v>34</v>
      </c>
      <c r="C4461">
        <v>764</v>
      </c>
      <c r="D4461">
        <v>3</v>
      </c>
      <c r="E4461">
        <v>1.5569999999999999</v>
      </c>
      <c r="F4461">
        <v>0.39300000000000002</v>
      </c>
      <c r="G4461">
        <v>4.67</v>
      </c>
      <c r="H4461">
        <v>4.67</v>
      </c>
      <c r="I4461" t="s">
        <v>149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X4461">
        <v>0</v>
      </c>
      <c r="Y4461">
        <v>0</v>
      </c>
    </row>
    <row r="4462" spans="1:25" x14ac:dyDescent="0.3">
      <c r="A4462" s="2">
        <v>45936</v>
      </c>
      <c r="B4462" t="s">
        <v>28</v>
      </c>
      <c r="C4462">
        <v>15</v>
      </c>
      <c r="D4462">
        <v>0</v>
      </c>
      <c r="F4462">
        <v>0</v>
      </c>
      <c r="G4462">
        <v>0</v>
      </c>
      <c r="H4462">
        <v>0</v>
      </c>
      <c r="I4462" t="s">
        <v>149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5" x14ac:dyDescent="0.3">
      <c r="A4463" s="2">
        <v>45936</v>
      </c>
      <c r="B4463" t="s">
        <v>58</v>
      </c>
      <c r="C4463">
        <v>341</v>
      </c>
      <c r="D4463">
        <v>3</v>
      </c>
      <c r="E4463">
        <v>0.747</v>
      </c>
      <c r="F4463">
        <v>0.88</v>
      </c>
      <c r="G4463">
        <v>2.2400000000000002</v>
      </c>
      <c r="H4463">
        <v>2.2400000000000002</v>
      </c>
      <c r="I4463" t="s">
        <v>149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28.49</v>
      </c>
      <c r="S4463">
        <v>28.49</v>
      </c>
      <c r="T4463">
        <v>28.49</v>
      </c>
      <c r="U4463">
        <v>28.49</v>
      </c>
      <c r="V4463">
        <v>7.8624078620000004</v>
      </c>
      <c r="W4463">
        <v>7.8624078620000004</v>
      </c>
      <c r="X4463">
        <v>12.71875</v>
      </c>
      <c r="Y4463">
        <v>12.71875</v>
      </c>
    </row>
    <row r="4464" spans="1:25" x14ac:dyDescent="0.3">
      <c r="A4464" s="2">
        <v>45936</v>
      </c>
      <c r="B4464" t="s">
        <v>110</v>
      </c>
      <c r="C4464">
        <v>1487</v>
      </c>
      <c r="D4464">
        <v>1</v>
      </c>
      <c r="E4464">
        <v>1.5</v>
      </c>
      <c r="F4464">
        <v>6.7000000000000004E-2</v>
      </c>
      <c r="G4464">
        <v>1.5</v>
      </c>
      <c r="H4464">
        <v>1.5</v>
      </c>
      <c r="I4464" t="s">
        <v>149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X4464">
        <v>0</v>
      </c>
      <c r="Y4464">
        <v>0</v>
      </c>
    </row>
    <row r="4465" spans="1:25" x14ac:dyDescent="0.3">
      <c r="A4465" s="2">
        <v>45936</v>
      </c>
      <c r="B4465" t="s">
        <v>34</v>
      </c>
      <c r="C4465">
        <v>1055</v>
      </c>
      <c r="D4465">
        <v>8</v>
      </c>
      <c r="E4465">
        <v>1.1639999999999999</v>
      </c>
      <c r="F4465">
        <v>0.75800000000000001</v>
      </c>
      <c r="G4465">
        <v>9.31</v>
      </c>
      <c r="H4465">
        <v>9.31</v>
      </c>
      <c r="I4465" t="s">
        <v>149</v>
      </c>
      <c r="J4465">
        <v>2</v>
      </c>
      <c r="K4465">
        <v>2</v>
      </c>
      <c r="L4465">
        <v>2</v>
      </c>
      <c r="M4465">
        <v>2</v>
      </c>
      <c r="N4465">
        <v>2</v>
      </c>
      <c r="O4465">
        <v>2</v>
      </c>
      <c r="P4465">
        <v>2</v>
      </c>
      <c r="Q4465">
        <v>2</v>
      </c>
      <c r="R4465">
        <v>38.39</v>
      </c>
      <c r="S4465">
        <v>38.39</v>
      </c>
      <c r="T4465">
        <v>38.39</v>
      </c>
      <c r="U4465">
        <v>38.39</v>
      </c>
      <c r="V4465">
        <v>24.251107059999999</v>
      </c>
      <c r="W4465">
        <v>24.251107059999999</v>
      </c>
      <c r="X4465">
        <v>4.1235230930000002</v>
      </c>
      <c r="Y4465">
        <v>4.1235230930000002</v>
      </c>
    </row>
    <row r="4466" spans="1:25" x14ac:dyDescent="0.3">
      <c r="A4466" s="2">
        <v>45936</v>
      </c>
      <c r="B4466" t="s">
        <v>28</v>
      </c>
      <c r="C4466">
        <v>197</v>
      </c>
      <c r="D4466">
        <v>1</v>
      </c>
      <c r="E4466">
        <v>1.1399999999999999</v>
      </c>
      <c r="F4466">
        <v>0.50800000000000001</v>
      </c>
      <c r="G4466">
        <v>1.1399999999999999</v>
      </c>
      <c r="H4466">
        <v>1.1399999999999999</v>
      </c>
      <c r="I4466" t="s">
        <v>149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X4466">
        <v>0</v>
      </c>
      <c r="Y4466">
        <v>0</v>
      </c>
    </row>
    <row r="4467" spans="1:25" x14ac:dyDescent="0.3">
      <c r="A4467" s="2">
        <v>45936</v>
      </c>
      <c r="B4467" t="s">
        <v>28</v>
      </c>
      <c r="C4467">
        <v>63</v>
      </c>
      <c r="D4467">
        <v>0</v>
      </c>
      <c r="F4467">
        <v>0</v>
      </c>
      <c r="G4467">
        <v>0</v>
      </c>
      <c r="H4467">
        <v>0</v>
      </c>
      <c r="I4467" t="s">
        <v>149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5" x14ac:dyDescent="0.3">
      <c r="A4468" s="2">
        <v>45936</v>
      </c>
      <c r="B4468" t="s">
        <v>58</v>
      </c>
      <c r="C4468">
        <v>272</v>
      </c>
      <c r="D4468">
        <v>3</v>
      </c>
      <c r="E4468">
        <v>0.56299999999999994</v>
      </c>
      <c r="F4468">
        <v>1.103</v>
      </c>
      <c r="G4468">
        <v>1.69</v>
      </c>
      <c r="H4468">
        <v>1.69</v>
      </c>
      <c r="I4468" t="s">
        <v>149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X4468">
        <v>0</v>
      </c>
      <c r="Y4468">
        <v>0</v>
      </c>
    </row>
    <row r="4469" spans="1:25" x14ac:dyDescent="0.3">
      <c r="A4469" s="2">
        <v>45936</v>
      </c>
      <c r="B4469" t="s">
        <v>110</v>
      </c>
      <c r="C4469">
        <v>293</v>
      </c>
      <c r="D4469">
        <v>1</v>
      </c>
      <c r="E4469">
        <v>1.1100000000000001</v>
      </c>
      <c r="F4469">
        <v>0.34100000000000003</v>
      </c>
      <c r="G4469">
        <v>1.1100000000000001</v>
      </c>
      <c r="H4469">
        <v>1.1100000000000001</v>
      </c>
      <c r="I4469" t="s">
        <v>149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X4469">
        <v>0</v>
      </c>
      <c r="Y4469">
        <v>0</v>
      </c>
    </row>
    <row r="4470" spans="1:25" x14ac:dyDescent="0.3">
      <c r="A4470" s="2">
        <v>45936</v>
      </c>
      <c r="B4470" t="s">
        <v>34</v>
      </c>
      <c r="C4470">
        <v>804</v>
      </c>
      <c r="D4470">
        <v>4</v>
      </c>
      <c r="E4470">
        <v>1.29</v>
      </c>
      <c r="F4470">
        <v>0.498</v>
      </c>
      <c r="G4470">
        <v>5.16</v>
      </c>
      <c r="H4470">
        <v>5.16</v>
      </c>
      <c r="I4470" t="s">
        <v>149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19.489999999999998</v>
      </c>
      <c r="S4470">
        <v>19.489999999999998</v>
      </c>
      <c r="T4470">
        <v>19.489999999999998</v>
      </c>
      <c r="U4470">
        <v>19.489999999999998</v>
      </c>
      <c r="V4470">
        <v>26.47511544</v>
      </c>
      <c r="W4470">
        <v>26.47511544</v>
      </c>
      <c r="X4470">
        <v>3.7771317830000002</v>
      </c>
      <c r="Y4470">
        <v>3.7771317830000002</v>
      </c>
    </row>
    <row r="4471" spans="1:25" x14ac:dyDescent="0.3">
      <c r="A4471" s="2">
        <v>45936</v>
      </c>
      <c r="B4471" t="s">
        <v>34</v>
      </c>
      <c r="C4471">
        <v>379</v>
      </c>
      <c r="D4471">
        <v>1</v>
      </c>
      <c r="E4471">
        <v>0.88</v>
      </c>
      <c r="F4471">
        <v>0.26400000000000001</v>
      </c>
      <c r="G4471">
        <v>0.88</v>
      </c>
      <c r="H4471">
        <v>0.88</v>
      </c>
      <c r="I4471" t="s">
        <v>149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X4471">
        <v>0</v>
      </c>
      <c r="Y4471">
        <v>0</v>
      </c>
    </row>
    <row r="4472" spans="1:25" x14ac:dyDescent="0.3">
      <c r="A4472" s="2">
        <v>45936</v>
      </c>
      <c r="B4472" t="s">
        <v>58</v>
      </c>
      <c r="C4472">
        <v>362</v>
      </c>
      <c r="D4472">
        <v>2</v>
      </c>
      <c r="E4472">
        <v>0.42</v>
      </c>
      <c r="F4472">
        <v>0.55200000000000005</v>
      </c>
      <c r="G4472">
        <v>0.84</v>
      </c>
      <c r="H4472">
        <v>0.84</v>
      </c>
      <c r="I4472" t="s">
        <v>149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X4472">
        <v>0</v>
      </c>
      <c r="Y4472">
        <v>0</v>
      </c>
    </row>
    <row r="4473" spans="1:25" x14ac:dyDescent="0.3">
      <c r="A4473" s="2">
        <v>45936</v>
      </c>
      <c r="B4473" t="s">
        <v>28</v>
      </c>
      <c r="C4473">
        <v>86</v>
      </c>
      <c r="D4473">
        <v>1</v>
      </c>
      <c r="E4473">
        <v>0.86</v>
      </c>
      <c r="F4473">
        <v>1.163</v>
      </c>
      <c r="G4473">
        <v>0.86</v>
      </c>
      <c r="H4473">
        <v>0.86</v>
      </c>
      <c r="I4473" t="s">
        <v>149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X4473">
        <v>0</v>
      </c>
      <c r="Y4473">
        <v>0</v>
      </c>
    </row>
    <row r="4474" spans="1:25" x14ac:dyDescent="0.3">
      <c r="A4474" s="2">
        <v>45936</v>
      </c>
      <c r="B4474" t="s">
        <v>110</v>
      </c>
      <c r="C4474">
        <v>1724</v>
      </c>
      <c r="D4474">
        <v>11</v>
      </c>
      <c r="E4474">
        <v>0.83</v>
      </c>
      <c r="F4474">
        <v>0.63800000000000001</v>
      </c>
      <c r="G4474">
        <v>9.1300000000000008</v>
      </c>
      <c r="H4474">
        <v>9.1300000000000008</v>
      </c>
      <c r="I4474" t="s">
        <v>149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42.49</v>
      </c>
      <c r="S4474">
        <v>42.49</v>
      </c>
      <c r="T4474">
        <v>42.49</v>
      </c>
      <c r="U4474">
        <v>42.49</v>
      </c>
      <c r="V4474">
        <v>21.487408800000001</v>
      </c>
      <c r="W4474">
        <v>21.487408800000001</v>
      </c>
      <c r="X4474">
        <v>4.6538882800000003</v>
      </c>
      <c r="Y4474">
        <v>4.6538882800000003</v>
      </c>
    </row>
    <row r="4475" spans="1:25" x14ac:dyDescent="0.3">
      <c r="A4475" s="2">
        <v>45936</v>
      </c>
      <c r="B4475" t="s">
        <v>26</v>
      </c>
      <c r="C4475">
        <v>208</v>
      </c>
      <c r="D4475">
        <v>0</v>
      </c>
      <c r="F4475">
        <v>0</v>
      </c>
      <c r="G4475">
        <v>0</v>
      </c>
      <c r="H4475">
        <v>0</v>
      </c>
      <c r="I4475" t="s">
        <v>149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5" x14ac:dyDescent="0.3">
      <c r="A4476" s="2">
        <v>45936</v>
      </c>
      <c r="B4476" t="s">
        <v>30</v>
      </c>
      <c r="C4476">
        <v>41</v>
      </c>
      <c r="D4476">
        <v>0</v>
      </c>
      <c r="F4476">
        <v>0</v>
      </c>
      <c r="G4476">
        <v>0</v>
      </c>
      <c r="H4476">
        <v>0</v>
      </c>
      <c r="I4476" t="s">
        <v>149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5" x14ac:dyDescent="0.3">
      <c r="A4477" s="2">
        <v>45936</v>
      </c>
      <c r="B4477" t="s">
        <v>26</v>
      </c>
      <c r="C4477">
        <v>285</v>
      </c>
      <c r="D4477">
        <v>4</v>
      </c>
      <c r="E4477">
        <v>1.1679999999999999</v>
      </c>
      <c r="F4477">
        <v>1.4039999999999999</v>
      </c>
      <c r="G4477">
        <v>4.67</v>
      </c>
      <c r="H4477">
        <v>4.67</v>
      </c>
      <c r="I4477" t="s">
        <v>149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X4477">
        <v>0</v>
      </c>
      <c r="Y4477">
        <v>0</v>
      </c>
    </row>
    <row r="4478" spans="1:25" x14ac:dyDescent="0.3">
      <c r="A4478" s="2">
        <v>45936</v>
      </c>
      <c r="B4478" t="s">
        <v>30</v>
      </c>
      <c r="C4478">
        <v>224</v>
      </c>
      <c r="D4478">
        <v>1</v>
      </c>
      <c r="E4478">
        <v>0.5</v>
      </c>
      <c r="F4478">
        <v>0.44600000000000001</v>
      </c>
      <c r="G4478">
        <v>0.5</v>
      </c>
      <c r="H4478">
        <v>0.5</v>
      </c>
      <c r="I4478" t="s">
        <v>149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X4478">
        <v>0</v>
      </c>
      <c r="Y4478">
        <v>0</v>
      </c>
    </row>
    <row r="4479" spans="1:25" x14ac:dyDescent="0.3">
      <c r="A4479" s="2">
        <v>45936</v>
      </c>
      <c r="B4479" t="s">
        <v>26</v>
      </c>
      <c r="C4479">
        <v>913</v>
      </c>
      <c r="D4479">
        <v>7</v>
      </c>
      <c r="E4479">
        <v>1.37</v>
      </c>
      <c r="F4479">
        <v>0.76700000000000002</v>
      </c>
      <c r="G4479">
        <v>9.59</v>
      </c>
      <c r="H4479">
        <v>9.59</v>
      </c>
      <c r="I4479" t="s">
        <v>149</v>
      </c>
      <c r="J4479">
        <v>3</v>
      </c>
      <c r="K4479">
        <v>3</v>
      </c>
      <c r="L4479">
        <v>3</v>
      </c>
      <c r="M4479">
        <v>3</v>
      </c>
      <c r="N4479">
        <v>3</v>
      </c>
      <c r="O4479">
        <v>3</v>
      </c>
      <c r="P4479">
        <v>3</v>
      </c>
      <c r="Q4479">
        <v>3</v>
      </c>
      <c r="R4479">
        <v>104.25</v>
      </c>
      <c r="S4479">
        <v>104.25</v>
      </c>
      <c r="T4479">
        <v>104.25</v>
      </c>
      <c r="U4479">
        <v>104.25</v>
      </c>
      <c r="V4479">
        <v>9.1990407669999996</v>
      </c>
      <c r="W4479">
        <v>9.1990407669999996</v>
      </c>
      <c r="X4479">
        <v>10.870698640000001</v>
      </c>
      <c r="Y4479">
        <v>10.870698640000001</v>
      </c>
    </row>
    <row r="4480" spans="1:25" x14ac:dyDescent="0.3">
      <c r="A4480" s="2">
        <v>45936</v>
      </c>
      <c r="B4480" t="s">
        <v>30</v>
      </c>
      <c r="C4480">
        <v>163</v>
      </c>
      <c r="D4480">
        <v>1</v>
      </c>
      <c r="E4480">
        <v>0.78</v>
      </c>
      <c r="F4480">
        <v>0.61299999999999999</v>
      </c>
      <c r="G4480">
        <v>0.78</v>
      </c>
      <c r="H4480">
        <v>0.78</v>
      </c>
      <c r="I4480" t="s">
        <v>149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X4480">
        <v>0</v>
      </c>
      <c r="Y4480">
        <v>0</v>
      </c>
    </row>
    <row r="4481" spans="1:25" x14ac:dyDescent="0.3">
      <c r="A4481" s="2">
        <v>45936</v>
      </c>
      <c r="B4481" t="s">
        <v>30</v>
      </c>
      <c r="C4481">
        <v>238</v>
      </c>
      <c r="D4481">
        <v>2</v>
      </c>
      <c r="E4481">
        <v>0.73499999999999999</v>
      </c>
      <c r="F4481">
        <v>0.84</v>
      </c>
      <c r="G4481">
        <v>1.47</v>
      </c>
      <c r="H4481">
        <v>1.47</v>
      </c>
      <c r="I4481" t="s">
        <v>149</v>
      </c>
      <c r="J4481">
        <v>0</v>
      </c>
      <c r="K4481">
        <v>1</v>
      </c>
      <c r="L4481">
        <v>1</v>
      </c>
      <c r="M4481">
        <v>1</v>
      </c>
      <c r="N4481">
        <v>0</v>
      </c>
      <c r="O4481">
        <v>1</v>
      </c>
      <c r="P4481">
        <v>1</v>
      </c>
      <c r="Q4481">
        <v>1</v>
      </c>
      <c r="R4481">
        <v>0</v>
      </c>
      <c r="S4481">
        <v>21.49</v>
      </c>
      <c r="T4481">
        <v>21.49</v>
      </c>
      <c r="U4481">
        <v>21.49</v>
      </c>
      <c r="V4481">
        <v>6.8403908790000001</v>
      </c>
      <c r="W4481">
        <v>6.8403908790000001</v>
      </c>
      <c r="X4481">
        <v>14.61904762</v>
      </c>
      <c r="Y4481">
        <v>14.61904762</v>
      </c>
    </row>
    <row r="4482" spans="1:25" x14ac:dyDescent="0.3">
      <c r="A4482" s="2">
        <v>45936</v>
      </c>
      <c r="B4482" t="s">
        <v>26</v>
      </c>
      <c r="C4482">
        <v>694</v>
      </c>
      <c r="D4482">
        <v>3</v>
      </c>
      <c r="E4482">
        <v>1.56</v>
      </c>
      <c r="F4482">
        <v>0.432</v>
      </c>
      <c r="G4482">
        <v>4.68</v>
      </c>
      <c r="H4482">
        <v>4.68</v>
      </c>
      <c r="I4482" t="s">
        <v>149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X4482">
        <v>0</v>
      </c>
      <c r="Y4482">
        <v>0</v>
      </c>
    </row>
    <row r="4483" spans="1:25" x14ac:dyDescent="0.3">
      <c r="A4483" s="2">
        <v>45936</v>
      </c>
      <c r="B4483" t="s">
        <v>86</v>
      </c>
      <c r="C4483">
        <v>2</v>
      </c>
      <c r="D4483">
        <v>0</v>
      </c>
      <c r="F4483">
        <v>0</v>
      </c>
      <c r="G4483">
        <v>0</v>
      </c>
      <c r="H4483">
        <v>0</v>
      </c>
      <c r="I4483" t="s">
        <v>149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5" x14ac:dyDescent="0.3">
      <c r="A4484" s="2">
        <v>45936</v>
      </c>
      <c r="B4484" t="s">
        <v>32</v>
      </c>
      <c r="C4484">
        <v>106</v>
      </c>
      <c r="D4484">
        <v>0</v>
      </c>
      <c r="F4484">
        <v>0</v>
      </c>
      <c r="G4484">
        <v>0</v>
      </c>
      <c r="H4484">
        <v>0</v>
      </c>
      <c r="I4484" t="s">
        <v>149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5" x14ac:dyDescent="0.3">
      <c r="A4485" s="2">
        <v>45936</v>
      </c>
      <c r="B4485" t="s">
        <v>46</v>
      </c>
      <c r="C4485">
        <v>49</v>
      </c>
      <c r="D4485">
        <v>0</v>
      </c>
      <c r="F4485">
        <v>0</v>
      </c>
      <c r="G4485">
        <v>0</v>
      </c>
      <c r="H4485">
        <v>0</v>
      </c>
      <c r="I4485" t="s">
        <v>149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5" x14ac:dyDescent="0.3">
      <c r="A4486" s="2">
        <v>45936</v>
      </c>
      <c r="B4486" t="s">
        <v>38</v>
      </c>
      <c r="C4486">
        <v>650</v>
      </c>
      <c r="D4486">
        <v>3</v>
      </c>
      <c r="E4486">
        <v>1.1599999999999999</v>
      </c>
      <c r="F4486">
        <v>0.46200000000000002</v>
      </c>
      <c r="G4486">
        <v>3.48</v>
      </c>
      <c r="H4486">
        <v>3.48</v>
      </c>
      <c r="I4486" t="s">
        <v>149</v>
      </c>
      <c r="J4486">
        <v>3</v>
      </c>
      <c r="K4486">
        <v>3</v>
      </c>
      <c r="L4486">
        <v>3</v>
      </c>
      <c r="M4486">
        <v>3</v>
      </c>
      <c r="N4486">
        <v>3</v>
      </c>
      <c r="O4486">
        <v>3</v>
      </c>
      <c r="P4486">
        <v>3</v>
      </c>
      <c r="Q4486">
        <v>3</v>
      </c>
      <c r="R4486">
        <v>70.64</v>
      </c>
      <c r="S4486">
        <v>70.64</v>
      </c>
      <c r="T4486">
        <v>70.64</v>
      </c>
      <c r="U4486">
        <v>70.64</v>
      </c>
      <c r="V4486">
        <v>4.9263873159999996</v>
      </c>
      <c r="W4486">
        <v>4.9263873159999996</v>
      </c>
      <c r="X4486">
        <v>20.298850569999999</v>
      </c>
      <c r="Y4486">
        <v>20.298850569999999</v>
      </c>
    </row>
    <row r="4487" spans="1:25" x14ac:dyDescent="0.3">
      <c r="A4487" s="2">
        <v>45936</v>
      </c>
      <c r="B4487" t="s">
        <v>46</v>
      </c>
      <c r="C4487">
        <v>212</v>
      </c>
      <c r="D4487">
        <v>1</v>
      </c>
      <c r="E4487">
        <v>1.5</v>
      </c>
      <c r="F4487">
        <v>0.47199999999999998</v>
      </c>
      <c r="G4487">
        <v>1.5</v>
      </c>
      <c r="H4487">
        <v>1.5</v>
      </c>
      <c r="I4487" t="s">
        <v>149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X4487">
        <v>0</v>
      </c>
      <c r="Y4487">
        <v>0</v>
      </c>
    </row>
    <row r="4488" spans="1:25" x14ac:dyDescent="0.3">
      <c r="A4488" s="2">
        <v>45936</v>
      </c>
      <c r="B4488" t="s">
        <v>38</v>
      </c>
      <c r="C4488">
        <v>2216</v>
      </c>
      <c r="D4488">
        <v>20</v>
      </c>
      <c r="E4488">
        <v>1.046</v>
      </c>
      <c r="F4488">
        <v>0.90300000000000002</v>
      </c>
      <c r="G4488">
        <v>20.92</v>
      </c>
      <c r="H4488">
        <v>20.92</v>
      </c>
      <c r="I4488" t="s">
        <v>149</v>
      </c>
      <c r="J4488">
        <v>2</v>
      </c>
      <c r="K4488">
        <v>2</v>
      </c>
      <c r="L4488">
        <v>2</v>
      </c>
      <c r="M4488">
        <v>2</v>
      </c>
      <c r="N4488">
        <v>2</v>
      </c>
      <c r="O4488">
        <v>2</v>
      </c>
      <c r="P4488">
        <v>2</v>
      </c>
      <c r="Q4488">
        <v>2</v>
      </c>
      <c r="R4488">
        <v>42.78</v>
      </c>
      <c r="S4488">
        <v>42.78</v>
      </c>
      <c r="T4488">
        <v>42.78</v>
      </c>
      <c r="U4488">
        <v>42.78</v>
      </c>
      <c r="V4488">
        <v>48.901355770000002</v>
      </c>
      <c r="W4488">
        <v>48.901355770000002</v>
      </c>
      <c r="X4488">
        <v>2.0449330780000001</v>
      </c>
      <c r="Y4488">
        <v>2.0449330780000001</v>
      </c>
    </row>
    <row r="4489" spans="1:25" x14ac:dyDescent="0.3">
      <c r="A4489" s="2">
        <v>45936</v>
      </c>
      <c r="B4489" t="s">
        <v>86</v>
      </c>
      <c r="C4489">
        <v>203</v>
      </c>
      <c r="D4489">
        <v>2</v>
      </c>
      <c r="E4489">
        <v>1.5</v>
      </c>
      <c r="F4489">
        <v>0.98499999999999999</v>
      </c>
      <c r="G4489">
        <v>3</v>
      </c>
      <c r="H4489">
        <v>3</v>
      </c>
      <c r="I4489" t="s">
        <v>149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X4489">
        <v>0</v>
      </c>
      <c r="Y4489">
        <v>0</v>
      </c>
    </row>
    <row r="4490" spans="1:25" x14ac:dyDescent="0.3">
      <c r="A4490" s="2">
        <v>45936</v>
      </c>
      <c r="B4490" t="s">
        <v>32</v>
      </c>
      <c r="C4490">
        <v>255</v>
      </c>
      <c r="D4490">
        <v>4</v>
      </c>
      <c r="E4490">
        <v>1.0349999999999999</v>
      </c>
      <c r="F4490">
        <v>1.569</v>
      </c>
      <c r="G4490">
        <v>4.1399999999999997</v>
      </c>
      <c r="H4490">
        <v>4.1399999999999997</v>
      </c>
      <c r="I4490" t="s">
        <v>149</v>
      </c>
      <c r="J4490">
        <v>0</v>
      </c>
      <c r="K4490">
        <v>1</v>
      </c>
      <c r="L4490">
        <v>1</v>
      </c>
      <c r="M4490">
        <v>1</v>
      </c>
      <c r="N4490">
        <v>0</v>
      </c>
      <c r="O4490">
        <v>1</v>
      </c>
      <c r="P4490">
        <v>1</v>
      </c>
      <c r="Q4490">
        <v>1</v>
      </c>
      <c r="R4490">
        <v>0</v>
      </c>
      <c r="S4490">
        <v>31.49</v>
      </c>
      <c r="T4490">
        <v>31.49</v>
      </c>
      <c r="U4490">
        <v>31.49</v>
      </c>
      <c r="V4490">
        <v>13.1470308</v>
      </c>
      <c r="W4490">
        <v>13.1470308</v>
      </c>
      <c r="X4490">
        <v>7.6062801929999999</v>
      </c>
      <c r="Y4490">
        <v>7.6062801929999999</v>
      </c>
    </row>
    <row r="4491" spans="1:25" x14ac:dyDescent="0.3">
      <c r="A4491" s="2">
        <v>45936</v>
      </c>
      <c r="B4491" t="s">
        <v>38</v>
      </c>
      <c r="C4491">
        <v>589</v>
      </c>
      <c r="D4491">
        <v>2</v>
      </c>
      <c r="E4491">
        <v>0.4</v>
      </c>
      <c r="F4491">
        <v>0.34</v>
      </c>
      <c r="G4491">
        <v>0.8</v>
      </c>
      <c r="H4491">
        <v>0.8</v>
      </c>
      <c r="I4491" t="s">
        <v>149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34.49</v>
      </c>
      <c r="S4491">
        <v>34.49</v>
      </c>
      <c r="T4491">
        <v>34.49</v>
      </c>
      <c r="U4491">
        <v>34.49</v>
      </c>
      <c r="V4491">
        <v>2.319512902</v>
      </c>
      <c r="W4491">
        <v>2.319512902</v>
      </c>
      <c r="X4491">
        <v>43.112499999999997</v>
      </c>
      <c r="Y4491">
        <v>43.112499999999997</v>
      </c>
    </row>
    <row r="4492" spans="1:25" x14ac:dyDescent="0.3">
      <c r="A4492" s="2">
        <v>45936</v>
      </c>
      <c r="B4492" t="s">
        <v>86</v>
      </c>
      <c r="C4492">
        <v>61</v>
      </c>
      <c r="D4492">
        <v>0</v>
      </c>
      <c r="F4492">
        <v>0</v>
      </c>
      <c r="G4492">
        <v>0</v>
      </c>
      <c r="H4492">
        <v>0</v>
      </c>
      <c r="I4492" t="s">
        <v>149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5" x14ac:dyDescent="0.3">
      <c r="A4493" s="2">
        <v>45936</v>
      </c>
      <c r="B4493" t="s">
        <v>32</v>
      </c>
      <c r="C4493">
        <v>102</v>
      </c>
      <c r="D4493">
        <v>2</v>
      </c>
      <c r="E4493">
        <v>0.89</v>
      </c>
      <c r="F4493">
        <v>1.9610000000000001</v>
      </c>
      <c r="G4493">
        <v>1.78</v>
      </c>
      <c r="H4493">
        <v>1.78</v>
      </c>
      <c r="I4493" t="s">
        <v>149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X4493">
        <v>0</v>
      </c>
      <c r="Y4493">
        <v>0</v>
      </c>
    </row>
    <row r="4494" spans="1:25" x14ac:dyDescent="0.3">
      <c r="A4494" s="2">
        <v>45936</v>
      </c>
      <c r="B4494" t="s">
        <v>46</v>
      </c>
      <c r="C4494">
        <v>315</v>
      </c>
      <c r="D4494">
        <v>1</v>
      </c>
      <c r="E4494">
        <v>2.34</v>
      </c>
      <c r="F4494">
        <v>0.317</v>
      </c>
      <c r="G4494">
        <v>2.34</v>
      </c>
      <c r="H4494">
        <v>2.34</v>
      </c>
      <c r="I4494" t="s">
        <v>149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X4494">
        <v>0</v>
      </c>
      <c r="Y4494">
        <v>0</v>
      </c>
    </row>
    <row r="4495" spans="1:25" x14ac:dyDescent="0.3">
      <c r="A4495" s="2">
        <v>45936</v>
      </c>
      <c r="B4495" t="s">
        <v>86</v>
      </c>
      <c r="C4495">
        <v>96</v>
      </c>
      <c r="D4495">
        <v>0</v>
      </c>
      <c r="F4495">
        <v>0</v>
      </c>
      <c r="G4495">
        <v>0</v>
      </c>
      <c r="H4495">
        <v>0</v>
      </c>
      <c r="I4495" t="s">
        <v>149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5" x14ac:dyDescent="0.3">
      <c r="A4496" s="2">
        <v>45936</v>
      </c>
      <c r="B4496" t="s">
        <v>46</v>
      </c>
      <c r="C4496">
        <v>115</v>
      </c>
      <c r="D4496">
        <v>1</v>
      </c>
      <c r="E4496">
        <v>0.63</v>
      </c>
      <c r="F4496">
        <v>0.87</v>
      </c>
      <c r="G4496">
        <v>0.63</v>
      </c>
      <c r="H4496">
        <v>0.63</v>
      </c>
      <c r="I4496" t="s">
        <v>149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X4496">
        <v>0</v>
      </c>
      <c r="Y4496">
        <v>0</v>
      </c>
    </row>
    <row r="4497" spans="1:25" x14ac:dyDescent="0.3">
      <c r="A4497" s="2">
        <v>45936</v>
      </c>
      <c r="B4497" t="s">
        <v>32</v>
      </c>
      <c r="C4497">
        <v>175</v>
      </c>
      <c r="D4497">
        <v>0</v>
      </c>
      <c r="F4497">
        <v>0</v>
      </c>
      <c r="G4497">
        <v>0</v>
      </c>
      <c r="H4497">
        <v>0</v>
      </c>
      <c r="I4497" t="s">
        <v>149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5" x14ac:dyDescent="0.3">
      <c r="A4498" s="2">
        <v>45936</v>
      </c>
      <c r="B4498" t="s">
        <v>38</v>
      </c>
      <c r="C4498">
        <v>1114</v>
      </c>
      <c r="D4498">
        <v>16</v>
      </c>
      <c r="E4498">
        <v>0.59399999999999997</v>
      </c>
      <c r="F4498">
        <v>1.4359999999999999</v>
      </c>
      <c r="G4498">
        <v>9.51</v>
      </c>
      <c r="H4498">
        <v>9.51</v>
      </c>
      <c r="I4498" t="s">
        <v>149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24.88</v>
      </c>
      <c r="S4498">
        <v>24.88</v>
      </c>
      <c r="T4498">
        <v>24.88</v>
      </c>
      <c r="U4498">
        <v>24.88</v>
      </c>
      <c r="V4498">
        <v>38.22347267</v>
      </c>
      <c r="W4498">
        <v>38.22347267</v>
      </c>
      <c r="X4498">
        <v>2.6161934809999998</v>
      </c>
      <c r="Y4498">
        <v>2.6161934809999998</v>
      </c>
    </row>
    <row r="4499" spans="1:25" x14ac:dyDescent="0.3">
      <c r="A4499" s="2">
        <v>45937</v>
      </c>
      <c r="B4499" t="s">
        <v>44</v>
      </c>
      <c r="C4499">
        <v>4284</v>
      </c>
      <c r="D4499">
        <v>26</v>
      </c>
      <c r="E4499">
        <v>1.968</v>
      </c>
      <c r="F4499">
        <v>0.60699999999999998</v>
      </c>
      <c r="G4499">
        <v>51.18</v>
      </c>
      <c r="H4499">
        <v>51.18</v>
      </c>
      <c r="I4499" t="s">
        <v>149</v>
      </c>
      <c r="J4499">
        <v>4</v>
      </c>
      <c r="K4499">
        <v>4</v>
      </c>
      <c r="L4499">
        <v>4</v>
      </c>
      <c r="M4499">
        <v>4</v>
      </c>
      <c r="N4499">
        <v>4</v>
      </c>
      <c r="O4499">
        <v>4</v>
      </c>
      <c r="P4499">
        <v>4</v>
      </c>
      <c r="Q4499">
        <v>4</v>
      </c>
      <c r="R4499">
        <v>95.74</v>
      </c>
      <c r="S4499">
        <v>95.74</v>
      </c>
      <c r="T4499">
        <v>95.74</v>
      </c>
      <c r="U4499">
        <v>95.74</v>
      </c>
      <c r="V4499">
        <v>53.457280130000001</v>
      </c>
      <c r="W4499">
        <v>53.457280130000001</v>
      </c>
      <c r="X4499">
        <v>1.870652599</v>
      </c>
      <c r="Y4499">
        <v>1.870652599</v>
      </c>
    </row>
    <row r="4500" spans="1:25" x14ac:dyDescent="0.3">
      <c r="A4500" s="2">
        <v>45937</v>
      </c>
      <c r="B4500" t="s">
        <v>42</v>
      </c>
      <c r="C4500">
        <v>5470</v>
      </c>
      <c r="D4500">
        <v>59</v>
      </c>
      <c r="E4500">
        <v>3.0870000000000002</v>
      </c>
      <c r="F4500">
        <v>1.079</v>
      </c>
      <c r="G4500">
        <v>182.14</v>
      </c>
      <c r="H4500">
        <v>182.14</v>
      </c>
      <c r="I4500" t="s">
        <v>149</v>
      </c>
      <c r="J4500">
        <v>10</v>
      </c>
      <c r="K4500">
        <v>10</v>
      </c>
      <c r="L4500">
        <v>11</v>
      </c>
      <c r="M4500">
        <v>11</v>
      </c>
      <c r="N4500">
        <v>13</v>
      </c>
      <c r="O4500">
        <v>13</v>
      </c>
      <c r="P4500">
        <v>14</v>
      </c>
      <c r="Q4500">
        <v>14</v>
      </c>
      <c r="R4500">
        <v>358.68</v>
      </c>
      <c r="S4500">
        <v>358.68</v>
      </c>
      <c r="T4500">
        <v>383.66</v>
      </c>
      <c r="U4500">
        <v>383.66</v>
      </c>
      <c r="V4500">
        <v>50.780640120000001</v>
      </c>
      <c r="W4500">
        <v>47.474326230000003</v>
      </c>
      <c r="X4500">
        <v>1.9692544199999999</v>
      </c>
      <c r="Y4500">
        <v>2.1064016689999998</v>
      </c>
    </row>
    <row r="4501" spans="1:25" x14ac:dyDescent="0.3">
      <c r="A4501" s="2">
        <v>45937</v>
      </c>
      <c r="B4501" t="s">
        <v>40</v>
      </c>
      <c r="C4501">
        <v>1976</v>
      </c>
      <c r="D4501">
        <v>25</v>
      </c>
      <c r="E4501">
        <v>3.33</v>
      </c>
      <c r="F4501">
        <v>1.2649999999999999</v>
      </c>
      <c r="G4501">
        <v>83.25</v>
      </c>
      <c r="H4501">
        <v>83.25</v>
      </c>
      <c r="I4501" t="s">
        <v>149</v>
      </c>
      <c r="J4501">
        <v>2</v>
      </c>
      <c r="K4501">
        <v>4</v>
      </c>
      <c r="L4501">
        <v>4</v>
      </c>
      <c r="M4501">
        <v>4</v>
      </c>
      <c r="N4501">
        <v>5</v>
      </c>
      <c r="O4501">
        <v>9</v>
      </c>
      <c r="P4501">
        <v>9</v>
      </c>
      <c r="Q4501">
        <v>9</v>
      </c>
      <c r="R4501">
        <v>371.48</v>
      </c>
      <c r="S4501">
        <v>491</v>
      </c>
      <c r="T4501">
        <v>491</v>
      </c>
      <c r="U4501">
        <v>491</v>
      </c>
      <c r="V4501">
        <v>16.955193479999998</v>
      </c>
      <c r="W4501">
        <v>16.955193479999998</v>
      </c>
      <c r="X4501">
        <v>5.8978978980000001</v>
      </c>
      <c r="Y4501">
        <v>5.8978978980000001</v>
      </c>
    </row>
    <row r="4502" spans="1:25" x14ac:dyDescent="0.3">
      <c r="A4502" s="2">
        <v>45937</v>
      </c>
      <c r="B4502" t="s">
        <v>62</v>
      </c>
      <c r="C4502">
        <v>3400</v>
      </c>
      <c r="D4502">
        <v>18</v>
      </c>
      <c r="E4502">
        <v>4.9950000000000001</v>
      </c>
      <c r="F4502">
        <v>0.52900000000000003</v>
      </c>
      <c r="G4502">
        <v>89.91</v>
      </c>
      <c r="H4502">
        <v>89.91</v>
      </c>
      <c r="I4502" t="s">
        <v>149</v>
      </c>
      <c r="J4502">
        <v>2</v>
      </c>
      <c r="K4502">
        <v>2</v>
      </c>
      <c r="L4502">
        <v>2</v>
      </c>
      <c r="M4502">
        <v>2</v>
      </c>
      <c r="N4502">
        <v>3</v>
      </c>
      <c r="O4502">
        <v>3</v>
      </c>
      <c r="P4502">
        <v>3</v>
      </c>
      <c r="Q4502">
        <v>3</v>
      </c>
      <c r="R4502">
        <v>328.47</v>
      </c>
      <c r="S4502">
        <v>328.47</v>
      </c>
      <c r="T4502">
        <v>328.47</v>
      </c>
      <c r="U4502">
        <v>328.47</v>
      </c>
      <c r="V4502">
        <v>27.372362769999999</v>
      </c>
      <c r="W4502">
        <v>27.372362769999999</v>
      </c>
      <c r="X4502">
        <v>3.6533199870000002</v>
      </c>
      <c r="Y4502">
        <v>3.6533199870000002</v>
      </c>
    </row>
    <row r="4503" spans="1:25" x14ac:dyDescent="0.3">
      <c r="A4503" s="2">
        <v>45937</v>
      </c>
      <c r="B4503" t="s">
        <v>84</v>
      </c>
      <c r="C4503">
        <v>5541</v>
      </c>
      <c r="D4503">
        <v>37</v>
      </c>
      <c r="E4503">
        <v>3.234</v>
      </c>
      <c r="F4503">
        <v>0.66800000000000004</v>
      </c>
      <c r="G4503">
        <v>119.64</v>
      </c>
      <c r="H4503">
        <v>119.64</v>
      </c>
      <c r="I4503" t="s">
        <v>149</v>
      </c>
      <c r="J4503">
        <v>8</v>
      </c>
      <c r="K4503">
        <v>8</v>
      </c>
      <c r="L4503">
        <v>8</v>
      </c>
      <c r="M4503">
        <v>8</v>
      </c>
      <c r="N4503">
        <v>8</v>
      </c>
      <c r="O4503">
        <v>8</v>
      </c>
      <c r="P4503">
        <v>8</v>
      </c>
      <c r="Q4503">
        <v>8</v>
      </c>
      <c r="R4503">
        <v>260.74</v>
      </c>
      <c r="S4503">
        <v>260.74</v>
      </c>
      <c r="T4503">
        <v>260.74</v>
      </c>
      <c r="U4503">
        <v>260.74</v>
      </c>
      <c r="V4503">
        <v>45.88478945</v>
      </c>
      <c r="W4503">
        <v>45.88478945</v>
      </c>
      <c r="X4503">
        <v>2.1793714479999999</v>
      </c>
      <c r="Y4503">
        <v>2.1793714479999999</v>
      </c>
    </row>
    <row r="4504" spans="1:25" x14ac:dyDescent="0.3">
      <c r="A4504" s="2">
        <v>45937</v>
      </c>
      <c r="B4504" t="s">
        <v>56</v>
      </c>
      <c r="C4504">
        <v>1108</v>
      </c>
      <c r="D4504">
        <v>15</v>
      </c>
      <c r="E4504">
        <v>2.6059999999999999</v>
      </c>
      <c r="F4504">
        <v>1.3540000000000001</v>
      </c>
      <c r="G4504">
        <v>39.090000000000003</v>
      </c>
      <c r="H4504">
        <v>39.090000000000003</v>
      </c>
      <c r="I4504" t="s">
        <v>149</v>
      </c>
      <c r="J4504">
        <v>10</v>
      </c>
      <c r="K4504">
        <v>10</v>
      </c>
      <c r="L4504">
        <v>10</v>
      </c>
      <c r="M4504">
        <v>10</v>
      </c>
      <c r="N4504">
        <v>10</v>
      </c>
      <c r="O4504">
        <v>10</v>
      </c>
      <c r="P4504">
        <v>10</v>
      </c>
      <c r="Q4504">
        <v>10</v>
      </c>
      <c r="R4504">
        <v>272.61</v>
      </c>
      <c r="S4504">
        <v>272.61</v>
      </c>
      <c r="T4504">
        <v>272.61</v>
      </c>
      <c r="U4504">
        <v>272.61</v>
      </c>
      <c r="V4504">
        <v>14.33916584</v>
      </c>
      <c r="W4504">
        <v>14.33916584</v>
      </c>
      <c r="X4504">
        <v>6.9739063699999999</v>
      </c>
      <c r="Y4504">
        <v>6.9739063699999999</v>
      </c>
    </row>
    <row r="4505" spans="1:25" x14ac:dyDescent="0.3">
      <c r="A4505" s="2">
        <v>45937</v>
      </c>
      <c r="B4505" t="s">
        <v>50</v>
      </c>
      <c r="C4505">
        <v>1323</v>
      </c>
      <c r="D4505">
        <v>15</v>
      </c>
      <c r="E4505">
        <v>2.411</v>
      </c>
      <c r="F4505">
        <v>1.1339999999999999</v>
      </c>
      <c r="G4505">
        <v>36.159999999999997</v>
      </c>
      <c r="H4505">
        <v>36.159999999999997</v>
      </c>
      <c r="I4505" t="s">
        <v>149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42.49</v>
      </c>
      <c r="S4505">
        <v>42.49</v>
      </c>
      <c r="T4505">
        <v>42.49</v>
      </c>
      <c r="U4505">
        <v>42.49</v>
      </c>
      <c r="V4505">
        <v>85.10237703</v>
      </c>
      <c r="W4505">
        <v>85.10237703</v>
      </c>
      <c r="X4505">
        <v>1.1750553100000001</v>
      </c>
      <c r="Y4505">
        <v>1.1750553100000001</v>
      </c>
    </row>
    <row r="4506" spans="1:25" x14ac:dyDescent="0.3">
      <c r="A4506" s="2">
        <v>45937</v>
      </c>
      <c r="B4506" t="s">
        <v>36</v>
      </c>
      <c r="C4506">
        <v>1439</v>
      </c>
      <c r="D4506">
        <v>9</v>
      </c>
      <c r="E4506">
        <v>1.6</v>
      </c>
      <c r="F4506">
        <v>0.625</v>
      </c>
      <c r="G4506">
        <v>14.4</v>
      </c>
      <c r="H4506">
        <v>14.4</v>
      </c>
      <c r="I4506" t="s">
        <v>149</v>
      </c>
      <c r="J4506">
        <v>2</v>
      </c>
      <c r="K4506">
        <v>2</v>
      </c>
      <c r="L4506">
        <v>2</v>
      </c>
      <c r="M4506">
        <v>2</v>
      </c>
      <c r="N4506">
        <v>2</v>
      </c>
      <c r="O4506">
        <v>2</v>
      </c>
      <c r="P4506">
        <v>2</v>
      </c>
      <c r="Q4506">
        <v>2</v>
      </c>
      <c r="R4506">
        <v>43.76</v>
      </c>
      <c r="S4506">
        <v>43.76</v>
      </c>
      <c r="T4506">
        <v>43.76</v>
      </c>
      <c r="U4506">
        <v>43.76</v>
      </c>
      <c r="V4506">
        <v>32.906764170000002</v>
      </c>
      <c r="W4506">
        <v>32.906764170000002</v>
      </c>
      <c r="X4506">
        <v>3.0388888889999999</v>
      </c>
      <c r="Y4506">
        <v>3.0388888889999999</v>
      </c>
    </row>
    <row r="4507" spans="1:25" x14ac:dyDescent="0.3">
      <c r="A4507" s="2">
        <v>45937</v>
      </c>
      <c r="B4507" t="s">
        <v>62</v>
      </c>
      <c r="C4507">
        <v>15928</v>
      </c>
      <c r="D4507">
        <v>112</v>
      </c>
      <c r="E4507">
        <v>5.6859999999999999</v>
      </c>
      <c r="F4507">
        <v>0.70299999999999996</v>
      </c>
      <c r="G4507">
        <v>636.84</v>
      </c>
      <c r="H4507">
        <v>636.84</v>
      </c>
      <c r="I4507" t="s">
        <v>149</v>
      </c>
      <c r="J4507">
        <v>39</v>
      </c>
      <c r="K4507">
        <v>43</v>
      </c>
      <c r="L4507">
        <v>43</v>
      </c>
      <c r="M4507">
        <v>43</v>
      </c>
      <c r="N4507">
        <v>54</v>
      </c>
      <c r="O4507">
        <v>58</v>
      </c>
      <c r="P4507">
        <v>58</v>
      </c>
      <c r="Q4507">
        <v>58</v>
      </c>
      <c r="R4507">
        <v>1798.05</v>
      </c>
      <c r="S4507">
        <v>1935.4</v>
      </c>
      <c r="T4507">
        <v>1935.4</v>
      </c>
      <c r="U4507">
        <v>1935.4</v>
      </c>
      <c r="V4507">
        <v>32.904825879999997</v>
      </c>
      <c r="W4507">
        <v>32.904825879999997</v>
      </c>
      <c r="X4507">
        <v>3.0390678979999999</v>
      </c>
      <c r="Y4507">
        <v>3.0390678979999999</v>
      </c>
    </row>
    <row r="4508" spans="1:25" x14ac:dyDescent="0.3">
      <c r="A4508" s="2">
        <v>45937</v>
      </c>
      <c r="B4508" t="s">
        <v>64</v>
      </c>
      <c r="C4508">
        <v>3006</v>
      </c>
      <c r="D4508">
        <v>25</v>
      </c>
      <c r="E4508">
        <v>6.2380000000000004</v>
      </c>
      <c r="F4508">
        <v>0.83199999999999996</v>
      </c>
      <c r="G4508">
        <v>155.96</v>
      </c>
      <c r="H4508">
        <v>155.96</v>
      </c>
      <c r="I4508" t="s">
        <v>149</v>
      </c>
      <c r="J4508">
        <v>11</v>
      </c>
      <c r="K4508">
        <v>11</v>
      </c>
      <c r="L4508">
        <v>11</v>
      </c>
      <c r="M4508">
        <v>11</v>
      </c>
      <c r="N4508">
        <v>24</v>
      </c>
      <c r="O4508">
        <v>24</v>
      </c>
      <c r="P4508">
        <v>24</v>
      </c>
      <c r="Q4508">
        <v>24</v>
      </c>
      <c r="R4508">
        <v>905.39</v>
      </c>
      <c r="S4508">
        <v>905.39</v>
      </c>
      <c r="T4508">
        <v>905.39</v>
      </c>
      <c r="U4508">
        <v>905.39</v>
      </c>
      <c r="V4508">
        <v>17.225725929999999</v>
      </c>
      <c r="W4508">
        <v>17.225725929999999</v>
      </c>
      <c r="X4508">
        <v>5.8052705820000003</v>
      </c>
      <c r="Y4508">
        <v>5.8052705820000003</v>
      </c>
    </row>
    <row r="4509" spans="1:25" x14ac:dyDescent="0.3">
      <c r="A4509" s="2">
        <v>45937</v>
      </c>
      <c r="B4509" t="s">
        <v>66</v>
      </c>
      <c r="C4509">
        <v>2604</v>
      </c>
      <c r="D4509">
        <v>13</v>
      </c>
      <c r="E4509">
        <v>6.2130000000000001</v>
      </c>
      <c r="F4509">
        <v>0.499</v>
      </c>
      <c r="G4509">
        <v>80.77</v>
      </c>
      <c r="H4509">
        <v>80.77</v>
      </c>
      <c r="I4509" t="s">
        <v>149</v>
      </c>
      <c r="J4509">
        <v>8</v>
      </c>
      <c r="K4509">
        <v>8</v>
      </c>
      <c r="L4509">
        <v>8</v>
      </c>
      <c r="M4509">
        <v>8</v>
      </c>
      <c r="N4509">
        <v>9</v>
      </c>
      <c r="O4509">
        <v>9</v>
      </c>
      <c r="P4509">
        <v>9</v>
      </c>
      <c r="Q4509">
        <v>9</v>
      </c>
      <c r="R4509">
        <v>278.2</v>
      </c>
      <c r="S4509">
        <v>278.2</v>
      </c>
      <c r="T4509">
        <v>278.2</v>
      </c>
      <c r="U4509">
        <v>278.2</v>
      </c>
      <c r="V4509">
        <v>29.033069730000001</v>
      </c>
      <c r="W4509">
        <v>29.033069730000001</v>
      </c>
      <c r="X4509">
        <v>3.4443481490000001</v>
      </c>
      <c r="Y4509">
        <v>3.4443481490000001</v>
      </c>
    </row>
    <row r="4510" spans="1:25" x14ac:dyDescent="0.3">
      <c r="A4510" s="2">
        <v>45937</v>
      </c>
      <c r="B4510" t="s">
        <v>68</v>
      </c>
      <c r="C4510">
        <v>3062</v>
      </c>
      <c r="D4510">
        <v>29</v>
      </c>
      <c r="E4510">
        <v>6.9020000000000001</v>
      </c>
      <c r="F4510">
        <v>0.94699999999999995</v>
      </c>
      <c r="G4510">
        <v>200.17</v>
      </c>
      <c r="H4510">
        <v>200.17</v>
      </c>
      <c r="I4510" t="s">
        <v>149</v>
      </c>
      <c r="J4510">
        <v>11</v>
      </c>
      <c r="K4510">
        <v>11</v>
      </c>
      <c r="L4510">
        <v>11</v>
      </c>
      <c r="M4510">
        <v>11</v>
      </c>
      <c r="N4510">
        <v>25</v>
      </c>
      <c r="O4510">
        <v>25</v>
      </c>
      <c r="P4510">
        <v>25</v>
      </c>
      <c r="Q4510">
        <v>25</v>
      </c>
      <c r="R4510">
        <v>702.85</v>
      </c>
      <c r="S4510">
        <v>702.85</v>
      </c>
      <c r="T4510">
        <v>702.85</v>
      </c>
      <c r="U4510">
        <v>702.85</v>
      </c>
      <c r="V4510">
        <v>28.479760970000001</v>
      </c>
      <c r="W4510">
        <v>28.479760970000001</v>
      </c>
      <c r="X4510">
        <v>3.5112654239999999</v>
      </c>
      <c r="Y4510">
        <v>3.5112654239999999</v>
      </c>
    </row>
    <row r="4511" spans="1:25" x14ac:dyDescent="0.3">
      <c r="A4511" s="2">
        <v>45937</v>
      </c>
      <c r="B4511" t="s">
        <v>70</v>
      </c>
      <c r="C4511">
        <v>5211</v>
      </c>
      <c r="D4511">
        <v>31</v>
      </c>
      <c r="E4511">
        <v>4.2439999999999998</v>
      </c>
      <c r="F4511">
        <v>0.59499999999999997</v>
      </c>
      <c r="G4511">
        <v>131.56</v>
      </c>
      <c r="H4511">
        <v>131.56</v>
      </c>
      <c r="I4511" t="s">
        <v>149</v>
      </c>
      <c r="J4511">
        <v>12</v>
      </c>
      <c r="K4511">
        <v>12</v>
      </c>
      <c r="L4511">
        <v>12</v>
      </c>
      <c r="M4511">
        <v>12</v>
      </c>
      <c r="N4511">
        <v>17</v>
      </c>
      <c r="O4511">
        <v>17</v>
      </c>
      <c r="P4511">
        <v>17</v>
      </c>
      <c r="Q4511">
        <v>17</v>
      </c>
      <c r="R4511">
        <v>583.03</v>
      </c>
      <c r="S4511">
        <v>583.03</v>
      </c>
      <c r="T4511">
        <v>583.03</v>
      </c>
      <c r="U4511">
        <v>583.03</v>
      </c>
      <c r="V4511">
        <v>22.564876590000001</v>
      </c>
      <c r="W4511">
        <v>22.564876590000001</v>
      </c>
      <c r="X4511">
        <v>4.4316661599999998</v>
      </c>
      <c r="Y4511">
        <v>4.4316661599999998</v>
      </c>
    </row>
    <row r="4512" spans="1:25" x14ac:dyDescent="0.3">
      <c r="A4512" s="2">
        <v>45937</v>
      </c>
      <c r="B4512" t="s">
        <v>32</v>
      </c>
      <c r="C4512">
        <v>0</v>
      </c>
      <c r="D4512">
        <v>0</v>
      </c>
      <c r="G4512">
        <v>0</v>
      </c>
      <c r="H4512">
        <v>0</v>
      </c>
      <c r="I4512" t="s">
        <v>149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5" x14ac:dyDescent="0.3">
      <c r="A4513" s="2">
        <v>45937</v>
      </c>
      <c r="B4513" t="s">
        <v>72</v>
      </c>
      <c r="C4513">
        <v>2343</v>
      </c>
      <c r="D4513">
        <v>14</v>
      </c>
      <c r="E4513">
        <v>4.2210000000000001</v>
      </c>
      <c r="F4513">
        <v>0.59799999999999998</v>
      </c>
      <c r="G4513">
        <v>59.09</v>
      </c>
      <c r="H4513">
        <v>59.09</v>
      </c>
      <c r="I4513" t="s">
        <v>149</v>
      </c>
      <c r="J4513">
        <v>1</v>
      </c>
      <c r="K4513">
        <v>5</v>
      </c>
      <c r="L4513">
        <v>5</v>
      </c>
      <c r="M4513">
        <v>5</v>
      </c>
      <c r="N4513">
        <v>1</v>
      </c>
      <c r="O4513">
        <v>9</v>
      </c>
      <c r="P4513">
        <v>9</v>
      </c>
      <c r="Q4513">
        <v>9</v>
      </c>
      <c r="R4513">
        <v>110.88</v>
      </c>
      <c r="S4513">
        <v>584.08000000000004</v>
      </c>
      <c r="T4513">
        <v>584.08000000000004</v>
      </c>
      <c r="U4513">
        <v>584.08000000000004</v>
      </c>
      <c r="V4513">
        <v>10.116764829999999</v>
      </c>
      <c r="W4513">
        <v>10.116764829999999</v>
      </c>
      <c r="X4513">
        <v>9.8845828400000002</v>
      </c>
      <c r="Y4513">
        <v>9.8845828400000002</v>
      </c>
    </row>
    <row r="4514" spans="1:25" x14ac:dyDescent="0.3">
      <c r="A4514" s="2">
        <v>45937</v>
      </c>
      <c r="B4514" t="s">
        <v>74</v>
      </c>
      <c r="C4514">
        <v>2142</v>
      </c>
      <c r="D4514">
        <v>11</v>
      </c>
      <c r="E4514">
        <v>2.8450000000000002</v>
      </c>
      <c r="F4514">
        <v>0.51400000000000001</v>
      </c>
      <c r="G4514">
        <v>31.3</v>
      </c>
      <c r="H4514">
        <v>31.3</v>
      </c>
      <c r="I4514" t="s">
        <v>149</v>
      </c>
      <c r="J4514">
        <v>2</v>
      </c>
      <c r="K4514">
        <v>2</v>
      </c>
      <c r="L4514">
        <v>2</v>
      </c>
      <c r="M4514">
        <v>2</v>
      </c>
      <c r="N4514">
        <v>2</v>
      </c>
      <c r="O4514">
        <v>2</v>
      </c>
      <c r="P4514">
        <v>2</v>
      </c>
      <c r="Q4514">
        <v>2</v>
      </c>
      <c r="R4514">
        <v>62.86</v>
      </c>
      <c r="S4514">
        <v>62.86</v>
      </c>
      <c r="T4514">
        <v>62.86</v>
      </c>
      <c r="U4514">
        <v>62.86</v>
      </c>
      <c r="V4514">
        <v>49.793191219999997</v>
      </c>
      <c r="W4514">
        <v>49.793191219999997</v>
      </c>
      <c r="X4514">
        <v>2.0083067090000002</v>
      </c>
      <c r="Y4514">
        <v>2.0083067090000002</v>
      </c>
    </row>
    <row r="4515" spans="1:25" x14ac:dyDescent="0.3">
      <c r="A4515" s="2">
        <v>45937</v>
      </c>
      <c r="B4515" t="s">
        <v>76</v>
      </c>
      <c r="C4515">
        <v>1391</v>
      </c>
      <c r="D4515">
        <v>10</v>
      </c>
      <c r="E4515">
        <v>3.694</v>
      </c>
      <c r="F4515">
        <v>0.71899999999999997</v>
      </c>
      <c r="G4515">
        <v>36.94</v>
      </c>
      <c r="H4515">
        <v>36.94</v>
      </c>
      <c r="I4515" t="s">
        <v>149</v>
      </c>
      <c r="J4515">
        <v>1</v>
      </c>
      <c r="K4515">
        <v>3</v>
      </c>
      <c r="L4515">
        <v>3</v>
      </c>
      <c r="M4515">
        <v>3</v>
      </c>
      <c r="N4515">
        <v>4</v>
      </c>
      <c r="O4515">
        <v>6</v>
      </c>
      <c r="P4515">
        <v>6</v>
      </c>
      <c r="Q4515">
        <v>6</v>
      </c>
      <c r="R4515">
        <v>127.52</v>
      </c>
      <c r="S4515">
        <v>188.89</v>
      </c>
      <c r="T4515">
        <v>188.89</v>
      </c>
      <c r="U4515">
        <v>188.89</v>
      </c>
      <c r="V4515">
        <v>19.556355549999999</v>
      </c>
      <c r="W4515">
        <v>19.556355549999999</v>
      </c>
      <c r="X4515">
        <v>5.1134271790000003</v>
      </c>
      <c r="Y4515">
        <v>5.1134271790000003</v>
      </c>
    </row>
    <row r="4516" spans="1:25" x14ac:dyDescent="0.3">
      <c r="A4516" s="2">
        <v>45937</v>
      </c>
      <c r="B4516" t="s">
        <v>78</v>
      </c>
      <c r="C4516">
        <v>1353</v>
      </c>
      <c r="D4516">
        <v>9</v>
      </c>
      <c r="E4516">
        <v>5.1130000000000004</v>
      </c>
      <c r="F4516">
        <v>0.66500000000000004</v>
      </c>
      <c r="G4516">
        <v>46.02</v>
      </c>
      <c r="H4516">
        <v>46.02</v>
      </c>
      <c r="I4516" t="s">
        <v>149</v>
      </c>
      <c r="J4516">
        <v>5</v>
      </c>
      <c r="K4516">
        <v>5</v>
      </c>
      <c r="L4516">
        <v>5</v>
      </c>
      <c r="M4516">
        <v>5</v>
      </c>
      <c r="N4516">
        <v>7</v>
      </c>
      <c r="O4516">
        <v>7</v>
      </c>
      <c r="P4516">
        <v>7</v>
      </c>
      <c r="Q4516">
        <v>7</v>
      </c>
      <c r="R4516">
        <v>259.87</v>
      </c>
      <c r="S4516">
        <v>259.87</v>
      </c>
      <c r="T4516">
        <v>259.87</v>
      </c>
      <c r="U4516">
        <v>259.87</v>
      </c>
      <c r="V4516">
        <v>17.708854429999999</v>
      </c>
      <c r="W4516">
        <v>17.708854429999999</v>
      </c>
      <c r="X4516">
        <v>5.6468926550000003</v>
      </c>
      <c r="Y4516">
        <v>5.6468926550000003</v>
      </c>
    </row>
    <row r="4517" spans="1:25" x14ac:dyDescent="0.3">
      <c r="A4517" s="2">
        <v>45937</v>
      </c>
      <c r="B4517" t="s">
        <v>88</v>
      </c>
      <c r="C4517">
        <v>3892</v>
      </c>
      <c r="D4517">
        <v>27</v>
      </c>
      <c r="E4517">
        <v>3.0249999999999999</v>
      </c>
      <c r="F4517">
        <v>0.69399999999999995</v>
      </c>
      <c r="G4517">
        <v>81.680000000000007</v>
      </c>
      <c r="H4517">
        <v>81.680000000000007</v>
      </c>
      <c r="I4517" t="s">
        <v>149</v>
      </c>
      <c r="J4517">
        <v>2</v>
      </c>
      <c r="K4517">
        <v>3</v>
      </c>
      <c r="L4517">
        <v>3</v>
      </c>
      <c r="M4517">
        <v>3</v>
      </c>
      <c r="N4517">
        <v>4</v>
      </c>
      <c r="O4517">
        <v>5</v>
      </c>
      <c r="P4517">
        <v>5</v>
      </c>
      <c r="Q4517">
        <v>5</v>
      </c>
      <c r="R4517">
        <v>137.96</v>
      </c>
      <c r="S4517">
        <v>166.45</v>
      </c>
      <c r="T4517">
        <v>166.45</v>
      </c>
      <c r="U4517">
        <v>166.45</v>
      </c>
      <c r="V4517">
        <v>49.071793329999998</v>
      </c>
      <c r="W4517">
        <v>49.071793329999998</v>
      </c>
      <c r="X4517">
        <v>2.037830558</v>
      </c>
      <c r="Y4517">
        <v>2.037830558</v>
      </c>
    </row>
    <row r="4518" spans="1:25" x14ac:dyDescent="0.3">
      <c r="A4518" s="2">
        <v>45937</v>
      </c>
      <c r="B4518" t="s">
        <v>80</v>
      </c>
      <c r="C4518">
        <v>1340</v>
      </c>
      <c r="D4518">
        <v>13</v>
      </c>
      <c r="E4518">
        <v>7.5259999999999998</v>
      </c>
      <c r="F4518">
        <v>0.97</v>
      </c>
      <c r="G4518">
        <v>97.84</v>
      </c>
      <c r="H4518">
        <v>97.84</v>
      </c>
      <c r="I4518" t="s">
        <v>149</v>
      </c>
      <c r="J4518">
        <v>7</v>
      </c>
      <c r="K4518">
        <v>7</v>
      </c>
      <c r="L4518">
        <v>7</v>
      </c>
      <c r="M4518">
        <v>7</v>
      </c>
      <c r="N4518">
        <v>13</v>
      </c>
      <c r="O4518">
        <v>13</v>
      </c>
      <c r="P4518">
        <v>13</v>
      </c>
      <c r="Q4518">
        <v>13</v>
      </c>
      <c r="R4518">
        <v>439.5</v>
      </c>
      <c r="S4518">
        <v>439.5</v>
      </c>
      <c r="T4518">
        <v>439.5</v>
      </c>
      <c r="U4518">
        <v>439.5</v>
      </c>
      <c r="V4518">
        <v>22.261660979999998</v>
      </c>
      <c r="W4518">
        <v>22.261660979999998</v>
      </c>
      <c r="X4518">
        <v>4.4920277999999998</v>
      </c>
      <c r="Y4518">
        <v>4.4920277999999998</v>
      </c>
    </row>
    <row r="4519" spans="1:25" x14ac:dyDescent="0.3">
      <c r="A4519" s="2">
        <v>45937</v>
      </c>
      <c r="B4519" t="s">
        <v>82</v>
      </c>
      <c r="C4519">
        <v>1527</v>
      </c>
      <c r="D4519">
        <v>10</v>
      </c>
      <c r="E4519">
        <v>4.1550000000000002</v>
      </c>
      <c r="F4519">
        <v>0.65500000000000003</v>
      </c>
      <c r="G4519">
        <v>41.55</v>
      </c>
      <c r="H4519">
        <v>41.55</v>
      </c>
      <c r="I4519" t="s">
        <v>149</v>
      </c>
      <c r="J4519">
        <v>3</v>
      </c>
      <c r="K4519">
        <v>3</v>
      </c>
      <c r="L4519">
        <v>3</v>
      </c>
      <c r="M4519">
        <v>3</v>
      </c>
      <c r="N4519">
        <v>5</v>
      </c>
      <c r="O4519">
        <v>5</v>
      </c>
      <c r="P4519">
        <v>5</v>
      </c>
      <c r="Q4519">
        <v>5</v>
      </c>
      <c r="R4519">
        <v>176.5</v>
      </c>
      <c r="S4519">
        <v>176.5</v>
      </c>
      <c r="T4519">
        <v>176.5</v>
      </c>
      <c r="U4519">
        <v>176.5</v>
      </c>
      <c r="V4519">
        <v>23.541076489999998</v>
      </c>
      <c r="W4519">
        <v>23.541076489999998</v>
      </c>
      <c r="X4519">
        <v>4.2478941030000001</v>
      </c>
      <c r="Y4519">
        <v>4.2478941030000001</v>
      </c>
    </row>
    <row r="4520" spans="1:25" x14ac:dyDescent="0.3">
      <c r="A4520" s="2">
        <v>45937</v>
      </c>
      <c r="B4520" t="s">
        <v>94</v>
      </c>
      <c r="C4520">
        <v>1026</v>
      </c>
      <c r="D4520">
        <v>7</v>
      </c>
      <c r="E4520">
        <v>10.263999999999999</v>
      </c>
      <c r="F4520">
        <v>0.68200000000000005</v>
      </c>
      <c r="G4520">
        <v>71.849999999999994</v>
      </c>
      <c r="H4520">
        <v>71.849999999999994</v>
      </c>
      <c r="I4520" t="s">
        <v>149</v>
      </c>
      <c r="J4520">
        <v>4</v>
      </c>
      <c r="K4520">
        <v>6</v>
      </c>
      <c r="L4520">
        <v>6</v>
      </c>
      <c r="M4520">
        <v>6</v>
      </c>
      <c r="N4520">
        <v>16</v>
      </c>
      <c r="O4520">
        <v>18</v>
      </c>
      <c r="P4520">
        <v>18</v>
      </c>
      <c r="Q4520">
        <v>18</v>
      </c>
      <c r="R4520">
        <v>823.38</v>
      </c>
      <c r="S4520">
        <v>890.85</v>
      </c>
      <c r="T4520">
        <v>890.85</v>
      </c>
      <c r="U4520">
        <v>890.85</v>
      </c>
      <c r="V4520">
        <v>8.0653308639999999</v>
      </c>
      <c r="W4520">
        <v>8.0653308639999999</v>
      </c>
      <c r="X4520">
        <v>12.39874739</v>
      </c>
      <c r="Y4520">
        <v>12.39874739</v>
      </c>
    </row>
    <row r="4521" spans="1:25" x14ac:dyDescent="0.3">
      <c r="A4521" s="2">
        <v>45937</v>
      </c>
      <c r="B4521" t="s">
        <v>96</v>
      </c>
      <c r="C4521">
        <v>1745</v>
      </c>
      <c r="D4521">
        <v>11</v>
      </c>
      <c r="E4521">
        <v>6.008</v>
      </c>
      <c r="F4521">
        <v>0.63</v>
      </c>
      <c r="G4521">
        <v>66.09</v>
      </c>
      <c r="H4521">
        <v>66.09</v>
      </c>
      <c r="I4521" t="s">
        <v>149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23.98</v>
      </c>
      <c r="S4521">
        <v>23.98</v>
      </c>
      <c r="T4521">
        <v>23.98</v>
      </c>
      <c r="U4521">
        <v>23.98</v>
      </c>
      <c r="V4521">
        <v>275.60467060000002</v>
      </c>
      <c r="W4521">
        <v>275.60467060000002</v>
      </c>
      <c r="X4521">
        <v>0.36283855349999999</v>
      </c>
      <c r="Y4521">
        <v>0.36283855349999999</v>
      </c>
    </row>
    <row r="4522" spans="1:25" x14ac:dyDescent="0.3">
      <c r="A4522" s="2">
        <v>45937</v>
      </c>
      <c r="B4522" t="s">
        <v>11</v>
      </c>
      <c r="C4522">
        <v>3150</v>
      </c>
      <c r="D4522">
        <v>22</v>
      </c>
      <c r="E4522">
        <v>4.17</v>
      </c>
      <c r="F4522">
        <v>0.69799999999999995</v>
      </c>
      <c r="G4522">
        <v>91.73</v>
      </c>
      <c r="H4522">
        <v>91.73</v>
      </c>
      <c r="I4522" t="s">
        <v>149</v>
      </c>
      <c r="J4522">
        <v>3</v>
      </c>
      <c r="K4522">
        <v>5</v>
      </c>
      <c r="L4522">
        <v>5</v>
      </c>
      <c r="M4522">
        <v>5</v>
      </c>
      <c r="N4522">
        <v>3</v>
      </c>
      <c r="O4522">
        <v>5</v>
      </c>
      <c r="P4522">
        <v>5</v>
      </c>
      <c r="Q4522">
        <v>5</v>
      </c>
      <c r="R4522">
        <v>70.739999999999995</v>
      </c>
      <c r="S4522">
        <v>120.21</v>
      </c>
      <c r="T4522">
        <v>120.21</v>
      </c>
      <c r="U4522">
        <v>120.21</v>
      </c>
      <c r="V4522">
        <v>76.308127440000007</v>
      </c>
      <c r="W4522">
        <v>76.308127440000007</v>
      </c>
      <c r="X4522">
        <v>1.310476398</v>
      </c>
      <c r="Y4522">
        <v>1.310476398</v>
      </c>
    </row>
    <row r="4523" spans="1:25" x14ac:dyDescent="0.3">
      <c r="A4523" s="2">
        <v>45937</v>
      </c>
      <c r="B4523" t="s">
        <v>92</v>
      </c>
      <c r="C4523">
        <v>1080</v>
      </c>
      <c r="D4523">
        <v>10</v>
      </c>
      <c r="E4523">
        <v>3.6619999999999999</v>
      </c>
      <c r="F4523">
        <v>0.92600000000000005</v>
      </c>
      <c r="G4523">
        <v>36.619999999999997</v>
      </c>
      <c r="H4523">
        <v>36.619999999999997</v>
      </c>
      <c r="I4523" t="s">
        <v>149</v>
      </c>
      <c r="J4523">
        <v>10</v>
      </c>
      <c r="K4523">
        <v>10</v>
      </c>
      <c r="L4523">
        <v>10</v>
      </c>
      <c r="M4523">
        <v>10</v>
      </c>
      <c r="N4523">
        <v>11</v>
      </c>
      <c r="O4523">
        <v>11</v>
      </c>
      <c r="P4523">
        <v>11</v>
      </c>
      <c r="Q4523">
        <v>11</v>
      </c>
      <c r="R4523">
        <v>340.95</v>
      </c>
      <c r="S4523">
        <v>340.95</v>
      </c>
      <c r="T4523">
        <v>340.95</v>
      </c>
      <c r="U4523">
        <v>340.95</v>
      </c>
      <c r="V4523">
        <v>10.740577800000001</v>
      </c>
      <c r="W4523">
        <v>10.740577800000001</v>
      </c>
      <c r="X4523">
        <v>9.3104860729999999</v>
      </c>
      <c r="Y4523">
        <v>9.3104860729999999</v>
      </c>
    </row>
    <row r="4524" spans="1:25" x14ac:dyDescent="0.3">
      <c r="A4524" s="2">
        <v>45937</v>
      </c>
      <c r="B4524" t="s">
        <v>46</v>
      </c>
      <c r="C4524">
        <v>2855</v>
      </c>
      <c r="D4524">
        <v>14</v>
      </c>
      <c r="E4524">
        <v>4.79</v>
      </c>
      <c r="F4524">
        <v>0.49</v>
      </c>
      <c r="G4524">
        <v>67.06</v>
      </c>
      <c r="H4524">
        <v>67.06</v>
      </c>
      <c r="I4524" t="s">
        <v>149</v>
      </c>
      <c r="J4524">
        <v>1</v>
      </c>
      <c r="K4524">
        <v>1</v>
      </c>
      <c r="L4524">
        <v>1</v>
      </c>
      <c r="M4524">
        <v>1</v>
      </c>
      <c r="N4524">
        <v>2</v>
      </c>
      <c r="O4524">
        <v>2</v>
      </c>
      <c r="P4524">
        <v>2</v>
      </c>
      <c r="Q4524">
        <v>2</v>
      </c>
      <c r="R4524">
        <v>196.98</v>
      </c>
      <c r="S4524">
        <v>196.98</v>
      </c>
      <c r="T4524">
        <v>196.98</v>
      </c>
      <c r="U4524">
        <v>196.98</v>
      </c>
      <c r="V4524">
        <v>34.04406539</v>
      </c>
      <c r="W4524">
        <v>34.04406539</v>
      </c>
      <c r="X4524">
        <v>2.9373695199999998</v>
      </c>
      <c r="Y4524">
        <v>2.9373695199999998</v>
      </c>
    </row>
    <row r="4525" spans="1:25" x14ac:dyDescent="0.3">
      <c r="A4525" s="2">
        <v>45937</v>
      </c>
      <c r="B4525" t="s">
        <v>72</v>
      </c>
      <c r="C4525">
        <v>459</v>
      </c>
      <c r="D4525">
        <v>2</v>
      </c>
      <c r="E4525">
        <v>5.2249999999999996</v>
      </c>
      <c r="F4525">
        <v>0.436</v>
      </c>
      <c r="G4525">
        <v>10.45</v>
      </c>
      <c r="H4525">
        <v>10.45</v>
      </c>
      <c r="I4525" t="s">
        <v>149</v>
      </c>
      <c r="J4525">
        <v>1</v>
      </c>
      <c r="K4525">
        <v>1</v>
      </c>
      <c r="L4525">
        <v>1</v>
      </c>
      <c r="M4525">
        <v>1</v>
      </c>
      <c r="N4525">
        <v>2</v>
      </c>
      <c r="O4525">
        <v>2</v>
      </c>
      <c r="P4525">
        <v>2</v>
      </c>
      <c r="Q4525">
        <v>2</v>
      </c>
      <c r="R4525">
        <v>221.76</v>
      </c>
      <c r="S4525">
        <v>221.76</v>
      </c>
      <c r="T4525">
        <v>221.76</v>
      </c>
      <c r="U4525">
        <v>221.76</v>
      </c>
      <c r="V4525">
        <v>4.7123015869999998</v>
      </c>
      <c r="W4525">
        <v>4.7123015869999998</v>
      </c>
      <c r="X4525">
        <v>21.221052629999999</v>
      </c>
      <c r="Y4525">
        <v>21.221052629999999</v>
      </c>
    </row>
    <row r="4526" spans="1:25" x14ac:dyDescent="0.3">
      <c r="A4526" s="2">
        <v>45937</v>
      </c>
      <c r="B4526" t="s">
        <v>106</v>
      </c>
      <c r="C4526">
        <v>808</v>
      </c>
      <c r="D4526">
        <v>3</v>
      </c>
      <c r="E4526">
        <v>4.4870000000000001</v>
      </c>
      <c r="F4526">
        <v>0.371</v>
      </c>
      <c r="G4526">
        <v>13.46</v>
      </c>
      <c r="H4526">
        <v>13.46</v>
      </c>
      <c r="I4526" t="s">
        <v>149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X4526">
        <v>0</v>
      </c>
      <c r="Y4526">
        <v>0</v>
      </c>
    </row>
    <row r="4527" spans="1:25" x14ac:dyDescent="0.3">
      <c r="A4527" s="2">
        <v>45937</v>
      </c>
      <c r="B4527" t="s">
        <v>54</v>
      </c>
      <c r="C4527">
        <v>293</v>
      </c>
      <c r="D4527">
        <v>1</v>
      </c>
      <c r="E4527">
        <v>3.91</v>
      </c>
      <c r="F4527">
        <v>0.34100000000000003</v>
      </c>
      <c r="G4527">
        <v>3.91</v>
      </c>
      <c r="H4527">
        <v>3.91</v>
      </c>
      <c r="I4527" t="s">
        <v>149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X4527">
        <v>0</v>
      </c>
      <c r="Y4527">
        <v>0</v>
      </c>
    </row>
    <row r="4528" spans="1:25" x14ac:dyDescent="0.3">
      <c r="A4528" s="2">
        <v>45937</v>
      </c>
      <c r="B4528" t="s">
        <v>44</v>
      </c>
      <c r="C4528">
        <v>200</v>
      </c>
      <c r="D4528">
        <v>1</v>
      </c>
      <c r="E4528">
        <v>4.7300000000000004</v>
      </c>
      <c r="F4528">
        <v>0.5</v>
      </c>
      <c r="G4528">
        <v>4.7300000000000004</v>
      </c>
      <c r="H4528">
        <v>4.7300000000000004</v>
      </c>
      <c r="I4528" t="s">
        <v>149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X4528">
        <v>0</v>
      </c>
      <c r="Y4528">
        <v>0</v>
      </c>
    </row>
    <row r="4529" spans="1:25" x14ac:dyDescent="0.3">
      <c r="A4529" s="2">
        <v>45937</v>
      </c>
      <c r="B4529" t="s">
        <v>40</v>
      </c>
      <c r="C4529">
        <v>552</v>
      </c>
      <c r="D4529">
        <v>4</v>
      </c>
      <c r="E4529">
        <v>4.383</v>
      </c>
      <c r="F4529">
        <v>0.72499999999999998</v>
      </c>
      <c r="G4529">
        <v>17.53</v>
      </c>
      <c r="H4529">
        <v>17.53</v>
      </c>
      <c r="I4529" t="s">
        <v>149</v>
      </c>
      <c r="J4529">
        <v>1</v>
      </c>
      <c r="K4529">
        <v>1</v>
      </c>
      <c r="L4529">
        <v>1</v>
      </c>
      <c r="M4529">
        <v>1</v>
      </c>
      <c r="N4529">
        <v>3</v>
      </c>
      <c r="O4529">
        <v>3</v>
      </c>
      <c r="P4529">
        <v>3</v>
      </c>
      <c r="Q4529">
        <v>3</v>
      </c>
      <c r="R4529">
        <v>0</v>
      </c>
      <c r="S4529">
        <v>0</v>
      </c>
      <c r="T4529">
        <v>0</v>
      </c>
      <c r="U4529">
        <v>0</v>
      </c>
      <c r="X4529">
        <v>0</v>
      </c>
      <c r="Y4529">
        <v>0</v>
      </c>
    </row>
    <row r="4530" spans="1:25" x14ac:dyDescent="0.3">
      <c r="A4530" s="2">
        <v>45937</v>
      </c>
      <c r="B4530" t="s">
        <v>56</v>
      </c>
      <c r="C4530">
        <v>223</v>
      </c>
      <c r="D4530">
        <v>0</v>
      </c>
      <c r="F4530">
        <v>0</v>
      </c>
      <c r="G4530">
        <v>0</v>
      </c>
      <c r="H4530">
        <v>0</v>
      </c>
      <c r="I4530" t="s">
        <v>149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5" x14ac:dyDescent="0.3">
      <c r="A4531" s="2">
        <v>45937</v>
      </c>
      <c r="B4531" t="s">
        <v>48</v>
      </c>
      <c r="C4531">
        <v>1750</v>
      </c>
      <c r="D4531">
        <v>9</v>
      </c>
      <c r="E4531">
        <v>5.7169999999999996</v>
      </c>
      <c r="F4531">
        <v>0.51400000000000001</v>
      </c>
      <c r="G4531">
        <v>51.45</v>
      </c>
      <c r="H4531">
        <v>51.45</v>
      </c>
      <c r="I4531" t="s">
        <v>149</v>
      </c>
      <c r="J4531">
        <v>3</v>
      </c>
      <c r="K4531">
        <v>3</v>
      </c>
      <c r="L4531">
        <v>3</v>
      </c>
      <c r="M4531">
        <v>3</v>
      </c>
      <c r="N4531">
        <v>8</v>
      </c>
      <c r="O4531">
        <v>8</v>
      </c>
      <c r="P4531">
        <v>8</v>
      </c>
      <c r="Q4531">
        <v>8</v>
      </c>
      <c r="R4531">
        <v>296.92</v>
      </c>
      <c r="S4531">
        <v>296.92</v>
      </c>
      <c r="T4531">
        <v>296.92</v>
      </c>
      <c r="U4531">
        <v>296.92</v>
      </c>
      <c r="V4531">
        <v>17.327899769999998</v>
      </c>
      <c r="W4531">
        <v>17.327899769999998</v>
      </c>
      <c r="X4531">
        <v>5.7710398449999998</v>
      </c>
      <c r="Y4531">
        <v>5.7710398449999998</v>
      </c>
    </row>
    <row r="4532" spans="1:25" x14ac:dyDescent="0.3">
      <c r="A4532" s="2">
        <v>45937</v>
      </c>
      <c r="B4532" t="s">
        <v>24</v>
      </c>
      <c r="C4532">
        <v>1122</v>
      </c>
      <c r="D4532">
        <v>7</v>
      </c>
      <c r="E4532">
        <v>2.4809999999999999</v>
      </c>
      <c r="F4532">
        <v>0.624</v>
      </c>
      <c r="G4532">
        <v>17.37</v>
      </c>
      <c r="H4532">
        <v>17.37</v>
      </c>
      <c r="I4532" t="s">
        <v>149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28.49</v>
      </c>
      <c r="S4532">
        <v>28.49</v>
      </c>
      <c r="T4532">
        <v>28.49</v>
      </c>
      <c r="U4532">
        <v>28.49</v>
      </c>
      <c r="V4532">
        <v>60.968760969999998</v>
      </c>
      <c r="W4532">
        <v>60.968760969999998</v>
      </c>
      <c r="X4532">
        <v>1.6401842259999999</v>
      </c>
      <c r="Y4532">
        <v>1.6401842259999999</v>
      </c>
    </row>
    <row r="4533" spans="1:25" x14ac:dyDescent="0.3">
      <c r="A4533" s="2">
        <v>45937</v>
      </c>
      <c r="B4533" t="s">
        <v>108</v>
      </c>
      <c r="C4533">
        <v>285</v>
      </c>
      <c r="D4533">
        <v>0</v>
      </c>
      <c r="F4533">
        <v>0</v>
      </c>
      <c r="G4533">
        <v>0</v>
      </c>
      <c r="H4533">
        <v>0</v>
      </c>
      <c r="I4533" t="s">
        <v>149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5" x14ac:dyDescent="0.3">
      <c r="A4534" s="2">
        <v>45937</v>
      </c>
      <c r="B4534" t="s">
        <v>62</v>
      </c>
      <c r="C4534">
        <v>1011</v>
      </c>
      <c r="D4534">
        <v>13</v>
      </c>
      <c r="E4534">
        <v>2.3980000000000001</v>
      </c>
      <c r="F4534">
        <v>1.286</v>
      </c>
      <c r="G4534">
        <v>31.18</v>
      </c>
      <c r="H4534">
        <v>31.18</v>
      </c>
      <c r="I4534" t="s">
        <v>149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1</v>
      </c>
      <c r="R4534">
        <v>35.49</v>
      </c>
      <c r="S4534">
        <v>35.49</v>
      </c>
      <c r="T4534">
        <v>35.49</v>
      </c>
      <c r="U4534">
        <v>35.49</v>
      </c>
      <c r="V4534">
        <v>87.855734010000006</v>
      </c>
      <c r="W4534">
        <v>87.855734010000006</v>
      </c>
      <c r="X4534">
        <v>1.138229634</v>
      </c>
      <c r="Y4534">
        <v>1.138229634</v>
      </c>
    </row>
    <row r="4535" spans="1:25" x14ac:dyDescent="0.3">
      <c r="A4535" s="2">
        <v>45937</v>
      </c>
      <c r="B4535" t="s">
        <v>84</v>
      </c>
      <c r="C4535">
        <v>257</v>
      </c>
      <c r="D4535">
        <v>1</v>
      </c>
      <c r="E4535">
        <v>5.5</v>
      </c>
      <c r="F4535">
        <v>0.38900000000000001</v>
      </c>
      <c r="G4535">
        <v>5.5</v>
      </c>
      <c r="H4535">
        <v>5.5</v>
      </c>
      <c r="I4535" t="s">
        <v>149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34.49</v>
      </c>
      <c r="S4535">
        <v>34.49</v>
      </c>
      <c r="T4535">
        <v>34.49</v>
      </c>
      <c r="U4535">
        <v>34.49</v>
      </c>
      <c r="V4535">
        <v>15.9466512</v>
      </c>
      <c r="W4535">
        <v>15.9466512</v>
      </c>
      <c r="X4535">
        <v>6.270909091</v>
      </c>
      <c r="Y4535">
        <v>6.270909091</v>
      </c>
    </row>
    <row r="4536" spans="1:25" x14ac:dyDescent="0.3">
      <c r="A4536" s="2">
        <v>45937</v>
      </c>
      <c r="B4536" t="s">
        <v>42</v>
      </c>
      <c r="C4536">
        <v>109</v>
      </c>
      <c r="D4536">
        <v>0</v>
      </c>
      <c r="F4536">
        <v>0</v>
      </c>
      <c r="G4536">
        <v>0</v>
      </c>
      <c r="H4536">
        <v>0</v>
      </c>
      <c r="I4536" t="s">
        <v>149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5" x14ac:dyDescent="0.3">
      <c r="A4537" s="2">
        <v>45937</v>
      </c>
      <c r="B4537" t="s">
        <v>11</v>
      </c>
      <c r="C4537">
        <v>339</v>
      </c>
      <c r="D4537">
        <v>4</v>
      </c>
      <c r="E4537">
        <v>5.0129999999999999</v>
      </c>
      <c r="F4537">
        <v>1.18</v>
      </c>
      <c r="G4537">
        <v>20.05</v>
      </c>
      <c r="H4537">
        <v>20.05</v>
      </c>
      <c r="I4537" t="s">
        <v>149</v>
      </c>
      <c r="J4537">
        <v>2</v>
      </c>
      <c r="K4537">
        <v>2</v>
      </c>
      <c r="L4537">
        <v>2</v>
      </c>
      <c r="M4537">
        <v>2</v>
      </c>
      <c r="N4537">
        <v>2</v>
      </c>
      <c r="O4537">
        <v>2</v>
      </c>
      <c r="P4537">
        <v>2</v>
      </c>
      <c r="Q4537">
        <v>2</v>
      </c>
      <c r="R4537">
        <v>151.97999999999999</v>
      </c>
      <c r="S4537">
        <v>151.97999999999999</v>
      </c>
      <c r="T4537">
        <v>151.97999999999999</v>
      </c>
      <c r="U4537">
        <v>151.97999999999999</v>
      </c>
      <c r="V4537">
        <v>13.19252533</v>
      </c>
      <c r="W4537">
        <v>13.19252533</v>
      </c>
      <c r="X4537">
        <v>7.5800498750000003</v>
      </c>
      <c r="Y4537">
        <v>7.5800498750000003</v>
      </c>
    </row>
    <row r="4538" spans="1:25" x14ac:dyDescent="0.3">
      <c r="A4538" s="2">
        <v>45937</v>
      </c>
      <c r="B4538" t="s">
        <v>102</v>
      </c>
      <c r="C4538">
        <v>911</v>
      </c>
      <c r="D4538">
        <v>0</v>
      </c>
      <c r="F4538">
        <v>0</v>
      </c>
      <c r="G4538">
        <v>0</v>
      </c>
      <c r="H4538">
        <v>0</v>
      </c>
      <c r="I4538" t="s">
        <v>149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5" x14ac:dyDescent="0.3">
      <c r="A4539" s="2">
        <v>45937</v>
      </c>
      <c r="B4539" t="s">
        <v>98</v>
      </c>
      <c r="C4539">
        <v>1201</v>
      </c>
      <c r="D4539">
        <v>8</v>
      </c>
      <c r="E4539">
        <v>3.7890000000000001</v>
      </c>
      <c r="F4539">
        <v>0.66600000000000004</v>
      </c>
      <c r="G4539">
        <v>30.31</v>
      </c>
      <c r="H4539">
        <v>30.31</v>
      </c>
      <c r="I4539" t="s">
        <v>149</v>
      </c>
      <c r="J4539">
        <v>2</v>
      </c>
      <c r="K4539">
        <v>2</v>
      </c>
      <c r="L4539">
        <v>2</v>
      </c>
      <c r="M4539">
        <v>2</v>
      </c>
      <c r="N4539">
        <v>2</v>
      </c>
      <c r="O4539">
        <v>2</v>
      </c>
      <c r="P4539">
        <v>2</v>
      </c>
      <c r="Q4539">
        <v>2</v>
      </c>
      <c r="R4539">
        <v>60.98</v>
      </c>
      <c r="S4539">
        <v>60.98</v>
      </c>
      <c r="T4539">
        <v>60.98</v>
      </c>
      <c r="U4539">
        <v>60.98</v>
      </c>
      <c r="V4539">
        <v>49.704821250000002</v>
      </c>
      <c r="W4539">
        <v>49.704821250000002</v>
      </c>
      <c r="X4539">
        <v>2.0118772680000001</v>
      </c>
      <c r="Y4539">
        <v>2.0118772680000001</v>
      </c>
    </row>
    <row r="4540" spans="1:25" x14ac:dyDescent="0.3">
      <c r="A4540" s="2">
        <v>45937</v>
      </c>
      <c r="B4540" t="s">
        <v>104</v>
      </c>
      <c r="C4540">
        <v>1041</v>
      </c>
      <c r="D4540">
        <v>10</v>
      </c>
      <c r="E4540">
        <v>2.2519999999999998</v>
      </c>
      <c r="F4540">
        <v>0.96099999999999997</v>
      </c>
      <c r="G4540">
        <v>22.52</v>
      </c>
      <c r="H4540">
        <v>22.52</v>
      </c>
      <c r="I4540" t="s">
        <v>149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29.49</v>
      </c>
      <c r="S4540">
        <v>29.49</v>
      </c>
      <c r="T4540">
        <v>29.49</v>
      </c>
      <c r="U4540">
        <v>29.49</v>
      </c>
      <c r="V4540">
        <v>76.36486945</v>
      </c>
      <c r="W4540">
        <v>76.36486945</v>
      </c>
      <c r="X4540">
        <v>1.309502664</v>
      </c>
      <c r="Y4540">
        <v>1.309502664</v>
      </c>
    </row>
    <row r="4541" spans="1:25" x14ac:dyDescent="0.3">
      <c r="A4541" s="2">
        <v>45937</v>
      </c>
      <c r="B4541" t="s">
        <v>38</v>
      </c>
      <c r="C4541">
        <v>7</v>
      </c>
      <c r="D4541">
        <v>0</v>
      </c>
      <c r="F4541">
        <v>0</v>
      </c>
      <c r="G4541">
        <v>0</v>
      </c>
      <c r="H4541">
        <v>0</v>
      </c>
      <c r="I4541" t="s">
        <v>149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5" x14ac:dyDescent="0.3">
      <c r="A4542" s="2">
        <v>45937</v>
      </c>
      <c r="B4542" t="s">
        <v>42</v>
      </c>
      <c r="C4542">
        <v>213</v>
      </c>
      <c r="D4542">
        <v>9</v>
      </c>
      <c r="E4542">
        <v>2.323</v>
      </c>
      <c r="F4542">
        <v>4.2249999999999996</v>
      </c>
      <c r="G4542">
        <v>20.91</v>
      </c>
      <c r="H4542">
        <v>20.91</v>
      </c>
      <c r="I4542" t="s">
        <v>149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24.98</v>
      </c>
      <c r="S4542">
        <v>24.98</v>
      </c>
      <c r="T4542">
        <v>24.98</v>
      </c>
      <c r="U4542">
        <v>24.98</v>
      </c>
      <c r="V4542">
        <v>83.706965569999994</v>
      </c>
      <c r="W4542">
        <v>83.706965569999994</v>
      </c>
      <c r="X4542">
        <v>1.1946437110000001</v>
      </c>
      <c r="Y4542">
        <v>1.1946437110000001</v>
      </c>
    </row>
    <row r="4543" spans="1:25" x14ac:dyDescent="0.3">
      <c r="A4543" s="2">
        <v>45937</v>
      </c>
      <c r="B4543" t="s">
        <v>50</v>
      </c>
      <c r="C4543">
        <v>6</v>
      </c>
      <c r="D4543">
        <v>0</v>
      </c>
      <c r="F4543">
        <v>0</v>
      </c>
      <c r="G4543">
        <v>0</v>
      </c>
      <c r="H4543">
        <v>0</v>
      </c>
      <c r="I4543" t="s">
        <v>149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5" x14ac:dyDescent="0.3">
      <c r="A4544" s="2">
        <v>45937</v>
      </c>
      <c r="B4544" t="s">
        <v>72</v>
      </c>
      <c r="C4544">
        <v>119</v>
      </c>
      <c r="D4544">
        <v>4</v>
      </c>
      <c r="E4544">
        <v>3.05</v>
      </c>
      <c r="F4544">
        <v>3.3610000000000002</v>
      </c>
      <c r="G4544">
        <v>12.2</v>
      </c>
      <c r="H4544">
        <v>12.2</v>
      </c>
      <c r="I4544" t="s">
        <v>149</v>
      </c>
      <c r="J4544">
        <v>5</v>
      </c>
      <c r="K4544">
        <v>5</v>
      </c>
      <c r="L4544">
        <v>5</v>
      </c>
      <c r="M4544">
        <v>5</v>
      </c>
      <c r="N4544">
        <v>6</v>
      </c>
      <c r="O4544">
        <v>6</v>
      </c>
      <c r="P4544">
        <v>6</v>
      </c>
      <c r="Q4544">
        <v>6</v>
      </c>
      <c r="R4544">
        <v>203.8</v>
      </c>
      <c r="S4544">
        <v>203.8</v>
      </c>
      <c r="T4544">
        <v>203.8</v>
      </c>
      <c r="U4544">
        <v>203.8</v>
      </c>
      <c r="V4544">
        <v>5.9862610399999996</v>
      </c>
      <c r="W4544">
        <v>5.9862610399999996</v>
      </c>
      <c r="X4544">
        <v>16.704918030000002</v>
      </c>
      <c r="Y4544">
        <v>16.704918030000002</v>
      </c>
    </row>
    <row r="4545" spans="1:25" x14ac:dyDescent="0.3">
      <c r="A4545" s="2">
        <v>45937</v>
      </c>
      <c r="B4545" t="s">
        <v>84</v>
      </c>
      <c r="C4545">
        <v>128</v>
      </c>
      <c r="D4545">
        <v>2</v>
      </c>
      <c r="E4545">
        <v>2.48</v>
      </c>
      <c r="F4545">
        <v>1.5629999999999999</v>
      </c>
      <c r="G4545">
        <v>4.96</v>
      </c>
      <c r="H4545">
        <v>4.96</v>
      </c>
      <c r="I4545" t="s">
        <v>149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X4545">
        <v>0</v>
      </c>
      <c r="Y4545">
        <v>0</v>
      </c>
    </row>
    <row r="4546" spans="1:25" x14ac:dyDescent="0.3">
      <c r="A4546" s="2">
        <v>45937</v>
      </c>
      <c r="B4546" t="s">
        <v>68</v>
      </c>
      <c r="C4546">
        <v>649</v>
      </c>
      <c r="D4546">
        <v>8</v>
      </c>
      <c r="E4546">
        <v>4.3259999999999996</v>
      </c>
      <c r="F4546">
        <v>1.2330000000000001</v>
      </c>
      <c r="G4546">
        <v>34.61</v>
      </c>
      <c r="H4546">
        <v>34.61</v>
      </c>
      <c r="I4546" t="s">
        <v>149</v>
      </c>
      <c r="J4546">
        <v>2</v>
      </c>
      <c r="K4546">
        <v>2</v>
      </c>
      <c r="L4546">
        <v>2</v>
      </c>
      <c r="M4546">
        <v>2</v>
      </c>
      <c r="N4546">
        <v>4</v>
      </c>
      <c r="O4546">
        <v>4</v>
      </c>
      <c r="P4546">
        <v>4</v>
      </c>
      <c r="Q4546">
        <v>4</v>
      </c>
      <c r="R4546">
        <v>109.96</v>
      </c>
      <c r="S4546">
        <v>109.96</v>
      </c>
      <c r="T4546">
        <v>109.96</v>
      </c>
      <c r="U4546">
        <v>109.96</v>
      </c>
      <c r="V4546">
        <v>31.475081849999999</v>
      </c>
      <c r="W4546">
        <v>31.475081849999999</v>
      </c>
      <c r="X4546">
        <v>3.1771164399999998</v>
      </c>
      <c r="Y4546">
        <v>3.1771164399999998</v>
      </c>
    </row>
    <row r="4547" spans="1:25" x14ac:dyDescent="0.3">
      <c r="A4547" s="2">
        <v>45937</v>
      </c>
      <c r="B4547" t="s">
        <v>64</v>
      </c>
      <c r="C4547">
        <v>82</v>
      </c>
      <c r="D4547">
        <v>2</v>
      </c>
      <c r="E4547">
        <v>4.7450000000000001</v>
      </c>
      <c r="F4547">
        <v>2.4390000000000001</v>
      </c>
      <c r="G4547">
        <v>9.49</v>
      </c>
      <c r="H4547">
        <v>9.49</v>
      </c>
      <c r="I4547" t="s">
        <v>149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26.9</v>
      </c>
      <c r="S4547">
        <v>26.9</v>
      </c>
      <c r="T4547">
        <v>26.9</v>
      </c>
      <c r="U4547">
        <v>26.9</v>
      </c>
      <c r="V4547">
        <v>35.278810409999998</v>
      </c>
      <c r="W4547">
        <v>35.278810409999998</v>
      </c>
      <c r="X4547">
        <v>2.834562698</v>
      </c>
      <c r="Y4547">
        <v>2.834562698</v>
      </c>
    </row>
    <row r="4548" spans="1:25" x14ac:dyDescent="0.3">
      <c r="A4548" s="2">
        <v>45937</v>
      </c>
      <c r="B4548" t="s">
        <v>26</v>
      </c>
      <c r="C4548">
        <v>298</v>
      </c>
      <c r="D4548">
        <v>2</v>
      </c>
      <c r="E4548">
        <v>4.53</v>
      </c>
      <c r="F4548">
        <v>0.67100000000000004</v>
      </c>
      <c r="G4548">
        <v>9.06</v>
      </c>
      <c r="H4548">
        <v>9.06</v>
      </c>
      <c r="I4548" t="s">
        <v>149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X4548">
        <v>0</v>
      </c>
      <c r="Y4548">
        <v>0</v>
      </c>
    </row>
    <row r="4549" spans="1:25" x14ac:dyDescent="0.3">
      <c r="A4549" s="2">
        <v>45937</v>
      </c>
      <c r="B4549" t="s">
        <v>15</v>
      </c>
      <c r="C4549">
        <v>913</v>
      </c>
      <c r="D4549">
        <v>4</v>
      </c>
      <c r="E4549">
        <v>3.48</v>
      </c>
      <c r="F4549">
        <v>0.438</v>
      </c>
      <c r="G4549">
        <v>13.92</v>
      </c>
      <c r="H4549">
        <v>13.92</v>
      </c>
      <c r="I4549" t="s">
        <v>149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X4549">
        <v>0</v>
      </c>
      <c r="Y4549">
        <v>0</v>
      </c>
    </row>
    <row r="4550" spans="1:25" x14ac:dyDescent="0.3">
      <c r="A4550" s="2">
        <v>45937</v>
      </c>
      <c r="B4550" t="s">
        <v>36</v>
      </c>
      <c r="C4550">
        <v>256</v>
      </c>
      <c r="D4550">
        <v>2</v>
      </c>
      <c r="E4550">
        <v>3</v>
      </c>
      <c r="F4550">
        <v>0.78100000000000003</v>
      </c>
      <c r="G4550">
        <v>6</v>
      </c>
      <c r="H4550">
        <v>6</v>
      </c>
      <c r="I4550" t="s">
        <v>149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X4550">
        <v>0</v>
      </c>
      <c r="Y4550">
        <v>0</v>
      </c>
    </row>
    <row r="4551" spans="1:25" x14ac:dyDescent="0.3">
      <c r="A4551" s="2">
        <v>45937</v>
      </c>
      <c r="B4551" t="s">
        <v>78</v>
      </c>
      <c r="C4551">
        <v>487</v>
      </c>
      <c r="D4551">
        <v>4</v>
      </c>
      <c r="E4551">
        <v>3.6030000000000002</v>
      </c>
      <c r="F4551">
        <v>0.82099999999999995</v>
      </c>
      <c r="G4551">
        <v>14.41</v>
      </c>
      <c r="H4551">
        <v>14.41</v>
      </c>
      <c r="I4551" t="s">
        <v>149</v>
      </c>
      <c r="J4551">
        <v>1</v>
      </c>
      <c r="K4551">
        <v>1</v>
      </c>
      <c r="L4551">
        <v>1</v>
      </c>
      <c r="M4551">
        <v>1</v>
      </c>
      <c r="N4551">
        <v>5</v>
      </c>
      <c r="O4551">
        <v>5</v>
      </c>
      <c r="P4551">
        <v>5</v>
      </c>
      <c r="Q4551">
        <v>5</v>
      </c>
      <c r="R4551">
        <v>159.5</v>
      </c>
      <c r="S4551">
        <v>159.5</v>
      </c>
      <c r="T4551">
        <v>159.5</v>
      </c>
      <c r="U4551">
        <v>159.5</v>
      </c>
      <c r="V4551">
        <v>9.0344827589999994</v>
      </c>
      <c r="W4551">
        <v>9.0344827589999994</v>
      </c>
      <c r="X4551">
        <v>11.068702289999999</v>
      </c>
      <c r="Y4551">
        <v>11.068702289999999</v>
      </c>
    </row>
    <row r="4552" spans="1:25" x14ac:dyDescent="0.3">
      <c r="A4552" s="2">
        <v>45937</v>
      </c>
      <c r="B4552" t="s">
        <v>94</v>
      </c>
      <c r="C4552">
        <v>81</v>
      </c>
      <c r="D4552">
        <v>1</v>
      </c>
      <c r="E4552">
        <v>4.62</v>
      </c>
      <c r="F4552">
        <v>1.2350000000000001</v>
      </c>
      <c r="G4552">
        <v>4.62</v>
      </c>
      <c r="H4552">
        <v>4.62</v>
      </c>
      <c r="I4552" t="s">
        <v>149</v>
      </c>
      <c r="J4552">
        <v>1</v>
      </c>
      <c r="K4552">
        <v>1</v>
      </c>
      <c r="L4552">
        <v>1</v>
      </c>
      <c r="M4552">
        <v>1</v>
      </c>
      <c r="N4552">
        <v>2</v>
      </c>
      <c r="O4552">
        <v>2</v>
      </c>
      <c r="P4552">
        <v>2</v>
      </c>
      <c r="Q4552">
        <v>2</v>
      </c>
      <c r="R4552">
        <v>159.76</v>
      </c>
      <c r="S4552">
        <v>159.76</v>
      </c>
      <c r="T4552">
        <v>159.76</v>
      </c>
      <c r="U4552">
        <v>159.76</v>
      </c>
      <c r="V4552">
        <v>2.8918377569999998</v>
      </c>
      <c r="W4552">
        <v>2.8918377569999998</v>
      </c>
      <c r="X4552">
        <v>34.58008658</v>
      </c>
      <c r="Y4552">
        <v>34.58008658</v>
      </c>
    </row>
    <row r="4553" spans="1:25" x14ac:dyDescent="0.3">
      <c r="A4553" s="2">
        <v>45937</v>
      </c>
      <c r="B4553" t="s">
        <v>17</v>
      </c>
      <c r="C4553">
        <v>28</v>
      </c>
      <c r="D4553">
        <v>0</v>
      </c>
      <c r="F4553">
        <v>0</v>
      </c>
      <c r="G4553">
        <v>0</v>
      </c>
      <c r="H4553">
        <v>0</v>
      </c>
      <c r="I4553" t="s">
        <v>149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5" x14ac:dyDescent="0.3">
      <c r="A4554" s="2">
        <v>45937</v>
      </c>
      <c r="B4554" t="s">
        <v>17</v>
      </c>
      <c r="C4554">
        <v>84</v>
      </c>
      <c r="D4554">
        <v>2</v>
      </c>
      <c r="E4554">
        <v>1.1100000000000001</v>
      </c>
      <c r="F4554">
        <v>2.3809999999999998</v>
      </c>
      <c r="G4554">
        <v>2.2200000000000002</v>
      </c>
      <c r="H4554">
        <v>2.2200000000000002</v>
      </c>
      <c r="I4554" t="s">
        <v>149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X4554">
        <v>0</v>
      </c>
      <c r="Y4554">
        <v>0</v>
      </c>
    </row>
    <row r="4555" spans="1:25" x14ac:dyDescent="0.3">
      <c r="A4555" s="2">
        <v>45937</v>
      </c>
      <c r="B4555" t="s">
        <v>17</v>
      </c>
      <c r="C4555">
        <v>101</v>
      </c>
      <c r="D4555">
        <v>2</v>
      </c>
      <c r="E4555">
        <v>1.0649999999999999</v>
      </c>
      <c r="F4555">
        <v>1.98</v>
      </c>
      <c r="G4555">
        <v>2.13</v>
      </c>
      <c r="H4555">
        <v>2.13</v>
      </c>
      <c r="I4555" t="s">
        <v>149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X4555">
        <v>0</v>
      </c>
      <c r="Y4555">
        <v>0</v>
      </c>
    </row>
    <row r="4556" spans="1:25" x14ac:dyDescent="0.3">
      <c r="A4556" s="2">
        <v>45937</v>
      </c>
      <c r="B4556" t="s">
        <v>17</v>
      </c>
      <c r="C4556">
        <v>77</v>
      </c>
      <c r="D4556">
        <v>0</v>
      </c>
      <c r="F4556">
        <v>0</v>
      </c>
      <c r="G4556">
        <v>0</v>
      </c>
      <c r="H4556">
        <v>0</v>
      </c>
      <c r="I4556" t="s">
        <v>149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5" x14ac:dyDescent="0.3">
      <c r="A4557" s="2">
        <v>45937</v>
      </c>
      <c r="B4557" t="s">
        <v>52</v>
      </c>
      <c r="C4557">
        <v>1287</v>
      </c>
      <c r="D4557">
        <v>16</v>
      </c>
      <c r="E4557">
        <v>0.89500000000000002</v>
      </c>
      <c r="F4557">
        <v>1.2430000000000001</v>
      </c>
      <c r="G4557">
        <v>14.32</v>
      </c>
      <c r="H4557">
        <v>14.32</v>
      </c>
      <c r="I4557" t="s">
        <v>149</v>
      </c>
      <c r="J4557">
        <v>5</v>
      </c>
      <c r="K4557">
        <v>5</v>
      </c>
      <c r="L4557">
        <v>5</v>
      </c>
      <c r="M4557">
        <v>5</v>
      </c>
      <c r="N4557">
        <v>6</v>
      </c>
      <c r="O4557">
        <v>6</v>
      </c>
      <c r="P4557">
        <v>6</v>
      </c>
      <c r="Q4557">
        <v>6</v>
      </c>
      <c r="R4557">
        <v>304.31</v>
      </c>
      <c r="S4557">
        <v>304.31</v>
      </c>
      <c r="T4557">
        <v>304.31</v>
      </c>
      <c r="U4557">
        <v>304.31</v>
      </c>
      <c r="V4557">
        <v>4.7057277119999998</v>
      </c>
      <c r="W4557">
        <v>4.7057277119999998</v>
      </c>
      <c r="X4557">
        <v>21.250698320000001</v>
      </c>
      <c r="Y4557">
        <v>21.250698320000001</v>
      </c>
    </row>
    <row r="4558" spans="1:25" x14ac:dyDescent="0.3">
      <c r="A4558" s="2">
        <v>45937</v>
      </c>
      <c r="B4558" t="s">
        <v>52</v>
      </c>
      <c r="C4558">
        <v>1843</v>
      </c>
      <c r="D4558">
        <v>15</v>
      </c>
      <c r="E4558">
        <v>0.64700000000000002</v>
      </c>
      <c r="F4558">
        <v>0.81399999999999995</v>
      </c>
      <c r="G4558">
        <v>9.7100000000000009</v>
      </c>
      <c r="H4558">
        <v>9.7100000000000009</v>
      </c>
      <c r="I4558" t="s">
        <v>149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X4558">
        <v>0</v>
      </c>
      <c r="Y4558">
        <v>0</v>
      </c>
    </row>
    <row r="4559" spans="1:25" x14ac:dyDescent="0.3">
      <c r="A4559" s="2">
        <v>45937</v>
      </c>
      <c r="B4559" t="s">
        <v>52</v>
      </c>
      <c r="C4559">
        <v>1821</v>
      </c>
      <c r="D4559">
        <v>13</v>
      </c>
      <c r="E4559">
        <v>0.435</v>
      </c>
      <c r="F4559">
        <v>0.71399999999999997</v>
      </c>
      <c r="G4559">
        <v>5.66</v>
      </c>
      <c r="H4559">
        <v>5.66</v>
      </c>
      <c r="I4559" t="s">
        <v>149</v>
      </c>
      <c r="J4559">
        <v>2</v>
      </c>
      <c r="K4559">
        <v>2</v>
      </c>
      <c r="L4559">
        <v>2</v>
      </c>
      <c r="M4559">
        <v>2</v>
      </c>
      <c r="N4559">
        <v>2</v>
      </c>
      <c r="O4559">
        <v>2</v>
      </c>
      <c r="P4559">
        <v>2</v>
      </c>
      <c r="Q4559">
        <v>2</v>
      </c>
      <c r="R4559">
        <v>25.37</v>
      </c>
      <c r="S4559">
        <v>25.37</v>
      </c>
      <c r="T4559">
        <v>25.37</v>
      </c>
      <c r="U4559">
        <v>25.37</v>
      </c>
      <c r="V4559">
        <v>22.30981474</v>
      </c>
      <c r="W4559">
        <v>22.30981474</v>
      </c>
      <c r="X4559">
        <v>4.4823321549999999</v>
      </c>
      <c r="Y4559">
        <v>4.4823321549999999</v>
      </c>
    </row>
    <row r="4560" spans="1:25" x14ac:dyDescent="0.3">
      <c r="A4560" s="2">
        <v>45937</v>
      </c>
      <c r="B4560" t="s">
        <v>52</v>
      </c>
      <c r="C4560">
        <v>3796</v>
      </c>
      <c r="D4560">
        <v>61</v>
      </c>
      <c r="E4560">
        <v>0.36699999999999999</v>
      </c>
      <c r="F4560">
        <v>1.607</v>
      </c>
      <c r="G4560">
        <v>22.39</v>
      </c>
      <c r="H4560">
        <v>22.39</v>
      </c>
      <c r="I4560" t="s">
        <v>149</v>
      </c>
      <c r="J4560">
        <v>2</v>
      </c>
      <c r="K4560">
        <v>2</v>
      </c>
      <c r="L4560">
        <v>2</v>
      </c>
      <c r="M4560">
        <v>2</v>
      </c>
      <c r="N4560">
        <v>2</v>
      </c>
      <c r="O4560">
        <v>2</v>
      </c>
      <c r="P4560">
        <v>2</v>
      </c>
      <c r="Q4560">
        <v>2</v>
      </c>
      <c r="R4560">
        <v>26.98</v>
      </c>
      <c r="S4560">
        <v>26.98</v>
      </c>
      <c r="T4560">
        <v>26.98</v>
      </c>
      <c r="U4560">
        <v>26.98</v>
      </c>
      <c r="V4560">
        <v>82.987398069999998</v>
      </c>
      <c r="W4560">
        <v>82.987398069999998</v>
      </c>
      <c r="X4560">
        <v>1.2050022330000001</v>
      </c>
      <c r="Y4560">
        <v>1.2050022330000001</v>
      </c>
    </row>
    <row r="4561" spans="1:25" x14ac:dyDescent="0.3">
      <c r="A4561" s="2">
        <v>45937</v>
      </c>
      <c r="B4561" t="s">
        <v>112</v>
      </c>
      <c r="C4561">
        <v>241</v>
      </c>
      <c r="D4561">
        <v>2</v>
      </c>
      <c r="E4561">
        <v>1.23</v>
      </c>
      <c r="F4561">
        <v>0.83</v>
      </c>
      <c r="G4561">
        <v>2.46</v>
      </c>
      <c r="H4561">
        <v>2.46</v>
      </c>
      <c r="I4561" t="s">
        <v>149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X4561">
        <v>0</v>
      </c>
      <c r="Y4561">
        <v>0</v>
      </c>
    </row>
    <row r="4562" spans="1:25" x14ac:dyDescent="0.3">
      <c r="A4562" s="2">
        <v>45937</v>
      </c>
      <c r="B4562" t="s">
        <v>15</v>
      </c>
      <c r="C4562">
        <v>422</v>
      </c>
      <c r="D4562">
        <v>1</v>
      </c>
      <c r="E4562">
        <v>0.93</v>
      </c>
      <c r="F4562">
        <v>0.23699999999999999</v>
      </c>
      <c r="G4562">
        <v>0.93</v>
      </c>
      <c r="H4562">
        <v>0.93</v>
      </c>
      <c r="I4562" t="s">
        <v>149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X4562">
        <v>0</v>
      </c>
      <c r="Y4562">
        <v>0</v>
      </c>
    </row>
    <row r="4563" spans="1:25" x14ac:dyDescent="0.3">
      <c r="A4563" s="2">
        <v>45937</v>
      </c>
      <c r="B4563" t="s">
        <v>112</v>
      </c>
      <c r="C4563">
        <v>638</v>
      </c>
      <c r="D4563">
        <v>9</v>
      </c>
      <c r="E4563">
        <v>1.0469999999999999</v>
      </c>
      <c r="F4563">
        <v>1.411</v>
      </c>
      <c r="G4563">
        <v>9.42</v>
      </c>
      <c r="H4563">
        <v>9.42</v>
      </c>
      <c r="I4563" t="s">
        <v>149</v>
      </c>
      <c r="J4563">
        <v>3</v>
      </c>
      <c r="K4563">
        <v>3</v>
      </c>
      <c r="L4563">
        <v>3</v>
      </c>
      <c r="M4563">
        <v>3</v>
      </c>
      <c r="N4563">
        <v>3</v>
      </c>
      <c r="O4563">
        <v>3</v>
      </c>
      <c r="P4563">
        <v>3</v>
      </c>
      <c r="Q4563">
        <v>3</v>
      </c>
      <c r="R4563">
        <v>98.88</v>
      </c>
      <c r="S4563">
        <v>98.88</v>
      </c>
      <c r="T4563">
        <v>98.88</v>
      </c>
      <c r="U4563">
        <v>98.88</v>
      </c>
      <c r="V4563">
        <v>9.5266990289999995</v>
      </c>
      <c r="W4563">
        <v>9.5266990289999995</v>
      </c>
      <c r="X4563">
        <v>10.496815290000001</v>
      </c>
      <c r="Y4563">
        <v>10.496815290000001</v>
      </c>
    </row>
    <row r="4564" spans="1:25" x14ac:dyDescent="0.3">
      <c r="A4564" s="2">
        <v>45937</v>
      </c>
      <c r="B4564" t="s">
        <v>15</v>
      </c>
      <c r="C4564">
        <v>753</v>
      </c>
      <c r="D4564">
        <v>7</v>
      </c>
      <c r="E4564">
        <v>1.341</v>
      </c>
      <c r="F4564">
        <v>0.93</v>
      </c>
      <c r="G4564">
        <v>9.39</v>
      </c>
      <c r="H4564">
        <v>9.39</v>
      </c>
      <c r="I4564" t="s">
        <v>149</v>
      </c>
      <c r="J4564">
        <v>0</v>
      </c>
      <c r="K4564">
        <v>3</v>
      </c>
      <c r="L4564">
        <v>3</v>
      </c>
      <c r="M4564">
        <v>3</v>
      </c>
      <c r="N4564">
        <v>0</v>
      </c>
      <c r="O4564">
        <v>3</v>
      </c>
      <c r="P4564">
        <v>3</v>
      </c>
      <c r="Q4564">
        <v>3</v>
      </c>
      <c r="R4564">
        <v>0</v>
      </c>
      <c r="S4564">
        <v>97.86</v>
      </c>
      <c r="T4564">
        <v>97.86</v>
      </c>
      <c r="U4564">
        <v>97.86</v>
      </c>
      <c r="V4564">
        <v>9.5953402820000004</v>
      </c>
      <c r="W4564">
        <v>9.5953402820000004</v>
      </c>
      <c r="X4564">
        <v>10.421725240000001</v>
      </c>
      <c r="Y4564">
        <v>10.421725240000001</v>
      </c>
    </row>
    <row r="4565" spans="1:25" x14ac:dyDescent="0.3">
      <c r="A4565" s="2">
        <v>45937</v>
      </c>
      <c r="B4565" t="s">
        <v>15</v>
      </c>
      <c r="C4565">
        <v>960</v>
      </c>
      <c r="D4565">
        <v>6</v>
      </c>
      <c r="E4565">
        <v>1.56</v>
      </c>
      <c r="F4565">
        <v>0.625</v>
      </c>
      <c r="G4565">
        <v>9.36</v>
      </c>
      <c r="H4565">
        <v>9.36</v>
      </c>
      <c r="I4565" t="s">
        <v>149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X4565">
        <v>0</v>
      </c>
      <c r="Y4565">
        <v>0</v>
      </c>
    </row>
    <row r="4566" spans="1:25" x14ac:dyDescent="0.3">
      <c r="A4566" s="2">
        <v>45937</v>
      </c>
      <c r="B4566" t="s">
        <v>112</v>
      </c>
      <c r="C4566">
        <v>582</v>
      </c>
      <c r="D4566">
        <v>8</v>
      </c>
      <c r="E4566">
        <v>1.139</v>
      </c>
      <c r="F4566">
        <v>1.375</v>
      </c>
      <c r="G4566">
        <v>9.11</v>
      </c>
      <c r="H4566">
        <v>9.11</v>
      </c>
      <c r="I4566" t="s">
        <v>149</v>
      </c>
      <c r="J4566">
        <v>3</v>
      </c>
      <c r="K4566">
        <v>3</v>
      </c>
      <c r="L4566">
        <v>3</v>
      </c>
      <c r="M4566">
        <v>3</v>
      </c>
      <c r="N4566">
        <v>3</v>
      </c>
      <c r="O4566">
        <v>3</v>
      </c>
      <c r="P4566">
        <v>3</v>
      </c>
      <c r="Q4566">
        <v>3</v>
      </c>
      <c r="R4566">
        <v>90.86</v>
      </c>
      <c r="S4566">
        <v>90.86</v>
      </c>
      <c r="T4566">
        <v>90.86</v>
      </c>
      <c r="U4566">
        <v>90.86</v>
      </c>
      <c r="V4566">
        <v>10.026414259999999</v>
      </c>
      <c r="W4566">
        <v>10.026414259999999</v>
      </c>
      <c r="X4566">
        <v>9.9736553239999992</v>
      </c>
      <c r="Y4566">
        <v>9.9736553239999992</v>
      </c>
    </row>
    <row r="4567" spans="1:25" x14ac:dyDescent="0.3">
      <c r="A4567" s="2">
        <v>45937</v>
      </c>
      <c r="B4567" t="s">
        <v>15</v>
      </c>
      <c r="C4567">
        <v>1413</v>
      </c>
      <c r="D4567">
        <v>10</v>
      </c>
      <c r="E4567">
        <v>0.73699999999999999</v>
      </c>
      <c r="F4567">
        <v>0.70799999999999996</v>
      </c>
      <c r="G4567">
        <v>7.37</v>
      </c>
      <c r="H4567">
        <v>7.37</v>
      </c>
      <c r="I4567" t="s">
        <v>149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37.49</v>
      </c>
      <c r="S4567">
        <v>37.49</v>
      </c>
      <c r="T4567">
        <v>37.49</v>
      </c>
      <c r="U4567">
        <v>37.49</v>
      </c>
      <c r="V4567">
        <v>19.658575620000001</v>
      </c>
      <c r="W4567">
        <v>19.658575620000001</v>
      </c>
      <c r="X4567">
        <v>5.086838535</v>
      </c>
      <c r="Y4567">
        <v>5.086838535</v>
      </c>
    </row>
    <row r="4568" spans="1:25" x14ac:dyDescent="0.3">
      <c r="A4568" s="2">
        <v>45937</v>
      </c>
      <c r="B4568" t="s">
        <v>112</v>
      </c>
      <c r="C4568">
        <v>2108</v>
      </c>
      <c r="D4568">
        <v>13</v>
      </c>
      <c r="E4568">
        <v>0.86099999999999999</v>
      </c>
      <c r="F4568">
        <v>0.61699999999999999</v>
      </c>
      <c r="G4568">
        <v>11.19</v>
      </c>
      <c r="H4568">
        <v>11.19</v>
      </c>
      <c r="I4568" t="s">
        <v>149</v>
      </c>
      <c r="J4568">
        <v>1</v>
      </c>
      <c r="K4568">
        <v>2</v>
      </c>
      <c r="L4568">
        <v>2</v>
      </c>
      <c r="M4568">
        <v>2</v>
      </c>
      <c r="N4568">
        <v>1</v>
      </c>
      <c r="O4568">
        <v>2</v>
      </c>
      <c r="P4568">
        <v>2</v>
      </c>
      <c r="Q4568">
        <v>2</v>
      </c>
      <c r="R4568">
        <v>21.88</v>
      </c>
      <c r="S4568">
        <v>53.37</v>
      </c>
      <c r="T4568">
        <v>53.37</v>
      </c>
      <c r="U4568">
        <v>53.37</v>
      </c>
      <c r="V4568">
        <v>20.9668353</v>
      </c>
      <c r="W4568">
        <v>20.9668353</v>
      </c>
      <c r="X4568">
        <v>4.7694369969999997</v>
      </c>
      <c r="Y4568">
        <v>4.7694369969999997</v>
      </c>
    </row>
    <row r="4569" spans="1:25" x14ac:dyDescent="0.3">
      <c r="A4569" s="2">
        <v>45937</v>
      </c>
      <c r="B4569" t="s">
        <v>100</v>
      </c>
      <c r="C4569">
        <v>11</v>
      </c>
      <c r="D4569">
        <v>1</v>
      </c>
      <c r="E4569">
        <v>1.05</v>
      </c>
      <c r="F4569">
        <v>9.0909999999999993</v>
      </c>
      <c r="G4569">
        <v>1.05</v>
      </c>
      <c r="H4569">
        <v>1.05</v>
      </c>
      <c r="I4569" t="s">
        <v>149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X4569">
        <v>0</v>
      </c>
      <c r="Y4569">
        <v>0</v>
      </c>
    </row>
    <row r="4570" spans="1:25" x14ac:dyDescent="0.3">
      <c r="A4570" s="2">
        <v>45937</v>
      </c>
      <c r="B4570" t="s">
        <v>54</v>
      </c>
      <c r="C4570">
        <v>547</v>
      </c>
      <c r="D4570">
        <v>5</v>
      </c>
      <c r="E4570">
        <v>0.93</v>
      </c>
      <c r="F4570">
        <v>0.91400000000000003</v>
      </c>
      <c r="G4570">
        <v>4.6500000000000004</v>
      </c>
      <c r="H4570">
        <v>4.6500000000000004</v>
      </c>
      <c r="I4570" t="s">
        <v>149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X4570">
        <v>0</v>
      </c>
      <c r="Y4570">
        <v>0</v>
      </c>
    </row>
    <row r="4571" spans="1:25" x14ac:dyDescent="0.3">
      <c r="A4571" s="2">
        <v>45937</v>
      </c>
      <c r="B4571" t="s">
        <v>60</v>
      </c>
      <c r="C4571">
        <v>520</v>
      </c>
      <c r="D4571">
        <v>6</v>
      </c>
      <c r="E4571">
        <v>1.2150000000000001</v>
      </c>
      <c r="F4571">
        <v>1.1539999999999999</v>
      </c>
      <c r="G4571">
        <v>7.29</v>
      </c>
      <c r="H4571">
        <v>7.29</v>
      </c>
      <c r="I4571" t="s">
        <v>149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24.98</v>
      </c>
      <c r="S4571">
        <v>24.98</v>
      </c>
      <c r="T4571">
        <v>24.98</v>
      </c>
      <c r="U4571">
        <v>24.98</v>
      </c>
      <c r="V4571">
        <v>29.18334668</v>
      </c>
      <c r="W4571">
        <v>29.18334668</v>
      </c>
      <c r="X4571">
        <v>3.4266117970000001</v>
      </c>
      <c r="Y4571">
        <v>3.4266117970000001</v>
      </c>
    </row>
    <row r="4572" spans="1:25" x14ac:dyDescent="0.3">
      <c r="A4572" s="2">
        <v>45937</v>
      </c>
      <c r="B4572" t="s">
        <v>60</v>
      </c>
      <c r="C4572">
        <v>825</v>
      </c>
      <c r="D4572">
        <v>7</v>
      </c>
      <c r="E4572">
        <v>0.89600000000000002</v>
      </c>
      <c r="F4572">
        <v>0.84799999999999998</v>
      </c>
      <c r="G4572">
        <v>6.27</v>
      </c>
      <c r="H4572">
        <v>6.27</v>
      </c>
      <c r="I4572" t="s">
        <v>149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>
        <v>21.88</v>
      </c>
      <c r="S4572">
        <v>21.88</v>
      </c>
      <c r="T4572">
        <v>21.88</v>
      </c>
      <c r="U4572">
        <v>21.88</v>
      </c>
      <c r="V4572">
        <v>28.656307129999998</v>
      </c>
      <c r="W4572">
        <v>28.656307129999998</v>
      </c>
      <c r="X4572">
        <v>3.4896331740000002</v>
      </c>
      <c r="Y4572">
        <v>3.4896331740000002</v>
      </c>
    </row>
    <row r="4573" spans="1:25" x14ac:dyDescent="0.3">
      <c r="A4573" s="2">
        <v>45937</v>
      </c>
      <c r="B4573" t="s">
        <v>100</v>
      </c>
      <c r="C4573">
        <v>20</v>
      </c>
      <c r="D4573">
        <v>0</v>
      </c>
      <c r="F4573">
        <v>0</v>
      </c>
      <c r="G4573">
        <v>0</v>
      </c>
      <c r="H4573">
        <v>0</v>
      </c>
      <c r="I4573" t="s">
        <v>149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5" x14ac:dyDescent="0.3">
      <c r="A4574" s="2">
        <v>45937</v>
      </c>
      <c r="B4574" t="s">
        <v>54</v>
      </c>
      <c r="C4574">
        <v>2223</v>
      </c>
      <c r="D4574">
        <v>7</v>
      </c>
      <c r="E4574">
        <v>1.113</v>
      </c>
      <c r="F4574">
        <v>0.315</v>
      </c>
      <c r="G4574">
        <v>7.79</v>
      </c>
      <c r="H4574">
        <v>7.79</v>
      </c>
      <c r="I4574" t="s">
        <v>149</v>
      </c>
      <c r="J4574">
        <v>1</v>
      </c>
      <c r="K4574">
        <v>1</v>
      </c>
      <c r="L4574">
        <v>1</v>
      </c>
      <c r="M4574">
        <v>1</v>
      </c>
      <c r="N4574">
        <v>2</v>
      </c>
      <c r="O4574">
        <v>2</v>
      </c>
      <c r="P4574">
        <v>2</v>
      </c>
      <c r="Q4574">
        <v>2</v>
      </c>
      <c r="R4574">
        <v>68.98</v>
      </c>
      <c r="S4574">
        <v>68.98</v>
      </c>
      <c r="T4574">
        <v>68.98</v>
      </c>
      <c r="U4574">
        <v>68.98</v>
      </c>
      <c r="V4574">
        <v>11.29312844</v>
      </c>
      <c r="W4574">
        <v>11.29312844</v>
      </c>
      <c r="X4574">
        <v>8.8549422339999992</v>
      </c>
      <c r="Y4574">
        <v>8.8549422339999992</v>
      </c>
    </row>
    <row r="4575" spans="1:25" x14ac:dyDescent="0.3">
      <c r="A4575" s="2">
        <v>45937</v>
      </c>
      <c r="B4575" t="s">
        <v>100</v>
      </c>
      <c r="C4575">
        <v>78</v>
      </c>
      <c r="D4575">
        <v>0</v>
      </c>
      <c r="F4575">
        <v>0</v>
      </c>
      <c r="G4575">
        <v>0</v>
      </c>
      <c r="H4575">
        <v>0</v>
      </c>
      <c r="I4575" t="s">
        <v>149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5" x14ac:dyDescent="0.3">
      <c r="A4576" s="2">
        <v>45937</v>
      </c>
      <c r="B4576" t="s">
        <v>54</v>
      </c>
      <c r="C4576">
        <v>792</v>
      </c>
      <c r="D4576">
        <v>6</v>
      </c>
      <c r="E4576">
        <v>1.042</v>
      </c>
      <c r="F4576">
        <v>0.75800000000000001</v>
      </c>
      <c r="G4576">
        <v>6.25</v>
      </c>
      <c r="H4576">
        <v>6.25</v>
      </c>
      <c r="I4576" t="s">
        <v>149</v>
      </c>
      <c r="J4576">
        <v>0</v>
      </c>
      <c r="K4576">
        <v>3</v>
      </c>
      <c r="L4576">
        <v>3</v>
      </c>
      <c r="M4576">
        <v>3</v>
      </c>
      <c r="N4576">
        <v>0</v>
      </c>
      <c r="O4576">
        <v>5</v>
      </c>
      <c r="P4576">
        <v>5</v>
      </c>
      <c r="Q4576">
        <v>5</v>
      </c>
      <c r="R4576">
        <v>0</v>
      </c>
      <c r="S4576">
        <v>125.4</v>
      </c>
      <c r="T4576">
        <v>125.4</v>
      </c>
      <c r="U4576">
        <v>125.4</v>
      </c>
      <c r="V4576">
        <v>4.9840510370000004</v>
      </c>
      <c r="W4576">
        <v>4.9840510370000004</v>
      </c>
      <c r="X4576">
        <v>20.064</v>
      </c>
      <c r="Y4576">
        <v>20.064</v>
      </c>
    </row>
    <row r="4577" spans="1:25" x14ac:dyDescent="0.3">
      <c r="A4577" s="2">
        <v>45937</v>
      </c>
      <c r="B4577" t="s">
        <v>60</v>
      </c>
      <c r="C4577">
        <v>789</v>
      </c>
      <c r="D4577">
        <v>9</v>
      </c>
      <c r="E4577">
        <v>1.052</v>
      </c>
      <c r="F4577">
        <v>1.141</v>
      </c>
      <c r="G4577">
        <v>9.4700000000000006</v>
      </c>
      <c r="H4577">
        <v>9.4700000000000006</v>
      </c>
      <c r="I4577" t="s">
        <v>149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21.49</v>
      </c>
      <c r="S4577">
        <v>21.49</v>
      </c>
      <c r="T4577">
        <v>21.49</v>
      </c>
      <c r="U4577">
        <v>21.49</v>
      </c>
      <c r="V4577">
        <v>44.067007910000001</v>
      </c>
      <c r="W4577">
        <v>44.067007910000001</v>
      </c>
      <c r="X4577">
        <v>2.269271383</v>
      </c>
      <c r="Y4577">
        <v>2.269271383</v>
      </c>
    </row>
    <row r="4578" spans="1:25" x14ac:dyDescent="0.3">
      <c r="A4578" s="2">
        <v>45937</v>
      </c>
      <c r="B4578" t="s">
        <v>54</v>
      </c>
      <c r="C4578">
        <v>1684</v>
      </c>
      <c r="D4578">
        <v>4</v>
      </c>
      <c r="E4578">
        <v>0.66300000000000003</v>
      </c>
      <c r="F4578">
        <v>0.23799999999999999</v>
      </c>
      <c r="G4578">
        <v>2.65</v>
      </c>
      <c r="H4578">
        <v>2.65</v>
      </c>
      <c r="I4578" t="s">
        <v>149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X4578">
        <v>0</v>
      </c>
      <c r="Y4578">
        <v>0</v>
      </c>
    </row>
    <row r="4579" spans="1:25" x14ac:dyDescent="0.3">
      <c r="A4579" s="2">
        <v>45937</v>
      </c>
      <c r="B4579" t="s">
        <v>100</v>
      </c>
      <c r="C4579">
        <v>71</v>
      </c>
      <c r="D4579">
        <v>1</v>
      </c>
      <c r="E4579">
        <v>0.42</v>
      </c>
      <c r="F4579">
        <v>1.4079999999999999</v>
      </c>
      <c r="G4579">
        <v>0.42</v>
      </c>
      <c r="H4579">
        <v>0.42</v>
      </c>
      <c r="I4579" t="s">
        <v>149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X4579">
        <v>0</v>
      </c>
      <c r="Y4579">
        <v>0</v>
      </c>
    </row>
    <row r="4580" spans="1:25" x14ac:dyDescent="0.3">
      <c r="A4580" s="2">
        <v>45937</v>
      </c>
      <c r="B4580" t="s">
        <v>60</v>
      </c>
      <c r="C4580">
        <v>406</v>
      </c>
      <c r="D4580">
        <v>1</v>
      </c>
      <c r="E4580">
        <v>0.62</v>
      </c>
      <c r="F4580">
        <v>0.246</v>
      </c>
      <c r="G4580">
        <v>0.62</v>
      </c>
      <c r="H4580">
        <v>0.62</v>
      </c>
      <c r="I4580" t="s">
        <v>149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X4580">
        <v>0</v>
      </c>
      <c r="Y4580">
        <v>0</v>
      </c>
    </row>
    <row r="4581" spans="1:25" x14ac:dyDescent="0.3">
      <c r="A4581" s="2">
        <v>45937</v>
      </c>
      <c r="B4581" t="s">
        <v>48</v>
      </c>
      <c r="C4581">
        <v>741</v>
      </c>
      <c r="D4581">
        <v>7</v>
      </c>
      <c r="E4581">
        <v>2.4209999999999998</v>
      </c>
      <c r="F4581">
        <v>0.94499999999999995</v>
      </c>
      <c r="G4581">
        <v>16.95</v>
      </c>
      <c r="H4581">
        <v>16.95</v>
      </c>
      <c r="I4581" t="s">
        <v>149</v>
      </c>
      <c r="J4581">
        <v>1</v>
      </c>
      <c r="K4581">
        <v>2</v>
      </c>
      <c r="L4581">
        <v>2</v>
      </c>
      <c r="M4581">
        <v>2</v>
      </c>
      <c r="N4581">
        <v>1</v>
      </c>
      <c r="O4581">
        <v>3</v>
      </c>
      <c r="P4581">
        <v>3</v>
      </c>
      <c r="Q4581">
        <v>3</v>
      </c>
      <c r="R4581">
        <v>28.49</v>
      </c>
      <c r="S4581">
        <v>85.47</v>
      </c>
      <c r="T4581">
        <v>85.47</v>
      </c>
      <c r="U4581">
        <v>85.47</v>
      </c>
      <c r="V4581">
        <v>19.831519830000001</v>
      </c>
      <c r="W4581">
        <v>19.831519830000001</v>
      </c>
      <c r="X4581">
        <v>5.0424778760000004</v>
      </c>
      <c r="Y4581">
        <v>5.0424778760000004</v>
      </c>
    </row>
    <row r="4582" spans="1:25" x14ac:dyDescent="0.3">
      <c r="A4582" s="2">
        <v>45937</v>
      </c>
      <c r="B4582" t="s">
        <v>48</v>
      </c>
      <c r="C4582">
        <v>2085</v>
      </c>
      <c r="D4582">
        <v>10</v>
      </c>
      <c r="E4582">
        <v>1.296</v>
      </c>
      <c r="F4582">
        <v>0.48</v>
      </c>
      <c r="G4582">
        <v>12.96</v>
      </c>
      <c r="H4582">
        <v>12.96</v>
      </c>
      <c r="I4582" t="s">
        <v>149</v>
      </c>
      <c r="J4582">
        <v>1</v>
      </c>
      <c r="K4582">
        <v>1</v>
      </c>
      <c r="L4582">
        <v>1</v>
      </c>
      <c r="M4582">
        <v>1</v>
      </c>
      <c r="N4582">
        <v>2</v>
      </c>
      <c r="O4582">
        <v>2</v>
      </c>
      <c r="P4582">
        <v>2</v>
      </c>
      <c r="Q4582">
        <v>2</v>
      </c>
      <c r="R4582">
        <v>56.98</v>
      </c>
      <c r="S4582">
        <v>56.98</v>
      </c>
      <c r="T4582">
        <v>56.98</v>
      </c>
      <c r="U4582">
        <v>56.98</v>
      </c>
      <c r="V4582">
        <v>22.74482274</v>
      </c>
      <c r="W4582">
        <v>22.74482274</v>
      </c>
      <c r="X4582">
        <v>4.3966049380000003</v>
      </c>
      <c r="Y4582">
        <v>4.3966049380000003</v>
      </c>
    </row>
    <row r="4583" spans="1:25" x14ac:dyDescent="0.3">
      <c r="A4583" s="2">
        <v>45937</v>
      </c>
      <c r="B4583" t="s">
        <v>48</v>
      </c>
      <c r="C4583">
        <v>1444</v>
      </c>
      <c r="D4583">
        <v>10</v>
      </c>
      <c r="E4583">
        <v>1.913</v>
      </c>
      <c r="F4583">
        <v>0.69299999999999995</v>
      </c>
      <c r="G4583">
        <v>19.13</v>
      </c>
      <c r="H4583">
        <v>19.13</v>
      </c>
      <c r="I4583" t="s">
        <v>149</v>
      </c>
      <c r="J4583">
        <v>2</v>
      </c>
      <c r="K4583">
        <v>2</v>
      </c>
      <c r="L4583">
        <v>2</v>
      </c>
      <c r="M4583">
        <v>2</v>
      </c>
      <c r="N4583">
        <v>2</v>
      </c>
      <c r="O4583">
        <v>2</v>
      </c>
      <c r="P4583">
        <v>2</v>
      </c>
      <c r="Q4583">
        <v>2</v>
      </c>
      <c r="R4583">
        <v>125.98</v>
      </c>
      <c r="S4583">
        <v>125.98</v>
      </c>
      <c r="T4583">
        <v>125.98</v>
      </c>
      <c r="U4583">
        <v>125.98</v>
      </c>
      <c r="V4583">
        <v>15.18494999</v>
      </c>
      <c r="W4583">
        <v>15.18494999</v>
      </c>
      <c r="X4583">
        <v>6.5854678519999998</v>
      </c>
      <c r="Y4583">
        <v>6.5854678519999998</v>
      </c>
    </row>
    <row r="4584" spans="1:25" x14ac:dyDescent="0.3">
      <c r="A4584" s="2">
        <v>45937</v>
      </c>
      <c r="B4584" t="s">
        <v>48</v>
      </c>
      <c r="C4584">
        <v>2058</v>
      </c>
      <c r="D4584">
        <v>3</v>
      </c>
      <c r="E4584">
        <v>1.107</v>
      </c>
      <c r="F4584">
        <v>0.14599999999999999</v>
      </c>
      <c r="G4584">
        <v>3.32</v>
      </c>
      <c r="H4584">
        <v>3.32</v>
      </c>
      <c r="I4584" t="s">
        <v>149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X4584">
        <v>0</v>
      </c>
      <c r="Y4584">
        <v>0</v>
      </c>
    </row>
    <row r="4585" spans="1:25" x14ac:dyDescent="0.3">
      <c r="A4585" s="2">
        <v>45937</v>
      </c>
      <c r="B4585" t="s">
        <v>19</v>
      </c>
      <c r="C4585">
        <v>47</v>
      </c>
      <c r="D4585">
        <v>1</v>
      </c>
      <c r="E4585">
        <v>1.24</v>
      </c>
      <c r="F4585">
        <v>2.1280000000000001</v>
      </c>
      <c r="G4585">
        <v>1.24</v>
      </c>
      <c r="H4585">
        <v>1.24</v>
      </c>
      <c r="I4585" t="s">
        <v>149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X4585">
        <v>0</v>
      </c>
      <c r="Y4585">
        <v>0</v>
      </c>
    </row>
    <row r="4586" spans="1:25" x14ac:dyDescent="0.3">
      <c r="A4586" s="2">
        <v>45937</v>
      </c>
      <c r="B4586" t="s">
        <v>90</v>
      </c>
      <c r="C4586">
        <v>24</v>
      </c>
      <c r="D4586">
        <v>0</v>
      </c>
      <c r="F4586">
        <v>0</v>
      </c>
      <c r="G4586">
        <v>0</v>
      </c>
      <c r="H4586">
        <v>0</v>
      </c>
      <c r="I4586" t="s">
        <v>149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5" x14ac:dyDescent="0.3">
      <c r="A4587" s="2">
        <v>45937</v>
      </c>
      <c r="B4587" t="s">
        <v>19</v>
      </c>
      <c r="C4587">
        <v>165</v>
      </c>
      <c r="D4587">
        <v>0</v>
      </c>
      <c r="F4587">
        <v>0</v>
      </c>
      <c r="G4587">
        <v>0</v>
      </c>
      <c r="H4587">
        <v>0</v>
      </c>
      <c r="I4587" t="s">
        <v>149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5" x14ac:dyDescent="0.3">
      <c r="A4588" s="2">
        <v>45937</v>
      </c>
      <c r="B4588" t="s">
        <v>90</v>
      </c>
      <c r="C4588">
        <v>29</v>
      </c>
      <c r="D4588">
        <v>2</v>
      </c>
      <c r="E4588">
        <v>1.0049999999999999</v>
      </c>
      <c r="F4588">
        <v>6.8970000000000002</v>
      </c>
      <c r="G4588">
        <v>2.0099999999999998</v>
      </c>
      <c r="H4588">
        <v>2.0099999999999998</v>
      </c>
      <c r="I4588" t="s">
        <v>149</v>
      </c>
      <c r="J4588">
        <v>1</v>
      </c>
      <c r="K4588">
        <v>1</v>
      </c>
      <c r="L4588">
        <v>1</v>
      </c>
      <c r="M4588">
        <v>1</v>
      </c>
      <c r="N4588">
        <v>4</v>
      </c>
      <c r="O4588">
        <v>4</v>
      </c>
      <c r="P4588">
        <v>4</v>
      </c>
      <c r="Q4588">
        <v>4</v>
      </c>
      <c r="R4588">
        <v>137.96</v>
      </c>
      <c r="S4588">
        <v>137.96</v>
      </c>
      <c r="T4588">
        <v>137.96</v>
      </c>
      <c r="U4588">
        <v>137.96</v>
      </c>
      <c r="V4588">
        <v>1.4569440419999999</v>
      </c>
      <c r="W4588">
        <v>1.4569440419999999</v>
      </c>
      <c r="X4588">
        <v>68.636815920000004</v>
      </c>
      <c r="Y4588">
        <v>68.636815920000004</v>
      </c>
    </row>
    <row r="4589" spans="1:25" x14ac:dyDescent="0.3">
      <c r="A4589" s="2">
        <v>45937</v>
      </c>
      <c r="B4589" t="s">
        <v>19</v>
      </c>
      <c r="C4589">
        <v>73</v>
      </c>
      <c r="D4589">
        <v>1</v>
      </c>
      <c r="E4589">
        <v>1.23</v>
      </c>
      <c r="F4589">
        <v>1.37</v>
      </c>
      <c r="G4589">
        <v>1.23</v>
      </c>
      <c r="H4589">
        <v>1.23</v>
      </c>
      <c r="I4589" t="s">
        <v>149</v>
      </c>
      <c r="J4589">
        <v>1</v>
      </c>
      <c r="K4589">
        <v>3</v>
      </c>
      <c r="L4589">
        <v>3</v>
      </c>
      <c r="M4589">
        <v>3</v>
      </c>
      <c r="N4589">
        <v>1</v>
      </c>
      <c r="O4589">
        <v>3</v>
      </c>
      <c r="P4589">
        <v>3</v>
      </c>
      <c r="Q4589">
        <v>3</v>
      </c>
      <c r="R4589">
        <v>32.49</v>
      </c>
      <c r="S4589">
        <v>93.25</v>
      </c>
      <c r="T4589">
        <v>93.25</v>
      </c>
      <c r="U4589">
        <v>93.25</v>
      </c>
      <c r="V4589">
        <v>1.319034853</v>
      </c>
      <c r="W4589">
        <v>1.319034853</v>
      </c>
      <c r="X4589">
        <v>75.81300813</v>
      </c>
      <c r="Y4589">
        <v>75.81300813</v>
      </c>
    </row>
    <row r="4590" spans="1:25" x14ac:dyDescent="0.3">
      <c r="A4590" s="2">
        <v>45937</v>
      </c>
      <c r="B4590" t="s">
        <v>90</v>
      </c>
      <c r="C4590">
        <v>26</v>
      </c>
      <c r="D4590">
        <v>2</v>
      </c>
      <c r="E4590">
        <v>1</v>
      </c>
      <c r="F4590">
        <v>7.6920000000000002</v>
      </c>
      <c r="G4590">
        <v>2</v>
      </c>
      <c r="H4590">
        <v>2</v>
      </c>
      <c r="I4590" t="s">
        <v>149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X4590">
        <v>0</v>
      </c>
      <c r="Y4590">
        <v>0</v>
      </c>
    </row>
    <row r="4591" spans="1:25" x14ac:dyDescent="0.3">
      <c r="A4591" s="2">
        <v>45937</v>
      </c>
      <c r="B4591" t="s">
        <v>19</v>
      </c>
      <c r="C4591">
        <v>50</v>
      </c>
      <c r="D4591">
        <v>0</v>
      </c>
      <c r="F4591">
        <v>0</v>
      </c>
      <c r="G4591">
        <v>0</v>
      </c>
      <c r="H4591">
        <v>0</v>
      </c>
      <c r="I4591" t="s">
        <v>149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5" x14ac:dyDescent="0.3">
      <c r="A4592" s="2">
        <v>45937</v>
      </c>
      <c r="B4592" t="s">
        <v>90</v>
      </c>
      <c r="C4592">
        <v>35</v>
      </c>
      <c r="D4592">
        <v>0</v>
      </c>
      <c r="F4592">
        <v>0</v>
      </c>
      <c r="G4592">
        <v>0</v>
      </c>
      <c r="H4592">
        <v>0</v>
      </c>
      <c r="I4592" t="s">
        <v>149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5" x14ac:dyDescent="0.3">
      <c r="A4593" s="2">
        <v>45937</v>
      </c>
      <c r="B4593" t="s">
        <v>58</v>
      </c>
      <c r="C4593">
        <v>95</v>
      </c>
      <c r="D4593">
        <v>1</v>
      </c>
      <c r="E4593">
        <v>0.66</v>
      </c>
      <c r="F4593">
        <v>1.0529999999999999</v>
      </c>
      <c r="G4593">
        <v>0.66</v>
      </c>
      <c r="H4593">
        <v>0.66</v>
      </c>
      <c r="I4593" t="s">
        <v>149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X4593">
        <v>0</v>
      </c>
      <c r="Y4593">
        <v>0</v>
      </c>
    </row>
    <row r="4594" spans="1:25" x14ac:dyDescent="0.3">
      <c r="A4594" s="2">
        <v>45937</v>
      </c>
      <c r="B4594" t="s">
        <v>110</v>
      </c>
      <c r="C4594">
        <v>146</v>
      </c>
      <c r="D4594">
        <v>1</v>
      </c>
      <c r="E4594">
        <v>1.68</v>
      </c>
      <c r="F4594">
        <v>0.68500000000000005</v>
      </c>
      <c r="G4594">
        <v>1.68</v>
      </c>
      <c r="H4594">
        <v>1.68</v>
      </c>
      <c r="I4594" t="s">
        <v>149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X4594">
        <v>0</v>
      </c>
      <c r="Y4594">
        <v>0</v>
      </c>
    </row>
    <row r="4595" spans="1:25" x14ac:dyDescent="0.3">
      <c r="A4595" s="2">
        <v>45937</v>
      </c>
      <c r="B4595" t="s">
        <v>34</v>
      </c>
      <c r="C4595">
        <v>214</v>
      </c>
      <c r="D4595">
        <v>1</v>
      </c>
      <c r="E4595">
        <v>0.66</v>
      </c>
      <c r="F4595">
        <v>0.46700000000000003</v>
      </c>
      <c r="G4595">
        <v>0.66</v>
      </c>
      <c r="H4595">
        <v>0.66</v>
      </c>
      <c r="I4595" t="s">
        <v>149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X4595">
        <v>0</v>
      </c>
      <c r="Y4595">
        <v>0</v>
      </c>
    </row>
    <row r="4596" spans="1:25" x14ac:dyDescent="0.3">
      <c r="A4596" s="2">
        <v>45937</v>
      </c>
      <c r="B4596" t="s">
        <v>28</v>
      </c>
      <c r="C4596">
        <v>20</v>
      </c>
      <c r="D4596">
        <v>0</v>
      </c>
      <c r="F4596">
        <v>0</v>
      </c>
      <c r="G4596">
        <v>0</v>
      </c>
      <c r="H4596">
        <v>0</v>
      </c>
      <c r="I4596" t="s">
        <v>149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5" x14ac:dyDescent="0.3">
      <c r="A4597" s="2">
        <v>45937</v>
      </c>
      <c r="B4597" t="s">
        <v>58</v>
      </c>
      <c r="C4597">
        <v>174</v>
      </c>
      <c r="D4597">
        <v>3</v>
      </c>
      <c r="E4597">
        <v>0.87</v>
      </c>
      <c r="F4597">
        <v>1.724</v>
      </c>
      <c r="G4597">
        <v>2.61</v>
      </c>
      <c r="H4597">
        <v>2.61</v>
      </c>
      <c r="I4597" t="s">
        <v>149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X4597">
        <v>0</v>
      </c>
      <c r="Y4597">
        <v>0</v>
      </c>
    </row>
    <row r="4598" spans="1:25" x14ac:dyDescent="0.3">
      <c r="A4598" s="2">
        <v>45937</v>
      </c>
      <c r="B4598" t="s">
        <v>110</v>
      </c>
      <c r="C4598">
        <v>492</v>
      </c>
      <c r="D4598">
        <v>3</v>
      </c>
      <c r="E4598">
        <v>0.94</v>
      </c>
      <c r="F4598">
        <v>0.61</v>
      </c>
      <c r="G4598">
        <v>2.82</v>
      </c>
      <c r="H4598">
        <v>2.82</v>
      </c>
      <c r="I4598" t="s">
        <v>149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22.88</v>
      </c>
      <c r="S4598">
        <v>22.88</v>
      </c>
      <c r="T4598">
        <v>22.88</v>
      </c>
      <c r="U4598">
        <v>22.88</v>
      </c>
      <c r="V4598">
        <v>12.32517483</v>
      </c>
      <c r="W4598">
        <v>12.32517483</v>
      </c>
      <c r="X4598">
        <v>8.1134751769999998</v>
      </c>
      <c r="Y4598">
        <v>8.1134751769999998</v>
      </c>
    </row>
    <row r="4599" spans="1:25" x14ac:dyDescent="0.3">
      <c r="A4599" s="2">
        <v>45937</v>
      </c>
      <c r="B4599" t="s">
        <v>34</v>
      </c>
      <c r="C4599">
        <v>385</v>
      </c>
      <c r="D4599">
        <v>2</v>
      </c>
      <c r="E4599">
        <v>0.57499999999999996</v>
      </c>
      <c r="F4599">
        <v>0.51900000000000002</v>
      </c>
      <c r="G4599">
        <v>1.1499999999999999</v>
      </c>
      <c r="H4599">
        <v>1.1499999999999999</v>
      </c>
      <c r="I4599" t="s">
        <v>149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X4599">
        <v>0</v>
      </c>
      <c r="Y4599">
        <v>0</v>
      </c>
    </row>
    <row r="4600" spans="1:25" x14ac:dyDescent="0.3">
      <c r="A4600" s="2">
        <v>45937</v>
      </c>
      <c r="B4600" t="s">
        <v>28</v>
      </c>
      <c r="C4600">
        <v>82</v>
      </c>
      <c r="D4600">
        <v>0</v>
      </c>
      <c r="F4600">
        <v>0</v>
      </c>
      <c r="G4600">
        <v>0</v>
      </c>
      <c r="H4600">
        <v>0</v>
      </c>
      <c r="I4600" t="s">
        <v>149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5" x14ac:dyDescent="0.3">
      <c r="A4601" s="2">
        <v>45937</v>
      </c>
      <c r="B4601" t="s">
        <v>28</v>
      </c>
      <c r="C4601">
        <v>75</v>
      </c>
      <c r="D4601">
        <v>1</v>
      </c>
      <c r="E4601">
        <v>1.02</v>
      </c>
      <c r="F4601">
        <v>1.333</v>
      </c>
      <c r="G4601">
        <v>1.02</v>
      </c>
      <c r="H4601">
        <v>1.02</v>
      </c>
      <c r="I4601" t="s">
        <v>149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X4601">
        <v>0</v>
      </c>
      <c r="Y4601">
        <v>0</v>
      </c>
    </row>
    <row r="4602" spans="1:25" x14ac:dyDescent="0.3">
      <c r="A4602" s="2">
        <v>45937</v>
      </c>
      <c r="B4602" t="s">
        <v>58</v>
      </c>
      <c r="C4602">
        <v>226</v>
      </c>
      <c r="D4602">
        <v>0</v>
      </c>
      <c r="F4602">
        <v>0</v>
      </c>
      <c r="G4602">
        <v>0</v>
      </c>
      <c r="H4602">
        <v>0</v>
      </c>
      <c r="I4602" t="s">
        <v>149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5" x14ac:dyDescent="0.3">
      <c r="A4603" s="2">
        <v>45937</v>
      </c>
      <c r="B4603" t="s">
        <v>110</v>
      </c>
      <c r="C4603">
        <v>231</v>
      </c>
      <c r="D4603">
        <v>0</v>
      </c>
      <c r="F4603">
        <v>0</v>
      </c>
      <c r="G4603">
        <v>0</v>
      </c>
      <c r="H4603">
        <v>0</v>
      </c>
      <c r="I4603" t="s">
        <v>149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5" x14ac:dyDescent="0.3">
      <c r="A4604" s="2">
        <v>45937</v>
      </c>
      <c r="B4604" t="s">
        <v>34</v>
      </c>
      <c r="C4604">
        <v>871</v>
      </c>
      <c r="D4604">
        <v>7</v>
      </c>
      <c r="E4604">
        <v>1.0589999999999999</v>
      </c>
      <c r="F4604">
        <v>0.80400000000000005</v>
      </c>
      <c r="G4604">
        <v>7.41</v>
      </c>
      <c r="H4604">
        <v>7.41</v>
      </c>
      <c r="I4604" t="s">
        <v>149</v>
      </c>
      <c r="J4604">
        <v>3</v>
      </c>
      <c r="K4604">
        <v>3</v>
      </c>
      <c r="L4604">
        <v>3</v>
      </c>
      <c r="M4604">
        <v>3</v>
      </c>
      <c r="N4604">
        <v>3</v>
      </c>
      <c r="O4604">
        <v>3</v>
      </c>
      <c r="P4604">
        <v>3</v>
      </c>
      <c r="Q4604">
        <v>3</v>
      </c>
      <c r="R4604">
        <v>64.25</v>
      </c>
      <c r="S4604">
        <v>64.25</v>
      </c>
      <c r="T4604">
        <v>64.25</v>
      </c>
      <c r="U4604">
        <v>64.25</v>
      </c>
      <c r="V4604">
        <v>11.53307393</v>
      </c>
      <c r="W4604">
        <v>11.53307393</v>
      </c>
      <c r="X4604">
        <v>8.6707152500000007</v>
      </c>
      <c r="Y4604">
        <v>8.6707152500000007</v>
      </c>
    </row>
    <row r="4605" spans="1:25" x14ac:dyDescent="0.3">
      <c r="A4605" s="2">
        <v>45937</v>
      </c>
      <c r="B4605" t="s">
        <v>34</v>
      </c>
      <c r="C4605">
        <v>253</v>
      </c>
      <c r="D4605">
        <v>3</v>
      </c>
      <c r="E4605">
        <v>1.417</v>
      </c>
      <c r="F4605">
        <v>1.1859999999999999</v>
      </c>
      <c r="G4605">
        <v>4.25</v>
      </c>
      <c r="H4605">
        <v>4.25</v>
      </c>
      <c r="I4605" t="s">
        <v>149</v>
      </c>
      <c r="J4605">
        <v>2</v>
      </c>
      <c r="K4605">
        <v>2</v>
      </c>
      <c r="L4605">
        <v>2</v>
      </c>
      <c r="M4605">
        <v>2</v>
      </c>
      <c r="N4605">
        <v>2</v>
      </c>
      <c r="O4605">
        <v>2</v>
      </c>
      <c r="P4605">
        <v>2</v>
      </c>
      <c r="Q4605">
        <v>2</v>
      </c>
      <c r="R4605">
        <v>54.76</v>
      </c>
      <c r="S4605">
        <v>54.76</v>
      </c>
      <c r="T4605">
        <v>54.76</v>
      </c>
      <c r="U4605">
        <v>54.76</v>
      </c>
      <c r="V4605">
        <v>7.7611395180000002</v>
      </c>
      <c r="W4605">
        <v>7.7611395180000002</v>
      </c>
      <c r="X4605">
        <v>12.88470588</v>
      </c>
      <c r="Y4605">
        <v>12.88470588</v>
      </c>
    </row>
    <row r="4606" spans="1:25" x14ac:dyDescent="0.3">
      <c r="A4606" s="2">
        <v>45937</v>
      </c>
      <c r="B4606" t="s">
        <v>58</v>
      </c>
      <c r="C4606">
        <v>202</v>
      </c>
      <c r="D4606">
        <v>1</v>
      </c>
      <c r="E4606">
        <v>0.42</v>
      </c>
      <c r="F4606">
        <v>0.495</v>
      </c>
      <c r="G4606">
        <v>0.42</v>
      </c>
      <c r="H4606">
        <v>0.42</v>
      </c>
      <c r="I4606" t="s">
        <v>149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X4606">
        <v>0</v>
      </c>
      <c r="Y4606">
        <v>0</v>
      </c>
    </row>
    <row r="4607" spans="1:25" x14ac:dyDescent="0.3">
      <c r="A4607" s="2">
        <v>45937</v>
      </c>
      <c r="B4607" t="s">
        <v>28</v>
      </c>
      <c r="C4607">
        <v>59</v>
      </c>
      <c r="D4607">
        <v>2</v>
      </c>
      <c r="E4607">
        <v>0.66</v>
      </c>
      <c r="F4607">
        <v>3.39</v>
      </c>
      <c r="G4607">
        <v>1.32</v>
      </c>
      <c r="H4607">
        <v>1.32</v>
      </c>
      <c r="I4607" t="s">
        <v>149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16.489999999999998</v>
      </c>
      <c r="S4607">
        <v>16.489999999999998</v>
      </c>
      <c r="T4607">
        <v>16.489999999999998</v>
      </c>
      <c r="U4607">
        <v>16.489999999999998</v>
      </c>
      <c r="V4607">
        <v>8.004851425</v>
      </c>
      <c r="W4607">
        <v>8.004851425</v>
      </c>
      <c r="X4607">
        <v>12.49242424</v>
      </c>
      <c r="Y4607">
        <v>12.49242424</v>
      </c>
    </row>
    <row r="4608" spans="1:25" x14ac:dyDescent="0.3">
      <c r="A4608" s="2">
        <v>45937</v>
      </c>
      <c r="B4608" t="s">
        <v>110</v>
      </c>
      <c r="C4608">
        <v>505</v>
      </c>
      <c r="D4608">
        <v>1</v>
      </c>
      <c r="E4608">
        <v>0.85</v>
      </c>
      <c r="F4608">
        <v>0.19800000000000001</v>
      </c>
      <c r="G4608">
        <v>0.85</v>
      </c>
      <c r="H4608">
        <v>0.85</v>
      </c>
      <c r="I4608" t="s">
        <v>149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X4608">
        <v>0</v>
      </c>
      <c r="Y4608">
        <v>0</v>
      </c>
    </row>
    <row r="4609" spans="1:25" x14ac:dyDescent="0.3">
      <c r="A4609" s="2">
        <v>45937</v>
      </c>
      <c r="B4609" t="s">
        <v>26</v>
      </c>
      <c r="C4609">
        <v>185</v>
      </c>
      <c r="D4609">
        <v>0</v>
      </c>
      <c r="F4609">
        <v>0</v>
      </c>
      <c r="G4609">
        <v>0</v>
      </c>
      <c r="H4609">
        <v>0</v>
      </c>
      <c r="I4609" t="s">
        <v>149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5" x14ac:dyDescent="0.3">
      <c r="A4610" s="2">
        <v>45937</v>
      </c>
      <c r="B4610" t="s">
        <v>30</v>
      </c>
      <c r="C4610">
        <v>24</v>
      </c>
      <c r="D4610">
        <v>0</v>
      </c>
      <c r="F4610">
        <v>0</v>
      </c>
      <c r="G4610">
        <v>0</v>
      </c>
      <c r="H4610">
        <v>0</v>
      </c>
      <c r="I4610" t="s">
        <v>149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5" x14ac:dyDescent="0.3">
      <c r="A4611" s="2">
        <v>45937</v>
      </c>
      <c r="B4611" t="s">
        <v>26</v>
      </c>
      <c r="C4611">
        <v>463</v>
      </c>
      <c r="D4611">
        <v>3</v>
      </c>
      <c r="E4611">
        <v>0.91300000000000003</v>
      </c>
      <c r="F4611">
        <v>0.64800000000000002</v>
      </c>
      <c r="G4611">
        <v>2.74</v>
      </c>
      <c r="H4611">
        <v>2.74</v>
      </c>
      <c r="I4611" t="s">
        <v>149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X4611">
        <v>0</v>
      </c>
      <c r="Y4611">
        <v>0</v>
      </c>
    </row>
    <row r="4612" spans="1:25" x14ac:dyDescent="0.3">
      <c r="A4612" s="2">
        <v>45937</v>
      </c>
      <c r="B4612" t="s">
        <v>30</v>
      </c>
      <c r="C4612">
        <v>136</v>
      </c>
      <c r="D4612">
        <v>1</v>
      </c>
      <c r="E4612">
        <v>1.1100000000000001</v>
      </c>
      <c r="F4612">
        <v>0.73499999999999999</v>
      </c>
      <c r="G4612">
        <v>1.1100000000000001</v>
      </c>
      <c r="H4612">
        <v>1.1100000000000001</v>
      </c>
      <c r="I4612" t="s">
        <v>149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X4612">
        <v>0</v>
      </c>
      <c r="Y4612">
        <v>0</v>
      </c>
    </row>
    <row r="4613" spans="1:25" x14ac:dyDescent="0.3">
      <c r="A4613" s="2">
        <v>45937</v>
      </c>
      <c r="B4613" t="s">
        <v>26</v>
      </c>
      <c r="C4613">
        <v>850</v>
      </c>
      <c r="D4613">
        <v>1</v>
      </c>
      <c r="E4613">
        <v>1.83</v>
      </c>
      <c r="F4613">
        <v>0.11799999999999999</v>
      </c>
      <c r="G4613">
        <v>1.83</v>
      </c>
      <c r="H4613">
        <v>1.83</v>
      </c>
      <c r="I4613" t="s">
        <v>149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X4613">
        <v>0</v>
      </c>
      <c r="Y4613">
        <v>0</v>
      </c>
    </row>
    <row r="4614" spans="1:25" x14ac:dyDescent="0.3">
      <c r="A4614" s="2">
        <v>45937</v>
      </c>
      <c r="B4614" t="s">
        <v>30</v>
      </c>
      <c r="C4614">
        <v>126</v>
      </c>
      <c r="D4614">
        <v>1</v>
      </c>
      <c r="E4614">
        <v>0.28999999999999998</v>
      </c>
      <c r="F4614">
        <v>0.79400000000000004</v>
      </c>
      <c r="G4614">
        <v>0.28999999999999998</v>
      </c>
      <c r="H4614">
        <v>0.28999999999999998</v>
      </c>
      <c r="I4614" t="s">
        <v>149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X4614">
        <v>0</v>
      </c>
      <c r="Y4614">
        <v>0</v>
      </c>
    </row>
    <row r="4615" spans="1:25" x14ac:dyDescent="0.3">
      <c r="A4615" s="2">
        <v>45937</v>
      </c>
      <c r="B4615" t="s">
        <v>30</v>
      </c>
      <c r="C4615">
        <v>161</v>
      </c>
      <c r="D4615">
        <v>2</v>
      </c>
      <c r="E4615">
        <v>0.49</v>
      </c>
      <c r="F4615">
        <v>1.242</v>
      </c>
      <c r="G4615">
        <v>0.98</v>
      </c>
      <c r="H4615">
        <v>0.98</v>
      </c>
      <c r="I4615" t="s">
        <v>149</v>
      </c>
      <c r="J4615">
        <v>1</v>
      </c>
      <c r="K4615">
        <v>1</v>
      </c>
      <c r="L4615">
        <v>1</v>
      </c>
      <c r="M4615">
        <v>1</v>
      </c>
      <c r="N4615">
        <v>2</v>
      </c>
      <c r="O4615">
        <v>2</v>
      </c>
      <c r="P4615">
        <v>2</v>
      </c>
      <c r="Q4615">
        <v>2</v>
      </c>
      <c r="R4615">
        <v>56.98</v>
      </c>
      <c r="S4615">
        <v>56.98</v>
      </c>
      <c r="T4615">
        <v>56.98</v>
      </c>
      <c r="U4615">
        <v>56.98</v>
      </c>
      <c r="V4615">
        <v>1.71990172</v>
      </c>
      <c r="W4615">
        <v>1.71990172</v>
      </c>
      <c r="X4615">
        <v>58.142857139999997</v>
      </c>
      <c r="Y4615">
        <v>58.142857139999997</v>
      </c>
    </row>
    <row r="4616" spans="1:25" x14ac:dyDescent="0.3">
      <c r="A4616" s="2">
        <v>45937</v>
      </c>
      <c r="B4616" t="s">
        <v>26</v>
      </c>
      <c r="C4616">
        <v>426</v>
      </c>
      <c r="D4616">
        <v>2</v>
      </c>
      <c r="E4616">
        <v>0.59499999999999997</v>
      </c>
      <c r="F4616">
        <v>0.46899999999999997</v>
      </c>
      <c r="G4616">
        <v>1.19</v>
      </c>
      <c r="H4616">
        <v>1.19</v>
      </c>
      <c r="I4616" t="s">
        <v>149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X4616">
        <v>0</v>
      </c>
      <c r="Y4616">
        <v>0</v>
      </c>
    </row>
    <row r="4617" spans="1:25" x14ac:dyDescent="0.3">
      <c r="A4617" s="2">
        <v>45937</v>
      </c>
      <c r="B4617" t="s">
        <v>86</v>
      </c>
      <c r="C4617">
        <v>4</v>
      </c>
      <c r="D4617">
        <v>0</v>
      </c>
      <c r="F4617">
        <v>0</v>
      </c>
      <c r="G4617">
        <v>0</v>
      </c>
      <c r="H4617">
        <v>0</v>
      </c>
      <c r="I4617" t="s">
        <v>149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5" x14ac:dyDescent="0.3">
      <c r="A4618" s="2">
        <v>45937</v>
      </c>
      <c r="B4618" t="s">
        <v>32</v>
      </c>
      <c r="C4618">
        <v>118</v>
      </c>
      <c r="D4618">
        <v>0</v>
      </c>
      <c r="F4618">
        <v>0</v>
      </c>
      <c r="G4618">
        <v>0</v>
      </c>
      <c r="H4618">
        <v>0</v>
      </c>
      <c r="I4618" t="s">
        <v>149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5" x14ac:dyDescent="0.3">
      <c r="A4619" s="2">
        <v>45937</v>
      </c>
      <c r="B4619" t="s">
        <v>46</v>
      </c>
      <c r="C4619">
        <v>42</v>
      </c>
      <c r="D4619">
        <v>0</v>
      </c>
      <c r="F4619">
        <v>0</v>
      </c>
      <c r="G4619">
        <v>0</v>
      </c>
      <c r="H4619">
        <v>0</v>
      </c>
      <c r="I4619" t="s">
        <v>149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5" x14ac:dyDescent="0.3">
      <c r="A4620" s="2">
        <v>45937</v>
      </c>
      <c r="B4620" t="s">
        <v>38</v>
      </c>
      <c r="C4620">
        <v>1065</v>
      </c>
      <c r="D4620">
        <v>5</v>
      </c>
      <c r="E4620">
        <v>1.17</v>
      </c>
      <c r="F4620">
        <v>0.46899999999999997</v>
      </c>
      <c r="G4620">
        <v>5.85</v>
      </c>
      <c r="H4620">
        <v>5.85</v>
      </c>
      <c r="I4620" t="s">
        <v>149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X4620">
        <v>0</v>
      </c>
      <c r="Y4620">
        <v>0</v>
      </c>
    </row>
    <row r="4621" spans="1:25" x14ac:dyDescent="0.3">
      <c r="A4621" s="2">
        <v>45937</v>
      </c>
      <c r="B4621" t="s">
        <v>46</v>
      </c>
      <c r="C4621">
        <v>356</v>
      </c>
      <c r="D4621">
        <v>2</v>
      </c>
      <c r="E4621">
        <v>1.5</v>
      </c>
      <c r="F4621">
        <v>0.56200000000000006</v>
      </c>
      <c r="G4621">
        <v>3</v>
      </c>
      <c r="H4621">
        <v>3</v>
      </c>
      <c r="I4621" t="s">
        <v>149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30.88</v>
      </c>
      <c r="S4621">
        <v>30.88</v>
      </c>
      <c r="T4621">
        <v>30.88</v>
      </c>
      <c r="U4621">
        <v>30.88</v>
      </c>
      <c r="V4621">
        <v>9.7150259069999993</v>
      </c>
      <c r="W4621">
        <v>9.7150259069999993</v>
      </c>
      <c r="X4621">
        <v>10.293333329999999</v>
      </c>
      <c r="Y4621">
        <v>10.293333329999999</v>
      </c>
    </row>
    <row r="4622" spans="1:25" x14ac:dyDescent="0.3">
      <c r="A4622" s="2">
        <v>45937</v>
      </c>
      <c r="B4622" t="s">
        <v>38</v>
      </c>
      <c r="C4622">
        <v>4082</v>
      </c>
      <c r="D4622">
        <v>20</v>
      </c>
      <c r="E4622">
        <v>0.95499999999999996</v>
      </c>
      <c r="F4622">
        <v>0.49</v>
      </c>
      <c r="G4622">
        <v>19.09</v>
      </c>
      <c r="H4622">
        <v>19.09</v>
      </c>
      <c r="I4622" t="s">
        <v>149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  <c r="R4622">
        <v>24.88</v>
      </c>
      <c r="S4622">
        <v>24.88</v>
      </c>
      <c r="T4622">
        <v>24.88</v>
      </c>
      <c r="U4622">
        <v>24.88</v>
      </c>
      <c r="V4622">
        <v>76.72829582</v>
      </c>
      <c r="W4622">
        <v>76.72829582</v>
      </c>
      <c r="X4622">
        <v>1.303300157</v>
      </c>
      <c r="Y4622">
        <v>1.303300157</v>
      </c>
    </row>
    <row r="4623" spans="1:25" x14ac:dyDescent="0.3">
      <c r="A4623" s="2">
        <v>45937</v>
      </c>
      <c r="B4623" t="s">
        <v>86</v>
      </c>
      <c r="C4623">
        <v>275</v>
      </c>
      <c r="D4623">
        <v>1</v>
      </c>
      <c r="E4623">
        <v>1.5</v>
      </c>
      <c r="F4623">
        <v>0.36399999999999999</v>
      </c>
      <c r="G4623">
        <v>1.5</v>
      </c>
      <c r="H4623">
        <v>1.5</v>
      </c>
      <c r="I4623" t="s">
        <v>149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X4623">
        <v>0</v>
      </c>
      <c r="Y4623">
        <v>0</v>
      </c>
    </row>
    <row r="4624" spans="1:25" x14ac:dyDescent="0.3">
      <c r="A4624" s="2">
        <v>45937</v>
      </c>
      <c r="B4624" t="s">
        <v>32</v>
      </c>
      <c r="C4624">
        <v>165</v>
      </c>
      <c r="D4624">
        <v>1</v>
      </c>
      <c r="E4624">
        <v>1.5</v>
      </c>
      <c r="F4624">
        <v>0.60599999999999998</v>
      </c>
      <c r="G4624">
        <v>1.5</v>
      </c>
      <c r="H4624">
        <v>1.5</v>
      </c>
      <c r="I4624" t="s">
        <v>149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X4624">
        <v>0</v>
      </c>
      <c r="Y4624">
        <v>0</v>
      </c>
    </row>
    <row r="4625" spans="1:25" x14ac:dyDescent="0.3">
      <c r="A4625" s="2">
        <v>45937</v>
      </c>
      <c r="B4625" t="s">
        <v>38</v>
      </c>
      <c r="C4625">
        <v>943</v>
      </c>
      <c r="D4625">
        <v>8</v>
      </c>
      <c r="E4625">
        <v>0.91800000000000004</v>
      </c>
      <c r="F4625">
        <v>0.84799999999999998</v>
      </c>
      <c r="G4625">
        <v>7.34</v>
      </c>
      <c r="H4625">
        <v>7.34</v>
      </c>
      <c r="I4625" t="s">
        <v>149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X4625">
        <v>0</v>
      </c>
      <c r="Y4625">
        <v>0</v>
      </c>
    </row>
    <row r="4626" spans="1:25" x14ac:dyDescent="0.3">
      <c r="A4626" s="2">
        <v>45937</v>
      </c>
      <c r="B4626" t="s">
        <v>86</v>
      </c>
      <c r="C4626">
        <v>95</v>
      </c>
      <c r="D4626">
        <v>0</v>
      </c>
      <c r="F4626">
        <v>0</v>
      </c>
      <c r="G4626">
        <v>0</v>
      </c>
      <c r="H4626">
        <v>0</v>
      </c>
      <c r="I4626" t="s">
        <v>149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5" x14ac:dyDescent="0.3">
      <c r="A4627" s="2">
        <v>45937</v>
      </c>
      <c r="B4627" t="s">
        <v>32</v>
      </c>
      <c r="C4627">
        <v>96</v>
      </c>
      <c r="D4627">
        <v>0</v>
      </c>
      <c r="F4627">
        <v>0</v>
      </c>
      <c r="G4627">
        <v>0</v>
      </c>
      <c r="H4627">
        <v>0</v>
      </c>
      <c r="I4627" t="s">
        <v>149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5" x14ac:dyDescent="0.3">
      <c r="A4628" s="2">
        <v>45937</v>
      </c>
      <c r="B4628" t="s">
        <v>46</v>
      </c>
      <c r="C4628">
        <v>239</v>
      </c>
      <c r="D4628">
        <v>0</v>
      </c>
      <c r="F4628">
        <v>0</v>
      </c>
      <c r="G4628">
        <v>0</v>
      </c>
      <c r="H4628">
        <v>0</v>
      </c>
      <c r="I4628" t="s">
        <v>149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5" x14ac:dyDescent="0.3">
      <c r="A4629" s="2">
        <v>45937</v>
      </c>
      <c r="B4629" t="s">
        <v>86</v>
      </c>
      <c r="C4629">
        <v>99</v>
      </c>
      <c r="D4629">
        <v>1</v>
      </c>
      <c r="E4629">
        <v>1.1200000000000001</v>
      </c>
      <c r="F4629">
        <v>1.01</v>
      </c>
      <c r="G4629">
        <v>1.1200000000000001</v>
      </c>
      <c r="H4629">
        <v>1.1200000000000001</v>
      </c>
      <c r="I4629" t="s">
        <v>149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X4629">
        <v>0</v>
      </c>
      <c r="Y4629">
        <v>0</v>
      </c>
    </row>
    <row r="4630" spans="1:25" x14ac:dyDescent="0.3">
      <c r="A4630" s="2">
        <v>45937</v>
      </c>
      <c r="B4630" t="s">
        <v>46</v>
      </c>
      <c r="C4630">
        <v>104</v>
      </c>
      <c r="D4630">
        <v>0</v>
      </c>
      <c r="F4630">
        <v>0</v>
      </c>
      <c r="G4630">
        <v>0</v>
      </c>
      <c r="H4630">
        <v>0</v>
      </c>
      <c r="I4630" t="s">
        <v>149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5" x14ac:dyDescent="0.3">
      <c r="A4631" s="2">
        <v>45937</v>
      </c>
      <c r="B4631" t="s">
        <v>32</v>
      </c>
      <c r="C4631">
        <v>139</v>
      </c>
      <c r="D4631">
        <v>4</v>
      </c>
      <c r="E4631">
        <v>0.6</v>
      </c>
      <c r="F4631">
        <v>2.8780000000000001</v>
      </c>
      <c r="G4631">
        <v>2.4</v>
      </c>
      <c r="H4631">
        <v>2.4</v>
      </c>
      <c r="I4631" t="s">
        <v>149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X4631">
        <v>0</v>
      </c>
      <c r="Y4631">
        <v>0</v>
      </c>
    </row>
    <row r="4632" spans="1:25" x14ac:dyDescent="0.3">
      <c r="A4632" s="2">
        <v>45937</v>
      </c>
      <c r="B4632" t="s">
        <v>38</v>
      </c>
      <c r="C4632">
        <v>3756</v>
      </c>
      <c r="D4632">
        <v>37</v>
      </c>
      <c r="E4632">
        <v>0.56200000000000006</v>
      </c>
      <c r="F4632">
        <v>0.98499999999999999</v>
      </c>
      <c r="G4632">
        <v>20.81</v>
      </c>
      <c r="H4632">
        <v>20.81</v>
      </c>
      <c r="I4632" t="s">
        <v>149</v>
      </c>
      <c r="J4632">
        <v>3</v>
      </c>
      <c r="K4632">
        <v>3</v>
      </c>
      <c r="L4632">
        <v>3</v>
      </c>
      <c r="M4632">
        <v>3</v>
      </c>
      <c r="N4632">
        <v>3</v>
      </c>
      <c r="O4632">
        <v>3</v>
      </c>
      <c r="P4632">
        <v>3</v>
      </c>
      <c r="Q4632">
        <v>3</v>
      </c>
      <c r="R4632">
        <v>74.739999999999995</v>
      </c>
      <c r="S4632">
        <v>74.739999999999995</v>
      </c>
      <c r="T4632">
        <v>74.739999999999995</v>
      </c>
      <c r="U4632">
        <v>74.739999999999995</v>
      </c>
      <c r="V4632">
        <v>27.843189720000002</v>
      </c>
      <c r="W4632">
        <v>27.843189720000002</v>
      </c>
      <c r="X4632">
        <v>3.5915425280000002</v>
      </c>
      <c r="Y4632">
        <v>3.5915425280000002</v>
      </c>
    </row>
    <row r="4633" spans="1:25" x14ac:dyDescent="0.3">
      <c r="A4633" s="2">
        <v>45938</v>
      </c>
      <c r="B4633" t="s">
        <v>44</v>
      </c>
      <c r="C4633">
        <v>2389</v>
      </c>
      <c r="D4633">
        <v>22</v>
      </c>
      <c r="E4633">
        <v>2.1440000000000001</v>
      </c>
      <c r="F4633">
        <v>0.92100000000000004</v>
      </c>
      <c r="G4633">
        <v>47.16</v>
      </c>
      <c r="H4633">
        <v>47.16</v>
      </c>
      <c r="I4633" t="s">
        <v>149</v>
      </c>
      <c r="J4633">
        <v>2</v>
      </c>
      <c r="K4633">
        <v>3</v>
      </c>
      <c r="L4633">
        <v>3</v>
      </c>
      <c r="M4633">
        <v>3</v>
      </c>
      <c r="N4633">
        <v>2</v>
      </c>
      <c r="O4633">
        <v>3</v>
      </c>
      <c r="P4633">
        <v>3</v>
      </c>
      <c r="Q4633">
        <v>3</v>
      </c>
      <c r="R4633">
        <v>45.76</v>
      </c>
      <c r="S4633">
        <v>83.64</v>
      </c>
      <c r="T4633">
        <v>83.64</v>
      </c>
      <c r="U4633">
        <v>83.64</v>
      </c>
      <c r="V4633">
        <v>56.384505019999999</v>
      </c>
      <c r="W4633">
        <v>56.384505019999999</v>
      </c>
      <c r="X4633">
        <v>1.773536896</v>
      </c>
      <c r="Y4633">
        <v>1.773536896</v>
      </c>
    </row>
    <row r="4634" spans="1:25" x14ac:dyDescent="0.3">
      <c r="A4634" s="2">
        <v>45938</v>
      </c>
      <c r="B4634" t="s">
        <v>42</v>
      </c>
      <c r="C4634">
        <v>6477</v>
      </c>
      <c r="D4634">
        <v>71</v>
      </c>
      <c r="E4634">
        <v>2.375</v>
      </c>
      <c r="F4634">
        <v>1.0960000000000001</v>
      </c>
      <c r="G4634">
        <v>168.63</v>
      </c>
      <c r="H4634">
        <v>168.63</v>
      </c>
      <c r="I4634" t="s">
        <v>149</v>
      </c>
      <c r="J4634">
        <v>11</v>
      </c>
      <c r="K4634">
        <v>13</v>
      </c>
      <c r="L4634">
        <v>13</v>
      </c>
      <c r="M4634">
        <v>13</v>
      </c>
      <c r="N4634">
        <v>13</v>
      </c>
      <c r="O4634">
        <v>15</v>
      </c>
      <c r="P4634">
        <v>15</v>
      </c>
      <c r="Q4634">
        <v>15</v>
      </c>
      <c r="R4634">
        <v>364.66</v>
      </c>
      <c r="S4634">
        <v>423.05</v>
      </c>
      <c r="T4634">
        <v>423.05</v>
      </c>
      <c r="U4634">
        <v>423.05</v>
      </c>
      <c r="V4634">
        <v>39.860536580000002</v>
      </c>
      <c r="W4634">
        <v>39.860536580000002</v>
      </c>
      <c r="X4634">
        <v>2.5087469609999999</v>
      </c>
      <c r="Y4634">
        <v>2.5087469609999999</v>
      </c>
    </row>
    <row r="4635" spans="1:25" x14ac:dyDescent="0.3">
      <c r="A4635" s="2">
        <v>45938</v>
      </c>
      <c r="B4635" t="s">
        <v>40</v>
      </c>
      <c r="C4635">
        <v>1454</v>
      </c>
      <c r="D4635">
        <v>12</v>
      </c>
      <c r="E4635">
        <v>4.2119999999999997</v>
      </c>
      <c r="F4635">
        <v>0.82499999999999996</v>
      </c>
      <c r="G4635">
        <v>50.54</v>
      </c>
      <c r="H4635">
        <v>50.54</v>
      </c>
      <c r="I4635" t="s">
        <v>149</v>
      </c>
      <c r="J4635">
        <v>6</v>
      </c>
      <c r="K4635">
        <v>6</v>
      </c>
      <c r="L4635">
        <v>6</v>
      </c>
      <c r="M4635">
        <v>6</v>
      </c>
      <c r="N4635">
        <v>7</v>
      </c>
      <c r="O4635">
        <v>7</v>
      </c>
      <c r="P4635">
        <v>7</v>
      </c>
      <c r="Q4635">
        <v>7</v>
      </c>
      <c r="R4635">
        <v>198.77</v>
      </c>
      <c r="S4635">
        <v>198.77</v>
      </c>
      <c r="T4635">
        <v>198.77</v>
      </c>
      <c r="U4635">
        <v>198.77</v>
      </c>
      <c r="V4635">
        <v>25.426372189999999</v>
      </c>
      <c r="W4635">
        <v>25.426372189999999</v>
      </c>
      <c r="X4635">
        <v>3.9329244160000001</v>
      </c>
      <c r="Y4635">
        <v>3.9329244160000001</v>
      </c>
    </row>
    <row r="4636" spans="1:25" x14ac:dyDescent="0.3">
      <c r="A4636" s="2">
        <v>45938</v>
      </c>
      <c r="B4636" t="s">
        <v>62</v>
      </c>
      <c r="C4636">
        <v>2504</v>
      </c>
      <c r="D4636">
        <v>15</v>
      </c>
      <c r="E4636">
        <v>4.5670000000000002</v>
      </c>
      <c r="F4636">
        <v>0.59899999999999998</v>
      </c>
      <c r="G4636">
        <v>68.5</v>
      </c>
      <c r="H4636">
        <v>68.5</v>
      </c>
      <c r="I4636" t="s">
        <v>149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X4636">
        <v>0</v>
      </c>
      <c r="Y4636">
        <v>0</v>
      </c>
    </row>
    <row r="4637" spans="1:25" x14ac:dyDescent="0.3">
      <c r="A4637" s="2">
        <v>45938</v>
      </c>
      <c r="B4637" t="s">
        <v>84</v>
      </c>
      <c r="C4637">
        <v>2836</v>
      </c>
      <c r="D4637">
        <v>37</v>
      </c>
      <c r="E4637">
        <v>3.4990000000000001</v>
      </c>
      <c r="F4637">
        <v>1.3049999999999999</v>
      </c>
      <c r="G4637">
        <v>129.46</v>
      </c>
      <c r="H4637">
        <v>129.46</v>
      </c>
      <c r="I4637" t="s">
        <v>149</v>
      </c>
      <c r="J4637">
        <v>7</v>
      </c>
      <c r="K4637">
        <v>7</v>
      </c>
      <c r="L4637">
        <v>7</v>
      </c>
      <c r="M4637">
        <v>7</v>
      </c>
      <c r="N4637">
        <v>7</v>
      </c>
      <c r="O4637">
        <v>7</v>
      </c>
      <c r="P4637">
        <v>7</v>
      </c>
      <c r="Q4637">
        <v>7</v>
      </c>
      <c r="R4637">
        <v>231.92</v>
      </c>
      <c r="S4637">
        <v>231.92</v>
      </c>
      <c r="T4637">
        <v>231.92</v>
      </c>
      <c r="U4637">
        <v>231.92</v>
      </c>
      <c r="V4637">
        <v>55.820972750000003</v>
      </c>
      <c r="W4637">
        <v>55.820972750000003</v>
      </c>
      <c r="X4637">
        <v>1.791441372</v>
      </c>
      <c r="Y4637">
        <v>1.791441372</v>
      </c>
    </row>
    <row r="4638" spans="1:25" x14ac:dyDescent="0.3">
      <c r="A4638" s="2">
        <v>45938</v>
      </c>
      <c r="B4638" t="s">
        <v>56</v>
      </c>
      <c r="C4638">
        <v>740</v>
      </c>
      <c r="D4638">
        <v>8</v>
      </c>
      <c r="E4638">
        <v>2.5659999999999998</v>
      </c>
      <c r="F4638">
        <v>1.081</v>
      </c>
      <c r="G4638">
        <v>20.53</v>
      </c>
      <c r="H4638">
        <v>20.53</v>
      </c>
      <c r="I4638" t="s">
        <v>149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X4638">
        <v>0</v>
      </c>
      <c r="Y4638">
        <v>0</v>
      </c>
    </row>
    <row r="4639" spans="1:25" x14ac:dyDescent="0.3">
      <c r="A4639" s="2">
        <v>45938</v>
      </c>
      <c r="B4639" t="s">
        <v>50</v>
      </c>
      <c r="C4639">
        <v>1135</v>
      </c>
      <c r="D4639">
        <v>16</v>
      </c>
      <c r="E4639">
        <v>2.044</v>
      </c>
      <c r="F4639">
        <v>1.41</v>
      </c>
      <c r="G4639">
        <v>32.71</v>
      </c>
      <c r="H4639">
        <v>32.71</v>
      </c>
      <c r="I4639" t="s">
        <v>149</v>
      </c>
      <c r="J4639">
        <v>3</v>
      </c>
      <c r="K4639">
        <v>4</v>
      </c>
      <c r="L4639">
        <v>4</v>
      </c>
      <c r="M4639">
        <v>4</v>
      </c>
      <c r="N4639">
        <v>3</v>
      </c>
      <c r="O4639">
        <v>4</v>
      </c>
      <c r="P4639">
        <v>4</v>
      </c>
      <c r="Q4639">
        <v>4</v>
      </c>
      <c r="R4639">
        <v>98.86</v>
      </c>
      <c r="S4639">
        <v>141.35</v>
      </c>
      <c r="T4639">
        <v>141.35</v>
      </c>
      <c r="U4639">
        <v>141.35</v>
      </c>
      <c r="V4639">
        <v>23.141139020000001</v>
      </c>
      <c r="W4639">
        <v>23.141139020000001</v>
      </c>
      <c r="X4639">
        <v>4.3213084679999998</v>
      </c>
      <c r="Y4639">
        <v>4.3213084679999998</v>
      </c>
    </row>
    <row r="4640" spans="1:25" x14ac:dyDescent="0.3">
      <c r="A4640" s="2">
        <v>45938</v>
      </c>
      <c r="B4640" t="s">
        <v>36</v>
      </c>
      <c r="C4640">
        <v>2428</v>
      </c>
      <c r="D4640">
        <v>7</v>
      </c>
      <c r="E4640">
        <v>1.1639999999999999</v>
      </c>
      <c r="F4640">
        <v>0.28799999999999998</v>
      </c>
      <c r="G4640">
        <v>8.15</v>
      </c>
      <c r="H4640">
        <v>8.15</v>
      </c>
      <c r="I4640" t="s">
        <v>149</v>
      </c>
      <c r="J4640">
        <v>2</v>
      </c>
      <c r="K4640">
        <v>2</v>
      </c>
      <c r="L4640">
        <v>2</v>
      </c>
      <c r="M4640">
        <v>2</v>
      </c>
      <c r="N4640">
        <v>3</v>
      </c>
      <c r="O4640">
        <v>3</v>
      </c>
      <c r="P4640">
        <v>3</v>
      </c>
      <c r="Q4640">
        <v>3</v>
      </c>
      <c r="R4640">
        <v>78.290000000000006</v>
      </c>
      <c r="S4640">
        <v>78.290000000000006</v>
      </c>
      <c r="T4640">
        <v>78.290000000000006</v>
      </c>
      <c r="U4640">
        <v>78.290000000000006</v>
      </c>
      <c r="V4640">
        <v>10.410014049999999</v>
      </c>
      <c r="W4640">
        <v>10.410014049999999</v>
      </c>
      <c r="X4640">
        <v>9.6061349689999993</v>
      </c>
      <c r="Y4640">
        <v>9.6061349689999993</v>
      </c>
    </row>
    <row r="4641" spans="1:25" x14ac:dyDescent="0.3">
      <c r="A4641" s="2">
        <v>45938</v>
      </c>
      <c r="B4641" t="s">
        <v>62</v>
      </c>
      <c r="C4641">
        <v>10491</v>
      </c>
      <c r="D4641">
        <v>68</v>
      </c>
      <c r="E4641">
        <v>4.5010000000000003</v>
      </c>
      <c r="F4641">
        <v>0.64800000000000002</v>
      </c>
      <c r="G4641">
        <v>306.06</v>
      </c>
      <c r="H4641">
        <v>306.06</v>
      </c>
      <c r="I4641" t="s">
        <v>149</v>
      </c>
      <c r="J4641">
        <v>21</v>
      </c>
      <c r="K4641">
        <v>21</v>
      </c>
      <c r="L4641">
        <v>21</v>
      </c>
      <c r="M4641">
        <v>21</v>
      </c>
      <c r="N4641">
        <v>42</v>
      </c>
      <c r="O4641">
        <v>42</v>
      </c>
      <c r="P4641">
        <v>42</v>
      </c>
      <c r="Q4641">
        <v>42</v>
      </c>
      <c r="R4641">
        <v>1547.74</v>
      </c>
      <c r="S4641">
        <v>1547.74</v>
      </c>
      <c r="T4641">
        <v>1547.74</v>
      </c>
      <c r="U4641">
        <v>1547.74</v>
      </c>
      <c r="V4641">
        <v>19.774639149999999</v>
      </c>
      <c r="W4641">
        <v>19.774639149999999</v>
      </c>
      <c r="X4641">
        <v>5.0569822909999997</v>
      </c>
      <c r="Y4641">
        <v>5.0569822909999997</v>
      </c>
    </row>
    <row r="4642" spans="1:25" x14ac:dyDescent="0.3">
      <c r="A4642" s="2">
        <v>45938</v>
      </c>
      <c r="B4642" t="s">
        <v>64</v>
      </c>
      <c r="C4642">
        <v>2610</v>
      </c>
      <c r="D4642">
        <v>24</v>
      </c>
      <c r="E4642">
        <v>5.6280000000000001</v>
      </c>
      <c r="F4642">
        <v>0.92</v>
      </c>
      <c r="G4642">
        <v>135.07</v>
      </c>
      <c r="H4642">
        <v>135.07</v>
      </c>
      <c r="I4642" t="s">
        <v>149</v>
      </c>
      <c r="J4642">
        <v>12</v>
      </c>
      <c r="K4642">
        <v>13</v>
      </c>
      <c r="L4642">
        <v>13</v>
      </c>
      <c r="M4642">
        <v>13</v>
      </c>
      <c r="N4642">
        <v>15</v>
      </c>
      <c r="O4642">
        <v>16</v>
      </c>
      <c r="P4642">
        <v>16</v>
      </c>
      <c r="Q4642">
        <v>16</v>
      </c>
      <c r="R4642">
        <v>542.41999999999996</v>
      </c>
      <c r="S4642">
        <v>575.29999999999995</v>
      </c>
      <c r="T4642">
        <v>575.29999999999995</v>
      </c>
      <c r="U4642">
        <v>575.29999999999995</v>
      </c>
      <c r="V4642">
        <v>23.478185289999999</v>
      </c>
      <c r="W4642">
        <v>23.478185289999999</v>
      </c>
      <c r="X4642">
        <v>4.2592729699999996</v>
      </c>
      <c r="Y4642">
        <v>4.2592729699999996</v>
      </c>
    </row>
    <row r="4643" spans="1:25" x14ac:dyDescent="0.3">
      <c r="A4643" s="2">
        <v>45938</v>
      </c>
      <c r="B4643" t="s">
        <v>66</v>
      </c>
      <c r="C4643">
        <v>1766</v>
      </c>
      <c r="D4643">
        <v>13</v>
      </c>
      <c r="E4643">
        <v>6.2279999999999998</v>
      </c>
      <c r="F4643">
        <v>0.73599999999999999</v>
      </c>
      <c r="G4643">
        <v>80.959999999999994</v>
      </c>
      <c r="H4643">
        <v>80.959999999999994</v>
      </c>
      <c r="I4643" t="s">
        <v>149</v>
      </c>
      <c r="J4643">
        <v>6</v>
      </c>
      <c r="K4643">
        <v>6</v>
      </c>
      <c r="L4643">
        <v>6</v>
      </c>
      <c r="M4643">
        <v>6</v>
      </c>
      <c r="N4643">
        <v>9</v>
      </c>
      <c r="O4643">
        <v>9</v>
      </c>
      <c r="P4643">
        <v>9</v>
      </c>
      <c r="Q4643">
        <v>9</v>
      </c>
      <c r="R4643">
        <v>288.02</v>
      </c>
      <c r="S4643">
        <v>288.02</v>
      </c>
      <c r="T4643">
        <v>288.02</v>
      </c>
      <c r="U4643">
        <v>288.02</v>
      </c>
      <c r="V4643">
        <v>28.109159089999999</v>
      </c>
      <c r="W4643">
        <v>28.109159089999999</v>
      </c>
      <c r="X4643">
        <v>3.5575592889999998</v>
      </c>
      <c r="Y4643">
        <v>3.5575592889999998</v>
      </c>
    </row>
    <row r="4644" spans="1:25" x14ac:dyDescent="0.3">
      <c r="A4644" s="2">
        <v>45938</v>
      </c>
      <c r="B4644" t="s">
        <v>68</v>
      </c>
      <c r="C4644">
        <v>4295</v>
      </c>
      <c r="D4644">
        <v>24</v>
      </c>
      <c r="E4644">
        <v>5.7489999999999997</v>
      </c>
      <c r="F4644">
        <v>0.55900000000000005</v>
      </c>
      <c r="G4644">
        <v>137.97</v>
      </c>
      <c r="H4644">
        <v>137.97</v>
      </c>
      <c r="I4644" t="s">
        <v>149</v>
      </c>
      <c r="J4644">
        <v>10</v>
      </c>
      <c r="K4644">
        <v>10</v>
      </c>
      <c r="L4644">
        <v>10</v>
      </c>
      <c r="M4644">
        <v>10</v>
      </c>
      <c r="N4644">
        <v>12</v>
      </c>
      <c r="O4644">
        <v>12</v>
      </c>
      <c r="P4644">
        <v>12</v>
      </c>
      <c r="Q4644">
        <v>12</v>
      </c>
      <c r="R4644">
        <v>408.48</v>
      </c>
      <c r="S4644">
        <v>408.48</v>
      </c>
      <c r="T4644">
        <v>408.48</v>
      </c>
      <c r="U4644">
        <v>408.48</v>
      </c>
      <c r="V4644">
        <v>33.776439480000001</v>
      </c>
      <c r="W4644">
        <v>33.776439480000001</v>
      </c>
      <c r="X4644">
        <v>2.9606436180000002</v>
      </c>
      <c r="Y4644">
        <v>2.9606436180000002</v>
      </c>
    </row>
    <row r="4645" spans="1:25" x14ac:dyDescent="0.3">
      <c r="A4645" s="2">
        <v>45938</v>
      </c>
      <c r="B4645" t="s">
        <v>70</v>
      </c>
      <c r="C4645">
        <v>7313</v>
      </c>
      <c r="D4645">
        <v>36</v>
      </c>
      <c r="E4645">
        <v>3.9910000000000001</v>
      </c>
      <c r="F4645">
        <v>0.49199999999999999</v>
      </c>
      <c r="G4645">
        <v>143.69</v>
      </c>
      <c r="H4645">
        <v>143.69</v>
      </c>
      <c r="I4645" t="s">
        <v>149</v>
      </c>
      <c r="J4645">
        <v>15</v>
      </c>
      <c r="K4645">
        <v>15</v>
      </c>
      <c r="L4645">
        <v>15</v>
      </c>
      <c r="M4645">
        <v>15</v>
      </c>
      <c r="N4645">
        <v>19</v>
      </c>
      <c r="O4645">
        <v>19</v>
      </c>
      <c r="P4645">
        <v>19</v>
      </c>
      <c r="Q4645">
        <v>19</v>
      </c>
      <c r="R4645">
        <v>529.03</v>
      </c>
      <c r="S4645">
        <v>529.03</v>
      </c>
      <c r="T4645">
        <v>529.03</v>
      </c>
      <c r="U4645">
        <v>529.03</v>
      </c>
      <c r="V4645">
        <v>27.161030570000001</v>
      </c>
      <c r="W4645">
        <v>27.161030570000001</v>
      </c>
      <c r="X4645">
        <v>3.6817454239999998</v>
      </c>
      <c r="Y4645">
        <v>3.6817454239999998</v>
      </c>
    </row>
    <row r="4646" spans="1:25" x14ac:dyDescent="0.3">
      <c r="A4646" s="2">
        <v>45938</v>
      </c>
      <c r="B4646" t="s">
        <v>72</v>
      </c>
      <c r="C4646">
        <v>2124</v>
      </c>
      <c r="D4646">
        <v>10</v>
      </c>
      <c r="E4646">
        <v>3.262</v>
      </c>
      <c r="F4646">
        <v>0.47099999999999997</v>
      </c>
      <c r="G4646">
        <v>32.619999999999997</v>
      </c>
      <c r="H4646">
        <v>32.619999999999997</v>
      </c>
      <c r="I4646" t="s">
        <v>149</v>
      </c>
      <c r="J4646">
        <v>0</v>
      </c>
      <c r="K4646">
        <v>1</v>
      </c>
      <c r="L4646">
        <v>1</v>
      </c>
      <c r="M4646">
        <v>1</v>
      </c>
      <c r="N4646">
        <v>0</v>
      </c>
      <c r="O4646">
        <v>1</v>
      </c>
      <c r="P4646">
        <v>1</v>
      </c>
      <c r="Q4646">
        <v>1</v>
      </c>
      <c r="R4646">
        <v>0</v>
      </c>
      <c r="S4646">
        <v>36.979999999999997</v>
      </c>
      <c r="T4646">
        <v>36.979999999999997</v>
      </c>
      <c r="U4646">
        <v>36.979999999999997</v>
      </c>
      <c r="V4646">
        <v>88.209843160000005</v>
      </c>
      <c r="W4646">
        <v>88.209843160000005</v>
      </c>
      <c r="X4646">
        <v>1.133660331</v>
      </c>
      <c r="Y4646">
        <v>1.133660331</v>
      </c>
    </row>
    <row r="4647" spans="1:25" x14ac:dyDescent="0.3">
      <c r="A4647" s="2">
        <v>45938</v>
      </c>
      <c r="B4647" t="s">
        <v>74</v>
      </c>
      <c r="C4647">
        <v>2003</v>
      </c>
      <c r="D4647">
        <v>10</v>
      </c>
      <c r="E4647">
        <v>2.899</v>
      </c>
      <c r="F4647">
        <v>0.499</v>
      </c>
      <c r="G4647">
        <v>28.99</v>
      </c>
      <c r="H4647">
        <v>28.99</v>
      </c>
      <c r="I4647" t="s">
        <v>149</v>
      </c>
      <c r="J4647">
        <v>3</v>
      </c>
      <c r="K4647">
        <v>5</v>
      </c>
      <c r="L4647">
        <v>5</v>
      </c>
      <c r="M4647">
        <v>5</v>
      </c>
      <c r="N4647">
        <v>3</v>
      </c>
      <c r="O4647">
        <v>5</v>
      </c>
      <c r="P4647">
        <v>5</v>
      </c>
      <c r="Q4647">
        <v>5</v>
      </c>
      <c r="R4647">
        <v>91.25</v>
      </c>
      <c r="S4647">
        <v>152.22999999999999</v>
      </c>
      <c r="T4647">
        <v>152.22999999999999</v>
      </c>
      <c r="U4647">
        <v>152.22999999999999</v>
      </c>
      <c r="V4647">
        <v>19.043552519999999</v>
      </c>
      <c r="W4647">
        <v>19.043552519999999</v>
      </c>
      <c r="X4647">
        <v>5.2511210760000004</v>
      </c>
      <c r="Y4647">
        <v>5.2511210760000004</v>
      </c>
    </row>
    <row r="4648" spans="1:25" x14ac:dyDescent="0.3">
      <c r="A4648" s="2">
        <v>45938</v>
      </c>
      <c r="B4648" t="s">
        <v>76</v>
      </c>
      <c r="C4648">
        <v>2244</v>
      </c>
      <c r="D4648">
        <v>9</v>
      </c>
      <c r="E4648">
        <v>4.1859999999999999</v>
      </c>
      <c r="F4648">
        <v>0.40100000000000002</v>
      </c>
      <c r="G4648">
        <v>37.67</v>
      </c>
      <c r="H4648">
        <v>37.67</v>
      </c>
      <c r="I4648" t="s">
        <v>149</v>
      </c>
      <c r="J4648">
        <v>4</v>
      </c>
      <c r="K4648">
        <v>4</v>
      </c>
      <c r="L4648">
        <v>4</v>
      </c>
      <c r="M4648">
        <v>4</v>
      </c>
      <c r="N4648">
        <v>11</v>
      </c>
      <c r="O4648">
        <v>11</v>
      </c>
      <c r="P4648">
        <v>11</v>
      </c>
      <c r="Q4648">
        <v>11</v>
      </c>
      <c r="R4648">
        <v>338.35</v>
      </c>
      <c r="S4648">
        <v>338.35</v>
      </c>
      <c r="T4648">
        <v>338.35</v>
      </c>
      <c r="U4648">
        <v>338.35</v>
      </c>
      <c r="V4648">
        <v>11.133441700000001</v>
      </c>
      <c r="W4648">
        <v>11.133441700000001</v>
      </c>
      <c r="X4648">
        <v>8.9819484999999997</v>
      </c>
      <c r="Y4648">
        <v>8.9819484999999997</v>
      </c>
    </row>
    <row r="4649" spans="1:25" x14ac:dyDescent="0.3">
      <c r="A4649" s="2">
        <v>45938</v>
      </c>
      <c r="B4649" t="s">
        <v>78</v>
      </c>
      <c r="C4649">
        <v>1060</v>
      </c>
      <c r="D4649">
        <v>6</v>
      </c>
      <c r="E4649">
        <v>3.9350000000000001</v>
      </c>
      <c r="F4649">
        <v>0.56599999999999995</v>
      </c>
      <c r="G4649">
        <v>23.61</v>
      </c>
      <c r="H4649">
        <v>23.61</v>
      </c>
      <c r="I4649" t="s">
        <v>149</v>
      </c>
      <c r="J4649">
        <v>1</v>
      </c>
      <c r="K4649">
        <v>1</v>
      </c>
      <c r="L4649">
        <v>1</v>
      </c>
      <c r="M4649">
        <v>1</v>
      </c>
      <c r="N4649">
        <v>2</v>
      </c>
      <c r="O4649">
        <v>2</v>
      </c>
      <c r="P4649">
        <v>2</v>
      </c>
      <c r="Q4649">
        <v>2</v>
      </c>
      <c r="R4649">
        <v>53.76</v>
      </c>
      <c r="S4649">
        <v>53.76</v>
      </c>
      <c r="T4649">
        <v>53.76</v>
      </c>
      <c r="U4649">
        <v>53.76</v>
      </c>
      <c r="V4649">
        <v>43.917410709999999</v>
      </c>
      <c r="W4649">
        <v>43.917410709999999</v>
      </c>
      <c r="X4649">
        <v>2.277001271</v>
      </c>
      <c r="Y4649">
        <v>2.277001271</v>
      </c>
    </row>
    <row r="4650" spans="1:25" x14ac:dyDescent="0.3">
      <c r="A4650" s="2">
        <v>45938</v>
      </c>
      <c r="B4650" t="s">
        <v>88</v>
      </c>
      <c r="C4650">
        <v>2655</v>
      </c>
      <c r="D4650">
        <v>27</v>
      </c>
      <c r="E4650">
        <v>2.9630000000000001</v>
      </c>
      <c r="F4650">
        <v>1.0169999999999999</v>
      </c>
      <c r="G4650">
        <v>80</v>
      </c>
      <c r="H4650">
        <v>80</v>
      </c>
      <c r="I4650" t="s">
        <v>149</v>
      </c>
      <c r="J4650">
        <v>6</v>
      </c>
      <c r="K4650">
        <v>8</v>
      </c>
      <c r="L4650">
        <v>8</v>
      </c>
      <c r="M4650">
        <v>8</v>
      </c>
      <c r="N4650">
        <v>11</v>
      </c>
      <c r="O4650">
        <v>13</v>
      </c>
      <c r="P4650">
        <v>13</v>
      </c>
      <c r="Q4650">
        <v>13</v>
      </c>
      <c r="R4650">
        <v>346.39</v>
      </c>
      <c r="S4650">
        <v>415.37</v>
      </c>
      <c r="T4650">
        <v>415.37</v>
      </c>
      <c r="U4650">
        <v>415.37</v>
      </c>
      <c r="V4650">
        <v>19.259936920000001</v>
      </c>
      <c r="W4650">
        <v>19.259936920000001</v>
      </c>
      <c r="X4650">
        <v>5.1921249999999999</v>
      </c>
      <c r="Y4650">
        <v>5.1921249999999999</v>
      </c>
    </row>
    <row r="4651" spans="1:25" x14ac:dyDescent="0.3">
      <c r="A4651" s="2">
        <v>45938</v>
      </c>
      <c r="B4651" t="s">
        <v>80</v>
      </c>
      <c r="C4651">
        <v>831</v>
      </c>
      <c r="D4651">
        <v>9</v>
      </c>
      <c r="E4651">
        <v>5.5860000000000003</v>
      </c>
      <c r="F4651">
        <v>1.083</v>
      </c>
      <c r="G4651">
        <v>50.27</v>
      </c>
      <c r="H4651">
        <v>50.27</v>
      </c>
      <c r="I4651" t="s">
        <v>149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34.880000000000003</v>
      </c>
      <c r="S4651">
        <v>34.880000000000003</v>
      </c>
      <c r="T4651">
        <v>34.880000000000003</v>
      </c>
      <c r="U4651">
        <v>34.880000000000003</v>
      </c>
      <c r="V4651">
        <v>144.1227064</v>
      </c>
      <c r="W4651">
        <v>144.1227064</v>
      </c>
      <c r="X4651">
        <v>0.69385319280000002</v>
      </c>
      <c r="Y4651">
        <v>0.69385319280000002</v>
      </c>
    </row>
    <row r="4652" spans="1:25" x14ac:dyDescent="0.3">
      <c r="A4652" s="2">
        <v>45938</v>
      </c>
      <c r="B4652" t="s">
        <v>82</v>
      </c>
      <c r="C4652">
        <v>753</v>
      </c>
      <c r="D4652">
        <v>11</v>
      </c>
      <c r="E4652">
        <v>3.0550000000000002</v>
      </c>
      <c r="F4652">
        <v>1.4610000000000001</v>
      </c>
      <c r="G4652">
        <v>33.61</v>
      </c>
      <c r="H4652">
        <v>33.61</v>
      </c>
      <c r="I4652" t="s">
        <v>149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X4652">
        <v>0</v>
      </c>
      <c r="Y4652">
        <v>0</v>
      </c>
    </row>
    <row r="4653" spans="1:25" x14ac:dyDescent="0.3">
      <c r="A4653" s="2">
        <v>45938</v>
      </c>
      <c r="B4653" t="s">
        <v>94</v>
      </c>
      <c r="C4653">
        <v>1430</v>
      </c>
      <c r="D4653">
        <v>7</v>
      </c>
      <c r="E4653">
        <v>7.4710000000000001</v>
      </c>
      <c r="F4653">
        <v>0.49</v>
      </c>
      <c r="G4653">
        <v>52.3</v>
      </c>
      <c r="H4653">
        <v>52.3</v>
      </c>
      <c r="I4653" t="s">
        <v>149</v>
      </c>
      <c r="J4653">
        <v>4</v>
      </c>
      <c r="K4653">
        <v>4</v>
      </c>
      <c r="L4653">
        <v>4</v>
      </c>
      <c r="M4653">
        <v>4</v>
      </c>
      <c r="N4653">
        <v>17</v>
      </c>
      <c r="O4653">
        <v>17</v>
      </c>
      <c r="P4653">
        <v>17</v>
      </c>
      <c r="Q4653">
        <v>17</v>
      </c>
      <c r="R4653">
        <v>824.28</v>
      </c>
      <c r="S4653">
        <v>824.28</v>
      </c>
      <c r="T4653">
        <v>824.28</v>
      </c>
      <c r="U4653">
        <v>824.28</v>
      </c>
      <c r="V4653">
        <v>6.344931334</v>
      </c>
      <c r="W4653">
        <v>6.344931334</v>
      </c>
      <c r="X4653">
        <v>15.76061185</v>
      </c>
      <c r="Y4653">
        <v>15.76061185</v>
      </c>
    </row>
    <row r="4654" spans="1:25" x14ac:dyDescent="0.3">
      <c r="A4654" s="2">
        <v>45938</v>
      </c>
      <c r="B4654" t="s">
        <v>96</v>
      </c>
      <c r="C4654">
        <v>1725</v>
      </c>
      <c r="D4654">
        <v>9</v>
      </c>
      <c r="E4654">
        <v>4.9630000000000001</v>
      </c>
      <c r="F4654">
        <v>0.52200000000000002</v>
      </c>
      <c r="G4654">
        <v>44.67</v>
      </c>
      <c r="H4654">
        <v>44.67</v>
      </c>
      <c r="I4654" t="s">
        <v>149</v>
      </c>
      <c r="J4654">
        <v>5</v>
      </c>
      <c r="K4654">
        <v>6</v>
      </c>
      <c r="L4654">
        <v>6</v>
      </c>
      <c r="M4654">
        <v>6</v>
      </c>
      <c r="N4654">
        <v>8</v>
      </c>
      <c r="O4654">
        <v>11</v>
      </c>
      <c r="P4654">
        <v>11</v>
      </c>
      <c r="Q4654">
        <v>11</v>
      </c>
      <c r="R4654">
        <v>579.91999999999996</v>
      </c>
      <c r="S4654">
        <v>819.56</v>
      </c>
      <c r="T4654">
        <v>819.56</v>
      </c>
      <c r="U4654">
        <v>819.56</v>
      </c>
      <c r="V4654">
        <v>5.4504856259999999</v>
      </c>
      <c r="W4654">
        <v>5.4504856259999999</v>
      </c>
      <c r="X4654">
        <v>18.34698903</v>
      </c>
      <c r="Y4654">
        <v>18.34698903</v>
      </c>
    </row>
    <row r="4655" spans="1:25" x14ac:dyDescent="0.3">
      <c r="A4655" s="2">
        <v>45938</v>
      </c>
      <c r="B4655" t="s">
        <v>11</v>
      </c>
      <c r="C4655">
        <v>1424</v>
      </c>
      <c r="D4655">
        <v>12</v>
      </c>
      <c r="E4655">
        <v>2.8460000000000001</v>
      </c>
      <c r="F4655">
        <v>0.84299999999999997</v>
      </c>
      <c r="G4655">
        <v>34.15</v>
      </c>
      <c r="H4655">
        <v>34.15</v>
      </c>
      <c r="I4655" t="s">
        <v>149</v>
      </c>
      <c r="J4655">
        <v>1</v>
      </c>
      <c r="K4655">
        <v>2</v>
      </c>
      <c r="L4655">
        <v>2</v>
      </c>
      <c r="M4655">
        <v>2</v>
      </c>
      <c r="N4655">
        <v>1</v>
      </c>
      <c r="O4655">
        <v>2</v>
      </c>
      <c r="P4655">
        <v>2</v>
      </c>
      <c r="Q4655">
        <v>2</v>
      </c>
      <c r="R4655">
        <v>42.49</v>
      </c>
      <c r="S4655">
        <v>78.39</v>
      </c>
      <c r="T4655">
        <v>78.39</v>
      </c>
      <c r="U4655">
        <v>78.39</v>
      </c>
      <c r="V4655">
        <v>43.564230129999999</v>
      </c>
      <c r="W4655">
        <v>43.564230129999999</v>
      </c>
      <c r="X4655">
        <v>2.2954612010000002</v>
      </c>
      <c r="Y4655">
        <v>2.2954612010000002</v>
      </c>
    </row>
    <row r="4656" spans="1:25" x14ac:dyDescent="0.3">
      <c r="A4656" s="2">
        <v>45938</v>
      </c>
      <c r="B4656" t="s">
        <v>92</v>
      </c>
      <c r="C4656">
        <v>833</v>
      </c>
      <c r="D4656">
        <v>6</v>
      </c>
      <c r="E4656">
        <v>3.1019999999999999</v>
      </c>
      <c r="F4656">
        <v>0.72</v>
      </c>
      <c r="G4656">
        <v>18.61</v>
      </c>
      <c r="H4656">
        <v>18.61</v>
      </c>
      <c r="I4656" t="s">
        <v>149</v>
      </c>
      <c r="J4656">
        <v>2</v>
      </c>
      <c r="K4656">
        <v>2</v>
      </c>
      <c r="L4656">
        <v>2</v>
      </c>
      <c r="M4656">
        <v>2</v>
      </c>
      <c r="N4656">
        <v>2</v>
      </c>
      <c r="O4656">
        <v>2</v>
      </c>
      <c r="P4656">
        <v>2</v>
      </c>
      <c r="Q4656">
        <v>2</v>
      </c>
      <c r="R4656">
        <v>64.37</v>
      </c>
      <c r="S4656">
        <v>64.37</v>
      </c>
      <c r="T4656">
        <v>64.37</v>
      </c>
      <c r="U4656">
        <v>64.37</v>
      </c>
      <c r="V4656">
        <v>28.910983380000001</v>
      </c>
      <c r="W4656">
        <v>28.910983380000001</v>
      </c>
      <c r="X4656">
        <v>3.4588930680000001</v>
      </c>
      <c r="Y4656">
        <v>3.4588930680000001</v>
      </c>
    </row>
    <row r="4657" spans="1:25" x14ac:dyDescent="0.3">
      <c r="A4657" s="2">
        <v>45938</v>
      </c>
      <c r="B4657" t="s">
        <v>46</v>
      </c>
      <c r="C4657">
        <v>2374</v>
      </c>
      <c r="D4657">
        <v>12</v>
      </c>
      <c r="E4657">
        <v>4.3840000000000003</v>
      </c>
      <c r="F4657">
        <v>0.505</v>
      </c>
      <c r="G4657">
        <v>52.61</v>
      </c>
      <c r="H4657">
        <v>52.61</v>
      </c>
      <c r="I4657" t="s">
        <v>149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X4657">
        <v>0</v>
      </c>
      <c r="Y4657">
        <v>0</v>
      </c>
    </row>
    <row r="4658" spans="1:25" x14ac:dyDescent="0.3">
      <c r="A4658" s="2">
        <v>45938</v>
      </c>
      <c r="B4658" t="s">
        <v>74</v>
      </c>
      <c r="C4658">
        <v>35</v>
      </c>
      <c r="D4658">
        <v>0</v>
      </c>
      <c r="F4658">
        <v>0</v>
      </c>
      <c r="G4658">
        <v>0</v>
      </c>
      <c r="H4658">
        <v>0</v>
      </c>
      <c r="I4658" t="s">
        <v>149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5" x14ac:dyDescent="0.3">
      <c r="A4659" s="2">
        <v>45938</v>
      </c>
      <c r="B4659" t="s">
        <v>32</v>
      </c>
      <c r="C4659">
        <v>152</v>
      </c>
      <c r="D4659">
        <v>1</v>
      </c>
      <c r="E4659">
        <v>2.71</v>
      </c>
      <c r="F4659">
        <v>0.65800000000000003</v>
      </c>
      <c r="G4659">
        <v>2.71</v>
      </c>
      <c r="H4659">
        <v>2.71</v>
      </c>
      <c r="I4659" t="s">
        <v>149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X4659">
        <v>0</v>
      </c>
      <c r="Y4659">
        <v>0</v>
      </c>
    </row>
    <row r="4660" spans="1:25" x14ac:dyDescent="0.3">
      <c r="A4660" s="2">
        <v>45938</v>
      </c>
      <c r="B4660" t="s">
        <v>64</v>
      </c>
      <c r="C4660">
        <v>387</v>
      </c>
      <c r="D4660">
        <v>0</v>
      </c>
      <c r="F4660">
        <v>0</v>
      </c>
      <c r="G4660">
        <v>0</v>
      </c>
      <c r="H4660">
        <v>0</v>
      </c>
      <c r="I4660" t="s">
        <v>149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5" x14ac:dyDescent="0.3">
      <c r="A4661" s="2">
        <v>45938</v>
      </c>
      <c r="B4661" t="s">
        <v>72</v>
      </c>
      <c r="C4661">
        <v>429</v>
      </c>
      <c r="D4661">
        <v>0</v>
      </c>
      <c r="F4661">
        <v>0</v>
      </c>
      <c r="G4661">
        <v>0</v>
      </c>
      <c r="H4661">
        <v>0</v>
      </c>
      <c r="I4661" t="s">
        <v>149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5" x14ac:dyDescent="0.3">
      <c r="A4662" s="2">
        <v>45938</v>
      </c>
      <c r="B4662" t="s">
        <v>106</v>
      </c>
      <c r="C4662">
        <v>198</v>
      </c>
      <c r="D4662">
        <v>1</v>
      </c>
      <c r="E4662">
        <v>7.2</v>
      </c>
      <c r="F4662">
        <v>0.505</v>
      </c>
      <c r="G4662">
        <v>7.2</v>
      </c>
      <c r="H4662">
        <v>7.2</v>
      </c>
      <c r="I4662" t="s">
        <v>149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X4662">
        <v>0</v>
      </c>
      <c r="Y4662">
        <v>0</v>
      </c>
    </row>
    <row r="4663" spans="1:25" x14ac:dyDescent="0.3">
      <c r="A4663" s="2">
        <v>45938</v>
      </c>
      <c r="B4663" t="s">
        <v>54</v>
      </c>
      <c r="C4663">
        <v>157</v>
      </c>
      <c r="D4663">
        <v>0</v>
      </c>
      <c r="F4663">
        <v>0</v>
      </c>
      <c r="G4663">
        <v>0</v>
      </c>
      <c r="H4663">
        <v>0</v>
      </c>
      <c r="I4663" t="s">
        <v>149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5" x14ac:dyDescent="0.3">
      <c r="A4664" s="2">
        <v>45938</v>
      </c>
      <c r="B4664" t="s">
        <v>82</v>
      </c>
      <c r="C4664">
        <v>1</v>
      </c>
      <c r="D4664">
        <v>0</v>
      </c>
      <c r="F4664">
        <v>0</v>
      </c>
      <c r="G4664">
        <v>0</v>
      </c>
      <c r="H4664">
        <v>0</v>
      </c>
      <c r="I4664" t="s">
        <v>149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5" x14ac:dyDescent="0.3">
      <c r="A4665" s="2">
        <v>45938</v>
      </c>
      <c r="B4665" t="s">
        <v>44</v>
      </c>
      <c r="C4665">
        <v>156</v>
      </c>
      <c r="D4665">
        <v>0</v>
      </c>
      <c r="F4665">
        <v>0</v>
      </c>
      <c r="G4665">
        <v>0</v>
      </c>
      <c r="H4665">
        <v>0</v>
      </c>
      <c r="I4665" t="s">
        <v>149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5" x14ac:dyDescent="0.3">
      <c r="A4666" s="2">
        <v>45938</v>
      </c>
      <c r="B4666" t="s">
        <v>40</v>
      </c>
      <c r="C4666">
        <v>474</v>
      </c>
      <c r="D4666">
        <v>2</v>
      </c>
      <c r="E4666">
        <v>4.38</v>
      </c>
      <c r="F4666">
        <v>0.42199999999999999</v>
      </c>
      <c r="G4666">
        <v>8.76</v>
      </c>
      <c r="H4666">
        <v>8.76</v>
      </c>
      <c r="I4666" t="s">
        <v>149</v>
      </c>
      <c r="J4666">
        <v>0</v>
      </c>
      <c r="K4666">
        <v>1</v>
      </c>
      <c r="L4666">
        <v>1</v>
      </c>
      <c r="M4666">
        <v>1</v>
      </c>
      <c r="N4666">
        <v>0</v>
      </c>
      <c r="O4666">
        <v>1</v>
      </c>
      <c r="P4666">
        <v>1</v>
      </c>
      <c r="Q4666">
        <v>1</v>
      </c>
      <c r="R4666">
        <v>0</v>
      </c>
      <c r="S4666">
        <v>22.88</v>
      </c>
      <c r="T4666">
        <v>22.88</v>
      </c>
      <c r="U4666">
        <v>22.88</v>
      </c>
      <c r="V4666">
        <v>38.286713290000002</v>
      </c>
      <c r="W4666">
        <v>38.286713290000002</v>
      </c>
      <c r="X4666">
        <v>2.6118721460000001</v>
      </c>
      <c r="Y4666">
        <v>2.6118721460000001</v>
      </c>
    </row>
    <row r="4667" spans="1:25" x14ac:dyDescent="0.3">
      <c r="A4667" s="2">
        <v>45938</v>
      </c>
      <c r="B4667" t="s">
        <v>56</v>
      </c>
      <c r="C4667">
        <v>177</v>
      </c>
      <c r="D4667">
        <v>0</v>
      </c>
      <c r="F4667">
        <v>0</v>
      </c>
      <c r="G4667">
        <v>0</v>
      </c>
      <c r="H4667">
        <v>0</v>
      </c>
      <c r="I4667" t="s">
        <v>149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5" x14ac:dyDescent="0.3">
      <c r="A4668" s="2">
        <v>45938</v>
      </c>
      <c r="B4668" t="s">
        <v>76</v>
      </c>
      <c r="C4668">
        <v>150</v>
      </c>
      <c r="D4668">
        <v>0</v>
      </c>
      <c r="F4668">
        <v>0</v>
      </c>
      <c r="G4668">
        <v>0</v>
      </c>
      <c r="H4668">
        <v>0</v>
      </c>
      <c r="I4668" t="s">
        <v>149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5" x14ac:dyDescent="0.3">
      <c r="A4669" s="2">
        <v>45938</v>
      </c>
      <c r="B4669" t="s">
        <v>48</v>
      </c>
      <c r="C4669">
        <v>958</v>
      </c>
      <c r="D4669">
        <v>6</v>
      </c>
      <c r="E4669">
        <v>5.327</v>
      </c>
      <c r="F4669">
        <v>0.626</v>
      </c>
      <c r="G4669">
        <v>31.96</v>
      </c>
      <c r="H4669">
        <v>31.96</v>
      </c>
      <c r="I4669" t="s">
        <v>149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X4669">
        <v>0</v>
      </c>
      <c r="Y4669">
        <v>0</v>
      </c>
    </row>
    <row r="4670" spans="1:25" x14ac:dyDescent="0.3">
      <c r="A4670" s="2">
        <v>45938</v>
      </c>
      <c r="B4670" t="s">
        <v>24</v>
      </c>
      <c r="C4670">
        <v>983</v>
      </c>
      <c r="D4670">
        <v>2</v>
      </c>
      <c r="E4670">
        <v>2.57</v>
      </c>
      <c r="F4670">
        <v>0.20300000000000001</v>
      </c>
      <c r="G4670">
        <v>5.14</v>
      </c>
      <c r="H4670">
        <v>5.14</v>
      </c>
      <c r="I4670" t="s">
        <v>149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X4670">
        <v>0</v>
      </c>
      <c r="Y4670">
        <v>0</v>
      </c>
    </row>
    <row r="4671" spans="1:25" x14ac:dyDescent="0.3">
      <c r="A4671" s="2">
        <v>45938</v>
      </c>
      <c r="B4671" t="s">
        <v>108</v>
      </c>
      <c r="C4671">
        <v>284</v>
      </c>
      <c r="D4671">
        <v>0</v>
      </c>
      <c r="F4671">
        <v>0</v>
      </c>
      <c r="G4671">
        <v>0</v>
      </c>
      <c r="H4671">
        <v>0</v>
      </c>
      <c r="I4671" t="s">
        <v>149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5" x14ac:dyDescent="0.3">
      <c r="A4672" s="2">
        <v>45938</v>
      </c>
      <c r="B4672" t="s">
        <v>62</v>
      </c>
      <c r="C4672">
        <v>766</v>
      </c>
      <c r="D4672">
        <v>8</v>
      </c>
      <c r="E4672">
        <v>3.06</v>
      </c>
      <c r="F4672">
        <v>1.044</v>
      </c>
      <c r="G4672">
        <v>24.48</v>
      </c>
      <c r="H4672">
        <v>24.48</v>
      </c>
      <c r="I4672" t="s">
        <v>149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34.880000000000003</v>
      </c>
      <c r="S4672">
        <v>34.880000000000003</v>
      </c>
      <c r="T4672">
        <v>34.880000000000003</v>
      </c>
      <c r="U4672">
        <v>34.880000000000003</v>
      </c>
      <c r="V4672">
        <v>70.183486239999993</v>
      </c>
      <c r="W4672">
        <v>70.183486239999993</v>
      </c>
      <c r="X4672">
        <v>1.424836601</v>
      </c>
      <c r="Y4672">
        <v>1.424836601</v>
      </c>
    </row>
    <row r="4673" spans="1:25" x14ac:dyDescent="0.3">
      <c r="A4673" s="2">
        <v>45938</v>
      </c>
      <c r="B4673" t="s">
        <v>80</v>
      </c>
      <c r="C4673">
        <v>97</v>
      </c>
      <c r="D4673">
        <v>0</v>
      </c>
      <c r="F4673">
        <v>0</v>
      </c>
      <c r="G4673">
        <v>0</v>
      </c>
      <c r="H4673">
        <v>0</v>
      </c>
      <c r="I4673" t="s">
        <v>149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5" x14ac:dyDescent="0.3">
      <c r="A4674" s="2">
        <v>45938</v>
      </c>
      <c r="B4674" t="s">
        <v>84</v>
      </c>
      <c r="C4674">
        <v>104</v>
      </c>
      <c r="D4674">
        <v>0</v>
      </c>
      <c r="F4674">
        <v>0</v>
      </c>
      <c r="G4674">
        <v>0</v>
      </c>
      <c r="H4674">
        <v>0</v>
      </c>
      <c r="I4674" t="s">
        <v>149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5" x14ac:dyDescent="0.3">
      <c r="A4675" s="2">
        <v>45938</v>
      </c>
      <c r="B4675" t="s">
        <v>42</v>
      </c>
      <c r="C4675">
        <v>67</v>
      </c>
      <c r="D4675">
        <v>0</v>
      </c>
      <c r="F4675">
        <v>0</v>
      </c>
      <c r="G4675">
        <v>0</v>
      </c>
      <c r="H4675">
        <v>0</v>
      </c>
      <c r="I4675" t="s">
        <v>149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5" x14ac:dyDescent="0.3">
      <c r="A4676" s="2">
        <v>45938</v>
      </c>
      <c r="B4676" t="s">
        <v>11</v>
      </c>
      <c r="C4676">
        <v>137</v>
      </c>
      <c r="D4676">
        <v>0</v>
      </c>
      <c r="F4676">
        <v>0</v>
      </c>
      <c r="G4676">
        <v>0</v>
      </c>
      <c r="H4676">
        <v>0</v>
      </c>
      <c r="I4676" t="s">
        <v>149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5" x14ac:dyDescent="0.3">
      <c r="A4677" s="2">
        <v>45938</v>
      </c>
      <c r="B4677" t="s">
        <v>102</v>
      </c>
      <c r="C4677">
        <v>667</v>
      </c>
      <c r="D4677">
        <v>3</v>
      </c>
      <c r="E4677">
        <v>3.5</v>
      </c>
      <c r="F4677">
        <v>0.45</v>
      </c>
      <c r="G4677">
        <v>10.5</v>
      </c>
      <c r="H4677">
        <v>10.5</v>
      </c>
      <c r="I4677" t="s">
        <v>149</v>
      </c>
      <c r="J4677">
        <v>4</v>
      </c>
      <c r="K4677">
        <v>4</v>
      </c>
      <c r="L4677">
        <v>4</v>
      </c>
      <c r="M4677">
        <v>4</v>
      </c>
      <c r="N4677">
        <v>33</v>
      </c>
      <c r="O4677">
        <v>33</v>
      </c>
      <c r="P4677">
        <v>33</v>
      </c>
      <c r="Q4677">
        <v>33</v>
      </c>
      <c r="R4677">
        <v>1120.56</v>
      </c>
      <c r="S4677">
        <v>1120.56</v>
      </c>
      <c r="T4677">
        <v>1120.56</v>
      </c>
      <c r="U4677">
        <v>1120.56</v>
      </c>
      <c r="V4677">
        <v>0.93703148430000005</v>
      </c>
      <c r="W4677">
        <v>0.93703148430000005</v>
      </c>
      <c r="X4677">
        <v>106.72</v>
      </c>
      <c r="Y4677">
        <v>106.72</v>
      </c>
    </row>
    <row r="4678" spans="1:25" x14ac:dyDescent="0.3">
      <c r="A4678" s="2">
        <v>45938</v>
      </c>
      <c r="B4678" t="s">
        <v>98</v>
      </c>
      <c r="C4678">
        <v>1602</v>
      </c>
      <c r="D4678">
        <v>5</v>
      </c>
      <c r="E4678">
        <v>2.6459999999999999</v>
      </c>
      <c r="F4678">
        <v>0.312</v>
      </c>
      <c r="G4678">
        <v>13.23</v>
      </c>
      <c r="H4678">
        <v>13.23</v>
      </c>
      <c r="I4678" t="s">
        <v>149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X4678">
        <v>0</v>
      </c>
      <c r="Y4678">
        <v>0</v>
      </c>
    </row>
    <row r="4679" spans="1:25" x14ac:dyDescent="0.3">
      <c r="A4679" s="2">
        <v>45938</v>
      </c>
      <c r="B4679" t="s">
        <v>104</v>
      </c>
      <c r="C4679">
        <v>570</v>
      </c>
      <c r="D4679">
        <v>2</v>
      </c>
      <c r="E4679">
        <v>2.21</v>
      </c>
      <c r="F4679">
        <v>0.35099999999999998</v>
      </c>
      <c r="G4679">
        <v>4.42</v>
      </c>
      <c r="H4679">
        <v>4.42</v>
      </c>
      <c r="I4679" t="s">
        <v>149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X4679">
        <v>0</v>
      </c>
      <c r="Y4679">
        <v>0</v>
      </c>
    </row>
    <row r="4680" spans="1:25" x14ac:dyDescent="0.3">
      <c r="A4680" s="2">
        <v>45938</v>
      </c>
      <c r="B4680" t="s">
        <v>38</v>
      </c>
      <c r="C4680">
        <v>1</v>
      </c>
      <c r="D4680">
        <v>0</v>
      </c>
      <c r="F4680">
        <v>0</v>
      </c>
      <c r="G4680">
        <v>0</v>
      </c>
      <c r="H4680">
        <v>0</v>
      </c>
      <c r="I4680" t="s">
        <v>149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5" x14ac:dyDescent="0.3">
      <c r="A4681" s="2">
        <v>45938</v>
      </c>
      <c r="B4681" t="s">
        <v>42</v>
      </c>
      <c r="C4681">
        <v>111</v>
      </c>
      <c r="D4681">
        <v>3</v>
      </c>
      <c r="E4681">
        <v>2.62</v>
      </c>
      <c r="F4681">
        <v>2.7029999999999998</v>
      </c>
      <c r="G4681">
        <v>7.86</v>
      </c>
      <c r="H4681">
        <v>7.86</v>
      </c>
      <c r="I4681" t="s">
        <v>149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X4681">
        <v>0</v>
      </c>
      <c r="Y4681">
        <v>0</v>
      </c>
    </row>
    <row r="4682" spans="1:25" x14ac:dyDescent="0.3">
      <c r="A4682" s="2">
        <v>45938</v>
      </c>
      <c r="B4682" t="s">
        <v>50</v>
      </c>
      <c r="C4682">
        <v>2</v>
      </c>
      <c r="D4682">
        <v>0</v>
      </c>
      <c r="F4682">
        <v>0</v>
      </c>
      <c r="G4682">
        <v>0</v>
      </c>
      <c r="H4682">
        <v>0</v>
      </c>
      <c r="I4682" t="s">
        <v>149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5" x14ac:dyDescent="0.3">
      <c r="A4683" s="2">
        <v>45938</v>
      </c>
      <c r="B4683" t="s">
        <v>72</v>
      </c>
      <c r="C4683">
        <v>87</v>
      </c>
      <c r="D4683">
        <v>2</v>
      </c>
      <c r="E4683">
        <v>3.71</v>
      </c>
      <c r="F4683">
        <v>2.2989999999999999</v>
      </c>
      <c r="G4683">
        <v>7.42</v>
      </c>
      <c r="H4683">
        <v>7.42</v>
      </c>
      <c r="I4683" t="s">
        <v>149</v>
      </c>
      <c r="J4683">
        <v>1</v>
      </c>
      <c r="K4683">
        <v>1</v>
      </c>
      <c r="L4683">
        <v>1</v>
      </c>
      <c r="M4683">
        <v>1</v>
      </c>
      <c r="N4683">
        <v>2</v>
      </c>
      <c r="O4683">
        <v>2</v>
      </c>
      <c r="P4683">
        <v>2</v>
      </c>
      <c r="Q4683">
        <v>2</v>
      </c>
      <c r="R4683">
        <v>59.76</v>
      </c>
      <c r="S4683">
        <v>59.76</v>
      </c>
      <c r="T4683">
        <v>59.76</v>
      </c>
      <c r="U4683">
        <v>59.76</v>
      </c>
      <c r="V4683">
        <v>12.41633199</v>
      </c>
      <c r="W4683">
        <v>12.41633199</v>
      </c>
      <c r="X4683">
        <v>8.0539083560000009</v>
      </c>
      <c r="Y4683">
        <v>8.0539083560000009</v>
      </c>
    </row>
    <row r="4684" spans="1:25" x14ac:dyDescent="0.3">
      <c r="A4684" s="2">
        <v>45938</v>
      </c>
      <c r="B4684" t="s">
        <v>84</v>
      </c>
      <c r="C4684">
        <v>44</v>
      </c>
      <c r="D4684">
        <v>1</v>
      </c>
      <c r="E4684">
        <v>1.03</v>
      </c>
      <c r="F4684">
        <v>2.2730000000000001</v>
      </c>
      <c r="G4684">
        <v>1.03</v>
      </c>
      <c r="H4684">
        <v>1.03</v>
      </c>
      <c r="I4684" t="s">
        <v>149</v>
      </c>
      <c r="J4684">
        <v>3</v>
      </c>
      <c r="K4684">
        <v>3</v>
      </c>
      <c r="L4684">
        <v>3</v>
      </c>
      <c r="M4684">
        <v>3</v>
      </c>
      <c r="N4684">
        <v>3</v>
      </c>
      <c r="O4684">
        <v>3</v>
      </c>
      <c r="P4684">
        <v>3</v>
      </c>
      <c r="Q4684">
        <v>3</v>
      </c>
      <c r="R4684">
        <v>97.35</v>
      </c>
      <c r="S4684">
        <v>97.35</v>
      </c>
      <c r="T4684">
        <v>97.35</v>
      </c>
      <c r="U4684">
        <v>97.35</v>
      </c>
      <c r="V4684">
        <v>1.0580380069999999</v>
      </c>
      <c r="W4684">
        <v>1.0580380069999999</v>
      </c>
      <c r="X4684">
        <v>94.514563109999997</v>
      </c>
      <c r="Y4684">
        <v>94.514563109999997</v>
      </c>
    </row>
    <row r="4685" spans="1:25" x14ac:dyDescent="0.3">
      <c r="A4685" s="2">
        <v>45938</v>
      </c>
      <c r="B4685" t="s">
        <v>68</v>
      </c>
      <c r="C4685">
        <v>553</v>
      </c>
      <c r="D4685">
        <v>4</v>
      </c>
      <c r="E4685">
        <v>3.92</v>
      </c>
      <c r="F4685">
        <v>0.72299999999999998</v>
      </c>
      <c r="G4685">
        <v>15.68</v>
      </c>
      <c r="H4685">
        <v>15.68</v>
      </c>
      <c r="I4685" t="s">
        <v>149</v>
      </c>
      <c r="J4685">
        <v>4</v>
      </c>
      <c r="K4685">
        <v>4</v>
      </c>
      <c r="L4685">
        <v>4</v>
      </c>
      <c r="M4685">
        <v>4</v>
      </c>
      <c r="N4685">
        <v>4</v>
      </c>
      <c r="O4685">
        <v>4</v>
      </c>
      <c r="P4685">
        <v>4</v>
      </c>
      <c r="Q4685">
        <v>4</v>
      </c>
      <c r="R4685">
        <v>107.45</v>
      </c>
      <c r="S4685">
        <v>107.45</v>
      </c>
      <c r="T4685">
        <v>107.45</v>
      </c>
      <c r="U4685">
        <v>107.45</v>
      </c>
      <c r="V4685">
        <v>14.592833880000001</v>
      </c>
      <c r="W4685">
        <v>14.592833880000001</v>
      </c>
      <c r="X4685">
        <v>6.8526785710000002</v>
      </c>
      <c r="Y4685">
        <v>6.8526785710000002</v>
      </c>
    </row>
    <row r="4686" spans="1:25" x14ac:dyDescent="0.3">
      <c r="A4686" s="2">
        <v>45938</v>
      </c>
      <c r="B4686" t="s">
        <v>64</v>
      </c>
      <c r="C4686">
        <v>122</v>
      </c>
      <c r="D4686">
        <v>0</v>
      </c>
      <c r="F4686">
        <v>0</v>
      </c>
      <c r="G4686">
        <v>0</v>
      </c>
      <c r="H4686">
        <v>0</v>
      </c>
      <c r="I4686" t="s">
        <v>149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5" x14ac:dyDescent="0.3">
      <c r="A4687" s="2">
        <v>45938</v>
      </c>
      <c r="B4687" t="s">
        <v>26</v>
      </c>
      <c r="C4687">
        <v>230</v>
      </c>
      <c r="D4687">
        <v>0</v>
      </c>
      <c r="F4687">
        <v>0</v>
      </c>
      <c r="G4687">
        <v>0</v>
      </c>
      <c r="H4687">
        <v>0</v>
      </c>
      <c r="I4687" t="s">
        <v>149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5" x14ac:dyDescent="0.3">
      <c r="A4688" s="2">
        <v>45938</v>
      </c>
      <c r="B4688" t="s">
        <v>15</v>
      </c>
      <c r="C4688">
        <v>499</v>
      </c>
      <c r="D4688">
        <v>4</v>
      </c>
      <c r="E4688">
        <v>3.2149999999999999</v>
      </c>
      <c r="F4688">
        <v>0.80200000000000005</v>
      </c>
      <c r="G4688">
        <v>12.86</v>
      </c>
      <c r="H4688">
        <v>12.86</v>
      </c>
      <c r="I4688" t="s">
        <v>149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X4688">
        <v>0</v>
      </c>
      <c r="Y4688">
        <v>0</v>
      </c>
    </row>
    <row r="4689" spans="1:25" x14ac:dyDescent="0.3">
      <c r="A4689" s="2">
        <v>45938</v>
      </c>
      <c r="B4689" t="s">
        <v>36</v>
      </c>
      <c r="C4689">
        <v>120</v>
      </c>
      <c r="D4689">
        <v>0</v>
      </c>
      <c r="F4689">
        <v>0</v>
      </c>
      <c r="G4689">
        <v>0</v>
      </c>
      <c r="H4689">
        <v>0</v>
      </c>
      <c r="I4689" t="s">
        <v>149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5" x14ac:dyDescent="0.3">
      <c r="A4690" s="2">
        <v>45938</v>
      </c>
      <c r="B4690" t="s">
        <v>78</v>
      </c>
      <c r="C4690">
        <v>440</v>
      </c>
      <c r="D4690">
        <v>4</v>
      </c>
      <c r="E4690">
        <v>3.44</v>
      </c>
      <c r="F4690">
        <v>0.90900000000000003</v>
      </c>
      <c r="G4690">
        <v>13.76</v>
      </c>
      <c r="H4690">
        <v>13.76</v>
      </c>
      <c r="I4690" t="s">
        <v>149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X4690">
        <v>0</v>
      </c>
      <c r="Y4690">
        <v>0</v>
      </c>
    </row>
    <row r="4691" spans="1:25" x14ac:dyDescent="0.3">
      <c r="A4691" s="2">
        <v>45938</v>
      </c>
      <c r="B4691" t="s">
        <v>94</v>
      </c>
      <c r="C4691">
        <v>179</v>
      </c>
      <c r="D4691">
        <v>0</v>
      </c>
      <c r="F4691">
        <v>0</v>
      </c>
      <c r="G4691">
        <v>0</v>
      </c>
      <c r="H4691">
        <v>0</v>
      </c>
      <c r="I4691" t="s">
        <v>149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5" x14ac:dyDescent="0.3">
      <c r="A4692" s="2">
        <v>45938</v>
      </c>
      <c r="B4692" t="s">
        <v>17</v>
      </c>
      <c r="C4692">
        <v>112</v>
      </c>
      <c r="D4692">
        <v>2</v>
      </c>
      <c r="E4692">
        <v>1.48</v>
      </c>
      <c r="F4692">
        <v>1.786</v>
      </c>
      <c r="G4692">
        <v>2.96</v>
      </c>
      <c r="H4692">
        <v>2.96</v>
      </c>
      <c r="I4692" t="s">
        <v>149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X4692">
        <v>0</v>
      </c>
      <c r="Y4692">
        <v>0</v>
      </c>
    </row>
    <row r="4693" spans="1:25" x14ac:dyDescent="0.3">
      <c r="A4693" s="2">
        <v>45938</v>
      </c>
      <c r="B4693" t="s">
        <v>17</v>
      </c>
      <c r="C4693">
        <v>193</v>
      </c>
      <c r="D4693">
        <v>1</v>
      </c>
      <c r="E4693">
        <v>1.1399999999999999</v>
      </c>
      <c r="F4693">
        <v>0.51800000000000002</v>
      </c>
      <c r="G4693">
        <v>1.1399999999999999</v>
      </c>
      <c r="H4693">
        <v>1.1399999999999999</v>
      </c>
      <c r="I4693" t="s">
        <v>149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X4693">
        <v>0</v>
      </c>
      <c r="Y4693">
        <v>0</v>
      </c>
    </row>
    <row r="4694" spans="1:25" x14ac:dyDescent="0.3">
      <c r="A4694" s="2">
        <v>45938</v>
      </c>
      <c r="B4694" t="s">
        <v>17</v>
      </c>
      <c r="C4694">
        <v>104</v>
      </c>
      <c r="D4694">
        <v>0</v>
      </c>
      <c r="F4694">
        <v>0</v>
      </c>
      <c r="G4694">
        <v>0</v>
      </c>
      <c r="H4694">
        <v>0</v>
      </c>
      <c r="I4694" t="s">
        <v>149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5" x14ac:dyDescent="0.3">
      <c r="A4695" s="2">
        <v>45938</v>
      </c>
      <c r="B4695" t="s">
        <v>17</v>
      </c>
      <c r="C4695">
        <v>121</v>
      </c>
      <c r="D4695">
        <v>0</v>
      </c>
      <c r="F4695">
        <v>0</v>
      </c>
      <c r="G4695">
        <v>0</v>
      </c>
      <c r="H4695">
        <v>0</v>
      </c>
      <c r="I4695" t="s">
        <v>149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5" x14ac:dyDescent="0.3">
      <c r="A4696" s="2">
        <v>45938</v>
      </c>
      <c r="B4696" t="s">
        <v>52</v>
      </c>
      <c r="C4696">
        <v>1689</v>
      </c>
      <c r="D4696">
        <v>29</v>
      </c>
      <c r="E4696">
        <v>0.88</v>
      </c>
      <c r="F4696">
        <v>1.7170000000000001</v>
      </c>
      <c r="G4696">
        <v>25.52</v>
      </c>
      <c r="H4696">
        <v>25.52</v>
      </c>
      <c r="I4696" t="s">
        <v>149</v>
      </c>
      <c r="J4696">
        <v>6</v>
      </c>
      <c r="K4696">
        <v>6</v>
      </c>
      <c r="L4696">
        <v>6</v>
      </c>
      <c r="M4696">
        <v>6</v>
      </c>
      <c r="N4696">
        <v>9</v>
      </c>
      <c r="O4696">
        <v>9</v>
      </c>
      <c r="P4696">
        <v>9</v>
      </c>
      <c r="Q4696">
        <v>9</v>
      </c>
      <c r="R4696">
        <v>119.41</v>
      </c>
      <c r="S4696">
        <v>119.41</v>
      </c>
      <c r="T4696">
        <v>119.41</v>
      </c>
      <c r="U4696">
        <v>119.41</v>
      </c>
      <c r="V4696">
        <v>21.371744410000002</v>
      </c>
      <c r="W4696">
        <v>21.371744410000002</v>
      </c>
      <c r="X4696">
        <v>4.679075235</v>
      </c>
      <c r="Y4696">
        <v>4.679075235</v>
      </c>
    </row>
    <row r="4697" spans="1:25" x14ac:dyDescent="0.3">
      <c r="A4697" s="2">
        <v>45938</v>
      </c>
      <c r="B4697" t="s">
        <v>52</v>
      </c>
      <c r="C4697">
        <v>2715</v>
      </c>
      <c r="D4697">
        <v>22</v>
      </c>
      <c r="E4697">
        <v>0.81</v>
      </c>
      <c r="F4697">
        <v>0.81</v>
      </c>
      <c r="G4697">
        <v>17.829999999999998</v>
      </c>
      <c r="H4697">
        <v>17.829999999999998</v>
      </c>
      <c r="I4697" t="s">
        <v>149</v>
      </c>
      <c r="J4697">
        <v>4</v>
      </c>
      <c r="K4697">
        <v>4</v>
      </c>
      <c r="L4697">
        <v>4</v>
      </c>
      <c r="M4697">
        <v>4</v>
      </c>
      <c r="N4697">
        <v>4</v>
      </c>
      <c r="O4697">
        <v>4</v>
      </c>
      <c r="P4697">
        <v>4</v>
      </c>
      <c r="Q4697">
        <v>4</v>
      </c>
      <c r="R4697">
        <v>53.96</v>
      </c>
      <c r="S4697">
        <v>53.96</v>
      </c>
      <c r="T4697">
        <v>53.96</v>
      </c>
      <c r="U4697">
        <v>53.96</v>
      </c>
      <c r="V4697">
        <v>33.042994810000003</v>
      </c>
      <c r="W4697">
        <v>33.042994810000003</v>
      </c>
      <c r="X4697">
        <v>3.0263600670000002</v>
      </c>
      <c r="Y4697">
        <v>3.0263600670000002</v>
      </c>
    </row>
    <row r="4698" spans="1:25" x14ac:dyDescent="0.3">
      <c r="A4698" s="2">
        <v>45938</v>
      </c>
      <c r="B4698" t="s">
        <v>52</v>
      </c>
      <c r="C4698">
        <v>2418</v>
      </c>
      <c r="D4698">
        <v>20</v>
      </c>
      <c r="E4698">
        <v>0.79</v>
      </c>
      <c r="F4698">
        <v>0.82699999999999996</v>
      </c>
      <c r="G4698">
        <v>15.8</v>
      </c>
      <c r="H4698">
        <v>15.8</v>
      </c>
      <c r="I4698" t="s">
        <v>149</v>
      </c>
      <c r="J4698">
        <v>3</v>
      </c>
      <c r="K4698">
        <v>3</v>
      </c>
      <c r="L4698">
        <v>3</v>
      </c>
      <c r="M4698">
        <v>3</v>
      </c>
      <c r="N4698">
        <v>21</v>
      </c>
      <c r="O4698">
        <v>21</v>
      </c>
      <c r="P4698">
        <v>21</v>
      </c>
      <c r="Q4698">
        <v>21</v>
      </c>
      <c r="R4698">
        <v>454.29</v>
      </c>
      <c r="S4698">
        <v>454.29</v>
      </c>
      <c r="T4698">
        <v>454.29</v>
      </c>
      <c r="U4698">
        <v>454.29</v>
      </c>
      <c r="V4698">
        <v>3.4779546099999998</v>
      </c>
      <c r="W4698">
        <v>3.4779546099999998</v>
      </c>
      <c r="X4698">
        <v>28.752531650000002</v>
      </c>
      <c r="Y4698">
        <v>28.752531650000002</v>
      </c>
    </row>
    <row r="4699" spans="1:25" x14ac:dyDescent="0.3">
      <c r="A4699" s="2">
        <v>45938</v>
      </c>
      <c r="B4699" t="s">
        <v>52</v>
      </c>
      <c r="C4699">
        <v>8183</v>
      </c>
      <c r="D4699">
        <v>100</v>
      </c>
      <c r="E4699">
        <v>0.432</v>
      </c>
      <c r="F4699">
        <v>1.222</v>
      </c>
      <c r="G4699">
        <v>43.16</v>
      </c>
      <c r="H4699">
        <v>43.16</v>
      </c>
      <c r="I4699" t="s">
        <v>149</v>
      </c>
      <c r="J4699">
        <v>10</v>
      </c>
      <c r="K4699">
        <v>13</v>
      </c>
      <c r="L4699">
        <v>13</v>
      </c>
      <c r="M4699">
        <v>13</v>
      </c>
      <c r="N4699">
        <v>14</v>
      </c>
      <c r="O4699">
        <v>18</v>
      </c>
      <c r="P4699">
        <v>18</v>
      </c>
      <c r="Q4699">
        <v>18</v>
      </c>
      <c r="R4699">
        <v>360.13</v>
      </c>
      <c r="S4699">
        <v>457.87</v>
      </c>
      <c r="T4699">
        <v>457.87</v>
      </c>
      <c r="U4699">
        <v>457.87</v>
      </c>
      <c r="V4699">
        <v>9.4262563610000001</v>
      </c>
      <c r="W4699">
        <v>9.4262563610000001</v>
      </c>
      <c r="X4699">
        <v>10.60866543</v>
      </c>
      <c r="Y4699">
        <v>10.60866543</v>
      </c>
    </row>
    <row r="4700" spans="1:25" x14ac:dyDescent="0.3">
      <c r="A4700" s="2">
        <v>45938</v>
      </c>
      <c r="B4700" t="s">
        <v>112</v>
      </c>
      <c r="C4700">
        <v>409</v>
      </c>
      <c r="D4700">
        <v>2</v>
      </c>
      <c r="E4700">
        <v>1.125</v>
      </c>
      <c r="F4700">
        <v>0.48899999999999999</v>
      </c>
      <c r="G4700">
        <v>2.25</v>
      </c>
      <c r="H4700">
        <v>2.25</v>
      </c>
      <c r="I4700" t="s">
        <v>149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X4700">
        <v>0</v>
      </c>
      <c r="Y4700">
        <v>0</v>
      </c>
    </row>
    <row r="4701" spans="1:25" x14ac:dyDescent="0.3">
      <c r="A4701" s="2">
        <v>45938</v>
      </c>
      <c r="B4701" t="s">
        <v>15</v>
      </c>
      <c r="C4701">
        <v>860</v>
      </c>
      <c r="D4701">
        <v>11</v>
      </c>
      <c r="E4701">
        <v>1.583</v>
      </c>
      <c r="F4701">
        <v>1.2789999999999999</v>
      </c>
      <c r="G4701">
        <v>17.41</v>
      </c>
      <c r="H4701">
        <v>17.41</v>
      </c>
      <c r="I4701" t="s">
        <v>149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X4701">
        <v>0</v>
      </c>
      <c r="Y4701">
        <v>0</v>
      </c>
    </row>
    <row r="4702" spans="1:25" x14ac:dyDescent="0.3">
      <c r="A4702" s="2">
        <v>45938</v>
      </c>
      <c r="B4702" t="s">
        <v>112</v>
      </c>
      <c r="C4702">
        <v>2067</v>
      </c>
      <c r="D4702">
        <v>19</v>
      </c>
      <c r="E4702">
        <v>1.153</v>
      </c>
      <c r="F4702">
        <v>0.91900000000000004</v>
      </c>
      <c r="G4702">
        <v>21.91</v>
      </c>
      <c r="H4702">
        <v>21.91</v>
      </c>
      <c r="I4702" t="s">
        <v>149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  <c r="R4702">
        <v>29.9</v>
      </c>
      <c r="S4702">
        <v>29.9</v>
      </c>
      <c r="T4702">
        <v>29.9</v>
      </c>
      <c r="U4702">
        <v>29.9</v>
      </c>
      <c r="V4702">
        <v>73.277591970000003</v>
      </c>
      <c r="W4702">
        <v>73.277591970000003</v>
      </c>
      <c r="X4702">
        <v>1.364673665</v>
      </c>
      <c r="Y4702">
        <v>1.364673665</v>
      </c>
    </row>
    <row r="4703" spans="1:25" x14ac:dyDescent="0.3">
      <c r="A4703" s="2">
        <v>45938</v>
      </c>
      <c r="B4703" t="s">
        <v>15</v>
      </c>
      <c r="C4703">
        <v>1012</v>
      </c>
      <c r="D4703">
        <v>12</v>
      </c>
      <c r="E4703">
        <v>1.321</v>
      </c>
      <c r="F4703">
        <v>1.1859999999999999</v>
      </c>
      <c r="G4703">
        <v>15.85</v>
      </c>
      <c r="H4703">
        <v>15.85</v>
      </c>
      <c r="I4703" t="s">
        <v>149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31.49</v>
      </c>
      <c r="S4703">
        <v>31.49</v>
      </c>
      <c r="T4703">
        <v>31.49</v>
      </c>
      <c r="U4703">
        <v>31.49</v>
      </c>
      <c r="V4703">
        <v>50.33343919</v>
      </c>
      <c r="W4703">
        <v>50.33343919</v>
      </c>
      <c r="X4703">
        <v>1.986750789</v>
      </c>
      <c r="Y4703">
        <v>1.986750789</v>
      </c>
    </row>
    <row r="4704" spans="1:25" x14ac:dyDescent="0.3">
      <c r="A4704" s="2">
        <v>45938</v>
      </c>
      <c r="B4704" t="s">
        <v>15</v>
      </c>
      <c r="C4704">
        <v>1065</v>
      </c>
      <c r="D4704">
        <v>4</v>
      </c>
      <c r="E4704">
        <v>1.613</v>
      </c>
      <c r="F4704">
        <v>0.376</v>
      </c>
      <c r="G4704">
        <v>6.45</v>
      </c>
      <c r="H4704">
        <v>6.45</v>
      </c>
      <c r="I4704" t="s">
        <v>149</v>
      </c>
      <c r="J4704">
        <v>1</v>
      </c>
      <c r="K4704">
        <v>1</v>
      </c>
      <c r="L4704">
        <v>1</v>
      </c>
      <c r="M4704">
        <v>1</v>
      </c>
      <c r="N4704">
        <v>2</v>
      </c>
      <c r="O4704">
        <v>2</v>
      </c>
      <c r="P4704">
        <v>2</v>
      </c>
      <c r="Q4704">
        <v>2</v>
      </c>
      <c r="R4704">
        <v>47.76</v>
      </c>
      <c r="S4704">
        <v>47.76</v>
      </c>
      <c r="T4704">
        <v>47.76</v>
      </c>
      <c r="U4704">
        <v>47.76</v>
      </c>
      <c r="V4704">
        <v>13.50502513</v>
      </c>
      <c r="W4704">
        <v>13.50502513</v>
      </c>
      <c r="X4704">
        <v>7.4046511629999996</v>
      </c>
      <c r="Y4704">
        <v>7.4046511629999996</v>
      </c>
    </row>
    <row r="4705" spans="1:25" x14ac:dyDescent="0.3">
      <c r="A4705" s="2">
        <v>45938</v>
      </c>
      <c r="B4705" t="s">
        <v>112</v>
      </c>
      <c r="C4705">
        <v>776</v>
      </c>
      <c r="D4705">
        <v>6</v>
      </c>
      <c r="E4705">
        <v>1.4179999999999999</v>
      </c>
      <c r="F4705">
        <v>0.77300000000000002</v>
      </c>
      <c r="G4705">
        <v>8.51</v>
      </c>
      <c r="H4705">
        <v>8.51</v>
      </c>
      <c r="I4705" t="s">
        <v>149</v>
      </c>
      <c r="J4705">
        <v>2</v>
      </c>
      <c r="K4705">
        <v>2</v>
      </c>
      <c r="L4705">
        <v>2</v>
      </c>
      <c r="M4705">
        <v>2</v>
      </c>
      <c r="N4705">
        <v>2</v>
      </c>
      <c r="O4705">
        <v>2</v>
      </c>
      <c r="P4705">
        <v>2</v>
      </c>
      <c r="Q4705">
        <v>2</v>
      </c>
      <c r="R4705">
        <v>62.98</v>
      </c>
      <c r="S4705">
        <v>62.98</v>
      </c>
      <c r="T4705">
        <v>62.98</v>
      </c>
      <c r="U4705">
        <v>62.98</v>
      </c>
      <c r="V4705">
        <v>13.512226099999999</v>
      </c>
      <c r="W4705">
        <v>13.512226099999999</v>
      </c>
      <c r="X4705">
        <v>7.4007050530000003</v>
      </c>
      <c r="Y4705">
        <v>7.4007050530000003</v>
      </c>
    </row>
    <row r="4706" spans="1:25" x14ac:dyDescent="0.3">
      <c r="A4706" s="2">
        <v>45938</v>
      </c>
      <c r="B4706" t="s">
        <v>15</v>
      </c>
      <c r="C4706">
        <v>2786</v>
      </c>
      <c r="D4706">
        <v>11</v>
      </c>
      <c r="E4706">
        <v>1.155</v>
      </c>
      <c r="F4706">
        <v>0.39500000000000002</v>
      </c>
      <c r="G4706">
        <v>12.7</v>
      </c>
      <c r="H4706">
        <v>12.7</v>
      </c>
      <c r="I4706" t="s">
        <v>149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X4706">
        <v>0</v>
      </c>
      <c r="Y4706">
        <v>0</v>
      </c>
    </row>
    <row r="4707" spans="1:25" x14ac:dyDescent="0.3">
      <c r="A4707" s="2">
        <v>45938</v>
      </c>
      <c r="B4707" t="s">
        <v>112</v>
      </c>
      <c r="C4707">
        <v>4879</v>
      </c>
      <c r="D4707">
        <v>22</v>
      </c>
      <c r="E4707">
        <v>1.147</v>
      </c>
      <c r="F4707">
        <v>0.45100000000000001</v>
      </c>
      <c r="G4707">
        <v>25.23</v>
      </c>
      <c r="H4707">
        <v>25.23</v>
      </c>
      <c r="I4707" t="s">
        <v>149</v>
      </c>
      <c r="J4707">
        <v>4</v>
      </c>
      <c r="K4707">
        <v>4</v>
      </c>
      <c r="L4707">
        <v>4</v>
      </c>
      <c r="M4707">
        <v>4</v>
      </c>
      <c r="N4707">
        <v>5</v>
      </c>
      <c r="O4707">
        <v>5</v>
      </c>
      <c r="P4707">
        <v>5</v>
      </c>
      <c r="Q4707">
        <v>5</v>
      </c>
      <c r="R4707">
        <v>161.4</v>
      </c>
      <c r="S4707">
        <v>161.4</v>
      </c>
      <c r="T4707">
        <v>161.4</v>
      </c>
      <c r="U4707">
        <v>161.4</v>
      </c>
      <c r="V4707">
        <v>15.631970259999999</v>
      </c>
      <c r="W4707">
        <v>15.631970259999999</v>
      </c>
      <c r="X4707">
        <v>6.3971462539999999</v>
      </c>
      <c r="Y4707">
        <v>6.3971462539999999</v>
      </c>
    </row>
    <row r="4708" spans="1:25" x14ac:dyDescent="0.3">
      <c r="A4708" s="2">
        <v>45938</v>
      </c>
      <c r="B4708" t="s">
        <v>100</v>
      </c>
      <c r="C4708">
        <v>14</v>
      </c>
      <c r="D4708">
        <v>0</v>
      </c>
      <c r="F4708">
        <v>0</v>
      </c>
      <c r="G4708">
        <v>0</v>
      </c>
      <c r="H4708">
        <v>0</v>
      </c>
      <c r="I4708" t="s">
        <v>149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5" x14ac:dyDescent="0.3">
      <c r="A4709" s="2">
        <v>45938</v>
      </c>
      <c r="B4709" t="s">
        <v>54</v>
      </c>
      <c r="C4709">
        <v>784</v>
      </c>
      <c r="D4709">
        <v>3</v>
      </c>
      <c r="E4709">
        <v>1.3</v>
      </c>
      <c r="F4709">
        <v>0.38300000000000001</v>
      </c>
      <c r="G4709">
        <v>3.9</v>
      </c>
      <c r="H4709">
        <v>3.9</v>
      </c>
      <c r="I4709" t="s">
        <v>149</v>
      </c>
      <c r="J4709">
        <v>2</v>
      </c>
      <c r="K4709">
        <v>2</v>
      </c>
      <c r="L4709">
        <v>2</v>
      </c>
      <c r="M4709">
        <v>2</v>
      </c>
      <c r="N4709">
        <v>2</v>
      </c>
      <c r="O4709">
        <v>2</v>
      </c>
      <c r="P4709">
        <v>2</v>
      </c>
      <c r="Q4709">
        <v>2</v>
      </c>
      <c r="R4709">
        <v>105.39</v>
      </c>
      <c r="S4709">
        <v>105.39</v>
      </c>
      <c r="T4709">
        <v>105.39</v>
      </c>
      <c r="U4709">
        <v>105.39</v>
      </c>
      <c r="V4709">
        <v>3.7005408480000002</v>
      </c>
      <c r="W4709">
        <v>3.7005408480000002</v>
      </c>
      <c r="X4709">
        <v>27.023076920000001</v>
      </c>
      <c r="Y4709">
        <v>27.023076920000001</v>
      </c>
    </row>
    <row r="4710" spans="1:25" x14ac:dyDescent="0.3">
      <c r="A4710" s="2">
        <v>45938</v>
      </c>
      <c r="B4710" t="s">
        <v>60</v>
      </c>
      <c r="C4710">
        <v>469</v>
      </c>
      <c r="D4710">
        <v>4</v>
      </c>
      <c r="E4710">
        <v>1.45</v>
      </c>
      <c r="F4710">
        <v>0.85299999999999998</v>
      </c>
      <c r="G4710">
        <v>5.8</v>
      </c>
      <c r="H4710">
        <v>5.8</v>
      </c>
      <c r="I4710" t="s">
        <v>149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21.88</v>
      </c>
      <c r="S4710">
        <v>21.88</v>
      </c>
      <c r="T4710">
        <v>21.88</v>
      </c>
      <c r="U4710">
        <v>21.88</v>
      </c>
      <c r="V4710">
        <v>26.508226690000001</v>
      </c>
      <c r="W4710">
        <v>26.508226690000001</v>
      </c>
      <c r="X4710">
        <v>3.7724137930000001</v>
      </c>
      <c r="Y4710">
        <v>3.7724137930000001</v>
      </c>
    </row>
    <row r="4711" spans="1:25" x14ac:dyDescent="0.3">
      <c r="A4711" s="2">
        <v>45938</v>
      </c>
      <c r="B4711" t="s">
        <v>60</v>
      </c>
      <c r="C4711">
        <v>1021</v>
      </c>
      <c r="D4711">
        <v>8</v>
      </c>
      <c r="E4711">
        <v>1.3129999999999999</v>
      </c>
      <c r="F4711">
        <v>0.78400000000000003</v>
      </c>
      <c r="G4711">
        <v>10.5</v>
      </c>
      <c r="H4711">
        <v>10.5</v>
      </c>
      <c r="I4711" t="s">
        <v>149</v>
      </c>
      <c r="J4711">
        <v>2</v>
      </c>
      <c r="K4711">
        <v>2</v>
      </c>
      <c r="L4711">
        <v>2</v>
      </c>
      <c r="M4711">
        <v>2</v>
      </c>
      <c r="N4711">
        <v>2</v>
      </c>
      <c r="O4711">
        <v>2</v>
      </c>
      <c r="P4711">
        <v>2</v>
      </c>
      <c r="Q4711">
        <v>2</v>
      </c>
      <c r="R4711">
        <v>43.76</v>
      </c>
      <c r="S4711">
        <v>43.76</v>
      </c>
      <c r="T4711">
        <v>43.76</v>
      </c>
      <c r="U4711">
        <v>43.76</v>
      </c>
      <c r="V4711">
        <v>23.994515539999998</v>
      </c>
      <c r="W4711">
        <v>23.994515539999998</v>
      </c>
      <c r="X4711">
        <v>4.1676190479999997</v>
      </c>
      <c r="Y4711">
        <v>4.1676190479999997</v>
      </c>
    </row>
    <row r="4712" spans="1:25" x14ac:dyDescent="0.3">
      <c r="A4712" s="2">
        <v>45938</v>
      </c>
      <c r="B4712" t="s">
        <v>100</v>
      </c>
      <c r="C4712">
        <v>25</v>
      </c>
      <c r="D4712">
        <v>1</v>
      </c>
      <c r="E4712">
        <v>0.99</v>
      </c>
      <c r="F4712">
        <v>4</v>
      </c>
      <c r="G4712">
        <v>0.99</v>
      </c>
      <c r="H4712">
        <v>0.99</v>
      </c>
      <c r="I4712" t="s">
        <v>149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34.49</v>
      </c>
      <c r="S4712">
        <v>34.49</v>
      </c>
      <c r="T4712">
        <v>34.49</v>
      </c>
      <c r="U4712">
        <v>34.49</v>
      </c>
      <c r="V4712">
        <v>2.8703972169999998</v>
      </c>
      <c r="W4712">
        <v>2.8703972169999998</v>
      </c>
      <c r="X4712">
        <v>34.838383839999999</v>
      </c>
      <c r="Y4712">
        <v>34.838383839999999</v>
      </c>
    </row>
    <row r="4713" spans="1:25" x14ac:dyDescent="0.3">
      <c r="A4713" s="2">
        <v>45938</v>
      </c>
      <c r="B4713" t="s">
        <v>54</v>
      </c>
      <c r="C4713">
        <v>3483</v>
      </c>
      <c r="D4713">
        <v>8</v>
      </c>
      <c r="E4713">
        <v>1.089</v>
      </c>
      <c r="F4713">
        <v>0.23</v>
      </c>
      <c r="G4713">
        <v>8.7100000000000009</v>
      </c>
      <c r="H4713">
        <v>8.7100000000000009</v>
      </c>
      <c r="I4713" t="s">
        <v>149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22.88</v>
      </c>
      <c r="S4713">
        <v>22.88</v>
      </c>
      <c r="T4713">
        <v>22.88</v>
      </c>
      <c r="U4713">
        <v>22.88</v>
      </c>
      <c r="V4713">
        <v>38.06818182</v>
      </c>
      <c r="W4713">
        <v>38.06818182</v>
      </c>
      <c r="X4713">
        <v>2.6268656720000001</v>
      </c>
      <c r="Y4713">
        <v>2.6268656720000001</v>
      </c>
    </row>
    <row r="4714" spans="1:25" x14ac:dyDescent="0.3">
      <c r="A4714" s="2">
        <v>45938</v>
      </c>
      <c r="B4714" t="s">
        <v>100</v>
      </c>
      <c r="C4714">
        <v>88</v>
      </c>
      <c r="D4714">
        <v>0</v>
      </c>
      <c r="F4714">
        <v>0</v>
      </c>
      <c r="G4714">
        <v>0</v>
      </c>
      <c r="H4714">
        <v>0</v>
      </c>
      <c r="I4714" t="s">
        <v>149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5" x14ac:dyDescent="0.3">
      <c r="A4715" s="2">
        <v>45938</v>
      </c>
      <c r="B4715" t="s">
        <v>54</v>
      </c>
      <c r="C4715">
        <v>716</v>
      </c>
      <c r="D4715">
        <v>4</v>
      </c>
      <c r="E4715">
        <v>1.0349999999999999</v>
      </c>
      <c r="F4715">
        <v>0.55900000000000005</v>
      </c>
      <c r="G4715">
        <v>4.1399999999999997</v>
      </c>
      <c r="H4715">
        <v>4.1399999999999997</v>
      </c>
      <c r="I4715" t="s">
        <v>149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X4715">
        <v>0</v>
      </c>
      <c r="Y4715">
        <v>0</v>
      </c>
    </row>
    <row r="4716" spans="1:25" x14ac:dyDescent="0.3">
      <c r="A4716" s="2">
        <v>45938</v>
      </c>
      <c r="B4716" t="s">
        <v>60</v>
      </c>
      <c r="C4716">
        <v>936</v>
      </c>
      <c r="D4716">
        <v>6</v>
      </c>
      <c r="E4716">
        <v>1.282</v>
      </c>
      <c r="F4716">
        <v>0.64100000000000001</v>
      </c>
      <c r="G4716">
        <v>7.69</v>
      </c>
      <c r="H4716">
        <v>7.69</v>
      </c>
      <c r="I4716" t="s">
        <v>149</v>
      </c>
      <c r="J4716">
        <v>2</v>
      </c>
      <c r="K4716">
        <v>2</v>
      </c>
      <c r="L4716">
        <v>2</v>
      </c>
      <c r="M4716">
        <v>2</v>
      </c>
      <c r="N4716">
        <v>2</v>
      </c>
      <c r="O4716">
        <v>2</v>
      </c>
      <c r="P4716">
        <v>2</v>
      </c>
      <c r="Q4716">
        <v>2</v>
      </c>
      <c r="R4716">
        <v>46.86</v>
      </c>
      <c r="S4716">
        <v>46.86</v>
      </c>
      <c r="T4716">
        <v>46.86</v>
      </c>
      <c r="U4716">
        <v>46.86</v>
      </c>
      <c r="V4716">
        <v>16.410584719999999</v>
      </c>
      <c r="W4716">
        <v>16.410584719999999</v>
      </c>
      <c r="X4716">
        <v>6.093628088</v>
      </c>
      <c r="Y4716">
        <v>6.093628088</v>
      </c>
    </row>
    <row r="4717" spans="1:25" x14ac:dyDescent="0.3">
      <c r="A4717" s="2">
        <v>45938</v>
      </c>
      <c r="B4717" t="s">
        <v>54</v>
      </c>
      <c r="C4717">
        <v>3880</v>
      </c>
      <c r="D4717">
        <v>11</v>
      </c>
      <c r="E4717">
        <v>0.77500000000000002</v>
      </c>
      <c r="F4717">
        <v>0.28399999999999997</v>
      </c>
      <c r="G4717">
        <v>8.5299999999999994</v>
      </c>
      <c r="H4717">
        <v>8.5299999999999994</v>
      </c>
      <c r="I4717" t="s">
        <v>149</v>
      </c>
      <c r="J4717">
        <v>3</v>
      </c>
      <c r="K4717">
        <v>3</v>
      </c>
      <c r="L4717">
        <v>3</v>
      </c>
      <c r="M4717">
        <v>3</v>
      </c>
      <c r="N4717">
        <v>3</v>
      </c>
      <c r="O4717">
        <v>3</v>
      </c>
      <c r="P4717">
        <v>3</v>
      </c>
      <c r="Q4717">
        <v>3</v>
      </c>
      <c r="R4717">
        <v>59.25</v>
      </c>
      <c r="S4717">
        <v>59.25</v>
      </c>
      <c r="T4717">
        <v>59.25</v>
      </c>
      <c r="U4717">
        <v>59.25</v>
      </c>
      <c r="V4717">
        <v>14.396624470000001</v>
      </c>
      <c r="W4717">
        <v>14.396624470000001</v>
      </c>
      <c r="X4717">
        <v>6.9460726849999999</v>
      </c>
      <c r="Y4717">
        <v>6.9460726849999999</v>
      </c>
    </row>
    <row r="4718" spans="1:25" x14ac:dyDescent="0.3">
      <c r="A4718" s="2">
        <v>45938</v>
      </c>
      <c r="B4718" t="s">
        <v>100</v>
      </c>
      <c r="C4718">
        <v>217</v>
      </c>
      <c r="D4718">
        <v>0</v>
      </c>
      <c r="F4718">
        <v>0</v>
      </c>
      <c r="G4718">
        <v>0</v>
      </c>
      <c r="H4718">
        <v>0</v>
      </c>
      <c r="I4718" t="s">
        <v>149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5" x14ac:dyDescent="0.3">
      <c r="A4719" s="2">
        <v>45938</v>
      </c>
      <c r="B4719" t="s">
        <v>60</v>
      </c>
      <c r="C4719">
        <v>1050</v>
      </c>
      <c r="D4719">
        <v>8</v>
      </c>
      <c r="E4719">
        <v>0.61599999999999999</v>
      </c>
      <c r="F4719">
        <v>0.76200000000000001</v>
      </c>
      <c r="G4719">
        <v>4.93</v>
      </c>
      <c r="H4719">
        <v>4.93</v>
      </c>
      <c r="I4719" t="s">
        <v>149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21.88</v>
      </c>
      <c r="S4719">
        <v>21.88</v>
      </c>
      <c r="T4719">
        <v>21.88</v>
      </c>
      <c r="U4719">
        <v>21.88</v>
      </c>
      <c r="V4719">
        <v>22.531992689999999</v>
      </c>
      <c r="W4719">
        <v>22.531992689999999</v>
      </c>
      <c r="X4719">
        <v>4.438133874</v>
      </c>
      <c r="Y4719">
        <v>4.438133874</v>
      </c>
    </row>
    <row r="4720" spans="1:25" x14ac:dyDescent="0.3">
      <c r="A4720" s="2">
        <v>45938</v>
      </c>
      <c r="B4720" t="s">
        <v>48</v>
      </c>
      <c r="C4720">
        <v>866</v>
      </c>
      <c r="D4720">
        <v>2</v>
      </c>
      <c r="E4720">
        <v>2.4900000000000002</v>
      </c>
      <c r="F4720">
        <v>0.23100000000000001</v>
      </c>
      <c r="G4720">
        <v>4.9800000000000004</v>
      </c>
      <c r="H4720">
        <v>4.9800000000000004</v>
      </c>
      <c r="I4720" t="s">
        <v>149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X4720">
        <v>0</v>
      </c>
      <c r="Y4720">
        <v>0</v>
      </c>
    </row>
    <row r="4721" spans="1:25" x14ac:dyDescent="0.3">
      <c r="A4721" s="2">
        <v>45938</v>
      </c>
      <c r="B4721" t="s">
        <v>48</v>
      </c>
      <c r="C4721">
        <v>2332</v>
      </c>
      <c r="D4721">
        <v>6</v>
      </c>
      <c r="E4721">
        <v>1.492</v>
      </c>
      <c r="F4721">
        <v>0.25700000000000001</v>
      </c>
      <c r="G4721">
        <v>8.9499999999999993</v>
      </c>
      <c r="H4721">
        <v>8.9499999999999993</v>
      </c>
      <c r="I4721" t="s">
        <v>149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X4721">
        <v>0</v>
      </c>
      <c r="Y4721">
        <v>0</v>
      </c>
    </row>
    <row r="4722" spans="1:25" x14ac:dyDescent="0.3">
      <c r="A4722" s="2">
        <v>45938</v>
      </c>
      <c r="B4722" t="s">
        <v>48</v>
      </c>
      <c r="C4722">
        <v>1698</v>
      </c>
      <c r="D4722">
        <v>13</v>
      </c>
      <c r="E4722">
        <v>2.1850000000000001</v>
      </c>
      <c r="F4722">
        <v>0.76600000000000001</v>
      </c>
      <c r="G4722">
        <v>28.4</v>
      </c>
      <c r="H4722">
        <v>28.4</v>
      </c>
      <c r="I4722" t="s">
        <v>149</v>
      </c>
      <c r="J4722">
        <v>2</v>
      </c>
      <c r="K4722">
        <v>2</v>
      </c>
      <c r="L4722">
        <v>2</v>
      </c>
      <c r="M4722">
        <v>2</v>
      </c>
      <c r="N4722">
        <v>3</v>
      </c>
      <c r="O4722">
        <v>3</v>
      </c>
      <c r="P4722">
        <v>3</v>
      </c>
      <c r="Q4722">
        <v>3</v>
      </c>
      <c r="R4722">
        <v>85.47</v>
      </c>
      <c r="S4722">
        <v>85.47</v>
      </c>
      <c r="T4722">
        <v>85.47</v>
      </c>
      <c r="U4722">
        <v>85.47</v>
      </c>
      <c r="V4722">
        <v>33.228033230000001</v>
      </c>
      <c r="W4722">
        <v>33.228033230000001</v>
      </c>
      <c r="X4722">
        <v>3.0095070420000001</v>
      </c>
      <c r="Y4722">
        <v>3.0095070420000001</v>
      </c>
    </row>
    <row r="4723" spans="1:25" x14ac:dyDescent="0.3">
      <c r="A4723" s="2">
        <v>45938</v>
      </c>
      <c r="B4723" t="s">
        <v>48</v>
      </c>
      <c r="C4723">
        <v>3914</v>
      </c>
      <c r="D4723">
        <v>11</v>
      </c>
      <c r="E4723">
        <v>1.579</v>
      </c>
      <c r="F4723">
        <v>0.28100000000000003</v>
      </c>
      <c r="G4723">
        <v>17.37</v>
      </c>
      <c r="H4723">
        <v>17.37</v>
      </c>
      <c r="I4723" t="s">
        <v>149</v>
      </c>
      <c r="J4723">
        <v>3</v>
      </c>
      <c r="K4723">
        <v>3</v>
      </c>
      <c r="L4723">
        <v>3</v>
      </c>
      <c r="M4723">
        <v>3</v>
      </c>
      <c r="N4723">
        <v>4</v>
      </c>
      <c r="O4723">
        <v>4</v>
      </c>
      <c r="P4723">
        <v>4</v>
      </c>
      <c r="Q4723">
        <v>4</v>
      </c>
      <c r="R4723">
        <v>119.74</v>
      </c>
      <c r="S4723">
        <v>119.74</v>
      </c>
      <c r="T4723">
        <v>119.74</v>
      </c>
      <c r="U4723">
        <v>119.74</v>
      </c>
      <c r="V4723">
        <v>14.5064306</v>
      </c>
      <c r="W4723">
        <v>14.5064306</v>
      </c>
      <c r="X4723">
        <v>6.893494531</v>
      </c>
      <c r="Y4723">
        <v>6.893494531</v>
      </c>
    </row>
    <row r="4724" spans="1:25" x14ac:dyDescent="0.3">
      <c r="A4724" s="2">
        <v>45938</v>
      </c>
      <c r="B4724" t="s">
        <v>19</v>
      </c>
      <c r="C4724">
        <v>31</v>
      </c>
      <c r="D4724">
        <v>0</v>
      </c>
      <c r="F4724">
        <v>0</v>
      </c>
      <c r="G4724">
        <v>0</v>
      </c>
      <c r="H4724">
        <v>0</v>
      </c>
      <c r="I4724" t="s">
        <v>149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5" x14ac:dyDescent="0.3">
      <c r="A4725" s="2">
        <v>45938</v>
      </c>
      <c r="B4725" t="s">
        <v>90</v>
      </c>
      <c r="C4725">
        <v>24</v>
      </c>
      <c r="D4725">
        <v>0</v>
      </c>
      <c r="F4725">
        <v>0</v>
      </c>
      <c r="G4725">
        <v>0</v>
      </c>
      <c r="H4725">
        <v>0</v>
      </c>
      <c r="I4725" t="s">
        <v>149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5" x14ac:dyDescent="0.3">
      <c r="A4726" s="2">
        <v>45938</v>
      </c>
      <c r="B4726" t="s">
        <v>19</v>
      </c>
      <c r="C4726">
        <v>52</v>
      </c>
      <c r="D4726">
        <v>1</v>
      </c>
      <c r="E4726">
        <v>0.93</v>
      </c>
      <c r="F4726">
        <v>1.923</v>
      </c>
      <c r="G4726">
        <v>0.93</v>
      </c>
      <c r="H4726">
        <v>0.93</v>
      </c>
      <c r="I4726" t="s">
        <v>149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X4726">
        <v>0</v>
      </c>
      <c r="Y4726">
        <v>0</v>
      </c>
    </row>
    <row r="4727" spans="1:25" x14ac:dyDescent="0.3">
      <c r="A4727" s="2">
        <v>45938</v>
      </c>
      <c r="B4727" t="s">
        <v>90</v>
      </c>
      <c r="C4727">
        <v>28</v>
      </c>
      <c r="D4727">
        <v>0</v>
      </c>
      <c r="F4727">
        <v>0</v>
      </c>
      <c r="G4727">
        <v>0</v>
      </c>
      <c r="H4727">
        <v>0</v>
      </c>
      <c r="I4727" t="s">
        <v>149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5" x14ac:dyDescent="0.3">
      <c r="A4728" s="2">
        <v>45938</v>
      </c>
      <c r="B4728" t="s">
        <v>19</v>
      </c>
      <c r="C4728">
        <v>80</v>
      </c>
      <c r="D4728">
        <v>0</v>
      </c>
      <c r="F4728">
        <v>0</v>
      </c>
      <c r="G4728">
        <v>0</v>
      </c>
      <c r="H4728">
        <v>0</v>
      </c>
      <c r="I4728" t="s">
        <v>149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5" x14ac:dyDescent="0.3">
      <c r="A4729" s="2">
        <v>45938</v>
      </c>
      <c r="B4729" t="s">
        <v>90</v>
      </c>
      <c r="C4729">
        <v>34</v>
      </c>
      <c r="D4729">
        <v>1</v>
      </c>
      <c r="E4729">
        <v>0.81</v>
      </c>
      <c r="F4729">
        <v>2.9409999999999998</v>
      </c>
      <c r="G4729">
        <v>0.81</v>
      </c>
      <c r="H4729">
        <v>0.81</v>
      </c>
      <c r="I4729" t="s">
        <v>149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31.88</v>
      </c>
      <c r="S4729">
        <v>31.88</v>
      </c>
      <c r="T4729">
        <v>31.88</v>
      </c>
      <c r="U4729">
        <v>31.88</v>
      </c>
      <c r="V4729">
        <v>2.5407779170000002</v>
      </c>
      <c r="W4729">
        <v>2.5407779170000002</v>
      </c>
      <c r="X4729">
        <v>39.358024690000001</v>
      </c>
      <c r="Y4729">
        <v>39.358024690000001</v>
      </c>
    </row>
    <row r="4730" spans="1:25" x14ac:dyDescent="0.3">
      <c r="A4730" s="2">
        <v>45938</v>
      </c>
      <c r="B4730" t="s">
        <v>19</v>
      </c>
      <c r="C4730">
        <v>111</v>
      </c>
      <c r="D4730">
        <v>0</v>
      </c>
      <c r="F4730">
        <v>0</v>
      </c>
      <c r="G4730">
        <v>0</v>
      </c>
      <c r="H4730">
        <v>0</v>
      </c>
      <c r="I4730" t="s">
        <v>149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5" x14ac:dyDescent="0.3">
      <c r="A4731" s="2">
        <v>45938</v>
      </c>
      <c r="B4731" t="s">
        <v>90</v>
      </c>
      <c r="C4731">
        <v>42</v>
      </c>
      <c r="D4731">
        <v>0</v>
      </c>
      <c r="F4731">
        <v>0</v>
      </c>
      <c r="G4731">
        <v>0</v>
      </c>
      <c r="H4731">
        <v>0</v>
      </c>
      <c r="I4731" t="s">
        <v>149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5" x14ac:dyDescent="0.3">
      <c r="A4732" s="2">
        <v>45938</v>
      </c>
      <c r="B4732" t="s">
        <v>58</v>
      </c>
      <c r="C4732">
        <v>99</v>
      </c>
      <c r="D4732">
        <v>3</v>
      </c>
      <c r="E4732">
        <v>1.05</v>
      </c>
      <c r="F4732">
        <v>3.03</v>
      </c>
      <c r="G4732">
        <v>3.15</v>
      </c>
      <c r="H4732">
        <v>3.15</v>
      </c>
      <c r="I4732" t="s">
        <v>149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X4732">
        <v>0</v>
      </c>
      <c r="Y4732">
        <v>0</v>
      </c>
    </row>
    <row r="4733" spans="1:25" x14ac:dyDescent="0.3">
      <c r="A4733" s="2">
        <v>45938</v>
      </c>
      <c r="B4733" t="s">
        <v>110</v>
      </c>
      <c r="C4733">
        <v>277</v>
      </c>
      <c r="D4733">
        <v>1</v>
      </c>
      <c r="E4733">
        <v>1.2</v>
      </c>
      <c r="F4733">
        <v>0.36099999999999999</v>
      </c>
      <c r="G4733">
        <v>1.2</v>
      </c>
      <c r="H4733">
        <v>1.2</v>
      </c>
      <c r="I4733" t="s">
        <v>149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X4733">
        <v>0</v>
      </c>
      <c r="Y4733">
        <v>0</v>
      </c>
    </row>
    <row r="4734" spans="1:25" x14ac:dyDescent="0.3">
      <c r="A4734" s="2">
        <v>45938</v>
      </c>
      <c r="B4734" t="s">
        <v>34</v>
      </c>
      <c r="C4734">
        <v>792</v>
      </c>
      <c r="D4734">
        <v>4</v>
      </c>
      <c r="E4734">
        <v>0.94</v>
      </c>
      <c r="F4734">
        <v>0.505</v>
      </c>
      <c r="G4734">
        <v>3.76</v>
      </c>
      <c r="H4734">
        <v>3.76</v>
      </c>
      <c r="I4734" t="s">
        <v>149</v>
      </c>
      <c r="J4734">
        <v>2</v>
      </c>
      <c r="K4734">
        <v>2</v>
      </c>
      <c r="L4734">
        <v>2</v>
      </c>
      <c r="M4734">
        <v>2</v>
      </c>
      <c r="N4734">
        <v>2</v>
      </c>
      <c r="O4734">
        <v>2</v>
      </c>
      <c r="P4734">
        <v>2</v>
      </c>
      <c r="Q4734">
        <v>2</v>
      </c>
      <c r="R4734">
        <v>53.98</v>
      </c>
      <c r="S4734">
        <v>53.98</v>
      </c>
      <c r="T4734">
        <v>53.98</v>
      </c>
      <c r="U4734">
        <v>53.98</v>
      </c>
      <c r="V4734">
        <v>6.9655427940000001</v>
      </c>
      <c r="W4734">
        <v>6.9655427940000001</v>
      </c>
      <c r="X4734">
        <v>14.356382979999999</v>
      </c>
      <c r="Y4734">
        <v>14.356382979999999</v>
      </c>
    </row>
    <row r="4735" spans="1:25" x14ac:dyDescent="0.3">
      <c r="A4735" s="2">
        <v>45938</v>
      </c>
      <c r="B4735" t="s">
        <v>28</v>
      </c>
      <c r="C4735">
        <v>9</v>
      </c>
      <c r="D4735">
        <v>0</v>
      </c>
      <c r="F4735">
        <v>0</v>
      </c>
      <c r="G4735">
        <v>0</v>
      </c>
      <c r="H4735">
        <v>0</v>
      </c>
      <c r="I4735" t="s">
        <v>149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5" x14ac:dyDescent="0.3">
      <c r="A4736" s="2">
        <v>45938</v>
      </c>
      <c r="B4736" t="s">
        <v>58</v>
      </c>
      <c r="C4736">
        <v>188</v>
      </c>
      <c r="D4736">
        <v>7</v>
      </c>
      <c r="E4736">
        <v>0.82699999999999996</v>
      </c>
      <c r="F4736">
        <v>3.7229999999999999</v>
      </c>
      <c r="G4736">
        <v>5.79</v>
      </c>
      <c r="H4736">
        <v>5.79</v>
      </c>
      <c r="I4736" t="s">
        <v>149</v>
      </c>
      <c r="J4736">
        <v>2</v>
      </c>
      <c r="K4736">
        <v>2</v>
      </c>
      <c r="L4736">
        <v>2</v>
      </c>
      <c r="M4736">
        <v>2</v>
      </c>
      <c r="N4736">
        <v>2</v>
      </c>
      <c r="O4736">
        <v>2</v>
      </c>
      <c r="P4736">
        <v>2</v>
      </c>
      <c r="Q4736">
        <v>2</v>
      </c>
      <c r="R4736">
        <v>39.979999999999997</v>
      </c>
      <c r="S4736">
        <v>39.979999999999997</v>
      </c>
      <c r="T4736">
        <v>39.979999999999997</v>
      </c>
      <c r="U4736">
        <v>39.979999999999997</v>
      </c>
      <c r="V4736">
        <v>14.482241119999999</v>
      </c>
      <c r="W4736">
        <v>14.482241119999999</v>
      </c>
      <c r="X4736">
        <v>6.9050086359999998</v>
      </c>
      <c r="Y4736">
        <v>6.9050086359999998</v>
      </c>
    </row>
    <row r="4737" spans="1:25" x14ac:dyDescent="0.3">
      <c r="A4737" s="2">
        <v>45938</v>
      </c>
      <c r="B4737" t="s">
        <v>110</v>
      </c>
      <c r="C4737">
        <v>800</v>
      </c>
      <c r="D4737">
        <v>4</v>
      </c>
      <c r="E4737">
        <v>0.95799999999999996</v>
      </c>
      <c r="F4737">
        <v>0.5</v>
      </c>
      <c r="G4737">
        <v>3.83</v>
      </c>
      <c r="H4737">
        <v>3.83</v>
      </c>
      <c r="I4737" t="s">
        <v>149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X4737">
        <v>0</v>
      </c>
      <c r="Y4737">
        <v>0</v>
      </c>
    </row>
    <row r="4738" spans="1:25" x14ac:dyDescent="0.3">
      <c r="A4738" s="2">
        <v>45938</v>
      </c>
      <c r="B4738" t="s">
        <v>34</v>
      </c>
      <c r="C4738">
        <v>425</v>
      </c>
      <c r="D4738">
        <v>1</v>
      </c>
      <c r="E4738">
        <v>1.47</v>
      </c>
      <c r="F4738">
        <v>0.23499999999999999</v>
      </c>
      <c r="G4738">
        <v>1.47</v>
      </c>
      <c r="H4738">
        <v>1.47</v>
      </c>
      <c r="I4738" t="s">
        <v>149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X4738">
        <v>0</v>
      </c>
      <c r="Y4738">
        <v>0</v>
      </c>
    </row>
    <row r="4739" spans="1:25" x14ac:dyDescent="0.3">
      <c r="A4739" s="2">
        <v>45938</v>
      </c>
      <c r="B4739" t="s">
        <v>28</v>
      </c>
      <c r="C4739">
        <v>95</v>
      </c>
      <c r="D4739">
        <v>2</v>
      </c>
      <c r="E4739">
        <v>0.52</v>
      </c>
      <c r="F4739">
        <v>2.105</v>
      </c>
      <c r="G4739">
        <v>1.04</v>
      </c>
      <c r="H4739">
        <v>1.04</v>
      </c>
      <c r="I4739" t="s">
        <v>149</v>
      </c>
      <c r="J4739">
        <v>1</v>
      </c>
      <c r="K4739">
        <v>2</v>
      </c>
      <c r="L4739">
        <v>2</v>
      </c>
      <c r="M4739">
        <v>2</v>
      </c>
      <c r="N4739">
        <v>1</v>
      </c>
      <c r="O4739">
        <v>2</v>
      </c>
      <c r="P4739">
        <v>2</v>
      </c>
      <c r="Q4739">
        <v>2</v>
      </c>
      <c r="R4739">
        <v>21.49</v>
      </c>
      <c r="S4739">
        <v>43.39</v>
      </c>
      <c r="T4739">
        <v>43.39</v>
      </c>
      <c r="U4739">
        <v>43.39</v>
      </c>
      <c r="V4739">
        <v>2.3968656369999999</v>
      </c>
      <c r="W4739">
        <v>2.3968656369999999</v>
      </c>
      <c r="X4739">
        <v>41.72115385</v>
      </c>
      <c r="Y4739">
        <v>41.72115385</v>
      </c>
    </row>
    <row r="4740" spans="1:25" x14ac:dyDescent="0.3">
      <c r="A4740" s="2">
        <v>45938</v>
      </c>
      <c r="B4740" t="s">
        <v>28</v>
      </c>
      <c r="C4740">
        <v>59</v>
      </c>
      <c r="D4740">
        <v>0</v>
      </c>
      <c r="F4740">
        <v>0</v>
      </c>
      <c r="G4740">
        <v>0</v>
      </c>
      <c r="H4740">
        <v>0</v>
      </c>
      <c r="I4740" t="s">
        <v>149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5" x14ac:dyDescent="0.3">
      <c r="A4741" s="2">
        <v>45938</v>
      </c>
      <c r="B4741" t="s">
        <v>58</v>
      </c>
      <c r="C4741">
        <v>279</v>
      </c>
      <c r="D4741">
        <v>4</v>
      </c>
      <c r="E4741">
        <v>1.2150000000000001</v>
      </c>
      <c r="F4741">
        <v>1.4339999999999999</v>
      </c>
      <c r="G4741">
        <v>4.8600000000000003</v>
      </c>
      <c r="H4741">
        <v>4.8600000000000003</v>
      </c>
      <c r="I4741" t="s">
        <v>149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X4741">
        <v>0</v>
      </c>
      <c r="Y4741">
        <v>0</v>
      </c>
    </row>
    <row r="4742" spans="1:25" x14ac:dyDescent="0.3">
      <c r="A4742" s="2">
        <v>45938</v>
      </c>
      <c r="B4742" t="s">
        <v>110</v>
      </c>
      <c r="C4742">
        <v>183</v>
      </c>
      <c r="D4742">
        <v>2</v>
      </c>
      <c r="E4742">
        <v>1.02</v>
      </c>
      <c r="F4742">
        <v>1.093</v>
      </c>
      <c r="G4742">
        <v>2.04</v>
      </c>
      <c r="H4742">
        <v>2.04</v>
      </c>
      <c r="I4742" t="s">
        <v>149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37.880000000000003</v>
      </c>
      <c r="S4742">
        <v>37.880000000000003</v>
      </c>
      <c r="T4742">
        <v>37.880000000000003</v>
      </c>
      <c r="U4742">
        <v>37.880000000000003</v>
      </c>
      <c r="V4742">
        <v>5.385427666</v>
      </c>
      <c r="W4742">
        <v>5.385427666</v>
      </c>
      <c r="X4742">
        <v>18.568627450000001</v>
      </c>
      <c r="Y4742">
        <v>18.568627450000001</v>
      </c>
    </row>
    <row r="4743" spans="1:25" x14ac:dyDescent="0.3">
      <c r="A4743" s="2">
        <v>45938</v>
      </c>
      <c r="B4743" t="s">
        <v>34</v>
      </c>
      <c r="C4743">
        <v>740</v>
      </c>
      <c r="D4743">
        <v>4</v>
      </c>
      <c r="E4743">
        <v>1.103</v>
      </c>
      <c r="F4743">
        <v>0.54100000000000004</v>
      </c>
      <c r="G4743">
        <v>4.41</v>
      </c>
      <c r="H4743">
        <v>4.41</v>
      </c>
      <c r="I4743" t="s">
        <v>149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X4743">
        <v>0</v>
      </c>
      <c r="Y4743">
        <v>0</v>
      </c>
    </row>
    <row r="4744" spans="1:25" x14ac:dyDescent="0.3">
      <c r="A4744" s="2">
        <v>45938</v>
      </c>
      <c r="B4744" t="s">
        <v>34</v>
      </c>
      <c r="C4744">
        <v>266</v>
      </c>
      <c r="D4744">
        <v>0</v>
      </c>
      <c r="F4744">
        <v>0</v>
      </c>
      <c r="G4744">
        <v>0</v>
      </c>
      <c r="H4744">
        <v>0</v>
      </c>
      <c r="I4744" t="s">
        <v>149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5" x14ac:dyDescent="0.3">
      <c r="A4745" s="2">
        <v>45938</v>
      </c>
      <c r="B4745" t="s">
        <v>58</v>
      </c>
      <c r="C4745">
        <v>257</v>
      </c>
      <c r="D4745">
        <v>1</v>
      </c>
      <c r="E4745">
        <v>0.41</v>
      </c>
      <c r="F4745">
        <v>0.38900000000000001</v>
      </c>
      <c r="G4745">
        <v>0.41</v>
      </c>
      <c r="H4745">
        <v>0.41</v>
      </c>
      <c r="I4745" t="s">
        <v>149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X4745">
        <v>0</v>
      </c>
      <c r="Y4745">
        <v>0</v>
      </c>
    </row>
    <row r="4746" spans="1:25" x14ac:dyDescent="0.3">
      <c r="A4746" s="2">
        <v>45938</v>
      </c>
      <c r="B4746" t="s">
        <v>28</v>
      </c>
      <c r="C4746">
        <v>73</v>
      </c>
      <c r="D4746">
        <v>1</v>
      </c>
      <c r="E4746">
        <v>0.82</v>
      </c>
      <c r="F4746">
        <v>1.37</v>
      </c>
      <c r="G4746">
        <v>0.82</v>
      </c>
      <c r="H4746">
        <v>0.82</v>
      </c>
      <c r="I4746" t="s">
        <v>149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X4746">
        <v>0</v>
      </c>
      <c r="Y4746">
        <v>0</v>
      </c>
    </row>
    <row r="4747" spans="1:25" x14ac:dyDescent="0.3">
      <c r="A4747" s="2">
        <v>45938</v>
      </c>
      <c r="B4747" t="s">
        <v>110</v>
      </c>
      <c r="C4747">
        <v>717</v>
      </c>
      <c r="D4747">
        <v>0</v>
      </c>
      <c r="F4747">
        <v>0</v>
      </c>
      <c r="G4747">
        <v>0</v>
      </c>
      <c r="H4747">
        <v>0</v>
      </c>
      <c r="I4747" t="s">
        <v>149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5" x14ac:dyDescent="0.3">
      <c r="A4748" s="2">
        <v>45938</v>
      </c>
      <c r="B4748" t="s">
        <v>26</v>
      </c>
      <c r="C4748">
        <v>161</v>
      </c>
      <c r="D4748">
        <v>1</v>
      </c>
      <c r="E4748">
        <v>1.47</v>
      </c>
      <c r="F4748">
        <v>0.621</v>
      </c>
      <c r="G4748">
        <v>1.47</v>
      </c>
      <c r="H4748">
        <v>1.47</v>
      </c>
      <c r="I4748" t="s">
        <v>149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X4748">
        <v>0</v>
      </c>
      <c r="Y4748">
        <v>0</v>
      </c>
    </row>
    <row r="4749" spans="1:25" x14ac:dyDescent="0.3">
      <c r="A4749" s="2">
        <v>45938</v>
      </c>
      <c r="B4749" t="s">
        <v>30</v>
      </c>
      <c r="C4749">
        <v>26</v>
      </c>
      <c r="D4749">
        <v>1</v>
      </c>
      <c r="E4749">
        <v>0.81</v>
      </c>
      <c r="F4749">
        <v>3.8460000000000001</v>
      </c>
      <c r="G4749">
        <v>0.81</v>
      </c>
      <c r="H4749">
        <v>0.81</v>
      </c>
      <c r="I4749" t="s">
        <v>149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16.489999999999998</v>
      </c>
      <c r="S4749">
        <v>16.489999999999998</v>
      </c>
      <c r="T4749">
        <v>16.489999999999998</v>
      </c>
      <c r="U4749">
        <v>16.489999999999998</v>
      </c>
      <c r="V4749">
        <v>4.9120679200000001</v>
      </c>
      <c r="W4749">
        <v>4.9120679200000001</v>
      </c>
      <c r="X4749">
        <v>20.358024690000001</v>
      </c>
      <c r="Y4749">
        <v>20.358024690000001</v>
      </c>
    </row>
    <row r="4750" spans="1:25" x14ac:dyDescent="0.3">
      <c r="A4750" s="2">
        <v>45938</v>
      </c>
      <c r="B4750" t="s">
        <v>26</v>
      </c>
      <c r="C4750">
        <v>484</v>
      </c>
      <c r="D4750">
        <v>4</v>
      </c>
      <c r="E4750">
        <v>1.365</v>
      </c>
      <c r="F4750">
        <v>0.82599999999999996</v>
      </c>
      <c r="G4750">
        <v>5.46</v>
      </c>
      <c r="H4750">
        <v>5.46</v>
      </c>
      <c r="I4750" t="s">
        <v>149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X4750">
        <v>0</v>
      </c>
      <c r="Y4750">
        <v>0</v>
      </c>
    </row>
    <row r="4751" spans="1:25" x14ac:dyDescent="0.3">
      <c r="A4751" s="2">
        <v>45938</v>
      </c>
      <c r="B4751" t="s">
        <v>30</v>
      </c>
      <c r="C4751">
        <v>163</v>
      </c>
      <c r="D4751">
        <v>0</v>
      </c>
      <c r="F4751">
        <v>0</v>
      </c>
      <c r="G4751">
        <v>0</v>
      </c>
      <c r="H4751">
        <v>0</v>
      </c>
      <c r="I4751" t="s">
        <v>149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5" x14ac:dyDescent="0.3">
      <c r="A4752" s="2">
        <v>45938</v>
      </c>
      <c r="B4752" t="s">
        <v>26</v>
      </c>
      <c r="C4752">
        <v>647</v>
      </c>
      <c r="D4752">
        <v>3</v>
      </c>
      <c r="E4752">
        <v>1.3</v>
      </c>
      <c r="F4752">
        <v>0.46400000000000002</v>
      </c>
      <c r="G4752">
        <v>3.9</v>
      </c>
      <c r="H4752">
        <v>3.9</v>
      </c>
      <c r="I4752" t="s">
        <v>149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37.880000000000003</v>
      </c>
      <c r="S4752">
        <v>37.880000000000003</v>
      </c>
      <c r="T4752">
        <v>37.880000000000003</v>
      </c>
      <c r="U4752">
        <v>37.880000000000003</v>
      </c>
      <c r="V4752">
        <v>10.29567054</v>
      </c>
      <c r="W4752">
        <v>10.29567054</v>
      </c>
      <c r="X4752">
        <v>9.7128205130000005</v>
      </c>
      <c r="Y4752">
        <v>9.7128205130000005</v>
      </c>
    </row>
    <row r="4753" spans="1:25" x14ac:dyDescent="0.3">
      <c r="A4753" s="2">
        <v>45938</v>
      </c>
      <c r="B4753" t="s">
        <v>30</v>
      </c>
      <c r="C4753">
        <v>193</v>
      </c>
      <c r="D4753">
        <v>5</v>
      </c>
      <c r="E4753">
        <v>0.83199999999999996</v>
      </c>
      <c r="F4753">
        <v>2.5910000000000002</v>
      </c>
      <c r="G4753">
        <v>4.16</v>
      </c>
      <c r="H4753">
        <v>4.16</v>
      </c>
      <c r="I4753" t="s">
        <v>149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X4753">
        <v>0</v>
      </c>
      <c r="Y4753">
        <v>0</v>
      </c>
    </row>
    <row r="4754" spans="1:25" x14ac:dyDescent="0.3">
      <c r="A4754" s="2">
        <v>45938</v>
      </c>
      <c r="B4754" t="s">
        <v>30</v>
      </c>
      <c r="C4754">
        <v>233</v>
      </c>
      <c r="D4754">
        <v>2</v>
      </c>
      <c r="E4754">
        <v>0.56499999999999995</v>
      </c>
      <c r="F4754">
        <v>0.85799999999999998</v>
      </c>
      <c r="G4754">
        <v>1.1299999999999999</v>
      </c>
      <c r="H4754">
        <v>1.1299999999999999</v>
      </c>
      <c r="I4754" t="s">
        <v>149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X4754">
        <v>0</v>
      </c>
      <c r="Y4754">
        <v>0</v>
      </c>
    </row>
    <row r="4755" spans="1:25" x14ac:dyDescent="0.3">
      <c r="A4755" s="2">
        <v>45938</v>
      </c>
      <c r="B4755" t="s">
        <v>26</v>
      </c>
      <c r="C4755">
        <v>590</v>
      </c>
      <c r="D4755">
        <v>3</v>
      </c>
      <c r="E4755">
        <v>0.86699999999999999</v>
      </c>
      <c r="F4755">
        <v>0.50800000000000001</v>
      </c>
      <c r="G4755">
        <v>2.6</v>
      </c>
      <c r="H4755">
        <v>2.6</v>
      </c>
      <c r="I4755" t="s">
        <v>149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X4755">
        <v>0</v>
      </c>
      <c r="Y4755">
        <v>0</v>
      </c>
    </row>
    <row r="4756" spans="1:25" x14ac:dyDescent="0.3">
      <c r="A4756" s="2">
        <v>45938</v>
      </c>
      <c r="B4756" t="s">
        <v>86</v>
      </c>
      <c r="C4756">
        <v>1</v>
      </c>
      <c r="D4756">
        <v>0</v>
      </c>
      <c r="F4756">
        <v>0</v>
      </c>
      <c r="G4756">
        <v>0</v>
      </c>
      <c r="H4756">
        <v>0</v>
      </c>
      <c r="I4756" t="s">
        <v>149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5" x14ac:dyDescent="0.3">
      <c r="A4757" s="2">
        <v>45938</v>
      </c>
      <c r="B4757" t="s">
        <v>32</v>
      </c>
      <c r="C4757">
        <v>203</v>
      </c>
      <c r="D4757">
        <v>0</v>
      </c>
      <c r="F4757">
        <v>0</v>
      </c>
      <c r="G4757">
        <v>0</v>
      </c>
      <c r="H4757">
        <v>0</v>
      </c>
      <c r="I4757" t="s">
        <v>149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5" x14ac:dyDescent="0.3">
      <c r="A4758" s="2">
        <v>45938</v>
      </c>
      <c r="B4758" t="s">
        <v>46</v>
      </c>
      <c r="C4758">
        <v>163</v>
      </c>
      <c r="D4758">
        <v>3</v>
      </c>
      <c r="E4758">
        <v>2.21</v>
      </c>
      <c r="F4758">
        <v>1.84</v>
      </c>
      <c r="G4758">
        <v>6.63</v>
      </c>
      <c r="H4758">
        <v>6.63</v>
      </c>
      <c r="I4758" t="s">
        <v>149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30.88</v>
      </c>
      <c r="S4758">
        <v>30.88</v>
      </c>
      <c r="T4758">
        <v>30.88</v>
      </c>
      <c r="U4758">
        <v>30.88</v>
      </c>
      <c r="V4758">
        <v>21.470207250000001</v>
      </c>
      <c r="W4758">
        <v>21.470207250000001</v>
      </c>
      <c r="X4758">
        <v>4.6576168930000001</v>
      </c>
      <c r="Y4758">
        <v>4.6576168930000001</v>
      </c>
    </row>
    <row r="4759" spans="1:25" x14ac:dyDescent="0.3">
      <c r="A4759" s="2">
        <v>45938</v>
      </c>
      <c r="B4759" t="s">
        <v>38</v>
      </c>
      <c r="C4759">
        <v>809</v>
      </c>
      <c r="D4759">
        <v>3</v>
      </c>
      <c r="E4759">
        <v>1.43</v>
      </c>
      <c r="F4759">
        <v>0.371</v>
      </c>
      <c r="G4759">
        <v>4.29</v>
      </c>
      <c r="H4759">
        <v>4.29</v>
      </c>
      <c r="I4759" t="s">
        <v>149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X4759">
        <v>0</v>
      </c>
      <c r="Y4759">
        <v>0</v>
      </c>
    </row>
    <row r="4760" spans="1:25" x14ac:dyDescent="0.3">
      <c r="A4760" s="2">
        <v>45938</v>
      </c>
      <c r="B4760" t="s">
        <v>46</v>
      </c>
      <c r="C4760">
        <v>248</v>
      </c>
      <c r="D4760">
        <v>0</v>
      </c>
      <c r="F4760">
        <v>0</v>
      </c>
      <c r="G4760">
        <v>0</v>
      </c>
      <c r="H4760">
        <v>0</v>
      </c>
      <c r="I4760" t="s">
        <v>149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5" x14ac:dyDescent="0.3">
      <c r="A4761" s="2">
        <v>45938</v>
      </c>
      <c r="B4761" t="s">
        <v>38</v>
      </c>
      <c r="C4761">
        <v>2459</v>
      </c>
      <c r="D4761">
        <v>22</v>
      </c>
      <c r="E4761">
        <v>1.206</v>
      </c>
      <c r="F4761">
        <v>0.89500000000000002</v>
      </c>
      <c r="G4761">
        <v>26.54</v>
      </c>
      <c r="H4761">
        <v>26.54</v>
      </c>
      <c r="I4761" t="s">
        <v>149</v>
      </c>
      <c r="J4761">
        <v>6</v>
      </c>
      <c r="K4761">
        <v>6</v>
      </c>
      <c r="L4761">
        <v>6</v>
      </c>
      <c r="M4761">
        <v>6</v>
      </c>
      <c r="N4761">
        <v>6</v>
      </c>
      <c r="O4761">
        <v>6</v>
      </c>
      <c r="P4761">
        <v>6</v>
      </c>
      <c r="Q4761">
        <v>6</v>
      </c>
      <c r="R4761">
        <v>186.72</v>
      </c>
      <c r="S4761">
        <v>186.72</v>
      </c>
      <c r="T4761">
        <v>186.72</v>
      </c>
      <c r="U4761">
        <v>186.72</v>
      </c>
      <c r="V4761">
        <v>14.21379606</v>
      </c>
      <c r="W4761">
        <v>14.21379606</v>
      </c>
      <c r="X4761">
        <v>7.035418237</v>
      </c>
      <c r="Y4761">
        <v>7.035418237</v>
      </c>
    </row>
    <row r="4762" spans="1:25" x14ac:dyDescent="0.3">
      <c r="A4762" s="2">
        <v>45938</v>
      </c>
      <c r="B4762" t="s">
        <v>86</v>
      </c>
      <c r="C4762">
        <v>220</v>
      </c>
      <c r="D4762">
        <v>0</v>
      </c>
      <c r="F4762">
        <v>0</v>
      </c>
      <c r="G4762">
        <v>0</v>
      </c>
      <c r="H4762">
        <v>0</v>
      </c>
      <c r="I4762" t="s">
        <v>149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5" x14ac:dyDescent="0.3">
      <c r="A4763" s="2">
        <v>45938</v>
      </c>
      <c r="B4763" t="s">
        <v>32</v>
      </c>
      <c r="C4763">
        <v>391</v>
      </c>
      <c r="D4763">
        <v>4</v>
      </c>
      <c r="E4763">
        <v>0.628</v>
      </c>
      <c r="F4763">
        <v>1.0229999999999999</v>
      </c>
      <c r="G4763">
        <v>2.5099999999999998</v>
      </c>
      <c r="H4763">
        <v>2.5099999999999998</v>
      </c>
      <c r="I4763" t="s">
        <v>149</v>
      </c>
      <c r="J4763">
        <v>2</v>
      </c>
      <c r="K4763">
        <v>2</v>
      </c>
      <c r="L4763">
        <v>2</v>
      </c>
      <c r="M4763">
        <v>2</v>
      </c>
      <c r="N4763">
        <v>3</v>
      </c>
      <c r="O4763">
        <v>3</v>
      </c>
      <c r="P4763">
        <v>3</v>
      </c>
      <c r="Q4763">
        <v>3</v>
      </c>
      <c r="R4763">
        <v>76.86</v>
      </c>
      <c r="S4763">
        <v>76.86</v>
      </c>
      <c r="T4763">
        <v>76.86</v>
      </c>
      <c r="U4763">
        <v>76.86</v>
      </c>
      <c r="V4763">
        <v>3.2656778559999999</v>
      </c>
      <c r="W4763">
        <v>3.2656778559999999</v>
      </c>
      <c r="X4763">
        <v>30.62151394</v>
      </c>
      <c r="Y4763">
        <v>30.62151394</v>
      </c>
    </row>
    <row r="4764" spans="1:25" x14ac:dyDescent="0.3">
      <c r="A4764" s="2">
        <v>45938</v>
      </c>
      <c r="B4764" t="s">
        <v>38</v>
      </c>
      <c r="C4764">
        <v>951</v>
      </c>
      <c r="D4764">
        <v>6</v>
      </c>
      <c r="E4764">
        <v>1.097</v>
      </c>
      <c r="F4764">
        <v>0.63100000000000001</v>
      </c>
      <c r="G4764">
        <v>6.58</v>
      </c>
      <c r="H4764">
        <v>6.58</v>
      </c>
      <c r="I4764" t="s">
        <v>149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X4764">
        <v>0</v>
      </c>
      <c r="Y4764">
        <v>0</v>
      </c>
    </row>
    <row r="4765" spans="1:25" x14ac:dyDescent="0.3">
      <c r="A4765" s="2">
        <v>45938</v>
      </c>
      <c r="B4765" t="s">
        <v>86</v>
      </c>
      <c r="C4765">
        <v>189</v>
      </c>
      <c r="D4765">
        <v>2</v>
      </c>
      <c r="E4765">
        <v>1.89</v>
      </c>
      <c r="F4765">
        <v>1.0580000000000001</v>
      </c>
      <c r="G4765">
        <v>3.78</v>
      </c>
      <c r="H4765">
        <v>3.78</v>
      </c>
      <c r="I4765" t="s">
        <v>149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X4765">
        <v>0</v>
      </c>
      <c r="Y4765">
        <v>0</v>
      </c>
    </row>
    <row r="4766" spans="1:25" x14ac:dyDescent="0.3">
      <c r="A4766" s="2">
        <v>45938</v>
      </c>
      <c r="B4766" t="s">
        <v>32</v>
      </c>
      <c r="C4766">
        <v>104</v>
      </c>
      <c r="D4766">
        <v>1</v>
      </c>
      <c r="E4766">
        <v>0.84</v>
      </c>
      <c r="F4766">
        <v>0.96199999999999997</v>
      </c>
      <c r="G4766">
        <v>0.84</v>
      </c>
      <c r="H4766">
        <v>0.84</v>
      </c>
      <c r="I4766" t="s">
        <v>149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21.88</v>
      </c>
      <c r="S4766">
        <v>21.88</v>
      </c>
      <c r="T4766">
        <v>21.88</v>
      </c>
      <c r="U4766">
        <v>21.88</v>
      </c>
      <c r="V4766">
        <v>3.8391224859999999</v>
      </c>
      <c r="W4766">
        <v>3.8391224859999999</v>
      </c>
      <c r="X4766">
        <v>26.047619050000002</v>
      </c>
      <c r="Y4766">
        <v>26.047619050000002</v>
      </c>
    </row>
    <row r="4767" spans="1:25" x14ac:dyDescent="0.3">
      <c r="A4767" s="2">
        <v>45938</v>
      </c>
      <c r="B4767" t="s">
        <v>46</v>
      </c>
      <c r="C4767">
        <v>829</v>
      </c>
      <c r="D4767">
        <v>5</v>
      </c>
      <c r="E4767">
        <v>2.262</v>
      </c>
      <c r="F4767">
        <v>0.60299999999999998</v>
      </c>
      <c r="G4767">
        <v>11.31</v>
      </c>
      <c r="H4767">
        <v>11.31</v>
      </c>
      <c r="I4767" t="s">
        <v>149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X4767">
        <v>0</v>
      </c>
      <c r="Y4767">
        <v>0</v>
      </c>
    </row>
    <row r="4768" spans="1:25" x14ac:dyDescent="0.3">
      <c r="A4768" s="2">
        <v>45938</v>
      </c>
      <c r="B4768" t="s">
        <v>86</v>
      </c>
      <c r="C4768">
        <v>175</v>
      </c>
      <c r="D4768">
        <v>2</v>
      </c>
      <c r="E4768">
        <v>1.395</v>
      </c>
      <c r="F4768">
        <v>1.143</v>
      </c>
      <c r="G4768">
        <v>2.79</v>
      </c>
      <c r="H4768">
        <v>2.79</v>
      </c>
      <c r="I4768" t="s">
        <v>149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X4768">
        <v>0</v>
      </c>
      <c r="Y4768">
        <v>0</v>
      </c>
    </row>
    <row r="4769" spans="1:25" x14ac:dyDescent="0.3">
      <c r="A4769" s="2">
        <v>45938</v>
      </c>
      <c r="B4769" t="s">
        <v>46</v>
      </c>
      <c r="C4769">
        <v>189</v>
      </c>
      <c r="D4769">
        <v>0</v>
      </c>
      <c r="F4769">
        <v>0</v>
      </c>
      <c r="G4769">
        <v>0</v>
      </c>
      <c r="H4769">
        <v>0</v>
      </c>
      <c r="I4769" t="s">
        <v>149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5" x14ac:dyDescent="0.3">
      <c r="A4770" s="2">
        <v>45938</v>
      </c>
      <c r="B4770" t="s">
        <v>32</v>
      </c>
      <c r="C4770">
        <v>313</v>
      </c>
      <c r="D4770">
        <v>2</v>
      </c>
      <c r="E4770">
        <v>0.78500000000000003</v>
      </c>
      <c r="F4770">
        <v>0.63900000000000001</v>
      </c>
      <c r="G4770">
        <v>1.57</v>
      </c>
      <c r="H4770">
        <v>1.57</v>
      </c>
      <c r="I4770" t="s">
        <v>149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31.49</v>
      </c>
      <c r="S4770">
        <v>31.49</v>
      </c>
      <c r="T4770">
        <v>31.49</v>
      </c>
      <c r="U4770">
        <v>31.49</v>
      </c>
      <c r="V4770">
        <v>4.9857097489999997</v>
      </c>
      <c r="W4770">
        <v>4.9857097489999997</v>
      </c>
      <c r="X4770">
        <v>20.05732484</v>
      </c>
      <c r="Y4770">
        <v>20.05732484</v>
      </c>
    </row>
    <row r="4771" spans="1:25" x14ac:dyDescent="0.3">
      <c r="A4771" s="2">
        <v>45938</v>
      </c>
      <c r="B4771" t="s">
        <v>38</v>
      </c>
      <c r="C4771">
        <v>2470</v>
      </c>
      <c r="D4771">
        <v>25</v>
      </c>
      <c r="E4771">
        <v>0.499</v>
      </c>
      <c r="F4771">
        <v>1.012</v>
      </c>
      <c r="G4771">
        <v>12.47</v>
      </c>
      <c r="H4771">
        <v>12.47</v>
      </c>
      <c r="I4771" t="s">
        <v>149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X4771">
        <v>0</v>
      </c>
      <c r="Y4771">
        <v>0</v>
      </c>
    </row>
    <row r="4772" spans="1:25" x14ac:dyDescent="0.3">
      <c r="A4772" s="2">
        <v>45939</v>
      </c>
      <c r="B4772" t="s">
        <v>44</v>
      </c>
      <c r="C4772">
        <v>1849</v>
      </c>
      <c r="D4772">
        <v>15</v>
      </c>
      <c r="E4772">
        <v>1.411</v>
      </c>
      <c r="F4772">
        <v>0.81100000000000005</v>
      </c>
      <c r="G4772">
        <v>21.16</v>
      </c>
      <c r="H4772">
        <v>21.16</v>
      </c>
      <c r="I4772" t="s">
        <v>149</v>
      </c>
      <c r="J4772">
        <v>6</v>
      </c>
      <c r="K4772">
        <v>6</v>
      </c>
      <c r="L4772">
        <v>6</v>
      </c>
      <c r="M4772">
        <v>6</v>
      </c>
      <c r="N4772">
        <v>6</v>
      </c>
      <c r="O4772">
        <v>6</v>
      </c>
      <c r="P4772">
        <v>6</v>
      </c>
      <c r="Q4772">
        <v>6</v>
      </c>
      <c r="R4772">
        <v>241.33</v>
      </c>
      <c r="S4772">
        <v>241.33</v>
      </c>
      <c r="T4772">
        <v>241.33</v>
      </c>
      <c r="U4772">
        <v>241.33</v>
      </c>
      <c r="V4772">
        <v>8.7680769069999993</v>
      </c>
      <c r="W4772">
        <v>8.7680769069999993</v>
      </c>
      <c r="X4772">
        <v>11.40500945</v>
      </c>
      <c r="Y4772">
        <v>11.40500945</v>
      </c>
    </row>
    <row r="4773" spans="1:25" x14ac:dyDescent="0.3">
      <c r="A4773" s="2">
        <v>45939</v>
      </c>
      <c r="B4773" t="s">
        <v>42</v>
      </c>
      <c r="C4773">
        <v>6225</v>
      </c>
      <c r="D4773">
        <v>48</v>
      </c>
      <c r="E4773">
        <v>1.8140000000000001</v>
      </c>
      <c r="F4773">
        <v>0.77100000000000002</v>
      </c>
      <c r="G4773">
        <v>87.09</v>
      </c>
      <c r="H4773">
        <v>87.09</v>
      </c>
      <c r="I4773" t="s">
        <v>149</v>
      </c>
      <c r="J4773">
        <v>10</v>
      </c>
      <c r="K4773">
        <v>11</v>
      </c>
      <c r="L4773">
        <v>11</v>
      </c>
      <c r="M4773">
        <v>11</v>
      </c>
      <c r="N4773">
        <v>11</v>
      </c>
      <c r="O4773">
        <v>12</v>
      </c>
      <c r="P4773">
        <v>12</v>
      </c>
      <c r="Q4773">
        <v>12</v>
      </c>
      <c r="R4773">
        <v>292.29000000000002</v>
      </c>
      <c r="S4773">
        <v>334.78</v>
      </c>
      <c r="T4773">
        <v>334.78</v>
      </c>
      <c r="U4773">
        <v>334.78</v>
      </c>
      <c r="V4773">
        <v>26.01409881</v>
      </c>
      <c r="W4773">
        <v>26.01409881</v>
      </c>
      <c r="X4773">
        <v>3.8440693540000002</v>
      </c>
      <c r="Y4773">
        <v>3.8440693540000002</v>
      </c>
    </row>
    <row r="4774" spans="1:25" x14ac:dyDescent="0.3">
      <c r="A4774" s="2">
        <v>45939</v>
      </c>
      <c r="B4774" t="s">
        <v>40</v>
      </c>
      <c r="C4774">
        <v>1381</v>
      </c>
      <c r="D4774">
        <v>12</v>
      </c>
      <c r="E4774">
        <v>2.3380000000000001</v>
      </c>
      <c r="F4774">
        <v>0.86899999999999999</v>
      </c>
      <c r="G4774">
        <v>28.06</v>
      </c>
      <c r="H4774">
        <v>28.06</v>
      </c>
      <c r="I4774" t="s">
        <v>149</v>
      </c>
      <c r="J4774">
        <v>2</v>
      </c>
      <c r="K4774">
        <v>3</v>
      </c>
      <c r="L4774">
        <v>3</v>
      </c>
      <c r="M4774">
        <v>3</v>
      </c>
      <c r="N4774">
        <v>2</v>
      </c>
      <c r="O4774">
        <v>3</v>
      </c>
      <c r="P4774">
        <v>3</v>
      </c>
      <c r="Q4774">
        <v>3</v>
      </c>
      <c r="R4774">
        <v>59.76</v>
      </c>
      <c r="S4774">
        <v>89.64</v>
      </c>
      <c r="T4774">
        <v>89.64</v>
      </c>
      <c r="U4774">
        <v>89.64</v>
      </c>
      <c r="V4774">
        <v>31.302989740000001</v>
      </c>
      <c r="W4774">
        <v>31.302989740000001</v>
      </c>
      <c r="X4774">
        <v>3.194583036</v>
      </c>
      <c r="Y4774">
        <v>3.194583036</v>
      </c>
    </row>
    <row r="4775" spans="1:25" x14ac:dyDescent="0.3">
      <c r="A4775" s="2">
        <v>45939</v>
      </c>
      <c r="B4775" t="s">
        <v>62</v>
      </c>
      <c r="C4775">
        <v>1725</v>
      </c>
      <c r="D4775">
        <v>10</v>
      </c>
      <c r="E4775">
        <v>4.4969999999999999</v>
      </c>
      <c r="F4775">
        <v>0.57999999999999996</v>
      </c>
      <c r="G4775">
        <v>44.97</v>
      </c>
      <c r="H4775">
        <v>44.97</v>
      </c>
      <c r="I4775" t="s">
        <v>149</v>
      </c>
      <c r="J4775">
        <v>4</v>
      </c>
      <c r="K4775">
        <v>4</v>
      </c>
      <c r="L4775">
        <v>4</v>
      </c>
      <c r="M4775">
        <v>4</v>
      </c>
      <c r="N4775">
        <v>10</v>
      </c>
      <c r="O4775">
        <v>10</v>
      </c>
      <c r="P4775">
        <v>10</v>
      </c>
      <c r="Q4775">
        <v>10</v>
      </c>
      <c r="R4775">
        <v>489.85</v>
      </c>
      <c r="S4775">
        <v>489.85</v>
      </c>
      <c r="T4775">
        <v>489.85</v>
      </c>
      <c r="U4775">
        <v>489.85</v>
      </c>
      <c r="V4775">
        <v>9.1803613350000006</v>
      </c>
      <c r="W4775">
        <v>9.1803613350000006</v>
      </c>
      <c r="X4775">
        <v>10.892817429999999</v>
      </c>
      <c r="Y4775">
        <v>10.892817429999999</v>
      </c>
    </row>
    <row r="4776" spans="1:25" x14ac:dyDescent="0.3">
      <c r="A4776" s="2">
        <v>45939</v>
      </c>
      <c r="B4776" t="s">
        <v>84</v>
      </c>
      <c r="C4776">
        <v>3382</v>
      </c>
      <c r="D4776">
        <v>29</v>
      </c>
      <c r="E4776">
        <v>2.1549999999999998</v>
      </c>
      <c r="F4776">
        <v>0.85699999999999998</v>
      </c>
      <c r="G4776">
        <v>62.49</v>
      </c>
      <c r="H4776">
        <v>62.49</v>
      </c>
      <c r="I4776" t="s">
        <v>149</v>
      </c>
      <c r="J4776">
        <v>5</v>
      </c>
      <c r="K4776">
        <v>6</v>
      </c>
      <c r="L4776">
        <v>6</v>
      </c>
      <c r="M4776">
        <v>6</v>
      </c>
      <c r="N4776">
        <v>5</v>
      </c>
      <c r="O4776">
        <v>6</v>
      </c>
      <c r="P4776">
        <v>6</v>
      </c>
      <c r="Q4776">
        <v>6</v>
      </c>
      <c r="R4776">
        <v>208.86</v>
      </c>
      <c r="S4776">
        <v>251.35</v>
      </c>
      <c r="T4776">
        <v>251.35</v>
      </c>
      <c r="U4776">
        <v>251.35</v>
      </c>
      <c r="V4776">
        <v>24.861746570000001</v>
      </c>
      <c r="W4776">
        <v>24.861746570000001</v>
      </c>
      <c r="X4776">
        <v>4.0222435589999996</v>
      </c>
      <c r="Y4776">
        <v>4.0222435589999996</v>
      </c>
    </row>
    <row r="4777" spans="1:25" x14ac:dyDescent="0.3">
      <c r="A4777" s="2">
        <v>45939</v>
      </c>
      <c r="B4777" t="s">
        <v>56</v>
      </c>
      <c r="C4777">
        <v>487</v>
      </c>
      <c r="D4777">
        <v>8</v>
      </c>
      <c r="E4777">
        <v>1.736</v>
      </c>
      <c r="F4777">
        <v>1.643</v>
      </c>
      <c r="G4777">
        <v>13.89</v>
      </c>
      <c r="H4777">
        <v>13.89</v>
      </c>
      <c r="I4777" t="s">
        <v>149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X4777">
        <v>0</v>
      </c>
      <c r="Y4777">
        <v>0</v>
      </c>
    </row>
    <row r="4778" spans="1:25" x14ac:dyDescent="0.3">
      <c r="A4778" s="2">
        <v>45939</v>
      </c>
      <c r="B4778" t="s">
        <v>50</v>
      </c>
      <c r="C4778">
        <v>830</v>
      </c>
      <c r="D4778">
        <v>5</v>
      </c>
      <c r="E4778">
        <v>1.6220000000000001</v>
      </c>
      <c r="F4778">
        <v>0.60199999999999998</v>
      </c>
      <c r="G4778">
        <v>8.11</v>
      </c>
      <c r="H4778">
        <v>8.11</v>
      </c>
      <c r="I4778" t="s">
        <v>149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42.49</v>
      </c>
      <c r="S4778">
        <v>42.49</v>
      </c>
      <c r="T4778">
        <v>42.49</v>
      </c>
      <c r="U4778">
        <v>42.49</v>
      </c>
      <c r="V4778">
        <v>19.086843959999999</v>
      </c>
      <c r="W4778">
        <v>19.086843959999999</v>
      </c>
      <c r="X4778">
        <v>5.2392108510000002</v>
      </c>
      <c r="Y4778">
        <v>5.2392108510000002</v>
      </c>
    </row>
    <row r="4779" spans="1:25" x14ac:dyDescent="0.3">
      <c r="A4779" s="2">
        <v>45939</v>
      </c>
      <c r="B4779" t="s">
        <v>36</v>
      </c>
      <c r="C4779">
        <v>1058</v>
      </c>
      <c r="D4779">
        <v>14</v>
      </c>
      <c r="E4779">
        <v>1.478</v>
      </c>
      <c r="F4779">
        <v>1.323</v>
      </c>
      <c r="G4779">
        <v>20.69</v>
      </c>
      <c r="H4779">
        <v>20.69</v>
      </c>
      <c r="I4779" t="s">
        <v>149</v>
      </c>
      <c r="J4779">
        <v>1</v>
      </c>
      <c r="K4779">
        <v>2</v>
      </c>
      <c r="L4779">
        <v>2</v>
      </c>
      <c r="M4779">
        <v>2</v>
      </c>
      <c r="N4779">
        <v>1</v>
      </c>
      <c r="O4779">
        <v>2</v>
      </c>
      <c r="P4779">
        <v>2</v>
      </c>
      <c r="Q4779">
        <v>2</v>
      </c>
      <c r="R4779">
        <v>21.88</v>
      </c>
      <c r="S4779">
        <v>43.76</v>
      </c>
      <c r="T4779">
        <v>43.76</v>
      </c>
      <c r="U4779">
        <v>43.76</v>
      </c>
      <c r="V4779">
        <v>47.280621570000001</v>
      </c>
      <c r="W4779">
        <v>47.280621570000001</v>
      </c>
      <c r="X4779">
        <v>2.1150314159999999</v>
      </c>
      <c r="Y4779">
        <v>2.1150314159999999</v>
      </c>
    </row>
    <row r="4780" spans="1:25" x14ac:dyDescent="0.3">
      <c r="A4780" s="2">
        <v>45939</v>
      </c>
      <c r="B4780" t="s">
        <v>62</v>
      </c>
      <c r="C4780">
        <v>5818</v>
      </c>
      <c r="D4780">
        <v>33</v>
      </c>
      <c r="E4780">
        <v>5.0039999999999996</v>
      </c>
      <c r="F4780">
        <v>0.56699999999999995</v>
      </c>
      <c r="G4780">
        <v>165.13</v>
      </c>
      <c r="H4780">
        <v>165.13</v>
      </c>
      <c r="I4780" t="s">
        <v>149</v>
      </c>
      <c r="J4780">
        <v>13</v>
      </c>
      <c r="K4780">
        <v>15</v>
      </c>
      <c r="L4780">
        <v>15</v>
      </c>
      <c r="M4780">
        <v>15</v>
      </c>
      <c r="N4780">
        <v>19</v>
      </c>
      <c r="O4780">
        <v>22</v>
      </c>
      <c r="P4780">
        <v>22</v>
      </c>
      <c r="Q4780">
        <v>22</v>
      </c>
      <c r="R4780">
        <v>786.7</v>
      </c>
      <c r="S4780">
        <v>967.17</v>
      </c>
      <c r="T4780">
        <v>967.17</v>
      </c>
      <c r="U4780">
        <v>967.17</v>
      </c>
      <c r="V4780">
        <v>17.073523789999999</v>
      </c>
      <c r="W4780">
        <v>17.073523789999999</v>
      </c>
      <c r="X4780">
        <v>5.8570217400000004</v>
      </c>
      <c r="Y4780">
        <v>5.8570217400000004</v>
      </c>
    </row>
    <row r="4781" spans="1:25" x14ac:dyDescent="0.3">
      <c r="A4781" s="2">
        <v>45939</v>
      </c>
      <c r="B4781" t="s">
        <v>64</v>
      </c>
      <c r="C4781">
        <v>2305</v>
      </c>
      <c r="D4781">
        <v>15</v>
      </c>
      <c r="E4781">
        <v>4.5570000000000004</v>
      </c>
      <c r="F4781">
        <v>0.65100000000000002</v>
      </c>
      <c r="G4781">
        <v>68.36</v>
      </c>
      <c r="H4781">
        <v>68.36</v>
      </c>
      <c r="I4781" t="s">
        <v>149</v>
      </c>
      <c r="J4781">
        <v>1</v>
      </c>
      <c r="K4781">
        <v>2</v>
      </c>
      <c r="L4781">
        <v>2</v>
      </c>
      <c r="M4781">
        <v>2</v>
      </c>
      <c r="N4781">
        <v>1</v>
      </c>
      <c r="O4781">
        <v>2</v>
      </c>
      <c r="P4781">
        <v>2</v>
      </c>
      <c r="Q4781">
        <v>2</v>
      </c>
      <c r="R4781">
        <v>32.880000000000003</v>
      </c>
      <c r="S4781">
        <v>57.86</v>
      </c>
      <c r="T4781">
        <v>57.86</v>
      </c>
      <c r="U4781">
        <v>57.86</v>
      </c>
      <c r="V4781">
        <v>118.14725199999999</v>
      </c>
      <c r="W4781">
        <v>118.14725199999999</v>
      </c>
      <c r="X4781">
        <v>0.84640140429999999</v>
      </c>
      <c r="Y4781">
        <v>0.84640140429999999</v>
      </c>
    </row>
    <row r="4782" spans="1:25" x14ac:dyDescent="0.3">
      <c r="A4782" s="2">
        <v>45939</v>
      </c>
      <c r="B4782" t="s">
        <v>66</v>
      </c>
      <c r="C4782">
        <v>1081</v>
      </c>
      <c r="D4782">
        <v>7</v>
      </c>
      <c r="E4782">
        <v>4.03</v>
      </c>
      <c r="F4782">
        <v>0.64800000000000002</v>
      </c>
      <c r="G4782">
        <v>28.21</v>
      </c>
      <c r="H4782">
        <v>28.21</v>
      </c>
      <c r="I4782" t="s">
        <v>149</v>
      </c>
      <c r="J4782">
        <v>3</v>
      </c>
      <c r="K4782">
        <v>3</v>
      </c>
      <c r="L4782">
        <v>3</v>
      </c>
      <c r="M4782">
        <v>3</v>
      </c>
      <c r="N4782">
        <v>4</v>
      </c>
      <c r="O4782">
        <v>4</v>
      </c>
      <c r="P4782">
        <v>4</v>
      </c>
      <c r="Q4782">
        <v>4</v>
      </c>
      <c r="R4782">
        <v>127.52</v>
      </c>
      <c r="S4782">
        <v>127.52</v>
      </c>
      <c r="T4782">
        <v>127.52</v>
      </c>
      <c r="U4782">
        <v>127.52</v>
      </c>
      <c r="V4782">
        <v>22.122020079999999</v>
      </c>
      <c r="W4782">
        <v>22.122020079999999</v>
      </c>
      <c r="X4782">
        <v>4.5203828430000002</v>
      </c>
      <c r="Y4782">
        <v>4.5203828430000002</v>
      </c>
    </row>
    <row r="4783" spans="1:25" x14ac:dyDescent="0.3">
      <c r="A4783" s="2">
        <v>45939</v>
      </c>
      <c r="B4783" t="s">
        <v>68</v>
      </c>
      <c r="C4783">
        <v>3798</v>
      </c>
      <c r="D4783">
        <v>25</v>
      </c>
      <c r="E4783">
        <v>5.7489999999999997</v>
      </c>
      <c r="F4783">
        <v>0.65800000000000003</v>
      </c>
      <c r="G4783">
        <v>143.72999999999999</v>
      </c>
      <c r="H4783">
        <v>143.72999999999999</v>
      </c>
      <c r="I4783" t="s">
        <v>149</v>
      </c>
      <c r="J4783">
        <v>7</v>
      </c>
      <c r="K4783">
        <v>7</v>
      </c>
      <c r="L4783">
        <v>7</v>
      </c>
      <c r="M4783">
        <v>7</v>
      </c>
      <c r="N4783">
        <v>13</v>
      </c>
      <c r="O4783">
        <v>13</v>
      </c>
      <c r="P4783">
        <v>13</v>
      </c>
      <c r="Q4783">
        <v>13</v>
      </c>
      <c r="R4783">
        <v>430.93</v>
      </c>
      <c r="S4783">
        <v>430.93</v>
      </c>
      <c r="T4783">
        <v>430.93</v>
      </c>
      <c r="U4783">
        <v>430.93</v>
      </c>
      <c r="V4783">
        <v>33.353444879999998</v>
      </c>
      <c r="W4783">
        <v>33.353444879999998</v>
      </c>
      <c r="X4783">
        <v>2.9981910530000002</v>
      </c>
      <c r="Y4783">
        <v>2.9981910530000002</v>
      </c>
    </row>
    <row r="4784" spans="1:25" x14ac:dyDescent="0.3">
      <c r="A4784" s="2">
        <v>45939</v>
      </c>
      <c r="B4784" t="s">
        <v>70</v>
      </c>
      <c r="C4784">
        <v>4889</v>
      </c>
      <c r="D4784">
        <v>22</v>
      </c>
      <c r="E4784">
        <v>3.5019999999999998</v>
      </c>
      <c r="F4784">
        <v>0.45</v>
      </c>
      <c r="G4784">
        <v>77.05</v>
      </c>
      <c r="H4784">
        <v>77.05</v>
      </c>
      <c r="I4784" t="s">
        <v>149</v>
      </c>
      <c r="J4784">
        <v>4</v>
      </c>
      <c r="K4784">
        <v>5</v>
      </c>
      <c r="L4784">
        <v>5</v>
      </c>
      <c r="M4784">
        <v>5</v>
      </c>
      <c r="N4784">
        <v>4</v>
      </c>
      <c r="O4784">
        <v>5</v>
      </c>
      <c r="P4784">
        <v>5</v>
      </c>
      <c r="Q4784">
        <v>5</v>
      </c>
      <c r="R4784">
        <v>101.76</v>
      </c>
      <c r="S4784">
        <v>128.25</v>
      </c>
      <c r="T4784">
        <v>128.25</v>
      </c>
      <c r="U4784">
        <v>128.25</v>
      </c>
      <c r="V4784">
        <v>60.077972709999997</v>
      </c>
      <c r="W4784">
        <v>60.077972709999997</v>
      </c>
      <c r="X4784">
        <v>1.6645035690000001</v>
      </c>
      <c r="Y4784">
        <v>1.6645035690000001</v>
      </c>
    </row>
    <row r="4785" spans="1:25" x14ac:dyDescent="0.3">
      <c r="A4785" s="2">
        <v>45939</v>
      </c>
      <c r="B4785" t="s">
        <v>72</v>
      </c>
      <c r="C4785">
        <v>1131</v>
      </c>
      <c r="D4785">
        <v>12</v>
      </c>
      <c r="E4785">
        <v>3.4980000000000002</v>
      </c>
      <c r="F4785">
        <v>1.0609999999999999</v>
      </c>
      <c r="G4785">
        <v>41.97</v>
      </c>
      <c r="H4785">
        <v>41.97</v>
      </c>
      <c r="I4785" t="s">
        <v>149</v>
      </c>
      <c r="J4785">
        <v>3</v>
      </c>
      <c r="K4785">
        <v>5</v>
      </c>
      <c r="L4785">
        <v>5</v>
      </c>
      <c r="M4785">
        <v>5</v>
      </c>
      <c r="N4785">
        <v>6</v>
      </c>
      <c r="O4785">
        <v>12</v>
      </c>
      <c r="P4785">
        <v>12</v>
      </c>
      <c r="Q4785">
        <v>12</v>
      </c>
      <c r="R4785">
        <v>221.88</v>
      </c>
      <c r="S4785">
        <v>421.2</v>
      </c>
      <c r="T4785">
        <v>421.2</v>
      </c>
      <c r="U4785">
        <v>421.2</v>
      </c>
      <c r="V4785">
        <v>9.9643874639999996</v>
      </c>
      <c r="W4785">
        <v>9.9643874639999996</v>
      </c>
      <c r="X4785">
        <v>10.035739810000001</v>
      </c>
      <c r="Y4785">
        <v>10.035739810000001</v>
      </c>
    </row>
    <row r="4786" spans="1:25" x14ac:dyDescent="0.3">
      <c r="A4786" s="2">
        <v>45939</v>
      </c>
      <c r="B4786" t="s">
        <v>74</v>
      </c>
      <c r="C4786">
        <v>1903</v>
      </c>
      <c r="D4786">
        <v>8</v>
      </c>
      <c r="E4786">
        <v>2.7679999999999998</v>
      </c>
      <c r="F4786">
        <v>0.42</v>
      </c>
      <c r="G4786">
        <v>22.14</v>
      </c>
      <c r="H4786">
        <v>22.14</v>
      </c>
      <c r="I4786" t="s">
        <v>149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X4786">
        <v>0</v>
      </c>
      <c r="Y4786">
        <v>0</v>
      </c>
    </row>
    <row r="4787" spans="1:25" x14ac:dyDescent="0.3">
      <c r="A4787" s="2">
        <v>45939</v>
      </c>
      <c r="B4787" t="s">
        <v>76</v>
      </c>
      <c r="C4787">
        <v>1123</v>
      </c>
      <c r="D4787">
        <v>7</v>
      </c>
      <c r="E4787">
        <v>3.879</v>
      </c>
      <c r="F4787">
        <v>0.623</v>
      </c>
      <c r="G4787">
        <v>27.15</v>
      </c>
      <c r="H4787">
        <v>27.15</v>
      </c>
      <c r="I4787" t="s">
        <v>149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X4787">
        <v>0</v>
      </c>
      <c r="Y4787">
        <v>0</v>
      </c>
    </row>
    <row r="4788" spans="1:25" x14ac:dyDescent="0.3">
      <c r="A4788" s="2">
        <v>45939</v>
      </c>
      <c r="B4788" t="s">
        <v>78</v>
      </c>
      <c r="C4788">
        <v>561</v>
      </c>
      <c r="D4788">
        <v>5</v>
      </c>
      <c r="E4788">
        <v>3.6120000000000001</v>
      </c>
      <c r="F4788">
        <v>0.89100000000000001</v>
      </c>
      <c r="G4788">
        <v>18.059999999999999</v>
      </c>
      <c r="H4788">
        <v>18.059999999999999</v>
      </c>
      <c r="I4788" t="s">
        <v>149</v>
      </c>
      <c r="J4788">
        <v>2</v>
      </c>
      <c r="K4788">
        <v>2</v>
      </c>
      <c r="L4788">
        <v>2</v>
      </c>
      <c r="M4788">
        <v>2</v>
      </c>
      <c r="N4788">
        <v>2</v>
      </c>
      <c r="O4788">
        <v>2</v>
      </c>
      <c r="P4788">
        <v>2</v>
      </c>
      <c r="Q4788">
        <v>2</v>
      </c>
      <c r="R4788">
        <v>105.37</v>
      </c>
      <c r="S4788">
        <v>105.37</v>
      </c>
      <c r="T4788">
        <v>105.37</v>
      </c>
      <c r="U4788">
        <v>105.37</v>
      </c>
      <c r="V4788">
        <v>17.139603300000001</v>
      </c>
      <c r="W4788">
        <v>17.139603300000001</v>
      </c>
      <c r="X4788">
        <v>5.834440753</v>
      </c>
      <c r="Y4788">
        <v>5.834440753</v>
      </c>
    </row>
    <row r="4789" spans="1:25" x14ac:dyDescent="0.3">
      <c r="A4789" s="2">
        <v>45939</v>
      </c>
      <c r="B4789" t="s">
        <v>88</v>
      </c>
      <c r="C4789">
        <v>3077</v>
      </c>
      <c r="D4789">
        <v>42</v>
      </c>
      <c r="E4789">
        <v>1.9630000000000001</v>
      </c>
      <c r="F4789">
        <v>1.365</v>
      </c>
      <c r="G4789">
        <v>82.44</v>
      </c>
      <c r="H4789">
        <v>82.44</v>
      </c>
      <c r="I4789" t="s">
        <v>149</v>
      </c>
      <c r="J4789">
        <v>7</v>
      </c>
      <c r="K4789">
        <v>7</v>
      </c>
      <c r="L4789">
        <v>7</v>
      </c>
      <c r="M4789">
        <v>7</v>
      </c>
      <c r="N4789">
        <v>12</v>
      </c>
      <c r="O4789">
        <v>12</v>
      </c>
      <c r="P4789">
        <v>12</v>
      </c>
      <c r="Q4789">
        <v>12</v>
      </c>
      <c r="R4789">
        <v>327.88</v>
      </c>
      <c r="S4789">
        <v>327.88</v>
      </c>
      <c r="T4789">
        <v>327.88</v>
      </c>
      <c r="U4789">
        <v>327.88</v>
      </c>
      <c r="V4789">
        <v>25.14334513</v>
      </c>
      <c r="W4789">
        <v>25.14334513</v>
      </c>
      <c r="X4789">
        <v>3.977195536</v>
      </c>
      <c r="Y4789">
        <v>3.977195536</v>
      </c>
    </row>
    <row r="4790" spans="1:25" x14ac:dyDescent="0.3">
      <c r="A4790" s="2">
        <v>45939</v>
      </c>
      <c r="B4790" t="s">
        <v>80</v>
      </c>
      <c r="C4790">
        <v>427</v>
      </c>
      <c r="D4790">
        <v>2</v>
      </c>
      <c r="E4790">
        <v>8.3800000000000008</v>
      </c>
      <c r="F4790">
        <v>0.46800000000000003</v>
      </c>
      <c r="G4790">
        <v>16.760000000000002</v>
      </c>
      <c r="H4790">
        <v>16.760000000000002</v>
      </c>
      <c r="I4790" t="s">
        <v>149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34.880000000000003</v>
      </c>
      <c r="S4790">
        <v>34.880000000000003</v>
      </c>
      <c r="T4790">
        <v>34.880000000000003</v>
      </c>
      <c r="U4790">
        <v>34.880000000000003</v>
      </c>
      <c r="V4790">
        <v>48.050458720000002</v>
      </c>
      <c r="W4790">
        <v>48.050458720000002</v>
      </c>
      <c r="X4790">
        <v>2.0811455849999998</v>
      </c>
      <c r="Y4790">
        <v>2.0811455849999998</v>
      </c>
    </row>
    <row r="4791" spans="1:25" x14ac:dyDescent="0.3">
      <c r="A4791" s="2">
        <v>45939</v>
      </c>
      <c r="B4791" t="s">
        <v>82</v>
      </c>
      <c r="C4791">
        <v>329</v>
      </c>
      <c r="D4791">
        <v>4</v>
      </c>
      <c r="E4791">
        <v>3.0379999999999998</v>
      </c>
      <c r="F4791">
        <v>1.216</v>
      </c>
      <c r="G4791">
        <v>12.15</v>
      </c>
      <c r="H4791">
        <v>12.15</v>
      </c>
      <c r="I4791" t="s">
        <v>149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X4791">
        <v>0</v>
      </c>
      <c r="Y4791">
        <v>0</v>
      </c>
    </row>
    <row r="4792" spans="1:25" x14ac:dyDescent="0.3">
      <c r="A4792" s="2">
        <v>45939</v>
      </c>
      <c r="B4792" t="s">
        <v>94</v>
      </c>
      <c r="C4792">
        <v>1429</v>
      </c>
      <c r="D4792">
        <v>3</v>
      </c>
      <c r="E4792">
        <v>8.8970000000000002</v>
      </c>
      <c r="F4792">
        <v>0.21</v>
      </c>
      <c r="G4792">
        <v>26.69</v>
      </c>
      <c r="H4792">
        <v>26.69</v>
      </c>
      <c r="I4792" t="s">
        <v>149</v>
      </c>
      <c r="J4792">
        <v>1</v>
      </c>
      <c r="K4792">
        <v>1</v>
      </c>
      <c r="L4792">
        <v>1</v>
      </c>
      <c r="M4792">
        <v>1</v>
      </c>
      <c r="N4792">
        <v>5</v>
      </c>
      <c r="O4792">
        <v>5</v>
      </c>
      <c r="P4792">
        <v>5</v>
      </c>
      <c r="Q4792">
        <v>5</v>
      </c>
      <c r="R4792">
        <v>360.5</v>
      </c>
      <c r="S4792">
        <v>360.5</v>
      </c>
      <c r="T4792">
        <v>360.5</v>
      </c>
      <c r="U4792">
        <v>360.5</v>
      </c>
      <c r="V4792">
        <v>7.4036061030000004</v>
      </c>
      <c r="W4792">
        <v>7.4036061030000004</v>
      </c>
      <c r="X4792">
        <v>13.50693143</v>
      </c>
      <c r="Y4792">
        <v>13.50693143</v>
      </c>
    </row>
    <row r="4793" spans="1:25" x14ac:dyDescent="0.3">
      <c r="A4793" s="2">
        <v>45939</v>
      </c>
      <c r="B4793" t="s">
        <v>96</v>
      </c>
      <c r="C4793">
        <v>1574</v>
      </c>
      <c r="D4793">
        <v>15</v>
      </c>
      <c r="E4793">
        <v>4.4870000000000001</v>
      </c>
      <c r="F4793">
        <v>0.95299999999999996</v>
      </c>
      <c r="G4793">
        <v>67.31</v>
      </c>
      <c r="H4793">
        <v>67.31</v>
      </c>
      <c r="I4793" t="s">
        <v>149</v>
      </c>
      <c r="J4793">
        <v>4</v>
      </c>
      <c r="K4793">
        <v>4</v>
      </c>
      <c r="L4793">
        <v>4</v>
      </c>
      <c r="M4793">
        <v>4</v>
      </c>
      <c r="N4793">
        <v>6</v>
      </c>
      <c r="O4793">
        <v>6</v>
      </c>
      <c r="P4793">
        <v>6</v>
      </c>
      <c r="Q4793">
        <v>6</v>
      </c>
      <c r="R4793">
        <v>335.76</v>
      </c>
      <c r="S4793">
        <v>335.76</v>
      </c>
      <c r="T4793">
        <v>335.76</v>
      </c>
      <c r="U4793">
        <v>335.76</v>
      </c>
      <c r="V4793">
        <v>20.047057420000002</v>
      </c>
      <c r="W4793">
        <v>20.047057420000002</v>
      </c>
      <c r="X4793">
        <v>4.9882632600000001</v>
      </c>
      <c r="Y4793">
        <v>4.9882632600000001</v>
      </c>
    </row>
    <row r="4794" spans="1:25" x14ac:dyDescent="0.3">
      <c r="A4794" s="2">
        <v>45939</v>
      </c>
      <c r="B4794" t="s">
        <v>11</v>
      </c>
      <c r="C4794">
        <v>866</v>
      </c>
      <c r="D4794">
        <v>3</v>
      </c>
      <c r="E4794">
        <v>3.7370000000000001</v>
      </c>
      <c r="F4794">
        <v>0.34599999999999997</v>
      </c>
      <c r="G4794">
        <v>11.21</v>
      </c>
      <c r="H4794">
        <v>11.21</v>
      </c>
      <c r="I4794" t="s">
        <v>149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24.98</v>
      </c>
      <c r="S4794">
        <v>24.98</v>
      </c>
      <c r="T4794">
        <v>24.98</v>
      </c>
      <c r="U4794">
        <v>24.98</v>
      </c>
      <c r="V4794">
        <v>44.875900719999997</v>
      </c>
      <c r="W4794">
        <v>44.875900719999997</v>
      </c>
      <c r="X4794">
        <v>2.2283675289999998</v>
      </c>
      <c r="Y4794">
        <v>2.2283675289999998</v>
      </c>
    </row>
    <row r="4795" spans="1:25" x14ac:dyDescent="0.3">
      <c r="A4795" s="2">
        <v>45939</v>
      </c>
      <c r="B4795" t="s">
        <v>92</v>
      </c>
      <c r="C4795">
        <v>716</v>
      </c>
      <c r="D4795">
        <v>6</v>
      </c>
      <c r="E4795">
        <v>4.6820000000000004</v>
      </c>
      <c r="F4795">
        <v>0.83799999999999997</v>
      </c>
      <c r="G4795">
        <v>28.09</v>
      </c>
      <c r="H4795">
        <v>28.09</v>
      </c>
      <c r="I4795" t="s">
        <v>149</v>
      </c>
      <c r="J4795">
        <v>4</v>
      </c>
      <c r="K4795">
        <v>5</v>
      </c>
      <c r="L4795">
        <v>5</v>
      </c>
      <c r="M4795">
        <v>5</v>
      </c>
      <c r="N4795">
        <v>5</v>
      </c>
      <c r="O4795">
        <v>6</v>
      </c>
      <c r="P4795">
        <v>6</v>
      </c>
      <c r="Q4795">
        <v>6</v>
      </c>
      <c r="R4795">
        <v>138.84</v>
      </c>
      <c r="S4795">
        <v>164.74</v>
      </c>
      <c r="T4795">
        <v>164.74</v>
      </c>
      <c r="U4795">
        <v>164.74</v>
      </c>
      <c r="V4795">
        <v>17.05111084</v>
      </c>
      <c r="W4795">
        <v>17.05111084</v>
      </c>
      <c r="X4795">
        <v>5.8647205409999996</v>
      </c>
      <c r="Y4795">
        <v>5.8647205409999996</v>
      </c>
    </row>
    <row r="4796" spans="1:25" x14ac:dyDescent="0.3">
      <c r="A4796" s="2">
        <v>45939</v>
      </c>
      <c r="B4796" t="s">
        <v>46</v>
      </c>
      <c r="C4796">
        <v>1513</v>
      </c>
      <c r="D4796">
        <v>2</v>
      </c>
      <c r="E4796">
        <v>3.9649999999999999</v>
      </c>
      <c r="F4796">
        <v>0.13200000000000001</v>
      </c>
      <c r="G4796">
        <v>7.93</v>
      </c>
      <c r="H4796">
        <v>7.93</v>
      </c>
      <c r="I4796" t="s">
        <v>149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X4796">
        <v>0</v>
      </c>
      <c r="Y4796">
        <v>0</v>
      </c>
    </row>
    <row r="4797" spans="1:25" x14ac:dyDescent="0.3">
      <c r="A4797" s="2">
        <v>45939</v>
      </c>
      <c r="B4797" t="s">
        <v>74</v>
      </c>
      <c r="C4797">
        <v>477</v>
      </c>
      <c r="D4797">
        <v>1</v>
      </c>
      <c r="E4797">
        <v>3.4</v>
      </c>
      <c r="F4797">
        <v>0.21</v>
      </c>
      <c r="G4797">
        <v>3.4</v>
      </c>
      <c r="H4797">
        <v>3.4</v>
      </c>
      <c r="I4797" t="s">
        <v>149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X4797">
        <v>0</v>
      </c>
      <c r="Y4797">
        <v>0</v>
      </c>
    </row>
    <row r="4798" spans="1:25" x14ac:dyDescent="0.3">
      <c r="A4798" s="2">
        <v>45939</v>
      </c>
      <c r="B4798" t="s">
        <v>32</v>
      </c>
      <c r="C4798">
        <v>50</v>
      </c>
      <c r="D4798">
        <v>1</v>
      </c>
      <c r="E4798">
        <v>3.94</v>
      </c>
      <c r="F4798">
        <v>2</v>
      </c>
      <c r="G4798">
        <v>3.94</v>
      </c>
      <c r="H4798">
        <v>3.94</v>
      </c>
      <c r="I4798" t="s">
        <v>149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X4798">
        <v>0</v>
      </c>
      <c r="Y4798">
        <v>0</v>
      </c>
    </row>
    <row r="4799" spans="1:25" x14ac:dyDescent="0.3">
      <c r="A4799" s="2">
        <v>45939</v>
      </c>
      <c r="B4799" t="s">
        <v>64</v>
      </c>
      <c r="C4799">
        <v>585</v>
      </c>
      <c r="D4799">
        <v>0</v>
      </c>
      <c r="F4799">
        <v>0</v>
      </c>
      <c r="G4799">
        <v>0</v>
      </c>
      <c r="H4799">
        <v>0</v>
      </c>
      <c r="I4799" t="s">
        <v>149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5" x14ac:dyDescent="0.3">
      <c r="A4800" s="2">
        <v>45939</v>
      </c>
      <c r="B4800" t="s">
        <v>72</v>
      </c>
      <c r="C4800">
        <v>156</v>
      </c>
      <c r="D4800">
        <v>0</v>
      </c>
      <c r="F4800">
        <v>0</v>
      </c>
      <c r="G4800">
        <v>0</v>
      </c>
      <c r="H4800">
        <v>0</v>
      </c>
      <c r="I4800" t="s">
        <v>149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5" x14ac:dyDescent="0.3">
      <c r="A4801" s="2">
        <v>45939</v>
      </c>
      <c r="B4801" t="s">
        <v>106</v>
      </c>
      <c r="C4801">
        <v>235</v>
      </c>
      <c r="D4801">
        <v>4</v>
      </c>
      <c r="E4801">
        <v>5.218</v>
      </c>
      <c r="F4801">
        <v>1.702</v>
      </c>
      <c r="G4801">
        <v>20.87</v>
      </c>
      <c r="H4801">
        <v>20.87</v>
      </c>
      <c r="I4801" t="s">
        <v>149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X4801">
        <v>0</v>
      </c>
      <c r="Y4801">
        <v>0</v>
      </c>
    </row>
    <row r="4802" spans="1:25" x14ac:dyDescent="0.3">
      <c r="A4802" s="2">
        <v>45939</v>
      </c>
      <c r="B4802" t="s">
        <v>54</v>
      </c>
      <c r="C4802">
        <v>125</v>
      </c>
      <c r="D4802">
        <v>0</v>
      </c>
      <c r="F4802">
        <v>0</v>
      </c>
      <c r="G4802">
        <v>0</v>
      </c>
      <c r="H4802">
        <v>0</v>
      </c>
      <c r="I4802" t="s">
        <v>149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5" x14ac:dyDescent="0.3">
      <c r="A4803" s="2">
        <v>45939</v>
      </c>
      <c r="B4803" t="s">
        <v>82</v>
      </c>
      <c r="C4803">
        <v>12</v>
      </c>
      <c r="D4803">
        <v>0</v>
      </c>
      <c r="F4803">
        <v>0</v>
      </c>
      <c r="G4803">
        <v>0</v>
      </c>
      <c r="H4803">
        <v>0</v>
      </c>
      <c r="I4803" t="s">
        <v>149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5" x14ac:dyDescent="0.3">
      <c r="A4804" s="2">
        <v>45939</v>
      </c>
      <c r="B4804" t="s">
        <v>44</v>
      </c>
      <c r="C4804">
        <v>106</v>
      </c>
      <c r="D4804">
        <v>0</v>
      </c>
      <c r="F4804">
        <v>0</v>
      </c>
      <c r="G4804">
        <v>0</v>
      </c>
      <c r="H4804">
        <v>0</v>
      </c>
      <c r="I4804" t="s">
        <v>149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5" x14ac:dyDescent="0.3">
      <c r="A4805" s="2">
        <v>45939</v>
      </c>
      <c r="B4805" t="s">
        <v>40</v>
      </c>
      <c r="C4805">
        <v>398</v>
      </c>
      <c r="D4805">
        <v>2</v>
      </c>
      <c r="E4805">
        <v>2.4900000000000002</v>
      </c>
      <c r="F4805">
        <v>0.503</v>
      </c>
      <c r="G4805">
        <v>4.9800000000000004</v>
      </c>
      <c r="H4805">
        <v>4.9800000000000004</v>
      </c>
      <c r="I4805" t="s">
        <v>149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X4805">
        <v>0</v>
      </c>
      <c r="Y4805">
        <v>0</v>
      </c>
    </row>
    <row r="4806" spans="1:25" x14ac:dyDescent="0.3">
      <c r="A4806" s="2">
        <v>45939</v>
      </c>
      <c r="B4806" t="s">
        <v>56</v>
      </c>
      <c r="C4806">
        <v>77</v>
      </c>
      <c r="D4806">
        <v>0</v>
      </c>
      <c r="F4806">
        <v>0</v>
      </c>
      <c r="G4806">
        <v>0</v>
      </c>
      <c r="H4806">
        <v>0</v>
      </c>
      <c r="I4806" t="s">
        <v>149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5" x14ac:dyDescent="0.3">
      <c r="A4807" s="2">
        <v>45939</v>
      </c>
      <c r="B4807" t="s">
        <v>48</v>
      </c>
      <c r="C4807">
        <v>587</v>
      </c>
      <c r="D4807">
        <v>3</v>
      </c>
      <c r="E4807">
        <v>3.5030000000000001</v>
      </c>
      <c r="F4807">
        <v>0.51100000000000001</v>
      </c>
      <c r="G4807">
        <v>10.51</v>
      </c>
      <c r="H4807">
        <v>10.51</v>
      </c>
      <c r="I4807" t="s">
        <v>149</v>
      </c>
      <c r="J4807">
        <v>1</v>
      </c>
      <c r="K4807">
        <v>1</v>
      </c>
      <c r="L4807">
        <v>1</v>
      </c>
      <c r="M4807">
        <v>1</v>
      </c>
      <c r="N4807">
        <v>2</v>
      </c>
      <c r="O4807">
        <v>2</v>
      </c>
      <c r="P4807">
        <v>2</v>
      </c>
      <c r="Q4807">
        <v>2</v>
      </c>
      <c r="R4807">
        <v>56.98</v>
      </c>
      <c r="S4807">
        <v>56.98</v>
      </c>
      <c r="T4807">
        <v>56.98</v>
      </c>
      <c r="U4807">
        <v>56.98</v>
      </c>
      <c r="V4807">
        <v>18.445068450000001</v>
      </c>
      <c r="W4807">
        <v>18.445068450000001</v>
      </c>
      <c r="X4807">
        <v>5.4215033300000002</v>
      </c>
      <c r="Y4807">
        <v>5.4215033300000002</v>
      </c>
    </row>
    <row r="4808" spans="1:25" x14ac:dyDescent="0.3">
      <c r="A4808" s="2">
        <v>45939</v>
      </c>
      <c r="B4808" t="s">
        <v>24</v>
      </c>
      <c r="C4808">
        <v>779</v>
      </c>
      <c r="D4808">
        <v>4</v>
      </c>
      <c r="E4808">
        <v>3.3380000000000001</v>
      </c>
      <c r="F4808">
        <v>0.51300000000000001</v>
      </c>
      <c r="G4808">
        <v>13.35</v>
      </c>
      <c r="H4808">
        <v>13.35</v>
      </c>
      <c r="I4808" t="s">
        <v>149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X4808">
        <v>0</v>
      </c>
      <c r="Y4808">
        <v>0</v>
      </c>
    </row>
    <row r="4809" spans="1:25" x14ac:dyDescent="0.3">
      <c r="A4809" s="2">
        <v>45939</v>
      </c>
      <c r="B4809" t="s">
        <v>108</v>
      </c>
      <c r="C4809">
        <v>345</v>
      </c>
      <c r="D4809">
        <v>2</v>
      </c>
      <c r="E4809">
        <v>6.45</v>
      </c>
      <c r="F4809">
        <v>0.57999999999999996</v>
      </c>
      <c r="G4809">
        <v>12.9</v>
      </c>
      <c r="H4809">
        <v>12.9</v>
      </c>
      <c r="I4809" t="s">
        <v>149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X4809">
        <v>0</v>
      </c>
      <c r="Y4809">
        <v>0</v>
      </c>
    </row>
    <row r="4810" spans="1:25" x14ac:dyDescent="0.3">
      <c r="A4810" s="2">
        <v>45939</v>
      </c>
      <c r="B4810" t="s">
        <v>62</v>
      </c>
      <c r="C4810">
        <v>216</v>
      </c>
      <c r="D4810">
        <v>2</v>
      </c>
      <c r="E4810">
        <v>2.5</v>
      </c>
      <c r="F4810">
        <v>0.92600000000000005</v>
      </c>
      <c r="G4810">
        <v>5</v>
      </c>
      <c r="H4810">
        <v>5</v>
      </c>
      <c r="I4810" t="s">
        <v>149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X4810">
        <v>0</v>
      </c>
      <c r="Y4810">
        <v>0</v>
      </c>
    </row>
    <row r="4811" spans="1:25" x14ac:dyDescent="0.3">
      <c r="A4811" s="2">
        <v>45939</v>
      </c>
      <c r="B4811" t="s">
        <v>80</v>
      </c>
      <c r="C4811">
        <v>68</v>
      </c>
      <c r="D4811">
        <v>0</v>
      </c>
      <c r="F4811">
        <v>0</v>
      </c>
      <c r="G4811">
        <v>0</v>
      </c>
      <c r="H4811">
        <v>0</v>
      </c>
      <c r="I4811" t="s">
        <v>149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5" x14ac:dyDescent="0.3">
      <c r="A4812" s="2">
        <v>45939</v>
      </c>
      <c r="B4812" t="s">
        <v>84</v>
      </c>
      <c r="C4812">
        <v>103</v>
      </c>
      <c r="D4812">
        <v>0</v>
      </c>
      <c r="F4812">
        <v>0</v>
      </c>
      <c r="G4812">
        <v>0</v>
      </c>
      <c r="H4812">
        <v>0</v>
      </c>
      <c r="I4812" t="s">
        <v>149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5" x14ac:dyDescent="0.3">
      <c r="A4813" s="2">
        <v>45939</v>
      </c>
      <c r="B4813" t="s">
        <v>42</v>
      </c>
      <c r="C4813">
        <v>65</v>
      </c>
      <c r="D4813">
        <v>0</v>
      </c>
      <c r="F4813">
        <v>0</v>
      </c>
      <c r="G4813">
        <v>0</v>
      </c>
      <c r="H4813">
        <v>0</v>
      </c>
      <c r="I4813" t="s">
        <v>149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5" x14ac:dyDescent="0.3">
      <c r="A4814" s="2">
        <v>45939</v>
      </c>
      <c r="B4814" t="s">
        <v>11</v>
      </c>
      <c r="C4814">
        <v>96</v>
      </c>
      <c r="D4814">
        <v>0</v>
      </c>
      <c r="F4814">
        <v>0</v>
      </c>
      <c r="G4814">
        <v>0</v>
      </c>
      <c r="H4814">
        <v>0</v>
      </c>
      <c r="I4814" t="s">
        <v>149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5" x14ac:dyDescent="0.3">
      <c r="A4815" s="2">
        <v>45939</v>
      </c>
      <c r="B4815" t="s">
        <v>102</v>
      </c>
      <c r="C4815">
        <v>617</v>
      </c>
      <c r="D4815">
        <v>4</v>
      </c>
      <c r="E4815">
        <v>2.7930000000000001</v>
      </c>
      <c r="F4815">
        <v>0.64800000000000002</v>
      </c>
      <c r="G4815">
        <v>11.17</v>
      </c>
      <c r="H4815">
        <v>11.17</v>
      </c>
      <c r="I4815" t="s">
        <v>149</v>
      </c>
      <c r="J4815">
        <v>0</v>
      </c>
      <c r="K4815">
        <v>1</v>
      </c>
      <c r="L4815">
        <v>1</v>
      </c>
      <c r="M4815">
        <v>1</v>
      </c>
      <c r="N4815">
        <v>0</v>
      </c>
      <c r="O4815">
        <v>3</v>
      </c>
      <c r="P4815">
        <v>3</v>
      </c>
      <c r="Q4815">
        <v>3</v>
      </c>
      <c r="R4815">
        <v>0</v>
      </c>
      <c r="S4815">
        <v>98.7</v>
      </c>
      <c r="T4815">
        <v>98.7</v>
      </c>
      <c r="U4815">
        <v>98.7</v>
      </c>
      <c r="V4815">
        <v>11.31712259</v>
      </c>
      <c r="W4815">
        <v>11.31712259</v>
      </c>
      <c r="X4815">
        <v>8.8361683079999995</v>
      </c>
      <c r="Y4815">
        <v>8.8361683079999995</v>
      </c>
    </row>
    <row r="4816" spans="1:25" x14ac:dyDescent="0.3">
      <c r="A4816" s="2">
        <v>45939</v>
      </c>
      <c r="B4816" t="s">
        <v>98</v>
      </c>
      <c r="C4816">
        <v>1236</v>
      </c>
      <c r="D4816">
        <v>9</v>
      </c>
      <c r="E4816">
        <v>2.3879999999999999</v>
      </c>
      <c r="F4816">
        <v>0.72799999999999998</v>
      </c>
      <c r="G4816">
        <v>21.49</v>
      </c>
      <c r="H4816">
        <v>21.49</v>
      </c>
      <c r="I4816" t="s">
        <v>149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X4816">
        <v>0</v>
      </c>
      <c r="Y4816">
        <v>0</v>
      </c>
    </row>
    <row r="4817" spans="1:25" x14ac:dyDescent="0.3">
      <c r="A4817" s="2">
        <v>45939</v>
      </c>
      <c r="B4817" t="s">
        <v>104</v>
      </c>
      <c r="C4817">
        <v>547</v>
      </c>
      <c r="D4817">
        <v>0</v>
      </c>
      <c r="F4817">
        <v>0</v>
      </c>
      <c r="G4817">
        <v>0</v>
      </c>
      <c r="H4817">
        <v>0</v>
      </c>
      <c r="I4817" t="s">
        <v>149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5" x14ac:dyDescent="0.3">
      <c r="A4818" s="2">
        <v>45939</v>
      </c>
      <c r="B4818" t="s">
        <v>38</v>
      </c>
      <c r="C4818">
        <v>0</v>
      </c>
      <c r="D4818">
        <v>0</v>
      </c>
      <c r="G4818">
        <v>0</v>
      </c>
      <c r="H4818">
        <v>0</v>
      </c>
      <c r="I4818" t="s">
        <v>149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5" x14ac:dyDescent="0.3">
      <c r="A4819" s="2">
        <v>45939</v>
      </c>
      <c r="B4819" t="s">
        <v>42</v>
      </c>
      <c r="C4819">
        <v>366</v>
      </c>
      <c r="D4819">
        <v>5</v>
      </c>
      <c r="E4819">
        <v>1.54</v>
      </c>
      <c r="F4819">
        <v>1.3660000000000001</v>
      </c>
      <c r="G4819">
        <v>7.7</v>
      </c>
      <c r="H4819">
        <v>7.7</v>
      </c>
      <c r="I4819" t="s">
        <v>149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X4819">
        <v>0</v>
      </c>
      <c r="Y4819">
        <v>0</v>
      </c>
    </row>
    <row r="4820" spans="1:25" x14ac:dyDescent="0.3">
      <c r="A4820" s="2">
        <v>45939</v>
      </c>
      <c r="B4820" t="s">
        <v>50</v>
      </c>
      <c r="C4820">
        <v>8</v>
      </c>
      <c r="D4820">
        <v>1</v>
      </c>
      <c r="E4820">
        <v>2.2999999999999998</v>
      </c>
      <c r="F4820">
        <v>12.5</v>
      </c>
      <c r="G4820">
        <v>2.2999999999999998</v>
      </c>
      <c r="H4820">
        <v>2.2999999999999998</v>
      </c>
      <c r="I4820" t="s">
        <v>149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X4820">
        <v>0</v>
      </c>
      <c r="Y4820">
        <v>0</v>
      </c>
    </row>
    <row r="4821" spans="1:25" x14ac:dyDescent="0.3">
      <c r="A4821" s="2">
        <v>45939</v>
      </c>
      <c r="B4821" t="s">
        <v>72</v>
      </c>
      <c r="C4821">
        <v>165</v>
      </c>
      <c r="D4821">
        <v>4</v>
      </c>
      <c r="E4821">
        <v>3.6629999999999998</v>
      </c>
      <c r="F4821">
        <v>2.4239999999999999</v>
      </c>
      <c r="G4821">
        <v>14.65</v>
      </c>
      <c r="H4821">
        <v>14.65</v>
      </c>
      <c r="I4821" t="s">
        <v>149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36.979999999999997</v>
      </c>
      <c r="S4821">
        <v>36.979999999999997</v>
      </c>
      <c r="T4821">
        <v>36.979999999999997</v>
      </c>
      <c r="U4821">
        <v>36.979999999999997</v>
      </c>
      <c r="V4821">
        <v>39.616008649999998</v>
      </c>
      <c r="W4821">
        <v>39.616008649999998</v>
      </c>
      <c r="X4821">
        <v>2.5242320820000002</v>
      </c>
      <c r="Y4821">
        <v>2.5242320820000002</v>
      </c>
    </row>
    <row r="4822" spans="1:25" x14ac:dyDescent="0.3">
      <c r="A4822" s="2">
        <v>45939</v>
      </c>
      <c r="B4822" t="s">
        <v>84</v>
      </c>
      <c r="C4822">
        <v>18</v>
      </c>
      <c r="D4822">
        <v>0</v>
      </c>
      <c r="F4822">
        <v>0</v>
      </c>
      <c r="G4822">
        <v>0</v>
      </c>
      <c r="H4822">
        <v>0</v>
      </c>
      <c r="I4822" t="s">
        <v>149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5" x14ac:dyDescent="0.3">
      <c r="A4823" s="2">
        <v>45939</v>
      </c>
      <c r="B4823" t="s">
        <v>68</v>
      </c>
      <c r="C4823">
        <v>773</v>
      </c>
      <c r="D4823">
        <v>5</v>
      </c>
      <c r="E4823">
        <v>3.5219999999999998</v>
      </c>
      <c r="F4823">
        <v>0.64700000000000002</v>
      </c>
      <c r="G4823">
        <v>17.61</v>
      </c>
      <c r="H4823">
        <v>17.61</v>
      </c>
      <c r="I4823" t="s">
        <v>149</v>
      </c>
      <c r="J4823">
        <v>0</v>
      </c>
      <c r="K4823">
        <v>1</v>
      </c>
      <c r="L4823">
        <v>1</v>
      </c>
      <c r="M4823">
        <v>1</v>
      </c>
      <c r="N4823">
        <v>0</v>
      </c>
      <c r="O4823">
        <v>1</v>
      </c>
      <c r="P4823">
        <v>1</v>
      </c>
      <c r="Q4823">
        <v>1</v>
      </c>
      <c r="R4823">
        <v>0</v>
      </c>
      <c r="S4823">
        <v>27.49</v>
      </c>
      <c r="T4823">
        <v>27.49</v>
      </c>
      <c r="U4823">
        <v>27.49</v>
      </c>
      <c r="V4823">
        <v>64.059658060000004</v>
      </c>
      <c r="W4823">
        <v>64.059658060000004</v>
      </c>
      <c r="X4823">
        <v>1.5610448610000001</v>
      </c>
      <c r="Y4823">
        <v>1.5610448610000001</v>
      </c>
    </row>
    <row r="4824" spans="1:25" x14ac:dyDescent="0.3">
      <c r="A4824" s="2">
        <v>45939</v>
      </c>
      <c r="B4824" t="s">
        <v>64</v>
      </c>
      <c r="C4824">
        <v>229</v>
      </c>
      <c r="D4824">
        <v>2</v>
      </c>
      <c r="E4824">
        <v>6.07</v>
      </c>
      <c r="F4824">
        <v>0.873</v>
      </c>
      <c r="G4824">
        <v>12.14</v>
      </c>
      <c r="H4824">
        <v>12.14</v>
      </c>
      <c r="I4824" t="s">
        <v>149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X4824">
        <v>0</v>
      </c>
      <c r="Y4824">
        <v>0</v>
      </c>
    </row>
    <row r="4825" spans="1:25" x14ac:dyDescent="0.3">
      <c r="A4825" s="2">
        <v>45939</v>
      </c>
      <c r="B4825" t="s">
        <v>26</v>
      </c>
      <c r="C4825">
        <v>146</v>
      </c>
      <c r="D4825">
        <v>1</v>
      </c>
      <c r="E4825">
        <v>1.38</v>
      </c>
      <c r="F4825">
        <v>0.68500000000000005</v>
      </c>
      <c r="G4825">
        <v>1.38</v>
      </c>
      <c r="H4825">
        <v>1.38</v>
      </c>
      <c r="I4825" t="s">
        <v>149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X4825">
        <v>0</v>
      </c>
      <c r="Y4825">
        <v>0</v>
      </c>
    </row>
    <row r="4826" spans="1:25" x14ac:dyDescent="0.3">
      <c r="A4826" s="2">
        <v>45939</v>
      </c>
      <c r="B4826" t="s">
        <v>15</v>
      </c>
      <c r="C4826">
        <v>443</v>
      </c>
      <c r="D4826">
        <v>2</v>
      </c>
      <c r="E4826">
        <v>2.7949999999999999</v>
      </c>
      <c r="F4826">
        <v>0.45100000000000001</v>
      </c>
      <c r="G4826">
        <v>5.59</v>
      </c>
      <c r="H4826">
        <v>5.59</v>
      </c>
      <c r="I4826" t="s">
        <v>149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X4826">
        <v>0</v>
      </c>
      <c r="Y4826">
        <v>0</v>
      </c>
    </row>
    <row r="4827" spans="1:25" x14ac:dyDescent="0.3">
      <c r="A4827" s="2">
        <v>45939</v>
      </c>
      <c r="B4827" t="s">
        <v>36</v>
      </c>
      <c r="C4827">
        <v>96</v>
      </c>
      <c r="D4827">
        <v>0</v>
      </c>
      <c r="F4827">
        <v>0</v>
      </c>
      <c r="G4827">
        <v>0</v>
      </c>
      <c r="H4827">
        <v>0</v>
      </c>
      <c r="I4827" t="s">
        <v>149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5" x14ac:dyDescent="0.3">
      <c r="A4828" s="2">
        <v>45939</v>
      </c>
      <c r="B4828" t="s">
        <v>78</v>
      </c>
      <c r="C4828">
        <v>322</v>
      </c>
      <c r="D4828">
        <v>3</v>
      </c>
      <c r="E4828">
        <v>3.01</v>
      </c>
      <c r="F4828">
        <v>0.93200000000000005</v>
      </c>
      <c r="G4828">
        <v>9.0299999999999994</v>
      </c>
      <c r="H4828">
        <v>9.0299999999999994</v>
      </c>
      <c r="I4828" t="s">
        <v>149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26.88</v>
      </c>
      <c r="S4828">
        <v>26.88</v>
      </c>
      <c r="T4828">
        <v>26.88</v>
      </c>
      <c r="U4828">
        <v>26.88</v>
      </c>
      <c r="V4828">
        <v>33.59375</v>
      </c>
      <c r="W4828">
        <v>33.59375</v>
      </c>
      <c r="X4828">
        <v>2.9767441859999999</v>
      </c>
      <c r="Y4828">
        <v>2.9767441859999999</v>
      </c>
    </row>
    <row r="4829" spans="1:25" x14ac:dyDescent="0.3">
      <c r="A4829" s="2">
        <v>45939</v>
      </c>
      <c r="B4829" t="s">
        <v>94</v>
      </c>
      <c r="C4829">
        <v>166</v>
      </c>
      <c r="D4829">
        <v>2</v>
      </c>
      <c r="E4829">
        <v>4.6849999999999996</v>
      </c>
      <c r="F4829">
        <v>1.2050000000000001</v>
      </c>
      <c r="G4829">
        <v>9.3699999999999992</v>
      </c>
      <c r="H4829">
        <v>9.3699999999999992</v>
      </c>
      <c r="I4829" t="s">
        <v>149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119.9</v>
      </c>
      <c r="S4829">
        <v>119.9</v>
      </c>
      <c r="T4829">
        <v>119.9</v>
      </c>
      <c r="U4829">
        <v>119.9</v>
      </c>
      <c r="V4829">
        <v>7.8148457049999998</v>
      </c>
      <c r="W4829">
        <v>7.8148457049999998</v>
      </c>
      <c r="X4829">
        <v>12.79615795</v>
      </c>
      <c r="Y4829">
        <v>12.79615795</v>
      </c>
    </row>
    <row r="4830" spans="1:25" x14ac:dyDescent="0.3">
      <c r="A4830" s="2">
        <v>45939</v>
      </c>
      <c r="B4830" t="s">
        <v>17</v>
      </c>
      <c r="C4830">
        <v>59</v>
      </c>
      <c r="D4830">
        <v>0</v>
      </c>
      <c r="F4830">
        <v>0</v>
      </c>
      <c r="G4830">
        <v>0</v>
      </c>
      <c r="H4830">
        <v>0</v>
      </c>
      <c r="I4830" t="s">
        <v>149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5" x14ac:dyDescent="0.3">
      <c r="A4831" s="2">
        <v>45939</v>
      </c>
      <c r="B4831" t="s">
        <v>17</v>
      </c>
      <c r="C4831">
        <v>113</v>
      </c>
      <c r="D4831">
        <v>1</v>
      </c>
      <c r="E4831">
        <v>1.08</v>
      </c>
      <c r="F4831">
        <v>0.88500000000000001</v>
      </c>
      <c r="G4831">
        <v>1.08</v>
      </c>
      <c r="H4831">
        <v>1.08</v>
      </c>
      <c r="I4831" t="s">
        <v>149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X4831">
        <v>0</v>
      </c>
      <c r="Y4831">
        <v>0</v>
      </c>
    </row>
    <row r="4832" spans="1:25" x14ac:dyDescent="0.3">
      <c r="A4832" s="2">
        <v>45939</v>
      </c>
      <c r="B4832" t="s">
        <v>17</v>
      </c>
      <c r="C4832">
        <v>78</v>
      </c>
      <c r="D4832">
        <v>1</v>
      </c>
      <c r="E4832">
        <v>0.39</v>
      </c>
      <c r="F4832">
        <v>1.282</v>
      </c>
      <c r="G4832">
        <v>0.39</v>
      </c>
      <c r="H4832">
        <v>0.39</v>
      </c>
      <c r="I4832" t="s">
        <v>149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X4832">
        <v>0</v>
      </c>
      <c r="Y4832">
        <v>0</v>
      </c>
    </row>
    <row r="4833" spans="1:25" x14ac:dyDescent="0.3">
      <c r="A4833" s="2">
        <v>45939</v>
      </c>
      <c r="B4833" t="s">
        <v>17</v>
      </c>
      <c r="C4833">
        <v>53</v>
      </c>
      <c r="D4833">
        <v>1</v>
      </c>
      <c r="E4833">
        <v>0.37</v>
      </c>
      <c r="F4833">
        <v>1.887</v>
      </c>
      <c r="G4833">
        <v>0.37</v>
      </c>
      <c r="H4833">
        <v>0.37</v>
      </c>
      <c r="I4833" t="s">
        <v>149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X4833">
        <v>0</v>
      </c>
      <c r="Y4833">
        <v>0</v>
      </c>
    </row>
    <row r="4834" spans="1:25" x14ac:dyDescent="0.3">
      <c r="A4834" s="2">
        <v>45939</v>
      </c>
      <c r="B4834" t="s">
        <v>52</v>
      </c>
      <c r="C4834">
        <v>1205</v>
      </c>
      <c r="D4834">
        <v>14</v>
      </c>
      <c r="E4834">
        <v>0.75700000000000001</v>
      </c>
      <c r="F4834">
        <v>1.1619999999999999</v>
      </c>
      <c r="G4834">
        <v>10.6</v>
      </c>
      <c r="H4834">
        <v>10.6</v>
      </c>
      <c r="I4834" t="s">
        <v>149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13.49</v>
      </c>
      <c r="S4834">
        <v>13.49</v>
      </c>
      <c r="T4834">
        <v>13.49</v>
      </c>
      <c r="U4834">
        <v>13.49</v>
      </c>
      <c r="V4834">
        <v>78.5767235</v>
      </c>
      <c r="W4834">
        <v>78.5767235</v>
      </c>
      <c r="X4834">
        <v>1.2726415090000001</v>
      </c>
      <c r="Y4834">
        <v>1.2726415090000001</v>
      </c>
    </row>
    <row r="4835" spans="1:25" x14ac:dyDescent="0.3">
      <c r="A4835" s="2">
        <v>45939</v>
      </c>
      <c r="B4835" t="s">
        <v>52</v>
      </c>
      <c r="C4835">
        <v>2092</v>
      </c>
      <c r="D4835">
        <v>18</v>
      </c>
      <c r="E4835">
        <v>0.65300000000000002</v>
      </c>
      <c r="F4835">
        <v>0.86</v>
      </c>
      <c r="G4835">
        <v>11.75</v>
      </c>
      <c r="H4835">
        <v>11.75</v>
      </c>
      <c r="I4835" t="s">
        <v>149</v>
      </c>
      <c r="J4835">
        <v>2</v>
      </c>
      <c r="K4835">
        <v>8</v>
      </c>
      <c r="L4835">
        <v>8</v>
      </c>
      <c r="M4835">
        <v>8</v>
      </c>
      <c r="N4835">
        <v>3</v>
      </c>
      <c r="O4835">
        <v>12</v>
      </c>
      <c r="P4835">
        <v>12</v>
      </c>
      <c r="Q4835">
        <v>12</v>
      </c>
      <c r="R4835">
        <v>61.47</v>
      </c>
      <c r="S4835">
        <v>448.74</v>
      </c>
      <c r="T4835">
        <v>448.74</v>
      </c>
      <c r="U4835">
        <v>448.74</v>
      </c>
      <c r="V4835">
        <v>2.6184427509999999</v>
      </c>
      <c r="W4835">
        <v>2.6184427509999999</v>
      </c>
      <c r="X4835">
        <v>38.190638300000003</v>
      </c>
      <c r="Y4835">
        <v>38.190638300000003</v>
      </c>
    </row>
    <row r="4836" spans="1:25" x14ac:dyDescent="0.3">
      <c r="A4836" s="2">
        <v>45939</v>
      </c>
      <c r="B4836" t="s">
        <v>52</v>
      </c>
      <c r="C4836">
        <v>1715</v>
      </c>
      <c r="D4836">
        <v>22</v>
      </c>
      <c r="E4836">
        <v>0.77400000000000002</v>
      </c>
      <c r="F4836">
        <v>1.2829999999999999</v>
      </c>
      <c r="G4836">
        <v>17.02</v>
      </c>
      <c r="H4836">
        <v>17.02</v>
      </c>
      <c r="I4836" t="s">
        <v>149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42.49</v>
      </c>
      <c r="S4836">
        <v>42.49</v>
      </c>
      <c r="T4836">
        <v>42.49</v>
      </c>
      <c r="U4836">
        <v>42.49</v>
      </c>
      <c r="V4836">
        <v>40.056483880000002</v>
      </c>
      <c r="W4836">
        <v>40.056483880000002</v>
      </c>
      <c r="X4836">
        <v>2.4964747360000001</v>
      </c>
      <c r="Y4836">
        <v>2.4964747360000001</v>
      </c>
    </row>
    <row r="4837" spans="1:25" x14ac:dyDescent="0.3">
      <c r="A4837" s="2">
        <v>45939</v>
      </c>
      <c r="B4837" t="s">
        <v>52</v>
      </c>
      <c r="C4837">
        <v>6141</v>
      </c>
      <c r="D4837">
        <v>72</v>
      </c>
      <c r="E4837">
        <v>0.46100000000000002</v>
      </c>
      <c r="F4837">
        <v>1.1719999999999999</v>
      </c>
      <c r="G4837">
        <v>33.22</v>
      </c>
      <c r="H4837">
        <v>33.22</v>
      </c>
      <c r="I4837" t="s">
        <v>149</v>
      </c>
      <c r="J4837">
        <v>1</v>
      </c>
      <c r="K4837">
        <v>2</v>
      </c>
      <c r="L4837">
        <v>2</v>
      </c>
      <c r="M4837">
        <v>2</v>
      </c>
      <c r="N4837">
        <v>1</v>
      </c>
      <c r="O4837">
        <v>2</v>
      </c>
      <c r="P4837">
        <v>2</v>
      </c>
      <c r="Q4837">
        <v>2</v>
      </c>
      <c r="R4837">
        <v>13.49</v>
      </c>
      <c r="S4837">
        <v>41.98</v>
      </c>
      <c r="T4837">
        <v>41.98</v>
      </c>
      <c r="U4837">
        <v>41.98</v>
      </c>
      <c r="V4837">
        <v>79.132920440000007</v>
      </c>
      <c r="W4837">
        <v>79.132920440000007</v>
      </c>
      <c r="X4837">
        <v>1.2636965680000001</v>
      </c>
      <c r="Y4837">
        <v>1.2636965680000001</v>
      </c>
    </row>
    <row r="4838" spans="1:25" x14ac:dyDescent="0.3">
      <c r="A4838" s="2">
        <v>45939</v>
      </c>
      <c r="B4838" t="s">
        <v>112</v>
      </c>
      <c r="C4838">
        <v>316</v>
      </c>
      <c r="D4838">
        <v>1</v>
      </c>
      <c r="E4838">
        <v>1.64</v>
      </c>
      <c r="F4838">
        <v>0.316</v>
      </c>
      <c r="G4838">
        <v>1.64</v>
      </c>
      <c r="H4838">
        <v>1.64</v>
      </c>
      <c r="I4838" t="s">
        <v>149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X4838">
        <v>0</v>
      </c>
      <c r="Y4838">
        <v>0</v>
      </c>
    </row>
    <row r="4839" spans="1:25" x14ac:dyDescent="0.3">
      <c r="A4839" s="2">
        <v>45939</v>
      </c>
      <c r="B4839" t="s">
        <v>15</v>
      </c>
      <c r="C4839">
        <v>633</v>
      </c>
      <c r="D4839">
        <v>1</v>
      </c>
      <c r="E4839">
        <v>1.38</v>
      </c>
      <c r="F4839">
        <v>0.158</v>
      </c>
      <c r="G4839">
        <v>1.38</v>
      </c>
      <c r="H4839">
        <v>1.38</v>
      </c>
      <c r="I4839" t="s">
        <v>149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X4839">
        <v>0</v>
      </c>
      <c r="Y4839">
        <v>0</v>
      </c>
    </row>
    <row r="4840" spans="1:25" x14ac:dyDescent="0.3">
      <c r="A4840" s="2">
        <v>45939</v>
      </c>
      <c r="B4840" t="s">
        <v>112</v>
      </c>
      <c r="C4840">
        <v>1494</v>
      </c>
      <c r="D4840">
        <v>18</v>
      </c>
      <c r="E4840">
        <v>1.1339999999999999</v>
      </c>
      <c r="F4840">
        <v>1.2050000000000001</v>
      </c>
      <c r="G4840">
        <v>20.420000000000002</v>
      </c>
      <c r="H4840">
        <v>20.420000000000002</v>
      </c>
      <c r="I4840" t="s">
        <v>149</v>
      </c>
      <c r="J4840">
        <v>3</v>
      </c>
      <c r="K4840">
        <v>3</v>
      </c>
      <c r="L4840">
        <v>3</v>
      </c>
      <c r="M4840">
        <v>3</v>
      </c>
      <c r="N4840">
        <v>3</v>
      </c>
      <c r="O4840">
        <v>3</v>
      </c>
      <c r="P4840">
        <v>3</v>
      </c>
      <c r="Q4840">
        <v>3</v>
      </c>
      <c r="R4840">
        <v>88.25</v>
      </c>
      <c r="S4840">
        <v>88.25</v>
      </c>
      <c r="T4840">
        <v>88.25</v>
      </c>
      <c r="U4840">
        <v>88.25</v>
      </c>
      <c r="V4840">
        <v>23.138810200000002</v>
      </c>
      <c r="W4840">
        <v>23.138810200000002</v>
      </c>
      <c r="X4840">
        <v>4.3217433889999999</v>
      </c>
      <c r="Y4840">
        <v>4.3217433889999999</v>
      </c>
    </row>
    <row r="4841" spans="1:25" x14ac:dyDescent="0.3">
      <c r="A4841" s="2">
        <v>45939</v>
      </c>
      <c r="B4841" t="s">
        <v>15</v>
      </c>
      <c r="C4841">
        <v>687</v>
      </c>
      <c r="D4841">
        <v>4</v>
      </c>
      <c r="E4841">
        <v>1.5</v>
      </c>
      <c r="F4841">
        <v>0.58199999999999996</v>
      </c>
      <c r="G4841">
        <v>6</v>
      </c>
      <c r="H4841">
        <v>6</v>
      </c>
      <c r="I4841" t="s">
        <v>149</v>
      </c>
      <c r="J4841">
        <v>0</v>
      </c>
      <c r="K4841">
        <v>1</v>
      </c>
      <c r="L4841">
        <v>1</v>
      </c>
      <c r="M4841">
        <v>1</v>
      </c>
      <c r="N4841">
        <v>0</v>
      </c>
      <c r="O4841">
        <v>1</v>
      </c>
      <c r="P4841">
        <v>1</v>
      </c>
      <c r="Q4841">
        <v>1</v>
      </c>
      <c r="R4841">
        <v>0</v>
      </c>
      <c r="S4841">
        <v>37.49</v>
      </c>
      <c r="T4841">
        <v>37.49</v>
      </c>
      <c r="U4841">
        <v>37.49</v>
      </c>
      <c r="V4841">
        <v>16.004267800000001</v>
      </c>
      <c r="W4841">
        <v>16.004267800000001</v>
      </c>
      <c r="X4841">
        <v>6.2483333329999997</v>
      </c>
      <c r="Y4841">
        <v>6.2483333329999997</v>
      </c>
    </row>
    <row r="4842" spans="1:25" x14ac:dyDescent="0.3">
      <c r="A4842" s="2">
        <v>45939</v>
      </c>
      <c r="B4842" t="s">
        <v>15</v>
      </c>
      <c r="C4842">
        <v>726</v>
      </c>
      <c r="D4842">
        <v>2</v>
      </c>
      <c r="E4842">
        <v>2.04</v>
      </c>
      <c r="F4842">
        <v>0.27500000000000002</v>
      </c>
      <c r="G4842">
        <v>4.08</v>
      </c>
      <c r="H4842">
        <v>4.08</v>
      </c>
      <c r="I4842" t="s">
        <v>149</v>
      </c>
      <c r="J4842">
        <v>1</v>
      </c>
      <c r="K4842">
        <v>1</v>
      </c>
      <c r="L4842">
        <v>1</v>
      </c>
      <c r="M4842">
        <v>1</v>
      </c>
      <c r="N4842">
        <v>3</v>
      </c>
      <c r="O4842">
        <v>3</v>
      </c>
      <c r="P4842">
        <v>3</v>
      </c>
      <c r="Q4842">
        <v>3</v>
      </c>
      <c r="R4842">
        <v>107.64</v>
      </c>
      <c r="S4842">
        <v>107.64</v>
      </c>
      <c r="T4842">
        <v>107.64</v>
      </c>
      <c r="U4842">
        <v>107.64</v>
      </c>
      <c r="V4842">
        <v>3.7904124860000001</v>
      </c>
      <c r="W4842">
        <v>3.7904124860000001</v>
      </c>
      <c r="X4842">
        <v>26.382352940000001</v>
      </c>
      <c r="Y4842">
        <v>26.382352940000001</v>
      </c>
    </row>
    <row r="4843" spans="1:25" x14ac:dyDescent="0.3">
      <c r="A4843" s="2">
        <v>45939</v>
      </c>
      <c r="B4843" t="s">
        <v>112</v>
      </c>
      <c r="C4843">
        <v>599</v>
      </c>
      <c r="D4843">
        <v>2</v>
      </c>
      <c r="E4843">
        <v>1.48</v>
      </c>
      <c r="F4843">
        <v>0.33400000000000002</v>
      </c>
      <c r="G4843">
        <v>2.96</v>
      </c>
      <c r="H4843">
        <v>2.96</v>
      </c>
      <c r="I4843" t="s">
        <v>149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X4843">
        <v>0</v>
      </c>
      <c r="Y4843">
        <v>0</v>
      </c>
    </row>
    <row r="4844" spans="1:25" x14ac:dyDescent="0.3">
      <c r="A4844" s="2">
        <v>45939</v>
      </c>
      <c r="B4844" t="s">
        <v>15</v>
      </c>
      <c r="C4844">
        <v>2153</v>
      </c>
      <c r="D4844">
        <v>17</v>
      </c>
      <c r="E4844">
        <v>1.0149999999999999</v>
      </c>
      <c r="F4844">
        <v>0.79</v>
      </c>
      <c r="G4844">
        <v>17.260000000000002</v>
      </c>
      <c r="H4844">
        <v>17.260000000000002</v>
      </c>
      <c r="I4844" t="s">
        <v>149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X4844">
        <v>0</v>
      </c>
      <c r="Y4844">
        <v>0</v>
      </c>
    </row>
    <row r="4845" spans="1:25" x14ac:dyDescent="0.3">
      <c r="A4845" s="2">
        <v>45939</v>
      </c>
      <c r="B4845" t="s">
        <v>112</v>
      </c>
      <c r="C4845">
        <v>3847</v>
      </c>
      <c r="D4845">
        <v>10</v>
      </c>
      <c r="E4845">
        <v>1.2150000000000001</v>
      </c>
      <c r="F4845">
        <v>0.26</v>
      </c>
      <c r="G4845">
        <v>12.15</v>
      </c>
      <c r="H4845">
        <v>12.15</v>
      </c>
      <c r="I4845" t="s">
        <v>149</v>
      </c>
      <c r="J4845">
        <v>2</v>
      </c>
      <c r="K4845">
        <v>2</v>
      </c>
      <c r="L4845">
        <v>2</v>
      </c>
      <c r="M4845">
        <v>2</v>
      </c>
      <c r="N4845">
        <v>2</v>
      </c>
      <c r="O4845">
        <v>2</v>
      </c>
      <c r="P4845">
        <v>2</v>
      </c>
      <c r="Q4845">
        <v>2</v>
      </c>
      <c r="R4845">
        <v>61.76</v>
      </c>
      <c r="S4845">
        <v>61.76</v>
      </c>
      <c r="T4845">
        <v>61.76</v>
      </c>
      <c r="U4845">
        <v>61.76</v>
      </c>
      <c r="V4845">
        <v>19.67292746</v>
      </c>
      <c r="W4845">
        <v>19.67292746</v>
      </c>
      <c r="X4845">
        <v>5.0831275720000004</v>
      </c>
      <c r="Y4845">
        <v>5.0831275720000004</v>
      </c>
    </row>
    <row r="4846" spans="1:25" x14ac:dyDescent="0.3">
      <c r="A4846" s="2">
        <v>45939</v>
      </c>
      <c r="B4846" t="s">
        <v>100</v>
      </c>
      <c r="C4846">
        <v>25</v>
      </c>
      <c r="D4846">
        <v>0</v>
      </c>
      <c r="F4846">
        <v>0</v>
      </c>
      <c r="G4846">
        <v>0</v>
      </c>
      <c r="H4846">
        <v>0</v>
      </c>
      <c r="I4846" t="s">
        <v>149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5" x14ac:dyDescent="0.3">
      <c r="A4847" s="2">
        <v>45939</v>
      </c>
      <c r="B4847" t="s">
        <v>54</v>
      </c>
      <c r="C4847">
        <v>320</v>
      </c>
      <c r="D4847">
        <v>0</v>
      </c>
      <c r="F4847">
        <v>0</v>
      </c>
      <c r="G4847">
        <v>0</v>
      </c>
      <c r="H4847">
        <v>0</v>
      </c>
      <c r="I4847" t="s">
        <v>149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5" x14ac:dyDescent="0.3">
      <c r="A4848" s="2">
        <v>45939</v>
      </c>
      <c r="B4848" t="s">
        <v>60</v>
      </c>
      <c r="C4848">
        <v>253</v>
      </c>
      <c r="D4848">
        <v>1</v>
      </c>
      <c r="E4848">
        <v>0.6</v>
      </c>
      <c r="F4848">
        <v>0.39500000000000002</v>
      </c>
      <c r="G4848">
        <v>0.6</v>
      </c>
      <c r="H4848">
        <v>0.6</v>
      </c>
      <c r="I4848" t="s">
        <v>149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X4848">
        <v>0</v>
      </c>
      <c r="Y4848">
        <v>0</v>
      </c>
    </row>
    <row r="4849" spans="1:25" x14ac:dyDescent="0.3">
      <c r="A4849" s="2">
        <v>45939</v>
      </c>
      <c r="B4849" t="s">
        <v>60</v>
      </c>
      <c r="C4849">
        <v>992</v>
      </c>
      <c r="D4849">
        <v>7</v>
      </c>
      <c r="E4849">
        <v>1.1870000000000001</v>
      </c>
      <c r="F4849">
        <v>0.70599999999999996</v>
      </c>
      <c r="G4849">
        <v>8.31</v>
      </c>
      <c r="H4849">
        <v>8.31</v>
      </c>
      <c r="I4849" t="s">
        <v>149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X4849">
        <v>0</v>
      </c>
      <c r="Y4849">
        <v>0</v>
      </c>
    </row>
    <row r="4850" spans="1:25" x14ac:dyDescent="0.3">
      <c r="A4850" s="2">
        <v>45939</v>
      </c>
      <c r="B4850" t="s">
        <v>100</v>
      </c>
      <c r="C4850">
        <v>43</v>
      </c>
      <c r="D4850">
        <v>1</v>
      </c>
      <c r="E4850">
        <v>1.23</v>
      </c>
      <c r="F4850">
        <v>2.3260000000000001</v>
      </c>
      <c r="G4850">
        <v>1.23</v>
      </c>
      <c r="H4850">
        <v>1.23</v>
      </c>
      <c r="I4850" t="s">
        <v>149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X4850">
        <v>0</v>
      </c>
      <c r="Y4850">
        <v>0</v>
      </c>
    </row>
    <row r="4851" spans="1:25" x14ac:dyDescent="0.3">
      <c r="A4851" s="2">
        <v>45939</v>
      </c>
      <c r="B4851" t="s">
        <v>54</v>
      </c>
      <c r="C4851">
        <v>1276</v>
      </c>
      <c r="D4851">
        <v>18</v>
      </c>
      <c r="E4851">
        <v>0.96099999999999997</v>
      </c>
      <c r="F4851">
        <v>1.411</v>
      </c>
      <c r="G4851">
        <v>17.3</v>
      </c>
      <c r="H4851">
        <v>17.3</v>
      </c>
      <c r="I4851" t="s">
        <v>149</v>
      </c>
      <c r="J4851">
        <v>3</v>
      </c>
      <c r="K4851">
        <v>4</v>
      </c>
      <c r="L4851">
        <v>4</v>
      </c>
      <c r="M4851">
        <v>4</v>
      </c>
      <c r="N4851">
        <v>3</v>
      </c>
      <c r="O4851">
        <v>4</v>
      </c>
      <c r="P4851">
        <v>4</v>
      </c>
      <c r="Q4851">
        <v>4</v>
      </c>
      <c r="R4851">
        <v>79.25</v>
      </c>
      <c r="S4851">
        <v>113.74</v>
      </c>
      <c r="T4851">
        <v>113.74</v>
      </c>
      <c r="U4851">
        <v>113.74</v>
      </c>
      <c r="V4851">
        <v>15.210128360000001</v>
      </c>
      <c r="W4851">
        <v>15.210128360000001</v>
      </c>
      <c r="X4851">
        <v>6.574566474</v>
      </c>
      <c r="Y4851">
        <v>6.574566474</v>
      </c>
    </row>
    <row r="4852" spans="1:25" x14ac:dyDescent="0.3">
      <c r="A4852" s="2">
        <v>45939</v>
      </c>
      <c r="B4852" t="s">
        <v>100</v>
      </c>
      <c r="C4852">
        <v>86</v>
      </c>
      <c r="D4852">
        <v>0</v>
      </c>
      <c r="F4852">
        <v>0</v>
      </c>
      <c r="G4852">
        <v>0</v>
      </c>
      <c r="H4852">
        <v>0</v>
      </c>
      <c r="I4852" t="s">
        <v>149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5" x14ac:dyDescent="0.3">
      <c r="A4853" s="2">
        <v>45939</v>
      </c>
      <c r="B4853" t="s">
        <v>54</v>
      </c>
      <c r="C4853">
        <v>481</v>
      </c>
      <c r="D4853">
        <v>4</v>
      </c>
      <c r="E4853">
        <v>1.0129999999999999</v>
      </c>
      <c r="F4853">
        <v>0.83199999999999996</v>
      </c>
      <c r="G4853">
        <v>4.05</v>
      </c>
      <c r="H4853">
        <v>4.05</v>
      </c>
      <c r="I4853" t="s">
        <v>149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29.9</v>
      </c>
      <c r="S4853">
        <v>29.9</v>
      </c>
      <c r="T4853">
        <v>29.9</v>
      </c>
      <c r="U4853">
        <v>29.9</v>
      </c>
      <c r="V4853">
        <v>13.5451505</v>
      </c>
      <c r="W4853">
        <v>13.5451505</v>
      </c>
      <c r="X4853">
        <v>7.3827160489999999</v>
      </c>
      <c r="Y4853">
        <v>7.3827160489999999</v>
      </c>
    </row>
    <row r="4854" spans="1:25" x14ac:dyDescent="0.3">
      <c r="A4854" s="2">
        <v>45939</v>
      </c>
      <c r="B4854" t="s">
        <v>60</v>
      </c>
      <c r="C4854">
        <v>721</v>
      </c>
      <c r="D4854">
        <v>3</v>
      </c>
      <c r="E4854">
        <v>1.18</v>
      </c>
      <c r="F4854">
        <v>0.41599999999999998</v>
      </c>
      <c r="G4854">
        <v>3.54</v>
      </c>
      <c r="H4854">
        <v>3.54</v>
      </c>
      <c r="I4854" t="s">
        <v>149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X4854">
        <v>0</v>
      </c>
      <c r="Y4854">
        <v>0</v>
      </c>
    </row>
    <row r="4855" spans="1:25" x14ac:dyDescent="0.3">
      <c r="A4855" s="2">
        <v>45939</v>
      </c>
      <c r="B4855" t="s">
        <v>54</v>
      </c>
      <c r="C4855">
        <v>1955</v>
      </c>
      <c r="D4855">
        <v>8</v>
      </c>
      <c r="E4855">
        <v>0.76900000000000002</v>
      </c>
      <c r="F4855">
        <v>0.40899999999999997</v>
      </c>
      <c r="G4855">
        <v>6.15</v>
      </c>
      <c r="H4855">
        <v>6.15</v>
      </c>
      <c r="I4855" t="s">
        <v>149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X4855">
        <v>0</v>
      </c>
      <c r="Y4855">
        <v>0</v>
      </c>
    </row>
    <row r="4856" spans="1:25" x14ac:dyDescent="0.3">
      <c r="A4856" s="2">
        <v>45939</v>
      </c>
      <c r="B4856" t="s">
        <v>100</v>
      </c>
      <c r="C4856">
        <v>193</v>
      </c>
      <c r="D4856">
        <v>0</v>
      </c>
      <c r="F4856">
        <v>0</v>
      </c>
      <c r="G4856">
        <v>0</v>
      </c>
      <c r="H4856">
        <v>0</v>
      </c>
      <c r="I4856" t="s">
        <v>149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5" x14ac:dyDescent="0.3">
      <c r="A4857" s="2">
        <v>45939</v>
      </c>
      <c r="B4857" t="s">
        <v>60</v>
      </c>
      <c r="C4857">
        <v>1242</v>
      </c>
      <c r="D4857">
        <v>13</v>
      </c>
      <c r="E4857">
        <v>0.77100000000000002</v>
      </c>
      <c r="F4857">
        <v>1.0469999999999999</v>
      </c>
      <c r="G4857">
        <v>10.02</v>
      </c>
      <c r="H4857">
        <v>10.02</v>
      </c>
      <c r="I4857" t="s">
        <v>149</v>
      </c>
      <c r="J4857">
        <v>4</v>
      </c>
      <c r="K4857">
        <v>4</v>
      </c>
      <c r="L4857">
        <v>4</v>
      </c>
      <c r="M4857">
        <v>4</v>
      </c>
      <c r="N4857">
        <v>4</v>
      </c>
      <c r="O4857">
        <v>4</v>
      </c>
      <c r="P4857">
        <v>4</v>
      </c>
      <c r="Q4857">
        <v>4</v>
      </c>
      <c r="R4857">
        <v>144.35</v>
      </c>
      <c r="S4857">
        <v>144.35</v>
      </c>
      <c r="T4857">
        <v>144.35</v>
      </c>
      <c r="U4857">
        <v>144.35</v>
      </c>
      <c r="V4857">
        <v>6.9414617249999999</v>
      </c>
      <c r="W4857">
        <v>6.9414617249999999</v>
      </c>
      <c r="X4857">
        <v>14.406187620000001</v>
      </c>
      <c r="Y4857">
        <v>14.406187620000001</v>
      </c>
    </row>
    <row r="4858" spans="1:25" x14ac:dyDescent="0.3">
      <c r="A4858" s="2">
        <v>45939</v>
      </c>
      <c r="B4858" t="s">
        <v>48</v>
      </c>
      <c r="C4858">
        <v>542</v>
      </c>
      <c r="D4858">
        <v>6</v>
      </c>
      <c r="E4858">
        <v>2.4750000000000001</v>
      </c>
      <c r="F4858">
        <v>1.107</v>
      </c>
      <c r="G4858">
        <v>14.85</v>
      </c>
      <c r="H4858">
        <v>14.85</v>
      </c>
      <c r="I4858" t="s">
        <v>149</v>
      </c>
      <c r="J4858">
        <v>3</v>
      </c>
      <c r="K4858">
        <v>3</v>
      </c>
      <c r="L4858">
        <v>3</v>
      </c>
      <c r="M4858">
        <v>3</v>
      </c>
      <c r="N4858">
        <v>4</v>
      </c>
      <c r="O4858">
        <v>4</v>
      </c>
      <c r="P4858">
        <v>4</v>
      </c>
      <c r="Q4858">
        <v>4</v>
      </c>
      <c r="R4858">
        <v>122.94</v>
      </c>
      <c r="S4858">
        <v>122.94</v>
      </c>
      <c r="T4858">
        <v>122.94</v>
      </c>
      <c r="U4858">
        <v>122.94</v>
      </c>
      <c r="V4858">
        <v>12.07906296</v>
      </c>
      <c r="W4858">
        <v>12.07906296</v>
      </c>
      <c r="X4858">
        <v>8.2787878789999994</v>
      </c>
      <c r="Y4858">
        <v>8.2787878789999994</v>
      </c>
    </row>
    <row r="4859" spans="1:25" x14ac:dyDescent="0.3">
      <c r="A4859" s="2">
        <v>45939</v>
      </c>
      <c r="B4859" t="s">
        <v>48</v>
      </c>
      <c r="C4859">
        <v>1363</v>
      </c>
      <c r="D4859">
        <v>7</v>
      </c>
      <c r="E4859">
        <v>1.4159999999999999</v>
      </c>
      <c r="F4859">
        <v>0.51400000000000001</v>
      </c>
      <c r="G4859">
        <v>9.91</v>
      </c>
      <c r="H4859">
        <v>9.91</v>
      </c>
      <c r="I4859" t="s">
        <v>149</v>
      </c>
      <c r="J4859">
        <v>2</v>
      </c>
      <c r="K4859">
        <v>2</v>
      </c>
      <c r="L4859">
        <v>2</v>
      </c>
      <c r="M4859">
        <v>2</v>
      </c>
      <c r="N4859">
        <v>2</v>
      </c>
      <c r="O4859">
        <v>2</v>
      </c>
      <c r="P4859">
        <v>2</v>
      </c>
      <c r="Q4859">
        <v>2</v>
      </c>
      <c r="R4859">
        <v>56.98</v>
      </c>
      <c r="S4859">
        <v>56.98</v>
      </c>
      <c r="T4859">
        <v>56.98</v>
      </c>
      <c r="U4859">
        <v>56.98</v>
      </c>
      <c r="V4859">
        <v>17.392067390000001</v>
      </c>
      <c r="W4859">
        <v>17.392067390000001</v>
      </c>
      <c r="X4859">
        <v>5.7497477300000002</v>
      </c>
      <c r="Y4859">
        <v>5.7497477300000002</v>
      </c>
    </row>
    <row r="4860" spans="1:25" x14ac:dyDescent="0.3">
      <c r="A4860" s="2">
        <v>45939</v>
      </c>
      <c r="B4860" t="s">
        <v>48</v>
      </c>
      <c r="C4860">
        <v>1162</v>
      </c>
      <c r="D4860">
        <v>4</v>
      </c>
      <c r="E4860">
        <v>2.13</v>
      </c>
      <c r="F4860">
        <v>0.34399999999999997</v>
      </c>
      <c r="G4860">
        <v>8.52</v>
      </c>
      <c r="H4860">
        <v>8.52</v>
      </c>
      <c r="I4860" t="s">
        <v>149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1</v>
      </c>
      <c r="R4860">
        <v>28.49</v>
      </c>
      <c r="S4860">
        <v>28.49</v>
      </c>
      <c r="T4860">
        <v>28.49</v>
      </c>
      <c r="U4860">
        <v>28.49</v>
      </c>
      <c r="V4860">
        <v>29.905229909999999</v>
      </c>
      <c r="W4860">
        <v>29.905229909999999</v>
      </c>
      <c r="X4860">
        <v>3.343896714</v>
      </c>
      <c r="Y4860">
        <v>3.343896714</v>
      </c>
    </row>
    <row r="4861" spans="1:25" x14ac:dyDescent="0.3">
      <c r="A4861" s="2">
        <v>45939</v>
      </c>
      <c r="B4861" t="s">
        <v>48</v>
      </c>
      <c r="C4861">
        <v>3343</v>
      </c>
      <c r="D4861">
        <v>8</v>
      </c>
      <c r="E4861">
        <v>1.633</v>
      </c>
      <c r="F4861">
        <v>0.23899999999999999</v>
      </c>
      <c r="G4861">
        <v>13.06</v>
      </c>
      <c r="H4861">
        <v>13.06</v>
      </c>
      <c r="I4861" t="s">
        <v>149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X4861">
        <v>0</v>
      </c>
      <c r="Y4861">
        <v>0</v>
      </c>
    </row>
    <row r="4862" spans="1:25" x14ac:dyDescent="0.3">
      <c r="A4862" s="2">
        <v>45939</v>
      </c>
      <c r="B4862" t="s">
        <v>19</v>
      </c>
      <c r="C4862">
        <v>15</v>
      </c>
      <c r="D4862">
        <v>1</v>
      </c>
      <c r="E4862">
        <v>0.56000000000000005</v>
      </c>
      <c r="F4862">
        <v>6.6669999999999998</v>
      </c>
      <c r="G4862">
        <v>0.56000000000000005</v>
      </c>
      <c r="H4862">
        <v>0.56000000000000005</v>
      </c>
      <c r="I4862" t="s">
        <v>149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X4862">
        <v>0</v>
      </c>
      <c r="Y4862">
        <v>0</v>
      </c>
    </row>
    <row r="4863" spans="1:25" x14ac:dyDescent="0.3">
      <c r="A4863" s="2">
        <v>45939</v>
      </c>
      <c r="B4863" t="s">
        <v>90</v>
      </c>
      <c r="C4863">
        <v>15</v>
      </c>
      <c r="D4863">
        <v>0</v>
      </c>
      <c r="F4863">
        <v>0</v>
      </c>
      <c r="G4863">
        <v>0</v>
      </c>
      <c r="H4863">
        <v>0</v>
      </c>
      <c r="I4863" t="s">
        <v>149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5" x14ac:dyDescent="0.3">
      <c r="A4864" s="2">
        <v>45939</v>
      </c>
      <c r="B4864" t="s">
        <v>19</v>
      </c>
      <c r="C4864">
        <v>42</v>
      </c>
      <c r="D4864">
        <v>1</v>
      </c>
      <c r="E4864">
        <v>1.05</v>
      </c>
      <c r="F4864">
        <v>2.3809999999999998</v>
      </c>
      <c r="G4864">
        <v>1.05</v>
      </c>
      <c r="H4864">
        <v>1.05</v>
      </c>
      <c r="I4864" t="s">
        <v>149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X4864">
        <v>0</v>
      </c>
      <c r="Y4864">
        <v>0</v>
      </c>
    </row>
    <row r="4865" spans="1:25" x14ac:dyDescent="0.3">
      <c r="A4865" s="2">
        <v>45939</v>
      </c>
      <c r="B4865" t="s">
        <v>90</v>
      </c>
      <c r="C4865">
        <v>43</v>
      </c>
      <c r="D4865">
        <v>0</v>
      </c>
      <c r="F4865">
        <v>0</v>
      </c>
      <c r="G4865">
        <v>0</v>
      </c>
      <c r="H4865">
        <v>0</v>
      </c>
      <c r="I4865" t="s">
        <v>149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5" x14ac:dyDescent="0.3">
      <c r="A4866" s="2">
        <v>45939</v>
      </c>
      <c r="B4866" t="s">
        <v>19</v>
      </c>
      <c r="C4866">
        <v>40</v>
      </c>
      <c r="D4866">
        <v>0</v>
      </c>
      <c r="F4866">
        <v>0</v>
      </c>
      <c r="G4866">
        <v>0</v>
      </c>
      <c r="H4866">
        <v>0</v>
      </c>
      <c r="I4866" t="s">
        <v>149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5" x14ac:dyDescent="0.3">
      <c r="A4867" s="2">
        <v>45939</v>
      </c>
      <c r="B4867" t="s">
        <v>90</v>
      </c>
      <c r="C4867">
        <v>32</v>
      </c>
      <c r="D4867">
        <v>0</v>
      </c>
      <c r="F4867">
        <v>0</v>
      </c>
      <c r="G4867">
        <v>0</v>
      </c>
      <c r="H4867">
        <v>0</v>
      </c>
      <c r="I4867" t="s">
        <v>149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5" x14ac:dyDescent="0.3">
      <c r="A4868" s="2">
        <v>45939</v>
      </c>
      <c r="B4868" t="s">
        <v>19</v>
      </c>
      <c r="C4868">
        <v>65</v>
      </c>
      <c r="D4868">
        <v>0</v>
      </c>
      <c r="F4868">
        <v>0</v>
      </c>
      <c r="G4868">
        <v>0</v>
      </c>
      <c r="H4868">
        <v>0</v>
      </c>
      <c r="I4868" t="s">
        <v>149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5" x14ac:dyDescent="0.3">
      <c r="A4869" s="2">
        <v>45939</v>
      </c>
      <c r="B4869" t="s">
        <v>90</v>
      </c>
      <c r="C4869">
        <v>44</v>
      </c>
      <c r="D4869">
        <v>0</v>
      </c>
      <c r="F4869">
        <v>0</v>
      </c>
      <c r="G4869">
        <v>0</v>
      </c>
      <c r="H4869">
        <v>0</v>
      </c>
      <c r="I4869" t="s">
        <v>149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5" x14ac:dyDescent="0.3">
      <c r="A4870" s="2">
        <v>45939</v>
      </c>
      <c r="B4870" t="s">
        <v>58</v>
      </c>
      <c r="C4870">
        <v>73</v>
      </c>
      <c r="D4870">
        <v>1</v>
      </c>
      <c r="E4870">
        <v>1.1000000000000001</v>
      </c>
      <c r="F4870">
        <v>1.37</v>
      </c>
      <c r="G4870">
        <v>1.1000000000000001</v>
      </c>
      <c r="H4870">
        <v>1.1000000000000001</v>
      </c>
      <c r="I4870" t="s">
        <v>149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X4870">
        <v>0</v>
      </c>
      <c r="Y4870">
        <v>0</v>
      </c>
    </row>
    <row r="4871" spans="1:25" x14ac:dyDescent="0.3">
      <c r="A4871" s="2">
        <v>45939</v>
      </c>
      <c r="B4871" t="s">
        <v>110</v>
      </c>
      <c r="C4871">
        <v>94</v>
      </c>
      <c r="D4871">
        <v>1</v>
      </c>
      <c r="E4871">
        <v>0.66</v>
      </c>
      <c r="F4871">
        <v>1.0640000000000001</v>
      </c>
      <c r="G4871">
        <v>0.66</v>
      </c>
      <c r="H4871">
        <v>0.66</v>
      </c>
      <c r="I4871" t="s">
        <v>149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X4871">
        <v>0</v>
      </c>
      <c r="Y4871">
        <v>0</v>
      </c>
    </row>
    <row r="4872" spans="1:25" x14ac:dyDescent="0.3">
      <c r="A4872" s="2">
        <v>45939</v>
      </c>
      <c r="B4872" t="s">
        <v>34</v>
      </c>
      <c r="C4872">
        <v>779</v>
      </c>
      <c r="D4872">
        <v>2</v>
      </c>
      <c r="E4872">
        <v>1.605</v>
      </c>
      <c r="F4872">
        <v>0.25700000000000001</v>
      </c>
      <c r="G4872">
        <v>3.21</v>
      </c>
      <c r="H4872">
        <v>3.21</v>
      </c>
      <c r="I4872" t="s">
        <v>149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X4872">
        <v>0</v>
      </c>
      <c r="Y4872">
        <v>0</v>
      </c>
    </row>
    <row r="4873" spans="1:25" x14ac:dyDescent="0.3">
      <c r="A4873" s="2">
        <v>45939</v>
      </c>
      <c r="B4873" t="s">
        <v>28</v>
      </c>
      <c r="C4873">
        <v>17</v>
      </c>
      <c r="D4873">
        <v>0</v>
      </c>
      <c r="F4873">
        <v>0</v>
      </c>
      <c r="G4873">
        <v>0</v>
      </c>
      <c r="H4873">
        <v>0</v>
      </c>
      <c r="I4873" t="s">
        <v>149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5" x14ac:dyDescent="0.3">
      <c r="A4874" s="2">
        <v>45939</v>
      </c>
      <c r="B4874" t="s">
        <v>58</v>
      </c>
      <c r="C4874">
        <v>183</v>
      </c>
      <c r="D4874">
        <v>2</v>
      </c>
      <c r="E4874">
        <v>0.46500000000000002</v>
      </c>
      <c r="F4874">
        <v>1.093</v>
      </c>
      <c r="G4874">
        <v>0.93</v>
      </c>
      <c r="H4874">
        <v>0.93</v>
      </c>
      <c r="I4874" t="s">
        <v>149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1</v>
      </c>
      <c r="R4874">
        <v>11.49</v>
      </c>
      <c r="S4874">
        <v>11.49</v>
      </c>
      <c r="T4874">
        <v>11.49</v>
      </c>
      <c r="U4874">
        <v>11.49</v>
      </c>
      <c r="V4874">
        <v>8.0939947780000008</v>
      </c>
      <c r="W4874">
        <v>8.0939947780000008</v>
      </c>
      <c r="X4874">
        <v>12.354838709999999</v>
      </c>
      <c r="Y4874">
        <v>12.354838709999999</v>
      </c>
    </row>
    <row r="4875" spans="1:25" x14ac:dyDescent="0.3">
      <c r="A4875" s="2">
        <v>45939</v>
      </c>
      <c r="B4875" t="s">
        <v>110</v>
      </c>
      <c r="C4875">
        <v>288</v>
      </c>
      <c r="D4875">
        <v>4</v>
      </c>
      <c r="E4875">
        <v>1.26</v>
      </c>
      <c r="F4875">
        <v>1.389</v>
      </c>
      <c r="G4875">
        <v>5.04</v>
      </c>
      <c r="H4875">
        <v>5.04</v>
      </c>
      <c r="I4875" t="s">
        <v>149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X4875">
        <v>0</v>
      </c>
      <c r="Y4875">
        <v>0</v>
      </c>
    </row>
    <row r="4876" spans="1:25" x14ac:dyDescent="0.3">
      <c r="A4876" s="2">
        <v>45939</v>
      </c>
      <c r="B4876" t="s">
        <v>34</v>
      </c>
      <c r="C4876">
        <v>490</v>
      </c>
      <c r="D4876">
        <v>4</v>
      </c>
      <c r="E4876">
        <v>1.0880000000000001</v>
      </c>
      <c r="F4876">
        <v>0.81599999999999995</v>
      </c>
      <c r="G4876">
        <v>4.3499999999999996</v>
      </c>
      <c r="H4876">
        <v>4.3499999999999996</v>
      </c>
      <c r="I4876" t="s">
        <v>149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X4876">
        <v>0</v>
      </c>
      <c r="Y4876">
        <v>0</v>
      </c>
    </row>
    <row r="4877" spans="1:25" x14ac:dyDescent="0.3">
      <c r="A4877" s="2">
        <v>45939</v>
      </c>
      <c r="B4877" t="s">
        <v>28</v>
      </c>
      <c r="C4877">
        <v>58</v>
      </c>
      <c r="D4877">
        <v>0</v>
      </c>
      <c r="F4877">
        <v>0</v>
      </c>
      <c r="G4877">
        <v>0</v>
      </c>
      <c r="H4877">
        <v>0</v>
      </c>
      <c r="I4877" t="s">
        <v>149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5" x14ac:dyDescent="0.3">
      <c r="A4878" s="2">
        <v>45939</v>
      </c>
      <c r="B4878" t="s">
        <v>28</v>
      </c>
      <c r="C4878">
        <v>23</v>
      </c>
      <c r="D4878">
        <v>1</v>
      </c>
      <c r="E4878">
        <v>0.33</v>
      </c>
      <c r="F4878">
        <v>4.3479999999999999</v>
      </c>
      <c r="G4878">
        <v>0.33</v>
      </c>
      <c r="H4878">
        <v>0.33</v>
      </c>
      <c r="I4878" t="s">
        <v>149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X4878">
        <v>0</v>
      </c>
      <c r="Y4878">
        <v>0</v>
      </c>
    </row>
    <row r="4879" spans="1:25" x14ac:dyDescent="0.3">
      <c r="A4879" s="2">
        <v>45939</v>
      </c>
      <c r="B4879" t="s">
        <v>58</v>
      </c>
      <c r="C4879">
        <v>157</v>
      </c>
      <c r="D4879">
        <v>2</v>
      </c>
      <c r="E4879">
        <v>1.1100000000000001</v>
      </c>
      <c r="F4879">
        <v>1.274</v>
      </c>
      <c r="G4879">
        <v>2.2200000000000002</v>
      </c>
      <c r="H4879">
        <v>2.2200000000000002</v>
      </c>
      <c r="I4879" t="s">
        <v>149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X4879">
        <v>0</v>
      </c>
      <c r="Y4879">
        <v>0</v>
      </c>
    </row>
    <row r="4880" spans="1:25" x14ac:dyDescent="0.3">
      <c r="A4880" s="2">
        <v>45939</v>
      </c>
      <c r="B4880" t="s">
        <v>110</v>
      </c>
      <c r="C4880">
        <v>87</v>
      </c>
      <c r="D4880">
        <v>1</v>
      </c>
      <c r="E4880">
        <v>2.34</v>
      </c>
      <c r="F4880">
        <v>1.149</v>
      </c>
      <c r="G4880">
        <v>2.34</v>
      </c>
      <c r="H4880">
        <v>2.34</v>
      </c>
      <c r="I4880" t="s">
        <v>149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X4880">
        <v>0</v>
      </c>
      <c r="Y4880">
        <v>0</v>
      </c>
    </row>
    <row r="4881" spans="1:25" x14ac:dyDescent="0.3">
      <c r="A4881" s="2">
        <v>45939</v>
      </c>
      <c r="B4881" t="s">
        <v>34</v>
      </c>
      <c r="C4881">
        <v>341</v>
      </c>
      <c r="D4881">
        <v>5</v>
      </c>
      <c r="E4881">
        <v>1.4019999999999999</v>
      </c>
      <c r="F4881">
        <v>1.466</v>
      </c>
      <c r="G4881">
        <v>7.01</v>
      </c>
      <c r="H4881">
        <v>7.01</v>
      </c>
      <c r="I4881" t="s">
        <v>149</v>
      </c>
      <c r="J4881">
        <v>2</v>
      </c>
      <c r="K4881">
        <v>2</v>
      </c>
      <c r="L4881">
        <v>2</v>
      </c>
      <c r="M4881">
        <v>2</v>
      </c>
      <c r="N4881">
        <v>12</v>
      </c>
      <c r="O4881">
        <v>12</v>
      </c>
      <c r="P4881">
        <v>12</v>
      </c>
      <c r="Q4881">
        <v>12</v>
      </c>
      <c r="R4881">
        <v>469.88</v>
      </c>
      <c r="S4881">
        <v>469.88</v>
      </c>
      <c r="T4881">
        <v>469.88</v>
      </c>
      <c r="U4881">
        <v>469.88</v>
      </c>
      <c r="V4881">
        <v>1.491870265</v>
      </c>
      <c r="W4881">
        <v>1.491870265</v>
      </c>
      <c r="X4881">
        <v>67.029957199999998</v>
      </c>
      <c r="Y4881">
        <v>67.029957199999998</v>
      </c>
    </row>
    <row r="4882" spans="1:25" x14ac:dyDescent="0.3">
      <c r="A4882" s="2">
        <v>45939</v>
      </c>
      <c r="B4882" t="s">
        <v>34</v>
      </c>
      <c r="C4882">
        <v>230</v>
      </c>
      <c r="D4882">
        <v>1</v>
      </c>
      <c r="E4882">
        <v>0.68</v>
      </c>
      <c r="F4882">
        <v>0.435</v>
      </c>
      <c r="G4882">
        <v>0.68</v>
      </c>
      <c r="H4882">
        <v>0.68</v>
      </c>
      <c r="I4882" t="s">
        <v>149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X4882">
        <v>0</v>
      </c>
      <c r="Y4882">
        <v>0</v>
      </c>
    </row>
    <row r="4883" spans="1:25" x14ac:dyDescent="0.3">
      <c r="A4883" s="2">
        <v>45939</v>
      </c>
      <c r="B4883" t="s">
        <v>58</v>
      </c>
      <c r="C4883">
        <v>250</v>
      </c>
      <c r="D4883">
        <v>0</v>
      </c>
      <c r="F4883">
        <v>0</v>
      </c>
      <c r="G4883">
        <v>0</v>
      </c>
      <c r="H4883">
        <v>0</v>
      </c>
      <c r="I4883" t="s">
        <v>149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5" x14ac:dyDescent="0.3">
      <c r="A4884" s="2">
        <v>45939</v>
      </c>
      <c r="B4884" t="s">
        <v>28</v>
      </c>
      <c r="C4884">
        <v>57</v>
      </c>
      <c r="D4884">
        <v>0</v>
      </c>
      <c r="F4884">
        <v>0</v>
      </c>
      <c r="G4884">
        <v>0</v>
      </c>
      <c r="H4884">
        <v>0</v>
      </c>
      <c r="I4884" t="s">
        <v>149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5" x14ac:dyDescent="0.3">
      <c r="A4885" s="2">
        <v>45939</v>
      </c>
      <c r="B4885" t="s">
        <v>110</v>
      </c>
      <c r="C4885">
        <v>774</v>
      </c>
      <c r="D4885">
        <v>2</v>
      </c>
      <c r="E4885">
        <v>0.8</v>
      </c>
      <c r="F4885">
        <v>0.25800000000000001</v>
      </c>
      <c r="G4885">
        <v>1.6</v>
      </c>
      <c r="H4885">
        <v>1.6</v>
      </c>
      <c r="I4885" t="s">
        <v>149</v>
      </c>
      <c r="J4885">
        <v>2</v>
      </c>
      <c r="K4885">
        <v>2</v>
      </c>
      <c r="L4885">
        <v>2</v>
      </c>
      <c r="M4885">
        <v>2</v>
      </c>
      <c r="N4885">
        <v>2</v>
      </c>
      <c r="O4885">
        <v>2</v>
      </c>
      <c r="P4885">
        <v>2</v>
      </c>
      <c r="Q4885">
        <v>2</v>
      </c>
      <c r="R4885">
        <v>50.37</v>
      </c>
      <c r="S4885">
        <v>50.37</v>
      </c>
      <c r="T4885">
        <v>50.37</v>
      </c>
      <c r="U4885">
        <v>50.37</v>
      </c>
      <c r="V4885">
        <v>3.1764939449999998</v>
      </c>
      <c r="W4885">
        <v>3.1764939449999998</v>
      </c>
      <c r="X4885">
        <v>31.481249999999999</v>
      </c>
      <c r="Y4885">
        <v>31.481249999999999</v>
      </c>
    </row>
    <row r="4886" spans="1:25" x14ac:dyDescent="0.3">
      <c r="A4886" s="2">
        <v>45939</v>
      </c>
      <c r="B4886" t="s">
        <v>26</v>
      </c>
      <c r="C4886">
        <v>172</v>
      </c>
      <c r="D4886">
        <v>0</v>
      </c>
      <c r="F4886">
        <v>0</v>
      </c>
      <c r="G4886">
        <v>0</v>
      </c>
      <c r="H4886">
        <v>0</v>
      </c>
      <c r="I4886" t="s">
        <v>149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5" x14ac:dyDescent="0.3">
      <c r="A4887" s="2">
        <v>45939</v>
      </c>
      <c r="B4887" t="s">
        <v>30</v>
      </c>
      <c r="C4887">
        <v>29</v>
      </c>
      <c r="D4887">
        <v>1</v>
      </c>
      <c r="E4887">
        <v>1.07</v>
      </c>
      <c r="F4887">
        <v>3.448</v>
      </c>
      <c r="G4887">
        <v>1.07</v>
      </c>
      <c r="H4887">
        <v>1.07</v>
      </c>
      <c r="I4887" t="s">
        <v>149</v>
      </c>
      <c r="J4887">
        <v>1</v>
      </c>
      <c r="K4887">
        <v>1</v>
      </c>
      <c r="L4887">
        <v>1</v>
      </c>
      <c r="M4887">
        <v>1</v>
      </c>
      <c r="N4887">
        <v>3</v>
      </c>
      <c r="O4887">
        <v>3</v>
      </c>
      <c r="P4887">
        <v>3</v>
      </c>
      <c r="Q4887">
        <v>3</v>
      </c>
      <c r="R4887">
        <v>64.47</v>
      </c>
      <c r="S4887">
        <v>64.47</v>
      </c>
      <c r="T4887">
        <v>64.47</v>
      </c>
      <c r="U4887">
        <v>64.47</v>
      </c>
      <c r="V4887">
        <v>1.659686676</v>
      </c>
      <c r="W4887">
        <v>1.659686676</v>
      </c>
      <c r="X4887">
        <v>60.252336450000001</v>
      </c>
      <c r="Y4887">
        <v>60.252336450000001</v>
      </c>
    </row>
    <row r="4888" spans="1:25" x14ac:dyDescent="0.3">
      <c r="A4888" s="2">
        <v>45939</v>
      </c>
      <c r="B4888" t="s">
        <v>26</v>
      </c>
      <c r="C4888">
        <v>403</v>
      </c>
      <c r="D4888">
        <v>1</v>
      </c>
      <c r="E4888">
        <v>1.38</v>
      </c>
      <c r="F4888">
        <v>0.248</v>
      </c>
      <c r="G4888">
        <v>1.38</v>
      </c>
      <c r="H4888">
        <v>1.38</v>
      </c>
      <c r="I4888" t="s">
        <v>149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X4888">
        <v>0</v>
      </c>
      <c r="Y4888">
        <v>0</v>
      </c>
    </row>
    <row r="4889" spans="1:25" x14ac:dyDescent="0.3">
      <c r="A4889" s="2">
        <v>45939</v>
      </c>
      <c r="B4889" t="s">
        <v>30</v>
      </c>
      <c r="C4889">
        <v>247</v>
      </c>
      <c r="D4889">
        <v>1</v>
      </c>
      <c r="E4889">
        <v>0.5</v>
      </c>
      <c r="F4889">
        <v>0.40500000000000003</v>
      </c>
      <c r="G4889">
        <v>0.5</v>
      </c>
      <c r="H4889">
        <v>0.5</v>
      </c>
      <c r="I4889" t="s">
        <v>149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X4889">
        <v>0</v>
      </c>
      <c r="Y4889">
        <v>0</v>
      </c>
    </row>
    <row r="4890" spans="1:25" x14ac:dyDescent="0.3">
      <c r="A4890" s="2">
        <v>45939</v>
      </c>
      <c r="B4890" t="s">
        <v>26</v>
      </c>
      <c r="C4890">
        <v>542</v>
      </c>
      <c r="D4890">
        <v>1</v>
      </c>
      <c r="E4890">
        <v>1.35</v>
      </c>
      <c r="F4890">
        <v>0.185</v>
      </c>
      <c r="G4890">
        <v>1.35</v>
      </c>
      <c r="H4890">
        <v>1.35</v>
      </c>
      <c r="I4890" t="s">
        <v>149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X4890">
        <v>0</v>
      </c>
      <c r="Y4890">
        <v>0</v>
      </c>
    </row>
    <row r="4891" spans="1:25" x14ac:dyDescent="0.3">
      <c r="A4891" s="2">
        <v>45939</v>
      </c>
      <c r="B4891" t="s">
        <v>30</v>
      </c>
      <c r="C4891">
        <v>96</v>
      </c>
      <c r="D4891">
        <v>3</v>
      </c>
      <c r="E4891">
        <v>0.8</v>
      </c>
      <c r="F4891">
        <v>3.125</v>
      </c>
      <c r="G4891">
        <v>2.4</v>
      </c>
      <c r="H4891">
        <v>2.4</v>
      </c>
      <c r="I4891" t="s">
        <v>149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1</v>
      </c>
      <c r="R4891">
        <v>16.489999999999998</v>
      </c>
      <c r="S4891">
        <v>16.489999999999998</v>
      </c>
      <c r="T4891">
        <v>16.489999999999998</v>
      </c>
      <c r="U4891">
        <v>16.489999999999998</v>
      </c>
      <c r="V4891">
        <v>14.55427532</v>
      </c>
      <c r="W4891">
        <v>14.55427532</v>
      </c>
      <c r="X4891">
        <v>6.8708333330000002</v>
      </c>
      <c r="Y4891">
        <v>6.8708333330000002</v>
      </c>
    </row>
    <row r="4892" spans="1:25" x14ac:dyDescent="0.3">
      <c r="A4892" s="2">
        <v>45939</v>
      </c>
      <c r="B4892" t="s">
        <v>30</v>
      </c>
      <c r="C4892">
        <v>198</v>
      </c>
      <c r="D4892">
        <v>2</v>
      </c>
      <c r="E4892">
        <v>0.56000000000000005</v>
      </c>
      <c r="F4892">
        <v>1.01</v>
      </c>
      <c r="G4892">
        <v>1.1200000000000001</v>
      </c>
      <c r="H4892">
        <v>1.1200000000000001</v>
      </c>
      <c r="I4892" t="s">
        <v>149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1</v>
      </c>
      <c r="Q4892">
        <v>1</v>
      </c>
      <c r="R4892">
        <v>16.489999999999998</v>
      </c>
      <c r="S4892">
        <v>16.489999999999998</v>
      </c>
      <c r="T4892">
        <v>16.489999999999998</v>
      </c>
      <c r="U4892">
        <v>16.489999999999998</v>
      </c>
      <c r="V4892">
        <v>6.7919951489999999</v>
      </c>
      <c r="W4892">
        <v>6.7919951489999999</v>
      </c>
      <c r="X4892">
        <v>14.72321429</v>
      </c>
      <c r="Y4892">
        <v>14.72321429</v>
      </c>
    </row>
    <row r="4893" spans="1:25" x14ac:dyDescent="0.3">
      <c r="A4893" s="2">
        <v>45939</v>
      </c>
      <c r="B4893" t="s">
        <v>26</v>
      </c>
      <c r="C4893">
        <v>489</v>
      </c>
      <c r="D4893">
        <v>1</v>
      </c>
      <c r="E4893">
        <v>0.64</v>
      </c>
      <c r="F4893">
        <v>0.20399999999999999</v>
      </c>
      <c r="G4893">
        <v>0.64</v>
      </c>
      <c r="H4893">
        <v>0.64</v>
      </c>
      <c r="I4893" t="s">
        <v>149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X4893">
        <v>0</v>
      </c>
      <c r="Y4893">
        <v>0</v>
      </c>
    </row>
    <row r="4894" spans="1:25" x14ac:dyDescent="0.3">
      <c r="A4894" s="2">
        <v>45939</v>
      </c>
      <c r="B4894" t="s">
        <v>86</v>
      </c>
      <c r="C4894">
        <v>2</v>
      </c>
      <c r="D4894">
        <v>0</v>
      </c>
      <c r="F4894">
        <v>0</v>
      </c>
      <c r="G4894">
        <v>0</v>
      </c>
      <c r="H4894">
        <v>0</v>
      </c>
      <c r="I4894" t="s">
        <v>149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5" x14ac:dyDescent="0.3">
      <c r="A4895" s="2">
        <v>45939</v>
      </c>
      <c r="B4895" t="s">
        <v>32</v>
      </c>
      <c r="C4895">
        <v>248</v>
      </c>
      <c r="D4895">
        <v>0</v>
      </c>
      <c r="F4895">
        <v>0</v>
      </c>
      <c r="G4895">
        <v>0</v>
      </c>
      <c r="H4895">
        <v>0</v>
      </c>
      <c r="I4895" t="s">
        <v>149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5" x14ac:dyDescent="0.3">
      <c r="A4896" s="2">
        <v>45939</v>
      </c>
      <c r="B4896" t="s">
        <v>46</v>
      </c>
      <c r="C4896">
        <v>39</v>
      </c>
      <c r="D4896">
        <v>0</v>
      </c>
      <c r="F4896">
        <v>0</v>
      </c>
      <c r="G4896">
        <v>0</v>
      </c>
      <c r="H4896">
        <v>0</v>
      </c>
      <c r="I4896" t="s">
        <v>149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5" x14ac:dyDescent="0.3">
      <c r="A4897" s="2">
        <v>45939</v>
      </c>
      <c r="B4897" t="s">
        <v>38</v>
      </c>
      <c r="C4897">
        <v>645</v>
      </c>
      <c r="D4897">
        <v>6</v>
      </c>
      <c r="E4897">
        <v>1.2170000000000001</v>
      </c>
      <c r="F4897">
        <v>0.93</v>
      </c>
      <c r="G4897">
        <v>7.3</v>
      </c>
      <c r="H4897">
        <v>7.3</v>
      </c>
      <c r="I4897" t="s">
        <v>149</v>
      </c>
      <c r="J4897">
        <v>0</v>
      </c>
      <c r="K4897">
        <v>1</v>
      </c>
      <c r="L4897">
        <v>1</v>
      </c>
      <c r="M4897">
        <v>1</v>
      </c>
      <c r="N4897">
        <v>0</v>
      </c>
      <c r="O4897">
        <v>1</v>
      </c>
      <c r="P4897">
        <v>1</v>
      </c>
      <c r="Q4897">
        <v>1</v>
      </c>
      <c r="R4897">
        <v>0</v>
      </c>
      <c r="S4897">
        <v>29.88</v>
      </c>
      <c r="T4897">
        <v>29.88</v>
      </c>
      <c r="U4897">
        <v>29.88</v>
      </c>
      <c r="V4897">
        <v>24.431057559999999</v>
      </c>
      <c r="W4897">
        <v>24.431057559999999</v>
      </c>
      <c r="X4897">
        <v>4.0931506850000003</v>
      </c>
      <c r="Y4897">
        <v>4.0931506850000003</v>
      </c>
    </row>
    <row r="4898" spans="1:25" x14ac:dyDescent="0.3">
      <c r="A4898" s="2">
        <v>45939</v>
      </c>
      <c r="B4898" t="s">
        <v>46</v>
      </c>
      <c r="C4898">
        <v>165</v>
      </c>
      <c r="D4898">
        <v>0</v>
      </c>
      <c r="F4898">
        <v>0</v>
      </c>
      <c r="G4898">
        <v>0</v>
      </c>
      <c r="H4898">
        <v>0</v>
      </c>
      <c r="I4898" t="s">
        <v>149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5" x14ac:dyDescent="0.3">
      <c r="A4899" s="2">
        <v>45939</v>
      </c>
      <c r="B4899" t="s">
        <v>38</v>
      </c>
      <c r="C4899">
        <v>1594</v>
      </c>
      <c r="D4899">
        <v>13</v>
      </c>
      <c r="E4899">
        <v>0.99299999999999999</v>
      </c>
      <c r="F4899">
        <v>0.81599999999999995</v>
      </c>
      <c r="G4899">
        <v>12.91</v>
      </c>
      <c r="H4899">
        <v>12.91</v>
      </c>
      <c r="I4899" t="s">
        <v>149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X4899">
        <v>0</v>
      </c>
      <c r="Y4899">
        <v>0</v>
      </c>
    </row>
    <row r="4900" spans="1:25" x14ac:dyDescent="0.3">
      <c r="A4900" s="2">
        <v>45939</v>
      </c>
      <c r="B4900" t="s">
        <v>86</v>
      </c>
      <c r="C4900">
        <v>202</v>
      </c>
      <c r="D4900">
        <v>0</v>
      </c>
      <c r="F4900">
        <v>0</v>
      </c>
      <c r="G4900">
        <v>0</v>
      </c>
      <c r="H4900">
        <v>0</v>
      </c>
      <c r="I4900" t="s">
        <v>149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5" x14ac:dyDescent="0.3">
      <c r="A4901" s="2">
        <v>45939</v>
      </c>
      <c r="B4901" t="s">
        <v>32</v>
      </c>
      <c r="C4901">
        <v>532</v>
      </c>
      <c r="D4901">
        <v>5</v>
      </c>
      <c r="E4901">
        <v>1.07</v>
      </c>
      <c r="F4901">
        <v>0.94</v>
      </c>
      <c r="G4901">
        <v>5.35</v>
      </c>
      <c r="H4901">
        <v>5.35</v>
      </c>
      <c r="I4901" t="s">
        <v>149</v>
      </c>
      <c r="J4901">
        <v>3</v>
      </c>
      <c r="K4901">
        <v>3</v>
      </c>
      <c r="L4901">
        <v>3</v>
      </c>
      <c r="M4901">
        <v>3</v>
      </c>
      <c r="N4901">
        <v>3</v>
      </c>
      <c r="O4901">
        <v>3</v>
      </c>
      <c r="P4901">
        <v>3</v>
      </c>
      <c r="Q4901">
        <v>3</v>
      </c>
      <c r="R4901">
        <v>82.25</v>
      </c>
      <c r="S4901">
        <v>82.25</v>
      </c>
      <c r="T4901">
        <v>82.25</v>
      </c>
      <c r="U4901">
        <v>82.25</v>
      </c>
      <c r="V4901">
        <v>6.5045592709999998</v>
      </c>
      <c r="W4901">
        <v>6.5045592709999998</v>
      </c>
      <c r="X4901">
        <v>15.37383178</v>
      </c>
      <c r="Y4901">
        <v>15.37383178</v>
      </c>
    </row>
    <row r="4902" spans="1:25" x14ac:dyDescent="0.3">
      <c r="A4902" s="2">
        <v>45939</v>
      </c>
      <c r="B4902" t="s">
        <v>38</v>
      </c>
      <c r="C4902">
        <v>784</v>
      </c>
      <c r="D4902">
        <v>3</v>
      </c>
      <c r="E4902">
        <v>1.28</v>
      </c>
      <c r="F4902">
        <v>0.38300000000000001</v>
      </c>
      <c r="G4902">
        <v>3.84</v>
      </c>
      <c r="H4902">
        <v>3.84</v>
      </c>
      <c r="I4902" t="s">
        <v>149</v>
      </c>
      <c r="J4902">
        <v>1</v>
      </c>
      <c r="K4902">
        <v>1</v>
      </c>
      <c r="L4902">
        <v>1</v>
      </c>
      <c r="M4902">
        <v>1</v>
      </c>
      <c r="N4902">
        <v>3</v>
      </c>
      <c r="O4902">
        <v>3</v>
      </c>
      <c r="P4902">
        <v>3</v>
      </c>
      <c r="Q4902">
        <v>3</v>
      </c>
      <c r="R4902">
        <v>65.64</v>
      </c>
      <c r="S4902">
        <v>65.64</v>
      </c>
      <c r="T4902">
        <v>65.64</v>
      </c>
      <c r="U4902">
        <v>65.64</v>
      </c>
      <c r="V4902">
        <v>5.8500914079999999</v>
      </c>
      <c r="W4902">
        <v>5.8500914079999999</v>
      </c>
      <c r="X4902">
        <v>17.09375</v>
      </c>
      <c r="Y4902">
        <v>17.09375</v>
      </c>
    </row>
    <row r="4903" spans="1:25" x14ac:dyDescent="0.3">
      <c r="A4903" s="2">
        <v>45939</v>
      </c>
      <c r="B4903" t="s">
        <v>86</v>
      </c>
      <c r="C4903">
        <v>127</v>
      </c>
      <c r="D4903">
        <v>0</v>
      </c>
      <c r="F4903">
        <v>0</v>
      </c>
      <c r="G4903">
        <v>0</v>
      </c>
      <c r="H4903">
        <v>0</v>
      </c>
      <c r="I4903" t="s">
        <v>149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5" x14ac:dyDescent="0.3">
      <c r="A4904" s="2">
        <v>45939</v>
      </c>
      <c r="B4904" t="s">
        <v>32</v>
      </c>
      <c r="C4904">
        <v>97</v>
      </c>
      <c r="D4904">
        <v>0</v>
      </c>
      <c r="F4904">
        <v>0</v>
      </c>
      <c r="G4904">
        <v>0</v>
      </c>
      <c r="H4904">
        <v>0</v>
      </c>
      <c r="I4904" t="s">
        <v>149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5" x14ac:dyDescent="0.3">
      <c r="A4905" s="2">
        <v>45939</v>
      </c>
      <c r="B4905" t="s">
        <v>46</v>
      </c>
      <c r="C4905">
        <v>580</v>
      </c>
      <c r="D4905">
        <v>2</v>
      </c>
      <c r="E4905">
        <v>2.46</v>
      </c>
      <c r="F4905">
        <v>0.34499999999999997</v>
      </c>
      <c r="G4905">
        <v>4.92</v>
      </c>
      <c r="H4905">
        <v>4.92</v>
      </c>
      <c r="I4905" t="s">
        <v>149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X4905">
        <v>0</v>
      </c>
      <c r="Y4905">
        <v>0</v>
      </c>
    </row>
    <row r="4906" spans="1:25" x14ac:dyDescent="0.3">
      <c r="A4906" s="2">
        <v>45939</v>
      </c>
      <c r="B4906" t="s">
        <v>86</v>
      </c>
      <c r="C4906">
        <v>168</v>
      </c>
      <c r="D4906">
        <v>1</v>
      </c>
      <c r="E4906">
        <v>1.46</v>
      </c>
      <c r="F4906">
        <v>0.59499999999999997</v>
      </c>
      <c r="G4906">
        <v>1.46</v>
      </c>
      <c r="H4906">
        <v>1.46</v>
      </c>
      <c r="I4906" t="s">
        <v>149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X4906">
        <v>0</v>
      </c>
      <c r="Y4906">
        <v>0</v>
      </c>
    </row>
    <row r="4907" spans="1:25" x14ac:dyDescent="0.3">
      <c r="A4907" s="2">
        <v>45939</v>
      </c>
      <c r="B4907" t="s">
        <v>46</v>
      </c>
      <c r="C4907">
        <v>260</v>
      </c>
      <c r="D4907">
        <v>1</v>
      </c>
      <c r="E4907">
        <v>0.69</v>
      </c>
      <c r="F4907">
        <v>0.38500000000000001</v>
      </c>
      <c r="G4907">
        <v>0.69</v>
      </c>
      <c r="H4907">
        <v>0.69</v>
      </c>
      <c r="I4907" t="s">
        <v>149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X4907">
        <v>0</v>
      </c>
      <c r="Y4907">
        <v>0</v>
      </c>
    </row>
    <row r="4908" spans="1:25" x14ac:dyDescent="0.3">
      <c r="A4908" s="2">
        <v>45939</v>
      </c>
      <c r="B4908" t="s">
        <v>32</v>
      </c>
      <c r="C4908">
        <v>348</v>
      </c>
      <c r="D4908">
        <v>1</v>
      </c>
      <c r="E4908">
        <v>0.78</v>
      </c>
      <c r="F4908">
        <v>0.28699999999999998</v>
      </c>
      <c r="G4908">
        <v>0.78</v>
      </c>
      <c r="H4908">
        <v>0.78</v>
      </c>
      <c r="I4908" t="s">
        <v>149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X4908">
        <v>0</v>
      </c>
      <c r="Y4908">
        <v>0</v>
      </c>
    </row>
    <row r="4909" spans="1:25" x14ac:dyDescent="0.3">
      <c r="A4909" s="2">
        <v>45939</v>
      </c>
      <c r="B4909" t="s">
        <v>38</v>
      </c>
      <c r="C4909">
        <v>2036</v>
      </c>
      <c r="D4909">
        <v>24</v>
      </c>
      <c r="E4909">
        <v>0.64</v>
      </c>
      <c r="F4909">
        <v>1.179</v>
      </c>
      <c r="G4909">
        <v>15.37</v>
      </c>
      <c r="H4909">
        <v>15.37</v>
      </c>
      <c r="I4909" t="s">
        <v>149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119.88</v>
      </c>
      <c r="S4909">
        <v>119.88</v>
      </c>
      <c r="T4909">
        <v>119.88</v>
      </c>
      <c r="U4909">
        <v>119.88</v>
      </c>
      <c r="V4909">
        <v>12.82115449</v>
      </c>
      <c r="W4909">
        <v>12.82115449</v>
      </c>
      <c r="X4909">
        <v>7.7996096289999999</v>
      </c>
      <c r="Y4909">
        <v>7.7996096289999999</v>
      </c>
    </row>
    <row r="4910" spans="1:25" x14ac:dyDescent="0.3">
      <c r="A4910" s="2">
        <v>45940</v>
      </c>
      <c r="B4910" t="s">
        <v>44</v>
      </c>
      <c r="C4910">
        <v>1338</v>
      </c>
      <c r="D4910">
        <v>9</v>
      </c>
      <c r="E4910">
        <v>1.623</v>
      </c>
      <c r="F4910">
        <v>0.67300000000000004</v>
      </c>
      <c r="G4910">
        <v>14.61</v>
      </c>
      <c r="H4910">
        <v>14.61</v>
      </c>
      <c r="I4910" t="s">
        <v>149</v>
      </c>
      <c r="J4910">
        <v>2</v>
      </c>
      <c r="K4910">
        <v>2</v>
      </c>
      <c r="L4910">
        <v>2</v>
      </c>
      <c r="M4910">
        <v>2</v>
      </c>
      <c r="N4910">
        <v>2</v>
      </c>
      <c r="O4910">
        <v>2</v>
      </c>
      <c r="P4910">
        <v>2</v>
      </c>
      <c r="Q4910">
        <v>2</v>
      </c>
      <c r="R4910">
        <v>46.98</v>
      </c>
      <c r="S4910">
        <v>46.98</v>
      </c>
      <c r="T4910">
        <v>46.98</v>
      </c>
      <c r="U4910">
        <v>46.98</v>
      </c>
      <c r="V4910">
        <v>31.098339719999998</v>
      </c>
      <c r="W4910">
        <v>31.098339719999998</v>
      </c>
      <c r="X4910">
        <v>3.2156057489999998</v>
      </c>
      <c r="Y4910">
        <v>3.2156057489999998</v>
      </c>
    </row>
    <row r="4911" spans="1:25" x14ac:dyDescent="0.3">
      <c r="A4911" s="2">
        <v>45940</v>
      </c>
      <c r="B4911" t="s">
        <v>42</v>
      </c>
      <c r="C4911">
        <v>3426</v>
      </c>
      <c r="D4911">
        <v>51</v>
      </c>
      <c r="E4911">
        <v>2.0640000000000001</v>
      </c>
      <c r="F4911">
        <v>1.4890000000000001</v>
      </c>
      <c r="G4911">
        <v>105.27</v>
      </c>
      <c r="H4911">
        <v>105.27</v>
      </c>
      <c r="I4911" t="s">
        <v>149</v>
      </c>
      <c r="J4911">
        <v>9</v>
      </c>
      <c r="K4911">
        <v>13</v>
      </c>
      <c r="L4911">
        <v>13</v>
      </c>
      <c r="M4911">
        <v>13</v>
      </c>
      <c r="N4911">
        <v>9</v>
      </c>
      <c r="O4911">
        <v>13</v>
      </c>
      <c r="P4911">
        <v>13</v>
      </c>
      <c r="Q4911">
        <v>13</v>
      </c>
      <c r="R4911">
        <v>249.5</v>
      </c>
      <c r="S4911">
        <v>376.34</v>
      </c>
      <c r="T4911">
        <v>376.34</v>
      </c>
      <c r="U4911">
        <v>376.34</v>
      </c>
      <c r="V4911">
        <v>27.972046550000002</v>
      </c>
      <c r="W4911">
        <v>27.972046550000002</v>
      </c>
      <c r="X4911">
        <v>3.574997625</v>
      </c>
      <c r="Y4911">
        <v>3.574997625</v>
      </c>
    </row>
    <row r="4912" spans="1:25" x14ac:dyDescent="0.3">
      <c r="A4912" s="2">
        <v>45940</v>
      </c>
      <c r="B4912" t="s">
        <v>40</v>
      </c>
      <c r="C4912">
        <v>1278</v>
      </c>
      <c r="D4912">
        <v>10</v>
      </c>
      <c r="E4912">
        <v>3.6360000000000001</v>
      </c>
      <c r="F4912">
        <v>0.78200000000000003</v>
      </c>
      <c r="G4912">
        <v>36.36</v>
      </c>
      <c r="H4912">
        <v>36.36</v>
      </c>
      <c r="I4912" t="s">
        <v>149</v>
      </c>
      <c r="J4912">
        <v>4</v>
      </c>
      <c r="K4912">
        <v>4</v>
      </c>
      <c r="L4912">
        <v>4</v>
      </c>
      <c r="M4912">
        <v>4</v>
      </c>
      <c r="N4912">
        <v>5</v>
      </c>
      <c r="O4912">
        <v>5</v>
      </c>
      <c r="P4912">
        <v>5</v>
      </c>
      <c r="Q4912">
        <v>5</v>
      </c>
      <c r="R4912">
        <v>156.5</v>
      </c>
      <c r="S4912">
        <v>156.5</v>
      </c>
      <c r="T4912">
        <v>156.5</v>
      </c>
      <c r="U4912">
        <v>156.5</v>
      </c>
      <c r="V4912">
        <v>23.23322684</v>
      </c>
      <c r="W4912">
        <v>23.23322684</v>
      </c>
      <c r="X4912">
        <v>4.3041804179999996</v>
      </c>
      <c r="Y4912">
        <v>4.3041804179999996</v>
      </c>
    </row>
    <row r="4913" spans="1:25" x14ac:dyDescent="0.3">
      <c r="A4913" s="2">
        <v>45940</v>
      </c>
      <c r="B4913" t="s">
        <v>62</v>
      </c>
      <c r="C4913">
        <v>986</v>
      </c>
      <c r="D4913">
        <v>7</v>
      </c>
      <c r="E4913">
        <v>5.6130000000000004</v>
      </c>
      <c r="F4913">
        <v>0.71</v>
      </c>
      <c r="G4913">
        <v>39.29</v>
      </c>
      <c r="H4913">
        <v>39.29</v>
      </c>
      <c r="I4913" t="s">
        <v>149</v>
      </c>
      <c r="J4913">
        <v>5</v>
      </c>
      <c r="K4913">
        <v>5</v>
      </c>
      <c r="L4913">
        <v>5</v>
      </c>
      <c r="M4913">
        <v>5</v>
      </c>
      <c r="N4913">
        <v>10</v>
      </c>
      <c r="O4913">
        <v>10</v>
      </c>
      <c r="P4913">
        <v>10</v>
      </c>
      <c r="Q4913">
        <v>10</v>
      </c>
      <c r="R4913">
        <v>1021.91</v>
      </c>
      <c r="S4913">
        <v>1021.91</v>
      </c>
      <c r="T4913">
        <v>1021.91</v>
      </c>
      <c r="U4913">
        <v>1021.91</v>
      </c>
      <c r="V4913">
        <v>3.8447612800000002</v>
      </c>
      <c r="W4913">
        <v>3.8447612800000002</v>
      </c>
      <c r="X4913">
        <v>26.009417150000001</v>
      </c>
      <c r="Y4913">
        <v>26.009417150000001</v>
      </c>
    </row>
    <row r="4914" spans="1:25" x14ac:dyDescent="0.3">
      <c r="A4914" s="2">
        <v>45940</v>
      </c>
      <c r="B4914" t="s">
        <v>84</v>
      </c>
      <c r="C4914">
        <v>1395</v>
      </c>
      <c r="D4914">
        <v>15</v>
      </c>
      <c r="E4914">
        <v>2.2759999999999998</v>
      </c>
      <c r="F4914">
        <v>1.075</v>
      </c>
      <c r="G4914">
        <v>34.14</v>
      </c>
      <c r="H4914">
        <v>34.14</v>
      </c>
      <c r="I4914" t="s">
        <v>149</v>
      </c>
      <c r="J4914">
        <v>3</v>
      </c>
      <c r="K4914">
        <v>3</v>
      </c>
      <c r="L4914">
        <v>3</v>
      </c>
      <c r="M4914">
        <v>3</v>
      </c>
      <c r="N4914">
        <v>3</v>
      </c>
      <c r="O4914">
        <v>3</v>
      </c>
      <c r="P4914">
        <v>3</v>
      </c>
      <c r="Q4914">
        <v>3</v>
      </c>
      <c r="R4914">
        <v>103.47</v>
      </c>
      <c r="S4914">
        <v>103.47</v>
      </c>
      <c r="T4914">
        <v>103.47</v>
      </c>
      <c r="U4914">
        <v>103.47</v>
      </c>
      <c r="V4914">
        <v>32.995071039999999</v>
      </c>
      <c r="W4914">
        <v>32.995071039999999</v>
      </c>
      <c r="X4914">
        <v>3.0307557119999999</v>
      </c>
      <c r="Y4914">
        <v>3.0307557119999999</v>
      </c>
    </row>
    <row r="4915" spans="1:25" x14ac:dyDescent="0.3">
      <c r="A4915" s="2">
        <v>45940</v>
      </c>
      <c r="B4915" t="s">
        <v>56</v>
      </c>
      <c r="C4915">
        <v>471</v>
      </c>
      <c r="D4915">
        <v>7</v>
      </c>
      <c r="E4915">
        <v>0.93899999999999995</v>
      </c>
      <c r="F4915">
        <v>1.486</v>
      </c>
      <c r="G4915">
        <v>6.57</v>
      </c>
      <c r="H4915">
        <v>6.57</v>
      </c>
      <c r="I4915" t="s">
        <v>149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X4915">
        <v>0</v>
      </c>
      <c r="Y4915">
        <v>0</v>
      </c>
    </row>
    <row r="4916" spans="1:25" x14ac:dyDescent="0.3">
      <c r="A4916" s="2">
        <v>45940</v>
      </c>
      <c r="B4916" t="s">
        <v>50</v>
      </c>
      <c r="C4916">
        <v>1504</v>
      </c>
      <c r="D4916">
        <v>16</v>
      </c>
      <c r="E4916">
        <v>1.9610000000000001</v>
      </c>
      <c r="F4916">
        <v>1.0640000000000001</v>
      </c>
      <c r="G4916">
        <v>31.37</v>
      </c>
      <c r="H4916">
        <v>31.37</v>
      </c>
      <c r="I4916" t="s">
        <v>149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X4916">
        <v>0</v>
      </c>
      <c r="Y4916">
        <v>0</v>
      </c>
    </row>
    <row r="4917" spans="1:25" x14ac:dyDescent="0.3">
      <c r="A4917" s="2">
        <v>45940</v>
      </c>
      <c r="B4917" t="s">
        <v>36</v>
      </c>
      <c r="C4917">
        <v>1013</v>
      </c>
      <c r="D4917">
        <v>12</v>
      </c>
      <c r="E4917">
        <v>1.1379999999999999</v>
      </c>
      <c r="F4917">
        <v>1.1850000000000001</v>
      </c>
      <c r="G4917">
        <v>13.66</v>
      </c>
      <c r="H4917">
        <v>13.66</v>
      </c>
      <c r="I4917" t="s">
        <v>149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X4917">
        <v>0</v>
      </c>
      <c r="Y4917">
        <v>0</v>
      </c>
    </row>
    <row r="4918" spans="1:25" x14ac:dyDescent="0.3">
      <c r="A4918" s="2">
        <v>45940</v>
      </c>
      <c r="B4918" t="s">
        <v>62</v>
      </c>
      <c r="C4918">
        <v>4551</v>
      </c>
      <c r="D4918">
        <v>39</v>
      </c>
      <c r="E4918">
        <v>5.0720000000000001</v>
      </c>
      <c r="F4918">
        <v>0.85699999999999998</v>
      </c>
      <c r="G4918">
        <v>197.82</v>
      </c>
      <c r="H4918">
        <v>197.82</v>
      </c>
      <c r="I4918" t="s">
        <v>149</v>
      </c>
      <c r="J4918">
        <v>13</v>
      </c>
      <c r="K4918">
        <v>17</v>
      </c>
      <c r="L4918">
        <v>20</v>
      </c>
      <c r="M4918">
        <v>20</v>
      </c>
      <c r="N4918">
        <v>25</v>
      </c>
      <c r="O4918">
        <v>32</v>
      </c>
      <c r="P4918">
        <v>38</v>
      </c>
      <c r="Q4918">
        <v>38</v>
      </c>
      <c r="R4918">
        <v>970.24</v>
      </c>
      <c r="S4918">
        <v>1199.45</v>
      </c>
      <c r="T4918">
        <v>1393.37</v>
      </c>
      <c r="U4918">
        <v>1393.37</v>
      </c>
      <c r="V4918">
        <v>16.49255909</v>
      </c>
      <c r="W4918">
        <v>14.19723404</v>
      </c>
      <c r="X4918">
        <v>6.0633404100000003</v>
      </c>
      <c r="Y4918">
        <v>7.0436255179999998</v>
      </c>
    </row>
    <row r="4919" spans="1:25" x14ac:dyDescent="0.3">
      <c r="A4919" s="2">
        <v>45940</v>
      </c>
      <c r="B4919" t="s">
        <v>64</v>
      </c>
      <c r="C4919">
        <v>1329</v>
      </c>
      <c r="D4919">
        <v>6</v>
      </c>
      <c r="E4919">
        <v>6.1849999999999996</v>
      </c>
      <c r="F4919">
        <v>0.45100000000000001</v>
      </c>
      <c r="G4919">
        <v>37.11</v>
      </c>
      <c r="H4919">
        <v>37.11</v>
      </c>
      <c r="I4919" t="s">
        <v>149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26.49</v>
      </c>
      <c r="S4919">
        <v>26.49</v>
      </c>
      <c r="T4919">
        <v>26.49</v>
      </c>
      <c r="U4919">
        <v>26.49</v>
      </c>
      <c r="V4919">
        <v>140.09060020000001</v>
      </c>
      <c r="W4919">
        <v>140.09060020000001</v>
      </c>
      <c r="X4919">
        <v>0.71382376719999996</v>
      </c>
      <c r="Y4919">
        <v>0.71382376719999996</v>
      </c>
    </row>
    <row r="4920" spans="1:25" x14ac:dyDescent="0.3">
      <c r="A4920" s="2">
        <v>45940</v>
      </c>
      <c r="B4920" t="s">
        <v>66</v>
      </c>
      <c r="C4920">
        <v>973</v>
      </c>
      <c r="D4920">
        <v>8</v>
      </c>
      <c r="E4920">
        <v>5.5410000000000004</v>
      </c>
      <c r="F4920">
        <v>0.82199999999999995</v>
      </c>
      <c r="G4920">
        <v>44.33</v>
      </c>
      <c r="H4920">
        <v>44.33</v>
      </c>
      <c r="I4920" t="s">
        <v>149</v>
      </c>
      <c r="J4920">
        <v>4</v>
      </c>
      <c r="K4920">
        <v>4</v>
      </c>
      <c r="L4920">
        <v>4</v>
      </c>
      <c r="M4920">
        <v>4</v>
      </c>
      <c r="N4920">
        <v>8</v>
      </c>
      <c r="O4920">
        <v>8</v>
      </c>
      <c r="P4920">
        <v>8</v>
      </c>
      <c r="Q4920">
        <v>8</v>
      </c>
      <c r="R4920">
        <v>312.64999999999998</v>
      </c>
      <c r="S4920">
        <v>312.64999999999998</v>
      </c>
      <c r="T4920">
        <v>312.64999999999998</v>
      </c>
      <c r="U4920">
        <v>312.64999999999998</v>
      </c>
      <c r="V4920">
        <v>14.178794180000001</v>
      </c>
      <c r="W4920">
        <v>14.178794180000001</v>
      </c>
      <c r="X4920">
        <v>7.0527859240000002</v>
      </c>
      <c r="Y4920">
        <v>7.0527859240000002</v>
      </c>
    </row>
    <row r="4921" spans="1:25" x14ac:dyDescent="0.3">
      <c r="A4921" s="2">
        <v>45940</v>
      </c>
      <c r="B4921" t="s">
        <v>68</v>
      </c>
      <c r="C4921">
        <v>3258</v>
      </c>
      <c r="D4921">
        <v>16</v>
      </c>
      <c r="E4921">
        <v>5.3019999999999996</v>
      </c>
      <c r="F4921">
        <v>0.49099999999999999</v>
      </c>
      <c r="G4921">
        <v>84.83</v>
      </c>
      <c r="H4921">
        <v>84.83</v>
      </c>
      <c r="I4921" t="s">
        <v>149</v>
      </c>
      <c r="J4921">
        <v>4</v>
      </c>
      <c r="K4921">
        <v>5</v>
      </c>
      <c r="L4921">
        <v>5</v>
      </c>
      <c r="M4921">
        <v>5</v>
      </c>
      <c r="N4921">
        <v>11</v>
      </c>
      <c r="O4921">
        <v>12</v>
      </c>
      <c r="P4921">
        <v>12</v>
      </c>
      <c r="Q4921">
        <v>12</v>
      </c>
      <c r="R4921">
        <v>324.56</v>
      </c>
      <c r="S4921">
        <v>352.05</v>
      </c>
      <c r="T4921">
        <v>352.05</v>
      </c>
      <c r="U4921">
        <v>352.05</v>
      </c>
      <c r="V4921">
        <v>24.096009089999999</v>
      </c>
      <c r="W4921">
        <v>24.096009089999999</v>
      </c>
      <c r="X4921">
        <v>4.1500648360000003</v>
      </c>
      <c r="Y4921">
        <v>4.1500648360000003</v>
      </c>
    </row>
    <row r="4922" spans="1:25" x14ac:dyDescent="0.3">
      <c r="A4922" s="2">
        <v>45940</v>
      </c>
      <c r="B4922" t="s">
        <v>70</v>
      </c>
      <c r="C4922">
        <v>3935</v>
      </c>
      <c r="D4922">
        <v>18</v>
      </c>
      <c r="E4922">
        <v>3.8580000000000001</v>
      </c>
      <c r="F4922">
        <v>0.45700000000000002</v>
      </c>
      <c r="G4922">
        <v>69.45</v>
      </c>
      <c r="H4922">
        <v>69.45</v>
      </c>
      <c r="I4922" t="s">
        <v>149</v>
      </c>
      <c r="J4922">
        <v>3</v>
      </c>
      <c r="K4922">
        <v>4</v>
      </c>
      <c r="L4922">
        <v>4</v>
      </c>
      <c r="M4922">
        <v>4</v>
      </c>
      <c r="N4922">
        <v>3</v>
      </c>
      <c r="O4922">
        <v>4</v>
      </c>
      <c r="P4922">
        <v>4</v>
      </c>
      <c r="Q4922">
        <v>4</v>
      </c>
      <c r="R4922">
        <v>122.96</v>
      </c>
      <c r="S4922">
        <v>149.44999999999999</v>
      </c>
      <c r="T4922">
        <v>149.44999999999999</v>
      </c>
      <c r="U4922">
        <v>149.44999999999999</v>
      </c>
      <c r="V4922">
        <v>46.47039144</v>
      </c>
      <c r="W4922">
        <v>46.47039144</v>
      </c>
      <c r="X4922">
        <v>2.1519078469999999</v>
      </c>
      <c r="Y4922">
        <v>2.1519078469999999</v>
      </c>
    </row>
    <row r="4923" spans="1:25" x14ac:dyDescent="0.3">
      <c r="A4923" s="2">
        <v>45940</v>
      </c>
      <c r="B4923" t="s">
        <v>72</v>
      </c>
      <c r="C4923">
        <v>982</v>
      </c>
      <c r="D4923">
        <v>2</v>
      </c>
      <c r="E4923">
        <v>5.39</v>
      </c>
      <c r="F4923">
        <v>0.20399999999999999</v>
      </c>
      <c r="G4923">
        <v>10.78</v>
      </c>
      <c r="H4923">
        <v>10.78</v>
      </c>
      <c r="I4923" t="s">
        <v>149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X4923">
        <v>0</v>
      </c>
      <c r="Y4923">
        <v>0</v>
      </c>
    </row>
    <row r="4924" spans="1:25" x14ac:dyDescent="0.3">
      <c r="A4924" s="2">
        <v>45940</v>
      </c>
      <c r="B4924" t="s">
        <v>74</v>
      </c>
      <c r="C4924">
        <v>1054</v>
      </c>
      <c r="D4924">
        <v>6</v>
      </c>
      <c r="E4924">
        <v>2.65</v>
      </c>
      <c r="F4924">
        <v>0.56899999999999995</v>
      </c>
      <c r="G4924">
        <v>15.9</v>
      </c>
      <c r="H4924">
        <v>15.9</v>
      </c>
      <c r="I4924" t="s">
        <v>149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X4924">
        <v>0</v>
      </c>
      <c r="Y4924">
        <v>0</v>
      </c>
    </row>
    <row r="4925" spans="1:25" x14ac:dyDescent="0.3">
      <c r="A4925" s="2">
        <v>45940</v>
      </c>
      <c r="B4925" t="s">
        <v>76</v>
      </c>
      <c r="C4925">
        <v>1428</v>
      </c>
      <c r="D4925">
        <v>7</v>
      </c>
      <c r="E4925">
        <v>4.5039999999999996</v>
      </c>
      <c r="F4925">
        <v>0.49</v>
      </c>
      <c r="G4925">
        <v>31.53</v>
      </c>
      <c r="H4925">
        <v>31.53</v>
      </c>
      <c r="I4925" t="s">
        <v>149</v>
      </c>
      <c r="J4925">
        <v>5</v>
      </c>
      <c r="K4925">
        <v>5</v>
      </c>
      <c r="L4925">
        <v>5</v>
      </c>
      <c r="M4925">
        <v>5</v>
      </c>
      <c r="N4925">
        <v>8</v>
      </c>
      <c r="O4925">
        <v>8</v>
      </c>
      <c r="P4925">
        <v>8</v>
      </c>
      <c r="Q4925">
        <v>8</v>
      </c>
      <c r="R4925">
        <v>235.7</v>
      </c>
      <c r="S4925">
        <v>235.7</v>
      </c>
      <c r="T4925">
        <v>235.7</v>
      </c>
      <c r="U4925">
        <v>235.7</v>
      </c>
      <c r="V4925">
        <v>13.377174370000001</v>
      </c>
      <c r="W4925">
        <v>13.377174370000001</v>
      </c>
      <c r="X4925">
        <v>7.4754202349999996</v>
      </c>
      <c r="Y4925">
        <v>7.4754202349999996</v>
      </c>
    </row>
    <row r="4926" spans="1:25" x14ac:dyDescent="0.3">
      <c r="A4926" s="2">
        <v>45940</v>
      </c>
      <c r="B4926" t="s">
        <v>78</v>
      </c>
      <c r="C4926">
        <v>468</v>
      </c>
      <c r="D4926">
        <v>5</v>
      </c>
      <c r="E4926">
        <v>3.0939999999999999</v>
      </c>
      <c r="F4926">
        <v>1.0680000000000001</v>
      </c>
      <c r="G4926">
        <v>15.47</v>
      </c>
      <c r="H4926">
        <v>15.47</v>
      </c>
      <c r="I4926" t="s">
        <v>149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1</v>
      </c>
      <c r="R4926">
        <v>26.88</v>
      </c>
      <c r="S4926">
        <v>26.88</v>
      </c>
      <c r="T4926">
        <v>26.88</v>
      </c>
      <c r="U4926">
        <v>26.88</v>
      </c>
      <c r="V4926">
        <v>57.552083330000002</v>
      </c>
      <c r="W4926">
        <v>57.552083330000002</v>
      </c>
      <c r="X4926">
        <v>1.7375565610000001</v>
      </c>
      <c r="Y4926">
        <v>1.7375565610000001</v>
      </c>
    </row>
    <row r="4927" spans="1:25" x14ac:dyDescent="0.3">
      <c r="A4927" s="2">
        <v>45940</v>
      </c>
      <c r="B4927" t="s">
        <v>88</v>
      </c>
      <c r="C4927">
        <v>4140</v>
      </c>
      <c r="D4927">
        <v>37</v>
      </c>
      <c r="E4927">
        <v>1.996</v>
      </c>
      <c r="F4927">
        <v>0.89400000000000002</v>
      </c>
      <c r="G4927">
        <v>73.87</v>
      </c>
      <c r="H4927">
        <v>73.87</v>
      </c>
      <c r="I4927" t="s">
        <v>149</v>
      </c>
      <c r="J4927">
        <v>4</v>
      </c>
      <c r="K4927">
        <v>4</v>
      </c>
      <c r="L4927">
        <v>4</v>
      </c>
      <c r="M4927">
        <v>4</v>
      </c>
      <c r="N4927">
        <v>7</v>
      </c>
      <c r="O4927">
        <v>7</v>
      </c>
      <c r="P4927">
        <v>7</v>
      </c>
      <c r="Q4927">
        <v>7</v>
      </c>
      <c r="R4927">
        <v>241.43</v>
      </c>
      <c r="S4927">
        <v>241.43</v>
      </c>
      <c r="T4927">
        <v>241.43</v>
      </c>
      <c r="U4927">
        <v>241.43</v>
      </c>
      <c r="V4927">
        <v>30.596860370000002</v>
      </c>
      <c r="W4927">
        <v>30.596860370000002</v>
      </c>
      <c r="X4927">
        <v>3.2683091919999998</v>
      </c>
      <c r="Y4927">
        <v>3.2683091919999998</v>
      </c>
    </row>
    <row r="4928" spans="1:25" x14ac:dyDescent="0.3">
      <c r="A4928" s="2">
        <v>45940</v>
      </c>
      <c r="B4928" t="s">
        <v>80</v>
      </c>
      <c r="C4928">
        <v>285</v>
      </c>
      <c r="D4928">
        <v>3</v>
      </c>
      <c r="E4928">
        <v>9.5299999999999994</v>
      </c>
      <c r="F4928">
        <v>1.0529999999999999</v>
      </c>
      <c r="G4928">
        <v>28.59</v>
      </c>
      <c r="H4928">
        <v>28.59</v>
      </c>
      <c r="I4928" t="s">
        <v>149</v>
      </c>
      <c r="J4928">
        <v>1</v>
      </c>
      <c r="K4928">
        <v>5</v>
      </c>
      <c r="L4928">
        <v>5</v>
      </c>
      <c r="M4928">
        <v>5</v>
      </c>
      <c r="N4928">
        <v>1</v>
      </c>
      <c r="O4928">
        <v>9</v>
      </c>
      <c r="P4928">
        <v>9</v>
      </c>
      <c r="Q4928">
        <v>9</v>
      </c>
      <c r="R4928">
        <v>34.880000000000003</v>
      </c>
      <c r="S4928">
        <v>351.92</v>
      </c>
      <c r="T4928">
        <v>351.92</v>
      </c>
      <c r="U4928">
        <v>351.92</v>
      </c>
      <c r="V4928">
        <v>8.1240054560000008</v>
      </c>
      <c r="W4928">
        <v>8.1240054560000008</v>
      </c>
      <c r="X4928">
        <v>12.309199019999999</v>
      </c>
      <c r="Y4928">
        <v>12.309199019999999</v>
      </c>
    </row>
    <row r="4929" spans="1:25" x14ac:dyDescent="0.3">
      <c r="A4929" s="2">
        <v>45940</v>
      </c>
      <c r="B4929" t="s">
        <v>82</v>
      </c>
      <c r="C4929">
        <v>307</v>
      </c>
      <c r="D4929">
        <v>6</v>
      </c>
      <c r="E4929">
        <v>2.1</v>
      </c>
      <c r="F4929">
        <v>1.954</v>
      </c>
      <c r="G4929">
        <v>12.6</v>
      </c>
      <c r="H4929">
        <v>12.6</v>
      </c>
      <c r="I4929" t="s">
        <v>149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X4929">
        <v>0</v>
      </c>
      <c r="Y4929">
        <v>0</v>
      </c>
    </row>
    <row r="4930" spans="1:25" x14ac:dyDescent="0.3">
      <c r="A4930" s="2">
        <v>45940</v>
      </c>
      <c r="B4930" t="s">
        <v>94</v>
      </c>
      <c r="C4930">
        <v>1005</v>
      </c>
      <c r="D4930">
        <v>1</v>
      </c>
      <c r="E4930">
        <v>6.84</v>
      </c>
      <c r="F4930">
        <v>0.1</v>
      </c>
      <c r="G4930">
        <v>6.84</v>
      </c>
      <c r="H4930">
        <v>6.84</v>
      </c>
      <c r="I4930" t="s">
        <v>149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X4930">
        <v>0</v>
      </c>
      <c r="Y4930">
        <v>0</v>
      </c>
    </row>
    <row r="4931" spans="1:25" x14ac:dyDescent="0.3">
      <c r="A4931" s="2">
        <v>45940</v>
      </c>
      <c r="B4931" t="s">
        <v>96</v>
      </c>
      <c r="C4931">
        <v>951</v>
      </c>
      <c r="D4931">
        <v>3</v>
      </c>
      <c r="E4931">
        <v>2.5529999999999999</v>
      </c>
      <c r="F4931">
        <v>0.315</v>
      </c>
      <c r="G4931">
        <v>7.66</v>
      </c>
      <c r="H4931">
        <v>7.66</v>
      </c>
      <c r="I4931" t="s">
        <v>149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X4931">
        <v>0</v>
      </c>
      <c r="Y4931">
        <v>0</v>
      </c>
    </row>
    <row r="4932" spans="1:25" x14ac:dyDescent="0.3">
      <c r="A4932" s="2">
        <v>45940</v>
      </c>
      <c r="B4932" t="s">
        <v>11</v>
      </c>
      <c r="C4932">
        <v>1043</v>
      </c>
      <c r="D4932">
        <v>9</v>
      </c>
      <c r="E4932">
        <v>3.5339999999999998</v>
      </c>
      <c r="F4932">
        <v>0.86299999999999999</v>
      </c>
      <c r="G4932">
        <v>31.81</v>
      </c>
      <c r="H4932">
        <v>31.81</v>
      </c>
      <c r="I4932" t="s">
        <v>149</v>
      </c>
      <c r="J4932">
        <v>5</v>
      </c>
      <c r="K4932">
        <v>5</v>
      </c>
      <c r="L4932">
        <v>5</v>
      </c>
      <c r="M4932">
        <v>5</v>
      </c>
      <c r="N4932">
        <v>6</v>
      </c>
      <c r="O4932">
        <v>6</v>
      </c>
      <c r="P4932">
        <v>6</v>
      </c>
      <c r="Q4932">
        <v>6</v>
      </c>
      <c r="R4932">
        <v>215.31</v>
      </c>
      <c r="S4932">
        <v>215.31</v>
      </c>
      <c r="T4932">
        <v>215.31</v>
      </c>
      <c r="U4932">
        <v>215.31</v>
      </c>
      <c r="V4932">
        <v>14.774046719999999</v>
      </c>
      <c r="W4932">
        <v>14.774046719999999</v>
      </c>
      <c r="X4932">
        <v>6.7686262179999996</v>
      </c>
      <c r="Y4932">
        <v>6.7686262179999996</v>
      </c>
    </row>
    <row r="4933" spans="1:25" x14ac:dyDescent="0.3">
      <c r="A4933" s="2">
        <v>45940</v>
      </c>
      <c r="B4933" t="s">
        <v>92</v>
      </c>
      <c r="C4933">
        <v>453</v>
      </c>
      <c r="D4933">
        <v>3</v>
      </c>
      <c r="E4933">
        <v>3.55</v>
      </c>
      <c r="F4933">
        <v>0.66200000000000003</v>
      </c>
      <c r="G4933">
        <v>10.65</v>
      </c>
      <c r="H4933">
        <v>10.65</v>
      </c>
      <c r="I4933" t="s">
        <v>149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1</v>
      </c>
      <c r="R4933">
        <v>24.98</v>
      </c>
      <c r="S4933">
        <v>24.98</v>
      </c>
      <c r="T4933">
        <v>24.98</v>
      </c>
      <c r="U4933">
        <v>24.98</v>
      </c>
      <c r="V4933">
        <v>42.634107290000003</v>
      </c>
      <c r="W4933">
        <v>42.634107290000003</v>
      </c>
      <c r="X4933">
        <v>2.345539906</v>
      </c>
      <c r="Y4933">
        <v>2.345539906</v>
      </c>
    </row>
    <row r="4934" spans="1:25" x14ac:dyDescent="0.3">
      <c r="A4934" s="2">
        <v>45940</v>
      </c>
      <c r="B4934" t="s">
        <v>46</v>
      </c>
      <c r="C4934">
        <v>982</v>
      </c>
      <c r="D4934">
        <v>3</v>
      </c>
      <c r="E4934">
        <v>4.2770000000000001</v>
      </c>
      <c r="F4934">
        <v>0.30499999999999999</v>
      </c>
      <c r="G4934">
        <v>12.83</v>
      </c>
      <c r="H4934">
        <v>12.83</v>
      </c>
      <c r="I4934" t="s">
        <v>149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X4934">
        <v>0</v>
      </c>
      <c r="Y4934">
        <v>0</v>
      </c>
    </row>
    <row r="4935" spans="1:25" x14ac:dyDescent="0.3">
      <c r="A4935" s="2">
        <v>45940</v>
      </c>
      <c r="B4935" t="s">
        <v>74</v>
      </c>
      <c r="C4935">
        <v>331</v>
      </c>
      <c r="D4935">
        <v>0</v>
      </c>
      <c r="F4935">
        <v>0</v>
      </c>
      <c r="G4935">
        <v>0</v>
      </c>
      <c r="H4935">
        <v>0</v>
      </c>
      <c r="I4935" t="s">
        <v>149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5" x14ac:dyDescent="0.3">
      <c r="A4936" s="2">
        <v>45940</v>
      </c>
      <c r="B4936" t="s">
        <v>32</v>
      </c>
      <c r="C4936">
        <v>12</v>
      </c>
      <c r="D4936">
        <v>0</v>
      </c>
      <c r="F4936">
        <v>0</v>
      </c>
      <c r="G4936">
        <v>0</v>
      </c>
      <c r="H4936">
        <v>0</v>
      </c>
      <c r="I4936" t="s">
        <v>149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5" x14ac:dyDescent="0.3">
      <c r="A4937" s="2">
        <v>45940</v>
      </c>
      <c r="B4937" t="s">
        <v>64</v>
      </c>
      <c r="C4937">
        <v>471</v>
      </c>
      <c r="D4937">
        <v>0</v>
      </c>
      <c r="F4937">
        <v>0</v>
      </c>
      <c r="G4937">
        <v>0</v>
      </c>
      <c r="H4937">
        <v>0</v>
      </c>
      <c r="I4937" t="s">
        <v>149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5" x14ac:dyDescent="0.3">
      <c r="A4938" s="2">
        <v>45940</v>
      </c>
      <c r="B4938" t="s">
        <v>72</v>
      </c>
      <c r="C4938">
        <v>136</v>
      </c>
      <c r="D4938">
        <v>1</v>
      </c>
      <c r="E4938">
        <v>5.73</v>
      </c>
      <c r="F4938">
        <v>0.73499999999999999</v>
      </c>
      <c r="G4938">
        <v>5.73</v>
      </c>
      <c r="H4938">
        <v>5.73</v>
      </c>
      <c r="I4938" t="s">
        <v>149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X4938">
        <v>0</v>
      </c>
      <c r="Y4938">
        <v>0</v>
      </c>
    </row>
    <row r="4939" spans="1:25" x14ac:dyDescent="0.3">
      <c r="A4939" s="2">
        <v>45940</v>
      </c>
      <c r="B4939" t="s">
        <v>106</v>
      </c>
      <c r="C4939">
        <v>85</v>
      </c>
      <c r="D4939">
        <v>0</v>
      </c>
      <c r="F4939">
        <v>0</v>
      </c>
      <c r="G4939">
        <v>0</v>
      </c>
      <c r="H4939">
        <v>0</v>
      </c>
      <c r="I4939" t="s">
        <v>149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5" x14ac:dyDescent="0.3">
      <c r="A4940" s="2">
        <v>45940</v>
      </c>
      <c r="B4940" t="s">
        <v>54</v>
      </c>
      <c r="C4940">
        <v>146</v>
      </c>
      <c r="D4940">
        <v>0</v>
      </c>
      <c r="F4940">
        <v>0</v>
      </c>
      <c r="G4940">
        <v>0</v>
      </c>
      <c r="H4940">
        <v>0</v>
      </c>
      <c r="I4940" t="s">
        <v>149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5" x14ac:dyDescent="0.3">
      <c r="A4941" s="2">
        <v>45940</v>
      </c>
      <c r="B4941" t="s">
        <v>44</v>
      </c>
      <c r="C4941">
        <v>127</v>
      </c>
      <c r="D4941">
        <v>0</v>
      </c>
      <c r="F4941">
        <v>0</v>
      </c>
      <c r="G4941">
        <v>0</v>
      </c>
      <c r="H4941">
        <v>0</v>
      </c>
      <c r="I4941" t="s">
        <v>149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5" x14ac:dyDescent="0.3">
      <c r="A4942" s="2">
        <v>45940</v>
      </c>
      <c r="B4942" t="s">
        <v>40</v>
      </c>
      <c r="C4942">
        <v>356</v>
      </c>
      <c r="D4942">
        <v>1</v>
      </c>
      <c r="E4942">
        <v>3.65</v>
      </c>
      <c r="F4942">
        <v>0.28100000000000003</v>
      </c>
      <c r="G4942">
        <v>3.65</v>
      </c>
      <c r="H4942">
        <v>3.65</v>
      </c>
      <c r="I4942" t="s">
        <v>149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X4942">
        <v>0</v>
      </c>
      <c r="Y4942">
        <v>0</v>
      </c>
    </row>
    <row r="4943" spans="1:25" x14ac:dyDescent="0.3">
      <c r="A4943" s="2">
        <v>45940</v>
      </c>
      <c r="B4943" t="s">
        <v>56</v>
      </c>
      <c r="C4943">
        <v>78</v>
      </c>
      <c r="D4943">
        <v>1</v>
      </c>
      <c r="E4943">
        <v>0.94</v>
      </c>
      <c r="F4943">
        <v>1.282</v>
      </c>
      <c r="G4943">
        <v>0.94</v>
      </c>
      <c r="H4943">
        <v>0.94</v>
      </c>
      <c r="I4943" t="s">
        <v>149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23.88</v>
      </c>
      <c r="S4943">
        <v>23.88</v>
      </c>
      <c r="T4943">
        <v>23.88</v>
      </c>
      <c r="U4943">
        <v>23.88</v>
      </c>
      <c r="V4943">
        <v>3.9363484089999998</v>
      </c>
      <c r="W4943">
        <v>3.9363484089999998</v>
      </c>
      <c r="X4943">
        <v>25.404255320000001</v>
      </c>
      <c r="Y4943">
        <v>25.404255320000001</v>
      </c>
    </row>
    <row r="4944" spans="1:25" x14ac:dyDescent="0.3">
      <c r="A4944" s="2">
        <v>45940</v>
      </c>
      <c r="B4944" t="s">
        <v>48</v>
      </c>
      <c r="C4944">
        <v>377</v>
      </c>
      <c r="D4944">
        <v>1</v>
      </c>
      <c r="E4944">
        <v>4.5</v>
      </c>
      <c r="F4944">
        <v>0.26500000000000001</v>
      </c>
      <c r="G4944">
        <v>4.5</v>
      </c>
      <c r="H4944">
        <v>4.5</v>
      </c>
      <c r="I4944" t="s">
        <v>149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X4944">
        <v>0</v>
      </c>
      <c r="Y4944">
        <v>0</v>
      </c>
    </row>
    <row r="4945" spans="1:25" x14ac:dyDescent="0.3">
      <c r="A4945" s="2">
        <v>45940</v>
      </c>
      <c r="B4945" t="s">
        <v>24</v>
      </c>
      <c r="C4945">
        <v>725</v>
      </c>
      <c r="D4945">
        <v>3</v>
      </c>
      <c r="E4945">
        <v>3.06</v>
      </c>
      <c r="F4945">
        <v>0.41399999999999998</v>
      </c>
      <c r="G4945">
        <v>9.18</v>
      </c>
      <c r="H4945">
        <v>9.18</v>
      </c>
      <c r="I4945" t="s">
        <v>149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X4945">
        <v>0</v>
      </c>
      <c r="Y4945">
        <v>0</v>
      </c>
    </row>
    <row r="4946" spans="1:25" x14ac:dyDescent="0.3">
      <c r="A4946" s="2">
        <v>45940</v>
      </c>
      <c r="B4946" t="s">
        <v>108</v>
      </c>
      <c r="C4946">
        <v>288</v>
      </c>
      <c r="D4946">
        <v>1</v>
      </c>
      <c r="E4946">
        <v>4.38</v>
      </c>
      <c r="F4946">
        <v>0.34699999999999998</v>
      </c>
      <c r="G4946">
        <v>4.38</v>
      </c>
      <c r="H4946">
        <v>4.38</v>
      </c>
      <c r="I4946" t="s">
        <v>149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X4946">
        <v>0</v>
      </c>
      <c r="Y4946">
        <v>0</v>
      </c>
    </row>
    <row r="4947" spans="1:25" x14ac:dyDescent="0.3">
      <c r="A4947" s="2">
        <v>45940</v>
      </c>
      <c r="B4947" t="s">
        <v>62</v>
      </c>
      <c r="C4947">
        <v>386</v>
      </c>
      <c r="D4947">
        <v>0</v>
      </c>
      <c r="F4947">
        <v>0</v>
      </c>
      <c r="G4947">
        <v>0</v>
      </c>
      <c r="H4947">
        <v>0</v>
      </c>
      <c r="I4947" t="s">
        <v>149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5" x14ac:dyDescent="0.3">
      <c r="A4948" s="2">
        <v>45940</v>
      </c>
      <c r="B4948" t="s">
        <v>80</v>
      </c>
      <c r="C4948">
        <v>60</v>
      </c>
      <c r="D4948">
        <v>0</v>
      </c>
      <c r="F4948">
        <v>0</v>
      </c>
      <c r="G4948">
        <v>0</v>
      </c>
      <c r="H4948">
        <v>0</v>
      </c>
      <c r="I4948" t="s">
        <v>149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5" x14ac:dyDescent="0.3">
      <c r="A4949" s="2">
        <v>45940</v>
      </c>
      <c r="B4949" t="s">
        <v>84</v>
      </c>
      <c r="C4949">
        <v>60</v>
      </c>
      <c r="D4949">
        <v>0</v>
      </c>
      <c r="F4949">
        <v>0</v>
      </c>
      <c r="G4949">
        <v>0</v>
      </c>
      <c r="H4949">
        <v>0</v>
      </c>
      <c r="I4949" t="s">
        <v>149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5" x14ac:dyDescent="0.3">
      <c r="A4950" s="2">
        <v>45940</v>
      </c>
      <c r="B4950" t="s">
        <v>42</v>
      </c>
      <c r="C4950">
        <v>64</v>
      </c>
      <c r="D4950">
        <v>0</v>
      </c>
      <c r="F4950">
        <v>0</v>
      </c>
      <c r="G4950">
        <v>0</v>
      </c>
      <c r="H4950">
        <v>0</v>
      </c>
      <c r="I4950" t="s">
        <v>149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5" x14ac:dyDescent="0.3">
      <c r="A4951" s="2">
        <v>45940</v>
      </c>
      <c r="B4951" t="s">
        <v>11</v>
      </c>
      <c r="C4951">
        <v>98</v>
      </c>
      <c r="D4951">
        <v>0</v>
      </c>
      <c r="F4951">
        <v>0</v>
      </c>
      <c r="G4951">
        <v>0</v>
      </c>
      <c r="H4951">
        <v>0</v>
      </c>
      <c r="I4951" t="s">
        <v>149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5" x14ac:dyDescent="0.3">
      <c r="A4952" s="2">
        <v>45940</v>
      </c>
      <c r="B4952" t="s">
        <v>102</v>
      </c>
      <c r="C4952">
        <v>451</v>
      </c>
      <c r="D4952">
        <v>1</v>
      </c>
      <c r="E4952">
        <v>1.5</v>
      </c>
      <c r="F4952">
        <v>0.222</v>
      </c>
      <c r="G4952">
        <v>1.5</v>
      </c>
      <c r="H4952">
        <v>1.5</v>
      </c>
      <c r="I4952" t="s">
        <v>149</v>
      </c>
      <c r="J4952">
        <v>0</v>
      </c>
      <c r="K4952">
        <v>1</v>
      </c>
      <c r="L4952">
        <v>1</v>
      </c>
      <c r="M4952">
        <v>1</v>
      </c>
      <c r="N4952">
        <v>0</v>
      </c>
      <c r="O4952">
        <v>1</v>
      </c>
      <c r="P4952">
        <v>1</v>
      </c>
      <c r="Q4952">
        <v>1</v>
      </c>
      <c r="R4952">
        <v>0</v>
      </c>
      <c r="S4952">
        <v>34.49</v>
      </c>
      <c r="T4952">
        <v>34.49</v>
      </c>
      <c r="U4952">
        <v>34.49</v>
      </c>
      <c r="V4952">
        <v>4.3490866920000002</v>
      </c>
      <c r="W4952">
        <v>4.3490866920000002</v>
      </c>
      <c r="X4952">
        <v>22.993333329999999</v>
      </c>
      <c r="Y4952">
        <v>22.993333329999999</v>
      </c>
    </row>
    <row r="4953" spans="1:25" x14ac:dyDescent="0.3">
      <c r="A4953" s="2">
        <v>45940</v>
      </c>
      <c r="B4953" t="s">
        <v>98</v>
      </c>
      <c r="C4953">
        <v>1339</v>
      </c>
      <c r="D4953">
        <v>8</v>
      </c>
      <c r="E4953">
        <v>2.6139999999999999</v>
      </c>
      <c r="F4953">
        <v>0.59699999999999998</v>
      </c>
      <c r="G4953">
        <v>20.91</v>
      </c>
      <c r="H4953">
        <v>20.91</v>
      </c>
      <c r="I4953" t="s">
        <v>149</v>
      </c>
      <c r="J4953">
        <v>3</v>
      </c>
      <c r="K4953">
        <v>3</v>
      </c>
      <c r="L4953">
        <v>3</v>
      </c>
      <c r="M4953">
        <v>3</v>
      </c>
      <c r="N4953">
        <v>3</v>
      </c>
      <c r="O4953">
        <v>3</v>
      </c>
      <c r="P4953">
        <v>3</v>
      </c>
      <c r="Q4953">
        <v>3</v>
      </c>
      <c r="R4953">
        <v>62.45</v>
      </c>
      <c r="S4953">
        <v>62.45</v>
      </c>
      <c r="T4953">
        <v>62.45</v>
      </c>
      <c r="U4953">
        <v>62.45</v>
      </c>
      <c r="V4953">
        <v>33.482786230000002</v>
      </c>
      <c r="W4953">
        <v>33.482786230000002</v>
      </c>
      <c r="X4953">
        <v>2.986609278</v>
      </c>
      <c r="Y4953">
        <v>2.986609278</v>
      </c>
    </row>
    <row r="4954" spans="1:25" x14ac:dyDescent="0.3">
      <c r="A4954" s="2">
        <v>45940</v>
      </c>
      <c r="B4954" t="s">
        <v>104</v>
      </c>
      <c r="C4954">
        <v>364</v>
      </c>
      <c r="D4954">
        <v>2</v>
      </c>
      <c r="E4954">
        <v>1.615</v>
      </c>
      <c r="F4954">
        <v>0.54900000000000004</v>
      </c>
      <c r="G4954">
        <v>3.23</v>
      </c>
      <c r="H4954">
        <v>3.23</v>
      </c>
      <c r="I4954" t="s">
        <v>149</v>
      </c>
      <c r="J4954">
        <v>1</v>
      </c>
      <c r="K4954">
        <v>2</v>
      </c>
      <c r="L4954">
        <v>2</v>
      </c>
      <c r="M4954">
        <v>2</v>
      </c>
      <c r="N4954">
        <v>1</v>
      </c>
      <c r="O4954">
        <v>2</v>
      </c>
      <c r="P4954">
        <v>2</v>
      </c>
      <c r="Q4954">
        <v>2</v>
      </c>
      <c r="R4954">
        <v>11.88</v>
      </c>
      <c r="S4954">
        <v>41.37</v>
      </c>
      <c r="T4954">
        <v>41.37</v>
      </c>
      <c r="U4954">
        <v>41.37</v>
      </c>
      <c r="V4954">
        <v>7.8075900410000001</v>
      </c>
      <c r="W4954">
        <v>7.8075900410000001</v>
      </c>
      <c r="X4954">
        <v>12.808049540000001</v>
      </c>
      <c r="Y4954">
        <v>12.808049540000001</v>
      </c>
    </row>
    <row r="4955" spans="1:25" x14ac:dyDescent="0.3">
      <c r="A4955" s="2">
        <v>45940</v>
      </c>
      <c r="B4955" t="s">
        <v>42</v>
      </c>
      <c r="C4955">
        <v>372</v>
      </c>
      <c r="D4955">
        <v>9</v>
      </c>
      <c r="E4955">
        <v>1.9370000000000001</v>
      </c>
      <c r="F4955">
        <v>2.419</v>
      </c>
      <c r="G4955">
        <v>17.43</v>
      </c>
      <c r="H4955">
        <v>17.43</v>
      </c>
      <c r="I4955" t="s">
        <v>149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X4955">
        <v>0</v>
      </c>
      <c r="Y4955">
        <v>0</v>
      </c>
    </row>
    <row r="4956" spans="1:25" x14ac:dyDescent="0.3">
      <c r="A4956" s="2">
        <v>45940</v>
      </c>
      <c r="B4956" t="s">
        <v>50</v>
      </c>
      <c r="C4956">
        <v>4</v>
      </c>
      <c r="D4956">
        <v>0</v>
      </c>
      <c r="F4956">
        <v>0</v>
      </c>
      <c r="G4956">
        <v>0</v>
      </c>
      <c r="H4956">
        <v>0</v>
      </c>
      <c r="I4956" t="s">
        <v>149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5" x14ac:dyDescent="0.3">
      <c r="A4957" s="2">
        <v>45940</v>
      </c>
      <c r="B4957" t="s">
        <v>72</v>
      </c>
      <c r="C4957">
        <v>161</v>
      </c>
      <c r="D4957">
        <v>4</v>
      </c>
      <c r="E4957">
        <v>2.8679999999999999</v>
      </c>
      <c r="F4957">
        <v>2.484</v>
      </c>
      <c r="G4957">
        <v>11.47</v>
      </c>
      <c r="H4957">
        <v>11.47</v>
      </c>
      <c r="I4957" t="s">
        <v>149</v>
      </c>
      <c r="J4957">
        <v>3</v>
      </c>
      <c r="K4957">
        <v>3</v>
      </c>
      <c r="L4957">
        <v>3</v>
      </c>
      <c r="M4957">
        <v>3</v>
      </c>
      <c r="N4957">
        <v>4</v>
      </c>
      <c r="O4957">
        <v>4</v>
      </c>
      <c r="P4957">
        <v>4</v>
      </c>
      <c r="Q4957">
        <v>4</v>
      </c>
      <c r="R4957">
        <v>207.62</v>
      </c>
      <c r="S4957">
        <v>207.62</v>
      </c>
      <c r="T4957">
        <v>207.62</v>
      </c>
      <c r="U4957">
        <v>207.62</v>
      </c>
      <c r="V4957">
        <v>5.5245159429999999</v>
      </c>
      <c r="W4957">
        <v>5.5245159429999999</v>
      </c>
      <c r="X4957">
        <v>18.101133390000001</v>
      </c>
      <c r="Y4957">
        <v>18.101133390000001</v>
      </c>
    </row>
    <row r="4958" spans="1:25" x14ac:dyDescent="0.3">
      <c r="A4958" s="2">
        <v>45940</v>
      </c>
      <c r="B4958" t="s">
        <v>84</v>
      </c>
      <c r="C4958">
        <v>17</v>
      </c>
      <c r="D4958">
        <v>0</v>
      </c>
      <c r="F4958">
        <v>0</v>
      </c>
      <c r="G4958">
        <v>0</v>
      </c>
      <c r="H4958">
        <v>0</v>
      </c>
      <c r="I4958" t="s">
        <v>149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5" x14ac:dyDescent="0.3">
      <c r="A4959" s="2">
        <v>45940</v>
      </c>
      <c r="B4959" t="s">
        <v>68</v>
      </c>
      <c r="C4959">
        <v>649</v>
      </c>
      <c r="D4959">
        <v>6</v>
      </c>
      <c r="E4959">
        <v>3.6419999999999999</v>
      </c>
      <c r="F4959">
        <v>0.92400000000000004</v>
      </c>
      <c r="G4959">
        <v>21.85</v>
      </c>
      <c r="H4959">
        <v>21.85</v>
      </c>
      <c r="I4959" t="s">
        <v>149</v>
      </c>
      <c r="J4959">
        <v>3</v>
      </c>
      <c r="K4959">
        <v>4</v>
      </c>
      <c r="L4959">
        <v>4</v>
      </c>
      <c r="M4959">
        <v>4</v>
      </c>
      <c r="N4959">
        <v>7</v>
      </c>
      <c r="O4959">
        <v>8</v>
      </c>
      <c r="P4959">
        <v>8</v>
      </c>
      <c r="Q4959">
        <v>8</v>
      </c>
      <c r="R4959">
        <v>282.43</v>
      </c>
      <c r="S4959">
        <v>309.33</v>
      </c>
      <c r="T4959">
        <v>309.33</v>
      </c>
      <c r="U4959">
        <v>309.33</v>
      </c>
      <c r="V4959">
        <v>7.063653703</v>
      </c>
      <c r="W4959">
        <v>7.063653703</v>
      </c>
      <c r="X4959">
        <v>14.15697941</v>
      </c>
      <c r="Y4959">
        <v>14.15697941</v>
      </c>
    </row>
    <row r="4960" spans="1:25" x14ac:dyDescent="0.3">
      <c r="A4960" s="2">
        <v>45940</v>
      </c>
      <c r="B4960" t="s">
        <v>64</v>
      </c>
      <c r="C4960">
        <v>180</v>
      </c>
      <c r="D4960">
        <v>1</v>
      </c>
      <c r="E4960">
        <v>4.17</v>
      </c>
      <c r="F4960">
        <v>0.55600000000000005</v>
      </c>
      <c r="G4960">
        <v>4.17</v>
      </c>
      <c r="H4960">
        <v>4.17</v>
      </c>
      <c r="I4960" t="s">
        <v>149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X4960">
        <v>0</v>
      </c>
      <c r="Y4960">
        <v>0</v>
      </c>
    </row>
    <row r="4961" spans="1:25" x14ac:dyDescent="0.3">
      <c r="A4961" s="2">
        <v>45940</v>
      </c>
      <c r="B4961" t="s">
        <v>26</v>
      </c>
      <c r="C4961">
        <v>99</v>
      </c>
      <c r="D4961">
        <v>1</v>
      </c>
      <c r="E4961">
        <v>2.27</v>
      </c>
      <c r="F4961">
        <v>1.01</v>
      </c>
      <c r="G4961">
        <v>2.27</v>
      </c>
      <c r="H4961">
        <v>2.27</v>
      </c>
      <c r="I4961" t="s">
        <v>149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X4961">
        <v>0</v>
      </c>
      <c r="Y4961">
        <v>0</v>
      </c>
    </row>
    <row r="4962" spans="1:25" x14ac:dyDescent="0.3">
      <c r="A4962" s="2">
        <v>45940</v>
      </c>
      <c r="B4962" t="s">
        <v>15</v>
      </c>
      <c r="C4962">
        <v>440</v>
      </c>
      <c r="D4962">
        <v>2</v>
      </c>
      <c r="E4962">
        <v>3.36</v>
      </c>
      <c r="F4962">
        <v>0.45500000000000002</v>
      </c>
      <c r="G4962">
        <v>6.72</v>
      </c>
      <c r="H4962">
        <v>6.72</v>
      </c>
      <c r="I4962" t="s">
        <v>149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X4962">
        <v>0</v>
      </c>
      <c r="Y4962">
        <v>0</v>
      </c>
    </row>
    <row r="4963" spans="1:25" x14ac:dyDescent="0.3">
      <c r="A4963" s="2">
        <v>45940</v>
      </c>
      <c r="B4963" t="s">
        <v>36</v>
      </c>
      <c r="C4963">
        <v>82</v>
      </c>
      <c r="D4963">
        <v>0</v>
      </c>
      <c r="F4963">
        <v>0</v>
      </c>
      <c r="G4963">
        <v>0</v>
      </c>
      <c r="H4963">
        <v>0</v>
      </c>
      <c r="I4963" t="s">
        <v>149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5" x14ac:dyDescent="0.3">
      <c r="A4964" s="2">
        <v>45940</v>
      </c>
      <c r="B4964" t="s">
        <v>78</v>
      </c>
      <c r="C4964">
        <v>214</v>
      </c>
      <c r="D4964">
        <v>0</v>
      </c>
      <c r="F4964">
        <v>0</v>
      </c>
      <c r="G4964">
        <v>0</v>
      </c>
      <c r="H4964">
        <v>0</v>
      </c>
      <c r="I4964" t="s">
        <v>149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5" x14ac:dyDescent="0.3">
      <c r="A4965" s="2">
        <v>45940</v>
      </c>
      <c r="B4965" t="s">
        <v>21</v>
      </c>
      <c r="C4965">
        <v>26</v>
      </c>
      <c r="D4965">
        <v>0</v>
      </c>
      <c r="F4965">
        <v>0</v>
      </c>
      <c r="G4965">
        <v>0</v>
      </c>
      <c r="H4965">
        <v>0</v>
      </c>
      <c r="I4965" t="s">
        <v>149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5" x14ac:dyDescent="0.3">
      <c r="A4966" s="2">
        <v>45940</v>
      </c>
      <c r="B4966" t="s">
        <v>94</v>
      </c>
      <c r="C4966">
        <v>106</v>
      </c>
      <c r="D4966">
        <v>1</v>
      </c>
      <c r="E4966">
        <v>2.3199999999999998</v>
      </c>
      <c r="F4966">
        <v>0.94299999999999995</v>
      </c>
      <c r="G4966">
        <v>2.3199999999999998</v>
      </c>
      <c r="H4966">
        <v>2.3199999999999998</v>
      </c>
      <c r="I4966" t="s">
        <v>149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X4966">
        <v>0</v>
      </c>
      <c r="Y4966">
        <v>0</v>
      </c>
    </row>
    <row r="4967" spans="1:25" x14ac:dyDescent="0.3">
      <c r="A4967" s="2">
        <v>45940</v>
      </c>
      <c r="B4967" t="s">
        <v>17</v>
      </c>
      <c r="C4967">
        <v>14</v>
      </c>
      <c r="D4967">
        <v>0</v>
      </c>
      <c r="F4967">
        <v>0</v>
      </c>
      <c r="G4967">
        <v>0</v>
      </c>
      <c r="H4967">
        <v>0</v>
      </c>
      <c r="I4967" t="s">
        <v>149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5" x14ac:dyDescent="0.3">
      <c r="A4968" s="2">
        <v>45940</v>
      </c>
      <c r="B4968" t="s">
        <v>17</v>
      </c>
      <c r="C4968">
        <v>20</v>
      </c>
      <c r="D4968">
        <v>1</v>
      </c>
      <c r="E4968">
        <v>0.99</v>
      </c>
      <c r="F4968">
        <v>5</v>
      </c>
      <c r="G4968">
        <v>0.99</v>
      </c>
      <c r="H4968">
        <v>0.99</v>
      </c>
      <c r="I4968" t="s">
        <v>149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22.88</v>
      </c>
      <c r="S4968">
        <v>22.88</v>
      </c>
      <c r="T4968">
        <v>22.88</v>
      </c>
      <c r="U4968">
        <v>22.88</v>
      </c>
      <c r="V4968">
        <v>4.326923077</v>
      </c>
      <c r="W4968">
        <v>4.326923077</v>
      </c>
      <c r="X4968">
        <v>23.11111111</v>
      </c>
      <c r="Y4968">
        <v>23.11111111</v>
      </c>
    </row>
    <row r="4969" spans="1:25" x14ac:dyDescent="0.3">
      <c r="A4969" s="2">
        <v>45940</v>
      </c>
      <c r="B4969" t="s">
        <v>17</v>
      </c>
      <c r="C4969">
        <v>39</v>
      </c>
      <c r="D4969">
        <v>0</v>
      </c>
      <c r="F4969">
        <v>0</v>
      </c>
      <c r="G4969">
        <v>0</v>
      </c>
      <c r="H4969">
        <v>0</v>
      </c>
      <c r="I4969" t="s">
        <v>149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5" x14ac:dyDescent="0.3">
      <c r="A4970" s="2">
        <v>45940</v>
      </c>
      <c r="B4970" t="s">
        <v>17</v>
      </c>
      <c r="C4970">
        <v>11</v>
      </c>
      <c r="D4970">
        <v>0</v>
      </c>
      <c r="F4970">
        <v>0</v>
      </c>
      <c r="G4970">
        <v>0</v>
      </c>
      <c r="H4970">
        <v>0</v>
      </c>
      <c r="I4970" t="s">
        <v>149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5" x14ac:dyDescent="0.3">
      <c r="A4971" s="2">
        <v>45940</v>
      </c>
      <c r="B4971" t="s">
        <v>52</v>
      </c>
      <c r="C4971">
        <v>370</v>
      </c>
      <c r="D4971">
        <v>4</v>
      </c>
      <c r="E4971">
        <v>0.59299999999999997</v>
      </c>
      <c r="F4971">
        <v>1.081</v>
      </c>
      <c r="G4971">
        <v>2.37</v>
      </c>
      <c r="H4971">
        <v>2.37</v>
      </c>
      <c r="I4971" t="s">
        <v>149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X4971">
        <v>0</v>
      </c>
      <c r="Y4971">
        <v>0</v>
      </c>
    </row>
    <row r="4972" spans="1:25" x14ac:dyDescent="0.3">
      <c r="A4972" s="2">
        <v>45940</v>
      </c>
      <c r="B4972" t="s">
        <v>52</v>
      </c>
      <c r="C4972">
        <v>536</v>
      </c>
      <c r="D4972">
        <v>3</v>
      </c>
      <c r="E4972">
        <v>0.37</v>
      </c>
      <c r="F4972">
        <v>0.56000000000000005</v>
      </c>
      <c r="G4972">
        <v>1.1100000000000001</v>
      </c>
      <c r="H4972">
        <v>1.1100000000000001</v>
      </c>
      <c r="I4972" t="s">
        <v>149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X4972">
        <v>0</v>
      </c>
      <c r="Y4972">
        <v>0</v>
      </c>
    </row>
    <row r="4973" spans="1:25" x14ac:dyDescent="0.3">
      <c r="A4973" s="2">
        <v>45940</v>
      </c>
      <c r="B4973" t="s">
        <v>52</v>
      </c>
      <c r="C4973">
        <v>663</v>
      </c>
      <c r="D4973">
        <v>5</v>
      </c>
      <c r="E4973">
        <v>0.78</v>
      </c>
      <c r="F4973">
        <v>0.754</v>
      </c>
      <c r="G4973">
        <v>3.9</v>
      </c>
      <c r="H4973">
        <v>3.9</v>
      </c>
      <c r="I4973" t="s">
        <v>149</v>
      </c>
      <c r="J4973">
        <v>1</v>
      </c>
      <c r="K4973">
        <v>2</v>
      </c>
      <c r="L4973">
        <v>2</v>
      </c>
      <c r="M4973">
        <v>2</v>
      </c>
      <c r="N4973">
        <v>1</v>
      </c>
      <c r="O4973">
        <v>2</v>
      </c>
      <c r="P4973">
        <v>2</v>
      </c>
      <c r="Q4973">
        <v>2</v>
      </c>
      <c r="R4973">
        <v>28.49</v>
      </c>
      <c r="S4973">
        <v>55.98</v>
      </c>
      <c r="T4973">
        <v>55.98</v>
      </c>
      <c r="U4973">
        <v>55.98</v>
      </c>
      <c r="V4973">
        <v>6.9667738479999999</v>
      </c>
      <c r="W4973">
        <v>6.9667738479999999</v>
      </c>
      <c r="X4973">
        <v>14.353846150000001</v>
      </c>
      <c r="Y4973">
        <v>14.353846150000001</v>
      </c>
    </row>
    <row r="4974" spans="1:25" x14ac:dyDescent="0.3">
      <c r="A4974" s="2">
        <v>45940</v>
      </c>
      <c r="B4974" t="s">
        <v>52</v>
      </c>
      <c r="C4974">
        <v>1330</v>
      </c>
      <c r="D4974">
        <v>18</v>
      </c>
      <c r="E4974">
        <v>0.307</v>
      </c>
      <c r="F4974">
        <v>1.353</v>
      </c>
      <c r="G4974">
        <v>5.52</v>
      </c>
      <c r="H4974">
        <v>5.52</v>
      </c>
      <c r="I4974" t="s">
        <v>149</v>
      </c>
      <c r="J4974">
        <v>3</v>
      </c>
      <c r="K4974">
        <v>3</v>
      </c>
      <c r="L4974">
        <v>3</v>
      </c>
      <c r="M4974">
        <v>3</v>
      </c>
      <c r="N4974">
        <v>3</v>
      </c>
      <c r="O4974">
        <v>3</v>
      </c>
      <c r="P4974">
        <v>3</v>
      </c>
      <c r="Q4974">
        <v>3</v>
      </c>
      <c r="R4974">
        <v>38.86</v>
      </c>
      <c r="S4974">
        <v>38.86</v>
      </c>
      <c r="T4974">
        <v>38.86</v>
      </c>
      <c r="U4974">
        <v>38.86</v>
      </c>
      <c r="V4974">
        <v>14.204837879999999</v>
      </c>
      <c r="W4974">
        <v>14.204837879999999</v>
      </c>
      <c r="X4974">
        <v>7.0398550719999999</v>
      </c>
      <c r="Y4974">
        <v>7.0398550719999999</v>
      </c>
    </row>
    <row r="4975" spans="1:25" x14ac:dyDescent="0.3">
      <c r="A4975" s="2">
        <v>45940</v>
      </c>
      <c r="B4975" t="s">
        <v>112</v>
      </c>
      <c r="C4975">
        <v>67</v>
      </c>
      <c r="D4975">
        <v>0</v>
      </c>
      <c r="F4975">
        <v>0</v>
      </c>
      <c r="G4975">
        <v>0</v>
      </c>
      <c r="H4975">
        <v>0</v>
      </c>
      <c r="I4975" t="s">
        <v>149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5" x14ac:dyDescent="0.3">
      <c r="A4976" s="2">
        <v>45940</v>
      </c>
      <c r="B4976" t="s">
        <v>15</v>
      </c>
      <c r="C4976">
        <v>97</v>
      </c>
      <c r="D4976">
        <v>1</v>
      </c>
      <c r="E4976">
        <v>1.68</v>
      </c>
      <c r="F4976">
        <v>1.0309999999999999</v>
      </c>
      <c r="G4976">
        <v>1.68</v>
      </c>
      <c r="H4976">
        <v>1.68</v>
      </c>
      <c r="I4976" t="s">
        <v>149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X4976">
        <v>0</v>
      </c>
      <c r="Y4976">
        <v>0</v>
      </c>
    </row>
    <row r="4977" spans="1:25" x14ac:dyDescent="0.3">
      <c r="A4977" s="2">
        <v>45940</v>
      </c>
      <c r="B4977" t="s">
        <v>112</v>
      </c>
      <c r="C4977">
        <v>253</v>
      </c>
      <c r="D4977">
        <v>3</v>
      </c>
      <c r="E4977">
        <v>0.97</v>
      </c>
      <c r="F4977">
        <v>1.1859999999999999</v>
      </c>
      <c r="G4977">
        <v>2.91</v>
      </c>
      <c r="H4977">
        <v>2.91</v>
      </c>
      <c r="I4977" t="s">
        <v>149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X4977">
        <v>0</v>
      </c>
      <c r="Y4977">
        <v>0</v>
      </c>
    </row>
    <row r="4978" spans="1:25" x14ac:dyDescent="0.3">
      <c r="A4978" s="2">
        <v>45940</v>
      </c>
      <c r="B4978" t="s">
        <v>15</v>
      </c>
      <c r="C4978">
        <v>216</v>
      </c>
      <c r="D4978">
        <v>0</v>
      </c>
      <c r="F4978">
        <v>0</v>
      </c>
      <c r="G4978">
        <v>0</v>
      </c>
      <c r="H4978">
        <v>0</v>
      </c>
      <c r="I4978" t="s">
        <v>149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5" x14ac:dyDescent="0.3">
      <c r="A4979" s="2">
        <v>45940</v>
      </c>
      <c r="B4979" t="s">
        <v>15</v>
      </c>
      <c r="C4979">
        <v>276</v>
      </c>
      <c r="D4979">
        <v>3</v>
      </c>
      <c r="E4979">
        <v>0.78</v>
      </c>
      <c r="F4979">
        <v>1.087</v>
      </c>
      <c r="G4979">
        <v>2.34</v>
      </c>
      <c r="H4979">
        <v>2.34</v>
      </c>
      <c r="I4979" t="s">
        <v>149</v>
      </c>
      <c r="J4979">
        <v>2</v>
      </c>
      <c r="K4979">
        <v>2</v>
      </c>
      <c r="L4979">
        <v>2</v>
      </c>
      <c r="M4979">
        <v>2</v>
      </c>
      <c r="N4979">
        <v>4</v>
      </c>
      <c r="O4979">
        <v>4</v>
      </c>
      <c r="P4979">
        <v>4</v>
      </c>
      <c r="Q4979">
        <v>4</v>
      </c>
      <c r="R4979">
        <v>145.96</v>
      </c>
      <c r="S4979">
        <v>145.96</v>
      </c>
      <c r="T4979">
        <v>145.96</v>
      </c>
      <c r="U4979">
        <v>145.96</v>
      </c>
      <c r="V4979">
        <v>1.603178953</v>
      </c>
      <c r="W4979">
        <v>1.603178953</v>
      </c>
      <c r="X4979">
        <v>62.37606838</v>
      </c>
      <c r="Y4979">
        <v>62.37606838</v>
      </c>
    </row>
    <row r="4980" spans="1:25" x14ac:dyDescent="0.3">
      <c r="A4980" s="2">
        <v>45940</v>
      </c>
      <c r="B4980" t="s">
        <v>112</v>
      </c>
      <c r="C4980">
        <v>229</v>
      </c>
      <c r="D4980">
        <v>2</v>
      </c>
      <c r="E4980">
        <v>0.84</v>
      </c>
      <c r="F4980">
        <v>0.873</v>
      </c>
      <c r="G4980">
        <v>1.68</v>
      </c>
      <c r="H4980">
        <v>1.68</v>
      </c>
      <c r="I4980" t="s">
        <v>149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X4980">
        <v>0</v>
      </c>
      <c r="Y4980">
        <v>0</v>
      </c>
    </row>
    <row r="4981" spans="1:25" x14ac:dyDescent="0.3">
      <c r="A4981" s="2">
        <v>45940</v>
      </c>
      <c r="B4981" t="s">
        <v>15</v>
      </c>
      <c r="C4981">
        <v>335</v>
      </c>
      <c r="D4981">
        <v>5</v>
      </c>
      <c r="E4981">
        <v>0.64200000000000002</v>
      </c>
      <c r="F4981">
        <v>1.4930000000000001</v>
      </c>
      <c r="G4981">
        <v>3.21</v>
      </c>
      <c r="H4981">
        <v>3.21</v>
      </c>
      <c r="I4981" t="s">
        <v>149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X4981">
        <v>0</v>
      </c>
      <c r="Y4981">
        <v>0</v>
      </c>
    </row>
    <row r="4982" spans="1:25" x14ac:dyDescent="0.3">
      <c r="A4982" s="2">
        <v>45940</v>
      </c>
      <c r="B4982" t="s">
        <v>112</v>
      </c>
      <c r="C4982">
        <v>811</v>
      </c>
      <c r="D4982">
        <v>2</v>
      </c>
      <c r="E4982">
        <v>0.9</v>
      </c>
      <c r="F4982">
        <v>0.247</v>
      </c>
      <c r="G4982">
        <v>1.8</v>
      </c>
      <c r="H4982">
        <v>1.8</v>
      </c>
      <c r="I4982" t="s">
        <v>149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X4982">
        <v>0</v>
      </c>
      <c r="Y4982">
        <v>0</v>
      </c>
    </row>
    <row r="4983" spans="1:25" x14ac:dyDescent="0.3">
      <c r="A4983" s="2">
        <v>45940</v>
      </c>
      <c r="B4983" t="s">
        <v>100</v>
      </c>
      <c r="C4983">
        <v>3</v>
      </c>
      <c r="D4983">
        <v>1</v>
      </c>
      <c r="E4983">
        <v>0.83</v>
      </c>
      <c r="F4983">
        <v>33.332999999999998</v>
      </c>
      <c r="G4983">
        <v>0.83</v>
      </c>
      <c r="H4983">
        <v>0.83</v>
      </c>
      <c r="I4983" t="s">
        <v>149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X4983">
        <v>0</v>
      </c>
      <c r="Y4983">
        <v>0</v>
      </c>
    </row>
    <row r="4984" spans="1:25" x14ac:dyDescent="0.3">
      <c r="A4984" s="2">
        <v>45940</v>
      </c>
      <c r="B4984" t="s">
        <v>54</v>
      </c>
      <c r="C4984">
        <v>96</v>
      </c>
      <c r="D4984">
        <v>2</v>
      </c>
      <c r="E4984">
        <v>1.1299999999999999</v>
      </c>
      <c r="F4984">
        <v>2.0830000000000002</v>
      </c>
      <c r="G4984">
        <v>2.2599999999999998</v>
      </c>
      <c r="H4984">
        <v>2.2599999999999998</v>
      </c>
      <c r="I4984" t="s">
        <v>149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X4984">
        <v>0</v>
      </c>
      <c r="Y4984">
        <v>0</v>
      </c>
    </row>
    <row r="4985" spans="1:25" x14ac:dyDescent="0.3">
      <c r="A4985" s="2">
        <v>45940</v>
      </c>
      <c r="B4985" t="s">
        <v>60</v>
      </c>
      <c r="C4985">
        <v>89</v>
      </c>
      <c r="D4985">
        <v>1</v>
      </c>
      <c r="E4985">
        <v>2.16</v>
      </c>
      <c r="F4985">
        <v>1.1240000000000001</v>
      </c>
      <c r="G4985">
        <v>2.16</v>
      </c>
      <c r="H4985">
        <v>2.16</v>
      </c>
      <c r="I4985" t="s">
        <v>149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X4985">
        <v>0</v>
      </c>
      <c r="Y4985">
        <v>0</v>
      </c>
    </row>
    <row r="4986" spans="1:25" x14ac:dyDescent="0.3">
      <c r="A4986" s="2">
        <v>45940</v>
      </c>
      <c r="B4986" t="s">
        <v>60</v>
      </c>
      <c r="C4986">
        <v>272</v>
      </c>
      <c r="D4986">
        <v>1</v>
      </c>
      <c r="E4986">
        <v>0.72</v>
      </c>
      <c r="F4986">
        <v>0.36799999999999999</v>
      </c>
      <c r="G4986">
        <v>0.72</v>
      </c>
      <c r="H4986">
        <v>0.72</v>
      </c>
      <c r="I4986" t="s">
        <v>149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X4986">
        <v>0</v>
      </c>
      <c r="Y4986">
        <v>0</v>
      </c>
    </row>
    <row r="4987" spans="1:25" x14ac:dyDescent="0.3">
      <c r="A4987" s="2">
        <v>45940</v>
      </c>
      <c r="B4987" t="s">
        <v>100</v>
      </c>
      <c r="C4987">
        <v>13</v>
      </c>
      <c r="D4987">
        <v>2</v>
      </c>
      <c r="E4987">
        <v>0.81</v>
      </c>
      <c r="F4987">
        <v>15.385</v>
      </c>
      <c r="G4987">
        <v>1.62</v>
      </c>
      <c r="H4987">
        <v>1.62</v>
      </c>
      <c r="I4987" t="s">
        <v>149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X4987">
        <v>0</v>
      </c>
      <c r="Y4987">
        <v>0</v>
      </c>
    </row>
    <row r="4988" spans="1:25" x14ac:dyDescent="0.3">
      <c r="A4988" s="2">
        <v>45940</v>
      </c>
      <c r="B4988" t="s">
        <v>54</v>
      </c>
      <c r="C4988">
        <v>387</v>
      </c>
      <c r="D4988">
        <v>5</v>
      </c>
      <c r="E4988">
        <v>0.72</v>
      </c>
      <c r="F4988">
        <v>1.292</v>
      </c>
      <c r="G4988">
        <v>3.6</v>
      </c>
      <c r="H4988">
        <v>3.6</v>
      </c>
      <c r="I4988" t="s">
        <v>149</v>
      </c>
      <c r="J4988">
        <v>2</v>
      </c>
      <c r="K4988">
        <v>2</v>
      </c>
      <c r="L4988">
        <v>2</v>
      </c>
      <c r="M4988">
        <v>2</v>
      </c>
      <c r="N4988">
        <v>4</v>
      </c>
      <c r="O4988">
        <v>4</v>
      </c>
      <c r="P4988">
        <v>4</v>
      </c>
      <c r="Q4988">
        <v>4</v>
      </c>
      <c r="R4988">
        <v>114.74</v>
      </c>
      <c r="S4988">
        <v>114.74</v>
      </c>
      <c r="T4988">
        <v>114.74</v>
      </c>
      <c r="U4988">
        <v>114.74</v>
      </c>
      <c r="V4988">
        <v>3.1375283249999999</v>
      </c>
      <c r="W4988">
        <v>3.1375283249999999</v>
      </c>
      <c r="X4988">
        <v>31.872222220000001</v>
      </c>
      <c r="Y4988">
        <v>31.872222220000001</v>
      </c>
    </row>
    <row r="4989" spans="1:25" x14ac:dyDescent="0.3">
      <c r="A4989" s="2">
        <v>45940</v>
      </c>
      <c r="B4989" t="s">
        <v>100</v>
      </c>
      <c r="C4989">
        <v>55</v>
      </c>
      <c r="D4989">
        <v>0</v>
      </c>
      <c r="F4989">
        <v>0</v>
      </c>
      <c r="G4989">
        <v>0</v>
      </c>
      <c r="H4989">
        <v>0</v>
      </c>
      <c r="I4989" t="s">
        <v>149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5" x14ac:dyDescent="0.3">
      <c r="A4990" s="2">
        <v>45940</v>
      </c>
      <c r="B4990" t="s">
        <v>54</v>
      </c>
      <c r="C4990">
        <v>194</v>
      </c>
      <c r="D4990">
        <v>4</v>
      </c>
      <c r="E4990">
        <v>1.18</v>
      </c>
      <c r="F4990">
        <v>2.0619999999999998</v>
      </c>
      <c r="G4990">
        <v>4.72</v>
      </c>
      <c r="H4990">
        <v>4.72</v>
      </c>
      <c r="I4990" t="s">
        <v>149</v>
      </c>
      <c r="J4990">
        <v>1</v>
      </c>
      <c r="K4990">
        <v>3</v>
      </c>
      <c r="L4990">
        <v>3</v>
      </c>
      <c r="M4990">
        <v>3</v>
      </c>
      <c r="N4990">
        <v>2</v>
      </c>
      <c r="O4990">
        <v>4</v>
      </c>
      <c r="P4990">
        <v>4</v>
      </c>
      <c r="Q4990">
        <v>4</v>
      </c>
      <c r="R4990">
        <v>74.98</v>
      </c>
      <c r="S4990">
        <v>132.35</v>
      </c>
      <c r="T4990">
        <v>132.35</v>
      </c>
      <c r="U4990">
        <v>132.35</v>
      </c>
      <c r="V4990">
        <v>3.5663014730000002</v>
      </c>
      <c r="W4990">
        <v>3.5663014730000002</v>
      </c>
      <c r="X4990">
        <v>28.040254239999999</v>
      </c>
      <c r="Y4990">
        <v>28.040254239999999</v>
      </c>
    </row>
    <row r="4991" spans="1:25" x14ac:dyDescent="0.3">
      <c r="A4991" s="2">
        <v>45940</v>
      </c>
      <c r="B4991" t="s">
        <v>60</v>
      </c>
      <c r="C4991">
        <v>362</v>
      </c>
      <c r="D4991">
        <v>3</v>
      </c>
      <c r="E4991">
        <v>1.3129999999999999</v>
      </c>
      <c r="F4991">
        <v>0.82899999999999996</v>
      </c>
      <c r="G4991">
        <v>3.94</v>
      </c>
      <c r="H4991">
        <v>3.94</v>
      </c>
      <c r="I4991" t="s">
        <v>149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X4991">
        <v>0</v>
      </c>
      <c r="Y4991">
        <v>0</v>
      </c>
    </row>
    <row r="4992" spans="1:25" x14ac:dyDescent="0.3">
      <c r="A4992" s="2">
        <v>45940</v>
      </c>
      <c r="B4992" t="s">
        <v>54</v>
      </c>
      <c r="C4992">
        <v>318</v>
      </c>
      <c r="D4992">
        <v>2</v>
      </c>
      <c r="E4992">
        <v>0.69</v>
      </c>
      <c r="F4992">
        <v>0.629</v>
      </c>
      <c r="G4992">
        <v>1.38</v>
      </c>
      <c r="H4992">
        <v>1.38</v>
      </c>
      <c r="I4992" t="s">
        <v>149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X4992">
        <v>0</v>
      </c>
      <c r="Y4992">
        <v>0</v>
      </c>
    </row>
    <row r="4993" spans="1:25" x14ac:dyDescent="0.3">
      <c r="A4993" s="2">
        <v>45940</v>
      </c>
      <c r="B4993" t="s">
        <v>100</v>
      </c>
      <c r="C4993">
        <v>47</v>
      </c>
      <c r="D4993">
        <v>0</v>
      </c>
      <c r="F4993">
        <v>0</v>
      </c>
      <c r="G4993">
        <v>0</v>
      </c>
      <c r="H4993">
        <v>0</v>
      </c>
      <c r="I4993" t="s">
        <v>149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5" x14ac:dyDescent="0.3">
      <c r="A4994" s="2">
        <v>45940</v>
      </c>
      <c r="B4994" t="s">
        <v>60</v>
      </c>
      <c r="C4994">
        <v>263</v>
      </c>
      <c r="D4994">
        <v>2</v>
      </c>
      <c r="E4994">
        <v>0.53</v>
      </c>
      <c r="F4994">
        <v>0.76</v>
      </c>
      <c r="G4994">
        <v>1.06</v>
      </c>
      <c r="H4994">
        <v>1.06</v>
      </c>
      <c r="I4994" t="s">
        <v>149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X4994">
        <v>0</v>
      </c>
      <c r="Y4994">
        <v>0</v>
      </c>
    </row>
    <row r="4995" spans="1:25" x14ac:dyDescent="0.3">
      <c r="A4995" s="2">
        <v>45940</v>
      </c>
      <c r="B4995" t="s">
        <v>48</v>
      </c>
      <c r="C4995">
        <v>84</v>
      </c>
      <c r="D4995">
        <v>2</v>
      </c>
      <c r="E4995">
        <v>1.95</v>
      </c>
      <c r="F4995">
        <v>2.3809999999999998</v>
      </c>
      <c r="G4995">
        <v>3.9</v>
      </c>
      <c r="H4995">
        <v>3.9</v>
      </c>
      <c r="I4995" t="s">
        <v>149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X4995">
        <v>0</v>
      </c>
      <c r="Y4995">
        <v>0</v>
      </c>
    </row>
    <row r="4996" spans="1:25" x14ac:dyDescent="0.3">
      <c r="A4996" s="2">
        <v>45940</v>
      </c>
      <c r="B4996" t="s">
        <v>48</v>
      </c>
      <c r="C4996">
        <v>199</v>
      </c>
      <c r="D4996">
        <v>1</v>
      </c>
      <c r="E4996">
        <v>0.87</v>
      </c>
      <c r="F4996">
        <v>0.503</v>
      </c>
      <c r="G4996">
        <v>0.87</v>
      </c>
      <c r="H4996">
        <v>0.87</v>
      </c>
      <c r="I4996" t="s">
        <v>149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X4996">
        <v>0</v>
      </c>
      <c r="Y4996">
        <v>0</v>
      </c>
    </row>
    <row r="4997" spans="1:25" x14ac:dyDescent="0.3">
      <c r="A4997" s="2">
        <v>45940</v>
      </c>
      <c r="B4997" t="s">
        <v>48</v>
      </c>
      <c r="C4997">
        <v>394</v>
      </c>
      <c r="D4997">
        <v>5</v>
      </c>
      <c r="E4997">
        <v>1.776</v>
      </c>
      <c r="F4997">
        <v>1.2689999999999999</v>
      </c>
      <c r="G4997">
        <v>8.8800000000000008</v>
      </c>
      <c r="H4997">
        <v>8.8800000000000008</v>
      </c>
      <c r="I4997" t="s">
        <v>149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X4997">
        <v>0</v>
      </c>
      <c r="Y4997">
        <v>0</v>
      </c>
    </row>
    <row r="4998" spans="1:25" x14ac:dyDescent="0.3">
      <c r="A4998" s="2">
        <v>45940</v>
      </c>
      <c r="B4998" t="s">
        <v>48</v>
      </c>
      <c r="C4998">
        <v>518</v>
      </c>
      <c r="D4998">
        <v>1</v>
      </c>
      <c r="E4998">
        <v>1.04</v>
      </c>
      <c r="F4998">
        <v>0.193</v>
      </c>
      <c r="G4998">
        <v>1.04</v>
      </c>
      <c r="H4998">
        <v>1.04</v>
      </c>
      <c r="I4998" t="s">
        <v>149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X4998">
        <v>0</v>
      </c>
      <c r="Y4998">
        <v>0</v>
      </c>
    </row>
    <row r="4999" spans="1:25" x14ac:dyDescent="0.3">
      <c r="A4999" s="2">
        <v>45940</v>
      </c>
      <c r="B4999" t="s">
        <v>19</v>
      </c>
      <c r="C4999">
        <v>5</v>
      </c>
      <c r="D4999">
        <v>0</v>
      </c>
      <c r="F4999">
        <v>0</v>
      </c>
      <c r="G4999">
        <v>0</v>
      </c>
      <c r="H4999">
        <v>0</v>
      </c>
      <c r="I4999" t="s">
        <v>149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5" x14ac:dyDescent="0.3">
      <c r="A5000" s="2">
        <v>45940</v>
      </c>
      <c r="B5000" t="s">
        <v>90</v>
      </c>
      <c r="C5000">
        <v>4</v>
      </c>
      <c r="D5000">
        <v>0</v>
      </c>
      <c r="F5000">
        <v>0</v>
      </c>
      <c r="G5000">
        <v>0</v>
      </c>
      <c r="H5000">
        <v>0</v>
      </c>
      <c r="I5000" t="s">
        <v>149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5" x14ac:dyDescent="0.3">
      <c r="A5001" s="2">
        <v>45940</v>
      </c>
      <c r="B5001" t="s">
        <v>19</v>
      </c>
      <c r="C5001">
        <v>11</v>
      </c>
      <c r="D5001">
        <v>0</v>
      </c>
      <c r="F5001">
        <v>0</v>
      </c>
      <c r="G5001">
        <v>0</v>
      </c>
      <c r="H5001">
        <v>0</v>
      </c>
      <c r="I5001" t="s">
        <v>149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5" x14ac:dyDescent="0.3">
      <c r="A5002" s="2">
        <v>45940</v>
      </c>
      <c r="B5002" t="s">
        <v>90</v>
      </c>
      <c r="C5002">
        <v>9</v>
      </c>
      <c r="D5002">
        <v>0</v>
      </c>
      <c r="F5002">
        <v>0</v>
      </c>
      <c r="G5002">
        <v>0</v>
      </c>
      <c r="H5002">
        <v>0</v>
      </c>
      <c r="I5002" t="s">
        <v>149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5" x14ac:dyDescent="0.3">
      <c r="A5003" s="2">
        <v>45940</v>
      </c>
      <c r="B5003" t="s">
        <v>19</v>
      </c>
      <c r="C5003">
        <v>24</v>
      </c>
      <c r="D5003">
        <v>0</v>
      </c>
      <c r="F5003">
        <v>0</v>
      </c>
      <c r="G5003">
        <v>0</v>
      </c>
      <c r="H5003">
        <v>0</v>
      </c>
      <c r="I5003" t="s">
        <v>149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5" x14ac:dyDescent="0.3">
      <c r="A5004" s="2">
        <v>45940</v>
      </c>
      <c r="B5004" t="s">
        <v>90</v>
      </c>
      <c r="C5004">
        <v>13</v>
      </c>
      <c r="D5004">
        <v>0</v>
      </c>
      <c r="F5004">
        <v>0</v>
      </c>
      <c r="G5004">
        <v>0</v>
      </c>
      <c r="H5004">
        <v>0</v>
      </c>
      <c r="I5004" t="s">
        <v>149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5" x14ac:dyDescent="0.3">
      <c r="A5005" s="2">
        <v>45940</v>
      </c>
      <c r="B5005" t="s">
        <v>19</v>
      </c>
      <c r="C5005">
        <v>42</v>
      </c>
      <c r="D5005">
        <v>1</v>
      </c>
      <c r="E5005">
        <v>0.52</v>
      </c>
      <c r="F5005">
        <v>2.3809999999999998</v>
      </c>
      <c r="G5005">
        <v>0.52</v>
      </c>
      <c r="H5005">
        <v>0.52</v>
      </c>
      <c r="I5005" t="s">
        <v>149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X5005">
        <v>0</v>
      </c>
      <c r="Y5005">
        <v>0</v>
      </c>
    </row>
    <row r="5006" spans="1:25" x14ac:dyDescent="0.3">
      <c r="A5006" s="2">
        <v>45940</v>
      </c>
      <c r="B5006" t="s">
        <v>90</v>
      </c>
      <c r="C5006">
        <v>12</v>
      </c>
      <c r="D5006">
        <v>0</v>
      </c>
      <c r="F5006">
        <v>0</v>
      </c>
      <c r="G5006">
        <v>0</v>
      </c>
      <c r="H5006">
        <v>0</v>
      </c>
      <c r="I5006" t="s">
        <v>149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5" x14ac:dyDescent="0.3">
      <c r="A5007" s="2">
        <v>45940</v>
      </c>
      <c r="B5007" t="s">
        <v>58</v>
      </c>
      <c r="C5007">
        <v>24</v>
      </c>
      <c r="D5007">
        <v>0</v>
      </c>
      <c r="F5007">
        <v>0</v>
      </c>
      <c r="G5007">
        <v>0</v>
      </c>
      <c r="H5007">
        <v>0</v>
      </c>
      <c r="I5007" t="s">
        <v>149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5" x14ac:dyDescent="0.3">
      <c r="A5008" s="2">
        <v>45940</v>
      </c>
      <c r="B5008" t="s">
        <v>110</v>
      </c>
      <c r="C5008">
        <v>15</v>
      </c>
      <c r="D5008">
        <v>0</v>
      </c>
      <c r="F5008">
        <v>0</v>
      </c>
      <c r="G5008">
        <v>0</v>
      </c>
      <c r="H5008">
        <v>0</v>
      </c>
      <c r="I5008" t="s">
        <v>149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5" x14ac:dyDescent="0.3">
      <c r="A5009" s="2">
        <v>45940</v>
      </c>
      <c r="B5009" t="s">
        <v>34</v>
      </c>
      <c r="C5009">
        <v>77</v>
      </c>
      <c r="D5009">
        <v>0</v>
      </c>
      <c r="F5009">
        <v>0</v>
      </c>
      <c r="G5009">
        <v>0</v>
      </c>
      <c r="H5009">
        <v>0</v>
      </c>
      <c r="I5009" t="s">
        <v>149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5" x14ac:dyDescent="0.3">
      <c r="A5010" s="2">
        <v>45940</v>
      </c>
      <c r="B5010" t="s">
        <v>28</v>
      </c>
      <c r="C5010">
        <v>8</v>
      </c>
      <c r="D5010">
        <v>0</v>
      </c>
      <c r="F5010">
        <v>0</v>
      </c>
      <c r="G5010">
        <v>0</v>
      </c>
      <c r="H5010">
        <v>0</v>
      </c>
      <c r="I5010" t="s">
        <v>149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5" x14ac:dyDescent="0.3">
      <c r="A5011" s="2">
        <v>45940</v>
      </c>
      <c r="B5011" t="s">
        <v>58</v>
      </c>
      <c r="C5011">
        <v>56</v>
      </c>
      <c r="D5011">
        <v>2</v>
      </c>
      <c r="E5011">
        <v>0.85499999999999998</v>
      </c>
      <c r="F5011">
        <v>3.5710000000000002</v>
      </c>
      <c r="G5011">
        <v>1.71</v>
      </c>
      <c r="H5011">
        <v>1.71</v>
      </c>
      <c r="I5011" t="s">
        <v>149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X5011">
        <v>0</v>
      </c>
      <c r="Y5011">
        <v>0</v>
      </c>
    </row>
    <row r="5012" spans="1:25" x14ac:dyDescent="0.3">
      <c r="A5012" s="2">
        <v>45940</v>
      </c>
      <c r="B5012" t="s">
        <v>110</v>
      </c>
      <c r="C5012">
        <v>61</v>
      </c>
      <c r="D5012">
        <v>1</v>
      </c>
      <c r="E5012">
        <v>0.5</v>
      </c>
      <c r="F5012">
        <v>1.639</v>
      </c>
      <c r="G5012">
        <v>0.5</v>
      </c>
      <c r="H5012">
        <v>0.5</v>
      </c>
      <c r="I5012" t="s">
        <v>149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X5012">
        <v>0</v>
      </c>
      <c r="Y5012">
        <v>0</v>
      </c>
    </row>
    <row r="5013" spans="1:25" x14ac:dyDescent="0.3">
      <c r="A5013" s="2">
        <v>45940</v>
      </c>
      <c r="B5013" t="s">
        <v>34</v>
      </c>
      <c r="C5013">
        <v>80</v>
      </c>
      <c r="D5013">
        <v>1</v>
      </c>
      <c r="E5013">
        <v>0.6</v>
      </c>
      <c r="F5013">
        <v>1.25</v>
      </c>
      <c r="G5013">
        <v>0.6</v>
      </c>
      <c r="H5013">
        <v>0.6</v>
      </c>
      <c r="I5013" t="s">
        <v>149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X5013">
        <v>0</v>
      </c>
      <c r="Y5013">
        <v>0</v>
      </c>
    </row>
    <row r="5014" spans="1:25" x14ac:dyDescent="0.3">
      <c r="A5014" s="2">
        <v>45940</v>
      </c>
      <c r="B5014" t="s">
        <v>28</v>
      </c>
      <c r="C5014">
        <v>16</v>
      </c>
      <c r="D5014">
        <v>0</v>
      </c>
      <c r="F5014">
        <v>0</v>
      </c>
      <c r="G5014">
        <v>0</v>
      </c>
      <c r="H5014">
        <v>0</v>
      </c>
      <c r="I5014" t="s">
        <v>149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5" x14ac:dyDescent="0.3">
      <c r="A5015" s="2">
        <v>45940</v>
      </c>
      <c r="B5015" t="s">
        <v>28</v>
      </c>
      <c r="C5015">
        <v>6</v>
      </c>
      <c r="D5015">
        <v>0</v>
      </c>
      <c r="F5015">
        <v>0</v>
      </c>
      <c r="G5015">
        <v>0</v>
      </c>
      <c r="H5015">
        <v>0</v>
      </c>
      <c r="I5015" t="s">
        <v>149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5" x14ac:dyDescent="0.3">
      <c r="A5016" s="2">
        <v>45940</v>
      </c>
      <c r="B5016" t="s">
        <v>58</v>
      </c>
      <c r="C5016">
        <v>84</v>
      </c>
      <c r="D5016">
        <v>1</v>
      </c>
      <c r="E5016">
        <v>0.54</v>
      </c>
      <c r="F5016">
        <v>1.19</v>
      </c>
      <c r="G5016">
        <v>0.54</v>
      </c>
      <c r="H5016">
        <v>0.54</v>
      </c>
      <c r="I5016" t="s">
        <v>149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X5016">
        <v>0</v>
      </c>
      <c r="Y5016">
        <v>0</v>
      </c>
    </row>
    <row r="5017" spans="1:25" x14ac:dyDescent="0.3">
      <c r="A5017" s="2">
        <v>45940</v>
      </c>
      <c r="B5017" t="s">
        <v>110</v>
      </c>
      <c r="C5017">
        <v>26</v>
      </c>
      <c r="D5017">
        <v>0</v>
      </c>
      <c r="F5017">
        <v>0</v>
      </c>
      <c r="G5017">
        <v>0</v>
      </c>
      <c r="H5017">
        <v>0</v>
      </c>
      <c r="I5017" t="s">
        <v>149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5" x14ac:dyDescent="0.3">
      <c r="A5018" s="2">
        <v>45940</v>
      </c>
      <c r="B5018" t="s">
        <v>34</v>
      </c>
      <c r="C5018">
        <v>120</v>
      </c>
      <c r="D5018">
        <v>1</v>
      </c>
      <c r="E5018">
        <v>0.84</v>
      </c>
      <c r="F5018">
        <v>0.83299999999999996</v>
      </c>
      <c r="G5018">
        <v>0.84</v>
      </c>
      <c r="H5018">
        <v>0.84</v>
      </c>
      <c r="I5018" t="s">
        <v>149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X5018">
        <v>0</v>
      </c>
      <c r="Y5018">
        <v>0</v>
      </c>
    </row>
    <row r="5019" spans="1:25" x14ac:dyDescent="0.3">
      <c r="A5019" s="2">
        <v>45940</v>
      </c>
      <c r="B5019" t="s">
        <v>34</v>
      </c>
      <c r="C5019">
        <v>37</v>
      </c>
      <c r="D5019">
        <v>1</v>
      </c>
      <c r="E5019">
        <v>0.28999999999999998</v>
      </c>
      <c r="F5019">
        <v>2.7029999999999998</v>
      </c>
      <c r="G5019">
        <v>0.28999999999999998</v>
      </c>
      <c r="H5019">
        <v>0.28999999999999998</v>
      </c>
      <c r="I5019" t="s">
        <v>149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X5019">
        <v>0</v>
      </c>
      <c r="Y5019">
        <v>0</v>
      </c>
    </row>
    <row r="5020" spans="1:25" x14ac:dyDescent="0.3">
      <c r="A5020" s="2">
        <v>45940</v>
      </c>
      <c r="B5020" t="s">
        <v>58</v>
      </c>
      <c r="C5020">
        <v>40</v>
      </c>
      <c r="D5020">
        <v>2</v>
      </c>
      <c r="E5020">
        <v>0.38500000000000001</v>
      </c>
      <c r="F5020">
        <v>5</v>
      </c>
      <c r="G5020">
        <v>0.77</v>
      </c>
      <c r="H5020">
        <v>0.77</v>
      </c>
      <c r="I5020" t="s">
        <v>149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X5020">
        <v>0</v>
      </c>
      <c r="Y5020">
        <v>0</v>
      </c>
    </row>
    <row r="5021" spans="1:25" x14ac:dyDescent="0.3">
      <c r="A5021" s="2">
        <v>45940</v>
      </c>
      <c r="B5021" t="s">
        <v>28</v>
      </c>
      <c r="C5021">
        <v>27</v>
      </c>
      <c r="D5021">
        <v>0</v>
      </c>
      <c r="F5021">
        <v>0</v>
      </c>
      <c r="G5021">
        <v>0</v>
      </c>
      <c r="H5021">
        <v>0</v>
      </c>
      <c r="I5021" t="s">
        <v>149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5" x14ac:dyDescent="0.3">
      <c r="A5022" s="2">
        <v>45940</v>
      </c>
      <c r="B5022" t="s">
        <v>110</v>
      </c>
      <c r="C5022">
        <v>165</v>
      </c>
      <c r="D5022">
        <v>0</v>
      </c>
      <c r="F5022">
        <v>0</v>
      </c>
      <c r="G5022">
        <v>0</v>
      </c>
      <c r="H5022">
        <v>0</v>
      </c>
      <c r="I5022" t="s">
        <v>149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5" x14ac:dyDescent="0.3">
      <c r="A5023" s="2">
        <v>45940</v>
      </c>
      <c r="B5023" t="s">
        <v>26</v>
      </c>
      <c r="C5023">
        <v>47</v>
      </c>
      <c r="D5023">
        <v>0</v>
      </c>
      <c r="F5023">
        <v>0</v>
      </c>
      <c r="G5023">
        <v>0</v>
      </c>
      <c r="H5023">
        <v>0</v>
      </c>
      <c r="I5023" t="s">
        <v>149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5" x14ac:dyDescent="0.3">
      <c r="A5024" s="2">
        <v>45940</v>
      </c>
      <c r="B5024" t="s">
        <v>30</v>
      </c>
      <c r="C5024">
        <v>3</v>
      </c>
      <c r="D5024">
        <v>0</v>
      </c>
      <c r="F5024">
        <v>0</v>
      </c>
      <c r="G5024">
        <v>0</v>
      </c>
      <c r="H5024">
        <v>0</v>
      </c>
      <c r="I5024" t="s">
        <v>149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5" x14ac:dyDescent="0.3">
      <c r="A5025" s="2">
        <v>45940</v>
      </c>
      <c r="B5025" t="s">
        <v>26</v>
      </c>
      <c r="C5025">
        <v>126</v>
      </c>
      <c r="D5025">
        <v>1</v>
      </c>
      <c r="E5025">
        <v>0.96</v>
      </c>
      <c r="F5025">
        <v>0.79400000000000004</v>
      </c>
      <c r="G5025">
        <v>0.96</v>
      </c>
      <c r="H5025">
        <v>0.96</v>
      </c>
      <c r="I5025" t="s">
        <v>149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X5025">
        <v>0</v>
      </c>
      <c r="Y5025">
        <v>0</v>
      </c>
    </row>
    <row r="5026" spans="1:25" x14ac:dyDescent="0.3">
      <c r="A5026" s="2">
        <v>45940</v>
      </c>
      <c r="B5026" t="s">
        <v>30</v>
      </c>
      <c r="C5026">
        <v>38</v>
      </c>
      <c r="D5026">
        <v>0</v>
      </c>
      <c r="F5026">
        <v>0</v>
      </c>
      <c r="G5026">
        <v>0</v>
      </c>
      <c r="H5026">
        <v>0</v>
      </c>
      <c r="I5026" t="s">
        <v>149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5" x14ac:dyDescent="0.3">
      <c r="A5027" s="2">
        <v>45940</v>
      </c>
      <c r="B5027" t="s">
        <v>26</v>
      </c>
      <c r="C5027">
        <v>277</v>
      </c>
      <c r="D5027">
        <v>3</v>
      </c>
      <c r="E5027">
        <v>1.2270000000000001</v>
      </c>
      <c r="F5027">
        <v>1.083</v>
      </c>
      <c r="G5027">
        <v>3.68</v>
      </c>
      <c r="H5027">
        <v>3.68</v>
      </c>
      <c r="I5027" t="s">
        <v>149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X5027">
        <v>0</v>
      </c>
      <c r="Y5027">
        <v>0</v>
      </c>
    </row>
    <row r="5028" spans="1:25" x14ac:dyDescent="0.3">
      <c r="A5028" s="2">
        <v>45940</v>
      </c>
      <c r="B5028" t="s">
        <v>30</v>
      </c>
      <c r="C5028">
        <v>33</v>
      </c>
      <c r="D5028">
        <v>0</v>
      </c>
      <c r="F5028">
        <v>0</v>
      </c>
      <c r="G5028">
        <v>0</v>
      </c>
      <c r="H5028">
        <v>0</v>
      </c>
      <c r="I5028" t="s">
        <v>149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5" x14ac:dyDescent="0.3">
      <c r="A5029" s="2">
        <v>45940</v>
      </c>
      <c r="B5029" t="s">
        <v>30</v>
      </c>
      <c r="C5029">
        <v>52</v>
      </c>
      <c r="D5029">
        <v>0</v>
      </c>
      <c r="F5029">
        <v>0</v>
      </c>
      <c r="G5029">
        <v>0</v>
      </c>
      <c r="H5029">
        <v>0</v>
      </c>
      <c r="I5029" t="s">
        <v>149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5" x14ac:dyDescent="0.3">
      <c r="A5030" s="2">
        <v>45940</v>
      </c>
      <c r="B5030" t="s">
        <v>26</v>
      </c>
      <c r="C5030">
        <v>95</v>
      </c>
      <c r="D5030">
        <v>1</v>
      </c>
      <c r="E5030">
        <v>0.11</v>
      </c>
      <c r="F5030">
        <v>1.0529999999999999</v>
      </c>
      <c r="G5030">
        <v>0.11</v>
      </c>
      <c r="H5030">
        <v>0.11</v>
      </c>
      <c r="I5030" t="s">
        <v>149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X5030">
        <v>0</v>
      </c>
      <c r="Y5030">
        <v>0</v>
      </c>
    </row>
    <row r="5031" spans="1:25" x14ac:dyDescent="0.3">
      <c r="A5031" s="2">
        <v>45940</v>
      </c>
      <c r="B5031" t="s">
        <v>86</v>
      </c>
      <c r="C5031">
        <v>1</v>
      </c>
      <c r="D5031">
        <v>0</v>
      </c>
      <c r="F5031">
        <v>0</v>
      </c>
      <c r="G5031">
        <v>0</v>
      </c>
      <c r="H5031">
        <v>0</v>
      </c>
      <c r="I5031" t="s">
        <v>149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5" x14ac:dyDescent="0.3">
      <c r="A5032" s="2">
        <v>45940</v>
      </c>
      <c r="B5032" t="s">
        <v>32</v>
      </c>
      <c r="C5032">
        <v>50</v>
      </c>
      <c r="D5032">
        <v>0</v>
      </c>
      <c r="F5032">
        <v>0</v>
      </c>
      <c r="G5032">
        <v>0</v>
      </c>
      <c r="H5032">
        <v>0</v>
      </c>
      <c r="I5032" t="s">
        <v>149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5" x14ac:dyDescent="0.3">
      <c r="A5033" s="2">
        <v>45940</v>
      </c>
      <c r="B5033" t="s">
        <v>46</v>
      </c>
      <c r="C5033">
        <v>8</v>
      </c>
      <c r="D5033">
        <v>0</v>
      </c>
      <c r="F5033">
        <v>0</v>
      </c>
      <c r="G5033">
        <v>0</v>
      </c>
      <c r="H5033">
        <v>0</v>
      </c>
      <c r="I5033" t="s">
        <v>149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5" x14ac:dyDescent="0.3">
      <c r="A5034" s="2">
        <v>45940</v>
      </c>
      <c r="B5034" t="s">
        <v>38</v>
      </c>
      <c r="C5034">
        <v>133</v>
      </c>
      <c r="D5034">
        <v>0</v>
      </c>
      <c r="F5034">
        <v>0</v>
      </c>
      <c r="G5034">
        <v>0</v>
      </c>
      <c r="H5034">
        <v>0</v>
      </c>
      <c r="I5034" t="s">
        <v>149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5" x14ac:dyDescent="0.3">
      <c r="A5035" s="2">
        <v>45940</v>
      </c>
      <c r="B5035" t="s">
        <v>46</v>
      </c>
      <c r="C5035">
        <v>110</v>
      </c>
      <c r="D5035">
        <v>1</v>
      </c>
      <c r="E5035">
        <v>1.42</v>
      </c>
      <c r="F5035">
        <v>0.90900000000000003</v>
      </c>
      <c r="G5035">
        <v>1.42</v>
      </c>
      <c r="H5035">
        <v>1.42</v>
      </c>
      <c r="I5035" t="s">
        <v>149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X5035">
        <v>0</v>
      </c>
      <c r="Y5035">
        <v>0</v>
      </c>
    </row>
    <row r="5036" spans="1:25" x14ac:dyDescent="0.3">
      <c r="A5036" s="2">
        <v>45940</v>
      </c>
      <c r="B5036" t="s">
        <v>38</v>
      </c>
      <c r="C5036">
        <v>612</v>
      </c>
      <c r="D5036">
        <v>4</v>
      </c>
      <c r="E5036">
        <v>1.175</v>
      </c>
      <c r="F5036">
        <v>0.65400000000000003</v>
      </c>
      <c r="G5036">
        <v>4.7</v>
      </c>
      <c r="H5036">
        <v>4.7</v>
      </c>
      <c r="I5036" t="s">
        <v>149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X5036">
        <v>0</v>
      </c>
      <c r="Y5036">
        <v>0</v>
      </c>
    </row>
    <row r="5037" spans="1:25" x14ac:dyDescent="0.3">
      <c r="A5037" s="2">
        <v>45940</v>
      </c>
      <c r="B5037" t="s">
        <v>86</v>
      </c>
      <c r="C5037">
        <v>339</v>
      </c>
      <c r="D5037">
        <v>0</v>
      </c>
      <c r="F5037">
        <v>0</v>
      </c>
      <c r="G5037">
        <v>0</v>
      </c>
      <c r="H5037">
        <v>0</v>
      </c>
      <c r="I5037" t="s">
        <v>149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5" x14ac:dyDescent="0.3">
      <c r="A5038" s="2">
        <v>45940</v>
      </c>
      <c r="B5038" t="s">
        <v>32</v>
      </c>
      <c r="C5038">
        <v>75</v>
      </c>
      <c r="D5038">
        <v>2</v>
      </c>
      <c r="E5038">
        <v>0.52500000000000002</v>
      </c>
      <c r="F5038">
        <v>2.6669999999999998</v>
      </c>
      <c r="G5038">
        <v>1.05</v>
      </c>
      <c r="H5038">
        <v>1.05</v>
      </c>
      <c r="I5038" t="s">
        <v>149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21.88</v>
      </c>
      <c r="S5038">
        <v>21.88</v>
      </c>
      <c r="T5038">
        <v>21.88</v>
      </c>
      <c r="U5038">
        <v>21.88</v>
      </c>
      <c r="V5038">
        <v>4.7989031080000002</v>
      </c>
      <c r="W5038">
        <v>4.7989031080000002</v>
      </c>
      <c r="X5038">
        <v>20.838095240000001</v>
      </c>
      <c r="Y5038">
        <v>20.838095240000001</v>
      </c>
    </row>
    <row r="5039" spans="1:25" x14ac:dyDescent="0.3">
      <c r="A5039" s="2">
        <v>45940</v>
      </c>
      <c r="B5039" t="s">
        <v>38</v>
      </c>
      <c r="C5039">
        <v>276</v>
      </c>
      <c r="D5039">
        <v>2</v>
      </c>
      <c r="E5039">
        <v>0.76</v>
      </c>
      <c r="F5039">
        <v>0.72499999999999998</v>
      </c>
      <c r="G5039">
        <v>1.52</v>
      </c>
      <c r="H5039">
        <v>1.52</v>
      </c>
      <c r="I5039" t="s">
        <v>149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X5039">
        <v>0</v>
      </c>
      <c r="Y5039">
        <v>0</v>
      </c>
    </row>
    <row r="5040" spans="1:25" x14ac:dyDescent="0.3">
      <c r="A5040" s="2">
        <v>45940</v>
      </c>
      <c r="B5040" t="s">
        <v>86</v>
      </c>
      <c r="C5040">
        <v>36</v>
      </c>
      <c r="D5040">
        <v>0</v>
      </c>
      <c r="F5040">
        <v>0</v>
      </c>
      <c r="G5040">
        <v>0</v>
      </c>
      <c r="H5040">
        <v>0</v>
      </c>
      <c r="I5040" t="s">
        <v>149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5" x14ac:dyDescent="0.3">
      <c r="A5041" s="2">
        <v>45940</v>
      </c>
      <c r="B5041" t="s">
        <v>32</v>
      </c>
      <c r="C5041">
        <v>40</v>
      </c>
      <c r="D5041">
        <v>1</v>
      </c>
      <c r="E5041">
        <v>0.56000000000000005</v>
      </c>
      <c r="F5041">
        <v>2.5</v>
      </c>
      <c r="G5041">
        <v>0.56000000000000005</v>
      </c>
      <c r="H5041">
        <v>0.56000000000000005</v>
      </c>
      <c r="I5041" t="s">
        <v>149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X5041">
        <v>0</v>
      </c>
      <c r="Y5041">
        <v>0</v>
      </c>
    </row>
    <row r="5042" spans="1:25" x14ac:dyDescent="0.3">
      <c r="A5042" s="2">
        <v>45940</v>
      </c>
      <c r="B5042" t="s">
        <v>46</v>
      </c>
      <c r="C5042">
        <v>64</v>
      </c>
      <c r="D5042">
        <v>0</v>
      </c>
      <c r="F5042">
        <v>0</v>
      </c>
      <c r="G5042">
        <v>0</v>
      </c>
      <c r="H5042">
        <v>0</v>
      </c>
      <c r="I5042" t="s">
        <v>149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5" x14ac:dyDescent="0.3">
      <c r="A5043" s="2">
        <v>45940</v>
      </c>
      <c r="B5043" t="s">
        <v>86</v>
      </c>
      <c r="C5043">
        <v>49</v>
      </c>
      <c r="D5043">
        <v>0</v>
      </c>
      <c r="F5043">
        <v>0</v>
      </c>
      <c r="G5043">
        <v>0</v>
      </c>
      <c r="H5043">
        <v>0</v>
      </c>
      <c r="I5043" t="s">
        <v>149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5" x14ac:dyDescent="0.3">
      <c r="A5044" s="2">
        <v>45940</v>
      </c>
      <c r="B5044" t="s">
        <v>46</v>
      </c>
      <c r="C5044">
        <v>43</v>
      </c>
      <c r="D5044">
        <v>0</v>
      </c>
      <c r="F5044">
        <v>0</v>
      </c>
      <c r="G5044">
        <v>0</v>
      </c>
      <c r="H5044">
        <v>0</v>
      </c>
      <c r="I5044" t="s">
        <v>149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5" x14ac:dyDescent="0.3">
      <c r="A5045" s="2">
        <v>45940</v>
      </c>
      <c r="B5045" t="s">
        <v>32</v>
      </c>
      <c r="C5045">
        <v>55</v>
      </c>
      <c r="D5045">
        <v>0</v>
      </c>
      <c r="F5045">
        <v>0</v>
      </c>
      <c r="G5045">
        <v>0</v>
      </c>
      <c r="H5045">
        <v>0</v>
      </c>
      <c r="I5045" t="s">
        <v>149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5" x14ac:dyDescent="0.3">
      <c r="A5046" s="2">
        <v>45940</v>
      </c>
      <c r="B5046" t="s">
        <v>38</v>
      </c>
      <c r="C5046">
        <v>498</v>
      </c>
      <c r="D5046">
        <v>4</v>
      </c>
      <c r="E5046">
        <v>0.35799999999999998</v>
      </c>
      <c r="F5046">
        <v>0.80300000000000005</v>
      </c>
      <c r="G5046">
        <v>1.43</v>
      </c>
      <c r="H5046">
        <v>1.43</v>
      </c>
      <c r="I5046" t="s">
        <v>149</v>
      </c>
      <c r="J5046">
        <v>2</v>
      </c>
      <c r="K5046">
        <v>2</v>
      </c>
      <c r="L5046">
        <v>2</v>
      </c>
      <c r="M5046">
        <v>2</v>
      </c>
      <c r="N5046">
        <v>2</v>
      </c>
      <c r="O5046">
        <v>2</v>
      </c>
      <c r="P5046">
        <v>2</v>
      </c>
      <c r="Q5046">
        <v>2</v>
      </c>
      <c r="R5046">
        <v>47.76</v>
      </c>
      <c r="S5046">
        <v>47.76</v>
      </c>
      <c r="T5046">
        <v>47.76</v>
      </c>
      <c r="U5046">
        <v>47.76</v>
      </c>
      <c r="V5046">
        <v>2.9941373530000002</v>
      </c>
      <c r="W5046">
        <v>2.9941373530000002</v>
      </c>
      <c r="X5046">
        <v>33.398601399999997</v>
      </c>
      <c r="Y5046">
        <v>33.398601399999997</v>
      </c>
    </row>
    <row r="5047" spans="1:25" x14ac:dyDescent="0.3">
      <c r="A5047" s="2">
        <v>45940</v>
      </c>
      <c r="B5047" t="s">
        <v>40</v>
      </c>
      <c r="C5047">
        <v>53</v>
      </c>
      <c r="D5047">
        <v>0</v>
      </c>
      <c r="F5047">
        <v>0</v>
      </c>
      <c r="G5047">
        <v>0</v>
      </c>
      <c r="H5047">
        <v>0</v>
      </c>
      <c r="I5047" t="s">
        <v>149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5" x14ac:dyDescent="0.3">
      <c r="A5048" s="2">
        <v>45941</v>
      </c>
      <c r="B5048" t="s">
        <v>44</v>
      </c>
      <c r="C5048">
        <v>832</v>
      </c>
      <c r="D5048">
        <v>4</v>
      </c>
      <c r="E5048">
        <v>1.4750000000000001</v>
      </c>
      <c r="F5048">
        <v>0.48099999999999998</v>
      </c>
      <c r="G5048">
        <v>5.9</v>
      </c>
      <c r="H5048">
        <v>5.9</v>
      </c>
      <c r="I5048" t="s">
        <v>149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24.88</v>
      </c>
      <c r="S5048">
        <v>24.88</v>
      </c>
      <c r="T5048">
        <v>24.88</v>
      </c>
      <c r="U5048">
        <v>24.88</v>
      </c>
      <c r="V5048">
        <v>23.71382637</v>
      </c>
      <c r="W5048">
        <v>23.71382637</v>
      </c>
      <c r="X5048">
        <v>4.2169491529999998</v>
      </c>
      <c r="Y5048">
        <v>4.2169491529999998</v>
      </c>
    </row>
    <row r="5049" spans="1:25" x14ac:dyDescent="0.3">
      <c r="A5049" s="2">
        <v>45941</v>
      </c>
      <c r="B5049" t="s">
        <v>42</v>
      </c>
      <c r="C5049">
        <v>1998</v>
      </c>
      <c r="D5049">
        <v>31</v>
      </c>
      <c r="E5049">
        <v>1.7</v>
      </c>
      <c r="F5049">
        <v>1.552</v>
      </c>
      <c r="G5049">
        <v>52.71</v>
      </c>
      <c r="H5049">
        <v>52.71</v>
      </c>
      <c r="I5049" t="s">
        <v>149</v>
      </c>
      <c r="J5049">
        <v>8</v>
      </c>
      <c r="K5049">
        <v>8</v>
      </c>
      <c r="L5049">
        <v>8</v>
      </c>
      <c r="M5049">
        <v>8</v>
      </c>
      <c r="N5049">
        <v>12</v>
      </c>
      <c r="O5049">
        <v>12</v>
      </c>
      <c r="P5049">
        <v>12</v>
      </c>
      <c r="Q5049">
        <v>12</v>
      </c>
      <c r="R5049">
        <v>370.38</v>
      </c>
      <c r="S5049">
        <v>370.38</v>
      </c>
      <c r="T5049">
        <v>370.38</v>
      </c>
      <c r="U5049">
        <v>370.38</v>
      </c>
      <c r="V5049">
        <v>14.231329990000001</v>
      </c>
      <c r="W5049">
        <v>14.231329990000001</v>
      </c>
      <c r="X5049">
        <v>7.026750142</v>
      </c>
      <c r="Y5049">
        <v>7.026750142</v>
      </c>
    </row>
    <row r="5050" spans="1:25" x14ac:dyDescent="0.3">
      <c r="A5050" s="2">
        <v>45941</v>
      </c>
      <c r="B5050" t="s">
        <v>40</v>
      </c>
      <c r="C5050">
        <v>1022</v>
      </c>
      <c r="D5050">
        <v>11</v>
      </c>
      <c r="E5050">
        <v>3.4390000000000001</v>
      </c>
      <c r="F5050">
        <v>1.0760000000000001</v>
      </c>
      <c r="G5050">
        <v>37.83</v>
      </c>
      <c r="H5050">
        <v>37.83</v>
      </c>
      <c r="I5050" t="s">
        <v>149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29.88</v>
      </c>
      <c r="S5050">
        <v>29.88</v>
      </c>
      <c r="T5050">
        <v>29.88</v>
      </c>
      <c r="U5050">
        <v>29.88</v>
      </c>
      <c r="V5050">
        <v>126.6064257</v>
      </c>
      <c r="W5050">
        <v>126.6064257</v>
      </c>
      <c r="X5050">
        <v>0.78984932590000001</v>
      </c>
      <c r="Y5050">
        <v>0.78984932590000001</v>
      </c>
    </row>
    <row r="5051" spans="1:25" x14ac:dyDescent="0.3">
      <c r="A5051" s="2">
        <v>45941</v>
      </c>
      <c r="B5051" t="s">
        <v>62</v>
      </c>
      <c r="C5051">
        <v>615</v>
      </c>
      <c r="D5051">
        <v>5</v>
      </c>
      <c r="E5051">
        <v>3.9220000000000002</v>
      </c>
      <c r="F5051">
        <v>0.81299999999999994</v>
      </c>
      <c r="G5051">
        <v>19.61</v>
      </c>
      <c r="H5051">
        <v>19.61</v>
      </c>
      <c r="I5051" t="s">
        <v>149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1</v>
      </c>
      <c r="R5051">
        <v>109.49</v>
      </c>
      <c r="S5051">
        <v>109.49</v>
      </c>
      <c r="T5051">
        <v>109.49</v>
      </c>
      <c r="U5051">
        <v>109.49</v>
      </c>
      <c r="V5051">
        <v>17.910311440000001</v>
      </c>
      <c r="W5051">
        <v>17.910311440000001</v>
      </c>
      <c r="X5051">
        <v>5.5833758290000004</v>
      </c>
      <c r="Y5051">
        <v>5.5833758290000004</v>
      </c>
    </row>
    <row r="5052" spans="1:25" x14ac:dyDescent="0.3">
      <c r="A5052" s="2">
        <v>45941</v>
      </c>
      <c r="B5052" t="s">
        <v>84</v>
      </c>
      <c r="C5052">
        <v>1114</v>
      </c>
      <c r="D5052">
        <v>11</v>
      </c>
      <c r="E5052">
        <v>2.0830000000000002</v>
      </c>
      <c r="F5052">
        <v>0.98699999999999999</v>
      </c>
      <c r="G5052">
        <v>22.91</v>
      </c>
      <c r="H5052">
        <v>22.91</v>
      </c>
      <c r="I5052" t="s">
        <v>149</v>
      </c>
      <c r="J5052">
        <v>1</v>
      </c>
      <c r="K5052">
        <v>2</v>
      </c>
      <c r="L5052">
        <v>2</v>
      </c>
      <c r="M5052">
        <v>2</v>
      </c>
      <c r="N5052">
        <v>1</v>
      </c>
      <c r="O5052">
        <v>2</v>
      </c>
      <c r="P5052">
        <v>2</v>
      </c>
      <c r="Q5052">
        <v>2</v>
      </c>
      <c r="R5052">
        <v>42.49</v>
      </c>
      <c r="S5052">
        <v>67.47</v>
      </c>
      <c r="T5052">
        <v>67.47</v>
      </c>
      <c r="U5052">
        <v>67.47</v>
      </c>
      <c r="V5052">
        <v>33.955832219999998</v>
      </c>
      <c r="W5052">
        <v>33.955832219999998</v>
      </c>
      <c r="X5052">
        <v>2.9450021820000001</v>
      </c>
      <c r="Y5052">
        <v>2.9450021820000001</v>
      </c>
    </row>
    <row r="5053" spans="1:25" x14ac:dyDescent="0.3">
      <c r="A5053" s="2">
        <v>45941</v>
      </c>
      <c r="B5053" t="s">
        <v>56</v>
      </c>
      <c r="C5053">
        <v>308</v>
      </c>
      <c r="D5053">
        <v>2</v>
      </c>
      <c r="E5053">
        <v>1.0349999999999999</v>
      </c>
      <c r="F5053">
        <v>0.64900000000000002</v>
      </c>
      <c r="G5053">
        <v>2.0699999999999998</v>
      </c>
      <c r="H5053">
        <v>2.0699999999999998</v>
      </c>
      <c r="I5053" t="s">
        <v>149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X5053">
        <v>0</v>
      </c>
      <c r="Y5053">
        <v>0</v>
      </c>
    </row>
    <row r="5054" spans="1:25" x14ac:dyDescent="0.3">
      <c r="A5054" s="2">
        <v>45941</v>
      </c>
      <c r="B5054" t="s">
        <v>50</v>
      </c>
      <c r="C5054">
        <v>1040</v>
      </c>
      <c r="D5054">
        <v>4</v>
      </c>
      <c r="E5054">
        <v>2.4249999999999998</v>
      </c>
      <c r="F5054">
        <v>0.38500000000000001</v>
      </c>
      <c r="G5054">
        <v>9.6999999999999993</v>
      </c>
      <c r="H5054">
        <v>9.6999999999999993</v>
      </c>
      <c r="I5054" t="s">
        <v>149</v>
      </c>
      <c r="J5054">
        <v>0</v>
      </c>
      <c r="K5054">
        <v>1</v>
      </c>
      <c r="L5054">
        <v>1</v>
      </c>
      <c r="M5054">
        <v>1</v>
      </c>
      <c r="N5054">
        <v>0</v>
      </c>
      <c r="O5054">
        <v>1</v>
      </c>
      <c r="P5054">
        <v>1</v>
      </c>
      <c r="Q5054">
        <v>1</v>
      </c>
      <c r="R5054">
        <v>0</v>
      </c>
      <c r="S5054">
        <v>42.49</v>
      </c>
      <c r="T5054">
        <v>42.49</v>
      </c>
      <c r="U5054">
        <v>42.49</v>
      </c>
      <c r="V5054">
        <v>22.828900919999999</v>
      </c>
      <c r="W5054">
        <v>22.828900919999999</v>
      </c>
      <c r="X5054">
        <v>4.3804123710000002</v>
      </c>
      <c r="Y5054">
        <v>4.3804123710000002</v>
      </c>
    </row>
    <row r="5055" spans="1:25" x14ac:dyDescent="0.3">
      <c r="A5055" s="2">
        <v>45941</v>
      </c>
      <c r="B5055" t="s">
        <v>36</v>
      </c>
      <c r="C5055">
        <v>574</v>
      </c>
      <c r="D5055">
        <v>3</v>
      </c>
      <c r="E5055">
        <v>2.27</v>
      </c>
      <c r="F5055">
        <v>0.52300000000000002</v>
      </c>
      <c r="G5055">
        <v>6.81</v>
      </c>
      <c r="H5055">
        <v>6.81</v>
      </c>
      <c r="I5055" t="s">
        <v>149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1</v>
      </c>
      <c r="R5055">
        <v>21.88</v>
      </c>
      <c r="S5055">
        <v>21.88</v>
      </c>
      <c r="T5055">
        <v>21.88</v>
      </c>
      <c r="U5055">
        <v>21.88</v>
      </c>
      <c r="V5055">
        <v>31.124314439999999</v>
      </c>
      <c r="W5055">
        <v>31.124314439999999</v>
      </c>
      <c r="X5055">
        <v>3.2129221729999999</v>
      </c>
      <c r="Y5055">
        <v>3.2129221729999999</v>
      </c>
    </row>
    <row r="5056" spans="1:25" x14ac:dyDescent="0.3">
      <c r="A5056" s="2">
        <v>45941</v>
      </c>
      <c r="B5056" t="s">
        <v>62</v>
      </c>
      <c r="C5056">
        <v>2914</v>
      </c>
      <c r="D5056">
        <v>22</v>
      </c>
      <c r="E5056">
        <v>4.1369999999999996</v>
      </c>
      <c r="F5056">
        <v>0.755</v>
      </c>
      <c r="G5056">
        <v>91.01</v>
      </c>
      <c r="H5056">
        <v>91.01</v>
      </c>
      <c r="I5056" t="s">
        <v>149</v>
      </c>
      <c r="J5056">
        <v>7</v>
      </c>
      <c r="K5056">
        <v>12</v>
      </c>
      <c r="L5056">
        <v>12</v>
      </c>
      <c r="M5056">
        <v>12</v>
      </c>
      <c r="N5056">
        <v>7</v>
      </c>
      <c r="O5056">
        <v>12</v>
      </c>
      <c r="P5056">
        <v>12</v>
      </c>
      <c r="Q5056">
        <v>12</v>
      </c>
      <c r="R5056">
        <v>318.20999999999998</v>
      </c>
      <c r="S5056">
        <v>491.54</v>
      </c>
      <c r="T5056">
        <v>491.54</v>
      </c>
      <c r="U5056">
        <v>491.54</v>
      </c>
      <c r="V5056">
        <v>18.515278510000002</v>
      </c>
      <c r="W5056">
        <v>18.515278510000002</v>
      </c>
      <c r="X5056">
        <v>5.4009449509999996</v>
      </c>
      <c r="Y5056">
        <v>5.4009449509999996</v>
      </c>
    </row>
    <row r="5057" spans="1:25" x14ac:dyDescent="0.3">
      <c r="A5057" s="2">
        <v>45941</v>
      </c>
      <c r="B5057" t="s">
        <v>64</v>
      </c>
      <c r="C5057">
        <v>975</v>
      </c>
      <c r="D5057">
        <v>4</v>
      </c>
      <c r="E5057">
        <v>4.8929999999999998</v>
      </c>
      <c r="F5057">
        <v>0.41</v>
      </c>
      <c r="G5057">
        <v>19.57</v>
      </c>
      <c r="H5057">
        <v>19.57</v>
      </c>
      <c r="I5057" t="s">
        <v>149</v>
      </c>
      <c r="J5057">
        <v>3</v>
      </c>
      <c r="K5057">
        <v>3</v>
      </c>
      <c r="L5057">
        <v>3</v>
      </c>
      <c r="M5057">
        <v>3</v>
      </c>
      <c r="N5057">
        <v>5</v>
      </c>
      <c r="O5057">
        <v>5</v>
      </c>
      <c r="P5057">
        <v>5</v>
      </c>
      <c r="Q5057">
        <v>5</v>
      </c>
      <c r="R5057">
        <v>158.01</v>
      </c>
      <c r="S5057">
        <v>158.01</v>
      </c>
      <c r="T5057">
        <v>158.01</v>
      </c>
      <c r="U5057">
        <v>158.01</v>
      </c>
      <c r="V5057">
        <v>12.38529207</v>
      </c>
      <c r="W5057">
        <v>12.38529207</v>
      </c>
      <c r="X5057">
        <v>8.0740929989999994</v>
      </c>
      <c r="Y5057">
        <v>8.0740929989999994</v>
      </c>
    </row>
    <row r="5058" spans="1:25" x14ac:dyDescent="0.3">
      <c r="A5058" s="2">
        <v>45941</v>
      </c>
      <c r="B5058" t="s">
        <v>66</v>
      </c>
      <c r="C5058">
        <v>601</v>
      </c>
      <c r="D5058">
        <v>5</v>
      </c>
      <c r="E5058">
        <v>6.194</v>
      </c>
      <c r="F5058">
        <v>0.83199999999999996</v>
      </c>
      <c r="G5058">
        <v>30.97</v>
      </c>
      <c r="H5058">
        <v>30.97</v>
      </c>
      <c r="I5058" t="s">
        <v>149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X5058">
        <v>0</v>
      </c>
      <c r="Y5058">
        <v>0</v>
      </c>
    </row>
    <row r="5059" spans="1:25" x14ac:dyDescent="0.3">
      <c r="A5059" s="2">
        <v>45941</v>
      </c>
      <c r="B5059" t="s">
        <v>68</v>
      </c>
      <c r="C5059">
        <v>1993</v>
      </c>
      <c r="D5059">
        <v>13</v>
      </c>
      <c r="E5059">
        <v>5.1219999999999999</v>
      </c>
      <c r="F5059">
        <v>0.65200000000000002</v>
      </c>
      <c r="G5059">
        <v>66.59</v>
      </c>
      <c r="H5059">
        <v>66.59</v>
      </c>
      <c r="I5059" t="s">
        <v>149</v>
      </c>
      <c r="J5059">
        <v>7</v>
      </c>
      <c r="K5059">
        <v>8</v>
      </c>
      <c r="L5059">
        <v>8</v>
      </c>
      <c r="M5059">
        <v>8</v>
      </c>
      <c r="N5059">
        <v>8</v>
      </c>
      <c r="O5059">
        <v>9</v>
      </c>
      <c r="P5059">
        <v>9</v>
      </c>
      <c r="Q5059">
        <v>9</v>
      </c>
      <c r="R5059">
        <v>281.8</v>
      </c>
      <c r="S5059">
        <v>309.29000000000002</v>
      </c>
      <c r="T5059">
        <v>309.29000000000002</v>
      </c>
      <c r="U5059">
        <v>309.29000000000002</v>
      </c>
      <c r="V5059">
        <v>21.529955709999999</v>
      </c>
      <c r="W5059">
        <v>21.529955709999999</v>
      </c>
      <c r="X5059">
        <v>4.6446913949999997</v>
      </c>
      <c r="Y5059">
        <v>4.6446913949999997</v>
      </c>
    </row>
    <row r="5060" spans="1:25" x14ac:dyDescent="0.3">
      <c r="A5060" s="2">
        <v>45941</v>
      </c>
      <c r="B5060" t="s">
        <v>70</v>
      </c>
      <c r="C5060">
        <v>2587</v>
      </c>
      <c r="D5060">
        <v>13</v>
      </c>
      <c r="E5060">
        <v>4.3220000000000001</v>
      </c>
      <c r="F5060">
        <v>0.503</v>
      </c>
      <c r="G5060">
        <v>56.18</v>
      </c>
      <c r="H5060">
        <v>56.18</v>
      </c>
      <c r="I5060" t="s">
        <v>149</v>
      </c>
      <c r="J5060">
        <v>7</v>
      </c>
      <c r="K5060">
        <v>10</v>
      </c>
      <c r="L5060">
        <v>10</v>
      </c>
      <c r="M5060">
        <v>10</v>
      </c>
      <c r="N5060">
        <v>8</v>
      </c>
      <c r="O5060">
        <v>14</v>
      </c>
      <c r="P5060">
        <v>14</v>
      </c>
      <c r="Q5060">
        <v>14</v>
      </c>
      <c r="R5060">
        <v>260.75</v>
      </c>
      <c r="S5060">
        <v>456.13</v>
      </c>
      <c r="T5060">
        <v>456.13</v>
      </c>
      <c r="U5060">
        <v>456.13</v>
      </c>
      <c r="V5060">
        <v>12.31666411</v>
      </c>
      <c r="W5060">
        <v>12.31666411</v>
      </c>
      <c r="X5060">
        <v>8.1190815240000003</v>
      </c>
      <c r="Y5060">
        <v>8.1190815240000003</v>
      </c>
    </row>
    <row r="5061" spans="1:25" x14ac:dyDescent="0.3">
      <c r="A5061" s="2">
        <v>45941</v>
      </c>
      <c r="B5061" t="s">
        <v>72</v>
      </c>
      <c r="C5061">
        <v>683</v>
      </c>
      <c r="D5061">
        <v>4</v>
      </c>
      <c r="E5061">
        <v>2.7530000000000001</v>
      </c>
      <c r="F5061">
        <v>0.58599999999999997</v>
      </c>
      <c r="G5061">
        <v>11.01</v>
      </c>
      <c r="H5061">
        <v>11.01</v>
      </c>
      <c r="I5061" t="s">
        <v>149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X5061">
        <v>0</v>
      </c>
      <c r="Y5061">
        <v>0</v>
      </c>
    </row>
    <row r="5062" spans="1:25" x14ac:dyDescent="0.3">
      <c r="A5062" s="2">
        <v>45941</v>
      </c>
      <c r="B5062" t="s">
        <v>74</v>
      </c>
      <c r="C5062">
        <v>1012</v>
      </c>
      <c r="D5062">
        <v>9</v>
      </c>
      <c r="E5062">
        <v>2.5009999999999999</v>
      </c>
      <c r="F5062">
        <v>0.88900000000000001</v>
      </c>
      <c r="G5062">
        <v>22.51</v>
      </c>
      <c r="H5062">
        <v>22.51</v>
      </c>
      <c r="I5062" t="s">
        <v>149</v>
      </c>
      <c r="J5062">
        <v>1</v>
      </c>
      <c r="K5062">
        <v>1</v>
      </c>
      <c r="L5062">
        <v>1</v>
      </c>
      <c r="M5062">
        <v>1</v>
      </c>
      <c r="N5062">
        <v>2</v>
      </c>
      <c r="O5062">
        <v>2</v>
      </c>
      <c r="P5062">
        <v>2</v>
      </c>
      <c r="Q5062">
        <v>2</v>
      </c>
      <c r="R5062">
        <v>61.8</v>
      </c>
      <c r="S5062">
        <v>61.8</v>
      </c>
      <c r="T5062">
        <v>61.8</v>
      </c>
      <c r="U5062">
        <v>61.8</v>
      </c>
      <c r="V5062">
        <v>36.42394822</v>
      </c>
      <c r="W5062">
        <v>36.42394822</v>
      </c>
      <c r="X5062">
        <v>2.7454464679999999</v>
      </c>
      <c r="Y5062">
        <v>2.7454464679999999</v>
      </c>
    </row>
    <row r="5063" spans="1:25" x14ac:dyDescent="0.3">
      <c r="A5063" s="2">
        <v>45941</v>
      </c>
      <c r="B5063" t="s">
        <v>76</v>
      </c>
      <c r="C5063">
        <v>837</v>
      </c>
      <c r="D5063">
        <v>5</v>
      </c>
      <c r="E5063">
        <v>4.3540000000000001</v>
      </c>
      <c r="F5063">
        <v>0.59699999999999998</v>
      </c>
      <c r="G5063">
        <v>21.77</v>
      </c>
      <c r="H5063">
        <v>21.77</v>
      </c>
      <c r="I5063" t="s">
        <v>149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X5063">
        <v>0</v>
      </c>
      <c r="Y5063">
        <v>0</v>
      </c>
    </row>
    <row r="5064" spans="1:25" x14ac:dyDescent="0.3">
      <c r="A5064" s="2">
        <v>45941</v>
      </c>
      <c r="B5064" t="s">
        <v>78</v>
      </c>
      <c r="C5064">
        <v>309</v>
      </c>
      <c r="D5064">
        <v>3</v>
      </c>
      <c r="E5064">
        <v>3.5430000000000001</v>
      </c>
      <c r="F5064">
        <v>0.97099999999999997</v>
      </c>
      <c r="G5064">
        <v>10.63</v>
      </c>
      <c r="H5064">
        <v>10.63</v>
      </c>
      <c r="I5064" t="s">
        <v>149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X5064">
        <v>0</v>
      </c>
      <c r="Y5064">
        <v>0</v>
      </c>
    </row>
    <row r="5065" spans="1:25" x14ac:dyDescent="0.3">
      <c r="A5065" s="2">
        <v>45941</v>
      </c>
      <c r="B5065" t="s">
        <v>88</v>
      </c>
      <c r="C5065">
        <v>3464</v>
      </c>
      <c r="D5065">
        <v>32</v>
      </c>
      <c r="E5065">
        <v>2.141</v>
      </c>
      <c r="F5065">
        <v>0.92400000000000004</v>
      </c>
      <c r="G5065">
        <v>68.52</v>
      </c>
      <c r="H5065">
        <v>68.52</v>
      </c>
      <c r="I5065" t="s">
        <v>149</v>
      </c>
      <c r="J5065">
        <v>2</v>
      </c>
      <c r="K5065">
        <v>5</v>
      </c>
      <c r="L5065">
        <v>5</v>
      </c>
      <c r="M5065">
        <v>5</v>
      </c>
      <c r="N5065">
        <v>2</v>
      </c>
      <c r="O5065">
        <v>6</v>
      </c>
      <c r="P5065">
        <v>6</v>
      </c>
      <c r="Q5065">
        <v>6</v>
      </c>
      <c r="R5065">
        <v>41.98</v>
      </c>
      <c r="S5065">
        <v>151.72</v>
      </c>
      <c r="T5065">
        <v>151.72</v>
      </c>
      <c r="U5065">
        <v>151.72</v>
      </c>
      <c r="V5065">
        <v>45.162140790000002</v>
      </c>
      <c r="W5065">
        <v>45.162140790000002</v>
      </c>
      <c r="X5065">
        <v>2.2142440159999999</v>
      </c>
      <c r="Y5065">
        <v>2.2142440159999999</v>
      </c>
    </row>
    <row r="5066" spans="1:25" x14ac:dyDescent="0.3">
      <c r="A5066" s="2">
        <v>45941</v>
      </c>
      <c r="B5066" t="s">
        <v>80</v>
      </c>
      <c r="C5066">
        <v>236</v>
      </c>
      <c r="D5066">
        <v>1</v>
      </c>
      <c r="E5066">
        <v>5.22</v>
      </c>
      <c r="F5066">
        <v>0.42399999999999999</v>
      </c>
      <c r="G5066">
        <v>5.22</v>
      </c>
      <c r="H5066">
        <v>5.22</v>
      </c>
      <c r="I5066" t="s">
        <v>149</v>
      </c>
      <c r="J5066">
        <v>2</v>
      </c>
      <c r="K5066">
        <v>2</v>
      </c>
      <c r="L5066">
        <v>2</v>
      </c>
      <c r="M5066">
        <v>2</v>
      </c>
      <c r="N5066">
        <v>2</v>
      </c>
      <c r="O5066">
        <v>2</v>
      </c>
      <c r="P5066">
        <v>2</v>
      </c>
      <c r="Q5066">
        <v>2</v>
      </c>
      <c r="R5066">
        <v>64.8</v>
      </c>
      <c r="S5066">
        <v>64.8</v>
      </c>
      <c r="T5066">
        <v>64.8</v>
      </c>
      <c r="U5066">
        <v>64.8</v>
      </c>
      <c r="V5066">
        <v>8.0555555559999998</v>
      </c>
      <c r="W5066">
        <v>8.0555555559999998</v>
      </c>
      <c r="X5066">
        <v>12.413793099999999</v>
      </c>
      <c r="Y5066">
        <v>12.413793099999999</v>
      </c>
    </row>
    <row r="5067" spans="1:25" x14ac:dyDescent="0.3">
      <c r="A5067" s="2">
        <v>45941</v>
      </c>
      <c r="B5067" t="s">
        <v>82</v>
      </c>
      <c r="C5067">
        <v>254</v>
      </c>
      <c r="D5067">
        <v>1</v>
      </c>
      <c r="E5067">
        <v>4.58</v>
      </c>
      <c r="F5067">
        <v>0.39400000000000002</v>
      </c>
      <c r="G5067">
        <v>4.58</v>
      </c>
      <c r="H5067">
        <v>4.58</v>
      </c>
      <c r="I5067" t="s">
        <v>149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X5067">
        <v>0</v>
      </c>
      <c r="Y5067">
        <v>0</v>
      </c>
    </row>
    <row r="5068" spans="1:25" x14ac:dyDescent="0.3">
      <c r="A5068" s="2">
        <v>45941</v>
      </c>
      <c r="B5068" t="s">
        <v>94</v>
      </c>
      <c r="C5068">
        <v>537</v>
      </c>
      <c r="D5068">
        <v>3</v>
      </c>
      <c r="E5068">
        <v>6.5069999999999997</v>
      </c>
      <c r="F5068">
        <v>0.55900000000000005</v>
      </c>
      <c r="G5068">
        <v>19.52</v>
      </c>
      <c r="H5068">
        <v>19.52</v>
      </c>
      <c r="I5068" t="s">
        <v>149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75.900000000000006</v>
      </c>
      <c r="S5068">
        <v>75.900000000000006</v>
      </c>
      <c r="T5068">
        <v>75.900000000000006</v>
      </c>
      <c r="U5068">
        <v>75.900000000000006</v>
      </c>
      <c r="V5068">
        <v>25.71805007</v>
      </c>
      <c r="W5068">
        <v>25.71805007</v>
      </c>
      <c r="X5068">
        <v>3.8883196720000002</v>
      </c>
      <c r="Y5068">
        <v>3.8883196720000002</v>
      </c>
    </row>
    <row r="5069" spans="1:25" x14ac:dyDescent="0.3">
      <c r="A5069" s="2">
        <v>45941</v>
      </c>
      <c r="B5069" t="s">
        <v>96</v>
      </c>
      <c r="C5069">
        <v>606</v>
      </c>
      <c r="D5069">
        <v>2</v>
      </c>
      <c r="E5069">
        <v>4.29</v>
      </c>
      <c r="F5069">
        <v>0.33</v>
      </c>
      <c r="G5069">
        <v>8.58</v>
      </c>
      <c r="H5069">
        <v>8.58</v>
      </c>
      <c r="I5069" t="s">
        <v>149</v>
      </c>
      <c r="J5069">
        <v>1</v>
      </c>
      <c r="K5069">
        <v>2</v>
      </c>
      <c r="L5069">
        <v>2</v>
      </c>
      <c r="M5069">
        <v>2</v>
      </c>
      <c r="N5069">
        <v>1</v>
      </c>
      <c r="O5069">
        <v>2</v>
      </c>
      <c r="P5069">
        <v>2</v>
      </c>
      <c r="Q5069">
        <v>2</v>
      </c>
      <c r="R5069">
        <v>72.489999999999995</v>
      </c>
      <c r="S5069">
        <v>148.97999999999999</v>
      </c>
      <c r="T5069">
        <v>148.97999999999999</v>
      </c>
      <c r="U5069">
        <v>148.97999999999999</v>
      </c>
      <c r="V5069">
        <v>5.7591623040000002</v>
      </c>
      <c r="W5069">
        <v>5.7591623040000002</v>
      </c>
      <c r="X5069">
        <v>17.363636360000001</v>
      </c>
      <c r="Y5069">
        <v>17.363636360000001</v>
      </c>
    </row>
    <row r="5070" spans="1:25" x14ac:dyDescent="0.3">
      <c r="A5070" s="2">
        <v>45941</v>
      </c>
      <c r="B5070" t="s">
        <v>11</v>
      </c>
      <c r="C5070">
        <v>512</v>
      </c>
      <c r="D5070">
        <v>3</v>
      </c>
      <c r="E5070">
        <v>2.2370000000000001</v>
      </c>
      <c r="F5070">
        <v>0.58599999999999997</v>
      </c>
      <c r="G5070">
        <v>6.71</v>
      </c>
      <c r="H5070">
        <v>6.71</v>
      </c>
      <c r="I5070" t="s">
        <v>149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X5070">
        <v>0</v>
      </c>
      <c r="Y5070">
        <v>0</v>
      </c>
    </row>
    <row r="5071" spans="1:25" x14ac:dyDescent="0.3">
      <c r="A5071" s="2">
        <v>45941</v>
      </c>
      <c r="B5071" t="s">
        <v>92</v>
      </c>
      <c r="C5071">
        <v>352</v>
      </c>
      <c r="D5071">
        <v>1</v>
      </c>
      <c r="E5071">
        <v>4.6399999999999997</v>
      </c>
      <c r="F5071">
        <v>0.28399999999999997</v>
      </c>
      <c r="G5071">
        <v>4.6399999999999997</v>
      </c>
      <c r="H5071">
        <v>4.6399999999999997</v>
      </c>
      <c r="I5071" t="s">
        <v>149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76.489999999999995</v>
      </c>
      <c r="S5071">
        <v>76.489999999999995</v>
      </c>
      <c r="T5071">
        <v>76.489999999999995</v>
      </c>
      <c r="U5071">
        <v>76.489999999999995</v>
      </c>
      <c r="V5071">
        <v>6.0661524379999996</v>
      </c>
      <c r="W5071">
        <v>6.0661524379999996</v>
      </c>
      <c r="X5071">
        <v>16.48491379</v>
      </c>
      <c r="Y5071">
        <v>16.48491379</v>
      </c>
    </row>
    <row r="5072" spans="1:25" x14ac:dyDescent="0.3">
      <c r="A5072" s="2">
        <v>45941</v>
      </c>
      <c r="B5072" t="s">
        <v>46</v>
      </c>
      <c r="C5072">
        <v>806</v>
      </c>
      <c r="D5072">
        <v>1</v>
      </c>
      <c r="E5072">
        <v>4.12</v>
      </c>
      <c r="F5072">
        <v>0.124</v>
      </c>
      <c r="G5072">
        <v>4.12</v>
      </c>
      <c r="H5072">
        <v>4.12</v>
      </c>
      <c r="I5072" t="s">
        <v>149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X5072">
        <v>0</v>
      </c>
      <c r="Y5072">
        <v>0</v>
      </c>
    </row>
    <row r="5073" spans="1:25" x14ac:dyDescent="0.3">
      <c r="A5073" s="2">
        <v>45941</v>
      </c>
      <c r="B5073" t="s">
        <v>74</v>
      </c>
      <c r="C5073">
        <v>267</v>
      </c>
      <c r="D5073">
        <v>1</v>
      </c>
      <c r="E5073">
        <v>3.7</v>
      </c>
      <c r="F5073">
        <v>0.375</v>
      </c>
      <c r="G5073">
        <v>3.7</v>
      </c>
      <c r="H5073">
        <v>3.7</v>
      </c>
      <c r="I5073" t="s">
        <v>149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X5073">
        <v>0</v>
      </c>
      <c r="Y5073">
        <v>0</v>
      </c>
    </row>
    <row r="5074" spans="1:25" x14ac:dyDescent="0.3">
      <c r="A5074" s="2">
        <v>45941</v>
      </c>
      <c r="B5074" t="s">
        <v>64</v>
      </c>
      <c r="C5074">
        <v>320</v>
      </c>
      <c r="D5074">
        <v>1</v>
      </c>
      <c r="E5074">
        <v>6.31</v>
      </c>
      <c r="F5074">
        <v>0.313</v>
      </c>
      <c r="G5074">
        <v>6.31</v>
      </c>
      <c r="H5074">
        <v>6.31</v>
      </c>
      <c r="I5074" t="s">
        <v>149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X5074">
        <v>0</v>
      </c>
      <c r="Y5074">
        <v>0</v>
      </c>
    </row>
    <row r="5075" spans="1:25" x14ac:dyDescent="0.3">
      <c r="A5075" s="2">
        <v>45941</v>
      </c>
      <c r="B5075" t="s">
        <v>72</v>
      </c>
      <c r="C5075">
        <v>78</v>
      </c>
      <c r="D5075">
        <v>0</v>
      </c>
      <c r="F5075">
        <v>0</v>
      </c>
      <c r="G5075">
        <v>0</v>
      </c>
      <c r="H5075">
        <v>0</v>
      </c>
      <c r="I5075" t="s">
        <v>149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5" x14ac:dyDescent="0.3">
      <c r="A5076" s="2">
        <v>45941</v>
      </c>
      <c r="B5076" t="s">
        <v>106</v>
      </c>
      <c r="C5076">
        <v>92</v>
      </c>
      <c r="D5076">
        <v>2</v>
      </c>
      <c r="E5076">
        <v>5.2</v>
      </c>
      <c r="F5076">
        <v>2.1739999999999999</v>
      </c>
      <c r="G5076">
        <v>10.4</v>
      </c>
      <c r="H5076">
        <v>10.4</v>
      </c>
      <c r="I5076" t="s">
        <v>149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1</v>
      </c>
      <c r="R5076">
        <v>76.489999999999995</v>
      </c>
      <c r="S5076">
        <v>76.489999999999995</v>
      </c>
      <c r="T5076">
        <v>76.489999999999995</v>
      </c>
      <c r="U5076">
        <v>76.489999999999995</v>
      </c>
      <c r="V5076">
        <v>13.59654857</v>
      </c>
      <c r="W5076">
        <v>13.59654857</v>
      </c>
      <c r="X5076">
        <v>7.3548076919999996</v>
      </c>
      <c r="Y5076">
        <v>7.3548076919999996</v>
      </c>
    </row>
    <row r="5077" spans="1:25" x14ac:dyDescent="0.3">
      <c r="A5077" s="2">
        <v>45941</v>
      </c>
      <c r="B5077" t="s">
        <v>54</v>
      </c>
      <c r="C5077">
        <v>69</v>
      </c>
      <c r="D5077">
        <v>2</v>
      </c>
      <c r="E5077">
        <v>2.61</v>
      </c>
      <c r="F5077">
        <v>2.899</v>
      </c>
      <c r="G5077">
        <v>5.22</v>
      </c>
      <c r="H5077">
        <v>5.22</v>
      </c>
      <c r="I5077" t="s">
        <v>149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X5077">
        <v>0</v>
      </c>
      <c r="Y5077">
        <v>0</v>
      </c>
    </row>
    <row r="5078" spans="1:25" x14ac:dyDescent="0.3">
      <c r="A5078" s="2">
        <v>45941</v>
      </c>
      <c r="B5078" t="s">
        <v>44</v>
      </c>
      <c r="C5078">
        <v>58</v>
      </c>
      <c r="D5078">
        <v>0</v>
      </c>
      <c r="F5078">
        <v>0</v>
      </c>
      <c r="G5078">
        <v>0</v>
      </c>
      <c r="H5078">
        <v>0</v>
      </c>
      <c r="I5078" t="s">
        <v>149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5" x14ac:dyDescent="0.3">
      <c r="A5079" s="2">
        <v>45941</v>
      </c>
      <c r="B5079" t="s">
        <v>40</v>
      </c>
      <c r="C5079">
        <v>209</v>
      </c>
      <c r="D5079">
        <v>3</v>
      </c>
      <c r="E5079">
        <v>2.2400000000000002</v>
      </c>
      <c r="F5079">
        <v>1.4350000000000001</v>
      </c>
      <c r="G5079">
        <v>6.72</v>
      </c>
      <c r="H5079">
        <v>6.72</v>
      </c>
      <c r="I5079" t="s">
        <v>149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X5079">
        <v>0</v>
      </c>
      <c r="Y5079">
        <v>0</v>
      </c>
    </row>
    <row r="5080" spans="1:25" x14ac:dyDescent="0.3">
      <c r="A5080" s="2">
        <v>45941</v>
      </c>
      <c r="B5080" t="s">
        <v>56</v>
      </c>
      <c r="C5080">
        <v>36</v>
      </c>
      <c r="D5080">
        <v>0</v>
      </c>
      <c r="F5080">
        <v>0</v>
      </c>
      <c r="G5080">
        <v>0</v>
      </c>
      <c r="H5080">
        <v>0</v>
      </c>
      <c r="I5080" t="s">
        <v>149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5" x14ac:dyDescent="0.3">
      <c r="A5081" s="2">
        <v>45941</v>
      </c>
      <c r="B5081" t="s">
        <v>48</v>
      </c>
      <c r="C5081">
        <v>308</v>
      </c>
      <c r="D5081">
        <v>0</v>
      </c>
      <c r="F5081">
        <v>0</v>
      </c>
      <c r="G5081">
        <v>0</v>
      </c>
      <c r="H5081">
        <v>0</v>
      </c>
      <c r="I5081" t="s">
        <v>149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5" x14ac:dyDescent="0.3">
      <c r="A5082" s="2">
        <v>45941</v>
      </c>
      <c r="B5082" t="s">
        <v>24</v>
      </c>
      <c r="C5082">
        <v>484</v>
      </c>
      <c r="D5082">
        <v>0</v>
      </c>
      <c r="F5082">
        <v>0</v>
      </c>
      <c r="G5082">
        <v>0</v>
      </c>
      <c r="H5082">
        <v>0</v>
      </c>
      <c r="I5082" t="s">
        <v>149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5" x14ac:dyDescent="0.3">
      <c r="A5083" s="2">
        <v>45941</v>
      </c>
      <c r="B5083" t="s">
        <v>108</v>
      </c>
      <c r="C5083">
        <v>182</v>
      </c>
      <c r="D5083">
        <v>4</v>
      </c>
      <c r="E5083">
        <v>4.0449999999999999</v>
      </c>
      <c r="F5083">
        <v>2.198</v>
      </c>
      <c r="G5083">
        <v>16.18</v>
      </c>
      <c r="H5083">
        <v>16.18</v>
      </c>
      <c r="I5083" t="s">
        <v>149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1</v>
      </c>
      <c r="R5083">
        <v>89.49</v>
      </c>
      <c r="S5083">
        <v>89.49</v>
      </c>
      <c r="T5083">
        <v>89.49</v>
      </c>
      <c r="U5083">
        <v>89.49</v>
      </c>
      <c r="V5083">
        <v>18.080232429999999</v>
      </c>
      <c r="W5083">
        <v>18.080232429999999</v>
      </c>
      <c r="X5083">
        <v>5.5309023489999998</v>
      </c>
      <c r="Y5083">
        <v>5.5309023489999998</v>
      </c>
    </row>
    <row r="5084" spans="1:25" x14ac:dyDescent="0.3">
      <c r="A5084" s="2">
        <v>45941</v>
      </c>
      <c r="B5084" t="s">
        <v>62</v>
      </c>
      <c r="C5084">
        <v>197</v>
      </c>
      <c r="D5084">
        <v>4</v>
      </c>
      <c r="E5084">
        <v>2.9980000000000002</v>
      </c>
      <c r="F5084">
        <v>2.0299999999999998</v>
      </c>
      <c r="G5084">
        <v>11.99</v>
      </c>
      <c r="H5084">
        <v>11.99</v>
      </c>
      <c r="I5084" t="s">
        <v>149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35.49</v>
      </c>
      <c r="S5084">
        <v>35.49</v>
      </c>
      <c r="T5084">
        <v>35.49</v>
      </c>
      <c r="U5084">
        <v>35.49</v>
      </c>
      <c r="V5084">
        <v>33.78416455</v>
      </c>
      <c r="W5084">
        <v>33.78416455</v>
      </c>
      <c r="X5084">
        <v>2.9599666390000001</v>
      </c>
      <c r="Y5084">
        <v>2.9599666390000001</v>
      </c>
    </row>
    <row r="5085" spans="1:25" x14ac:dyDescent="0.3">
      <c r="A5085" s="2">
        <v>45941</v>
      </c>
      <c r="B5085" t="s">
        <v>80</v>
      </c>
      <c r="C5085">
        <v>36</v>
      </c>
      <c r="D5085">
        <v>0</v>
      </c>
      <c r="F5085">
        <v>0</v>
      </c>
      <c r="G5085">
        <v>0</v>
      </c>
      <c r="H5085">
        <v>0</v>
      </c>
      <c r="I5085" t="s">
        <v>149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5" x14ac:dyDescent="0.3">
      <c r="A5086" s="2">
        <v>45941</v>
      </c>
      <c r="B5086" t="s">
        <v>84</v>
      </c>
      <c r="C5086">
        <v>39</v>
      </c>
      <c r="D5086">
        <v>0</v>
      </c>
      <c r="F5086">
        <v>0</v>
      </c>
      <c r="G5086">
        <v>0</v>
      </c>
      <c r="H5086">
        <v>0</v>
      </c>
      <c r="I5086" t="s">
        <v>149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5" x14ac:dyDescent="0.3">
      <c r="A5087" s="2">
        <v>45941</v>
      </c>
      <c r="B5087" t="s">
        <v>42</v>
      </c>
      <c r="C5087">
        <v>55</v>
      </c>
      <c r="D5087">
        <v>0</v>
      </c>
      <c r="F5087">
        <v>0</v>
      </c>
      <c r="G5087">
        <v>0</v>
      </c>
      <c r="H5087">
        <v>0</v>
      </c>
      <c r="I5087" t="s">
        <v>149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5" x14ac:dyDescent="0.3">
      <c r="A5088" s="2">
        <v>45941</v>
      </c>
      <c r="B5088" t="s">
        <v>11</v>
      </c>
      <c r="C5088">
        <v>93</v>
      </c>
      <c r="D5088">
        <v>0</v>
      </c>
      <c r="F5088">
        <v>0</v>
      </c>
      <c r="G5088">
        <v>0</v>
      </c>
      <c r="H5088">
        <v>0</v>
      </c>
      <c r="I5088" t="s">
        <v>149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5" x14ac:dyDescent="0.3">
      <c r="A5089" s="2">
        <v>45941</v>
      </c>
      <c r="B5089" t="s">
        <v>102</v>
      </c>
      <c r="C5089">
        <v>290</v>
      </c>
      <c r="D5089">
        <v>1</v>
      </c>
      <c r="E5089">
        <v>4.42</v>
      </c>
      <c r="F5089">
        <v>0.34499999999999997</v>
      </c>
      <c r="G5089">
        <v>4.42</v>
      </c>
      <c r="H5089">
        <v>4.42</v>
      </c>
      <c r="I5089" t="s">
        <v>149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X5089">
        <v>0</v>
      </c>
      <c r="Y5089">
        <v>0</v>
      </c>
    </row>
    <row r="5090" spans="1:25" x14ac:dyDescent="0.3">
      <c r="A5090" s="2">
        <v>45941</v>
      </c>
      <c r="B5090" t="s">
        <v>98</v>
      </c>
      <c r="C5090">
        <v>949</v>
      </c>
      <c r="D5090">
        <v>4</v>
      </c>
      <c r="E5090">
        <v>3.2</v>
      </c>
      <c r="F5090">
        <v>0.42099999999999999</v>
      </c>
      <c r="G5090">
        <v>12.8</v>
      </c>
      <c r="H5090">
        <v>12.8</v>
      </c>
      <c r="I5090" t="s">
        <v>149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X5090">
        <v>0</v>
      </c>
      <c r="Y5090">
        <v>0</v>
      </c>
    </row>
    <row r="5091" spans="1:25" x14ac:dyDescent="0.3">
      <c r="A5091" s="2">
        <v>45941</v>
      </c>
      <c r="B5091" t="s">
        <v>104</v>
      </c>
      <c r="C5091">
        <v>229</v>
      </c>
      <c r="D5091">
        <v>1</v>
      </c>
      <c r="E5091">
        <v>2.52</v>
      </c>
      <c r="F5091">
        <v>0.437</v>
      </c>
      <c r="G5091">
        <v>2.52</v>
      </c>
      <c r="H5091">
        <v>2.52</v>
      </c>
      <c r="I5091" t="s">
        <v>149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X5091">
        <v>0</v>
      </c>
      <c r="Y5091">
        <v>0</v>
      </c>
    </row>
    <row r="5092" spans="1:25" x14ac:dyDescent="0.3">
      <c r="A5092" s="2">
        <v>45941</v>
      </c>
      <c r="B5092" t="s">
        <v>38</v>
      </c>
      <c r="C5092">
        <v>0</v>
      </c>
      <c r="D5092">
        <v>0</v>
      </c>
      <c r="G5092">
        <v>0</v>
      </c>
      <c r="H5092">
        <v>0</v>
      </c>
      <c r="I5092" t="s">
        <v>149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5" x14ac:dyDescent="0.3">
      <c r="A5093" s="2">
        <v>45941</v>
      </c>
      <c r="B5093" t="s">
        <v>42</v>
      </c>
      <c r="C5093">
        <v>233</v>
      </c>
      <c r="D5093">
        <v>4</v>
      </c>
      <c r="E5093">
        <v>1.8029999999999999</v>
      </c>
      <c r="F5093">
        <v>1.7170000000000001</v>
      </c>
      <c r="G5093">
        <v>7.21</v>
      </c>
      <c r="H5093">
        <v>7.21</v>
      </c>
      <c r="I5093" t="s">
        <v>149</v>
      </c>
      <c r="J5093">
        <v>1</v>
      </c>
      <c r="K5093">
        <v>2</v>
      </c>
      <c r="L5093">
        <v>2</v>
      </c>
      <c r="M5093">
        <v>2</v>
      </c>
      <c r="N5093">
        <v>1</v>
      </c>
      <c r="O5093">
        <v>2</v>
      </c>
      <c r="P5093">
        <v>2</v>
      </c>
      <c r="Q5093">
        <v>2</v>
      </c>
      <c r="R5093">
        <v>24.98</v>
      </c>
      <c r="S5093">
        <v>49.96</v>
      </c>
      <c r="T5093">
        <v>49.96</v>
      </c>
      <c r="U5093">
        <v>49.96</v>
      </c>
      <c r="V5093">
        <v>14.43154524</v>
      </c>
      <c r="W5093">
        <v>14.43154524</v>
      </c>
      <c r="X5093">
        <v>6.9292649099999997</v>
      </c>
      <c r="Y5093">
        <v>6.9292649099999997</v>
      </c>
    </row>
    <row r="5094" spans="1:25" x14ac:dyDescent="0.3">
      <c r="A5094" s="2">
        <v>45941</v>
      </c>
      <c r="B5094" t="s">
        <v>50</v>
      </c>
      <c r="C5094">
        <v>1</v>
      </c>
      <c r="D5094">
        <v>0</v>
      </c>
      <c r="F5094">
        <v>0</v>
      </c>
      <c r="G5094">
        <v>0</v>
      </c>
      <c r="H5094">
        <v>0</v>
      </c>
      <c r="I5094" t="s">
        <v>149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5" x14ac:dyDescent="0.3">
      <c r="A5095" s="2">
        <v>45941</v>
      </c>
      <c r="B5095" t="s">
        <v>72</v>
      </c>
      <c r="C5095">
        <v>128</v>
      </c>
      <c r="D5095">
        <v>1</v>
      </c>
      <c r="E5095">
        <v>3.27</v>
      </c>
      <c r="F5095">
        <v>0.78100000000000003</v>
      </c>
      <c r="G5095">
        <v>3.27</v>
      </c>
      <c r="H5095">
        <v>3.27</v>
      </c>
      <c r="I5095" t="s">
        <v>149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X5095">
        <v>0</v>
      </c>
      <c r="Y5095">
        <v>0</v>
      </c>
    </row>
    <row r="5096" spans="1:25" x14ac:dyDescent="0.3">
      <c r="A5096" s="2">
        <v>45941</v>
      </c>
      <c r="B5096" t="s">
        <v>84</v>
      </c>
      <c r="C5096">
        <v>19</v>
      </c>
      <c r="D5096">
        <v>0</v>
      </c>
      <c r="F5096">
        <v>0</v>
      </c>
      <c r="G5096">
        <v>0</v>
      </c>
      <c r="H5096">
        <v>0</v>
      </c>
      <c r="I5096" t="s">
        <v>149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5" x14ac:dyDescent="0.3">
      <c r="A5097" s="2">
        <v>45941</v>
      </c>
      <c r="B5097" t="s">
        <v>68</v>
      </c>
      <c r="C5097">
        <v>655</v>
      </c>
      <c r="D5097">
        <v>2</v>
      </c>
      <c r="E5097">
        <v>2.645</v>
      </c>
      <c r="F5097">
        <v>0.30499999999999999</v>
      </c>
      <c r="G5097">
        <v>5.29</v>
      </c>
      <c r="H5097">
        <v>5.29</v>
      </c>
      <c r="I5097" t="s">
        <v>149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32.880000000000003</v>
      </c>
      <c r="S5097">
        <v>32.880000000000003</v>
      </c>
      <c r="T5097">
        <v>32.880000000000003</v>
      </c>
      <c r="U5097">
        <v>32.880000000000003</v>
      </c>
      <c r="V5097">
        <v>16.088807790000001</v>
      </c>
      <c r="W5097">
        <v>16.088807790000001</v>
      </c>
      <c r="X5097">
        <v>6.2155009449999996</v>
      </c>
      <c r="Y5097">
        <v>6.2155009449999996</v>
      </c>
    </row>
    <row r="5098" spans="1:25" x14ac:dyDescent="0.3">
      <c r="A5098" s="2">
        <v>45941</v>
      </c>
      <c r="B5098" t="s">
        <v>64</v>
      </c>
      <c r="C5098">
        <v>54</v>
      </c>
      <c r="D5098">
        <v>0</v>
      </c>
      <c r="F5098">
        <v>0</v>
      </c>
      <c r="G5098">
        <v>0</v>
      </c>
      <c r="H5098">
        <v>0</v>
      </c>
      <c r="I5098" t="s">
        <v>149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5" x14ac:dyDescent="0.3">
      <c r="A5099" s="2">
        <v>45941</v>
      </c>
      <c r="B5099" t="s">
        <v>26</v>
      </c>
      <c r="C5099">
        <v>42</v>
      </c>
      <c r="D5099">
        <v>0</v>
      </c>
      <c r="F5099">
        <v>0</v>
      </c>
      <c r="G5099">
        <v>0</v>
      </c>
      <c r="H5099">
        <v>0</v>
      </c>
      <c r="I5099" t="s">
        <v>149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5" x14ac:dyDescent="0.3">
      <c r="A5100" s="2">
        <v>45941</v>
      </c>
      <c r="B5100" t="s">
        <v>15</v>
      </c>
      <c r="C5100">
        <v>183</v>
      </c>
      <c r="D5100">
        <v>0</v>
      </c>
      <c r="F5100">
        <v>0</v>
      </c>
      <c r="G5100">
        <v>0</v>
      </c>
      <c r="H5100">
        <v>0</v>
      </c>
      <c r="I5100" t="s">
        <v>149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5" x14ac:dyDescent="0.3">
      <c r="A5101" s="2">
        <v>45941</v>
      </c>
      <c r="B5101" t="s">
        <v>36</v>
      </c>
      <c r="C5101">
        <v>66</v>
      </c>
      <c r="D5101">
        <v>3</v>
      </c>
      <c r="E5101">
        <v>3.423</v>
      </c>
      <c r="F5101">
        <v>4.5449999999999999</v>
      </c>
      <c r="G5101">
        <v>10.27</v>
      </c>
      <c r="H5101">
        <v>10.27</v>
      </c>
      <c r="I5101" t="s">
        <v>149</v>
      </c>
      <c r="J5101">
        <v>2</v>
      </c>
      <c r="K5101">
        <v>2</v>
      </c>
      <c r="L5101">
        <v>2</v>
      </c>
      <c r="M5101">
        <v>2</v>
      </c>
      <c r="N5101">
        <v>2</v>
      </c>
      <c r="O5101">
        <v>2</v>
      </c>
      <c r="P5101">
        <v>2</v>
      </c>
      <c r="Q5101">
        <v>2</v>
      </c>
      <c r="R5101">
        <v>123.86</v>
      </c>
      <c r="S5101">
        <v>123.86</v>
      </c>
      <c r="T5101">
        <v>123.86</v>
      </c>
      <c r="U5101">
        <v>123.86</v>
      </c>
      <c r="V5101">
        <v>8.2916195699999999</v>
      </c>
      <c r="W5101">
        <v>8.2916195699999999</v>
      </c>
      <c r="X5101">
        <v>12.06037001</v>
      </c>
      <c r="Y5101">
        <v>12.06037001</v>
      </c>
    </row>
    <row r="5102" spans="1:25" x14ac:dyDescent="0.3">
      <c r="A5102" s="2">
        <v>45941</v>
      </c>
      <c r="B5102" t="s">
        <v>78</v>
      </c>
      <c r="C5102">
        <v>164</v>
      </c>
      <c r="D5102">
        <v>0</v>
      </c>
      <c r="F5102">
        <v>0</v>
      </c>
      <c r="G5102">
        <v>0</v>
      </c>
      <c r="H5102">
        <v>0</v>
      </c>
      <c r="I5102" t="s">
        <v>149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5" x14ac:dyDescent="0.3">
      <c r="A5103" s="2">
        <v>45941</v>
      </c>
      <c r="B5103" t="s">
        <v>21</v>
      </c>
      <c r="C5103">
        <v>170</v>
      </c>
      <c r="D5103">
        <v>1</v>
      </c>
      <c r="E5103">
        <v>1.48</v>
      </c>
      <c r="F5103">
        <v>0.58799999999999997</v>
      </c>
      <c r="G5103">
        <v>1.48</v>
      </c>
      <c r="H5103">
        <v>1.48</v>
      </c>
      <c r="I5103" t="s">
        <v>149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X5103">
        <v>0</v>
      </c>
      <c r="Y5103">
        <v>0</v>
      </c>
    </row>
    <row r="5104" spans="1:25" x14ac:dyDescent="0.3">
      <c r="A5104" s="2">
        <v>45941</v>
      </c>
      <c r="B5104" t="s">
        <v>94</v>
      </c>
      <c r="C5104">
        <v>116</v>
      </c>
      <c r="D5104">
        <v>0</v>
      </c>
      <c r="F5104">
        <v>0</v>
      </c>
      <c r="G5104">
        <v>0</v>
      </c>
      <c r="H5104">
        <v>0</v>
      </c>
      <c r="I5104" t="s">
        <v>149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5" x14ac:dyDescent="0.3">
      <c r="A5105" s="2">
        <v>45941</v>
      </c>
      <c r="B5105" t="s">
        <v>17</v>
      </c>
      <c r="C5105">
        <v>20</v>
      </c>
      <c r="D5105">
        <v>0</v>
      </c>
      <c r="F5105">
        <v>0</v>
      </c>
      <c r="G5105">
        <v>0</v>
      </c>
      <c r="H5105">
        <v>0</v>
      </c>
      <c r="I5105" t="s">
        <v>149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5" x14ac:dyDescent="0.3">
      <c r="A5106" s="2">
        <v>45941</v>
      </c>
      <c r="B5106" t="s">
        <v>17</v>
      </c>
      <c r="C5106">
        <v>18</v>
      </c>
      <c r="D5106">
        <v>0</v>
      </c>
      <c r="F5106">
        <v>0</v>
      </c>
      <c r="G5106">
        <v>0</v>
      </c>
      <c r="H5106">
        <v>0</v>
      </c>
      <c r="I5106" t="s">
        <v>149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5" x14ac:dyDescent="0.3">
      <c r="A5107" s="2">
        <v>45941</v>
      </c>
      <c r="B5107" t="s">
        <v>17</v>
      </c>
      <c r="C5107">
        <v>38</v>
      </c>
      <c r="D5107">
        <v>0</v>
      </c>
      <c r="F5107">
        <v>0</v>
      </c>
      <c r="G5107">
        <v>0</v>
      </c>
      <c r="H5107">
        <v>0</v>
      </c>
      <c r="I5107" t="s">
        <v>149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5" x14ac:dyDescent="0.3">
      <c r="A5108" s="2">
        <v>45941</v>
      </c>
      <c r="B5108" t="s">
        <v>17</v>
      </c>
      <c r="C5108">
        <v>14</v>
      </c>
      <c r="D5108">
        <v>0</v>
      </c>
      <c r="F5108">
        <v>0</v>
      </c>
      <c r="G5108">
        <v>0</v>
      </c>
      <c r="H5108">
        <v>0</v>
      </c>
      <c r="I5108" t="s">
        <v>149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5" x14ac:dyDescent="0.3">
      <c r="A5109" s="2">
        <v>45941</v>
      </c>
      <c r="B5109" t="s">
        <v>52</v>
      </c>
      <c r="C5109">
        <v>470</v>
      </c>
      <c r="D5109">
        <v>7</v>
      </c>
      <c r="E5109">
        <v>0.497</v>
      </c>
      <c r="F5109">
        <v>1.4890000000000001</v>
      </c>
      <c r="G5109">
        <v>3.48</v>
      </c>
      <c r="H5109">
        <v>3.48</v>
      </c>
      <c r="I5109" t="s">
        <v>149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31.49</v>
      </c>
      <c r="S5109">
        <v>31.49</v>
      </c>
      <c r="T5109">
        <v>31.49</v>
      </c>
      <c r="U5109">
        <v>31.49</v>
      </c>
      <c r="V5109">
        <v>11.051127340000001</v>
      </c>
      <c r="W5109">
        <v>11.051127340000001</v>
      </c>
      <c r="X5109">
        <v>9.0488505749999995</v>
      </c>
      <c r="Y5109">
        <v>9.0488505749999995</v>
      </c>
    </row>
    <row r="5110" spans="1:25" x14ac:dyDescent="0.3">
      <c r="A5110" s="2">
        <v>45941</v>
      </c>
      <c r="B5110" t="s">
        <v>52</v>
      </c>
      <c r="C5110">
        <v>643</v>
      </c>
      <c r="D5110">
        <v>12</v>
      </c>
      <c r="E5110">
        <v>0.59099999999999997</v>
      </c>
      <c r="F5110">
        <v>1.8660000000000001</v>
      </c>
      <c r="G5110">
        <v>7.09</v>
      </c>
      <c r="H5110">
        <v>7.09</v>
      </c>
      <c r="I5110" t="s">
        <v>149</v>
      </c>
      <c r="J5110">
        <v>2</v>
      </c>
      <c r="K5110">
        <v>2</v>
      </c>
      <c r="L5110">
        <v>2</v>
      </c>
      <c r="M5110">
        <v>2</v>
      </c>
      <c r="N5110">
        <v>4</v>
      </c>
      <c r="O5110">
        <v>4</v>
      </c>
      <c r="P5110">
        <v>4</v>
      </c>
      <c r="Q5110">
        <v>4</v>
      </c>
      <c r="R5110">
        <v>116.96</v>
      </c>
      <c r="S5110">
        <v>116.96</v>
      </c>
      <c r="T5110">
        <v>116.96</v>
      </c>
      <c r="U5110">
        <v>116.96</v>
      </c>
      <c r="V5110">
        <v>6.0619015049999998</v>
      </c>
      <c r="W5110">
        <v>6.0619015049999998</v>
      </c>
      <c r="X5110">
        <v>16.496473909999999</v>
      </c>
      <c r="Y5110">
        <v>16.496473909999999</v>
      </c>
    </row>
    <row r="5111" spans="1:25" x14ac:dyDescent="0.3">
      <c r="A5111" s="2">
        <v>45941</v>
      </c>
      <c r="B5111" t="s">
        <v>52</v>
      </c>
      <c r="C5111">
        <v>694</v>
      </c>
      <c r="D5111">
        <v>11</v>
      </c>
      <c r="E5111">
        <v>0.55200000000000005</v>
      </c>
      <c r="F5111">
        <v>1.585</v>
      </c>
      <c r="G5111">
        <v>6.07</v>
      </c>
      <c r="H5111">
        <v>6.07</v>
      </c>
      <c r="I5111" t="s">
        <v>149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X5111">
        <v>0</v>
      </c>
      <c r="Y5111">
        <v>0</v>
      </c>
    </row>
    <row r="5112" spans="1:25" x14ac:dyDescent="0.3">
      <c r="A5112" s="2">
        <v>45941</v>
      </c>
      <c r="B5112" t="s">
        <v>52</v>
      </c>
      <c r="C5112">
        <v>1386</v>
      </c>
      <c r="D5112">
        <v>27</v>
      </c>
      <c r="E5112">
        <v>0.29099999999999998</v>
      </c>
      <c r="F5112">
        <v>1.948</v>
      </c>
      <c r="G5112">
        <v>7.87</v>
      </c>
      <c r="H5112">
        <v>7.87</v>
      </c>
      <c r="I5112" t="s">
        <v>149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13.49</v>
      </c>
      <c r="S5112">
        <v>13.49</v>
      </c>
      <c r="T5112">
        <v>13.49</v>
      </c>
      <c r="U5112">
        <v>13.49</v>
      </c>
      <c r="V5112">
        <v>58.339510750000002</v>
      </c>
      <c r="W5112">
        <v>58.339510750000002</v>
      </c>
      <c r="X5112">
        <v>1.7141041930000001</v>
      </c>
      <c r="Y5112">
        <v>1.7141041930000001</v>
      </c>
    </row>
    <row r="5113" spans="1:25" x14ac:dyDescent="0.3">
      <c r="A5113" s="2">
        <v>45941</v>
      </c>
      <c r="B5113" t="s">
        <v>112</v>
      </c>
      <c r="C5113">
        <v>70</v>
      </c>
      <c r="D5113">
        <v>0</v>
      </c>
      <c r="F5113">
        <v>0</v>
      </c>
      <c r="G5113">
        <v>0</v>
      </c>
      <c r="H5113">
        <v>0</v>
      </c>
      <c r="I5113" t="s">
        <v>149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5" x14ac:dyDescent="0.3">
      <c r="A5114" s="2">
        <v>45941</v>
      </c>
      <c r="B5114" t="s">
        <v>15</v>
      </c>
      <c r="C5114">
        <v>250</v>
      </c>
      <c r="D5114">
        <v>2</v>
      </c>
      <c r="E5114">
        <v>1.02</v>
      </c>
      <c r="F5114">
        <v>0.8</v>
      </c>
      <c r="G5114">
        <v>2.04</v>
      </c>
      <c r="H5114">
        <v>2.04</v>
      </c>
      <c r="I5114" t="s">
        <v>149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X5114">
        <v>0</v>
      </c>
      <c r="Y5114">
        <v>0</v>
      </c>
    </row>
    <row r="5115" spans="1:25" x14ac:dyDescent="0.3">
      <c r="A5115" s="2">
        <v>45941</v>
      </c>
      <c r="B5115" t="s">
        <v>112</v>
      </c>
      <c r="C5115">
        <v>157</v>
      </c>
      <c r="D5115">
        <v>1</v>
      </c>
      <c r="E5115">
        <v>0.99</v>
      </c>
      <c r="F5115">
        <v>0.63700000000000001</v>
      </c>
      <c r="G5115">
        <v>0.99</v>
      </c>
      <c r="H5115">
        <v>0.99</v>
      </c>
      <c r="I5115" t="s">
        <v>149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X5115">
        <v>0</v>
      </c>
      <c r="Y5115">
        <v>0</v>
      </c>
    </row>
    <row r="5116" spans="1:25" x14ac:dyDescent="0.3">
      <c r="A5116" s="2">
        <v>45941</v>
      </c>
      <c r="B5116" t="s">
        <v>15</v>
      </c>
      <c r="C5116">
        <v>877</v>
      </c>
      <c r="D5116">
        <v>8</v>
      </c>
      <c r="E5116">
        <v>1.26</v>
      </c>
      <c r="F5116">
        <v>0.91200000000000003</v>
      </c>
      <c r="G5116">
        <v>10.08</v>
      </c>
      <c r="H5116">
        <v>10.08</v>
      </c>
      <c r="I5116" t="s">
        <v>149</v>
      </c>
      <c r="J5116">
        <v>2</v>
      </c>
      <c r="K5116">
        <v>2</v>
      </c>
      <c r="L5116">
        <v>2</v>
      </c>
      <c r="M5116">
        <v>2</v>
      </c>
      <c r="N5116">
        <v>2</v>
      </c>
      <c r="O5116">
        <v>2</v>
      </c>
      <c r="P5116">
        <v>2</v>
      </c>
      <c r="Q5116">
        <v>2</v>
      </c>
      <c r="R5116">
        <v>59.37</v>
      </c>
      <c r="S5116">
        <v>59.37</v>
      </c>
      <c r="T5116">
        <v>59.37</v>
      </c>
      <c r="U5116">
        <v>59.37</v>
      </c>
      <c r="V5116">
        <v>16.978271849999999</v>
      </c>
      <c r="W5116">
        <v>16.978271849999999</v>
      </c>
      <c r="X5116">
        <v>5.8898809520000004</v>
      </c>
      <c r="Y5116">
        <v>5.8898809520000004</v>
      </c>
    </row>
    <row r="5117" spans="1:25" x14ac:dyDescent="0.3">
      <c r="A5117" s="2">
        <v>45941</v>
      </c>
      <c r="B5117" t="s">
        <v>15</v>
      </c>
      <c r="C5117">
        <v>272</v>
      </c>
      <c r="D5117">
        <v>2</v>
      </c>
      <c r="E5117">
        <v>1.49</v>
      </c>
      <c r="F5117">
        <v>0.73499999999999999</v>
      </c>
      <c r="G5117">
        <v>2.98</v>
      </c>
      <c r="H5117">
        <v>2.98</v>
      </c>
      <c r="I5117" t="s">
        <v>149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X5117">
        <v>0</v>
      </c>
      <c r="Y5117">
        <v>0</v>
      </c>
    </row>
    <row r="5118" spans="1:25" x14ac:dyDescent="0.3">
      <c r="A5118" s="2">
        <v>45941</v>
      </c>
      <c r="B5118" t="s">
        <v>112</v>
      </c>
      <c r="C5118">
        <v>325</v>
      </c>
      <c r="D5118">
        <v>2</v>
      </c>
      <c r="E5118">
        <v>1.665</v>
      </c>
      <c r="F5118">
        <v>0.61499999999999999</v>
      </c>
      <c r="G5118">
        <v>3.33</v>
      </c>
      <c r="H5118">
        <v>3.33</v>
      </c>
      <c r="I5118" t="s">
        <v>149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X5118">
        <v>0</v>
      </c>
      <c r="Y5118">
        <v>0</v>
      </c>
    </row>
    <row r="5119" spans="1:25" x14ac:dyDescent="0.3">
      <c r="A5119" s="2">
        <v>45941</v>
      </c>
      <c r="B5119" t="s">
        <v>15</v>
      </c>
      <c r="C5119">
        <v>958</v>
      </c>
      <c r="D5119">
        <v>3</v>
      </c>
      <c r="E5119">
        <v>0.57999999999999996</v>
      </c>
      <c r="F5119">
        <v>0.313</v>
      </c>
      <c r="G5119">
        <v>1.74</v>
      </c>
      <c r="H5119">
        <v>1.74</v>
      </c>
      <c r="I5119" t="s">
        <v>149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X5119">
        <v>0</v>
      </c>
      <c r="Y5119">
        <v>0</v>
      </c>
    </row>
    <row r="5120" spans="1:25" x14ac:dyDescent="0.3">
      <c r="A5120" s="2">
        <v>45941</v>
      </c>
      <c r="B5120" t="s">
        <v>112</v>
      </c>
      <c r="C5120">
        <v>554</v>
      </c>
      <c r="D5120">
        <v>3</v>
      </c>
      <c r="E5120">
        <v>0.73699999999999999</v>
      </c>
      <c r="F5120">
        <v>0.54200000000000004</v>
      </c>
      <c r="G5120">
        <v>2.21</v>
      </c>
      <c r="H5120">
        <v>2.21</v>
      </c>
      <c r="I5120" t="s">
        <v>149</v>
      </c>
      <c r="J5120">
        <v>1</v>
      </c>
      <c r="K5120">
        <v>1</v>
      </c>
      <c r="L5120">
        <v>1</v>
      </c>
      <c r="M5120">
        <v>1</v>
      </c>
      <c r="N5120">
        <v>2</v>
      </c>
      <c r="O5120">
        <v>2</v>
      </c>
      <c r="P5120">
        <v>2</v>
      </c>
      <c r="Q5120">
        <v>2</v>
      </c>
      <c r="R5120">
        <v>68.98</v>
      </c>
      <c r="S5120">
        <v>68.98</v>
      </c>
      <c r="T5120">
        <v>68.98</v>
      </c>
      <c r="U5120">
        <v>68.98</v>
      </c>
      <c r="V5120">
        <v>3.2038271960000002</v>
      </c>
      <c r="W5120">
        <v>3.2038271960000002</v>
      </c>
      <c r="X5120">
        <v>31.212669680000001</v>
      </c>
      <c r="Y5120">
        <v>31.212669680000001</v>
      </c>
    </row>
    <row r="5121" spans="1:25" x14ac:dyDescent="0.3">
      <c r="A5121" s="2">
        <v>45941</v>
      </c>
      <c r="B5121" t="s">
        <v>100</v>
      </c>
      <c r="C5121">
        <v>5</v>
      </c>
      <c r="D5121">
        <v>0</v>
      </c>
      <c r="F5121">
        <v>0</v>
      </c>
      <c r="G5121">
        <v>0</v>
      </c>
      <c r="H5121">
        <v>0</v>
      </c>
      <c r="I5121" t="s">
        <v>149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5" x14ac:dyDescent="0.3">
      <c r="A5122" s="2">
        <v>45941</v>
      </c>
      <c r="B5122" t="s">
        <v>54</v>
      </c>
      <c r="C5122">
        <v>130</v>
      </c>
      <c r="D5122">
        <v>3</v>
      </c>
      <c r="E5122">
        <v>0.91</v>
      </c>
      <c r="F5122">
        <v>2.3079999999999998</v>
      </c>
      <c r="G5122">
        <v>2.73</v>
      </c>
      <c r="H5122">
        <v>2.73</v>
      </c>
      <c r="I5122" t="s">
        <v>149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X5122">
        <v>0</v>
      </c>
      <c r="Y5122">
        <v>0</v>
      </c>
    </row>
    <row r="5123" spans="1:25" x14ac:dyDescent="0.3">
      <c r="A5123" s="2">
        <v>45941</v>
      </c>
      <c r="B5123" t="s">
        <v>60</v>
      </c>
      <c r="C5123">
        <v>89</v>
      </c>
      <c r="D5123">
        <v>0</v>
      </c>
      <c r="F5123">
        <v>0</v>
      </c>
      <c r="G5123">
        <v>0</v>
      </c>
      <c r="H5123">
        <v>0</v>
      </c>
      <c r="I5123" t="s">
        <v>149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5" x14ac:dyDescent="0.3">
      <c r="A5124" s="2">
        <v>45941</v>
      </c>
      <c r="B5124" t="s">
        <v>60</v>
      </c>
      <c r="C5124">
        <v>334</v>
      </c>
      <c r="D5124">
        <v>3</v>
      </c>
      <c r="E5124">
        <v>0.76</v>
      </c>
      <c r="F5124">
        <v>0.89800000000000002</v>
      </c>
      <c r="G5124">
        <v>2.2799999999999998</v>
      </c>
      <c r="H5124">
        <v>2.2799999999999998</v>
      </c>
      <c r="I5124" t="s">
        <v>149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1</v>
      </c>
      <c r="R5124">
        <v>21.88</v>
      </c>
      <c r="S5124">
        <v>21.88</v>
      </c>
      <c r="T5124">
        <v>21.88</v>
      </c>
      <c r="U5124">
        <v>21.88</v>
      </c>
      <c r="V5124">
        <v>10.42047532</v>
      </c>
      <c r="W5124">
        <v>10.42047532</v>
      </c>
      <c r="X5124">
        <v>9.5964912279999997</v>
      </c>
      <c r="Y5124">
        <v>9.5964912279999997</v>
      </c>
    </row>
    <row r="5125" spans="1:25" x14ac:dyDescent="0.3">
      <c r="A5125" s="2">
        <v>45941</v>
      </c>
      <c r="B5125" t="s">
        <v>100</v>
      </c>
      <c r="C5125">
        <v>12</v>
      </c>
      <c r="D5125">
        <v>0</v>
      </c>
      <c r="F5125">
        <v>0</v>
      </c>
      <c r="G5125">
        <v>0</v>
      </c>
      <c r="H5125">
        <v>0</v>
      </c>
      <c r="I5125" t="s">
        <v>149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5" x14ac:dyDescent="0.3">
      <c r="A5126" s="2">
        <v>45941</v>
      </c>
      <c r="B5126" t="s">
        <v>54</v>
      </c>
      <c r="C5126">
        <v>388</v>
      </c>
      <c r="D5126">
        <v>2</v>
      </c>
      <c r="E5126">
        <v>0.20499999999999999</v>
      </c>
      <c r="F5126">
        <v>0.51500000000000001</v>
      </c>
      <c r="G5126">
        <v>0.41</v>
      </c>
      <c r="H5126">
        <v>0.41</v>
      </c>
      <c r="I5126" t="s">
        <v>149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X5126">
        <v>0</v>
      </c>
      <c r="Y5126">
        <v>0</v>
      </c>
    </row>
    <row r="5127" spans="1:25" x14ac:dyDescent="0.3">
      <c r="A5127" s="2">
        <v>45941</v>
      </c>
      <c r="B5127" t="s">
        <v>100</v>
      </c>
      <c r="C5127">
        <v>53</v>
      </c>
      <c r="D5127">
        <v>0</v>
      </c>
      <c r="F5127">
        <v>0</v>
      </c>
      <c r="G5127">
        <v>0</v>
      </c>
      <c r="H5127">
        <v>0</v>
      </c>
      <c r="I5127" t="s">
        <v>149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5" x14ac:dyDescent="0.3">
      <c r="A5128" s="2">
        <v>45941</v>
      </c>
      <c r="B5128" t="s">
        <v>54</v>
      </c>
      <c r="C5128">
        <v>240</v>
      </c>
      <c r="D5128">
        <v>3</v>
      </c>
      <c r="E5128">
        <v>1.357</v>
      </c>
      <c r="F5128">
        <v>1.25</v>
      </c>
      <c r="G5128">
        <v>4.07</v>
      </c>
      <c r="H5128">
        <v>4.07</v>
      </c>
      <c r="I5128" t="s">
        <v>149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1</v>
      </c>
      <c r="R5128">
        <v>22.88</v>
      </c>
      <c r="S5128">
        <v>22.88</v>
      </c>
      <c r="T5128">
        <v>22.88</v>
      </c>
      <c r="U5128">
        <v>22.88</v>
      </c>
      <c r="V5128">
        <v>17.78846154</v>
      </c>
      <c r="W5128">
        <v>17.78846154</v>
      </c>
      <c r="X5128">
        <v>5.6216216220000002</v>
      </c>
      <c r="Y5128">
        <v>5.6216216220000002</v>
      </c>
    </row>
    <row r="5129" spans="1:25" x14ac:dyDescent="0.3">
      <c r="A5129" s="2">
        <v>45941</v>
      </c>
      <c r="B5129" t="s">
        <v>60</v>
      </c>
      <c r="C5129">
        <v>324</v>
      </c>
      <c r="D5129">
        <v>4</v>
      </c>
      <c r="E5129">
        <v>1.2150000000000001</v>
      </c>
      <c r="F5129">
        <v>1.2350000000000001</v>
      </c>
      <c r="G5129">
        <v>4.8600000000000003</v>
      </c>
      <c r="H5129">
        <v>4.8600000000000003</v>
      </c>
      <c r="I5129" t="s">
        <v>149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X5129">
        <v>0</v>
      </c>
      <c r="Y5129">
        <v>0</v>
      </c>
    </row>
    <row r="5130" spans="1:25" x14ac:dyDescent="0.3">
      <c r="A5130" s="2">
        <v>45941</v>
      </c>
      <c r="B5130" t="s">
        <v>54</v>
      </c>
      <c r="C5130">
        <v>329</v>
      </c>
      <c r="D5130">
        <v>4</v>
      </c>
      <c r="E5130">
        <v>0.55500000000000005</v>
      </c>
      <c r="F5130">
        <v>1.216</v>
      </c>
      <c r="G5130">
        <v>2.2200000000000002</v>
      </c>
      <c r="H5130">
        <v>2.2200000000000002</v>
      </c>
      <c r="I5130" t="s">
        <v>149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X5130">
        <v>0</v>
      </c>
      <c r="Y5130">
        <v>0</v>
      </c>
    </row>
    <row r="5131" spans="1:25" x14ac:dyDescent="0.3">
      <c r="A5131" s="2">
        <v>45941</v>
      </c>
      <c r="B5131" t="s">
        <v>100</v>
      </c>
      <c r="C5131">
        <v>17</v>
      </c>
      <c r="D5131">
        <v>0</v>
      </c>
      <c r="F5131">
        <v>0</v>
      </c>
      <c r="G5131">
        <v>0</v>
      </c>
      <c r="H5131">
        <v>0</v>
      </c>
      <c r="I5131" t="s">
        <v>149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5" x14ac:dyDescent="0.3">
      <c r="A5132" s="2">
        <v>45941</v>
      </c>
      <c r="B5132" t="s">
        <v>60</v>
      </c>
      <c r="C5132">
        <v>261</v>
      </c>
      <c r="D5132">
        <v>4</v>
      </c>
      <c r="E5132">
        <v>0.54500000000000004</v>
      </c>
      <c r="F5132">
        <v>1.5329999999999999</v>
      </c>
      <c r="G5132">
        <v>2.1800000000000002</v>
      </c>
      <c r="H5132">
        <v>2.1800000000000002</v>
      </c>
      <c r="I5132" t="s">
        <v>149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  <c r="R5132">
        <v>42.49</v>
      </c>
      <c r="S5132">
        <v>42.49</v>
      </c>
      <c r="T5132">
        <v>42.49</v>
      </c>
      <c r="U5132">
        <v>42.49</v>
      </c>
      <c r="V5132">
        <v>5.1306189690000004</v>
      </c>
      <c r="W5132">
        <v>5.1306189690000004</v>
      </c>
      <c r="X5132">
        <v>19.490825690000001</v>
      </c>
      <c r="Y5132">
        <v>19.490825690000001</v>
      </c>
    </row>
    <row r="5133" spans="1:25" x14ac:dyDescent="0.3">
      <c r="A5133" s="2">
        <v>45941</v>
      </c>
      <c r="B5133" t="s">
        <v>48</v>
      </c>
      <c r="C5133">
        <v>131</v>
      </c>
      <c r="D5133">
        <v>2</v>
      </c>
      <c r="E5133">
        <v>1.75</v>
      </c>
      <c r="F5133">
        <v>1.5269999999999999</v>
      </c>
      <c r="G5133">
        <v>3.5</v>
      </c>
      <c r="H5133">
        <v>3.5</v>
      </c>
      <c r="I5133" t="s">
        <v>149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X5133">
        <v>0</v>
      </c>
      <c r="Y5133">
        <v>0</v>
      </c>
    </row>
    <row r="5134" spans="1:25" x14ac:dyDescent="0.3">
      <c r="A5134" s="2">
        <v>45941</v>
      </c>
      <c r="B5134" t="s">
        <v>48</v>
      </c>
      <c r="C5134">
        <v>181</v>
      </c>
      <c r="D5134">
        <v>0</v>
      </c>
      <c r="F5134">
        <v>0</v>
      </c>
      <c r="G5134">
        <v>0</v>
      </c>
      <c r="H5134">
        <v>0</v>
      </c>
      <c r="I5134" t="s">
        <v>149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5" x14ac:dyDescent="0.3">
      <c r="A5135" s="2">
        <v>45941</v>
      </c>
      <c r="B5135" t="s">
        <v>48</v>
      </c>
      <c r="C5135">
        <v>491</v>
      </c>
      <c r="D5135">
        <v>3</v>
      </c>
      <c r="E5135">
        <v>1.96</v>
      </c>
      <c r="F5135">
        <v>0.61099999999999999</v>
      </c>
      <c r="G5135">
        <v>5.88</v>
      </c>
      <c r="H5135">
        <v>5.88</v>
      </c>
      <c r="I5135" t="s">
        <v>149</v>
      </c>
      <c r="J5135">
        <v>1</v>
      </c>
      <c r="K5135">
        <v>2</v>
      </c>
      <c r="L5135">
        <v>2</v>
      </c>
      <c r="M5135">
        <v>2</v>
      </c>
      <c r="N5135">
        <v>1</v>
      </c>
      <c r="O5135">
        <v>2</v>
      </c>
      <c r="P5135">
        <v>2</v>
      </c>
      <c r="Q5135">
        <v>2</v>
      </c>
      <c r="R5135">
        <v>28.49</v>
      </c>
      <c r="S5135">
        <v>56.98</v>
      </c>
      <c r="T5135">
        <v>56.98</v>
      </c>
      <c r="U5135">
        <v>56.98</v>
      </c>
      <c r="V5135">
        <v>10.319410319999999</v>
      </c>
      <c r="W5135">
        <v>10.319410319999999</v>
      </c>
      <c r="X5135">
        <v>9.69047619</v>
      </c>
      <c r="Y5135">
        <v>9.69047619</v>
      </c>
    </row>
    <row r="5136" spans="1:25" x14ac:dyDescent="0.3">
      <c r="A5136" s="2">
        <v>45941</v>
      </c>
      <c r="B5136" t="s">
        <v>48</v>
      </c>
      <c r="C5136">
        <v>444</v>
      </c>
      <c r="D5136">
        <v>0</v>
      </c>
      <c r="F5136">
        <v>0</v>
      </c>
      <c r="G5136">
        <v>0</v>
      </c>
      <c r="H5136">
        <v>0</v>
      </c>
      <c r="I5136" t="s">
        <v>149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5" x14ac:dyDescent="0.3">
      <c r="A5137" s="2">
        <v>45941</v>
      </c>
      <c r="B5137" t="s">
        <v>19</v>
      </c>
      <c r="C5137">
        <v>8</v>
      </c>
      <c r="D5137">
        <v>0</v>
      </c>
      <c r="F5137">
        <v>0</v>
      </c>
      <c r="G5137">
        <v>0</v>
      </c>
      <c r="H5137">
        <v>0</v>
      </c>
      <c r="I5137" t="s">
        <v>149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5" x14ac:dyDescent="0.3">
      <c r="A5138" s="2">
        <v>45941</v>
      </c>
      <c r="B5138" t="s">
        <v>90</v>
      </c>
      <c r="C5138">
        <v>3</v>
      </c>
      <c r="D5138">
        <v>0</v>
      </c>
      <c r="F5138">
        <v>0</v>
      </c>
      <c r="G5138">
        <v>0</v>
      </c>
      <c r="H5138">
        <v>0</v>
      </c>
      <c r="I5138" t="s">
        <v>149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5" x14ac:dyDescent="0.3">
      <c r="A5139" s="2">
        <v>45941</v>
      </c>
      <c r="B5139" t="s">
        <v>19</v>
      </c>
      <c r="C5139">
        <v>14</v>
      </c>
      <c r="D5139">
        <v>1</v>
      </c>
      <c r="E5139">
        <v>0.78</v>
      </c>
      <c r="F5139">
        <v>7.1429999999999998</v>
      </c>
      <c r="G5139">
        <v>0.78</v>
      </c>
      <c r="H5139">
        <v>0.78</v>
      </c>
      <c r="I5139" t="s">
        <v>149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1</v>
      </c>
      <c r="R5139">
        <v>34.49</v>
      </c>
      <c r="S5139">
        <v>34.49</v>
      </c>
      <c r="T5139">
        <v>34.49</v>
      </c>
      <c r="U5139">
        <v>34.49</v>
      </c>
      <c r="V5139">
        <v>2.2615250800000002</v>
      </c>
      <c r="W5139">
        <v>2.2615250800000002</v>
      </c>
      <c r="X5139">
        <v>44.217948720000003</v>
      </c>
      <c r="Y5139">
        <v>44.217948720000003</v>
      </c>
    </row>
    <row r="5140" spans="1:25" x14ac:dyDescent="0.3">
      <c r="A5140" s="2">
        <v>45941</v>
      </c>
      <c r="B5140" t="s">
        <v>90</v>
      </c>
      <c r="C5140">
        <v>4</v>
      </c>
      <c r="D5140">
        <v>0</v>
      </c>
      <c r="F5140">
        <v>0</v>
      </c>
      <c r="G5140">
        <v>0</v>
      </c>
      <c r="H5140">
        <v>0</v>
      </c>
      <c r="I5140" t="s">
        <v>149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5" x14ac:dyDescent="0.3">
      <c r="A5141" s="2">
        <v>45941</v>
      </c>
      <c r="B5141" t="s">
        <v>19</v>
      </c>
      <c r="C5141">
        <v>30</v>
      </c>
      <c r="D5141">
        <v>0</v>
      </c>
      <c r="F5141">
        <v>0</v>
      </c>
      <c r="G5141">
        <v>0</v>
      </c>
      <c r="H5141">
        <v>0</v>
      </c>
      <c r="I5141" t="s">
        <v>149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5" x14ac:dyDescent="0.3">
      <c r="A5142" s="2">
        <v>45941</v>
      </c>
      <c r="B5142" t="s">
        <v>90</v>
      </c>
      <c r="C5142">
        <v>11</v>
      </c>
      <c r="D5142">
        <v>0</v>
      </c>
      <c r="F5142">
        <v>0</v>
      </c>
      <c r="G5142">
        <v>0</v>
      </c>
      <c r="H5142">
        <v>0</v>
      </c>
      <c r="I5142" t="s">
        <v>149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5" x14ac:dyDescent="0.3">
      <c r="A5143" s="2">
        <v>45941</v>
      </c>
      <c r="B5143" t="s">
        <v>19</v>
      </c>
      <c r="C5143">
        <v>8</v>
      </c>
      <c r="D5143">
        <v>0</v>
      </c>
      <c r="F5143">
        <v>0</v>
      </c>
      <c r="G5143">
        <v>0</v>
      </c>
      <c r="H5143">
        <v>0</v>
      </c>
      <c r="I5143" t="s">
        <v>149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5" x14ac:dyDescent="0.3">
      <c r="A5144" s="2">
        <v>45941</v>
      </c>
      <c r="B5144" t="s">
        <v>90</v>
      </c>
      <c r="C5144">
        <v>12</v>
      </c>
      <c r="D5144">
        <v>0</v>
      </c>
      <c r="F5144">
        <v>0</v>
      </c>
      <c r="G5144">
        <v>0</v>
      </c>
      <c r="H5144">
        <v>0</v>
      </c>
      <c r="I5144" t="s">
        <v>149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5" x14ac:dyDescent="0.3">
      <c r="A5145" s="2">
        <v>45941</v>
      </c>
      <c r="B5145" t="s">
        <v>58</v>
      </c>
      <c r="C5145">
        <v>34</v>
      </c>
      <c r="D5145">
        <v>0</v>
      </c>
      <c r="F5145">
        <v>0</v>
      </c>
      <c r="G5145">
        <v>0</v>
      </c>
      <c r="H5145">
        <v>0</v>
      </c>
      <c r="I5145" t="s">
        <v>149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5" x14ac:dyDescent="0.3">
      <c r="A5146" s="2">
        <v>45941</v>
      </c>
      <c r="B5146" t="s">
        <v>110</v>
      </c>
      <c r="C5146">
        <v>15</v>
      </c>
      <c r="D5146">
        <v>0</v>
      </c>
      <c r="F5146">
        <v>0</v>
      </c>
      <c r="G5146">
        <v>0</v>
      </c>
      <c r="H5146">
        <v>0</v>
      </c>
      <c r="I5146" t="s">
        <v>149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5" x14ac:dyDescent="0.3">
      <c r="A5147" s="2">
        <v>45941</v>
      </c>
      <c r="B5147" t="s">
        <v>34</v>
      </c>
      <c r="C5147">
        <v>100</v>
      </c>
      <c r="D5147">
        <v>0</v>
      </c>
      <c r="F5147">
        <v>0</v>
      </c>
      <c r="G5147">
        <v>0</v>
      </c>
      <c r="H5147">
        <v>0</v>
      </c>
      <c r="I5147" t="s">
        <v>149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5" x14ac:dyDescent="0.3">
      <c r="A5148" s="2">
        <v>45941</v>
      </c>
      <c r="B5148" t="s">
        <v>28</v>
      </c>
      <c r="C5148">
        <v>6</v>
      </c>
      <c r="D5148">
        <v>0</v>
      </c>
      <c r="F5148">
        <v>0</v>
      </c>
      <c r="G5148">
        <v>0</v>
      </c>
      <c r="H5148">
        <v>0</v>
      </c>
      <c r="I5148" t="s">
        <v>149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5" x14ac:dyDescent="0.3">
      <c r="A5149" s="2">
        <v>45941</v>
      </c>
      <c r="B5149" t="s">
        <v>58</v>
      </c>
      <c r="C5149">
        <v>59</v>
      </c>
      <c r="D5149">
        <v>2</v>
      </c>
      <c r="E5149">
        <v>0.72</v>
      </c>
      <c r="F5149">
        <v>3.39</v>
      </c>
      <c r="G5149">
        <v>1.44</v>
      </c>
      <c r="H5149">
        <v>1.44</v>
      </c>
      <c r="I5149" t="s">
        <v>149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X5149">
        <v>0</v>
      </c>
      <c r="Y5149">
        <v>0</v>
      </c>
    </row>
    <row r="5150" spans="1:25" x14ac:dyDescent="0.3">
      <c r="A5150" s="2">
        <v>45941</v>
      </c>
      <c r="B5150" t="s">
        <v>110</v>
      </c>
      <c r="C5150">
        <v>73</v>
      </c>
      <c r="D5150">
        <v>0</v>
      </c>
      <c r="F5150">
        <v>0</v>
      </c>
      <c r="G5150">
        <v>0</v>
      </c>
      <c r="H5150">
        <v>0</v>
      </c>
      <c r="I5150" t="s">
        <v>149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5" x14ac:dyDescent="0.3">
      <c r="A5151" s="2">
        <v>45941</v>
      </c>
      <c r="B5151" t="s">
        <v>34</v>
      </c>
      <c r="C5151">
        <v>88</v>
      </c>
      <c r="D5151">
        <v>0</v>
      </c>
      <c r="F5151">
        <v>0</v>
      </c>
      <c r="G5151">
        <v>0</v>
      </c>
      <c r="H5151">
        <v>0</v>
      </c>
      <c r="I5151" t="s">
        <v>149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5" x14ac:dyDescent="0.3">
      <c r="A5152" s="2">
        <v>45941</v>
      </c>
      <c r="B5152" t="s">
        <v>28</v>
      </c>
      <c r="C5152">
        <v>22</v>
      </c>
      <c r="D5152">
        <v>0</v>
      </c>
      <c r="F5152">
        <v>0</v>
      </c>
      <c r="G5152">
        <v>0</v>
      </c>
      <c r="H5152">
        <v>0</v>
      </c>
      <c r="I5152" t="s">
        <v>149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5" x14ac:dyDescent="0.3">
      <c r="A5153" s="2">
        <v>45941</v>
      </c>
      <c r="B5153" t="s">
        <v>28</v>
      </c>
      <c r="C5153">
        <v>24</v>
      </c>
      <c r="D5153">
        <v>0</v>
      </c>
      <c r="F5153">
        <v>0</v>
      </c>
      <c r="G5153">
        <v>0</v>
      </c>
      <c r="H5153">
        <v>0</v>
      </c>
      <c r="I5153" t="s">
        <v>149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5" x14ac:dyDescent="0.3">
      <c r="A5154" s="2">
        <v>45941</v>
      </c>
      <c r="B5154" t="s">
        <v>58</v>
      </c>
      <c r="C5154">
        <v>86</v>
      </c>
      <c r="D5154">
        <v>0</v>
      </c>
      <c r="F5154">
        <v>0</v>
      </c>
      <c r="G5154">
        <v>0</v>
      </c>
      <c r="H5154">
        <v>0</v>
      </c>
      <c r="I5154" t="s">
        <v>149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5" x14ac:dyDescent="0.3">
      <c r="A5155" s="2">
        <v>45941</v>
      </c>
      <c r="B5155" t="s">
        <v>110</v>
      </c>
      <c r="C5155">
        <v>37</v>
      </c>
      <c r="D5155">
        <v>0</v>
      </c>
      <c r="F5155">
        <v>0</v>
      </c>
      <c r="G5155">
        <v>0</v>
      </c>
      <c r="H5155">
        <v>0</v>
      </c>
      <c r="I5155" t="s">
        <v>149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5" x14ac:dyDescent="0.3">
      <c r="A5156" s="2">
        <v>45941</v>
      </c>
      <c r="B5156" t="s">
        <v>34</v>
      </c>
      <c r="C5156">
        <v>212</v>
      </c>
      <c r="D5156">
        <v>1</v>
      </c>
      <c r="E5156">
        <v>1.08</v>
      </c>
      <c r="F5156">
        <v>0.47199999999999998</v>
      </c>
      <c r="G5156">
        <v>1.08</v>
      </c>
      <c r="H5156">
        <v>1.08</v>
      </c>
      <c r="I5156" t="s">
        <v>149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X5156">
        <v>0</v>
      </c>
      <c r="Y5156">
        <v>0</v>
      </c>
    </row>
    <row r="5157" spans="1:25" x14ac:dyDescent="0.3">
      <c r="A5157" s="2">
        <v>45941</v>
      </c>
      <c r="B5157" t="s">
        <v>34</v>
      </c>
      <c r="C5157">
        <v>31</v>
      </c>
      <c r="D5157">
        <v>0</v>
      </c>
      <c r="F5157">
        <v>0</v>
      </c>
      <c r="G5157">
        <v>0</v>
      </c>
      <c r="H5157">
        <v>0</v>
      </c>
      <c r="I5157" t="s">
        <v>149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5" x14ac:dyDescent="0.3">
      <c r="A5158" s="2">
        <v>45941</v>
      </c>
      <c r="B5158" t="s">
        <v>58</v>
      </c>
      <c r="C5158">
        <v>26</v>
      </c>
      <c r="D5158">
        <v>0</v>
      </c>
      <c r="F5158">
        <v>0</v>
      </c>
      <c r="G5158">
        <v>0</v>
      </c>
      <c r="H5158">
        <v>0</v>
      </c>
      <c r="I5158" t="s">
        <v>149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5" x14ac:dyDescent="0.3">
      <c r="A5159" s="2">
        <v>45941</v>
      </c>
      <c r="B5159" t="s">
        <v>28</v>
      </c>
      <c r="C5159">
        <v>24</v>
      </c>
      <c r="D5159">
        <v>0</v>
      </c>
      <c r="F5159">
        <v>0</v>
      </c>
      <c r="G5159">
        <v>0</v>
      </c>
      <c r="H5159">
        <v>0</v>
      </c>
      <c r="I5159" t="s">
        <v>149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5" x14ac:dyDescent="0.3">
      <c r="A5160" s="2">
        <v>45941</v>
      </c>
      <c r="B5160" t="s">
        <v>110</v>
      </c>
      <c r="C5160">
        <v>104</v>
      </c>
      <c r="D5160">
        <v>0</v>
      </c>
      <c r="F5160">
        <v>0</v>
      </c>
      <c r="G5160">
        <v>0</v>
      </c>
      <c r="H5160">
        <v>0</v>
      </c>
      <c r="I5160" t="s">
        <v>149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5" x14ac:dyDescent="0.3">
      <c r="A5161" s="2">
        <v>45941</v>
      </c>
      <c r="B5161" t="s">
        <v>26</v>
      </c>
      <c r="C5161">
        <v>36</v>
      </c>
      <c r="D5161">
        <v>1</v>
      </c>
      <c r="E5161">
        <v>0.84</v>
      </c>
      <c r="F5161">
        <v>2.778</v>
      </c>
      <c r="G5161">
        <v>0.84</v>
      </c>
      <c r="H5161">
        <v>0.84</v>
      </c>
      <c r="I5161" t="s">
        <v>149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X5161">
        <v>0</v>
      </c>
      <c r="Y5161">
        <v>0</v>
      </c>
    </row>
    <row r="5162" spans="1:25" x14ac:dyDescent="0.3">
      <c r="A5162" s="2">
        <v>45941</v>
      </c>
      <c r="B5162" t="s">
        <v>30</v>
      </c>
      <c r="C5162">
        <v>11</v>
      </c>
      <c r="D5162">
        <v>0</v>
      </c>
      <c r="F5162">
        <v>0</v>
      </c>
      <c r="G5162">
        <v>0</v>
      </c>
      <c r="H5162">
        <v>0</v>
      </c>
      <c r="I5162" t="s">
        <v>149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5" x14ac:dyDescent="0.3">
      <c r="A5163" s="2">
        <v>45941</v>
      </c>
      <c r="B5163" t="s">
        <v>26</v>
      </c>
      <c r="C5163">
        <v>322</v>
      </c>
      <c r="D5163">
        <v>2</v>
      </c>
      <c r="E5163">
        <v>1.1399999999999999</v>
      </c>
      <c r="F5163">
        <v>0.621</v>
      </c>
      <c r="G5163">
        <v>2.2799999999999998</v>
      </c>
      <c r="H5163">
        <v>2.2799999999999998</v>
      </c>
      <c r="I5163" t="s">
        <v>149</v>
      </c>
      <c r="J5163">
        <v>1</v>
      </c>
      <c r="K5163">
        <v>1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1</v>
      </c>
      <c r="R5163">
        <v>37.880000000000003</v>
      </c>
      <c r="S5163">
        <v>37.880000000000003</v>
      </c>
      <c r="T5163">
        <v>37.880000000000003</v>
      </c>
      <c r="U5163">
        <v>37.880000000000003</v>
      </c>
      <c r="V5163">
        <v>6.0190073919999998</v>
      </c>
      <c r="W5163">
        <v>6.0190073919999998</v>
      </c>
      <c r="X5163">
        <v>16.614035090000002</v>
      </c>
      <c r="Y5163">
        <v>16.614035090000002</v>
      </c>
    </row>
    <row r="5164" spans="1:25" x14ac:dyDescent="0.3">
      <c r="A5164" s="2">
        <v>45941</v>
      </c>
      <c r="B5164" t="s">
        <v>30</v>
      </c>
      <c r="C5164">
        <v>30</v>
      </c>
      <c r="D5164">
        <v>0</v>
      </c>
      <c r="F5164">
        <v>0</v>
      </c>
      <c r="G5164">
        <v>0</v>
      </c>
      <c r="H5164">
        <v>0</v>
      </c>
      <c r="I5164" t="s">
        <v>149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5" x14ac:dyDescent="0.3">
      <c r="A5165" s="2">
        <v>45941</v>
      </c>
      <c r="B5165" t="s">
        <v>26</v>
      </c>
      <c r="C5165">
        <v>322</v>
      </c>
      <c r="D5165">
        <v>2</v>
      </c>
      <c r="E5165">
        <v>0.59</v>
      </c>
      <c r="F5165">
        <v>0.621</v>
      </c>
      <c r="G5165">
        <v>1.18</v>
      </c>
      <c r="H5165">
        <v>1.18</v>
      </c>
      <c r="I5165" t="s">
        <v>149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X5165">
        <v>0</v>
      </c>
      <c r="Y5165">
        <v>0</v>
      </c>
    </row>
    <row r="5166" spans="1:25" x14ac:dyDescent="0.3">
      <c r="A5166" s="2">
        <v>45941</v>
      </c>
      <c r="B5166" t="s">
        <v>30</v>
      </c>
      <c r="C5166">
        <v>95</v>
      </c>
      <c r="D5166">
        <v>0</v>
      </c>
      <c r="F5166">
        <v>0</v>
      </c>
      <c r="G5166">
        <v>0</v>
      </c>
      <c r="H5166">
        <v>0</v>
      </c>
      <c r="I5166" t="s">
        <v>149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5" x14ac:dyDescent="0.3">
      <c r="A5167" s="2">
        <v>45941</v>
      </c>
      <c r="B5167" t="s">
        <v>30</v>
      </c>
      <c r="C5167">
        <v>24</v>
      </c>
      <c r="D5167">
        <v>0</v>
      </c>
      <c r="F5167">
        <v>0</v>
      </c>
      <c r="G5167">
        <v>0</v>
      </c>
      <c r="H5167">
        <v>0</v>
      </c>
      <c r="I5167" t="s">
        <v>149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5" x14ac:dyDescent="0.3">
      <c r="A5168" s="2">
        <v>45941</v>
      </c>
      <c r="B5168" t="s">
        <v>26</v>
      </c>
      <c r="C5168">
        <v>154</v>
      </c>
      <c r="D5168">
        <v>1</v>
      </c>
      <c r="E5168">
        <v>1.1100000000000001</v>
      </c>
      <c r="F5168">
        <v>0.64900000000000002</v>
      </c>
      <c r="G5168">
        <v>1.1100000000000001</v>
      </c>
      <c r="H5168">
        <v>1.1100000000000001</v>
      </c>
      <c r="I5168" t="s">
        <v>149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X5168">
        <v>0</v>
      </c>
      <c r="Y5168">
        <v>0</v>
      </c>
    </row>
    <row r="5169" spans="1:25" x14ac:dyDescent="0.3">
      <c r="A5169" s="2">
        <v>45941</v>
      </c>
      <c r="B5169" t="s">
        <v>86</v>
      </c>
      <c r="C5169">
        <v>4</v>
      </c>
      <c r="D5169">
        <v>0</v>
      </c>
      <c r="F5169">
        <v>0</v>
      </c>
      <c r="G5169">
        <v>0</v>
      </c>
      <c r="H5169">
        <v>0</v>
      </c>
      <c r="I5169" t="s">
        <v>149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5" x14ac:dyDescent="0.3">
      <c r="A5170" s="2">
        <v>45941</v>
      </c>
      <c r="B5170" t="s">
        <v>32</v>
      </c>
      <c r="C5170">
        <v>53</v>
      </c>
      <c r="D5170">
        <v>0</v>
      </c>
      <c r="F5170">
        <v>0</v>
      </c>
      <c r="G5170">
        <v>0</v>
      </c>
      <c r="H5170">
        <v>0</v>
      </c>
      <c r="I5170" t="s">
        <v>149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5" x14ac:dyDescent="0.3">
      <c r="A5171" s="2">
        <v>45941</v>
      </c>
      <c r="B5171" t="s">
        <v>46</v>
      </c>
      <c r="C5171">
        <v>6</v>
      </c>
      <c r="D5171">
        <v>0</v>
      </c>
      <c r="F5171">
        <v>0</v>
      </c>
      <c r="G5171">
        <v>0</v>
      </c>
      <c r="H5171">
        <v>0</v>
      </c>
      <c r="I5171" t="s">
        <v>149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5" x14ac:dyDescent="0.3">
      <c r="A5172" s="2">
        <v>45941</v>
      </c>
      <c r="B5172" t="s">
        <v>38</v>
      </c>
      <c r="C5172">
        <v>137</v>
      </c>
      <c r="D5172">
        <v>2</v>
      </c>
      <c r="E5172">
        <v>0.82499999999999996</v>
      </c>
      <c r="F5172">
        <v>1.46</v>
      </c>
      <c r="G5172">
        <v>1.65</v>
      </c>
      <c r="H5172">
        <v>1.65</v>
      </c>
      <c r="I5172" t="s">
        <v>149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X5172">
        <v>0</v>
      </c>
      <c r="Y5172">
        <v>0</v>
      </c>
    </row>
    <row r="5173" spans="1:25" x14ac:dyDescent="0.3">
      <c r="A5173" s="2">
        <v>45941</v>
      </c>
      <c r="B5173" t="s">
        <v>46</v>
      </c>
      <c r="C5173">
        <v>116</v>
      </c>
      <c r="D5173">
        <v>0</v>
      </c>
      <c r="F5173">
        <v>0</v>
      </c>
      <c r="G5173">
        <v>0</v>
      </c>
      <c r="H5173">
        <v>0</v>
      </c>
      <c r="I5173" t="s">
        <v>149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5" x14ac:dyDescent="0.3">
      <c r="A5174" s="2">
        <v>45941</v>
      </c>
      <c r="B5174" t="s">
        <v>38</v>
      </c>
      <c r="C5174">
        <v>577</v>
      </c>
      <c r="D5174">
        <v>5</v>
      </c>
      <c r="E5174">
        <v>0.97</v>
      </c>
      <c r="F5174">
        <v>0.86699999999999999</v>
      </c>
      <c r="G5174">
        <v>4.8499999999999996</v>
      </c>
      <c r="H5174">
        <v>4.8499999999999996</v>
      </c>
      <c r="I5174" t="s">
        <v>149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X5174">
        <v>0</v>
      </c>
      <c r="Y5174">
        <v>0</v>
      </c>
    </row>
    <row r="5175" spans="1:25" x14ac:dyDescent="0.3">
      <c r="A5175" s="2">
        <v>45941</v>
      </c>
      <c r="B5175" t="s">
        <v>86</v>
      </c>
      <c r="C5175">
        <v>2107</v>
      </c>
      <c r="D5175">
        <v>5</v>
      </c>
      <c r="E5175">
        <v>1.1180000000000001</v>
      </c>
      <c r="F5175">
        <v>0.23699999999999999</v>
      </c>
      <c r="G5175">
        <v>5.59</v>
      </c>
      <c r="H5175">
        <v>5.59</v>
      </c>
      <c r="I5175" t="s">
        <v>149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X5175">
        <v>0</v>
      </c>
      <c r="Y5175">
        <v>0</v>
      </c>
    </row>
    <row r="5176" spans="1:25" x14ac:dyDescent="0.3">
      <c r="A5176" s="2">
        <v>45941</v>
      </c>
      <c r="B5176" t="s">
        <v>32</v>
      </c>
      <c r="C5176">
        <v>76</v>
      </c>
      <c r="D5176">
        <v>0</v>
      </c>
      <c r="F5176">
        <v>0</v>
      </c>
      <c r="G5176">
        <v>0</v>
      </c>
      <c r="H5176">
        <v>0</v>
      </c>
      <c r="I5176" t="s">
        <v>149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5" x14ac:dyDescent="0.3">
      <c r="A5177" s="2">
        <v>45941</v>
      </c>
      <c r="B5177" t="s">
        <v>38</v>
      </c>
      <c r="C5177">
        <v>304</v>
      </c>
      <c r="D5177">
        <v>6</v>
      </c>
      <c r="E5177">
        <v>0.75</v>
      </c>
      <c r="F5177">
        <v>1.974</v>
      </c>
      <c r="G5177">
        <v>4.5</v>
      </c>
      <c r="H5177">
        <v>4.5</v>
      </c>
      <c r="I5177" t="s">
        <v>149</v>
      </c>
      <c r="J5177">
        <v>2</v>
      </c>
      <c r="K5177">
        <v>2</v>
      </c>
      <c r="L5177">
        <v>2</v>
      </c>
      <c r="M5177">
        <v>2</v>
      </c>
      <c r="N5177">
        <v>2</v>
      </c>
      <c r="O5177">
        <v>2</v>
      </c>
      <c r="P5177">
        <v>2</v>
      </c>
      <c r="Q5177">
        <v>2</v>
      </c>
      <c r="R5177">
        <v>73.760000000000005</v>
      </c>
      <c r="S5177">
        <v>73.760000000000005</v>
      </c>
      <c r="T5177">
        <v>73.760000000000005</v>
      </c>
      <c r="U5177">
        <v>73.760000000000005</v>
      </c>
      <c r="V5177">
        <v>6.1008676790000003</v>
      </c>
      <c r="W5177">
        <v>6.1008676790000003</v>
      </c>
      <c r="X5177">
        <v>16.391111110000001</v>
      </c>
      <c r="Y5177">
        <v>16.391111110000001</v>
      </c>
    </row>
    <row r="5178" spans="1:25" x14ac:dyDescent="0.3">
      <c r="A5178" s="2">
        <v>45941</v>
      </c>
      <c r="B5178" t="s">
        <v>86</v>
      </c>
      <c r="C5178">
        <v>21</v>
      </c>
      <c r="D5178">
        <v>0</v>
      </c>
      <c r="F5178">
        <v>0</v>
      </c>
      <c r="G5178">
        <v>0</v>
      </c>
      <c r="H5178">
        <v>0</v>
      </c>
      <c r="I5178" t="s">
        <v>149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5" x14ac:dyDescent="0.3">
      <c r="A5179" s="2">
        <v>45941</v>
      </c>
      <c r="B5179" t="s">
        <v>32</v>
      </c>
      <c r="C5179">
        <v>66</v>
      </c>
      <c r="D5179">
        <v>0</v>
      </c>
      <c r="F5179">
        <v>0</v>
      </c>
      <c r="G5179">
        <v>0</v>
      </c>
      <c r="H5179">
        <v>0</v>
      </c>
      <c r="I5179" t="s">
        <v>149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5" x14ac:dyDescent="0.3">
      <c r="A5180" s="2">
        <v>45941</v>
      </c>
      <c r="B5180" t="s">
        <v>46</v>
      </c>
      <c r="C5180">
        <v>78</v>
      </c>
      <c r="D5180">
        <v>0</v>
      </c>
      <c r="F5180">
        <v>0</v>
      </c>
      <c r="G5180">
        <v>0</v>
      </c>
      <c r="H5180">
        <v>0</v>
      </c>
      <c r="I5180" t="s">
        <v>149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5" x14ac:dyDescent="0.3">
      <c r="A5181" s="2">
        <v>45941</v>
      </c>
      <c r="B5181" t="s">
        <v>86</v>
      </c>
      <c r="C5181">
        <v>143</v>
      </c>
      <c r="D5181">
        <v>0</v>
      </c>
      <c r="F5181">
        <v>0</v>
      </c>
      <c r="G5181">
        <v>0</v>
      </c>
      <c r="H5181">
        <v>0</v>
      </c>
      <c r="I5181" t="s">
        <v>149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5" x14ac:dyDescent="0.3">
      <c r="A5182" s="2">
        <v>45941</v>
      </c>
      <c r="B5182" t="s">
        <v>46</v>
      </c>
      <c r="C5182">
        <v>162</v>
      </c>
      <c r="D5182">
        <v>0</v>
      </c>
      <c r="F5182">
        <v>0</v>
      </c>
      <c r="G5182">
        <v>0</v>
      </c>
      <c r="H5182">
        <v>0</v>
      </c>
      <c r="I5182" t="s">
        <v>149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5" x14ac:dyDescent="0.3">
      <c r="A5183" s="2">
        <v>45941</v>
      </c>
      <c r="B5183" t="s">
        <v>32</v>
      </c>
      <c r="C5183">
        <v>56</v>
      </c>
      <c r="D5183">
        <v>0</v>
      </c>
      <c r="F5183">
        <v>0</v>
      </c>
      <c r="G5183">
        <v>0</v>
      </c>
      <c r="H5183">
        <v>0</v>
      </c>
      <c r="I5183" t="s">
        <v>149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5" x14ac:dyDescent="0.3">
      <c r="A5184" s="2">
        <v>45941</v>
      </c>
      <c r="B5184" t="s">
        <v>38</v>
      </c>
      <c r="C5184">
        <v>638</v>
      </c>
      <c r="D5184">
        <v>7</v>
      </c>
      <c r="E5184">
        <v>0.34300000000000003</v>
      </c>
      <c r="F5184">
        <v>1.097</v>
      </c>
      <c r="G5184">
        <v>2.4</v>
      </c>
      <c r="H5184">
        <v>2.4</v>
      </c>
      <c r="I5184" t="s">
        <v>149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X5184">
        <v>0</v>
      </c>
      <c r="Y5184">
        <v>0</v>
      </c>
    </row>
    <row r="5185" spans="1:25" x14ac:dyDescent="0.3">
      <c r="A5185" s="2">
        <v>45941</v>
      </c>
      <c r="B5185" t="s">
        <v>40</v>
      </c>
      <c r="C5185">
        <v>234</v>
      </c>
      <c r="D5185">
        <v>2</v>
      </c>
      <c r="E5185">
        <v>1.58</v>
      </c>
      <c r="F5185">
        <v>0.85499999999999998</v>
      </c>
      <c r="G5185">
        <v>3.16</v>
      </c>
      <c r="H5185">
        <v>3.16</v>
      </c>
      <c r="I5185" t="s">
        <v>149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X5185">
        <v>0</v>
      </c>
      <c r="Y5185">
        <v>0</v>
      </c>
    </row>
    <row r="5186" spans="1:25" x14ac:dyDescent="0.3">
      <c r="A5186" s="2">
        <v>45942</v>
      </c>
      <c r="B5186" t="s">
        <v>44</v>
      </c>
      <c r="C5186">
        <v>1063</v>
      </c>
      <c r="D5186">
        <v>15</v>
      </c>
      <c r="E5186">
        <v>1.8859999999999999</v>
      </c>
      <c r="F5186">
        <v>1.411</v>
      </c>
      <c r="G5186">
        <v>28.29</v>
      </c>
      <c r="H5186">
        <v>28.29</v>
      </c>
      <c r="I5186" t="s">
        <v>149</v>
      </c>
      <c r="J5186">
        <v>0</v>
      </c>
      <c r="K5186">
        <v>1</v>
      </c>
      <c r="L5186">
        <v>1</v>
      </c>
      <c r="M5186">
        <v>1</v>
      </c>
      <c r="N5186">
        <v>0</v>
      </c>
      <c r="O5186">
        <v>1</v>
      </c>
      <c r="P5186">
        <v>1</v>
      </c>
      <c r="Q5186">
        <v>1</v>
      </c>
      <c r="R5186">
        <v>0</v>
      </c>
      <c r="S5186">
        <v>22.88</v>
      </c>
      <c r="T5186">
        <v>22.88</v>
      </c>
      <c r="U5186">
        <v>22.88</v>
      </c>
      <c r="V5186">
        <v>123.64510490000001</v>
      </c>
      <c r="W5186">
        <v>123.64510490000001</v>
      </c>
      <c r="X5186">
        <v>0.80876634849999995</v>
      </c>
      <c r="Y5186">
        <v>0.80876634849999995</v>
      </c>
    </row>
    <row r="5187" spans="1:25" x14ac:dyDescent="0.3">
      <c r="A5187" s="2">
        <v>45942</v>
      </c>
      <c r="B5187" t="s">
        <v>42</v>
      </c>
      <c r="C5187">
        <v>2485</v>
      </c>
      <c r="D5187">
        <v>33</v>
      </c>
      <c r="E5187">
        <v>1.9370000000000001</v>
      </c>
      <c r="F5187">
        <v>1.3280000000000001</v>
      </c>
      <c r="G5187">
        <v>63.92</v>
      </c>
      <c r="H5187">
        <v>63.92</v>
      </c>
      <c r="I5187" t="s">
        <v>149</v>
      </c>
      <c r="J5187">
        <v>5</v>
      </c>
      <c r="K5187">
        <v>6</v>
      </c>
      <c r="L5187">
        <v>6</v>
      </c>
      <c r="M5187">
        <v>6</v>
      </c>
      <c r="N5187">
        <v>5</v>
      </c>
      <c r="O5187">
        <v>6</v>
      </c>
      <c r="P5187">
        <v>6</v>
      </c>
      <c r="Q5187">
        <v>6</v>
      </c>
      <c r="R5187">
        <v>140.33000000000001</v>
      </c>
      <c r="S5187">
        <v>165.31</v>
      </c>
      <c r="T5187">
        <v>165.31</v>
      </c>
      <c r="U5187">
        <v>165.31</v>
      </c>
      <c r="V5187">
        <v>38.666747319999999</v>
      </c>
      <c r="W5187">
        <v>38.666747319999999</v>
      </c>
      <c r="X5187">
        <v>2.5862015020000002</v>
      </c>
      <c r="Y5187">
        <v>2.5862015020000002</v>
      </c>
    </row>
    <row r="5188" spans="1:25" x14ac:dyDescent="0.3">
      <c r="A5188" s="2">
        <v>45942</v>
      </c>
      <c r="B5188" t="s">
        <v>40</v>
      </c>
      <c r="C5188">
        <v>1236</v>
      </c>
      <c r="D5188">
        <v>13</v>
      </c>
      <c r="E5188">
        <v>3.254</v>
      </c>
      <c r="F5188">
        <v>1.052</v>
      </c>
      <c r="G5188">
        <v>42.3</v>
      </c>
      <c r="H5188">
        <v>42.3</v>
      </c>
      <c r="I5188" t="s">
        <v>149</v>
      </c>
      <c r="J5188">
        <v>1</v>
      </c>
      <c r="K5188">
        <v>2</v>
      </c>
      <c r="L5188">
        <v>2</v>
      </c>
      <c r="M5188">
        <v>2</v>
      </c>
      <c r="N5188">
        <v>1</v>
      </c>
      <c r="O5188">
        <v>4</v>
      </c>
      <c r="P5188">
        <v>4</v>
      </c>
      <c r="Q5188">
        <v>4</v>
      </c>
      <c r="R5188">
        <v>29.88</v>
      </c>
      <c r="S5188">
        <v>119.52</v>
      </c>
      <c r="T5188">
        <v>119.52</v>
      </c>
      <c r="U5188">
        <v>119.52</v>
      </c>
      <c r="V5188">
        <v>35.391566269999998</v>
      </c>
      <c r="W5188">
        <v>35.391566269999998</v>
      </c>
      <c r="X5188">
        <v>2.825531915</v>
      </c>
      <c r="Y5188">
        <v>2.825531915</v>
      </c>
    </row>
    <row r="5189" spans="1:25" x14ac:dyDescent="0.3">
      <c r="A5189" s="2">
        <v>45942</v>
      </c>
      <c r="B5189" t="s">
        <v>62</v>
      </c>
      <c r="C5189">
        <v>755</v>
      </c>
      <c r="D5189">
        <v>6</v>
      </c>
      <c r="E5189">
        <v>5.2320000000000002</v>
      </c>
      <c r="F5189">
        <v>0.79500000000000004</v>
      </c>
      <c r="G5189">
        <v>31.39</v>
      </c>
      <c r="H5189">
        <v>31.39</v>
      </c>
      <c r="I5189" t="s">
        <v>149</v>
      </c>
      <c r="J5189">
        <v>2</v>
      </c>
      <c r="K5189">
        <v>2</v>
      </c>
      <c r="L5189">
        <v>2</v>
      </c>
      <c r="M5189">
        <v>2</v>
      </c>
      <c r="N5189">
        <v>2</v>
      </c>
      <c r="O5189">
        <v>2</v>
      </c>
      <c r="P5189">
        <v>2</v>
      </c>
      <c r="Q5189">
        <v>2</v>
      </c>
      <c r="R5189">
        <v>144.97999999999999</v>
      </c>
      <c r="S5189">
        <v>144.97999999999999</v>
      </c>
      <c r="T5189">
        <v>144.97999999999999</v>
      </c>
      <c r="U5189">
        <v>144.97999999999999</v>
      </c>
      <c r="V5189">
        <v>21.651262240000001</v>
      </c>
      <c r="W5189">
        <v>21.651262240000001</v>
      </c>
      <c r="X5189">
        <v>4.6186683659999996</v>
      </c>
      <c r="Y5189">
        <v>4.6186683659999996</v>
      </c>
    </row>
    <row r="5190" spans="1:25" x14ac:dyDescent="0.3">
      <c r="A5190" s="2">
        <v>45942</v>
      </c>
      <c r="B5190" t="s">
        <v>84</v>
      </c>
      <c r="C5190">
        <v>1043</v>
      </c>
      <c r="D5190">
        <v>14</v>
      </c>
      <c r="E5190">
        <v>1.9810000000000001</v>
      </c>
      <c r="F5190">
        <v>1.3420000000000001</v>
      </c>
      <c r="G5190">
        <v>27.73</v>
      </c>
      <c r="H5190">
        <v>27.73</v>
      </c>
      <c r="I5190" t="s">
        <v>149</v>
      </c>
      <c r="J5190">
        <v>0</v>
      </c>
      <c r="K5190">
        <v>1</v>
      </c>
      <c r="L5190">
        <v>1</v>
      </c>
      <c r="M5190">
        <v>1</v>
      </c>
      <c r="N5190">
        <v>0</v>
      </c>
      <c r="O5190">
        <v>1</v>
      </c>
      <c r="P5190">
        <v>1</v>
      </c>
      <c r="Q5190">
        <v>1</v>
      </c>
      <c r="R5190">
        <v>0</v>
      </c>
      <c r="S5190">
        <v>34.49</v>
      </c>
      <c r="T5190">
        <v>34.49</v>
      </c>
      <c r="U5190">
        <v>34.49</v>
      </c>
      <c r="V5190">
        <v>80.400115979999995</v>
      </c>
      <c r="W5190">
        <v>80.400115979999995</v>
      </c>
      <c r="X5190">
        <v>1.2437792999999999</v>
      </c>
      <c r="Y5190">
        <v>1.2437792999999999</v>
      </c>
    </row>
    <row r="5191" spans="1:25" x14ac:dyDescent="0.3">
      <c r="A5191" s="2">
        <v>45942</v>
      </c>
      <c r="B5191" t="s">
        <v>56</v>
      </c>
      <c r="C5191">
        <v>356</v>
      </c>
      <c r="D5191">
        <v>9</v>
      </c>
      <c r="E5191">
        <v>1.758</v>
      </c>
      <c r="F5191">
        <v>2.528</v>
      </c>
      <c r="G5191">
        <v>15.82</v>
      </c>
      <c r="H5191">
        <v>15.82</v>
      </c>
      <c r="I5191" t="s">
        <v>149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X5191">
        <v>0</v>
      </c>
      <c r="Y5191">
        <v>0</v>
      </c>
    </row>
    <row r="5192" spans="1:25" x14ac:dyDescent="0.3">
      <c r="A5192" s="2">
        <v>45942</v>
      </c>
      <c r="B5192" t="s">
        <v>50</v>
      </c>
      <c r="C5192">
        <v>1532</v>
      </c>
      <c r="D5192">
        <v>8</v>
      </c>
      <c r="E5192">
        <v>1.375</v>
      </c>
      <c r="F5192">
        <v>0.52200000000000002</v>
      </c>
      <c r="G5192">
        <v>11</v>
      </c>
      <c r="H5192">
        <v>11</v>
      </c>
      <c r="I5192" t="s">
        <v>149</v>
      </c>
      <c r="J5192">
        <v>0</v>
      </c>
      <c r="K5192">
        <v>1</v>
      </c>
      <c r="L5192">
        <v>1</v>
      </c>
      <c r="M5192">
        <v>1</v>
      </c>
      <c r="N5192">
        <v>0</v>
      </c>
      <c r="O5192">
        <v>1</v>
      </c>
      <c r="P5192">
        <v>1</v>
      </c>
      <c r="Q5192">
        <v>1</v>
      </c>
      <c r="R5192">
        <v>0</v>
      </c>
      <c r="S5192">
        <v>42.49</v>
      </c>
      <c r="T5192">
        <v>42.49</v>
      </c>
      <c r="U5192">
        <v>42.49</v>
      </c>
      <c r="V5192">
        <v>25.888444339999999</v>
      </c>
      <c r="W5192">
        <v>25.888444339999999</v>
      </c>
      <c r="X5192">
        <v>3.862727273</v>
      </c>
      <c r="Y5192">
        <v>3.862727273</v>
      </c>
    </row>
    <row r="5193" spans="1:25" x14ac:dyDescent="0.3">
      <c r="A5193" s="2">
        <v>45942</v>
      </c>
      <c r="B5193" t="s">
        <v>36</v>
      </c>
      <c r="C5193">
        <v>775</v>
      </c>
      <c r="D5193">
        <v>9</v>
      </c>
      <c r="E5193">
        <v>1.48</v>
      </c>
      <c r="F5193">
        <v>1.161</v>
      </c>
      <c r="G5193">
        <v>13.32</v>
      </c>
      <c r="H5193">
        <v>13.32</v>
      </c>
      <c r="I5193" t="s">
        <v>149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21.88</v>
      </c>
      <c r="S5193">
        <v>21.88</v>
      </c>
      <c r="T5193">
        <v>21.88</v>
      </c>
      <c r="U5193">
        <v>21.88</v>
      </c>
      <c r="V5193">
        <v>60.877513710000002</v>
      </c>
      <c r="W5193">
        <v>60.877513710000002</v>
      </c>
      <c r="X5193">
        <v>1.6426426430000001</v>
      </c>
      <c r="Y5193">
        <v>1.6426426430000001</v>
      </c>
    </row>
    <row r="5194" spans="1:25" x14ac:dyDescent="0.3">
      <c r="A5194" s="2">
        <v>45942</v>
      </c>
      <c r="B5194" t="s">
        <v>62</v>
      </c>
      <c r="C5194">
        <v>3787</v>
      </c>
      <c r="D5194">
        <v>40</v>
      </c>
      <c r="E5194">
        <v>4.2309999999999999</v>
      </c>
      <c r="F5194">
        <v>1.056</v>
      </c>
      <c r="G5194">
        <v>169.25</v>
      </c>
      <c r="H5194">
        <v>169.25</v>
      </c>
      <c r="I5194" t="s">
        <v>149</v>
      </c>
      <c r="J5194">
        <v>9</v>
      </c>
      <c r="K5194">
        <v>13</v>
      </c>
      <c r="L5194">
        <v>13</v>
      </c>
      <c r="M5194">
        <v>13</v>
      </c>
      <c r="N5194">
        <v>10</v>
      </c>
      <c r="O5194">
        <v>16</v>
      </c>
      <c r="P5194">
        <v>16</v>
      </c>
      <c r="Q5194">
        <v>16</v>
      </c>
      <c r="R5194">
        <v>351.29</v>
      </c>
      <c r="S5194">
        <v>547.62</v>
      </c>
      <c r="T5194">
        <v>547.62</v>
      </c>
      <c r="U5194">
        <v>547.62</v>
      </c>
      <c r="V5194">
        <v>30.906467989999999</v>
      </c>
      <c r="W5194">
        <v>30.906467989999999</v>
      </c>
      <c r="X5194">
        <v>3.2355686850000001</v>
      </c>
      <c r="Y5194">
        <v>3.2355686850000001</v>
      </c>
    </row>
    <row r="5195" spans="1:25" x14ac:dyDescent="0.3">
      <c r="A5195" s="2">
        <v>45942</v>
      </c>
      <c r="B5195" t="s">
        <v>64</v>
      </c>
      <c r="C5195">
        <v>1001</v>
      </c>
      <c r="D5195">
        <v>6</v>
      </c>
      <c r="E5195">
        <v>5.1870000000000003</v>
      </c>
      <c r="F5195">
        <v>0.59899999999999998</v>
      </c>
      <c r="G5195">
        <v>31.12</v>
      </c>
      <c r="H5195">
        <v>31.12</v>
      </c>
      <c r="I5195" t="s">
        <v>149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X5195">
        <v>0</v>
      </c>
      <c r="Y5195">
        <v>0</v>
      </c>
    </row>
    <row r="5196" spans="1:25" x14ac:dyDescent="0.3">
      <c r="A5196" s="2">
        <v>45942</v>
      </c>
      <c r="B5196" t="s">
        <v>66</v>
      </c>
      <c r="C5196">
        <v>727</v>
      </c>
      <c r="D5196">
        <v>3</v>
      </c>
      <c r="E5196">
        <v>3.9129999999999998</v>
      </c>
      <c r="F5196">
        <v>0.41299999999999998</v>
      </c>
      <c r="G5196">
        <v>11.74</v>
      </c>
      <c r="H5196">
        <v>11.74</v>
      </c>
      <c r="I5196" t="s">
        <v>149</v>
      </c>
      <c r="J5196">
        <v>2</v>
      </c>
      <c r="K5196">
        <v>2</v>
      </c>
      <c r="L5196">
        <v>2</v>
      </c>
      <c r="M5196">
        <v>2</v>
      </c>
      <c r="N5196">
        <v>2</v>
      </c>
      <c r="O5196">
        <v>2</v>
      </c>
      <c r="P5196">
        <v>2</v>
      </c>
      <c r="Q5196">
        <v>2</v>
      </c>
      <c r="R5196">
        <v>63.76</v>
      </c>
      <c r="S5196">
        <v>63.76</v>
      </c>
      <c r="T5196">
        <v>63.76</v>
      </c>
      <c r="U5196">
        <v>63.76</v>
      </c>
      <c r="V5196">
        <v>18.412797990000001</v>
      </c>
      <c r="W5196">
        <v>18.412797990000001</v>
      </c>
      <c r="X5196">
        <v>5.4310051110000002</v>
      </c>
      <c r="Y5196">
        <v>5.4310051110000002</v>
      </c>
    </row>
    <row r="5197" spans="1:25" x14ac:dyDescent="0.3">
      <c r="A5197" s="2">
        <v>45942</v>
      </c>
      <c r="B5197" t="s">
        <v>68</v>
      </c>
      <c r="C5197">
        <v>1861</v>
      </c>
      <c r="D5197">
        <v>14</v>
      </c>
      <c r="E5197">
        <v>3.8239999999999998</v>
      </c>
      <c r="F5197">
        <v>0.752</v>
      </c>
      <c r="G5197">
        <v>53.54</v>
      </c>
      <c r="H5197">
        <v>53.54</v>
      </c>
      <c r="I5197" t="s">
        <v>149</v>
      </c>
      <c r="J5197">
        <v>5</v>
      </c>
      <c r="K5197">
        <v>5</v>
      </c>
      <c r="L5197">
        <v>5</v>
      </c>
      <c r="M5197">
        <v>5</v>
      </c>
      <c r="N5197">
        <v>5</v>
      </c>
      <c r="O5197">
        <v>5</v>
      </c>
      <c r="P5197">
        <v>5</v>
      </c>
      <c r="Q5197">
        <v>5</v>
      </c>
      <c r="R5197">
        <v>141.84</v>
      </c>
      <c r="S5197">
        <v>141.84</v>
      </c>
      <c r="T5197">
        <v>141.84</v>
      </c>
      <c r="U5197">
        <v>141.84</v>
      </c>
      <c r="V5197">
        <v>37.746756910000002</v>
      </c>
      <c r="W5197">
        <v>37.746756910000002</v>
      </c>
      <c r="X5197">
        <v>2.6492342170000001</v>
      </c>
      <c r="Y5197">
        <v>2.6492342170000001</v>
      </c>
    </row>
    <row r="5198" spans="1:25" x14ac:dyDescent="0.3">
      <c r="A5198" s="2">
        <v>45942</v>
      </c>
      <c r="B5198" t="s">
        <v>70</v>
      </c>
      <c r="C5198">
        <v>3033</v>
      </c>
      <c r="D5198">
        <v>21</v>
      </c>
      <c r="E5198">
        <v>3.9409999999999998</v>
      </c>
      <c r="F5198">
        <v>0.69199999999999995</v>
      </c>
      <c r="G5198">
        <v>82.76</v>
      </c>
      <c r="H5198">
        <v>82.76</v>
      </c>
      <c r="I5198" t="s">
        <v>149</v>
      </c>
      <c r="J5198">
        <v>9</v>
      </c>
      <c r="K5198">
        <v>9</v>
      </c>
      <c r="L5198">
        <v>9</v>
      </c>
      <c r="M5198">
        <v>9</v>
      </c>
      <c r="N5198">
        <v>10</v>
      </c>
      <c r="O5198">
        <v>10</v>
      </c>
      <c r="P5198">
        <v>10</v>
      </c>
      <c r="Q5198">
        <v>10</v>
      </c>
      <c r="R5198">
        <v>277.27</v>
      </c>
      <c r="S5198">
        <v>277.27</v>
      </c>
      <c r="T5198">
        <v>277.27</v>
      </c>
      <c r="U5198">
        <v>277.27</v>
      </c>
      <c r="V5198">
        <v>29.848162439999999</v>
      </c>
      <c r="W5198">
        <v>29.848162439999999</v>
      </c>
      <c r="X5198">
        <v>3.3502899949999998</v>
      </c>
      <c r="Y5198">
        <v>3.3502899949999998</v>
      </c>
    </row>
    <row r="5199" spans="1:25" x14ac:dyDescent="0.3">
      <c r="A5199" s="2">
        <v>45942</v>
      </c>
      <c r="B5199" t="s">
        <v>72</v>
      </c>
      <c r="C5199">
        <v>893</v>
      </c>
      <c r="D5199">
        <v>6</v>
      </c>
      <c r="E5199">
        <v>3.05</v>
      </c>
      <c r="F5199">
        <v>0.67200000000000004</v>
      </c>
      <c r="G5199">
        <v>18.3</v>
      </c>
      <c r="H5199">
        <v>18.3</v>
      </c>
      <c r="I5199" t="s">
        <v>149</v>
      </c>
      <c r="J5199">
        <v>3</v>
      </c>
      <c r="K5199">
        <v>3</v>
      </c>
      <c r="L5199">
        <v>3</v>
      </c>
      <c r="M5199">
        <v>3</v>
      </c>
      <c r="N5199">
        <v>5</v>
      </c>
      <c r="O5199">
        <v>5</v>
      </c>
      <c r="P5199">
        <v>5</v>
      </c>
      <c r="Q5199">
        <v>5</v>
      </c>
      <c r="R5199">
        <v>184.9</v>
      </c>
      <c r="S5199">
        <v>184.9</v>
      </c>
      <c r="T5199">
        <v>184.9</v>
      </c>
      <c r="U5199">
        <v>184.9</v>
      </c>
      <c r="V5199">
        <v>9.8972417519999993</v>
      </c>
      <c r="W5199">
        <v>9.8972417519999993</v>
      </c>
      <c r="X5199">
        <v>10.10382514</v>
      </c>
      <c r="Y5199">
        <v>10.10382514</v>
      </c>
    </row>
    <row r="5200" spans="1:25" x14ac:dyDescent="0.3">
      <c r="A5200" s="2">
        <v>45942</v>
      </c>
      <c r="B5200" t="s">
        <v>74</v>
      </c>
      <c r="C5200">
        <v>1284</v>
      </c>
      <c r="D5200">
        <v>4</v>
      </c>
      <c r="E5200">
        <v>2.665</v>
      </c>
      <c r="F5200">
        <v>0.312</v>
      </c>
      <c r="G5200">
        <v>10.66</v>
      </c>
      <c r="H5200">
        <v>10.66</v>
      </c>
      <c r="I5200" t="s">
        <v>149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X5200">
        <v>0</v>
      </c>
      <c r="Y5200">
        <v>0</v>
      </c>
    </row>
    <row r="5201" spans="1:25" x14ac:dyDescent="0.3">
      <c r="A5201" s="2">
        <v>45942</v>
      </c>
      <c r="B5201" t="s">
        <v>76</v>
      </c>
      <c r="C5201">
        <v>991</v>
      </c>
      <c r="D5201">
        <v>7</v>
      </c>
      <c r="E5201">
        <v>5.3159999999999998</v>
      </c>
      <c r="F5201">
        <v>0.70599999999999996</v>
      </c>
      <c r="G5201">
        <v>37.21</v>
      </c>
      <c r="H5201">
        <v>37.21</v>
      </c>
      <c r="I5201" t="s">
        <v>149</v>
      </c>
      <c r="J5201">
        <v>3</v>
      </c>
      <c r="K5201">
        <v>3</v>
      </c>
      <c r="L5201">
        <v>3</v>
      </c>
      <c r="M5201">
        <v>3</v>
      </c>
      <c r="N5201">
        <v>3</v>
      </c>
      <c r="O5201">
        <v>3</v>
      </c>
      <c r="P5201">
        <v>3</v>
      </c>
      <c r="Q5201">
        <v>3</v>
      </c>
      <c r="R5201">
        <v>95.86</v>
      </c>
      <c r="S5201">
        <v>95.86</v>
      </c>
      <c r="T5201">
        <v>95.86</v>
      </c>
      <c r="U5201">
        <v>95.86</v>
      </c>
      <c r="V5201">
        <v>38.817024830000001</v>
      </c>
      <c r="W5201">
        <v>38.817024830000001</v>
      </c>
      <c r="X5201">
        <v>2.5761891960000001</v>
      </c>
      <c r="Y5201">
        <v>2.5761891960000001</v>
      </c>
    </row>
    <row r="5202" spans="1:25" x14ac:dyDescent="0.3">
      <c r="A5202" s="2">
        <v>45942</v>
      </c>
      <c r="B5202" t="s">
        <v>78</v>
      </c>
      <c r="C5202">
        <v>331</v>
      </c>
      <c r="D5202">
        <v>2</v>
      </c>
      <c r="E5202">
        <v>2.15</v>
      </c>
      <c r="F5202">
        <v>0.60399999999999998</v>
      </c>
      <c r="G5202">
        <v>4.3</v>
      </c>
      <c r="H5202">
        <v>4.3</v>
      </c>
      <c r="I5202" t="s">
        <v>149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X5202">
        <v>0</v>
      </c>
      <c r="Y5202">
        <v>0</v>
      </c>
    </row>
    <row r="5203" spans="1:25" x14ac:dyDescent="0.3">
      <c r="A5203" s="2">
        <v>45942</v>
      </c>
      <c r="B5203" t="s">
        <v>88</v>
      </c>
      <c r="C5203">
        <v>3729</v>
      </c>
      <c r="D5203">
        <v>42</v>
      </c>
      <c r="E5203">
        <v>1.9059999999999999</v>
      </c>
      <c r="F5203">
        <v>1.1259999999999999</v>
      </c>
      <c r="G5203">
        <v>80.06</v>
      </c>
      <c r="H5203">
        <v>80.06</v>
      </c>
      <c r="I5203" t="s">
        <v>149</v>
      </c>
      <c r="J5203">
        <v>5</v>
      </c>
      <c r="K5203">
        <v>6</v>
      </c>
      <c r="L5203">
        <v>6</v>
      </c>
      <c r="M5203">
        <v>6</v>
      </c>
      <c r="N5203">
        <v>7</v>
      </c>
      <c r="O5203">
        <v>8</v>
      </c>
      <c r="P5203">
        <v>8</v>
      </c>
      <c r="Q5203">
        <v>8</v>
      </c>
      <c r="R5203">
        <v>217.82</v>
      </c>
      <c r="S5203">
        <v>260.31</v>
      </c>
      <c r="T5203">
        <v>260.31</v>
      </c>
      <c r="U5203">
        <v>260.31</v>
      </c>
      <c r="V5203">
        <v>30.75563751</v>
      </c>
      <c r="W5203">
        <v>30.75563751</v>
      </c>
      <c r="X5203">
        <v>3.2514364229999999</v>
      </c>
      <c r="Y5203">
        <v>3.2514364229999999</v>
      </c>
    </row>
    <row r="5204" spans="1:25" x14ac:dyDescent="0.3">
      <c r="A5204" s="2">
        <v>45942</v>
      </c>
      <c r="B5204" t="s">
        <v>80</v>
      </c>
      <c r="C5204">
        <v>304</v>
      </c>
      <c r="D5204">
        <v>2</v>
      </c>
      <c r="E5204">
        <v>5.34</v>
      </c>
      <c r="F5204">
        <v>0.65800000000000003</v>
      </c>
      <c r="G5204">
        <v>10.68</v>
      </c>
      <c r="H5204">
        <v>10.68</v>
      </c>
      <c r="I5204" t="s">
        <v>149</v>
      </c>
      <c r="J5204">
        <v>1</v>
      </c>
      <c r="K5204">
        <v>1</v>
      </c>
      <c r="L5204">
        <v>1</v>
      </c>
      <c r="M5204">
        <v>1</v>
      </c>
      <c r="N5204">
        <v>2</v>
      </c>
      <c r="O5204">
        <v>2</v>
      </c>
      <c r="P5204">
        <v>2</v>
      </c>
      <c r="Q5204">
        <v>2</v>
      </c>
      <c r="R5204">
        <v>69.760000000000005</v>
      </c>
      <c r="S5204">
        <v>69.760000000000005</v>
      </c>
      <c r="T5204">
        <v>69.760000000000005</v>
      </c>
      <c r="U5204">
        <v>69.760000000000005</v>
      </c>
      <c r="V5204">
        <v>15.309633030000001</v>
      </c>
      <c r="W5204">
        <v>15.309633030000001</v>
      </c>
      <c r="X5204">
        <v>6.5318352060000002</v>
      </c>
      <c r="Y5204">
        <v>6.5318352060000002</v>
      </c>
    </row>
    <row r="5205" spans="1:25" x14ac:dyDescent="0.3">
      <c r="A5205" s="2">
        <v>45942</v>
      </c>
      <c r="B5205" t="s">
        <v>82</v>
      </c>
      <c r="C5205">
        <v>482</v>
      </c>
      <c r="D5205">
        <v>8</v>
      </c>
      <c r="E5205">
        <v>3.47</v>
      </c>
      <c r="F5205">
        <v>1.66</v>
      </c>
      <c r="G5205">
        <v>27.76</v>
      </c>
      <c r="H5205">
        <v>27.76</v>
      </c>
      <c r="I5205" t="s">
        <v>149</v>
      </c>
      <c r="J5205">
        <v>2</v>
      </c>
      <c r="K5205">
        <v>2</v>
      </c>
      <c r="L5205">
        <v>2</v>
      </c>
      <c r="M5205">
        <v>2</v>
      </c>
      <c r="N5205">
        <v>2</v>
      </c>
      <c r="O5205">
        <v>2</v>
      </c>
      <c r="P5205">
        <v>2</v>
      </c>
      <c r="Q5205">
        <v>2</v>
      </c>
      <c r="R5205">
        <v>69.760000000000005</v>
      </c>
      <c r="S5205">
        <v>69.760000000000005</v>
      </c>
      <c r="T5205">
        <v>69.760000000000005</v>
      </c>
      <c r="U5205">
        <v>69.760000000000005</v>
      </c>
      <c r="V5205">
        <v>39.793577980000002</v>
      </c>
      <c r="W5205">
        <v>39.793577980000002</v>
      </c>
      <c r="X5205">
        <v>2.5129682999999998</v>
      </c>
      <c r="Y5205">
        <v>2.5129682999999998</v>
      </c>
    </row>
    <row r="5206" spans="1:25" x14ac:dyDescent="0.3">
      <c r="A5206" s="2">
        <v>45942</v>
      </c>
      <c r="B5206" t="s">
        <v>94</v>
      </c>
      <c r="C5206">
        <v>792</v>
      </c>
      <c r="D5206">
        <v>0</v>
      </c>
      <c r="F5206">
        <v>0</v>
      </c>
      <c r="G5206">
        <v>0</v>
      </c>
      <c r="H5206">
        <v>0</v>
      </c>
      <c r="I5206" t="s">
        <v>149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5" x14ac:dyDescent="0.3">
      <c r="A5207" s="2">
        <v>45942</v>
      </c>
      <c r="B5207" t="s">
        <v>96</v>
      </c>
      <c r="C5207">
        <v>810</v>
      </c>
      <c r="D5207">
        <v>6</v>
      </c>
      <c r="E5207">
        <v>4.0229999999999997</v>
      </c>
      <c r="F5207">
        <v>0.74099999999999999</v>
      </c>
      <c r="G5207">
        <v>24.14</v>
      </c>
      <c r="H5207">
        <v>24.14</v>
      </c>
      <c r="I5207" t="s">
        <v>149</v>
      </c>
      <c r="J5207">
        <v>2</v>
      </c>
      <c r="K5207">
        <v>2</v>
      </c>
      <c r="L5207">
        <v>2</v>
      </c>
      <c r="M5207">
        <v>2</v>
      </c>
      <c r="N5207">
        <v>6</v>
      </c>
      <c r="O5207">
        <v>6</v>
      </c>
      <c r="P5207">
        <v>6</v>
      </c>
      <c r="Q5207">
        <v>6</v>
      </c>
      <c r="R5207">
        <v>399.79</v>
      </c>
      <c r="S5207">
        <v>399.79</v>
      </c>
      <c r="T5207">
        <v>399.79</v>
      </c>
      <c r="U5207">
        <v>399.79</v>
      </c>
      <c r="V5207">
        <v>6.0381700389999997</v>
      </c>
      <c r="W5207">
        <v>6.0381700389999997</v>
      </c>
      <c r="X5207">
        <v>16.56130903</v>
      </c>
      <c r="Y5207">
        <v>16.56130903</v>
      </c>
    </row>
    <row r="5208" spans="1:25" x14ac:dyDescent="0.3">
      <c r="A5208" s="2">
        <v>45942</v>
      </c>
      <c r="B5208" t="s">
        <v>11</v>
      </c>
      <c r="C5208">
        <v>616</v>
      </c>
      <c r="D5208">
        <v>4</v>
      </c>
      <c r="E5208">
        <v>2.8479999999999999</v>
      </c>
      <c r="F5208">
        <v>0.64900000000000002</v>
      </c>
      <c r="G5208">
        <v>11.39</v>
      </c>
      <c r="H5208">
        <v>11.39</v>
      </c>
      <c r="I5208" t="s">
        <v>149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42.49</v>
      </c>
      <c r="S5208">
        <v>42.49</v>
      </c>
      <c r="T5208">
        <v>42.49</v>
      </c>
      <c r="U5208">
        <v>42.49</v>
      </c>
      <c r="V5208">
        <v>26.806307369999999</v>
      </c>
      <c r="W5208">
        <v>26.806307369999999</v>
      </c>
      <c r="X5208">
        <v>3.73046532</v>
      </c>
      <c r="Y5208">
        <v>3.73046532</v>
      </c>
    </row>
    <row r="5209" spans="1:25" x14ac:dyDescent="0.3">
      <c r="A5209" s="2">
        <v>45942</v>
      </c>
      <c r="B5209" t="s">
        <v>92</v>
      </c>
      <c r="C5209">
        <v>378</v>
      </c>
      <c r="D5209">
        <v>4</v>
      </c>
      <c r="E5209">
        <v>2.778</v>
      </c>
      <c r="F5209">
        <v>1.0580000000000001</v>
      </c>
      <c r="G5209">
        <v>11.11</v>
      </c>
      <c r="H5209">
        <v>11.11</v>
      </c>
      <c r="I5209" t="s">
        <v>149</v>
      </c>
      <c r="J5209">
        <v>1</v>
      </c>
      <c r="K5209">
        <v>1</v>
      </c>
      <c r="L5209">
        <v>1</v>
      </c>
      <c r="M5209">
        <v>1</v>
      </c>
      <c r="N5209">
        <v>4</v>
      </c>
      <c r="O5209">
        <v>4</v>
      </c>
      <c r="P5209">
        <v>4</v>
      </c>
      <c r="Q5209">
        <v>4</v>
      </c>
      <c r="R5209">
        <v>103.6</v>
      </c>
      <c r="S5209">
        <v>103.6</v>
      </c>
      <c r="T5209">
        <v>103.6</v>
      </c>
      <c r="U5209">
        <v>103.6</v>
      </c>
      <c r="V5209">
        <v>10.723938220000001</v>
      </c>
      <c r="W5209">
        <v>10.723938220000001</v>
      </c>
      <c r="X5209">
        <v>9.3249324930000004</v>
      </c>
      <c r="Y5209">
        <v>9.3249324930000004</v>
      </c>
    </row>
    <row r="5210" spans="1:25" x14ac:dyDescent="0.3">
      <c r="A5210" s="2">
        <v>45942</v>
      </c>
      <c r="B5210" t="s">
        <v>46</v>
      </c>
      <c r="C5210">
        <v>797</v>
      </c>
      <c r="D5210">
        <v>2</v>
      </c>
      <c r="E5210">
        <v>3.67</v>
      </c>
      <c r="F5210">
        <v>0.251</v>
      </c>
      <c r="G5210">
        <v>7.34</v>
      </c>
      <c r="H5210">
        <v>7.34</v>
      </c>
      <c r="I5210" t="s">
        <v>149</v>
      </c>
      <c r="J5210">
        <v>3</v>
      </c>
      <c r="K5210">
        <v>4</v>
      </c>
      <c r="L5210">
        <v>4</v>
      </c>
      <c r="M5210">
        <v>4</v>
      </c>
      <c r="N5210">
        <v>5</v>
      </c>
      <c r="O5210">
        <v>6</v>
      </c>
      <c r="P5210">
        <v>6</v>
      </c>
      <c r="Q5210">
        <v>6</v>
      </c>
      <c r="R5210">
        <v>166.62</v>
      </c>
      <c r="S5210">
        <v>201.11</v>
      </c>
      <c r="T5210">
        <v>201.11</v>
      </c>
      <c r="U5210">
        <v>201.11</v>
      </c>
      <c r="V5210">
        <v>3.6497439209999998</v>
      </c>
      <c r="W5210">
        <v>3.6497439209999998</v>
      </c>
      <c r="X5210">
        <v>27.39918256</v>
      </c>
      <c r="Y5210">
        <v>27.39918256</v>
      </c>
    </row>
    <row r="5211" spans="1:25" x14ac:dyDescent="0.3">
      <c r="A5211" s="2">
        <v>45942</v>
      </c>
      <c r="B5211" t="s">
        <v>74</v>
      </c>
      <c r="C5211">
        <v>139</v>
      </c>
      <c r="D5211">
        <v>0</v>
      </c>
      <c r="F5211">
        <v>0</v>
      </c>
      <c r="G5211">
        <v>0</v>
      </c>
      <c r="H5211">
        <v>0</v>
      </c>
      <c r="I5211" t="s">
        <v>149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5" x14ac:dyDescent="0.3">
      <c r="A5212" s="2">
        <v>45942</v>
      </c>
      <c r="B5212" t="s">
        <v>64</v>
      </c>
      <c r="C5212">
        <v>261</v>
      </c>
      <c r="D5212">
        <v>0</v>
      </c>
      <c r="F5212">
        <v>0</v>
      </c>
      <c r="G5212">
        <v>0</v>
      </c>
      <c r="H5212">
        <v>0</v>
      </c>
      <c r="I5212" t="s">
        <v>149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5" x14ac:dyDescent="0.3">
      <c r="A5213" s="2">
        <v>45942</v>
      </c>
      <c r="B5213" t="s">
        <v>72</v>
      </c>
      <c r="C5213">
        <v>57</v>
      </c>
      <c r="D5213">
        <v>0</v>
      </c>
      <c r="F5213">
        <v>0</v>
      </c>
      <c r="G5213">
        <v>0</v>
      </c>
      <c r="H5213">
        <v>0</v>
      </c>
      <c r="I5213" t="s">
        <v>149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5" x14ac:dyDescent="0.3">
      <c r="A5214" s="2">
        <v>45942</v>
      </c>
      <c r="B5214" t="s">
        <v>106</v>
      </c>
      <c r="C5214">
        <v>107</v>
      </c>
      <c r="D5214">
        <v>0</v>
      </c>
      <c r="F5214">
        <v>0</v>
      </c>
      <c r="G5214">
        <v>0</v>
      </c>
      <c r="H5214">
        <v>0</v>
      </c>
      <c r="I5214" t="s">
        <v>149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5" x14ac:dyDescent="0.3">
      <c r="A5215" s="2">
        <v>45942</v>
      </c>
      <c r="B5215" t="s">
        <v>54</v>
      </c>
      <c r="C5215">
        <v>143</v>
      </c>
      <c r="D5215">
        <v>1</v>
      </c>
      <c r="E5215">
        <v>3.69</v>
      </c>
      <c r="F5215">
        <v>0.69899999999999995</v>
      </c>
      <c r="G5215">
        <v>3.69</v>
      </c>
      <c r="H5215">
        <v>3.69</v>
      </c>
      <c r="I5215" t="s">
        <v>149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X5215">
        <v>0</v>
      </c>
      <c r="Y5215">
        <v>0</v>
      </c>
    </row>
    <row r="5216" spans="1:25" x14ac:dyDescent="0.3">
      <c r="A5216" s="2">
        <v>45942</v>
      </c>
      <c r="B5216" t="s">
        <v>44</v>
      </c>
      <c r="C5216">
        <v>57</v>
      </c>
      <c r="D5216">
        <v>0</v>
      </c>
      <c r="F5216">
        <v>0</v>
      </c>
      <c r="G5216">
        <v>0</v>
      </c>
      <c r="H5216">
        <v>0</v>
      </c>
      <c r="I5216" t="s">
        <v>149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5" x14ac:dyDescent="0.3">
      <c r="A5217" s="2">
        <v>45942</v>
      </c>
      <c r="B5217" t="s">
        <v>40</v>
      </c>
      <c r="C5217">
        <v>235</v>
      </c>
      <c r="D5217">
        <v>0</v>
      </c>
      <c r="F5217">
        <v>0</v>
      </c>
      <c r="G5217">
        <v>0</v>
      </c>
      <c r="H5217">
        <v>0</v>
      </c>
      <c r="I5217" t="s">
        <v>149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5" x14ac:dyDescent="0.3">
      <c r="A5218" s="2">
        <v>45942</v>
      </c>
      <c r="B5218" t="s">
        <v>56</v>
      </c>
      <c r="C5218">
        <v>70</v>
      </c>
      <c r="D5218">
        <v>0</v>
      </c>
      <c r="F5218">
        <v>0</v>
      </c>
      <c r="G5218">
        <v>0</v>
      </c>
      <c r="H5218">
        <v>0</v>
      </c>
      <c r="I5218" t="s">
        <v>149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5" x14ac:dyDescent="0.3">
      <c r="A5219" s="2">
        <v>45942</v>
      </c>
      <c r="B5219" t="s">
        <v>48</v>
      </c>
      <c r="C5219">
        <v>269</v>
      </c>
      <c r="D5219">
        <v>3</v>
      </c>
      <c r="E5219">
        <v>4.18</v>
      </c>
      <c r="F5219">
        <v>1.115</v>
      </c>
      <c r="G5219">
        <v>12.54</v>
      </c>
      <c r="H5219">
        <v>12.54</v>
      </c>
      <c r="I5219" t="s">
        <v>149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X5219">
        <v>0</v>
      </c>
      <c r="Y5219">
        <v>0</v>
      </c>
    </row>
    <row r="5220" spans="1:25" x14ac:dyDescent="0.3">
      <c r="A5220" s="2">
        <v>45942</v>
      </c>
      <c r="B5220" t="s">
        <v>24</v>
      </c>
      <c r="C5220">
        <v>552</v>
      </c>
      <c r="D5220">
        <v>2</v>
      </c>
      <c r="E5220">
        <v>2.835</v>
      </c>
      <c r="F5220">
        <v>0.36199999999999999</v>
      </c>
      <c r="G5220">
        <v>5.67</v>
      </c>
      <c r="H5220">
        <v>5.67</v>
      </c>
      <c r="I5220" t="s">
        <v>149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X5220">
        <v>0</v>
      </c>
      <c r="Y5220">
        <v>0</v>
      </c>
    </row>
    <row r="5221" spans="1:25" x14ac:dyDescent="0.3">
      <c r="A5221" s="2">
        <v>45942</v>
      </c>
      <c r="B5221" t="s">
        <v>108</v>
      </c>
      <c r="C5221">
        <v>186</v>
      </c>
      <c r="D5221">
        <v>1</v>
      </c>
      <c r="E5221">
        <v>7.57</v>
      </c>
      <c r="F5221">
        <v>0.53800000000000003</v>
      </c>
      <c r="G5221">
        <v>7.57</v>
      </c>
      <c r="H5221">
        <v>7.57</v>
      </c>
      <c r="I5221" t="s">
        <v>149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X5221">
        <v>0</v>
      </c>
      <c r="Y5221">
        <v>0</v>
      </c>
    </row>
    <row r="5222" spans="1:25" x14ac:dyDescent="0.3">
      <c r="A5222" s="2">
        <v>45942</v>
      </c>
      <c r="B5222" t="s">
        <v>62</v>
      </c>
      <c r="C5222">
        <v>200</v>
      </c>
      <c r="D5222">
        <v>3</v>
      </c>
      <c r="E5222">
        <v>3.0230000000000001</v>
      </c>
      <c r="F5222">
        <v>1.5</v>
      </c>
      <c r="G5222">
        <v>9.07</v>
      </c>
      <c r="H5222">
        <v>9.07</v>
      </c>
      <c r="I5222" t="s">
        <v>149</v>
      </c>
      <c r="J5222">
        <v>3</v>
      </c>
      <c r="K5222">
        <v>3</v>
      </c>
      <c r="L5222">
        <v>3</v>
      </c>
      <c r="M5222">
        <v>3</v>
      </c>
      <c r="N5222">
        <v>3</v>
      </c>
      <c r="O5222">
        <v>3</v>
      </c>
      <c r="P5222">
        <v>3</v>
      </c>
      <c r="Q5222">
        <v>3</v>
      </c>
      <c r="R5222">
        <v>108.25</v>
      </c>
      <c r="S5222">
        <v>108.25</v>
      </c>
      <c r="T5222">
        <v>108.25</v>
      </c>
      <c r="U5222">
        <v>108.25</v>
      </c>
      <c r="V5222">
        <v>8.3787528869999992</v>
      </c>
      <c r="W5222">
        <v>8.3787528869999992</v>
      </c>
      <c r="X5222">
        <v>11.934950389999999</v>
      </c>
      <c r="Y5222">
        <v>11.934950389999999</v>
      </c>
    </row>
    <row r="5223" spans="1:25" x14ac:dyDescent="0.3">
      <c r="A5223" s="2">
        <v>45942</v>
      </c>
      <c r="B5223" t="s">
        <v>80</v>
      </c>
      <c r="C5223">
        <v>26</v>
      </c>
      <c r="D5223">
        <v>0</v>
      </c>
      <c r="F5223">
        <v>0</v>
      </c>
      <c r="G5223">
        <v>0</v>
      </c>
      <c r="H5223">
        <v>0</v>
      </c>
      <c r="I5223" t="s">
        <v>149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5" x14ac:dyDescent="0.3">
      <c r="A5224" s="2">
        <v>45942</v>
      </c>
      <c r="B5224" t="s">
        <v>84</v>
      </c>
      <c r="C5224">
        <v>66</v>
      </c>
      <c r="D5224">
        <v>0</v>
      </c>
      <c r="F5224">
        <v>0</v>
      </c>
      <c r="G5224">
        <v>0</v>
      </c>
      <c r="H5224">
        <v>0</v>
      </c>
      <c r="I5224" t="s">
        <v>149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5" x14ac:dyDescent="0.3">
      <c r="A5225" s="2">
        <v>45942</v>
      </c>
      <c r="B5225" t="s">
        <v>42</v>
      </c>
      <c r="C5225">
        <v>83</v>
      </c>
      <c r="D5225">
        <v>1</v>
      </c>
      <c r="E5225">
        <v>1.89</v>
      </c>
      <c r="F5225">
        <v>1.2050000000000001</v>
      </c>
      <c r="G5225">
        <v>1.89</v>
      </c>
      <c r="H5225">
        <v>1.89</v>
      </c>
      <c r="I5225" t="s">
        <v>149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X5225">
        <v>0</v>
      </c>
      <c r="Y5225">
        <v>0</v>
      </c>
    </row>
    <row r="5226" spans="1:25" x14ac:dyDescent="0.3">
      <c r="A5226" s="2">
        <v>45942</v>
      </c>
      <c r="B5226" t="s">
        <v>11</v>
      </c>
      <c r="C5226">
        <v>173</v>
      </c>
      <c r="D5226">
        <v>1</v>
      </c>
      <c r="E5226">
        <v>1.87</v>
      </c>
      <c r="F5226">
        <v>0.57799999999999996</v>
      </c>
      <c r="G5226">
        <v>1.87</v>
      </c>
      <c r="H5226">
        <v>1.87</v>
      </c>
      <c r="I5226" t="s">
        <v>149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X5226">
        <v>0</v>
      </c>
      <c r="Y5226">
        <v>0</v>
      </c>
    </row>
    <row r="5227" spans="1:25" x14ac:dyDescent="0.3">
      <c r="A5227" s="2">
        <v>45942</v>
      </c>
      <c r="B5227" t="s">
        <v>102</v>
      </c>
      <c r="C5227">
        <v>429</v>
      </c>
      <c r="D5227">
        <v>1</v>
      </c>
      <c r="E5227">
        <v>3.48</v>
      </c>
      <c r="F5227">
        <v>0.23300000000000001</v>
      </c>
      <c r="G5227">
        <v>3.48</v>
      </c>
      <c r="H5227">
        <v>3.48</v>
      </c>
      <c r="I5227" t="s">
        <v>149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X5227">
        <v>0</v>
      </c>
      <c r="Y5227">
        <v>0</v>
      </c>
    </row>
    <row r="5228" spans="1:25" x14ac:dyDescent="0.3">
      <c r="A5228" s="2">
        <v>45942</v>
      </c>
      <c r="B5228" t="s">
        <v>98</v>
      </c>
      <c r="C5228">
        <v>1074</v>
      </c>
      <c r="D5228">
        <v>8</v>
      </c>
      <c r="E5228">
        <v>2.4649999999999999</v>
      </c>
      <c r="F5228">
        <v>0.745</v>
      </c>
      <c r="G5228">
        <v>19.72</v>
      </c>
      <c r="H5228">
        <v>19.72</v>
      </c>
      <c r="I5228" t="s">
        <v>149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11.49</v>
      </c>
      <c r="S5228">
        <v>11.49</v>
      </c>
      <c r="T5228">
        <v>11.49</v>
      </c>
      <c r="U5228">
        <v>11.49</v>
      </c>
      <c r="V5228">
        <v>171.62750220000001</v>
      </c>
      <c r="W5228">
        <v>171.62750220000001</v>
      </c>
      <c r="X5228">
        <v>0.58265720080000005</v>
      </c>
      <c r="Y5228">
        <v>0.58265720080000005</v>
      </c>
    </row>
    <row r="5229" spans="1:25" x14ac:dyDescent="0.3">
      <c r="A5229" s="2">
        <v>45942</v>
      </c>
      <c r="B5229" t="s">
        <v>104</v>
      </c>
      <c r="C5229">
        <v>221</v>
      </c>
      <c r="D5229">
        <v>4</v>
      </c>
      <c r="E5229">
        <v>2.2029999999999998</v>
      </c>
      <c r="F5229">
        <v>1.81</v>
      </c>
      <c r="G5229">
        <v>8.81</v>
      </c>
      <c r="H5229">
        <v>8.81</v>
      </c>
      <c r="I5229" t="s">
        <v>149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X5229">
        <v>0</v>
      </c>
      <c r="Y5229">
        <v>0</v>
      </c>
    </row>
    <row r="5230" spans="1:25" x14ac:dyDescent="0.3">
      <c r="A5230" s="2">
        <v>45942</v>
      </c>
      <c r="B5230" t="s">
        <v>38</v>
      </c>
      <c r="C5230">
        <v>1</v>
      </c>
      <c r="D5230">
        <v>0</v>
      </c>
      <c r="F5230">
        <v>0</v>
      </c>
      <c r="G5230">
        <v>0</v>
      </c>
      <c r="H5230">
        <v>0</v>
      </c>
      <c r="I5230" t="s">
        <v>149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5" x14ac:dyDescent="0.3">
      <c r="A5231" s="2">
        <v>45942</v>
      </c>
      <c r="B5231" t="s">
        <v>42</v>
      </c>
      <c r="C5231">
        <v>321</v>
      </c>
      <c r="D5231">
        <v>15</v>
      </c>
      <c r="E5231">
        <v>1.8260000000000001</v>
      </c>
      <c r="F5231">
        <v>4.673</v>
      </c>
      <c r="G5231">
        <v>27.39</v>
      </c>
      <c r="H5231">
        <v>27.39</v>
      </c>
      <c r="I5231" t="s">
        <v>149</v>
      </c>
      <c r="J5231">
        <v>1</v>
      </c>
      <c r="K5231">
        <v>2</v>
      </c>
      <c r="L5231">
        <v>2</v>
      </c>
      <c r="M5231">
        <v>2</v>
      </c>
      <c r="N5231">
        <v>1</v>
      </c>
      <c r="O5231">
        <v>2</v>
      </c>
      <c r="P5231">
        <v>2</v>
      </c>
      <c r="Q5231">
        <v>2</v>
      </c>
      <c r="R5231">
        <v>24.98</v>
      </c>
      <c r="S5231">
        <v>49.96</v>
      </c>
      <c r="T5231">
        <v>49.96</v>
      </c>
      <c r="U5231">
        <v>49.96</v>
      </c>
      <c r="V5231">
        <v>54.823859089999999</v>
      </c>
      <c r="W5231">
        <v>54.823859089999999</v>
      </c>
      <c r="X5231">
        <v>1.824023366</v>
      </c>
      <c r="Y5231">
        <v>1.824023366</v>
      </c>
    </row>
    <row r="5232" spans="1:25" x14ac:dyDescent="0.3">
      <c r="A5232" s="2">
        <v>45942</v>
      </c>
      <c r="B5232" t="s">
        <v>50</v>
      </c>
      <c r="C5232">
        <v>0</v>
      </c>
      <c r="D5232">
        <v>0</v>
      </c>
      <c r="G5232">
        <v>0</v>
      </c>
      <c r="H5232">
        <v>0</v>
      </c>
      <c r="I5232" t="s">
        <v>149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5" x14ac:dyDescent="0.3">
      <c r="A5233" s="2">
        <v>45942</v>
      </c>
      <c r="B5233" t="s">
        <v>72</v>
      </c>
      <c r="C5233">
        <v>63</v>
      </c>
      <c r="D5233">
        <v>1</v>
      </c>
      <c r="E5233">
        <v>1.58</v>
      </c>
      <c r="F5233">
        <v>1.587</v>
      </c>
      <c r="G5233">
        <v>1.58</v>
      </c>
      <c r="H5233">
        <v>1.58</v>
      </c>
      <c r="I5233" t="s">
        <v>149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X5233">
        <v>0</v>
      </c>
      <c r="Y5233">
        <v>0</v>
      </c>
    </row>
    <row r="5234" spans="1:25" x14ac:dyDescent="0.3">
      <c r="A5234" s="2">
        <v>45942</v>
      </c>
      <c r="B5234" t="s">
        <v>84</v>
      </c>
      <c r="C5234">
        <v>12</v>
      </c>
      <c r="D5234">
        <v>0</v>
      </c>
      <c r="F5234">
        <v>0</v>
      </c>
      <c r="G5234">
        <v>0</v>
      </c>
      <c r="H5234">
        <v>0</v>
      </c>
      <c r="I5234" t="s">
        <v>149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5" x14ac:dyDescent="0.3">
      <c r="A5235" s="2">
        <v>45942</v>
      </c>
      <c r="B5235" t="s">
        <v>68</v>
      </c>
      <c r="C5235">
        <v>575</v>
      </c>
      <c r="D5235">
        <v>4</v>
      </c>
      <c r="E5235">
        <v>4.32</v>
      </c>
      <c r="F5235">
        <v>0.69599999999999995</v>
      </c>
      <c r="G5235">
        <v>17.28</v>
      </c>
      <c r="H5235">
        <v>17.28</v>
      </c>
      <c r="I5235" t="s">
        <v>149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27.49</v>
      </c>
      <c r="S5235">
        <v>27.49</v>
      </c>
      <c r="T5235">
        <v>27.49</v>
      </c>
      <c r="U5235">
        <v>27.49</v>
      </c>
      <c r="V5235">
        <v>62.85922154</v>
      </c>
      <c r="W5235">
        <v>62.85922154</v>
      </c>
      <c r="X5235">
        <v>1.5908564810000001</v>
      </c>
      <c r="Y5235">
        <v>1.5908564810000001</v>
      </c>
    </row>
    <row r="5236" spans="1:25" x14ac:dyDescent="0.3">
      <c r="A5236" s="2">
        <v>45942</v>
      </c>
      <c r="B5236" t="s">
        <v>64</v>
      </c>
      <c r="C5236">
        <v>52</v>
      </c>
      <c r="D5236">
        <v>1</v>
      </c>
      <c r="E5236">
        <v>4.17</v>
      </c>
      <c r="F5236">
        <v>1.923</v>
      </c>
      <c r="G5236">
        <v>4.17</v>
      </c>
      <c r="H5236">
        <v>4.17</v>
      </c>
      <c r="I5236" t="s">
        <v>149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X5236">
        <v>0</v>
      </c>
      <c r="Y5236">
        <v>0</v>
      </c>
    </row>
    <row r="5237" spans="1:25" x14ac:dyDescent="0.3">
      <c r="A5237" s="2">
        <v>45942</v>
      </c>
      <c r="B5237" t="s">
        <v>26</v>
      </c>
      <c r="C5237">
        <v>54</v>
      </c>
      <c r="D5237">
        <v>0</v>
      </c>
      <c r="F5237">
        <v>0</v>
      </c>
      <c r="G5237">
        <v>0</v>
      </c>
      <c r="H5237">
        <v>0</v>
      </c>
      <c r="I5237" t="s">
        <v>149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5" x14ac:dyDescent="0.3">
      <c r="A5238" s="2">
        <v>45942</v>
      </c>
      <c r="B5238" t="s">
        <v>15</v>
      </c>
      <c r="C5238">
        <v>240</v>
      </c>
      <c r="D5238">
        <v>0</v>
      </c>
      <c r="F5238">
        <v>0</v>
      </c>
      <c r="G5238">
        <v>0</v>
      </c>
      <c r="H5238">
        <v>0</v>
      </c>
      <c r="I5238" t="s">
        <v>149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5" x14ac:dyDescent="0.3">
      <c r="A5239" s="2">
        <v>45942</v>
      </c>
      <c r="B5239" t="s">
        <v>36</v>
      </c>
      <c r="C5239">
        <v>58</v>
      </c>
      <c r="D5239">
        <v>0</v>
      </c>
      <c r="F5239">
        <v>0</v>
      </c>
      <c r="G5239">
        <v>0</v>
      </c>
      <c r="H5239">
        <v>0</v>
      </c>
      <c r="I5239" t="s">
        <v>149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5" x14ac:dyDescent="0.3">
      <c r="A5240" s="2">
        <v>45942</v>
      </c>
      <c r="B5240" t="s">
        <v>78</v>
      </c>
      <c r="C5240">
        <v>139</v>
      </c>
      <c r="D5240">
        <v>0</v>
      </c>
      <c r="F5240">
        <v>0</v>
      </c>
      <c r="G5240">
        <v>0</v>
      </c>
      <c r="H5240">
        <v>0</v>
      </c>
      <c r="I5240" t="s">
        <v>149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5" x14ac:dyDescent="0.3">
      <c r="A5241" s="2">
        <v>45942</v>
      </c>
      <c r="B5241" t="s">
        <v>21</v>
      </c>
      <c r="C5241">
        <v>450</v>
      </c>
      <c r="D5241">
        <v>5</v>
      </c>
      <c r="E5241">
        <v>1.6240000000000001</v>
      </c>
      <c r="F5241">
        <v>1.111</v>
      </c>
      <c r="G5241">
        <v>8.1199999999999992</v>
      </c>
      <c r="H5241">
        <v>8.1199999999999992</v>
      </c>
      <c r="I5241" t="s">
        <v>149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X5241">
        <v>0</v>
      </c>
      <c r="Y5241">
        <v>0</v>
      </c>
    </row>
    <row r="5242" spans="1:25" x14ac:dyDescent="0.3">
      <c r="A5242" s="2">
        <v>45942</v>
      </c>
      <c r="B5242" t="s">
        <v>94</v>
      </c>
      <c r="C5242">
        <v>144</v>
      </c>
      <c r="D5242">
        <v>2</v>
      </c>
      <c r="E5242">
        <v>4.1399999999999997</v>
      </c>
      <c r="F5242">
        <v>1.389</v>
      </c>
      <c r="G5242">
        <v>8.2799999999999994</v>
      </c>
      <c r="H5242">
        <v>8.2799999999999994</v>
      </c>
      <c r="I5242" t="s">
        <v>149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X5242">
        <v>0</v>
      </c>
      <c r="Y5242">
        <v>0</v>
      </c>
    </row>
    <row r="5243" spans="1:25" x14ac:dyDescent="0.3">
      <c r="A5243" s="2">
        <v>45942</v>
      </c>
      <c r="B5243" t="s">
        <v>17</v>
      </c>
      <c r="C5243">
        <v>82</v>
      </c>
      <c r="D5243">
        <v>1</v>
      </c>
      <c r="E5243">
        <v>1.56</v>
      </c>
      <c r="F5243">
        <v>1.22</v>
      </c>
      <c r="G5243">
        <v>1.56</v>
      </c>
      <c r="H5243">
        <v>1.56</v>
      </c>
      <c r="I5243" t="s">
        <v>149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X5243">
        <v>0</v>
      </c>
      <c r="Y5243">
        <v>0</v>
      </c>
    </row>
    <row r="5244" spans="1:25" x14ac:dyDescent="0.3">
      <c r="A5244" s="2">
        <v>45942</v>
      </c>
      <c r="B5244" t="s">
        <v>17</v>
      </c>
      <c r="C5244">
        <v>136</v>
      </c>
      <c r="D5244">
        <v>2</v>
      </c>
      <c r="E5244">
        <v>1.08</v>
      </c>
      <c r="F5244">
        <v>1.4710000000000001</v>
      </c>
      <c r="G5244">
        <v>2.16</v>
      </c>
      <c r="H5244">
        <v>2.16</v>
      </c>
      <c r="I5244" t="s">
        <v>149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X5244">
        <v>0</v>
      </c>
      <c r="Y5244">
        <v>0</v>
      </c>
    </row>
    <row r="5245" spans="1:25" x14ac:dyDescent="0.3">
      <c r="A5245" s="2">
        <v>45942</v>
      </c>
      <c r="B5245" t="s">
        <v>17</v>
      </c>
      <c r="C5245">
        <v>80</v>
      </c>
      <c r="D5245">
        <v>1</v>
      </c>
      <c r="E5245">
        <v>0.96</v>
      </c>
      <c r="F5245">
        <v>1.25</v>
      </c>
      <c r="G5245">
        <v>0.96</v>
      </c>
      <c r="H5245">
        <v>0.96</v>
      </c>
      <c r="I5245" t="s">
        <v>149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37.880000000000003</v>
      </c>
      <c r="S5245">
        <v>37.880000000000003</v>
      </c>
      <c r="T5245">
        <v>37.880000000000003</v>
      </c>
      <c r="U5245">
        <v>37.880000000000003</v>
      </c>
      <c r="V5245">
        <v>2.5343189019999999</v>
      </c>
      <c r="W5245">
        <v>2.5343189019999999</v>
      </c>
      <c r="X5245">
        <v>39.458333330000002</v>
      </c>
      <c r="Y5245">
        <v>39.458333330000002</v>
      </c>
    </row>
    <row r="5246" spans="1:25" x14ac:dyDescent="0.3">
      <c r="A5246" s="2">
        <v>45942</v>
      </c>
      <c r="B5246" t="s">
        <v>17</v>
      </c>
      <c r="C5246">
        <v>70</v>
      </c>
      <c r="D5246">
        <v>0</v>
      </c>
      <c r="F5246">
        <v>0</v>
      </c>
      <c r="G5246">
        <v>0</v>
      </c>
      <c r="H5246">
        <v>0</v>
      </c>
      <c r="I5246" t="s">
        <v>149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5" x14ac:dyDescent="0.3">
      <c r="A5247" s="2">
        <v>45942</v>
      </c>
      <c r="B5247" t="s">
        <v>52</v>
      </c>
      <c r="C5247">
        <v>1250</v>
      </c>
      <c r="D5247">
        <v>15</v>
      </c>
      <c r="E5247">
        <v>0.85399999999999998</v>
      </c>
      <c r="F5247">
        <v>1.2</v>
      </c>
      <c r="G5247">
        <v>12.81</v>
      </c>
      <c r="H5247">
        <v>12.81</v>
      </c>
      <c r="I5247" t="s">
        <v>149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X5247">
        <v>0</v>
      </c>
      <c r="Y5247">
        <v>0</v>
      </c>
    </row>
    <row r="5248" spans="1:25" x14ac:dyDescent="0.3">
      <c r="A5248" s="2">
        <v>45942</v>
      </c>
      <c r="B5248" t="s">
        <v>52</v>
      </c>
      <c r="C5248">
        <v>2008</v>
      </c>
      <c r="D5248">
        <v>21</v>
      </c>
      <c r="E5248">
        <v>0.59599999999999997</v>
      </c>
      <c r="F5248">
        <v>1.046</v>
      </c>
      <c r="G5248">
        <v>12.51</v>
      </c>
      <c r="H5248">
        <v>12.51</v>
      </c>
      <c r="I5248" t="s">
        <v>149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34.49</v>
      </c>
      <c r="S5248">
        <v>34.49</v>
      </c>
      <c r="T5248">
        <v>34.49</v>
      </c>
      <c r="U5248">
        <v>34.49</v>
      </c>
      <c r="V5248">
        <v>36.271383010000001</v>
      </c>
      <c r="W5248">
        <v>36.271383010000001</v>
      </c>
      <c r="X5248">
        <v>2.7569944039999998</v>
      </c>
      <c r="Y5248">
        <v>2.7569944039999998</v>
      </c>
    </row>
    <row r="5249" spans="1:25" x14ac:dyDescent="0.3">
      <c r="A5249" s="2">
        <v>45942</v>
      </c>
      <c r="B5249" t="s">
        <v>52</v>
      </c>
      <c r="C5249">
        <v>1536</v>
      </c>
      <c r="D5249">
        <v>21</v>
      </c>
      <c r="E5249">
        <v>0.66100000000000003</v>
      </c>
      <c r="F5249">
        <v>1.367</v>
      </c>
      <c r="G5249">
        <v>13.88</v>
      </c>
      <c r="H5249">
        <v>13.88</v>
      </c>
      <c r="I5249" t="s">
        <v>149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13.49</v>
      </c>
      <c r="S5249">
        <v>13.49</v>
      </c>
      <c r="T5249">
        <v>13.49</v>
      </c>
      <c r="U5249">
        <v>13.49</v>
      </c>
      <c r="V5249">
        <v>102.89103040000001</v>
      </c>
      <c r="W5249">
        <v>102.89103040000001</v>
      </c>
      <c r="X5249">
        <v>0.97190201730000003</v>
      </c>
      <c r="Y5249">
        <v>0.97190201730000003</v>
      </c>
    </row>
    <row r="5250" spans="1:25" x14ac:dyDescent="0.3">
      <c r="A5250" s="2">
        <v>45942</v>
      </c>
      <c r="B5250" t="s">
        <v>52</v>
      </c>
      <c r="C5250">
        <v>5268</v>
      </c>
      <c r="D5250">
        <v>67</v>
      </c>
      <c r="E5250">
        <v>0.38500000000000001</v>
      </c>
      <c r="F5250">
        <v>1.272</v>
      </c>
      <c r="G5250">
        <v>25.8</v>
      </c>
      <c r="H5250">
        <v>25.8</v>
      </c>
      <c r="I5250" t="s">
        <v>149</v>
      </c>
      <c r="J5250">
        <v>2</v>
      </c>
      <c r="K5250">
        <v>2</v>
      </c>
      <c r="L5250">
        <v>2</v>
      </c>
      <c r="M5250">
        <v>2</v>
      </c>
      <c r="N5250">
        <v>2</v>
      </c>
      <c r="O5250">
        <v>2</v>
      </c>
      <c r="P5250">
        <v>2</v>
      </c>
      <c r="Q5250">
        <v>2</v>
      </c>
      <c r="R5250">
        <v>26.98</v>
      </c>
      <c r="S5250">
        <v>26.98</v>
      </c>
      <c r="T5250">
        <v>26.98</v>
      </c>
      <c r="U5250">
        <v>26.98</v>
      </c>
      <c r="V5250">
        <v>95.626389919999994</v>
      </c>
      <c r="W5250">
        <v>95.626389919999994</v>
      </c>
      <c r="X5250">
        <v>1.0457364339999999</v>
      </c>
      <c r="Y5250">
        <v>1.0457364339999999</v>
      </c>
    </row>
    <row r="5251" spans="1:25" x14ac:dyDescent="0.3">
      <c r="A5251" s="2">
        <v>45942</v>
      </c>
      <c r="B5251" t="s">
        <v>112</v>
      </c>
      <c r="C5251">
        <v>159</v>
      </c>
      <c r="D5251">
        <v>3</v>
      </c>
      <c r="E5251">
        <v>1.62</v>
      </c>
      <c r="F5251">
        <v>1.887</v>
      </c>
      <c r="G5251">
        <v>4.8600000000000003</v>
      </c>
      <c r="H5251">
        <v>4.8600000000000003</v>
      </c>
      <c r="I5251" t="s">
        <v>149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X5251">
        <v>0</v>
      </c>
      <c r="Y5251">
        <v>0</v>
      </c>
    </row>
    <row r="5252" spans="1:25" x14ac:dyDescent="0.3">
      <c r="A5252" s="2">
        <v>45942</v>
      </c>
      <c r="B5252" t="s">
        <v>15</v>
      </c>
      <c r="C5252">
        <v>647</v>
      </c>
      <c r="D5252">
        <v>5</v>
      </c>
      <c r="E5252">
        <v>1.736</v>
      </c>
      <c r="F5252">
        <v>0.77300000000000002</v>
      </c>
      <c r="G5252">
        <v>8.68</v>
      </c>
      <c r="H5252">
        <v>8.68</v>
      </c>
      <c r="I5252" t="s">
        <v>149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X5252">
        <v>0</v>
      </c>
      <c r="Y5252">
        <v>0</v>
      </c>
    </row>
    <row r="5253" spans="1:25" x14ac:dyDescent="0.3">
      <c r="A5253" s="2">
        <v>45942</v>
      </c>
      <c r="B5253" t="s">
        <v>112</v>
      </c>
      <c r="C5253">
        <v>542</v>
      </c>
      <c r="D5253">
        <v>2</v>
      </c>
      <c r="E5253">
        <v>0.875</v>
      </c>
      <c r="F5253">
        <v>0.36899999999999999</v>
      </c>
      <c r="G5253">
        <v>1.75</v>
      </c>
      <c r="H5253">
        <v>1.75</v>
      </c>
      <c r="I5253" t="s">
        <v>149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X5253">
        <v>0</v>
      </c>
      <c r="Y5253">
        <v>0</v>
      </c>
    </row>
    <row r="5254" spans="1:25" x14ac:dyDescent="0.3">
      <c r="A5254" s="2">
        <v>45942</v>
      </c>
      <c r="B5254" t="s">
        <v>15</v>
      </c>
      <c r="C5254">
        <v>1364</v>
      </c>
      <c r="D5254">
        <v>2</v>
      </c>
      <c r="E5254">
        <v>1.3049999999999999</v>
      </c>
      <c r="F5254">
        <v>0.14699999999999999</v>
      </c>
      <c r="G5254">
        <v>2.61</v>
      </c>
      <c r="H5254">
        <v>2.61</v>
      </c>
      <c r="I5254" t="s">
        <v>149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X5254">
        <v>0</v>
      </c>
      <c r="Y5254">
        <v>0</v>
      </c>
    </row>
    <row r="5255" spans="1:25" x14ac:dyDescent="0.3">
      <c r="A5255" s="2">
        <v>45942</v>
      </c>
      <c r="B5255" t="s">
        <v>15</v>
      </c>
      <c r="C5255">
        <v>366</v>
      </c>
      <c r="D5255">
        <v>6</v>
      </c>
      <c r="E5255">
        <v>1.127</v>
      </c>
      <c r="F5255">
        <v>1.639</v>
      </c>
      <c r="G5255">
        <v>6.76</v>
      </c>
      <c r="H5255">
        <v>6.76</v>
      </c>
      <c r="I5255" t="s">
        <v>149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  <c r="R5255">
        <v>21.88</v>
      </c>
      <c r="S5255">
        <v>21.88</v>
      </c>
      <c r="T5255">
        <v>21.88</v>
      </c>
      <c r="U5255">
        <v>21.88</v>
      </c>
      <c r="V5255">
        <v>30.895795249999999</v>
      </c>
      <c r="W5255">
        <v>30.895795249999999</v>
      </c>
      <c r="X5255">
        <v>3.2366863910000001</v>
      </c>
      <c r="Y5255">
        <v>3.2366863910000001</v>
      </c>
    </row>
    <row r="5256" spans="1:25" x14ac:dyDescent="0.3">
      <c r="A5256" s="2">
        <v>45942</v>
      </c>
      <c r="B5256" t="s">
        <v>112</v>
      </c>
      <c r="C5256">
        <v>393</v>
      </c>
      <c r="D5256">
        <v>3</v>
      </c>
      <c r="E5256">
        <v>1.327</v>
      </c>
      <c r="F5256">
        <v>0.76300000000000001</v>
      </c>
      <c r="G5256">
        <v>3.98</v>
      </c>
      <c r="H5256">
        <v>3.98</v>
      </c>
      <c r="I5256" t="s">
        <v>149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X5256">
        <v>0</v>
      </c>
      <c r="Y5256">
        <v>0</v>
      </c>
    </row>
    <row r="5257" spans="1:25" x14ac:dyDescent="0.3">
      <c r="A5257" s="2">
        <v>45942</v>
      </c>
      <c r="B5257" t="s">
        <v>15</v>
      </c>
      <c r="C5257">
        <v>2296</v>
      </c>
      <c r="D5257">
        <v>10</v>
      </c>
      <c r="E5257">
        <v>0.79900000000000004</v>
      </c>
      <c r="F5257">
        <v>0.436</v>
      </c>
      <c r="G5257">
        <v>7.99</v>
      </c>
      <c r="H5257">
        <v>7.99</v>
      </c>
      <c r="I5257" t="s">
        <v>149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1</v>
      </c>
      <c r="R5257">
        <v>37.49</v>
      </c>
      <c r="S5257">
        <v>37.49</v>
      </c>
      <c r="T5257">
        <v>37.49</v>
      </c>
      <c r="U5257">
        <v>37.49</v>
      </c>
      <c r="V5257">
        <v>21.312349959999999</v>
      </c>
      <c r="W5257">
        <v>21.312349959999999</v>
      </c>
      <c r="X5257">
        <v>4.6921151439999997</v>
      </c>
      <c r="Y5257">
        <v>4.6921151439999997</v>
      </c>
    </row>
    <row r="5258" spans="1:25" x14ac:dyDescent="0.3">
      <c r="A5258" s="2">
        <v>45942</v>
      </c>
      <c r="B5258" t="s">
        <v>112</v>
      </c>
      <c r="C5258">
        <v>1642</v>
      </c>
      <c r="D5258">
        <v>10</v>
      </c>
      <c r="E5258">
        <v>0.94399999999999995</v>
      </c>
      <c r="F5258">
        <v>0.60899999999999999</v>
      </c>
      <c r="G5258">
        <v>9.44</v>
      </c>
      <c r="H5258">
        <v>9.44</v>
      </c>
      <c r="I5258" t="s">
        <v>149</v>
      </c>
      <c r="J5258">
        <v>2</v>
      </c>
      <c r="K5258">
        <v>2</v>
      </c>
      <c r="L5258">
        <v>2</v>
      </c>
      <c r="M5258">
        <v>2</v>
      </c>
      <c r="N5258">
        <v>2</v>
      </c>
      <c r="O5258">
        <v>2</v>
      </c>
      <c r="P5258">
        <v>2</v>
      </c>
      <c r="Q5258">
        <v>2</v>
      </c>
      <c r="R5258">
        <v>53.37</v>
      </c>
      <c r="S5258">
        <v>53.37</v>
      </c>
      <c r="T5258">
        <v>53.37</v>
      </c>
      <c r="U5258">
        <v>53.37</v>
      </c>
      <c r="V5258">
        <v>17.687839610000001</v>
      </c>
      <c r="W5258">
        <v>17.687839610000001</v>
      </c>
      <c r="X5258">
        <v>5.6536016949999999</v>
      </c>
      <c r="Y5258">
        <v>5.6536016949999999</v>
      </c>
    </row>
    <row r="5259" spans="1:25" x14ac:dyDescent="0.3">
      <c r="A5259" s="2">
        <v>45942</v>
      </c>
      <c r="B5259" t="s">
        <v>100</v>
      </c>
      <c r="C5259">
        <v>22</v>
      </c>
      <c r="D5259">
        <v>0</v>
      </c>
      <c r="F5259">
        <v>0</v>
      </c>
      <c r="G5259">
        <v>0</v>
      </c>
      <c r="H5259">
        <v>0</v>
      </c>
      <c r="I5259" t="s">
        <v>149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5" x14ac:dyDescent="0.3">
      <c r="A5260" s="2">
        <v>45942</v>
      </c>
      <c r="B5260" t="s">
        <v>54</v>
      </c>
      <c r="C5260">
        <v>369</v>
      </c>
      <c r="D5260">
        <v>4</v>
      </c>
      <c r="E5260">
        <v>1.343</v>
      </c>
      <c r="F5260">
        <v>1.0840000000000001</v>
      </c>
      <c r="G5260">
        <v>5.37</v>
      </c>
      <c r="H5260">
        <v>5.37</v>
      </c>
      <c r="I5260" t="s">
        <v>149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  <c r="R5260">
        <v>21.88</v>
      </c>
      <c r="S5260">
        <v>21.88</v>
      </c>
      <c r="T5260">
        <v>21.88</v>
      </c>
      <c r="U5260">
        <v>21.88</v>
      </c>
      <c r="V5260">
        <v>24.542961609999999</v>
      </c>
      <c r="W5260">
        <v>24.542961609999999</v>
      </c>
      <c r="X5260">
        <v>4.0744878959999999</v>
      </c>
      <c r="Y5260">
        <v>4.0744878959999999</v>
      </c>
    </row>
    <row r="5261" spans="1:25" x14ac:dyDescent="0.3">
      <c r="A5261" s="2">
        <v>45942</v>
      </c>
      <c r="B5261" t="s">
        <v>60</v>
      </c>
      <c r="C5261">
        <v>367</v>
      </c>
      <c r="D5261">
        <v>6</v>
      </c>
      <c r="E5261">
        <v>1.3049999999999999</v>
      </c>
      <c r="F5261">
        <v>1.635</v>
      </c>
      <c r="G5261">
        <v>7.83</v>
      </c>
      <c r="H5261">
        <v>7.83</v>
      </c>
      <c r="I5261" t="s">
        <v>149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X5261">
        <v>0</v>
      </c>
      <c r="Y5261">
        <v>0</v>
      </c>
    </row>
    <row r="5262" spans="1:25" x14ac:dyDescent="0.3">
      <c r="A5262" s="2">
        <v>45942</v>
      </c>
      <c r="B5262" t="s">
        <v>60</v>
      </c>
      <c r="C5262">
        <v>1115</v>
      </c>
      <c r="D5262">
        <v>5</v>
      </c>
      <c r="E5262">
        <v>1.026</v>
      </c>
      <c r="F5262">
        <v>0.44800000000000001</v>
      </c>
      <c r="G5262">
        <v>5.13</v>
      </c>
      <c r="H5262">
        <v>5.13</v>
      </c>
      <c r="I5262" t="s">
        <v>149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1</v>
      </c>
      <c r="R5262">
        <v>21.88</v>
      </c>
      <c r="S5262">
        <v>21.88</v>
      </c>
      <c r="T5262">
        <v>21.88</v>
      </c>
      <c r="U5262">
        <v>21.88</v>
      </c>
      <c r="V5262">
        <v>23.446069470000001</v>
      </c>
      <c r="W5262">
        <v>23.446069470000001</v>
      </c>
      <c r="X5262">
        <v>4.2651072120000002</v>
      </c>
      <c r="Y5262">
        <v>4.2651072120000002</v>
      </c>
    </row>
    <row r="5263" spans="1:25" x14ac:dyDescent="0.3">
      <c r="A5263" s="2">
        <v>45942</v>
      </c>
      <c r="B5263" t="s">
        <v>100</v>
      </c>
      <c r="C5263">
        <v>42</v>
      </c>
      <c r="D5263">
        <v>0</v>
      </c>
      <c r="F5263">
        <v>0</v>
      </c>
      <c r="G5263">
        <v>0</v>
      </c>
      <c r="H5263">
        <v>0</v>
      </c>
      <c r="I5263" t="s">
        <v>149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5" x14ac:dyDescent="0.3">
      <c r="A5264" s="2">
        <v>45942</v>
      </c>
      <c r="B5264" t="s">
        <v>54</v>
      </c>
      <c r="C5264">
        <v>1582</v>
      </c>
      <c r="D5264">
        <v>7</v>
      </c>
      <c r="E5264">
        <v>0.80900000000000005</v>
      </c>
      <c r="F5264">
        <v>0.442</v>
      </c>
      <c r="G5264">
        <v>5.66</v>
      </c>
      <c r="H5264">
        <v>5.66</v>
      </c>
      <c r="I5264" t="s">
        <v>149</v>
      </c>
      <c r="J5264">
        <v>2</v>
      </c>
      <c r="K5264">
        <v>2</v>
      </c>
      <c r="L5264">
        <v>2</v>
      </c>
      <c r="M5264">
        <v>2</v>
      </c>
      <c r="N5264">
        <v>2</v>
      </c>
      <c r="O5264">
        <v>2</v>
      </c>
      <c r="P5264">
        <v>2</v>
      </c>
      <c r="Q5264">
        <v>2</v>
      </c>
      <c r="R5264">
        <v>57.37</v>
      </c>
      <c r="S5264">
        <v>57.37</v>
      </c>
      <c r="T5264">
        <v>57.37</v>
      </c>
      <c r="U5264">
        <v>57.37</v>
      </c>
      <c r="V5264">
        <v>9.8657835110000001</v>
      </c>
      <c r="W5264">
        <v>9.8657835110000001</v>
      </c>
      <c r="X5264">
        <v>10.136042399999999</v>
      </c>
      <c r="Y5264">
        <v>10.136042399999999</v>
      </c>
    </row>
    <row r="5265" spans="1:25" x14ac:dyDescent="0.3">
      <c r="A5265" s="2">
        <v>45942</v>
      </c>
      <c r="B5265" t="s">
        <v>100</v>
      </c>
      <c r="C5265">
        <v>79</v>
      </c>
      <c r="D5265">
        <v>0</v>
      </c>
      <c r="F5265">
        <v>0</v>
      </c>
      <c r="G5265">
        <v>0</v>
      </c>
      <c r="H5265">
        <v>0</v>
      </c>
      <c r="I5265" t="s">
        <v>149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5" x14ac:dyDescent="0.3">
      <c r="A5266" s="2">
        <v>45942</v>
      </c>
      <c r="B5266" t="s">
        <v>54</v>
      </c>
      <c r="C5266">
        <v>466</v>
      </c>
      <c r="D5266">
        <v>4</v>
      </c>
      <c r="E5266">
        <v>0.9</v>
      </c>
      <c r="F5266">
        <v>0.85799999999999998</v>
      </c>
      <c r="G5266">
        <v>3.6</v>
      </c>
      <c r="H5266">
        <v>3.6</v>
      </c>
      <c r="I5266" t="s">
        <v>149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X5266">
        <v>0</v>
      </c>
      <c r="Y5266">
        <v>0</v>
      </c>
    </row>
    <row r="5267" spans="1:25" x14ac:dyDescent="0.3">
      <c r="A5267" s="2">
        <v>45942</v>
      </c>
      <c r="B5267" t="s">
        <v>60</v>
      </c>
      <c r="C5267">
        <v>583</v>
      </c>
      <c r="D5267">
        <v>5</v>
      </c>
      <c r="E5267">
        <v>0.95</v>
      </c>
      <c r="F5267">
        <v>0.85799999999999998</v>
      </c>
      <c r="G5267">
        <v>4.75</v>
      </c>
      <c r="H5267">
        <v>4.75</v>
      </c>
      <c r="I5267" t="s">
        <v>149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1</v>
      </c>
      <c r="R5267">
        <v>37.49</v>
      </c>
      <c r="S5267">
        <v>37.49</v>
      </c>
      <c r="T5267">
        <v>37.49</v>
      </c>
      <c r="U5267">
        <v>37.49</v>
      </c>
      <c r="V5267">
        <v>12.670045350000001</v>
      </c>
      <c r="W5267">
        <v>12.670045350000001</v>
      </c>
      <c r="X5267">
        <v>7.8926315789999997</v>
      </c>
      <c r="Y5267">
        <v>7.8926315789999997</v>
      </c>
    </row>
    <row r="5268" spans="1:25" x14ac:dyDescent="0.3">
      <c r="A5268" s="2">
        <v>45942</v>
      </c>
      <c r="B5268" t="s">
        <v>54</v>
      </c>
      <c r="C5268">
        <v>2501</v>
      </c>
      <c r="D5268">
        <v>12</v>
      </c>
      <c r="E5268">
        <v>0.72</v>
      </c>
      <c r="F5268">
        <v>0.48</v>
      </c>
      <c r="G5268">
        <v>8.64</v>
      </c>
      <c r="H5268">
        <v>8.64</v>
      </c>
      <c r="I5268" t="s">
        <v>149</v>
      </c>
      <c r="J5268">
        <v>3</v>
      </c>
      <c r="K5268">
        <v>3</v>
      </c>
      <c r="L5268">
        <v>3</v>
      </c>
      <c r="M5268">
        <v>3</v>
      </c>
      <c r="N5268">
        <v>3</v>
      </c>
      <c r="O5268">
        <v>3</v>
      </c>
      <c r="P5268">
        <v>3</v>
      </c>
      <c r="Q5268">
        <v>3</v>
      </c>
      <c r="R5268">
        <v>92.86</v>
      </c>
      <c r="S5268">
        <v>92.86</v>
      </c>
      <c r="T5268">
        <v>92.86</v>
      </c>
      <c r="U5268">
        <v>92.86</v>
      </c>
      <c r="V5268">
        <v>9.3043290980000002</v>
      </c>
      <c r="W5268">
        <v>9.3043290980000002</v>
      </c>
      <c r="X5268">
        <v>10.74768519</v>
      </c>
      <c r="Y5268">
        <v>10.74768519</v>
      </c>
    </row>
    <row r="5269" spans="1:25" x14ac:dyDescent="0.3">
      <c r="A5269" s="2">
        <v>45942</v>
      </c>
      <c r="B5269" t="s">
        <v>100</v>
      </c>
      <c r="C5269">
        <v>90</v>
      </c>
      <c r="D5269">
        <v>0</v>
      </c>
      <c r="F5269">
        <v>0</v>
      </c>
      <c r="G5269">
        <v>0</v>
      </c>
      <c r="H5269">
        <v>0</v>
      </c>
      <c r="I5269" t="s">
        <v>149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5" x14ac:dyDescent="0.3">
      <c r="A5270" s="2">
        <v>45942</v>
      </c>
      <c r="B5270" t="s">
        <v>60</v>
      </c>
      <c r="C5270">
        <v>1503</v>
      </c>
      <c r="D5270">
        <v>14</v>
      </c>
      <c r="E5270">
        <v>0.59899999999999998</v>
      </c>
      <c r="F5270">
        <v>0.93100000000000005</v>
      </c>
      <c r="G5270">
        <v>8.39</v>
      </c>
      <c r="H5270">
        <v>8.39</v>
      </c>
      <c r="I5270" t="s">
        <v>149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X5270">
        <v>0</v>
      </c>
      <c r="Y5270">
        <v>0</v>
      </c>
    </row>
    <row r="5271" spans="1:25" x14ac:dyDescent="0.3">
      <c r="A5271" s="2">
        <v>45942</v>
      </c>
      <c r="B5271" t="s">
        <v>48</v>
      </c>
      <c r="C5271">
        <v>697</v>
      </c>
      <c r="D5271">
        <v>5</v>
      </c>
      <c r="E5271">
        <v>2.1379999999999999</v>
      </c>
      <c r="F5271">
        <v>0.71699999999999997</v>
      </c>
      <c r="G5271">
        <v>10.69</v>
      </c>
      <c r="H5271">
        <v>10.69</v>
      </c>
      <c r="I5271" t="s">
        <v>149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28.49</v>
      </c>
      <c r="S5271">
        <v>28.49</v>
      </c>
      <c r="T5271">
        <v>28.49</v>
      </c>
      <c r="U5271">
        <v>28.49</v>
      </c>
      <c r="V5271">
        <v>37.521937520000002</v>
      </c>
      <c r="W5271">
        <v>37.521937520000002</v>
      </c>
      <c r="X5271">
        <v>2.6651075770000001</v>
      </c>
      <c r="Y5271">
        <v>2.6651075770000001</v>
      </c>
    </row>
    <row r="5272" spans="1:25" x14ac:dyDescent="0.3">
      <c r="A5272" s="2">
        <v>45942</v>
      </c>
      <c r="B5272" t="s">
        <v>48</v>
      </c>
      <c r="C5272">
        <v>1075</v>
      </c>
      <c r="D5272">
        <v>6</v>
      </c>
      <c r="E5272">
        <v>1.2250000000000001</v>
      </c>
      <c r="F5272">
        <v>0.55800000000000005</v>
      </c>
      <c r="G5272">
        <v>7.35</v>
      </c>
      <c r="H5272">
        <v>7.35</v>
      </c>
      <c r="I5272" t="s">
        <v>149</v>
      </c>
      <c r="J5272">
        <v>0</v>
      </c>
      <c r="K5272">
        <v>1</v>
      </c>
      <c r="L5272">
        <v>1</v>
      </c>
      <c r="M5272">
        <v>1</v>
      </c>
      <c r="N5272">
        <v>0</v>
      </c>
      <c r="O5272">
        <v>1</v>
      </c>
      <c r="P5272">
        <v>1</v>
      </c>
      <c r="Q5272">
        <v>1</v>
      </c>
      <c r="R5272">
        <v>0</v>
      </c>
      <c r="S5272">
        <v>30.88</v>
      </c>
      <c r="T5272">
        <v>30.88</v>
      </c>
      <c r="U5272">
        <v>30.88</v>
      </c>
      <c r="V5272">
        <v>23.801813469999999</v>
      </c>
      <c r="W5272">
        <v>23.801813469999999</v>
      </c>
      <c r="X5272">
        <v>4.2013605439999999</v>
      </c>
      <c r="Y5272">
        <v>4.2013605439999999</v>
      </c>
    </row>
    <row r="5273" spans="1:25" x14ac:dyDescent="0.3">
      <c r="A5273" s="2">
        <v>45942</v>
      </c>
      <c r="B5273" t="s">
        <v>48</v>
      </c>
      <c r="C5273">
        <v>865</v>
      </c>
      <c r="D5273">
        <v>6</v>
      </c>
      <c r="E5273">
        <v>1.6879999999999999</v>
      </c>
      <c r="F5273">
        <v>0.69399999999999995</v>
      </c>
      <c r="G5273">
        <v>10.130000000000001</v>
      </c>
      <c r="H5273">
        <v>10.130000000000001</v>
      </c>
      <c r="I5273" t="s">
        <v>149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X5273">
        <v>0</v>
      </c>
      <c r="Y5273">
        <v>0</v>
      </c>
    </row>
    <row r="5274" spans="1:25" x14ac:dyDescent="0.3">
      <c r="A5274" s="2">
        <v>45942</v>
      </c>
      <c r="B5274" t="s">
        <v>48</v>
      </c>
      <c r="C5274">
        <v>1377</v>
      </c>
      <c r="D5274">
        <v>4</v>
      </c>
      <c r="E5274">
        <v>0.98</v>
      </c>
      <c r="F5274">
        <v>0.28999999999999998</v>
      </c>
      <c r="G5274">
        <v>3.92</v>
      </c>
      <c r="H5274">
        <v>3.92</v>
      </c>
      <c r="I5274" t="s">
        <v>149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X5274">
        <v>0</v>
      </c>
      <c r="Y5274">
        <v>0</v>
      </c>
    </row>
    <row r="5275" spans="1:25" x14ac:dyDescent="0.3">
      <c r="A5275" s="2">
        <v>45942</v>
      </c>
      <c r="B5275" t="s">
        <v>19</v>
      </c>
      <c r="C5275">
        <v>26</v>
      </c>
      <c r="D5275">
        <v>0</v>
      </c>
      <c r="F5275">
        <v>0</v>
      </c>
      <c r="G5275">
        <v>0</v>
      </c>
      <c r="H5275">
        <v>0</v>
      </c>
      <c r="I5275" t="s">
        <v>149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5" x14ac:dyDescent="0.3">
      <c r="A5276" s="2">
        <v>45942</v>
      </c>
      <c r="B5276" t="s">
        <v>90</v>
      </c>
      <c r="C5276">
        <v>17</v>
      </c>
      <c r="D5276">
        <v>0</v>
      </c>
      <c r="F5276">
        <v>0</v>
      </c>
      <c r="G5276">
        <v>0</v>
      </c>
      <c r="H5276">
        <v>0</v>
      </c>
      <c r="I5276" t="s">
        <v>149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5" x14ac:dyDescent="0.3">
      <c r="A5277" s="2">
        <v>45942</v>
      </c>
      <c r="B5277" t="s">
        <v>19</v>
      </c>
      <c r="C5277">
        <v>65</v>
      </c>
      <c r="D5277">
        <v>0</v>
      </c>
      <c r="F5277">
        <v>0</v>
      </c>
      <c r="G5277">
        <v>0</v>
      </c>
      <c r="H5277">
        <v>0</v>
      </c>
      <c r="I5277" t="s">
        <v>149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5" x14ac:dyDescent="0.3">
      <c r="A5278" s="2">
        <v>45942</v>
      </c>
      <c r="B5278" t="s">
        <v>90</v>
      </c>
      <c r="C5278">
        <v>36</v>
      </c>
      <c r="D5278">
        <v>0</v>
      </c>
      <c r="F5278">
        <v>0</v>
      </c>
      <c r="G5278">
        <v>0</v>
      </c>
      <c r="H5278">
        <v>0</v>
      </c>
      <c r="I5278" t="s">
        <v>149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5" x14ac:dyDescent="0.3">
      <c r="A5279" s="2">
        <v>45942</v>
      </c>
      <c r="B5279" t="s">
        <v>19</v>
      </c>
      <c r="C5279">
        <v>42</v>
      </c>
      <c r="D5279">
        <v>2</v>
      </c>
      <c r="E5279">
        <v>1.68</v>
      </c>
      <c r="F5279">
        <v>4.7619999999999996</v>
      </c>
      <c r="G5279">
        <v>3.36</v>
      </c>
      <c r="H5279">
        <v>3.36</v>
      </c>
      <c r="I5279" t="s">
        <v>149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X5279">
        <v>0</v>
      </c>
      <c r="Y5279">
        <v>0</v>
      </c>
    </row>
    <row r="5280" spans="1:25" x14ac:dyDescent="0.3">
      <c r="A5280" s="2">
        <v>45942</v>
      </c>
      <c r="B5280" t="s">
        <v>90</v>
      </c>
      <c r="C5280">
        <v>20</v>
      </c>
      <c r="D5280">
        <v>0</v>
      </c>
      <c r="F5280">
        <v>0</v>
      </c>
      <c r="G5280">
        <v>0</v>
      </c>
      <c r="H5280">
        <v>0</v>
      </c>
      <c r="I5280" t="s">
        <v>149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5" x14ac:dyDescent="0.3">
      <c r="A5281" s="2">
        <v>45942</v>
      </c>
      <c r="B5281" t="s">
        <v>19</v>
      </c>
      <c r="C5281">
        <v>29</v>
      </c>
      <c r="D5281">
        <v>1</v>
      </c>
      <c r="E5281">
        <v>0.68</v>
      </c>
      <c r="F5281">
        <v>3.448</v>
      </c>
      <c r="G5281">
        <v>0.68</v>
      </c>
      <c r="H5281">
        <v>0.68</v>
      </c>
      <c r="I5281" t="s">
        <v>149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X5281">
        <v>0</v>
      </c>
      <c r="Y5281">
        <v>0</v>
      </c>
    </row>
    <row r="5282" spans="1:25" x14ac:dyDescent="0.3">
      <c r="A5282" s="2">
        <v>45942</v>
      </c>
      <c r="B5282" t="s">
        <v>90</v>
      </c>
      <c r="C5282">
        <v>23</v>
      </c>
      <c r="D5282">
        <v>0</v>
      </c>
      <c r="F5282">
        <v>0</v>
      </c>
      <c r="G5282">
        <v>0</v>
      </c>
      <c r="H5282">
        <v>0</v>
      </c>
      <c r="I5282" t="s">
        <v>149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5" x14ac:dyDescent="0.3">
      <c r="A5283" s="2">
        <v>45942</v>
      </c>
      <c r="B5283" t="s">
        <v>58</v>
      </c>
      <c r="C5283">
        <v>75</v>
      </c>
      <c r="D5283">
        <v>0</v>
      </c>
      <c r="F5283">
        <v>0</v>
      </c>
      <c r="G5283">
        <v>0</v>
      </c>
      <c r="H5283">
        <v>0</v>
      </c>
      <c r="I5283" t="s">
        <v>149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5" x14ac:dyDescent="0.3">
      <c r="A5284" s="2">
        <v>45942</v>
      </c>
      <c r="B5284" t="s">
        <v>110</v>
      </c>
      <c r="C5284">
        <v>40</v>
      </c>
      <c r="D5284">
        <v>0</v>
      </c>
      <c r="F5284">
        <v>0</v>
      </c>
      <c r="G5284">
        <v>0</v>
      </c>
      <c r="H5284">
        <v>0</v>
      </c>
      <c r="I5284" t="s">
        <v>149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5" x14ac:dyDescent="0.3">
      <c r="A5285" s="2">
        <v>45942</v>
      </c>
      <c r="B5285" t="s">
        <v>34</v>
      </c>
      <c r="C5285">
        <v>510</v>
      </c>
      <c r="D5285">
        <v>1</v>
      </c>
      <c r="E5285">
        <v>0.64</v>
      </c>
      <c r="F5285">
        <v>0.19600000000000001</v>
      </c>
      <c r="G5285">
        <v>0.64</v>
      </c>
      <c r="H5285">
        <v>0.64</v>
      </c>
      <c r="I5285" t="s">
        <v>149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X5285">
        <v>0</v>
      </c>
      <c r="Y5285">
        <v>0</v>
      </c>
    </row>
    <row r="5286" spans="1:25" x14ac:dyDescent="0.3">
      <c r="A5286" s="2">
        <v>45942</v>
      </c>
      <c r="B5286" t="s">
        <v>28</v>
      </c>
      <c r="C5286">
        <v>17</v>
      </c>
      <c r="D5286">
        <v>0</v>
      </c>
      <c r="F5286">
        <v>0</v>
      </c>
      <c r="G5286">
        <v>0</v>
      </c>
      <c r="H5286">
        <v>0</v>
      </c>
      <c r="I5286" t="s">
        <v>149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5" x14ac:dyDescent="0.3">
      <c r="A5287" s="2">
        <v>45942</v>
      </c>
      <c r="B5287" t="s">
        <v>58</v>
      </c>
      <c r="C5287">
        <v>175</v>
      </c>
      <c r="D5287">
        <v>1</v>
      </c>
      <c r="E5287">
        <v>0.93</v>
      </c>
      <c r="F5287">
        <v>0.57099999999999995</v>
      </c>
      <c r="G5287">
        <v>0.93</v>
      </c>
      <c r="H5287">
        <v>0.93</v>
      </c>
      <c r="I5287" t="s">
        <v>149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X5287">
        <v>0</v>
      </c>
      <c r="Y5287">
        <v>0</v>
      </c>
    </row>
    <row r="5288" spans="1:25" x14ac:dyDescent="0.3">
      <c r="A5288" s="2">
        <v>45942</v>
      </c>
      <c r="B5288" t="s">
        <v>110</v>
      </c>
      <c r="C5288">
        <v>172</v>
      </c>
      <c r="D5288">
        <v>2</v>
      </c>
      <c r="E5288">
        <v>0.39500000000000002</v>
      </c>
      <c r="F5288">
        <v>1.163</v>
      </c>
      <c r="G5288">
        <v>0.79</v>
      </c>
      <c r="H5288">
        <v>0.79</v>
      </c>
      <c r="I5288" t="s">
        <v>149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X5288">
        <v>0</v>
      </c>
      <c r="Y5288">
        <v>0</v>
      </c>
    </row>
    <row r="5289" spans="1:25" x14ac:dyDescent="0.3">
      <c r="A5289" s="2">
        <v>45942</v>
      </c>
      <c r="B5289" t="s">
        <v>34</v>
      </c>
      <c r="C5289">
        <v>396</v>
      </c>
      <c r="D5289">
        <v>1</v>
      </c>
      <c r="E5289">
        <v>1.04</v>
      </c>
      <c r="F5289">
        <v>0.253</v>
      </c>
      <c r="G5289">
        <v>1.04</v>
      </c>
      <c r="H5289">
        <v>1.04</v>
      </c>
      <c r="I5289" t="s">
        <v>149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X5289">
        <v>0</v>
      </c>
      <c r="Y5289">
        <v>0</v>
      </c>
    </row>
    <row r="5290" spans="1:25" x14ac:dyDescent="0.3">
      <c r="A5290" s="2">
        <v>45942</v>
      </c>
      <c r="B5290" t="s">
        <v>28</v>
      </c>
      <c r="C5290">
        <v>63</v>
      </c>
      <c r="D5290">
        <v>1</v>
      </c>
      <c r="E5290">
        <v>1.17</v>
      </c>
      <c r="F5290">
        <v>1.587</v>
      </c>
      <c r="G5290">
        <v>1.17</v>
      </c>
      <c r="H5290">
        <v>1.17</v>
      </c>
      <c r="I5290" t="s">
        <v>149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X5290">
        <v>0</v>
      </c>
      <c r="Y5290">
        <v>0</v>
      </c>
    </row>
    <row r="5291" spans="1:25" x14ac:dyDescent="0.3">
      <c r="A5291" s="2">
        <v>45942</v>
      </c>
      <c r="B5291" t="s">
        <v>28</v>
      </c>
      <c r="C5291">
        <v>40</v>
      </c>
      <c r="D5291">
        <v>0</v>
      </c>
      <c r="F5291">
        <v>0</v>
      </c>
      <c r="G5291">
        <v>0</v>
      </c>
      <c r="H5291">
        <v>0</v>
      </c>
      <c r="I5291" t="s">
        <v>149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5" x14ac:dyDescent="0.3">
      <c r="A5292" s="2">
        <v>45942</v>
      </c>
      <c r="B5292" t="s">
        <v>58</v>
      </c>
      <c r="C5292">
        <v>140</v>
      </c>
      <c r="D5292">
        <v>1</v>
      </c>
      <c r="E5292">
        <v>0.6</v>
      </c>
      <c r="F5292">
        <v>0.71399999999999997</v>
      </c>
      <c r="G5292">
        <v>0.6</v>
      </c>
      <c r="H5292">
        <v>0.6</v>
      </c>
      <c r="I5292" t="s">
        <v>149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X5292">
        <v>0</v>
      </c>
      <c r="Y5292">
        <v>0</v>
      </c>
    </row>
    <row r="5293" spans="1:25" x14ac:dyDescent="0.3">
      <c r="A5293" s="2">
        <v>45942</v>
      </c>
      <c r="B5293" t="s">
        <v>110</v>
      </c>
      <c r="C5293">
        <v>64</v>
      </c>
      <c r="D5293">
        <v>1</v>
      </c>
      <c r="E5293">
        <v>1.08</v>
      </c>
      <c r="F5293">
        <v>1.5629999999999999</v>
      </c>
      <c r="G5293">
        <v>1.08</v>
      </c>
      <c r="H5293">
        <v>1.08</v>
      </c>
      <c r="I5293" t="s">
        <v>149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X5293">
        <v>0</v>
      </c>
      <c r="Y5293">
        <v>0</v>
      </c>
    </row>
    <row r="5294" spans="1:25" x14ac:dyDescent="0.3">
      <c r="A5294" s="2">
        <v>45942</v>
      </c>
      <c r="B5294" t="s">
        <v>34</v>
      </c>
      <c r="C5294">
        <v>363</v>
      </c>
      <c r="D5294">
        <v>7</v>
      </c>
      <c r="E5294">
        <v>0.996</v>
      </c>
      <c r="F5294">
        <v>1.9279999999999999</v>
      </c>
      <c r="G5294">
        <v>6.97</v>
      </c>
      <c r="H5294">
        <v>6.97</v>
      </c>
      <c r="I5294" t="s">
        <v>149</v>
      </c>
      <c r="J5294">
        <v>2</v>
      </c>
      <c r="K5294">
        <v>2</v>
      </c>
      <c r="L5294">
        <v>2</v>
      </c>
      <c r="M5294">
        <v>2</v>
      </c>
      <c r="N5294">
        <v>2</v>
      </c>
      <c r="O5294">
        <v>2</v>
      </c>
      <c r="P5294">
        <v>2</v>
      </c>
      <c r="Q5294">
        <v>2</v>
      </c>
      <c r="R5294">
        <v>60.76</v>
      </c>
      <c r="S5294">
        <v>60.76</v>
      </c>
      <c r="T5294">
        <v>60.76</v>
      </c>
      <c r="U5294">
        <v>60.76</v>
      </c>
      <c r="V5294">
        <v>11.47136274</v>
      </c>
      <c r="W5294">
        <v>11.47136274</v>
      </c>
      <c r="X5294">
        <v>8.717360115</v>
      </c>
      <c r="Y5294">
        <v>8.717360115</v>
      </c>
    </row>
    <row r="5295" spans="1:25" x14ac:dyDescent="0.3">
      <c r="A5295" s="2">
        <v>45942</v>
      </c>
      <c r="B5295" t="s">
        <v>34</v>
      </c>
      <c r="C5295">
        <v>163</v>
      </c>
      <c r="D5295">
        <v>0</v>
      </c>
      <c r="F5295">
        <v>0</v>
      </c>
      <c r="G5295">
        <v>0</v>
      </c>
      <c r="H5295">
        <v>0</v>
      </c>
      <c r="I5295" t="s">
        <v>149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5" x14ac:dyDescent="0.3">
      <c r="A5296" s="2">
        <v>45942</v>
      </c>
      <c r="B5296" t="s">
        <v>58</v>
      </c>
      <c r="C5296">
        <v>138</v>
      </c>
      <c r="D5296">
        <v>1</v>
      </c>
      <c r="E5296">
        <v>0.41</v>
      </c>
      <c r="F5296">
        <v>0.72499999999999998</v>
      </c>
      <c r="G5296">
        <v>0.41</v>
      </c>
      <c r="H5296">
        <v>0.41</v>
      </c>
      <c r="I5296" t="s">
        <v>149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X5296">
        <v>0</v>
      </c>
      <c r="Y5296">
        <v>0</v>
      </c>
    </row>
    <row r="5297" spans="1:25" x14ac:dyDescent="0.3">
      <c r="A5297" s="2">
        <v>45942</v>
      </c>
      <c r="B5297" t="s">
        <v>28</v>
      </c>
      <c r="C5297">
        <v>50</v>
      </c>
      <c r="D5297">
        <v>0</v>
      </c>
      <c r="F5297">
        <v>0</v>
      </c>
      <c r="G5297">
        <v>0</v>
      </c>
      <c r="H5297">
        <v>0</v>
      </c>
      <c r="I5297" t="s">
        <v>149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5" x14ac:dyDescent="0.3">
      <c r="A5298" s="2">
        <v>45942</v>
      </c>
      <c r="B5298" t="s">
        <v>110</v>
      </c>
      <c r="C5298">
        <v>461</v>
      </c>
      <c r="D5298">
        <v>0</v>
      </c>
      <c r="F5298">
        <v>0</v>
      </c>
      <c r="G5298">
        <v>0</v>
      </c>
      <c r="H5298">
        <v>0</v>
      </c>
      <c r="I5298" t="s">
        <v>149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 spans="1:25" x14ac:dyDescent="0.3">
      <c r="A5299" s="2">
        <v>45942</v>
      </c>
      <c r="B5299" t="s">
        <v>26</v>
      </c>
      <c r="C5299">
        <v>124</v>
      </c>
      <c r="D5299">
        <v>0</v>
      </c>
      <c r="F5299">
        <v>0</v>
      </c>
      <c r="G5299">
        <v>0</v>
      </c>
      <c r="H5299">
        <v>0</v>
      </c>
      <c r="I5299" t="s">
        <v>149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5" x14ac:dyDescent="0.3">
      <c r="A5300" s="2">
        <v>45942</v>
      </c>
      <c r="B5300" t="s">
        <v>30</v>
      </c>
      <c r="C5300">
        <v>18</v>
      </c>
      <c r="D5300">
        <v>0</v>
      </c>
      <c r="F5300">
        <v>0</v>
      </c>
      <c r="G5300">
        <v>0</v>
      </c>
      <c r="H5300">
        <v>0</v>
      </c>
      <c r="I5300" t="s">
        <v>149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5" x14ac:dyDescent="0.3">
      <c r="A5301" s="2">
        <v>45942</v>
      </c>
      <c r="B5301" t="s">
        <v>26</v>
      </c>
      <c r="C5301">
        <v>501</v>
      </c>
      <c r="D5301">
        <v>2</v>
      </c>
      <c r="E5301">
        <v>1.155</v>
      </c>
      <c r="F5301">
        <v>0.39900000000000002</v>
      </c>
      <c r="G5301">
        <v>2.31</v>
      </c>
      <c r="H5301">
        <v>2.31</v>
      </c>
      <c r="I5301" t="s">
        <v>149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1</v>
      </c>
      <c r="Q5301">
        <v>1</v>
      </c>
      <c r="R5301">
        <v>37.880000000000003</v>
      </c>
      <c r="S5301">
        <v>37.880000000000003</v>
      </c>
      <c r="T5301">
        <v>37.880000000000003</v>
      </c>
      <c r="U5301">
        <v>37.880000000000003</v>
      </c>
      <c r="V5301">
        <v>6.0982048569999998</v>
      </c>
      <c r="W5301">
        <v>6.0982048569999998</v>
      </c>
      <c r="X5301">
        <v>16.398268399999999</v>
      </c>
      <c r="Y5301">
        <v>16.398268399999999</v>
      </c>
    </row>
    <row r="5302" spans="1:25" x14ac:dyDescent="0.3">
      <c r="A5302" s="2">
        <v>45942</v>
      </c>
      <c r="B5302" t="s">
        <v>30</v>
      </c>
      <c r="C5302">
        <v>74</v>
      </c>
      <c r="D5302">
        <v>1</v>
      </c>
      <c r="E5302">
        <v>0.5</v>
      </c>
      <c r="F5302">
        <v>1.351</v>
      </c>
      <c r="G5302">
        <v>0.5</v>
      </c>
      <c r="H5302">
        <v>0.5</v>
      </c>
      <c r="I5302" t="s">
        <v>149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X5302">
        <v>0</v>
      </c>
      <c r="Y5302">
        <v>0</v>
      </c>
    </row>
    <row r="5303" spans="1:25" x14ac:dyDescent="0.3">
      <c r="A5303" s="2">
        <v>45942</v>
      </c>
      <c r="B5303" t="s">
        <v>26</v>
      </c>
      <c r="C5303">
        <v>350</v>
      </c>
      <c r="D5303">
        <v>3</v>
      </c>
      <c r="E5303">
        <v>1.01</v>
      </c>
      <c r="F5303">
        <v>0.85699999999999998</v>
      </c>
      <c r="G5303">
        <v>3.03</v>
      </c>
      <c r="H5303">
        <v>3.03</v>
      </c>
      <c r="I5303" t="s">
        <v>149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X5303">
        <v>0</v>
      </c>
      <c r="Y5303">
        <v>0</v>
      </c>
    </row>
    <row r="5304" spans="1:25" x14ac:dyDescent="0.3">
      <c r="A5304" s="2">
        <v>45942</v>
      </c>
      <c r="B5304" t="s">
        <v>30</v>
      </c>
      <c r="C5304">
        <v>188</v>
      </c>
      <c r="D5304">
        <v>0</v>
      </c>
      <c r="F5304">
        <v>0</v>
      </c>
      <c r="G5304">
        <v>0</v>
      </c>
      <c r="H5304">
        <v>0</v>
      </c>
      <c r="I5304" t="s">
        <v>149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5" x14ac:dyDescent="0.3">
      <c r="A5305" s="2">
        <v>45942</v>
      </c>
      <c r="B5305" t="s">
        <v>30</v>
      </c>
      <c r="C5305">
        <v>104</v>
      </c>
      <c r="D5305">
        <v>0</v>
      </c>
      <c r="F5305">
        <v>0</v>
      </c>
      <c r="G5305">
        <v>0</v>
      </c>
      <c r="H5305">
        <v>0</v>
      </c>
      <c r="I5305" t="s">
        <v>149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5" x14ac:dyDescent="0.3">
      <c r="A5306" s="2">
        <v>45942</v>
      </c>
      <c r="B5306" t="s">
        <v>26</v>
      </c>
      <c r="C5306">
        <v>367</v>
      </c>
      <c r="D5306">
        <v>4</v>
      </c>
      <c r="E5306">
        <v>0.76300000000000001</v>
      </c>
      <c r="F5306">
        <v>1.0900000000000001</v>
      </c>
      <c r="G5306">
        <v>3.05</v>
      </c>
      <c r="H5306">
        <v>3.05</v>
      </c>
      <c r="I5306" t="s">
        <v>149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X5306">
        <v>0</v>
      </c>
      <c r="Y5306">
        <v>0</v>
      </c>
    </row>
    <row r="5307" spans="1:25" x14ac:dyDescent="0.3">
      <c r="A5307" s="2">
        <v>45942</v>
      </c>
      <c r="B5307" t="s">
        <v>86</v>
      </c>
      <c r="C5307">
        <v>8</v>
      </c>
      <c r="D5307">
        <v>0</v>
      </c>
      <c r="F5307">
        <v>0</v>
      </c>
      <c r="G5307">
        <v>0</v>
      </c>
      <c r="H5307">
        <v>0</v>
      </c>
      <c r="I5307" t="s">
        <v>149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5" x14ac:dyDescent="0.3">
      <c r="A5308" s="2">
        <v>45942</v>
      </c>
      <c r="B5308" t="s">
        <v>32</v>
      </c>
      <c r="C5308">
        <v>265</v>
      </c>
      <c r="D5308">
        <v>4</v>
      </c>
      <c r="E5308">
        <v>0.88500000000000001</v>
      </c>
      <c r="F5308">
        <v>1.5089999999999999</v>
      </c>
      <c r="G5308">
        <v>3.54</v>
      </c>
      <c r="H5308">
        <v>3.54</v>
      </c>
      <c r="I5308" t="s">
        <v>149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X5308">
        <v>0</v>
      </c>
      <c r="Y5308">
        <v>0</v>
      </c>
    </row>
    <row r="5309" spans="1:25" x14ac:dyDescent="0.3">
      <c r="A5309" s="2">
        <v>45942</v>
      </c>
      <c r="B5309" t="s">
        <v>46</v>
      </c>
      <c r="C5309">
        <v>31</v>
      </c>
      <c r="D5309">
        <v>0</v>
      </c>
      <c r="F5309">
        <v>0</v>
      </c>
      <c r="G5309">
        <v>0</v>
      </c>
      <c r="H5309">
        <v>0</v>
      </c>
      <c r="I5309" t="s">
        <v>149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5" x14ac:dyDescent="0.3">
      <c r="A5310" s="2">
        <v>45942</v>
      </c>
      <c r="B5310" t="s">
        <v>38</v>
      </c>
      <c r="C5310">
        <v>621</v>
      </c>
      <c r="D5310">
        <v>6</v>
      </c>
      <c r="E5310">
        <v>1.268</v>
      </c>
      <c r="F5310">
        <v>0.96599999999999997</v>
      </c>
      <c r="G5310">
        <v>7.61</v>
      </c>
      <c r="H5310">
        <v>7.61</v>
      </c>
      <c r="I5310" t="s">
        <v>149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1</v>
      </c>
      <c r="R5310">
        <v>21.88</v>
      </c>
      <c r="S5310">
        <v>21.88</v>
      </c>
      <c r="T5310">
        <v>21.88</v>
      </c>
      <c r="U5310">
        <v>21.88</v>
      </c>
      <c r="V5310">
        <v>34.780621570000001</v>
      </c>
      <c r="W5310">
        <v>34.780621570000001</v>
      </c>
      <c r="X5310">
        <v>2.8751642579999999</v>
      </c>
      <c r="Y5310">
        <v>2.8751642579999999</v>
      </c>
    </row>
    <row r="5311" spans="1:25" x14ac:dyDescent="0.3">
      <c r="A5311" s="2">
        <v>45942</v>
      </c>
      <c r="B5311" t="s">
        <v>46</v>
      </c>
      <c r="C5311">
        <v>225</v>
      </c>
      <c r="D5311">
        <v>0</v>
      </c>
      <c r="F5311">
        <v>0</v>
      </c>
      <c r="G5311">
        <v>0</v>
      </c>
      <c r="H5311">
        <v>0</v>
      </c>
      <c r="I5311" t="s">
        <v>149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5" x14ac:dyDescent="0.3">
      <c r="A5312" s="2">
        <v>45942</v>
      </c>
      <c r="B5312" t="s">
        <v>38</v>
      </c>
      <c r="C5312">
        <v>1421</v>
      </c>
      <c r="D5312">
        <v>11</v>
      </c>
      <c r="E5312">
        <v>0.97899999999999998</v>
      </c>
      <c r="F5312">
        <v>0.77400000000000002</v>
      </c>
      <c r="G5312">
        <v>10.77</v>
      </c>
      <c r="H5312">
        <v>10.77</v>
      </c>
      <c r="I5312" t="s">
        <v>149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  <c r="R5312">
        <v>21.88</v>
      </c>
      <c r="S5312">
        <v>21.88</v>
      </c>
      <c r="T5312">
        <v>21.88</v>
      </c>
      <c r="U5312">
        <v>21.88</v>
      </c>
      <c r="V5312">
        <v>49.223034730000002</v>
      </c>
      <c r="W5312">
        <v>49.223034730000002</v>
      </c>
      <c r="X5312">
        <v>2.0315691739999999</v>
      </c>
      <c r="Y5312">
        <v>2.0315691739999999</v>
      </c>
    </row>
    <row r="5313" spans="1:25" x14ac:dyDescent="0.3">
      <c r="A5313" s="2">
        <v>45942</v>
      </c>
      <c r="B5313" t="s">
        <v>86</v>
      </c>
      <c r="C5313">
        <v>2016</v>
      </c>
      <c r="D5313">
        <v>2</v>
      </c>
      <c r="E5313">
        <v>1.29</v>
      </c>
      <c r="F5313">
        <v>9.9000000000000005E-2</v>
      </c>
      <c r="G5313">
        <v>2.58</v>
      </c>
      <c r="H5313">
        <v>2.58</v>
      </c>
      <c r="I5313" t="s">
        <v>149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X5313">
        <v>0</v>
      </c>
      <c r="Y5313">
        <v>0</v>
      </c>
    </row>
    <row r="5314" spans="1:25" x14ac:dyDescent="0.3">
      <c r="A5314" s="2">
        <v>45942</v>
      </c>
      <c r="B5314" t="s">
        <v>32</v>
      </c>
      <c r="C5314">
        <v>551</v>
      </c>
      <c r="D5314">
        <v>4</v>
      </c>
      <c r="E5314">
        <v>0.82499999999999996</v>
      </c>
      <c r="F5314">
        <v>0.72599999999999998</v>
      </c>
      <c r="G5314">
        <v>3.3</v>
      </c>
      <c r="H5314">
        <v>3.3</v>
      </c>
      <c r="I5314" t="s">
        <v>149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34.49</v>
      </c>
      <c r="S5314">
        <v>34.49</v>
      </c>
      <c r="T5314">
        <v>34.49</v>
      </c>
      <c r="U5314">
        <v>34.49</v>
      </c>
      <c r="V5314">
        <v>9.5679907219999993</v>
      </c>
      <c r="W5314">
        <v>9.5679907219999993</v>
      </c>
      <c r="X5314">
        <v>10.451515150000001</v>
      </c>
      <c r="Y5314">
        <v>10.451515150000001</v>
      </c>
    </row>
    <row r="5315" spans="1:25" x14ac:dyDescent="0.3">
      <c r="A5315" s="2">
        <v>45942</v>
      </c>
      <c r="B5315" t="s">
        <v>38</v>
      </c>
      <c r="C5315">
        <v>459</v>
      </c>
      <c r="D5315">
        <v>6</v>
      </c>
      <c r="E5315">
        <v>1.075</v>
      </c>
      <c r="F5315">
        <v>1.3069999999999999</v>
      </c>
      <c r="G5315">
        <v>6.45</v>
      </c>
      <c r="H5315">
        <v>6.45</v>
      </c>
      <c r="I5315" t="s">
        <v>149</v>
      </c>
      <c r="J5315">
        <v>4</v>
      </c>
      <c r="K5315">
        <v>4</v>
      </c>
      <c r="L5315">
        <v>4</v>
      </c>
      <c r="M5315">
        <v>4</v>
      </c>
      <c r="N5315">
        <v>4</v>
      </c>
      <c r="O5315">
        <v>4</v>
      </c>
      <c r="P5315">
        <v>4</v>
      </c>
      <c r="Q5315">
        <v>4</v>
      </c>
      <c r="R5315">
        <v>114.13</v>
      </c>
      <c r="S5315">
        <v>114.13</v>
      </c>
      <c r="T5315">
        <v>114.13</v>
      </c>
      <c r="U5315">
        <v>114.13</v>
      </c>
      <c r="V5315">
        <v>5.651450101</v>
      </c>
      <c r="W5315">
        <v>5.651450101</v>
      </c>
      <c r="X5315">
        <v>17.694573640000002</v>
      </c>
      <c r="Y5315">
        <v>17.694573640000002</v>
      </c>
    </row>
    <row r="5316" spans="1:25" x14ac:dyDescent="0.3">
      <c r="A5316" s="2">
        <v>45942</v>
      </c>
      <c r="B5316" t="s">
        <v>86</v>
      </c>
      <c r="C5316">
        <v>38</v>
      </c>
      <c r="D5316">
        <v>0</v>
      </c>
      <c r="F5316">
        <v>0</v>
      </c>
      <c r="G5316">
        <v>0</v>
      </c>
      <c r="H5316">
        <v>0</v>
      </c>
      <c r="I5316" t="s">
        <v>149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5" x14ac:dyDescent="0.3">
      <c r="A5317" s="2">
        <v>45942</v>
      </c>
      <c r="B5317" t="s">
        <v>32</v>
      </c>
      <c r="C5317">
        <v>55</v>
      </c>
      <c r="D5317">
        <v>0</v>
      </c>
      <c r="F5317">
        <v>0</v>
      </c>
      <c r="G5317">
        <v>0</v>
      </c>
      <c r="H5317">
        <v>0</v>
      </c>
      <c r="I5317" t="s">
        <v>149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5" x14ac:dyDescent="0.3">
      <c r="A5318" s="2">
        <v>45942</v>
      </c>
      <c r="B5318" t="s">
        <v>46</v>
      </c>
      <c r="C5318">
        <v>361</v>
      </c>
      <c r="D5318">
        <v>2</v>
      </c>
      <c r="E5318">
        <v>2.0699999999999998</v>
      </c>
      <c r="F5318">
        <v>0.55400000000000005</v>
      </c>
      <c r="G5318">
        <v>4.1399999999999997</v>
      </c>
      <c r="H5318">
        <v>4.1399999999999997</v>
      </c>
      <c r="I5318" t="s">
        <v>149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X5318">
        <v>0</v>
      </c>
      <c r="Y5318">
        <v>0</v>
      </c>
    </row>
    <row r="5319" spans="1:25" x14ac:dyDescent="0.3">
      <c r="A5319" s="2">
        <v>45942</v>
      </c>
      <c r="B5319" t="s">
        <v>86</v>
      </c>
      <c r="C5319">
        <v>271</v>
      </c>
      <c r="D5319">
        <v>1</v>
      </c>
      <c r="E5319">
        <v>1.1200000000000001</v>
      </c>
      <c r="F5319">
        <v>0.36899999999999999</v>
      </c>
      <c r="G5319">
        <v>1.1200000000000001</v>
      </c>
      <c r="H5319">
        <v>1.1200000000000001</v>
      </c>
      <c r="I5319" t="s">
        <v>149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X5319">
        <v>0</v>
      </c>
      <c r="Y5319">
        <v>0</v>
      </c>
    </row>
    <row r="5320" spans="1:25" x14ac:dyDescent="0.3">
      <c r="A5320" s="2">
        <v>45942</v>
      </c>
      <c r="B5320" t="s">
        <v>46</v>
      </c>
      <c r="C5320">
        <v>205</v>
      </c>
      <c r="D5320">
        <v>0</v>
      </c>
      <c r="F5320">
        <v>0</v>
      </c>
      <c r="G5320">
        <v>0</v>
      </c>
      <c r="H5320">
        <v>0</v>
      </c>
      <c r="I5320" t="s">
        <v>149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5" x14ac:dyDescent="0.3">
      <c r="A5321" s="2">
        <v>45942</v>
      </c>
      <c r="B5321" t="s">
        <v>32</v>
      </c>
      <c r="C5321">
        <v>242</v>
      </c>
      <c r="D5321">
        <v>1</v>
      </c>
      <c r="E5321">
        <v>0.49</v>
      </c>
      <c r="F5321">
        <v>0.41299999999999998</v>
      </c>
      <c r="G5321">
        <v>0.49</v>
      </c>
      <c r="H5321">
        <v>0.49</v>
      </c>
      <c r="I5321" t="s">
        <v>149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X5321">
        <v>0</v>
      </c>
      <c r="Y5321">
        <v>0</v>
      </c>
    </row>
    <row r="5322" spans="1:25" x14ac:dyDescent="0.3">
      <c r="A5322" s="2">
        <v>45942</v>
      </c>
      <c r="B5322" t="s">
        <v>38</v>
      </c>
      <c r="C5322">
        <v>2905</v>
      </c>
      <c r="D5322">
        <v>29</v>
      </c>
      <c r="E5322">
        <v>0.54400000000000004</v>
      </c>
      <c r="F5322">
        <v>0.998</v>
      </c>
      <c r="G5322">
        <v>15.77</v>
      </c>
      <c r="H5322">
        <v>15.77</v>
      </c>
      <c r="I5322" t="s">
        <v>149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39.979999999999997</v>
      </c>
      <c r="S5322">
        <v>39.979999999999997</v>
      </c>
      <c r="T5322">
        <v>39.979999999999997</v>
      </c>
      <c r="U5322">
        <v>39.979999999999997</v>
      </c>
      <c r="V5322">
        <v>39.44472236</v>
      </c>
      <c r="W5322">
        <v>39.44472236</v>
      </c>
      <c r="X5322">
        <v>2.5351934049999998</v>
      </c>
      <c r="Y5322">
        <v>2.5351934049999998</v>
      </c>
    </row>
    <row r="5323" spans="1:25" x14ac:dyDescent="0.3">
      <c r="A5323" s="2">
        <v>45942</v>
      </c>
      <c r="B5323" t="s">
        <v>40</v>
      </c>
      <c r="C5323">
        <v>295</v>
      </c>
      <c r="D5323">
        <v>1</v>
      </c>
      <c r="E5323">
        <v>1.53</v>
      </c>
      <c r="F5323">
        <v>0.33900000000000002</v>
      </c>
      <c r="G5323">
        <v>1.53</v>
      </c>
      <c r="H5323">
        <v>1.53</v>
      </c>
      <c r="I5323" t="s">
        <v>149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X5323">
        <v>0</v>
      </c>
      <c r="Y5323">
        <v>0</v>
      </c>
    </row>
    <row r="5324" spans="1:25" x14ac:dyDescent="0.3">
      <c r="A5324" s="2">
        <v>45943</v>
      </c>
      <c r="B5324" t="s">
        <v>90</v>
      </c>
      <c r="C5324">
        <v>64</v>
      </c>
      <c r="D5324">
        <v>0</v>
      </c>
      <c r="F5324">
        <v>0</v>
      </c>
      <c r="G5324">
        <v>0</v>
      </c>
      <c r="H5324">
        <v>0</v>
      </c>
      <c r="I5324" t="s">
        <v>149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5" x14ac:dyDescent="0.3">
      <c r="A5325" s="2">
        <v>45943</v>
      </c>
      <c r="B5325" t="s">
        <v>58</v>
      </c>
      <c r="C5325">
        <v>221</v>
      </c>
      <c r="D5325">
        <v>6</v>
      </c>
      <c r="E5325">
        <v>1.05</v>
      </c>
      <c r="F5325">
        <v>2.7149999999999999</v>
      </c>
      <c r="G5325">
        <v>6.3</v>
      </c>
      <c r="H5325">
        <v>6.3</v>
      </c>
      <c r="I5325" t="s">
        <v>149</v>
      </c>
      <c r="J5325">
        <v>1</v>
      </c>
      <c r="K5325">
        <v>3</v>
      </c>
      <c r="L5325">
        <v>3</v>
      </c>
      <c r="M5325">
        <v>3</v>
      </c>
      <c r="N5325">
        <v>1</v>
      </c>
      <c r="O5325">
        <v>3</v>
      </c>
      <c r="P5325">
        <v>3</v>
      </c>
      <c r="Q5325">
        <v>3</v>
      </c>
      <c r="R5325">
        <v>11.49</v>
      </c>
      <c r="S5325">
        <v>50.35</v>
      </c>
      <c r="T5325">
        <v>50.35</v>
      </c>
      <c r="U5325">
        <v>50.35</v>
      </c>
      <c r="V5325">
        <v>12.512413110000001</v>
      </c>
      <c r="W5325">
        <v>12.512413110000001</v>
      </c>
      <c r="X5325">
        <v>7.9920634919999998</v>
      </c>
      <c r="Y5325">
        <v>7.9920634919999998</v>
      </c>
    </row>
    <row r="5326" spans="1:25" x14ac:dyDescent="0.3">
      <c r="A5326" s="2">
        <v>45943</v>
      </c>
      <c r="B5326" t="s">
        <v>110</v>
      </c>
      <c r="C5326">
        <v>89</v>
      </c>
      <c r="D5326">
        <v>0</v>
      </c>
      <c r="F5326">
        <v>0</v>
      </c>
      <c r="G5326">
        <v>0</v>
      </c>
      <c r="H5326">
        <v>0</v>
      </c>
      <c r="I5326" t="s">
        <v>149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5" x14ac:dyDescent="0.3">
      <c r="A5327" s="2">
        <v>45943</v>
      </c>
      <c r="B5327" t="s">
        <v>34</v>
      </c>
      <c r="C5327">
        <v>856</v>
      </c>
      <c r="D5327">
        <v>0</v>
      </c>
      <c r="F5327">
        <v>0</v>
      </c>
      <c r="G5327">
        <v>0</v>
      </c>
      <c r="H5327">
        <v>0</v>
      </c>
      <c r="I5327" t="s">
        <v>149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5" x14ac:dyDescent="0.3">
      <c r="A5328" s="2">
        <v>45943</v>
      </c>
      <c r="B5328" t="s">
        <v>28</v>
      </c>
      <c r="C5328">
        <v>16</v>
      </c>
      <c r="D5328">
        <v>0</v>
      </c>
      <c r="F5328">
        <v>0</v>
      </c>
      <c r="G5328">
        <v>0</v>
      </c>
      <c r="H5328">
        <v>0</v>
      </c>
      <c r="I5328" t="s">
        <v>149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5" x14ac:dyDescent="0.3">
      <c r="A5329" s="2">
        <v>45943</v>
      </c>
      <c r="B5329" t="s">
        <v>58</v>
      </c>
      <c r="C5329">
        <v>416</v>
      </c>
      <c r="D5329">
        <v>1</v>
      </c>
      <c r="E5329">
        <v>0.87</v>
      </c>
      <c r="F5329">
        <v>0.24</v>
      </c>
      <c r="G5329">
        <v>0.87</v>
      </c>
      <c r="H5329">
        <v>0.87</v>
      </c>
      <c r="I5329" t="s">
        <v>149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X5329">
        <v>0</v>
      </c>
      <c r="Y5329">
        <v>0</v>
      </c>
    </row>
    <row r="5330" spans="1:25" x14ac:dyDescent="0.3">
      <c r="A5330" s="2">
        <v>45943</v>
      </c>
      <c r="B5330" t="s">
        <v>110</v>
      </c>
      <c r="C5330">
        <v>347</v>
      </c>
      <c r="D5330">
        <v>0</v>
      </c>
      <c r="F5330">
        <v>0</v>
      </c>
      <c r="G5330">
        <v>0</v>
      </c>
      <c r="H5330">
        <v>0</v>
      </c>
      <c r="I5330" t="s">
        <v>149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5" x14ac:dyDescent="0.3">
      <c r="A5331" s="2">
        <v>45943</v>
      </c>
      <c r="B5331" t="s">
        <v>34</v>
      </c>
      <c r="C5331">
        <v>998</v>
      </c>
      <c r="D5331">
        <v>8</v>
      </c>
      <c r="E5331">
        <v>1.0049999999999999</v>
      </c>
      <c r="F5331">
        <v>0.80200000000000005</v>
      </c>
      <c r="G5331">
        <v>8.0399999999999991</v>
      </c>
      <c r="H5331">
        <v>8.0399999999999991</v>
      </c>
      <c r="I5331" t="s">
        <v>149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19.489999999999998</v>
      </c>
      <c r="S5331">
        <v>19.489999999999998</v>
      </c>
      <c r="T5331">
        <v>19.489999999999998</v>
      </c>
      <c r="U5331">
        <v>19.489999999999998</v>
      </c>
      <c r="V5331">
        <v>41.25192406</v>
      </c>
      <c r="W5331">
        <v>41.25192406</v>
      </c>
      <c r="X5331">
        <v>2.4241293530000001</v>
      </c>
      <c r="Y5331">
        <v>2.4241293530000001</v>
      </c>
    </row>
    <row r="5332" spans="1:25" x14ac:dyDescent="0.3">
      <c r="A5332" s="2">
        <v>45943</v>
      </c>
      <c r="B5332" t="s">
        <v>28</v>
      </c>
      <c r="C5332">
        <v>155</v>
      </c>
      <c r="D5332">
        <v>0</v>
      </c>
      <c r="F5332">
        <v>0</v>
      </c>
      <c r="G5332">
        <v>0</v>
      </c>
      <c r="H5332">
        <v>0</v>
      </c>
      <c r="I5332" t="s">
        <v>149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5" x14ac:dyDescent="0.3">
      <c r="A5333" s="2">
        <v>45943</v>
      </c>
      <c r="B5333" t="s">
        <v>28</v>
      </c>
      <c r="C5333">
        <v>93</v>
      </c>
      <c r="D5333">
        <v>1</v>
      </c>
      <c r="E5333">
        <v>0.84</v>
      </c>
      <c r="F5333">
        <v>1.075</v>
      </c>
      <c r="G5333">
        <v>0.84</v>
      </c>
      <c r="H5333">
        <v>0.84</v>
      </c>
      <c r="I5333" t="s">
        <v>149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X5333">
        <v>0</v>
      </c>
      <c r="Y5333">
        <v>0</v>
      </c>
    </row>
    <row r="5334" spans="1:25" x14ac:dyDescent="0.3">
      <c r="A5334" s="2">
        <v>45943</v>
      </c>
      <c r="B5334" t="s">
        <v>58</v>
      </c>
      <c r="C5334">
        <v>308</v>
      </c>
      <c r="D5334">
        <v>1</v>
      </c>
      <c r="E5334">
        <v>0.75</v>
      </c>
      <c r="F5334">
        <v>0.32500000000000001</v>
      </c>
      <c r="G5334">
        <v>0.75</v>
      </c>
      <c r="H5334">
        <v>0.75</v>
      </c>
      <c r="I5334" t="s">
        <v>149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X5334">
        <v>0</v>
      </c>
      <c r="Y5334">
        <v>0</v>
      </c>
    </row>
    <row r="5335" spans="1:25" x14ac:dyDescent="0.3">
      <c r="A5335" s="2">
        <v>45943</v>
      </c>
      <c r="B5335" t="s">
        <v>110</v>
      </c>
      <c r="C5335">
        <v>155</v>
      </c>
      <c r="D5335">
        <v>1</v>
      </c>
      <c r="E5335">
        <v>1.1100000000000001</v>
      </c>
      <c r="F5335">
        <v>0.64500000000000002</v>
      </c>
      <c r="G5335">
        <v>1.1100000000000001</v>
      </c>
      <c r="H5335">
        <v>1.1100000000000001</v>
      </c>
      <c r="I5335" t="s">
        <v>149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X5335">
        <v>0</v>
      </c>
      <c r="Y5335">
        <v>0</v>
      </c>
    </row>
    <row r="5336" spans="1:25" x14ac:dyDescent="0.3">
      <c r="A5336" s="2">
        <v>45943</v>
      </c>
      <c r="B5336" t="s">
        <v>34</v>
      </c>
      <c r="C5336">
        <v>392</v>
      </c>
      <c r="D5336">
        <v>1</v>
      </c>
      <c r="E5336">
        <v>1.29</v>
      </c>
      <c r="F5336">
        <v>0.255</v>
      </c>
      <c r="G5336">
        <v>1.29</v>
      </c>
      <c r="H5336">
        <v>1.29</v>
      </c>
      <c r="I5336" t="s">
        <v>149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X5336">
        <v>0</v>
      </c>
      <c r="Y5336">
        <v>0</v>
      </c>
    </row>
    <row r="5337" spans="1:25" x14ac:dyDescent="0.3">
      <c r="A5337" s="2">
        <v>45943</v>
      </c>
      <c r="B5337" t="s">
        <v>34</v>
      </c>
      <c r="C5337">
        <v>198</v>
      </c>
      <c r="D5337">
        <v>0</v>
      </c>
      <c r="F5337">
        <v>0</v>
      </c>
      <c r="G5337">
        <v>0</v>
      </c>
      <c r="H5337">
        <v>0</v>
      </c>
      <c r="I5337" t="s">
        <v>149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5" x14ac:dyDescent="0.3">
      <c r="A5338" s="2">
        <v>45943</v>
      </c>
      <c r="B5338" t="s">
        <v>58</v>
      </c>
      <c r="C5338">
        <v>213</v>
      </c>
      <c r="D5338">
        <v>1</v>
      </c>
      <c r="E5338">
        <v>0.44</v>
      </c>
      <c r="F5338">
        <v>0.46899999999999997</v>
      </c>
      <c r="G5338">
        <v>0.44</v>
      </c>
      <c r="H5338">
        <v>0.44</v>
      </c>
      <c r="I5338" t="s">
        <v>149</v>
      </c>
      <c r="J5338">
        <v>0</v>
      </c>
      <c r="K5338">
        <v>1</v>
      </c>
      <c r="L5338">
        <v>1</v>
      </c>
      <c r="M5338">
        <v>1</v>
      </c>
      <c r="N5338">
        <v>0</v>
      </c>
      <c r="O5338">
        <v>1</v>
      </c>
      <c r="P5338">
        <v>1</v>
      </c>
      <c r="Q5338">
        <v>1</v>
      </c>
      <c r="R5338">
        <v>0</v>
      </c>
      <c r="S5338">
        <v>13.88</v>
      </c>
      <c r="T5338">
        <v>13.88</v>
      </c>
      <c r="U5338">
        <v>13.88</v>
      </c>
      <c r="V5338">
        <v>3.170028818</v>
      </c>
      <c r="W5338">
        <v>3.170028818</v>
      </c>
      <c r="X5338">
        <v>31.545454549999999</v>
      </c>
      <c r="Y5338">
        <v>31.545454549999999</v>
      </c>
    </row>
    <row r="5339" spans="1:25" x14ac:dyDescent="0.3">
      <c r="A5339" s="2">
        <v>45943</v>
      </c>
      <c r="B5339" t="s">
        <v>28</v>
      </c>
      <c r="C5339">
        <v>77</v>
      </c>
      <c r="D5339">
        <v>0</v>
      </c>
      <c r="F5339">
        <v>0</v>
      </c>
      <c r="G5339">
        <v>0</v>
      </c>
      <c r="H5339">
        <v>0</v>
      </c>
      <c r="I5339" t="s">
        <v>149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5" x14ac:dyDescent="0.3">
      <c r="A5340" s="2">
        <v>45943</v>
      </c>
      <c r="B5340" t="s">
        <v>110</v>
      </c>
      <c r="C5340">
        <v>1136</v>
      </c>
      <c r="D5340">
        <v>7</v>
      </c>
      <c r="E5340">
        <v>0.73899999999999999</v>
      </c>
      <c r="F5340">
        <v>0.61599999999999999</v>
      </c>
      <c r="G5340">
        <v>5.17</v>
      </c>
      <c r="H5340">
        <v>5.17</v>
      </c>
      <c r="I5340" t="s">
        <v>149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X5340">
        <v>0</v>
      </c>
      <c r="Y5340">
        <v>0</v>
      </c>
    </row>
    <row r="5341" spans="1:25" x14ac:dyDescent="0.3">
      <c r="A5341" s="2">
        <v>45943</v>
      </c>
      <c r="B5341" t="s">
        <v>26</v>
      </c>
      <c r="C5341">
        <v>163</v>
      </c>
      <c r="D5341">
        <v>4</v>
      </c>
      <c r="E5341">
        <v>1.23</v>
      </c>
      <c r="F5341">
        <v>2.4540000000000002</v>
      </c>
      <c r="G5341">
        <v>4.92</v>
      </c>
      <c r="H5341">
        <v>4.92</v>
      </c>
      <c r="I5341" t="s">
        <v>149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  <c r="R5341">
        <v>37.880000000000003</v>
      </c>
      <c r="S5341">
        <v>37.880000000000003</v>
      </c>
      <c r="T5341">
        <v>37.880000000000003</v>
      </c>
      <c r="U5341">
        <v>37.880000000000003</v>
      </c>
      <c r="V5341">
        <v>12.98838437</v>
      </c>
      <c r="W5341">
        <v>12.98838437</v>
      </c>
      <c r="X5341">
        <v>7.6991869919999996</v>
      </c>
      <c r="Y5341">
        <v>7.6991869919999996</v>
      </c>
    </row>
    <row r="5342" spans="1:25" x14ac:dyDescent="0.3">
      <c r="A5342" s="2">
        <v>45943</v>
      </c>
      <c r="B5342" t="s">
        <v>30</v>
      </c>
      <c r="C5342">
        <v>20</v>
      </c>
      <c r="D5342">
        <v>0</v>
      </c>
      <c r="F5342">
        <v>0</v>
      </c>
      <c r="G5342">
        <v>0</v>
      </c>
      <c r="H5342">
        <v>0</v>
      </c>
      <c r="I5342" t="s">
        <v>149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5" x14ac:dyDescent="0.3">
      <c r="A5343" s="2">
        <v>45943</v>
      </c>
      <c r="B5343" t="s">
        <v>26</v>
      </c>
      <c r="C5343">
        <v>312</v>
      </c>
      <c r="D5343">
        <v>2</v>
      </c>
      <c r="E5343">
        <v>0.96</v>
      </c>
      <c r="F5343">
        <v>0.64100000000000001</v>
      </c>
      <c r="G5343">
        <v>1.92</v>
      </c>
      <c r="H5343">
        <v>1.92</v>
      </c>
      <c r="I5343" t="s">
        <v>149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X5343">
        <v>0</v>
      </c>
      <c r="Y5343">
        <v>0</v>
      </c>
    </row>
    <row r="5344" spans="1:25" x14ac:dyDescent="0.3">
      <c r="A5344" s="2">
        <v>45943</v>
      </c>
      <c r="B5344" t="s">
        <v>30</v>
      </c>
      <c r="C5344">
        <v>116</v>
      </c>
      <c r="D5344">
        <v>1</v>
      </c>
      <c r="E5344">
        <v>0.96</v>
      </c>
      <c r="F5344">
        <v>0.86199999999999999</v>
      </c>
      <c r="G5344">
        <v>0.96</v>
      </c>
      <c r="H5344">
        <v>0.96</v>
      </c>
      <c r="I5344" t="s">
        <v>149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X5344">
        <v>0</v>
      </c>
      <c r="Y5344">
        <v>0</v>
      </c>
    </row>
    <row r="5345" spans="1:25" x14ac:dyDescent="0.3">
      <c r="A5345" s="2">
        <v>45943</v>
      </c>
      <c r="B5345" t="s">
        <v>26</v>
      </c>
      <c r="C5345">
        <v>358</v>
      </c>
      <c r="D5345">
        <v>4</v>
      </c>
      <c r="E5345">
        <v>0.94799999999999995</v>
      </c>
      <c r="F5345">
        <v>1.117</v>
      </c>
      <c r="G5345">
        <v>3.79</v>
      </c>
      <c r="H5345">
        <v>3.79</v>
      </c>
      <c r="I5345" t="s">
        <v>149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X5345">
        <v>0</v>
      </c>
      <c r="Y5345">
        <v>0</v>
      </c>
    </row>
    <row r="5346" spans="1:25" x14ac:dyDescent="0.3">
      <c r="A5346" s="2">
        <v>45943</v>
      </c>
      <c r="B5346" t="s">
        <v>30</v>
      </c>
      <c r="C5346">
        <v>178</v>
      </c>
      <c r="D5346">
        <v>5</v>
      </c>
      <c r="E5346">
        <v>0.83199999999999996</v>
      </c>
      <c r="F5346">
        <v>2.8090000000000002</v>
      </c>
      <c r="G5346">
        <v>4.16</v>
      </c>
      <c r="H5346">
        <v>4.16</v>
      </c>
      <c r="I5346" t="s">
        <v>149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X5346">
        <v>0</v>
      </c>
      <c r="Y5346">
        <v>0</v>
      </c>
    </row>
    <row r="5347" spans="1:25" x14ac:dyDescent="0.3">
      <c r="A5347" s="2">
        <v>45943</v>
      </c>
      <c r="B5347" t="s">
        <v>30</v>
      </c>
      <c r="C5347">
        <v>122</v>
      </c>
      <c r="D5347">
        <v>1</v>
      </c>
      <c r="E5347">
        <v>0.3</v>
      </c>
      <c r="F5347">
        <v>0.82</v>
      </c>
      <c r="G5347">
        <v>0.3</v>
      </c>
      <c r="H5347">
        <v>0.3</v>
      </c>
      <c r="I5347" t="s">
        <v>149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X5347">
        <v>0</v>
      </c>
      <c r="Y5347">
        <v>0</v>
      </c>
    </row>
    <row r="5348" spans="1:25" x14ac:dyDescent="0.3">
      <c r="A5348" s="2">
        <v>45943</v>
      </c>
      <c r="B5348" t="s">
        <v>26</v>
      </c>
      <c r="C5348">
        <v>292</v>
      </c>
      <c r="D5348">
        <v>2</v>
      </c>
      <c r="E5348">
        <v>0.51</v>
      </c>
      <c r="F5348">
        <v>0.68500000000000005</v>
      </c>
      <c r="G5348">
        <v>1.02</v>
      </c>
      <c r="H5348">
        <v>1.02</v>
      </c>
      <c r="I5348" t="s">
        <v>149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X5348">
        <v>0</v>
      </c>
      <c r="Y5348">
        <v>0</v>
      </c>
    </row>
    <row r="5349" spans="1:25" x14ac:dyDescent="0.3">
      <c r="A5349" s="2">
        <v>45943</v>
      </c>
      <c r="B5349" t="s">
        <v>86</v>
      </c>
      <c r="C5349">
        <v>4</v>
      </c>
      <c r="D5349">
        <v>0</v>
      </c>
      <c r="F5349">
        <v>0</v>
      </c>
      <c r="G5349">
        <v>0</v>
      </c>
      <c r="H5349">
        <v>0</v>
      </c>
      <c r="I5349" t="s">
        <v>149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5" x14ac:dyDescent="0.3">
      <c r="A5350" s="2">
        <v>45943</v>
      </c>
      <c r="B5350" t="s">
        <v>32</v>
      </c>
      <c r="C5350">
        <v>380</v>
      </c>
      <c r="D5350">
        <v>1</v>
      </c>
      <c r="E5350">
        <v>2.37</v>
      </c>
      <c r="F5350">
        <v>0.26300000000000001</v>
      </c>
      <c r="G5350">
        <v>2.37</v>
      </c>
      <c r="H5350">
        <v>2.37</v>
      </c>
      <c r="I5350" t="s">
        <v>149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X5350">
        <v>0</v>
      </c>
      <c r="Y5350">
        <v>0</v>
      </c>
    </row>
    <row r="5351" spans="1:25" x14ac:dyDescent="0.3">
      <c r="A5351" s="2">
        <v>45943</v>
      </c>
      <c r="B5351" t="s">
        <v>46</v>
      </c>
      <c r="C5351">
        <v>55</v>
      </c>
      <c r="D5351">
        <v>0</v>
      </c>
      <c r="F5351">
        <v>0</v>
      </c>
      <c r="G5351">
        <v>0</v>
      </c>
      <c r="H5351">
        <v>0</v>
      </c>
      <c r="I5351" t="s">
        <v>149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5" x14ac:dyDescent="0.3">
      <c r="A5352" s="2">
        <v>45943</v>
      </c>
      <c r="B5352" t="s">
        <v>38</v>
      </c>
      <c r="C5352">
        <v>646</v>
      </c>
      <c r="D5352">
        <v>5</v>
      </c>
      <c r="E5352">
        <v>1.06</v>
      </c>
      <c r="F5352">
        <v>0.77400000000000002</v>
      </c>
      <c r="G5352">
        <v>5.3</v>
      </c>
      <c r="H5352">
        <v>5.3</v>
      </c>
      <c r="I5352" t="s">
        <v>149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X5352">
        <v>0</v>
      </c>
      <c r="Y5352">
        <v>0</v>
      </c>
    </row>
    <row r="5353" spans="1:25" x14ac:dyDescent="0.3">
      <c r="A5353" s="2">
        <v>45943</v>
      </c>
      <c r="B5353" t="s">
        <v>46</v>
      </c>
      <c r="C5353">
        <v>344</v>
      </c>
      <c r="D5353">
        <v>1</v>
      </c>
      <c r="E5353">
        <v>1.5</v>
      </c>
      <c r="F5353">
        <v>0.29099999999999998</v>
      </c>
      <c r="G5353">
        <v>1.5</v>
      </c>
      <c r="H5353">
        <v>1.5</v>
      </c>
      <c r="I5353" t="s">
        <v>149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X5353">
        <v>0</v>
      </c>
      <c r="Y5353">
        <v>0</v>
      </c>
    </row>
    <row r="5354" spans="1:25" x14ac:dyDescent="0.3">
      <c r="A5354" s="2">
        <v>45943</v>
      </c>
      <c r="B5354" t="s">
        <v>38</v>
      </c>
      <c r="C5354">
        <v>1396</v>
      </c>
      <c r="D5354">
        <v>16</v>
      </c>
      <c r="E5354">
        <v>0.93899999999999995</v>
      </c>
      <c r="F5354">
        <v>1.1459999999999999</v>
      </c>
      <c r="G5354">
        <v>15.03</v>
      </c>
      <c r="H5354">
        <v>15.03</v>
      </c>
      <c r="I5354" t="s">
        <v>149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1</v>
      </c>
      <c r="R5354">
        <v>23.88</v>
      </c>
      <c r="S5354">
        <v>23.88</v>
      </c>
      <c r="T5354">
        <v>23.88</v>
      </c>
      <c r="U5354">
        <v>23.88</v>
      </c>
      <c r="V5354">
        <v>62.939698489999998</v>
      </c>
      <c r="W5354">
        <v>62.939698489999998</v>
      </c>
      <c r="X5354">
        <v>1.588822355</v>
      </c>
      <c r="Y5354">
        <v>1.588822355</v>
      </c>
    </row>
    <row r="5355" spans="1:25" x14ac:dyDescent="0.3">
      <c r="A5355" s="2">
        <v>45943</v>
      </c>
      <c r="B5355" t="s">
        <v>86</v>
      </c>
      <c r="C5355">
        <v>386</v>
      </c>
      <c r="D5355">
        <v>5</v>
      </c>
      <c r="E5355">
        <v>1.5</v>
      </c>
      <c r="F5355">
        <v>1.2949999999999999</v>
      </c>
      <c r="G5355">
        <v>7.5</v>
      </c>
      <c r="H5355">
        <v>7.5</v>
      </c>
      <c r="I5355" t="s">
        <v>149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X5355">
        <v>0</v>
      </c>
      <c r="Y5355">
        <v>0</v>
      </c>
    </row>
    <row r="5356" spans="1:25" x14ac:dyDescent="0.3">
      <c r="A5356" s="2">
        <v>45943</v>
      </c>
      <c r="B5356" t="s">
        <v>32</v>
      </c>
      <c r="C5356">
        <v>893</v>
      </c>
      <c r="D5356">
        <v>0</v>
      </c>
      <c r="F5356">
        <v>0</v>
      </c>
      <c r="G5356">
        <v>0</v>
      </c>
      <c r="H5356">
        <v>0</v>
      </c>
      <c r="I5356" t="s">
        <v>149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5" x14ac:dyDescent="0.3">
      <c r="A5357" s="2">
        <v>45943</v>
      </c>
      <c r="B5357" t="s">
        <v>38</v>
      </c>
      <c r="C5357">
        <v>558</v>
      </c>
      <c r="D5357">
        <v>6</v>
      </c>
      <c r="E5357">
        <v>1.087</v>
      </c>
      <c r="F5357">
        <v>1.075</v>
      </c>
      <c r="G5357">
        <v>6.52</v>
      </c>
      <c r="H5357">
        <v>6.52</v>
      </c>
      <c r="I5357" t="s">
        <v>149</v>
      </c>
      <c r="J5357">
        <v>5</v>
      </c>
      <c r="K5357">
        <v>5</v>
      </c>
      <c r="L5357">
        <v>5</v>
      </c>
      <c r="M5357">
        <v>5</v>
      </c>
      <c r="N5357">
        <v>5</v>
      </c>
      <c r="O5357">
        <v>5</v>
      </c>
      <c r="P5357">
        <v>5</v>
      </c>
      <c r="Q5357">
        <v>5</v>
      </c>
      <c r="R5357">
        <v>143.84</v>
      </c>
      <c r="S5357">
        <v>143.84</v>
      </c>
      <c r="T5357">
        <v>143.84</v>
      </c>
      <c r="U5357">
        <v>143.84</v>
      </c>
      <c r="V5357">
        <v>4.5328142380000003</v>
      </c>
      <c r="W5357">
        <v>4.5328142380000003</v>
      </c>
      <c r="X5357">
        <v>22.06134969</v>
      </c>
      <c r="Y5357">
        <v>22.06134969</v>
      </c>
    </row>
    <row r="5358" spans="1:25" x14ac:dyDescent="0.3">
      <c r="A5358" s="2">
        <v>45943</v>
      </c>
      <c r="B5358" t="s">
        <v>86</v>
      </c>
      <c r="C5358">
        <v>34</v>
      </c>
      <c r="D5358">
        <v>1</v>
      </c>
      <c r="E5358">
        <v>1.44</v>
      </c>
      <c r="F5358">
        <v>2.9409999999999998</v>
      </c>
      <c r="G5358">
        <v>1.44</v>
      </c>
      <c r="H5358">
        <v>1.44</v>
      </c>
      <c r="I5358" t="s">
        <v>149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X5358">
        <v>0</v>
      </c>
      <c r="Y5358">
        <v>0</v>
      </c>
    </row>
    <row r="5359" spans="1:25" x14ac:dyDescent="0.3">
      <c r="A5359" s="2">
        <v>45943</v>
      </c>
      <c r="B5359" t="s">
        <v>32</v>
      </c>
      <c r="C5359">
        <v>47</v>
      </c>
      <c r="D5359">
        <v>1</v>
      </c>
      <c r="E5359">
        <v>0.96</v>
      </c>
      <c r="F5359">
        <v>2.1280000000000001</v>
      </c>
      <c r="G5359">
        <v>0.96</v>
      </c>
      <c r="H5359">
        <v>0.96</v>
      </c>
      <c r="I5359" t="s">
        <v>149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X5359">
        <v>0</v>
      </c>
      <c r="Y5359">
        <v>0</v>
      </c>
    </row>
    <row r="5360" spans="1:25" x14ac:dyDescent="0.3">
      <c r="A5360" s="2">
        <v>45943</v>
      </c>
      <c r="B5360" t="s">
        <v>46</v>
      </c>
      <c r="C5360">
        <v>348</v>
      </c>
      <c r="D5360">
        <v>1</v>
      </c>
      <c r="E5360">
        <v>1.96</v>
      </c>
      <c r="F5360">
        <v>0.28699999999999998</v>
      </c>
      <c r="G5360">
        <v>1.96</v>
      </c>
      <c r="H5360">
        <v>1.96</v>
      </c>
      <c r="I5360" t="s">
        <v>149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X5360">
        <v>0</v>
      </c>
      <c r="Y5360">
        <v>0</v>
      </c>
    </row>
    <row r="5361" spans="1:25" x14ac:dyDescent="0.3">
      <c r="A5361" s="2">
        <v>45943</v>
      </c>
      <c r="B5361" t="s">
        <v>86</v>
      </c>
      <c r="C5361">
        <v>179</v>
      </c>
      <c r="D5361">
        <v>0</v>
      </c>
      <c r="F5361">
        <v>0</v>
      </c>
      <c r="G5361">
        <v>0</v>
      </c>
      <c r="H5361">
        <v>0</v>
      </c>
      <c r="I5361" t="s">
        <v>149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5" x14ac:dyDescent="0.3">
      <c r="A5362" s="2">
        <v>45943</v>
      </c>
      <c r="B5362" t="s">
        <v>46</v>
      </c>
      <c r="C5362">
        <v>212</v>
      </c>
      <c r="D5362">
        <v>1</v>
      </c>
      <c r="E5362">
        <v>0.56000000000000005</v>
      </c>
      <c r="F5362">
        <v>0.47199999999999998</v>
      </c>
      <c r="G5362">
        <v>0.56000000000000005</v>
      </c>
      <c r="H5362">
        <v>0.56000000000000005</v>
      </c>
      <c r="I5362" t="s">
        <v>149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X5362">
        <v>0</v>
      </c>
      <c r="Y5362">
        <v>0</v>
      </c>
    </row>
    <row r="5363" spans="1:25" x14ac:dyDescent="0.3">
      <c r="A5363" s="2">
        <v>45943</v>
      </c>
      <c r="B5363" t="s">
        <v>32</v>
      </c>
      <c r="C5363">
        <v>356</v>
      </c>
      <c r="D5363">
        <v>2</v>
      </c>
      <c r="E5363">
        <v>0.70499999999999996</v>
      </c>
      <c r="F5363">
        <v>0.56200000000000006</v>
      </c>
      <c r="G5363">
        <v>1.41</v>
      </c>
      <c r="H5363">
        <v>1.41</v>
      </c>
      <c r="I5363" t="s">
        <v>149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X5363">
        <v>0</v>
      </c>
      <c r="Y5363">
        <v>0</v>
      </c>
    </row>
    <row r="5364" spans="1:25" x14ac:dyDescent="0.3">
      <c r="A5364" s="2">
        <v>45943</v>
      </c>
      <c r="B5364" t="s">
        <v>38</v>
      </c>
      <c r="C5364">
        <v>2636</v>
      </c>
      <c r="D5364">
        <v>20</v>
      </c>
      <c r="E5364">
        <v>0.625</v>
      </c>
      <c r="F5364">
        <v>0.75900000000000001</v>
      </c>
      <c r="G5364">
        <v>12.49</v>
      </c>
      <c r="H5364">
        <v>12.49</v>
      </c>
      <c r="I5364" t="s">
        <v>149</v>
      </c>
      <c r="J5364">
        <v>4</v>
      </c>
      <c r="K5364">
        <v>4</v>
      </c>
      <c r="L5364">
        <v>4</v>
      </c>
      <c r="M5364">
        <v>4</v>
      </c>
      <c r="N5364">
        <v>4</v>
      </c>
      <c r="O5364">
        <v>4</v>
      </c>
      <c r="P5364">
        <v>4</v>
      </c>
      <c r="Q5364">
        <v>4</v>
      </c>
      <c r="R5364">
        <v>106.13</v>
      </c>
      <c r="S5364">
        <v>106.13</v>
      </c>
      <c r="T5364">
        <v>106.13</v>
      </c>
      <c r="U5364">
        <v>106.13</v>
      </c>
      <c r="V5364">
        <v>11.768585699999999</v>
      </c>
      <c r="W5364">
        <v>11.768585699999999</v>
      </c>
      <c r="X5364">
        <v>8.4971977580000004</v>
      </c>
      <c r="Y5364">
        <v>8.4971977580000004</v>
      </c>
    </row>
    <row r="5365" spans="1:25" x14ac:dyDescent="0.3">
      <c r="A5365" s="2">
        <v>45943</v>
      </c>
      <c r="B5365" t="s">
        <v>40</v>
      </c>
      <c r="C5365">
        <v>465</v>
      </c>
      <c r="D5365">
        <v>4</v>
      </c>
      <c r="E5365">
        <v>3.6480000000000001</v>
      </c>
      <c r="F5365">
        <v>0.86</v>
      </c>
      <c r="G5365">
        <v>14.59</v>
      </c>
      <c r="H5365">
        <v>14.59</v>
      </c>
      <c r="I5365" t="s">
        <v>149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31.49</v>
      </c>
      <c r="S5365">
        <v>31.49</v>
      </c>
      <c r="T5365">
        <v>31.49</v>
      </c>
      <c r="U5365">
        <v>31.49</v>
      </c>
      <c r="V5365">
        <v>46.332168940000003</v>
      </c>
      <c r="W5365">
        <v>46.332168940000003</v>
      </c>
      <c r="X5365">
        <v>2.1583276219999998</v>
      </c>
      <c r="Y5365">
        <v>2.1583276219999998</v>
      </c>
    </row>
    <row r="5366" spans="1:25" x14ac:dyDescent="0.3">
      <c r="A5366" s="2">
        <v>45943</v>
      </c>
      <c r="B5366" t="s">
        <v>44</v>
      </c>
      <c r="C5366">
        <v>1898</v>
      </c>
      <c r="D5366">
        <v>13</v>
      </c>
      <c r="E5366">
        <v>1.4019999999999999</v>
      </c>
      <c r="F5366">
        <v>0.68500000000000005</v>
      </c>
      <c r="G5366">
        <v>18.22</v>
      </c>
      <c r="H5366">
        <v>18.22</v>
      </c>
      <c r="I5366" t="s">
        <v>149</v>
      </c>
      <c r="J5366">
        <v>5</v>
      </c>
      <c r="K5366">
        <v>5</v>
      </c>
      <c r="L5366">
        <v>5</v>
      </c>
      <c r="M5366">
        <v>5</v>
      </c>
      <c r="N5366">
        <v>5</v>
      </c>
      <c r="O5366">
        <v>5</v>
      </c>
      <c r="P5366">
        <v>5</v>
      </c>
      <c r="Q5366">
        <v>5</v>
      </c>
      <c r="R5366">
        <v>145.47999999999999</v>
      </c>
      <c r="S5366">
        <v>145.47999999999999</v>
      </c>
      <c r="T5366">
        <v>145.47999999999999</v>
      </c>
      <c r="U5366">
        <v>145.47999999999999</v>
      </c>
      <c r="V5366">
        <v>12.524058289999999</v>
      </c>
      <c r="W5366">
        <v>12.524058289999999</v>
      </c>
      <c r="X5366">
        <v>7.9846322719999998</v>
      </c>
      <c r="Y5366">
        <v>7.9846322719999998</v>
      </c>
    </row>
    <row r="5367" spans="1:25" x14ac:dyDescent="0.3">
      <c r="A5367" s="2">
        <v>45943</v>
      </c>
      <c r="B5367" t="s">
        <v>42</v>
      </c>
      <c r="C5367">
        <v>3995</v>
      </c>
      <c r="D5367">
        <v>67</v>
      </c>
      <c r="E5367">
        <v>1.8360000000000001</v>
      </c>
      <c r="F5367">
        <v>1.677</v>
      </c>
      <c r="G5367">
        <v>123</v>
      </c>
      <c r="H5367">
        <v>123</v>
      </c>
      <c r="I5367" t="s">
        <v>149</v>
      </c>
      <c r="J5367">
        <v>8</v>
      </c>
      <c r="K5367">
        <v>11</v>
      </c>
      <c r="L5367">
        <v>11</v>
      </c>
      <c r="M5367">
        <v>11</v>
      </c>
      <c r="N5367">
        <v>8</v>
      </c>
      <c r="O5367">
        <v>11</v>
      </c>
      <c r="P5367">
        <v>11</v>
      </c>
      <c r="Q5367">
        <v>11</v>
      </c>
      <c r="R5367">
        <v>222.25</v>
      </c>
      <c r="S5367">
        <v>297.19</v>
      </c>
      <c r="T5367">
        <v>297.19</v>
      </c>
      <c r="U5367">
        <v>297.19</v>
      </c>
      <c r="V5367">
        <v>41.387664460000003</v>
      </c>
      <c r="W5367">
        <v>41.387664460000003</v>
      </c>
      <c r="X5367">
        <v>2.4161788620000002</v>
      </c>
      <c r="Y5367">
        <v>2.4161788620000002</v>
      </c>
    </row>
    <row r="5368" spans="1:25" x14ac:dyDescent="0.3">
      <c r="A5368" s="2">
        <v>45943</v>
      </c>
      <c r="B5368" t="s">
        <v>40</v>
      </c>
      <c r="C5368">
        <v>2268</v>
      </c>
      <c r="D5368">
        <v>20</v>
      </c>
      <c r="E5368">
        <v>2.6640000000000001</v>
      </c>
      <c r="F5368">
        <v>0.88200000000000001</v>
      </c>
      <c r="G5368">
        <v>53.27</v>
      </c>
      <c r="H5368">
        <v>53.27</v>
      </c>
      <c r="I5368" t="s">
        <v>149</v>
      </c>
      <c r="J5368">
        <v>6</v>
      </c>
      <c r="K5368">
        <v>6</v>
      </c>
      <c r="L5368">
        <v>6</v>
      </c>
      <c r="M5368">
        <v>6</v>
      </c>
      <c r="N5368">
        <v>6</v>
      </c>
      <c r="O5368">
        <v>6</v>
      </c>
      <c r="P5368">
        <v>6</v>
      </c>
      <c r="Q5368">
        <v>6</v>
      </c>
      <c r="R5368">
        <v>294.36</v>
      </c>
      <c r="S5368">
        <v>294.36</v>
      </c>
      <c r="T5368">
        <v>294.36</v>
      </c>
      <c r="U5368">
        <v>294.36</v>
      </c>
      <c r="V5368">
        <v>18.096888159999999</v>
      </c>
      <c r="W5368">
        <v>18.096888159999999</v>
      </c>
      <c r="X5368">
        <v>5.5258119020000001</v>
      </c>
      <c r="Y5368">
        <v>5.5258119020000001</v>
      </c>
    </row>
    <row r="5369" spans="1:25" x14ac:dyDescent="0.3">
      <c r="A5369" s="2">
        <v>45943</v>
      </c>
      <c r="B5369" t="s">
        <v>62</v>
      </c>
      <c r="C5369">
        <v>2325</v>
      </c>
      <c r="D5369">
        <v>9</v>
      </c>
      <c r="E5369">
        <v>4.5380000000000003</v>
      </c>
      <c r="F5369">
        <v>0.38700000000000001</v>
      </c>
      <c r="G5369">
        <v>40.840000000000003</v>
      </c>
      <c r="H5369">
        <v>40.840000000000003</v>
      </c>
      <c r="I5369" t="s">
        <v>149</v>
      </c>
      <c r="J5369">
        <v>4</v>
      </c>
      <c r="K5369">
        <v>4</v>
      </c>
      <c r="L5369">
        <v>4</v>
      </c>
      <c r="M5369">
        <v>4</v>
      </c>
      <c r="N5369">
        <v>5</v>
      </c>
      <c r="O5369">
        <v>5</v>
      </c>
      <c r="P5369">
        <v>5</v>
      </c>
      <c r="Q5369">
        <v>5</v>
      </c>
      <c r="R5369">
        <v>310.64</v>
      </c>
      <c r="S5369">
        <v>310.64</v>
      </c>
      <c r="T5369">
        <v>310.64</v>
      </c>
      <c r="U5369">
        <v>310.64</v>
      </c>
      <c r="V5369">
        <v>13.147051250000001</v>
      </c>
      <c r="W5369">
        <v>13.147051250000001</v>
      </c>
      <c r="X5369">
        <v>7.6062683639999999</v>
      </c>
      <c r="Y5369">
        <v>7.6062683639999999</v>
      </c>
    </row>
    <row r="5370" spans="1:25" x14ac:dyDescent="0.3">
      <c r="A5370" s="2">
        <v>45943</v>
      </c>
      <c r="B5370" t="s">
        <v>84</v>
      </c>
      <c r="C5370">
        <v>4344</v>
      </c>
      <c r="D5370">
        <v>43</v>
      </c>
      <c r="E5370">
        <v>1.96</v>
      </c>
      <c r="F5370">
        <v>0.99</v>
      </c>
      <c r="G5370">
        <v>84.27</v>
      </c>
      <c r="H5370">
        <v>84.27</v>
      </c>
      <c r="I5370" t="s">
        <v>149</v>
      </c>
      <c r="J5370">
        <v>9</v>
      </c>
      <c r="K5370">
        <v>10</v>
      </c>
      <c r="L5370">
        <v>10</v>
      </c>
      <c r="M5370">
        <v>10</v>
      </c>
      <c r="N5370">
        <v>9</v>
      </c>
      <c r="O5370">
        <v>10</v>
      </c>
      <c r="P5370">
        <v>10</v>
      </c>
      <c r="Q5370">
        <v>10</v>
      </c>
      <c r="R5370">
        <v>302.29000000000002</v>
      </c>
      <c r="S5370">
        <v>336.78</v>
      </c>
      <c r="T5370">
        <v>336.78</v>
      </c>
      <c r="U5370">
        <v>336.78</v>
      </c>
      <c r="V5370">
        <v>25.022269730000001</v>
      </c>
      <c r="W5370">
        <v>25.022269730000001</v>
      </c>
      <c r="X5370">
        <v>3.996440014</v>
      </c>
      <c r="Y5370">
        <v>3.996440014</v>
      </c>
    </row>
    <row r="5371" spans="1:25" x14ac:dyDescent="0.3">
      <c r="A5371" s="2">
        <v>45943</v>
      </c>
      <c r="B5371" t="s">
        <v>56</v>
      </c>
      <c r="C5371">
        <v>609</v>
      </c>
      <c r="D5371">
        <v>9</v>
      </c>
      <c r="E5371">
        <v>2.0270000000000001</v>
      </c>
      <c r="F5371">
        <v>1.478</v>
      </c>
      <c r="G5371">
        <v>18.239999999999998</v>
      </c>
      <c r="H5371">
        <v>18.239999999999998</v>
      </c>
      <c r="I5371" t="s">
        <v>149</v>
      </c>
      <c r="J5371">
        <v>2</v>
      </c>
      <c r="K5371">
        <v>2</v>
      </c>
      <c r="L5371">
        <v>2</v>
      </c>
      <c r="M5371">
        <v>2</v>
      </c>
      <c r="N5371">
        <v>2</v>
      </c>
      <c r="O5371">
        <v>2</v>
      </c>
      <c r="P5371">
        <v>2</v>
      </c>
      <c r="Q5371">
        <v>2</v>
      </c>
      <c r="R5371">
        <v>61.76</v>
      </c>
      <c r="S5371">
        <v>61.76</v>
      </c>
      <c r="T5371">
        <v>61.76</v>
      </c>
      <c r="U5371">
        <v>61.76</v>
      </c>
      <c r="V5371">
        <v>29.533678760000001</v>
      </c>
      <c r="W5371">
        <v>29.533678760000001</v>
      </c>
      <c r="X5371">
        <v>3.3859649119999999</v>
      </c>
      <c r="Y5371">
        <v>3.3859649119999999</v>
      </c>
    </row>
    <row r="5372" spans="1:25" x14ac:dyDescent="0.3">
      <c r="A5372" s="2">
        <v>45943</v>
      </c>
      <c r="B5372" t="s">
        <v>50</v>
      </c>
      <c r="C5372">
        <v>1251</v>
      </c>
      <c r="D5372">
        <v>10</v>
      </c>
      <c r="E5372">
        <v>1.835</v>
      </c>
      <c r="F5372">
        <v>0.79900000000000004</v>
      </c>
      <c r="G5372">
        <v>18.350000000000001</v>
      </c>
      <c r="H5372">
        <v>18.350000000000001</v>
      </c>
      <c r="I5372" t="s">
        <v>149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X5372">
        <v>0</v>
      </c>
      <c r="Y5372">
        <v>0</v>
      </c>
    </row>
    <row r="5373" spans="1:25" x14ac:dyDescent="0.3">
      <c r="A5373" s="2">
        <v>45943</v>
      </c>
      <c r="B5373" t="s">
        <v>36</v>
      </c>
      <c r="C5373">
        <v>1520</v>
      </c>
      <c r="D5373">
        <v>5</v>
      </c>
      <c r="E5373">
        <v>1.3680000000000001</v>
      </c>
      <c r="F5373">
        <v>0.32900000000000001</v>
      </c>
      <c r="G5373">
        <v>6.84</v>
      </c>
      <c r="H5373">
        <v>6.84</v>
      </c>
      <c r="I5373" t="s">
        <v>149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  <c r="R5373">
        <v>21.88</v>
      </c>
      <c r="S5373">
        <v>21.88</v>
      </c>
      <c r="T5373">
        <v>21.88</v>
      </c>
      <c r="U5373">
        <v>21.88</v>
      </c>
      <c r="V5373">
        <v>31.26142596</v>
      </c>
      <c r="W5373">
        <v>31.26142596</v>
      </c>
      <c r="X5373">
        <v>3.1988304090000002</v>
      </c>
      <c r="Y5373">
        <v>3.1988304090000002</v>
      </c>
    </row>
    <row r="5374" spans="1:25" x14ac:dyDescent="0.3">
      <c r="A5374" s="2">
        <v>45943</v>
      </c>
      <c r="B5374" t="s">
        <v>62</v>
      </c>
      <c r="C5374">
        <v>7772</v>
      </c>
      <c r="D5374">
        <v>69</v>
      </c>
      <c r="E5374">
        <v>4.5990000000000002</v>
      </c>
      <c r="F5374">
        <v>0.88800000000000001</v>
      </c>
      <c r="G5374">
        <v>317.3</v>
      </c>
      <c r="H5374">
        <v>317.3</v>
      </c>
      <c r="I5374" t="s">
        <v>149</v>
      </c>
      <c r="J5374">
        <v>25</v>
      </c>
      <c r="K5374">
        <v>27</v>
      </c>
      <c r="L5374">
        <v>27</v>
      </c>
      <c r="M5374">
        <v>27</v>
      </c>
      <c r="N5374">
        <v>59</v>
      </c>
      <c r="O5374">
        <v>61</v>
      </c>
      <c r="P5374">
        <v>61</v>
      </c>
      <c r="Q5374">
        <v>61</v>
      </c>
      <c r="R5374">
        <v>2245.62</v>
      </c>
      <c r="S5374">
        <v>2318.6</v>
      </c>
      <c r="T5374">
        <v>2318.6</v>
      </c>
      <c r="U5374">
        <v>2318.6</v>
      </c>
      <c r="V5374">
        <v>13.68498232</v>
      </c>
      <c r="W5374">
        <v>13.68498232</v>
      </c>
      <c r="X5374">
        <v>7.3072801759999999</v>
      </c>
      <c r="Y5374">
        <v>7.3072801759999999</v>
      </c>
    </row>
    <row r="5375" spans="1:25" x14ac:dyDescent="0.3">
      <c r="A5375" s="2">
        <v>45943</v>
      </c>
      <c r="B5375" t="s">
        <v>64</v>
      </c>
      <c r="C5375">
        <v>2832</v>
      </c>
      <c r="D5375">
        <v>24</v>
      </c>
      <c r="E5375">
        <v>5.0949999999999998</v>
      </c>
      <c r="F5375">
        <v>0.84699999999999998</v>
      </c>
      <c r="G5375">
        <v>122.29</v>
      </c>
      <c r="H5375">
        <v>122.29</v>
      </c>
      <c r="I5375" t="s">
        <v>149</v>
      </c>
      <c r="J5375">
        <v>10</v>
      </c>
      <c r="K5375">
        <v>10</v>
      </c>
      <c r="L5375">
        <v>10</v>
      </c>
      <c r="M5375">
        <v>10</v>
      </c>
      <c r="N5375">
        <v>13</v>
      </c>
      <c r="O5375">
        <v>13</v>
      </c>
      <c r="P5375">
        <v>13</v>
      </c>
      <c r="Q5375">
        <v>13</v>
      </c>
      <c r="R5375">
        <v>678.07</v>
      </c>
      <c r="S5375">
        <v>678.07</v>
      </c>
      <c r="T5375">
        <v>678.07</v>
      </c>
      <c r="U5375">
        <v>678.07</v>
      </c>
      <c r="V5375">
        <v>18.035011130000001</v>
      </c>
      <c r="W5375">
        <v>18.035011130000001</v>
      </c>
      <c r="X5375">
        <v>5.5447706270000001</v>
      </c>
      <c r="Y5375">
        <v>5.5447706270000001</v>
      </c>
    </row>
    <row r="5376" spans="1:25" x14ac:dyDescent="0.3">
      <c r="A5376" s="2">
        <v>45943</v>
      </c>
      <c r="B5376" t="s">
        <v>66</v>
      </c>
      <c r="C5376">
        <v>1490</v>
      </c>
      <c r="D5376">
        <v>10</v>
      </c>
      <c r="E5376">
        <v>4.468</v>
      </c>
      <c r="F5376">
        <v>0.67100000000000004</v>
      </c>
      <c r="G5376">
        <v>44.68</v>
      </c>
      <c r="H5376">
        <v>44.68</v>
      </c>
      <c r="I5376" t="s">
        <v>149</v>
      </c>
      <c r="J5376">
        <v>5</v>
      </c>
      <c r="K5376">
        <v>5</v>
      </c>
      <c r="L5376">
        <v>5</v>
      </c>
      <c r="M5376">
        <v>5</v>
      </c>
      <c r="N5376">
        <v>9</v>
      </c>
      <c r="O5376">
        <v>9</v>
      </c>
      <c r="P5376">
        <v>9</v>
      </c>
      <c r="Q5376">
        <v>9</v>
      </c>
      <c r="R5376">
        <v>418.92</v>
      </c>
      <c r="S5376">
        <v>418.92</v>
      </c>
      <c r="T5376">
        <v>418.92</v>
      </c>
      <c r="U5376">
        <v>418.92</v>
      </c>
      <c r="V5376">
        <v>10.665520860000001</v>
      </c>
      <c r="W5376">
        <v>10.665520860000001</v>
      </c>
      <c r="X5376">
        <v>9.3760071620000005</v>
      </c>
      <c r="Y5376">
        <v>9.3760071620000005</v>
      </c>
    </row>
    <row r="5377" spans="1:25" x14ac:dyDescent="0.3">
      <c r="A5377" s="2">
        <v>45943</v>
      </c>
      <c r="B5377" t="s">
        <v>68</v>
      </c>
      <c r="C5377">
        <v>3860</v>
      </c>
      <c r="D5377">
        <v>33</v>
      </c>
      <c r="E5377">
        <v>5.7919999999999998</v>
      </c>
      <c r="F5377">
        <v>0.85499999999999998</v>
      </c>
      <c r="G5377">
        <v>191.13</v>
      </c>
      <c r="H5377">
        <v>191.13</v>
      </c>
      <c r="I5377" t="s">
        <v>149</v>
      </c>
      <c r="J5377">
        <v>12</v>
      </c>
      <c r="K5377">
        <v>13</v>
      </c>
      <c r="L5377">
        <v>13</v>
      </c>
      <c r="M5377">
        <v>13</v>
      </c>
      <c r="N5377">
        <v>19</v>
      </c>
      <c r="O5377">
        <v>21</v>
      </c>
      <c r="P5377">
        <v>21</v>
      </c>
      <c r="Q5377">
        <v>21</v>
      </c>
      <c r="R5377">
        <v>635.5</v>
      </c>
      <c r="S5377">
        <v>708.48</v>
      </c>
      <c r="T5377">
        <v>708.48</v>
      </c>
      <c r="U5377">
        <v>708.48</v>
      </c>
      <c r="V5377">
        <v>26.977472899999999</v>
      </c>
      <c r="W5377">
        <v>26.977472899999999</v>
      </c>
      <c r="X5377">
        <v>3.706796421</v>
      </c>
      <c r="Y5377">
        <v>3.706796421</v>
      </c>
    </row>
    <row r="5378" spans="1:25" x14ac:dyDescent="0.3">
      <c r="A5378" s="2">
        <v>45943</v>
      </c>
      <c r="B5378" t="s">
        <v>70</v>
      </c>
      <c r="C5378">
        <v>5847</v>
      </c>
      <c r="D5378">
        <v>37</v>
      </c>
      <c r="E5378">
        <v>3.9809999999999999</v>
      </c>
      <c r="F5378">
        <v>0.63300000000000001</v>
      </c>
      <c r="G5378">
        <v>147.30000000000001</v>
      </c>
      <c r="H5378">
        <v>147.30000000000001</v>
      </c>
      <c r="I5378" t="s">
        <v>149</v>
      </c>
      <c r="J5378">
        <v>7</v>
      </c>
      <c r="K5378">
        <v>10</v>
      </c>
      <c r="L5378">
        <v>10</v>
      </c>
      <c r="M5378">
        <v>10</v>
      </c>
      <c r="N5378">
        <v>12</v>
      </c>
      <c r="O5378">
        <v>16</v>
      </c>
      <c r="P5378">
        <v>16</v>
      </c>
      <c r="Q5378">
        <v>16</v>
      </c>
      <c r="R5378">
        <v>292.77999999999997</v>
      </c>
      <c r="S5378">
        <v>401.72</v>
      </c>
      <c r="T5378">
        <v>401.72</v>
      </c>
      <c r="U5378">
        <v>401.72</v>
      </c>
      <c r="V5378">
        <v>36.667330479999997</v>
      </c>
      <c r="W5378">
        <v>36.667330479999997</v>
      </c>
      <c r="X5378">
        <v>2.7272233539999999</v>
      </c>
      <c r="Y5378">
        <v>2.7272233539999999</v>
      </c>
    </row>
    <row r="5379" spans="1:25" x14ac:dyDescent="0.3">
      <c r="A5379" s="2">
        <v>45943</v>
      </c>
      <c r="B5379" t="s">
        <v>72</v>
      </c>
      <c r="C5379">
        <v>1624</v>
      </c>
      <c r="D5379">
        <v>7</v>
      </c>
      <c r="E5379">
        <v>2.5299999999999998</v>
      </c>
      <c r="F5379">
        <v>0.43099999999999999</v>
      </c>
      <c r="G5379">
        <v>17.71</v>
      </c>
      <c r="H5379">
        <v>17.71</v>
      </c>
      <c r="I5379" t="s">
        <v>149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X5379">
        <v>0</v>
      </c>
      <c r="Y5379">
        <v>0</v>
      </c>
    </row>
    <row r="5380" spans="1:25" x14ac:dyDescent="0.3">
      <c r="A5380" s="2">
        <v>45943</v>
      </c>
      <c r="B5380" t="s">
        <v>74</v>
      </c>
      <c r="C5380">
        <v>2884</v>
      </c>
      <c r="D5380">
        <v>9</v>
      </c>
      <c r="E5380">
        <v>2.6840000000000002</v>
      </c>
      <c r="F5380">
        <v>0.312</v>
      </c>
      <c r="G5380">
        <v>24.16</v>
      </c>
      <c r="H5380">
        <v>24.16</v>
      </c>
      <c r="I5380" t="s">
        <v>149</v>
      </c>
      <c r="J5380">
        <v>2</v>
      </c>
      <c r="K5380">
        <v>2</v>
      </c>
      <c r="L5380">
        <v>2</v>
      </c>
      <c r="M5380">
        <v>2</v>
      </c>
      <c r="N5380">
        <v>2</v>
      </c>
      <c r="O5380">
        <v>2</v>
      </c>
      <c r="P5380">
        <v>2</v>
      </c>
      <c r="Q5380">
        <v>2</v>
      </c>
      <c r="R5380">
        <v>56.37</v>
      </c>
      <c r="S5380">
        <v>56.37</v>
      </c>
      <c r="T5380">
        <v>56.37</v>
      </c>
      <c r="U5380">
        <v>56.37</v>
      </c>
      <c r="V5380">
        <v>42.859677130000001</v>
      </c>
      <c r="W5380">
        <v>42.859677130000001</v>
      </c>
      <c r="X5380">
        <v>2.3331953639999998</v>
      </c>
      <c r="Y5380">
        <v>2.3331953639999998</v>
      </c>
    </row>
    <row r="5381" spans="1:25" x14ac:dyDescent="0.3">
      <c r="A5381" s="2">
        <v>45943</v>
      </c>
      <c r="B5381" t="s">
        <v>76</v>
      </c>
      <c r="C5381">
        <v>2096</v>
      </c>
      <c r="D5381">
        <v>8</v>
      </c>
      <c r="E5381">
        <v>4.2649999999999997</v>
      </c>
      <c r="F5381">
        <v>0.38200000000000001</v>
      </c>
      <c r="G5381">
        <v>34.119999999999997</v>
      </c>
      <c r="H5381">
        <v>34.119999999999997</v>
      </c>
      <c r="I5381" t="s">
        <v>149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1</v>
      </c>
      <c r="R5381">
        <v>29.49</v>
      </c>
      <c r="S5381">
        <v>29.49</v>
      </c>
      <c r="T5381">
        <v>29.49</v>
      </c>
      <c r="U5381">
        <v>29.49</v>
      </c>
      <c r="V5381">
        <v>115.70023740000001</v>
      </c>
      <c r="W5381">
        <v>115.70023740000001</v>
      </c>
      <c r="X5381">
        <v>0.86430246190000004</v>
      </c>
      <c r="Y5381">
        <v>0.86430246190000004</v>
      </c>
    </row>
    <row r="5382" spans="1:25" x14ac:dyDescent="0.3">
      <c r="A5382" s="2">
        <v>45943</v>
      </c>
      <c r="B5382" t="s">
        <v>78</v>
      </c>
      <c r="C5382">
        <v>983</v>
      </c>
      <c r="D5382">
        <v>5</v>
      </c>
      <c r="E5382">
        <v>4.5380000000000003</v>
      </c>
      <c r="F5382">
        <v>0.50900000000000001</v>
      </c>
      <c r="G5382">
        <v>22.69</v>
      </c>
      <c r="H5382">
        <v>22.69</v>
      </c>
      <c r="I5382" t="s">
        <v>149</v>
      </c>
      <c r="J5382">
        <v>1</v>
      </c>
      <c r="K5382">
        <v>1</v>
      </c>
      <c r="L5382">
        <v>1</v>
      </c>
      <c r="M5382">
        <v>1</v>
      </c>
      <c r="N5382">
        <v>2</v>
      </c>
      <c r="O5382">
        <v>2</v>
      </c>
      <c r="P5382">
        <v>2</v>
      </c>
      <c r="Q5382">
        <v>2</v>
      </c>
      <c r="R5382">
        <v>45.76</v>
      </c>
      <c r="S5382">
        <v>45.76</v>
      </c>
      <c r="T5382">
        <v>45.76</v>
      </c>
      <c r="U5382">
        <v>45.76</v>
      </c>
      <c r="V5382">
        <v>49.584790210000001</v>
      </c>
      <c r="W5382">
        <v>49.584790210000001</v>
      </c>
      <c r="X5382">
        <v>2.016747466</v>
      </c>
      <c r="Y5382">
        <v>2.016747466</v>
      </c>
    </row>
    <row r="5383" spans="1:25" x14ac:dyDescent="0.3">
      <c r="A5383" s="2">
        <v>45943</v>
      </c>
      <c r="B5383" t="s">
        <v>88</v>
      </c>
      <c r="C5383">
        <v>4129</v>
      </c>
      <c r="D5383">
        <v>43</v>
      </c>
      <c r="E5383">
        <v>1.833</v>
      </c>
      <c r="F5383">
        <v>1.0409999999999999</v>
      </c>
      <c r="G5383">
        <v>78.8</v>
      </c>
      <c r="H5383">
        <v>78.8</v>
      </c>
      <c r="I5383" t="s">
        <v>149</v>
      </c>
      <c r="J5383">
        <v>7</v>
      </c>
      <c r="K5383">
        <v>7</v>
      </c>
      <c r="L5383">
        <v>7</v>
      </c>
      <c r="M5383">
        <v>7</v>
      </c>
      <c r="N5383">
        <v>9</v>
      </c>
      <c r="O5383">
        <v>9</v>
      </c>
      <c r="P5383">
        <v>9</v>
      </c>
      <c r="Q5383">
        <v>9</v>
      </c>
      <c r="R5383">
        <v>281.31</v>
      </c>
      <c r="S5383">
        <v>281.31</v>
      </c>
      <c r="T5383">
        <v>281.31</v>
      </c>
      <c r="U5383">
        <v>281.31</v>
      </c>
      <c r="V5383">
        <v>28.011801930000001</v>
      </c>
      <c r="W5383">
        <v>28.011801930000001</v>
      </c>
      <c r="X5383">
        <v>3.5699238580000001</v>
      </c>
      <c r="Y5383">
        <v>3.5699238580000001</v>
      </c>
    </row>
    <row r="5384" spans="1:25" x14ac:dyDescent="0.3">
      <c r="A5384" s="2">
        <v>45943</v>
      </c>
      <c r="B5384" t="s">
        <v>80</v>
      </c>
      <c r="C5384">
        <v>574</v>
      </c>
      <c r="D5384">
        <v>3</v>
      </c>
      <c r="E5384">
        <v>4.4329999999999998</v>
      </c>
      <c r="F5384">
        <v>0.52300000000000002</v>
      </c>
      <c r="G5384">
        <v>13.3</v>
      </c>
      <c r="H5384">
        <v>13.3</v>
      </c>
      <c r="I5384" t="s">
        <v>149</v>
      </c>
      <c r="J5384">
        <v>2</v>
      </c>
      <c r="K5384">
        <v>3</v>
      </c>
      <c r="L5384">
        <v>3</v>
      </c>
      <c r="M5384">
        <v>3</v>
      </c>
      <c r="N5384">
        <v>2</v>
      </c>
      <c r="O5384">
        <v>3</v>
      </c>
      <c r="P5384">
        <v>3</v>
      </c>
      <c r="Q5384">
        <v>3</v>
      </c>
      <c r="R5384">
        <v>139.37</v>
      </c>
      <c r="S5384">
        <v>173.27</v>
      </c>
      <c r="T5384">
        <v>173.27</v>
      </c>
      <c r="U5384">
        <v>173.27</v>
      </c>
      <c r="V5384">
        <v>7.6758815719999998</v>
      </c>
      <c r="W5384">
        <v>7.6758815719999998</v>
      </c>
      <c r="X5384">
        <v>13.02781955</v>
      </c>
      <c r="Y5384">
        <v>13.02781955</v>
      </c>
    </row>
    <row r="5385" spans="1:25" x14ac:dyDescent="0.3">
      <c r="A5385" s="2">
        <v>45943</v>
      </c>
      <c r="B5385" t="s">
        <v>82</v>
      </c>
      <c r="C5385">
        <v>1124</v>
      </c>
      <c r="D5385">
        <v>7</v>
      </c>
      <c r="E5385">
        <v>3.6659999999999999</v>
      </c>
      <c r="F5385">
        <v>0.623</v>
      </c>
      <c r="G5385">
        <v>25.66</v>
      </c>
      <c r="H5385">
        <v>25.66</v>
      </c>
      <c r="I5385" t="s">
        <v>149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X5385">
        <v>0</v>
      </c>
      <c r="Y5385">
        <v>0</v>
      </c>
    </row>
    <row r="5386" spans="1:25" x14ac:dyDescent="0.3">
      <c r="A5386" s="2">
        <v>45943</v>
      </c>
      <c r="B5386" t="s">
        <v>94</v>
      </c>
      <c r="C5386">
        <v>2338</v>
      </c>
      <c r="D5386">
        <v>7</v>
      </c>
      <c r="E5386">
        <v>6.46</v>
      </c>
      <c r="F5386">
        <v>0.29899999999999999</v>
      </c>
      <c r="G5386">
        <v>45.22</v>
      </c>
      <c r="H5386">
        <v>45.22</v>
      </c>
      <c r="I5386" t="s">
        <v>149</v>
      </c>
      <c r="J5386">
        <v>7</v>
      </c>
      <c r="K5386">
        <v>7</v>
      </c>
      <c r="L5386">
        <v>7</v>
      </c>
      <c r="M5386">
        <v>7</v>
      </c>
      <c r="N5386">
        <v>10</v>
      </c>
      <c r="O5386">
        <v>10</v>
      </c>
      <c r="P5386">
        <v>10</v>
      </c>
      <c r="Q5386">
        <v>10</v>
      </c>
      <c r="R5386">
        <v>604.24</v>
      </c>
      <c r="S5386">
        <v>604.24</v>
      </c>
      <c r="T5386">
        <v>604.24</v>
      </c>
      <c r="U5386">
        <v>604.24</v>
      </c>
      <c r="V5386">
        <v>7.4837812789999996</v>
      </c>
      <c r="W5386">
        <v>7.4837812789999996</v>
      </c>
      <c r="X5386">
        <v>13.3622291</v>
      </c>
      <c r="Y5386">
        <v>13.3622291</v>
      </c>
    </row>
    <row r="5387" spans="1:25" x14ac:dyDescent="0.3">
      <c r="A5387" s="2">
        <v>45943</v>
      </c>
      <c r="B5387" t="s">
        <v>96</v>
      </c>
      <c r="C5387">
        <v>1960</v>
      </c>
      <c r="D5387">
        <v>8</v>
      </c>
      <c r="E5387">
        <v>3.5590000000000002</v>
      </c>
      <c r="F5387">
        <v>0.40799999999999997</v>
      </c>
      <c r="G5387">
        <v>28.47</v>
      </c>
      <c r="H5387">
        <v>28.47</v>
      </c>
      <c r="I5387" t="s">
        <v>149</v>
      </c>
      <c r="J5387">
        <v>3</v>
      </c>
      <c r="K5387">
        <v>4</v>
      </c>
      <c r="L5387">
        <v>4</v>
      </c>
      <c r="M5387">
        <v>4</v>
      </c>
      <c r="N5387">
        <v>5</v>
      </c>
      <c r="O5387">
        <v>6</v>
      </c>
      <c r="P5387">
        <v>6</v>
      </c>
      <c r="Q5387">
        <v>6</v>
      </c>
      <c r="R5387">
        <v>319.11</v>
      </c>
      <c r="S5387">
        <v>330.99</v>
      </c>
      <c r="T5387">
        <v>330.99</v>
      </c>
      <c r="U5387">
        <v>330.99</v>
      </c>
      <c r="V5387">
        <v>8.6014683220000006</v>
      </c>
      <c r="W5387">
        <v>8.6014683220000006</v>
      </c>
      <c r="X5387">
        <v>11.625922020000001</v>
      </c>
      <c r="Y5387">
        <v>11.625922020000001</v>
      </c>
    </row>
    <row r="5388" spans="1:25" x14ac:dyDescent="0.3">
      <c r="A5388" s="2">
        <v>45943</v>
      </c>
      <c r="B5388" t="s">
        <v>11</v>
      </c>
      <c r="C5388">
        <v>1268</v>
      </c>
      <c r="D5388">
        <v>8</v>
      </c>
      <c r="E5388">
        <v>2.79</v>
      </c>
      <c r="F5388">
        <v>0.63100000000000001</v>
      </c>
      <c r="G5388">
        <v>22.32</v>
      </c>
      <c r="H5388">
        <v>22.32</v>
      </c>
      <c r="I5388" t="s">
        <v>149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42.49</v>
      </c>
      <c r="S5388">
        <v>42.49</v>
      </c>
      <c r="T5388">
        <v>42.49</v>
      </c>
      <c r="U5388">
        <v>42.49</v>
      </c>
      <c r="V5388">
        <v>52.530007060000003</v>
      </c>
      <c r="W5388">
        <v>52.530007060000003</v>
      </c>
      <c r="X5388">
        <v>1.903673835</v>
      </c>
      <c r="Y5388">
        <v>1.903673835</v>
      </c>
    </row>
    <row r="5389" spans="1:25" x14ac:dyDescent="0.3">
      <c r="A5389" s="2">
        <v>45943</v>
      </c>
      <c r="B5389" t="s">
        <v>92</v>
      </c>
      <c r="C5389">
        <v>757</v>
      </c>
      <c r="D5389">
        <v>3</v>
      </c>
      <c r="E5389">
        <v>2.52</v>
      </c>
      <c r="F5389">
        <v>0.39600000000000002</v>
      </c>
      <c r="G5389">
        <v>7.56</v>
      </c>
      <c r="H5389">
        <v>7.56</v>
      </c>
      <c r="I5389" t="s">
        <v>149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X5389">
        <v>0</v>
      </c>
      <c r="Y5389">
        <v>0</v>
      </c>
    </row>
    <row r="5390" spans="1:25" x14ac:dyDescent="0.3">
      <c r="A5390" s="2">
        <v>45943</v>
      </c>
      <c r="B5390" t="s">
        <v>46</v>
      </c>
      <c r="C5390">
        <v>1647</v>
      </c>
      <c r="D5390">
        <v>2</v>
      </c>
      <c r="E5390">
        <v>4.7850000000000001</v>
      </c>
      <c r="F5390">
        <v>0.121</v>
      </c>
      <c r="G5390">
        <v>9.57</v>
      </c>
      <c r="H5390">
        <v>9.57</v>
      </c>
      <c r="I5390" t="s">
        <v>149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X5390">
        <v>0</v>
      </c>
      <c r="Y5390">
        <v>0</v>
      </c>
    </row>
    <row r="5391" spans="1:25" x14ac:dyDescent="0.3">
      <c r="A5391" s="2">
        <v>45943</v>
      </c>
      <c r="B5391" t="s">
        <v>74</v>
      </c>
      <c r="C5391">
        <v>450</v>
      </c>
      <c r="D5391">
        <v>2</v>
      </c>
      <c r="E5391">
        <v>1.2849999999999999</v>
      </c>
      <c r="F5391">
        <v>0.44400000000000001</v>
      </c>
      <c r="G5391">
        <v>2.57</v>
      </c>
      <c r="H5391">
        <v>2.57</v>
      </c>
      <c r="I5391" t="s">
        <v>149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X5391">
        <v>0</v>
      </c>
      <c r="Y5391">
        <v>0</v>
      </c>
    </row>
    <row r="5392" spans="1:25" x14ac:dyDescent="0.3">
      <c r="A5392" s="2">
        <v>45943</v>
      </c>
      <c r="B5392" t="s">
        <v>64</v>
      </c>
      <c r="C5392">
        <v>706</v>
      </c>
      <c r="D5392">
        <v>4</v>
      </c>
      <c r="E5392">
        <v>3.7280000000000002</v>
      </c>
      <c r="F5392">
        <v>0.56699999999999995</v>
      </c>
      <c r="G5392">
        <v>14.91</v>
      </c>
      <c r="H5392">
        <v>14.91</v>
      </c>
      <c r="I5392" t="s">
        <v>149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X5392">
        <v>0</v>
      </c>
      <c r="Y5392">
        <v>0</v>
      </c>
    </row>
    <row r="5393" spans="1:25" x14ac:dyDescent="0.3">
      <c r="A5393" s="2">
        <v>45943</v>
      </c>
      <c r="B5393" t="s">
        <v>72</v>
      </c>
      <c r="C5393">
        <v>331</v>
      </c>
      <c r="D5393">
        <v>4</v>
      </c>
      <c r="E5393">
        <v>2.355</v>
      </c>
      <c r="F5393">
        <v>1.208</v>
      </c>
      <c r="G5393">
        <v>9.42</v>
      </c>
      <c r="H5393">
        <v>9.42</v>
      </c>
      <c r="I5393" t="s">
        <v>149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X5393">
        <v>0</v>
      </c>
      <c r="Y5393">
        <v>0</v>
      </c>
    </row>
    <row r="5394" spans="1:25" x14ac:dyDescent="0.3">
      <c r="A5394" s="2">
        <v>45943</v>
      </c>
      <c r="B5394" t="s">
        <v>106</v>
      </c>
      <c r="C5394">
        <v>191</v>
      </c>
      <c r="D5394">
        <v>0</v>
      </c>
      <c r="F5394">
        <v>0</v>
      </c>
      <c r="G5394">
        <v>0</v>
      </c>
      <c r="H5394">
        <v>0</v>
      </c>
      <c r="I5394" t="s">
        <v>149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5" x14ac:dyDescent="0.3">
      <c r="A5395" s="2">
        <v>45943</v>
      </c>
      <c r="B5395" t="s">
        <v>54</v>
      </c>
      <c r="C5395">
        <v>162</v>
      </c>
      <c r="D5395">
        <v>2</v>
      </c>
      <c r="E5395">
        <v>3.57</v>
      </c>
      <c r="F5395">
        <v>1.2350000000000001</v>
      </c>
      <c r="G5395">
        <v>7.14</v>
      </c>
      <c r="H5395">
        <v>7.14</v>
      </c>
      <c r="I5395" t="s">
        <v>149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34.49</v>
      </c>
      <c r="S5395">
        <v>34.49</v>
      </c>
      <c r="T5395">
        <v>34.49</v>
      </c>
      <c r="U5395">
        <v>34.49</v>
      </c>
      <c r="V5395">
        <v>20.70165265</v>
      </c>
      <c r="W5395">
        <v>20.70165265</v>
      </c>
      <c r="X5395">
        <v>4.8305322129999997</v>
      </c>
      <c r="Y5395">
        <v>4.8305322129999997</v>
      </c>
    </row>
    <row r="5396" spans="1:25" x14ac:dyDescent="0.3">
      <c r="A5396" s="2">
        <v>45943</v>
      </c>
      <c r="B5396" t="s">
        <v>44</v>
      </c>
      <c r="C5396">
        <v>111</v>
      </c>
      <c r="D5396">
        <v>1</v>
      </c>
      <c r="E5396">
        <v>2.88</v>
      </c>
      <c r="F5396">
        <v>0.90100000000000002</v>
      </c>
      <c r="G5396">
        <v>2.88</v>
      </c>
      <c r="H5396">
        <v>2.88</v>
      </c>
      <c r="I5396" t="s">
        <v>149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X5396">
        <v>0</v>
      </c>
      <c r="Y5396">
        <v>0</v>
      </c>
    </row>
    <row r="5397" spans="1:25" x14ac:dyDescent="0.3">
      <c r="A5397" s="2">
        <v>45943</v>
      </c>
      <c r="B5397" t="s">
        <v>40</v>
      </c>
      <c r="C5397">
        <v>429</v>
      </c>
      <c r="D5397">
        <v>2</v>
      </c>
      <c r="E5397">
        <v>3.2050000000000001</v>
      </c>
      <c r="F5397">
        <v>0.46600000000000003</v>
      </c>
      <c r="G5397">
        <v>6.41</v>
      </c>
      <c r="H5397">
        <v>6.41</v>
      </c>
      <c r="I5397" t="s">
        <v>149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X5397">
        <v>0</v>
      </c>
      <c r="Y5397">
        <v>0</v>
      </c>
    </row>
    <row r="5398" spans="1:25" x14ac:dyDescent="0.3">
      <c r="A5398" s="2">
        <v>45943</v>
      </c>
      <c r="B5398" t="s">
        <v>56</v>
      </c>
      <c r="C5398">
        <v>156</v>
      </c>
      <c r="D5398">
        <v>2</v>
      </c>
      <c r="E5398">
        <v>3.16</v>
      </c>
      <c r="F5398">
        <v>1.282</v>
      </c>
      <c r="G5398">
        <v>6.32</v>
      </c>
      <c r="H5398">
        <v>6.32</v>
      </c>
      <c r="I5398" t="s">
        <v>149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24.98</v>
      </c>
      <c r="S5398">
        <v>24.98</v>
      </c>
      <c r="T5398">
        <v>24.98</v>
      </c>
      <c r="U5398">
        <v>24.98</v>
      </c>
      <c r="V5398">
        <v>25.30024019</v>
      </c>
      <c r="W5398">
        <v>25.30024019</v>
      </c>
      <c r="X5398">
        <v>3.9525316460000002</v>
      </c>
      <c r="Y5398">
        <v>3.9525316460000002</v>
      </c>
    </row>
    <row r="5399" spans="1:25" x14ac:dyDescent="0.3">
      <c r="A5399" s="2">
        <v>45943</v>
      </c>
      <c r="B5399" t="s">
        <v>48</v>
      </c>
      <c r="C5399">
        <v>789</v>
      </c>
      <c r="D5399">
        <v>2</v>
      </c>
      <c r="E5399">
        <v>2.9550000000000001</v>
      </c>
      <c r="F5399">
        <v>0.253</v>
      </c>
      <c r="G5399">
        <v>5.91</v>
      </c>
      <c r="H5399">
        <v>5.91</v>
      </c>
      <c r="I5399" t="s">
        <v>149</v>
      </c>
      <c r="J5399">
        <v>1</v>
      </c>
      <c r="K5399">
        <v>1</v>
      </c>
      <c r="L5399">
        <v>1</v>
      </c>
      <c r="M5399">
        <v>1</v>
      </c>
      <c r="N5399">
        <v>2</v>
      </c>
      <c r="O5399">
        <v>2</v>
      </c>
      <c r="P5399">
        <v>2</v>
      </c>
      <c r="Q5399">
        <v>2</v>
      </c>
      <c r="R5399">
        <v>56.98</v>
      </c>
      <c r="S5399">
        <v>56.98</v>
      </c>
      <c r="T5399">
        <v>56.98</v>
      </c>
      <c r="U5399">
        <v>56.98</v>
      </c>
      <c r="V5399">
        <v>10.37206037</v>
      </c>
      <c r="W5399">
        <v>10.37206037</v>
      </c>
      <c r="X5399">
        <v>9.6412859560000008</v>
      </c>
      <c r="Y5399">
        <v>9.6412859560000008</v>
      </c>
    </row>
    <row r="5400" spans="1:25" x14ac:dyDescent="0.3">
      <c r="A5400" s="2">
        <v>45943</v>
      </c>
      <c r="B5400" t="s">
        <v>24</v>
      </c>
      <c r="C5400">
        <v>752</v>
      </c>
      <c r="D5400">
        <v>5</v>
      </c>
      <c r="E5400">
        <v>2.496</v>
      </c>
      <c r="F5400">
        <v>0.66500000000000004</v>
      </c>
      <c r="G5400">
        <v>12.48</v>
      </c>
      <c r="H5400">
        <v>12.48</v>
      </c>
      <c r="I5400" t="s">
        <v>149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X5400">
        <v>0</v>
      </c>
      <c r="Y5400">
        <v>0</v>
      </c>
    </row>
    <row r="5401" spans="1:25" x14ac:dyDescent="0.3">
      <c r="A5401" s="2">
        <v>45943</v>
      </c>
      <c r="B5401" t="s">
        <v>108</v>
      </c>
      <c r="C5401">
        <v>427</v>
      </c>
      <c r="D5401">
        <v>0</v>
      </c>
      <c r="F5401">
        <v>0</v>
      </c>
      <c r="G5401">
        <v>0</v>
      </c>
      <c r="H5401">
        <v>0</v>
      </c>
      <c r="I5401" t="s">
        <v>149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5" x14ac:dyDescent="0.3">
      <c r="A5402" s="2">
        <v>45943</v>
      </c>
      <c r="B5402" t="s">
        <v>62</v>
      </c>
      <c r="C5402">
        <v>717</v>
      </c>
      <c r="D5402">
        <v>5</v>
      </c>
      <c r="E5402">
        <v>2.1619999999999999</v>
      </c>
      <c r="F5402">
        <v>0.69699999999999995</v>
      </c>
      <c r="G5402">
        <v>10.81</v>
      </c>
      <c r="H5402">
        <v>10.81</v>
      </c>
      <c r="I5402" t="s">
        <v>149</v>
      </c>
      <c r="J5402">
        <v>2</v>
      </c>
      <c r="K5402">
        <v>2</v>
      </c>
      <c r="L5402">
        <v>2</v>
      </c>
      <c r="M5402">
        <v>2</v>
      </c>
      <c r="N5402">
        <v>3</v>
      </c>
      <c r="O5402">
        <v>3</v>
      </c>
      <c r="P5402">
        <v>3</v>
      </c>
      <c r="Q5402">
        <v>3</v>
      </c>
      <c r="R5402">
        <v>100.25</v>
      </c>
      <c r="S5402">
        <v>100.25</v>
      </c>
      <c r="T5402">
        <v>100.25</v>
      </c>
      <c r="U5402">
        <v>100.25</v>
      </c>
      <c r="V5402">
        <v>10.78304239</v>
      </c>
      <c r="W5402">
        <v>10.78304239</v>
      </c>
      <c r="X5402">
        <v>9.2738205370000006</v>
      </c>
      <c r="Y5402">
        <v>9.2738205370000006</v>
      </c>
    </row>
    <row r="5403" spans="1:25" x14ac:dyDescent="0.3">
      <c r="A5403" s="2">
        <v>45943</v>
      </c>
      <c r="B5403" t="s">
        <v>80</v>
      </c>
      <c r="C5403">
        <v>67</v>
      </c>
      <c r="D5403">
        <v>0</v>
      </c>
      <c r="F5403">
        <v>0</v>
      </c>
      <c r="G5403">
        <v>0</v>
      </c>
      <c r="H5403">
        <v>0</v>
      </c>
      <c r="I5403" t="s">
        <v>149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5" x14ac:dyDescent="0.3">
      <c r="A5404" s="2">
        <v>45943</v>
      </c>
      <c r="B5404" t="s">
        <v>84</v>
      </c>
      <c r="C5404">
        <v>175</v>
      </c>
      <c r="D5404">
        <v>3</v>
      </c>
      <c r="E5404">
        <v>1.7929999999999999</v>
      </c>
      <c r="F5404">
        <v>1.714</v>
      </c>
      <c r="G5404">
        <v>5.38</v>
      </c>
      <c r="H5404">
        <v>5.38</v>
      </c>
      <c r="I5404" t="s">
        <v>149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X5404">
        <v>0</v>
      </c>
      <c r="Y5404">
        <v>0</v>
      </c>
    </row>
    <row r="5405" spans="1:25" x14ac:dyDescent="0.3">
      <c r="A5405" s="2">
        <v>45943</v>
      </c>
      <c r="B5405" t="s">
        <v>42</v>
      </c>
      <c r="C5405">
        <v>206</v>
      </c>
      <c r="D5405">
        <v>1</v>
      </c>
      <c r="E5405">
        <v>2.6</v>
      </c>
      <c r="F5405">
        <v>0.48499999999999999</v>
      </c>
      <c r="G5405">
        <v>2.6</v>
      </c>
      <c r="H5405">
        <v>2.6</v>
      </c>
      <c r="I5405" t="s">
        <v>149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X5405">
        <v>0</v>
      </c>
      <c r="Y5405">
        <v>0</v>
      </c>
    </row>
    <row r="5406" spans="1:25" x14ac:dyDescent="0.3">
      <c r="A5406" s="2">
        <v>45943</v>
      </c>
      <c r="B5406" t="s">
        <v>11</v>
      </c>
      <c r="C5406">
        <v>252</v>
      </c>
      <c r="D5406">
        <v>2</v>
      </c>
      <c r="E5406">
        <v>2.79</v>
      </c>
      <c r="F5406">
        <v>0.79400000000000004</v>
      </c>
      <c r="G5406">
        <v>5.58</v>
      </c>
      <c r="H5406">
        <v>5.58</v>
      </c>
      <c r="I5406" t="s">
        <v>149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X5406">
        <v>0</v>
      </c>
      <c r="Y5406">
        <v>0</v>
      </c>
    </row>
    <row r="5407" spans="1:25" x14ac:dyDescent="0.3">
      <c r="A5407" s="2">
        <v>45943</v>
      </c>
      <c r="B5407" t="s">
        <v>102</v>
      </c>
      <c r="C5407">
        <v>1266</v>
      </c>
      <c r="D5407">
        <v>5</v>
      </c>
      <c r="E5407">
        <v>2.8580000000000001</v>
      </c>
      <c r="F5407">
        <v>0.39500000000000002</v>
      </c>
      <c r="G5407">
        <v>14.29</v>
      </c>
      <c r="H5407">
        <v>14.29</v>
      </c>
      <c r="I5407" t="s">
        <v>149</v>
      </c>
      <c r="J5407">
        <v>1</v>
      </c>
      <c r="K5407">
        <v>1</v>
      </c>
      <c r="L5407">
        <v>1</v>
      </c>
      <c r="M5407">
        <v>1</v>
      </c>
      <c r="N5407">
        <v>3</v>
      </c>
      <c r="O5407">
        <v>3</v>
      </c>
      <c r="P5407">
        <v>3</v>
      </c>
      <c r="Q5407">
        <v>3</v>
      </c>
      <c r="R5407">
        <v>103.47</v>
      </c>
      <c r="S5407">
        <v>103.47</v>
      </c>
      <c r="T5407">
        <v>103.47</v>
      </c>
      <c r="U5407">
        <v>103.47</v>
      </c>
      <c r="V5407">
        <v>13.810766409999999</v>
      </c>
      <c r="W5407">
        <v>13.810766409999999</v>
      </c>
      <c r="X5407">
        <v>7.2407277820000004</v>
      </c>
      <c r="Y5407">
        <v>7.2407277820000004</v>
      </c>
    </row>
    <row r="5408" spans="1:25" x14ac:dyDescent="0.3">
      <c r="A5408" s="2">
        <v>45943</v>
      </c>
      <c r="B5408" t="s">
        <v>98</v>
      </c>
      <c r="C5408">
        <v>2659</v>
      </c>
      <c r="D5408">
        <v>4</v>
      </c>
      <c r="E5408">
        <v>2.4249999999999998</v>
      </c>
      <c r="F5408">
        <v>0.15</v>
      </c>
      <c r="G5408">
        <v>9.6999999999999993</v>
      </c>
      <c r="H5408">
        <v>9.6999999999999993</v>
      </c>
      <c r="I5408" t="s">
        <v>149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X5408">
        <v>0</v>
      </c>
      <c r="Y5408">
        <v>0</v>
      </c>
    </row>
    <row r="5409" spans="1:25" x14ac:dyDescent="0.3">
      <c r="A5409" s="2">
        <v>45943</v>
      </c>
      <c r="B5409" t="s">
        <v>104</v>
      </c>
      <c r="C5409">
        <v>475</v>
      </c>
      <c r="D5409">
        <v>1</v>
      </c>
      <c r="E5409">
        <v>1.49</v>
      </c>
      <c r="F5409">
        <v>0.21099999999999999</v>
      </c>
      <c r="G5409">
        <v>1.49</v>
      </c>
      <c r="H5409">
        <v>1.49</v>
      </c>
      <c r="I5409" t="s">
        <v>149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X5409">
        <v>0</v>
      </c>
      <c r="Y5409">
        <v>0</v>
      </c>
    </row>
    <row r="5410" spans="1:25" x14ac:dyDescent="0.3">
      <c r="A5410" s="2">
        <v>45943</v>
      </c>
      <c r="B5410" t="s">
        <v>38</v>
      </c>
      <c r="C5410">
        <v>4</v>
      </c>
      <c r="D5410">
        <v>0</v>
      </c>
      <c r="F5410">
        <v>0</v>
      </c>
      <c r="G5410">
        <v>0</v>
      </c>
      <c r="H5410">
        <v>0</v>
      </c>
      <c r="I5410" t="s">
        <v>149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5" x14ac:dyDescent="0.3">
      <c r="A5411" s="2">
        <v>45943</v>
      </c>
      <c r="B5411" t="s">
        <v>42</v>
      </c>
      <c r="C5411">
        <v>460</v>
      </c>
      <c r="D5411">
        <v>15</v>
      </c>
      <c r="E5411">
        <v>1.7869999999999999</v>
      </c>
      <c r="F5411">
        <v>3.2610000000000001</v>
      </c>
      <c r="G5411">
        <v>26.81</v>
      </c>
      <c r="H5411">
        <v>26.81</v>
      </c>
      <c r="I5411" t="s">
        <v>149</v>
      </c>
      <c r="J5411">
        <v>0</v>
      </c>
      <c r="K5411">
        <v>2</v>
      </c>
      <c r="L5411">
        <v>2</v>
      </c>
      <c r="M5411">
        <v>2</v>
      </c>
      <c r="N5411">
        <v>0</v>
      </c>
      <c r="O5411">
        <v>2</v>
      </c>
      <c r="P5411">
        <v>2</v>
      </c>
      <c r="Q5411">
        <v>2</v>
      </c>
      <c r="R5411">
        <v>0</v>
      </c>
      <c r="S5411">
        <v>49.96</v>
      </c>
      <c r="T5411">
        <v>49.96</v>
      </c>
      <c r="U5411">
        <v>49.96</v>
      </c>
      <c r="V5411">
        <v>53.662930340000003</v>
      </c>
      <c r="W5411">
        <v>53.662930340000003</v>
      </c>
      <c r="X5411">
        <v>1.863483775</v>
      </c>
      <c r="Y5411">
        <v>1.863483775</v>
      </c>
    </row>
    <row r="5412" spans="1:25" x14ac:dyDescent="0.3">
      <c r="A5412" s="2">
        <v>45943</v>
      </c>
      <c r="B5412" t="s">
        <v>50</v>
      </c>
      <c r="C5412">
        <v>2</v>
      </c>
      <c r="D5412">
        <v>0</v>
      </c>
      <c r="F5412">
        <v>0</v>
      </c>
      <c r="G5412">
        <v>0</v>
      </c>
      <c r="H5412">
        <v>0</v>
      </c>
      <c r="I5412" t="s">
        <v>149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5" x14ac:dyDescent="0.3">
      <c r="A5413" s="2">
        <v>45943</v>
      </c>
      <c r="B5413" t="s">
        <v>72</v>
      </c>
      <c r="C5413">
        <v>161</v>
      </c>
      <c r="D5413">
        <v>0</v>
      </c>
      <c r="F5413">
        <v>0</v>
      </c>
      <c r="G5413">
        <v>0</v>
      </c>
      <c r="H5413">
        <v>0</v>
      </c>
      <c r="I5413" t="s">
        <v>149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5" x14ac:dyDescent="0.3">
      <c r="A5414" s="2">
        <v>45943</v>
      </c>
      <c r="B5414" t="s">
        <v>84</v>
      </c>
      <c r="C5414">
        <v>42</v>
      </c>
      <c r="D5414">
        <v>0</v>
      </c>
      <c r="F5414">
        <v>0</v>
      </c>
      <c r="G5414">
        <v>0</v>
      </c>
      <c r="H5414">
        <v>0</v>
      </c>
      <c r="I5414" t="s">
        <v>149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5" x14ac:dyDescent="0.3">
      <c r="A5415" s="2">
        <v>45943</v>
      </c>
      <c r="B5415" t="s">
        <v>68</v>
      </c>
      <c r="C5415">
        <v>842</v>
      </c>
      <c r="D5415">
        <v>13</v>
      </c>
      <c r="E5415">
        <v>3.544</v>
      </c>
      <c r="F5415">
        <v>1.544</v>
      </c>
      <c r="G5415">
        <v>46.07</v>
      </c>
      <c r="H5415">
        <v>46.07</v>
      </c>
      <c r="I5415" t="s">
        <v>149</v>
      </c>
      <c r="J5415">
        <v>4</v>
      </c>
      <c r="K5415">
        <v>4</v>
      </c>
      <c r="L5415">
        <v>4</v>
      </c>
      <c r="M5415">
        <v>4</v>
      </c>
      <c r="N5415">
        <v>4</v>
      </c>
      <c r="O5415">
        <v>4</v>
      </c>
      <c r="P5415">
        <v>4</v>
      </c>
      <c r="Q5415">
        <v>4</v>
      </c>
      <c r="R5415">
        <v>106.45</v>
      </c>
      <c r="S5415">
        <v>106.45</v>
      </c>
      <c r="T5415">
        <v>106.45</v>
      </c>
      <c r="U5415">
        <v>106.45</v>
      </c>
      <c r="V5415">
        <v>43.278534520000001</v>
      </c>
      <c r="W5415">
        <v>43.278534520000001</v>
      </c>
      <c r="X5415">
        <v>2.310614283</v>
      </c>
      <c r="Y5415">
        <v>2.310614283</v>
      </c>
    </row>
    <row r="5416" spans="1:25" x14ac:dyDescent="0.3">
      <c r="A5416" s="2">
        <v>45943</v>
      </c>
      <c r="B5416" t="s">
        <v>64</v>
      </c>
      <c r="C5416">
        <v>144</v>
      </c>
      <c r="D5416">
        <v>1</v>
      </c>
      <c r="E5416">
        <v>4.55</v>
      </c>
      <c r="F5416">
        <v>0.69399999999999995</v>
      </c>
      <c r="G5416">
        <v>4.55</v>
      </c>
      <c r="H5416">
        <v>4.55</v>
      </c>
      <c r="I5416" t="s">
        <v>149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X5416">
        <v>0</v>
      </c>
      <c r="Y5416">
        <v>0</v>
      </c>
    </row>
    <row r="5417" spans="1:25" x14ac:dyDescent="0.3">
      <c r="A5417" s="2">
        <v>45943</v>
      </c>
      <c r="B5417" t="s">
        <v>26</v>
      </c>
      <c r="C5417">
        <v>93</v>
      </c>
      <c r="D5417">
        <v>1</v>
      </c>
      <c r="E5417">
        <v>3.77</v>
      </c>
      <c r="F5417">
        <v>1.075</v>
      </c>
      <c r="G5417">
        <v>3.77</v>
      </c>
      <c r="H5417">
        <v>3.77</v>
      </c>
      <c r="I5417" t="s">
        <v>149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1</v>
      </c>
      <c r="Q5417">
        <v>1</v>
      </c>
      <c r="R5417">
        <v>43.98</v>
      </c>
      <c r="S5417">
        <v>43.98</v>
      </c>
      <c r="T5417">
        <v>43.98</v>
      </c>
      <c r="U5417">
        <v>43.98</v>
      </c>
      <c r="V5417">
        <v>8.5720782169999996</v>
      </c>
      <c r="W5417">
        <v>8.5720782169999996</v>
      </c>
      <c r="X5417">
        <v>11.66578249</v>
      </c>
      <c r="Y5417">
        <v>11.66578249</v>
      </c>
    </row>
    <row r="5418" spans="1:25" x14ac:dyDescent="0.3">
      <c r="A5418" s="2">
        <v>45943</v>
      </c>
      <c r="B5418" t="s">
        <v>15</v>
      </c>
      <c r="C5418">
        <v>407</v>
      </c>
      <c r="D5418">
        <v>2</v>
      </c>
      <c r="E5418">
        <v>2.6949999999999998</v>
      </c>
      <c r="F5418">
        <v>0.49099999999999999</v>
      </c>
      <c r="G5418">
        <v>5.39</v>
      </c>
      <c r="H5418">
        <v>5.39</v>
      </c>
      <c r="I5418" t="s">
        <v>149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X5418">
        <v>0</v>
      </c>
      <c r="Y5418">
        <v>0</v>
      </c>
    </row>
    <row r="5419" spans="1:25" x14ac:dyDescent="0.3">
      <c r="A5419" s="2">
        <v>45943</v>
      </c>
      <c r="B5419" t="s">
        <v>36</v>
      </c>
      <c r="C5419">
        <v>137</v>
      </c>
      <c r="D5419">
        <v>1</v>
      </c>
      <c r="E5419">
        <v>5.87</v>
      </c>
      <c r="F5419">
        <v>0.73</v>
      </c>
      <c r="G5419">
        <v>5.87</v>
      </c>
      <c r="H5419">
        <v>5.87</v>
      </c>
      <c r="I5419" t="s">
        <v>149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X5419">
        <v>0</v>
      </c>
      <c r="Y5419">
        <v>0</v>
      </c>
    </row>
    <row r="5420" spans="1:25" x14ac:dyDescent="0.3">
      <c r="A5420" s="2">
        <v>45943</v>
      </c>
      <c r="B5420" t="s">
        <v>78</v>
      </c>
      <c r="C5420">
        <v>518</v>
      </c>
      <c r="D5420">
        <v>2</v>
      </c>
      <c r="E5420">
        <v>5.0599999999999996</v>
      </c>
      <c r="F5420">
        <v>0.38600000000000001</v>
      </c>
      <c r="G5420">
        <v>10.119999999999999</v>
      </c>
      <c r="H5420">
        <v>10.119999999999999</v>
      </c>
      <c r="I5420" t="s">
        <v>149</v>
      </c>
      <c r="J5420">
        <v>1</v>
      </c>
      <c r="K5420">
        <v>3</v>
      </c>
      <c r="L5420">
        <v>3</v>
      </c>
      <c r="M5420">
        <v>3</v>
      </c>
      <c r="N5420">
        <v>1</v>
      </c>
      <c r="O5420">
        <v>6</v>
      </c>
      <c r="P5420">
        <v>6</v>
      </c>
      <c r="Q5420">
        <v>6</v>
      </c>
      <c r="R5420">
        <v>78.489999999999995</v>
      </c>
      <c r="S5420">
        <v>292.99</v>
      </c>
      <c r="T5420">
        <v>292.99</v>
      </c>
      <c r="U5420">
        <v>292.99</v>
      </c>
      <c r="V5420">
        <v>3.4540427999999999</v>
      </c>
      <c r="W5420">
        <v>3.4540427999999999</v>
      </c>
      <c r="X5420">
        <v>28.95158103</v>
      </c>
      <c r="Y5420">
        <v>28.95158103</v>
      </c>
    </row>
    <row r="5421" spans="1:25" x14ac:dyDescent="0.3">
      <c r="A5421" s="2">
        <v>45943</v>
      </c>
      <c r="B5421" t="s">
        <v>21</v>
      </c>
      <c r="C5421">
        <v>75</v>
      </c>
      <c r="D5421">
        <v>1</v>
      </c>
      <c r="E5421">
        <v>2.1</v>
      </c>
      <c r="F5421">
        <v>1.333</v>
      </c>
      <c r="G5421">
        <v>2.1</v>
      </c>
      <c r="H5421">
        <v>2.1</v>
      </c>
      <c r="I5421" t="s">
        <v>149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X5421">
        <v>0</v>
      </c>
      <c r="Y5421">
        <v>0</v>
      </c>
    </row>
    <row r="5422" spans="1:25" x14ac:dyDescent="0.3">
      <c r="A5422" s="2">
        <v>45943</v>
      </c>
      <c r="B5422" t="s">
        <v>94</v>
      </c>
      <c r="C5422">
        <v>495</v>
      </c>
      <c r="D5422">
        <v>1</v>
      </c>
      <c r="E5422">
        <v>2.3199999999999998</v>
      </c>
      <c r="F5422">
        <v>0.20200000000000001</v>
      </c>
      <c r="G5422">
        <v>2.3199999999999998</v>
      </c>
      <c r="H5422">
        <v>2.3199999999999998</v>
      </c>
      <c r="I5422" t="s">
        <v>149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X5422">
        <v>0</v>
      </c>
      <c r="Y5422">
        <v>0</v>
      </c>
    </row>
    <row r="5423" spans="1:25" x14ac:dyDescent="0.3">
      <c r="A5423" s="2">
        <v>45943</v>
      </c>
      <c r="B5423" t="s">
        <v>17</v>
      </c>
      <c r="C5423">
        <v>38</v>
      </c>
      <c r="D5423">
        <v>0</v>
      </c>
      <c r="F5423">
        <v>0</v>
      </c>
      <c r="G5423">
        <v>0</v>
      </c>
      <c r="H5423">
        <v>0</v>
      </c>
      <c r="I5423" t="s">
        <v>149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5" x14ac:dyDescent="0.3">
      <c r="A5424" s="2">
        <v>45943</v>
      </c>
      <c r="B5424" t="s">
        <v>17</v>
      </c>
      <c r="C5424">
        <v>228</v>
      </c>
      <c r="D5424">
        <v>0</v>
      </c>
      <c r="F5424">
        <v>0</v>
      </c>
      <c r="G5424">
        <v>0</v>
      </c>
      <c r="H5424">
        <v>0</v>
      </c>
      <c r="I5424" t="s">
        <v>149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5" x14ac:dyDescent="0.3">
      <c r="A5425" s="2">
        <v>45943</v>
      </c>
      <c r="B5425" t="s">
        <v>17</v>
      </c>
      <c r="C5425">
        <v>94</v>
      </c>
      <c r="D5425">
        <v>1</v>
      </c>
      <c r="E5425">
        <v>1.05</v>
      </c>
      <c r="F5425">
        <v>1.0640000000000001</v>
      </c>
      <c r="G5425">
        <v>1.05</v>
      </c>
      <c r="H5425">
        <v>1.05</v>
      </c>
      <c r="I5425" t="s">
        <v>149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X5425">
        <v>0</v>
      </c>
      <c r="Y5425">
        <v>0</v>
      </c>
    </row>
    <row r="5426" spans="1:25" x14ac:dyDescent="0.3">
      <c r="A5426" s="2">
        <v>45943</v>
      </c>
      <c r="B5426" t="s">
        <v>17</v>
      </c>
      <c r="C5426">
        <v>185</v>
      </c>
      <c r="D5426">
        <v>0</v>
      </c>
      <c r="F5426">
        <v>0</v>
      </c>
      <c r="G5426">
        <v>0</v>
      </c>
      <c r="H5426">
        <v>0</v>
      </c>
      <c r="I5426" t="s">
        <v>149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5" x14ac:dyDescent="0.3">
      <c r="A5427" s="2">
        <v>45943</v>
      </c>
      <c r="B5427" t="s">
        <v>52</v>
      </c>
      <c r="C5427">
        <v>837</v>
      </c>
      <c r="D5427">
        <v>16</v>
      </c>
      <c r="E5427">
        <v>0.88</v>
      </c>
      <c r="F5427">
        <v>1.9119999999999999</v>
      </c>
      <c r="G5427">
        <v>14.08</v>
      </c>
      <c r="H5427">
        <v>14.08</v>
      </c>
      <c r="I5427" t="s">
        <v>149</v>
      </c>
      <c r="J5427">
        <v>2</v>
      </c>
      <c r="K5427">
        <v>3</v>
      </c>
      <c r="L5427">
        <v>3</v>
      </c>
      <c r="M5427">
        <v>3</v>
      </c>
      <c r="N5427">
        <v>4</v>
      </c>
      <c r="O5427">
        <v>5</v>
      </c>
      <c r="P5427">
        <v>5</v>
      </c>
      <c r="Q5427">
        <v>5</v>
      </c>
      <c r="R5427">
        <v>82.52</v>
      </c>
      <c r="S5427">
        <v>96.4</v>
      </c>
      <c r="T5427">
        <v>96.4</v>
      </c>
      <c r="U5427">
        <v>96.4</v>
      </c>
      <c r="V5427">
        <v>14.605809130000001</v>
      </c>
      <c r="W5427">
        <v>14.605809130000001</v>
      </c>
      <c r="X5427">
        <v>6.8465909089999997</v>
      </c>
      <c r="Y5427">
        <v>6.8465909089999997</v>
      </c>
    </row>
    <row r="5428" spans="1:25" x14ac:dyDescent="0.3">
      <c r="A5428" s="2">
        <v>45943</v>
      </c>
      <c r="B5428" t="s">
        <v>52</v>
      </c>
      <c r="C5428">
        <v>2259</v>
      </c>
      <c r="D5428">
        <v>24</v>
      </c>
      <c r="E5428">
        <v>0.68600000000000005</v>
      </c>
      <c r="F5428">
        <v>1.0620000000000001</v>
      </c>
      <c r="G5428">
        <v>16.46</v>
      </c>
      <c r="H5428">
        <v>16.46</v>
      </c>
      <c r="I5428" t="s">
        <v>149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X5428">
        <v>0</v>
      </c>
      <c r="Y5428">
        <v>0</v>
      </c>
    </row>
    <row r="5429" spans="1:25" x14ac:dyDescent="0.3">
      <c r="A5429" s="2">
        <v>45943</v>
      </c>
      <c r="B5429" t="s">
        <v>52</v>
      </c>
      <c r="C5429">
        <v>1938</v>
      </c>
      <c r="D5429">
        <v>16</v>
      </c>
      <c r="E5429">
        <v>0.60899999999999999</v>
      </c>
      <c r="F5429">
        <v>0.82599999999999996</v>
      </c>
      <c r="G5429">
        <v>9.75</v>
      </c>
      <c r="H5429">
        <v>9.75</v>
      </c>
      <c r="I5429" t="s">
        <v>149</v>
      </c>
      <c r="J5429">
        <v>2</v>
      </c>
      <c r="K5429">
        <v>2</v>
      </c>
      <c r="L5429">
        <v>2</v>
      </c>
      <c r="M5429">
        <v>2</v>
      </c>
      <c r="N5429">
        <v>3</v>
      </c>
      <c r="O5429">
        <v>3</v>
      </c>
      <c r="P5429">
        <v>3</v>
      </c>
      <c r="Q5429">
        <v>3</v>
      </c>
      <c r="R5429">
        <v>100.86</v>
      </c>
      <c r="S5429">
        <v>100.86</v>
      </c>
      <c r="T5429">
        <v>100.86</v>
      </c>
      <c r="U5429">
        <v>100.86</v>
      </c>
      <c r="V5429">
        <v>9.6668649609999999</v>
      </c>
      <c r="W5429">
        <v>9.6668649609999999</v>
      </c>
      <c r="X5429">
        <v>10.34461538</v>
      </c>
      <c r="Y5429">
        <v>10.34461538</v>
      </c>
    </row>
    <row r="5430" spans="1:25" x14ac:dyDescent="0.3">
      <c r="A5430" s="2">
        <v>45943</v>
      </c>
      <c r="B5430" t="s">
        <v>52</v>
      </c>
      <c r="C5430">
        <v>6059</v>
      </c>
      <c r="D5430">
        <v>73</v>
      </c>
      <c r="E5430">
        <v>0.372</v>
      </c>
      <c r="F5430">
        <v>1.2050000000000001</v>
      </c>
      <c r="G5430">
        <v>27.16</v>
      </c>
      <c r="H5430">
        <v>27.16</v>
      </c>
      <c r="I5430" t="s">
        <v>149</v>
      </c>
      <c r="J5430">
        <v>4</v>
      </c>
      <c r="K5430">
        <v>4</v>
      </c>
      <c r="L5430">
        <v>4</v>
      </c>
      <c r="M5430">
        <v>4</v>
      </c>
      <c r="N5430">
        <v>6</v>
      </c>
      <c r="O5430">
        <v>6</v>
      </c>
      <c r="P5430">
        <v>6</v>
      </c>
      <c r="Q5430">
        <v>6</v>
      </c>
      <c r="R5430">
        <v>145.11000000000001</v>
      </c>
      <c r="S5430">
        <v>145.11000000000001</v>
      </c>
      <c r="T5430">
        <v>145.11000000000001</v>
      </c>
      <c r="U5430">
        <v>145.11000000000001</v>
      </c>
      <c r="V5430">
        <v>18.716835499999998</v>
      </c>
      <c r="W5430">
        <v>18.716835499999998</v>
      </c>
      <c r="X5430">
        <v>5.3427835049999999</v>
      </c>
      <c r="Y5430">
        <v>5.3427835049999999</v>
      </c>
    </row>
    <row r="5431" spans="1:25" x14ac:dyDescent="0.3">
      <c r="A5431" s="2">
        <v>45943</v>
      </c>
      <c r="B5431" t="s">
        <v>112</v>
      </c>
      <c r="C5431">
        <v>193</v>
      </c>
      <c r="D5431">
        <v>2</v>
      </c>
      <c r="E5431">
        <v>1.2450000000000001</v>
      </c>
      <c r="F5431">
        <v>1.036</v>
      </c>
      <c r="G5431">
        <v>2.4900000000000002</v>
      </c>
      <c r="H5431">
        <v>2.4900000000000002</v>
      </c>
      <c r="I5431" t="s">
        <v>149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23.88</v>
      </c>
      <c r="S5431">
        <v>23.88</v>
      </c>
      <c r="T5431">
        <v>23.88</v>
      </c>
      <c r="U5431">
        <v>23.88</v>
      </c>
      <c r="V5431">
        <v>10.427135679999999</v>
      </c>
      <c r="W5431">
        <v>10.427135679999999</v>
      </c>
      <c r="X5431">
        <v>9.5903614459999993</v>
      </c>
      <c r="Y5431">
        <v>9.5903614459999993</v>
      </c>
    </row>
    <row r="5432" spans="1:25" x14ac:dyDescent="0.3">
      <c r="A5432" s="2">
        <v>45943</v>
      </c>
      <c r="B5432" t="s">
        <v>15</v>
      </c>
      <c r="C5432">
        <v>624</v>
      </c>
      <c r="D5432">
        <v>4</v>
      </c>
      <c r="E5432">
        <v>1.5349999999999999</v>
      </c>
      <c r="F5432">
        <v>0.64100000000000001</v>
      </c>
      <c r="G5432">
        <v>6.14</v>
      </c>
      <c r="H5432">
        <v>6.14</v>
      </c>
      <c r="I5432" t="s">
        <v>149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X5432">
        <v>0</v>
      </c>
      <c r="Y5432">
        <v>0</v>
      </c>
    </row>
    <row r="5433" spans="1:25" x14ac:dyDescent="0.3">
      <c r="A5433" s="2">
        <v>45943</v>
      </c>
      <c r="B5433" t="s">
        <v>112</v>
      </c>
      <c r="C5433">
        <v>771</v>
      </c>
      <c r="D5433">
        <v>6</v>
      </c>
      <c r="E5433">
        <v>1.25</v>
      </c>
      <c r="F5433">
        <v>0.77800000000000002</v>
      </c>
      <c r="G5433">
        <v>7.5</v>
      </c>
      <c r="H5433">
        <v>7.5</v>
      </c>
      <c r="I5433" t="s">
        <v>149</v>
      </c>
      <c r="J5433">
        <v>2</v>
      </c>
      <c r="K5433">
        <v>2</v>
      </c>
      <c r="L5433">
        <v>2</v>
      </c>
      <c r="M5433">
        <v>2</v>
      </c>
      <c r="N5433">
        <v>4</v>
      </c>
      <c r="O5433">
        <v>4</v>
      </c>
      <c r="P5433">
        <v>4</v>
      </c>
      <c r="Q5433">
        <v>4</v>
      </c>
      <c r="R5433">
        <v>114.92</v>
      </c>
      <c r="S5433">
        <v>114.92</v>
      </c>
      <c r="T5433">
        <v>114.92</v>
      </c>
      <c r="U5433">
        <v>114.92</v>
      </c>
      <c r="V5433">
        <v>6.5262791509999998</v>
      </c>
      <c r="W5433">
        <v>6.5262791509999998</v>
      </c>
      <c r="X5433">
        <v>15.32266667</v>
      </c>
      <c r="Y5433">
        <v>15.32266667</v>
      </c>
    </row>
    <row r="5434" spans="1:25" x14ac:dyDescent="0.3">
      <c r="A5434" s="2">
        <v>45943</v>
      </c>
      <c r="B5434" t="s">
        <v>15</v>
      </c>
      <c r="C5434">
        <v>977</v>
      </c>
      <c r="D5434">
        <v>1</v>
      </c>
      <c r="E5434">
        <v>1.2</v>
      </c>
      <c r="F5434">
        <v>0.10199999999999999</v>
      </c>
      <c r="G5434">
        <v>1.2</v>
      </c>
      <c r="H5434">
        <v>1.2</v>
      </c>
      <c r="I5434" t="s">
        <v>149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X5434">
        <v>0</v>
      </c>
      <c r="Y5434">
        <v>0</v>
      </c>
    </row>
    <row r="5435" spans="1:25" x14ac:dyDescent="0.3">
      <c r="A5435" s="2">
        <v>45943</v>
      </c>
      <c r="B5435" t="s">
        <v>15</v>
      </c>
      <c r="C5435">
        <v>480</v>
      </c>
      <c r="D5435">
        <v>1</v>
      </c>
      <c r="E5435">
        <v>1.62</v>
      </c>
      <c r="F5435">
        <v>0.20799999999999999</v>
      </c>
      <c r="G5435">
        <v>1.62</v>
      </c>
      <c r="H5435">
        <v>1.62</v>
      </c>
      <c r="I5435" t="s">
        <v>149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X5435">
        <v>0</v>
      </c>
      <c r="Y5435">
        <v>0</v>
      </c>
    </row>
    <row r="5436" spans="1:25" x14ac:dyDescent="0.3">
      <c r="A5436" s="2">
        <v>45943</v>
      </c>
      <c r="B5436" t="s">
        <v>112</v>
      </c>
      <c r="C5436">
        <v>443</v>
      </c>
      <c r="D5436">
        <v>6</v>
      </c>
      <c r="E5436">
        <v>1.4630000000000001</v>
      </c>
      <c r="F5436">
        <v>1.3540000000000001</v>
      </c>
      <c r="G5436">
        <v>8.7799999999999994</v>
      </c>
      <c r="H5436">
        <v>8.7799999999999994</v>
      </c>
      <c r="I5436" t="s">
        <v>149</v>
      </c>
      <c r="J5436">
        <v>1</v>
      </c>
      <c r="K5436">
        <v>1</v>
      </c>
      <c r="L5436">
        <v>1</v>
      </c>
      <c r="M5436">
        <v>1</v>
      </c>
      <c r="N5436">
        <v>6</v>
      </c>
      <c r="O5436">
        <v>6</v>
      </c>
      <c r="P5436">
        <v>6</v>
      </c>
      <c r="Q5436">
        <v>6</v>
      </c>
      <c r="R5436">
        <v>164.94</v>
      </c>
      <c r="S5436">
        <v>164.94</v>
      </c>
      <c r="T5436">
        <v>164.94</v>
      </c>
      <c r="U5436">
        <v>164.94</v>
      </c>
      <c r="V5436">
        <v>5.3231478110000001</v>
      </c>
      <c r="W5436">
        <v>5.3231478110000001</v>
      </c>
      <c r="X5436">
        <v>18.785876989999998</v>
      </c>
      <c r="Y5436">
        <v>18.785876989999998</v>
      </c>
    </row>
    <row r="5437" spans="1:25" x14ac:dyDescent="0.3">
      <c r="A5437" s="2">
        <v>45943</v>
      </c>
      <c r="B5437" t="s">
        <v>15</v>
      </c>
      <c r="C5437">
        <v>1408</v>
      </c>
      <c r="D5437">
        <v>11</v>
      </c>
      <c r="E5437">
        <v>0.86499999999999999</v>
      </c>
      <c r="F5437">
        <v>0.78100000000000003</v>
      </c>
      <c r="G5437">
        <v>9.52</v>
      </c>
      <c r="H5437">
        <v>9.52</v>
      </c>
      <c r="I5437" t="s">
        <v>149</v>
      </c>
      <c r="J5437">
        <v>0</v>
      </c>
      <c r="K5437">
        <v>1</v>
      </c>
      <c r="L5437">
        <v>1</v>
      </c>
      <c r="M5437">
        <v>1</v>
      </c>
      <c r="N5437">
        <v>0</v>
      </c>
      <c r="O5437">
        <v>1</v>
      </c>
      <c r="P5437">
        <v>1</v>
      </c>
      <c r="Q5437">
        <v>1</v>
      </c>
      <c r="R5437">
        <v>0</v>
      </c>
      <c r="S5437">
        <v>36.49</v>
      </c>
      <c r="T5437">
        <v>36.49</v>
      </c>
      <c r="U5437">
        <v>36.49</v>
      </c>
      <c r="V5437">
        <v>26.089339549999998</v>
      </c>
      <c r="W5437">
        <v>26.089339549999998</v>
      </c>
      <c r="X5437">
        <v>3.832983193</v>
      </c>
      <c r="Y5437">
        <v>3.832983193</v>
      </c>
    </row>
    <row r="5438" spans="1:25" x14ac:dyDescent="0.3">
      <c r="A5438" s="2">
        <v>45943</v>
      </c>
      <c r="B5438" t="s">
        <v>112</v>
      </c>
      <c r="C5438">
        <v>2124</v>
      </c>
      <c r="D5438">
        <v>10</v>
      </c>
      <c r="E5438">
        <v>0.91800000000000004</v>
      </c>
      <c r="F5438">
        <v>0.47099999999999997</v>
      </c>
      <c r="G5438">
        <v>9.18</v>
      </c>
      <c r="H5438">
        <v>9.18</v>
      </c>
      <c r="I5438" t="s">
        <v>149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X5438">
        <v>0</v>
      </c>
      <c r="Y5438">
        <v>0</v>
      </c>
    </row>
    <row r="5439" spans="1:25" x14ac:dyDescent="0.3">
      <c r="A5439" s="2">
        <v>45943</v>
      </c>
      <c r="B5439" t="s">
        <v>100</v>
      </c>
      <c r="C5439">
        <v>39</v>
      </c>
      <c r="D5439">
        <v>0</v>
      </c>
      <c r="F5439">
        <v>0</v>
      </c>
      <c r="G5439">
        <v>0</v>
      </c>
      <c r="H5439">
        <v>0</v>
      </c>
      <c r="I5439" t="s">
        <v>149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5" x14ac:dyDescent="0.3">
      <c r="A5440" s="2">
        <v>45943</v>
      </c>
      <c r="B5440" t="s">
        <v>54</v>
      </c>
      <c r="C5440">
        <v>385</v>
      </c>
      <c r="D5440">
        <v>1</v>
      </c>
      <c r="E5440">
        <v>0.45</v>
      </c>
      <c r="F5440">
        <v>0.26</v>
      </c>
      <c r="G5440">
        <v>0.45</v>
      </c>
      <c r="H5440">
        <v>0.45</v>
      </c>
      <c r="I5440" t="s">
        <v>149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X5440">
        <v>0</v>
      </c>
      <c r="Y5440">
        <v>0</v>
      </c>
    </row>
    <row r="5441" spans="1:25" x14ac:dyDescent="0.3">
      <c r="A5441" s="2">
        <v>45943</v>
      </c>
      <c r="B5441" t="s">
        <v>60</v>
      </c>
      <c r="C5441">
        <v>1121</v>
      </c>
      <c r="D5441">
        <v>11</v>
      </c>
      <c r="E5441">
        <v>1.2649999999999999</v>
      </c>
      <c r="F5441">
        <v>0.98099999999999998</v>
      </c>
      <c r="G5441">
        <v>13.91</v>
      </c>
      <c r="H5441">
        <v>13.91</v>
      </c>
      <c r="I5441" t="s">
        <v>149</v>
      </c>
      <c r="J5441">
        <v>2</v>
      </c>
      <c r="K5441">
        <v>2</v>
      </c>
      <c r="L5441">
        <v>2</v>
      </c>
      <c r="M5441">
        <v>2</v>
      </c>
      <c r="N5441">
        <v>2</v>
      </c>
      <c r="O5441">
        <v>2</v>
      </c>
      <c r="P5441">
        <v>2</v>
      </c>
      <c r="Q5441">
        <v>2</v>
      </c>
      <c r="R5441">
        <v>43.76</v>
      </c>
      <c r="S5441">
        <v>43.76</v>
      </c>
      <c r="T5441">
        <v>43.76</v>
      </c>
      <c r="U5441">
        <v>43.76</v>
      </c>
      <c r="V5441">
        <v>31.78702011</v>
      </c>
      <c r="W5441">
        <v>31.78702011</v>
      </c>
      <c r="X5441">
        <v>3.1459381739999999</v>
      </c>
      <c r="Y5441">
        <v>3.1459381739999999</v>
      </c>
    </row>
    <row r="5442" spans="1:25" x14ac:dyDescent="0.3">
      <c r="A5442" s="2">
        <v>45943</v>
      </c>
      <c r="B5442" t="s">
        <v>60</v>
      </c>
      <c r="C5442">
        <v>3270</v>
      </c>
      <c r="D5442">
        <v>9</v>
      </c>
      <c r="E5442">
        <v>1.0760000000000001</v>
      </c>
      <c r="F5442">
        <v>0.27500000000000002</v>
      </c>
      <c r="G5442">
        <v>9.68</v>
      </c>
      <c r="H5442">
        <v>9.68</v>
      </c>
      <c r="I5442" t="s">
        <v>149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20.9</v>
      </c>
      <c r="S5442">
        <v>20.9</v>
      </c>
      <c r="T5442">
        <v>20.9</v>
      </c>
      <c r="U5442">
        <v>20.9</v>
      </c>
      <c r="V5442">
        <v>46.315789469999999</v>
      </c>
      <c r="W5442">
        <v>46.315789469999999</v>
      </c>
      <c r="X5442">
        <v>2.1590909090000001</v>
      </c>
      <c r="Y5442">
        <v>2.1590909090000001</v>
      </c>
    </row>
    <row r="5443" spans="1:25" x14ac:dyDescent="0.3">
      <c r="A5443" s="2">
        <v>45943</v>
      </c>
      <c r="B5443" t="s">
        <v>100</v>
      </c>
      <c r="C5443">
        <v>44</v>
      </c>
      <c r="D5443">
        <v>0</v>
      </c>
      <c r="F5443">
        <v>0</v>
      </c>
      <c r="G5443">
        <v>0</v>
      </c>
      <c r="H5443">
        <v>0</v>
      </c>
      <c r="I5443" t="s">
        <v>149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5" x14ac:dyDescent="0.3">
      <c r="A5444" s="2">
        <v>45943</v>
      </c>
      <c r="B5444" t="s">
        <v>54</v>
      </c>
      <c r="C5444">
        <v>1247</v>
      </c>
      <c r="D5444">
        <v>11</v>
      </c>
      <c r="E5444">
        <v>0.81</v>
      </c>
      <c r="F5444">
        <v>0.88200000000000001</v>
      </c>
      <c r="G5444">
        <v>8.91</v>
      </c>
      <c r="H5444">
        <v>8.91</v>
      </c>
      <c r="I5444" t="s">
        <v>149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22.88</v>
      </c>
      <c r="S5444">
        <v>22.88</v>
      </c>
      <c r="T5444">
        <v>22.88</v>
      </c>
      <c r="U5444">
        <v>22.88</v>
      </c>
      <c r="V5444">
        <v>38.94230769</v>
      </c>
      <c r="W5444">
        <v>38.94230769</v>
      </c>
      <c r="X5444">
        <v>2.5679012349999999</v>
      </c>
      <c r="Y5444">
        <v>2.5679012349999999</v>
      </c>
    </row>
    <row r="5445" spans="1:25" x14ac:dyDescent="0.3">
      <c r="A5445" s="2">
        <v>45943</v>
      </c>
      <c r="B5445" t="s">
        <v>100</v>
      </c>
      <c r="C5445">
        <v>84</v>
      </c>
      <c r="D5445">
        <v>0</v>
      </c>
      <c r="F5445">
        <v>0</v>
      </c>
      <c r="G5445">
        <v>0</v>
      </c>
      <c r="H5445">
        <v>0</v>
      </c>
      <c r="I5445" t="s">
        <v>149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5" x14ac:dyDescent="0.3">
      <c r="A5446" s="2">
        <v>45943</v>
      </c>
      <c r="B5446" t="s">
        <v>54</v>
      </c>
      <c r="C5446">
        <v>456</v>
      </c>
      <c r="D5446">
        <v>3</v>
      </c>
      <c r="E5446">
        <v>1.05</v>
      </c>
      <c r="F5446">
        <v>0.65800000000000003</v>
      </c>
      <c r="G5446">
        <v>3.15</v>
      </c>
      <c r="H5446">
        <v>3.15</v>
      </c>
      <c r="I5446" t="s">
        <v>149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X5446">
        <v>0</v>
      </c>
      <c r="Y5446">
        <v>0</v>
      </c>
    </row>
    <row r="5447" spans="1:25" x14ac:dyDescent="0.3">
      <c r="A5447" s="2">
        <v>45943</v>
      </c>
      <c r="B5447" t="s">
        <v>60</v>
      </c>
      <c r="C5447">
        <v>557</v>
      </c>
      <c r="D5447">
        <v>5</v>
      </c>
      <c r="E5447">
        <v>1.274</v>
      </c>
      <c r="F5447">
        <v>0.89800000000000002</v>
      </c>
      <c r="G5447">
        <v>6.37</v>
      </c>
      <c r="H5447">
        <v>6.37</v>
      </c>
      <c r="I5447" t="s">
        <v>149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X5447">
        <v>0</v>
      </c>
      <c r="Y5447">
        <v>0</v>
      </c>
    </row>
    <row r="5448" spans="1:25" x14ac:dyDescent="0.3">
      <c r="A5448" s="2">
        <v>45943</v>
      </c>
      <c r="B5448" t="s">
        <v>54</v>
      </c>
      <c r="C5448">
        <v>1972</v>
      </c>
      <c r="D5448">
        <v>10</v>
      </c>
      <c r="E5448">
        <v>0.81799999999999995</v>
      </c>
      <c r="F5448">
        <v>0.50700000000000001</v>
      </c>
      <c r="G5448">
        <v>8.18</v>
      </c>
      <c r="H5448">
        <v>8.18</v>
      </c>
      <c r="I5448" t="s">
        <v>149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22.88</v>
      </c>
      <c r="S5448">
        <v>22.88</v>
      </c>
      <c r="T5448">
        <v>22.88</v>
      </c>
      <c r="U5448">
        <v>22.88</v>
      </c>
      <c r="V5448">
        <v>35.751748249999999</v>
      </c>
      <c r="W5448">
        <v>35.751748249999999</v>
      </c>
      <c r="X5448">
        <v>2.797066015</v>
      </c>
      <c r="Y5448">
        <v>2.797066015</v>
      </c>
    </row>
    <row r="5449" spans="1:25" x14ac:dyDescent="0.3">
      <c r="A5449" s="2">
        <v>45943</v>
      </c>
      <c r="B5449" t="s">
        <v>100</v>
      </c>
      <c r="C5449">
        <v>86</v>
      </c>
      <c r="D5449">
        <v>0</v>
      </c>
      <c r="F5449">
        <v>0</v>
      </c>
      <c r="G5449">
        <v>0</v>
      </c>
      <c r="H5449">
        <v>0</v>
      </c>
      <c r="I5449" t="s">
        <v>149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5" x14ac:dyDescent="0.3">
      <c r="A5450" s="2">
        <v>45943</v>
      </c>
      <c r="B5450" t="s">
        <v>60</v>
      </c>
      <c r="C5450">
        <v>3166</v>
      </c>
      <c r="D5450">
        <v>10</v>
      </c>
      <c r="E5450">
        <v>0.61499999999999999</v>
      </c>
      <c r="F5450">
        <v>0.316</v>
      </c>
      <c r="G5450">
        <v>6.15</v>
      </c>
      <c r="H5450">
        <v>6.15</v>
      </c>
      <c r="I5450" t="s">
        <v>149</v>
      </c>
      <c r="J5450">
        <v>4</v>
      </c>
      <c r="K5450">
        <v>4</v>
      </c>
      <c r="L5450">
        <v>4</v>
      </c>
      <c r="M5450">
        <v>4</v>
      </c>
      <c r="N5450">
        <v>4</v>
      </c>
      <c r="O5450">
        <v>4</v>
      </c>
      <c r="P5450">
        <v>4</v>
      </c>
      <c r="Q5450">
        <v>4</v>
      </c>
      <c r="R5450">
        <v>133.96</v>
      </c>
      <c r="S5450">
        <v>133.96</v>
      </c>
      <c r="T5450">
        <v>133.96</v>
      </c>
      <c r="U5450">
        <v>133.96</v>
      </c>
      <c r="V5450">
        <v>4.5909226629999997</v>
      </c>
      <c r="W5450">
        <v>4.5909226629999997</v>
      </c>
      <c r="X5450">
        <v>21.782113819999999</v>
      </c>
      <c r="Y5450">
        <v>21.782113819999999</v>
      </c>
    </row>
    <row r="5451" spans="1:25" x14ac:dyDescent="0.3">
      <c r="A5451" s="2">
        <v>45943</v>
      </c>
      <c r="B5451" t="s">
        <v>48</v>
      </c>
      <c r="C5451">
        <v>830</v>
      </c>
      <c r="D5451">
        <v>5</v>
      </c>
      <c r="E5451">
        <v>2.4900000000000002</v>
      </c>
      <c r="F5451">
        <v>0.60199999999999998</v>
      </c>
      <c r="G5451">
        <v>12.45</v>
      </c>
      <c r="H5451">
        <v>12.45</v>
      </c>
      <c r="I5451" t="s">
        <v>149</v>
      </c>
      <c r="J5451">
        <v>2</v>
      </c>
      <c r="K5451">
        <v>2</v>
      </c>
      <c r="L5451">
        <v>2</v>
      </c>
      <c r="M5451">
        <v>2</v>
      </c>
      <c r="N5451">
        <v>3</v>
      </c>
      <c r="O5451">
        <v>3</v>
      </c>
      <c r="P5451">
        <v>3</v>
      </c>
      <c r="Q5451">
        <v>3</v>
      </c>
      <c r="R5451">
        <v>85.47</v>
      </c>
      <c r="S5451">
        <v>85.47</v>
      </c>
      <c r="T5451">
        <v>85.47</v>
      </c>
      <c r="U5451">
        <v>85.47</v>
      </c>
      <c r="V5451">
        <v>14.566514570000001</v>
      </c>
      <c r="W5451">
        <v>14.566514570000001</v>
      </c>
      <c r="X5451">
        <v>6.8650602410000001</v>
      </c>
      <c r="Y5451">
        <v>6.8650602410000001</v>
      </c>
    </row>
    <row r="5452" spans="1:25" x14ac:dyDescent="0.3">
      <c r="A5452" s="2">
        <v>45943</v>
      </c>
      <c r="B5452" t="s">
        <v>48</v>
      </c>
      <c r="C5452">
        <v>1176</v>
      </c>
      <c r="D5452">
        <v>7</v>
      </c>
      <c r="E5452">
        <v>1.071</v>
      </c>
      <c r="F5452">
        <v>0.59499999999999997</v>
      </c>
      <c r="G5452">
        <v>7.5</v>
      </c>
      <c r="H5452">
        <v>7.5</v>
      </c>
      <c r="I5452" t="s">
        <v>149</v>
      </c>
      <c r="J5452">
        <v>0</v>
      </c>
      <c r="K5452">
        <v>1</v>
      </c>
      <c r="L5452">
        <v>1</v>
      </c>
      <c r="M5452">
        <v>1</v>
      </c>
      <c r="N5452">
        <v>0</v>
      </c>
      <c r="O5452">
        <v>2</v>
      </c>
      <c r="P5452">
        <v>2</v>
      </c>
      <c r="Q5452">
        <v>2</v>
      </c>
      <c r="R5452">
        <v>0</v>
      </c>
      <c r="S5452">
        <v>56.98</v>
      </c>
      <c r="T5452">
        <v>56.98</v>
      </c>
      <c r="U5452">
        <v>56.98</v>
      </c>
      <c r="V5452">
        <v>13.16251316</v>
      </c>
      <c r="W5452">
        <v>13.16251316</v>
      </c>
      <c r="X5452">
        <v>7.5973333329999999</v>
      </c>
      <c r="Y5452">
        <v>7.5973333329999999</v>
      </c>
    </row>
    <row r="5453" spans="1:25" x14ac:dyDescent="0.3">
      <c r="A5453" s="2">
        <v>45943</v>
      </c>
      <c r="B5453" t="s">
        <v>48</v>
      </c>
      <c r="C5453">
        <v>937</v>
      </c>
      <c r="D5453">
        <v>4</v>
      </c>
      <c r="E5453">
        <v>1.8380000000000001</v>
      </c>
      <c r="F5453">
        <v>0.42699999999999999</v>
      </c>
      <c r="G5453">
        <v>7.35</v>
      </c>
      <c r="H5453">
        <v>7.35</v>
      </c>
      <c r="I5453" t="s">
        <v>149</v>
      </c>
      <c r="J5453">
        <v>2</v>
      </c>
      <c r="K5453">
        <v>2</v>
      </c>
      <c r="L5453">
        <v>2</v>
      </c>
      <c r="M5453">
        <v>2</v>
      </c>
      <c r="N5453">
        <v>3</v>
      </c>
      <c r="O5453">
        <v>3</v>
      </c>
      <c r="P5453">
        <v>3</v>
      </c>
      <c r="Q5453">
        <v>3</v>
      </c>
      <c r="R5453">
        <v>85.47</v>
      </c>
      <c r="S5453">
        <v>85.47</v>
      </c>
      <c r="T5453">
        <v>85.47</v>
      </c>
      <c r="U5453">
        <v>85.47</v>
      </c>
      <c r="V5453">
        <v>8.5995086000000001</v>
      </c>
      <c r="W5453">
        <v>8.5995086000000001</v>
      </c>
      <c r="X5453">
        <v>11.628571429999999</v>
      </c>
      <c r="Y5453">
        <v>11.628571429999999</v>
      </c>
    </row>
    <row r="5454" spans="1:25" x14ac:dyDescent="0.3">
      <c r="A5454" s="2">
        <v>45943</v>
      </c>
      <c r="B5454" t="s">
        <v>48</v>
      </c>
      <c r="C5454">
        <v>1660</v>
      </c>
      <c r="D5454">
        <v>8</v>
      </c>
      <c r="E5454">
        <v>1.1539999999999999</v>
      </c>
      <c r="F5454">
        <v>0.48199999999999998</v>
      </c>
      <c r="G5454">
        <v>9.23</v>
      </c>
      <c r="H5454">
        <v>9.23</v>
      </c>
      <c r="I5454" t="s">
        <v>149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X5454">
        <v>0</v>
      </c>
      <c r="Y5454">
        <v>0</v>
      </c>
    </row>
    <row r="5455" spans="1:25" x14ac:dyDescent="0.3">
      <c r="A5455" s="2">
        <v>45943</v>
      </c>
      <c r="B5455" t="s">
        <v>19</v>
      </c>
      <c r="C5455">
        <v>48</v>
      </c>
      <c r="D5455">
        <v>0</v>
      </c>
      <c r="F5455">
        <v>0</v>
      </c>
      <c r="G5455">
        <v>0</v>
      </c>
      <c r="H5455">
        <v>0</v>
      </c>
      <c r="I5455" t="s">
        <v>149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5" x14ac:dyDescent="0.3">
      <c r="A5456" s="2">
        <v>45943</v>
      </c>
      <c r="B5456" t="s">
        <v>90</v>
      </c>
      <c r="C5456">
        <v>36</v>
      </c>
      <c r="D5456">
        <v>0</v>
      </c>
      <c r="F5456">
        <v>0</v>
      </c>
      <c r="G5456">
        <v>0</v>
      </c>
      <c r="H5456">
        <v>0</v>
      </c>
      <c r="I5456" t="s">
        <v>149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5" x14ac:dyDescent="0.3">
      <c r="A5457" s="2">
        <v>45943</v>
      </c>
      <c r="B5457" t="s">
        <v>19</v>
      </c>
      <c r="C5457">
        <v>117</v>
      </c>
      <c r="D5457">
        <v>1</v>
      </c>
      <c r="E5457">
        <v>1.2</v>
      </c>
      <c r="F5457">
        <v>0.85499999999999998</v>
      </c>
      <c r="G5457">
        <v>1.2</v>
      </c>
      <c r="H5457">
        <v>1.2</v>
      </c>
      <c r="I5457" t="s">
        <v>149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X5457">
        <v>0</v>
      </c>
      <c r="Y5457">
        <v>0</v>
      </c>
    </row>
    <row r="5458" spans="1:25" x14ac:dyDescent="0.3">
      <c r="A5458" s="2">
        <v>45943</v>
      </c>
      <c r="B5458" t="s">
        <v>90</v>
      </c>
      <c r="C5458">
        <v>57</v>
      </c>
      <c r="D5458">
        <v>1</v>
      </c>
      <c r="E5458">
        <v>0.51</v>
      </c>
      <c r="F5458">
        <v>1.754</v>
      </c>
      <c r="G5458">
        <v>0.51</v>
      </c>
      <c r="H5458">
        <v>0.51</v>
      </c>
      <c r="I5458" t="s">
        <v>149</v>
      </c>
      <c r="J5458">
        <v>0</v>
      </c>
      <c r="K5458">
        <v>1</v>
      </c>
      <c r="L5458">
        <v>1</v>
      </c>
      <c r="M5458">
        <v>1</v>
      </c>
      <c r="N5458">
        <v>0</v>
      </c>
      <c r="O5458">
        <v>1</v>
      </c>
      <c r="P5458">
        <v>1</v>
      </c>
      <c r="Q5458">
        <v>1</v>
      </c>
      <c r="R5458">
        <v>0</v>
      </c>
      <c r="S5458">
        <v>11.49</v>
      </c>
      <c r="T5458">
        <v>11.49</v>
      </c>
      <c r="U5458">
        <v>11.49</v>
      </c>
      <c r="V5458">
        <v>4.4386422980000004</v>
      </c>
      <c r="W5458">
        <v>4.4386422980000004</v>
      </c>
      <c r="X5458">
        <v>22.529411759999999</v>
      </c>
      <c r="Y5458">
        <v>22.529411759999999</v>
      </c>
    </row>
    <row r="5459" spans="1:25" x14ac:dyDescent="0.3">
      <c r="A5459" s="2">
        <v>45943</v>
      </c>
      <c r="B5459" t="s">
        <v>19</v>
      </c>
      <c r="C5459">
        <v>33</v>
      </c>
      <c r="D5459">
        <v>0</v>
      </c>
      <c r="F5459">
        <v>0</v>
      </c>
      <c r="G5459">
        <v>0</v>
      </c>
      <c r="H5459">
        <v>0</v>
      </c>
      <c r="I5459" t="s">
        <v>149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5" x14ac:dyDescent="0.3">
      <c r="A5460" s="2">
        <v>45943</v>
      </c>
      <c r="B5460" t="s">
        <v>90</v>
      </c>
      <c r="C5460">
        <v>44</v>
      </c>
      <c r="D5460">
        <v>0</v>
      </c>
      <c r="F5460">
        <v>0</v>
      </c>
      <c r="G5460">
        <v>0</v>
      </c>
      <c r="H5460">
        <v>0</v>
      </c>
      <c r="I5460" t="s">
        <v>149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5" x14ac:dyDescent="0.3">
      <c r="A5461" s="2">
        <v>45943</v>
      </c>
      <c r="B5461" t="s">
        <v>19</v>
      </c>
      <c r="C5461">
        <v>50</v>
      </c>
      <c r="D5461">
        <v>1</v>
      </c>
      <c r="E5461">
        <v>1.35</v>
      </c>
      <c r="F5461">
        <v>2</v>
      </c>
      <c r="G5461">
        <v>1.35</v>
      </c>
      <c r="H5461">
        <v>1.35</v>
      </c>
      <c r="I5461" t="s">
        <v>149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X5461">
        <v>0</v>
      </c>
      <c r="Y5461">
        <v>0</v>
      </c>
    </row>
    <row r="5462" spans="1:25" x14ac:dyDescent="0.3">
      <c r="A5462" s="2">
        <v>45944</v>
      </c>
      <c r="B5462" t="s">
        <v>44</v>
      </c>
      <c r="C5462">
        <v>1901</v>
      </c>
      <c r="D5462">
        <v>11</v>
      </c>
      <c r="E5462">
        <v>1.6759999999999999</v>
      </c>
      <c r="F5462">
        <v>0.57899999999999996</v>
      </c>
      <c r="G5462">
        <v>18.440000000000001</v>
      </c>
      <c r="H5462">
        <v>18.440000000000001</v>
      </c>
      <c r="I5462" t="s">
        <v>149</v>
      </c>
      <c r="J5462">
        <v>5</v>
      </c>
      <c r="K5462">
        <v>5</v>
      </c>
      <c r="L5462">
        <v>5</v>
      </c>
      <c r="M5462">
        <v>5</v>
      </c>
      <c r="N5462">
        <v>6</v>
      </c>
      <c r="O5462">
        <v>6</v>
      </c>
      <c r="P5462">
        <v>6</v>
      </c>
      <c r="Q5462">
        <v>6</v>
      </c>
      <c r="R5462">
        <v>165.13</v>
      </c>
      <c r="S5462">
        <v>165.13</v>
      </c>
      <c r="T5462">
        <v>165.13</v>
      </c>
      <c r="U5462">
        <v>165.13</v>
      </c>
      <c r="V5462">
        <v>11.166959370000001</v>
      </c>
      <c r="W5462">
        <v>11.166959370000001</v>
      </c>
      <c r="X5462">
        <v>8.9549891539999997</v>
      </c>
      <c r="Y5462">
        <v>8.9549891539999997</v>
      </c>
    </row>
    <row r="5463" spans="1:25" x14ac:dyDescent="0.3">
      <c r="A5463" s="2">
        <v>45944</v>
      </c>
      <c r="B5463" t="s">
        <v>42</v>
      </c>
      <c r="C5463">
        <v>4654</v>
      </c>
      <c r="D5463">
        <v>46</v>
      </c>
      <c r="E5463">
        <v>2.1869999999999998</v>
      </c>
      <c r="F5463">
        <v>0.98799999999999999</v>
      </c>
      <c r="G5463">
        <v>100.62</v>
      </c>
      <c r="H5463">
        <v>100.62</v>
      </c>
      <c r="I5463" t="s">
        <v>149</v>
      </c>
      <c r="J5463">
        <v>11</v>
      </c>
      <c r="K5463">
        <v>13</v>
      </c>
      <c r="L5463">
        <v>13</v>
      </c>
      <c r="M5463">
        <v>13</v>
      </c>
      <c r="N5463">
        <v>11</v>
      </c>
      <c r="O5463">
        <v>13</v>
      </c>
      <c r="P5463">
        <v>13</v>
      </c>
      <c r="Q5463">
        <v>13</v>
      </c>
      <c r="R5463">
        <v>289.19</v>
      </c>
      <c r="S5463">
        <v>356.66</v>
      </c>
      <c r="T5463">
        <v>356.66</v>
      </c>
      <c r="U5463">
        <v>356.66</v>
      </c>
      <c r="V5463">
        <v>28.211742279999999</v>
      </c>
      <c r="W5463">
        <v>28.211742279999999</v>
      </c>
      <c r="X5463">
        <v>3.5446233349999998</v>
      </c>
      <c r="Y5463">
        <v>3.5446233349999998</v>
      </c>
    </row>
    <row r="5464" spans="1:25" x14ac:dyDescent="0.3">
      <c r="A5464" s="2">
        <v>45944</v>
      </c>
      <c r="B5464" t="s">
        <v>40</v>
      </c>
      <c r="C5464">
        <v>2123</v>
      </c>
      <c r="D5464">
        <v>17</v>
      </c>
      <c r="E5464">
        <v>2.6749999999999998</v>
      </c>
      <c r="F5464">
        <v>0.80100000000000005</v>
      </c>
      <c r="G5464">
        <v>45.48</v>
      </c>
      <c r="H5464">
        <v>45.48</v>
      </c>
      <c r="I5464" t="s">
        <v>149</v>
      </c>
      <c r="J5464">
        <v>5</v>
      </c>
      <c r="K5464">
        <v>6</v>
      </c>
      <c r="L5464">
        <v>6</v>
      </c>
      <c r="M5464">
        <v>6</v>
      </c>
      <c r="N5464">
        <v>6</v>
      </c>
      <c r="O5464">
        <v>7</v>
      </c>
      <c r="P5464">
        <v>7</v>
      </c>
      <c r="Q5464">
        <v>7</v>
      </c>
      <c r="R5464">
        <v>178.3</v>
      </c>
      <c r="S5464">
        <v>212.79</v>
      </c>
      <c r="T5464">
        <v>212.79</v>
      </c>
      <c r="U5464">
        <v>212.79</v>
      </c>
      <c r="V5464">
        <v>21.37318483</v>
      </c>
      <c r="W5464">
        <v>21.37318483</v>
      </c>
      <c r="X5464">
        <v>4.6787598939999997</v>
      </c>
      <c r="Y5464">
        <v>4.6787598939999997</v>
      </c>
    </row>
    <row r="5465" spans="1:25" x14ac:dyDescent="0.3">
      <c r="A5465" s="2">
        <v>45944</v>
      </c>
      <c r="B5465" t="s">
        <v>62</v>
      </c>
      <c r="C5465">
        <v>2557</v>
      </c>
      <c r="D5465">
        <v>13</v>
      </c>
      <c r="E5465">
        <v>4.9610000000000003</v>
      </c>
      <c r="F5465">
        <v>0.50800000000000001</v>
      </c>
      <c r="G5465">
        <v>64.489999999999995</v>
      </c>
      <c r="H5465">
        <v>64.489999999999995</v>
      </c>
      <c r="I5465" t="s">
        <v>149</v>
      </c>
      <c r="J5465">
        <v>4</v>
      </c>
      <c r="K5465">
        <v>4</v>
      </c>
      <c r="L5465">
        <v>4</v>
      </c>
      <c r="M5465">
        <v>4</v>
      </c>
      <c r="N5465">
        <v>4</v>
      </c>
      <c r="O5465">
        <v>4</v>
      </c>
      <c r="P5465">
        <v>4</v>
      </c>
      <c r="Q5465">
        <v>4</v>
      </c>
      <c r="R5465">
        <v>290.35000000000002</v>
      </c>
      <c r="S5465">
        <v>290.35000000000002</v>
      </c>
      <c r="T5465">
        <v>290.35000000000002</v>
      </c>
      <c r="U5465">
        <v>290.35000000000002</v>
      </c>
      <c r="V5465">
        <v>22.2111245</v>
      </c>
      <c r="W5465">
        <v>22.2111245</v>
      </c>
      <c r="X5465">
        <v>4.5022484110000001</v>
      </c>
      <c r="Y5465">
        <v>4.5022484110000001</v>
      </c>
    </row>
    <row r="5466" spans="1:25" x14ac:dyDescent="0.3">
      <c r="A5466" s="2">
        <v>45944</v>
      </c>
      <c r="B5466" t="s">
        <v>84</v>
      </c>
      <c r="C5466">
        <v>4745</v>
      </c>
      <c r="D5466">
        <v>34</v>
      </c>
      <c r="E5466">
        <v>2.2850000000000001</v>
      </c>
      <c r="F5466">
        <v>0.71699999999999997</v>
      </c>
      <c r="G5466">
        <v>77.69</v>
      </c>
      <c r="H5466">
        <v>77.69</v>
      </c>
      <c r="I5466" t="s">
        <v>149</v>
      </c>
      <c r="J5466">
        <v>5</v>
      </c>
      <c r="K5466">
        <v>5</v>
      </c>
      <c r="L5466">
        <v>5</v>
      </c>
      <c r="M5466">
        <v>5</v>
      </c>
      <c r="N5466">
        <v>5</v>
      </c>
      <c r="O5466">
        <v>5</v>
      </c>
      <c r="P5466">
        <v>5</v>
      </c>
      <c r="Q5466">
        <v>5</v>
      </c>
      <c r="R5466">
        <v>180.45</v>
      </c>
      <c r="S5466">
        <v>180.45</v>
      </c>
      <c r="T5466">
        <v>180.45</v>
      </c>
      <c r="U5466">
        <v>180.45</v>
      </c>
      <c r="V5466">
        <v>43.05347742</v>
      </c>
      <c r="W5466">
        <v>43.05347742</v>
      </c>
      <c r="X5466">
        <v>2.3226927530000001</v>
      </c>
      <c r="Y5466">
        <v>2.3226927530000001</v>
      </c>
    </row>
    <row r="5467" spans="1:25" x14ac:dyDescent="0.3">
      <c r="A5467" s="2">
        <v>45944</v>
      </c>
      <c r="B5467" t="s">
        <v>56</v>
      </c>
      <c r="C5467">
        <v>678</v>
      </c>
      <c r="D5467">
        <v>9</v>
      </c>
      <c r="E5467">
        <v>1.792</v>
      </c>
      <c r="F5467">
        <v>1.327</v>
      </c>
      <c r="G5467">
        <v>16.13</v>
      </c>
      <c r="H5467">
        <v>16.13</v>
      </c>
      <c r="I5467" t="s">
        <v>149</v>
      </c>
      <c r="J5467">
        <v>2</v>
      </c>
      <c r="K5467">
        <v>3</v>
      </c>
      <c r="L5467">
        <v>3</v>
      </c>
      <c r="M5467">
        <v>3</v>
      </c>
      <c r="N5467">
        <v>3</v>
      </c>
      <c r="O5467">
        <v>4</v>
      </c>
      <c r="P5467">
        <v>4</v>
      </c>
      <c r="Q5467">
        <v>4</v>
      </c>
      <c r="R5467">
        <v>85.64</v>
      </c>
      <c r="S5467">
        <v>109.52</v>
      </c>
      <c r="T5467">
        <v>109.52</v>
      </c>
      <c r="U5467">
        <v>109.52</v>
      </c>
      <c r="V5467">
        <v>14.72790358</v>
      </c>
      <c r="W5467">
        <v>14.72790358</v>
      </c>
      <c r="X5467">
        <v>6.7898326100000004</v>
      </c>
      <c r="Y5467">
        <v>6.7898326100000004</v>
      </c>
    </row>
    <row r="5468" spans="1:25" x14ac:dyDescent="0.3">
      <c r="A5468" s="2">
        <v>45944</v>
      </c>
      <c r="B5468" t="s">
        <v>50</v>
      </c>
      <c r="C5468">
        <v>1344</v>
      </c>
      <c r="D5468">
        <v>7</v>
      </c>
      <c r="E5468">
        <v>2.7130000000000001</v>
      </c>
      <c r="F5468">
        <v>0.52100000000000002</v>
      </c>
      <c r="G5468">
        <v>18.989999999999998</v>
      </c>
      <c r="H5468">
        <v>18.989999999999998</v>
      </c>
      <c r="I5468" t="s">
        <v>149</v>
      </c>
      <c r="J5468">
        <v>2</v>
      </c>
      <c r="K5468">
        <v>2</v>
      </c>
      <c r="L5468">
        <v>2</v>
      </c>
      <c r="M5468">
        <v>2</v>
      </c>
      <c r="N5468">
        <v>2</v>
      </c>
      <c r="O5468">
        <v>2</v>
      </c>
      <c r="P5468">
        <v>2</v>
      </c>
      <c r="Q5468">
        <v>2</v>
      </c>
      <c r="R5468">
        <v>80.37</v>
      </c>
      <c r="S5468">
        <v>80.37</v>
      </c>
      <c r="T5468">
        <v>80.37</v>
      </c>
      <c r="U5468">
        <v>80.37</v>
      </c>
      <c r="V5468">
        <v>23.628219479999998</v>
      </c>
      <c r="W5468">
        <v>23.628219479999998</v>
      </c>
      <c r="X5468">
        <v>4.2322274880000004</v>
      </c>
      <c r="Y5468">
        <v>4.2322274880000004</v>
      </c>
    </row>
    <row r="5469" spans="1:25" x14ac:dyDescent="0.3">
      <c r="A5469" s="2">
        <v>45944</v>
      </c>
      <c r="B5469" t="s">
        <v>36</v>
      </c>
      <c r="C5469">
        <v>964</v>
      </c>
      <c r="D5469">
        <v>9</v>
      </c>
      <c r="E5469">
        <v>2.1840000000000002</v>
      </c>
      <c r="F5469">
        <v>0.93400000000000005</v>
      </c>
      <c r="G5469">
        <v>19.66</v>
      </c>
      <c r="H5469">
        <v>19.66</v>
      </c>
      <c r="I5469" t="s">
        <v>149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X5469">
        <v>0</v>
      </c>
      <c r="Y5469">
        <v>0</v>
      </c>
    </row>
    <row r="5470" spans="1:25" x14ac:dyDescent="0.3">
      <c r="A5470" s="2">
        <v>45944</v>
      </c>
      <c r="B5470" t="s">
        <v>62</v>
      </c>
      <c r="C5470">
        <v>6593</v>
      </c>
      <c r="D5470">
        <v>61</v>
      </c>
      <c r="E5470">
        <v>4.4880000000000004</v>
      </c>
      <c r="F5470">
        <v>0.92500000000000004</v>
      </c>
      <c r="G5470">
        <v>273.76</v>
      </c>
      <c r="H5470">
        <v>273.76</v>
      </c>
      <c r="I5470" t="s">
        <v>149</v>
      </c>
      <c r="J5470">
        <v>23</v>
      </c>
      <c r="K5470">
        <v>25</v>
      </c>
      <c r="L5470">
        <v>25</v>
      </c>
      <c r="M5470">
        <v>25</v>
      </c>
      <c r="N5470">
        <v>33</v>
      </c>
      <c r="O5470">
        <v>38</v>
      </c>
      <c r="P5470">
        <v>38</v>
      </c>
      <c r="Q5470">
        <v>38</v>
      </c>
      <c r="R5470">
        <v>1170.95</v>
      </c>
      <c r="S5470">
        <v>1353.4</v>
      </c>
      <c r="T5470">
        <v>1353.4</v>
      </c>
      <c r="U5470">
        <v>1353.4</v>
      </c>
      <c r="V5470">
        <v>20.227575000000002</v>
      </c>
      <c r="W5470">
        <v>20.227575000000002</v>
      </c>
      <c r="X5470">
        <v>4.9437463470000003</v>
      </c>
      <c r="Y5470">
        <v>4.9437463470000003</v>
      </c>
    </row>
    <row r="5471" spans="1:25" x14ac:dyDescent="0.3">
      <c r="A5471" s="2">
        <v>45944</v>
      </c>
      <c r="B5471" t="s">
        <v>64</v>
      </c>
      <c r="C5471">
        <v>2579</v>
      </c>
      <c r="D5471">
        <v>18</v>
      </c>
      <c r="E5471">
        <v>5.4290000000000003</v>
      </c>
      <c r="F5471">
        <v>0.69799999999999995</v>
      </c>
      <c r="G5471">
        <v>97.73</v>
      </c>
      <c r="H5471">
        <v>97.73</v>
      </c>
      <c r="I5471" t="s">
        <v>149</v>
      </c>
      <c r="J5471">
        <v>9</v>
      </c>
      <c r="K5471">
        <v>9</v>
      </c>
      <c r="L5471">
        <v>9</v>
      </c>
      <c r="M5471">
        <v>9</v>
      </c>
      <c r="N5471">
        <v>23</v>
      </c>
      <c r="O5471">
        <v>23</v>
      </c>
      <c r="P5471">
        <v>23</v>
      </c>
      <c r="Q5471">
        <v>23</v>
      </c>
      <c r="R5471">
        <v>963.09</v>
      </c>
      <c r="S5471">
        <v>963.09</v>
      </c>
      <c r="T5471">
        <v>963.09</v>
      </c>
      <c r="U5471">
        <v>963.09</v>
      </c>
      <c r="V5471">
        <v>10.147545920000001</v>
      </c>
      <c r="W5471">
        <v>10.147545920000001</v>
      </c>
      <c r="X5471">
        <v>9.8545994070000003</v>
      </c>
      <c r="Y5471">
        <v>9.8545994070000003</v>
      </c>
    </row>
    <row r="5472" spans="1:25" x14ac:dyDescent="0.3">
      <c r="A5472" s="2">
        <v>45944</v>
      </c>
      <c r="B5472" t="s">
        <v>66</v>
      </c>
      <c r="C5472">
        <v>1720</v>
      </c>
      <c r="D5472">
        <v>13</v>
      </c>
      <c r="E5472">
        <v>5.194</v>
      </c>
      <c r="F5472">
        <v>0.75600000000000001</v>
      </c>
      <c r="G5472">
        <v>67.52</v>
      </c>
      <c r="H5472">
        <v>67.52</v>
      </c>
      <c r="I5472" t="s">
        <v>149</v>
      </c>
      <c r="J5472">
        <v>4</v>
      </c>
      <c r="K5472">
        <v>5</v>
      </c>
      <c r="L5472">
        <v>5</v>
      </c>
      <c r="M5472">
        <v>5</v>
      </c>
      <c r="N5472">
        <v>4</v>
      </c>
      <c r="O5472">
        <v>5</v>
      </c>
      <c r="P5472">
        <v>5</v>
      </c>
      <c r="Q5472">
        <v>5</v>
      </c>
      <c r="R5472">
        <v>182.74</v>
      </c>
      <c r="S5472">
        <v>214.62</v>
      </c>
      <c r="T5472">
        <v>214.62</v>
      </c>
      <c r="U5472">
        <v>214.62</v>
      </c>
      <c r="V5472">
        <v>31.46025534</v>
      </c>
      <c r="W5472">
        <v>31.46025534</v>
      </c>
      <c r="X5472">
        <v>3.1786137440000002</v>
      </c>
      <c r="Y5472">
        <v>3.1786137440000002</v>
      </c>
    </row>
    <row r="5473" spans="1:25" x14ac:dyDescent="0.3">
      <c r="A5473" s="2">
        <v>45944</v>
      </c>
      <c r="B5473" t="s">
        <v>68</v>
      </c>
      <c r="C5473">
        <v>4291</v>
      </c>
      <c r="D5473">
        <v>29</v>
      </c>
      <c r="E5473">
        <v>5.4240000000000004</v>
      </c>
      <c r="F5473">
        <v>0.67600000000000005</v>
      </c>
      <c r="G5473">
        <v>157.30000000000001</v>
      </c>
      <c r="H5473">
        <v>157.30000000000001</v>
      </c>
      <c r="I5473" t="s">
        <v>149</v>
      </c>
      <c r="J5473">
        <v>15</v>
      </c>
      <c r="K5473">
        <v>17</v>
      </c>
      <c r="L5473">
        <v>17</v>
      </c>
      <c r="M5473">
        <v>17</v>
      </c>
      <c r="N5473">
        <v>29</v>
      </c>
      <c r="O5473">
        <v>31</v>
      </c>
      <c r="P5473">
        <v>31</v>
      </c>
      <c r="Q5473">
        <v>31</v>
      </c>
      <c r="R5473">
        <v>1045.55</v>
      </c>
      <c r="S5473">
        <v>1100.53</v>
      </c>
      <c r="T5473">
        <v>1100.53</v>
      </c>
      <c r="U5473">
        <v>1100.53</v>
      </c>
      <c r="V5473">
        <v>14.29311332</v>
      </c>
      <c r="W5473">
        <v>14.29311332</v>
      </c>
      <c r="X5473">
        <v>6.9963763510000003</v>
      </c>
      <c r="Y5473">
        <v>6.9963763510000003</v>
      </c>
    </row>
    <row r="5474" spans="1:25" x14ac:dyDescent="0.3">
      <c r="A5474" s="2">
        <v>45944</v>
      </c>
      <c r="B5474" t="s">
        <v>70</v>
      </c>
      <c r="C5474">
        <v>5496</v>
      </c>
      <c r="D5474">
        <v>30</v>
      </c>
      <c r="E5474">
        <v>3.9249999999999998</v>
      </c>
      <c r="F5474">
        <v>0.54600000000000004</v>
      </c>
      <c r="G5474">
        <v>117.74</v>
      </c>
      <c r="H5474">
        <v>117.74</v>
      </c>
      <c r="I5474" t="s">
        <v>149</v>
      </c>
      <c r="J5474">
        <v>9</v>
      </c>
      <c r="K5474">
        <v>9</v>
      </c>
      <c r="L5474">
        <v>9</v>
      </c>
      <c r="M5474">
        <v>9</v>
      </c>
      <c r="N5474">
        <v>13</v>
      </c>
      <c r="O5474">
        <v>13</v>
      </c>
      <c r="P5474">
        <v>13</v>
      </c>
      <c r="Q5474">
        <v>13</v>
      </c>
      <c r="R5474">
        <v>325.14999999999998</v>
      </c>
      <c r="S5474">
        <v>325.14999999999998</v>
      </c>
      <c r="T5474">
        <v>325.14999999999998</v>
      </c>
      <c r="U5474">
        <v>325.14999999999998</v>
      </c>
      <c r="V5474">
        <v>36.210979549999998</v>
      </c>
      <c r="W5474">
        <v>36.210979549999998</v>
      </c>
      <c r="X5474">
        <v>2.7615933410000002</v>
      </c>
      <c r="Y5474">
        <v>2.7615933410000002</v>
      </c>
    </row>
    <row r="5475" spans="1:25" x14ac:dyDescent="0.3">
      <c r="A5475" s="2">
        <v>45944</v>
      </c>
      <c r="B5475" t="s">
        <v>72</v>
      </c>
      <c r="C5475">
        <v>1558</v>
      </c>
      <c r="D5475">
        <v>6</v>
      </c>
      <c r="E5475">
        <v>4.3630000000000004</v>
      </c>
      <c r="F5475">
        <v>0.38500000000000001</v>
      </c>
      <c r="G5475">
        <v>26.18</v>
      </c>
      <c r="H5475">
        <v>26.18</v>
      </c>
      <c r="I5475" t="s">
        <v>149</v>
      </c>
      <c r="J5475">
        <v>1</v>
      </c>
      <c r="K5475">
        <v>3</v>
      </c>
      <c r="L5475">
        <v>3</v>
      </c>
      <c r="M5475">
        <v>3</v>
      </c>
      <c r="N5475">
        <v>4</v>
      </c>
      <c r="O5475">
        <v>10</v>
      </c>
      <c r="P5475">
        <v>10</v>
      </c>
      <c r="Q5475">
        <v>10</v>
      </c>
      <c r="R5475">
        <v>147.91999999999999</v>
      </c>
      <c r="S5475">
        <v>339.2</v>
      </c>
      <c r="T5475">
        <v>339.2</v>
      </c>
      <c r="U5475">
        <v>339.2</v>
      </c>
      <c r="V5475">
        <v>7.7181603770000002</v>
      </c>
      <c r="W5475">
        <v>7.7181603770000002</v>
      </c>
      <c r="X5475">
        <v>12.956455310000001</v>
      </c>
      <c r="Y5475">
        <v>12.956455310000001</v>
      </c>
    </row>
    <row r="5476" spans="1:25" x14ac:dyDescent="0.3">
      <c r="A5476" s="2">
        <v>45944</v>
      </c>
      <c r="B5476" t="s">
        <v>74</v>
      </c>
      <c r="C5476">
        <v>2933</v>
      </c>
      <c r="D5476">
        <v>13</v>
      </c>
      <c r="E5476">
        <v>2.3130000000000002</v>
      </c>
      <c r="F5476">
        <v>0.443</v>
      </c>
      <c r="G5476">
        <v>30.07</v>
      </c>
      <c r="H5476">
        <v>30.07</v>
      </c>
      <c r="I5476" t="s">
        <v>149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36.49</v>
      </c>
      <c r="S5476">
        <v>36.49</v>
      </c>
      <c r="T5476">
        <v>36.49</v>
      </c>
      <c r="U5476">
        <v>36.49</v>
      </c>
      <c r="V5476">
        <v>82.406138670000004</v>
      </c>
      <c r="W5476">
        <v>82.406138670000004</v>
      </c>
      <c r="X5476">
        <v>1.2135018289999999</v>
      </c>
      <c r="Y5476">
        <v>1.2135018289999999</v>
      </c>
    </row>
    <row r="5477" spans="1:25" x14ac:dyDescent="0.3">
      <c r="A5477" s="2">
        <v>45944</v>
      </c>
      <c r="B5477" t="s">
        <v>76</v>
      </c>
      <c r="C5477">
        <v>1948</v>
      </c>
      <c r="D5477">
        <v>9</v>
      </c>
      <c r="E5477">
        <v>4.2789999999999999</v>
      </c>
      <c r="F5477">
        <v>0.46200000000000002</v>
      </c>
      <c r="G5477">
        <v>38.51</v>
      </c>
      <c r="H5477">
        <v>38.51</v>
      </c>
      <c r="I5477" t="s">
        <v>149</v>
      </c>
      <c r="J5477">
        <v>2</v>
      </c>
      <c r="K5477">
        <v>2</v>
      </c>
      <c r="L5477">
        <v>2</v>
      </c>
      <c r="M5477">
        <v>2</v>
      </c>
      <c r="N5477">
        <v>3</v>
      </c>
      <c r="O5477">
        <v>3</v>
      </c>
      <c r="P5477">
        <v>3</v>
      </c>
      <c r="Q5477">
        <v>3</v>
      </c>
      <c r="R5477">
        <v>88.47</v>
      </c>
      <c r="S5477">
        <v>88.47</v>
      </c>
      <c r="T5477">
        <v>88.47</v>
      </c>
      <c r="U5477">
        <v>88.47</v>
      </c>
      <c r="V5477">
        <v>43.528879850000003</v>
      </c>
      <c r="W5477">
        <v>43.528879850000003</v>
      </c>
      <c r="X5477">
        <v>2.2973253699999998</v>
      </c>
      <c r="Y5477">
        <v>2.2973253699999998</v>
      </c>
    </row>
    <row r="5478" spans="1:25" x14ac:dyDescent="0.3">
      <c r="A5478" s="2">
        <v>45944</v>
      </c>
      <c r="B5478" t="s">
        <v>78</v>
      </c>
      <c r="C5478">
        <v>1041</v>
      </c>
      <c r="D5478">
        <v>9</v>
      </c>
      <c r="E5478">
        <v>4.6070000000000002</v>
      </c>
      <c r="F5478">
        <v>0.86499999999999999</v>
      </c>
      <c r="G5478">
        <v>41.46</v>
      </c>
      <c r="H5478">
        <v>41.46</v>
      </c>
      <c r="I5478" t="s">
        <v>149</v>
      </c>
      <c r="J5478">
        <v>3</v>
      </c>
      <c r="K5478">
        <v>3</v>
      </c>
      <c r="L5478">
        <v>3</v>
      </c>
      <c r="M5478">
        <v>3</v>
      </c>
      <c r="N5478">
        <v>4</v>
      </c>
      <c r="O5478">
        <v>4</v>
      </c>
      <c r="P5478">
        <v>4</v>
      </c>
      <c r="Q5478">
        <v>4</v>
      </c>
      <c r="R5478">
        <v>159.13</v>
      </c>
      <c r="S5478">
        <v>159.13</v>
      </c>
      <c r="T5478">
        <v>159.13</v>
      </c>
      <c r="U5478">
        <v>159.13</v>
      </c>
      <c r="V5478">
        <v>26.054169550000001</v>
      </c>
      <c r="W5478">
        <v>26.054169550000001</v>
      </c>
      <c r="X5478">
        <v>3.83815726</v>
      </c>
      <c r="Y5478">
        <v>3.83815726</v>
      </c>
    </row>
    <row r="5479" spans="1:25" x14ac:dyDescent="0.3">
      <c r="A5479" s="2">
        <v>45944</v>
      </c>
      <c r="B5479" t="s">
        <v>88</v>
      </c>
      <c r="C5479">
        <v>2909</v>
      </c>
      <c r="D5479">
        <v>40</v>
      </c>
      <c r="E5479">
        <v>2.0670000000000002</v>
      </c>
      <c r="F5479">
        <v>1.375</v>
      </c>
      <c r="G5479">
        <v>82.68</v>
      </c>
      <c r="H5479">
        <v>82.68</v>
      </c>
      <c r="I5479" t="s">
        <v>149</v>
      </c>
      <c r="J5479">
        <v>6</v>
      </c>
      <c r="K5479">
        <v>6</v>
      </c>
      <c r="L5479">
        <v>6</v>
      </c>
      <c r="M5479">
        <v>6</v>
      </c>
      <c r="N5479">
        <v>8</v>
      </c>
      <c r="O5479">
        <v>8</v>
      </c>
      <c r="P5479">
        <v>8</v>
      </c>
      <c r="Q5479">
        <v>8</v>
      </c>
      <c r="R5479">
        <v>274.13</v>
      </c>
      <c r="S5479">
        <v>274.13</v>
      </c>
      <c r="T5479">
        <v>274.13</v>
      </c>
      <c r="U5479">
        <v>274.13</v>
      </c>
      <c r="V5479">
        <v>30.160872579999999</v>
      </c>
      <c r="W5479">
        <v>30.160872579999999</v>
      </c>
      <c r="X5479">
        <v>3.3155539429999998</v>
      </c>
      <c r="Y5479">
        <v>3.3155539429999998</v>
      </c>
    </row>
    <row r="5480" spans="1:25" x14ac:dyDescent="0.3">
      <c r="A5480" s="2">
        <v>45944</v>
      </c>
      <c r="B5480" t="s">
        <v>80</v>
      </c>
      <c r="C5480">
        <v>593</v>
      </c>
      <c r="D5480">
        <v>4</v>
      </c>
      <c r="E5480">
        <v>4.633</v>
      </c>
      <c r="F5480">
        <v>0.67500000000000004</v>
      </c>
      <c r="G5480">
        <v>18.53</v>
      </c>
      <c r="H5480">
        <v>18.53</v>
      </c>
      <c r="I5480" t="s">
        <v>149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X5480">
        <v>0</v>
      </c>
      <c r="Y5480">
        <v>0</v>
      </c>
    </row>
    <row r="5481" spans="1:25" x14ac:dyDescent="0.3">
      <c r="A5481" s="2">
        <v>45944</v>
      </c>
      <c r="B5481" t="s">
        <v>82</v>
      </c>
      <c r="C5481">
        <v>1400</v>
      </c>
      <c r="D5481">
        <v>12</v>
      </c>
      <c r="E5481">
        <v>3.14</v>
      </c>
      <c r="F5481">
        <v>0.85699999999999998</v>
      </c>
      <c r="G5481">
        <v>37.68</v>
      </c>
      <c r="H5481">
        <v>37.68</v>
      </c>
      <c r="I5481" t="s">
        <v>149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X5481">
        <v>0</v>
      </c>
      <c r="Y5481">
        <v>0</v>
      </c>
    </row>
    <row r="5482" spans="1:25" x14ac:dyDescent="0.3">
      <c r="A5482" s="2">
        <v>45944</v>
      </c>
      <c r="B5482" t="s">
        <v>94</v>
      </c>
      <c r="C5482">
        <v>1573</v>
      </c>
      <c r="D5482">
        <v>13</v>
      </c>
      <c r="E5482">
        <v>7.8449999999999998</v>
      </c>
      <c r="F5482">
        <v>0.82599999999999996</v>
      </c>
      <c r="G5482">
        <v>101.98</v>
      </c>
      <c r="H5482">
        <v>101.98</v>
      </c>
      <c r="I5482" t="s">
        <v>149</v>
      </c>
      <c r="J5482">
        <v>6</v>
      </c>
      <c r="K5482">
        <v>6</v>
      </c>
      <c r="L5482">
        <v>6</v>
      </c>
      <c r="M5482">
        <v>6</v>
      </c>
      <c r="N5482">
        <v>28</v>
      </c>
      <c r="O5482">
        <v>28</v>
      </c>
      <c r="P5482">
        <v>28</v>
      </c>
      <c r="Q5482">
        <v>28</v>
      </c>
      <c r="R5482">
        <v>2077.06</v>
      </c>
      <c r="S5482">
        <v>2077.06</v>
      </c>
      <c r="T5482">
        <v>2077.06</v>
      </c>
      <c r="U5482">
        <v>2077.06</v>
      </c>
      <c r="V5482">
        <v>4.9098244629999996</v>
      </c>
      <c r="W5482">
        <v>4.9098244629999996</v>
      </c>
      <c r="X5482">
        <v>20.367326930000001</v>
      </c>
      <c r="Y5482">
        <v>20.367326930000001</v>
      </c>
    </row>
    <row r="5483" spans="1:25" x14ac:dyDescent="0.3">
      <c r="A5483" s="2">
        <v>45944</v>
      </c>
      <c r="B5483" t="s">
        <v>96</v>
      </c>
      <c r="C5483">
        <v>2342</v>
      </c>
      <c r="D5483">
        <v>20</v>
      </c>
      <c r="E5483">
        <v>3.6829999999999998</v>
      </c>
      <c r="F5483">
        <v>0.85399999999999998</v>
      </c>
      <c r="G5483">
        <v>73.66</v>
      </c>
      <c r="H5483">
        <v>73.66</v>
      </c>
      <c r="I5483" t="s">
        <v>149</v>
      </c>
      <c r="J5483">
        <v>8</v>
      </c>
      <c r="K5483">
        <v>9</v>
      </c>
      <c r="L5483">
        <v>9</v>
      </c>
      <c r="M5483">
        <v>9</v>
      </c>
      <c r="N5483">
        <v>9</v>
      </c>
      <c r="O5483">
        <v>10</v>
      </c>
      <c r="P5483">
        <v>10</v>
      </c>
      <c r="Q5483">
        <v>10</v>
      </c>
      <c r="R5483">
        <v>339.46</v>
      </c>
      <c r="S5483">
        <v>412.34</v>
      </c>
      <c r="T5483">
        <v>412.34</v>
      </c>
      <c r="U5483">
        <v>412.34</v>
      </c>
      <c r="V5483">
        <v>17.863898720000002</v>
      </c>
      <c r="W5483">
        <v>17.863898720000002</v>
      </c>
      <c r="X5483">
        <v>5.5978821610000002</v>
      </c>
      <c r="Y5483">
        <v>5.5978821610000002</v>
      </c>
    </row>
    <row r="5484" spans="1:25" x14ac:dyDescent="0.3">
      <c r="A5484" s="2">
        <v>45944</v>
      </c>
      <c r="B5484" t="s">
        <v>11</v>
      </c>
      <c r="C5484">
        <v>1092</v>
      </c>
      <c r="D5484">
        <v>11</v>
      </c>
      <c r="E5484">
        <v>2.516</v>
      </c>
      <c r="F5484">
        <v>1.0069999999999999</v>
      </c>
      <c r="G5484">
        <v>27.68</v>
      </c>
      <c r="H5484">
        <v>27.68</v>
      </c>
      <c r="I5484" t="s">
        <v>149</v>
      </c>
      <c r="J5484">
        <v>7</v>
      </c>
      <c r="K5484">
        <v>7</v>
      </c>
      <c r="L5484">
        <v>7</v>
      </c>
      <c r="M5484">
        <v>7</v>
      </c>
      <c r="N5484">
        <v>8</v>
      </c>
      <c r="O5484">
        <v>8</v>
      </c>
      <c r="P5484">
        <v>8</v>
      </c>
      <c r="Q5484">
        <v>8</v>
      </c>
      <c r="R5484">
        <v>400.3</v>
      </c>
      <c r="S5484">
        <v>400.3</v>
      </c>
      <c r="T5484">
        <v>400.3</v>
      </c>
      <c r="U5484">
        <v>400.3</v>
      </c>
      <c r="V5484">
        <v>6.9148138899999996</v>
      </c>
      <c r="W5484">
        <v>6.9148138899999996</v>
      </c>
      <c r="X5484">
        <v>14.461705200000001</v>
      </c>
      <c r="Y5484">
        <v>14.461705200000001</v>
      </c>
    </row>
    <row r="5485" spans="1:25" x14ac:dyDescent="0.3">
      <c r="A5485" s="2">
        <v>45944</v>
      </c>
      <c r="B5485" t="s">
        <v>92</v>
      </c>
      <c r="C5485">
        <v>882</v>
      </c>
      <c r="D5485">
        <v>4</v>
      </c>
      <c r="E5485">
        <v>3.5150000000000001</v>
      </c>
      <c r="F5485">
        <v>0.45400000000000001</v>
      </c>
      <c r="G5485">
        <v>14.06</v>
      </c>
      <c r="H5485">
        <v>14.06</v>
      </c>
      <c r="I5485" t="s">
        <v>149</v>
      </c>
      <c r="J5485">
        <v>2</v>
      </c>
      <c r="K5485">
        <v>3</v>
      </c>
      <c r="L5485">
        <v>3</v>
      </c>
      <c r="M5485">
        <v>3</v>
      </c>
      <c r="N5485">
        <v>4</v>
      </c>
      <c r="O5485">
        <v>6</v>
      </c>
      <c r="P5485">
        <v>6</v>
      </c>
      <c r="Q5485">
        <v>6</v>
      </c>
      <c r="R5485">
        <v>125.96</v>
      </c>
      <c r="S5485">
        <v>178.94</v>
      </c>
      <c r="T5485">
        <v>178.94</v>
      </c>
      <c r="U5485">
        <v>178.94</v>
      </c>
      <c r="V5485">
        <v>7.8573823630000001</v>
      </c>
      <c r="W5485">
        <v>7.8573823630000001</v>
      </c>
      <c r="X5485">
        <v>12.726884780000001</v>
      </c>
      <c r="Y5485">
        <v>12.726884780000001</v>
      </c>
    </row>
    <row r="5486" spans="1:25" x14ac:dyDescent="0.3">
      <c r="A5486" s="2">
        <v>45944</v>
      </c>
      <c r="B5486" t="s">
        <v>46</v>
      </c>
      <c r="C5486">
        <v>1862</v>
      </c>
      <c r="D5486">
        <v>1</v>
      </c>
      <c r="E5486">
        <v>2.98</v>
      </c>
      <c r="F5486">
        <v>5.3999999999999999E-2</v>
      </c>
      <c r="G5486">
        <v>2.98</v>
      </c>
      <c r="H5486">
        <v>2.98</v>
      </c>
      <c r="I5486" t="s">
        <v>149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X5486">
        <v>0</v>
      </c>
      <c r="Y5486">
        <v>0</v>
      </c>
    </row>
    <row r="5487" spans="1:25" x14ac:dyDescent="0.3">
      <c r="A5487" s="2">
        <v>45944</v>
      </c>
      <c r="B5487" t="s">
        <v>74</v>
      </c>
      <c r="C5487">
        <v>375</v>
      </c>
      <c r="D5487">
        <v>0</v>
      </c>
      <c r="F5487">
        <v>0</v>
      </c>
      <c r="G5487">
        <v>0</v>
      </c>
      <c r="H5487">
        <v>0</v>
      </c>
      <c r="I5487" t="s">
        <v>149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5" x14ac:dyDescent="0.3">
      <c r="A5488" s="2">
        <v>45944</v>
      </c>
      <c r="B5488" t="s">
        <v>64</v>
      </c>
      <c r="C5488">
        <v>638</v>
      </c>
      <c r="D5488">
        <v>2</v>
      </c>
      <c r="E5488">
        <v>4.5999999999999996</v>
      </c>
      <c r="F5488">
        <v>0.313</v>
      </c>
      <c r="G5488">
        <v>9.1999999999999993</v>
      </c>
      <c r="H5488">
        <v>9.1999999999999993</v>
      </c>
      <c r="I5488" t="s">
        <v>149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X5488">
        <v>0</v>
      </c>
      <c r="Y5488">
        <v>0</v>
      </c>
    </row>
    <row r="5489" spans="1:25" x14ac:dyDescent="0.3">
      <c r="A5489" s="2">
        <v>45944</v>
      </c>
      <c r="B5489" t="s">
        <v>72</v>
      </c>
      <c r="C5489">
        <v>75</v>
      </c>
      <c r="D5489">
        <v>0</v>
      </c>
      <c r="F5489">
        <v>0</v>
      </c>
      <c r="G5489">
        <v>0</v>
      </c>
      <c r="H5489">
        <v>0</v>
      </c>
      <c r="I5489" t="s">
        <v>149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5" x14ac:dyDescent="0.3">
      <c r="A5490" s="2">
        <v>45944</v>
      </c>
      <c r="B5490" t="s">
        <v>106</v>
      </c>
      <c r="C5490">
        <v>261</v>
      </c>
      <c r="D5490">
        <v>6</v>
      </c>
      <c r="E5490">
        <v>3.665</v>
      </c>
      <c r="F5490">
        <v>2.2989999999999999</v>
      </c>
      <c r="G5490">
        <v>21.99</v>
      </c>
      <c r="H5490">
        <v>21.99</v>
      </c>
      <c r="I5490" t="s">
        <v>149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  <c r="P5490">
        <v>1</v>
      </c>
      <c r="Q5490">
        <v>1</v>
      </c>
      <c r="R5490">
        <v>76.489999999999995</v>
      </c>
      <c r="S5490">
        <v>76.489999999999995</v>
      </c>
      <c r="T5490">
        <v>76.489999999999995</v>
      </c>
      <c r="U5490">
        <v>76.489999999999995</v>
      </c>
      <c r="V5490">
        <v>28.748856060000001</v>
      </c>
      <c r="W5490">
        <v>28.748856060000001</v>
      </c>
      <c r="X5490">
        <v>3.4783992719999999</v>
      </c>
      <c r="Y5490">
        <v>3.4783992719999999</v>
      </c>
    </row>
    <row r="5491" spans="1:25" x14ac:dyDescent="0.3">
      <c r="A5491" s="2">
        <v>45944</v>
      </c>
      <c r="B5491" t="s">
        <v>54</v>
      </c>
      <c r="C5491">
        <v>208</v>
      </c>
      <c r="D5491">
        <v>0</v>
      </c>
      <c r="F5491">
        <v>0</v>
      </c>
      <c r="G5491">
        <v>0</v>
      </c>
      <c r="H5491">
        <v>0</v>
      </c>
      <c r="I5491" t="s">
        <v>149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5" x14ac:dyDescent="0.3">
      <c r="A5492" s="2">
        <v>45944</v>
      </c>
      <c r="B5492" t="s">
        <v>44</v>
      </c>
      <c r="C5492">
        <v>112</v>
      </c>
      <c r="D5492">
        <v>0</v>
      </c>
      <c r="F5492">
        <v>0</v>
      </c>
      <c r="G5492">
        <v>0</v>
      </c>
      <c r="H5492">
        <v>0</v>
      </c>
      <c r="I5492" t="s">
        <v>149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5" x14ac:dyDescent="0.3">
      <c r="A5493" s="2">
        <v>45944</v>
      </c>
      <c r="B5493" t="s">
        <v>40</v>
      </c>
      <c r="C5493">
        <v>402</v>
      </c>
      <c r="D5493">
        <v>3</v>
      </c>
      <c r="E5493">
        <v>5.52</v>
      </c>
      <c r="F5493">
        <v>0.746</v>
      </c>
      <c r="G5493">
        <v>16.559999999999999</v>
      </c>
      <c r="H5493">
        <v>16.559999999999999</v>
      </c>
      <c r="I5493" t="s">
        <v>149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X5493">
        <v>0</v>
      </c>
      <c r="Y5493">
        <v>0</v>
      </c>
    </row>
    <row r="5494" spans="1:25" x14ac:dyDescent="0.3">
      <c r="A5494" s="2">
        <v>45944</v>
      </c>
      <c r="B5494" t="s">
        <v>56</v>
      </c>
      <c r="C5494">
        <v>118</v>
      </c>
      <c r="D5494">
        <v>0</v>
      </c>
      <c r="F5494">
        <v>0</v>
      </c>
      <c r="G5494">
        <v>0</v>
      </c>
      <c r="H5494">
        <v>0</v>
      </c>
      <c r="I5494" t="s">
        <v>149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5" x14ac:dyDescent="0.3">
      <c r="A5495" s="2">
        <v>45944</v>
      </c>
      <c r="B5495" t="s">
        <v>48</v>
      </c>
      <c r="C5495">
        <v>761</v>
      </c>
      <c r="D5495">
        <v>1</v>
      </c>
      <c r="E5495">
        <v>4.05</v>
      </c>
      <c r="F5495">
        <v>0.13100000000000001</v>
      </c>
      <c r="G5495">
        <v>4.05</v>
      </c>
      <c r="H5495">
        <v>4.05</v>
      </c>
      <c r="I5495" t="s">
        <v>149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X5495">
        <v>0</v>
      </c>
      <c r="Y5495">
        <v>0</v>
      </c>
    </row>
    <row r="5496" spans="1:25" x14ac:dyDescent="0.3">
      <c r="A5496" s="2">
        <v>45944</v>
      </c>
      <c r="B5496" t="s">
        <v>24</v>
      </c>
      <c r="C5496">
        <v>747</v>
      </c>
      <c r="D5496">
        <v>1</v>
      </c>
      <c r="E5496">
        <v>2.58</v>
      </c>
      <c r="F5496">
        <v>0.13400000000000001</v>
      </c>
      <c r="G5496">
        <v>2.58</v>
      </c>
      <c r="H5496">
        <v>2.58</v>
      </c>
      <c r="I5496" t="s">
        <v>149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X5496">
        <v>0</v>
      </c>
      <c r="Y5496">
        <v>0</v>
      </c>
    </row>
    <row r="5497" spans="1:25" x14ac:dyDescent="0.3">
      <c r="A5497" s="2">
        <v>45944</v>
      </c>
      <c r="B5497" t="s">
        <v>108</v>
      </c>
      <c r="C5497">
        <v>460</v>
      </c>
      <c r="D5497">
        <v>2</v>
      </c>
      <c r="E5497">
        <v>2.7650000000000001</v>
      </c>
      <c r="F5497">
        <v>0.435</v>
      </c>
      <c r="G5497">
        <v>5.53</v>
      </c>
      <c r="H5497">
        <v>5.53</v>
      </c>
      <c r="I5497" t="s">
        <v>149</v>
      </c>
      <c r="J5497">
        <v>2</v>
      </c>
      <c r="K5497">
        <v>2</v>
      </c>
      <c r="L5497">
        <v>2</v>
      </c>
      <c r="M5497">
        <v>2</v>
      </c>
      <c r="N5497">
        <v>4</v>
      </c>
      <c r="O5497">
        <v>4</v>
      </c>
      <c r="P5497">
        <v>4</v>
      </c>
      <c r="Q5497">
        <v>4</v>
      </c>
      <c r="R5497">
        <v>141.52000000000001</v>
      </c>
      <c r="S5497">
        <v>141.52000000000001</v>
      </c>
      <c r="T5497">
        <v>141.52000000000001</v>
      </c>
      <c r="U5497">
        <v>141.52000000000001</v>
      </c>
      <c r="V5497">
        <v>3.9075749009999998</v>
      </c>
      <c r="W5497">
        <v>3.9075749009999998</v>
      </c>
      <c r="X5497">
        <v>25.591320069999998</v>
      </c>
      <c r="Y5497">
        <v>25.591320069999998</v>
      </c>
    </row>
    <row r="5498" spans="1:25" x14ac:dyDescent="0.3">
      <c r="A5498" s="2">
        <v>45944</v>
      </c>
      <c r="B5498" t="s">
        <v>62</v>
      </c>
      <c r="C5498">
        <v>510</v>
      </c>
      <c r="D5498">
        <v>7</v>
      </c>
      <c r="E5498">
        <v>1.911</v>
      </c>
      <c r="F5498">
        <v>1.373</v>
      </c>
      <c r="G5498">
        <v>13.38</v>
      </c>
      <c r="H5498">
        <v>13.38</v>
      </c>
      <c r="I5498" t="s">
        <v>149</v>
      </c>
      <c r="J5498">
        <v>3</v>
      </c>
      <c r="K5498">
        <v>3</v>
      </c>
      <c r="L5498">
        <v>3</v>
      </c>
      <c r="M5498">
        <v>3</v>
      </c>
      <c r="N5498">
        <v>4</v>
      </c>
      <c r="O5498">
        <v>4</v>
      </c>
      <c r="P5498">
        <v>4</v>
      </c>
      <c r="Q5498">
        <v>4</v>
      </c>
      <c r="R5498">
        <v>139.84</v>
      </c>
      <c r="S5498">
        <v>139.84</v>
      </c>
      <c r="T5498">
        <v>139.84</v>
      </c>
      <c r="U5498">
        <v>139.84</v>
      </c>
      <c r="V5498">
        <v>9.5680778029999995</v>
      </c>
      <c r="W5498">
        <v>9.5680778029999995</v>
      </c>
      <c r="X5498">
        <v>10.45142003</v>
      </c>
      <c r="Y5498">
        <v>10.45142003</v>
      </c>
    </row>
    <row r="5499" spans="1:25" x14ac:dyDescent="0.3">
      <c r="A5499" s="2">
        <v>45944</v>
      </c>
      <c r="B5499" t="s">
        <v>80</v>
      </c>
      <c r="C5499">
        <v>166</v>
      </c>
      <c r="D5499">
        <v>0</v>
      </c>
      <c r="F5499">
        <v>0</v>
      </c>
      <c r="G5499">
        <v>0</v>
      </c>
      <c r="H5499">
        <v>0</v>
      </c>
      <c r="I5499" t="s">
        <v>149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5" x14ac:dyDescent="0.3">
      <c r="A5500" s="2">
        <v>45944</v>
      </c>
      <c r="B5500" t="s">
        <v>84</v>
      </c>
      <c r="C5500">
        <v>222</v>
      </c>
      <c r="D5500">
        <v>1</v>
      </c>
      <c r="E5500">
        <v>1.85</v>
      </c>
      <c r="F5500">
        <v>0.45</v>
      </c>
      <c r="G5500">
        <v>1.85</v>
      </c>
      <c r="H5500">
        <v>1.85</v>
      </c>
      <c r="I5500" t="s">
        <v>149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X5500">
        <v>0</v>
      </c>
      <c r="Y5500">
        <v>0</v>
      </c>
    </row>
    <row r="5501" spans="1:25" x14ac:dyDescent="0.3">
      <c r="A5501" s="2">
        <v>45944</v>
      </c>
      <c r="B5501" t="s">
        <v>42</v>
      </c>
      <c r="C5501">
        <v>83</v>
      </c>
      <c r="D5501">
        <v>0</v>
      </c>
      <c r="F5501">
        <v>0</v>
      </c>
      <c r="G5501">
        <v>0</v>
      </c>
      <c r="H5501">
        <v>0</v>
      </c>
      <c r="I5501" t="s">
        <v>149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5" x14ac:dyDescent="0.3">
      <c r="A5502" s="2">
        <v>45944</v>
      </c>
      <c r="B5502" t="s">
        <v>11</v>
      </c>
      <c r="C5502">
        <v>100</v>
      </c>
      <c r="D5502">
        <v>0</v>
      </c>
      <c r="F5502">
        <v>0</v>
      </c>
      <c r="G5502">
        <v>0</v>
      </c>
      <c r="H5502">
        <v>0</v>
      </c>
      <c r="I5502" t="s">
        <v>149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5" x14ac:dyDescent="0.3">
      <c r="A5503" s="2">
        <v>45944</v>
      </c>
      <c r="B5503" t="s">
        <v>102</v>
      </c>
      <c r="C5503">
        <v>1509</v>
      </c>
      <c r="D5503">
        <v>4</v>
      </c>
      <c r="E5503">
        <v>3.0179999999999998</v>
      </c>
      <c r="F5503">
        <v>0.26500000000000001</v>
      </c>
      <c r="G5503">
        <v>12.07</v>
      </c>
      <c r="H5503">
        <v>12.07</v>
      </c>
      <c r="I5503" t="s">
        <v>149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X5503">
        <v>0</v>
      </c>
      <c r="Y5503">
        <v>0</v>
      </c>
    </row>
    <row r="5504" spans="1:25" x14ac:dyDescent="0.3">
      <c r="A5504" s="2">
        <v>45944</v>
      </c>
      <c r="B5504" t="s">
        <v>98</v>
      </c>
      <c r="C5504">
        <v>2793</v>
      </c>
      <c r="D5504">
        <v>4</v>
      </c>
      <c r="E5504">
        <v>2.7080000000000002</v>
      </c>
      <c r="F5504">
        <v>0.14299999999999999</v>
      </c>
      <c r="G5504">
        <v>10.83</v>
      </c>
      <c r="H5504">
        <v>10.83</v>
      </c>
      <c r="I5504" t="s">
        <v>149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X5504">
        <v>0</v>
      </c>
      <c r="Y5504">
        <v>0</v>
      </c>
    </row>
    <row r="5505" spans="1:25" x14ac:dyDescent="0.3">
      <c r="A5505" s="2">
        <v>45944</v>
      </c>
      <c r="B5505" t="s">
        <v>104</v>
      </c>
      <c r="C5505">
        <v>595</v>
      </c>
      <c r="D5505">
        <v>0</v>
      </c>
      <c r="F5505">
        <v>0</v>
      </c>
      <c r="G5505">
        <v>0</v>
      </c>
      <c r="H5505">
        <v>0</v>
      </c>
      <c r="I5505" t="s">
        <v>149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5" x14ac:dyDescent="0.3">
      <c r="A5506" s="2">
        <v>45944</v>
      </c>
      <c r="B5506" t="s">
        <v>42</v>
      </c>
      <c r="C5506">
        <v>449</v>
      </c>
      <c r="D5506">
        <v>9</v>
      </c>
      <c r="E5506">
        <v>2.1560000000000001</v>
      </c>
      <c r="F5506">
        <v>2.004</v>
      </c>
      <c r="G5506">
        <v>19.399999999999999</v>
      </c>
      <c r="H5506">
        <v>19.399999999999999</v>
      </c>
      <c r="I5506" t="s">
        <v>149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>
        <v>24.98</v>
      </c>
      <c r="S5506">
        <v>24.98</v>
      </c>
      <c r="T5506">
        <v>24.98</v>
      </c>
      <c r="U5506">
        <v>24.98</v>
      </c>
      <c r="V5506">
        <v>77.662129699999994</v>
      </c>
      <c r="W5506">
        <v>77.662129699999994</v>
      </c>
      <c r="X5506">
        <v>1.2876288659999999</v>
      </c>
      <c r="Y5506">
        <v>1.2876288659999999</v>
      </c>
    </row>
    <row r="5507" spans="1:25" x14ac:dyDescent="0.3">
      <c r="A5507" s="2">
        <v>45944</v>
      </c>
      <c r="B5507" t="s">
        <v>50</v>
      </c>
      <c r="C5507">
        <v>2</v>
      </c>
      <c r="D5507">
        <v>0</v>
      </c>
      <c r="F5507">
        <v>0</v>
      </c>
      <c r="G5507">
        <v>0</v>
      </c>
      <c r="H5507">
        <v>0</v>
      </c>
      <c r="I5507" t="s">
        <v>149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5" x14ac:dyDescent="0.3">
      <c r="A5508" s="2">
        <v>45944</v>
      </c>
      <c r="B5508" t="s">
        <v>72</v>
      </c>
      <c r="C5508">
        <v>220</v>
      </c>
      <c r="D5508">
        <v>3</v>
      </c>
      <c r="E5508">
        <v>4.0170000000000003</v>
      </c>
      <c r="F5508">
        <v>1.3640000000000001</v>
      </c>
      <c r="G5508">
        <v>12.05</v>
      </c>
      <c r="H5508">
        <v>12.05</v>
      </c>
      <c r="I5508" t="s">
        <v>149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X5508">
        <v>0</v>
      </c>
      <c r="Y5508">
        <v>0</v>
      </c>
    </row>
    <row r="5509" spans="1:25" x14ac:dyDescent="0.3">
      <c r="A5509" s="2">
        <v>45944</v>
      </c>
      <c r="B5509" t="s">
        <v>84</v>
      </c>
      <c r="C5509">
        <v>39</v>
      </c>
      <c r="D5509">
        <v>0</v>
      </c>
      <c r="F5509">
        <v>0</v>
      </c>
      <c r="G5509">
        <v>0</v>
      </c>
      <c r="H5509">
        <v>0</v>
      </c>
      <c r="I5509" t="s">
        <v>149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5" x14ac:dyDescent="0.3">
      <c r="A5510" s="2">
        <v>45944</v>
      </c>
      <c r="B5510" t="s">
        <v>68</v>
      </c>
      <c r="C5510">
        <v>952</v>
      </c>
      <c r="D5510">
        <v>11</v>
      </c>
      <c r="E5510">
        <v>4.2679999999999998</v>
      </c>
      <c r="F5510">
        <v>1.155</v>
      </c>
      <c r="G5510">
        <v>46.95</v>
      </c>
      <c r="H5510">
        <v>46.95</v>
      </c>
      <c r="I5510" t="s">
        <v>149</v>
      </c>
      <c r="J5510">
        <v>5</v>
      </c>
      <c r="K5510">
        <v>5</v>
      </c>
      <c r="L5510">
        <v>5</v>
      </c>
      <c r="M5510">
        <v>5</v>
      </c>
      <c r="N5510">
        <v>5</v>
      </c>
      <c r="O5510">
        <v>5</v>
      </c>
      <c r="P5510">
        <v>5</v>
      </c>
      <c r="Q5510">
        <v>5</v>
      </c>
      <c r="R5510">
        <v>256.23</v>
      </c>
      <c r="S5510">
        <v>256.23</v>
      </c>
      <c r="T5510">
        <v>256.23</v>
      </c>
      <c r="U5510">
        <v>256.23</v>
      </c>
      <c r="V5510">
        <v>18.323381340000001</v>
      </c>
      <c r="W5510">
        <v>18.323381340000001</v>
      </c>
      <c r="X5510">
        <v>5.4575079869999996</v>
      </c>
      <c r="Y5510">
        <v>5.4575079869999996</v>
      </c>
    </row>
    <row r="5511" spans="1:25" x14ac:dyDescent="0.3">
      <c r="A5511" s="2">
        <v>45944</v>
      </c>
      <c r="B5511" t="s">
        <v>64</v>
      </c>
      <c r="C5511">
        <v>315</v>
      </c>
      <c r="D5511">
        <v>4</v>
      </c>
      <c r="E5511">
        <v>4.8479999999999999</v>
      </c>
      <c r="F5511">
        <v>1.27</v>
      </c>
      <c r="G5511">
        <v>19.39</v>
      </c>
      <c r="H5511">
        <v>19.39</v>
      </c>
      <c r="I5511" t="s">
        <v>149</v>
      </c>
      <c r="J5511">
        <v>3</v>
      </c>
      <c r="K5511">
        <v>3</v>
      </c>
      <c r="L5511">
        <v>3</v>
      </c>
      <c r="M5511">
        <v>3</v>
      </c>
      <c r="N5511">
        <v>3</v>
      </c>
      <c r="O5511">
        <v>3</v>
      </c>
      <c r="P5511">
        <v>3</v>
      </c>
      <c r="Q5511">
        <v>3</v>
      </c>
      <c r="R5511">
        <v>222.25</v>
      </c>
      <c r="S5511">
        <v>222.25</v>
      </c>
      <c r="T5511">
        <v>222.25</v>
      </c>
      <c r="U5511">
        <v>222.25</v>
      </c>
      <c r="V5511">
        <v>8.7244094489999995</v>
      </c>
      <c r="W5511">
        <v>8.7244094489999995</v>
      </c>
      <c r="X5511">
        <v>11.46209386</v>
      </c>
      <c r="Y5511">
        <v>11.46209386</v>
      </c>
    </row>
    <row r="5512" spans="1:25" x14ac:dyDescent="0.3">
      <c r="A5512" s="2">
        <v>45944</v>
      </c>
      <c r="B5512" t="s">
        <v>26</v>
      </c>
      <c r="C5512">
        <v>91</v>
      </c>
      <c r="D5512">
        <v>1</v>
      </c>
      <c r="E5512">
        <v>0.48</v>
      </c>
      <c r="F5512">
        <v>1.099</v>
      </c>
      <c r="G5512">
        <v>0.48</v>
      </c>
      <c r="H5512">
        <v>0.48</v>
      </c>
      <c r="I5512" t="s">
        <v>149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158.9</v>
      </c>
      <c r="S5512">
        <v>158.9</v>
      </c>
      <c r="T5512">
        <v>158.9</v>
      </c>
      <c r="U5512">
        <v>158.9</v>
      </c>
      <c r="V5512">
        <v>0.30207677779999997</v>
      </c>
      <c r="W5512">
        <v>0.30207677779999997</v>
      </c>
      <c r="X5512">
        <v>331.04166670000001</v>
      </c>
      <c r="Y5512">
        <v>331.04166670000001</v>
      </c>
    </row>
    <row r="5513" spans="1:25" x14ac:dyDescent="0.3">
      <c r="A5513" s="2">
        <v>45944</v>
      </c>
      <c r="B5513" t="s">
        <v>15</v>
      </c>
      <c r="C5513">
        <v>408</v>
      </c>
      <c r="D5513">
        <v>2</v>
      </c>
      <c r="E5513">
        <v>5.03</v>
      </c>
      <c r="F5513">
        <v>0.49</v>
      </c>
      <c r="G5513">
        <v>10.06</v>
      </c>
      <c r="H5513">
        <v>10.06</v>
      </c>
      <c r="I5513" t="s">
        <v>149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X5513">
        <v>0</v>
      </c>
      <c r="Y5513">
        <v>0</v>
      </c>
    </row>
    <row r="5514" spans="1:25" x14ac:dyDescent="0.3">
      <c r="A5514" s="2">
        <v>45944</v>
      </c>
      <c r="B5514" t="s">
        <v>36</v>
      </c>
      <c r="C5514">
        <v>89</v>
      </c>
      <c r="D5514">
        <v>1</v>
      </c>
      <c r="E5514">
        <v>0.94</v>
      </c>
      <c r="F5514">
        <v>1.1240000000000001</v>
      </c>
      <c r="G5514">
        <v>0.94</v>
      </c>
      <c r="H5514">
        <v>0.94</v>
      </c>
      <c r="I5514" t="s">
        <v>149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X5514">
        <v>0</v>
      </c>
      <c r="Y5514">
        <v>0</v>
      </c>
    </row>
    <row r="5515" spans="1:25" x14ac:dyDescent="0.3">
      <c r="A5515" s="2">
        <v>45944</v>
      </c>
      <c r="B5515" t="s">
        <v>78</v>
      </c>
      <c r="C5515">
        <v>546</v>
      </c>
      <c r="D5515">
        <v>2</v>
      </c>
      <c r="E5515">
        <v>2.5649999999999999</v>
      </c>
      <c r="F5515">
        <v>0.36599999999999999</v>
      </c>
      <c r="G5515">
        <v>5.13</v>
      </c>
      <c r="H5515">
        <v>5.13</v>
      </c>
      <c r="I5515" t="s">
        <v>149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X5515">
        <v>0</v>
      </c>
      <c r="Y5515">
        <v>0</v>
      </c>
    </row>
    <row r="5516" spans="1:25" x14ac:dyDescent="0.3">
      <c r="A5516" s="2">
        <v>45944</v>
      </c>
      <c r="B5516" t="s">
        <v>21</v>
      </c>
      <c r="C5516">
        <v>113</v>
      </c>
      <c r="D5516">
        <v>3</v>
      </c>
      <c r="E5516">
        <v>1.7270000000000001</v>
      </c>
      <c r="F5516">
        <v>2.6549999999999998</v>
      </c>
      <c r="G5516">
        <v>5.18</v>
      </c>
      <c r="H5516">
        <v>5.18</v>
      </c>
      <c r="I5516" t="s">
        <v>149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  <c r="R5516">
        <v>24.49</v>
      </c>
      <c r="S5516">
        <v>24.49</v>
      </c>
      <c r="T5516">
        <v>24.49</v>
      </c>
      <c r="U5516">
        <v>24.49</v>
      </c>
      <c r="V5516">
        <v>21.1514904</v>
      </c>
      <c r="W5516">
        <v>21.1514904</v>
      </c>
      <c r="X5516">
        <v>4.7277992280000003</v>
      </c>
      <c r="Y5516">
        <v>4.7277992280000003</v>
      </c>
    </row>
    <row r="5517" spans="1:25" x14ac:dyDescent="0.3">
      <c r="A5517" s="2">
        <v>45944</v>
      </c>
      <c r="B5517" t="s">
        <v>94</v>
      </c>
      <c r="C5517">
        <v>174</v>
      </c>
      <c r="D5517">
        <v>0</v>
      </c>
      <c r="F5517">
        <v>0</v>
      </c>
      <c r="G5517">
        <v>0</v>
      </c>
      <c r="H5517">
        <v>0</v>
      </c>
      <c r="I5517" t="s">
        <v>149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5" x14ac:dyDescent="0.3">
      <c r="A5518" s="2">
        <v>45944</v>
      </c>
      <c r="B5518" t="s">
        <v>17</v>
      </c>
      <c r="C5518">
        <v>104</v>
      </c>
      <c r="D5518">
        <v>0</v>
      </c>
      <c r="F5518">
        <v>0</v>
      </c>
      <c r="G5518">
        <v>0</v>
      </c>
      <c r="H5518">
        <v>0</v>
      </c>
      <c r="I5518" t="s">
        <v>149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5" x14ac:dyDescent="0.3">
      <c r="A5519" s="2">
        <v>45944</v>
      </c>
      <c r="B5519" t="s">
        <v>17</v>
      </c>
      <c r="C5519">
        <v>161</v>
      </c>
      <c r="D5519">
        <v>2</v>
      </c>
      <c r="E5519">
        <v>1.29</v>
      </c>
      <c r="F5519">
        <v>1.242</v>
      </c>
      <c r="G5519">
        <v>2.58</v>
      </c>
      <c r="H5519">
        <v>2.58</v>
      </c>
      <c r="I5519" t="s">
        <v>149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X5519">
        <v>0</v>
      </c>
      <c r="Y5519">
        <v>0</v>
      </c>
    </row>
    <row r="5520" spans="1:25" x14ac:dyDescent="0.3">
      <c r="A5520" s="2">
        <v>45944</v>
      </c>
      <c r="B5520" t="s">
        <v>17</v>
      </c>
      <c r="C5520">
        <v>69</v>
      </c>
      <c r="D5520">
        <v>2</v>
      </c>
      <c r="E5520">
        <v>1.21</v>
      </c>
      <c r="F5520">
        <v>2.899</v>
      </c>
      <c r="G5520">
        <v>2.42</v>
      </c>
      <c r="H5520">
        <v>2.42</v>
      </c>
      <c r="I5520" t="s">
        <v>149</v>
      </c>
      <c r="J5520">
        <v>0</v>
      </c>
      <c r="K5520">
        <v>1</v>
      </c>
      <c r="L5520">
        <v>1</v>
      </c>
      <c r="M5520">
        <v>1</v>
      </c>
      <c r="N5520">
        <v>0</v>
      </c>
      <c r="O5520">
        <v>1</v>
      </c>
      <c r="P5520">
        <v>1</v>
      </c>
      <c r="Q5520">
        <v>1</v>
      </c>
      <c r="R5520">
        <v>0</v>
      </c>
      <c r="S5520">
        <v>22.88</v>
      </c>
      <c r="T5520">
        <v>22.88</v>
      </c>
      <c r="U5520">
        <v>22.88</v>
      </c>
      <c r="V5520">
        <v>10.57692308</v>
      </c>
      <c r="W5520">
        <v>10.57692308</v>
      </c>
      <c r="X5520">
        <v>9.4545454549999999</v>
      </c>
      <c r="Y5520">
        <v>9.4545454549999999</v>
      </c>
    </row>
    <row r="5521" spans="1:25" x14ac:dyDescent="0.3">
      <c r="A5521" s="2">
        <v>45944</v>
      </c>
      <c r="B5521" t="s">
        <v>17</v>
      </c>
      <c r="C5521">
        <v>83</v>
      </c>
      <c r="D5521">
        <v>0</v>
      </c>
      <c r="F5521">
        <v>0</v>
      </c>
      <c r="G5521">
        <v>0</v>
      </c>
      <c r="H5521">
        <v>0</v>
      </c>
      <c r="I5521" t="s">
        <v>149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5" x14ac:dyDescent="0.3">
      <c r="A5522" s="2">
        <v>45944</v>
      </c>
      <c r="B5522" t="s">
        <v>52</v>
      </c>
      <c r="C5522">
        <v>1165</v>
      </c>
      <c r="D5522">
        <v>15</v>
      </c>
      <c r="E5522">
        <v>0.75700000000000001</v>
      </c>
      <c r="F5522">
        <v>1.288</v>
      </c>
      <c r="G5522">
        <v>11.36</v>
      </c>
      <c r="H5522">
        <v>11.36</v>
      </c>
      <c r="I5522" t="s">
        <v>149</v>
      </c>
      <c r="J5522">
        <v>0</v>
      </c>
      <c r="K5522">
        <v>1</v>
      </c>
      <c r="L5522">
        <v>1</v>
      </c>
      <c r="M5522">
        <v>1</v>
      </c>
      <c r="N5522">
        <v>0</v>
      </c>
      <c r="O5522">
        <v>1</v>
      </c>
      <c r="P5522">
        <v>1</v>
      </c>
      <c r="Q5522">
        <v>1</v>
      </c>
      <c r="R5522">
        <v>0</v>
      </c>
      <c r="S5522">
        <v>13.88</v>
      </c>
      <c r="T5522">
        <v>13.88</v>
      </c>
      <c r="U5522">
        <v>13.88</v>
      </c>
      <c r="V5522">
        <v>81.844380400000006</v>
      </c>
      <c r="W5522">
        <v>81.844380400000006</v>
      </c>
      <c r="X5522">
        <v>1.2218309860000001</v>
      </c>
      <c r="Y5522">
        <v>1.2218309860000001</v>
      </c>
    </row>
    <row r="5523" spans="1:25" x14ac:dyDescent="0.3">
      <c r="A5523" s="2">
        <v>45944</v>
      </c>
      <c r="B5523" t="s">
        <v>52</v>
      </c>
      <c r="C5523">
        <v>1883</v>
      </c>
      <c r="D5523">
        <v>24</v>
      </c>
      <c r="E5523">
        <v>0.67500000000000004</v>
      </c>
      <c r="F5523">
        <v>1.2749999999999999</v>
      </c>
      <c r="G5523">
        <v>16.190000000000001</v>
      </c>
      <c r="H5523">
        <v>16.190000000000001</v>
      </c>
      <c r="I5523" t="s">
        <v>149</v>
      </c>
      <c r="J5523">
        <v>4</v>
      </c>
      <c r="K5523">
        <v>4</v>
      </c>
      <c r="L5523">
        <v>4</v>
      </c>
      <c r="M5523">
        <v>4</v>
      </c>
      <c r="N5523">
        <v>5</v>
      </c>
      <c r="O5523">
        <v>5</v>
      </c>
      <c r="P5523">
        <v>5</v>
      </c>
      <c r="Q5523">
        <v>5</v>
      </c>
      <c r="R5523">
        <v>135.22999999999999</v>
      </c>
      <c r="S5523">
        <v>135.22999999999999</v>
      </c>
      <c r="T5523">
        <v>135.22999999999999</v>
      </c>
      <c r="U5523">
        <v>135.22999999999999</v>
      </c>
      <c r="V5523">
        <v>11.97219552</v>
      </c>
      <c r="W5523">
        <v>11.97219552</v>
      </c>
      <c r="X5523">
        <v>8.3526868440000008</v>
      </c>
      <c r="Y5523">
        <v>8.3526868440000008</v>
      </c>
    </row>
    <row r="5524" spans="1:25" x14ac:dyDescent="0.3">
      <c r="A5524" s="2">
        <v>45944</v>
      </c>
      <c r="B5524" t="s">
        <v>52</v>
      </c>
      <c r="C5524">
        <v>1558</v>
      </c>
      <c r="D5524">
        <v>18</v>
      </c>
      <c r="E5524">
        <v>0.71599999999999997</v>
      </c>
      <c r="F5524">
        <v>1.155</v>
      </c>
      <c r="G5524">
        <v>12.88</v>
      </c>
      <c r="H5524">
        <v>12.88</v>
      </c>
      <c r="I5524" t="s">
        <v>149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13.88</v>
      </c>
      <c r="S5524">
        <v>13.88</v>
      </c>
      <c r="T5524">
        <v>13.88</v>
      </c>
      <c r="U5524">
        <v>13.88</v>
      </c>
      <c r="V5524">
        <v>92.795389049999997</v>
      </c>
      <c r="W5524">
        <v>92.795389049999997</v>
      </c>
      <c r="X5524">
        <v>1.0776397520000001</v>
      </c>
      <c r="Y5524">
        <v>1.0776397520000001</v>
      </c>
    </row>
    <row r="5525" spans="1:25" x14ac:dyDescent="0.3">
      <c r="A5525" s="2">
        <v>45944</v>
      </c>
      <c r="B5525" t="s">
        <v>52</v>
      </c>
      <c r="C5525">
        <v>4571</v>
      </c>
      <c r="D5525">
        <v>72</v>
      </c>
      <c r="E5525">
        <v>0.38900000000000001</v>
      </c>
      <c r="F5525">
        <v>1.575</v>
      </c>
      <c r="G5525">
        <v>27.99</v>
      </c>
      <c r="H5525">
        <v>27.99</v>
      </c>
      <c r="I5525" t="s">
        <v>149</v>
      </c>
      <c r="J5525">
        <v>4</v>
      </c>
      <c r="K5525">
        <v>6</v>
      </c>
      <c r="L5525">
        <v>6</v>
      </c>
      <c r="M5525">
        <v>6</v>
      </c>
      <c r="N5525">
        <v>4</v>
      </c>
      <c r="O5525">
        <v>7</v>
      </c>
      <c r="P5525">
        <v>7</v>
      </c>
      <c r="Q5525">
        <v>7</v>
      </c>
      <c r="R5525">
        <v>65.739999999999995</v>
      </c>
      <c r="S5525">
        <v>127.99</v>
      </c>
      <c r="T5525">
        <v>127.99</v>
      </c>
      <c r="U5525">
        <v>127.99</v>
      </c>
      <c r="V5525">
        <v>21.86889601</v>
      </c>
      <c r="W5525">
        <v>21.86889601</v>
      </c>
      <c r="X5525">
        <v>4.5727045369999999</v>
      </c>
      <c r="Y5525">
        <v>4.5727045369999999</v>
      </c>
    </row>
    <row r="5526" spans="1:25" x14ac:dyDescent="0.3">
      <c r="A5526" s="2">
        <v>45944</v>
      </c>
      <c r="B5526" t="s">
        <v>112</v>
      </c>
      <c r="C5526">
        <v>182</v>
      </c>
      <c r="D5526">
        <v>2</v>
      </c>
      <c r="E5526">
        <v>1.3049999999999999</v>
      </c>
      <c r="F5526">
        <v>1.099</v>
      </c>
      <c r="G5526">
        <v>2.61</v>
      </c>
      <c r="H5526">
        <v>2.61</v>
      </c>
      <c r="I5526" t="s">
        <v>149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X5526">
        <v>0</v>
      </c>
      <c r="Y5526">
        <v>0</v>
      </c>
    </row>
    <row r="5527" spans="1:25" x14ac:dyDescent="0.3">
      <c r="A5527" s="2">
        <v>45944</v>
      </c>
      <c r="B5527" t="s">
        <v>15</v>
      </c>
      <c r="C5527">
        <v>522</v>
      </c>
      <c r="D5527">
        <v>1</v>
      </c>
      <c r="E5527">
        <v>1.29</v>
      </c>
      <c r="F5527">
        <v>0.192</v>
      </c>
      <c r="G5527">
        <v>1.29</v>
      </c>
      <c r="H5527">
        <v>1.29</v>
      </c>
      <c r="I5527" t="s">
        <v>149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37.49</v>
      </c>
      <c r="S5527">
        <v>37.49</v>
      </c>
      <c r="T5527">
        <v>37.49</v>
      </c>
      <c r="U5527">
        <v>37.49</v>
      </c>
      <c r="V5527">
        <v>3.4409175780000001</v>
      </c>
      <c r="W5527">
        <v>3.4409175780000001</v>
      </c>
      <c r="X5527">
        <v>29.062015500000001</v>
      </c>
      <c r="Y5527">
        <v>29.062015500000001</v>
      </c>
    </row>
    <row r="5528" spans="1:25" x14ac:dyDescent="0.3">
      <c r="A5528" s="2">
        <v>45944</v>
      </c>
      <c r="B5528" t="s">
        <v>112</v>
      </c>
      <c r="C5528">
        <v>627</v>
      </c>
      <c r="D5528">
        <v>3</v>
      </c>
      <c r="E5528">
        <v>0.96</v>
      </c>
      <c r="F5528">
        <v>0.47799999999999998</v>
      </c>
      <c r="G5528">
        <v>2.88</v>
      </c>
      <c r="H5528">
        <v>2.88</v>
      </c>
      <c r="I5528" t="s">
        <v>149</v>
      </c>
      <c r="J5528">
        <v>2</v>
      </c>
      <c r="K5528">
        <v>2</v>
      </c>
      <c r="L5528">
        <v>2</v>
      </c>
      <c r="M5528">
        <v>2</v>
      </c>
      <c r="N5528">
        <v>7</v>
      </c>
      <c r="O5528">
        <v>7</v>
      </c>
      <c r="P5528">
        <v>7</v>
      </c>
      <c r="Q5528">
        <v>7</v>
      </c>
      <c r="R5528">
        <v>213.99</v>
      </c>
      <c r="S5528">
        <v>213.99</v>
      </c>
      <c r="T5528">
        <v>213.99</v>
      </c>
      <c r="U5528">
        <v>213.99</v>
      </c>
      <c r="V5528">
        <v>1.345857283</v>
      </c>
      <c r="W5528">
        <v>1.345857283</v>
      </c>
      <c r="X5528">
        <v>74.302083330000002</v>
      </c>
      <c r="Y5528">
        <v>74.302083330000002</v>
      </c>
    </row>
    <row r="5529" spans="1:25" x14ac:dyDescent="0.3">
      <c r="A5529" s="2">
        <v>45944</v>
      </c>
      <c r="B5529" t="s">
        <v>15</v>
      </c>
      <c r="C5529">
        <v>901</v>
      </c>
      <c r="D5529">
        <v>1</v>
      </c>
      <c r="E5529">
        <v>1.5</v>
      </c>
      <c r="F5529">
        <v>0.111</v>
      </c>
      <c r="G5529">
        <v>1.5</v>
      </c>
      <c r="H5529">
        <v>1.5</v>
      </c>
      <c r="I5529" t="s">
        <v>149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X5529">
        <v>0</v>
      </c>
      <c r="Y5529">
        <v>0</v>
      </c>
    </row>
    <row r="5530" spans="1:25" x14ac:dyDescent="0.3">
      <c r="A5530" s="2">
        <v>45944</v>
      </c>
      <c r="B5530" t="s">
        <v>15</v>
      </c>
      <c r="C5530">
        <v>536</v>
      </c>
      <c r="D5530">
        <v>1</v>
      </c>
      <c r="E5530">
        <v>1.26</v>
      </c>
      <c r="F5530">
        <v>0.187</v>
      </c>
      <c r="G5530">
        <v>1.26</v>
      </c>
      <c r="H5530">
        <v>1.26</v>
      </c>
      <c r="I5530" t="s">
        <v>149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X5530">
        <v>0</v>
      </c>
      <c r="Y5530">
        <v>0</v>
      </c>
    </row>
    <row r="5531" spans="1:25" x14ac:dyDescent="0.3">
      <c r="A5531" s="2">
        <v>45944</v>
      </c>
      <c r="B5531" t="s">
        <v>112</v>
      </c>
      <c r="C5531">
        <v>554</v>
      </c>
      <c r="D5531">
        <v>2</v>
      </c>
      <c r="E5531">
        <v>1.23</v>
      </c>
      <c r="F5531">
        <v>0.36099999999999999</v>
      </c>
      <c r="G5531">
        <v>2.46</v>
      </c>
      <c r="H5531">
        <v>2.46</v>
      </c>
      <c r="I5531" t="s">
        <v>149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X5531">
        <v>0</v>
      </c>
      <c r="Y5531">
        <v>0</v>
      </c>
    </row>
    <row r="5532" spans="1:25" x14ac:dyDescent="0.3">
      <c r="A5532" s="2">
        <v>45944</v>
      </c>
      <c r="B5532" t="s">
        <v>15</v>
      </c>
      <c r="C5532">
        <v>1301</v>
      </c>
      <c r="D5532">
        <v>8</v>
      </c>
      <c r="E5532">
        <v>0.81100000000000005</v>
      </c>
      <c r="F5532">
        <v>0.61499999999999999</v>
      </c>
      <c r="G5532">
        <v>6.49</v>
      </c>
      <c r="H5532">
        <v>6.49</v>
      </c>
      <c r="I5532" t="s">
        <v>149</v>
      </c>
      <c r="J5532">
        <v>0</v>
      </c>
      <c r="K5532">
        <v>1</v>
      </c>
      <c r="L5532">
        <v>2</v>
      </c>
      <c r="M5532">
        <v>2</v>
      </c>
      <c r="N5532">
        <v>0</v>
      </c>
      <c r="O5532">
        <v>2</v>
      </c>
      <c r="P5532">
        <v>3</v>
      </c>
      <c r="Q5532">
        <v>3</v>
      </c>
      <c r="R5532">
        <v>0</v>
      </c>
      <c r="S5532">
        <v>74.98</v>
      </c>
      <c r="T5532">
        <v>112.47</v>
      </c>
      <c r="U5532">
        <v>112.47</v>
      </c>
      <c r="V5532">
        <v>8.6556415040000001</v>
      </c>
      <c r="W5532">
        <v>5.7704276700000001</v>
      </c>
      <c r="X5532">
        <v>11.55315871</v>
      </c>
      <c r="Y5532">
        <v>17.32973806</v>
      </c>
    </row>
    <row r="5533" spans="1:25" x14ac:dyDescent="0.3">
      <c r="A5533" s="2">
        <v>45944</v>
      </c>
      <c r="B5533" t="s">
        <v>112</v>
      </c>
      <c r="C5533">
        <v>1669</v>
      </c>
      <c r="D5533">
        <v>5</v>
      </c>
      <c r="E5533">
        <v>0.94199999999999995</v>
      </c>
      <c r="F5533">
        <v>0.3</v>
      </c>
      <c r="G5533">
        <v>4.71</v>
      </c>
      <c r="H5533">
        <v>4.71</v>
      </c>
      <c r="I5533" t="s">
        <v>149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X5533">
        <v>0</v>
      </c>
      <c r="Y5533">
        <v>0</v>
      </c>
    </row>
    <row r="5534" spans="1:25" x14ac:dyDescent="0.3">
      <c r="A5534" s="2">
        <v>45944</v>
      </c>
      <c r="B5534" t="s">
        <v>100</v>
      </c>
      <c r="C5534">
        <v>25</v>
      </c>
      <c r="D5534">
        <v>0</v>
      </c>
      <c r="F5534">
        <v>0</v>
      </c>
      <c r="G5534">
        <v>0</v>
      </c>
      <c r="H5534">
        <v>0</v>
      </c>
      <c r="I5534" t="s">
        <v>149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5" x14ac:dyDescent="0.3">
      <c r="A5535" s="2">
        <v>45944</v>
      </c>
      <c r="B5535" t="s">
        <v>54</v>
      </c>
      <c r="C5535">
        <v>454</v>
      </c>
      <c r="D5535">
        <v>6</v>
      </c>
      <c r="E5535">
        <v>1.3280000000000001</v>
      </c>
      <c r="F5535">
        <v>1.3220000000000001</v>
      </c>
      <c r="G5535">
        <v>7.97</v>
      </c>
      <c r="H5535">
        <v>7.97</v>
      </c>
      <c r="I5535" t="s">
        <v>149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22.88</v>
      </c>
      <c r="S5535">
        <v>22.88</v>
      </c>
      <c r="T5535">
        <v>22.88</v>
      </c>
      <c r="U5535">
        <v>22.88</v>
      </c>
      <c r="V5535">
        <v>34.833916080000002</v>
      </c>
      <c r="W5535">
        <v>34.833916080000002</v>
      </c>
      <c r="X5535">
        <v>2.87076537</v>
      </c>
      <c r="Y5535">
        <v>2.87076537</v>
      </c>
    </row>
    <row r="5536" spans="1:25" x14ac:dyDescent="0.3">
      <c r="A5536" s="2">
        <v>45944</v>
      </c>
      <c r="B5536" t="s">
        <v>60</v>
      </c>
      <c r="C5536">
        <v>1350</v>
      </c>
      <c r="D5536">
        <v>6</v>
      </c>
      <c r="E5536">
        <v>1.1220000000000001</v>
      </c>
      <c r="F5536">
        <v>0.44400000000000001</v>
      </c>
      <c r="G5536">
        <v>6.73</v>
      </c>
      <c r="H5536">
        <v>6.73</v>
      </c>
      <c r="I5536" t="s">
        <v>149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  <c r="R5536">
        <v>21.88</v>
      </c>
      <c r="S5536">
        <v>21.88</v>
      </c>
      <c r="T5536">
        <v>21.88</v>
      </c>
      <c r="U5536">
        <v>21.88</v>
      </c>
      <c r="V5536">
        <v>30.758683730000001</v>
      </c>
      <c r="W5536">
        <v>30.758683730000001</v>
      </c>
      <c r="X5536">
        <v>3.2511144129999998</v>
      </c>
      <c r="Y5536">
        <v>3.2511144129999998</v>
      </c>
    </row>
    <row r="5537" spans="1:25" x14ac:dyDescent="0.3">
      <c r="A5537" s="2">
        <v>45944</v>
      </c>
      <c r="B5537" t="s">
        <v>60</v>
      </c>
      <c r="C5537">
        <v>3639</v>
      </c>
      <c r="D5537">
        <v>13</v>
      </c>
      <c r="E5537">
        <v>1.1319999999999999</v>
      </c>
      <c r="F5537">
        <v>0.35699999999999998</v>
      </c>
      <c r="G5537">
        <v>14.71</v>
      </c>
      <c r="H5537">
        <v>14.71</v>
      </c>
      <c r="I5537" t="s">
        <v>149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X5537">
        <v>0</v>
      </c>
      <c r="Y5537">
        <v>0</v>
      </c>
    </row>
    <row r="5538" spans="1:25" x14ac:dyDescent="0.3">
      <c r="A5538" s="2">
        <v>45944</v>
      </c>
      <c r="B5538" t="s">
        <v>100</v>
      </c>
      <c r="C5538">
        <v>39</v>
      </c>
      <c r="D5538">
        <v>0</v>
      </c>
      <c r="F5538">
        <v>0</v>
      </c>
      <c r="G5538">
        <v>0</v>
      </c>
      <c r="H5538">
        <v>0</v>
      </c>
      <c r="I5538" t="s">
        <v>149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5" x14ac:dyDescent="0.3">
      <c r="A5539" s="2">
        <v>45944</v>
      </c>
      <c r="B5539" t="s">
        <v>54</v>
      </c>
      <c r="C5539">
        <v>1438</v>
      </c>
      <c r="D5539">
        <v>9</v>
      </c>
      <c r="E5539">
        <v>0.90700000000000003</v>
      </c>
      <c r="F5539">
        <v>0.626</v>
      </c>
      <c r="G5539">
        <v>8.16</v>
      </c>
      <c r="H5539">
        <v>8.16</v>
      </c>
      <c r="I5539" t="s">
        <v>149</v>
      </c>
      <c r="J5539">
        <v>2</v>
      </c>
      <c r="K5539">
        <v>2</v>
      </c>
      <c r="L5539">
        <v>2</v>
      </c>
      <c r="M5539">
        <v>2</v>
      </c>
      <c r="N5539">
        <v>2</v>
      </c>
      <c r="O5539">
        <v>2</v>
      </c>
      <c r="P5539">
        <v>2</v>
      </c>
      <c r="Q5539">
        <v>2</v>
      </c>
      <c r="R5539">
        <v>43.78</v>
      </c>
      <c r="S5539">
        <v>43.78</v>
      </c>
      <c r="T5539">
        <v>43.78</v>
      </c>
      <c r="U5539">
        <v>43.78</v>
      </c>
      <c r="V5539">
        <v>18.638647779999999</v>
      </c>
      <c r="W5539">
        <v>18.638647779999999</v>
      </c>
      <c r="X5539">
        <v>5.3651960780000003</v>
      </c>
      <c r="Y5539">
        <v>5.3651960780000003</v>
      </c>
    </row>
    <row r="5540" spans="1:25" x14ac:dyDescent="0.3">
      <c r="A5540" s="2">
        <v>45944</v>
      </c>
      <c r="B5540" t="s">
        <v>100</v>
      </c>
      <c r="C5540">
        <v>80</v>
      </c>
      <c r="D5540">
        <v>0</v>
      </c>
      <c r="F5540">
        <v>0</v>
      </c>
      <c r="G5540">
        <v>0</v>
      </c>
      <c r="H5540">
        <v>0</v>
      </c>
      <c r="I5540" t="s">
        <v>149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5" x14ac:dyDescent="0.3">
      <c r="A5541" s="2">
        <v>45944</v>
      </c>
      <c r="B5541" t="s">
        <v>54</v>
      </c>
      <c r="C5541">
        <v>459</v>
      </c>
      <c r="D5541">
        <v>4</v>
      </c>
      <c r="E5541">
        <v>0.873</v>
      </c>
      <c r="F5541">
        <v>0.871</v>
      </c>
      <c r="G5541">
        <v>3.49</v>
      </c>
      <c r="H5541">
        <v>3.49</v>
      </c>
      <c r="I5541" t="s">
        <v>149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X5541">
        <v>0</v>
      </c>
      <c r="Y5541">
        <v>0</v>
      </c>
    </row>
    <row r="5542" spans="1:25" x14ac:dyDescent="0.3">
      <c r="A5542" s="2">
        <v>45944</v>
      </c>
      <c r="B5542" t="s">
        <v>60</v>
      </c>
      <c r="C5542">
        <v>858</v>
      </c>
      <c r="D5542">
        <v>5</v>
      </c>
      <c r="E5542">
        <v>1.204</v>
      </c>
      <c r="F5542">
        <v>0.58299999999999996</v>
      </c>
      <c r="G5542">
        <v>6.02</v>
      </c>
      <c r="H5542">
        <v>6.02</v>
      </c>
      <c r="I5542" t="s">
        <v>149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X5542">
        <v>0</v>
      </c>
      <c r="Y5542">
        <v>0</v>
      </c>
    </row>
    <row r="5543" spans="1:25" x14ac:dyDescent="0.3">
      <c r="A5543" s="2">
        <v>45944</v>
      </c>
      <c r="B5543" t="s">
        <v>54</v>
      </c>
      <c r="C5543">
        <v>2137</v>
      </c>
      <c r="D5543">
        <v>10</v>
      </c>
      <c r="E5543">
        <v>0.76900000000000002</v>
      </c>
      <c r="F5543">
        <v>0.46800000000000003</v>
      </c>
      <c r="G5543">
        <v>7.69</v>
      </c>
      <c r="H5543">
        <v>7.69</v>
      </c>
      <c r="I5543" t="s">
        <v>149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34.49</v>
      </c>
      <c r="S5543">
        <v>34.49</v>
      </c>
      <c r="T5543">
        <v>34.49</v>
      </c>
      <c r="U5543">
        <v>34.49</v>
      </c>
      <c r="V5543">
        <v>22.296317770000002</v>
      </c>
      <c r="W5543">
        <v>22.296317770000002</v>
      </c>
      <c r="X5543">
        <v>4.4850455140000003</v>
      </c>
      <c r="Y5543">
        <v>4.4850455140000003</v>
      </c>
    </row>
    <row r="5544" spans="1:25" x14ac:dyDescent="0.3">
      <c r="A5544" s="2">
        <v>45944</v>
      </c>
      <c r="B5544" t="s">
        <v>100</v>
      </c>
      <c r="C5544">
        <v>85</v>
      </c>
      <c r="D5544">
        <v>0</v>
      </c>
      <c r="F5544">
        <v>0</v>
      </c>
      <c r="G5544">
        <v>0</v>
      </c>
      <c r="H5544">
        <v>0</v>
      </c>
      <c r="I5544" t="s">
        <v>149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5" x14ac:dyDescent="0.3">
      <c r="A5545" s="2">
        <v>45944</v>
      </c>
      <c r="B5545" t="s">
        <v>60</v>
      </c>
      <c r="C5545">
        <v>3459</v>
      </c>
      <c r="D5545">
        <v>10</v>
      </c>
      <c r="E5545">
        <v>0.60499999999999998</v>
      </c>
      <c r="F5545">
        <v>0.28899999999999998</v>
      </c>
      <c r="G5545">
        <v>6.05</v>
      </c>
      <c r="H5545">
        <v>6.05</v>
      </c>
      <c r="I5545" t="s">
        <v>149</v>
      </c>
      <c r="J5545">
        <v>2</v>
      </c>
      <c r="K5545">
        <v>2</v>
      </c>
      <c r="L5545">
        <v>2</v>
      </c>
      <c r="M5545">
        <v>2</v>
      </c>
      <c r="N5545">
        <v>2</v>
      </c>
      <c r="O5545">
        <v>2</v>
      </c>
      <c r="P5545">
        <v>2</v>
      </c>
      <c r="Q5545">
        <v>2</v>
      </c>
      <c r="R5545">
        <v>43.76</v>
      </c>
      <c r="S5545">
        <v>43.76</v>
      </c>
      <c r="T5545">
        <v>43.76</v>
      </c>
      <c r="U5545">
        <v>43.76</v>
      </c>
      <c r="V5545">
        <v>13.82541133</v>
      </c>
      <c r="W5545">
        <v>13.82541133</v>
      </c>
      <c r="X5545">
        <v>7.2330578509999999</v>
      </c>
      <c r="Y5545">
        <v>7.2330578509999999</v>
      </c>
    </row>
    <row r="5546" spans="1:25" x14ac:dyDescent="0.3">
      <c r="A5546" s="2">
        <v>45944</v>
      </c>
      <c r="B5546" t="s">
        <v>48</v>
      </c>
      <c r="C5546">
        <v>716</v>
      </c>
      <c r="D5546">
        <v>5</v>
      </c>
      <c r="E5546">
        <v>2.4900000000000002</v>
      </c>
      <c r="F5546">
        <v>0.69799999999999995</v>
      </c>
      <c r="G5546">
        <v>12.45</v>
      </c>
      <c r="H5546">
        <v>12.45</v>
      </c>
      <c r="I5546" t="s">
        <v>149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97.49</v>
      </c>
      <c r="S5546">
        <v>97.49</v>
      </c>
      <c r="T5546">
        <v>97.49</v>
      </c>
      <c r="U5546">
        <v>97.49</v>
      </c>
      <c r="V5546">
        <v>12.77054057</v>
      </c>
      <c r="W5546">
        <v>12.77054057</v>
      </c>
      <c r="X5546">
        <v>7.8305220880000004</v>
      </c>
      <c r="Y5546">
        <v>7.8305220880000004</v>
      </c>
    </row>
    <row r="5547" spans="1:25" x14ac:dyDescent="0.3">
      <c r="A5547" s="2">
        <v>45944</v>
      </c>
      <c r="B5547" t="s">
        <v>48</v>
      </c>
      <c r="C5547">
        <v>668</v>
      </c>
      <c r="D5547">
        <v>5</v>
      </c>
      <c r="E5547">
        <v>1.1240000000000001</v>
      </c>
      <c r="F5547">
        <v>0.749</v>
      </c>
      <c r="G5547">
        <v>5.62</v>
      </c>
      <c r="H5547">
        <v>5.62</v>
      </c>
      <c r="I5547" t="s">
        <v>149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X5547">
        <v>0</v>
      </c>
      <c r="Y5547">
        <v>0</v>
      </c>
    </row>
    <row r="5548" spans="1:25" x14ac:dyDescent="0.3">
      <c r="A5548" s="2">
        <v>45944</v>
      </c>
      <c r="B5548" t="s">
        <v>48</v>
      </c>
      <c r="C5548">
        <v>1054</v>
      </c>
      <c r="D5548">
        <v>8</v>
      </c>
      <c r="E5548">
        <v>1.883</v>
      </c>
      <c r="F5548">
        <v>0.75900000000000001</v>
      </c>
      <c r="G5548">
        <v>15.06</v>
      </c>
      <c r="H5548">
        <v>15.06</v>
      </c>
      <c r="I5548" t="s">
        <v>149</v>
      </c>
      <c r="J5548">
        <v>0</v>
      </c>
      <c r="K5548">
        <v>1</v>
      </c>
      <c r="L5548">
        <v>1</v>
      </c>
      <c r="M5548">
        <v>1</v>
      </c>
      <c r="N5548">
        <v>0</v>
      </c>
      <c r="O5548">
        <v>2</v>
      </c>
      <c r="P5548">
        <v>2</v>
      </c>
      <c r="Q5548">
        <v>2</v>
      </c>
      <c r="R5548">
        <v>0</v>
      </c>
      <c r="S5548">
        <v>56.98</v>
      </c>
      <c r="T5548">
        <v>56.98</v>
      </c>
      <c r="U5548">
        <v>56.98</v>
      </c>
      <c r="V5548">
        <v>26.430326430000001</v>
      </c>
      <c r="W5548">
        <v>26.430326430000001</v>
      </c>
      <c r="X5548">
        <v>3.7835325370000001</v>
      </c>
      <c r="Y5548">
        <v>3.7835325370000001</v>
      </c>
    </row>
    <row r="5549" spans="1:25" x14ac:dyDescent="0.3">
      <c r="A5549" s="2">
        <v>45944</v>
      </c>
      <c r="B5549" t="s">
        <v>48</v>
      </c>
      <c r="C5549">
        <v>1629</v>
      </c>
      <c r="D5549">
        <v>2</v>
      </c>
      <c r="E5549">
        <v>1.3</v>
      </c>
      <c r="F5549">
        <v>0.123</v>
      </c>
      <c r="G5549">
        <v>2.6</v>
      </c>
      <c r="H5549">
        <v>2.6</v>
      </c>
      <c r="I5549" t="s">
        <v>149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X5549">
        <v>0</v>
      </c>
      <c r="Y5549">
        <v>0</v>
      </c>
    </row>
    <row r="5550" spans="1:25" x14ac:dyDescent="0.3">
      <c r="A5550" s="2">
        <v>45944</v>
      </c>
      <c r="B5550" t="s">
        <v>19</v>
      </c>
      <c r="C5550">
        <v>41</v>
      </c>
      <c r="D5550">
        <v>0</v>
      </c>
      <c r="F5550">
        <v>0</v>
      </c>
      <c r="G5550">
        <v>0</v>
      </c>
      <c r="H5550">
        <v>0</v>
      </c>
      <c r="I5550" t="s">
        <v>149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5" x14ac:dyDescent="0.3">
      <c r="A5551" s="2">
        <v>45944</v>
      </c>
      <c r="B5551" t="s">
        <v>90</v>
      </c>
      <c r="C5551">
        <v>16</v>
      </c>
      <c r="D5551">
        <v>0</v>
      </c>
      <c r="F5551">
        <v>0</v>
      </c>
      <c r="G5551">
        <v>0</v>
      </c>
      <c r="H5551">
        <v>0</v>
      </c>
      <c r="I5551" t="s">
        <v>149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5" x14ac:dyDescent="0.3">
      <c r="A5552" s="2">
        <v>45944</v>
      </c>
      <c r="B5552" t="s">
        <v>19</v>
      </c>
      <c r="C5552">
        <v>77</v>
      </c>
      <c r="D5552">
        <v>0</v>
      </c>
      <c r="F5552">
        <v>0</v>
      </c>
      <c r="G5552">
        <v>0</v>
      </c>
      <c r="H5552">
        <v>0</v>
      </c>
      <c r="I5552" t="s">
        <v>149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5" x14ac:dyDescent="0.3">
      <c r="A5553" s="2">
        <v>45944</v>
      </c>
      <c r="B5553" t="s">
        <v>90</v>
      </c>
      <c r="C5553">
        <v>35</v>
      </c>
      <c r="D5553">
        <v>0</v>
      </c>
      <c r="F5553">
        <v>0</v>
      </c>
      <c r="G5553">
        <v>0</v>
      </c>
      <c r="H5553">
        <v>0</v>
      </c>
      <c r="I5553" t="s">
        <v>149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5" x14ac:dyDescent="0.3">
      <c r="A5554" s="2">
        <v>45944</v>
      </c>
      <c r="B5554" t="s">
        <v>19</v>
      </c>
      <c r="C5554">
        <v>43</v>
      </c>
      <c r="D5554">
        <v>0</v>
      </c>
      <c r="F5554">
        <v>0</v>
      </c>
      <c r="G5554">
        <v>0</v>
      </c>
      <c r="H5554">
        <v>0</v>
      </c>
      <c r="I5554" t="s">
        <v>149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5" x14ac:dyDescent="0.3">
      <c r="A5555" s="2">
        <v>45944</v>
      </c>
      <c r="B5555" t="s">
        <v>90</v>
      </c>
      <c r="C5555">
        <v>34</v>
      </c>
      <c r="D5555">
        <v>1</v>
      </c>
      <c r="E5555">
        <v>1.25</v>
      </c>
      <c r="F5555">
        <v>2.9409999999999998</v>
      </c>
      <c r="G5555">
        <v>1.25</v>
      </c>
      <c r="H5555">
        <v>1.25</v>
      </c>
      <c r="I5555" t="s">
        <v>149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X5555">
        <v>0</v>
      </c>
      <c r="Y5555">
        <v>0</v>
      </c>
    </row>
    <row r="5556" spans="1:25" x14ac:dyDescent="0.3">
      <c r="A5556" s="2">
        <v>45944</v>
      </c>
      <c r="B5556" t="s">
        <v>19</v>
      </c>
      <c r="C5556">
        <v>55</v>
      </c>
      <c r="D5556">
        <v>1</v>
      </c>
      <c r="E5556">
        <v>0.43</v>
      </c>
      <c r="F5556">
        <v>1.8180000000000001</v>
      </c>
      <c r="G5556">
        <v>0.43</v>
      </c>
      <c r="H5556">
        <v>0.43</v>
      </c>
      <c r="I5556" t="s">
        <v>149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X5556">
        <v>0</v>
      </c>
      <c r="Y5556">
        <v>0</v>
      </c>
    </row>
    <row r="5557" spans="1:25" x14ac:dyDescent="0.3">
      <c r="A5557" s="2">
        <v>45944</v>
      </c>
      <c r="B5557" t="s">
        <v>90</v>
      </c>
      <c r="C5557">
        <v>32</v>
      </c>
      <c r="D5557">
        <v>0</v>
      </c>
      <c r="F5557">
        <v>0</v>
      </c>
      <c r="G5557">
        <v>0</v>
      </c>
      <c r="H5557">
        <v>0</v>
      </c>
      <c r="I5557" t="s">
        <v>149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5" x14ac:dyDescent="0.3">
      <c r="A5558" s="2">
        <v>45944</v>
      </c>
      <c r="B5558" t="s">
        <v>58</v>
      </c>
      <c r="C5558">
        <v>181</v>
      </c>
      <c r="D5558">
        <v>2</v>
      </c>
      <c r="E5558">
        <v>1.7849999999999999</v>
      </c>
      <c r="F5558">
        <v>1.105</v>
      </c>
      <c r="G5558">
        <v>3.57</v>
      </c>
      <c r="H5558">
        <v>3.57</v>
      </c>
      <c r="I5558" t="s">
        <v>149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12.9</v>
      </c>
      <c r="S5558">
        <v>12.9</v>
      </c>
      <c r="T5558">
        <v>12.9</v>
      </c>
      <c r="U5558">
        <v>12.9</v>
      </c>
      <c r="V5558">
        <v>27.674418599999999</v>
      </c>
      <c r="W5558">
        <v>27.674418599999999</v>
      </c>
      <c r="X5558">
        <v>3.6134453780000002</v>
      </c>
      <c r="Y5558">
        <v>3.6134453780000002</v>
      </c>
    </row>
    <row r="5559" spans="1:25" x14ac:dyDescent="0.3">
      <c r="A5559" s="2">
        <v>45944</v>
      </c>
      <c r="B5559" t="s">
        <v>110</v>
      </c>
      <c r="C5559">
        <v>117</v>
      </c>
      <c r="D5559">
        <v>3</v>
      </c>
      <c r="E5559">
        <v>1.2969999999999999</v>
      </c>
      <c r="F5559">
        <v>2.5640000000000001</v>
      </c>
      <c r="G5559">
        <v>3.89</v>
      </c>
      <c r="H5559">
        <v>3.89</v>
      </c>
      <c r="I5559" t="s">
        <v>149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34.49</v>
      </c>
      <c r="S5559">
        <v>34.49</v>
      </c>
      <c r="T5559">
        <v>34.49</v>
      </c>
      <c r="U5559">
        <v>34.49</v>
      </c>
      <c r="V5559">
        <v>11.27863149</v>
      </c>
      <c r="W5559">
        <v>11.27863149</v>
      </c>
      <c r="X5559">
        <v>8.8663239069999999</v>
      </c>
      <c r="Y5559">
        <v>8.8663239069999999</v>
      </c>
    </row>
    <row r="5560" spans="1:25" x14ac:dyDescent="0.3">
      <c r="A5560" s="2">
        <v>45944</v>
      </c>
      <c r="B5560" t="s">
        <v>34</v>
      </c>
      <c r="C5560">
        <v>935</v>
      </c>
      <c r="D5560">
        <v>6</v>
      </c>
      <c r="E5560">
        <v>1.58</v>
      </c>
      <c r="F5560">
        <v>0.64200000000000002</v>
      </c>
      <c r="G5560">
        <v>9.48</v>
      </c>
      <c r="H5560">
        <v>9.48</v>
      </c>
      <c r="I5560" t="s">
        <v>149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32.49</v>
      </c>
      <c r="S5560">
        <v>32.49</v>
      </c>
      <c r="T5560">
        <v>32.49</v>
      </c>
      <c r="U5560">
        <v>32.49</v>
      </c>
      <c r="V5560">
        <v>29.178208680000001</v>
      </c>
      <c r="W5560">
        <v>29.178208680000001</v>
      </c>
      <c r="X5560">
        <v>3.4272151900000001</v>
      </c>
      <c r="Y5560">
        <v>3.4272151900000001</v>
      </c>
    </row>
    <row r="5561" spans="1:25" x14ac:dyDescent="0.3">
      <c r="A5561" s="2">
        <v>45944</v>
      </c>
      <c r="B5561" t="s">
        <v>28</v>
      </c>
      <c r="C5561">
        <v>18</v>
      </c>
      <c r="D5561">
        <v>0</v>
      </c>
      <c r="F5561">
        <v>0</v>
      </c>
      <c r="G5561">
        <v>0</v>
      </c>
      <c r="H5561">
        <v>0</v>
      </c>
      <c r="I5561" t="s">
        <v>149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5" x14ac:dyDescent="0.3">
      <c r="A5562" s="2">
        <v>45944</v>
      </c>
      <c r="B5562" t="s">
        <v>58</v>
      </c>
      <c r="C5562">
        <v>430</v>
      </c>
      <c r="D5562">
        <v>2</v>
      </c>
      <c r="E5562">
        <v>0.85</v>
      </c>
      <c r="F5562">
        <v>0.46500000000000002</v>
      </c>
      <c r="G5562">
        <v>1.7</v>
      </c>
      <c r="H5562">
        <v>1.7</v>
      </c>
      <c r="I5562" t="s">
        <v>149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X5562">
        <v>0</v>
      </c>
      <c r="Y5562">
        <v>0</v>
      </c>
    </row>
    <row r="5563" spans="1:25" x14ac:dyDescent="0.3">
      <c r="A5563" s="2">
        <v>45944</v>
      </c>
      <c r="B5563" t="s">
        <v>110</v>
      </c>
      <c r="C5563">
        <v>354</v>
      </c>
      <c r="D5563">
        <v>7</v>
      </c>
      <c r="E5563">
        <v>1.0489999999999999</v>
      </c>
      <c r="F5563">
        <v>1.9770000000000001</v>
      </c>
      <c r="G5563">
        <v>7.34</v>
      </c>
      <c r="H5563">
        <v>7.34</v>
      </c>
      <c r="I5563" t="s">
        <v>149</v>
      </c>
      <c r="J5563">
        <v>1</v>
      </c>
      <c r="K5563">
        <v>1</v>
      </c>
      <c r="L5563">
        <v>1</v>
      </c>
      <c r="M5563">
        <v>1</v>
      </c>
      <c r="N5563">
        <v>2</v>
      </c>
      <c r="O5563">
        <v>2</v>
      </c>
      <c r="P5563">
        <v>2</v>
      </c>
      <c r="Q5563">
        <v>2</v>
      </c>
      <c r="R5563">
        <v>65.8</v>
      </c>
      <c r="S5563">
        <v>65.8</v>
      </c>
      <c r="T5563">
        <v>65.8</v>
      </c>
      <c r="U5563">
        <v>65.8</v>
      </c>
      <c r="V5563">
        <v>11.155015199999999</v>
      </c>
      <c r="W5563">
        <v>11.155015199999999</v>
      </c>
      <c r="X5563">
        <v>8.9645776569999995</v>
      </c>
      <c r="Y5563">
        <v>8.9645776569999995</v>
      </c>
    </row>
    <row r="5564" spans="1:25" x14ac:dyDescent="0.3">
      <c r="A5564" s="2">
        <v>45944</v>
      </c>
      <c r="B5564" t="s">
        <v>34</v>
      </c>
      <c r="C5564">
        <v>1122</v>
      </c>
      <c r="D5564">
        <v>5</v>
      </c>
      <c r="E5564">
        <v>1.1759999999999999</v>
      </c>
      <c r="F5564">
        <v>0.44600000000000001</v>
      </c>
      <c r="G5564">
        <v>5.88</v>
      </c>
      <c r="H5564">
        <v>5.88</v>
      </c>
      <c r="I5564" t="s">
        <v>149</v>
      </c>
      <c r="J5564">
        <v>3</v>
      </c>
      <c r="K5564">
        <v>4</v>
      </c>
      <c r="L5564">
        <v>4</v>
      </c>
      <c r="M5564">
        <v>4</v>
      </c>
      <c r="N5564">
        <v>9</v>
      </c>
      <c r="O5564">
        <v>10</v>
      </c>
      <c r="P5564">
        <v>10</v>
      </c>
      <c r="Q5564">
        <v>10</v>
      </c>
      <c r="R5564">
        <v>251.58</v>
      </c>
      <c r="S5564">
        <v>274.45999999999998</v>
      </c>
      <c r="T5564">
        <v>274.45999999999998</v>
      </c>
      <c r="U5564">
        <v>274.45999999999998</v>
      </c>
      <c r="V5564">
        <v>2.1423886909999998</v>
      </c>
      <c r="W5564">
        <v>2.1423886909999998</v>
      </c>
      <c r="X5564">
        <v>46.676870749999999</v>
      </c>
      <c r="Y5564">
        <v>46.676870749999999</v>
      </c>
    </row>
    <row r="5565" spans="1:25" x14ac:dyDescent="0.3">
      <c r="A5565" s="2">
        <v>45944</v>
      </c>
      <c r="B5565" t="s">
        <v>28</v>
      </c>
      <c r="C5565">
        <v>121</v>
      </c>
      <c r="D5565">
        <v>0</v>
      </c>
      <c r="F5565">
        <v>0</v>
      </c>
      <c r="G5565">
        <v>0</v>
      </c>
      <c r="H5565">
        <v>0</v>
      </c>
      <c r="I5565" t="s">
        <v>149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5" x14ac:dyDescent="0.3">
      <c r="A5566" s="2">
        <v>45944</v>
      </c>
      <c r="B5566" t="s">
        <v>28</v>
      </c>
      <c r="C5566">
        <v>36</v>
      </c>
      <c r="D5566">
        <v>1</v>
      </c>
      <c r="E5566">
        <v>0.9</v>
      </c>
      <c r="F5566">
        <v>2.778</v>
      </c>
      <c r="G5566">
        <v>0.9</v>
      </c>
      <c r="H5566">
        <v>0.9</v>
      </c>
      <c r="I5566" t="s">
        <v>149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1</v>
      </c>
      <c r="P5566">
        <v>1</v>
      </c>
      <c r="Q5566">
        <v>1</v>
      </c>
      <c r="R5566">
        <v>28.49</v>
      </c>
      <c r="S5566">
        <v>28.49</v>
      </c>
      <c r="T5566">
        <v>28.49</v>
      </c>
      <c r="U5566">
        <v>28.49</v>
      </c>
      <c r="V5566">
        <v>3.1590031590000001</v>
      </c>
      <c r="W5566">
        <v>3.1590031590000001</v>
      </c>
      <c r="X5566">
        <v>31.65555556</v>
      </c>
      <c r="Y5566">
        <v>31.65555556</v>
      </c>
    </row>
    <row r="5567" spans="1:25" x14ac:dyDescent="0.3">
      <c r="A5567" s="2">
        <v>45944</v>
      </c>
      <c r="B5567" t="s">
        <v>58</v>
      </c>
      <c r="C5567">
        <v>194</v>
      </c>
      <c r="D5567">
        <v>2</v>
      </c>
      <c r="E5567">
        <v>0.82499999999999996</v>
      </c>
      <c r="F5567">
        <v>1.0309999999999999</v>
      </c>
      <c r="G5567">
        <v>1.65</v>
      </c>
      <c r="H5567">
        <v>1.65</v>
      </c>
      <c r="I5567" t="s">
        <v>149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X5567">
        <v>0</v>
      </c>
      <c r="Y5567">
        <v>0</v>
      </c>
    </row>
    <row r="5568" spans="1:25" x14ac:dyDescent="0.3">
      <c r="A5568" s="2">
        <v>45944</v>
      </c>
      <c r="B5568" t="s">
        <v>110</v>
      </c>
      <c r="C5568">
        <v>226</v>
      </c>
      <c r="D5568">
        <v>2</v>
      </c>
      <c r="E5568">
        <v>0.99</v>
      </c>
      <c r="F5568">
        <v>0.88500000000000001</v>
      </c>
      <c r="G5568">
        <v>1.98</v>
      </c>
      <c r="H5568">
        <v>1.98</v>
      </c>
      <c r="I5568" t="s">
        <v>149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X5568">
        <v>0</v>
      </c>
      <c r="Y5568">
        <v>0</v>
      </c>
    </row>
    <row r="5569" spans="1:25" x14ac:dyDescent="0.3">
      <c r="A5569" s="2">
        <v>45944</v>
      </c>
      <c r="B5569" t="s">
        <v>34</v>
      </c>
      <c r="C5569">
        <v>445</v>
      </c>
      <c r="D5569">
        <v>5</v>
      </c>
      <c r="E5569">
        <v>1.536</v>
      </c>
      <c r="F5569">
        <v>1.1240000000000001</v>
      </c>
      <c r="G5569">
        <v>7.68</v>
      </c>
      <c r="H5569">
        <v>7.68</v>
      </c>
      <c r="I5569" t="s">
        <v>149</v>
      </c>
      <c r="J5569">
        <v>2</v>
      </c>
      <c r="K5569">
        <v>2</v>
      </c>
      <c r="L5569">
        <v>2</v>
      </c>
      <c r="M5569">
        <v>2</v>
      </c>
      <c r="N5569">
        <v>4</v>
      </c>
      <c r="O5569">
        <v>4</v>
      </c>
      <c r="P5569">
        <v>4</v>
      </c>
      <c r="Q5569">
        <v>4</v>
      </c>
      <c r="R5569">
        <v>109.13</v>
      </c>
      <c r="S5569">
        <v>109.13</v>
      </c>
      <c r="T5569">
        <v>109.13</v>
      </c>
      <c r="U5569">
        <v>109.13</v>
      </c>
      <c r="V5569">
        <v>7.0374782370000002</v>
      </c>
      <c r="W5569">
        <v>7.0374782370000002</v>
      </c>
      <c r="X5569">
        <v>14.20963542</v>
      </c>
      <c r="Y5569">
        <v>14.20963542</v>
      </c>
    </row>
    <row r="5570" spans="1:25" x14ac:dyDescent="0.3">
      <c r="A5570" s="2">
        <v>45944</v>
      </c>
      <c r="B5570" t="s">
        <v>34</v>
      </c>
      <c r="C5570">
        <v>343</v>
      </c>
      <c r="D5570">
        <v>1</v>
      </c>
      <c r="E5570">
        <v>0.74</v>
      </c>
      <c r="F5570">
        <v>0.29199999999999998</v>
      </c>
      <c r="G5570">
        <v>0.74</v>
      </c>
      <c r="H5570">
        <v>0.74</v>
      </c>
      <c r="I5570" t="s">
        <v>149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X5570">
        <v>0</v>
      </c>
      <c r="Y5570">
        <v>0</v>
      </c>
    </row>
    <row r="5571" spans="1:25" x14ac:dyDescent="0.3">
      <c r="A5571" s="2">
        <v>45944</v>
      </c>
      <c r="B5571" t="s">
        <v>58</v>
      </c>
      <c r="C5571">
        <v>481</v>
      </c>
      <c r="D5571">
        <v>2</v>
      </c>
      <c r="E5571">
        <v>0.47</v>
      </c>
      <c r="F5571">
        <v>0.41599999999999998</v>
      </c>
      <c r="G5571">
        <v>0.94</v>
      </c>
      <c r="H5571">
        <v>0.94</v>
      </c>
      <c r="I5571" t="s">
        <v>149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X5571">
        <v>0</v>
      </c>
      <c r="Y5571">
        <v>0</v>
      </c>
    </row>
    <row r="5572" spans="1:25" x14ac:dyDescent="0.3">
      <c r="A5572" s="2">
        <v>45944</v>
      </c>
      <c r="B5572" t="s">
        <v>28</v>
      </c>
      <c r="C5572">
        <v>197</v>
      </c>
      <c r="D5572">
        <v>1</v>
      </c>
      <c r="E5572">
        <v>0.51</v>
      </c>
      <c r="F5572">
        <v>0.50800000000000001</v>
      </c>
      <c r="G5572">
        <v>0.51</v>
      </c>
      <c r="H5572">
        <v>0.51</v>
      </c>
      <c r="I5572" t="s">
        <v>149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X5572">
        <v>0</v>
      </c>
      <c r="Y5572">
        <v>0</v>
      </c>
    </row>
    <row r="5573" spans="1:25" x14ac:dyDescent="0.3">
      <c r="A5573" s="2">
        <v>45944</v>
      </c>
      <c r="B5573" t="s">
        <v>110</v>
      </c>
      <c r="C5573">
        <v>1815</v>
      </c>
      <c r="D5573">
        <v>1</v>
      </c>
      <c r="E5573">
        <v>0.89</v>
      </c>
      <c r="F5573">
        <v>5.5E-2</v>
      </c>
      <c r="G5573">
        <v>0.89</v>
      </c>
      <c r="H5573">
        <v>0.89</v>
      </c>
      <c r="I5573" t="s">
        <v>149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X5573">
        <v>0</v>
      </c>
      <c r="Y5573">
        <v>0</v>
      </c>
    </row>
    <row r="5574" spans="1:25" x14ac:dyDescent="0.3">
      <c r="A5574" s="2">
        <v>45944</v>
      </c>
      <c r="B5574" t="s">
        <v>26</v>
      </c>
      <c r="C5574">
        <v>160</v>
      </c>
      <c r="D5574">
        <v>0</v>
      </c>
      <c r="F5574">
        <v>0</v>
      </c>
      <c r="G5574">
        <v>0</v>
      </c>
      <c r="H5574">
        <v>0</v>
      </c>
      <c r="I5574" t="s">
        <v>149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5" x14ac:dyDescent="0.3">
      <c r="A5575" s="2">
        <v>45944</v>
      </c>
      <c r="B5575" t="s">
        <v>30</v>
      </c>
      <c r="C5575">
        <v>16</v>
      </c>
      <c r="D5575">
        <v>0</v>
      </c>
      <c r="F5575">
        <v>0</v>
      </c>
      <c r="G5575">
        <v>0</v>
      </c>
      <c r="H5575">
        <v>0</v>
      </c>
      <c r="I5575" t="s">
        <v>149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5" x14ac:dyDescent="0.3">
      <c r="A5576" s="2">
        <v>45944</v>
      </c>
      <c r="B5576" t="s">
        <v>26</v>
      </c>
      <c r="C5576">
        <v>387</v>
      </c>
      <c r="D5576">
        <v>1</v>
      </c>
      <c r="E5576">
        <v>0.99</v>
      </c>
      <c r="F5576">
        <v>0.25800000000000001</v>
      </c>
      <c r="G5576">
        <v>0.99</v>
      </c>
      <c r="H5576">
        <v>0.99</v>
      </c>
      <c r="I5576" t="s">
        <v>149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X5576">
        <v>0</v>
      </c>
      <c r="Y5576">
        <v>0</v>
      </c>
    </row>
    <row r="5577" spans="1:25" x14ac:dyDescent="0.3">
      <c r="A5577" s="2">
        <v>45944</v>
      </c>
      <c r="B5577" t="s">
        <v>30</v>
      </c>
      <c r="C5577">
        <v>158</v>
      </c>
      <c r="D5577">
        <v>1</v>
      </c>
      <c r="E5577">
        <v>0.46</v>
      </c>
      <c r="F5577">
        <v>0.63300000000000001</v>
      </c>
      <c r="G5577">
        <v>0.46</v>
      </c>
      <c r="H5577">
        <v>0.46</v>
      </c>
      <c r="I5577" t="s">
        <v>149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X5577">
        <v>0</v>
      </c>
      <c r="Y5577">
        <v>0</v>
      </c>
    </row>
    <row r="5578" spans="1:25" x14ac:dyDescent="0.3">
      <c r="A5578" s="2">
        <v>45944</v>
      </c>
      <c r="B5578" t="s">
        <v>26</v>
      </c>
      <c r="C5578">
        <v>361</v>
      </c>
      <c r="D5578">
        <v>3</v>
      </c>
      <c r="E5578">
        <v>1.04</v>
      </c>
      <c r="F5578">
        <v>0.83099999999999996</v>
      </c>
      <c r="G5578">
        <v>3.12</v>
      </c>
      <c r="H5578">
        <v>3.12</v>
      </c>
      <c r="I5578" t="s">
        <v>149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X5578">
        <v>0</v>
      </c>
      <c r="Y5578">
        <v>0</v>
      </c>
    </row>
    <row r="5579" spans="1:25" x14ac:dyDescent="0.3">
      <c r="A5579" s="2">
        <v>45944</v>
      </c>
      <c r="B5579" t="s">
        <v>30</v>
      </c>
      <c r="C5579">
        <v>140</v>
      </c>
      <c r="D5579">
        <v>1</v>
      </c>
      <c r="E5579">
        <v>0.99</v>
      </c>
      <c r="F5579">
        <v>0.71399999999999997</v>
      </c>
      <c r="G5579">
        <v>0.99</v>
      </c>
      <c r="H5579">
        <v>0.99</v>
      </c>
      <c r="I5579" t="s">
        <v>149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X5579">
        <v>0</v>
      </c>
      <c r="Y5579">
        <v>0</v>
      </c>
    </row>
    <row r="5580" spans="1:25" x14ac:dyDescent="0.3">
      <c r="A5580" s="2">
        <v>45944</v>
      </c>
      <c r="B5580" t="s">
        <v>30</v>
      </c>
      <c r="C5580">
        <v>122</v>
      </c>
      <c r="D5580">
        <v>0</v>
      </c>
      <c r="F5580">
        <v>0</v>
      </c>
      <c r="G5580">
        <v>0</v>
      </c>
      <c r="H5580">
        <v>0</v>
      </c>
      <c r="I5580" t="s">
        <v>149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5" x14ac:dyDescent="0.3">
      <c r="A5581" s="2">
        <v>45944</v>
      </c>
      <c r="B5581" t="s">
        <v>26</v>
      </c>
      <c r="C5581">
        <v>311</v>
      </c>
      <c r="D5581">
        <v>4</v>
      </c>
      <c r="E5581">
        <v>1.3879999999999999</v>
      </c>
      <c r="F5581">
        <v>1.286</v>
      </c>
      <c r="G5581">
        <v>5.55</v>
      </c>
      <c r="H5581">
        <v>5.55</v>
      </c>
      <c r="I5581" t="s">
        <v>149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X5581">
        <v>0</v>
      </c>
      <c r="Y5581">
        <v>0</v>
      </c>
    </row>
    <row r="5582" spans="1:25" x14ac:dyDescent="0.3">
      <c r="A5582" s="2">
        <v>45944</v>
      </c>
      <c r="B5582" t="s">
        <v>32</v>
      </c>
      <c r="C5582">
        <v>387</v>
      </c>
      <c r="D5582">
        <v>0</v>
      </c>
      <c r="F5582">
        <v>0</v>
      </c>
      <c r="G5582">
        <v>0</v>
      </c>
      <c r="H5582">
        <v>0</v>
      </c>
      <c r="I5582" t="s">
        <v>149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5" x14ac:dyDescent="0.3">
      <c r="A5583" s="2">
        <v>45944</v>
      </c>
      <c r="B5583" t="s">
        <v>46</v>
      </c>
      <c r="C5583">
        <v>56</v>
      </c>
      <c r="D5583">
        <v>0</v>
      </c>
      <c r="F5583">
        <v>0</v>
      </c>
      <c r="G5583">
        <v>0</v>
      </c>
      <c r="H5583">
        <v>0</v>
      </c>
      <c r="I5583" t="s">
        <v>149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5" x14ac:dyDescent="0.3">
      <c r="A5584" s="2">
        <v>45944</v>
      </c>
      <c r="B5584" t="s">
        <v>38</v>
      </c>
      <c r="C5584">
        <v>705</v>
      </c>
      <c r="D5584">
        <v>3</v>
      </c>
      <c r="E5584">
        <v>1.19</v>
      </c>
      <c r="F5584">
        <v>0.42599999999999999</v>
      </c>
      <c r="G5584">
        <v>3.57</v>
      </c>
      <c r="H5584">
        <v>3.57</v>
      </c>
      <c r="I5584" t="s">
        <v>149</v>
      </c>
      <c r="J5584">
        <v>2</v>
      </c>
      <c r="K5584">
        <v>2</v>
      </c>
      <c r="L5584">
        <v>2</v>
      </c>
      <c r="M5584">
        <v>2</v>
      </c>
      <c r="N5584">
        <v>2</v>
      </c>
      <c r="O5584">
        <v>2</v>
      </c>
      <c r="P5584">
        <v>2</v>
      </c>
      <c r="Q5584">
        <v>2</v>
      </c>
      <c r="R5584">
        <v>67.37</v>
      </c>
      <c r="S5584">
        <v>67.37</v>
      </c>
      <c r="T5584">
        <v>67.37</v>
      </c>
      <c r="U5584">
        <v>67.37</v>
      </c>
      <c r="V5584">
        <v>5.2990945519999997</v>
      </c>
      <c r="W5584">
        <v>5.2990945519999997</v>
      </c>
      <c r="X5584">
        <v>18.871148460000001</v>
      </c>
      <c r="Y5584">
        <v>18.871148460000001</v>
      </c>
    </row>
    <row r="5585" spans="1:25" x14ac:dyDescent="0.3">
      <c r="A5585" s="2">
        <v>45944</v>
      </c>
      <c r="B5585" t="s">
        <v>46</v>
      </c>
      <c r="C5585">
        <v>309</v>
      </c>
      <c r="D5585">
        <v>2</v>
      </c>
      <c r="E5585">
        <v>1.5</v>
      </c>
      <c r="F5585">
        <v>0.64700000000000002</v>
      </c>
      <c r="G5585">
        <v>3</v>
      </c>
      <c r="H5585">
        <v>3</v>
      </c>
      <c r="I5585" t="s">
        <v>149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X5585">
        <v>0</v>
      </c>
      <c r="Y5585">
        <v>0</v>
      </c>
    </row>
    <row r="5586" spans="1:25" x14ac:dyDescent="0.3">
      <c r="A5586" s="2">
        <v>45944</v>
      </c>
      <c r="B5586" t="s">
        <v>38</v>
      </c>
      <c r="C5586">
        <v>1463</v>
      </c>
      <c r="D5586">
        <v>12</v>
      </c>
      <c r="E5586">
        <v>0.83</v>
      </c>
      <c r="F5586">
        <v>0.82</v>
      </c>
      <c r="G5586">
        <v>9.9600000000000009</v>
      </c>
      <c r="H5586">
        <v>9.9600000000000009</v>
      </c>
      <c r="I5586" t="s">
        <v>149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X5586">
        <v>0</v>
      </c>
      <c r="Y5586">
        <v>0</v>
      </c>
    </row>
    <row r="5587" spans="1:25" x14ac:dyDescent="0.3">
      <c r="A5587" s="2">
        <v>45944</v>
      </c>
      <c r="B5587" t="s">
        <v>86</v>
      </c>
      <c r="C5587">
        <v>253</v>
      </c>
      <c r="D5587">
        <v>1</v>
      </c>
      <c r="E5587">
        <v>1.5</v>
      </c>
      <c r="F5587">
        <v>0.39500000000000002</v>
      </c>
      <c r="G5587">
        <v>1.5</v>
      </c>
      <c r="H5587">
        <v>1.5</v>
      </c>
      <c r="I5587" t="s">
        <v>149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X5587">
        <v>0</v>
      </c>
      <c r="Y5587">
        <v>0</v>
      </c>
    </row>
    <row r="5588" spans="1:25" x14ac:dyDescent="0.3">
      <c r="A5588" s="2">
        <v>45944</v>
      </c>
      <c r="B5588" t="s">
        <v>32</v>
      </c>
      <c r="C5588">
        <v>1134</v>
      </c>
      <c r="D5588">
        <v>2</v>
      </c>
      <c r="E5588">
        <v>1.0049999999999999</v>
      </c>
      <c r="F5588">
        <v>0.17599999999999999</v>
      </c>
      <c r="G5588">
        <v>2.0099999999999998</v>
      </c>
      <c r="H5588">
        <v>2.0099999999999998</v>
      </c>
      <c r="I5588" t="s">
        <v>149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X5588">
        <v>0</v>
      </c>
      <c r="Y5588">
        <v>0</v>
      </c>
    </row>
    <row r="5589" spans="1:25" x14ac:dyDescent="0.3">
      <c r="A5589" s="2">
        <v>45944</v>
      </c>
      <c r="B5589" t="s">
        <v>38</v>
      </c>
      <c r="C5589">
        <v>650</v>
      </c>
      <c r="D5589">
        <v>6</v>
      </c>
      <c r="E5589">
        <v>0.91800000000000004</v>
      </c>
      <c r="F5589">
        <v>0.92300000000000004</v>
      </c>
      <c r="G5589">
        <v>5.51</v>
      </c>
      <c r="H5589">
        <v>5.51</v>
      </c>
      <c r="I5589" t="s">
        <v>149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X5589">
        <v>0</v>
      </c>
      <c r="Y5589">
        <v>0</v>
      </c>
    </row>
    <row r="5590" spans="1:25" x14ac:dyDescent="0.3">
      <c r="A5590" s="2">
        <v>45944</v>
      </c>
      <c r="B5590" t="s">
        <v>86</v>
      </c>
      <c r="C5590">
        <v>25</v>
      </c>
      <c r="D5590">
        <v>0</v>
      </c>
      <c r="F5590">
        <v>0</v>
      </c>
      <c r="G5590">
        <v>0</v>
      </c>
      <c r="H5590">
        <v>0</v>
      </c>
      <c r="I5590" t="s">
        <v>149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5" x14ac:dyDescent="0.3">
      <c r="A5591" s="2">
        <v>45944</v>
      </c>
      <c r="B5591" t="s">
        <v>32</v>
      </c>
      <c r="C5591">
        <v>64</v>
      </c>
      <c r="D5591">
        <v>0</v>
      </c>
      <c r="F5591">
        <v>0</v>
      </c>
      <c r="G5591">
        <v>0</v>
      </c>
      <c r="H5591">
        <v>0</v>
      </c>
      <c r="I5591" t="s">
        <v>149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5" x14ac:dyDescent="0.3">
      <c r="A5592" s="2">
        <v>45944</v>
      </c>
      <c r="B5592" t="s">
        <v>46</v>
      </c>
      <c r="C5592">
        <v>292</v>
      </c>
      <c r="D5592">
        <v>1</v>
      </c>
      <c r="E5592">
        <v>1.62</v>
      </c>
      <c r="F5592">
        <v>0.34200000000000003</v>
      </c>
      <c r="G5592">
        <v>1.62</v>
      </c>
      <c r="H5592">
        <v>1.62</v>
      </c>
      <c r="I5592" t="s">
        <v>149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X5592">
        <v>0</v>
      </c>
      <c r="Y5592">
        <v>0</v>
      </c>
    </row>
    <row r="5593" spans="1:25" x14ac:dyDescent="0.3">
      <c r="A5593" s="2">
        <v>45944</v>
      </c>
      <c r="B5593" t="s">
        <v>86</v>
      </c>
      <c r="C5593">
        <v>114</v>
      </c>
      <c r="D5593">
        <v>0</v>
      </c>
      <c r="F5593">
        <v>0</v>
      </c>
      <c r="G5593">
        <v>0</v>
      </c>
      <c r="H5593">
        <v>0</v>
      </c>
      <c r="I5593" t="s">
        <v>149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5" x14ac:dyDescent="0.3">
      <c r="A5594" s="2">
        <v>45944</v>
      </c>
      <c r="B5594" t="s">
        <v>46</v>
      </c>
      <c r="C5594">
        <v>243</v>
      </c>
      <c r="D5594">
        <v>0</v>
      </c>
      <c r="F5594">
        <v>0</v>
      </c>
      <c r="G5594">
        <v>0</v>
      </c>
      <c r="H5594">
        <v>0</v>
      </c>
      <c r="I5594" t="s">
        <v>149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5" x14ac:dyDescent="0.3">
      <c r="A5595" s="2">
        <v>45944</v>
      </c>
      <c r="B5595" t="s">
        <v>32</v>
      </c>
      <c r="C5595">
        <v>333</v>
      </c>
      <c r="D5595">
        <v>0</v>
      </c>
      <c r="F5595">
        <v>0</v>
      </c>
      <c r="G5595">
        <v>0</v>
      </c>
      <c r="H5595">
        <v>0</v>
      </c>
      <c r="I5595" t="s">
        <v>149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5" x14ac:dyDescent="0.3">
      <c r="A5596" s="2">
        <v>45944</v>
      </c>
      <c r="B5596" t="s">
        <v>38</v>
      </c>
      <c r="C5596">
        <v>2172</v>
      </c>
      <c r="D5596">
        <v>26</v>
      </c>
      <c r="E5596">
        <v>0.499</v>
      </c>
      <c r="F5596">
        <v>1.1970000000000001</v>
      </c>
      <c r="G5596">
        <v>12.97</v>
      </c>
      <c r="H5596">
        <v>12.97</v>
      </c>
      <c r="I5596" t="s">
        <v>149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20.9</v>
      </c>
      <c r="S5596">
        <v>20.9</v>
      </c>
      <c r="T5596">
        <v>20.9</v>
      </c>
      <c r="U5596">
        <v>20.9</v>
      </c>
      <c r="V5596">
        <v>62.057416269999997</v>
      </c>
      <c r="W5596">
        <v>62.057416269999997</v>
      </c>
      <c r="X5596">
        <v>1.6114109480000001</v>
      </c>
      <c r="Y5596">
        <v>1.6114109480000001</v>
      </c>
    </row>
    <row r="5597" spans="1:25" x14ac:dyDescent="0.3">
      <c r="A5597" s="2">
        <v>45944</v>
      </c>
      <c r="B5597" t="s">
        <v>40</v>
      </c>
      <c r="C5597">
        <v>297</v>
      </c>
      <c r="D5597">
        <v>0</v>
      </c>
      <c r="F5597">
        <v>0</v>
      </c>
      <c r="G5597">
        <v>0</v>
      </c>
      <c r="H5597">
        <v>0</v>
      </c>
      <c r="I5597" t="s">
        <v>149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5" x14ac:dyDescent="0.3">
      <c r="A5598" s="2">
        <v>45945</v>
      </c>
      <c r="B5598" t="s">
        <v>44</v>
      </c>
      <c r="C5598">
        <v>2513</v>
      </c>
      <c r="D5598">
        <v>16</v>
      </c>
      <c r="E5598">
        <v>1.724</v>
      </c>
      <c r="F5598">
        <v>0.63700000000000001</v>
      </c>
      <c r="G5598">
        <v>27.58</v>
      </c>
      <c r="H5598">
        <v>27.58</v>
      </c>
      <c r="I5598" t="s">
        <v>149</v>
      </c>
      <c r="J5598">
        <v>3</v>
      </c>
      <c r="K5598">
        <v>4</v>
      </c>
      <c r="L5598">
        <v>4</v>
      </c>
      <c r="M5598">
        <v>4</v>
      </c>
      <c r="N5598">
        <v>3</v>
      </c>
      <c r="O5598">
        <v>4</v>
      </c>
      <c r="P5598">
        <v>4</v>
      </c>
      <c r="Q5598">
        <v>4</v>
      </c>
      <c r="R5598">
        <v>99.86</v>
      </c>
      <c r="S5598">
        <v>142.35</v>
      </c>
      <c r="T5598">
        <v>142.35</v>
      </c>
      <c r="U5598">
        <v>142.35</v>
      </c>
      <c r="V5598">
        <v>19.374780470000001</v>
      </c>
      <c r="W5598">
        <v>19.374780470000001</v>
      </c>
      <c r="X5598">
        <v>5.1613488030000001</v>
      </c>
      <c r="Y5598">
        <v>5.1613488030000001</v>
      </c>
    </row>
    <row r="5599" spans="1:25" x14ac:dyDescent="0.3">
      <c r="A5599" s="2">
        <v>45945</v>
      </c>
      <c r="B5599" t="s">
        <v>42</v>
      </c>
      <c r="C5599">
        <v>5309</v>
      </c>
      <c r="D5599">
        <v>58</v>
      </c>
      <c r="E5599">
        <v>1.8959999999999999</v>
      </c>
      <c r="F5599">
        <v>1.0920000000000001</v>
      </c>
      <c r="G5599">
        <v>109.94</v>
      </c>
      <c r="H5599">
        <v>109.94</v>
      </c>
      <c r="I5599" t="s">
        <v>149</v>
      </c>
      <c r="J5599">
        <v>12</v>
      </c>
      <c r="K5599">
        <v>12</v>
      </c>
      <c r="L5599">
        <v>12</v>
      </c>
      <c r="M5599">
        <v>12</v>
      </c>
      <c r="N5599">
        <v>16</v>
      </c>
      <c r="O5599">
        <v>16</v>
      </c>
      <c r="P5599">
        <v>16</v>
      </c>
      <c r="Q5599">
        <v>16</v>
      </c>
      <c r="R5599">
        <v>475.42</v>
      </c>
      <c r="S5599">
        <v>475.42</v>
      </c>
      <c r="T5599">
        <v>475.42</v>
      </c>
      <c r="U5599">
        <v>475.42</v>
      </c>
      <c r="V5599">
        <v>23.124815949999999</v>
      </c>
      <c r="W5599">
        <v>23.124815949999999</v>
      </c>
      <c r="X5599">
        <v>4.3243587410000002</v>
      </c>
      <c r="Y5599">
        <v>4.3243587410000002</v>
      </c>
    </row>
    <row r="5600" spans="1:25" x14ac:dyDescent="0.3">
      <c r="A5600" s="2">
        <v>45945</v>
      </c>
      <c r="B5600" t="s">
        <v>40</v>
      </c>
      <c r="C5600">
        <v>1793</v>
      </c>
      <c r="D5600">
        <v>12</v>
      </c>
      <c r="E5600">
        <v>2.863</v>
      </c>
      <c r="F5600">
        <v>0.66900000000000004</v>
      </c>
      <c r="G5600">
        <v>34.36</v>
      </c>
      <c r="H5600">
        <v>34.36</v>
      </c>
      <c r="I5600" t="s">
        <v>149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28.9</v>
      </c>
      <c r="S5600">
        <v>28.9</v>
      </c>
      <c r="T5600">
        <v>28.9</v>
      </c>
      <c r="U5600">
        <v>28.9</v>
      </c>
      <c r="V5600">
        <v>118.8927336</v>
      </c>
      <c r="W5600">
        <v>118.8927336</v>
      </c>
      <c r="X5600">
        <v>0.84109429570000005</v>
      </c>
      <c r="Y5600">
        <v>0.84109429570000005</v>
      </c>
    </row>
    <row r="5601" spans="1:25" x14ac:dyDescent="0.3">
      <c r="A5601" s="2">
        <v>45945</v>
      </c>
      <c r="B5601" t="s">
        <v>62</v>
      </c>
      <c r="C5601">
        <v>2512</v>
      </c>
      <c r="D5601">
        <v>13</v>
      </c>
      <c r="E5601">
        <v>5.0140000000000002</v>
      </c>
      <c r="F5601">
        <v>0.51800000000000002</v>
      </c>
      <c r="G5601">
        <v>65.180000000000007</v>
      </c>
      <c r="H5601">
        <v>65.180000000000007</v>
      </c>
      <c r="I5601" t="s">
        <v>149</v>
      </c>
      <c r="J5601">
        <v>3</v>
      </c>
      <c r="K5601">
        <v>4</v>
      </c>
      <c r="L5601">
        <v>4</v>
      </c>
      <c r="M5601">
        <v>4</v>
      </c>
      <c r="N5601">
        <v>5</v>
      </c>
      <c r="O5601">
        <v>6</v>
      </c>
      <c r="P5601">
        <v>6</v>
      </c>
      <c r="Q5601">
        <v>6</v>
      </c>
      <c r="R5601">
        <v>456.09</v>
      </c>
      <c r="S5601">
        <v>565.58000000000004</v>
      </c>
      <c r="T5601">
        <v>565.58000000000004</v>
      </c>
      <c r="U5601">
        <v>565.58000000000004</v>
      </c>
      <c r="V5601">
        <v>11.52445277</v>
      </c>
      <c r="W5601">
        <v>11.52445277</v>
      </c>
      <c r="X5601">
        <v>8.6772015959999997</v>
      </c>
      <c r="Y5601">
        <v>8.6772015959999997</v>
      </c>
    </row>
    <row r="5602" spans="1:25" x14ac:dyDescent="0.3">
      <c r="A5602" s="2">
        <v>45945</v>
      </c>
      <c r="B5602" t="s">
        <v>84</v>
      </c>
      <c r="C5602">
        <v>5580</v>
      </c>
      <c r="D5602">
        <v>44</v>
      </c>
      <c r="E5602">
        <v>2.4409999999999998</v>
      </c>
      <c r="F5602">
        <v>0.78900000000000003</v>
      </c>
      <c r="G5602">
        <v>107.39</v>
      </c>
      <c r="H5602">
        <v>107.39</v>
      </c>
      <c r="I5602" t="s">
        <v>149</v>
      </c>
      <c r="J5602">
        <v>8</v>
      </c>
      <c r="K5602">
        <v>9</v>
      </c>
      <c r="L5602">
        <v>9</v>
      </c>
      <c r="M5602">
        <v>9</v>
      </c>
      <c r="N5602">
        <v>8</v>
      </c>
      <c r="O5602">
        <v>9</v>
      </c>
      <c r="P5602">
        <v>9</v>
      </c>
      <c r="Q5602">
        <v>9</v>
      </c>
      <c r="R5602">
        <v>265.14999999999998</v>
      </c>
      <c r="S5602">
        <v>299.64</v>
      </c>
      <c r="T5602">
        <v>299.64</v>
      </c>
      <c r="U5602">
        <v>299.64</v>
      </c>
      <c r="V5602">
        <v>35.839674279999997</v>
      </c>
      <c r="W5602">
        <v>35.839674279999997</v>
      </c>
      <c r="X5602">
        <v>2.7902039300000001</v>
      </c>
      <c r="Y5602">
        <v>2.7902039300000001</v>
      </c>
    </row>
    <row r="5603" spans="1:25" x14ac:dyDescent="0.3">
      <c r="A5603" s="2">
        <v>45945</v>
      </c>
      <c r="B5603" t="s">
        <v>56</v>
      </c>
      <c r="C5603">
        <v>651</v>
      </c>
      <c r="D5603">
        <v>13</v>
      </c>
      <c r="E5603">
        <v>1.4079999999999999</v>
      </c>
      <c r="F5603">
        <v>1.9970000000000001</v>
      </c>
      <c r="G5603">
        <v>18.3</v>
      </c>
      <c r="H5603">
        <v>18.3</v>
      </c>
      <c r="I5603" t="s">
        <v>149</v>
      </c>
      <c r="J5603">
        <v>4</v>
      </c>
      <c r="K5603">
        <v>4</v>
      </c>
      <c r="L5603">
        <v>4</v>
      </c>
      <c r="M5603">
        <v>4</v>
      </c>
      <c r="N5603">
        <v>4</v>
      </c>
      <c r="O5603">
        <v>4</v>
      </c>
      <c r="P5603">
        <v>4</v>
      </c>
      <c r="Q5603">
        <v>4</v>
      </c>
      <c r="R5603">
        <v>108.13</v>
      </c>
      <c r="S5603">
        <v>108.13</v>
      </c>
      <c r="T5603">
        <v>108.13</v>
      </c>
      <c r="U5603">
        <v>108.13</v>
      </c>
      <c r="V5603">
        <v>16.924072880000001</v>
      </c>
      <c r="W5603">
        <v>16.924072880000001</v>
      </c>
      <c r="X5603">
        <v>5.9087431690000001</v>
      </c>
      <c r="Y5603">
        <v>5.9087431690000001</v>
      </c>
    </row>
    <row r="5604" spans="1:25" x14ac:dyDescent="0.3">
      <c r="A5604" s="2">
        <v>45945</v>
      </c>
      <c r="B5604" t="s">
        <v>50</v>
      </c>
      <c r="C5604">
        <v>1587</v>
      </c>
      <c r="D5604">
        <v>9</v>
      </c>
      <c r="E5604">
        <v>1.712</v>
      </c>
      <c r="F5604">
        <v>0.56699999999999995</v>
      </c>
      <c r="G5604">
        <v>15.41</v>
      </c>
      <c r="H5604">
        <v>15.41</v>
      </c>
      <c r="I5604" t="s">
        <v>149</v>
      </c>
      <c r="J5604">
        <v>3</v>
      </c>
      <c r="K5604">
        <v>5</v>
      </c>
      <c r="L5604">
        <v>5</v>
      </c>
      <c r="M5604">
        <v>5</v>
      </c>
      <c r="N5604">
        <v>4</v>
      </c>
      <c r="O5604">
        <v>6</v>
      </c>
      <c r="P5604">
        <v>6</v>
      </c>
      <c r="Q5604">
        <v>6</v>
      </c>
      <c r="R5604">
        <v>159.44999999999999</v>
      </c>
      <c r="S5604">
        <v>201.82</v>
      </c>
      <c r="T5604">
        <v>201.82</v>
      </c>
      <c r="U5604">
        <v>201.82</v>
      </c>
      <c r="V5604">
        <v>7.6355167970000002</v>
      </c>
      <c r="W5604">
        <v>7.6355167970000002</v>
      </c>
      <c r="X5604">
        <v>13.09669046</v>
      </c>
      <c r="Y5604">
        <v>13.09669046</v>
      </c>
    </row>
    <row r="5605" spans="1:25" x14ac:dyDescent="0.3">
      <c r="A5605" s="2">
        <v>45945</v>
      </c>
      <c r="B5605" t="s">
        <v>36</v>
      </c>
      <c r="C5605">
        <v>1173</v>
      </c>
      <c r="D5605">
        <v>14</v>
      </c>
      <c r="E5605">
        <v>1.4510000000000001</v>
      </c>
      <c r="F5605">
        <v>1.194</v>
      </c>
      <c r="G5605">
        <v>20.309999999999999</v>
      </c>
      <c r="H5605">
        <v>20.309999999999999</v>
      </c>
      <c r="I5605" t="s">
        <v>149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21.88</v>
      </c>
      <c r="S5605">
        <v>21.88</v>
      </c>
      <c r="T5605">
        <v>21.88</v>
      </c>
      <c r="U5605">
        <v>21.88</v>
      </c>
      <c r="V5605">
        <v>92.824497260000001</v>
      </c>
      <c r="W5605">
        <v>92.824497260000001</v>
      </c>
      <c r="X5605">
        <v>1.0773018219999999</v>
      </c>
      <c r="Y5605">
        <v>1.0773018219999999</v>
      </c>
    </row>
    <row r="5606" spans="1:25" x14ac:dyDescent="0.3">
      <c r="A5606" s="2">
        <v>45945</v>
      </c>
      <c r="B5606" t="s">
        <v>62</v>
      </c>
      <c r="C5606">
        <v>6319</v>
      </c>
      <c r="D5606">
        <v>72</v>
      </c>
      <c r="E5606">
        <v>4.2560000000000002</v>
      </c>
      <c r="F5606">
        <v>1.139</v>
      </c>
      <c r="G5606">
        <v>306.44</v>
      </c>
      <c r="H5606">
        <v>306.44</v>
      </c>
      <c r="I5606" t="s">
        <v>149</v>
      </c>
      <c r="J5606">
        <v>35</v>
      </c>
      <c r="K5606">
        <v>37</v>
      </c>
      <c r="L5606">
        <v>37</v>
      </c>
      <c r="M5606">
        <v>37</v>
      </c>
      <c r="N5606">
        <v>54</v>
      </c>
      <c r="O5606">
        <v>57</v>
      </c>
      <c r="P5606">
        <v>57</v>
      </c>
      <c r="Q5606">
        <v>57</v>
      </c>
      <c r="R5606">
        <v>2072.14</v>
      </c>
      <c r="S5606">
        <v>2168.7800000000002</v>
      </c>
      <c r="T5606">
        <v>2168.7800000000002</v>
      </c>
      <c r="U5606">
        <v>2168.7800000000002</v>
      </c>
      <c r="V5606">
        <v>14.129602820000001</v>
      </c>
      <c r="W5606">
        <v>14.129602820000001</v>
      </c>
      <c r="X5606">
        <v>7.0773397730000003</v>
      </c>
      <c r="Y5606">
        <v>7.0773397730000003</v>
      </c>
    </row>
    <row r="5607" spans="1:25" x14ac:dyDescent="0.3">
      <c r="A5607" s="2">
        <v>45945</v>
      </c>
      <c r="B5607" t="s">
        <v>64</v>
      </c>
      <c r="C5607">
        <v>2443</v>
      </c>
      <c r="D5607">
        <v>15</v>
      </c>
      <c r="E5607">
        <v>5.46</v>
      </c>
      <c r="F5607">
        <v>0.61399999999999999</v>
      </c>
      <c r="G5607">
        <v>81.900000000000006</v>
      </c>
      <c r="H5607">
        <v>81.900000000000006</v>
      </c>
      <c r="I5607" t="s">
        <v>149</v>
      </c>
      <c r="J5607">
        <v>4</v>
      </c>
      <c r="K5607">
        <v>5</v>
      </c>
      <c r="L5607">
        <v>5</v>
      </c>
      <c r="M5607">
        <v>5</v>
      </c>
      <c r="N5607">
        <v>7</v>
      </c>
      <c r="O5607">
        <v>9</v>
      </c>
      <c r="P5607">
        <v>9</v>
      </c>
      <c r="Q5607">
        <v>9</v>
      </c>
      <c r="R5607">
        <v>229.16</v>
      </c>
      <c r="S5607">
        <v>282.14</v>
      </c>
      <c r="T5607">
        <v>282.14</v>
      </c>
      <c r="U5607">
        <v>282.14</v>
      </c>
      <c r="V5607">
        <v>29.02814206</v>
      </c>
      <c r="W5607">
        <v>29.02814206</v>
      </c>
      <c r="X5607">
        <v>3.4449328449999999</v>
      </c>
      <c r="Y5607">
        <v>3.4449328449999999</v>
      </c>
    </row>
    <row r="5608" spans="1:25" x14ac:dyDescent="0.3">
      <c r="A5608" s="2">
        <v>45945</v>
      </c>
      <c r="B5608" t="s">
        <v>66</v>
      </c>
      <c r="C5608">
        <v>1561</v>
      </c>
      <c r="D5608">
        <v>11</v>
      </c>
      <c r="E5608">
        <v>4.57</v>
      </c>
      <c r="F5608">
        <v>0.70499999999999996</v>
      </c>
      <c r="G5608">
        <v>50.27</v>
      </c>
      <c r="H5608">
        <v>50.27</v>
      </c>
      <c r="I5608" t="s">
        <v>149</v>
      </c>
      <c r="J5608">
        <v>3</v>
      </c>
      <c r="K5608">
        <v>3</v>
      </c>
      <c r="L5608">
        <v>3</v>
      </c>
      <c r="M5608">
        <v>3</v>
      </c>
      <c r="N5608">
        <v>3</v>
      </c>
      <c r="O5608">
        <v>3</v>
      </c>
      <c r="P5608">
        <v>3</v>
      </c>
      <c r="Q5608">
        <v>3</v>
      </c>
      <c r="R5608">
        <v>95.64</v>
      </c>
      <c r="S5608">
        <v>95.64</v>
      </c>
      <c r="T5608">
        <v>95.64</v>
      </c>
      <c r="U5608">
        <v>95.64</v>
      </c>
      <c r="V5608">
        <v>52.56168967</v>
      </c>
      <c r="W5608">
        <v>52.56168967</v>
      </c>
      <c r="X5608">
        <v>1.902526358</v>
      </c>
      <c r="Y5608">
        <v>1.902526358</v>
      </c>
    </row>
    <row r="5609" spans="1:25" x14ac:dyDescent="0.3">
      <c r="A5609" s="2">
        <v>45945</v>
      </c>
      <c r="B5609" t="s">
        <v>68</v>
      </c>
      <c r="C5609">
        <v>3238</v>
      </c>
      <c r="D5609">
        <v>28</v>
      </c>
      <c r="E5609">
        <v>5.5750000000000002</v>
      </c>
      <c r="F5609">
        <v>0.86499999999999999</v>
      </c>
      <c r="G5609">
        <v>156.1</v>
      </c>
      <c r="H5609">
        <v>156.1</v>
      </c>
      <c r="I5609" t="s">
        <v>149</v>
      </c>
      <c r="J5609">
        <v>14</v>
      </c>
      <c r="K5609">
        <v>16</v>
      </c>
      <c r="L5609">
        <v>16</v>
      </c>
      <c r="M5609">
        <v>16</v>
      </c>
      <c r="N5609">
        <v>26</v>
      </c>
      <c r="O5609">
        <v>28</v>
      </c>
      <c r="P5609">
        <v>28</v>
      </c>
      <c r="Q5609">
        <v>28</v>
      </c>
      <c r="R5609">
        <v>869.08</v>
      </c>
      <c r="S5609">
        <v>972.45</v>
      </c>
      <c r="T5609">
        <v>972.45</v>
      </c>
      <c r="U5609">
        <v>972.45</v>
      </c>
      <c r="V5609">
        <v>16.052239190000002</v>
      </c>
      <c r="W5609">
        <v>16.052239190000002</v>
      </c>
      <c r="X5609">
        <v>6.2296604740000001</v>
      </c>
      <c r="Y5609">
        <v>6.2296604740000001</v>
      </c>
    </row>
    <row r="5610" spans="1:25" x14ac:dyDescent="0.3">
      <c r="A5610" s="2">
        <v>45945</v>
      </c>
      <c r="B5610" t="s">
        <v>70</v>
      </c>
      <c r="C5610">
        <v>5003</v>
      </c>
      <c r="D5610">
        <v>24</v>
      </c>
      <c r="E5610">
        <v>3.8159999999999998</v>
      </c>
      <c r="F5610">
        <v>0.48</v>
      </c>
      <c r="G5610">
        <v>91.58</v>
      </c>
      <c r="H5610">
        <v>91.58</v>
      </c>
      <c r="I5610" t="s">
        <v>149</v>
      </c>
      <c r="J5610">
        <v>6</v>
      </c>
      <c r="K5610">
        <v>6</v>
      </c>
      <c r="L5610">
        <v>7</v>
      </c>
      <c r="M5610">
        <v>7</v>
      </c>
      <c r="N5610">
        <v>15</v>
      </c>
      <c r="O5610">
        <v>15</v>
      </c>
      <c r="P5610">
        <v>17</v>
      </c>
      <c r="Q5610">
        <v>17</v>
      </c>
      <c r="R5610">
        <v>603.12</v>
      </c>
      <c r="S5610">
        <v>603.12</v>
      </c>
      <c r="T5610">
        <v>678.88</v>
      </c>
      <c r="U5610">
        <v>678.88</v>
      </c>
      <c r="V5610">
        <v>15.184374589999999</v>
      </c>
      <c r="W5610">
        <v>13.48986566</v>
      </c>
      <c r="X5610">
        <v>6.5857174059999997</v>
      </c>
      <c r="Y5610">
        <v>7.4129722649999996</v>
      </c>
    </row>
    <row r="5611" spans="1:25" x14ac:dyDescent="0.3">
      <c r="A5611" s="2">
        <v>45945</v>
      </c>
      <c r="B5611" t="s">
        <v>72</v>
      </c>
      <c r="C5611">
        <v>1217</v>
      </c>
      <c r="D5611">
        <v>8</v>
      </c>
      <c r="E5611">
        <v>3.9180000000000001</v>
      </c>
      <c r="F5611">
        <v>0.65700000000000003</v>
      </c>
      <c r="G5611">
        <v>31.34</v>
      </c>
      <c r="H5611">
        <v>31.34</v>
      </c>
      <c r="I5611" t="s">
        <v>149</v>
      </c>
      <c r="J5611">
        <v>4</v>
      </c>
      <c r="K5611">
        <v>4</v>
      </c>
      <c r="L5611">
        <v>4</v>
      </c>
      <c r="M5611">
        <v>4</v>
      </c>
      <c r="N5611">
        <v>4</v>
      </c>
      <c r="O5611">
        <v>4</v>
      </c>
      <c r="P5611">
        <v>4</v>
      </c>
      <c r="Q5611">
        <v>4</v>
      </c>
      <c r="R5611">
        <v>214.74</v>
      </c>
      <c r="S5611">
        <v>214.74</v>
      </c>
      <c r="T5611">
        <v>214.74</v>
      </c>
      <c r="U5611">
        <v>214.74</v>
      </c>
      <c r="V5611">
        <v>14.594393220000001</v>
      </c>
      <c r="W5611">
        <v>14.594393220000001</v>
      </c>
      <c r="X5611">
        <v>6.8519463939999996</v>
      </c>
      <c r="Y5611">
        <v>6.8519463939999996</v>
      </c>
    </row>
    <row r="5612" spans="1:25" x14ac:dyDescent="0.3">
      <c r="A5612" s="2">
        <v>45945</v>
      </c>
      <c r="B5612" t="s">
        <v>74</v>
      </c>
      <c r="C5612">
        <v>2871</v>
      </c>
      <c r="D5612">
        <v>7</v>
      </c>
      <c r="E5612">
        <v>2.7839999999999998</v>
      </c>
      <c r="F5612">
        <v>0.24399999999999999</v>
      </c>
      <c r="G5612">
        <v>19.489999999999998</v>
      </c>
      <c r="H5612">
        <v>19.489999999999998</v>
      </c>
      <c r="I5612" t="s">
        <v>149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31.88</v>
      </c>
      <c r="S5612">
        <v>31.88</v>
      </c>
      <c r="T5612">
        <v>31.88</v>
      </c>
      <c r="U5612">
        <v>31.88</v>
      </c>
      <c r="V5612">
        <v>61.135508160000001</v>
      </c>
      <c r="W5612">
        <v>61.135508160000001</v>
      </c>
      <c r="X5612">
        <v>1.6357106210000001</v>
      </c>
      <c r="Y5612">
        <v>1.6357106210000001</v>
      </c>
    </row>
    <row r="5613" spans="1:25" x14ac:dyDescent="0.3">
      <c r="A5613" s="2">
        <v>45945</v>
      </c>
      <c r="B5613" t="s">
        <v>76</v>
      </c>
      <c r="C5613">
        <v>1762</v>
      </c>
      <c r="D5613">
        <v>9</v>
      </c>
      <c r="E5613">
        <v>3.1709999999999998</v>
      </c>
      <c r="F5613">
        <v>0.51100000000000001</v>
      </c>
      <c r="G5613">
        <v>28.54</v>
      </c>
      <c r="H5613">
        <v>28.54</v>
      </c>
      <c r="I5613" t="s">
        <v>149</v>
      </c>
      <c r="J5613">
        <v>2</v>
      </c>
      <c r="K5613">
        <v>2</v>
      </c>
      <c r="L5613">
        <v>2</v>
      </c>
      <c r="M5613">
        <v>2</v>
      </c>
      <c r="N5613">
        <v>2</v>
      </c>
      <c r="O5613">
        <v>2</v>
      </c>
      <c r="P5613">
        <v>2</v>
      </c>
      <c r="Q5613">
        <v>2</v>
      </c>
      <c r="R5613">
        <v>65.98</v>
      </c>
      <c r="S5613">
        <v>65.98</v>
      </c>
      <c r="T5613">
        <v>65.98</v>
      </c>
      <c r="U5613">
        <v>65.98</v>
      </c>
      <c r="V5613">
        <v>43.255531980000001</v>
      </c>
      <c r="W5613">
        <v>43.255531980000001</v>
      </c>
      <c r="X5613">
        <v>2.3118430270000001</v>
      </c>
      <c r="Y5613">
        <v>2.3118430270000001</v>
      </c>
    </row>
    <row r="5614" spans="1:25" x14ac:dyDescent="0.3">
      <c r="A5614" s="2">
        <v>45945</v>
      </c>
      <c r="B5614" t="s">
        <v>78</v>
      </c>
      <c r="C5614">
        <v>772</v>
      </c>
      <c r="D5614">
        <v>9</v>
      </c>
      <c r="E5614">
        <v>4.4630000000000001</v>
      </c>
      <c r="F5614">
        <v>1.1659999999999999</v>
      </c>
      <c r="G5614">
        <v>40.17</v>
      </c>
      <c r="H5614">
        <v>40.17</v>
      </c>
      <c r="I5614" t="s">
        <v>149</v>
      </c>
      <c r="J5614">
        <v>2</v>
      </c>
      <c r="K5614">
        <v>2</v>
      </c>
      <c r="L5614">
        <v>2</v>
      </c>
      <c r="M5614">
        <v>2</v>
      </c>
      <c r="N5614">
        <v>3</v>
      </c>
      <c r="O5614">
        <v>3</v>
      </c>
      <c r="P5614">
        <v>3</v>
      </c>
      <c r="Q5614">
        <v>3</v>
      </c>
      <c r="R5614">
        <v>183.86</v>
      </c>
      <c r="S5614">
        <v>183.86</v>
      </c>
      <c r="T5614">
        <v>183.86</v>
      </c>
      <c r="U5614">
        <v>183.86</v>
      </c>
      <c r="V5614">
        <v>21.848145330000001</v>
      </c>
      <c r="W5614">
        <v>21.848145330000001</v>
      </c>
      <c r="X5614">
        <v>4.5770475480000004</v>
      </c>
      <c r="Y5614">
        <v>4.5770475480000004</v>
      </c>
    </row>
    <row r="5615" spans="1:25" x14ac:dyDescent="0.3">
      <c r="A5615" s="2">
        <v>45945</v>
      </c>
      <c r="B5615" t="s">
        <v>88</v>
      </c>
      <c r="C5615">
        <v>3392</v>
      </c>
      <c r="D5615">
        <v>36</v>
      </c>
      <c r="E5615">
        <v>2.226</v>
      </c>
      <c r="F5615">
        <v>1.0609999999999999</v>
      </c>
      <c r="G5615">
        <v>80.13</v>
      </c>
      <c r="H5615">
        <v>80.13</v>
      </c>
      <c r="I5615" t="s">
        <v>149</v>
      </c>
      <c r="J5615">
        <v>10</v>
      </c>
      <c r="K5615">
        <v>12</v>
      </c>
      <c r="L5615">
        <v>12</v>
      </c>
      <c r="M5615">
        <v>12</v>
      </c>
      <c r="N5615">
        <v>11</v>
      </c>
      <c r="O5615">
        <v>13</v>
      </c>
      <c r="P5615">
        <v>13</v>
      </c>
      <c r="Q5615">
        <v>13</v>
      </c>
      <c r="R5615">
        <v>396.73</v>
      </c>
      <c r="S5615">
        <v>453.1</v>
      </c>
      <c r="T5615">
        <v>453.1</v>
      </c>
      <c r="U5615">
        <v>453.1</v>
      </c>
      <c r="V5615">
        <v>17.684837779999999</v>
      </c>
      <c r="W5615">
        <v>17.684837779999999</v>
      </c>
      <c r="X5615">
        <v>5.6545613379999997</v>
      </c>
      <c r="Y5615">
        <v>5.6545613379999997</v>
      </c>
    </row>
    <row r="5616" spans="1:25" x14ac:dyDescent="0.3">
      <c r="A5616" s="2">
        <v>45945</v>
      </c>
      <c r="B5616" t="s">
        <v>80</v>
      </c>
      <c r="C5616">
        <v>538</v>
      </c>
      <c r="D5616">
        <v>3</v>
      </c>
      <c r="E5616">
        <v>5.9169999999999998</v>
      </c>
      <c r="F5616">
        <v>0.55800000000000005</v>
      </c>
      <c r="G5616">
        <v>17.75</v>
      </c>
      <c r="H5616">
        <v>17.75</v>
      </c>
      <c r="I5616" t="s">
        <v>149</v>
      </c>
      <c r="J5616">
        <v>1</v>
      </c>
      <c r="K5616">
        <v>1</v>
      </c>
      <c r="L5616">
        <v>1</v>
      </c>
      <c r="M5616">
        <v>1</v>
      </c>
      <c r="N5616">
        <v>3</v>
      </c>
      <c r="O5616">
        <v>3</v>
      </c>
      <c r="P5616">
        <v>3</v>
      </c>
      <c r="Q5616">
        <v>3</v>
      </c>
      <c r="R5616">
        <v>104.64</v>
      </c>
      <c r="S5616">
        <v>104.64</v>
      </c>
      <c r="T5616">
        <v>104.64</v>
      </c>
      <c r="U5616">
        <v>104.64</v>
      </c>
      <c r="V5616">
        <v>16.962920489999998</v>
      </c>
      <c r="W5616">
        <v>16.962920489999998</v>
      </c>
      <c r="X5616">
        <v>5.8952112679999997</v>
      </c>
      <c r="Y5616">
        <v>5.8952112679999997</v>
      </c>
    </row>
    <row r="5617" spans="1:25" x14ac:dyDescent="0.3">
      <c r="A5617" s="2">
        <v>45945</v>
      </c>
      <c r="B5617" t="s">
        <v>82</v>
      </c>
      <c r="C5617">
        <v>1881</v>
      </c>
      <c r="D5617">
        <v>10</v>
      </c>
      <c r="E5617">
        <v>3.294</v>
      </c>
      <c r="F5617">
        <v>0.53200000000000003</v>
      </c>
      <c r="G5617">
        <v>32.94</v>
      </c>
      <c r="H5617">
        <v>32.94</v>
      </c>
      <c r="I5617" t="s">
        <v>149</v>
      </c>
      <c r="J5617">
        <v>2</v>
      </c>
      <c r="K5617">
        <v>3</v>
      </c>
      <c r="L5617">
        <v>3</v>
      </c>
      <c r="M5617">
        <v>3</v>
      </c>
      <c r="N5617">
        <v>2</v>
      </c>
      <c r="O5617">
        <v>3</v>
      </c>
      <c r="P5617">
        <v>3</v>
      </c>
      <c r="Q5617">
        <v>3</v>
      </c>
      <c r="R5617">
        <v>77.37</v>
      </c>
      <c r="S5617">
        <v>112.25</v>
      </c>
      <c r="T5617">
        <v>112.25</v>
      </c>
      <c r="U5617">
        <v>112.25</v>
      </c>
      <c r="V5617">
        <v>29.345211580000001</v>
      </c>
      <c r="W5617">
        <v>29.345211580000001</v>
      </c>
      <c r="X5617">
        <v>3.40771099</v>
      </c>
      <c r="Y5617">
        <v>3.40771099</v>
      </c>
    </row>
    <row r="5618" spans="1:25" x14ac:dyDescent="0.3">
      <c r="A5618" s="2">
        <v>45945</v>
      </c>
      <c r="B5618" t="s">
        <v>94</v>
      </c>
      <c r="C5618">
        <v>1344</v>
      </c>
      <c r="D5618">
        <v>4</v>
      </c>
      <c r="E5618">
        <v>8.2850000000000001</v>
      </c>
      <c r="F5618">
        <v>0.29799999999999999</v>
      </c>
      <c r="G5618">
        <v>33.14</v>
      </c>
      <c r="H5618">
        <v>33.14</v>
      </c>
      <c r="I5618" t="s">
        <v>149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X5618">
        <v>0</v>
      </c>
      <c r="Y5618">
        <v>0</v>
      </c>
    </row>
    <row r="5619" spans="1:25" x14ac:dyDescent="0.3">
      <c r="A5619" s="2">
        <v>45945</v>
      </c>
      <c r="B5619" t="s">
        <v>96</v>
      </c>
      <c r="C5619">
        <v>1834</v>
      </c>
      <c r="D5619">
        <v>9</v>
      </c>
      <c r="E5619">
        <v>5.1790000000000003</v>
      </c>
      <c r="F5619">
        <v>0.49099999999999999</v>
      </c>
      <c r="G5619">
        <v>46.61</v>
      </c>
      <c r="H5619">
        <v>46.61</v>
      </c>
      <c r="I5619" t="s">
        <v>149</v>
      </c>
      <c r="J5619">
        <v>2</v>
      </c>
      <c r="K5619">
        <v>5</v>
      </c>
      <c r="L5619">
        <v>5</v>
      </c>
      <c r="M5619">
        <v>5</v>
      </c>
      <c r="N5619">
        <v>2</v>
      </c>
      <c r="O5619">
        <v>8</v>
      </c>
      <c r="P5619">
        <v>8</v>
      </c>
      <c r="Q5619">
        <v>8</v>
      </c>
      <c r="R5619">
        <v>142.78</v>
      </c>
      <c r="S5619">
        <v>401.16</v>
      </c>
      <c r="T5619">
        <v>401.16</v>
      </c>
      <c r="U5619">
        <v>401.16</v>
      </c>
      <c r="V5619">
        <v>11.618805460000001</v>
      </c>
      <c r="W5619">
        <v>11.618805460000001</v>
      </c>
      <c r="X5619">
        <v>8.6067367519999998</v>
      </c>
      <c r="Y5619">
        <v>8.6067367519999998</v>
      </c>
    </row>
    <row r="5620" spans="1:25" x14ac:dyDescent="0.3">
      <c r="A5620" s="2">
        <v>45945</v>
      </c>
      <c r="B5620" t="s">
        <v>11</v>
      </c>
      <c r="C5620">
        <v>1435</v>
      </c>
      <c r="D5620">
        <v>9</v>
      </c>
      <c r="E5620">
        <v>2.2519999999999998</v>
      </c>
      <c r="F5620">
        <v>0.627</v>
      </c>
      <c r="G5620">
        <v>20.27</v>
      </c>
      <c r="H5620">
        <v>20.27</v>
      </c>
      <c r="I5620" t="s">
        <v>149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42.49</v>
      </c>
      <c r="S5620">
        <v>42.49</v>
      </c>
      <c r="T5620">
        <v>42.49</v>
      </c>
      <c r="U5620">
        <v>42.49</v>
      </c>
      <c r="V5620">
        <v>47.705342430000002</v>
      </c>
      <c r="W5620">
        <v>47.705342430000002</v>
      </c>
      <c r="X5620">
        <v>2.0962012830000001</v>
      </c>
      <c r="Y5620">
        <v>2.0962012830000001</v>
      </c>
    </row>
    <row r="5621" spans="1:25" x14ac:dyDescent="0.3">
      <c r="A5621" s="2">
        <v>45945</v>
      </c>
      <c r="B5621" t="s">
        <v>92</v>
      </c>
      <c r="C5621">
        <v>801</v>
      </c>
      <c r="D5621">
        <v>4</v>
      </c>
      <c r="E5621">
        <v>4.3380000000000001</v>
      </c>
      <c r="F5621">
        <v>0.499</v>
      </c>
      <c r="G5621">
        <v>17.350000000000001</v>
      </c>
      <c r="H5621">
        <v>17.350000000000001</v>
      </c>
      <c r="I5621" t="s">
        <v>149</v>
      </c>
      <c r="J5621">
        <v>1</v>
      </c>
      <c r="K5621">
        <v>1</v>
      </c>
      <c r="L5621">
        <v>1</v>
      </c>
      <c r="M5621">
        <v>1</v>
      </c>
      <c r="N5621">
        <v>2</v>
      </c>
      <c r="O5621">
        <v>2</v>
      </c>
      <c r="P5621">
        <v>2</v>
      </c>
      <c r="Q5621">
        <v>2</v>
      </c>
      <c r="R5621">
        <v>52.98</v>
      </c>
      <c r="S5621">
        <v>52.98</v>
      </c>
      <c r="T5621">
        <v>52.98</v>
      </c>
      <c r="U5621">
        <v>52.98</v>
      </c>
      <c r="V5621">
        <v>32.748206869999997</v>
      </c>
      <c r="W5621">
        <v>32.748206869999997</v>
      </c>
      <c r="X5621">
        <v>3.0536023050000001</v>
      </c>
      <c r="Y5621">
        <v>3.0536023050000001</v>
      </c>
    </row>
    <row r="5622" spans="1:25" x14ac:dyDescent="0.3">
      <c r="A5622" s="2">
        <v>45945</v>
      </c>
      <c r="B5622" t="s">
        <v>46</v>
      </c>
      <c r="C5622">
        <v>1427</v>
      </c>
      <c r="D5622">
        <v>3</v>
      </c>
      <c r="E5622">
        <v>4.077</v>
      </c>
      <c r="F5622">
        <v>0.21</v>
      </c>
      <c r="G5622">
        <v>12.23</v>
      </c>
      <c r="H5622">
        <v>12.23</v>
      </c>
      <c r="I5622" t="s">
        <v>149</v>
      </c>
      <c r="J5622">
        <v>1</v>
      </c>
      <c r="K5622">
        <v>1</v>
      </c>
      <c r="L5622">
        <v>1</v>
      </c>
      <c r="M5622">
        <v>1</v>
      </c>
      <c r="N5622">
        <v>2</v>
      </c>
      <c r="O5622">
        <v>2</v>
      </c>
      <c r="P5622">
        <v>2</v>
      </c>
      <c r="Q5622">
        <v>2</v>
      </c>
      <c r="R5622">
        <v>196.98</v>
      </c>
      <c r="S5622">
        <v>196.98</v>
      </c>
      <c r="T5622">
        <v>196.98</v>
      </c>
      <c r="U5622">
        <v>196.98</v>
      </c>
      <c r="V5622">
        <v>6.2087521580000002</v>
      </c>
      <c r="W5622">
        <v>6.2087521580000002</v>
      </c>
      <c r="X5622">
        <v>16.10629599</v>
      </c>
      <c r="Y5622">
        <v>16.10629599</v>
      </c>
    </row>
    <row r="5623" spans="1:25" x14ac:dyDescent="0.3">
      <c r="A5623" s="2">
        <v>45945</v>
      </c>
      <c r="B5623" t="s">
        <v>74</v>
      </c>
      <c r="C5623">
        <v>256</v>
      </c>
      <c r="D5623">
        <v>0</v>
      </c>
      <c r="F5623">
        <v>0</v>
      </c>
      <c r="G5623">
        <v>0</v>
      </c>
      <c r="H5623">
        <v>0</v>
      </c>
      <c r="I5623" t="s">
        <v>149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5" x14ac:dyDescent="0.3">
      <c r="A5624" s="2">
        <v>45945</v>
      </c>
      <c r="B5624" t="s">
        <v>64</v>
      </c>
      <c r="C5624">
        <v>677</v>
      </c>
      <c r="D5624">
        <v>2</v>
      </c>
      <c r="E5624">
        <v>3.855</v>
      </c>
      <c r="F5624">
        <v>0.29499999999999998</v>
      </c>
      <c r="G5624">
        <v>7.71</v>
      </c>
      <c r="H5624">
        <v>7.71</v>
      </c>
      <c r="I5624" t="s">
        <v>149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X5624">
        <v>0</v>
      </c>
      <c r="Y5624">
        <v>0</v>
      </c>
    </row>
    <row r="5625" spans="1:25" x14ac:dyDescent="0.3">
      <c r="A5625" s="2">
        <v>45945</v>
      </c>
      <c r="B5625" t="s">
        <v>72</v>
      </c>
      <c r="C5625">
        <v>90</v>
      </c>
      <c r="D5625">
        <v>0</v>
      </c>
      <c r="F5625">
        <v>0</v>
      </c>
      <c r="G5625">
        <v>0</v>
      </c>
      <c r="H5625">
        <v>0</v>
      </c>
      <c r="I5625" t="s">
        <v>149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5" x14ac:dyDescent="0.3">
      <c r="A5626" s="2">
        <v>45945</v>
      </c>
      <c r="B5626" t="s">
        <v>106</v>
      </c>
      <c r="C5626">
        <v>212</v>
      </c>
      <c r="D5626">
        <v>1</v>
      </c>
      <c r="E5626">
        <v>2.75</v>
      </c>
      <c r="F5626">
        <v>0.47199999999999998</v>
      </c>
      <c r="G5626">
        <v>2.75</v>
      </c>
      <c r="H5626">
        <v>2.75</v>
      </c>
      <c r="I5626" t="s">
        <v>149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X5626">
        <v>0</v>
      </c>
      <c r="Y5626">
        <v>0</v>
      </c>
    </row>
    <row r="5627" spans="1:25" x14ac:dyDescent="0.3">
      <c r="A5627" s="2">
        <v>45945</v>
      </c>
      <c r="B5627" t="s">
        <v>54</v>
      </c>
      <c r="C5627">
        <v>215</v>
      </c>
      <c r="D5627">
        <v>0</v>
      </c>
      <c r="F5627">
        <v>0</v>
      </c>
      <c r="G5627">
        <v>0</v>
      </c>
      <c r="H5627">
        <v>0</v>
      </c>
      <c r="I5627" t="s">
        <v>149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5" x14ac:dyDescent="0.3">
      <c r="A5628" s="2">
        <v>45945</v>
      </c>
      <c r="B5628" t="s">
        <v>44</v>
      </c>
      <c r="C5628">
        <v>114</v>
      </c>
      <c r="D5628">
        <v>2</v>
      </c>
      <c r="E5628">
        <v>2.88</v>
      </c>
      <c r="F5628">
        <v>1.754</v>
      </c>
      <c r="G5628">
        <v>5.76</v>
      </c>
      <c r="H5628">
        <v>5.76</v>
      </c>
      <c r="I5628" t="s">
        <v>149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X5628">
        <v>0</v>
      </c>
      <c r="Y5628">
        <v>0</v>
      </c>
    </row>
    <row r="5629" spans="1:25" x14ac:dyDescent="0.3">
      <c r="A5629" s="2">
        <v>45945</v>
      </c>
      <c r="B5629" t="s">
        <v>40</v>
      </c>
      <c r="C5629">
        <v>363</v>
      </c>
      <c r="D5629">
        <v>7</v>
      </c>
      <c r="E5629">
        <v>3.0339999999999998</v>
      </c>
      <c r="F5629">
        <v>1.9279999999999999</v>
      </c>
      <c r="G5629">
        <v>21.24</v>
      </c>
      <c r="H5629">
        <v>21.24</v>
      </c>
      <c r="I5629" t="s">
        <v>149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29.88</v>
      </c>
      <c r="S5629">
        <v>29.88</v>
      </c>
      <c r="T5629">
        <v>29.88</v>
      </c>
      <c r="U5629">
        <v>29.88</v>
      </c>
      <c r="V5629">
        <v>71.084337349999998</v>
      </c>
      <c r="W5629">
        <v>71.084337349999998</v>
      </c>
      <c r="X5629">
        <v>1.4067796610000001</v>
      </c>
      <c r="Y5629">
        <v>1.4067796610000001</v>
      </c>
    </row>
    <row r="5630" spans="1:25" x14ac:dyDescent="0.3">
      <c r="A5630" s="2">
        <v>45945</v>
      </c>
      <c r="B5630" t="s">
        <v>56</v>
      </c>
      <c r="C5630">
        <v>195</v>
      </c>
      <c r="D5630">
        <v>2</v>
      </c>
      <c r="E5630">
        <v>3.0350000000000001</v>
      </c>
      <c r="F5630">
        <v>1.026</v>
      </c>
      <c r="G5630">
        <v>6.07</v>
      </c>
      <c r="H5630">
        <v>6.07</v>
      </c>
      <c r="I5630" t="s">
        <v>149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112.9</v>
      </c>
      <c r="S5630">
        <v>112.9</v>
      </c>
      <c r="T5630">
        <v>112.9</v>
      </c>
      <c r="U5630">
        <v>112.9</v>
      </c>
      <c r="V5630">
        <v>5.3764393269999999</v>
      </c>
      <c r="W5630">
        <v>5.3764393269999999</v>
      </c>
      <c r="X5630">
        <v>18.599670509999999</v>
      </c>
      <c r="Y5630">
        <v>18.599670509999999</v>
      </c>
    </row>
    <row r="5631" spans="1:25" x14ac:dyDescent="0.3">
      <c r="A5631" s="2">
        <v>45945</v>
      </c>
      <c r="B5631" t="s">
        <v>48</v>
      </c>
      <c r="C5631">
        <v>548</v>
      </c>
      <c r="D5631">
        <v>2</v>
      </c>
      <c r="E5631">
        <v>5.2249999999999996</v>
      </c>
      <c r="F5631">
        <v>0.36499999999999999</v>
      </c>
      <c r="G5631">
        <v>10.45</v>
      </c>
      <c r="H5631">
        <v>10.45</v>
      </c>
      <c r="I5631" t="s">
        <v>149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X5631">
        <v>0</v>
      </c>
      <c r="Y5631">
        <v>0</v>
      </c>
    </row>
    <row r="5632" spans="1:25" x14ac:dyDescent="0.3">
      <c r="A5632" s="2">
        <v>45945</v>
      </c>
      <c r="B5632" t="s">
        <v>24</v>
      </c>
      <c r="C5632">
        <v>765</v>
      </c>
      <c r="D5632">
        <v>3</v>
      </c>
      <c r="E5632">
        <v>2.12</v>
      </c>
      <c r="F5632">
        <v>0.39200000000000002</v>
      </c>
      <c r="G5632">
        <v>6.36</v>
      </c>
      <c r="H5632">
        <v>6.36</v>
      </c>
      <c r="I5632" t="s">
        <v>149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X5632">
        <v>0</v>
      </c>
      <c r="Y5632">
        <v>0</v>
      </c>
    </row>
    <row r="5633" spans="1:25" x14ac:dyDescent="0.3">
      <c r="A5633" s="2">
        <v>45945</v>
      </c>
      <c r="B5633" t="s">
        <v>108</v>
      </c>
      <c r="C5633">
        <v>352</v>
      </c>
      <c r="D5633">
        <v>1</v>
      </c>
      <c r="E5633">
        <v>7.57</v>
      </c>
      <c r="F5633">
        <v>0.28399999999999997</v>
      </c>
      <c r="G5633">
        <v>7.57</v>
      </c>
      <c r="H5633">
        <v>7.57</v>
      </c>
      <c r="I5633" t="s">
        <v>149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X5633">
        <v>0</v>
      </c>
      <c r="Y5633">
        <v>0</v>
      </c>
    </row>
    <row r="5634" spans="1:25" x14ac:dyDescent="0.3">
      <c r="A5634" s="2">
        <v>45945</v>
      </c>
      <c r="B5634" t="s">
        <v>62</v>
      </c>
      <c r="C5634">
        <v>420</v>
      </c>
      <c r="D5634">
        <v>2</v>
      </c>
      <c r="E5634">
        <v>2.87</v>
      </c>
      <c r="F5634">
        <v>0.47599999999999998</v>
      </c>
      <c r="G5634">
        <v>5.74</v>
      </c>
      <c r="H5634">
        <v>5.74</v>
      </c>
      <c r="I5634" t="s">
        <v>149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36.49</v>
      </c>
      <c r="S5634">
        <v>36.49</v>
      </c>
      <c r="T5634">
        <v>36.49</v>
      </c>
      <c r="U5634">
        <v>36.49</v>
      </c>
      <c r="V5634">
        <v>15.73033708</v>
      </c>
      <c r="W5634">
        <v>15.73033708</v>
      </c>
      <c r="X5634">
        <v>6.3571428570000004</v>
      </c>
      <c r="Y5634">
        <v>6.3571428570000004</v>
      </c>
    </row>
    <row r="5635" spans="1:25" x14ac:dyDescent="0.3">
      <c r="A5635" s="2">
        <v>45945</v>
      </c>
      <c r="B5635" t="s">
        <v>80</v>
      </c>
      <c r="C5635">
        <v>48</v>
      </c>
      <c r="D5635">
        <v>0</v>
      </c>
      <c r="F5635">
        <v>0</v>
      </c>
      <c r="G5635">
        <v>0</v>
      </c>
      <c r="H5635">
        <v>0</v>
      </c>
      <c r="I5635" t="s">
        <v>149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5" x14ac:dyDescent="0.3">
      <c r="A5636" s="2">
        <v>45945</v>
      </c>
      <c r="B5636" t="s">
        <v>84</v>
      </c>
      <c r="C5636">
        <v>128</v>
      </c>
      <c r="D5636">
        <v>1</v>
      </c>
      <c r="E5636">
        <v>0.1</v>
      </c>
      <c r="F5636">
        <v>0.78100000000000003</v>
      </c>
      <c r="G5636">
        <v>0.1</v>
      </c>
      <c r="H5636">
        <v>0.1</v>
      </c>
      <c r="I5636" t="s">
        <v>149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X5636">
        <v>0</v>
      </c>
      <c r="Y5636">
        <v>0</v>
      </c>
    </row>
    <row r="5637" spans="1:25" x14ac:dyDescent="0.3">
      <c r="A5637" s="2">
        <v>45945</v>
      </c>
      <c r="B5637" t="s">
        <v>42</v>
      </c>
      <c r="C5637">
        <v>283</v>
      </c>
      <c r="D5637">
        <v>0</v>
      </c>
      <c r="F5637">
        <v>0</v>
      </c>
      <c r="G5637">
        <v>0</v>
      </c>
      <c r="H5637">
        <v>0</v>
      </c>
      <c r="I5637" t="s">
        <v>149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5" x14ac:dyDescent="0.3">
      <c r="A5638" s="2">
        <v>45945</v>
      </c>
      <c r="B5638" t="s">
        <v>11</v>
      </c>
      <c r="C5638">
        <v>68</v>
      </c>
      <c r="D5638">
        <v>0</v>
      </c>
      <c r="F5638">
        <v>0</v>
      </c>
      <c r="G5638">
        <v>0</v>
      </c>
      <c r="H5638">
        <v>0</v>
      </c>
      <c r="I5638" t="s">
        <v>149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5" x14ac:dyDescent="0.3">
      <c r="A5639" s="2">
        <v>45945</v>
      </c>
      <c r="B5639" t="s">
        <v>102</v>
      </c>
      <c r="C5639">
        <v>994</v>
      </c>
      <c r="D5639">
        <v>2</v>
      </c>
      <c r="E5639">
        <v>3.4449999999999998</v>
      </c>
      <c r="F5639">
        <v>0.20100000000000001</v>
      </c>
      <c r="G5639">
        <v>6.89</v>
      </c>
      <c r="H5639">
        <v>6.89</v>
      </c>
      <c r="I5639" t="s">
        <v>149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X5639">
        <v>0</v>
      </c>
      <c r="Y5639">
        <v>0</v>
      </c>
    </row>
    <row r="5640" spans="1:25" x14ac:dyDescent="0.3">
      <c r="A5640" s="2">
        <v>45945</v>
      </c>
      <c r="B5640" t="s">
        <v>98</v>
      </c>
      <c r="C5640">
        <v>2069</v>
      </c>
      <c r="D5640">
        <v>7</v>
      </c>
      <c r="E5640">
        <v>2.9790000000000001</v>
      </c>
      <c r="F5640">
        <v>0.33800000000000002</v>
      </c>
      <c r="G5640">
        <v>20.85</v>
      </c>
      <c r="H5640">
        <v>20.85</v>
      </c>
      <c r="I5640" t="s">
        <v>149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13.49</v>
      </c>
      <c r="S5640">
        <v>13.49</v>
      </c>
      <c r="T5640">
        <v>13.49</v>
      </c>
      <c r="U5640">
        <v>13.49</v>
      </c>
      <c r="V5640">
        <v>154.5589325</v>
      </c>
      <c r="W5640">
        <v>154.5589325</v>
      </c>
      <c r="X5640">
        <v>0.64700239810000004</v>
      </c>
      <c r="Y5640">
        <v>0.64700239810000004</v>
      </c>
    </row>
    <row r="5641" spans="1:25" x14ac:dyDescent="0.3">
      <c r="A5641" s="2">
        <v>45945</v>
      </c>
      <c r="B5641" t="s">
        <v>104</v>
      </c>
      <c r="C5641">
        <v>540</v>
      </c>
      <c r="D5641">
        <v>1</v>
      </c>
      <c r="E5641">
        <v>2</v>
      </c>
      <c r="F5641">
        <v>0.185</v>
      </c>
      <c r="G5641">
        <v>2</v>
      </c>
      <c r="H5641">
        <v>2</v>
      </c>
      <c r="I5641" t="s">
        <v>149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X5641">
        <v>0</v>
      </c>
      <c r="Y5641">
        <v>0</v>
      </c>
    </row>
    <row r="5642" spans="1:25" x14ac:dyDescent="0.3">
      <c r="A5642" s="2">
        <v>45945</v>
      </c>
      <c r="B5642" t="s">
        <v>38</v>
      </c>
      <c r="C5642">
        <v>6</v>
      </c>
      <c r="D5642">
        <v>0</v>
      </c>
      <c r="F5642">
        <v>0</v>
      </c>
      <c r="G5642">
        <v>0</v>
      </c>
      <c r="H5642">
        <v>0</v>
      </c>
      <c r="I5642" t="s">
        <v>149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5" x14ac:dyDescent="0.3">
      <c r="A5643" s="2">
        <v>45945</v>
      </c>
      <c r="B5643" t="s">
        <v>42</v>
      </c>
      <c r="C5643">
        <v>540</v>
      </c>
      <c r="D5643">
        <v>8</v>
      </c>
      <c r="E5643">
        <v>1.978</v>
      </c>
      <c r="F5643">
        <v>1.4810000000000001</v>
      </c>
      <c r="G5643">
        <v>15.82</v>
      </c>
      <c r="H5643">
        <v>15.82</v>
      </c>
      <c r="I5643" t="s">
        <v>149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X5643">
        <v>0</v>
      </c>
      <c r="Y5643">
        <v>0</v>
      </c>
    </row>
    <row r="5644" spans="1:25" x14ac:dyDescent="0.3">
      <c r="A5644" s="2">
        <v>45945</v>
      </c>
      <c r="B5644" t="s">
        <v>72</v>
      </c>
      <c r="C5644">
        <v>122</v>
      </c>
      <c r="D5644">
        <v>2</v>
      </c>
      <c r="E5644">
        <v>3.36</v>
      </c>
      <c r="F5644">
        <v>1.639</v>
      </c>
      <c r="G5644">
        <v>6.72</v>
      </c>
      <c r="H5644">
        <v>6.72</v>
      </c>
      <c r="I5644" t="s">
        <v>149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X5644">
        <v>0</v>
      </c>
      <c r="Y5644">
        <v>0</v>
      </c>
    </row>
    <row r="5645" spans="1:25" x14ac:dyDescent="0.3">
      <c r="A5645" s="2">
        <v>45945</v>
      </c>
      <c r="B5645" t="s">
        <v>84</v>
      </c>
      <c r="C5645">
        <v>58</v>
      </c>
      <c r="D5645">
        <v>2</v>
      </c>
      <c r="E5645">
        <v>2.06</v>
      </c>
      <c r="F5645">
        <v>3.448</v>
      </c>
      <c r="G5645">
        <v>4.12</v>
      </c>
      <c r="H5645">
        <v>4.12</v>
      </c>
      <c r="I5645" t="s">
        <v>149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X5645">
        <v>0</v>
      </c>
      <c r="Y5645">
        <v>0</v>
      </c>
    </row>
    <row r="5646" spans="1:25" x14ac:dyDescent="0.3">
      <c r="A5646" s="2">
        <v>45945</v>
      </c>
      <c r="B5646" t="s">
        <v>68</v>
      </c>
      <c r="C5646">
        <v>704</v>
      </c>
      <c r="D5646">
        <v>9</v>
      </c>
      <c r="E5646">
        <v>4.3460000000000001</v>
      </c>
      <c r="F5646">
        <v>1.278</v>
      </c>
      <c r="G5646">
        <v>39.11</v>
      </c>
      <c r="H5646">
        <v>39.11</v>
      </c>
      <c r="I5646" t="s">
        <v>149</v>
      </c>
      <c r="J5646">
        <v>6</v>
      </c>
      <c r="K5646">
        <v>6</v>
      </c>
      <c r="L5646">
        <v>6</v>
      </c>
      <c r="M5646">
        <v>6</v>
      </c>
      <c r="N5646">
        <v>7</v>
      </c>
      <c r="O5646">
        <v>7</v>
      </c>
      <c r="P5646">
        <v>7</v>
      </c>
      <c r="Q5646">
        <v>7</v>
      </c>
      <c r="R5646">
        <v>211.13</v>
      </c>
      <c r="S5646">
        <v>211.13</v>
      </c>
      <c r="T5646">
        <v>211.13</v>
      </c>
      <c r="U5646">
        <v>211.13</v>
      </c>
      <c r="V5646">
        <v>18.524132049999999</v>
      </c>
      <c r="W5646">
        <v>18.524132049999999</v>
      </c>
      <c r="X5646">
        <v>5.3983635899999998</v>
      </c>
      <c r="Y5646">
        <v>5.3983635899999998</v>
      </c>
    </row>
    <row r="5647" spans="1:25" x14ac:dyDescent="0.3">
      <c r="A5647" s="2">
        <v>45945</v>
      </c>
      <c r="B5647" t="s">
        <v>64</v>
      </c>
      <c r="C5647">
        <v>178</v>
      </c>
      <c r="D5647">
        <v>1</v>
      </c>
      <c r="E5647">
        <v>6.07</v>
      </c>
      <c r="F5647">
        <v>0.56200000000000006</v>
      </c>
      <c r="G5647">
        <v>6.07</v>
      </c>
      <c r="H5647">
        <v>6.07</v>
      </c>
      <c r="I5647" t="s">
        <v>149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X5647">
        <v>0</v>
      </c>
      <c r="Y5647">
        <v>0</v>
      </c>
    </row>
    <row r="5648" spans="1:25" x14ac:dyDescent="0.3">
      <c r="A5648" s="2">
        <v>45945</v>
      </c>
      <c r="B5648" t="s">
        <v>26</v>
      </c>
      <c r="C5648">
        <v>78</v>
      </c>
      <c r="D5648">
        <v>0</v>
      </c>
      <c r="F5648">
        <v>0</v>
      </c>
      <c r="G5648">
        <v>0</v>
      </c>
      <c r="H5648">
        <v>0</v>
      </c>
      <c r="I5648" t="s">
        <v>149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5" x14ac:dyDescent="0.3">
      <c r="A5649" s="2">
        <v>45945</v>
      </c>
      <c r="B5649" t="s">
        <v>15</v>
      </c>
      <c r="C5649">
        <v>387</v>
      </c>
      <c r="D5649">
        <v>1</v>
      </c>
      <c r="E5649">
        <v>1.98</v>
      </c>
      <c r="F5649">
        <v>0.25800000000000001</v>
      </c>
      <c r="G5649">
        <v>1.98</v>
      </c>
      <c r="H5649">
        <v>1.98</v>
      </c>
      <c r="I5649" t="s">
        <v>149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X5649">
        <v>0</v>
      </c>
      <c r="Y5649">
        <v>0</v>
      </c>
    </row>
    <row r="5650" spans="1:25" x14ac:dyDescent="0.3">
      <c r="A5650" s="2">
        <v>45945</v>
      </c>
      <c r="B5650" t="s">
        <v>36</v>
      </c>
      <c r="C5650">
        <v>98</v>
      </c>
      <c r="D5650">
        <v>0</v>
      </c>
      <c r="F5650">
        <v>0</v>
      </c>
      <c r="G5650">
        <v>0</v>
      </c>
      <c r="H5650">
        <v>0</v>
      </c>
      <c r="I5650" t="s">
        <v>149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5" x14ac:dyDescent="0.3">
      <c r="A5651" s="2">
        <v>45945</v>
      </c>
      <c r="B5651" t="s">
        <v>78</v>
      </c>
      <c r="C5651">
        <v>398</v>
      </c>
      <c r="D5651">
        <v>3</v>
      </c>
      <c r="E5651">
        <v>4.9530000000000003</v>
      </c>
      <c r="F5651">
        <v>0.754</v>
      </c>
      <c r="G5651">
        <v>14.86</v>
      </c>
      <c r="H5651">
        <v>14.86</v>
      </c>
      <c r="I5651" t="s">
        <v>149</v>
      </c>
      <c r="J5651">
        <v>3</v>
      </c>
      <c r="K5651">
        <v>4</v>
      </c>
      <c r="L5651">
        <v>4</v>
      </c>
      <c r="M5651">
        <v>4</v>
      </c>
      <c r="N5651">
        <v>13</v>
      </c>
      <c r="O5651">
        <v>17</v>
      </c>
      <c r="P5651">
        <v>17</v>
      </c>
      <c r="Q5651">
        <v>17</v>
      </c>
      <c r="R5651">
        <v>656.29</v>
      </c>
      <c r="S5651">
        <v>788.21</v>
      </c>
      <c r="T5651">
        <v>788.21</v>
      </c>
      <c r="U5651">
        <v>788.21</v>
      </c>
      <c r="V5651">
        <v>1.885284379</v>
      </c>
      <c r="W5651">
        <v>1.885284379</v>
      </c>
      <c r="X5651">
        <v>53.042395689999999</v>
      </c>
      <c r="Y5651">
        <v>53.042395689999999</v>
      </c>
    </row>
    <row r="5652" spans="1:25" x14ac:dyDescent="0.3">
      <c r="A5652" s="2">
        <v>45945</v>
      </c>
      <c r="B5652" t="s">
        <v>21</v>
      </c>
      <c r="C5652">
        <v>161</v>
      </c>
      <c r="D5652">
        <v>0</v>
      </c>
      <c r="F5652">
        <v>0</v>
      </c>
      <c r="G5652">
        <v>0</v>
      </c>
      <c r="H5652">
        <v>0</v>
      </c>
      <c r="I5652" t="s">
        <v>149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5" x14ac:dyDescent="0.3">
      <c r="A5653" s="2">
        <v>45945</v>
      </c>
      <c r="B5653" t="s">
        <v>94</v>
      </c>
      <c r="C5653">
        <v>427</v>
      </c>
      <c r="D5653">
        <v>0</v>
      </c>
      <c r="F5653">
        <v>0</v>
      </c>
      <c r="G5653">
        <v>0</v>
      </c>
      <c r="H5653">
        <v>0</v>
      </c>
      <c r="I5653" t="s">
        <v>149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5" x14ac:dyDescent="0.3">
      <c r="A5654" s="2">
        <v>45945</v>
      </c>
      <c r="B5654" t="s">
        <v>17</v>
      </c>
      <c r="C5654">
        <v>75</v>
      </c>
      <c r="D5654">
        <v>0</v>
      </c>
      <c r="F5654">
        <v>0</v>
      </c>
      <c r="G5654">
        <v>0</v>
      </c>
      <c r="H5654">
        <v>0</v>
      </c>
      <c r="I5654" t="s">
        <v>149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5" x14ac:dyDescent="0.3">
      <c r="A5655" s="2">
        <v>45945</v>
      </c>
      <c r="B5655" t="s">
        <v>17</v>
      </c>
      <c r="C5655">
        <v>92</v>
      </c>
      <c r="D5655">
        <v>1</v>
      </c>
      <c r="E5655">
        <v>0.96</v>
      </c>
      <c r="F5655">
        <v>1.087</v>
      </c>
      <c r="G5655">
        <v>0.96</v>
      </c>
      <c r="H5655">
        <v>0.96</v>
      </c>
      <c r="I5655" t="s">
        <v>149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X5655">
        <v>0</v>
      </c>
      <c r="Y5655">
        <v>0</v>
      </c>
    </row>
    <row r="5656" spans="1:25" x14ac:dyDescent="0.3">
      <c r="A5656" s="2">
        <v>45945</v>
      </c>
      <c r="B5656" t="s">
        <v>17</v>
      </c>
      <c r="C5656">
        <v>102</v>
      </c>
      <c r="D5656">
        <v>0</v>
      </c>
      <c r="F5656">
        <v>0</v>
      </c>
      <c r="G5656">
        <v>0</v>
      </c>
      <c r="H5656">
        <v>0</v>
      </c>
      <c r="I5656" t="s">
        <v>149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5" x14ac:dyDescent="0.3">
      <c r="A5657" s="2">
        <v>45945</v>
      </c>
      <c r="B5657" t="s">
        <v>17</v>
      </c>
      <c r="C5657">
        <v>112</v>
      </c>
      <c r="D5657">
        <v>0</v>
      </c>
      <c r="F5657">
        <v>0</v>
      </c>
      <c r="G5657">
        <v>0</v>
      </c>
      <c r="H5657">
        <v>0</v>
      </c>
      <c r="I5657" t="s">
        <v>149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5" x14ac:dyDescent="0.3">
      <c r="A5658" s="2">
        <v>45945</v>
      </c>
      <c r="B5658" t="s">
        <v>52</v>
      </c>
      <c r="C5658">
        <v>1111</v>
      </c>
      <c r="D5658">
        <v>11</v>
      </c>
      <c r="E5658">
        <v>0.86599999999999999</v>
      </c>
      <c r="F5658">
        <v>0.99</v>
      </c>
      <c r="G5658">
        <v>9.5299999999999994</v>
      </c>
      <c r="H5658">
        <v>9.5299999999999994</v>
      </c>
      <c r="I5658" t="s">
        <v>149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X5658">
        <v>0</v>
      </c>
      <c r="Y5658">
        <v>0</v>
      </c>
    </row>
    <row r="5659" spans="1:25" x14ac:dyDescent="0.3">
      <c r="A5659" s="2">
        <v>45945</v>
      </c>
      <c r="B5659" t="s">
        <v>52</v>
      </c>
      <c r="C5659">
        <v>2061</v>
      </c>
      <c r="D5659">
        <v>11</v>
      </c>
      <c r="E5659">
        <v>0.747</v>
      </c>
      <c r="F5659">
        <v>0.53400000000000003</v>
      </c>
      <c r="G5659">
        <v>8.2200000000000006</v>
      </c>
      <c r="H5659">
        <v>8.2200000000000006</v>
      </c>
      <c r="I5659" t="s">
        <v>149</v>
      </c>
      <c r="J5659">
        <v>3</v>
      </c>
      <c r="K5659">
        <v>3</v>
      </c>
      <c r="L5659">
        <v>4</v>
      </c>
      <c r="M5659">
        <v>4</v>
      </c>
      <c r="N5659">
        <v>3</v>
      </c>
      <c r="O5659">
        <v>3</v>
      </c>
      <c r="P5659">
        <v>4</v>
      </c>
      <c r="Q5659">
        <v>4</v>
      </c>
      <c r="R5659">
        <v>82.86</v>
      </c>
      <c r="S5659">
        <v>82.86</v>
      </c>
      <c r="T5659">
        <v>125.35</v>
      </c>
      <c r="U5659">
        <v>125.35</v>
      </c>
      <c r="V5659">
        <v>9.9203475739999991</v>
      </c>
      <c r="W5659">
        <v>6.5576386119999999</v>
      </c>
      <c r="X5659">
        <v>10.080291969999999</v>
      </c>
      <c r="Y5659">
        <v>15.249391729999999</v>
      </c>
    </row>
    <row r="5660" spans="1:25" x14ac:dyDescent="0.3">
      <c r="A5660" s="2">
        <v>45945</v>
      </c>
      <c r="B5660" t="s">
        <v>52</v>
      </c>
      <c r="C5660">
        <v>1490</v>
      </c>
      <c r="D5660">
        <v>13</v>
      </c>
      <c r="E5660">
        <v>0.68300000000000005</v>
      </c>
      <c r="F5660">
        <v>0.872</v>
      </c>
      <c r="G5660">
        <v>8.8800000000000008</v>
      </c>
      <c r="H5660">
        <v>8.8800000000000008</v>
      </c>
      <c r="I5660" t="s">
        <v>149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  <c r="P5660">
        <v>1</v>
      </c>
      <c r="Q5660">
        <v>1</v>
      </c>
      <c r="R5660">
        <v>13.88</v>
      </c>
      <c r="S5660">
        <v>13.88</v>
      </c>
      <c r="T5660">
        <v>13.88</v>
      </c>
      <c r="U5660">
        <v>13.88</v>
      </c>
      <c r="V5660">
        <v>63.976945239999999</v>
      </c>
      <c r="W5660">
        <v>63.976945239999999</v>
      </c>
      <c r="X5660">
        <v>1.563063063</v>
      </c>
      <c r="Y5660">
        <v>1.563063063</v>
      </c>
    </row>
    <row r="5661" spans="1:25" x14ac:dyDescent="0.3">
      <c r="A5661" s="2">
        <v>45945</v>
      </c>
      <c r="B5661" t="s">
        <v>52</v>
      </c>
      <c r="C5661">
        <v>4029</v>
      </c>
      <c r="D5661">
        <v>57</v>
      </c>
      <c r="E5661">
        <v>0.33200000000000002</v>
      </c>
      <c r="F5661">
        <v>1.415</v>
      </c>
      <c r="G5661">
        <v>18.920000000000002</v>
      </c>
      <c r="H5661">
        <v>18.920000000000002</v>
      </c>
      <c r="I5661" t="s">
        <v>149</v>
      </c>
      <c r="J5661">
        <v>4</v>
      </c>
      <c r="K5661">
        <v>5</v>
      </c>
      <c r="L5661">
        <v>5</v>
      </c>
      <c r="M5661">
        <v>5</v>
      </c>
      <c r="N5661">
        <v>4</v>
      </c>
      <c r="O5661">
        <v>8</v>
      </c>
      <c r="P5661">
        <v>8</v>
      </c>
      <c r="Q5661">
        <v>8</v>
      </c>
      <c r="R5661">
        <v>96.74</v>
      </c>
      <c r="S5661">
        <v>224.26</v>
      </c>
      <c r="T5661">
        <v>224.26</v>
      </c>
      <c r="U5661">
        <v>224.26</v>
      </c>
      <c r="V5661">
        <v>8.4366360470000004</v>
      </c>
      <c r="W5661">
        <v>8.4366360470000004</v>
      </c>
      <c r="X5661">
        <v>11.853065539999999</v>
      </c>
      <c r="Y5661">
        <v>11.853065539999999</v>
      </c>
    </row>
    <row r="5662" spans="1:25" x14ac:dyDescent="0.3">
      <c r="A5662" s="2">
        <v>45945</v>
      </c>
      <c r="B5662" t="s">
        <v>112</v>
      </c>
      <c r="C5662">
        <v>148</v>
      </c>
      <c r="D5662">
        <v>1</v>
      </c>
      <c r="E5662">
        <v>1.5</v>
      </c>
      <c r="F5662">
        <v>0.67600000000000005</v>
      </c>
      <c r="G5662">
        <v>1.5</v>
      </c>
      <c r="H5662">
        <v>1.5</v>
      </c>
      <c r="I5662" t="s">
        <v>149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X5662">
        <v>0</v>
      </c>
      <c r="Y5662">
        <v>0</v>
      </c>
    </row>
    <row r="5663" spans="1:25" x14ac:dyDescent="0.3">
      <c r="A5663" s="2">
        <v>45945</v>
      </c>
      <c r="B5663" t="s">
        <v>15</v>
      </c>
      <c r="C5663">
        <v>509</v>
      </c>
      <c r="D5663">
        <v>3</v>
      </c>
      <c r="E5663">
        <v>1.123</v>
      </c>
      <c r="F5663">
        <v>0.58899999999999997</v>
      </c>
      <c r="G5663">
        <v>3.37</v>
      </c>
      <c r="H5663">
        <v>3.37</v>
      </c>
      <c r="I5663" t="s">
        <v>149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37.49</v>
      </c>
      <c r="S5663">
        <v>37.49</v>
      </c>
      <c r="T5663">
        <v>37.49</v>
      </c>
      <c r="U5663">
        <v>37.49</v>
      </c>
      <c r="V5663">
        <v>8.9890637499999997</v>
      </c>
      <c r="W5663">
        <v>8.9890637499999997</v>
      </c>
      <c r="X5663">
        <v>11.12462908</v>
      </c>
      <c r="Y5663">
        <v>11.12462908</v>
      </c>
    </row>
    <row r="5664" spans="1:25" x14ac:dyDescent="0.3">
      <c r="A5664" s="2">
        <v>45945</v>
      </c>
      <c r="B5664" t="s">
        <v>112</v>
      </c>
      <c r="C5664">
        <v>501</v>
      </c>
      <c r="D5664">
        <v>4</v>
      </c>
      <c r="E5664">
        <v>0.92300000000000004</v>
      </c>
      <c r="F5664">
        <v>0.79800000000000004</v>
      </c>
      <c r="G5664">
        <v>3.69</v>
      </c>
      <c r="H5664">
        <v>3.69</v>
      </c>
      <c r="I5664" t="s">
        <v>149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X5664">
        <v>0</v>
      </c>
      <c r="Y5664">
        <v>0</v>
      </c>
    </row>
    <row r="5665" spans="1:25" x14ac:dyDescent="0.3">
      <c r="A5665" s="2">
        <v>45945</v>
      </c>
      <c r="B5665" t="s">
        <v>15</v>
      </c>
      <c r="C5665">
        <v>881</v>
      </c>
      <c r="D5665">
        <v>4</v>
      </c>
      <c r="E5665">
        <v>1.4330000000000001</v>
      </c>
      <c r="F5665">
        <v>0.45400000000000001</v>
      </c>
      <c r="G5665">
        <v>5.73</v>
      </c>
      <c r="H5665">
        <v>5.73</v>
      </c>
      <c r="I5665" t="s">
        <v>149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X5665">
        <v>0</v>
      </c>
      <c r="Y5665">
        <v>0</v>
      </c>
    </row>
    <row r="5666" spans="1:25" x14ac:dyDescent="0.3">
      <c r="A5666" s="2">
        <v>45945</v>
      </c>
      <c r="B5666" t="s">
        <v>15</v>
      </c>
      <c r="C5666">
        <v>705</v>
      </c>
      <c r="D5666">
        <v>3</v>
      </c>
      <c r="E5666">
        <v>1.2230000000000001</v>
      </c>
      <c r="F5666">
        <v>0.42599999999999999</v>
      </c>
      <c r="G5666">
        <v>3.67</v>
      </c>
      <c r="H5666">
        <v>3.67</v>
      </c>
      <c r="I5666" t="s">
        <v>149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X5666">
        <v>0</v>
      </c>
      <c r="Y5666">
        <v>0</v>
      </c>
    </row>
    <row r="5667" spans="1:25" x14ac:dyDescent="0.3">
      <c r="A5667" s="2">
        <v>45945</v>
      </c>
      <c r="B5667" t="s">
        <v>112</v>
      </c>
      <c r="C5667">
        <v>621</v>
      </c>
      <c r="D5667">
        <v>5</v>
      </c>
      <c r="E5667">
        <v>1.1819999999999999</v>
      </c>
      <c r="F5667">
        <v>0.80500000000000005</v>
      </c>
      <c r="G5667">
        <v>5.91</v>
      </c>
      <c r="H5667">
        <v>5.91</v>
      </c>
      <c r="I5667" t="s">
        <v>149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X5667">
        <v>0</v>
      </c>
      <c r="Y5667">
        <v>0</v>
      </c>
    </row>
    <row r="5668" spans="1:25" x14ac:dyDescent="0.3">
      <c r="A5668" s="2">
        <v>45945</v>
      </c>
      <c r="B5668" t="s">
        <v>15</v>
      </c>
      <c r="C5668">
        <v>1221</v>
      </c>
      <c r="D5668">
        <v>4</v>
      </c>
      <c r="E5668">
        <v>0.85</v>
      </c>
      <c r="F5668">
        <v>0.32800000000000001</v>
      </c>
      <c r="G5668">
        <v>3.4</v>
      </c>
      <c r="H5668">
        <v>3.4</v>
      </c>
      <c r="I5668" t="s">
        <v>149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X5668">
        <v>0</v>
      </c>
      <c r="Y5668">
        <v>0</v>
      </c>
    </row>
    <row r="5669" spans="1:25" x14ac:dyDescent="0.3">
      <c r="A5669" s="2">
        <v>45945</v>
      </c>
      <c r="B5669" t="s">
        <v>112</v>
      </c>
      <c r="C5669">
        <v>1669</v>
      </c>
      <c r="D5669">
        <v>10</v>
      </c>
      <c r="E5669">
        <v>0.90600000000000003</v>
      </c>
      <c r="F5669">
        <v>0.59899999999999998</v>
      </c>
      <c r="G5669">
        <v>9.06</v>
      </c>
      <c r="H5669">
        <v>9.06</v>
      </c>
      <c r="I5669" t="s">
        <v>149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X5669">
        <v>0</v>
      </c>
      <c r="Y5669">
        <v>0</v>
      </c>
    </row>
    <row r="5670" spans="1:25" x14ac:dyDescent="0.3">
      <c r="A5670" s="2">
        <v>45945</v>
      </c>
      <c r="B5670" t="s">
        <v>100</v>
      </c>
      <c r="C5670">
        <v>19</v>
      </c>
      <c r="D5670">
        <v>0</v>
      </c>
      <c r="F5670">
        <v>0</v>
      </c>
      <c r="G5670">
        <v>0</v>
      </c>
      <c r="H5670">
        <v>0</v>
      </c>
      <c r="I5670" t="s">
        <v>149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5" x14ac:dyDescent="0.3">
      <c r="A5671" s="2">
        <v>45945</v>
      </c>
      <c r="B5671" t="s">
        <v>54</v>
      </c>
      <c r="C5671">
        <v>534</v>
      </c>
      <c r="D5671">
        <v>7</v>
      </c>
      <c r="E5671">
        <v>1.31</v>
      </c>
      <c r="F5671">
        <v>1.3109999999999999</v>
      </c>
      <c r="G5671">
        <v>9.17</v>
      </c>
      <c r="H5671">
        <v>9.17</v>
      </c>
      <c r="I5671" t="s">
        <v>149</v>
      </c>
      <c r="J5671">
        <v>4</v>
      </c>
      <c r="K5671">
        <v>5</v>
      </c>
      <c r="L5671">
        <v>5</v>
      </c>
      <c r="M5671">
        <v>5</v>
      </c>
      <c r="N5671">
        <v>4</v>
      </c>
      <c r="O5671">
        <v>5</v>
      </c>
      <c r="P5671">
        <v>5</v>
      </c>
      <c r="Q5671">
        <v>5</v>
      </c>
      <c r="R5671">
        <v>108.23</v>
      </c>
      <c r="S5671">
        <v>131.11000000000001</v>
      </c>
      <c r="T5671">
        <v>131.11000000000001</v>
      </c>
      <c r="U5671">
        <v>131.11000000000001</v>
      </c>
      <c r="V5671">
        <v>6.9941270690000001</v>
      </c>
      <c r="W5671">
        <v>6.9941270690000001</v>
      </c>
      <c r="X5671">
        <v>14.297709920000001</v>
      </c>
      <c r="Y5671">
        <v>14.297709920000001</v>
      </c>
    </row>
    <row r="5672" spans="1:25" x14ac:dyDescent="0.3">
      <c r="A5672" s="2">
        <v>45945</v>
      </c>
      <c r="B5672" t="s">
        <v>60</v>
      </c>
      <c r="C5672">
        <v>1318</v>
      </c>
      <c r="D5672">
        <v>4</v>
      </c>
      <c r="E5672">
        <v>1.113</v>
      </c>
      <c r="F5672">
        <v>0.30299999999999999</v>
      </c>
      <c r="G5672">
        <v>4.45</v>
      </c>
      <c r="H5672">
        <v>4.45</v>
      </c>
      <c r="I5672" t="s">
        <v>149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21.88</v>
      </c>
      <c r="S5672">
        <v>21.88</v>
      </c>
      <c r="T5672">
        <v>21.88</v>
      </c>
      <c r="U5672">
        <v>21.88</v>
      </c>
      <c r="V5672">
        <v>20.33820841</v>
      </c>
      <c r="W5672">
        <v>20.33820841</v>
      </c>
      <c r="X5672">
        <v>4.9168539329999996</v>
      </c>
      <c r="Y5672">
        <v>4.9168539329999996</v>
      </c>
    </row>
    <row r="5673" spans="1:25" x14ac:dyDescent="0.3">
      <c r="A5673" s="2">
        <v>45945</v>
      </c>
      <c r="B5673" t="s">
        <v>60</v>
      </c>
      <c r="C5673">
        <v>3905</v>
      </c>
      <c r="D5673">
        <v>12</v>
      </c>
      <c r="E5673">
        <v>0.98299999999999998</v>
      </c>
      <c r="F5673">
        <v>0.307</v>
      </c>
      <c r="G5673">
        <v>11.8</v>
      </c>
      <c r="H5673">
        <v>11.8</v>
      </c>
      <c r="I5673" t="s">
        <v>149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21.88</v>
      </c>
      <c r="S5673">
        <v>21.88</v>
      </c>
      <c r="T5673">
        <v>21.88</v>
      </c>
      <c r="U5673">
        <v>21.88</v>
      </c>
      <c r="V5673">
        <v>53.930530160000004</v>
      </c>
      <c r="W5673">
        <v>53.930530160000004</v>
      </c>
      <c r="X5673">
        <v>1.854237288</v>
      </c>
      <c r="Y5673">
        <v>1.854237288</v>
      </c>
    </row>
    <row r="5674" spans="1:25" x14ac:dyDescent="0.3">
      <c r="A5674" s="2">
        <v>45945</v>
      </c>
      <c r="B5674" t="s">
        <v>100</v>
      </c>
      <c r="C5674">
        <v>46</v>
      </c>
      <c r="D5674">
        <v>1</v>
      </c>
      <c r="E5674">
        <v>0.86</v>
      </c>
      <c r="F5674">
        <v>2.1739999999999999</v>
      </c>
      <c r="G5674">
        <v>0.86</v>
      </c>
      <c r="H5674">
        <v>0.86</v>
      </c>
      <c r="I5674" t="s">
        <v>149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X5674">
        <v>0</v>
      </c>
      <c r="Y5674">
        <v>0</v>
      </c>
    </row>
    <row r="5675" spans="1:25" x14ac:dyDescent="0.3">
      <c r="A5675" s="2">
        <v>45945</v>
      </c>
      <c r="B5675" t="s">
        <v>54</v>
      </c>
      <c r="C5675">
        <v>1388</v>
      </c>
      <c r="D5675">
        <v>19</v>
      </c>
      <c r="E5675">
        <v>1.0169999999999999</v>
      </c>
      <c r="F5675">
        <v>1.369</v>
      </c>
      <c r="G5675">
        <v>19.32</v>
      </c>
      <c r="H5675">
        <v>19.32</v>
      </c>
      <c r="I5675" t="s">
        <v>149</v>
      </c>
      <c r="J5675">
        <v>4</v>
      </c>
      <c r="K5675">
        <v>5</v>
      </c>
      <c r="L5675">
        <v>5</v>
      </c>
      <c r="M5675">
        <v>5</v>
      </c>
      <c r="N5675">
        <v>4</v>
      </c>
      <c r="O5675">
        <v>5</v>
      </c>
      <c r="P5675">
        <v>5</v>
      </c>
      <c r="Q5675">
        <v>5</v>
      </c>
      <c r="R5675">
        <v>181.13</v>
      </c>
      <c r="S5675">
        <v>205.01</v>
      </c>
      <c r="T5675">
        <v>205.01</v>
      </c>
      <c r="U5675">
        <v>205.01</v>
      </c>
      <c r="V5675">
        <v>9.4239305400000006</v>
      </c>
      <c r="W5675">
        <v>9.4239305400000006</v>
      </c>
      <c r="X5675">
        <v>10.61128364</v>
      </c>
      <c r="Y5675">
        <v>10.61128364</v>
      </c>
    </row>
    <row r="5676" spans="1:25" x14ac:dyDescent="0.3">
      <c r="A5676" s="2">
        <v>45945</v>
      </c>
      <c r="B5676" t="s">
        <v>100</v>
      </c>
      <c r="C5676">
        <v>100</v>
      </c>
      <c r="D5676">
        <v>1</v>
      </c>
      <c r="E5676">
        <v>0.66</v>
      </c>
      <c r="F5676">
        <v>1</v>
      </c>
      <c r="G5676">
        <v>0.66</v>
      </c>
      <c r="H5676">
        <v>0.66</v>
      </c>
      <c r="I5676" t="s">
        <v>149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X5676">
        <v>0</v>
      </c>
      <c r="Y5676">
        <v>0</v>
      </c>
    </row>
    <row r="5677" spans="1:25" x14ac:dyDescent="0.3">
      <c r="A5677" s="2">
        <v>45945</v>
      </c>
      <c r="B5677" t="s">
        <v>54</v>
      </c>
      <c r="C5677">
        <v>510</v>
      </c>
      <c r="D5677">
        <v>4</v>
      </c>
      <c r="E5677">
        <v>1.2749999999999999</v>
      </c>
      <c r="F5677">
        <v>0.78400000000000003</v>
      </c>
      <c r="G5677">
        <v>5.0999999999999996</v>
      </c>
      <c r="H5677">
        <v>5.0999999999999996</v>
      </c>
      <c r="I5677" t="s">
        <v>149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X5677">
        <v>0</v>
      </c>
      <c r="Y5677">
        <v>0</v>
      </c>
    </row>
    <row r="5678" spans="1:25" x14ac:dyDescent="0.3">
      <c r="A5678" s="2">
        <v>45945</v>
      </c>
      <c r="B5678" t="s">
        <v>60</v>
      </c>
      <c r="C5678">
        <v>720</v>
      </c>
      <c r="D5678">
        <v>6</v>
      </c>
      <c r="E5678">
        <v>1.2230000000000001</v>
      </c>
      <c r="F5678">
        <v>0.83299999999999996</v>
      </c>
      <c r="G5678">
        <v>7.34</v>
      </c>
      <c r="H5678">
        <v>7.34</v>
      </c>
      <c r="I5678" t="s">
        <v>149</v>
      </c>
      <c r="J5678">
        <v>0</v>
      </c>
      <c r="K5678">
        <v>1</v>
      </c>
      <c r="L5678">
        <v>1</v>
      </c>
      <c r="M5678">
        <v>1</v>
      </c>
      <c r="N5678">
        <v>0</v>
      </c>
      <c r="O5678">
        <v>1</v>
      </c>
      <c r="P5678">
        <v>1</v>
      </c>
      <c r="Q5678">
        <v>1</v>
      </c>
      <c r="R5678">
        <v>0</v>
      </c>
      <c r="S5678">
        <v>13.88</v>
      </c>
      <c r="T5678">
        <v>13.88</v>
      </c>
      <c r="U5678">
        <v>13.88</v>
      </c>
      <c r="V5678">
        <v>52.881844379999997</v>
      </c>
      <c r="W5678">
        <v>52.881844379999997</v>
      </c>
      <c r="X5678">
        <v>1.891008174</v>
      </c>
      <c r="Y5678">
        <v>1.891008174</v>
      </c>
    </row>
    <row r="5679" spans="1:25" x14ac:dyDescent="0.3">
      <c r="A5679" s="2">
        <v>45945</v>
      </c>
      <c r="B5679" t="s">
        <v>54</v>
      </c>
      <c r="C5679">
        <v>1993</v>
      </c>
      <c r="D5679">
        <v>3</v>
      </c>
      <c r="E5679">
        <v>0.78</v>
      </c>
      <c r="F5679">
        <v>0.151</v>
      </c>
      <c r="G5679">
        <v>2.34</v>
      </c>
      <c r="H5679">
        <v>2.34</v>
      </c>
      <c r="I5679" t="s">
        <v>149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22.88</v>
      </c>
      <c r="S5679">
        <v>22.88</v>
      </c>
      <c r="T5679">
        <v>22.88</v>
      </c>
      <c r="U5679">
        <v>22.88</v>
      </c>
      <c r="V5679">
        <v>10.227272729999999</v>
      </c>
      <c r="W5679">
        <v>10.227272729999999</v>
      </c>
      <c r="X5679">
        <v>9.7777777780000008</v>
      </c>
      <c r="Y5679">
        <v>9.7777777780000008</v>
      </c>
    </row>
    <row r="5680" spans="1:25" x14ac:dyDescent="0.3">
      <c r="A5680" s="2">
        <v>45945</v>
      </c>
      <c r="B5680" t="s">
        <v>100</v>
      </c>
      <c r="C5680">
        <v>102</v>
      </c>
      <c r="D5680">
        <v>2</v>
      </c>
      <c r="E5680">
        <v>0.375</v>
      </c>
      <c r="F5680">
        <v>1.9610000000000001</v>
      </c>
      <c r="G5680">
        <v>0.75</v>
      </c>
      <c r="H5680">
        <v>0.75</v>
      </c>
      <c r="I5680" t="s">
        <v>149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X5680">
        <v>0</v>
      </c>
      <c r="Y5680">
        <v>0</v>
      </c>
    </row>
    <row r="5681" spans="1:25" x14ac:dyDescent="0.3">
      <c r="A5681" s="2">
        <v>45945</v>
      </c>
      <c r="B5681" t="s">
        <v>60</v>
      </c>
      <c r="C5681">
        <v>3508</v>
      </c>
      <c r="D5681">
        <v>11</v>
      </c>
      <c r="E5681">
        <v>0.64100000000000001</v>
      </c>
      <c r="F5681">
        <v>0.314</v>
      </c>
      <c r="G5681">
        <v>7.05</v>
      </c>
      <c r="H5681">
        <v>7.05</v>
      </c>
      <c r="I5681" t="s">
        <v>149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21.88</v>
      </c>
      <c r="S5681">
        <v>21.88</v>
      </c>
      <c r="T5681">
        <v>21.88</v>
      </c>
      <c r="U5681">
        <v>21.88</v>
      </c>
      <c r="V5681">
        <v>32.22120658</v>
      </c>
      <c r="W5681">
        <v>32.22120658</v>
      </c>
      <c r="X5681">
        <v>3.1035460989999999</v>
      </c>
      <c r="Y5681">
        <v>3.1035460989999999</v>
      </c>
    </row>
    <row r="5682" spans="1:25" x14ac:dyDescent="0.3">
      <c r="A5682" s="2">
        <v>45945</v>
      </c>
      <c r="B5682" t="s">
        <v>48</v>
      </c>
      <c r="C5682">
        <v>554</v>
      </c>
      <c r="D5682">
        <v>8</v>
      </c>
      <c r="E5682">
        <v>2.4489999999999998</v>
      </c>
      <c r="F5682">
        <v>1.444</v>
      </c>
      <c r="G5682">
        <v>19.59</v>
      </c>
      <c r="H5682">
        <v>19.59</v>
      </c>
      <c r="I5682" t="s">
        <v>149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X5682">
        <v>0</v>
      </c>
      <c r="Y5682">
        <v>0</v>
      </c>
    </row>
    <row r="5683" spans="1:25" x14ac:dyDescent="0.3">
      <c r="A5683" s="2">
        <v>45945</v>
      </c>
      <c r="B5683" t="s">
        <v>48</v>
      </c>
      <c r="C5683">
        <v>807</v>
      </c>
      <c r="D5683">
        <v>3</v>
      </c>
      <c r="E5683">
        <v>1.1100000000000001</v>
      </c>
      <c r="F5683">
        <v>0.372</v>
      </c>
      <c r="G5683">
        <v>3.33</v>
      </c>
      <c r="H5683">
        <v>3.33</v>
      </c>
      <c r="I5683" t="s">
        <v>149</v>
      </c>
      <c r="J5683">
        <v>2</v>
      </c>
      <c r="K5683">
        <v>2</v>
      </c>
      <c r="L5683">
        <v>2</v>
      </c>
      <c r="M5683">
        <v>2</v>
      </c>
      <c r="N5683">
        <v>2</v>
      </c>
      <c r="O5683">
        <v>2</v>
      </c>
      <c r="P5683">
        <v>2</v>
      </c>
      <c r="Q5683">
        <v>2</v>
      </c>
      <c r="R5683">
        <v>56.98</v>
      </c>
      <c r="S5683">
        <v>56.98</v>
      </c>
      <c r="T5683">
        <v>56.98</v>
      </c>
      <c r="U5683">
        <v>56.98</v>
      </c>
      <c r="V5683">
        <v>5.8441558440000003</v>
      </c>
      <c r="W5683">
        <v>5.8441558440000003</v>
      </c>
      <c r="X5683">
        <v>17.11111111</v>
      </c>
      <c r="Y5683">
        <v>17.11111111</v>
      </c>
    </row>
    <row r="5684" spans="1:25" x14ac:dyDescent="0.3">
      <c r="A5684" s="2">
        <v>45945</v>
      </c>
      <c r="B5684" t="s">
        <v>48</v>
      </c>
      <c r="C5684">
        <v>1074</v>
      </c>
      <c r="D5684">
        <v>6</v>
      </c>
      <c r="E5684">
        <v>1.665</v>
      </c>
      <c r="F5684">
        <v>0.55900000000000005</v>
      </c>
      <c r="G5684">
        <v>9.99</v>
      </c>
      <c r="H5684">
        <v>9.99</v>
      </c>
      <c r="I5684" t="s">
        <v>149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X5684">
        <v>0</v>
      </c>
      <c r="Y5684">
        <v>0</v>
      </c>
    </row>
    <row r="5685" spans="1:25" x14ac:dyDescent="0.3">
      <c r="A5685" s="2">
        <v>45945</v>
      </c>
      <c r="B5685" t="s">
        <v>48</v>
      </c>
      <c r="C5685">
        <v>1584</v>
      </c>
      <c r="D5685">
        <v>10</v>
      </c>
      <c r="E5685">
        <v>1.133</v>
      </c>
      <c r="F5685">
        <v>0.63100000000000001</v>
      </c>
      <c r="G5685">
        <v>11.33</v>
      </c>
      <c r="H5685">
        <v>11.33</v>
      </c>
      <c r="I5685" t="s">
        <v>149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34.49</v>
      </c>
      <c r="S5685">
        <v>34.49</v>
      </c>
      <c r="T5685">
        <v>34.49</v>
      </c>
      <c r="U5685">
        <v>34.49</v>
      </c>
      <c r="V5685">
        <v>32.850101479999999</v>
      </c>
      <c r="W5685">
        <v>32.850101479999999</v>
      </c>
      <c r="X5685">
        <v>3.0441306269999999</v>
      </c>
      <c r="Y5685">
        <v>3.0441306269999999</v>
      </c>
    </row>
    <row r="5686" spans="1:25" x14ac:dyDescent="0.3">
      <c r="A5686" s="2">
        <v>45945</v>
      </c>
      <c r="B5686" t="s">
        <v>19</v>
      </c>
      <c r="C5686">
        <v>50</v>
      </c>
      <c r="D5686">
        <v>0</v>
      </c>
      <c r="F5686">
        <v>0</v>
      </c>
      <c r="G5686">
        <v>0</v>
      </c>
      <c r="H5686">
        <v>0</v>
      </c>
      <c r="I5686" t="s">
        <v>149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5" x14ac:dyDescent="0.3">
      <c r="A5687" s="2">
        <v>45945</v>
      </c>
      <c r="B5687" t="s">
        <v>90</v>
      </c>
      <c r="C5687">
        <v>17</v>
      </c>
      <c r="D5687">
        <v>0</v>
      </c>
      <c r="F5687">
        <v>0</v>
      </c>
      <c r="G5687">
        <v>0</v>
      </c>
      <c r="H5687">
        <v>0</v>
      </c>
      <c r="I5687" t="s">
        <v>149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5" x14ac:dyDescent="0.3">
      <c r="A5688" s="2">
        <v>45945</v>
      </c>
      <c r="B5688" t="s">
        <v>19</v>
      </c>
      <c r="C5688">
        <v>77</v>
      </c>
      <c r="D5688">
        <v>0</v>
      </c>
      <c r="F5688">
        <v>0</v>
      </c>
      <c r="G5688">
        <v>0</v>
      </c>
      <c r="H5688">
        <v>0</v>
      </c>
      <c r="I5688" t="s">
        <v>149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5" x14ac:dyDescent="0.3">
      <c r="A5689" s="2">
        <v>45945</v>
      </c>
      <c r="B5689" t="s">
        <v>90</v>
      </c>
      <c r="C5689">
        <v>25</v>
      </c>
      <c r="D5689">
        <v>0</v>
      </c>
      <c r="F5689">
        <v>0</v>
      </c>
      <c r="G5689">
        <v>0</v>
      </c>
      <c r="H5689">
        <v>0</v>
      </c>
      <c r="I5689" t="s">
        <v>149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5" x14ac:dyDescent="0.3">
      <c r="A5690" s="2">
        <v>45945</v>
      </c>
      <c r="B5690" t="s">
        <v>19</v>
      </c>
      <c r="C5690">
        <v>32</v>
      </c>
      <c r="D5690">
        <v>0</v>
      </c>
      <c r="F5690">
        <v>0</v>
      </c>
      <c r="G5690">
        <v>0</v>
      </c>
      <c r="H5690">
        <v>0</v>
      </c>
      <c r="I5690" t="s">
        <v>149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5" x14ac:dyDescent="0.3">
      <c r="A5691" s="2">
        <v>45945</v>
      </c>
      <c r="B5691" t="s">
        <v>90</v>
      </c>
      <c r="C5691">
        <v>18</v>
      </c>
      <c r="D5691">
        <v>0</v>
      </c>
      <c r="F5691">
        <v>0</v>
      </c>
      <c r="G5691">
        <v>0</v>
      </c>
      <c r="H5691">
        <v>0</v>
      </c>
      <c r="I5691" t="s">
        <v>149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5" x14ac:dyDescent="0.3">
      <c r="A5692" s="2">
        <v>45945</v>
      </c>
      <c r="B5692" t="s">
        <v>19</v>
      </c>
      <c r="C5692">
        <v>37</v>
      </c>
      <c r="D5692">
        <v>0</v>
      </c>
      <c r="F5692">
        <v>0</v>
      </c>
      <c r="G5692">
        <v>0</v>
      </c>
      <c r="H5692">
        <v>0</v>
      </c>
      <c r="I5692" t="s">
        <v>149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5" x14ac:dyDescent="0.3">
      <c r="A5693" s="2">
        <v>45945</v>
      </c>
      <c r="B5693" t="s">
        <v>90</v>
      </c>
      <c r="C5693">
        <v>38</v>
      </c>
      <c r="D5693">
        <v>0</v>
      </c>
      <c r="F5693">
        <v>0</v>
      </c>
      <c r="G5693">
        <v>0</v>
      </c>
      <c r="H5693">
        <v>0</v>
      </c>
      <c r="I5693" t="s">
        <v>149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5" x14ac:dyDescent="0.3">
      <c r="A5694" s="2">
        <v>45945</v>
      </c>
      <c r="B5694" t="s">
        <v>58</v>
      </c>
      <c r="C5694">
        <v>131</v>
      </c>
      <c r="D5694">
        <v>3</v>
      </c>
      <c r="E5694">
        <v>1.03</v>
      </c>
      <c r="F5694">
        <v>2.29</v>
      </c>
      <c r="G5694">
        <v>3.09</v>
      </c>
      <c r="H5694">
        <v>3.09</v>
      </c>
      <c r="I5694" t="s">
        <v>149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11.49</v>
      </c>
      <c r="S5694">
        <v>11.49</v>
      </c>
      <c r="T5694">
        <v>11.49</v>
      </c>
      <c r="U5694">
        <v>11.49</v>
      </c>
      <c r="V5694">
        <v>26.892950389999999</v>
      </c>
      <c r="W5694">
        <v>26.892950389999999</v>
      </c>
      <c r="X5694">
        <v>3.7184466020000002</v>
      </c>
      <c r="Y5694">
        <v>3.7184466020000002</v>
      </c>
    </row>
    <row r="5695" spans="1:25" x14ac:dyDescent="0.3">
      <c r="A5695" s="2">
        <v>45945</v>
      </c>
      <c r="B5695" t="s">
        <v>110</v>
      </c>
      <c r="C5695">
        <v>102</v>
      </c>
      <c r="D5695">
        <v>1</v>
      </c>
      <c r="E5695">
        <v>1.47</v>
      </c>
      <c r="F5695">
        <v>0.98</v>
      </c>
      <c r="G5695">
        <v>1.47</v>
      </c>
      <c r="H5695">
        <v>1.47</v>
      </c>
      <c r="I5695" t="s">
        <v>149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X5695">
        <v>0</v>
      </c>
      <c r="Y5695">
        <v>0</v>
      </c>
    </row>
    <row r="5696" spans="1:25" x14ac:dyDescent="0.3">
      <c r="A5696" s="2">
        <v>45945</v>
      </c>
      <c r="B5696" t="s">
        <v>34</v>
      </c>
      <c r="C5696">
        <v>716</v>
      </c>
      <c r="D5696">
        <v>1</v>
      </c>
      <c r="E5696">
        <v>1.5</v>
      </c>
      <c r="F5696">
        <v>0.14000000000000001</v>
      </c>
      <c r="G5696">
        <v>1.5</v>
      </c>
      <c r="H5696">
        <v>1.5</v>
      </c>
      <c r="I5696" t="s">
        <v>149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23.88</v>
      </c>
      <c r="S5696">
        <v>23.88</v>
      </c>
      <c r="T5696">
        <v>23.88</v>
      </c>
      <c r="U5696">
        <v>23.88</v>
      </c>
      <c r="V5696">
        <v>6.281407035</v>
      </c>
      <c r="W5696">
        <v>6.281407035</v>
      </c>
      <c r="X5696">
        <v>15.92</v>
      </c>
      <c r="Y5696">
        <v>15.92</v>
      </c>
    </row>
    <row r="5697" spans="1:25" x14ac:dyDescent="0.3">
      <c r="A5697" s="2">
        <v>45945</v>
      </c>
      <c r="B5697" t="s">
        <v>28</v>
      </c>
      <c r="C5697">
        <v>19</v>
      </c>
      <c r="D5697">
        <v>1</v>
      </c>
      <c r="E5697">
        <v>1.32</v>
      </c>
      <c r="F5697">
        <v>5.2629999999999999</v>
      </c>
      <c r="G5697">
        <v>1.32</v>
      </c>
      <c r="H5697">
        <v>1.32</v>
      </c>
      <c r="I5697" t="s">
        <v>149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21.49</v>
      </c>
      <c r="S5697">
        <v>21.49</v>
      </c>
      <c r="T5697">
        <v>21.49</v>
      </c>
      <c r="U5697">
        <v>21.49</v>
      </c>
      <c r="V5697">
        <v>6.1423918100000003</v>
      </c>
      <c r="W5697">
        <v>6.1423918100000003</v>
      </c>
      <c r="X5697">
        <v>16.280303029999999</v>
      </c>
      <c r="Y5697">
        <v>16.280303029999999</v>
      </c>
    </row>
    <row r="5698" spans="1:25" x14ac:dyDescent="0.3">
      <c r="A5698" s="2">
        <v>45945</v>
      </c>
      <c r="B5698" t="s">
        <v>58</v>
      </c>
      <c r="C5698">
        <v>273</v>
      </c>
      <c r="D5698">
        <v>3</v>
      </c>
      <c r="E5698">
        <v>0.64300000000000002</v>
      </c>
      <c r="F5698">
        <v>1.099</v>
      </c>
      <c r="G5698">
        <v>1.93</v>
      </c>
      <c r="H5698">
        <v>1.93</v>
      </c>
      <c r="I5698" t="s">
        <v>149</v>
      </c>
      <c r="J5698">
        <v>2</v>
      </c>
      <c r="K5698">
        <v>2</v>
      </c>
      <c r="L5698">
        <v>2</v>
      </c>
      <c r="M5698">
        <v>2</v>
      </c>
      <c r="N5698">
        <v>2</v>
      </c>
      <c r="O5698">
        <v>2</v>
      </c>
      <c r="P5698">
        <v>2</v>
      </c>
      <c r="Q5698">
        <v>2</v>
      </c>
      <c r="R5698">
        <v>35.369999999999997</v>
      </c>
      <c r="S5698">
        <v>35.369999999999997</v>
      </c>
      <c r="T5698">
        <v>35.369999999999997</v>
      </c>
      <c r="U5698">
        <v>35.369999999999997</v>
      </c>
      <c r="V5698">
        <v>5.4566016399999997</v>
      </c>
      <c r="W5698">
        <v>5.4566016399999997</v>
      </c>
      <c r="X5698">
        <v>18.32642487</v>
      </c>
      <c r="Y5698">
        <v>18.32642487</v>
      </c>
    </row>
    <row r="5699" spans="1:25" x14ac:dyDescent="0.3">
      <c r="A5699" s="2">
        <v>45945</v>
      </c>
      <c r="B5699" t="s">
        <v>110</v>
      </c>
      <c r="C5699">
        <v>343</v>
      </c>
      <c r="D5699">
        <v>5</v>
      </c>
      <c r="E5699">
        <v>0.88600000000000001</v>
      </c>
      <c r="F5699">
        <v>1.458</v>
      </c>
      <c r="G5699">
        <v>4.43</v>
      </c>
      <c r="H5699">
        <v>4.43</v>
      </c>
      <c r="I5699" t="s">
        <v>149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X5699">
        <v>0</v>
      </c>
      <c r="Y5699">
        <v>0</v>
      </c>
    </row>
    <row r="5700" spans="1:25" x14ac:dyDescent="0.3">
      <c r="A5700" s="2">
        <v>45945</v>
      </c>
      <c r="B5700" t="s">
        <v>34</v>
      </c>
      <c r="C5700">
        <v>828</v>
      </c>
      <c r="D5700">
        <v>3</v>
      </c>
      <c r="E5700">
        <v>0.85699999999999998</v>
      </c>
      <c r="F5700">
        <v>0.36199999999999999</v>
      </c>
      <c r="G5700">
        <v>2.57</v>
      </c>
      <c r="H5700">
        <v>2.57</v>
      </c>
      <c r="I5700" t="s">
        <v>149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X5700">
        <v>0</v>
      </c>
      <c r="Y5700">
        <v>0</v>
      </c>
    </row>
    <row r="5701" spans="1:25" x14ac:dyDescent="0.3">
      <c r="A5701" s="2">
        <v>45945</v>
      </c>
      <c r="B5701" t="s">
        <v>28</v>
      </c>
      <c r="C5701">
        <v>115</v>
      </c>
      <c r="D5701">
        <v>0</v>
      </c>
      <c r="F5701">
        <v>0</v>
      </c>
      <c r="G5701">
        <v>0</v>
      </c>
      <c r="H5701">
        <v>0</v>
      </c>
      <c r="I5701" t="s">
        <v>149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5" x14ac:dyDescent="0.3">
      <c r="A5702" s="2">
        <v>45945</v>
      </c>
      <c r="B5702" t="s">
        <v>28</v>
      </c>
      <c r="C5702">
        <v>39</v>
      </c>
      <c r="D5702">
        <v>0</v>
      </c>
      <c r="F5702">
        <v>0</v>
      </c>
      <c r="G5702">
        <v>0</v>
      </c>
      <c r="H5702">
        <v>0</v>
      </c>
      <c r="I5702" t="s">
        <v>149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5" x14ac:dyDescent="0.3">
      <c r="A5703" s="2">
        <v>45945</v>
      </c>
      <c r="B5703" t="s">
        <v>58</v>
      </c>
      <c r="C5703">
        <v>177</v>
      </c>
      <c r="D5703">
        <v>1</v>
      </c>
      <c r="E5703">
        <v>0.51</v>
      </c>
      <c r="F5703">
        <v>0.56499999999999995</v>
      </c>
      <c r="G5703">
        <v>0.51</v>
      </c>
      <c r="H5703">
        <v>0.51</v>
      </c>
      <c r="I5703" t="s">
        <v>149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X5703">
        <v>0</v>
      </c>
      <c r="Y5703">
        <v>0</v>
      </c>
    </row>
    <row r="5704" spans="1:25" x14ac:dyDescent="0.3">
      <c r="A5704" s="2">
        <v>45945</v>
      </c>
      <c r="B5704" t="s">
        <v>110</v>
      </c>
      <c r="C5704">
        <v>171</v>
      </c>
      <c r="D5704">
        <v>1</v>
      </c>
      <c r="E5704">
        <v>1.23</v>
      </c>
      <c r="F5704">
        <v>0.58499999999999996</v>
      </c>
      <c r="G5704">
        <v>1.23</v>
      </c>
      <c r="H5704">
        <v>1.23</v>
      </c>
      <c r="I5704" t="s">
        <v>149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X5704">
        <v>0</v>
      </c>
      <c r="Y5704">
        <v>0</v>
      </c>
    </row>
    <row r="5705" spans="1:25" x14ac:dyDescent="0.3">
      <c r="A5705" s="2">
        <v>45945</v>
      </c>
      <c r="B5705" t="s">
        <v>34</v>
      </c>
      <c r="C5705">
        <v>562</v>
      </c>
      <c r="D5705">
        <v>2</v>
      </c>
      <c r="E5705">
        <v>1.2</v>
      </c>
      <c r="F5705">
        <v>0.35599999999999998</v>
      </c>
      <c r="G5705">
        <v>2.4</v>
      </c>
      <c r="H5705">
        <v>2.4</v>
      </c>
      <c r="I5705" t="s">
        <v>149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X5705">
        <v>0</v>
      </c>
      <c r="Y5705">
        <v>0</v>
      </c>
    </row>
    <row r="5706" spans="1:25" x14ac:dyDescent="0.3">
      <c r="A5706" s="2">
        <v>45945</v>
      </c>
      <c r="B5706" t="s">
        <v>34</v>
      </c>
      <c r="C5706">
        <v>182</v>
      </c>
      <c r="D5706">
        <v>0</v>
      </c>
      <c r="F5706">
        <v>0</v>
      </c>
      <c r="G5706">
        <v>0</v>
      </c>
      <c r="H5706">
        <v>0</v>
      </c>
      <c r="I5706" t="s">
        <v>149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5" x14ac:dyDescent="0.3">
      <c r="A5707" s="2">
        <v>45945</v>
      </c>
      <c r="B5707" t="s">
        <v>58</v>
      </c>
      <c r="C5707">
        <v>239</v>
      </c>
      <c r="D5707">
        <v>3</v>
      </c>
      <c r="E5707">
        <v>0.39300000000000002</v>
      </c>
      <c r="F5707">
        <v>1.2549999999999999</v>
      </c>
      <c r="G5707">
        <v>1.18</v>
      </c>
      <c r="H5707">
        <v>1.18</v>
      </c>
      <c r="I5707" t="s">
        <v>149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X5707">
        <v>0</v>
      </c>
      <c r="Y5707">
        <v>0</v>
      </c>
    </row>
    <row r="5708" spans="1:25" x14ac:dyDescent="0.3">
      <c r="A5708" s="2">
        <v>45945</v>
      </c>
      <c r="B5708" t="s">
        <v>28</v>
      </c>
      <c r="C5708">
        <v>141</v>
      </c>
      <c r="D5708">
        <v>2</v>
      </c>
      <c r="E5708">
        <v>0.34</v>
      </c>
      <c r="F5708">
        <v>1.4179999999999999</v>
      </c>
      <c r="G5708">
        <v>0.68</v>
      </c>
      <c r="H5708">
        <v>0.68</v>
      </c>
      <c r="I5708" t="s">
        <v>149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X5708">
        <v>0</v>
      </c>
      <c r="Y5708">
        <v>0</v>
      </c>
    </row>
    <row r="5709" spans="1:25" x14ac:dyDescent="0.3">
      <c r="A5709" s="2">
        <v>45945</v>
      </c>
      <c r="B5709" t="s">
        <v>110</v>
      </c>
      <c r="C5709">
        <v>1352</v>
      </c>
      <c r="D5709">
        <v>3</v>
      </c>
      <c r="E5709">
        <v>0.48699999999999999</v>
      </c>
      <c r="F5709">
        <v>0.222</v>
      </c>
      <c r="G5709">
        <v>1.46</v>
      </c>
      <c r="H5709">
        <v>1.46</v>
      </c>
      <c r="I5709" t="s">
        <v>149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X5709">
        <v>0</v>
      </c>
      <c r="Y5709">
        <v>0</v>
      </c>
    </row>
    <row r="5710" spans="1:25" x14ac:dyDescent="0.3">
      <c r="A5710" s="2">
        <v>45945</v>
      </c>
      <c r="B5710" t="s">
        <v>26</v>
      </c>
      <c r="C5710">
        <v>160</v>
      </c>
      <c r="D5710">
        <v>2</v>
      </c>
      <c r="E5710">
        <v>0.89500000000000002</v>
      </c>
      <c r="F5710">
        <v>1.25</v>
      </c>
      <c r="G5710">
        <v>1.79</v>
      </c>
      <c r="H5710">
        <v>1.79</v>
      </c>
      <c r="I5710" t="s">
        <v>149</v>
      </c>
      <c r="J5710">
        <v>3</v>
      </c>
      <c r="K5710">
        <v>3</v>
      </c>
      <c r="L5710">
        <v>3</v>
      </c>
      <c r="M5710">
        <v>3</v>
      </c>
      <c r="N5710">
        <v>3</v>
      </c>
      <c r="O5710">
        <v>3</v>
      </c>
      <c r="P5710">
        <v>3</v>
      </c>
      <c r="Q5710">
        <v>3</v>
      </c>
      <c r="R5710">
        <v>120.35</v>
      </c>
      <c r="S5710">
        <v>120.35</v>
      </c>
      <c r="T5710">
        <v>120.35</v>
      </c>
      <c r="U5710">
        <v>120.35</v>
      </c>
      <c r="V5710">
        <v>1.487328625</v>
      </c>
      <c r="W5710">
        <v>1.487328625</v>
      </c>
      <c r="X5710">
        <v>67.234636870000003</v>
      </c>
      <c r="Y5710">
        <v>67.234636870000003</v>
      </c>
    </row>
    <row r="5711" spans="1:25" x14ac:dyDescent="0.3">
      <c r="A5711" s="2">
        <v>45945</v>
      </c>
      <c r="B5711" t="s">
        <v>30</v>
      </c>
      <c r="C5711">
        <v>25</v>
      </c>
      <c r="D5711">
        <v>1</v>
      </c>
      <c r="E5711">
        <v>1.32</v>
      </c>
      <c r="F5711">
        <v>4</v>
      </c>
      <c r="G5711">
        <v>1.32</v>
      </c>
      <c r="H5711">
        <v>1.32</v>
      </c>
      <c r="I5711" t="s">
        <v>149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X5711">
        <v>0</v>
      </c>
      <c r="Y5711">
        <v>0</v>
      </c>
    </row>
    <row r="5712" spans="1:25" x14ac:dyDescent="0.3">
      <c r="A5712" s="2">
        <v>45945</v>
      </c>
      <c r="B5712" t="s">
        <v>26</v>
      </c>
      <c r="C5712">
        <v>351</v>
      </c>
      <c r="D5712">
        <v>1</v>
      </c>
      <c r="E5712">
        <v>1.28</v>
      </c>
      <c r="F5712">
        <v>0.28499999999999998</v>
      </c>
      <c r="G5712">
        <v>1.28</v>
      </c>
      <c r="H5712">
        <v>1.28</v>
      </c>
      <c r="I5712" t="s">
        <v>149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23.88</v>
      </c>
      <c r="S5712">
        <v>23.88</v>
      </c>
      <c r="T5712">
        <v>23.88</v>
      </c>
      <c r="U5712">
        <v>23.88</v>
      </c>
      <c r="V5712">
        <v>5.3601340029999998</v>
      </c>
      <c r="W5712">
        <v>5.3601340029999998</v>
      </c>
      <c r="X5712">
        <v>18.65625</v>
      </c>
      <c r="Y5712">
        <v>18.65625</v>
      </c>
    </row>
    <row r="5713" spans="1:25" x14ac:dyDescent="0.3">
      <c r="A5713" s="2">
        <v>45945</v>
      </c>
      <c r="B5713" t="s">
        <v>30</v>
      </c>
      <c r="C5713">
        <v>189</v>
      </c>
      <c r="D5713">
        <v>0</v>
      </c>
      <c r="F5713">
        <v>0</v>
      </c>
      <c r="G5713">
        <v>0</v>
      </c>
      <c r="H5713">
        <v>0</v>
      </c>
      <c r="I5713" t="s">
        <v>149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5" x14ac:dyDescent="0.3">
      <c r="A5714" s="2">
        <v>45945</v>
      </c>
      <c r="B5714" t="s">
        <v>26</v>
      </c>
      <c r="C5714">
        <v>310</v>
      </c>
      <c r="D5714">
        <v>4</v>
      </c>
      <c r="E5714">
        <v>1.3580000000000001</v>
      </c>
      <c r="F5714">
        <v>1.29</v>
      </c>
      <c r="G5714">
        <v>5.43</v>
      </c>
      <c r="H5714">
        <v>5.43</v>
      </c>
      <c r="I5714" t="s">
        <v>149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X5714">
        <v>0</v>
      </c>
      <c r="Y5714">
        <v>0</v>
      </c>
    </row>
    <row r="5715" spans="1:25" x14ac:dyDescent="0.3">
      <c r="A5715" s="2">
        <v>45945</v>
      </c>
      <c r="B5715" t="s">
        <v>30</v>
      </c>
      <c r="C5715">
        <v>143</v>
      </c>
      <c r="D5715">
        <v>3</v>
      </c>
      <c r="E5715">
        <v>0.747</v>
      </c>
      <c r="F5715">
        <v>2.0979999999999999</v>
      </c>
      <c r="G5715">
        <v>2.2400000000000002</v>
      </c>
      <c r="H5715">
        <v>2.2400000000000002</v>
      </c>
      <c r="I5715" t="s">
        <v>149</v>
      </c>
      <c r="J5715">
        <v>0</v>
      </c>
      <c r="K5715">
        <v>1</v>
      </c>
      <c r="L5715">
        <v>1</v>
      </c>
      <c r="M5715">
        <v>1</v>
      </c>
      <c r="N5715">
        <v>0</v>
      </c>
      <c r="O5715">
        <v>1</v>
      </c>
      <c r="P5715">
        <v>1</v>
      </c>
      <c r="Q5715">
        <v>1</v>
      </c>
      <c r="R5715">
        <v>0</v>
      </c>
      <c r="S5715">
        <v>16.489999999999998</v>
      </c>
      <c r="T5715">
        <v>16.489999999999998</v>
      </c>
      <c r="U5715">
        <v>16.489999999999998</v>
      </c>
      <c r="V5715">
        <v>13.5839903</v>
      </c>
      <c r="W5715">
        <v>13.5839903</v>
      </c>
      <c r="X5715">
        <v>7.3616071429999996</v>
      </c>
      <c r="Y5715">
        <v>7.3616071429999996</v>
      </c>
    </row>
    <row r="5716" spans="1:25" x14ac:dyDescent="0.3">
      <c r="A5716" s="2">
        <v>45945</v>
      </c>
      <c r="B5716" t="s">
        <v>30</v>
      </c>
      <c r="C5716">
        <v>140</v>
      </c>
      <c r="D5716">
        <v>2</v>
      </c>
      <c r="E5716">
        <v>0.34499999999999997</v>
      </c>
      <c r="F5716">
        <v>1.429</v>
      </c>
      <c r="G5716">
        <v>0.69</v>
      </c>
      <c r="H5716">
        <v>0.69</v>
      </c>
      <c r="I5716" t="s">
        <v>149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X5716">
        <v>0</v>
      </c>
      <c r="Y5716">
        <v>0</v>
      </c>
    </row>
    <row r="5717" spans="1:25" x14ac:dyDescent="0.3">
      <c r="A5717" s="2">
        <v>45945</v>
      </c>
      <c r="B5717" t="s">
        <v>26</v>
      </c>
      <c r="C5717">
        <v>291</v>
      </c>
      <c r="D5717">
        <v>4</v>
      </c>
      <c r="E5717">
        <v>0.70799999999999996</v>
      </c>
      <c r="F5717">
        <v>1.375</v>
      </c>
      <c r="G5717">
        <v>2.83</v>
      </c>
      <c r="H5717">
        <v>2.83</v>
      </c>
      <c r="I5717" t="s">
        <v>149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X5717">
        <v>0</v>
      </c>
      <c r="Y5717">
        <v>0</v>
      </c>
    </row>
    <row r="5718" spans="1:25" x14ac:dyDescent="0.3">
      <c r="A5718" s="2">
        <v>45945</v>
      </c>
      <c r="B5718" t="s">
        <v>32</v>
      </c>
      <c r="C5718">
        <v>371</v>
      </c>
      <c r="D5718">
        <v>3</v>
      </c>
      <c r="E5718">
        <v>1.18</v>
      </c>
      <c r="F5718">
        <v>0.80900000000000005</v>
      </c>
      <c r="G5718">
        <v>3.54</v>
      </c>
      <c r="H5718">
        <v>3.54</v>
      </c>
      <c r="I5718" t="s">
        <v>149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1</v>
      </c>
      <c r="R5718">
        <v>21.88</v>
      </c>
      <c r="S5718">
        <v>21.88</v>
      </c>
      <c r="T5718">
        <v>21.88</v>
      </c>
      <c r="U5718">
        <v>21.88</v>
      </c>
      <c r="V5718">
        <v>16.179159049999999</v>
      </c>
      <c r="W5718">
        <v>16.179159049999999</v>
      </c>
      <c r="X5718">
        <v>6.1807909600000004</v>
      </c>
      <c r="Y5718">
        <v>6.1807909600000004</v>
      </c>
    </row>
    <row r="5719" spans="1:25" x14ac:dyDescent="0.3">
      <c r="A5719" s="2">
        <v>45945</v>
      </c>
      <c r="B5719" t="s">
        <v>46</v>
      </c>
      <c r="C5719">
        <v>72</v>
      </c>
      <c r="D5719">
        <v>1</v>
      </c>
      <c r="E5719">
        <v>2.34</v>
      </c>
      <c r="F5719">
        <v>1.389</v>
      </c>
      <c r="G5719">
        <v>2.34</v>
      </c>
      <c r="H5719">
        <v>2.34</v>
      </c>
      <c r="I5719" t="s">
        <v>149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X5719">
        <v>0</v>
      </c>
      <c r="Y5719">
        <v>0</v>
      </c>
    </row>
    <row r="5720" spans="1:25" x14ac:dyDescent="0.3">
      <c r="A5720" s="2">
        <v>45945</v>
      </c>
      <c r="B5720" t="s">
        <v>38</v>
      </c>
      <c r="C5720">
        <v>810</v>
      </c>
      <c r="D5720">
        <v>2</v>
      </c>
      <c r="E5720">
        <v>0.70499999999999996</v>
      </c>
      <c r="F5720">
        <v>0.247</v>
      </c>
      <c r="G5720">
        <v>1.41</v>
      </c>
      <c r="H5720">
        <v>1.41</v>
      </c>
      <c r="I5720" t="s">
        <v>149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X5720">
        <v>0</v>
      </c>
      <c r="Y5720">
        <v>0</v>
      </c>
    </row>
    <row r="5721" spans="1:25" x14ac:dyDescent="0.3">
      <c r="A5721" s="2">
        <v>45945</v>
      </c>
      <c r="B5721" t="s">
        <v>46</v>
      </c>
      <c r="C5721">
        <v>287</v>
      </c>
      <c r="D5721">
        <v>0</v>
      </c>
      <c r="F5721">
        <v>0</v>
      </c>
      <c r="G5721">
        <v>0</v>
      </c>
      <c r="H5721">
        <v>0</v>
      </c>
      <c r="I5721" t="s">
        <v>149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5" x14ac:dyDescent="0.3">
      <c r="A5722" s="2">
        <v>45945</v>
      </c>
      <c r="B5722" t="s">
        <v>38</v>
      </c>
      <c r="C5722">
        <v>1524</v>
      </c>
      <c r="D5722">
        <v>7</v>
      </c>
      <c r="E5722">
        <v>1.163</v>
      </c>
      <c r="F5722">
        <v>0.45900000000000002</v>
      </c>
      <c r="G5722">
        <v>8.14</v>
      </c>
      <c r="H5722">
        <v>8.14</v>
      </c>
      <c r="I5722" t="s">
        <v>149</v>
      </c>
      <c r="J5722">
        <v>2</v>
      </c>
      <c r="K5722">
        <v>2</v>
      </c>
      <c r="L5722">
        <v>2</v>
      </c>
      <c r="M5722">
        <v>2</v>
      </c>
      <c r="N5722">
        <v>2</v>
      </c>
      <c r="O5722">
        <v>2</v>
      </c>
      <c r="P5722">
        <v>2</v>
      </c>
      <c r="Q5722">
        <v>2</v>
      </c>
      <c r="R5722">
        <v>25.37</v>
      </c>
      <c r="S5722">
        <v>25.37</v>
      </c>
      <c r="T5722">
        <v>25.37</v>
      </c>
      <c r="U5722">
        <v>25.37</v>
      </c>
      <c r="V5722">
        <v>32.085139929999997</v>
      </c>
      <c r="W5722">
        <v>32.085139929999997</v>
      </c>
      <c r="X5722">
        <v>3.1167076169999999</v>
      </c>
      <c r="Y5722">
        <v>3.1167076169999999</v>
      </c>
    </row>
    <row r="5723" spans="1:25" x14ac:dyDescent="0.3">
      <c r="A5723" s="2">
        <v>45945</v>
      </c>
      <c r="B5723" t="s">
        <v>86</v>
      </c>
      <c r="C5723">
        <v>336</v>
      </c>
      <c r="D5723">
        <v>0</v>
      </c>
      <c r="F5723">
        <v>0</v>
      </c>
      <c r="G5723">
        <v>0</v>
      </c>
      <c r="H5723">
        <v>0</v>
      </c>
      <c r="I5723" t="s">
        <v>149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5" x14ac:dyDescent="0.3">
      <c r="A5724" s="2">
        <v>45945</v>
      </c>
      <c r="B5724" t="s">
        <v>32</v>
      </c>
      <c r="C5724">
        <v>1164</v>
      </c>
      <c r="D5724">
        <v>4</v>
      </c>
      <c r="E5724">
        <v>0.84799999999999998</v>
      </c>
      <c r="F5724">
        <v>0.34399999999999997</v>
      </c>
      <c r="G5724">
        <v>3.39</v>
      </c>
      <c r="H5724">
        <v>3.39</v>
      </c>
      <c r="I5724" t="s">
        <v>149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X5724">
        <v>0</v>
      </c>
      <c r="Y5724">
        <v>0</v>
      </c>
    </row>
    <row r="5725" spans="1:25" x14ac:dyDescent="0.3">
      <c r="A5725" s="2">
        <v>45945</v>
      </c>
      <c r="B5725" t="s">
        <v>38</v>
      </c>
      <c r="C5725">
        <v>664</v>
      </c>
      <c r="D5725">
        <v>4</v>
      </c>
      <c r="E5725">
        <v>1.1180000000000001</v>
      </c>
      <c r="F5725">
        <v>0.60199999999999998</v>
      </c>
      <c r="G5725">
        <v>4.47</v>
      </c>
      <c r="H5725">
        <v>4.47</v>
      </c>
      <c r="I5725" t="s">
        <v>149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X5725">
        <v>0</v>
      </c>
      <c r="Y5725">
        <v>0</v>
      </c>
    </row>
    <row r="5726" spans="1:25" x14ac:dyDescent="0.3">
      <c r="A5726" s="2">
        <v>45945</v>
      </c>
      <c r="B5726" t="s">
        <v>86</v>
      </c>
      <c r="C5726">
        <v>42</v>
      </c>
      <c r="D5726">
        <v>0</v>
      </c>
      <c r="F5726">
        <v>0</v>
      </c>
      <c r="G5726">
        <v>0</v>
      </c>
      <c r="H5726">
        <v>0</v>
      </c>
      <c r="I5726" t="s">
        <v>149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5" x14ac:dyDescent="0.3">
      <c r="A5727" s="2">
        <v>45945</v>
      </c>
      <c r="B5727" t="s">
        <v>32</v>
      </c>
      <c r="C5727">
        <v>48</v>
      </c>
      <c r="D5727">
        <v>0</v>
      </c>
      <c r="F5727">
        <v>0</v>
      </c>
      <c r="G5727">
        <v>0</v>
      </c>
      <c r="H5727">
        <v>0</v>
      </c>
      <c r="I5727" t="s">
        <v>149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5" x14ac:dyDescent="0.3">
      <c r="A5728" s="2">
        <v>45945</v>
      </c>
      <c r="B5728" t="s">
        <v>46</v>
      </c>
      <c r="C5728">
        <v>282</v>
      </c>
      <c r="D5728">
        <v>3</v>
      </c>
      <c r="E5728">
        <v>2.02</v>
      </c>
      <c r="F5728">
        <v>1.0640000000000001</v>
      </c>
      <c r="G5728">
        <v>6.06</v>
      </c>
      <c r="H5728">
        <v>6.06</v>
      </c>
      <c r="I5728" t="s">
        <v>149</v>
      </c>
      <c r="J5728">
        <v>1</v>
      </c>
      <c r="K5728">
        <v>2</v>
      </c>
      <c r="L5728">
        <v>2</v>
      </c>
      <c r="M5728">
        <v>2</v>
      </c>
      <c r="N5728">
        <v>1</v>
      </c>
      <c r="O5728">
        <v>2</v>
      </c>
      <c r="P5728">
        <v>2</v>
      </c>
      <c r="Q5728">
        <v>2</v>
      </c>
      <c r="R5728">
        <v>30.88</v>
      </c>
      <c r="S5728">
        <v>61.76</v>
      </c>
      <c r="T5728">
        <v>61.76</v>
      </c>
      <c r="U5728">
        <v>61.76</v>
      </c>
      <c r="V5728">
        <v>9.8121761660000004</v>
      </c>
      <c r="W5728">
        <v>9.8121761660000004</v>
      </c>
      <c r="X5728">
        <v>10.191419140000001</v>
      </c>
      <c r="Y5728">
        <v>10.191419140000001</v>
      </c>
    </row>
    <row r="5729" spans="1:25" x14ac:dyDescent="0.3">
      <c r="A5729" s="2">
        <v>45945</v>
      </c>
      <c r="B5729" t="s">
        <v>86</v>
      </c>
      <c r="C5729">
        <v>163</v>
      </c>
      <c r="D5729">
        <v>4</v>
      </c>
      <c r="E5729">
        <v>0.56799999999999995</v>
      </c>
      <c r="F5729">
        <v>2.4540000000000002</v>
      </c>
      <c r="G5729">
        <v>2.27</v>
      </c>
      <c r="H5729">
        <v>2.27</v>
      </c>
      <c r="I5729" t="s">
        <v>149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X5729">
        <v>0</v>
      </c>
      <c r="Y5729">
        <v>0</v>
      </c>
    </row>
    <row r="5730" spans="1:25" x14ac:dyDescent="0.3">
      <c r="A5730" s="2">
        <v>45945</v>
      </c>
      <c r="B5730" t="s">
        <v>46</v>
      </c>
      <c r="C5730">
        <v>200</v>
      </c>
      <c r="D5730">
        <v>0</v>
      </c>
      <c r="F5730">
        <v>0</v>
      </c>
      <c r="G5730">
        <v>0</v>
      </c>
      <c r="H5730">
        <v>0</v>
      </c>
      <c r="I5730" t="s">
        <v>149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5" x14ac:dyDescent="0.3">
      <c r="A5731" s="2">
        <v>45945</v>
      </c>
      <c r="B5731" t="s">
        <v>32</v>
      </c>
      <c r="C5731">
        <v>384</v>
      </c>
      <c r="D5731">
        <v>0</v>
      </c>
      <c r="F5731">
        <v>0</v>
      </c>
      <c r="G5731">
        <v>0</v>
      </c>
      <c r="H5731">
        <v>0</v>
      </c>
      <c r="I5731" t="s">
        <v>149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5" x14ac:dyDescent="0.3">
      <c r="A5732" s="2">
        <v>45945</v>
      </c>
      <c r="B5732" t="s">
        <v>38</v>
      </c>
      <c r="C5732">
        <v>2059</v>
      </c>
      <c r="D5732">
        <v>13</v>
      </c>
      <c r="E5732">
        <v>0.45200000000000001</v>
      </c>
      <c r="F5732">
        <v>0.63100000000000001</v>
      </c>
      <c r="G5732">
        <v>5.88</v>
      </c>
      <c r="H5732">
        <v>5.88</v>
      </c>
      <c r="I5732" t="s">
        <v>149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X5732">
        <v>0</v>
      </c>
      <c r="Y5732">
        <v>0</v>
      </c>
    </row>
    <row r="5733" spans="1:25" x14ac:dyDescent="0.3">
      <c r="A5733" s="2">
        <v>45945</v>
      </c>
      <c r="B5733" t="s">
        <v>40</v>
      </c>
      <c r="C5733">
        <v>312</v>
      </c>
      <c r="D5733">
        <v>3</v>
      </c>
      <c r="E5733">
        <v>3.0169999999999999</v>
      </c>
      <c r="F5733">
        <v>0.96199999999999997</v>
      </c>
      <c r="G5733">
        <v>9.0500000000000007</v>
      </c>
      <c r="H5733">
        <v>9.0500000000000007</v>
      </c>
      <c r="I5733" t="s">
        <v>149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X5733">
        <v>0</v>
      </c>
      <c r="Y5733">
        <v>0</v>
      </c>
    </row>
    <row r="5734" spans="1:25" x14ac:dyDescent="0.3">
      <c r="A5734" s="2">
        <v>45946</v>
      </c>
      <c r="B5734" t="s">
        <v>44</v>
      </c>
      <c r="C5734">
        <v>2387</v>
      </c>
      <c r="D5734">
        <v>16</v>
      </c>
      <c r="E5734">
        <v>1.9390000000000001</v>
      </c>
      <c r="F5734">
        <v>0.67</v>
      </c>
      <c r="G5734">
        <v>31.03</v>
      </c>
      <c r="H5734">
        <v>31.03</v>
      </c>
      <c r="I5734" t="s">
        <v>149</v>
      </c>
      <c r="J5734">
        <v>6</v>
      </c>
      <c r="K5734">
        <v>9</v>
      </c>
      <c r="L5734">
        <v>9</v>
      </c>
      <c r="M5734">
        <v>9</v>
      </c>
      <c r="N5734">
        <v>6</v>
      </c>
      <c r="O5734">
        <v>13</v>
      </c>
      <c r="P5734">
        <v>13</v>
      </c>
      <c r="Q5734">
        <v>13</v>
      </c>
      <c r="R5734">
        <v>157.5</v>
      </c>
      <c r="S5734">
        <v>403.27</v>
      </c>
      <c r="T5734">
        <v>403.27</v>
      </c>
      <c r="U5734">
        <v>403.27</v>
      </c>
      <c r="V5734">
        <v>7.6945966720000003</v>
      </c>
      <c r="W5734">
        <v>7.6945966720000003</v>
      </c>
      <c r="X5734">
        <v>12.996132769999999</v>
      </c>
      <c r="Y5734">
        <v>12.996132769999999</v>
      </c>
    </row>
    <row r="5735" spans="1:25" x14ac:dyDescent="0.3">
      <c r="A5735" s="2">
        <v>45946</v>
      </c>
      <c r="B5735" t="s">
        <v>42</v>
      </c>
      <c r="C5735">
        <v>5152</v>
      </c>
      <c r="D5735">
        <v>63</v>
      </c>
      <c r="E5735">
        <v>2.17</v>
      </c>
      <c r="F5735">
        <v>1.2230000000000001</v>
      </c>
      <c r="G5735">
        <v>136.74</v>
      </c>
      <c r="H5735">
        <v>136.74</v>
      </c>
      <c r="I5735" t="s">
        <v>149</v>
      </c>
      <c r="J5735">
        <v>13</v>
      </c>
      <c r="K5735">
        <v>14</v>
      </c>
      <c r="L5735">
        <v>14</v>
      </c>
      <c r="M5735">
        <v>14</v>
      </c>
      <c r="N5735">
        <v>14</v>
      </c>
      <c r="O5735">
        <v>15</v>
      </c>
      <c r="P5735">
        <v>15</v>
      </c>
      <c r="Q5735">
        <v>15</v>
      </c>
      <c r="R5735">
        <v>391.58</v>
      </c>
      <c r="S5735">
        <v>415.48</v>
      </c>
      <c r="T5735">
        <v>415.48</v>
      </c>
      <c r="U5735">
        <v>415.48</v>
      </c>
      <c r="V5735">
        <v>32.91133147</v>
      </c>
      <c r="W5735">
        <v>32.91133147</v>
      </c>
      <c r="X5735">
        <v>3.0384671640000001</v>
      </c>
      <c r="Y5735">
        <v>3.0384671640000001</v>
      </c>
    </row>
    <row r="5736" spans="1:25" x14ac:dyDescent="0.3">
      <c r="A5736" s="2">
        <v>45946</v>
      </c>
      <c r="B5736" t="s">
        <v>40</v>
      </c>
      <c r="C5736">
        <v>1633</v>
      </c>
      <c r="D5736">
        <v>16</v>
      </c>
      <c r="E5736">
        <v>2.7989999999999999</v>
      </c>
      <c r="F5736">
        <v>0.98</v>
      </c>
      <c r="G5736">
        <v>44.79</v>
      </c>
      <c r="H5736">
        <v>44.79</v>
      </c>
      <c r="I5736" t="s">
        <v>149</v>
      </c>
      <c r="J5736">
        <v>3</v>
      </c>
      <c r="K5736">
        <v>3</v>
      </c>
      <c r="L5736">
        <v>3</v>
      </c>
      <c r="M5736">
        <v>3</v>
      </c>
      <c r="N5736">
        <v>3</v>
      </c>
      <c r="O5736">
        <v>3</v>
      </c>
      <c r="P5736">
        <v>3</v>
      </c>
      <c r="Q5736">
        <v>3</v>
      </c>
      <c r="R5736">
        <v>89.64</v>
      </c>
      <c r="S5736">
        <v>89.64</v>
      </c>
      <c r="T5736">
        <v>89.64</v>
      </c>
      <c r="U5736">
        <v>89.64</v>
      </c>
      <c r="V5736">
        <v>49.966532800000003</v>
      </c>
      <c r="W5736">
        <v>49.966532800000003</v>
      </c>
      <c r="X5736">
        <v>2.0013395850000002</v>
      </c>
      <c r="Y5736">
        <v>2.0013395850000002</v>
      </c>
    </row>
    <row r="5737" spans="1:25" x14ac:dyDescent="0.3">
      <c r="A5737" s="2">
        <v>45946</v>
      </c>
      <c r="B5737" t="s">
        <v>62</v>
      </c>
      <c r="C5737">
        <v>2401</v>
      </c>
      <c r="D5737">
        <v>13</v>
      </c>
      <c r="E5737">
        <v>5.0229999999999997</v>
      </c>
      <c r="F5737">
        <v>0.54100000000000004</v>
      </c>
      <c r="G5737">
        <v>65.3</v>
      </c>
      <c r="H5737">
        <v>65.3</v>
      </c>
      <c r="I5737" t="s">
        <v>149</v>
      </c>
      <c r="J5737">
        <v>5</v>
      </c>
      <c r="K5737">
        <v>5</v>
      </c>
      <c r="L5737">
        <v>5</v>
      </c>
      <c r="M5737">
        <v>5</v>
      </c>
      <c r="N5737">
        <v>7</v>
      </c>
      <c r="O5737">
        <v>7</v>
      </c>
      <c r="P5737">
        <v>7</v>
      </c>
      <c r="Q5737">
        <v>7</v>
      </c>
      <c r="R5737">
        <v>668.05</v>
      </c>
      <c r="S5737">
        <v>668.05</v>
      </c>
      <c r="T5737">
        <v>668.05</v>
      </c>
      <c r="U5737">
        <v>668.05</v>
      </c>
      <c r="V5737">
        <v>9.7747174609999998</v>
      </c>
      <c r="W5737">
        <v>9.7747174609999998</v>
      </c>
      <c r="X5737">
        <v>10.230474729999999</v>
      </c>
      <c r="Y5737">
        <v>10.230474729999999</v>
      </c>
    </row>
    <row r="5738" spans="1:25" x14ac:dyDescent="0.3">
      <c r="A5738" s="2">
        <v>45946</v>
      </c>
      <c r="B5738" t="s">
        <v>84</v>
      </c>
      <c r="C5738">
        <v>4886</v>
      </c>
      <c r="D5738">
        <v>40</v>
      </c>
      <c r="E5738">
        <v>2.4329999999999998</v>
      </c>
      <c r="F5738">
        <v>0.81899999999999995</v>
      </c>
      <c r="G5738">
        <v>97.31</v>
      </c>
      <c r="H5738">
        <v>97.31</v>
      </c>
      <c r="I5738" t="s">
        <v>149</v>
      </c>
      <c r="J5738">
        <v>8</v>
      </c>
      <c r="K5738">
        <v>10</v>
      </c>
      <c r="L5738">
        <v>10</v>
      </c>
      <c r="M5738">
        <v>10</v>
      </c>
      <c r="N5738">
        <v>8</v>
      </c>
      <c r="O5738">
        <v>10</v>
      </c>
      <c r="P5738">
        <v>10</v>
      </c>
      <c r="Q5738">
        <v>10</v>
      </c>
      <c r="R5738">
        <v>310.74</v>
      </c>
      <c r="S5738">
        <v>359.11</v>
      </c>
      <c r="T5738">
        <v>359.11</v>
      </c>
      <c r="U5738">
        <v>359.11</v>
      </c>
      <c r="V5738">
        <v>27.09754671</v>
      </c>
      <c r="W5738">
        <v>27.09754671</v>
      </c>
      <c r="X5738">
        <v>3.6903709789999999</v>
      </c>
      <c r="Y5738">
        <v>3.6903709789999999</v>
      </c>
    </row>
    <row r="5739" spans="1:25" x14ac:dyDescent="0.3">
      <c r="A5739" s="2">
        <v>45946</v>
      </c>
      <c r="B5739" t="s">
        <v>56</v>
      </c>
      <c r="C5739">
        <v>560</v>
      </c>
      <c r="D5739">
        <v>13</v>
      </c>
      <c r="E5739">
        <v>1.4950000000000001</v>
      </c>
      <c r="F5739">
        <v>2.3210000000000002</v>
      </c>
      <c r="G5739">
        <v>19.43</v>
      </c>
      <c r="H5739">
        <v>19.43</v>
      </c>
      <c r="I5739" t="s">
        <v>149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22.9</v>
      </c>
      <c r="S5739">
        <v>22.9</v>
      </c>
      <c r="T5739">
        <v>22.9</v>
      </c>
      <c r="U5739">
        <v>22.9</v>
      </c>
      <c r="V5739">
        <v>84.847161569999997</v>
      </c>
      <c r="W5739">
        <v>84.847161569999997</v>
      </c>
      <c r="X5739">
        <v>1.1785898100000001</v>
      </c>
      <c r="Y5739">
        <v>1.1785898100000001</v>
      </c>
    </row>
    <row r="5740" spans="1:25" x14ac:dyDescent="0.3">
      <c r="A5740" s="2">
        <v>45946</v>
      </c>
      <c r="B5740" t="s">
        <v>50</v>
      </c>
      <c r="C5740">
        <v>1024</v>
      </c>
      <c r="D5740">
        <v>14</v>
      </c>
      <c r="E5740">
        <v>1.859</v>
      </c>
      <c r="F5740">
        <v>1.367</v>
      </c>
      <c r="G5740">
        <v>26.02</v>
      </c>
      <c r="H5740">
        <v>26.02</v>
      </c>
      <c r="I5740" t="s">
        <v>149</v>
      </c>
      <c r="J5740">
        <v>2</v>
      </c>
      <c r="K5740">
        <v>2</v>
      </c>
      <c r="L5740">
        <v>2</v>
      </c>
      <c r="M5740">
        <v>2</v>
      </c>
      <c r="N5740">
        <v>2</v>
      </c>
      <c r="O5740">
        <v>2</v>
      </c>
      <c r="P5740">
        <v>2</v>
      </c>
      <c r="Q5740">
        <v>2</v>
      </c>
      <c r="R5740">
        <v>124.37</v>
      </c>
      <c r="S5740">
        <v>124.37</v>
      </c>
      <c r="T5740">
        <v>124.37</v>
      </c>
      <c r="U5740">
        <v>124.37</v>
      </c>
      <c r="V5740">
        <v>20.921444080000001</v>
      </c>
      <c r="W5740">
        <v>20.921444080000001</v>
      </c>
      <c r="X5740">
        <v>4.779784781</v>
      </c>
      <c r="Y5740">
        <v>4.779784781</v>
      </c>
    </row>
    <row r="5741" spans="1:25" x14ac:dyDescent="0.3">
      <c r="A5741" s="2">
        <v>45946</v>
      </c>
      <c r="B5741" t="s">
        <v>36</v>
      </c>
      <c r="C5741">
        <v>1371</v>
      </c>
      <c r="D5741">
        <v>15</v>
      </c>
      <c r="E5741">
        <v>1.3939999999999999</v>
      </c>
      <c r="F5741">
        <v>1.0940000000000001</v>
      </c>
      <c r="G5741">
        <v>20.91</v>
      </c>
      <c r="H5741">
        <v>20.91</v>
      </c>
      <c r="I5741" t="s">
        <v>149</v>
      </c>
      <c r="J5741">
        <v>2</v>
      </c>
      <c r="K5741">
        <v>2</v>
      </c>
      <c r="L5741">
        <v>2</v>
      </c>
      <c r="M5741">
        <v>2</v>
      </c>
      <c r="N5741">
        <v>2</v>
      </c>
      <c r="O5741">
        <v>2</v>
      </c>
      <c r="P5741">
        <v>2</v>
      </c>
      <c r="Q5741">
        <v>2</v>
      </c>
      <c r="R5741">
        <v>63.86</v>
      </c>
      <c r="S5741">
        <v>63.86</v>
      </c>
      <c r="T5741">
        <v>63.86</v>
      </c>
      <c r="U5741">
        <v>63.86</v>
      </c>
      <c r="V5741">
        <v>32.74350141</v>
      </c>
      <c r="W5741">
        <v>32.74350141</v>
      </c>
      <c r="X5741">
        <v>3.0540411289999998</v>
      </c>
      <c r="Y5741">
        <v>3.0540411289999998</v>
      </c>
    </row>
    <row r="5742" spans="1:25" x14ac:dyDescent="0.3">
      <c r="A5742" s="2">
        <v>45946</v>
      </c>
      <c r="B5742" t="s">
        <v>62</v>
      </c>
      <c r="C5742">
        <v>5927</v>
      </c>
      <c r="D5742">
        <v>63</v>
      </c>
      <c r="E5742">
        <v>4.6760000000000002</v>
      </c>
      <c r="F5742">
        <v>1.0629999999999999</v>
      </c>
      <c r="G5742">
        <v>294.61</v>
      </c>
      <c r="H5742">
        <v>294.61</v>
      </c>
      <c r="I5742" t="s">
        <v>149</v>
      </c>
      <c r="J5742">
        <v>33</v>
      </c>
      <c r="K5742">
        <v>34</v>
      </c>
      <c r="L5742">
        <v>34</v>
      </c>
      <c r="M5742">
        <v>34</v>
      </c>
      <c r="N5742">
        <v>71</v>
      </c>
      <c r="O5742">
        <v>72</v>
      </c>
      <c r="P5742">
        <v>72</v>
      </c>
      <c r="Q5742">
        <v>72</v>
      </c>
      <c r="R5742">
        <v>2847.51</v>
      </c>
      <c r="S5742">
        <v>2884</v>
      </c>
      <c r="T5742">
        <v>2884</v>
      </c>
      <c r="U5742">
        <v>2884</v>
      </c>
      <c r="V5742">
        <v>10.21532594</v>
      </c>
      <c r="W5742">
        <v>10.21532594</v>
      </c>
      <c r="X5742">
        <v>9.7892128580000008</v>
      </c>
      <c r="Y5742">
        <v>9.7892128580000008</v>
      </c>
    </row>
    <row r="5743" spans="1:25" x14ac:dyDescent="0.3">
      <c r="A5743" s="2">
        <v>45946</v>
      </c>
      <c r="B5743" t="s">
        <v>64</v>
      </c>
      <c r="C5743">
        <v>2418</v>
      </c>
      <c r="D5743">
        <v>23</v>
      </c>
      <c r="E5743">
        <v>5.4569999999999999</v>
      </c>
      <c r="F5743">
        <v>0.95099999999999996</v>
      </c>
      <c r="G5743">
        <v>125.5</v>
      </c>
      <c r="H5743">
        <v>125.5</v>
      </c>
      <c r="I5743" t="s">
        <v>149</v>
      </c>
      <c r="J5743">
        <v>11</v>
      </c>
      <c r="K5743">
        <v>12</v>
      </c>
      <c r="L5743">
        <v>14</v>
      </c>
      <c r="M5743">
        <v>14</v>
      </c>
      <c r="N5743">
        <v>24</v>
      </c>
      <c r="O5743">
        <v>25</v>
      </c>
      <c r="P5743">
        <v>28</v>
      </c>
      <c r="Q5743">
        <v>28</v>
      </c>
      <c r="R5743">
        <v>778.83</v>
      </c>
      <c r="S5743">
        <v>815.32</v>
      </c>
      <c r="T5743">
        <v>998.26</v>
      </c>
      <c r="U5743">
        <v>998.26</v>
      </c>
      <c r="V5743">
        <v>15.39272924</v>
      </c>
      <c r="W5743">
        <v>12.57187506</v>
      </c>
      <c r="X5743">
        <v>6.4965737050000003</v>
      </c>
      <c r="Y5743">
        <v>7.9542629480000002</v>
      </c>
    </row>
    <row r="5744" spans="1:25" x14ac:dyDescent="0.3">
      <c r="A5744" s="2">
        <v>45946</v>
      </c>
      <c r="B5744" t="s">
        <v>66</v>
      </c>
      <c r="C5744">
        <v>1798</v>
      </c>
      <c r="D5744">
        <v>8</v>
      </c>
      <c r="E5744">
        <v>3.2549999999999999</v>
      </c>
      <c r="F5744">
        <v>0.44500000000000001</v>
      </c>
      <c r="G5744">
        <v>26.04</v>
      </c>
      <c r="H5744">
        <v>26.04</v>
      </c>
      <c r="I5744" t="s">
        <v>149</v>
      </c>
      <c r="J5744">
        <v>3</v>
      </c>
      <c r="K5744">
        <v>3</v>
      </c>
      <c r="L5744">
        <v>3</v>
      </c>
      <c r="M5744">
        <v>3</v>
      </c>
      <c r="N5744">
        <v>3</v>
      </c>
      <c r="O5744">
        <v>3</v>
      </c>
      <c r="P5744">
        <v>3</v>
      </c>
      <c r="Q5744">
        <v>3</v>
      </c>
      <c r="R5744">
        <v>96.68</v>
      </c>
      <c r="S5744">
        <v>96.68</v>
      </c>
      <c r="T5744">
        <v>96.68</v>
      </c>
      <c r="U5744">
        <v>96.68</v>
      </c>
      <c r="V5744">
        <v>26.93421597</v>
      </c>
      <c r="W5744">
        <v>26.93421597</v>
      </c>
      <c r="X5744">
        <v>3.712749616</v>
      </c>
      <c r="Y5744">
        <v>3.712749616</v>
      </c>
    </row>
    <row r="5745" spans="1:25" x14ac:dyDescent="0.3">
      <c r="A5745" s="2">
        <v>45946</v>
      </c>
      <c r="B5745" t="s">
        <v>68</v>
      </c>
      <c r="C5745">
        <v>3552</v>
      </c>
      <c r="D5745">
        <v>33</v>
      </c>
      <c r="E5745">
        <v>5.68</v>
      </c>
      <c r="F5745">
        <v>0.92900000000000005</v>
      </c>
      <c r="G5745">
        <v>187.45</v>
      </c>
      <c r="H5745">
        <v>187.45</v>
      </c>
      <c r="I5745" t="s">
        <v>149</v>
      </c>
      <c r="J5745">
        <v>18</v>
      </c>
      <c r="K5745">
        <v>21</v>
      </c>
      <c r="L5745">
        <v>21</v>
      </c>
      <c r="M5745">
        <v>21</v>
      </c>
      <c r="N5745">
        <v>22</v>
      </c>
      <c r="O5745">
        <v>25</v>
      </c>
      <c r="P5745">
        <v>25</v>
      </c>
      <c r="Q5745">
        <v>25</v>
      </c>
      <c r="R5745">
        <v>816.04</v>
      </c>
      <c r="S5745">
        <v>905</v>
      </c>
      <c r="T5745">
        <v>905</v>
      </c>
      <c r="U5745">
        <v>905</v>
      </c>
      <c r="V5745">
        <v>20.712707179999999</v>
      </c>
      <c r="W5745">
        <v>20.712707179999999</v>
      </c>
      <c r="X5745">
        <v>4.8279541210000003</v>
      </c>
      <c r="Y5745">
        <v>4.8279541210000003</v>
      </c>
    </row>
    <row r="5746" spans="1:25" x14ac:dyDescent="0.3">
      <c r="A5746" s="2">
        <v>45946</v>
      </c>
      <c r="B5746" t="s">
        <v>70</v>
      </c>
      <c r="C5746">
        <v>4274</v>
      </c>
      <c r="D5746">
        <v>34</v>
      </c>
      <c r="E5746">
        <v>3.79</v>
      </c>
      <c r="F5746">
        <v>0.79600000000000004</v>
      </c>
      <c r="G5746">
        <v>128.85</v>
      </c>
      <c r="H5746">
        <v>128.85</v>
      </c>
      <c r="I5746" t="s">
        <v>149</v>
      </c>
      <c r="J5746">
        <v>12</v>
      </c>
      <c r="K5746">
        <v>14</v>
      </c>
      <c r="L5746">
        <v>14</v>
      </c>
      <c r="M5746">
        <v>14</v>
      </c>
      <c r="N5746">
        <v>14</v>
      </c>
      <c r="O5746">
        <v>16</v>
      </c>
      <c r="P5746">
        <v>16</v>
      </c>
      <c r="Q5746">
        <v>16</v>
      </c>
      <c r="R5746">
        <v>358.64</v>
      </c>
      <c r="S5746">
        <v>417.01</v>
      </c>
      <c r="T5746">
        <v>417.01</v>
      </c>
      <c r="U5746">
        <v>417.01</v>
      </c>
      <c r="V5746">
        <v>30.898539599999999</v>
      </c>
      <c r="W5746">
        <v>30.898539599999999</v>
      </c>
      <c r="X5746">
        <v>3.2363989129999999</v>
      </c>
      <c r="Y5746">
        <v>3.2363989129999999</v>
      </c>
    </row>
    <row r="5747" spans="1:25" x14ac:dyDescent="0.3">
      <c r="A5747" s="2">
        <v>45946</v>
      </c>
      <c r="B5747" t="s">
        <v>72</v>
      </c>
      <c r="C5747">
        <v>1070</v>
      </c>
      <c r="D5747">
        <v>11</v>
      </c>
      <c r="E5747">
        <v>3.0630000000000002</v>
      </c>
      <c r="F5747">
        <v>1.028</v>
      </c>
      <c r="G5747">
        <v>33.69</v>
      </c>
      <c r="H5747">
        <v>33.69</v>
      </c>
      <c r="I5747" t="s">
        <v>149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X5747">
        <v>0</v>
      </c>
      <c r="Y5747">
        <v>0</v>
      </c>
    </row>
    <row r="5748" spans="1:25" x14ac:dyDescent="0.3">
      <c r="A5748" s="2">
        <v>45946</v>
      </c>
      <c r="B5748" t="s">
        <v>74</v>
      </c>
      <c r="C5748">
        <v>1469</v>
      </c>
      <c r="D5748">
        <v>9</v>
      </c>
      <c r="E5748">
        <v>3.0009999999999999</v>
      </c>
      <c r="F5748">
        <v>0.61299999999999999</v>
      </c>
      <c r="G5748">
        <v>27.01</v>
      </c>
      <c r="H5748">
        <v>27.01</v>
      </c>
      <c r="I5748" t="s">
        <v>149</v>
      </c>
      <c r="J5748">
        <v>2</v>
      </c>
      <c r="K5748">
        <v>3</v>
      </c>
      <c r="L5748">
        <v>5</v>
      </c>
      <c r="M5748">
        <v>5</v>
      </c>
      <c r="N5748">
        <v>2</v>
      </c>
      <c r="O5748">
        <v>3</v>
      </c>
      <c r="P5748">
        <v>5</v>
      </c>
      <c r="Q5748">
        <v>5</v>
      </c>
      <c r="R5748">
        <v>68.37</v>
      </c>
      <c r="S5748">
        <v>68.37</v>
      </c>
      <c r="T5748">
        <v>212.74</v>
      </c>
      <c r="U5748">
        <v>212.74</v>
      </c>
      <c r="V5748">
        <v>39.505631119999997</v>
      </c>
      <c r="W5748">
        <v>12.69624894</v>
      </c>
      <c r="X5748">
        <v>2.5312847089999999</v>
      </c>
      <c r="Y5748">
        <v>7.8763420960000001</v>
      </c>
    </row>
    <row r="5749" spans="1:25" x14ac:dyDescent="0.3">
      <c r="A5749" s="2">
        <v>45946</v>
      </c>
      <c r="B5749" t="s">
        <v>76</v>
      </c>
      <c r="C5749">
        <v>1620</v>
      </c>
      <c r="D5749">
        <v>7</v>
      </c>
      <c r="E5749">
        <v>3.9969999999999999</v>
      </c>
      <c r="F5749">
        <v>0.432</v>
      </c>
      <c r="G5749">
        <v>27.98</v>
      </c>
      <c r="H5749">
        <v>27.98</v>
      </c>
      <c r="I5749" t="s">
        <v>149</v>
      </c>
      <c r="J5749">
        <v>2</v>
      </c>
      <c r="K5749">
        <v>2</v>
      </c>
      <c r="L5749">
        <v>2</v>
      </c>
      <c r="M5749">
        <v>2</v>
      </c>
      <c r="N5749">
        <v>3</v>
      </c>
      <c r="O5749">
        <v>3</v>
      </c>
      <c r="P5749">
        <v>3</v>
      </c>
      <c r="Q5749">
        <v>3</v>
      </c>
      <c r="R5749">
        <v>89.25</v>
      </c>
      <c r="S5749">
        <v>89.25</v>
      </c>
      <c r="T5749">
        <v>89.25</v>
      </c>
      <c r="U5749">
        <v>89.25</v>
      </c>
      <c r="V5749">
        <v>31.350140060000001</v>
      </c>
      <c r="W5749">
        <v>31.350140060000001</v>
      </c>
      <c r="X5749">
        <v>3.189778413</v>
      </c>
      <c r="Y5749">
        <v>3.189778413</v>
      </c>
    </row>
    <row r="5750" spans="1:25" x14ac:dyDescent="0.3">
      <c r="A5750" s="2">
        <v>45946</v>
      </c>
      <c r="B5750" t="s">
        <v>78</v>
      </c>
      <c r="C5750">
        <v>857</v>
      </c>
      <c r="D5750">
        <v>5</v>
      </c>
      <c r="E5750">
        <v>3.702</v>
      </c>
      <c r="F5750">
        <v>0.58299999999999996</v>
      </c>
      <c r="G5750">
        <v>18.510000000000002</v>
      </c>
      <c r="H5750">
        <v>18.510000000000002</v>
      </c>
      <c r="I5750" t="s">
        <v>149</v>
      </c>
      <c r="J5750">
        <v>2</v>
      </c>
      <c r="K5750">
        <v>2</v>
      </c>
      <c r="L5750">
        <v>2</v>
      </c>
      <c r="M5750">
        <v>2</v>
      </c>
      <c r="N5750">
        <v>2</v>
      </c>
      <c r="O5750">
        <v>2</v>
      </c>
      <c r="P5750">
        <v>2</v>
      </c>
      <c r="Q5750">
        <v>2</v>
      </c>
      <c r="R5750">
        <v>58.76</v>
      </c>
      <c r="S5750">
        <v>58.76</v>
      </c>
      <c r="T5750">
        <v>58.76</v>
      </c>
      <c r="U5750">
        <v>58.76</v>
      </c>
      <c r="V5750">
        <v>31.501021099999999</v>
      </c>
      <c r="W5750">
        <v>31.501021099999999</v>
      </c>
      <c r="X5750">
        <v>3.1745002699999998</v>
      </c>
      <c r="Y5750">
        <v>3.1745002699999998</v>
      </c>
    </row>
    <row r="5751" spans="1:25" x14ac:dyDescent="0.3">
      <c r="A5751" s="2">
        <v>45946</v>
      </c>
      <c r="B5751" t="s">
        <v>88</v>
      </c>
      <c r="C5751">
        <v>3094</v>
      </c>
      <c r="D5751">
        <v>42</v>
      </c>
      <c r="E5751">
        <v>1.93</v>
      </c>
      <c r="F5751">
        <v>1.357</v>
      </c>
      <c r="G5751">
        <v>81.08</v>
      </c>
      <c r="H5751">
        <v>81.08</v>
      </c>
      <c r="I5751" t="s">
        <v>149</v>
      </c>
      <c r="J5751">
        <v>6</v>
      </c>
      <c r="K5751">
        <v>6</v>
      </c>
      <c r="L5751">
        <v>6</v>
      </c>
      <c r="M5751">
        <v>6</v>
      </c>
      <c r="N5751">
        <v>19</v>
      </c>
      <c r="O5751">
        <v>19</v>
      </c>
      <c r="P5751">
        <v>19</v>
      </c>
      <c r="Q5751">
        <v>19</v>
      </c>
      <c r="R5751">
        <v>585.5</v>
      </c>
      <c r="S5751">
        <v>585.5</v>
      </c>
      <c r="T5751">
        <v>585.5</v>
      </c>
      <c r="U5751">
        <v>585.5</v>
      </c>
      <c r="V5751">
        <v>13.847993170000001</v>
      </c>
      <c r="W5751">
        <v>13.847993170000001</v>
      </c>
      <c r="X5751">
        <v>7.2212629499999998</v>
      </c>
      <c r="Y5751">
        <v>7.2212629499999998</v>
      </c>
    </row>
    <row r="5752" spans="1:25" x14ac:dyDescent="0.3">
      <c r="A5752" s="2">
        <v>45946</v>
      </c>
      <c r="B5752" t="s">
        <v>80</v>
      </c>
      <c r="C5752">
        <v>495</v>
      </c>
      <c r="D5752">
        <v>4</v>
      </c>
      <c r="E5752">
        <v>6.5279999999999996</v>
      </c>
      <c r="F5752">
        <v>0.80800000000000005</v>
      </c>
      <c r="G5752">
        <v>26.11</v>
      </c>
      <c r="H5752">
        <v>26.11</v>
      </c>
      <c r="I5752" t="s">
        <v>149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X5752">
        <v>0</v>
      </c>
      <c r="Y5752">
        <v>0</v>
      </c>
    </row>
    <row r="5753" spans="1:25" x14ac:dyDescent="0.3">
      <c r="A5753" s="2">
        <v>45946</v>
      </c>
      <c r="B5753" t="s">
        <v>82</v>
      </c>
      <c r="C5753">
        <v>763</v>
      </c>
      <c r="D5753">
        <v>4</v>
      </c>
      <c r="E5753">
        <v>3.5950000000000002</v>
      </c>
      <c r="F5753">
        <v>0.52400000000000002</v>
      </c>
      <c r="G5753">
        <v>14.38</v>
      </c>
      <c r="H5753">
        <v>14.38</v>
      </c>
      <c r="I5753" t="s">
        <v>149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X5753">
        <v>0</v>
      </c>
      <c r="Y5753">
        <v>0</v>
      </c>
    </row>
    <row r="5754" spans="1:25" x14ac:dyDescent="0.3">
      <c r="A5754" s="2">
        <v>45946</v>
      </c>
      <c r="B5754" t="s">
        <v>94</v>
      </c>
      <c r="C5754">
        <v>1231</v>
      </c>
      <c r="D5754">
        <v>3</v>
      </c>
      <c r="E5754">
        <v>7.7869999999999999</v>
      </c>
      <c r="F5754">
        <v>0.24399999999999999</v>
      </c>
      <c r="G5754">
        <v>23.36</v>
      </c>
      <c r="H5754">
        <v>23.36</v>
      </c>
      <c r="I5754" t="s">
        <v>149</v>
      </c>
      <c r="J5754">
        <v>2</v>
      </c>
      <c r="K5754">
        <v>2</v>
      </c>
      <c r="L5754">
        <v>2</v>
      </c>
      <c r="M5754">
        <v>2</v>
      </c>
      <c r="N5754">
        <v>2</v>
      </c>
      <c r="O5754">
        <v>2</v>
      </c>
      <c r="P5754">
        <v>2</v>
      </c>
      <c r="Q5754">
        <v>2</v>
      </c>
      <c r="R5754">
        <v>159.76</v>
      </c>
      <c r="S5754">
        <v>159.76</v>
      </c>
      <c r="T5754">
        <v>159.76</v>
      </c>
      <c r="U5754">
        <v>159.76</v>
      </c>
      <c r="V5754">
        <v>14.621932899999999</v>
      </c>
      <c r="W5754">
        <v>14.621932899999999</v>
      </c>
      <c r="X5754">
        <v>6.8390410959999999</v>
      </c>
      <c r="Y5754">
        <v>6.8390410959999999</v>
      </c>
    </row>
    <row r="5755" spans="1:25" x14ac:dyDescent="0.3">
      <c r="A5755" s="2">
        <v>45946</v>
      </c>
      <c r="B5755" t="s">
        <v>96</v>
      </c>
      <c r="C5755">
        <v>1637</v>
      </c>
      <c r="D5755">
        <v>16</v>
      </c>
      <c r="E5755">
        <v>4.3630000000000004</v>
      </c>
      <c r="F5755">
        <v>0.97699999999999998</v>
      </c>
      <c r="G5755">
        <v>69.8</v>
      </c>
      <c r="H5755">
        <v>69.8</v>
      </c>
      <c r="I5755" t="s">
        <v>149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X5755">
        <v>0</v>
      </c>
      <c r="Y5755">
        <v>0</v>
      </c>
    </row>
    <row r="5756" spans="1:25" x14ac:dyDescent="0.3">
      <c r="A5756" s="2">
        <v>45946</v>
      </c>
      <c r="B5756" t="s">
        <v>11</v>
      </c>
      <c r="C5756">
        <v>1196</v>
      </c>
      <c r="D5756">
        <v>12</v>
      </c>
      <c r="E5756">
        <v>3.2090000000000001</v>
      </c>
      <c r="F5756">
        <v>1.0029999999999999</v>
      </c>
      <c r="G5756">
        <v>38.51</v>
      </c>
      <c r="H5756">
        <v>38.51</v>
      </c>
      <c r="I5756" t="s">
        <v>149</v>
      </c>
      <c r="J5756">
        <v>2</v>
      </c>
      <c r="K5756">
        <v>2</v>
      </c>
      <c r="L5756">
        <v>2</v>
      </c>
      <c r="M5756">
        <v>2</v>
      </c>
      <c r="N5756">
        <v>3</v>
      </c>
      <c r="O5756">
        <v>3</v>
      </c>
      <c r="P5756">
        <v>3</v>
      </c>
      <c r="Q5756">
        <v>3</v>
      </c>
      <c r="R5756">
        <v>127.47</v>
      </c>
      <c r="S5756">
        <v>127.47</v>
      </c>
      <c r="T5756">
        <v>127.47</v>
      </c>
      <c r="U5756">
        <v>127.47</v>
      </c>
      <c r="V5756">
        <v>30.211030050000002</v>
      </c>
      <c r="W5756">
        <v>30.211030050000002</v>
      </c>
      <c r="X5756">
        <v>3.3100493379999998</v>
      </c>
      <c r="Y5756">
        <v>3.3100493379999998</v>
      </c>
    </row>
    <row r="5757" spans="1:25" x14ac:dyDescent="0.3">
      <c r="A5757" s="2">
        <v>45946</v>
      </c>
      <c r="B5757" t="s">
        <v>92</v>
      </c>
      <c r="C5757">
        <v>659</v>
      </c>
      <c r="D5757">
        <v>3</v>
      </c>
      <c r="E5757">
        <v>3.87</v>
      </c>
      <c r="F5757">
        <v>0.45500000000000002</v>
      </c>
      <c r="G5757">
        <v>11.61</v>
      </c>
      <c r="H5757">
        <v>11.61</v>
      </c>
      <c r="I5757" t="s">
        <v>149</v>
      </c>
      <c r="J5757">
        <v>3</v>
      </c>
      <c r="K5757">
        <v>3</v>
      </c>
      <c r="L5757">
        <v>3</v>
      </c>
      <c r="M5757">
        <v>3</v>
      </c>
      <c r="N5757">
        <v>12</v>
      </c>
      <c r="O5757">
        <v>12</v>
      </c>
      <c r="P5757">
        <v>12</v>
      </c>
      <c r="Q5757">
        <v>12</v>
      </c>
      <c r="R5757">
        <v>815.27</v>
      </c>
      <c r="S5757">
        <v>815.27</v>
      </c>
      <c r="T5757">
        <v>815.27</v>
      </c>
      <c r="U5757">
        <v>815.27</v>
      </c>
      <c r="V5757">
        <v>1.4240680999999999</v>
      </c>
      <c r="W5757">
        <v>1.4240680999999999</v>
      </c>
      <c r="X5757">
        <v>70.221360899999993</v>
      </c>
      <c r="Y5757">
        <v>70.221360899999993</v>
      </c>
    </row>
    <row r="5758" spans="1:25" x14ac:dyDescent="0.3">
      <c r="A5758" s="2">
        <v>45946</v>
      </c>
      <c r="B5758" t="s">
        <v>46</v>
      </c>
      <c r="C5758">
        <v>1139</v>
      </c>
      <c r="D5758">
        <v>3</v>
      </c>
      <c r="E5758">
        <v>4.76</v>
      </c>
      <c r="F5758">
        <v>0.26300000000000001</v>
      </c>
      <c r="G5758">
        <v>14.28</v>
      </c>
      <c r="H5758">
        <v>14.28</v>
      </c>
      <c r="I5758" t="s">
        <v>149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X5758">
        <v>0</v>
      </c>
      <c r="Y5758">
        <v>0</v>
      </c>
    </row>
    <row r="5759" spans="1:25" x14ac:dyDescent="0.3">
      <c r="A5759" s="2">
        <v>45946</v>
      </c>
      <c r="B5759" t="s">
        <v>74</v>
      </c>
      <c r="C5759">
        <v>166</v>
      </c>
      <c r="D5759">
        <v>1</v>
      </c>
      <c r="E5759">
        <v>3.7</v>
      </c>
      <c r="F5759">
        <v>0.60199999999999998</v>
      </c>
      <c r="G5759">
        <v>3.7</v>
      </c>
      <c r="H5759">
        <v>3.7</v>
      </c>
      <c r="I5759" t="s">
        <v>149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X5759">
        <v>0</v>
      </c>
      <c r="Y5759">
        <v>0</v>
      </c>
    </row>
    <row r="5760" spans="1:25" x14ac:dyDescent="0.3">
      <c r="A5760" s="2">
        <v>45946</v>
      </c>
      <c r="B5760" t="s">
        <v>64</v>
      </c>
      <c r="C5760">
        <v>615</v>
      </c>
      <c r="D5760">
        <v>1</v>
      </c>
      <c r="E5760">
        <v>6.31</v>
      </c>
      <c r="F5760">
        <v>0.16300000000000001</v>
      </c>
      <c r="G5760">
        <v>6.31</v>
      </c>
      <c r="H5760">
        <v>6.31</v>
      </c>
      <c r="I5760" t="s">
        <v>149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X5760">
        <v>0</v>
      </c>
      <c r="Y5760">
        <v>0</v>
      </c>
    </row>
    <row r="5761" spans="1:25" x14ac:dyDescent="0.3">
      <c r="A5761" s="2">
        <v>45946</v>
      </c>
      <c r="B5761" t="s">
        <v>72</v>
      </c>
      <c r="C5761">
        <v>90</v>
      </c>
      <c r="D5761">
        <v>1</v>
      </c>
      <c r="E5761">
        <v>3.3</v>
      </c>
      <c r="F5761">
        <v>1.111</v>
      </c>
      <c r="G5761">
        <v>3.3</v>
      </c>
      <c r="H5761">
        <v>3.3</v>
      </c>
      <c r="I5761" t="s">
        <v>149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36.979999999999997</v>
      </c>
      <c r="S5761">
        <v>36.979999999999997</v>
      </c>
      <c r="T5761">
        <v>36.979999999999997</v>
      </c>
      <c r="U5761">
        <v>36.979999999999997</v>
      </c>
      <c r="V5761">
        <v>8.9237425639999994</v>
      </c>
      <c r="W5761">
        <v>8.9237425639999994</v>
      </c>
      <c r="X5761">
        <v>11.20606061</v>
      </c>
      <c r="Y5761">
        <v>11.20606061</v>
      </c>
    </row>
    <row r="5762" spans="1:25" x14ac:dyDescent="0.3">
      <c r="A5762" s="2">
        <v>45946</v>
      </c>
      <c r="B5762" t="s">
        <v>106</v>
      </c>
      <c r="C5762">
        <v>301</v>
      </c>
      <c r="D5762">
        <v>1</v>
      </c>
      <c r="E5762">
        <v>2.88</v>
      </c>
      <c r="F5762">
        <v>0.33200000000000002</v>
      </c>
      <c r="G5762">
        <v>2.88</v>
      </c>
      <c r="H5762">
        <v>2.88</v>
      </c>
      <c r="I5762" t="s">
        <v>149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X5762">
        <v>0</v>
      </c>
      <c r="Y5762">
        <v>0</v>
      </c>
    </row>
    <row r="5763" spans="1:25" x14ac:dyDescent="0.3">
      <c r="A5763" s="2">
        <v>45946</v>
      </c>
      <c r="B5763" t="s">
        <v>54</v>
      </c>
      <c r="C5763">
        <v>230</v>
      </c>
      <c r="D5763">
        <v>0</v>
      </c>
      <c r="F5763">
        <v>0</v>
      </c>
      <c r="G5763">
        <v>0</v>
      </c>
      <c r="H5763">
        <v>0</v>
      </c>
      <c r="I5763" t="s">
        <v>149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5" x14ac:dyDescent="0.3">
      <c r="A5764" s="2">
        <v>45946</v>
      </c>
      <c r="B5764" t="s">
        <v>82</v>
      </c>
      <c r="C5764">
        <v>26</v>
      </c>
      <c r="D5764">
        <v>0</v>
      </c>
      <c r="F5764">
        <v>0</v>
      </c>
      <c r="G5764">
        <v>0</v>
      </c>
      <c r="H5764">
        <v>0</v>
      </c>
      <c r="I5764" t="s">
        <v>149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5" x14ac:dyDescent="0.3">
      <c r="A5765" s="2">
        <v>45946</v>
      </c>
      <c r="B5765" t="s">
        <v>44</v>
      </c>
      <c r="C5765">
        <v>111</v>
      </c>
      <c r="D5765">
        <v>0</v>
      </c>
      <c r="F5765">
        <v>0</v>
      </c>
      <c r="G5765">
        <v>0</v>
      </c>
      <c r="H5765">
        <v>0</v>
      </c>
      <c r="I5765" t="s">
        <v>149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5" x14ac:dyDescent="0.3">
      <c r="A5766" s="2">
        <v>45946</v>
      </c>
      <c r="B5766" t="s">
        <v>40</v>
      </c>
      <c r="C5766">
        <v>353</v>
      </c>
      <c r="D5766">
        <v>1</v>
      </c>
      <c r="E5766">
        <v>3.41</v>
      </c>
      <c r="F5766">
        <v>0.28299999999999997</v>
      </c>
      <c r="G5766">
        <v>3.41</v>
      </c>
      <c r="H5766">
        <v>3.41</v>
      </c>
      <c r="I5766" t="s">
        <v>149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X5766">
        <v>0</v>
      </c>
      <c r="Y5766">
        <v>0</v>
      </c>
    </row>
    <row r="5767" spans="1:25" x14ac:dyDescent="0.3">
      <c r="A5767" s="2">
        <v>45946</v>
      </c>
      <c r="B5767" t="s">
        <v>56</v>
      </c>
      <c r="C5767">
        <v>169</v>
      </c>
      <c r="D5767">
        <v>2</v>
      </c>
      <c r="E5767">
        <v>2.2549999999999999</v>
      </c>
      <c r="F5767">
        <v>1.1830000000000001</v>
      </c>
      <c r="G5767">
        <v>4.51</v>
      </c>
      <c r="H5767">
        <v>4.51</v>
      </c>
      <c r="I5767" t="s">
        <v>149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23.88</v>
      </c>
      <c r="S5767">
        <v>23.88</v>
      </c>
      <c r="T5767">
        <v>23.88</v>
      </c>
      <c r="U5767">
        <v>23.88</v>
      </c>
      <c r="V5767">
        <v>18.886097150000001</v>
      </c>
      <c r="W5767">
        <v>18.886097150000001</v>
      </c>
      <c r="X5767">
        <v>5.2949002219999999</v>
      </c>
      <c r="Y5767">
        <v>5.2949002219999999</v>
      </c>
    </row>
    <row r="5768" spans="1:25" x14ac:dyDescent="0.3">
      <c r="A5768" s="2">
        <v>45946</v>
      </c>
      <c r="B5768" t="s">
        <v>76</v>
      </c>
      <c r="C5768">
        <v>37</v>
      </c>
      <c r="D5768">
        <v>0</v>
      </c>
      <c r="F5768">
        <v>0</v>
      </c>
      <c r="G5768">
        <v>0</v>
      </c>
      <c r="H5768">
        <v>0</v>
      </c>
      <c r="I5768" t="s">
        <v>149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5" x14ac:dyDescent="0.3">
      <c r="A5769" s="2">
        <v>45946</v>
      </c>
      <c r="B5769" t="s">
        <v>48</v>
      </c>
      <c r="C5769">
        <v>430</v>
      </c>
      <c r="D5769">
        <v>3</v>
      </c>
      <c r="E5769">
        <v>4.1029999999999998</v>
      </c>
      <c r="F5769">
        <v>0.69799999999999995</v>
      </c>
      <c r="G5769">
        <v>12.31</v>
      </c>
      <c r="H5769">
        <v>12.31</v>
      </c>
      <c r="I5769" t="s">
        <v>149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X5769">
        <v>0</v>
      </c>
      <c r="Y5769">
        <v>0</v>
      </c>
    </row>
    <row r="5770" spans="1:25" x14ac:dyDescent="0.3">
      <c r="A5770" s="2">
        <v>45946</v>
      </c>
      <c r="B5770" t="s">
        <v>24</v>
      </c>
      <c r="C5770">
        <v>704</v>
      </c>
      <c r="D5770">
        <v>4</v>
      </c>
      <c r="E5770">
        <v>3.1579999999999999</v>
      </c>
      <c r="F5770">
        <v>0.56799999999999995</v>
      </c>
      <c r="G5770">
        <v>12.63</v>
      </c>
      <c r="H5770">
        <v>12.63</v>
      </c>
      <c r="I5770" t="s">
        <v>149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X5770">
        <v>0</v>
      </c>
      <c r="Y5770">
        <v>0</v>
      </c>
    </row>
    <row r="5771" spans="1:25" x14ac:dyDescent="0.3">
      <c r="A5771" s="2">
        <v>45946</v>
      </c>
      <c r="B5771" t="s">
        <v>108</v>
      </c>
      <c r="C5771">
        <v>319</v>
      </c>
      <c r="D5771">
        <v>0</v>
      </c>
      <c r="F5771">
        <v>0</v>
      </c>
      <c r="G5771">
        <v>0</v>
      </c>
      <c r="H5771">
        <v>0</v>
      </c>
      <c r="I5771" t="s">
        <v>149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5" x14ac:dyDescent="0.3">
      <c r="A5772" s="2">
        <v>45946</v>
      </c>
      <c r="B5772" t="s">
        <v>62</v>
      </c>
      <c r="C5772">
        <v>329</v>
      </c>
      <c r="D5772">
        <v>3</v>
      </c>
      <c r="E5772">
        <v>2.96</v>
      </c>
      <c r="F5772">
        <v>0.91200000000000003</v>
      </c>
      <c r="G5772">
        <v>8.8800000000000008</v>
      </c>
      <c r="H5772">
        <v>8.8800000000000008</v>
      </c>
      <c r="I5772" t="s">
        <v>149</v>
      </c>
      <c r="J5772">
        <v>2</v>
      </c>
      <c r="K5772">
        <v>2</v>
      </c>
      <c r="L5772">
        <v>2</v>
      </c>
      <c r="M5772">
        <v>2</v>
      </c>
      <c r="N5772">
        <v>2</v>
      </c>
      <c r="O5772">
        <v>2</v>
      </c>
      <c r="P5772">
        <v>2</v>
      </c>
      <c r="Q5772">
        <v>2</v>
      </c>
      <c r="R5772">
        <v>72.98</v>
      </c>
      <c r="S5772">
        <v>72.98</v>
      </c>
      <c r="T5772">
        <v>72.98</v>
      </c>
      <c r="U5772">
        <v>72.98</v>
      </c>
      <c r="V5772">
        <v>12.16771718</v>
      </c>
      <c r="W5772">
        <v>12.16771718</v>
      </c>
      <c r="X5772">
        <v>8.2184684679999993</v>
      </c>
      <c r="Y5772">
        <v>8.2184684679999993</v>
      </c>
    </row>
    <row r="5773" spans="1:25" x14ac:dyDescent="0.3">
      <c r="A5773" s="2">
        <v>45946</v>
      </c>
      <c r="B5773" t="s">
        <v>80</v>
      </c>
      <c r="C5773">
        <v>65</v>
      </c>
      <c r="D5773">
        <v>0</v>
      </c>
      <c r="F5773">
        <v>0</v>
      </c>
      <c r="G5773">
        <v>0</v>
      </c>
      <c r="H5773">
        <v>0</v>
      </c>
      <c r="I5773" t="s">
        <v>149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5" x14ac:dyDescent="0.3">
      <c r="A5774" s="2">
        <v>45946</v>
      </c>
      <c r="B5774" t="s">
        <v>84</v>
      </c>
      <c r="C5774">
        <v>149</v>
      </c>
      <c r="D5774">
        <v>2</v>
      </c>
      <c r="E5774">
        <v>2.97</v>
      </c>
      <c r="F5774">
        <v>1.3420000000000001</v>
      </c>
      <c r="G5774">
        <v>5.94</v>
      </c>
      <c r="H5774">
        <v>5.94</v>
      </c>
      <c r="I5774" t="s">
        <v>149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126.9</v>
      </c>
      <c r="S5774">
        <v>126.9</v>
      </c>
      <c r="T5774">
        <v>126.9</v>
      </c>
      <c r="U5774">
        <v>126.9</v>
      </c>
      <c r="V5774">
        <v>4.6808510639999996</v>
      </c>
      <c r="W5774">
        <v>4.6808510639999996</v>
      </c>
      <c r="X5774">
        <v>21.363636360000001</v>
      </c>
      <c r="Y5774">
        <v>21.363636360000001</v>
      </c>
    </row>
    <row r="5775" spans="1:25" x14ac:dyDescent="0.3">
      <c r="A5775" s="2">
        <v>45946</v>
      </c>
      <c r="B5775" t="s">
        <v>42</v>
      </c>
      <c r="C5775">
        <v>607</v>
      </c>
      <c r="D5775">
        <v>1</v>
      </c>
      <c r="E5775">
        <v>2.84</v>
      </c>
      <c r="F5775">
        <v>0.16500000000000001</v>
      </c>
      <c r="G5775">
        <v>2.84</v>
      </c>
      <c r="H5775">
        <v>2.84</v>
      </c>
      <c r="I5775" t="s">
        <v>149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X5775">
        <v>0</v>
      </c>
      <c r="Y5775">
        <v>0</v>
      </c>
    </row>
    <row r="5776" spans="1:25" x14ac:dyDescent="0.3">
      <c r="A5776" s="2">
        <v>45946</v>
      </c>
      <c r="B5776" t="s">
        <v>11</v>
      </c>
      <c r="C5776">
        <v>57</v>
      </c>
      <c r="D5776">
        <v>0</v>
      </c>
      <c r="F5776">
        <v>0</v>
      </c>
      <c r="G5776">
        <v>0</v>
      </c>
      <c r="H5776">
        <v>0</v>
      </c>
      <c r="I5776" t="s">
        <v>149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5" x14ac:dyDescent="0.3">
      <c r="A5777" s="2">
        <v>45946</v>
      </c>
      <c r="B5777" t="s">
        <v>102</v>
      </c>
      <c r="C5777">
        <v>786</v>
      </c>
      <c r="D5777">
        <v>2</v>
      </c>
      <c r="E5777">
        <v>2.65</v>
      </c>
      <c r="F5777">
        <v>0.254</v>
      </c>
      <c r="G5777">
        <v>5.3</v>
      </c>
      <c r="H5777">
        <v>5.3</v>
      </c>
      <c r="I5777" t="s">
        <v>149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X5777">
        <v>0</v>
      </c>
      <c r="Y5777">
        <v>0</v>
      </c>
    </row>
    <row r="5778" spans="1:25" x14ac:dyDescent="0.3">
      <c r="A5778" s="2">
        <v>45946</v>
      </c>
      <c r="B5778" t="s">
        <v>98</v>
      </c>
      <c r="C5778">
        <v>1755</v>
      </c>
      <c r="D5778">
        <v>7</v>
      </c>
      <c r="E5778">
        <v>2.4630000000000001</v>
      </c>
      <c r="F5778">
        <v>0.39900000000000002</v>
      </c>
      <c r="G5778">
        <v>17.239999999999998</v>
      </c>
      <c r="H5778">
        <v>17.239999999999998</v>
      </c>
      <c r="I5778" t="s">
        <v>149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34.49</v>
      </c>
      <c r="S5778">
        <v>34.49</v>
      </c>
      <c r="T5778">
        <v>34.49</v>
      </c>
      <c r="U5778">
        <v>34.49</v>
      </c>
      <c r="V5778">
        <v>49.985503039999998</v>
      </c>
      <c r="W5778">
        <v>49.985503039999998</v>
      </c>
      <c r="X5778">
        <v>2.0005800460000001</v>
      </c>
      <c r="Y5778">
        <v>2.0005800460000001</v>
      </c>
    </row>
    <row r="5779" spans="1:25" x14ac:dyDescent="0.3">
      <c r="A5779" s="2">
        <v>45946</v>
      </c>
      <c r="B5779" t="s">
        <v>104</v>
      </c>
      <c r="C5779">
        <v>495</v>
      </c>
      <c r="D5779">
        <v>5</v>
      </c>
      <c r="E5779">
        <v>1.8839999999999999</v>
      </c>
      <c r="F5779">
        <v>1.01</v>
      </c>
      <c r="G5779">
        <v>9.42</v>
      </c>
      <c r="H5779">
        <v>9.42</v>
      </c>
      <c r="I5779" t="s">
        <v>149</v>
      </c>
      <c r="J5779">
        <v>1</v>
      </c>
      <c r="K5779">
        <v>1</v>
      </c>
      <c r="L5779">
        <v>1</v>
      </c>
      <c r="M5779">
        <v>1</v>
      </c>
      <c r="N5779">
        <v>3</v>
      </c>
      <c r="O5779">
        <v>3</v>
      </c>
      <c r="P5779">
        <v>3</v>
      </c>
      <c r="Q5779">
        <v>3</v>
      </c>
      <c r="R5779">
        <v>88.47</v>
      </c>
      <c r="S5779">
        <v>88.47</v>
      </c>
      <c r="T5779">
        <v>88.47</v>
      </c>
      <c r="U5779">
        <v>88.47</v>
      </c>
      <c r="V5779">
        <v>10.647677180000001</v>
      </c>
      <c r="W5779">
        <v>10.647677180000001</v>
      </c>
      <c r="X5779">
        <v>9.3917197449999996</v>
      </c>
      <c r="Y5779">
        <v>9.3917197449999996</v>
      </c>
    </row>
    <row r="5780" spans="1:25" x14ac:dyDescent="0.3">
      <c r="A5780" s="2">
        <v>45946</v>
      </c>
      <c r="B5780" t="s">
        <v>38</v>
      </c>
      <c r="C5780">
        <v>2</v>
      </c>
      <c r="D5780">
        <v>0</v>
      </c>
      <c r="F5780">
        <v>0</v>
      </c>
      <c r="G5780">
        <v>0</v>
      </c>
      <c r="H5780">
        <v>0</v>
      </c>
      <c r="I5780" t="s">
        <v>149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5" x14ac:dyDescent="0.3">
      <c r="A5781" s="2">
        <v>45946</v>
      </c>
      <c r="B5781" t="s">
        <v>42</v>
      </c>
      <c r="C5781">
        <v>404</v>
      </c>
      <c r="D5781">
        <v>11</v>
      </c>
      <c r="E5781">
        <v>2.153</v>
      </c>
      <c r="F5781">
        <v>2.7229999999999999</v>
      </c>
      <c r="G5781">
        <v>23.68</v>
      </c>
      <c r="H5781">
        <v>23.68</v>
      </c>
      <c r="I5781" t="s">
        <v>149</v>
      </c>
      <c r="J5781">
        <v>5</v>
      </c>
      <c r="K5781">
        <v>5</v>
      </c>
      <c r="L5781">
        <v>5</v>
      </c>
      <c r="M5781">
        <v>5</v>
      </c>
      <c r="N5781">
        <v>5</v>
      </c>
      <c r="O5781">
        <v>5</v>
      </c>
      <c r="P5781">
        <v>5</v>
      </c>
      <c r="Q5781">
        <v>5</v>
      </c>
      <c r="R5781">
        <v>150.82</v>
      </c>
      <c r="S5781">
        <v>150.82</v>
      </c>
      <c r="T5781">
        <v>150.82</v>
      </c>
      <c r="U5781">
        <v>150.82</v>
      </c>
      <c r="V5781">
        <v>15.70083543</v>
      </c>
      <c r="W5781">
        <v>15.70083543</v>
      </c>
      <c r="X5781">
        <v>6.3690878379999996</v>
      </c>
      <c r="Y5781">
        <v>6.3690878379999996</v>
      </c>
    </row>
    <row r="5782" spans="1:25" x14ac:dyDescent="0.3">
      <c r="A5782" s="2">
        <v>45946</v>
      </c>
      <c r="B5782" t="s">
        <v>50</v>
      </c>
      <c r="C5782">
        <v>1</v>
      </c>
      <c r="D5782">
        <v>0</v>
      </c>
      <c r="F5782">
        <v>0</v>
      </c>
      <c r="G5782">
        <v>0</v>
      </c>
      <c r="H5782">
        <v>0</v>
      </c>
      <c r="I5782" t="s">
        <v>149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5" x14ac:dyDescent="0.3">
      <c r="A5783" s="2">
        <v>45946</v>
      </c>
      <c r="B5783" t="s">
        <v>72</v>
      </c>
      <c r="C5783">
        <v>57</v>
      </c>
      <c r="D5783">
        <v>0</v>
      </c>
      <c r="F5783">
        <v>0</v>
      </c>
      <c r="G5783">
        <v>0</v>
      </c>
      <c r="H5783">
        <v>0</v>
      </c>
      <c r="I5783" t="s">
        <v>149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5" x14ac:dyDescent="0.3">
      <c r="A5784" s="2">
        <v>45946</v>
      </c>
      <c r="B5784" t="s">
        <v>84</v>
      </c>
      <c r="C5784">
        <v>32</v>
      </c>
      <c r="D5784">
        <v>1</v>
      </c>
      <c r="E5784">
        <v>1.75</v>
      </c>
      <c r="F5784">
        <v>3.125</v>
      </c>
      <c r="G5784">
        <v>1.75</v>
      </c>
      <c r="H5784">
        <v>1.75</v>
      </c>
      <c r="I5784" t="s">
        <v>149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X5784">
        <v>0</v>
      </c>
      <c r="Y5784">
        <v>0</v>
      </c>
    </row>
    <row r="5785" spans="1:25" x14ac:dyDescent="0.3">
      <c r="A5785" s="2">
        <v>45946</v>
      </c>
      <c r="B5785" t="s">
        <v>68</v>
      </c>
      <c r="C5785">
        <v>574</v>
      </c>
      <c r="D5785">
        <v>9</v>
      </c>
      <c r="E5785">
        <v>4.6509999999999998</v>
      </c>
      <c r="F5785">
        <v>1.5680000000000001</v>
      </c>
      <c r="G5785">
        <v>41.86</v>
      </c>
      <c r="H5785">
        <v>41.86</v>
      </c>
      <c r="I5785" t="s">
        <v>149</v>
      </c>
      <c r="J5785">
        <v>1</v>
      </c>
      <c r="K5785">
        <v>2</v>
      </c>
      <c r="L5785">
        <v>3</v>
      </c>
      <c r="M5785">
        <v>3</v>
      </c>
      <c r="N5785">
        <v>1</v>
      </c>
      <c r="O5785">
        <v>3</v>
      </c>
      <c r="P5785">
        <v>4</v>
      </c>
      <c r="Q5785">
        <v>4</v>
      </c>
      <c r="R5785">
        <v>27.49</v>
      </c>
      <c r="S5785">
        <v>82.47</v>
      </c>
      <c r="T5785">
        <v>115.45</v>
      </c>
      <c r="U5785">
        <v>115.45</v>
      </c>
      <c r="V5785">
        <v>50.757851340000002</v>
      </c>
      <c r="W5785">
        <v>36.258120400000003</v>
      </c>
      <c r="X5785">
        <v>1.9701385570000001</v>
      </c>
      <c r="Y5785">
        <v>2.7580028670000001</v>
      </c>
    </row>
    <row r="5786" spans="1:25" x14ac:dyDescent="0.3">
      <c r="A5786" s="2">
        <v>45946</v>
      </c>
      <c r="B5786" t="s">
        <v>64</v>
      </c>
      <c r="C5786">
        <v>152</v>
      </c>
      <c r="D5786">
        <v>2</v>
      </c>
      <c r="E5786">
        <v>4.17</v>
      </c>
      <c r="F5786">
        <v>1.3160000000000001</v>
      </c>
      <c r="G5786">
        <v>8.34</v>
      </c>
      <c r="H5786">
        <v>8.34</v>
      </c>
      <c r="I5786" t="s">
        <v>149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X5786">
        <v>0</v>
      </c>
      <c r="Y5786">
        <v>0</v>
      </c>
    </row>
    <row r="5787" spans="1:25" x14ac:dyDescent="0.3">
      <c r="A5787" s="2">
        <v>45946</v>
      </c>
      <c r="B5787" t="s">
        <v>26</v>
      </c>
      <c r="C5787">
        <v>75</v>
      </c>
      <c r="D5787">
        <v>0</v>
      </c>
      <c r="F5787">
        <v>0</v>
      </c>
      <c r="G5787">
        <v>0</v>
      </c>
      <c r="H5787">
        <v>0</v>
      </c>
      <c r="I5787" t="s">
        <v>149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5" x14ac:dyDescent="0.3">
      <c r="A5788" s="2">
        <v>45946</v>
      </c>
      <c r="B5788" t="s">
        <v>15</v>
      </c>
      <c r="C5788">
        <v>316</v>
      </c>
      <c r="D5788">
        <v>3</v>
      </c>
      <c r="E5788">
        <v>3.8069999999999999</v>
      </c>
      <c r="F5788">
        <v>0.94899999999999995</v>
      </c>
      <c r="G5788">
        <v>11.42</v>
      </c>
      <c r="H5788">
        <v>11.42</v>
      </c>
      <c r="I5788" t="s">
        <v>149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37.49</v>
      </c>
      <c r="S5788">
        <v>37.49</v>
      </c>
      <c r="T5788">
        <v>37.49</v>
      </c>
      <c r="U5788">
        <v>37.49</v>
      </c>
      <c r="V5788">
        <v>30.461456389999999</v>
      </c>
      <c r="W5788">
        <v>30.461456389999999</v>
      </c>
      <c r="X5788">
        <v>3.2828371280000002</v>
      </c>
      <c r="Y5788">
        <v>3.2828371280000002</v>
      </c>
    </row>
    <row r="5789" spans="1:25" x14ac:dyDescent="0.3">
      <c r="A5789" s="2">
        <v>45946</v>
      </c>
      <c r="B5789" t="s">
        <v>36</v>
      </c>
      <c r="C5789">
        <v>89</v>
      </c>
      <c r="D5789">
        <v>0</v>
      </c>
      <c r="F5789">
        <v>0</v>
      </c>
      <c r="G5789">
        <v>0</v>
      </c>
      <c r="H5789">
        <v>0</v>
      </c>
      <c r="I5789" t="s">
        <v>149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5" x14ac:dyDescent="0.3">
      <c r="A5790" s="2">
        <v>45946</v>
      </c>
      <c r="B5790" t="s">
        <v>78</v>
      </c>
      <c r="C5790">
        <v>283</v>
      </c>
      <c r="D5790">
        <v>2</v>
      </c>
      <c r="E5790">
        <v>5.0250000000000004</v>
      </c>
      <c r="F5790">
        <v>0.70699999999999996</v>
      </c>
      <c r="G5790">
        <v>10.050000000000001</v>
      </c>
      <c r="H5790">
        <v>10.050000000000001</v>
      </c>
      <c r="I5790" t="s">
        <v>149</v>
      </c>
      <c r="J5790">
        <v>3</v>
      </c>
      <c r="K5790">
        <v>3</v>
      </c>
      <c r="L5790">
        <v>3</v>
      </c>
      <c r="M5790">
        <v>3</v>
      </c>
      <c r="N5790">
        <v>4</v>
      </c>
      <c r="O5790">
        <v>4</v>
      </c>
      <c r="P5790">
        <v>4</v>
      </c>
      <c r="Q5790">
        <v>4</v>
      </c>
      <c r="R5790">
        <v>225.96</v>
      </c>
      <c r="S5790">
        <v>225.96</v>
      </c>
      <c r="T5790">
        <v>225.96</v>
      </c>
      <c r="U5790">
        <v>225.96</v>
      </c>
      <c r="V5790">
        <v>4.4476898570000003</v>
      </c>
      <c r="W5790">
        <v>4.4476898570000003</v>
      </c>
      <c r="X5790">
        <v>22.483582089999999</v>
      </c>
      <c r="Y5790">
        <v>22.483582089999999</v>
      </c>
    </row>
    <row r="5791" spans="1:25" x14ac:dyDescent="0.3">
      <c r="A5791" s="2">
        <v>45946</v>
      </c>
      <c r="B5791" t="s">
        <v>21</v>
      </c>
      <c r="C5791">
        <v>204</v>
      </c>
      <c r="D5791">
        <v>2</v>
      </c>
      <c r="E5791">
        <v>2.3149999999999999</v>
      </c>
      <c r="F5791">
        <v>0.98</v>
      </c>
      <c r="G5791">
        <v>4.63</v>
      </c>
      <c r="H5791">
        <v>4.63</v>
      </c>
      <c r="I5791" t="s">
        <v>149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X5791">
        <v>0</v>
      </c>
      <c r="Y5791">
        <v>0</v>
      </c>
    </row>
    <row r="5792" spans="1:25" x14ac:dyDescent="0.3">
      <c r="A5792" s="2">
        <v>45946</v>
      </c>
      <c r="B5792" t="s">
        <v>94</v>
      </c>
      <c r="C5792">
        <v>431</v>
      </c>
      <c r="D5792">
        <v>0</v>
      </c>
      <c r="F5792">
        <v>0</v>
      </c>
      <c r="G5792">
        <v>0</v>
      </c>
      <c r="H5792">
        <v>0</v>
      </c>
      <c r="I5792" t="s">
        <v>149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5" x14ac:dyDescent="0.3">
      <c r="A5793" s="2">
        <v>45946</v>
      </c>
      <c r="B5793" t="s">
        <v>17</v>
      </c>
      <c r="C5793">
        <v>60</v>
      </c>
      <c r="D5793">
        <v>0</v>
      </c>
      <c r="F5793">
        <v>0</v>
      </c>
      <c r="G5793">
        <v>0</v>
      </c>
      <c r="H5793">
        <v>0</v>
      </c>
      <c r="I5793" t="s">
        <v>149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5" x14ac:dyDescent="0.3">
      <c r="A5794" s="2">
        <v>45946</v>
      </c>
      <c r="B5794" t="s">
        <v>17</v>
      </c>
      <c r="C5794">
        <v>69</v>
      </c>
      <c r="D5794">
        <v>0</v>
      </c>
      <c r="F5794">
        <v>0</v>
      </c>
      <c r="G5794">
        <v>0</v>
      </c>
      <c r="H5794">
        <v>0</v>
      </c>
      <c r="I5794" t="s">
        <v>149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5" x14ac:dyDescent="0.3">
      <c r="A5795" s="2">
        <v>45946</v>
      </c>
      <c r="B5795" t="s">
        <v>17</v>
      </c>
      <c r="C5795">
        <v>63</v>
      </c>
      <c r="D5795">
        <v>0</v>
      </c>
      <c r="F5795">
        <v>0</v>
      </c>
      <c r="G5795">
        <v>0</v>
      </c>
      <c r="H5795">
        <v>0</v>
      </c>
      <c r="I5795" t="s">
        <v>149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5" x14ac:dyDescent="0.3">
      <c r="A5796" s="2">
        <v>45946</v>
      </c>
      <c r="B5796" t="s">
        <v>17</v>
      </c>
      <c r="C5796">
        <v>106</v>
      </c>
      <c r="D5796">
        <v>1</v>
      </c>
      <c r="E5796">
        <v>0.25</v>
      </c>
      <c r="F5796">
        <v>0.94299999999999995</v>
      </c>
      <c r="G5796">
        <v>0.25</v>
      </c>
      <c r="H5796">
        <v>0.25</v>
      </c>
      <c r="I5796" t="s">
        <v>149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X5796">
        <v>0</v>
      </c>
      <c r="Y5796">
        <v>0</v>
      </c>
    </row>
    <row r="5797" spans="1:25" x14ac:dyDescent="0.3">
      <c r="A5797" s="2">
        <v>45946</v>
      </c>
      <c r="B5797" t="s">
        <v>52</v>
      </c>
      <c r="C5797">
        <v>1423</v>
      </c>
      <c r="D5797">
        <v>14</v>
      </c>
      <c r="E5797">
        <v>0.71499999999999997</v>
      </c>
      <c r="F5797">
        <v>0.98399999999999999</v>
      </c>
      <c r="G5797">
        <v>10.01</v>
      </c>
      <c r="H5797">
        <v>10.01</v>
      </c>
      <c r="I5797" t="s">
        <v>149</v>
      </c>
      <c r="J5797">
        <v>4</v>
      </c>
      <c r="K5797">
        <v>4</v>
      </c>
      <c r="L5797">
        <v>4</v>
      </c>
      <c r="M5797">
        <v>4</v>
      </c>
      <c r="N5797">
        <v>5</v>
      </c>
      <c r="O5797">
        <v>5</v>
      </c>
      <c r="P5797">
        <v>5</v>
      </c>
      <c r="Q5797">
        <v>5</v>
      </c>
      <c r="R5797">
        <v>105.6</v>
      </c>
      <c r="S5797">
        <v>105.6</v>
      </c>
      <c r="T5797">
        <v>105.6</v>
      </c>
      <c r="U5797">
        <v>105.6</v>
      </c>
      <c r="V5797">
        <v>9.4791666669999994</v>
      </c>
      <c r="W5797">
        <v>9.4791666669999994</v>
      </c>
      <c r="X5797">
        <v>10.54945055</v>
      </c>
      <c r="Y5797">
        <v>10.54945055</v>
      </c>
    </row>
    <row r="5798" spans="1:25" x14ac:dyDescent="0.3">
      <c r="A5798" s="2">
        <v>45946</v>
      </c>
      <c r="B5798" t="s">
        <v>52</v>
      </c>
      <c r="C5798">
        <v>1944</v>
      </c>
      <c r="D5798">
        <v>20</v>
      </c>
      <c r="E5798">
        <v>0.73799999999999999</v>
      </c>
      <c r="F5798">
        <v>1.0289999999999999</v>
      </c>
      <c r="G5798">
        <v>14.75</v>
      </c>
      <c r="H5798">
        <v>14.75</v>
      </c>
      <c r="I5798" t="s">
        <v>149</v>
      </c>
      <c r="J5798">
        <v>1</v>
      </c>
      <c r="K5798">
        <v>2</v>
      </c>
      <c r="L5798">
        <v>2</v>
      </c>
      <c r="M5798">
        <v>2</v>
      </c>
      <c r="N5798">
        <v>1</v>
      </c>
      <c r="O5798">
        <v>2</v>
      </c>
      <c r="P5798">
        <v>2</v>
      </c>
      <c r="Q5798">
        <v>2</v>
      </c>
      <c r="R5798">
        <v>11.49</v>
      </c>
      <c r="S5798">
        <v>25.37</v>
      </c>
      <c r="T5798">
        <v>25.37</v>
      </c>
      <c r="U5798">
        <v>25.37</v>
      </c>
      <c r="V5798">
        <v>58.139534879999999</v>
      </c>
      <c r="W5798">
        <v>58.139534879999999</v>
      </c>
      <c r="X5798">
        <v>1.72</v>
      </c>
      <c r="Y5798">
        <v>1.72</v>
      </c>
    </row>
    <row r="5799" spans="1:25" x14ac:dyDescent="0.3">
      <c r="A5799" s="2">
        <v>45946</v>
      </c>
      <c r="B5799" t="s">
        <v>52</v>
      </c>
      <c r="C5799">
        <v>1170</v>
      </c>
      <c r="D5799">
        <v>20</v>
      </c>
      <c r="E5799">
        <v>0.753</v>
      </c>
      <c r="F5799">
        <v>1.7090000000000001</v>
      </c>
      <c r="G5799">
        <v>15.05</v>
      </c>
      <c r="H5799">
        <v>15.05</v>
      </c>
      <c r="I5799" t="s">
        <v>149</v>
      </c>
      <c r="J5799">
        <v>6</v>
      </c>
      <c r="K5799">
        <v>6</v>
      </c>
      <c r="L5799">
        <v>6</v>
      </c>
      <c r="M5799">
        <v>6</v>
      </c>
      <c r="N5799">
        <v>6</v>
      </c>
      <c r="O5799">
        <v>6</v>
      </c>
      <c r="P5799">
        <v>6</v>
      </c>
      <c r="Q5799">
        <v>6</v>
      </c>
      <c r="R5799">
        <v>108.11</v>
      </c>
      <c r="S5799">
        <v>108.11</v>
      </c>
      <c r="T5799">
        <v>108.11</v>
      </c>
      <c r="U5799">
        <v>108.11</v>
      </c>
      <c r="V5799">
        <v>13.92100638</v>
      </c>
      <c r="W5799">
        <v>13.92100638</v>
      </c>
      <c r="X5799">
        <v>7.1833887040000004</v>
      </c>
      <c r="Y5799">
        <v>7.1833887040000004</v>
      </c>
    </row>
    <row r="5800" spans="1:25" x14ac:dyDescent="0.3">
      <c r="A5800" s="2">
        <v>45946</v>
      </c>
      <c r="B5800" t="s">
        <v>52</v>
      </c>
      <c r="C5800">
        <v>4377</v>
      </c>
      <c r="D5800">
        <v>56</v>
      </c>
      <c r="E5800">
        <v>0.34499999999999997</v>
      </c>
      <c r="F5800">
        <v>1.2789999999999999</v>
      </c>
      <c r="G5800">
        <v>19.32</v>
      </c>
      <c r="H5800">
        <v>19.32</v>
      </c>
      <c r="I5800" t="s">
        <v>149</v>
      </c>
      <c r="J5800">
        <v>4</v>
      </c>
      <c r="K5800">
        <v>6</v>
      </c>
      <c r="L5800">
        <v>6</v>
      </c>
      <c r="M5800">
        <v>6</v>
      </c>
      <c r="N5800">
        <v>4</v>
      </c>
      <c r="O5800">
        <v>6</v>
      </c>
      <c r="P5800">
        <v>6</v>
      </c>
      <c r="Q5800">
        <v>6</v>
      </c>
      <c r="R5800">
        <v>50.74</v>
      </c>
      <c r="S5800">
        <v>89.6</v>
      </c>
      <c r="T5800">
        <v>89.6</v>
      </c>
      <c r="U5800">
        <v>89.6</v>
      </c>
      <c r="V5800">
        <v>21.5625</v>
      </c>
      <c r="W5800">
        <v>21.5625</v>
      </c>
      <c r="X5800">
        <v>4.6376811590000004</v>
      </c>
      <c r="Y5800">
        <v>4.6376811590000004</v>
      </c>
    </row>
    <row r="5801" spans="1:25" x14ac:dyDescent="0.3">
      <c r="A5801" s="2">
        <v>45946</v>
      </c>
      <c r="B5801" t="s">
        <v>112</v>
      </c>
      <c r="C5801">
        <v>144</v>
      </c>
      <c r="D5801">
        <v>1</v>
      </c>
      <c r="E5801">
        <v>1.53</v>
      </c>
      <c r="F5801">
        <v>0.69399999999999995</v>
      </c>
      <c r="G5801">
        <v>1.53</v>
      </c>
      <c r="H5801">
        <v>1.53</v>
      </c>
      <c r="I5801" t="s">
        <v>149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X5801">
        <v>0</v>
      </c>
      <c r="Y5801">
        <v>0</v>
      </c>
    </row>
    <row r="5802" spans="1:25" x14ac:dyDescent="0.3">
      <c r="A5802" s="2">
        <v>45946</v>
      </c>
      <c r="B5802" t="s">
        <v>15</v>
      </c>
      <c r="C5802">
        <v>551</v>
      </c>
      <c r="D5802">
        <v>4</v>
      </c>
      <c r="E5802">
        <v>1.6279999999999999</v>
      </c>
      <c r="F5802">
        <v>0.72599999999999998</v>
      </c>
      <c r="G5802">
        <v>6.51</v>
      </c>
      <c r="H5802">
        <v>6.51</v>
      </c>
      <c r="I5802" t="s">
        <v>149</v>
      </c>
      <c r="J5802">
        <v>3</v>
      </c>
      <c r="K5802">
        <v>3</v>
      </c>
      <c r="L5802">
        <v>3</v>
      </c>
      <c r="M5802">
        <v>3</v>
      </c>
      <c r="N5802">
        <v>6</v>
      </c>
      <c r="O5802">
        <v>6</v>
      </c>
      <c r="P5802">
        <v>6</v>
      </c>
      <c r="Q5802">
        <v>6</v>
      </c>
      <c r="R5802">
        <v>200.4</v>
      </c>
      <c r="S5802">
        <v>200.4</v>
      </c>
      <c r="T5802">
        <v>200.4</v>
      </c>
      <c r="U5802">
        <v>200.4</v>
      </c>
      <c r="V5802">
        <v>3.2485029939999999</v>
      </c>
      <c r="W5802">
        <v>3.2485029939999999</v>
      </c>
      <c r="X5802">
        <v>30.783410140000001</v>
      </c>
      <c r="Y5802">
        <v>30.783410140000001</v>
      </c>
    </row>
    <row r="5803" spans="1:25" x14ac:dyDescent="0.3">
      <c r="A5803" s="2">
        <v>45946</v>
      </c>
      <c r="B5803" t="s">
        <v>112</v>
      </c>
      <c r="C5803">
        <v>455</v>
      </c>
      <c r="D5803">
        <v>3</v>
      </c>
      <c r="E5803">
        <v>0.35699999999999998</v>
      </c>
      <c r="F5803">
        <v>0.65900000000000003</v>
      </c>
      <c r="G5803">
        <v>1.07</v>
      </c>
      <c r="H5803">
        <v>1.07</v>
      </c>
      <c r="I5803" t="s">
        <v>149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X5803">
        <v>0</v>
      </c>
      <c r="Y5803">
        <v>0</v>
      </c>
    </row>
    <row r="5804" spans="1:25" x14ac:dyDescent="0.3">
      <c r="A5804" s="2">
        <v>45946</v>
      </c>
      <c r="B5804" t="s">
        <v>15</v>
      </c>
      <c r="C5804">
        <v>725</v>
      </c>
      <c r="D5804">
        <v>1</v>
      </c>
      <c r="E5804">
        <v>1.38</v>
      </c>
      <c r="F5804">
        <v>0.13800000000000001</v>
      </c>
      <c r="G5804">
        <v>1.38</v>
      </c>
      <c r="H5804">
        <v>1.38</v>
      </c>
      <c r="I5804" t="s">
        <v>149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37.880000000000003</v>
      </c>
      <c r="S5804">
        <v>37.880000000000003</v>
      </c>
      <c r="T5804">
        <v>37.880000000000003</v>
      </c>
      <c r="U5804">
        <v>37.880000000000003</v>
      </c>
      <c r="V5804">
        <v>3.643083421</v>
      </c>
      <c r="W5804">
        <v>3.643083421</v>
      </c>
      <c r="X5804">
        <v>27.449275360000001</v>
      </c>
      <c r="Y5804">
        <v>27.449275360000001</v>
      </c>
    </row>
    <row r="5805" spans="1:25" x14ac:dyDescent="0.3">
      <c r="A5805" s="2">
        <v>45946</v>
      </c>
      <c r="B5805" t="s">
        <v>15</v>
      </c>
      <c r="C5805">
        <v>683</v>
      </c>
      <c r="D5805">
        <v>4</v>
      </c>
      <c r="E5805">
        <v>1.2</v>
      </c>
      <c r="F5805">
        <v>0.58599999999999997</v>
      </c>
      <c r="G5805">
        <v>4.8</v>
      </c>
      <c r="H5805">
        <v>4.8</v>
      </c>
      <c r="I5805" t="s">
        <v>149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34.49</v>
      </c>
      <c r="S5805">
        <v>34.49</v>
      </c>
      <c r="T5805">
        <v>34.49</v>
      </c>
      <c r="U5805">
        <v>34.49</v>
      </c>
      <c r="V5805">
        <v>13.917077409999999</v>
      </c>
      <c r="W5805">
        <v>13.917077409999999</v>
      </c>
      <c r="X5805">
        <v>7.1854166670000001</v>
      </c>
      <c r="Y5805">
        <v>7.1854166670000001</v>
      </c>
    </row>
    <row r="5806" spans="1:25" x14ac:dyDescent="0.3">
      <c r="A5806" s="2">
        <v>45946</v>
      </c>
      <c r="B5806" t="s">
        <v>112</v>
      </c>
      <c r="C5806">
        <v>628</v>
      </c>
      <c r="D5806">
        <v>7</v>
      </c>
      <c r="E5806">
        <v>1.526</v>
      </c>
      <c r="F5806">
        <v>1.115</v>
      </c>
      <c r="G5806">
        <v>10.68</v>
      </c>
      <c r="H5806">
        <v>10.68</v>
      </c>
      <c r="I5806" t="s">
        <v>149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X5806">
        <v>0</v>
      </c>
      <c r="Y5806">
        <v>0</v>
      </c>
    </row>
    <row r="5807" spans="1:25" x14ac:dyDescent="0.3">
      <c r="A5807" s="2">
        <v>45946</v>
      </c>
      <c r="B5807" t="s">
        <v>15</v>
      </c>
      <c r="C5807">
        <v>1278</v>
      </c>
      <c r="D5807">
        <v>6</v>
      </c>
      <c r="E5807">
        <v>0.753</v>
      </c>
      <c r="F5807">
        <v>0.46899999999999997</v>
      </c>
      <c r="G5807">
        <v>4.5199999999999996</v>
      </c>
      <c r="H5807">
        <v>4.5199999999999996</v>
      </c>
      <c r="I5807" t="s">
        <v>149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21.88</v>
      </c>
      <c r="S5807">
        <v>21.88</v>
      </c>
      <c r="T5807">
        <v>21.88</v>
      </c>
      <c r="U5807">
        <v>21.88</v>
      </c>
      <c r="V5807">
        <v>20.65813528</v>
      </c>
      <c r="W5807">
        <v>20.65813528</v>
      </c>
      <c r="X5807">
        <v>4.840707965</v>
      </c>
      <c r="Y5807">
        <v>4.840707965</v>
      </c>
    </row>
    <row r="5808" spans="1:25" x14ac:dyDescent="0.3">
      <c r="A5808" s="2">
        <v>45946</v>
      </c>
      <c r="B5808" t="s">
        <v>112</v>
      </c>
      <c r="C5808">
        <v>1322</v>
      </c>
      <c r="D5808">
        <v>4</v>
      </c>
      <c r="E5808">
        <v>0.88500000000000001</v>
      </c>
      <c r="F5808">
        <v>0.30299999999999999</v>
      </c>
      <c r="G5808">
        <v>3.54</v>
      </c>
      <c r="H5808">
        <v>3.54</v>
      </c>
      <c r="I5808" t="s">
        <v>149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X5808">
        <v>0</v>
      </c>
      <c r="Y5808">
        <v>0</v>
      </c>
    </row>
    <row r="5809" spans="1:25" x14ac:dyDescent="0.3">
      <c r="A5809" s="2">
        <v>45946</v>
      </c>
      <c r="B5809" t="s">
        <v>100</v>
      </c>
      <c r="C5809">
        <v>19</v>
      </c>
      <c r="D5809">
        <v>0</v>
      </c>
      <c r="F5809">
        <v>0</v>
      </c>
      <c r="G5809">
        <v>0</v>
      </c>
      <c r="H5809">
        <v>0</v>
      </c>
      <c r="I5809" t="s">
        <v>149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5" x14ac:dyDescent="0.3">
      <c r="A5810" s="2">
        <v>45946</v>
      </c>
      <c r="B5810" t="s">
        <v>54</v>
      </c>
      <c r="C5810">
        <v>430</v>
      </c>
      <c r="D5810">
        <v>3</v>
      </c>
      <c r="E5810">
        <v>2.02</v>
      </c>
      <c r="F5810">
        <v>0.69799999999999995</v>
      </c>
      <c r="G5810">
        <v>6.06</v>
      </c>
      <c r="H5810">
        <v>6.06</v>
      </c>
      <c r="I5810" t="s">
        <v>149</v>
      </c>
      <c r="J5810">
        <v>4</v>
      </c>
      <c r="K5810">
        <v>5</v>
      </c>
      <c r="L5810">
        <v>5</v>
      </c>
      <c r="M5810">
        <v>5</v>
      </c>
      <c r="N5810">
        <v>4</v>
      </c>
      <c r="O5810">
        <v>5</v>
      </c>
      <c r="P5810">
        <v>5</v>
      </c>
      <c r="Q5810">
        <v>5</v>
      </c>
      <c r="R5810">
        <v>132.13</v>
      </c>
      <c r="S5810">
        <v>155.01</v>
      </c>
      <c r="T5810">
        <v>155.01</v>
      </c>
      <c r="U5810">
        <v>155.01</v>
      </c>
      <c r="V5810">
        <v>3.9094251980000001</v>
      </c>
      <c r="W5810">
        <v>3.9094251980000001</v>
      </c>
      <c r="X5810">
        <v>25.579207920000002</v>
      </c>
      <c r="Y5810">
        <v>25.579207920000002</v>
      </c>
    </row>
    <row r="5811" spans="1:25" x14ac:dyDescent="0.3">
      <c r="A5811" s="2">
        <v>45946</v>
      </c>
      <c r="B5811" t="s">
        <v>60</v>
      </c>
      <c r="C5811">
        <v>1263</v>
      </c>
      <c r="D5811">
        <v>8</v>
      </c>
      <c r="E5811">
        <v>1.2450000000000001</v>
      </c>
      <c r="F5811">
        <v>0.63300000000000001</v>
      </c>
      <c r="G5811">
        <v>9.9600000000000009</v>
      </c>
      <c r="H5811">
        <v>9.9600000000000009</v>
      </c>
      <c r="I5811" t="s">
        <v>149</v>
      </c>
      <c r="J5811">
        <v>1</v>
      </c>
      <c r="K5811">
        <v>2</v>
      </c>
      <c r="L5811">
        <v>2</v>
      </c>
      <c r="M5811">
        <v>2</v>
      </c>
      <c r="N5811">
        <v>1</v>
      </c>
      <c r="O5811">
        <v>2</v>
      </c>
      <c r="P5811">
        <v>2</v>
      </c>
      <c r="Q5811">
        <v>2</v>
      </c>
      <c r="R5811">
        <v>21.88</v>
      </c>
      <c r="S5811">
        <v>43.76</v>
      </c>
      <c r="T5811">
        <v>43.76</v>
      </c>
      <c r="U5811">
        <v>43.76</v>
      </c>
      <c r="V5811">
        <v>22.760511879999999</v>
      </c>
      <c r="W5811">
        <v>22.760511879999999</v>
      </c>
      <c r="X5811">
        <v>4.3935742969999998</v>
      </c>
      <c r="Y5811">
        <v>4.3935742969999998</v>
      </c>
    </row>
    <row r="5812" spans="1:25" x14ac:dyDescent="0.3">
      <c r="A5812" s="2">
        <v>45946</v>
      </c>
      <c r="B5812" t="s">
        <v>60</v>
      </c>
      <c r="C5812">
        <v>3271</v>
      </c>
      <c r="D5812">
        <v>13</v>
      </c>
      <c r="E5812">
        <v>1.1619999999999999</v>
      </c>
      <c r="F5812">
        <v>0.39700000000000002</v>
      </c>
      <c r="G5812">
        <v>15.1</v>
      </c>
      <c r="H5812">
        <v>15.1</v>
      </c>
      <c r="I5812" t="s">
        <v>149</v>
      </c>
      <c r="J5812">
        <v>4</v>
      </c>
      <c r="K5812">
        <v>4</v>
      </c>
      <c r="L5812">
        <v>4</v>
      </c>
      <c r="M5812">
        <v>4</v>
      </c>
      <c r="N5812">
        <v>4</v>
      </c>
      <c r="O5812">
        <v>4</v>
      </c>
      <c r="P5812">
        <v>4</v>
      </c>
      <c r="Q5812">
        <v>4</v>
      </c>
      <c r="R5812">
        <v>117.13</v>
      </c>
      <c r="S5812">
        <v>117.13</v>
      </c>
      <c r="T5812">
        <v>117.13</v>
      </c>
      <c r="U5812">
        <v>117.13</v>
      </c>
      <c r="V5812">
        <v>12.89165884</v>
      </c>
      <c r="W5812">
        <v>12.89165884</v>
      </c>
      <c r="X5812">
        <v>7.756953642</v>
      </c>
      <c r="Y5812">
        <v>7.756953642</v>
      </c>
    </row>
    <row r="5813" spans="1:25" x14ac:dyDescent="0.3">
      <c r="A5813" s="2">
        <v>45946</v>
      </c>
      <c r="B5813" t="s">
        <v>100</v>
      </c>
      <c r="C5813">
        <v>64</v>
      </c>
      <c r="D5813">
        <v>2</v>
      </c>
      <c r="E5813">
        <v>0.78</v>
      </c>
      <c r="F5813">
        <v>3.125</v>
      </c>
      <c r="G5813">
        <v>1.56</v>
      </c>
      <c r="H5813">
        <v>1.56</v>
      </c>
      <c r="I5813" t="s">
        <v>149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13.49</v>
      </c>
      <c r="S5813">
        <v>13.49</v>
      </c>
      <c r="T5813">
        <v>13.49</v>
      </c>
      <c r="U5813">
        <v>13.49</v>
      </c>
      <c r="V5813">
        <v>11.564121569999999</v>
      </c>
      <c r="W5813">
        <v>11.564121569999999</v>
      </c>
      <c r="X5813">
        <v>8.6474358969999994</v>
      </c>
      <c r="Y5813">
        <v>8.6474358969999994</v>
      </c>
    </row>
    <row r="5814" spans="1:25" x14ac:dyDescent="0.3">
      <c r="A5814" s="2">
        <v>45946</v>
      </c>
      <c r="B5814" t="s">
        <v>54</v>
      </c>
      <c r="C5814">
        <v>1284</v>
      </c>
      <c r="D5814">
        <v>8</v>
      </c>
      <c r="E5814">
        <v>0.88900000000000001</v>
      </c>
      <c r="F5814">
        <v>0.623</v>
      </c>
      <c r="G5814">
        <v>7.11</v>
      </c>
      <c r="H5814">
        <v>7.11</v>
      </c>
      <c r="I5814" t="s">
        <v>149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1</v>
      </c>
      <c r="R5814">
        <v>21.9</v>
      </c>
      <c r="S5814">
        <v>21.9</v>
      </c>
      <c r="T5814">
        <v>21.9</v>
      </c>
      <c r="U5814">
        <v>21.9</v>
      </c>
      <c r="V5814">
        <v>32.465753419999999</v>
      </c>
      <c r="W5814">
        <v>32.465753419999999</v>
      </c>
      <c r="X5814">
        <v>3.0801687759999998</v>
      </c>
      <c r="Y5814">
        <v>3.0801687759999998</v>
      </c>
    </row>
    <row r="5815" spans="1:25" x14ac:dyDescent="0.3">
      <c r="A5815" s="2">
        <v>45946</v>
      </c>
      <c r="B5815" t="s">
        <v>100</v>
      </c>
      <c r="C5815">
        <v>99</v>
      </c>
      <c r="D5815">
        <v>1</v>
      </c>
      <c r="E5815">
        <v>0.6</v>
      </c>
      <c r="F5815">
        <v>1.01</v>
      </c>
      <c r="G5815">
        <v>0.6</v>
      </c>
      <c r="H5815">
        <v>0.6</v>
      </c>
      <c r="I5815" t="s">
        <v>149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X5815">
        <v>0</v>
      </c>
      <c r="Y5815">
        <v>0</v>
      </c>
    </row>
    <row r="5816" spans="1:25" x14ac:dyDescent="0.3">
      <c r="A5816" s="2">
        <v>45946</v>
      </c>
      <c r="B5816" t="s">
        <v>54</v>
      </c>
      <c r="C5816">
        <v>534</v>
      </c>
      <c r="D5816">
        <v>2</v>
      </c>
      <c r="E5816">
        <v>0.82499999999999996</v>
      </c>
      <c r="F5816">
        <v>0.375</v>
      </c>
      <c r="G5816">
        <v>1.65</v>
      </c>
      <c r="H5816">
        <v>1.65</v>
      </c>
      <c r="I5816" t="s">
        <v>149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24.98</v>
      </c>
      <c r="S5816">
        <v>24.98</v>
      </c>
      <c r="T5816">
        <v>24.98</v>
      </c>
      <c r="U5816">
        <v>24.98</v>
      </c>
      <c r="V5816">
        <v>6.6052842270000003</v>
      </c>
      <c r="W5816">
        <v>6.6052842270000003</v>
      </c>
      <c r="X5816">
        <v>15.13939394</v>
      </c>
      <c r="Y5816">
        <v>15.13939394</v>
      </c>
    </row>
    <row r="5817" spans="1:25" x14ac:dyDescent="0.3">
      <c r="A5817" s="2">
        <v>45946</v>
      </c>
      <c r="B5817" t="s">
        <v>60</v>
      </c>
      <c r="C5817">
        <v>785</v>
      </c>
      <c r="D5817">
        <v>5</v>
      </c>
      <c r="E5817">
        <v>1.232</v>
      </c>
      <c r="F5817">
        <v>0.63700000000000001</v>
      </c>
      <c r="G5817">
        <v>6.16</v>
      </c>
      <c r="H5817">
        <v>6.16</v>
      </c>
      <c r="I5817" t="s">
        <v>149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X5817">
        <v>0</v>
      </c>
      <c r="Y5817">
        <v>0</v>
      </c>
    </row>
    <row r="5818" spans="1:25" x14ac:dyDescent="0.3">
      <c r="A5818" s="2">
        <v>45946</v>
      </c>
      <c r="B5818" t="s">
        <v>54</v>
      </c>
      <c r="C5818">
        <v>1899</v>
      </c>
      <c r="D5818">
        <v>5</v>
      </c>
      <c r="E5818">
        <v>0.76600000000000001</v>
      </c>
      <c r="F5818">
        <v>0.26300000000000001</v>
      </c>
      <c r="G5818">
        <v>3.83</v>
      </c>
      <c r="H5818">
        <v>3.83</v>
      </c>
      <c r="I5818" t="s">
        <v>149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X5818">
        <v>0</v>
      </c>
      <c r="Y5818">
        <v>0</v>
      </c>
    </row>
    <row r="5819" spans="1:25" x14ac:dyDescent="0.3">
      <c r="A5819" s="2">
        <v>45946</v>
      </c>
      <c r="B5819" t="s">
        <v>100</v>
      </c>
      <c r="C5819">
        <v>116</v>
      </c>
      <c r="D5819">
        <v>0</v>
      </c>
      <c r="F5819">
        <v>0</v>
      </c>
      <c r="G5819">
        <v>0</v>
      </c>
      <c r="H5819">
        <v>0</v>
      </c>
      <c r="I5819" t="s">
        <v>149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5" x14ac:dyDescent="0.3">
      <c r="A5820" s="2">
        <v>45946</v>
      </c>
      <c r="B5820" t="s">
        <v>60</v>
      </c>
      <c r="C5820">
        <v>3226</v>
      </c>
      <c r="D5820">
        <v>8</v>
      </c>
      <c r="E5820">
        <v>0.63500000000000001</v>
      </c>
      <c r="F5820">
        <v>0.248</v>
      </c>
      <c r="G5820">
        <v>5.08</v>
      </c>
      <c r="H5820">
        <v>5.08</v>
      </c>
      <c r="I5820" t="s">
        <v>149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22.88</v>
      </c>
      <c r="S5820">
        <v>22.88</v>
      </c>
      <c r="T5820">
        <v>22.88</v>
      </c>
      <c r="U5820">
        <v>22.88</v>
      </c>
      <c r="V5820">
        <v>22.202797199999999</v>
      </c>
      <c r="W5820">
        <v>22.202797199999999</v>
      </c>
      <c r="X5820">
        <v>4.5039370080000003</v>
      </c>
      <c r="Y5820">
        <v>4.5039370080000003</v>
      </c>
    </row>
    <row r="5821" spans="1:25" x14ac:dyDescent="0.3">
      <c r="A5821" s="2">
        <v>45946</v>
      </c>
      <c r="B5821" t="s">
        <v>48</v>
      </c>
      <c r="C5821">
        <v>492</v>
      </c>
      <c r="D5821">
        <v>2</v>
      </c>
      <c r="E5821">
        <v>2.0699999999999998</v>
      </c>
      <c r="F5821">
        <v>0.40699999999999997</v>
      </c>
      <c r="G5821">
        <v>4.1399999999999997</v>
      </c>
      <c r="H5821">
        <v>4.1399999999999997</v>
      </c>
      <c r="I5821" t="s">
        <v>149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X5821">
        <v>0</v>
      </c>
      <c r="Y5821">
        <v>0</v>
      </c>
    </row>
    <row r="5822" spans="1:25" x14ac:dyDescent="0.3">
      <c r="A5822" s="2">
        <v>45946</v>
      </c>
      <c r="B5822" t="s">
        <v>48</v>
      </c>
      <c r="C5822">
        <v>631</v>
      </c>
      <c r="D5822">
        <v>3</v>
      </c>
      <c r="E5822">
        <v>1.157</v>
      </c>
      <c r="F5822">
        <v>0.47499999999999998</v>
      </c>
      <c r="G5822">
        <v>3.47</v>
      </c>
      <c r="H5822">
        <v>3.47</v>
      </c>
      <c r="I5822" t="s">
        <v>149</v>
      </c>
      <c r="J5822">
        <v>1</v>
      </c>
      <c r="K5822">
        <v>1</v>
      </c>
      <c r="L5822">
        <v>1</v>
      </c>
      <c r="M5822">
        <v>1</v>
      </c>
      <c r="N5822">
        <v>2</v>
      </c>
      <c r="O5822">
        <v>2</v>
      </c>
      <c r="P5822">
        <v>2</v>
      </c>
      <c r="Q5822">
        <v>2</v>
      </c>
      <c r="R5822">
        <v>56.98</v>
      </c>
      <c r="S5822">
        <v>56.98</v>
      </c>
      <c r="T5822">
        <v>56.98</v>
      </c>
      <c r="U5822">
        <v>56.98</v>
      </c>
      <c r="V5822">
        <v>6.0898560899999996</v>
      </c>
      <c r="W5822">
        <v>6.0898560899999996</v>
      </c>
      <c r="X5822">
        <v>16.420749279999999</v>
      </c>
      <c r="Y5822">
        <v>16.420749279999999</v>
      </c>
    </row>
    <row r="5823" spans="1:25" x14ac:dyDescent="0.3">
      <c r="A5823" s="2">
        <v>45946</v>
      </c>
      <c r="B5823" t="s">
        <v>48</v>
      </c>
      <c r="C5823">
        <v>675</v>
      </c>
      <c r="D5823">
        <v>2</v>
      </c>
      <c r="E5823">
        <v>1.71</v>
      </c>
      <c r="F5823">
        <v>0.29599999999999999</v>
      </c>
      <c r="G5823">
        <v>3.42</v>
      </c>
      <c r="H5823">
        <v>3.42</v>
      </c>
      <c r="I5823" t="s">
        <v>149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X5823">
        <v>0</v>
      </c>
      <c r="Y5823">
        <v>0</v>
      </c>
    </row>
    <row r="5824" spans="1:25" x14ac:dyDescent="0.3">
      <c r="A5824" s="2">
        <v>45946</v>
      </c>
      <c r="B5824" t="s">
        <v>48</v>
      </c>
      <c r="C5824">
        <v>1180</v>
      </c>
      <c r="D5824">
        <v>3</v>
      </c>
      <c r="E5824">
        <v>1.143</v>
      </c>
      <c r="F5824">
        <v>0.254</v>
      </c>
      <c r="G5824">
        <v>3.43</v>
      </c>
      <c r="H5824">
        <v>3.43</v>
      </c>
      <c r="I5824" t="s">
        <v>149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X5824">
        <v>0</v>
      </c>
      <c r="Y5824">
        <v>0</v>
      </c>
    </row>
    <row r="5825" spans="1:25" x14ac:dyDescent="0.3">
      <c r="A5825" s="2">
        <v>45946</v>
      </c>
      <c r="B5825" t="s">
        <v>19</v>
      </c>
      <c r="C5825">
        <v>31</v>
      </c>
      <c r="D5825">
        <v>0</v>
      </c>
      <c r="F5825">
        <v>0</v>
      </c>
      <c r="G5825">
        <v>0</v>
      </c>
      <c r="H5825">
        <v>0</v>
      </c>
      <c r="I5825" t="s">
        <v>149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5" x14ac:dyDescent="0.3">
      <c r="A5826" s="2">
        <v>45946</v>
      </c>
      <c r="B5826" t="s">
        <v>90</v>
      </c>
      <c r="C5826">
        <v>11</v>
      </c>
      <c r="D5826">
        <v>0</v>
      </c>
      <c r="F5826">
        <v>0</v>
      </c>
      <c r="G5826">
        <v>0</v>
      </c>
      <c r="H5826">
        <v>0</v>
      </c>
      <c r="I5826" t="s">
        <v>149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5" x14ac:dyDescent="0.3">
      <c r="A5827" s="2">
        <v>45946</v>
      </c>
      <c r="B5827" t="s">
        <v>19</v>
      </c>
      <c r="C5827">
        <v>69</v>
      </c>
      <c r="D5827">
        <v>0</v>
      </c>
      <c r="F5827">
        <v>0</v>
      </c>
      <c r="G5827">
        <v>0</v>
      </c>
      <c r="H5827">
        <v>0</v>
      </c>
      <c r="I5827" t="s">
        <v>149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5" x14ac:dyDescent="0.3">
      <c r="A5828" s="2">
        <v>45946</v>
      </c>
      <c r="B5828" t="s">
        <v>90</v>
      </c>
      <c r="C5828">
        <v>26</v>
      </c>
      <c r="D5828">
        <v>0</v>
      </c>
      <c r="F5828">
        <v>0</v>
      </c>
      <c r="G5828">
        <v>0</v>
      </c>
      <c r="H5828">
        <v>0</v>
      </c>
      <c r="I5828" t="s">
        <v>149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5" x14ac:dyDescent="0.3">
      <c r="A5829" s="2">
        <v>45946</v>
      </c>
      <c r="B5829" t="s">
        <v>19</v>
      </c>
      <c r="C5829">
        <v>54</v>
      </c>
      <c r="D5829">
        <v>0</v>
      </c>
      <c r="F5829">
        <v>0</v>
      </c>
      <c r="G5829">
        <v>0</v>
      </c>
      <c r="H5829">
        <v>0</v>
      </c>
      <c r="I5829" t="s">
        <v>149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5" x14ac:dyDescent="0.3">
      <c r="A5830" s="2">
        <v>45946</v>
      </c>
      <c r="B5830" t="s">
        <v>90</v>
      </c>
      <c r="C5830">
        <v>53</v>
      </c>
      <c r="D5830">
        <v>1</v>
      </c>
      <c r="E5830">
        <v>1.29</v>
      </c>
      <c r="F5830">
        <v>1.887</v>
      </c>
      <c r="G5830">
        <v>1.29</v>
      </c>
      <c r="H5830">
        <v>1.29</v>
      </c>
      <c r="I5830" t="s">
        <v>149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X5830">
        <v>0</v>
      </c>
      <c r="Y5830">
        <v>0</v>
      </c>
    </row>
    <row r="5831" spans="1:25" x14ac:dyDescent="0.3">
      <c r="A5831" s="2">
        <v>45946</v>
      </c>
      <c r="B5831" t="s">
        <v>19</v>
      </c>
      <c r="C5831">
        <v>70</v>
      </c>
      <c r="D5831">
        <v>0</v>
      </c>
      <c r="F5831">
        <v>0</v>
      </c>
      <c r="G5831">
        <v>0</v>
      </c>
      <c r="H5831">
        <v>0</v>
      </c>
      <c r="I5831" t="s">
        <v>149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5" x14ac:dyDescent="0.3">
      <c r="A5832" s="2">
        <v>45946</v>
      </c>
      <c r="B5832" t="s">
        <v>90</v>
      </c>
      <c r="C5832">
        <v>23</v>
      </c>
      <c r="D5832">
        <v>0</v>
      </c>
      <c r="F5832">
        <v>0</v>
      </c>
      <c r="G5832">
        <v>0</v>
      </c>
      <c r="H5832">
        <v>0</v>
      </c>
      <c r="I5832" t="s">
        <v>149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5" x14ac:dyDescent="0.3">
      <c r="A5833" s="2">
        <v>45946</v>
      </c>
      <c r="B5833" t="s">
        <v>58</v>
      </c>
      <c r="C5833">
        <v>211</v>
      </c>
      <c r="D5833">
        <v>4</v>
      </c>
      <c r="E5833">
        <v>0.97499999999999998</v>
      </c>
      <c r="F5833">
        <v>1.8959999999999999</v>
      </c>
      <c r="G5833">
        <v>3.9</v>
      </c>
      <c r="H5833">
        <v>3.9</v>
      </c>
      <c r="I5833" t="s">
        <v>149</v>
      </c>
      <c r="J5833">
        <v>2</v>
      </c>
      <c r="K5833">
        <v>2</v>
      </c>
      <c r="L5833">
        <v>2</v>
      </c>
      <c r="M5833">
        <v>2</v>
      </c>
      <c r="N5833">
        <v>3</v>
      </c>
      <c r="O5833">
        <v>3</v>
      </c>
      <c r="P5833">
        <v>3</v>
      </c>
      <c r="Q5833">
        <v>3</v>
      </c>
      <c r="R5833">
        <v>34.47</v>
      </c>
      <c r="S5833">
        <v>34.47</v>
      </c>
      <c r="T5833">
        <v>34.47</v>
      </c>
      <c r="U5833">
        <v>34.47</v>
      </c>
      <c r="V5833">
        <v>11.314186250000001</v>
      </c>
      <c r="W5833">
        <v>11.314186250000001</v>
      </c>
      <c r="X5833">
        <v>8.8384615380000007</v>
      </c>
      <c r="Y5833">
        <v>8.8384615380000007</v>
      </c>
    </row>
    <row r="5834" spans="1:25" x14ac:dyDescent="0.3">
      <c r="A5834" s="2">
        <v>45946</v>
      </c>
      <c r="B5834" t="s">
        <v>110</v>
      </c>
      <c r="C5834">
        <v>385</v>
      </c>
      <c r="D5834">
        <v>2</v>
      </c>
      <c r="E5834">
        <v>0.98</v>
      </c>
      <c r="F5834">
        <v>0.51900000000000002</v>
      </c>
      <c r="G5834">
        <v>1.96</v>
      </c>
      <c r="H5834">
        <v>1.96</v>
      </c>
      <c r="I5834" t="s">
        <v>149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X5834">
        <v>0</v>
      </c>
      <c r="Y5834">
        <v>0</v>
      </c>
    </row>
    <row r="5835" spans="1:25" x14ac:dyDescent="0.3">
      <c r="A5835" s="2">
        <v>45946</v>
      </c>
      <c r="B5835" t="s">
        <v>34</v>
      </c>
      <c r="C5835">
        <v>1060</v>
      </c>
      <c r="D5835">
        <v>0</v>
      </c>
      <c r="F5835">
        <v>0</v>
      </c>
      <c r="G5835">
        <v>0</v>
      </c>
      <c r="H5835">
        <v>0</v>
      </c>
      <c r="I5835" t="s">
        <v>149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5" x14ac:dyDescent="0.3">
      <c r="A5836" s="2">
        <v>45946</v>
      </c>
      <c r="B5836" t="s">
        <v>28</v>
      </c>
      <c r="C5836">
        <v>27</v>
      </c>
      <c r="D5836">
        <v>0</v>
      </c>
      <c r="F5836">
        <v>0</v>
      </c>
      <c r="G5836">
        <v>0</v>
      </c>
      <c r="H5836">
        <v>0</v>
      </c>
      <c r="I5836" t="s">
        <v>149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5" x14ac:dyDescent="0.3">
      <c r="A5837" s="2">
        <v>45946</v>
      </c>
      <c r="B5837" t="s">
        <v>58</v>
      </c>
      <c r="C5837">
        <v>233</v>
      </c>
      <c r="D5837">
        <v>3</v>
      </c>
      <c r="E5837">
        <v>0.90700000000000003</v>
      </c>
      <c r="F5837">
        <v>1.288</v>
      </c>
      <c r="G5837">
        <v>2.72</v>
      </c>
      <c r="H5837">
        <v>2.72</v>
      </c>
      <c r="I5837" t="s">
        <v>149</v>
      </c>
      <c r="J5837">
        <v>2</v>
      </c>
      <c r="K5837">
        <v>2</v>
      </c>
      <c r="L5837">
        <v>2</v>
      </c>
      <c r="M5837">
        <v>2</v>
      </c>
      <c r="N5837">
        <v>2</v>
      </c>
      <c r="O5837">
        <v>2</v>
      </c>
      <c r="P5837">
        <v>2</v>
      </c>
      <c r="Q5837">
        <v>2</v>
      </c>
      <c r="R5837">
        <v>45.98</v>
      </c>
      <c r="S5837">
        <v>45.98</v>
      </c>
      <c r="T5837">
        <v>45.98</v>
      </c>
      <c r="U5837">
        <v>45.98</v>
      </c>
      <c r="V5837">
        <v>5.915615485</v>
      </c>
      <c r="W5837">
        <v>5.915615485</v>
      </c>
      <c r="X5837">
        <v>16.904411759999999</v>
      </c>
      <c r="Y5837">
        <v>16.904411759999999</v>
      </c>
    </row>
    <row r="5838" spans="1:25" x14ac:dyDescent="0.3">
      <c r="A5838" s="2">
        <v>45946</v>
      </c>
      <c r="B5838" t="s">
        <v>110</v>
      </c>
      <c r="C5838">
        <v>1649</v>
      </c>
      <c r="D5838">
        <v>12</v>
      </c>
      <c r="E5838">
        <v>1.018</v>
      </c>
      <c r="F5838">
        <v>0.72799999999999998</v>
      </c>
      <c r="G5838">
        <v>12.22</v>
      </c>
      <c r="H5838">
        <v>12.22</v>
      </c>
      <c r="I5838" t="s">
        <v>149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31.49</v>
      </c>
      <c r="S5838">
        <v>31.49</v>
      </c>
      <c r="T5838">
        <v>31.49</v>
      </c>
      <c r="U5838">
        <v>31.49</v>
      </c>
      <c r="V5838">
        <v>38.80597015</v>
      </c>
      <c r="W5838">
        <v>38.80597015</v>
      </c>
      <c r="X5838">
        <v>2.576923077</v>
      </c>
      <c r="Y5838">
        <v>2.576923077</v>
      </c>
    </row>
    <row r="5839" spans="1:25" x14ac:dyDescent="0.3">
      <c r="A5839" s="2">
        <v>45946</v>
      </c>
      <c r="B5839" t="s">
        <v>34</v>
      </c>
      <c r="C5839">
        <v>1598</v>
      </c>
      <c r="D5839">
        <v>9</v>
      </c>
      <c r="E5839">
        <v>1.1679999999999999</v>
      </c>
      <c r="F5839">
        <v>0.56299999999999994</v>
      </c>
      <c r="G5839">
        <v>10.51</v>
      </c>
      <c r="H5839">
        <v>10.51</v>
      </c>
      <c r="I5839" t="s">
        <v>149</v>
      </c>
      <c r="J5839">
        <v>5</v>
      </c>
      <c r="K5839">
        <v>5</v>
      </c>
      <c r="L5839">
        <v>5</v>
      </c>
      <c r="M5839">
        <v>5</v>
      </c>
      <c r="N5839">
        <v>5</v>
      </c>
      <c r="O5839">
        <v>5</v>
      </c>
      <c r="P5839">
        <v>5</v>
      </c>
      <c r="Q5839">
        <v>5</v>
      </c>
      <c r="R5839">
        <v>101.23</v>
      </c>
      <c r="S5839">
        <v>101.23</v>
      </c>
      <c r="T5839">
        <v>101.23</v>
      </c>
      <c r="U5839">
        <v>101.23</v>
      </c>
      <c r="V5839">
        <v>10.38229774</v>
      </c>
      <c r="W5839">
        <v>10.38229774</v>
      </c>
      <c r="X5839">
        <v>9.6317792579999999</v>
      </c>
      <c r="Y5839">
        <v>9.6317792579999999</v>
      </c>
    </row>
    <row r="5840" spans="1:25" x14ac:dyDescent="0.3">
      <c r="A5840" s="2">
        <v>45946</v>
      </c>
      <c r="B5840" t="s">
        <v>28</v>
      </c>
      <c r="C5840">
        <v>181</v>
      </c>
      <c r="D5840">
        <v>0</v>
      </c>
      <c r="F5840">
        <v>0</v>
      </c>
      <c r="G5840">
        <v>0</v>
      </c>
      <c r="H5840">
        <v>0</v>
      </c>
      <c r="I5840" t="s">
        <v>149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5" x14ac:dyDescent="0.3">
      <c r="A5841" s="2">
        <v>45946</v>
      </c>
      <c r="B5841" t="s">
        <v>28</v>
      </c>
      <c r="C5841">
        <v>26</v>
      </c>
      <c r="D5841">
        <v>0</v>
      </c>
      <c r="F5841">
        <v>0</v>
      </c>
      <c r="G5841">
        <v>0</v>
      </c>
      <c r="H5841">
        <v>0</v>
      </c>
      <c r="I5841" t="s">
        <v>149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5" x14ac:dyDescent="0.3">
      <c r="A5842" s="2">
        <v>45946</v>
      </c>
      <c r="B5842" t="s">
        <v>58</v>
      </c>
      <c r="C5842">
        <v>113</v>
      </c>
      <c r="D5842">
        <v>1</v>
      </c>
      <c r="E5842">
        <v>0.84</v>
      </c>
      <c r="F5842">
        <v>0.88500000000000001</v>
      </c>
      <c r="G5842">
        <v>0.84</v>
      </c>
      <c r="H5842">
        <v>0.84</v>
      </c>
      <c r="I5842" t="s">
        <v>149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X5842">
        <v>0</v>
      </c>
      <c r="Y5842">
        <v>0</v>
      </c>
    </row>
    <row r="5843" spans="1:25" x14ac:dyDescent="0.3">
      <c r="A5843" s="2">
        <v>45946</v>
      </c>
      <c r="B5843" t="s">
        <v>110</v>
      </c>
      <c r="C5843">
        <v>158</v>
      </c>
      <c r="D5843">
        <v>2</v>
      </c>
      <c r="E5843">
        <v>1.38</v>
      </c>
      <c r="F5843">
        <v>1.266</v>
      </c>
      <c r="G5843">
        <v>2.76</v>
      </c>
      <c r="H5843">
        <v>2.76</v>
      </c>
      <c r="I5843" t="s">
        <v>149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X5843">
        <v>0</v>
      </c>
      <c r="Y5843">
        <v>0</v>
      </c>
    </row>
    <row r="5844" spans="1:25" x14ac:dyDescent="0.3">
      <c r="A5844" s="2">
        <v>45946</v>
      </c>
      <c r="B5844" t="s">
        <v>34</v>
      </c>
      <c r="C5844">
        <v>466</v>
      </c>
      <c r="D5844">
        <v>2</v>
      </c>
      <c r="E5844">
        <v>1.575</v>
      </c>
      <c r="F5844">
        <v>0.42899999999999999</v>
      </c>
      <c r="G5844">
        <v>3.15</v>
      </c>
      <c r="H5844">
        <v>3.15</v>
      </c>
      <c r="I5844" t="s">
        <v>149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X5844">
        <v>0</v>
      </c>
      <c r="Y5844">
        <v>0</v>
      </c>
    </row>
    <row r="5845" spans="1:25" x14ac:dyDescent="0.3">
      <c r="A5845" s="2">
        <v>45946</v>
      </c>
      <c r="B5845" t="s">
        <v>34</v>
      </c>
      <c r="C5845">
        <v>134</v>
      </c>
      <c r="D5845">
        <v>1</v>
      </c>
      <c r="E5845">
        <v>1.28</v>
      </c>
      <c r="F5845">
        <v>0.746</v>
      </c>
      <c r="G5845">
        <v>1.28</v>
      </c>
      <c r="H5845">
        <v>1.28</v>
      </c>
      <c r="I5845" t="s">
        <v>149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X5845">
        <v>0</v>
      </c>
      <c r="Y5845">
        <v>0</v>
      </c>
    </row>
    <row r="5846" spans="1:25" x14ac:dyDescent="0.3">
      <c r="A5846" s="2">
        <v>45946</v>
      </c>
      <c r="B5846" t="s">
        <v>58</v>
      </c>
      <c r="C5846">
        <v>170</v>
      </c>
      <c r="D5846">
        <v>6</v>
      </c>
      <c r="E5846">
        <v>0.36799999999999999</v>
      </c>
      <c r="F5846">
        <v>3.5289999999999999</v>
      </c>
      <c r="G5846">
        <v>2.21</v>
      </c>
      <c r="H5846">
        <v>2.21</v>
      </c>
      <c r="I5846" t="s">
        <v>149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11.49</v>
      </c>
      <c r="S5846">
        <v>11.49</v>
      </c>
      <c r="T5846">
        <v>11.49</v>
      </c>
      <c r="U5846">
        <v>11.49</v>
      </c>
      <c r="V5846">
        <v>19.234116620000002</v>
      </c>
      <c r="W5846">
        <v>19.234116620000002</v>
      </c>
      <c r="X5846">
        <v>5.1990950229999999</v>
      </c>
      <c r="Y5846">
        <v>5.1990950229999999</v>
      </c>
    </row>
    <row r="5847" spans="1:25" x14ac:dyDescent="0.3">
      <c r="A5847" s="2">
        <v>45946</v>
      </c>
      <c r="B5847" t="s">
        <v>28</v>
      </c>
      <c r="C5847">
        <v>96</v>
      </c>
      <c r="D5847">
        <v>0</v>
      </c>
      <c r="F5847">
        <v>0</v>
      </c>
      <c r="G5847">
        <v>0</v>
      </c>
      <c r="H5847">
        <v>0</v>
      </c>
      <c r="I5847" t="s">
        <v>149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5" x14ac:dyDescent="0.3">
      <c r="A5848" s="2">
        <v>45946</v>
      </c>
      <c r="B5848" t="s">
        <v>110</v>
      </c>
      <c r="C5848">
        <v>1138</v>
      </c>
      <c r="D5848">
        <v>1</v>
      </c>
      <c r="E5848">
        <v>0.46</v>
      </c>
      <c r="F5848">
        <v>8.7999999999999995E-2</v>
      </c>
      <c r="G5848">
        <v>0.46</v>
      </c>
      <c r="H5848">
        <v>0.46</v>
      </c>
      <c r="I5848" t="s">
        <v>149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X5848">
        <v>0</v>
      </c>
      <c r="Y5848">
        <v>0</v>
      </c>
    </row>
    <row r="5849" spans="1:25" x14ac:dyDescent="0.3">
      <c r="A5849" s="2">
        <v>45946</v>
      </c>
      <c r="B5849" t="s">
        <v>26</v>
      </c>
      <c r="C5849">
        <v>133</v>
      </c>
      <c r="D5849">
        <v>0</v>
      </c>
      <c r="F5849">
        <v>0</v>
      </c>
      <c r="G5849">
        <v>0</v>
      </c>
      <c r="H5849">
        <v>0</v>
      </c>
      <c r="I5849" t="s">
        <v>149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5" x14ac:dyDescent="0.3">
      <c r="A5850" s="2">
        <v>45946</v>
      </c>
      <c r="B5850" t="s">
        <v>30</v>
      </c>
      <c r="C5850">
        <v>20</v>
      </c>
      <c r="D5850">
        <v>1</v>
      </c>
      <c r="E5850">
        <v>0.72</v>
      </c>
      <c r="F5850">
        <v>5</v>
      </c>
      <c r="G5850">
        <v>0.72</v>
      </c>
      <c r="H5850">
        <v>0.72</v>
      </c>
      <c r="I5850" t="s">
        <v>149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X5850">
        <v>0</v>
      </c>
      <c r="Y5850">
        <v>0</v>
      </c>
    </row>
    <row r="5851" spans="1:25" x14ac:dyDescent="0.3">
      <c r="A5851" s="2">
        <v>45946</v>
      </c>
      <c r="B5851" t="s">
        <v>26</v>
      </c>
      <c r="C5851">
        <v>351</v>
      </c>
      <c r="D5851">
        <v>2</v>
      </c>
      <c r="E5851">
        <v>1.125</v>
      </c>
      <c r="F5851">
        <v>0.56999999999999995</v>
      </c>
      <c r="G5851">
        <v>2.25</v>
      </c>
      <c r="H5851">
        <v>2.25</v>
      </c>
      <c r="I5851" t="s">
        <v>149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X5851">
        <v>0</v>
      </c>
      <c r="Y5851">
        <v>0</v>
      </c>
    </row>
    <row r="5852" spans="1:25" x14ac:dyDescent="0.3">
      <c r="A5852" s="2">
        <v>45946</v>
      </c>
      <c r="B5852" t="s">
        <v>30</v>
      </c>
      <c r="C5852">
        <v>160</v>
      </c>
      <c r="D5852">
        <v>1</v>
      </c>
      <c r="E5852">
        <v>1.34</v>
      </c>
      <c r="F5852">
        <v>0.625</v>
      </c>
      <c r="G5852">
        <v>1.34</v>
      </c>
      <c r="H5852">
        <v>1.34</v>
      </c>
      <c r="I5852" t="s">
        <v>149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21.49</v>
      </c>
      <c r="S5852">
        <v>21.49</v>
      </c>
      <c r="T5852">
        <v>21.49</v>
      </c>
      <c r="U5852">
        <v>21.49</v>
      </c>
      <c r="V5852">
        <v>6.2354583530000003</v>
      </c>
      <c r="W5852">
        <v>6.2354583530000003</v>
      </c>
      <c r="X5852">
        <v>16.037313430000001</v>
      </c>
      <c r="Y5852">
        <v>16.037313430000001</v>
      </c>
    </row>
    <row r="5853" spans="1:25" x14ac:dyDescent="0.3">
      <c r="A5853" s="2">
        <v>45946</v>
      </c>
      <c r="B5853" t="s">
        <v>26</v>
      </c>
      <c r="C5853">
        <v>421</v>
      </c>
      <c r="D5853">
        <v>2</v>
      </c>
      <c r="E5853">
        <v>0.63</v>
      </c>
      <c r="F5853">
        <v>0.47499999999999998</v>
      </c>
      <c r="G5853">
        <v>1.26</v>
      </c>
      <c r="H5853">
        <v>1.26</v>
      </c>
      <c r="I5853" t="s">
        <v>149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X5853">
        <v>0</v>
      </c>
      <c r="Y5853">
        <v>0</v>
      </c>
    </row>
    <row r="5854" spans="1:25" x14ac:dyDescent="0.3">
      <c r="A5854" s="2">
        <v>45946</v>
      </c>
      <c r="B5854" t="s">
        <v>30</v>
      </c>
      <c r="C5854">
        <v>187</v>
      </c>
      <c r="D5854">
        <v>1</v>
      </c>
      <c r="E5854">
        <v>0.66</v>
      </c>
      <c r="F5854">
        <v>0.53500000000000003</v>
      </c>
      <c r="G5854">
        <v>0.66</v>
      </c>
      <c r="H5854">
        <v>0.66</v>
      </c>
      <c r="I5854" t="s">
        <v>149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X5854">
        <v>0</v>
      </c>
      <c r="Y5854">
        <v>0</v>
      </c>
    </row>
    <row r="5855" spans="1:25" x14ac:dyDescent="0.3">
      <c r="A5855" s="2">
        <v>45946</v>
      </c>
      <c r="B5855" t="s">
        <v>30</v>
      </c>
      <c r="C5855">
        <v>134</v>
      </c>
      <c r="D5855">
        <v>0</v>
      </c>
      <c r="F5855">
        <v>0</v>
      </c>
      <c r="G5855">
        <v>0</v>
      </c>
      <c r="H5855">
        <v>0</v>
      </c>
      <c r="I5855" t="s">
        <v>149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5" x14ac:dyDescent="0.3">
      <c r="A5856" s="2">
        <v>45946</v>
      </c>
      <c r="B5856" t="s">
        <v>26</v>
      </c>
      <c r="C5856">
        <v>342</v>
      </c>
      <c r="D5856">
        <v>2</v>
      </c>
      <c r="E5856">
        <v>0.48499999999999999</v>
      </c>
      <c r="F5856">
        <v>0.58499999999999996</v>
      </c>
      <c r="G5856">
        <v>0.97</v>
      </c>
      <c r="H5856">
        <v>0.97</v>
      </c>
      <c r="I5856" t="s">
        <v>149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X5856">
        <v>0</v>
      </c>
      <c r="Y5856">
        <v>0</v>
      </c>
    </row>
    <row r="5857" spans="1:25" x14ac:dyDescent="0.3">
      <c r="A5857" s="2">
        <v>45946</v>
      </c>
      <c r="B5857" t="s">
        <v>86</v>
      </c>
      <c r="C5857">
        <v>3</v>
      </c>
      <c r="D5857">
        <v>0</v>
      </c>
      <c r="F5857">
        <v>0</v>
      </c>
      <c r="G5857">
        <v>0</v>
      </c>
      <c r="H5857">
        <v>0</v>
      </c>
      <c r="I5857" t="s">
        <v>149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5" x14ac:dyDescent="0.3">
      <c r="A5858" s="2">
        <v>45946</v>
      </c>
      <c r="B5858" t="s">
        <v>32</v>
      </c>
      <c r="C5858">
        <v>252</v>
      </c>
      <c r="D5858">
        <v>0</v>
      </c>
      <c r="F5858">
        <v>0</v>
      </c>
      <c r="G5858">
        <v>0</v>
      </c>
      <c r="H5858">
        <v>0</v>
      </c>
      <c r="I5858" t="s">
        <v>149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5" x14ac:dyDescent="0.3">
      <c r="A5859" s="2">
        <v>45946</v>
      </c>
      <c r="B5859" t="s">
        <v>46</v>
      </c>
      <c r="C5859">
        <v>60</v>
      </c>
      <c r="D5859">
        <v>0</v>
      </c>
      <c r="F5859">
        <v>0</v>
      </c>
      <c r="G5859">
        <v>0</v>
      </c>
      <c r="H5859">
        <v>0</v>
      </c>
      <c r="I5859" t="s">
        <v>149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5" x14ac:dyDescent="0.3">
      <c r="A5860" s="2">
        <v>45946</v>
      </c>
      <c r="B5860" t="s">
        <v>38</v>
      </c>
      <c r="C5860">
        <v>619</v>
      </c>
      <c r="D5860">
        <v>2</v>
      </c>
      <c r="E5860">
        <v>1.05</v>
      </c>
      <c r="F5860">
        <v>0.32300000000000001</v>
      </c>
      <c r="G5860">
        <v>2.1</v>
      </c>
      <c r="H5860">
        <v>2.1</v>
      </c>
      <c r="I5860" t="s">
        <v>149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X5860">
        <v>0</v>
      </c>
      <c r="Y5860">
        <v>0</v>
      </c>
    </row>
    <row r="5861" spans="1:25" x14ac:dyDescent="0.3">
      <c r="A5861" s="2">
        <v>45946</v>
      </c>
      <c r="B5861" t="s">
        <v>46</v>
      </c>
      <c r="C5861">
        <v>286</v>
      </c>
      <c r="D5861">
        <v>0</v>
      </c>
      <c r="F5861">
        <v>0</v>
      </c>
      <c r="G5861">
        <v>0</v>
      </c>
      <c r="H5861">
        <v>0</v>
      </c>
      <c r="I5861" t="s">
        <v>149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5" x14ac:dyDescent="0.3">
      <c r="A5862" s="2">
        <v>45946</v>
      </c>
      <c r="B5862" t="s">
        <v>38</v>
      </c>
      <c r="C5862">
        <v>1473</v>
      </c>
      <c r="D5862">
        <v>10</v>
      </c>
      <c r="E5862">
        <v>1.0489999999999999</v>
      </c>
      <c r="F5862">
        <v>0.67900000000000005</v>
      </c>
      <c r="G5862">
        <v>10.49</v>
      </c>
      <c r="H5862">
        <v>10.49</v>
      </c>
      <c r="I5862" t="s">
        <v>149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X5862">
        <v>0</v>
      </c>
      <c r="Y5862">
        <v>0</v>
      </c>
    </row>
    <row r="5863" spans="1:25" x14ac:dyDescent="0.3">
      <c r="A5863" s="2">
        <v>45946</v>
      </c>
      <c r="B5863" t="s">
        <v>86</v>
      </c>
      <c r="C5863">
        <v>401</v>
      </c>
      <c r="D5863">
        <v>1</v>
      </c>
      <c r="E5863">
        <v>1.5</v>
      </c>
      <c r="F5863">
        <v>0.249</v>
      </c>
      <c r="G5863">
        <v>1.5</v>
      </c>
      <c r="H5863">
        <v>1.5</v>
      </c>
      <c r="I5863" t="s">
        <v>149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X5863">
        <v>0</v>
      </c>
      <c r="Y5863">
        <v>0</v>
      </c>
    </row>
    <row r="5864" spans="1:25" x14ac:dyDescent="0.3">
      <c r="A5864" s="2">
        <v>45946</v>
      </c>
      <c r="B5864" t="s">
        <v>32</v>
      </c>
      <c r="C5864">
        <v>841</v>
      </c>
      <c r="D5864">
        <v>2</v>
      </c>
      <c r="E5864">
        <v>1.0049999999999999</v>
      </c>
      <c r="F5864">
        <v>0.23799999999999999</v>
      </c>
      <c r="G5864">
        <v>2.0099999999999998</v>
      </c>
      <c r="H5864">
        <v>2.0099999999999998</v>
      </c>
      <c r="I5864" t="s">
        <v>149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X5864">
        <v>0</v>
      </c>
      <c r="Y5864">
        <v>0</v>
      </c>
    </row>
    <row r="5865" spans="1:25" x14ac:dyDescent="0.3">
      <c r="A5865" s="2">
        <v>45946</v>
      </c>
      <c r="B5865" t="s">
        <v>38</v>
      </c>
      <c r="C5865">
        <v>754</v>
      </c>
      <c r="D5865">
        <v>5</v>
      </c>
      <c r="E5865">
        <v>1.0880000000000001</v>
      </c>
      <c r="F5865">
        <v>0.66300000000000003</v>
      </c>
      <c r="G5865">
        <v>5.44</v>
      </c>
      <c r="H5865">
        <v>5.44</v>
      </c>
      <c r="I5865" t="s">
        <v>149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X5865">
        <v>0</v>
      </c>
      <c r="Y5865">
        <v>0</v>
      </c>
    </row>
    <row r="5866" spans="1:25" x14ac:dyDescent="0.3">
      <c r="A5866" s="2">
        <v>45946</v>
      </c>
      <c r="B5866" t="s">
        <v>86</v>
      </c>
      <c r="C5866">
        <v>35</v>
      </c>
      <c r="D5866">
        <v>0</v>
      </c>
      <c r="F5866">
        <v>0</v>
      </c>
      <c r="G5866">
        <v>0</v>
      </c>
      <c r="H5866">
        <v>0</v>
      </c>
      <c r="I5866" t="s">
        <v>149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5" x14ac:dyDescent="0.3">
      <c r="A5867" s="2">
        <v>45946</v>
      </c>
      <c r="B5867" t="s">
        <v>32</v>
      </c>
      <c r="C5867">
        <v>55</v>
      </c>
      <c r="D5867">
        <v>0</v>
      </c>
      <c r="F5867">
        <v>0</v>
      </c>
      <c r="G5867">
        <v>0</v>
      </c>
      <c r="H5867">
        <v>0</v>
      </c>
      <c r="I5867" t="s">
        <v>149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5" x14ac:dyDescent="0.3">
      <c r="A5868" s="2">
        <v>45946</v>
      </c>
      <c r="B5868" t="s">
        <v>46</v>
      </c>
      <c r="C5868">
        <v>253</v>
      </c>
      <c r="D5868">
        <v>1</v>
      </c>
      <c r="E5868">
        <v>2.1</v>
      </c>
      <c r="F5868">
        <v>0.39500000000000002</v>
      </c>
      <c r="G5868">
        <v>2.1</v>
      </c>
      <c r="H5868">
        <v>2.1</v>
      </c>
      <c r="I5868" t="s">
        <v>149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30.88</v>
      </c>
      <c r="S5868">
        <v>30.88</v>
      </c>
      <c r="T5868">
        <v>30.88</v>
      </c>
      <c r="U5868">
        <v>30.88</v>
      </c>
      <c r="V5868">
        <v>6.8005181349999999</v>
      </c>
      <c r="W5868">
        <v>6.8005181349999999</v>
      </c>
      <c r="X5868">
        <v>14.704761899999999</v>
      </c>
      <c r="Y5868">
        <v>14.704761899999999</v>
      </c>
    </row>
    <row r="5869" spans="1:25" x14ac:dyDescent="0.3">
      <c r="A5869" s="2">
        <v>45946</v>
      </c>
      <c r="B5869" t="s">
        <v>86</v>
      </c>
      <c r="C5869">
        <v>147</v>
      </c>
      <c r="D5869">
        <v>0</v>
      </c>
      <c r="F5869">
        <v>0</v>
      </c>
      <c r="G5869">
        <v>0</v>
      </c>
      <c r="H5869">
        <v>0</v>
      </c>
      <c r="I5869" t="s">
        <v>149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5" x14ac:dyDescent="0.3">
      <c r="A5870" s="2">
        <v>45946</v>
      </c>
      <c r="B5870" t="s">
        <v>46</v>
      </c>
      <c r="C5870">
        <v>157</v>
      </c>
      <c r="D5870">
        <v>0</v>
      </c>
      <c r="F5870">
        <v>0</v>
      </c>
      <c r="G5870">
        <v>0</v>
      </c>
      <c r="H5870">
        <v>0</v>
      </c>
      <c r="I5870" t="s">
        <v>149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5" x14ac:dyDescent="0.3">
      <c r="A5871" s="2">
        <v>45946</v>
      </c>
      <c r="B5871" t="s">
        <v>32</v>
      </c>
      <c r="C5871">
        <v>405</v>
      </c>
      <c r="D5871">
        <v>0</v>
      </c>
      <c r="F5871">
        <v>0</v>
      </c>
      <c r="G5871">
        <v>0</v>
      </c>
      <c r="H5871">
        <v>0</v>
      </c>
      <c r="I5871" t="s">
        <v>149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5" x14ac:dyDescent="0.3">
      <c r="A5872" s="2">
        <v>45946</v>
      </c>
      <c r="B5872" t="s">
        <v>38</v>
      </c>
      <c r="C5872">
        <v>1767</v>
      </c>
      <c r="D5872">
        <v>17</v>
      </c>
      <c r="E5872">
        <v>0.38</v>
      </c>
      <c r="F5872">
        <v>0.96199999999999997</v>
      </c>
      <c r="G5872">
        <v>6.46</v>
      </c>
      <c r="H5872">
        <v>6.46</v>
      </c>
      <c r="I5872" t="s">
        <v>149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24.88</v>
      </c>
      <c r="S5872">
        <v>24.88</v>
      </c>
      <c r="T5872">
        <v>24.88</v>
      </c>
      <c r="U5872">
        <v>24.88</v>
      </c>
      <c r="V5872">
        <v>25.964630230000001</v>
      </c>
      <c r="W5872">
        <v>25.964630230000001</v>
      </c>
      <c r="X5872">
        <v>3.8513931889999999</v>
      </c>
      <c r="Y5872">
        <v>3.8513931889999999</v>
      </c>
    </row>
    <row r="5873" spans="1:25" x14ac:dyDescent="0.3">
      <c r="A5873" s="2">
        <v>45946</v>
      </c>
      <c r="B5873" t="s">
        <v>40</v>
      </c>
      <c r="C5873">
        <v>173</v>
      </c>
      <c r="D5873">
        <v>2</v>
      </c>
      <c r="E5873">
        <v>2.355</v>
      </c>
      <c r="F5873">
        <v>1.1559999999999999</v>
      </c>
      <c r="G5873">
        <v>4.71</v>
      </c>
      <c r="H5873">
        <v>4.71</v>
      </c>
      <c r="I5873" t="s">
        <v>149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X5873">
        <v>0</v>
      </c>
      <c r="Y5873">
        <v>0</v>
      </c>
    </row>
    <row r="5874" spans="1:25" x14ac:dyDescent="0.3">
      <c r="A5874" s="2">
        <v>45947</v>
      </c>
      <c r="B5874" t="s">
        <v>44</v>
      </c>
      <c r="C5874">
        <v>1383</v>
      </c>
      <c r="D5874">
        <v>6</v>
      </c>
      <c r="E5874">
        <v>1.827</v>
      </c>
      <c r="F5874">
        <v>0.434</v>
      </c>
      <c r="G5874">
        <v>10.96</v>
      </c>
      <c r="H5874">
        <v>10.96</v>
      </c>
      <c r="I5874" t="s">
        <v>149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X5874">
        <v>0</v>
      </c>
      <c r="Y5874">
        <v>0</v>
      </c>
    </row>
    <row r="5875" spans="1:25" x14ac:dyDescent="0.3">
      <c r="A5875" s="2">
        <v>45947</v>
      </c>
      <c r="B5875" t="s">
        <v>42</v>
      </c>
      <c r="C5875">
        <v>3633</v>
      </c>
      <c r="D5875">
        <v>51</v>
      </c>
      <c r="E5875">
        <v>2.2639999999999998</v>
      </c>
      <c r="F5875">
        <v>1.4039999999999999</v>
      </c>
      <c r="G5875">
        <v>115.44</v>
      </c>
      <c r="H5875">
        <v>115.44</v>
      </c>
      <c r="I5875" t="s">
        <v>149</v>
      </c>
      <c r="J5875">
        <v>13</v>
      </c>
      <c r="K5875">
        <v>14</v>
      </c>
      <c r="L5875">
        <v>14</v>
      </c>
      <c r="M5875">
        <v>14</v>
      </c>
      <c r="N5875">
        <v>17</v>
      </c>
      <c r="O5875">
        <v>18</v>
      </c>
      <c r="P5875">
        <v>18</v>
      </c>
      <c r="Q5875">
        <v>18</v>
      </c>
      <c r="R5875">
        <v>884.61</v>
      </c>
      <c r="S5875">
        <v>909.59</v>
      </c>
      <c r="T5875">
        <v>909.59</v>
      </c>
      <c r="U5875">
        <v>909.59</v>
      </c>
      <c r="V5875">
        <v>12.6914324</v>
      </c>
      <c r="W5875">
        <v>12.6914324</v>
      </c>
      <c r="X5875">
        <v>7.8793312540000002</v>
      </c>
      <c r="Y5875">
        <v>7.8793312540000002</v>
      </c>
    </row>
    <row r="5876" spans="1:25" x14ac:dyDescent="0.3">
      <c r="A5876" s="2">
        <v>45947</v>
      </c>
      <c r="B5876" t="s">
        <v>40</v>
      </c>
      <c r="C5876">
        <v>1366</v>
      </c>
      <c r="D5876">
        <v>20</v>
      </c>
      <c r="E5876">
        <v>2.706</v>
      </c>
      <c r="F5876">
        <v>1.464</v>
      </c>
      <c r="G5876">
        <v>54.12</v>
      </c>
      <c r="H5876">
        <v>54.12</v>
      </c>
      <c r="I5876" t="s">
        <v>149</v>
      </c>
      <c r="J5876">
        <v>2</v>
      </c>
      <c r="K5876">
        <v>3</v>
      </c>
      <c r="L5876">
        <v>3</v>
      </c>
      <c r="M5876">
        <v>3</v>
      </c>
      <c r="N5876">
        <v>3</v>
      </c>
      <c r="O5876">
        <v>4</v>
      </c>
      <c r="P5876">
        <v>4</v>
      </c>
      <c r="Q5876">
        <v>4</v>
      </c>
      <c r="R5876">
        <v>89.64</v>
      </c>
      <c r="S5876">
        <v>119.52</v>
      </c>
      <c r="T5876">
        <v>119.52</v>
      </c>
      <c r="U5876">
        <v>119.52</v>
      </c>
      <c r="V5876">
        <v>45.281124499999997</v>
      </c>
      <c r="W5876">
        <v>45.281124499999997</v>
      </c>
      <c r="X5876">
        <v>2.2084257209999998</v>
      </c>
      <c r="Y5876">
        <v>2.2084257209999998</v>
      </c>
    </row>
    <row r="5877" spans="1:25" x14ac:dyDescent="0.3">
      <c r="A5877" s="2">
        <v>45947</v>
      </c>
      <c r="B5877" t="s">
        <v>62</v>
      </c>
      <c r="C5877">
        <v>1698</v>
      </c>
      <c r="D5877">
        <v>11</v>
      </c>
      <c r="E5877">
        <v>3.956</v>
      </c>
      <c r="F5877">
        <v>0.64800000000000002</v>
      </c>
      <c r="G5877">
        <v>43.52</v>
      </c>
      <c r="H5877">
        <v>43.52</v>
      </c>
      <c r="I5877" t="s">
        <v>149</v>
      </c>
      <c r="J5877">
        <v>5</v>
      </c>
      <c r="K5877">
        <v>6</v>
      </c>
      <c r="L5877">
        <v>6</v>
      </c>
      <c r="M5877">
        <v>6</v>
      </c>
      <c r="N5877">
        <v>12</v>
      </c>
      <c r="O5877">
        <v>14</v>
      </c>
      <c r="P5877">
        <v>14</v>
      </c>
      <c r="Q5877">
        <v>14</v>
      </c>
      <c r="R5877">
        <v>1077.7</v>
      </c>
      <c r="S5877">
        <v>1296.68</v>
      </c>
      <c r="T5877">
        <v>1296.68</v>
      </c>
      <c r="U5877">
        <v>1296.68</v>
      </c>
      <c r="V5877">
        <v>3.3562636889999999</v>
      </c>
      <c r="W5877">
        <v>3.3562636889999999</v>
      </c>
      <c r="X5877">
        <v>29.795036759999999</v>
      </c>
      <c r="Y5877">
        <v>29.795036759999999</v>
      </c>
    </row>
    <row r="5878" spans="1:25" x14ac:dyDescent="0.3">
      <c r="A5878" s="2">
        <v>45947</v>
      </c>
      <c r="B5878" t="s">
        <v>84</v>
      </c>
      <c r="C5878">
        <v>1719</v>
      </c>
      <c r="D5878">
        <v>18</v>
      </c>
      <c r="E5878">
        <v>2.3980000000000001</v>
      </c>
      <c r="F5878">
        <v>1.0469999999999999</v>
      </c>
      <c r="G5878">
        <v>43.17</v>
      </c>
      <c r="H5878">
        <v>43.17</v>
      </c>
      <c r="I5878" t="s">
        <v>149</v>
      </c>
      <c r="J5878">
        <v>4</v>
      </c>
      <c r="K5878">
        <v>4</v>
      </c>
      <c r="L5878">
        <v>4</v>
      </c>
      <c r="M5878">
        <v>4</v>
      </c>
      <c r="N5878">
        <v>4</v>
      </c>
      <c r="O5878">
        <v>4</v>
      </c>
      <c r="P5878">
        <v>4</v>
      </c>
      <c r="Q5878">
        <v>4</v>
      </c>
      <c r="R5878">
        <v>137.96</v>
      </c>
      <c r="S5878">
        <v>137.96</v>
      </c>
      <c r="T5878">
        <v>137.96</v>
      </c>
      <c r="U5878">
        <v>137.96</v>
      </c>
      <c r="V5878">
        <v>31.291678749999999</v>
      </c>
      <c r="W5878">
        <v>31.291678749999999</v>
      </c>
      <c r="X5878">
        <v>3.1957377810000001</v>
      </c>
      <c r="Y5878">
        <v>3.1957377810000001</v>
      </c>
    </row>
    <row r="5879" spans="1:25" x14ac:dyDescent="0.3">
      <c r="A5879" s="2">
        <v>45947</v>
      </c>
      <c r="B5879" t="s">
        <v>56</v>
      </c>
      <c r="C5879">
        <v>410</v>
      </c>
      <c r="D5879">
        <v>4</v>
      </c>
      <c r="E5879">
        <v>2.0779999999999998</v>
      </c>
      <c r="F5879">
        <v>0.97599999999999998</v>
      </c>
      <c r="G5879">
        <v>8.31</v>
      </c>
      <c r="H5879">
        <v>8.31</v>
      </c>
      <c r="I5879" t="s">
        <v>149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X5879">
        <v>0</v>
      </c>
      <c r="Y5879">
        <v>0</v>
      </c>
    </row>
    <row r="5880" spans="1:25" x14ac:dyDescent="0.3">
      <c r="A5880" s="2">
        <v>45947</v>
      </c>
      <c r="B5880" t="s">
        <v>50</v>
      </c>
      <c r="C5880">
        <v>815</v>
      </c>
      <c r="D5880">
        <v>5</v>
      </c>
      <c r="E5880">
        <v>2.548</v>
      </c>
      <c r="F5880">
        <v>0.61299999999999999</v>
      </c>
      <c r="G5880">
        <v>12.74</v>
      </c>
      <c r="H5880">
        <v>12.74</v>
      </c>
      <c r="I5880" t="s">
        <v>149</v>
      </c>
      <c r="J5880">
        <v>3</v>
      </c>
      <c r="K5880">
        <v>3</v>
      </c>
      <c r="L5880">
        <v>3</v>
      </c>
      <c r="M5880">
        <v>3</v>
      </c>
      <c r="N5880">
        <v>3</v>
      </c>
      <c r="O5880">
        <v>3</v>
      </c>
      <c r="P5880">
        <v>3</v>
      </c>
      <c r="Q5880">
        <v>3</v>
      </c>
      <c r="R5880">
        <v>119.47</v>
      </c>
      <c r="S5880">
        <v>119.47</v>
      </c>
      <c r="T5880">
        <v>119.47</v>
      </c>
      <c r="U5880">
        <v>119.47</v>
      </c>
      <c r="V5880">
        <v>10.66376496</v>
      </c>
      <c r="W5880">
        <v>10.66376496</v>
      </c>
      <c r="X5880">
        <v>9.3775510200000003</v>
      </c>
      <c r="Y5880">
        <v>9.3775510200000003</v>
      </c>
    </row>
    <row r="5881" spans="1:25" x14ac:dyDescent="0.3">
      <c r="A5881" s="2">
        <v>45947</v>
      </c>
      <c r="B5881" t="s">
        <v>36</v>
      </c>
      <c r="C5881">
        <v>1125</v>
      </c>
      <c r="D5881">
        <v>14</v>
      </c>
      <c r="E5881">
        <v>1.0740000000000001</v>
      </c>
      <c r="F5881">
        <v>1.244</v>
      </c>
      <c r="G5881">
        <v>15.03</v>
      </c>
      <c r="H5881">
        <v>15.03</v>
      </c>
      <c r="I5881" t="s">
        <v>149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20.9</v>
      </c>
      <c r="S5881">
        <v>20.9</v>
      </c>
      <c r="T5881">
        <v>20.9</v>
      </c>
      <c r="U5881">
        <v>20.9</v>
      </c>
      <c r="V5881">
        <v>71.913875599999997</v>
      </c>
      <c r="W5881">
        <v>71.913875599999997</v>
      </c>
      <c r="X5881">
        <v>1.3905522290000001</v>
      </c>
      <c r="Y5881">
        <v>1.3905522290000001</v>
      </c>
    </row>
    <row r="5882" spans="1:25" x14ac:dyDescent="0.3">
      <c r="A5882" s="2">
        <v>45947</v>
      </c>
      <c r="B5882" t="s">
        <v>62</v>
      </c>
      <c r="C5882">
        <v>5682</v>
      </c>
      <c r="D5882">
        <v>51</v>
      </c>
      <c r="E5882">
        <v>4.3719999999999999</v>
      </c>
      <c r="F5882">
        <v>0.89800000000000002</v>
      </c>
      <c r="G5882">
        <v>222.96</v>
      </c>
      <c r="H5882">
        <v>222.96</v>
      </c>
      <c r="I5882" t="s">
        <v>149</v>
      </c>
      <c r="J5882">
        <v>17</v>
      </c>
      <c r="K5882">
        <v>20</v>
      </c>
      <c r="L5882">
        <v>20</v>
      </c>
      <c r="M5882">
        <v>20</v>
      </c>
      <c r="N5882">
        <v>27</v>
      </c>
      <c r="O5882">
        <v>30</v>
      </c>
      <c r="P5882">
        <v>30</v>
      </c>
      <c r="Q5882">
        <v>30</v>
      </c>
      <c r="R5882">
        <v>1000.12</v>
      </c>
      <c r="S5882">
        <v>1095.3699999999999</v>
      </c>
      <c r="T5882">
        <v>1095.3699999999999</v>
      </c>
      <c r="U5882">
        <v>1095.3699999999999</v>
      </c>
      <c r="V5882">
        <v>20.354765969999999</v>
      </c>
      <c r="W5882">
        <v>20.354765969999999</v>
      </c>
      <c r="X5882">
        <v>4.9128543240000004</v>
      </c>
      <c r="Y5882">
        <v>4.9128543240000004</v>
      </c>
    </row>
    <row r="5883" spans="1:25" x14ac:dyDescent="0.3">
      <c r="A5883" s="2">
        <v>45947</v>
      </c>
      <c r="B5883" t="s">
        <v>64</v>
      </c>
      <c r="C5883">
        <v>1595</v>
      </c>
      <c r="D5883">
        <v>12</v>
      </c>
      <c r="E5883">
        <v>5.31</v>
      </c>
      <c r="F5883">
        <v>0.752</v>
      </c>
      <c r="G5883">
        <v>63.72</v>
      </c>
      <c r="H5883">
        <v>63.72</v>
      </c>
      <c r="I5883" t="s">
        <v>149</v>
      </c>
      <c r="J5883">
        <v>8</v>
      </c>
      <c r="K5883">
        <v>9</v>
      </c>
      <c r="L5883">
        <v>9</v>
      </c>
      <c r="M5883">
        <v>9</v>
      </c>
      <c r="N5883">
        <v>10</v>
      </c>
      <c r="O5883">
        <v>14</v>
      </c>
      <c r="P5883">
        <v>14</v>
      </c>
      <c r="Q5883">
        <v>14</v>
      </c>
      <c r="R5883">
        <v>318.12</v>
      </c>
      <c r="S5883">
        <v>473.64</v>
      </c>
      <c r="T5883">
        <v>473.64</v>
      </c>
      <c r="U5883">
        <v>473.64</v>
      </c>
      <c r="V5883">
        <v>13.45325564</v>
      </c>
      <c r="W5883">
        <v>13.45325564</v>
      </c>
      <c r="X5883">
        <v>7.4331450090000004</v>
      </c>
      <c r="Y5883">
        <v>7.4331450090000004</v>
      </c>
    </row>
    <row r="5884" spans="1:25" x14ac:dyDescent="0.3">
      <c r="A5884" s="2">
        <v>45947</v>
      </c>
      <c r="B5884" t="s">
        <v>66</v>
      </c>
      <c r="C5884">
        <v>1409</v>
      </c>
      <c r="D5884">
        <v>6</v>
      </c>
      <c r="E5884">
        <v>3.8</v>
      </c>
      <c r="F5884">
        <v>0.42599999999999999</v>
      </c>
      <c r="G5884">
        <v>22.8</v>
      </c>
      <c r="H5884">
        <v>22.8</v>
      </c>
      <c r="I5884" t="s">
        <v>149</v>
      </c>
      <c r="J5884">
        <v>1</v>
      </c>
      <c r="K5884">
        <v>2</v>
      </c>
      <c r="L5884">
        <v>2</v>
      </c>
      <c r="M5884">
        <v>2</v>
      </c>
      <c r="N5884">
        <v>1</v>
      </c>
      <c r="O5884">
        <v>2</v>
      </c>
      <c r="P5884">
        <v>2</v>
      </c>
      <c r="Q5884">
        <v>2</v>
      </c>
      <c r="R5884">
        <v>31.88</v>
      </c>
      <c r="S5884">
        <v>64.760000000000005</v>
      </c>
      <c r="T5884">
        <v>64.760000000000005</v>
      </c>
      <c r="U5884">
        <v>64.760000000000005</v>
      </c>
      <c r="V5884">
        <v>35.206917850000004</v>
      </c>
      <c r="W5884">
        <v>35.206917850000004</v>
      </c>
      <c r="X5884">
        <v>2.8403508770000001</v>
      </c>
      <c r="Y5884">
        <v>2.8403508770000001</v>
      </c>
    </row>
    <row r="5885" spans="1:25" x14ac:dyDescent="0.3">
      <c r="A5885" s="2">
        <v>45947</v>
      </c>
      <c r="B5885" t="s">
        <v>68</v>
      </c>
      <c r="C5885">
        <v>2577</v>
      </c>
      <c r="D5885">
        <v>19</v>
      </c>
      <c r="E5885">
        <v>5.4370000000000003</v>
      </c>
      <c r="F5885">
        <v>0.73699999999999999</v>
      </c>
      <c r="G5885">
        <v>103.31</v>
      </c>
      <c r="H5885">
        <v>103.31</v>
      </c>
      <c r="I5885" t="s">
        <v>149</v>
      </c>
      <c r="J5885">
        <v>9</v>
      </c>
      <c r="K5885">
        <v>9</v>
      </c>
      <c r="L5885">
        <v>9</v>
      </c>
      <c r="M5885">
        <v>9</v>
      </c>
      <c r="N5885">
        <v>12</v>
      </c>
      <c r="O5885">
        <v>12</v>
      </c>
      <c r="P5885">
        <v>12</v>
      </c>
      <c r="Q5885">
        <v>12</v>
      </c>
      <c r="R5885">
        <v>335.27</v>
      </c>
      <c r="S5885">
        <v>335.27</v>
      </c>
      <c r="T5885">
        <v>335.27</v>
      </c>
      <c r="U5885">
        <v>335.27</v>
      </c>
      <c r="V5885">
        <v>30.813970829999999</v>
      </c>
      <c r="W5885">
        <v>30.813970829999999</v>
      </c>
      <c r="X5885">
        <v>3.2452811929999998</v>
      </c>
      <c r="Y5885">
        <v>3.2452811929999998</v>
      </c>
    </row>
    <row r="5886" spans="1:25" x14ac:dyDescent="0.3">
      <c r="A5886" s="2">
        <v>45947</v>
      </c>
      <c r="B5886" t="s">
        <v>70</v>
      </c>
      <c r="C5886">
        <v>3387</v>
      </c>
      <c r="D5886">
        <v>22</v>
      </c>
      <c r="E5886">
        <v>3.31</v>
      </c>
      <c r="F5886">
        <v>0.65</v>
      </c>
      <c r="G5886">
        <v>72.81</v>
      </c>
      <c r="H5886">
        <v>72.81</v>
      </c>
      <c r="I5886" t="s">
        <v>149</v>
      </c>
      <c r="J5886">
        <v>8</v>
      </c>
      <c r="K5886">
        <v>8</v>
      </c>
      <c r="L5886">
        <v>8</v>
      </c>
      <c r="M5886">
        <v>8</v>
      </c>
      <c r="N5886">
        <v>19</v>
      </c>
      <c r="O5886">
        <v>19</v>
      </c>
      <c r="P5886">
        <v>19</v>
      </c>
      <c r="Q5886">
        <v>19</v>
      </c>
      <c r="R5886">
        <v>515.12</v>
      </c>
      <c r="S5886">
        <v>515.12</v>
      </c>
      <c r="T5886">
        <v>515.12</v>
      </c>
      <c r="U5886">
        <v>515.12</v>
      </c>
      <c r="V5886">
        <v>14.134570589999999</v>
      </c>
      <c r="W5886">
        <v>14.134570589999999</v>
      </c>
      <c r="X5886">
        <v>7.074852355</v>
      </c>
      <c r="Y5886">
        <v>7.074852355</v>
      </c>
    </row>
    <row r="5887" spans="1:25" x14ac:dyDescent="0.3">
      <c r="A5887" s="2">
        <v>45947</v>
      </c>
      <c r="B5887" t="s">
        <v>72</v>
      </c>
      <c r="C5887">
        <v>884</v>
      </c>
      <c r="D5887">
        <v>6</v>
      </c>
      <c r="E5887">
        <v>3.1480000000000001</v>
      </c>
      <c r="F5887">
        <v>0.67900000000000005</v>
      </c>
      <c r="G5887">
        <v>18.89</v>
      </c>
      <c r="H5887">
        <v>18.89</v>
      </c>
      <c r="I5887" t="s">
        <v>149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X5887">
        <v>0</v>
      </c>
      <c r="Y5887">
        <v>0</v>
      </c>
    </row>
    <row r="5888" spans="1:25" x14ac:dyDescent="0.3">
      <c r="A5888" s="2">
        <v>45947</v>
      </c>
      <c r="B5888" t="s">
        <v>74</v>
      </c>
      <c r="C5888">
        <v>1433</v>
      </c>
      <c r="D5888">
        <v>7</v>
      </c>
      <c r="E5888">
        <v>2.5960000000000001</v>
      </c>
      <c r="F5888">
        <v>0.48799999999999999</v>
      </c>
      <c r="G5888">
        <v>18.170000000000002</v>
      </c>
      <c r="H5888">
        <v>18.170000000000002</v>
      </c>
      <c r="I5888" t="s">
        <v>149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31.88</v>
      </c>
      <c r="S5888">
        <v>31.88</v>
      </c>
      <c r="T5888">
        <v>31.88</v>
      </c>
      <c r="U5888">
        <v>31.88</v>
      </c>
      <c r="V5888">
        <v>56.994981180000003</v>
      </c>
      <c r="W5888">
        <v>56.994981180000003</v>
      </c>
      <c r="X5888">
        <v>1.754540451</v>
      </c>
      <c r="Y5888">
        <v>1.754540451</v>
      </c>
    </row>
    <row r="5889" spans="1:25" x14ac:dyDescent="0.3">
      <c r="A5889" s="2">
        <v>45947</v>
      </c>
      <c r="B5889" t="s">
        <v>76</v>
      </c>
      <c r="C5889">
        <v>1261</v>
      </c>
      <c r="D5889">
        <v>6</v>
      </c>
      <c r="E5889">
        <v>4.125</v>
      </c>
      <c r="F5889">
        <v>0.47599999999999998</v>
      </c>
      <c r="G5889">
        <v>24.75</v>
      </c>
      <c r="H5889">
        <v>24.75</v>
      </c>
      <c r="I5889" t="s">
        <v>149</v>
      </c>
      <c r="J5889">
        <v>1</v>
      </c>
      <c r="K5889">
        <v>1</v>
      </c>
      <c r="L5889">
        <v>1</v>
      </c>
      <c r="M5889">
        <v>1</v>
      </c>
      <c r="N5889">
        <v>2</v>
      </c>
      <c r="O5889">
        <v>2</v>
      </c>
      <c r="P5889">
        <v>2</v>
      </c>
      <c r="Q5889">
        <v>2</v>
      </c>
      <c r="R5889">
        <v>58.98</v>
      </c>
      <c r="S5889">
        <v>58.98</v>
      </c>
      <c r="T5889">
        <v>58.98</v>
      </c>
      <c r="U5889">
        <v>58.98</v>
      </c>
      <c r="V5889">
        <v>41.96337742</v>
      </c>
      <c r="W5889">
        <v>41.96337742</v>
      </c>
      <c r="X5889">
        <v>2.383030303</v>
      </c>
      <c r="Y5889">
        <v>2.383030303</v>
      </c>
    </row>
    <row r="5890" spans="1:25" x14ac:dyDescent="0.3">
      <c r="A5890" s="2">
        <v>45947</v>
      </c>
      <c r="B5890" t="s">
        <v>78</v>
      </c>
      <c r="C5890">
        <v>778</v>
      </c>
      <c r="D5890">
        <v>5</v>
      </c>
      <c r="E5890">
        <v>3.46</v>
      </c>
      <c r="F5890">
        <v>0.64300000000000002</v>
      </c>
      <c r="G5890">
        <v>17.3</v>
      </c>
      <c r="H5890">
        <v>17.3</v>
      </c>
      <c r="I5890" t="s">
        <v>149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1</v>
      </c>
      <c r="R5890">
        <v>26.88</v>
      </c>
      <c r="S5890">
        <v>26.88</v>
      </c>
      <c r="T5890">
        <v>26.88</v>
      </c>
      <c r="U5890">
        <v>26.88</v>
      </c>
      <c r="V5890">
        <v>64.360119049999994</v>
      </c>
      <c r="W5890">
        <v>64.360119049999994</v>
      </c>
      <c r="X5890">
        <v>1.553757225</v>
      </c>
      <c r="Y5890">
        <v>1.553757225</v>
      </c>
    </row>
    <row r="5891" spans="1:25" x14ac:dyDescent="0.3">
      <c r="A5891" s="2">
        <v>45947</v>
      </c>
      <c r="B5891" t="s">
        <v>88</v>
      </c>
      <c r="C5891">
        <v>2945</v>
      </c>
      <c r="D5891">
        <v>39</v>
      </c>
      <c r="E5891">
        <v>2.0739999999999998</v>
      </c>
      <c r="F5891">
        <v>1.3240000000000001</v>
      </c>
      <c r="G5891">
        <v>80.87</v>
      </c>
      <c r="H5891">
        <v>80.87</v>
      </c>
      <c r="I5891" t="s">
        <v>149</v>
      </c>
      <c r="J5891">
        <v>7</v>
      </c>
      <c r="K5891">
        <v>9</v>
      </c>
      <c r="L5891">
        <v>9</v>
      </c>
      <c r="M5891">
        <v>9</v>
      </c>
      <c r="N5891">
        <v>7</v>
      </c>
      <c r="O5891">
        <v>9</v>
      </c>
      <c r="P5891">
        <v>9</v>
      </c>
      <c r="Q5891">
        <v>9</v>
      </c>
      <c r="R5891">
        <v>163.95</v>
      </c>
      <c r="S5891">
        <v>231.34</v>
      </c>
      <c r="T5891">
        <v>231.34</v>
      </c>
      <c r="U5891">
        <v>231.34</v>
      </c>
      <c r="V5891">
        <v>34.95720584</v>
      </c>
      <c r="W5891">
        <v>34.95720584</v>
      </c>
      <c r="X5891">
        <v>2.8606405339999998</v>
      </c>
      <c r="Y5891">
        <v>2.8606405339999998</v>
      </c>
    </row>
    <row r="5892" spans="1:25" x14ac:dyDescent="0.3">
      <c r="A5892" s="2">
        <v>45947</v>
      </c>
      <c r="B5892" t="s">
        <v>80</v>
      </c>
      <c r="C5892">
        <v>278</v>
      </c>
      <c r="D5892">
        <v>3</v>
      </c>
      <c r="E5892">
        <v>3.98</v>
      </c>
      <c r="F5892">
        <v>1.079</v>
      </c>
      <c r="G5892">
        <v>11.94</v>
      </c>
      <c r="H5892">
        <v>11.94</v>
      </c>
      <c r="I5892" t="s">
        <v>149</v>
      </c>
      <c r="J5892">
        <v>3</v>
      </c>
      <c r="K5892">
        <v>4</v>
      </c>
      <c r="L5892">
        <v>4</v>
      </c>
      <c r="M5892">
        <v>4</v>
      </c>
      <c r="N5892">
        <v>3</v>
      </c>
      <c r="O5892">
        <v>4</v>
      </c>
      <c r="P5892">
        <v>4</v>
      </c>
      <c r="Q5892">
        <v>4</v>
      </c>
      <c r="R5892">
        <v>219.25</v>
      </c>
      <c r="S5892">
        <v>254.13</v>
      </c>
      <c r="T5892">
        <v>254.13</v>
      </c>
      <c r="U5892">
        <v>254.13</v>
      </c>
      <c r="V5892">
        <v>4.6983827180000004</v>
      </c>
      <c r="W5892">
        <v>4.6983827180000004</v>
      </c>
      <c r="X5892">
        <v>21.283919600000001</v>
      </c>
      <c r="Y5892">
        <v>21.283919600000001</v>
      </c>
    </row>
    <row r="5893" spans="1:25" x14ac:dyDescent="0.3">
      <c r="A5893" s="2">
        <v>45947</v>
      </c>
      <c r="B5893" t="s">
        <v>82</v>
      </c>
      <c r="C5893">
        <v>588</v>
      </c>
      <c r="D5893">
        <v>7</v>
      </c>
      <c r="E5893">
        <v>2.3130000000000002</v>
      </c>
      <c r="F5893">
        <v>1.19</v>
      </c>
      <c r="G5893">
        <v>16.190000000000001</v>
      </c>
      <c r="H5893">
        <v>16.190000000000001</v>
      </c>
      <c r="I5893" t="s">
        <v>149</v>
      </c>
      <c r="J5893">
        <v>1</v>
      </c>
      <c r="K5893">
        <v>1</v>
      </c>
      <c r="L5893">
        <v>1</v>
      </c>
      <c r="M5893">
        <v>1</v>
      </c>
      <c r="N5893">
        <v>4</v>
      </c>
      <c r="O5893">
        <v>4</v>
      </c>
      <c r="P5893">
        <v>4</v>
      </c>
      <c r="Q5893">
        <v>4</v>
      </c>
      <c r="R5893">
        <v>139.52000000000001</v>
      </c>
      <c r="S5893">
        <v>139.52000000000001</v>
      </c>
      <c r="T5893">
        <v>139.52000000000001</v>
      </c>
      <c r="U5893">
        <v>139.52000000000001</v>
      </c>
      <c r="V5893">
        <v>11.604071100000001</v>
      </c>
      <c r="W5893">
        <v>11.604071100000001</v>
      </c>
      <c r="X5893">
        <v>8.6176652249999997</v>
      </c>
      <c r="Y5893">
        <v>8.6176652249999997</v>
      </c>
    </row>
    <row r="5894" spans="1:25" x14ac:dyDescent="0.3">
      <c r="A5894" s="2">
        <v>45947</v>
      </c>
      <c r="B5894" t="s">
        <v>94</v>
      </c>
      <c r="C5894">
        <v>1330</v>
      </c>
      <c r="D5894">
        <v>4</v>
      </c>
      <c r="E5894">
        <v>7.0679999999999996</v>
      </c>
      <c r="F5894">
        <v>0.30099999999999999</v>
      </c>
      <c r="G5894">
        <v>28.27</v>
      </c>
      <c r="H5894">
        <v>28.27</v>
      </c>
      <c r="I5894" t="s">
        <v>149</v>
      </c>
      <c r="J5894">
        <v>3</v>
      </c>
      <c r="K5894">
        <v>3</v>
      </c>
      <c r="L5894">
        <v>3</v>
      </c>
      <c r="M5894">
        <v>3</v>
      </c>
      <c r="N5894">
        <v>4</v>
      </c>
      <c r="O5894">
        <v>4</v>
      </c>
      <c r="P5894">
        <v>4</v>
      </c>
      <c r="Q5894">
        <v>4</v>
      </c>
      <c r="R5894">
        <v>267.13</v>
      </c>
      <c r="S5894">
        <v>267.13</v>
      </c>
      <c r="T5894">
        <v>267.13</v>
      </c>
      <c r="U5894">
        <v>267.13</v>
      </c>
      <c r="V5894">
        <v>10.582862280000001</v>
      </c>
      <c r="W5894">
        <v>10.582862280000001</v>
      </c>
      <c r="X5894">
        <v>9.4492394760000007</v>
      </c>
      <c r="Y5894">
        <v>9.4492394760000007</v>
      </c>
    </row>
    <row r="5895" spans="1:25" x14ac:dyDescent="0.3">
      <c r="A5895" s="2">
        <v>45947</v>
      </c>
      <c r="B5895" t="s">
        <v>96</v>
      </c>
      <c r="C5895">
        <v>1184</v>
      </c>
      <c r="D5895">
        <v>9</v>
      </c>
      <c r="E5895">
        <v>4.3019999999999996</v>
      </c>
      <c r="F5895">
        <v>0.76</v>
      </c>
      <c r="G5895">
        <v>38.72</v>
      </c>
      <c r="H5895">
        <v>38.72</v>
      </c>
      <c r="I5895" t="s">
        <v>149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X5895">
        <v>0</v>
      </c>
      <c r="Y5895">
        <v>0</v>
      </c>
    </row>
    <row r="5896" spans="1:25" x14ac:dyDescent="0.3">
      <c r="A5896" s="2">
        <v>45947</v>
      </c>
      <c r="B5896" t="s">
        <v>11</v>
      </c>
      <c r="C5896">
        <v>855</v>
      </c>
      <c r="D5896">
        <v>12</v>
      </c>
      <c r="E5896">
        <v>2.649</v>
      </c>
      <c r="F5896">
        <v>1.4039999999999999</v>
      </c>
      <c r="G5896">
        <v>31.79</v>
      </c>
      <c r="H5896">
        <v>31.79</v>
      </c>
      <c r="I5896" t="s">
        <v>149</v>
      </c>
      <c r="J5896">
        <v>3</v>
      </c>
      <c r="K5896">
        <v>4</v>
      </c>
      <c r="L5896">
        <v>4</v>
      </c>
      <c r="M5896">
        <v>4</v>
      </c>
      <c r="N5896">
        <v>4</v>
      </c>
      <c r="O5896">
        <v>5</v>
      </c>
      <c r="P5896">
        <v>5</v>
      </c>
      <c r="Q5896">
        <v>5</v>
      </c>
      <c r="R5896">
        <v>149.19</v>
      </c>
      <c r="S5896">
        <v>174.17</v>
      </c>
      <c r="T5896">
        <v>174.17</v>
      </c>
      <c r="U5896">
        <v>174.17</v>
      </c>
      <c r="V5896">
        <v>18.25228225</v>
      </c>
      <c r="W5896">
        <v>18.25228225</v>
      </c>
      <c r="X5896">
        <v>5.4787669079999999</v>
      </c>
      <c r="Y5896">
        <v>5.4787669079999999</v>
      </c>
    </row>
    <row r="5897" spans="1:25" x14ac:dyDescent="0.3">
      <c r="A5897" s="2">
        <v>45947</v>
      </c>
      <c r="B5897" t="s">
        <v>92</v>
      </c>
      <c r="C5897">
        <v>494</v>
      </c>
      <c r="D5897">
        <v>4</v>
      </c>
      <c r="E5897">
        <v>3.593</v>
      </c>
      <c r="F5897">
        <v>0.81</v>
      </c>
      <c r="G5897">
        <v>14.37</v>
      </c>
      <c r="H5897">
        <v>14.37</v>
      </c>
      <c r="I5897" t="s">
        <v>149</v>
      </c>
      <c r="J5897">
        <v>3</v>
      </c>
      <c r="K5897">
        <v>3</v>
      </c>
      <c r="L5897">
        <v>3</v>
      </c>
      <c r="M5897">
        <v>3</v>
      </c>
      <c r="N5897">
        <v>7</v>
      </c>
      <c r="O5897">
        <v>7</v>
      </c>
      <c r="P5897">
        <v>7</v>
      </c>
      <c r="Q5897">
        <v>7</v>
      </c>
      <c r="R5897">
        <v>185.43</v>
      </c>
      <c r="S5897">
        <v>185.43</v>
      </c>
      <c r="T5897">
        <v>185.43</v>
      </c>
      <c r="U5897">
        <v>185.43</v>
      </c>
      <c r="V5897">
        <v>7.7495550880000001</v>
      </c>
      <c r="W5897">
        <v>7.7495550880000001</v>
      </c>
      <c r="X5897">
        <v>12.9039666</v>
      </c>
      <c r="Y5897">
        <v>12.9039666</v>
      </c>
    </row>
    <row r="5898" spans="1:25" x14ac:dyDescent="0.3">
      <c r="A5898" s="2">
        <v>45947</v>
      </c>
      <c r="B5898" t="s">
        <v>46</v>
      </c>
      <c r="C5898">
        <v>700</v>
      </c>
      <c r="D5898">
        <v>1</v>
      </c>
      <c r="E5898">
        <v>3.22</v>
      </c>
      <c r="F5898">
        <v>0.14299999999999999</v>
      </c>
      <c r="G5898">
        <v>3.22</v>
      </c>
      <c r="H5898">
        <v>3.22</v>
      </c>
      <c r="I5898" t="s">
        <v>149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X5898">
        <v>0</v>
      </c>
      <c r="Y5898">
        <v>0</v>
      </c>
    </row>
    <row r="5899" spans="1:25" x14ac:dyDescent="0.3">
      <c r="A5899" s="2">
        <v>45947</v>
      </c>
      <c r="B5899" t="s">
        <v>74</v>
      </c>
      <c r="C5899">
        <v>130</v>
      </c>
      <c r="D5899">
        <v>1</v>
      </c>
      <c r="E5899">
        <v>1.56</v>
      </c>
      <c r="F5899">
        <v>0.76900000000000002</v>
      </c>
      <c r="G5899">
        <v>1.56</v>
      </c>
      <c r="H5899">
        <v>1.56</v>
      </c>
      <c r="I5899" t="s">
        <v>149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X5899">
        <v>0</v>
      </c>
      <c r="Y5899">
        <v>0</v>
      </c>
    </row>
    <row r="5900" spans="1:25" x14ac:dyDescent="0.3">
      <c r="A5900" s="2">
        <v>45947</v>
      </c>
      <c r="B5900" t="s">
        <v>64</v>
      </c>
      <c r="C5900">
        <v>401</v>
      </c>
      <c r="D5900">
        <v>1</v>
      </c>
      <c r="E5900">
        <v>3.59</v>
      </c>
      <c r="F5900">
        <v>0.249</v>
      </c>
      <c r="G5900">
        <v>3.59</v>
      </c>
      <c r="H5900">
        <v>3.59</v>
      </c>
      <c r="I5900" t="s">
        <v>149</v>
      </c>
      <c r="J5900">
        <v>0</v>
      </c>
      <c r="K5900">
        <v>1</v>
      </c>
      <c r="L5900">
        <v>1</v>
      </c>
      <c r="M5900">
        <v>1</v>
      </c>
      <c r="N5900">
        <v>0</v>
      </c>
      <c r="O5900">
        <v>1</v>
      </c>
      <c r="P5900">
        <v>1</v>
      </c>
      <c r="Q5900">
        <v>1</v>
      </c>
      <c r="R5900">
        <v>0</v>
      </c>
      <c r="S5900">
        <v>94.88</v>
      </c>
      <c r="T5900">
        <v>94.88</v>
      </c>
      <c r="U5900">
        <v>94.88</v>
      </c>
      <c r="V5900">
        <v>3.7837268129999999</v>
      </c>
      <c r="W5900">
        <v>3.7837268129999999</v>
      </c>
      <c r="X5900">
        <v>26.42896936</v>
      </c>
      <c r="Y5900">
        <v>26.42896936</v>
      </c>
    </row>
    <row r="5901" spans="1:25" x14ac:dyDescent="0.3">
      <c r="A5901" s="2">
        <v>45947</v>
      </c>
      <c r="B5901" t="s">
        <v>72</v>
      </c>
      <c r="C5901">
        <v>70</v>
      </c>
      <c r="D5901">
        <v>0</v>
      </c>
      <c r="F5901">
        <v>0</v>
      </c>
      <c r="G5901">
        <v>0</v>
      </c>
      <c r="H5901">
        <v>0</v>
      </c>
      <c r="I5901" t="s">
        <v>149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5" x14ac:dyDescent="0.3">
      <c r="A5902" s="2">
        <v>45947</v>
      </c>
      <c r="B5902" t="s">
        <v>106</v>
      </c>
      <c r="C5902">
        <v>130</v>
      </c>
      <c r="D5902">
        <v>1</v>
      </c>
      <c r="E5902">
        <v>4.5</v>
      </c>
      <c r="F5902">
        <v>0.76900000000000002</v>
      </c>
      <c r="G5902">
        <v>4.5</v>
      </c>
      <c r="H5902">
        <v>4.5</v>
      </c>
      <c r="I5902" t="s">
        <v>149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1</v>
      </c>
      <c r="R5902">
        <v>76.489999999999995</v>
      </c>
      <c r="S5902">
        <v>76.489999999999995</v>
      </c>
      <c r="T5902">
        <v>76.489999999999995</v>
      </c>
      <c r="U5902">
        <v>76.489999999999995</v>
      </c>
      <c r="V5902">
        <v>5.8831219770000001</v>
      </c>
      <c r="W5902">
        <v>5.8831219770000001</v>
      </c>
      <c r="X5902">
        <v>16.99777778</v>
      </c>
      <c r="Y5902">
        <v>16.99777778</v>
      </c>
    </row>
    <row r="5903" spans="1:25" x14ac:dyDescent="0.3">
      <c r="A5903" s="2">
        <v>45947</v>
      </c>
      <c r="B5903" t="s">
        <v>54</v>
      </c>
      <c r="C5903">
        <v>162</v>
      </c>
      <c r="D5903">
        <v>3</v>
      </c>
      <c r="E5903">
        <v>4.2329999999999997</v>
      </c>
      <c r="F5903">
        <v>1.8520000000000001</v>
      </c>
      <c r="G5903">
        <v>12.7</v>
      </c>
      <c r="H5903">
        <v>12.7</v>
      </c>
      <c r="I5903" t="s">
        <v>149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X5903">
        <v>0</v>
      </c>
      <c r="Y5903">
        <v>0</v>
      </c>
    </row>
    <row r="5904" spans="1:25" x14ac:dyDescent="0.3">
      <c r="A5904" s="2">
        <v>45947</v>
      </c>
      <c r="B5904" t="s">
        <v>44</v>
      </c>
      <c r="C5904">
        <v>83</v>
      </c>
      <c r="D5904">
        <v>0</v>
      </c>
      <c r="F5904">
        <v>0</v>
      </c>
      <c r="G5904">
        <v>0</v>
      </c>
      <c r="H5904">
        <v>0</v>
      </c>
      <c r="I5904" t="s">
        <v>149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5" x14ac:dyDescent="0.3">
      <c r="A5905" s="2">
        <v>45947</v>
      </c>
      <c r="B5905" t="s">
        <v>40</v>
      </c>
      <c r="C5905">
        <v>409</v>
      </c>
      <c r="D5905">
        <v>5</v>
      </c>
      <c r="E5905">
        <v>2.68</v>
      </c>
      <c r="F5905">
        <v>1.222</v>
      </c>
      <c r="G5905">
        <v>13.4</v>
      </c>
      <c r="H5905">
        <v>13.4</v>
      </c>
      <c r="I5905" t="s">
        <v>149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29.88</v>
      </c>
      <c r="S5905">
        <v>29.88</v>
      </c>
      <c r="T5905">
        <v>29.88</v>
      </c>
      <c r="U5905">
        <v>29.88</v>
      </c>
      <c r="V5905">
        <v>44.846050869999999</v>
      </c>
      <c r="W5905">
        <v>44.846050869999999</v>
      </c>
      <c r="X5905">
        <v>2.2298507459999999</v>
      </c>
      <c r="Y5905">
        <v>2.2298507459999999</v>
      </c>
    </row>
    <row r="5906" spans="1:25" x14ac:dyDescent="0.3">
      <c r="A5906" s="2">
        <v>45947</v>
      </c>
      <c r="B5906" t="s">
        <v>56</v>
      </c>
      <c r="C5906">
        <v>69</v>
      </c>
      <c r="D5906">
        <v>1</v>
      </c>
      <c r="E5906">
        <v>1.1299999999999999</v>
      </c>
      <c r="F5906">
        <v>1.4490000000000001</v>
      </c>
      <c r="G5906">
        <v>1.1299999999999999</v>
      </c>
      <c r="H5906">
        <v>1.1299999999999999</v>
      </c>
      <c r="I5906" t="s">
        <v>149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X5906">
        <v>0</v>
      </c>
      <c r="Y5906">
        <v>0</v>
      </c>
    </row>
    <row r="5907" spans="1:25" x14ac:dyDescent="0.3">
      <c r="A5907" s="2">
        <v>45947</v>
      </c>
      <c r="B5907" t="s">
        <v>76</v>
      </c>
      <c r="C5907">
        <v>156</v>
      </c>
      <c r="D5907">
        <v>0</v>
      </c>
      <c r="F5907">
        <v>0</v>
      </c>
      <c r="G5907">
        <v>0</v>
      </c>
      <c r="H5907">
        <v>0</v>
      </c>
      <c r="I5907" t="s">
        <v>149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5" x14ac:dyDescent="0.3">
      <c r="A5908" s="2">
        <v>45947</v>
      </c>
      <c r="B5908" t="s">
        <v>48</v>
      </c>
      <c r="C5908">
        <v>368</v>
      </c>
      <c r="D5908">
        <v>4</v>
      </c>
      <c r="E5908">
        <v>4.03</v>
      </c>
      <c r="F5908">
        <v>1.087</v>
      </c>
      <c r="G5908">
        <v>16.12</v>
      </c>
      <c r="H5908">
        <v>16.12</v>
      </c>
      <c r="I5908" t="s">
        <v>149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X5908">
        <v>0</v>
      </c>
      <c r="Y5908">
        <v>0</v>
      </c>
    </row>
    <row r="5909" spans="1:25" x14ac:dyDescent="0.3">
      <c r="A5909" s="2">
        <v>45947</v>
      </c>
      <c r="B5909" t="s">
        <v>24</v>
      </c>
      <c r="C5909">
        <v>454</v>
      </c>
      <c r="D5909">
        <v>1</v>
      </c>
      <c r="E5909">
        <v>2.7</v>
      </c>
      <c r="F5909">
        <v>0.22</v>
      </c>
      <c r="G5909">
        <v>2.7</v>
      </c>
      <c r="H5909">
        <v>2.7</v>
      </c>
      <c r="I5909" t="s">
        <v>149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X5909">
        <v>0</v>
      </c>
      <c r="Y5909">
        <v>0</v>
      </c>
    </row>
    <row r="5910" spans="1:25" x14ac:dyDescent="0.3">
      <c r="A5910" s="2">
        <v>45947</v>
      </c>
      <c r="B5910" t="s">
        <v>108</v>
      </c>
      <c r="C5910">
        <v>258</v>
      </c>
      <c r="D5910">
        <v>0</v>
      </c>
      <c r="F5910">
        <v>0</v>
      </c>
      <c r="G5910">
        <v>0</v>
      </c>
      <c r="H5910">
        <v>0</v>
      </c>
      <c r="I5910" t="s">
        <v>149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5" x14ac:dyDescent="0.3">
      <c r="A5911" s="2">
        <v>45947</v>
      </c>
      <c r="B5911" t="s">
        <v>62</v>
      </c>
      <c r="C5911">
        <v>558</v>
      </c>
      <c r="D5911">
        <v>2</v>
      </c>
      <c r="E5911">
        <v>2.4049999999999998</v>
      </c>
      <c r="F5911">
        <v>0.35799999999999998</v>
      </c>
      <c r="G5911">
        <v>4.8099999999999996</v>
      </c>
      <c r="H5911">
        <v>4.8099999999999996</v>
      </c>
      <c r="I5911" t="s">
        <v>149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34.9</v>
      </c>
      <c r="S5911">
        <v>34.9</v>
      </c>
      <c r="T5911">
        <v>34.9</v>
      </c>
      <c r="U5911">
        <v>34.9</v>
      </c>
      <c r="V5911">
        <v>13.78223496</v>
      </c>
      <c r="W5911">
        <v>13.78223496</v>
      </c>
      <c r="X5911">
        <v>7.2557172559999996</v>
      </c>
      <c r="Y5911">
        <v>7.2557172559999996</v>
      </c>
    </row>
    <row r="5912" spans="1:25" x14ac:dyDescent="0.3">
      <c r="A5912" s="2">
        <v>45947</v>
      </c>
      <c r="B5912" t="s">
        <v>80</v>
      </c>
      <c r="C5912">
        <v>72</v>
      </c>
      <c r="D5912">
        <v>0</v>
      </c>
      <c r="F5912">
        <v>0</v>
      </c>
      <c r="G5912">
        <v>0</v>
      </c>
      <c r="H5912">
        <v>0</v>
      </c>
      <c r="I5912" t="s">
        <v>149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5" x14ac:dyDescent="0.3">
      <c r="A5913" s="2">
        <v>45947</v>
      </c>
      <c r="B5913" t="s">
        <v>84</v>
      </c>
      <c r="C5913">
        <v>57</v>
      </c>
      <c r="D5913">
        <v>0</v>
      </c>
      <c r="F5913">
        <v>0</v>
      </c>
      <c r="G5913">
        <v>0</v>
      </c>
      <c r="H5913">
        <v>0</v>
      </c>
      <c r="I5913" t="s">
        <v>149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5" x14ac:dyDescent="0.3">
      <c r="A5914" s="2">
        <v>45947</v>
      </c>
      <c r="B5914" t="s">
        <v>42</v>
      </c>
      <c r="C5914">
        <v>484</v>
      </c>
      <c r="D5914">
        <v>2</v>
      </c>
      <c r="E5914">
        <v>6.38</v>
      </c>
      <c r="F5914">
        <v>0.41299999999999998</v>
      </c>
      <c r="G5914">
        <v>12.76</v>
      </c>
      <c r="H5914">
        <v>12.76</v>
      </c>
      <c r="I5914" t="s">
        <v>149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X5914">
        <v>0</v>
      </c>
      <c r="Y5914">
        <v>0</v>
      </c>
    </row>
    <row r="5915" spans="1:25" x14ac:dyDescent="0.3">
      <c r="A5915" s="2">
        <v>45947</v>
      </c>
      <c r="B5915" t="s">
        <v>11</v>
      </c>
      <c r="C5915">
        <v>32</v>
      </c>
      <c r="D5915">
        <v>0</v>
      </c>
      <c r="F5915">
        <v>0</v>
      </c>
      <c r="G5915">
        <v>0</v>
      </c>
      <c r="H5915">
        <v>0</v>
      </c>
      <c r="I5915" t="s">
        <v>149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5" x14ac:dyDescent="0.3">
      <c r="A5916" s="2">
        <v>45947</v>
      </c>
      <c r="B5916" t="s">
        <v>102</v>
      </c>
      <c r="C5916">
        <v>636</v>
      </c>
      <c r="D5916">
        <v>5</v>
      </c>
      <c r="E5916">
        <v>2.1280000000000001</v>
      </c>
      <c r="F5916">
        <v>0.78600000000000003</v>
      </c>
      <c r="G5916">
        <v>10.64</v>
      </c>
      <c r="H5916">
        <v>10.64</v>
      </c>
      <c r="I5916" t="s">
        <v>149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X5916">
        <v>0</v>
      </c>
      <c r="Y5916">
        <v>0</v>
      </c>
    </row>
    <row r="5917" spans="1:25" x14ac:dyDescent="0.3">
      <c r="A5917" s="2">
        <v>45947</v>
      </c>
      <c r="B5917" t="s">
        <v>98</v>
      </c>
      <c r="C5917">
        <v>1125</v>
      </c>
      <c r="D5917">
        <v>5</v>
      </c>
      <c r="E5917">
        <v>2.718</v>
      </c>
      <c r="F5917">
        <v>0.44400000000000001</v>
      </c>
      <c r="G5917">
        <v>13.59</v>
      </c>
      <c r="H5917">
        <v>13.59</v>
      </c>
      <c r="I5917" t="s">
        <v>149</v>
      </c>
      <c r="J5917">
        <v>2</v>
      </c>
      <c r="K5917">
        <v>2</v>
      </c>
      <c r="L5917">
        <v>2</v>
      </c>
      <c r="M5917">
        <v>2</v>
      </c>
      <c r="N5917">
        <v>2</v>
      </c>
      <c r="O5917">
        <v>2</v>
      </c>
      <c r="P5917">
        <v>2</v>
      </c>
      <c r="Q5917">
        <v>2</v>
      </c>
      <c r="R5917">
        <v>27.37</v>
      </c>
      <c r="S5917">
        <v>27.37</v>
      </c>
      <c r="T5917">
        <v>27.37</v>
      </c>
      <c r="U5917">
        <v>27.37</v>
      </c>
      <c r="V5917">
        <v>49.652904640000003</v>
      </c>
      <c r="W5917">
        <v>49.652904640000003</v>
      </c>
      <c r="X5917">
        <v>2.013980868</v>
      </c>
      <c r="Y5917">
        <v>2.013980868</v>
      </c>
    </row>
    <row r="5918" spans="1:25" x14ac:dyDescent="0.3">
      <c r="A5918" s="2">
        <v>45947</v>
      </c>
      <c r="B5918" t="s">
        <v>104</v>
      </c>
      <c r="C5918">
        <v>288</v>
      </c>
      <c r="D5918">
        <v>2</v>
      </c>
      <c r="E5918">
        <v>2.3050000000000002</v>
      </c>
      <c r="F5918">
        <v>0.69399999999999995</v>
      </c>
      <c r="G5918">
        <v>4.6100000000000003</v>
      </c>
      <c r="H5918">
        <v>4.6100000000000003</v>
      </c>
      <c r="I5918" t="s">
        <v>149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X5918">
        <v>0</v>
      </c>
      <c r="Y5918">
        <v>0</v>
      </c>
    </row>
    <row r="5919" spans="1:25" x14ac:dyDescent="0.3">
      <c r="A5919" s="2">
        <v>45947</v>
      </c>
      <c r="B5919" t="s">
        <v>38</v>
      </c>
      <c r="C5919">
        <v>0</v>
      </c>
      <c r="D5919">
        <v>0</v>
      </c>
      <c r="G5919">
        <v>0</v>
      </c>
      <c r="H5919">
        <v>0</v>
      </c>
      <c r="I5919" t="s">
        <v>149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5" x14ac:dyDescent="0.3">
      <c r="A5920" s="2">
        <v>45947</v>
      </c>
      <c r="B5920" t="s">
        <v>42</v>
      </c>
      <c r="C5920">
        <v>234</v>
      </c>
      <c r="D5920">
        <v>4</v>
      </c>
      <c r="E5920">
        <v>1.988</v>
      </c>
      <c r="F5920">
        <v>1.7090000000000001</v>
      </c>
      <c r="G5920">
        <v>7.95</v>
      </c>
      <c r="H5920">
        <v>7.95</v>
      </c>
      <c r="I5920" t="s">
        <v>149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X5920">
        <v>0</v>
      </c>
      <c r="Y5920">
        <v>0</v>
      </c>
    </row>
    <row r="5921" spans="1:25" x14ac:dyDescent="0.3">
      <c r="A5921" s="2">
        <v>45947</v>
      </c>
      <c r="B5921" t="s">
        <v>50</v>
      </c>
      <c r="C5921">
        <v>1</v>
      </c>
      <c r="D5921">
        <v>1</v>
      </c>
      <c r="E5921">
        <v>0.92</v>
      </c>
      <c r="F5921">
        <v>100</v>
      </c>
      <c r="G5921">
        <v>0.92</v>
      </c>
      <c r="H5921">
        <v>0.92</v>
      </c>
      <c r="I5921" t="s">
        <v>149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24.88</v>
      </c>
      <c r="S5921">
        <v>24.88</v>
      </c>
      <c r="T5921">
        <v>24.88</v>
      </c>
      <c r="U5921">
        <v>24.88</v>
      </c>
      <c r="V5921">
        <v>3.6977491960000002</v>
      </c>
      <c r="W5921">
        <v>3.6977491960000002</v>
      </c>
      <c r="X5921">
        <v>27.043478260000001</v>
      </c>
      <c r="Y5921">
        <v>27.043478260000001</v>
      </c>
    </row>
    <row r="5922" spans="1:25" x14ac:dyDescent="0.3">
      <c r="A5922" s="2">
        <v>45947</v>
      </c>
      <c r="B5922" t="s">
        <v>72</v>
      </c>
      <c r="C5922">
        <v>102</v>
      </c>
      <c r="D5922">
        <v>1</v>
      </c>
      <c r="E5922">
        <v>5.23</v>
      </c>
      <c r="F5922">
        <v>0.98</v>
      </c>
      <c r="G5922">
        <v>5.23</v>
      </c>
      <c r="H5922">
        <v>5.23</v>
      </c>
      <c r="I5922" t="s">
        <v>149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32.880000000000003</v>
      </c>
      <c r="S5922">
        <v>32.880000000000003</v>
      </c>
      <c r="T5922">
        <v>32.880000000000003</v>
      </c>
      <c r="U5922">
        <v>32.880000000000003</v>
      </c>
      <c r="V5922">
        <v>15.906326030000001</v>
      </c>
      <c r="W5922">
        <v>15.906326030000001</v>
      </c>
      <c r="X5922">
        <v>6.2868068829999997</v>
      </c>
      <c r="Y5922">
        <v>6.2868068829999997</v>
      </c>
    </row>
    <row r="5923" spans="1:25" x14ac:dyDescent="0.3">
      <c r="A5923" s="2">
        <v>45947</v>
      </c>
      <c r="B5923" t="s">
        <v>84</v>
      </c>
      <c r="C5923">
        <v>13</v>
      </c>
      <c r="D5923">
        <v>0</v>
      </c>
      <c r="F5923">
        <v>0</v>
      </c>
      <c r="G5923">
        <v>0</v>
      </c>
      <c r="H5923">
        <v>0</v>
      </c>
      <c r="I5923" t="s">
        <v>149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5" x14ac:dyDescent="0.3">
      <c r="A5924" s="2">
        <v>45947</v>
      </c>
      <c r="B5924" t="s">
        <v>68</v>
      </c>
      <c r="C5924">
        <v>339</v>
      </c>
      <c r="D5924">
        <v>5</v>
      </c>
      <c r="E5924">
        <v>4.8719999999999999</v>
      </c>
      <c r="F5924">
        <v>1.4750000000000001</v>
      </c>
      <c r="G5924">
        <v>24.36</v>
      </c>
      <c r="H5924">
        <v>24.36</v>
      </c>
      <c r="I5924" t="s">
        <v>149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1</v>
      </c>
      <c r="R5924">
        <v>27.49</v>
      </c>
      <c r="S5924">
        <v>27.49</v>
      </c>
      <c r="T5924">
        <v>27.49</v>
      </c>
      <c r="U5924">
        <v>27.49</v>
      </c>
      <c r="V5924">
        <v>88.614041470000004</v>
      </c>
      <c r="W5924">
        <v>88.614041470000004</v>
      </c>
      <c r="X5924">
        <v>1.128489327</v>
      </c>
      <c r="Y5924">
        <v>1.128489327</v>
      </c>
    </row>
    <row r="5925" spans="1:25" x14ac:dyDescent="0.3">
      <c r="A5925" s="2">
        <v>45947</v>
      </c>
      <c r="B5925" t="s">
        <v>64</v>
      </c>
      <c r="C5925">
        <v>92</v>
      </c>
      <c r="D5925">
        <v>0</v>
      </c>
      <c r="F5925">
        <v>0</v>
      </c>
      <c r="G5925">
        <v>0</v>
      </c>
      <c r="H5925">
        <v>0</v>
      </c>
      <c r="I5925" t="s">
        <v>149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5" x14ac:dyDescent="0.3">
      <c r="A5926" s="2">
        <v>45947</v>
      </c>
      <c r="B5926" t="s">
        <v>26</v>
      </c>
      <c r="C5926">
        <v>49</v>
      </c>
      <c r="D5926">
        <v>0</v>
      </c>
      <c r="F5926">
        <v>0</v>
      </c>
      <c r="G5926">
        <v>0</v>
      </c>
      <c r="H5926">
        <v>0</v>
      </c>
      <c r="I5926" t="s">
        <v>149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5" x14ac:dyDescent="0.3">
      <c r="A5927" s="2">
        <v>45947</v>
      </c>
      <c r="B5927" t="s">
        <v>15</v>
      </c>
      <c r="C5927">
        <v>195</v>
      </c>
      <c r="D5927">
        <v>0</v>
      </c>
      <c r="F5927">
        <v>0</v>
      </c>
      <c r="G5927">
        <v>0</v>
      </c>
      <c r="H5927">
        <v>0</v>
      </c>
      <c r="I5927" t="s">
        <v>149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5" x14ac:dyDescent="0.3">
      <c r="A5928" s="2">
        <v>45947</v>
      </c>
      <c r="B5928" t="s">
        <v>36</v>
      </c>
      <c r="C5928">
        <v>89</v>
      </c>
      <c r="D5928">
        <v>0</v>
      </c>
      <c r="F5928">
        <v>0</v>
      </c>
      <c r="G5928">
        <v>0</v>
      </c>
      <c r="H5928">
        <v>0</v>
      </c>
      <c r="I5928" t="s">
        <v>149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5" x14ac:dyDescent="0.3">
      <c r="A5929" s="2">
        <v>45947</v>
      </c>
      <c r="B5929" t="s">
        <v>78</v>
      </c>
      <c r="C5929">
        <v>236</v>
      </c>
      <c r="D5929">
        <v>1</v>
      </c>
      <c r="E5929">
        <v>6.6</v>
      </c>
      <c r="F5929">
        <v>0.42399999999999999</v>
      </c>
      <c r="G5929">
        <v>6.6</v>
      </c>
      <c r="H5929">
        <v>6.6</v>
      </c>
      <c r="I5929" t="s">
        <v>149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78.489999999999995</v>
      </c>
      <c r="S5929">
        <v>78.489999999999995</v>
      </c>
      <c r="T5929">
        <v>78.489999999999995</v>
      </c>
      <c r="U5929">
        <v>78.489999999999995</v>
      </c>
      <c r="V5929">
        <v>8.4087144859999992</v>
      </c>
      <c r="W5929">
        <v>8.4087144859999992</v>
      </c>
      <c r="X5929">
        <v>11.89242424</v>
      </c>
      <c r="Y5929">
        <v>11.89242424</v>
      </c>
    </row>
    <row r="5930" spans="1:25" x14ac:dyDescent="0.3">
      <c r="A5930" s="2">
        <v>45947</v>
      </c>
      <c r="B5930" t="s">
        <v>21</v>
      </c>
      <c r="C5930">
        <v>118</v>
      </c>
      <c r="D5930">
        <v>1</v>
      </c>
      <c r="E5930">
        <v>0.2</v>
      </c>
      <c r="F5930">
        <v>0.84699999999999998</v>
      </c>
      <c r="G5930">
        <v>0.2</v>
      </c>
      <c r="H5930">
        <v>0.2</v>
      </c>
      <c r="I5930" t="s">
        <v>149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X5930">
        <v>0</v>
      </c>
      <c r="Y5930">
        <v>0</v>
      </c>
    </row>
    <row r="5931" spans="1:25" x14ac:dyDescent="0.3">
      <c r="A5931" s="2">
        <v>45947</v>
      </c>
      <c r="B5931" t="s">
        <v>94</v>
      </c>
      <c r="C5931">
        <v>300</v>
      </c>
      <c r="D5931">
        <v>0</v>
      </c>
      <c r="F5931">
        <v>0</v>
      </c>
      <c r="G5931">
        <v>0</v>
      </c>
      <c r="H5931">
        <v>0</v>
      </c>
      <c r="I5931" t="s">
        <v>149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5" x14ac:dyDescent="0.3">
      <c r="A5932" s="2">
        <v>45947</v>
      </c>
      <c r="B5932" t="s">
        <v>17</v>
      </c>
      <c r="C5932">
        <v>32</v>
      </c>
      <c r="D5932">
        <v>0</v>
      </c>
      <c r="F5932">
        <v>0</v>
      </c>
      <c r="G5932">
        <v>0</v>
      </c>
      <c r="H5932">
        <v>0</v>
      </c>
      <c r="I5932" t="s">
        <v>149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5" x14ac:dyDescent="0.3">
      <c r="A5933" s="2">
        <v>45947</v>
      </c>
      <c r="B5933" t="s">
        <v>17</v>
      </c>
      <c r="C5933">
        <v>49</v>
      </c>
      <c r="D5933">
        <v>0</v>
      </c>
      <c r="F5933">
        <v>0</v>
      </c>
      <c r="G5933">
        <v>0</v>
      </c>
      <c r="H5933">
        <v>0</v>
      </c>
      <c r="I5933" t="s">
        <v>149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5" x14ac:dyDescent="0.3">
      <c r="A5934" s="2">
        <v>45947</v>
      </c>
      <c r="B5934" t="s">
        <v>17</v>
      </c>
      <c r="C5934">
        <v>25</v>
      </c>
      <c r="D5934">
        <v>0</v>
      </c>
      <c r="F5934">
        <v>0</v>
      </c>
      <c r="G5934">
        <v>0</v>
      </c>
      <c r="H5934">
        <v>0</v>
      </c>
      <c r="I5934" t="s">
        <v>149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5" x14ac:dyDescent="0.3">
      <c r="A5935" s="2">
        <v>45947</v>
      </c>
      <c r="B5935" t="s">
        <v>17</v>
      </c>
      <c r="C5935">
        <v>24</v>
      </c>
      <c r="D5935">
        <v>0</v>
      </c>
      <c r="F5935">
        <v>0</v>
      </c>
      <c r="G5935">
        <v>0</v>
      </c>
      <c r="H5935">
        <v>0</v>
      </c>
      <c r="I5935" t="s">
        <v>149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5" x14ac:dyDescent="0.3">
      <c r="A5936" s="2">
        <v>45947</v>
      </c>
      <c r="B5936" t="s">
        <v>52</v>
      </c>
      <c r="C5936">
        <v>956</v>
      </c>
      <c r="D5936">
        <v>11</v>
      </c>
      <c r="E5936">
        <v>0.67200000000000004</v>
      </c>
      <c r="F5936">
        <v>1.151</v>
      </c>
      <c r="G5936">
        <v>7.39</v>
      </c>
      <c r="H5936">
        <v>7.39</v>
      </c>
      <c r="I5936" t="s">
        <v>149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13.88</v>
      </c>
      <c r="S5936">
        <v>13.88</v>
      </c>
      <c r="T5936">
        <v>13.88</v>
      </c>
      <c r="U5936">
        <v>13.88</v>
      </c>
      <c r="V5936">
        <v>53.242074930000001</v>
      </c>
      <c r="W5936">
        <v>53.242074930000001</v>
      </c>
      <c r="X5936">
        <v>1.8782138020000001</v>
      </c>
      <c r="Y5936">
        <v>1.8782138020000001</v>
      </c>
    </row>
    <row r="5937" spans="1:25" x14ac:dyDescent="0.3">
      <c r="A5937" s="2">
        <v>45947</v>
      </c>
      <c r="B5937" t="s">
        <v>52</v>
      </c>
      <c r="C5937">
        <v>1391</v>
      </c>
      <c r="D5937">
        <v>12</v>
      </c>
      <c r="E5937">
        <v>0.53400000000000003</v>
      </c>
      <c r="F5937">
        <v>0.86299999999999999</v>
      </c>
      <c r="G5937">
        <v>6.41</v>
      </c>
      <c r="H5937">
        <v>6.41</v>
      </c>
      <c r="I5937" t="s">
        <v>149</v>
      </c>
      <c r="J5937">
        <v>2</v>
      </c>
      <c r="K5937">
        <v>2</v>
      </c>
      <c r="L5937">
        <v>2</v>
      </c>
      <c r="M5937">
        <v>2</v>
      </c>
      <c r="N5937">
        <v>2</v>
      </c>
      <c r="O5937">
        <v>2</v>
      </c>
      <c r="P5937">
        <v>2</v>
      </c>
      <c r="Q5937">
        <v>2</v>
      </c>
      <c r="R5937">
        <v>48.37</v>
      </c>
      <c r="S5937">
        <v>48.37</v>
      </c>
      <c r="T5937">
        <v>48.37</v>
      </c>
      <c r="U5937">
        <v>48.37</v>
      </c>
      <c r="V5937">
        <v>13.25201571</v>
      </c>
      <c r="W5937">
        <v>13.25201571</v>
      </c>
      <c r="X5937">
        <v>7.546021841</v>
      </c>
      <c r="Y5937">
        <v>7.546021841</v>
      </c>
    </row>
    <row r="5938" spans="1:25" x14ac:dyDescent="0.3">
      <c r="A5938" s="2">
        <v>45947</v>
      </c>
      <c r="B5938" t="s">
        <v>52</v>
      </c>
      <c r="C5938">
        <v>893</v>
      </c>
      <c r="D5938">
        <v>15</v>
      </c>
      <c r="E5938">
        <v>0.63600000000000001</v>
      </c>
      <c r="F5938">
        <v>1.68</v>
      </c>
      <c r="G5938">
        <v>9.5399999999999991</v>
      </c>
      <c r="H5938">
        <v>9.5399999999999991</v>
      </c>
      <c r="I5938" t="s">
        <v>149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13.88</v>
      </c>
      <c r="S5938">
        <v>13.88</v>
      </c>
      <c r="T5938">
        <v>13.88</v>
      </c>
      <c r="U5938">
        <v>13.88</v>
      </c>
      <c r="V5938">
        <v>68.731988470000005</v>
      </c>
      <c r="W5938">
        <v>68.731988470000005</v>
      </c>
      <c r="X5938">
        <v>1.4549266249999999</v>
      </c>
      <c r="Y5938">
        <v>1.4549266249999999</v>
      </c>
    </row>
    <row r="5939" spans="1:25" x14ac:dyDescent="0.3">
      <c r="A5939" s="2">
        <v>45947</v>
      </c>
      <c r="B5939" t="s">
        <v>52</v>
      </c>
      <c r="C5939">
        <v>3710</v>
      </c>
      <c r="D5939">
        <v>46</v>
      </c>
      <c r="E5939">
        <v>0.33100000000000002</v>
      </c>
      <c r="F5939">
        <v>1.24</v>
      </c>
      <c r="G5939">
        <v>15.24</v>
      </c>
      <c r="H5939">
        <v>15.24</v>
      </c>
      <c r="I5939" t="s">
        <v>149</v>
      </c>
      <c r="J5939">
        <v>6</v>
      </c>
      <c r="K5939">
        <v>6</v>
      </c>
      <c r="L5939">
        <v>6</v>
      </c>
      <c r="M5939">
        <v>6</v>
      </c>
      <c r="N5939">
        <v>6</v>
      </c>
      <c r="O5939">
        <v>6</v>
      </c>
      <c r="P5939">
        <v>6</v>
      </c>
      <c r="Q5939">
        <v>6</v>
      </c>
      <c r="R5939">
        <v>78.89</v>
      </c>
      <c r="S5939">
        <v>78.89</v>
      </c>
      <c r="T5939">
        <v>78.89</v>
      </c>
      <c r="U5939">
        <v>78.89</v>
      </c>
      <c r="V5939">
        <v>19.31803777</v>
      </c>
      <c r="W5939">
        <v>19.31803777</v>
      </c>
      <c r="X5939">
        <v>5.1765091859999997</v>
      </c>
      <c r="Y5939">
        <v>5.1765091859999997</v>
      </c>
    </row>
    <row r="5940" spans="1:25" x14ac:dyDescent="0.3">
      <c r="A5940" s="2">
        <v>45947</v>
      </c>
      <c r="B5940" t="s">
        <v>112</v>
      </c>
      <c r="C5940">
        <v>92</v>
      </c>
      <c r="D5940">
        <v>1</v>
      </c>
      <c r="E5940">
        <v>1.29</v>
      </c>
      <c r="F5940">
        <v>1.087</v>
      </c>
      <c r="G5940">
        <v>1.29</v>
      </c>
      <c r="H5940">
        <v>1.29</v>
      </c>
      <c r="I5940" t="s">
        <v>149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X5940">
        <v>0</v>
      </c>
      <c r="Y5940">
        <v>0</v>
      </c>
    </row>
    <row r="5941" spans="1:25" x14ac:dyDescent="0.3">
      <c r="A5941" s="2">
        <v>45947</v>
      </c>
      <c r="B5941" t="s">
        <v>15</v>
      </c>
      <c r="C5941">
        <v>282</v>
      </c>
      <c r="D5941">
        <v>6</v>
      </c>
      <c r="E5941">
        <v>1.5620000000000001</v>
      </c>
      <c r="F5941">
        <v>2.1280000000000001</v>
      </c>
      <c r="G5941">
        <v>9.3699999999999992</v>
      </c>
      <c r="H5941">
        <v>9.3699999999999992</v>
      </c>
      <c r="I5941" t="s">
        <v>149</v>
      </c>
      <c r="J5941">
        <v>2</v>
      </c>
      <c r="K5941">
        <v>2</v>
      </c>
      <c r="L5941">
        <v>2</v>
      </c>
      <c r="M5941">
        <v>2</v>
      </c>
      <c r="N5941">
        <v>2</v>
      </c>
      <c r="O5941">
        <v>2</v>
      </c>
      <c r="P5941">
        <v>2</v>
      </c>
      <c r="Q5941">
        <v>2</v>
      </c>
      <c r="R5941">
        <v>79.98</v>
      </c>
      <c r="S5941">
        <v>79.98</v>
      </c>
      <c r="T5941">
        <v>79.98</v>
      </c>
      <c r="U5941">
        <v>79.98</v>
      </c>
      <c r="V5941">
        <v>11.715428859999999</v>
      </c>
      <c r="W5941">
        <v>11.715428859999999</v>
      </c>
      <c r="X5941">
        <v>8.5357524009999999</v>
      </c>
      <c r="Y5941">
        <v>8.5357524009999999</v>
      </c>
    </row>
    <row r="5942" spans="1:25" x14ac:dyDescent="0.3">
      <c r="A5942" s="2">
        <v>45947</v>
      </c>
      <c r="B5942" t="s">
        <v>112</v>
      </c>
      <c r="C5942">
        <v>262</v>
      </c>
      <c r="D5942">
        <v>4</v>
      </c>
      <c r="E5942">
        <v>0.96</v>
      </c>
      <c r="F5942">
        <v>1.5269999999999999</v>
      </c>
      <c r="G5942">
        <v>3.84</v>
      </c>
      <c r="H5942">
        <v>3.84</v>
      </c>
      <c r="I5942" t="s">
        <v>149</v>
      </c>
      <c r="J5942">
        <v>2</v>
      </c>
      <c r="K5942">
        <v>3</v>
      </c>
      <c r="L5942">
        <v>3</v>
      </c>
      <c r="M5942">
        <v>3</v>
      </c>
      <c r="N5942">
        <v>2</v>
      </c>
      <c r="O5942">
        <v>4</v>
      </c>
      <c r="P5942">
        <v>4</v>
      </c>
      <c r="Q5942">
        <v>4</v>
      </c>
      <c r="R5942">
        <v>62.98</v>
      </c>
      <c r="S5942">
        <v>125.96</v>
      </c>
      <c r="T5942">
        <v>125.96</v>
      </c>
      <c r="U5942">
        <v>125.96</v>
      </c>
      <c r="V5942">
        <v>3.0485868530000002</v>
      </c>
      <c r="W5942">
        <v>3.0485868530000002</v>
      </c>
      <c r="X5942">
        <v>32.802083330000002</v>
      </c>
      <c r="Y5942">
        <v>32.802083330000002</v>
      </c>
    </row>
    <row r="5943" spans="1:25" x14ac:dyDescent="0.3">
      <c r="A5943" s="2">
        <v>45947</v>
      </c>
      <c r="B5943" t="s">
        <v>15</v>
      </c>
      <c r="C5943">
        <v>449</v>
      </c>
      <c r="D5943">
        <v>1</v>
      </c>
      <c r="E5943">
        <v>1.26</v>
      </c>
      <c r="F5943">
        <v>0.223</v>
      </c>
      <c r="G5943">
        <v>1.26</v>
      </c>
      <c r="H5943">
        <v>1.26</v>
      </c>
      <c r="I5943" t="s">
        <v>149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X5943">
        <v>0</v>
      </c>
      <c r="Y5943">
        <v>0</v>
      </c>
    </row>
    <row r="5944" spans="1:25" x14ac:dyDescent="0.3">
      <c r="A5944" s="2">
        <v>45947</v>
      </c>
      <c r="B5944" t="s">
        <v>15</v>
      </c>
      <c r="C5944">
        <v>501</v>
      </c>
      <c r="D5944">
        <v>3</v>
      </c>
      <c r="E5944">
        <v>1.34</v>
      </c>
      <c r="F5944">
        <v>0.59899999999999998</v>
      </c>
      <c r="G5944">
        <v>4.0199999999999996</v>
      </c>
      <c r="H5944">
        <v>4.0199999999999996</v>
      </c>
      <c r="I5944" t="s">
        <v>149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X5944">
        <v>0</v>
      </c>
      <c r="Y5944">
        <v>0</v>
      </c>
    </row>
    <row r="5945" spans="1:25" x14ac:dyDescent="0.3">
      <c r="A5945" s="2">
        <v>45947</v>
      </c>
      <c r="B5945" t="s">
        <v>112</v>
      </c>
      <c r="C5945">
        <v>481</v>
      </c>
      <c r="D5945">
        <v>4</v>
      </c>
      <c r="E5945">
        <v>1.5149999999999999</v>
      </c>
      <c r="F5945">
        <v>0.83199999999999996</v>
      </c>
      <c r="G5945">
        <v>6.06</v>
      </c>
      <c r="H5945">
        <v>6.06</v>
      </c>
      <c r="I5945" t="s">
        <v>149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X5945">
        <v>0</v>
      </c>
      <c r="Y5945">
        <v>0</v>
      </c>
    </row>
    <row r="5946" spans="1:25" x14ac:dyDescent="0.3">
      <c r="A5946" s="2">
        <v>45947</v>
      </c>
      <c r="B5946" t="s">
        <v>15</v>
      </c>
      <c r="C5946">
        <v>782</v>
      </c>
      <c r="D5946">
        <v>5</v>
      </c>
      <c r="E5946">
        <v>0.76200000000000001</v>
      </c>
      <c r="F5946">
        <v>0.63900000000000001</v>
      </c>
      <c r="G5946">
        <v>3.81</v>
      </c>
      <c r="H5946">
        <v>3.81</v>
      </c>
      <c r="I5946" t="s">
        <v>149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X5946">
        <v>0</v>
      </c>
      <c r="Y5946">
        <v>0</v>
      </c>
    </row>
    <row r="5947" spans="1:25" x14ac:dyDescent="0.3">
      <c r="A5947" s="2">
        <v>45947</v>
      </c>
      <c r="B5947" t="s">
        <v>112</v>
      </c>
      <c r="C5947">
        <v>971</v>
      </c>
      <c r="D5947">
        <v>4</v>
      </c>
      <c r="E5947">
        <v>0.873</v>
      </c>
      <c r="F5947">
        <v>0.41199999999999998</v>
      </c>
      <c r="G5947">
        <v>3.49</v>
      </c>
      <c r="H5947">
        <v>3.49</v>
      </c>
      <c r="I5947" t="s">
        <v>149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X5947">
        <v>0</v>
      </c>
      <c r="Y5947">
        <v>0</v>
      </c>
    </row>
    <row r="5948" spans="1:25" x14ac:dyDescent="0.3">
      <c r="A5948" s="2">
        <v>45947</v>
      </c>
      <c r="B5948" t="s">
        <v>100</v>
      </c>
      <c r="C5948">
        <v>21</v>
      </c>
      <c r="D5948">
        <v>0</v>
      </c>
      <c r="F5948">
        <v>0</v>
      </c>
      <c r="G5948">
        <v>0</v>
      </c>
      <c r="H5948">
        <v>0</v>
      </c>
      <c r="I5948" t="s">
        <v>149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5" x14ac:dyDescent="0.3">
      <c r="A5949" s="2">
        <v>45947</v>
      </c>
      <c r="B5949" t="s">
        <v>54</v>
      </c>
      <c r="C5949">
        <v>597</v>
      </c>
      <c r="D5949">
        <v>2</v>
      </c>
      <c r="E5949">
        <v>1.3049999999999999</v>
      </c>
      <c r="F5949">
        <v>0.33500000000000002</v>
      </c>
      <c r="G5949">
        <v>2.61</v>
      </c>
      <c r="H5949">
        <v>2.61</v>
      </c>
      <c r="I5949" t="s">
        <v>149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22.88</v>
      </c>
      <c r="S5949">
        <v>22.88</v>
      </c>
      <c r="T5949">
        <v>22.88</v>
      </c>
      <c r="U5949">
        <v>22.88</v>
      </c>
      <c r="V5949">
        <v>11.407342659999999</v>
      </c>
      <c r="W5949">
        <v>11.407342659999999</v>
      </c>
      <c r="X5949">
        <v>8.7662835250000004</v>
      </c>
      <c r="Y5949">
        <v>8.7662835250000004</v>
      </c>
    </row>
    <row r="5950" spans="1:25" x14ac:dyDescent="0.3">
      <c r="A5950" s="2">
        <v>45947</v>
      </c>
      <c r="B5950" t="s">
        <v>60</v>
      </c>
      <c r="C5950">
        <v>1220</v>
      </c>
      <c r="D5950">
        <v>5</v>
      </c>
      <c r="E5950">
        <v>1.194</v>
      </c>
      <c r="F5950">
        <v>0.41</v>
      </c>
      <c r="G5950">
        <v>5.97</v>
      </c>
      <c r="H5950">
        <v>5.97</v>
      </c>
      <c r="I5950" t="s">
        <v>149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21.88</v>
      </c>
      <c r="S5950">
        <v>21.88</v>
      </c>
      <c r="T5950">
        <v>21.88</v>
      </c>
      <c r="U5950">
        <v>21.88</v>
      </c>
      <c r="V5950">
        <v>27.285191959999999</v>
      </c>
      <c r="W5950">
        <v>27.285191959999999</v>
      </c>
      <c r="X5950">
        <v>3.6649916249999999</v>
      </c>
      <c r="Y5950">
        <v>3.6649916249999999</v>
      </c>
    </row>
    <row r="5951" spans="1:25" x14ac:dyDescent="0.3">
      <c r="A5951" s="2">
        <v>45947</v>
      </c>
      <c r="B5951" t="s">
        <v>60</v>
      </c>
      <c r="C5951">
        <v>3524</v>
      </c>
      <c r="D5951">
        <v>7</v>
      </c>
      <c r="E5951">
        <v>1.093</v>
      </c>
      <c r="F5951">
        <v>0.19900000000000001</v>
      </c>
      <c r="G5951">
        <v>7.65</v>
      </c>
      <c r="H5951">
        <v>7.65</v>
      </c>
      <c r="I5951" t="s">
        <v>149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  <c r="P5951">
        <v>1</v>
      </c>
      <c r="Q5951">
        <v>1</v>
      </c>
      <c r="R5951">
        <v>21.88</v>
      </c>
      <c r="S5951">
        <v>21.88</v>
      </c>
      <c r="T5951">
        <v>21.88</v>
      </c>
      <c r="U5951">
        <v>21.88</v>
      </c>
      <c r="V5951">
        <v>34.96343693</v>
      </c>
      <c r="W5951">
        <v>34.96343693</v>
      </c>
      <c r="X5951">
        <v>2.8601307189999998</v>
      </c>
      <c r="Y5951">
        <v>2.8601307189999998</v>
      </c>
    </row>
    <row r="5952" spans="1:25" x14ac:dyDescent="0.3">
      <c r="A5952" s="2">
        <v>45947</v>
      </c>
      <c r="B5952" t="s">
        <v>100</v>
      </c>
      <c r="C5952">
        <v>79</v>
      </c>
      <c r="D5952">
        <v>1</v>
      </c>
      <c r="E5952">
        <v>0.75</v>
      </c>
      <c r="F5952">
        <v>1.266</v>
      </c>
      <c r="G5952">
        <v>0.75</v>
      </c>
      <c r="H5952">
        <v>0.75</v>
      </c>
      <c r="I5952" t="s">
        <v>149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X5952">
        <v>0</v>
      </c>
      <c r="Y5952">
        <v>0</v>
      </c>
    </row>
    <row r="5953" spans="1:25" x14ac:dyDescent="0.3">
      <c r="A5953" s="2">
        <v>45947</v>
      </c>
      <c r="B5953" t="s">
        <v>54</v>
      </c>
      <c r="C5953">
        <v>3466</v>
      </c>
      <c r="D5953">
        <v>9</v>
      </c>
      <c r="E5953">
        <v>1.0369999999999999</v>
      </c>
      <c r="F5953">
        <v>0.26</v>
      </c>
      <c r="G5953">
        <v>9.33</v>
      </c>
      <c r="H5953">
        <v>9.33</v>
      </c>
      <c r="I5953" t="s">
        <v>149</v>
      </c>
      <c r="J5953">
        <v>2</v>
      </c>
      <c r="K5953">
        <v>2</v>
      </c>
      <c r="L5953">
        <v>2</v>
      </c>
      <c r="M5953">
        <v>2</v>
      </c>
      <c r="N5953">
        <v>2</v>
      </c>
      <c r="O5953">
        <v>2</v>
      </c>
      <c r="P5953">
        <v>2</v>
      </c>
      <c r="Q5953">
        <v>2</v>
      </c>
      <c r="R5953">
        <v>61.98</v>
      </c>
      <c r="S5953">
        <v>61.98</v>
      </c>
      <c r="T5953">
        <v>61.98</v>
      </c>
      <c r="U5953">
        <v>61.98</v>
      </c>
      <c r="V5953">
        <v>15.05324298</v>
      </c>
      <c r="W5953">
        <v>15.05324298</v>
      </c>
      <c r="X5953">
        <v>6.6430868170000004</v>
      </c>
      <c r="Y5953">
        <v>6.6430868170000004</v>
      </c>
    </row>
    <row r="5954" spans="1:25" x14ac:dyDescent="0.3">
      <c r="A5954" s="2">
        <v>45947</v>
      </c>
      <c r="B5954" t="s">
        <v>100</v>
      </c>
      <c r="C5954">
        <v>97</v>
      </c>
      <c r="D5954">
        <v>1</v>
      </c>
      <c r="E5954">
        <v>1.37</v>
      </c>
      <c r="F5954">
        <v>1.0309999999999999</v>
      </c>
      <c r="G5954">
        <v>1.37</v>
      </c>
      <c r="H5954">
        <v>1.37</v>
      </c>
      <c r="I5954" t="s">
        <v>149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X5954">
        <v>0</v>
      </c>
      <c r="Y5954">
        <v>0</v>
      </c>
    </row>
    <row r="5955" spans="1:25" x14ac:dyDescent="0.3">
      <c r="A5955" s="2">
        <v>45947</v>
      </c>
      <c r="B5955" t="s">
        <v>54</v>
      </c>
      <c r="C5955">
        <v>554</v>
      </c>
      <c r="D5955">
        <v>2</v>
      </c>
      <c r="E5955">
        <v>1.395</v>
      </c>
      <c r="F5955">
        <v>0.36099999999999999</v>
      </c>
      <c r="G5955">
        <v>2.79</v>
      </c>
      <c r="H5955">
        <v>2.79</v>
      </c>
      <c r="I5955" t="s">
        <v>149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X5955">
        <v>0</v>
      </c>
      <c r="Y5955">
        <v>0</v>
      </c>
    </row>
    <row r="5956" spans="1:25" x14ac:dyDescent="0.3">
      <c r="A5956" s="2">
        <v>45947</v>
      </c>
      <c r="B5956" t="s">
        <v>60</v>
      </c>
      <c r="C5956">
        <v>570</v>
      </c>
      <c r="D5956">
        <v>4</v>
      </c>
      <c r="E5956">
        <v>1.018</v>
      </c>
      <c r="F5956">
        <v>0.70199999999999996</v>
      </c>
      <c r="G5956">
        <v>4.07</v>
      </c>
      <c r="H5956">
        <v>4.07</v>
      </c>
      <c r="I5956" t="s">
        <v>149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X5956">
        <v>0</v>
      </c>
      <c r="Y5956">
        <v>0</v>
      </c>
    </row>
    <row r="5957" spans="1:25" x14ac:dyDescent="0.3">
      <c r="A5957" s="2">
        <v>45947</v>
      </c>
      <c r="B5957" t="s">
        <v>54</v>
      </c>
      <c r="C5957">
        <v>3529</v>
      </c>
      <c r="D5957">
        <v>6</v>
      </c>
      <c r="E5957">
        <v>0.752</v>
      </c>
      <c r="F5957">
        <v>0.17</v>
      </c>
      <c r="G5957">
        <v>4.51</v>
      </c>
      <c r="H5957">
        <v>4.51</v>
      </c>
      <c r="I5957" t="s">
        <v>149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X5957">
        <v>0</v>
      </c>
      <c r="Y5957">
        <v>0</v>
      </c>
    </row>
    <row r="5958" spans="1:25" x14ac:dyDescent="0.3">
      <c r="A5958" s="2">
        <v>45947</v>
      </c>
      <c r="B5958" t="s">
        <v>100</v>
      </c>
      <c r="C5958">
        <v>64</v>
      </c>
      <c r="D5958">
        <v>0</v>
      </c>
      <c r="F5958">
        <v>0</v>
      </c>
      <c r="G5958">
        <v>0</v>
      </c>
      <c r="H5958">
        <v>0</v>
      </c>
      <c r="I5958" t="s">
        <v>149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5" x14ac:dyDescent="0.3">
      <c r="A5959" s="2">
        <v>45947</v>
      </c>
      <c r="B5959" t="s">
        <v>60</v>
      </c>
      <c r="C5959">
        <v>4048</v>
      </c>
      <c r="D5959">
        <v>11</v>
      </c>
      <c r="E5959">
        <v>0.67400000000000004</v>
      </c>
      <c r="F5959">
        <v>0.27200000000000002</v>
      </c>
      <c r="G5959">
        <v>7.41</v>
      </c>
      <c r="H5959">
        <v>7.41</v>
      </c>
      <c r="I5959" t="s">
        <v>149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1</v>
      </c>
      <c r="R5959">
        <v>21.88</v>
      </c>
      <c r="S5959">
        <v>21.88</v>
      </c>
      <c r="T5959">
        <v>21.88</v>
      </c>
      <c r="U5959">
        <v>21.88</v>
      </c>
      <c r="V5959">
        <v>33.866544789999999</v>
      </c>
      <c r="W5959">
        <v>33.866544789999999</v>
      </c>
      <c r="X5959">
        <v>2.9527665320000001</v>
      </c>
      <c r="Y5959">
        <v>2.9527665320000001</v>
      </c>
    </row>
    <row r="5960" spans="1:25" x14ac:dyDescent="0.3">
      <c r="A5960" s="2">
        <v>45947</v>
      </c>
      <c r="B5960" t="s">
        <v>48</v>
      </c>
      <c r="C5960">
        <v>320</v>
      </c>
      <c r="D5960">
        <v>7</v>
      </c>
      <c r="E5960">
        <v>2.1509999999999998</v>
      </c>
      <c r="F5960">
        <v>2.1880000000000002</v>
      </c>
      <c r="G5960">
        <v>15.06</v>
      </c>
      <c r="H5960">
        <v>15.06</v>
      </c>
      <c r="I5960" t="s">
        <v>149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X5960">
        <v>0</v>
      </c>
      <c r="Y5960">
        <v>0</v>
      </c>
    </row>
    <row r="5961" spans="1:25" x14ac:dyDescent="0.3">
      <c r="A5961" s="2">
        <v>45947</v>
      </c>
      <c r="B5961" t="s">
        <v>48</v>
      </c>
      <c r="C5961">
        <v>334</v>
      </c>
      <c r="D5961">
        <v>2</v>
      </c>
      <c r="E5961">
        <v>0.98499999999999999</v>
      </c>
      <c r="F5961">
        <v>0.59899999999999998</v>
      </c>
      <c r="G5961">
        <v>1.97</v>
      </c>
      <c r="H5961">
        <v>1.97</v>
      </c>
      <c r="I5961" t="s">
        <v>149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X5961">
        <v>0</v>
      </c>
      <c r="Y5961">
        <v>0</v>
      </c>
    </row>
    <row r="5962" spans="1:25" x14ac:dyDescent="0.3">
      <c r="A5962" s="2">
        <v>45947</v>
      </c>
      <c r="B5962" t="s">
        <v>48</v>
      </c>
      <c r="C5962">
        <v>608</v>
      </c>
      <c r="D5962">
        <v>3</v>
      </c>
      <c r="E5962">
        <v>1.593</v>
      </c>
      <c r="F5962">
        <v>0.49299999999999999</v>
      </c>
      <c r="G5962">
        <v>4.78</v>
      </c>
      <c r="H5962">
        <v>4.78</v>
      </c>
      <c r="I5962" t="s">
        <v>149</v>
      </c>
      <c r="J5962">
        <v>0</v>
      </c>
      <c r="K5962">
        <v>1</v>
      </c>
      <c r="L5962">
        <v>1</v>
      </c>
      <c r="M5962">
        <v>1</v>
      </c>
      <c r="N5962">
        <v>0</v>
      </c>
      <c r="O5962">
        <v>1</v>
      </c>
      <c r="P5962">
        <v>1</v>
      </c>
      <c r="Q5962">
        <v>1</v>
      </c>
      <c r="R5962">
        <v>0</v>
      </c>
      <c r="S5962">
        <v>28.49</v>
      </c>
      <c r="T5962">
        <v>28.49</v>
      </c>
      <c r="U5962">
        <v>28.49</v>
      </c>
      <c r="V5962">
        <v>16.777816779999998</v>
      </c>
      <c r="W5962">
        <v>16.777816779999998</v>
      </c>
      <c r="X5962">
        <v>5.9602510459999998</v>
      </c>
      <c r="Y5962">
        <v>5.9602510459999998</v>
      </c>
    </row>
    <row r="5963" spans="1:25" x14ac:dyDescent="0.3">
      <c r="A5963" s="2">
        <v>45947</v>
      </c>
      <c r="B5963" t="s">
        <v>48</v>
      </c>
      <c r="C5963">
        <v>1032</v>
      </c>
      <c r="D5963">
        <v>2</v>
      </c>
      <c r="E5963">
        <v>1.155</v>
      </c>
      <c r="F5963">
        <v>0.19400000000000001</v>
      </c>
      <c r="G5963">
        <v>2.31</v>
      </c>
      <c r="H5963">
        <v>2.31</v>
      </c>
      <c r="I5963" t="s">
        <v>149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X5963">
        <v>0</v>
      </c>
      <c r="Y5963">
        <v>0</v>
      </c>
    </row>
    <row r="5964" spans="1:25" x14ac:dyDescent="0.3">
      <c r="A5964" s="2">
        <v>45947</v>
      </c>
      <c r="B5964" t="s">
        <v>19</v>
      </c>
      <c r="C5964">
        <v>26</v>
      </c>
      <c r="D5964">
        <v>0</v>
      </c>
      <c r="F5964">
        <v>0</v>
      </c>
      <c r="G5964">
        <v>0</v>
      </c>
      <c r="H5964">
        <v>0</v>
      </c>
      <c r="I5964" t="s">
        <v>149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5" x14ac:dyDescent="0.3">
      <c r="A5965" s="2">
        <v>45947</v>
      </c>
      <c r="B5965" t="s">
        <v>90</v>
      </c>
      <c r="C5965">
        <v>7</v>
      </c>
      <c r="D5965">
        <v>0</v>
      </c>
      <c r="F5965">
        <v>0</v>
      </c>
      <c r="G5965">
        <v>0</v>
      </c>
      <c r="H5965">
        <v>0</v>
      </c>
      <c r="I5965" t="s">
        <v>149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5" x14ac:dyDescent="0.3">
      <c r="A5966" s="2">
        <v>45947</v>
      </c>
      <c r="B5966" t="s">
        <v>19</v>
      </c>
      <c r="C5966">
        <v>46</v>
      </c>
      <c r="D5966">
        <v>0</v>
      </c>
      <c r="F5966">
        <v>0</v>
      </c>
      <c r="G5966">
        <v>0</v>
      </c>
      <c r="H5966">
        <v>0</v>
      </c>
      <c r="I5966" t="s">
        <v>149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5" x14ac:dyDescent="0.3">
      <c r="A5967" s="2">
        <v>45947</v>
      </c>
      <c r="B5967" t="s">
        <v>90</v>
      </c>
      <c r="C5967">
        <v>12</v>
      </c>
      <c r="D5967">
        <v>0</v>
      </c>
      <c r="F5967">
        <v>0</v>
      </c>
      <c r="G5967">
        <v>0</v>
      </c>
      <c r="H5967">
        <v>0</v>
      </c>
      <c r="I5967" t="s">
        <v>149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5" x14ac:dyDescent="0.3">
      <c r="A5968" s="2">
        <v>45947</v>
      </c>
      <c r="B5968" t="s">
        <v>19</v>
      </c>
      <c r="C5968">
        <v>54</v>
      </c>
      <c r="D5968">
        <v>0</v>
      </c>
      <c r="F5968">
        <v>0</v>
      </c>
      <c r="G5968">
        <v>0</v>
      </c>
      <c r="H5968">
        <v>0</v>
      </c>
      <c r="I5968" t="s">
        <v>149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5" x14ac:dyDescent="0.3">
      <c r="A5969" s="2">
        <v>45947</v>
      </c>
      <c r="B5969" t="s">
        <v>90</v>
      </c>
      <c r="C5969">
        <v>26</v>
      </c>
      <c r="D5969">
        <v>0</v>
      </c>
      <c r="F5969">
        <v>0</v>
      </c>
      <c r="G5969">
        <v>0</v>
      </c>
      <c r="H5969">
        <v>0</v>
      </c>
      <c r="I5969" t="s">
        <v>149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5" x14ac:dyDescent="0.3">
      <c r="A5970" s="2">
        <v>45947</v>
      </c>
      <c r="B5970" t="s">
        <v>19</v>
      </c>
      <c r="C5970">
        <v>43</v>
      </c>
      <c r="D5970">
        <v>0</v>
      </c>
      <c r="F5970">
        <v>0</v>
      </c>
      <c r="G5970">
        <v>0</v>
      </c>
      <c r="H5970">
        <v>0</v>
      </c>
      <c r="I5970" t="s">
        <v>149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5" x14ac:dyDescent="0.3">
      <c r="A5971" s="2">
        <v>45947</v>
      </c>
      <c r="B5971" t="s">
        <v>90</v>
      </c>
      <c r="C5971">
        <v>14</v>
      </c>
      <c r="D5971">
        <v>0</v>
      </c>
      <c r="F5971">
        <v>0</v>
      </c>
      <c r="G5971">
        <v>0</v>
      </c>
      <c r="H5971">
        <v>0</v>
      </c>
      <c r="I5971" t="s">
        <v>149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5" x14ac:dyDescent="0.3">
      <c r="A5972" s="2">
        <v>45947</v>
      </c>
      <c r="B5972" t="s">
        <v>58</v>
      </c>
      <c r="C5972">
        <v>134</v>
      </c>
      <c r="D5972">
        <v>1</v>
      </c>
      <c r="E5972">
        <v>1.35</v>
      </c>
      <c r="F5972">
        <v>0.746</v>
      </c>
      <c r="G5972">
        <v>1.35</v>
      </c>
      <c r="H5972">
        <v>1.35</v>
      </c>
      <c r="I5972" t="s">
        <v>149</v>
      </c>
      <c r="J5972">
        <v>0</v>
      </c>
      <c r="K5972">
        <v>1</v>
      </c>
      <c r="L5972">
        <v>1</v>
      </c>
      <c r="M5972">
        <v>1</v>
      </c>
      <c r="N5972">
        <v>0</v>
      </c>
      <c r="O5972">
        <v>1</v>
      </c>
      <c r="P5972">
        <v>1</v>
      </c>
      <c r="Q5972">
        <v>1</v>
      </c>
      <c r="R5972">
        <v>0</v>
      </c>
      <c r="S5972">
        <v>11.49</v>
      </c>
      <c r="T5972">
        <v>11.49</v>
      </c>
      <c r="U5972">
        <v>11.49</v>
      </c>
      <c r="V5972">
        <v>11.74934726</v>
      </c>
      <c r="W5972">
        <v>11.74934726</v>
      </c>
      <c r="X5972">
        <v>8.511111111</v>
      </c>
      <c r="Y5972">
        <v>8.511111111</v>
      </c>
    </row>
    <row r="5973" spans="1:25" x14ac:dyDescent="0.3">
      <c r="A5973" s="2">
        <v>45947</v>
      </c>
      <c r="B5973" t="s">
        <v>110</v>
      </c>
      <c r="C5973">
        <v>398</v>
      </c>
      <c r="D5973">
        <v>5</v>
      </c>
      <c r="E5973">
        <v>1.524</v>
      </c>
      <c r="F5973">
        <v>1.256</v>
      </c>
      <c r="G5973">
        <v>7.62</v>
      </c>
      <c r="H5973">
        <v>7.62</v>
      </c>
      <c r="I5973" t="s">
        <v>149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X5973">
        <v>0</v>
      </c>
      <c r="Y5973">
        <v>0</v>
      </c>
    </row>
    <row r="5974" spans="1:25" x14ac:dyDescent="0.3">
      <c r="A5974" s="2">
        <v>45947</v>
      </c>
      <c r="B5974" t="s">
        <v>34</v>
      </c>
      <c r="C5974">
        <v>502</v>
      </c>
      <c r="D5974">
        <v>3</v>
      </c>
      <c r="E5974">
        <v>1.147</v>
      </c>
      <c r="F5974">
        <v>0.59799999999999998</v>
      </c>
      <c r="G5974">
        <v>3.44</v>
      </c>
      <c r="H5974">
        <v>3.44</v>
      </c>
      <c r="I5974" t="s">
        <v>149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X5974">
        <v>0</v>
      </c>
      <c r="Y5974">
        <v>0</v>
      </c>
    </row>
    <row r="5975" spans="1:25" x14ac:dyDescent="0.3">
      <c r="A5975" s="2">
        <v>45947</v>
      </c>
      <c r="B5975" t="s">
        <v>28</v>
      </c>
      <c r="C5975">
        <v>26</v>
      </c>
      <c r="D5975">
        <v>0</v>
      </c>
      <c r="F5975">
        <v>0</v>
      </c>
      <c r="G5975">
        <v>0</v>
      </c>
      <c r="H5975">
        <v>0</v>
      </c>
      <c r="I5975" t="s">
        <v>149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5" x14ac:dyDescent="0.3">
      <c r="A5976" s="2">
        <v>45947</v>
      </c>
      <c r="B5976" t="s">
        <v>58</v>
      </c>
      <c r="C5976">
        <v>211</v>
      </c>
      <c r="D5976">
        <v>0</v>
      </c>
      <c r="F5976">
        <v>0</v>
      </c>
      <c r="G5976">
        <v>0</v>
      </c>
      <c r="H5976">
        <v>0</v>
      </c>
      <c r="I5976" t="s">
        <v>149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5" x14ac:dyDescent="0.3">
      <c r="A5977" s="2">
        <v>45947</v>
      </c>
      <c r="B5977" t="s">
        <v>110</v>
      </c>
      <c r="C5977">
        <v>1471</v>
      </c>
      <c r="D5977">
        <v>6</v>
      </c>
      <c r="E5977">
        <v>1.06</v>
      </c>
      <c r="F5977">
        <v>0.40799999999999997</v>
      </c>
      <c r="G5977">
        <v>6.36</v>
      </c>
      <c r="H5977">
        <v>6.36</v>
      </c>
      <c r="I5977" t="s">
        <v>149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X5977">
        <v>0</v>
      </c>
      <c r="Y5977">
        <v>0</v>
      </c>
    </row>
    <row r="5978" spans="1:25" x14ac:dyDescent="0.3">
      <c r="A5978" s="2">
        <v>45947</v>
      </c>
      <c r="B5978" t="s">
        <v>34</v>
      </c>
      <c r="C5978">
        <v>1258</v>
      </c>
      <c r="D5978">
        <v>6</v>
      </c>
      <c r="E5978">
        <v>1.232</v>
      </c>
      <c r="F5978">
        <v>0.47699999999999998</v>
      </c>
      <c r="G5978">
        <v>7.39</v>
      </c>
      <c r="H5978">
        <v>7.39</v>
      </c>
      <c r="I5978" t="s">
        <v>149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X5978">
        <v>0</v>
      </c>
      <c r="Y5978">
        <v>0</v>
      </c>
    </row>
    <row r="5979" spans="1:25" x14ac:dyDescent="0.3">
      <c r="A5979" s="2">
        <v>45947</v>
      </c>
      <c r="B5979" t="s">
        <v>28</v>
      </c>
      <c r="C5979">
        <v>123</v>
      </c>
      <c r="D5979">
        <v>1</v>
      </c>
      <c r="E5979">
        <v>0.65</v>
      </c>
      <c r="F5979">
        <v>0.81299999999999994</v>
      </c>
      <c r="G5979">
        <v>0.65</v>
      </c>
      <c r="H5979">
        <v>0.65</v>
      </c>
      <c r="I5979" t="s">
        <v>149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X5979">
        <v>0</v>
      </c>
      <c r="Y5979">
        <v>0</v>
      </c>
    </row>
    <row r="5980" spans="1:25" x14ac:dyDescent="0.3">
      <c r="A5980" s="2">
        <v>45947</v>
      </c>
      <c r="B5980" t="s">
        <v>28</v>
      </c>
      <c r="C5980">
        <v>13</v>
      </c>
      <c r="D5980">
        <v>1</v>
      </c>
      <c r="E5980">
        <v>0.84</v>
      </c>
      <c r="F5980">
        <v>7.6920000000000002</v>
      </c>
      <c r="G5980">
        <v>0.84</v>
      </c>
      <c r="H5980">
        <v>0.84</v>
      </c>
      <c r="I5980" t="s">
        <v>149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X5980">
        <v>0</v>
      </c>
      <c r="Y5980">
        <v>0</v>
      </c>
    </row>
    <row r="5981" spans="1:25" x14ac:dyDescent="0.3">
      <c r="A5981" s="2">
        <v>45947</v>
      </c>
      <c r="B5981" t="s">
        <v>58</v>
      </c>
      <c r="C5981">
        <v>107</v>
      </c>
      <c r="D5981">
        <v>2</v>
      </c>
      <c r="E5981">
        <v>0.97499999999999998</v>
      </c>
      <c r="F5981">
        <v>1.869</v>
      </c>
      <c r="G5981">
        <v>1.95</v>
      </c>
      <c r="H5981">
        <v>1.95</v>
      </c>
      <c r="I5981" t="s">
        <v>149</v>
      </c>
      <c r="J5981">
        <v>1</v>
      </c>
      <c r="K5981">
        <v>1</v>
      </c>
      <c r="L5981">
        <v>1</v>
      </c>
      <c r="M5981">
        <v>1</v>
      </c>
      <c r="N5981">
        <v>7</v>
      </c>
      <c r="O5981">
        <v>7</v>
      </c>
      <c r="P5981">
        <v>7</v>
      </c>
      <c r="Q5981">
        <v>7</v>
      </c>
      <c r="R5981">
        <v>218.82</v>
      </c>
      <c r="S5981">
        <v>218.82</v>
      </c>
      <c r="T5981">
        <v>218.82</v>
      </c>
      <c r="U5981">
        <v>218.82</v>
      </c>
      <c r="V5981">
        <v>0.89114340550000004</v>
      </c>
      <c r="W5981">
        <v>0.89114340550000004</v>
      </c>
      <c r="X5981">
        <v>112.21538459999999</v>
      </c>
      <c r="Y5981">
        <v>112.21538459999999</v>
      </c>
    </row>
    <row r="5982" spans="1:25" x14ac:dyDescent="0.3">
      <c r="A5982" s="2">
        <v>45947</v>
      </c>
      <c r="B5982" t="s">
        <v>110</v>
      </c>
      <c r="C5982">
        <v>90</v>
      </c>
      <c r="D5982">
        <v>2</v>
      </c>
      <c r="E5982">
        <v>1.0649999999999999</v>
      </c>
      <c r="F5982">
        <v>2.222</v>
      </c>
      <c r="G5982">
        <v>2.13</v>
      </c>
      <c r="H5982">
        <v>2.13</v>
      </c>
      <c r="I5982" t="s">
        <v>149</v>
      </c>
      <c r="J5982">
        <v>2</v>
      </c>
      <c r="K5982">
        <v>2</v>
      </c>
      <c r="L5982">
        <v>2</v>
      </c>
      <c r="M5982">
        <v>2</v>
      </c>
      <c r="N5982">
        <v>2</v>
      </c>
      <c r="O5982">
        <v>2</v>
      </c>
      <c r="P5982">
        <v>2</v>
      </c>
      <c r="Q5982">
        <v>2</v>
      </c>
      <c r="R5982">
        <v>73.37</v>
      </c>
      <c r="S5982">
        <v>73.37</v>
      </c>
      <c r="T5982">
        <v>73.37</v>
      </c>
      <c r="U5982">
        <v>73.37</v>
      </c>
      <c r="V5982">
        <v>2.9030939079999998</v>
      </c>
      <c r="W5982">
        <v>2.9030939079999998</v>
      </c>
      <c r="X5982">
        <v>34.44600939</v>
      </c>
      <c r="Y5982">
        <v>34.44600939</v>
      </c>
    </row>
    <row r="5983" spans="1:25" x14ac:dyDescent="0.3">
      <c r="A5983" s="2">
        <v>45947</v>
      </c>
      <c r="B5983" t="s">
        <v>34</v>
      </c>
      <c r="C5983">
        <v>295</v>
      </c>
      <c r="D5983">
        <v>1</v>
      </c>
      <c r="E5983">
        <v>1.1399999999999999</v>
      </c>
      <c r="F5983">
        <v>0.33900000000000002</v>
      </c>
      <c r="G5983">
        <v>1.1399999999999999</v>
      </c>
      <c r="H5983">
        <v>1.1399999999999999</v>
      </c>
      <c r="I5983" t="s">
        <v>149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X5983">
        <v>0</v>
      </c>
      <c r="Y5983">
        <v>0</v>
      </c>
    </row>
    <row r="5984" spans="1:25" x14ac:dyDescent="0.3">
      <c r="A5984" s="2">
        <v>45947</v>
      </c>
      <c r="B5984" t="s">
        <v>34</v>
      </c>
      <c r="C5984">
        <v>205</v>
      </c>
      <c r="D5984">
        <v>2</v>
      </c>
      <c r="E5984">
        <v>0.72</v>
      </c>
      <c r="F5984">
        <v>0.97599999999999998</v>
      </c>
      <c r="G5984">
        <v>1.44</v>
      </c>
      <c r="H5984">
        <v>1.44</v>
      </c>
      <c r="I5984" t="s">
        <v>149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X5984">
        <v>0</v>
      </c>
      <c r="Y5984">
        <v>0</v>
      </c>
    </row>
    <row r="5985" spans="1:25" x14ac:dyDescent="0.3">
      <c r="A5985" s="2">
        <v>45947</v>
      </c>
      <c r="B5985" t="s">
        <v>58</v>
      </c>
      <c r="C5985">
        <v>300</v>
      </c>
      <c r="D5985">
        <v>2</v>
      </c>
      <c r="E5985">
        <v>0.45</v>
      </c>
      <c r="F5985">
        <v>0.66700000000000004</v>
      </c>
      <c r="G5985">
        <v>0.9</v>
      </c>
      <c r="H5985">
        <v>0.9</v>
      </c>
      <c r="I5985" t="s">
        <v>149</v>
      </c>
      <c r="J5985">
        <v>2</v>
      </c>
      <c r="K5985">
        <v>2</v>
      </c>
      <c r="L5985">
        <v>2</v>
      </c>
      <c r="M5985">
        <v>2</v>
      </c>
      <c r="N5985">
        <v>2</v>
      </c>
      <c r="O5985">
        <v>2</v>
      </c>
      <c r="P5985">
        <v>2</v>
      </c>
      <c r="Q5985">
        <v>2</v>
      </c>
      <c r="R5985">
        <v>34.369999999999997</v>
      </c>
      <c r="S5985">
        <v>34.369999999999997</v>
      </c>
      <c r="T5985">
        <v>34.369999999999997</v>
      </c>
      <c r="U5985">
        <v>34.369999999999997</v>
      </c>
      <c r="V5985">
        <v>2.6185627</v>
      </c>
      <c r="W5985">
        <v>2.6185627</v>
      </c>
      <c r="X5985">
        <v>38.188888890000001</v>
      </c>
      <c r="Y5985">
        <v>38.188888890000001</v>
      </c>
    </row>
    <row r="5986" spans="1:25" x14ac:dyDescent="0.3">
      <c r="A5986" s="2">
        <v>45947</v>
      </c>
      <c r="B5986" t="s">
        <v>28</v>
      </c>
      <c r="C5986">
        <v>109</v>
      </c>
      <c r="D5986">
        <v>0</v>
      </c>
      <c r="F5986">
        <v>0</v>
      </c>
      <c r="G5986">
        <v>0</v>
      </c>
      <c r="H5986">
        <v>0</v>
      </c>
      <c r="I5986" t="s">
        <v>149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5" x14ac:dyDescent="0.3">
      <c r="A5987" s="2">
        <v>45947</v>
      </c>
      <c r="B5987" t="s">
        <v>110</v>
      </c>
      <c r="C5987">
        <v>1919</v>
      </c>
      <c r="D5987">
        <v>2</v>
      </c>
      <c r="E5987">
        <v>0.86499999999999999</v>
      </c>
      <c r="F5987">
        <v>0.104</v>
      </c>
      <c r="G5987">
        <v>1.73</v>
      </c>
      <c r="H5987">
        <v>1.73</v>
      </c>
      <c r="I5987" t="s">
        <v>149</v>
      </c>
      <c r="J5987">
        <v>0</v>
      </c>
      <c r="K5987">
        <v>1</v>
      </c>
      <c r="L5987">
        <v>1</v>
      </c>
      <c r="M5987">
        <v>1</v>
      </c>
      <c r="N5987">
        <v>0</v>
      </c>
      <c r="O5987">
        <v>1</v>
      </c>
      <c r="P5987">
        <v>1</v>
      </c>
      <c r="Q5987">
        <v>1</v>
      </c>
      <c r="R5987">
        <v>0</v>
      </c>
      <c r="S5987">
        <v>34.49</v>
      </c>
      <c r="T5987">
        <v>34.49</v>
      </c>
      <c r="U5987">
        <v>34.49</v>
      </c>
      <c r="V5987">
        <v>5.0159466510000001</v>
      </c>
      <c r="W5987">
        <v>5.0159466510000001</v>
      </c>
      <c r="X5987">
        <v>19.936416179999998</v>
      </c>
      <c r="Y5987">
        <v>19.936416179999998</v>
      </c>
    </row>
    <row r="5988" spans="1:25" x14ac:dyDescent="0.3">
      <c r="A5988" s="2">
        <v>45947</v>
      </c>
      <c r="B5988" t="s">
        <v>26</v>
      </c>
      <c r="C5988">
        <v>166</v>
      </c>
      <c r="D5988">
        <v>1</v>
      </c>
      <c r="E5988">
        <v>0.5</v>
      </c>
      <c r="F5988">
        <v>0.60199999999999998</v>
      </c>
      <c r="G5988">
        <v>0.5</v>
      </c>
      <c r="H5988">
        <v>0.5</v>
      </c>
      <c r="I5988" t="s">
        <v>149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X5988">
        <v>0</v>
      </c>
      <c r="Y5988">
        <v>0</v>
      </c>
    </row>
    <row r="5989" spans="1:25" x14ac:dyDescent="0.3">
      <c r="A5989" s="2">
        <v>45947</v>
      </c>
      <c r="B5989" t="s">
        <v>30</v>
      </c>
      <c r="C5989">
        <v>12</v>
      </c>
      <c r="D5989">
        <v>0</v>
      </c>
      <c r="F5989">
        <v>0</v>
      </c>
      <c r="G5989">
        <v>0</v>
      </c>
      <c r="H5989">
        <v>0</v>
      </c>
      <c r="I5989" t="s">
        <v>149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5" x14ac:dyDescent="0.3">
      <c r="A5990" s="2">
        <v>45947</v>
      </c>
      <c r="B5990" t="s">
        <v>26</v>
      </c>
      <c r="C5990">
        <v>465</v>
      </c>
      <c r="D5990">
        <v>0</v>
      </c>
      <c r="F5990">
        <v>0</v>
      </c>
      <c r="G5990">
        <v>0</v>
      </c>
      <c r="H5990">
        <v>0</v>
      </c>
      <c r="I5990" t="s">
        <v>149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5" x14ac:dyDescent="0.3">
      <c r="A5991" s="2">
        <v>45947</v>
      </c>
      <c r="B5991" t="s">
        <v>30</v>
      </c>
      <c r="C5991">
        <v>102</v>
      </c>
      <c r="D5991">
        <v>1</v>
      </c>
      <c r="E5991">
        <v>0.54</v>
      </c>
      <c r="F5991">
        <v>0.98</v>
      </c>
      <c r="G5991">
        <v>0.54</v>
      </c>
      <c r="H5991">
        <v>0.54</v>
      </c>
      <c r="I5991" t="s">
        <v>149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16.489999999999998</v>
      </c>
      <c r="S5991">
        <v>16.489999999999998</v>
      </c>
      <c r="T5991">
        <v>16.489999999999998</v>
      </c>
      <c r="U5991">
        <v>16.489999999999998</v>
      </c>
      <c r="V5991">
        <v>3.2747119470000001</v>
      </c>
      <c r="W5991">
        <v>3.2747119470000001</v>
      </c>
      <c r="X5991">
        <v>30.537037040000001</v>
      </c>
      <c r="Y5991">
        <v>30.537037040000001</v>
      </c>
    </row>
    <row r="5992" spans="1:25" x14ac:dyDescent="0.3">
      <c r="A5992" s="2">
        <v>45947</v>
      </c>
      <c r="B5992" t="s">
        <v>26</v>
      </c>
      <c r="C5992">
        <v>313</v>
      </c>
      <c r="D5992">
        <v>1</v>
      </c>
      <c r="E5992">
        <v>1.08</v>
      </c>
      <c r="F5992">
        <v>0.31900000000000001</v>
      </c>
      <c r="G5992">
        <v>1.08</v>
      </c>
      <c r="H5992">
        <v>1.08</v>
      </c>
      <c r="I5992" t="s">
        <v>149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X5992">
        <v>0</v>
      </c>
      <c r="Y5992">
        <v>0</v>
      </c>
    </row>
    <row r="5993" spans="1:25" x14ac:dyDescent="0.3">
      <c r="A5993" s="2">
        <v>45947</v>
      </c>
      <c r="B5993" t="s">
        <v>30</v>
      </c>
      <c r="C5993">
        <v>82</v>
      </c>
      <c r="D5993">
        <v>1</v>
      </c>
      <c r="E5993">
        <v>0.66</v>
      </c>
      <c r="F5993">
        <v>1.22</v>
      </c>
      <c r="G5993">
        <v>0.66</v>
      </c>
      <c r="H5993">
        <v>0.66</v>
      </c>
      <c r="I5993" t="s">
        <v>149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X5993">
        <v>0</v>
      </c>
      <c r="Y5993">
        <v>0</v>
      </c>
    </row>
    <row r="5994" spans="1:25" x14ac:dyDescent="0.3">
      <c r="A5994" s="2">
        <v>45947</v>
      </c>
      <c r="B5994" t="s">
        <v>30</v>
      </c>
      <c r="C5994">
        <v>97</v>
      </c>
      <c r="D5994">
        <v>4</v>
      </c>
      <c r="E5994">
        <v>0.5</v>
      </c>
      <c r="F5994">
        <v>4.1239999999999997</v>
      </c>
      <c r="G5994">
        <v>2</v>
      </c>
      <c r="H5994">
        <v>2</v>
      </c>
      <c r="I5994" t="s">
        <v>149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X5994">
        <v>0</v>
      </c>
      <c r="Y5994">
        <v>0</v>
      </c>
    </row>
    <row r="5995" spans="1:25" x14ac:dyDescent="0.3">
      <c r="A5995" s="2">
        <v>45947</v>
      </c>
      <c r="B5995" t="s">
        <v>26</v>
      </c>
      <c r="C5995">
        <v>371</v>
      </c>
      <c r="D5995">
        <v>1</v>
      </c>
      <c r="E5995">
        <v>0.47</v>
      </c>
      <c r="F5995">
        <v>0.27</v>
      </c>
      <c r="G5995">
        <v>0.47</v>
      </c>
      <c r="H5995">
        <v>0.47</v>
      </c>
      <c r="I5995" t="s">
        <v>149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X5995">
        <v>0</v>
      </c>
      <c r="Y5995">
        <v>0</v>
      </c>
    </row>
    <row r="5996" spans="1:25" x14ac:dyDescent="0.3">
      <c r="A5996" s="2">
        <v>45947</v>
      </c>
      <c r="B5996" t="s">
        <v>86</v>
      </c>
      <c r="C5996">
        <v>1</v>
      </c>
      <c r="D5996">
        <v>0</v>
      </c>
      <c r="F5996">
        <v>0</v>
      </c>
      <c r="G5996">
        <v>0</v>
      </c>
      <c r="H5996">
        <v>0</v>
      </c>
      <c r="I5996" t="s">
        <v>149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5" x14ac:dyDescent="0.3">
      <c r="A5997" s="2">
        <v>45947</v>
      </c>
      <c r="B5997" t="s">
        <v>32</v>
      </c>
      <c r="C5997">
        <v>93</v>
      </c>
      <c r="D5997">
        <v>0</v>
      </c>
      <c r="F5997">
        <v>0</v>
      </c>
      <c r="G5997">
        <v>0</v>
      </c>
      <c r="H5997">
        <v>0</v>
      </c>
      <c r="I5997" t="s">
        <v>149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5" x14ac:dyDescent="0.3">
      <c r="A5998" s="2">
        <v>45947</v>
      </c>
      <c r="B5998" t="s">
        <v>46</v>
      </c>
      <c r="C5998">
        <v>54</v>
      </c>
      <c r="D5998">
        <v>0</v>
      </c>
      <c r="F5998">
        <v>0</v>
      </c>
      <c r="G5998">
        <v>0</v>
      </c>
      <c r="H5998">
        <v>0</v>
      </c>
      <c r="I5998" t="s">
        <v>149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5" x14ac:dyDescent="0.3">
      <c r="A5999" s="2">
        <v>45947</v>
      </c>
      <c r="B5999" t="s">
        <v>38</v>
      </c>
      <c r="C5999">
        <v>333</v>
      </c>
      <c r="D5999">
        <v>2</v>
      </c>
      <c r="E5999">
        <v>1</v>
      </c>
      <c r="F5999">
        <v>0.60099999999999998</v>
      </c>
      <c r="G5999">
        <v>2</v>
      </c>
      <c r="H5999">
        <v>2</v>
      </c>
      <c r="I5999" t="s">
        <v>149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X5999">
        <v>0</v>
      </c>
      <c r="Y5999">
        <v>0</v>
      </c>
    </row>
    <row r="6000" spans="1:25" x14ac:dyDescent="0.3">
      <c r="A6000" s="2">
        <v>45947</v>
      </c>
      <c r="B6000" t="s">
        <v>46</v>
      </c>
      <c r="C6000">
        <v>189</v>
      </c>
      <c r="D6000">
        <v>0</v>
      </c>
      <c r="F6000">
        <v>0</v>
      </c>
      <c r="G6000">
        <v>0</v>
      </c>
      <c r="H6000">
        <v>0</v>
      </c>
      <c r="I6000" t="s">
        <v>149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5" x14ac:dyDescent="0.3">
      <c r="A6001" s="2">
        <v>45947</v>
      </c>
      <c r="B6001" t="s">
        <v>38</v>
      </c>
      <c r="C6001">
        <v>1183</v>
      </c>
      <c r="D6001">
        <v>19</v>
      </c>
      <c r="E6001">
        <v>0.79</v>
      </c>
      <c r="F6001">
        <v>1.6060000000000001</v>
      </c>
      <c r="G6001">
        <v>15.01</v>
      </c>
      <c r="H6001">
        <v>15.01</v>
      </c>
      <c r="I6001" t="s">
        <v>149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X6001">
        <v>0</v>
      </c>
      <c r="Y6001">
        <v>0</v>
      </c>
    </row>
    <row r="6002" spans="1:25" x14ac:dyDescent="0.3">
      <c r="A6002" s="2">
        <v>45947</v>
      </c>
      <c r="B6002" t="s">
        <v>86</v>
      </c>
      <c r="C6002">
        <v>279</v>
      </c>
      <c r="D6002">
        <v>0</v>
      </c>
      <c r="F6002">
        <v>0</v>
      </c>
      <c r="G6002">
        <v>0</v>
      </c>
      <c r="H6002">
        <v>0</v>
      </c>
      <c r="I6002" t="s">
        <v>149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5" x14ac:dyDescent="0.3">
      <c r="A6003" s="2">
        <v>45947</v>
      </c>
      <c r="B6003" t="s">
        <v>32</v>
      </c>
      <c r="C6003">
        <v>388</v>
      </c>
      <c r="D6003">
        <v>1</v>
      </c>
      <c r="E6003">
        <v>1.5</v>
      </c>
      <c r="F6003">
        <v>0.25800000000000001</v>
      </c>
      <c r="G6003">
        <v>1.5</v>
      </c>
      <c r="H6003">
        <v>1.5</v>
      </c>
      <c r="I6003" t="s">
        <v>149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X6003">
        <v>0</v>
      </c>
      <c r="Y6003">
        <v>0</v>
      </c>
    </row>
    <row r="6004" spans="1:25" x14ac:dyDescent="0.3">
      <c r="A6004" s="2">
        <v>45947</v>
      </c>
      <c r="B6004" t="s">
        <v>38</v>
      </c>
      <c r="C6004">
        <v>470</v>
      </c>
      <c r="D6004">
        <v>7</v>
      </c>
      <c r="E6004">
        <v>0.89300000000000002</v>
      </c>
      <c r="F6004">
        <v>1.4890000000000001</v>
      </c>
      <c r="G6004">
        <v>6.25</v>
      </c>
      <c r="H6004">
        <v>6.25</v>
      </c>
      <c r="I6004" t="s">
        <v>149</v>
      </c>
      <c r="J6004">
        <v>0</v>
      </c>
      <c r="K6004">
        <v>2</v>
      </c>
      <c r="L6004">
        <v>2</v>
      </c>
      <c r="M6004">
        <v>2</v>
      </c>
      <c r="N6004">
        <v>0</v>
      </c>
      <c r="O6004">
        <v>2</v>
      </c>
      <c r="P6004">
        <v>2</v>
      </c>
      <c r="Q6004">
        <v>2</v>
      </c>
      <c r="R6004">
        <v>0</v>
      </c>
      <c r="S6004">
        <v>65.37</v>
      </c>
      <c r="T6004">
        <v>65.37</v>
      </c>
      <c r="U6004">
        <v>65.37</v>
      </c>
      <c r="V6004">
        <v>9.5609606849999995</v>
      </c>
      <c r="W6004">
        <v>9.5609606849999995</v>
      </c>
      <c r="X6004">
        <v>10.459199999999999</v>
      </c>
      <c r="Y6004">
        <v>10.459199999999999</v>
      </c>
    </row>
    <row r="6005" spans="1:25" x14ac:dyDescent="0.3">
      <c r="A6005" s="2">
        <v>45947</v>
      </c>
      <c r="B6005" t="s">
        <v>86</v>
      </c>
      <c r="C6005">
        <v>24</v>
      </c>
      <c r="D6005">
        <v>0</v>
      </c>
      <c r="F6005">
        <v>0</v>
      </c>
      <c r="G6005">
        <v>0</v>
      </c>
      <c r="H6005">
        <v>0</v>
      </c>
      <c r="I6005" t="s">
        <v>149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5" x14ac:dyDescent="0.3">
      <c r="A6006" s="2">
        <v>45947</v>
      </c>
      <c r="B6006" t="s">
        <v>32</v>
      </c>
      <c r="C6006">
        <v>36</v>
      </c>
      <c r="D6006">
        <v>0</v>
      </c>
      <c r="F6006">
        <v>0</v>
      </c>
      <c r="G6006">
        <v>0</v>
      </c>
      <c r="H6006">
        <v>0</v>
      </c>
      <c r="I6006" t="s">
        <v>149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5" x14ac:dyDescent="0.3">
      <c r="A6007" s="2">
        <v>45947</v>
      </c>
      <c r="B6007" t="s">
        <v>46</v>
      </c>
      <c r="C6007">
        <v>225</v>
      </c>
      <c r="D6007">
        <v>1</v>
      </c>
      <c r="E6007">
        <v>2.1</v>
      </c>
      <c r="F6007">
        <v>0.44400000000000001</v>
      </c>
      <c r="G6007">
        <v>2.1</v>
      </c>
      <c r="H6007">
        <v>2.1</v>
      </c>
      <c r="I6007" t="s">
        <v>149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X6007">
        <v>0</v>
      </c>
      <c r="Y6007">
        <v>0</v>
      </c>
    </row>
    <row r="6008" spans="1:25" x14ac:dyDescent="0.3">
      <c r="A6008" s="2">
        <v>45947</v>
      </c>
      <c r="B6008" t="s">
        <v>86</v>
      </c>
      <c r="C6008">
        <v>85</v>
      </c>
      <c r="D6008">
        <v>0</v>
      </c>
      <c r="F6008">
        <v>0</v>
      </c>
      <c r="G6008">
        <v>0</v>
      </c>
      <c r="H6008">
        <v>0</v>
      </c>
      <c r="I6008" t="s">
        <v>149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5" x14ac:dyDescent="0.3">
      <c r="A6009" s="2">
        <v>45947</v>
      </c>
      <c r="B6009" t="s">
        <v>46</v>
      </c>
      <c r="C6009">
        <v>103</v>
      </c>
      <c r="D6009">
        <v>0</v>
      </c>
      <c r="F6009">
        <v>0</v>
      </c>
      <c r="G6009">
        <v>0</v>
      </c>
      <c r="H6009">
        <v>0</v>
      </c>
      <c r="I6009" t="s">
        <v>149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5" x14ac:dyDescent="0.3">
      <c r="A6010" s="2">
        <v>45947</v>
      </c>
      <c r="B6010" t="s">
        <v>32</v>
      </c>
      <c r="C6010">
        <v>242</v>
      </c>
      <c r="D6010">
        <v>1</v>
      </c>
      <c r="E6010">
        <v>0.73</v>
      </c>
      <c r="F6010">
        <v>0.41299999999999998</v>
      </c>
      <c r="G6010">
        <v>0.73</v>
      </c>
      <c r="H6010">
        <v>0.73</v>
      </c>
      <c r="I6010" t="s">
        <v>149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X6010">
        <v>0</v>
      </c>
      <c r="Y6010">
        <v>0</v>
      </c>
    </row>
    <row r="6011" spans="1:25" x14ac:dyDescent="0.3">
      <c r="A6011" s="2">
        <v>45947</v>
      </c>
      <c r="B6011" t="s">
        <v>38</v>
      </c>
      <c r="C6011">
        <v>1300</v>
      </c>
      <c r="D6011">
        <v>7</v>
      </c>
      <c r="E6011">
        <v>0.46300000000000002</v>
      </c>
      <c r="F6011">
        <v>0.53800000000000003</v>
      </c>
      <c r="G6011">
        <v>3.24</v>
      </c>
      <c r="H6011">
        <v>3.24</v>
      </c>
      <c r="I6011" t="s">
        <v>149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X6011">
        <v>0</v>
      </c>
      <c r="Y6011">
        <v>0</v>
      </c>
    </row>
    <row r="6012" spans="1:25" x14ac:dyDescent="0.3">
      <c r="A6012" s="2">
        <v>45947</v>
      </c>
      <c r="B6012" t="s">
        <v>40</v>
      </c>
      <c r="C6012">
        <v>141</v>
      </c>
      <c r="D6012">
        <v>0</v>
      </c>
      <c r="F6012">
        <v>0</v>
      </c>
      <c r="G6012">
        <v>0</v>
      </c>
      <c r="H6012">
        <v>0</v>
      </c>
      <c r="I6012" t="s">
        <v>149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5" x14ac:dyDescent="0.3">
      <c r="A6013" s="2">
        <v>45948</v>
      </c>
      <c r="B6013" t="s">
        <v>44</v>
      </c>
      <c r="C6013">
        <v>945</v>
      </c>
      <c r="D6013">
        <v>4</v>
      </c>
      <c r="E6013">
        <v>1.085</v>
      </c>
      <c r="F6013">
        <v>0.42299999999999999</v>
      </c>
      <c r="G6013">
        <v>4.34</v>
      </c>
      <c r="H6013">
        <v>4.34</v>
      </c>
      <c r="I6013" t="s">
        <v>149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X6013">
        <v>0</v>
      </c>
      <c r="Y6013">
        <v>0</v>
      </c>
    </row>
    <row r="6014" spans="1:25" x14ac:dyDescent="0.3">
      <c r="A6014" s="2">
        <v>45948</v>
      </c>
      <c r="B6014" t="s">
        <v>42</v>
      </c>
      <c r="C6014">
        <v>2939</v>
      </c>
      <c r="D6014">
        <v>30</v>
      </c>
      <c r="E6014">
        <v>2.0099999999999998</v>
      </c>
      <c r="F6014">
        <v>1.0209999999999999</v>
      </c>
      <c r="G6014">
        <v>60.3</v>
      </c>
      <c r="H6014">
        <v>60.3</v>
      </c>
      <c r="I6014" t="s">
        <v>149</v>
      </c>
      <c r="J6014">
        <v>3</v>
      </c>
      <c r="K6014">
        <v>4</v>
      </c>
      <c r="L6014">
        <v>4</v>
      </c>
      <c r="M6014">
        <v>4</v>
      </c>
      <c r="N6014">
        <v>3</v>
      </c>
      <c r="O6014">
        <v>4</v>
      </c>
      <c r="P6014">
        <v>4</v>
      </c>
      <c r="Q6014">
        <v>4</v>
      </c>
      <c r="R6014">
        <v>74.94</v>
      </c>
      <c r="S6014">
        <v>99.92</v>
      </c>
      <c r="T6014">
        <v>99.92</v>
      </c>
      <c r="U6014">
        <v>99.92</v>
      </c>
      <c r="V6014">
        <v>60.348278620000002</v>
      </c>
      <c r="W6014">
        <v>60.348278620000002</v>
      </c>
      <c r="X6014">
        <v>1.657048093</v>
      </c>
      <c r="Y6014">
        <v>1.657048093</v>
      </c>
    </row>
    <row r="6015" spans="1:25" x14ac:dyDescent="0.3">
      <c r="A6015" s="2">
        <v>45948</v>
      </c>
      <c r="B6015" t="s">
        <v>40</v>
      </c>
      <c r="C6015">
        <v>891</v>
      </c>
      <c r="D6015">
        <v>10</v>
      </c>
      <c r="E6015">
        <v>2.7</v>
      </c>
      <c r="F6015">
        <v>1.1220000000000001</v>
      </c>
      <c r="G6015">
        <v>27</v>
      </c>
      <c r="H6015">
        <v>27</v>
      </c>
      <c r="I6015" t="s">
        <v>149</v>
      </c>
      <c r="J6015">
        <v>1</v>
      </c>
      <c r="K6015">
        <v>1</v>
      </c>
      <c r="L6015">
        <v>1</v>
      </c>
      <c r="M6015">
        <v>1</v>
      </c>
      <c r="N6015">
        <v>2</v>
      </c>
      <c r="O6015">
        <v>2</v>
      </c>
      <c r="P6015">
        <v>2</v>
      </c>
      <c r="Q6015">
        <v>2</v>
      </c>
      <c r="R6015">
        <v>59.76</v>
      </c>
      <c r="S6015">
        <v>59.76</v>
      </c>
      <c r="T6015">
        <v>59.76</v>
      </c>
      <c r="U6015">
        <v>59.76</v>
      </c>
      <c r="V6015">
        <v>45.180722889999998</v>
      </c>
      <c r="W6015">
        <v>45.180722889999998</v>
      </c>
      <c r="X6015">
        <v>2.213333333</v>
      </c>
      <c r="Y6015">
        <v>2.213333333</v>
      </c>
    </row>
    <row r="6016" spans="1:25" x14ac:dyDescent="0.3">
      <c r="A6016" s="2">
        <v>45948</v>
      </c>
      <c r="B6016" t="s">
        <v>62</v>
      </c>
      <c r="C6016">
        <v>948</v>
      </c>
      <c r="D6016">
        <v>8</v>
      </c>
      <c r="E6016">
        <v>3.8559999999999999</v>
      </c>
      <c r="F6016">
        <v>0.84399999999999997</v>
      </c>
      <c r="G6016">
        <v>30.85</v>
      </c>
      <c r="H6016">
        <v>30.85</v>
      </c>
      <c r="I6016" t="s">
        <v>149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X6016">
        <v>0</v>
      </c>
      <c r="Y6016">
        <v>0</v>
      </c>
    </row>
    <row r="6017" spans="1:25" x14ac:dyDescent="0.3">
      <c r="A6017" s="2">
        <v>45948</v>
      </c>
      <c r="B6017" t="s">
        <v>84</v>
      </c>
      <c r="C6017">
        <v>1317</v>
      </c>
      <c r="D6017">
        <v>16</v>
      </c>
      <c r="E6017">
        <v>2.1480000000000001</v>
      </c>
      <c r="F6017">
        <v>1.2150000000000001</v>
      </c>
      <c r="G6017">
        <v>34.36</v>
      </c>
      <c r="H6017">
        <v>34.36</v>
      </c>
      <c r="I6017" t="s">
        <v>149</v>
      </c>
      <c r="J6017">
        <v>2</v>
      </c>
      <c r="K6017">
        <v>2</v>
      </c>
      <c r="L6017">
        <v>2</v>
      </c>
      <c r="M6017">
        <v>2</v>
      </c>
      <c r="N6017">
        <v>2</v>
      </c>
      <c r="O6017">
        <v>2</v>
      </c>
      <c r="P6017">
        <v>2</v>
      </c>
      <c r="Q6017">
        <v>2</v>
      </c>
      <c r="R6017">
        <v>61.39</v>
      </c>
      <c r="S6017">
        <v>61.39</v>
      </c>
      <c r="T6017">
        <v>61.39</v>
      </c>
      <c r="U6017">
        <v>61.39</v>
      </c>
      <c r="V6017">
        <v>55.970027690000002</v>
      </c>
      <c r="W6017">
        <v>55.970027690000002</v>
      </c>
      <c r="X6017">
        <v>1.7866705469999999</v>
      </c>
      <c r="Y6017">
        <v>1.7866705469999999</v>
      </c>
    </row>
    <row r="6018" spans="1:25" x14ac:dyDescent="0.3">
      <c r="A6018" s="2">
        <v>45948</v>
      </c>
      <c r="B6018" t="s">
        <v>56</v>
      </c>
      <c r="C6018">
        <v>305</v>
      </c>
      <c r="D6018">
        <v>8</v>
      </c>
      <c r="E6018">
        <v>1.873</v>
      </c>
      <c r="F6018">
        <v>2.6230000000000002</v>
      </c>
      <c r="G6018">
        <v>14.98</v>
      </c>
      <c r="H6018">
        <v>14.98</v>
      </c>
      <c r="I6018" t="s">
        <v>149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46.9</v>
      </c>
      <c r="S6018">
        <v>46.9</v>
      </c>
      <c r="T6018">
        <v>46.9</v>
      </c>
      <c r="U6018">
        <v>46.9</v>
      </c>
      <c r="V6018">
        <v>31.940298510000002</v>
      </c>
      <c r="W6018">
        <v>31.940298510000002</v>
      </c>
      <c r="X6018">
        <v>3.130841121</v>
      </c>
      <c r="Y6018">
        <v>3.130841121</v>
      </c>
    </row>
    <row r="6019" spans="1:25" x14ac:dyDescent="0.3">
      <c r="A6019" s="2">
        <v>45948</v>
      </c>
      <c r="B6019" t="s">
        <v>50</v>
      </c>
      <c r="C6019">
        <v>502</v>
      </c>
      <c r="D6019">
        <v>7</v>
      </c>
      <c r="E6019">
        <v>2.3340000000000001</v>
      </c>
      <c r="F6019">
        <v>1.3939999999999999</v>
      </c>
      <c r="G6019">
        <v>16.34</v>
      </c>
      <c r="H6019">
        <v>16.34</v>
      </c>
      <c r="I6019" t="s">
        <v>149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X6019">
        <v>0</v>
      </c>
      <c r="Y6019">
        <v>0</v>
      </c>
    </row>
    <row r="6020" spans="1:25" x14ac:dyDescent="0.3">
      <c r="A6020" s="2">
        <v>45948</v>
      </c>
      <c r="B6020" t="s">
        <v>36</v>
      </c>
      <c r="C6020">
        <v>1061</v>
      </c>
      <c r="D6020">
        <v>7</v>
      </c>
      <c r="E6020">
        <v>1.9370000000000001</v>
      </c>
      <c r="F6020">
        <v>0.66</v>
      </c>
      <c r="G6020">
        <v>13.56</v>
      </c>
      <c r="H6020">
        <v>13.56</v>
      </c>
      <c r="I6020" t="s">
        <v>149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X6020">
        <v>0</v>
      </c>
      <c r="Y6020">
        <v>0</v>
      </c>
    </row>
    <row r="6021" spans="1:25" x14ac:dyDescent="0.3">
      <c r="A6021" s="2">
        <v>45948</v>
      </c>
      <c r="B6021" t="s">
        <v>62</v>
      </c>
      <c r="C6021">
        <v>3270</v>
      </c>
      <c r="D6021">
        <v>22</v>
      </c>
      <c r="E6021">
        <v>5.3079999999999998</v>
      </c>
      <c r="F6021">
        <v>0.67300000000000004</v>
      </c>
      <c r="G6021">
        <v>116.77</v>
      </c>
      <c r="H6021">
        <v>116.77</v>
      </c>
      <c r="I6021" t="s">
        <v>149</v>
      </c>
      <c r="J6021">
        <v>16</v>
      </c>
      <c r="K6021">
        <v>17</v>
      </c>
      <c r="L6021">
        <v>17</v>
      </c>
      <c r="M6021">
        <v>17</v>
      </c>
      <c r="N6021">
        <v>23</v>
      </c>
      <c r="O6021">
        <v>24</v>
      </c>
      <c r="P6021">
        <v>24</v>
      </c>
      <c r="Q6021">
        <v>24</v>
      </c>
      <c r="R6021">
        <v>799.85</v>
      </c>
      <c r="S6021">
        <v>799.85</v>
      </c>
      <c r="T6021">
        <v>799.85</v>
      </c>
      <c r="U6021">
        <v>799.85</v>
      </c>
      <c r="V6021">
        <v>14.59898731</v>
      </c>
      <c r="W6021">
        <v>14.59898731</v>
      </c>
      <c r="X6021">
        <v>6.8497901859999999</v>
      </c>
      <c r="Y6021">
        <v>6.8497901859999999</v>
      </c>
    </row>
    <row r="6022" spans="1:25" x14ac:dyDescent="0.3">
      <c r="A6022" s="2">
        <v>45948</v>
      </c>
      <c r="B6022" t="s">
        <v>64</v>
      </c>
      <c r="C6022">
        <v>804</v>
      </c>
      <c r="D6022">
        <v>4</v>
      </c>
      <c r="E6022">
        <v>4.0650000000000004</v>
      </c>
      <c r="F6022">
        <v>0.498</v>
      </c>
      <c r="G6022">
        <v>16.260000000000002</v>
      </c>
      <c r="H6022">
        <v>16.260000000000002</v>
      </c>
      <c r="I6022" t="s">
        <v>149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X6022">
        <v>0</v>
      </c>
      <c r="Y6022">
        <v>0</v>
      </c>
    </row>
    <row r="6023" spans="1:25" x14ac:dyDescent="0.3">
      <c r="A6023" s="2">
        <v>45948</v>
      </c>
      <c r="B6023" t="s">
        <v>66</v>
      </c>
      <c r="C6023">
        <v>928</v>
      </c>
      <c r="D6023">
        <v>4</v>
      </c>
      <c r="E6023">
        <v>5.4779999999999998</v>
      </c>
      <c r="F6023">
        <v>0.43099999999999999</v>
      </c>
      <c r="G6023">
        <v>21.91</v>
      </c>
      <c r="H6023">
        <v>21.91</v>
      </c>
      <c r="I6023" t="s">
        <v>149</v>
      </c>
      <c r="J6023">
        <v>4</v>
      </c>
      <c r="K6023">
        <v>4</v>
      </c>
      <c r="L6023">
        <v>4</v>
      </c>
      <c r="M6023">
        <v>4</v>
      </c>
      <c r="N6023">
        <v>4</v>
      </c>
      <c r="O6023">
        <v>4</v>
      </c>
      <c r="P6023">
        <v>4</v>
      </c>
      <c r="Q6023">
        <v>4</v>
      </c>
      <c r="R6023">
        <v>127.74</v>
      </c>
      <c r="S6023">
        <v>127.74</v>
      </c>
      <c r="T6023">
        <v>127.74</v>
      </c>
      <c r="U6023">
        <v>127.74</v>
      </c>
      <c r="V6023">
        <v>17.152027560000001</v>
      </c>
      <c r="W6023">
        <v>17.152027560000001</v>
      </c>
      <c r="X6023">
        <v>5.8302145139999997</v>
      </c>
      <c r="Y6023">
        <v>5.8302145139999997</v>
      </c>
    </row>
    <row r="6024" spans="1:25" x14ac:dyDescent="0.3">
      <c r="A6024" s="2">
        <v>45948</v>
      </c>
      <c r="B6024" t="s">
        <v>68</v>
      </c>
      <c r="C6024">
        <v>1374</v>
      </c>
      <c r="D6024">
        <v>10</v>
      </c>
      <c r="E6024">
        <v>4.4349999999999996</v>
      </c>
      <c r="F6024">
        <v>0.72799999999999998</v>
      </c>
      <c r="G6024">
        <v>44.35</v>
      </c>
      <c r="H6024">
        <v>44.35</v>
      </c>
      <c r="I6024" t="s">
        <v>149</v>
      </c>
      <c r="J6024">
        <v>3</v>
      </c>
      <c r="K6024">
        <v>6</v>
      </c>
      <c r="L6024">
        <v>6</v>
      </c>
      <c r="M6024">
        <v>6</v>
      </c>
      <c r="N6024">
        <v>3</v>
      </c>
      <c r="O6024">
        <v>6</v>
      </c>
      <c r="P6024">
        <v>6</v>
      </c>
      <c r="Q6024">
        <v>6</v>
      </c>
      <c r="R6024">
        <v>89.25</v>
      </c>
      <c r="S6024">
        <v>186.21</v>
      </c>
      <c r="T6024">
        <v>186.21</v>
      </c>
      <c r="U6024">
        <v>186.21</v>
      </c>
      <c r="V6024">
        <v>23.817195640000001</v>
      </c>
      <c r="W6024">
        <v>23.817195640000001</v>
      </c>
      <c r="X6024">
        <v>4.1986471249999999</v>
      </c>
      <c r="Y6024">
        <v>4.1986471249999999</v>
      </c>
    </row>
    <row r="6025" spans="1:25" x14ac:dyDescent="0.3">
      <c r="A6025" s="2">
        <v>45948</v>
      </c>
      <c r="B6025" t="s">
        <v>70</v>
      </c>
      <c r="C6025">
        <v>2124</v>
      </c>
      <c r="D6025">
        <v>17</v>
      </c>
      <c r="E6025">
        <v>3.032</v>
      </c>
      <c r="F6025">
        <v>0.8</v>
      </c>
      <c r="G6025">
        <v>51.54</v>
      </c>
      <c r="H6025">
        <v>51.54</v>
      </c>
      <c r="I6025" t="s">
        <v>149</v>
      </c>
      <c r="J6025">
        <v>6</v>
      </c>
      <c r="K6025">
        <v>6</v>
      </c>
      <c r="L6025">
        <v>6</v>
      </c>
      <c r="M6025">
        <v>6</v>
      </c>
      <c r="N6025">
        <v>6</v>
      </c>
      <c r="O6025">
        <v>6</v>
      </c>
      <c r="P6025">
        <v>6</v>
      </c>
      <c r="Q6025">
        <v>6</v>
      </c>
      <c r="R6025">
        <v>198.9</v>
      </c>
      <c r="S6025">
        <v>198.9</v>
      </c>
      <c r="T6025">
        <v>198.9</v>
      </c>
      <c r="U6025">
        <v>198.9</v>
      </c>
      <c r="V6025">
        <v>25.912518850000001</v>
      </c>
      <c r="W6025">
        <v>25.912518850000001</v>
      </c>
      <c r="X6025">
        <v>3.8591385329999999</v>
      </c>
      <c r="Y6025">
        <v>3.8591385329999999</v>
      </c>
    </row>
    <row r="6026" spans="1:25" x14ac:dyDescent="0.3">
      <c r="A6026" s="2">
        <v>45948</v>
      </c>
      <c r="B6026" t="s">
        <v>72</v>
      </c>
      <c r="C6026">
        <v>626</v>
      </c>
      <c r="D6026">
        <v>3</v>
      </c>
      <c r="E6026">
        <v>2.4900000000000002</v>
      </c>
      <c r="F6026">
        <v>0.47899999999999998</v>
      </c>
      <c r="G6026">
        <v>7.47</v>
      </c>
      <c r="H6026">
        <v>7.47</v>
      </c>
      <c r="I6026" t="s">
        <v>149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X6026">
        <v>0</v>
      </c>
      <c r="Y6026">
        <v>0</v>
      </c>
    </row>
    <row r="6027" spans="1:25" x14ac:dyDescent="0.3">
      <c r="A6027" s="2">
        <v>45948</v>
      </c>
      <c r="B6027" t="s">
        <v>74</v>
      </c>
      <c r="C6027">
        <v>798</v>
      </c>
      <c r="D6027">
        <v>3</v>
      </c>
      <c r="E6027">
        <v>2.4300000000000002</v>
      </c>
      <c r="F6027">
        <v>0.376</v>
      </c>
      <c r="G6027">
        <v>7.29</v>
      </c>
      <c r="H6027">
        <v>7.29</v>
      </c>
      <c r="I6027" t="s">
        <v>149</v>
      </c>
      <c r="J6027">
        <v>2</v>
      </c>
      <c r="K6027">
        <v>2</v>
      </c>
      <c r="L6027">
        <v>2</v>
      </c>
      <c r="M6027">
        <v>2</v>
      </c>
      <c r="N6027">
        <v>2</v>
      </c>
      <c r="O6027">
        <v>2</v>
      </c>
      <c r="P6027">
        <v>2</v>
      </c>
      <c r="Q6027">
        <v>2</v>
      </c>
      <c r="R6027">
        <v>61.76</v>
      </c>
      <c r="S6027">
        <v>61.76</v>
      </c>
      <c r="T6027">
        <v>61.76</v>
      </c>
      <c r="U6027">
        <v>61.76</v>
      </c>
      <c r="V6027">
        <v>11.803756480000001</v>
      </c>
      <c r="W6027">
        <v>11.803756480000001</v>
      </c>
      <c r="X6027">
        <v>8.4718792870000001</v>
      </c>
      <c r="Y6027">
        <v>8.4718792870000001</v>
      </c>
    </row>
    <row r="6028" spans="1:25" x14ac:dyDescent="0.3">
      <c r="A6028" s="2">
        <v>45948</v>
      </c>
      <c r="B6028" t="s">
        <v>76</v>
      </c>
      <c r="C6028">
        <v>991</v>
      </c>
      <c r="D6028">
        <v>2</v>
      </c>
      <c r="E6028">
        <v>3.79</v>
      </c>
      <c r="F6028">
        <v>0.20200000000000001</v>
      </c>
      <c r="G6028">
        <v>7.58</v>
      </c>
      <c r="H6028">
        <v>7.58</v>
      </c>
      <c r="I6028" t="s">
        <v>149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X6028">
        <v>0</v>
      </c>
      <c r="Y6028">
        <v>0</v>
      </c>
    </row>
    <row r="6029" spans="1:25" x14ac:dyDescent="0.3">
      <c r="A6029" s="2">
        <v>45948</v>
      </c>
      <c r="B6029" t="s">
        <v>78</v>
      </c>
      <c r="C6029">
        <v>358</v>
      </c>
      <c r="D6029">
        <v>1</v>
      </c>
      <c r="E6029">
        <v>5.76</v>
      </c>
      <c r="F6029">
        <v>0.27900000000000003</v>
      </c>
      <c r="G6029">
        <v>5.76</v>
      </c>
      <c r="H6029">
        <v>5.76</v>
      </c>
      <c r="I6029" t="s">
        <v>149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26.88</v>
      </c>
      <c r="S6029">
        <v>26.88</v>
      </c>
      <c r="T6029">
        <v>26.88</v>
      </c>
      <c r="U6029">
        <v>26.88</v>
      </c>
      <c r="V6029">
        <v>21.428571430000002</v>
      </c>
      <c r="W6029">
        <v>21.428571430000002</v>
      </c>
      <c r="X6029">
        <v>4.6666666670000003</v>
      </c>
      <c r="Y6029">
        <v>4.6666666670000003</v>
      </c>
    </row>
    <row r="6030" spans="1:25" x14ac:dyDescent="0.3">
      <c r="A6030" s="2">
        <v>45948</v>
      </c>
      <c r="B6030" t="s">
        <v>88</v>
      </c>
      <c r="C6030">
        <v>2245</v>
      </c>
      <c r="D6030">
        <v>28</v>
      </c>
      <c r="E6030">
        <v>2.0110000000000001</v>
      </c>
      <c r="F6030">
        <v>1.2470000000000001</v>
      </c>
      <c r="G6030">
        <v>56.3</v>
      </c>
      <c r="H6030">
        <v>56.3</v>
      </c>
      <c r="I6030" t="s">
        <v>149</v>
      </c>
      <c r="J6030">
        <v>3</v>
      </c>
      <c r="K6030">
        <v>3</v>
      </c>
      <c r="L6030">
        <v>3</v>
      </c>
      <c r="M6030">
        <v>3</v>
      </c>
      <c r="N6030">
        <v>4</v>
      </c>
      <c r="O6030">
        <v>4</v>
      </c>
      <c r="P6030">
        <v>4</v>
      </c>
      <c r="Q6030">
        <v>4</v>
      </c>
      <c r="R6030">
        <v>137.96</v>
      </c>
      <c r="S6030">
        <v>137.96</v>
      </c>
      <c r="T6030">
        <v>137.96</v>
      </c>
      <c r="U6030">
        <v>137.96</v>
      </c>
      <c r="V6030">
        <v>40.808930119999999</v>
      </c>
      <c r="W6030">
        <v>40.808930119999999</v>
      </c>
      <c r="X6030">
        <v>2.4504440500000002</v>
      </c>
      <c r="Y6030">
        <v>2.4504440500000002</v>
      </c>
    </row>
    <row r="6031" spans="1:25" x14ac:dyDescent="0.3">
      <c r="A6031" s="2">
        <v>45948</v>
      </c>
      <c r="B6031" t="s">
        <v>80</v>
      </c>
      <c r="C6031">
        <v>212</v>
      </c>
      <c r="D6031">
        <v>3</v>
      </c>
      <c r="E6031">
        <v>3.79</v>
      </c>
      <c r="F6031">
        <v>1.415</v>
      </c>
      <c r="G6031">
        <v>11.37</v>
      </c>
      <c r="H6031">
        <v>11.37</v>
      </c>
      <c r="I6031" t="s">
        <v>149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X6031">
        <v>0</v>
      </c>
      <c r="Y6031">
        <v>0</v>
      </c>
    </row>
    <row r="6032" spans="1:25" x14ac:dyDescent="0.3">
      <c r="A6032" s="2">
        <v>45948</v>
      </c>
      <c r="B6032" t="s">
        <v>82</v>
      </c>
      <c r="C6032">
        <v>264</v>
      </c>
      <c r="D6032">
        <v>1</v>
      </c>
      <c r="E6032">
        <v>4.33</v>
      </c>
      <c r="F6032">
        <v>0.379</v>
      </c>
      <c r="G6032">
        <v>4.33</v>
      </c>
      <c r="H6032">
        <v>4.33</v>
      </c>
      <c r="I6032" t="s">
        <v>149</v>
      </c>
      <c r="J6032">
        <v>1</v>
      </c>
      <c r="K6032">
        <v>1</v>
      </c>
      <c r="L6032">
        <v>1</v>
      </c>
      <c r="M6032">
        <v>1</v>
      </c>
      <c r="N6032">
        <v>3</v>
      </c>
      <c r="O6032">
        <v>3</v>
      </c>
      <c r="P6032">
        <v>3</v>
      </c>
      <c r="Q6032">
        <v>3</v>
      </c>
      <c r="R6032">
        <v>101.7</v>
      </c>
      <c r="S6032">
        <v>101.7</v>
      </c>
      <c r="T6032">
        <v>101.7</v>
      </c>
      <c r="U6032">
        <v>101.7</v>
      </c>
      <c r="V6032">
        <v>4.2576204520000003</v>
      </c>
      <c r="W6032">
        <v>4.2576204520000003</v>
      </c>
      <c r="X6032">
        <v>23.48729792</v>
      </c>
      <c r="Y6032">
        <v>23.48729792</v>
      </c>
    </row>
    <row r="6033" spans="1:25" x14ac:dyDescent="0.3">
      <c r="A6033" s="2">
        <v>45948</v>
      </c>
      <c r="B6033" t="s">
        <v>94</v>
      </c>
      <c r="C6033">
        <v>608</v>
      </c>
      <c r="D6033">
        <v>1</v>
      </c>
      <c r="E6033">
        <v>6.37</v>
      </c>
      <c r="F6033">
        <v>0.16400000000000001</v>
      </c>
      <c r="G6033">
        <v>6.37</v>
      </c>
      <c r="H6033">
        <v>6.37</v>
      </c>
      <c r="I6033" t="s">
        <v>149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79.88</v>
      </c>
      <c r="S6033">
        <v>79.88</v>
      </c>
      <c r="T6033">
        <v>79.88</v>
      </c>
      <c r="U6033">
        <v>79.88</v>
      </c>
      <c r="V6033">
        <v>7.9744616930000003</v>
      </c>
      <c r="W6033">
        <v>7.9744616930000003</v>
      </c>
      <c r="X6033">
        <v>12.5400314</v>
      </c>
      <c r="Y6033">
        <v>12.5400314</v>
      </c>
    </row>
    <row r="6034" spans="1:25" x14ac:dyDescent="0.3">
      <c r="A6034" s="2">
        <v>45948</v>
      </c>
      <c r="B6034" t="s">
        <v>96</v>
      </c>
      <c r="C6034">
        <v>842</v>
      </c>
      <c r="D6034">
        <v>4</v>
      </c>
      <c r="E6034">
        <v>3.758</v>
      </c>
      <c r="F6034">
        <v>0.47499999999999998</v>
      </c>
      <c r="G6034">
        <v>15.03</v>
      </c>
      <c r="H6034">
        <v>15.03</v>
      </c>
      <c r="I6034" t="s">
        <v>149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23.98</v>
      </c>
      <c r="S6034">
        <v>23.98</v>
      </c>
      <c r="T6034">
        <v>23.98</v>
      </c>
      <c r="U6034">
        <v>23.98</v>
      </c>
      <c r="V6034">
        <v>62.677231030000002</v>
      </c>
      <c r="W6034">
        <v>62.677231030000002</v>
      </c>
      <c r="X6034">
        <v>1.5954757150000001</v>
      </c>
      <c r="Y6034">
        <v>1.5954757150000001</v>
      </c>
    </row>
    <row r="6035" spans="1:25" x14ac:dyDescent="0.3">
      <c r="A6035" s="2">
        <v>45948</v>
      </c>
      <c r="B6035" t="s">
        <v>11</v>
      </c>
      <c r="C6035">
        <v>613</v>
      </c>
      <c r="D6035">
        <v>3</v>
      </c>
      <c r="E6035">
        <v>3.0670000000000002</v>
      </c>
      <c r="F6035">
        <v>0.48899999999999999</v>
      </c>
      <c r="G6035">
        <v>9.1999999999999993</v>
      </c>
      <c r="H6035">
        <v>9.1999999999999993</v>
      </c>
      <c r="I6035" t="s">
        <v>149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42.49</v>
      </c>
      <c r="S6035">
        <v>42.49</v>
      </c>
      <c r="T6035">
        <v>42.49</v>
      </c>
      <c r="U6035">
        <v>42.49</v>
      </c>
      <c r="V6035">
        <v>21.65215345</v>
      </c>
      <c r="W6035">
        <v>21.65215345</v>
      </c>
      <c r="X6035">
        <v>4.6184782609999999</v>
      </c>
      <c r="Y6035">
        <v>4.6184782609999999</v>
      </c>
    </row>
    <row r="6036" spans="1:25" x14ac:dyDescent="0.3">
      <c r="A6036" s="2">
        <v>45948</v>
      </c>
      <c r="B6036" t="s">
        <v>92</v>
      </c>
      <c r="C6036">
        <v>270</v>
      </c>
      <c r="D6036">
        <v>1</v>
      </c>
      <c r="E6036">
        <v>1.26</v>
      </c>
      <c r="F6036">
        <v>0.37</v>
      </c>
      <c r="G6036">
        <v>1.26</v>
      </c>
      <c r="H6036">
        <v>1.26</v>
      </c>
      <c r="I6036" t="s">
        <v>149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X6036">
        <v>0</v>
      </c>
      <c r="Y6036">
        <v>0</v>
      </c>
    </row>
    <row r="6037" spans="1:25" x14ac:dyDescent="0.3">
      <c r="A6037" s="2">
        <v>45948</v>
      </c>
      <c r="B6037" t="s">
        <v>46</v>
      </c>
      <c r="C6037">
        <v>279</v>
      </c>
      <c r="D6037">
        <v>2</v>
      </c>
      <c r="E6037">
        <v>4.42</v>
      </c>
      <c r="F6037">
        <v>0.71699999999999997</v>
      </c>
      <c r="G6037">
        <v>8.84</v>
      </c>
      <c r="H6037">
        <v>8.84</v>
      </c>
      <c r="I6037" t="s">
        <v>149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X6037">
        <v>0</v>
      </c>
      <c r="Y6037">
        <v>0</v>
      </c>
    </row>
    <row r="6038" spans="1:25" x14ac:dyDescent="0.3">
      <c r="A6038" s="2">
        <v>45948</v>
      </c>
      <c r="B6038" t="s">
        <v>74</v>
      </c>
      <c r="C6038">
        <v>70</v>
      </c>
      <c r="D6038">
        <v>0</v>
      </c>
      <c r="F6038">
        <v>0</v>
      </c>
      <c r="G6038">
        <v>0</v>
      </c>
      <c r="H6038">
        <v>0</v>
      </c>
      <c r="I6038" t="s">
        <v>149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5" x14ac:dyDescent="0.3">
      <c r="A6039" s="2">
        <v>45948</v>
      </c>
      <c r="B6039" t="s">
        <v>64</v>
      </c>
      <c r="C6039">
        <v>201</v>
      </c>
      <c r="D6039">
        <v>1</v>
      </c>
      <c r="E6039">
        <v>6.45</v>
      </c>
      <c r="F6039">
        <v>0.498</v>
      </c>
      <c r="G6039">
        <v>6.45</v>
      </c>
      <c r="H6039">
        <v>6.45</v>
      </c>
      <c r="I6039" t="s">
        <v>149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X6039">
        <v>0</v>
      </c>
      <c r="Y6039">
        <v>0</v>
      </c>
    </row>
    <row r="6040" spans="1:25" x14ac:dyDescent="0.3">
      <c r="A6040" s="2">
        <v>45948</v>
      </c>
      <c r="B6040" t="s">
        <v>72</v>
      </c>
      <c r="C6040">
        <v>34</v>
      </c>
      <c r="D6040">
        <v>0</v>
      </c>
      <c r="F6040">
        <v>0</v>
      </c>
      <c r="G6040">
        <v>0</v>
      </c>
      <c r="H6040">
        <v>0</v>
      </c>
      <c r="I6040" t="s">
        <v>149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5" x14ac:dyDescent="0.3">
      <c r="A6041" s="2">
        <v>45948</v>
      </c>
      <c r="B6041" t="s">
        <v>106</v>
      </c>
      <c r="C6041">
        <v>81</v>
      </c>
      <c r="D6041">
        <v>0</v>
      </c>
      <c r="F6041">
        <v>0</v>
      </c>
      <c r="G6041">
        <v>0</v>
      </c>
      <c r="H6041">
        <v>0</v>
      </c>
      <c r="I6041" t="s">
        <v>149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5" x14ac:dyDescent="0.3">
      <c r="A6042" s="2">
        <v>45948</v>
      </c>
      <c r="B6042" t="s">
        <v>54</v>
      </c>
      <c r="C6042">
        <v>120</v>
      </c>
      <c r="D6042">
        <v>1</v>
      </c>
      <c r="E6042">
        <v>4.6500000000000004</v>
      </c>
      <c r="F6042">
        <v>0.83299999999999996</v>
      </c>
      <c r="G6042">
        <v>4.6500000000000004</v>
      </c>
      <c r="H6042">
        <v>4.6500000000000004</v>
      </c>
      <c r="I6042" t="s">
        <v>149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34.49</v>
      </c>
      <c r="S6042">
        <v>34.49</v>
      </c>
      <c r="T6042">
        <v>34.49</v>
      </c>
      <c r="U6042">
        <v>34.49</v>
      </c>
      <c r="V6042">
        <v>13.482168740000001</v>
      </c>
      <c r="W6042">
        <v>13.482168740000001</v>
      </c>
      <c r="X6042">
        <v>7.4172043009999999</v>
      </c>
      <c r="Y6042">
        <v>7.4172043009999999</v>
      </c>
    </row>
    <row r="6043" spans="1:25" x14ac:dyDescent="0.3">
      <c r="A6043" s="2">
        <v>45948</v>
      </c>
      <c r="B6043" t="s">
        <v>44</v>
      </c>
      <c r="C6043">
        <v>50</v>
      </c>
      <c r="D6043">
        <v>0</v>
      </c>
      <c r="F6043">
        <v>0</v>
      </c>
      <c r="G6043">
        <v>0</v>
      </c>
      <c r="H6043">
        <v>0</v>
      </c>
      <c r="I6043" t="s">
        <v>149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5" x14ac:dyDescent="0.3">
      <c r="A6044" s="2">
        <v>45948</v>
      </c>
      <c r="B6044" t="s">
        <v>40</v>
      </c>
      <c r="C6044">
        <v>169</v>
      </c>
      <c r="D6044">
        <v>2</v>
      </c>
      <c r="E6044">
        <v>4.34</v>
      </c>
      <c r="F6044">
        <v>1.1830000000000001</v>
      </c>
      <c r="G6044">
        <v>8.68</v>
      </c>
      <c r="H6044">
        <v>8.68</v>
      </c>
      <c r="I6044" t="s">
        <v>149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X6044">
        <v>0</v>
      </c>
      <c r="Y6044">
        <v>0</v>
      </c>
    </row>
    <row r="6045" spans="1:25" x14ac:dyDescent="0.3">
      <c r="A6045" s="2">
        <v>45948</v>
      </c>
      <c r="B6045" t="s">
        <v>56</v>
      </c>
      <c r="C6045">
        <v>75</v>
      </c>
      <c r="D6045">
        <v>1</v>
      </c>
      <c r="E6045">
        <v>3.16</v>
      </c>
      <c r="F6045">
        <v>1.333</v>
      </c>
      <c r="G6045">
        <v>3.16</v>
      </c>
      <c r="H6045">
        <v>3.16</v>
      </c>
      <c r="I6045" t="s">
        <v>149</v>
      </c>
      <c r="J6045">
        <v>2</v>
      </c>
      <c r="K6045">
        <v>2</v>
      </c>
      <c r="L6045">
        <v>2</v>
      </c>
      <c r="M6045">
        <v>2</v>
      </c>
      <c r="N6045">
        <v>2</v>
      </c>
      <c r="O6045">
        <v>2</v>
      </c>
      <c r="P6045">
        <v>2</v>
      </c>
      <c r="Q6045">
        <v>2</v>
      </c>
      <c r="R6045">
        <v>48.86</v>
      </c>
      <c r="S6045">
        <v>48.86</v>
      </c>
      <c r="T6045">
        <v>48.86</v>
      </c>
      <c r="U6045">
        <v>48.86</v>
      </c>
      <c r="V6045">
        <v>6.4674580429999997</v>
      </c>
      <c r="W6045">
        <v>6.4674580429999997</v>
      </c>
      <c r="X6045">
        <v>15.46202532</v>
      </c>
      <c r="Y6045">
        <v>15.46202532</v>
      </c>
    </row>
    <row r="6046" spans="1:25" x14ac:dyDescent="0.3">
      <c r="A6046" s="2">
        <v>45948</v>
      </c>
      <c r="B6046" t="s">
        <v>76</v>
      </c>
      <c r="C6046">
        <v>67</v>
      </c>
      <c r="D6046">
        <v>0</v>
      </c>
      <c r="F6046">
        <v>0</v>
      </c>
      <c r="G6046">
        <v>0</v>
      </c>
      <c r="H6046">
        <v>0</v>
      </c>
      <c r="I6046" t="s">
        <v>149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5" x14ac:dyDescent="0.3">
      <c r="A6047" s="2">
        <v>45948</v>
      </c>
      <c r="B6047" t="s">
        <v>48</v>
      </c>
      <c r="C6047">
        <v>148</v>
      </c>
      <c r="D6047">
        <v>2</v>
      </c>
      <c r="E6047">
        <v>3.6150000000000002</v>
      </c>
      <c r="F6047">
        <v>1.351</v>
      </c>
      <c r="G6047">
        <v>7.23</v>
      </c>
      <c r="H6047">
        <v>7.23</v>
      </c>
      <c r="I6047" t="s">
        <v>149</v>
      </c>
      <c r="J6047">
        <v>1</v>
      </c>
      <c r="K6047">
        <v>1</v>
      </c>
      <c r="L6047">
        <v>1</v>
      </c>
      <c r="M6047">
        <v>1</v>
      </c>
      <c r="N6047">
        <v>3</v>
      </c>
      <c r="O6047">
        <v>3</v>
      </c>
      <c r="P6047">
        <v>3</v>
      </c>
      <c r="Q6047">
        <v>3</v>
      </c>
      <c r="R6047">
        <v>85.47</v>
      </c>
      <c r="S6047">
        <v>85.47</v>
      </c>
      <c r="T6047">
        <v>85.47</v>
      </c>
      <c r="U6047">
        <v>85.47</v>
      </c>
      <c r="V6047">
        <v>8.4591084589999994</v>
      </c>
      <c r="W6047">
        <v>8.4591084589999994</v>
      </c>
      <c r="X6047">
        <v>11.821576759999999</v>
      </c>
      <c r="Y6047">
        <v>11.821576759999999</v>
      </c>
    </row>
    <row r="6048" spans="1:25" x14ac:dyDescent="0.3">
      <c r="A6048" s="2">
        <v>45948</v>
      </c>
      <c r="B6048" t="s">
        <v>24</v>
      </c>
      <c r="C6048">
        <v>335</v>
      </c>
      <c r="D6048">
        <v>3</v>
      </c>
      <c r="E6048">
        <v>2.1</v>
      </c>
      <c r="F6048">
        <v>0.89600000000000002</v>
      </c>
      <c r="G6048">
        <v>6.3</v>
      </c>
      <c r="H6048">
        <v>6.3</v>
      </c>
      <c r="I6048" t="s">
        <v>149</v>
      </c>
      <c r="J6048">
        <v>0</v>
      </c>
      <c r="K6048">
        <v>2</v>
      </c>
      <c r="L6048">
        <v>2</v>
      </c>
      <c r="M6048">
        <v>2</v>
      </c>
      <c r="N6048">
        <v>0</v>
      </c>
      <c r="O6048">
        <v>2</v>
      </c>
      <c r="P6048">
        <v>2</v>
      </c>
      <c r="Q6048">
        <v>2</v>
      </c>
      <c r="R6048">
        <v>0</v>
      </c>
      <c r="S6048">
        <v>76.98</v>
      </c>
      <c r="T6048">
        <v>76.98</v>
      </c>
      <c r="U6048">
        <v>76.98</v>
      </c>
      <c r="V6048">
        <v>8.1839438819999994</v>
      </c>
      <c r="W6048">
        <v>8.1839438819999994</v>
      </c>
      <c r="X6048">
        <v>12.21904762</v>
      </c>
      <c r="Y6048">
        <v>12.21904762</v>
      </c>
    </row>
    <row r="6049" spans="1:25" x14ac:dyDescent="0.3">
      <c r="A6049" s="2">
        <v>45948</v>
      </c>
      <c r="B6049" t="s">
        <v>108</v>
      </c>
      <c r="C6049">
        <v>142</v>
      </c>
      <c r="D6049">
        <v>0</v>
      </c>
      <c r="F6049">
        <v>0</v>
      </c>
      <c r="G6049">
        <v>0</v>
      </c>
      <c r="H6049">
        <v>0</v>
      </c>
      <c r="I6049" t="s">
        <v>149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5" x14ac:dyDescent="0.3">
      <c r="A6050" s="2">
        <v>45948</v>
      </c>
      <c r="B6050" t="s">
        <v>62</v>
      </c>
      <c r="C6050">
        <v>571</v>
      </c>
      <c r="D6050">
        <v>2</v>
      </c>
      <c r="E6050">
        <v>2.3650000000000002</v>
      </c>
      <c r="F6050">
        <v>0.35</v>
      </c>
      <c r="G6050">
        <v>4.7300000000000004</v>
      </c>
      <c r="H6050">
        <v>4.7300000000000004</v>
      </c>
      <c r="I6050" t="s">
        <v>149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X6050">
        <v>0</v>
      </c>
      <c r="Y6050">
        <v>0</v>
      </c>
    </row>
    <row r="6051" spans="1:25" x14ac:dyDescent="0.3">
      <c r="A6051" s="2">
        <v>45948</v>
      </c>
      <c r="B6051" t="s">
        <v>80</v>
      </c>
      <c r="C6051">
        <v>53</v>
      </c>
      <c r="D6051">
        <v>0</v>
      </c>
      <c r="F6051">
        <v>0</v>
      </c>
      <c r="G6051">
        <v>0</v>
      </c>
      <c r="H6051">
        <v>0</v>
      </c>
      <c r="I6051" t="s">
        <v>149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5" x14ac:dyDescent="0.3">
      <c r="A6052" s="2">
        <v>45948</v>
      </c>
      <c r="B6052" t="s">
        <v>84</v>
      </c>
      <c r="C6052">
        <v>24</v>
      </c>
      <c r="D6052">
        <v>0</v>
      </c>
      <c r="F6052">
        <v>0</v>
      </c>
      <c r="G6052">
        <v>0</v>
      </c>
      <c r="H6052">
        <v>0</v>
      </c>
      <c r="I6052" t="s">
        <v>149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5" x14ac:dyDescent="0.3">
      <c r="A6053" s="2">
        <v>45948</v>
      </c>
      <c r="B6053" t="s">
        <v>42</v>
      </c>
      <c r="C6053">
        <v>264</v>
      </c>
      <c r="D6053">
        <v>0</v>
      </c>
      <c r="F6053">
        <v>0</v>
      </c>
      <c r="G6053">
        <v>0</v>
      </c>
      <c r="H6053">
        <v>0</v>
      </c>
      <c r="I6053" t="s">
        <v>149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5" x14ac:dyDescent="0.3">
      <c r="A6054" s="2">
        <v>45948</v>
      </c>
      <c r="B6054" t="s">
        <v>11</v>
      </c>
      <c r="C6054">
        <v>21</v>
      </c>
      <c r="D6054">
        <v>0</v>
      </c>
      <c r="F6054">
        <v>0</v>
      </c>
      <c r="G6054">
        <v>0</v>
      </c>
      <c r="H6054">
        <v>0</v>
      </c>
      <c r="I6054" t="s">
        <v>149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5" x14ac:dyDescent="0.3">
      <c r="A6055" s="2">
        <v>45948</v>
      </c>
      <c r="B6055" t="s">
        <v>102</v>
      </c>
      <c r="C6055">
        <v>480</v>
      </c>
      <c r="D6055">
        <v>0</v>
      </c>
      <c r="F6055">
        <v>0</v>
      </c>
      <c r="G6055">
        <v>0</v>
      </c>
      <c r="H6055">
        <v>0</v>
      </c>
      <c r="I6055" t="s">
        <v>149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5" x14ac:dyDescent="0.3">
      <c r="A6056" s="2">
        <v>45948</v>
      </c>
      <c r="B6056" t="s">
        <v>98</v>
      </c>
      <c r="C6056">
        <v>795</v>
      </c>
      <c r="D6056">
        <v>2</v>
      </c>
      <c r="E6056">
        <v>2.15</v>
      </c>
      <c r="F6056">
        <v>0.252</v>
      </c>
      <c r="G6056">
        <v>4.3</v>
      </c>
      <c r="H6056">
        <v>4.3</v>
      </c>
      <c r="I6056" t="s">
        <v>149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X6056">
        <v>0</v>
      </c>
      <c r="Y6056">
        <v>0</v>
      </c>
    </row>
    <row r="6057" spans="1:25" x14ac:dyDescent="0.3">
      <c r="A6057" s="2">
        <v>45948</v>
      </c>
      <c r="B6057" t="s">
        <v>104</v>
      </c>
      <c r="C6057">
        <v>228</v>
      </c>
      <c r="D6057">
        <v>2</v>
      </c>
      <c r="E6057">
        <v>1.4850000000000001</v>
      </c>
      <c r="F6057">
        <v>0.877</v>
      </c>
      <c r="G6057">
        <v>2.97</v>
      </c>
      <c r="H6057">
        <v>2.97</v>
      </c>
      <c r="I6057" t="s">
        <v>149</v>
      </c>
      <c r="J6057">
        <v>3</v>
      </c>
      <c r="K6057">
        <v>3</v>
      </c>
      <c r="L6057">
        <v>3</v>
      </c>
      <c r="M6057">
        <v>3</v>
      </c>
      <c r="N6057">
        <v>3</v>
      </c>
      <c r="O6057">
        <v>3</v>
      </c>
      <c r="P6057">
        <v>3</v>
      </c>
      <c r="Q6057">
        <v>3</v>
      </c>
      <c r="R6057">
        <v>37.25</v>
      </c>
      <c r="S6057">
        <v>37.25</v>
      </c>
      <c r="T6057">
        <v>37.25</v>
      </c>
      <c r="U6057">
        <v>37.25</v>
      </c>
      <c r="V6057">
        <v>7.9731543619999998</v>
      </c>
      <c r="W6057">
        <v>7.9731543619999998</v>
      </c>
      <c r="X6057">
        <v>12.542087540000001</v>
      </c>
      <c r="Y6057">
        <v>12.542087540000001</v>
      </c>
    </row>
    <row r="6058" spans="1:25" x14ac:dyDescent="0.3">
      <c r="A6058" s="2">
        <v>45948</v>
      </c>
      <c r="B6058" t="s">
        <v>38</v>
      </c>
      <c r="C6058">
        <v>1</v>
      </c>
      <c r="D6058">
        <v>0</v>
      </c>
      <c r="F6058">
        <v>0</v>
      </c>
      <c r="G6058">
        <v>0</v>
      </c>
      <c r="H6058">
        <v>0</v>
      </c>
      <c r="I6058" t="s">
        <v>149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5" x14ac:dyDescent="0.3">
      <c r="A6059" s="2">
        <v>45948</v>
      </c>
      <c r="B6059" t="s">
        <v>42</v>
      </c>
      <c r="C6059">
        <v>249</v>
      </c>
      <c r="D6059">
        <v>6</v>
      </c>
      <c r="E6059">
        <v>1.677</v>
      </c>
      <c r="F6059">
        <v>2.41</v>
      </c>
      <c r="G6059">
        <v>10.06</v>
      </c>
      <c r="H6059">
        <v>10.06</v>
      </c>
      <c r="I6059" t="s">
        <v>149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24.98</v>
      </c>
      <c r="S6059">
        <v>24.98</v>
      </c>
      <c r="T6059">
        <v>24.98</v>
      </c>
      <c r="U6059">
        <v>24.98</v>
      </c>
      <c r="V6059">
        <v>40.272217769999997</v>
      </c>
      <c r="W6059">
        <v>40.272217769999997</v>
      </c>
      <c r="X6059">
        <v>2.483101392</v>
      </c>
      <c r="Y6059">
        <v>2.483101392</v>
      </c>
    </row>
    <row r="6060" spans="1:25" x14ac:dyDescent="0.3">
      <c r="A6060" s="2">
        <v>45948</v>
      </c>
      <c r="B6060" t="s">
        <v>50</v>
      </c>
      <c r="C6060">
        <v>1</v>
      </c>
      <c r="D6060">
        <v>0</v>
      </c>
      <c r="F6060">
        <v>0</v>
      </c>
      <c r="G6060">
        <v>0</v>
      </c>
      <c r="H6060">
        <v>0</v>
      </c>
      <c r="I6060" t="s">
        <v>149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5" x14ac:dyDescent="0.3">
      <c r="A6061" s="2">
        <v>45948</v>
      </c>
      <c r="B6061" t="s">
        <v>72</v>
      </c>
      <c r="C6061">
        <v>96</v>
      </c>
      <c r="D6061">
        <v>1</v>
      </c>
      <c r="E6061">
        <v>2.19</v>
      </c>
      <c r="F6061">
        <v>1.042</v>
      </c>
      <c r="G6061">
        <v>2.19</v>
      </c>
      <c r="H6061">
        <v>2.19</v>
      </c>
      <c r="I6061" t="s">
        <v>149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X6061">
        <v>0</v>
      </c>
      <c r="Y6061">
        <v>0</v>
      </c>
    </row>
    <row r="6062" spans="1:25" x14ac:dyDescent="0.3">
      <c r="A6062" s="2">
        <v>45948</v>
      </c>
      <c r="B6062" t="s">
        <v>84</v>
      </c>
      <c r="C6062">
        <v>13</v>
      </c>
      <c r="D6062">
        <v>0</v>
      </c>
      <c r="F6062">
        <v>0</v>
      </c>
      <c r="G6062">
        <v>0</v>
      </c>
      <c r="H6062">
        <v>0</v>
      </c>
      <c r="I6062" t="s">
        <v>149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5" x14ac:dyDescent="0.3">
      <c r="A6063" s="2">
        <v>45948</v>
      </c>
      <c r="B6063" t="s">
        <v>68</v>
      </c>
      <c r="C6063">
        <v>306</v>
      </c>
      <c r="D6063">
        <v>4</v>
      </c>
      <c r="E6063">
        <v>4.83</v>
      </c>
      <c r="F6063">
        <v>1.3069999999999999</v>
      </c>
      <c r="G6063">
        <v>19.32</v>
      </c>
      <c r="H6063">
        <v>19.32</v>
      </c>
      <c r="I6063" t="s">
        <v>149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27.49</v>
      </c>
      <c r="S6063">
        <v>27.49</v>
      </c>
      <c r="T6063">
        <v>27.49</v>
      </c>
      <c r="U6063">
        <v>27.49</v>
      </c>
      <c r="V6063">
        <v>70.280101860000002</v>
      </c>
      <c r="W6063">
        <v>70.280101860000002</v>
      </c>
      <c r="X6063">
        <v>1.4228778470000001</v>
      </c>
      <c r="Y6063">
        <v>1.4228778470000001</v>
      </c>
    </row>
    <row r="6064" spans="1:25" x14ac:dyDescent="0.3">
      <c r="A6064" s="2">
        <v>45948</v>
      </c>
      <c r="B6064" t="s">
        <v>64</v>
      </c>
      <c r="C6064">
        <v>50</v>
      </c>
      <c r="D6064">
        <v>2</v>
      </c>
      <c r="E6064">
        <v>3.87</v>
      </c>
      <c r="F6064">
        <v>4</v>
      </c>
      <c r="G6064">
        <v>7.74</v>
      </c>
      <c r="H6064">
        <v>7.74</v>
      </c>
      <c r="I6064" t="s">
        <v>149</v>
      </c>
      <c r="J6064">
        <v>1</v>
      </c>
      <c r="K6064">
        <v>2</v>
      </c>
      <c r="L6064">
        <v>2</v>
      </c>
      <c r="M6064">
        <v>2</v>
      </c>
      <c r="N6064">
        <v>1</v>
      </c>
      <c r="O6064">
        <v>2</v>
      </c>
      <c r="P6064">
        <v>2</v>
      </c>
      <c r="Q6064">
        <v>2</v>
      </c>
      <c r="R6064">
        <v>32.880000000000003</v>
      </c>
      <c r="S6064">
        <v>65.760000000000005</v>
      </c>
      <c r="T6064">
        <v>65.760000000000005</v>
      </c>
      <c r="U6064">
        <v>65.760000000000005</v>
      </c>
      <c r="V6064">
        <v>11.770072989999999</v>
      </c>
      <c r="W6064">
        <v>11.770072989999999</v>
      </c>
      <c r="X6064">
        <v>8.4961240310000008</v>
      </c>
      <c r="Y6064">
        <v>8.4961240310000008</v>
      </c>
    </row>
    <row r="6065" spans="1:25" x14ac:dyDescent="0.3">
      <c r="A6065" s="2">
        <v>45948</v>
      </c>
      <c r="B6065" t="s">
        <v>26</v>
      </c>
      <c r="C6065">
        <v>28</v>
      </c>
      <c r="D6065">
        <v>0</v>
      </c>
      <c r="F6065">
        <v>0</v>
      </c>
      <c r="G6065">
        <v>0</v>
      </c>
      <c r="H6065">
        <v>0</v>
      </c>
      <c r="I6065" t="s">
        <v>149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5" x14ac:dyDescent="0.3">
      <c r="A6066" s="2">
        <v>45948</v>
      </c>
      <c r="B6066" t="s">
        <v>15</v>
      </c>
      <c r="C6066">
        <v>161</v>
      </c>
      <c r="D6066">
        <v>0</v>
      </c>
      <c r="F6066">
        <v>0</v>
      </c>
      <c r="G6066">
        <v>0</v>
      </c>
      <c r="H6066">
        <v>0</v>
      </c>
      <c r="I6066" t="s">
        <v>149</v>
      </c>
      <c r="J6066">
        <v>1</v>
      </c>
      <c r="K6066">
        <v>1</v>
      </c>
      <c r="L6066">
        <v>1</v>
      </c>
      <c r="M6066">
        <v>1</v>
      </c>
      <c r="N6066">
        <v>2</v>
      </c>
      <c r="O6066">
        <v>2</v>
      </c>
      <c r="P6066">
        <v>2</v>
      </c>
      <c r="Q6066">
        <v>2</v>
      </c>
      <c r="R6066">
        <v>45.76</v>
      </c>
      <c r="S6066">
        <v>45.76</v>
      </c>
      <c r="T6066">
        <v>45.76</v>
      </c>
      <c r="U6066">
        <v>45.76</v>
      </c>
      <c r="V6066">
        <v>0</v>
      </c>
      <c r="W6066">
        <v>0</v>
      </c>
    </row>
    <row r="6067" spans="1:25" x14ac:dyDescent="0.3">
      <c r="A6067" s="2">
        <v>45948</v>
      </c>
      <c r="B6067" t="s">
        <v>36</v>
      </c>
      <c r="C6067">
        <v>70</v>
      </c>
      <c r="D6067">
        <v>0</v>
      </c>
      <c r="F6067">
        <v>0</v>
      </c>
      <c r="G6067">
        <v>0</v>
      </c>
      <c r="H6067">
        <v>0</v>
      </c>
      <c r="I6067" t="s">
        <v>149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5" x14ac:dyDescent="0.3">
      <c r="A6068" s="2">
        <v>45948</v>
      </c>
      <c r="B6068" t="s">
        <v>78</v>
      </c>
      <c r="C6068">
        <v>77</v>
      </c>
      <c r="D6068">
        <v>1</v>
      </c>
      <c r="E6068">
        <v>3.53</v>
      </c>
      <c r="F6068">
        <v>1.2989999999999999</v>
      </c>
      <c r="G6068">
        <v>3.53</v>
      </c>
      <c r="H6068">
        <v>3.53</v>
      </c>
      <c r="I6068" t="s">
        <v>149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X6068">
        <v>0</v>
      </c>
      <c r="Y6068">
        <v>0</v>
      </c>
    </row>
    <row r="6069" spans="1:25" x14ac:dyDescent="0.3">
      <c r="A6069" s="2">
        <v>45948</v>
      </c>
      <c r="B6069" t="s">
        <v>21</v>
      </c>
      <c r="C6069">
        <v>141</v>
      </c>
      <c r="D6069">
        <v>0</v>
      </c>
      <c r="F6069">
        <v>0</v>
      </c>
      <c r="G6069">
        <v>0</v>
      </c>
      <c r="H6069">
        <v>0</v>
      </c>
      <c r="I6069" t="s">
        <v>149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5" x14ac:dyDescent="0.3">
      <c r="A6070" s="2">
        <v>45948</v>
      </c>
      <c r="B6070" t="s">
        <v>94</v>
      </c>
      <c r="C6070">
        <v>234</v>
      </c>
      <c r="D6070">
        <v>1</v>
      </c>
      <c r="E6070">
        <v>6.04</v>
      </c>
      <c r="F6070">
        <v>0.42699999999999999</v>
      </c>
      <c r="G6070">
        <v>6.04</v>
      </c>
      <c r="H6070">
        <v>6.04</v>
      </c>
      <c r="I6070" t="s">
        <v>149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75.900000000000006</v>
      </c>
      <c r="S6070">
        <v>75.900000000000006</v>
      </c>
      <c r="T6070">
        <v>75.900000000000006</v>
      </c>
      <c r="U6070">
        <v>75.900000000000006</v>
      </c>
      <c r="V6070">
        <v>7.9578392620000002</v>
      </c>
      <c r="W6070">
        <v>7.9578392620000002</v>
      </c>
      <c r="X6070">
        <v>12.566225169999999</v>
      </c>
      <c r="Y6070">
        <v>12.566225169999999</v>
      </c>
    </row>
    <row r="6071" spans="1:25" x14ac:dyDescent="0.3">
      <c r="A6071" s="2">
        <v>45948</v>
      </c>
      <c r="B6071" t="s">
        <v>17</v>
      </c>
      <c r="C6071">
        <v>45</v>
      </c>
      <c r="D6071">
        <v>1</v>
      </c>
      <c r="E6071">
        <v>0.78</v>
      </c>
      <c r="F6071">
        <v>2.222</v>
      </c>
      <c r="G6071">
        <v>0.78</v>
      </c>
      <c r="H6071">
        <v>0.78</v>
      </c>
      <c r="I6071" t="s">
        <v>149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X6071">
        <v>0</v>
      </c>
      <c r="Y6071">
        <v>0</v>
      </c>
    </row>
    <row r="6072" spans="1:25" x14ac:dyDescent="0.3">
      <c r="A6072" s="2">
        <v>45948</v>
      </c>
      <c r="B6072" t="s">
        <v>17</v>
      </c>
      <c r="C6072">
        <v>47</v>
      </c>
      <c r="D6072">
        <v>0</v>
      </c>
      <c r="F6072">
        <v>0</v>
      </c>
      <c r="G6072">
        <v>0</v>
      </c>
      <c r="H6072">
        <v>0</v>
      </c>
      <c r="I6072" t="s">
        <v>149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5" x14ac:dyDescent="0.3">
      <c r="A6073" s="2">
        <v>45948</v>
      </c>
      <c r="B6073" t="s">
        <v>17</v>
      </c>
      <c r="C6073">
        <v>74</v>
      </c>
      <c r="D6073">
        <v>3</v>
      </c>
      <c r="E6073">
        <v>1.64</v>
      </c>
      <c r="F6073">
        <v>4.0540000000000003</v>
      </c>
      <c r="G6073">
        <v>4.92</v>
      </c>
      <c r="H6073">
        <v>4.92</v>
      </c>
      <c r="I6073" t="s">
        <v>149</v>
      </c>
      <c r="J6073">
        <v>0</v>
      </c>
      <c r="K6073">
        <v>1</v>
      </c>
      <c r="L6073">
        <v>1</v>
      </c>
      <c r="M6073">
        <v>1</v>
      </c>
      <c r="N6073">
        <v>0</v>
      </c>
      <c r="O6073">
        <v>1</v>
      </c>
      <c r="P6073">
        <v>1</v>
      </c>
      <c r="Q6073">
        <v>1</v>
      </c>
      <c r="R6073">
        <v>0</v>
      </c>
      <c r="S6073">
        <v>22.88</v>
      </c>
      <c r="T6073">
        <v>22.88</v>
      </c>
      <c r="U6073">
        <v>22.88</v>
      </c>
      <c r="V6073">
        <v>21.503496500000001</v>
      </c>
      <c r="W6073">
        <v>21.503496500000001</v>
      </c>
      <c r="X6073">
        <v>4.6504065040000002</v>
      </c>
      <c r="Y6073">
        <v>4.6504065040000002</v>
      </c>
    </row>
    <row r="6074" spans="1:25" x14ac:dyDescent="0.3">
      <c r="A6074" s="2">
        <v>45948</v>
      </c>
      <c r="B6074" t="s">
        <v>17</v>
      </c>
      <c r="C6074">
        <v>51</v>
      </c>
      <c r="D6074">
        <v>0</v>
      </c>
      <c r="F6074">
        <v>0</v>
      </c>
      <c r="G6074">
        <v>0</v>
      </c>
      <c r="H6074">
        <v>0</v>
      </c>
      <c r="I6074" t="s">
        <v>149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5" x14ac:dyDescent="0.3">
      <c r="A6075" s="2">
        <v>45948</v>
      </c>
      <c r="B6075" t="s">
        <v>52</v>
      </c>
      <c r="C6075">
        <v>1083</v>
      </c>
      <c r="D6075">
        <v>13</v>
      </c>
      <c r="E6075">
        <v>0.65</v>
      </c>
      <c r="F6075">
        <v>1.2</v>
      </c>
      <c r="G6075">
        <v>8.4499999999999993</v>
      </c>
      <c r="H6075">
        <v>8.4499999999999993</v>
      </c>
      <c r="I6075" t="s">
        <v>149</v>
      </c>
      <c r="J6075">
        <v>0</v>
      </c>
      <c r="K6075">
        <v>1</v>
      </c>
      <c r="L6075">
        <v>1</v>
      </c>
      <c r="M6075">
        <v>1</v>
      </c>
      <c r="N6075">
        <v>0</v>
      </c>
      <c r="O6075">
        <v>1</v>
      </c>
      <c r="P6075">
        <v>1</v>
      </c>
      <c r="Q6075">
        <v>1</v>
      </c>
      <c r="R6075">
        <v>0</v>
      </c>
      <c r="S6075">
        <v>13.88</v>
      </c>
      <c r="T6075">
        <v>13.88</v>
      </c>
      <c r="U6075">
        <v>13.88</v>
      </c>
      <c r="V6075">
        <v>60.878962540000003</v>
      </c>
      <c r="W6075">
        <v>60.878962540000003</v>
      </c>
      <c r="X6075">
        <v>1.64260355</v>
      </c>
      <c r="Y6075">
        <v>1.64260355</v>
      </c>
    </row>
    <row r="6076" spans="1:25" x14ac:dyDescent="0.3">
      <c r="A6076" s="2">
        <v>45948</v>
      </c>
      <c r="B6076" t="s">
        <v>52</v>
      </c>
      <c r="C6076">
        <v>1306</v>
      </c>
      <c r="D6076">
        <v>8</v>
      </c>
      <c r="E6076">
        <v>0.63400000000000001</v>
      </c>
      <c r="F6076">
        <v>0.61299999999999999</v>
      </c>
      <c r="G6076">
        <v>5.07</v>
      </c>
      <c r="H6076">
        <v>5.07</v>
      </c>
      <c r="I6076" t="s">
        <v>149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X6076">
        <v>0</v>
      </c>
      <c r="Y6076">
        <v>0</v>
      </c>
    </row>
    <row r="6077" spans="1:25" x14ac:dyDescent="0.3">
      <c r="A6077" s="2">
        <v>45948</v>
      </c>
      <c r="B6077" t="s">
        <v>52</v>
      </c>
      <c r="C6077">
        <v>973</v>
      </c>
      <c r="D6077">
        <v>12</v>
      </c>
      <c r="E6077">
        <v>0.69199999999999995</v>
      </c>
      <c r="F6077">
        <v>1.2330000000000001</v>
      </c>
      <c r="G6077">
        <v>8.3000000000000007</v>
      </c>
      <c r="H6077">
        <v>8.3000000000000007</v>
      </c>
      <c r="I6077" t="s">
        <v>149</v>
      </c>
      <c r="J6077">
        <v>2</v>
      </c>
      <c r="K6077">
        <v>2</v>
      </c>
      <c r="L6077">
        <v>2</v>
      </c>
      <c r="M6077">
        <v>2</v>
      </c>
      <c r="N6077">
        <v>2</v>
      </c>
      <c r="O6077">
        <v>2</v>
      </c>
      <c r="P6077">
        <v>2</v>
      </c>
      <c r="Q6077">
        <v>2</v>
      </c>
      <c r="R6077">
        <v>24.98</v>
      </c>
      <c r="S6077">
        <v>24.98</v>
      </c>
      <c r="T6077">
        <v>24.98</v>
      </c>
      <c r="U6077">
        <v>24.98</v>
      </c>
      <c r="V6077">
        <v>33.226581269999997</v>
      </c>
      <c r="W6077">
        <v>33.226581269999997</v>
      </c>
      <c r="X6077">
        <v>3.0096385539999999</v>
      </c>
      <c r="Y6077">
        <v>3.0096385539999999</v>
      </c>
    </row>
    <row r="6078" spans="1:25" x14ac:dyDescent="0.3">
      <c r="A6078" s="2">
        <v>45948</v>
      </c>
      <c r="B6078" t="s">
        <v>52</v>
      </c>
      <c r="C6078">
        <v>3914</v>
      </c>
      <c r="D6078">
        <v>40</v>
      </c>
      <c r="E6078">
        <v>0.33500000000000002</v>
      </c>
      <c r="F6078">
        <v>1.022</v>
      </c>
      <c r="G6078">
        <v>13.41</v>
      </c>
      <c r="H6078">
        <v>13.41</v>
      </c>
      <c r="I6078" t="s">
        <v>149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X6078">
        <v>0</v>
      </c>
      <c r="Y6078">
        <v>0</v>
      </c>
    </row>
    <row r="6079" spans="1:25" x14ac:dyDescent="0.3">
      <c r="A6079" s="2">
        <v>45948</v>
      </c>
      <c r="B6079" t="s">
        <v>112</v>
      </c>
      <c r="C6079">
        <v>111</v>
      </c>
      <c r="D6079">
        <v>1</v>
      </c>
      <c r="E6079">
        <v>1.41</v>
      </c>
      <c r="F6079">
        <v>0.90100000000000002</v>
      </c>
      <c r="G6079">
        <v>1.41</v>
      </c>
      <c r="H6079">
        <v>1.41</v>
      </c>
      <c r="I6079" t="s">
        <v>149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34.49</v>
      </c>
      <c r="S6079">
        <v>34.49</v>
      </c>
      <c r="T6079">
        <v>34.49</v>
      </c>
      <c r="U6079">
        <v>34.49</v>
      </c>
      <c r="V6079">
        <v>4.0881414899999999</v>
      </c>
      <c r="W6079">
        <v>4.0881414899999999</v>
      </c>
      <c r="X6079">
        <v>24.460992910000002</v>
      </c>
      <c r="Y6079">
        <v>24.460992910000002</v>
      </c>
    </row>
    <row r="6080" spans="1:25" x14ac:dyDescent="0.3">
      <c r="A6080" s="2">
        <v>45948</v>
      </c>
      <c r="B6080" t="s">
        <v>15</v>
      </c>
      <c r="C6080">
        <v>250</v>
      </c>
      <c r="D6080">
        <v>1</v>
      </c>
      <c r="E6080">
        <v>1.29</v>
      </c>
      <c r="F6080">
        <v>0.4</v>
      </c>
      <c r="G6080">
        <v>1.29</v>
      </c>
      <c r="H6080">
        <v>1.29</v>
      </c>
      <c r="I6080" t="s">
        <v>149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X6080">
        <v>0</v>
      </c>
      <c r="Y6080">
        <v>0</v>
      </c>
    </row>
    <row r="6081" spans="1:25" x14ac:dyDescent="0.3">
      <c r="A6081" s="2">
        <v>45948</v>
      </c>
      <c r="B6081" t="s">
        <v>112</v>
      </c>
      <c r="C6081">
        <v>273</v>
      </c>
      <c r="D6081">
        <v>4</v>
      </c>
      <c r="E6081">
        <v>1.26</v>
      </c>
      <c r="F6081">
        <v>1.4650000000000001</v>
      </c>
      <c r="G6081">
        <v>5.04</v>
      </c>
      <c r="H6081">
        <v>5.04</v>
      </c>
      <c r="I6081" t="s">
        <v>149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31.49</v>
      </c>
      <c r="S6081">
        <v>31.49</v>
      </c>
      <c r="T6081">
        <v>31.49</v>
      </c>
      <c r="U6081">
        <v>31.49</v>
      </c>
      <c r="V6081">
        <v>16.005080979999999</v>
      </c>
      <c r="W6081">
        <v>16.005080979999999</v>
      </c>
      <c r="X6081">
        <v>6.2480158729999999</v>
      </c>
      <c r="Y6081">
        <v>6.2480158729999999</v>
      </c>
    </row>
    <row r="6082" spans="1:25" x14ac:dyDescent="0.3">
      <c r="A6082" s="2">
        <v>45948</v>
      </c>
      <c r="B6082" t="s">
        <v>15</v>
      </c>
      <c r="C6082">
        <v>388</v>
      </c>
      <c r="D6082">
        <v>2</v>
      </c>
      <c r="E6082">
        <v>1.365</v>
      </c>
      <c r="F6082">
        <v>0.51500000000000001</v>
      </c>
      <c r="G6082">
        <v>2.73</v>
      </c>
      <c r="H6082">
        <v>2.73</v>
      </c>
      <c r="I6082" t="s">
        <v>149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X6082">
        <v>0</v>
      </c>
      <c r="Y6082">
        <v>0</v>
      </c>
    </row>
    <row r="6083" spans="1:25" x14ac:dyDescent="0.3">
      <c r="A6083" s="2">
        <v>45948</v>
      </c>
      <c r="B6083" t="s">
        <v>15</v>
      </c>
      <c r="C6083">
        <v>458</v>
      </c>
      <c r="D6083">
        <v>0</v>
      </c>
      <c r="F6083">
        <v>0</v>
      </c>
      <c r="G6083">
        <v>0</v>
      </c>
      <c r="H6083">
        <v>0</v>
      </c>
      <c r="I6083" t="s">
        <v>149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5" x14ac:dyDescent="0.3">
      <c r="A6084" s="2">
        <v>45948</v>
      </c>
      <c r="B6084" t="s">
        <v>112</v>
      </c>
      <c r="C6084">
        <v>397</v>
      </c>
      <c r="D6084">
        <v>0</v>
      </c>
      <c r="F6084">
        <v>0</v>
      </c>
      <c r="G6084">
        <v>0</v>
      </c>
      <c r="H6084">
        <v>0</v>
      </c>
      <c r="I6084" t="s">
        <v>149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5" x14ac:dyDescent="0.3">
      <c r="A6085" s="2">
        <v>45948</v>
      </c>
      <c r="B6085" t="s">
        <v>15</v>
      </c>
      <c r="C6085">
        <v>824</v>
      </c>
      <c r="D6085">
        <v>3</v>
      </c>
      <c r="E6085">
        <v>0.71299999999999997</v>
      </c>
      <c r="F6085">
        <v>0.36399999999999999</v>
      </c>
      <c r="G6085">
        <v>2.14</v>
      </c>
      <c r="H6085">
        <v>2.14</v>
      </c>
      <c r="I6085" t="s">
        <v>149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21.88</v>
      </c>
      <c r="S6085">
        <v>21.88</v>
      </c>
      <c r="T6085">
        <v>21.88</v>
      </c>
      <c r="U6085">
        <v>21.88</v>
      </c>
      <c r="V6085">
        <v>9.7806215719999994</v>
      </c>
      <c r="W6085">
        <v>9.7806215719999994</v>
      </c>
      <c r="X6085">
        <v>10.224299070000001</v>
      </c>
      <c r="Y6085">
        <v>10.224299070000001</v>
      </c>
    </row>
    <row r="6086" spans="1:25" x14ac:dyDescent="0.3">
      <c r="A6086" s="2">
        <v>45948</v>
      </c>
      <c r="B6086" t="s">
        <v>112</v>
      </c>
      <c r="C6086">
        <v>991</v>
      </c>
      <c r="D6086">
        <v>5</v>
      </c>
      <c r="E6086">
        <v>0.85199999999999998</v>
      </c>
      <c r="F6086">
        <v>0.505</v>
      </c>
      <c r="G6086">
        <v>4.26</v>
      </c>
      <c r="H6086">
        <v>4.26</v>
      </c>
      <c r="I6086" t="s">
        <v>149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X6086">
        <v>0</v>
      </c>
      <c r="Y6086">
        <v>0</v>
      </c>
    </row>
    <row r="6087" spans="1:25" x14ac:dyDescent="0.3">
      <c r="A6087" s="2">
        <v>45948</v>
      </c>
      <c r="B6087" t="s">
        <v>100</v>
      </c>
      <c r="C6087">
        <v>11</v>
      </c>
      <c r="D6087">
        <v>0</v>
      </c>
      <c r="F6087">
        <v>0</v>
      </c>
      <c r="G6087">
        <v>0</v>
      </c>
      <c r="H6087">
        <v>0</v>
      </c>
      <c r="I6087" t="s">
        <v>149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5" x14ac:dyDescent="0.3">
      <c r="A6088" s="2">
        <v>45948</v>
      </c>
      <c r="B6088" t="s">
        <v>54</v>
      </c>
      <c r="C6088">
        <v>725</v>
      </c>
      <c r="D6088">
        <v>9</v>
      </c>
      <c r="E6088">
        <v>1.48</v>
      </c>
      <c r="F6088">
        <v>1.2410000000000001</v>
      </c>
      <c r="G6088">
        <v>13.32</v>
      </c>
      <c r="H6088">
        <v>13.32</v>
      </c>
      <c r="I6088" t="s">
        <v>149</v>
      </c>
      <c r="J6088">
        <v>2</v>
      </c>
      <c r="K6088">
        <v>2</v>
      </c>
      <c r="L6088">
        <v>2</v>
      </c>
      <c r="M6088">
        <v>2</v>
      </c>
      <c r="N6088">
        <v>3</v>
      </c>
      <c r="O6088">
        <v>3</v>
      </c>
      <c r="P6088">
        <v>3</v>
      </c>
      <c r="Q6088">
        <v>3</v>
      </c>
      <c r="R6088">
        <v>68.64</v>
      </c>
      <c r="S6088">
        <v>68.64</v>
      </c>
      <c r="T6088">
        <v>68.64</v>
      </c>
      <c r="U6088">
        <v>68.64</v>
      </c>
      <c r="V6088">
        <v>19.405594409999999</v>
      </c>
      <c r="W6088">
        <v>19.405594409999999</v>
      </c>
      <c r="X6088">
        <v>5.1531531529999999</v>
      </c>
      <c r="Y6088">
        <v>5.1531531529999999</v>
      </c>
    </row>
    <row r="6089" spans="1:25" x14ac:dyDescent="0.3">
      <c r="A6089" s="2">
        <v>45948</v>
      </c>
      <c r="B6089" t="s">
        <v>60</v>
      </c>
      <c r="C6089">
        <v>1099</v>
      </c>
      <c r="D6089">
        <v>7</v>
      </c>
      <c r="E6089">
        <v>1.083</v>
      </c>
      <c r="F6089">
        <v>0.63700000000000001</v>
      </c>
      <c r="G6089">
        <v>7.58</v>
      </c>
      <c r="H6089">
        <v>7.58</v>
      </c>
      <c r="I6089" t="s">
        <v>149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X6089">
        <v>0</v>
      </c>
      <c r="Y6089">
        <v>0</v>
      </c>
    </row>
    <row r="6090" spans="1:25" x14ac:dyDescent="0.3">
      <c r="A6090" s="2">
        <v>45948</v>
      </c>
      <c r="B6090" t="s">
        <v>60</v>
      </c>
      <c r="C6090">
        <v>3242</v>
      </c>
      <c r="D6090">
        <v>13</v>
      </c>
      <c r="E6090">
        <v>0.90700000000000003</v>
      </c>
      <c r="F6090">
        <v>0.40100000000000002</v>
      </c>
      <c r="G6090">
        <v>11.79</v>
      </c>
      <c r="H6090">
        <v>11.79</v>
      </c>
      <c r="I6090" t="s">
        <v>149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X6090">
        <v>0</v>
      </c>
      <c r="Y6090">
        <v>0</v>
      </c>
    </row>
    <row r="6091" spans="1:25" x14ac:dyDescent="0.3">
      <c r="A6091" s="2">
        <v>45948</v>
      </c>
      <c r="B6091" t="s">
        <v>100</v>
      </c>
      <c r="C6091">
        <v>32</v>
      </c>
      <c r="D6091">
        <v>1</v>
      </c>
      <c r="E6091">
        <v>0.9</v>
      </c>
      <c r="F6091">
        <v>3.125</v>
      </c>
      <c r="G6091">
        <v>0.9</v>
      </c>
      <c r="H6091">
        <v>0.9</v>
      </c>
      <c r="I6091" t="s">
        <v>149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29.49</v>
      </c>
      <c r="S6091">
        <v>29.49</v>
      </c>
      <c r="T6091">
        <v>29.49</v>
      </c>
      <c r="U6091">
        <v>29.49</v>
      </c>
      <c r="V6091">
        <v>3.0518819939999999</v>
      </c>
      <c r="W6091">
        <v>3.0518819939999999</v>
      </c>
      <c r="X6091">
        <v>32.766666669999999</v>
      </c>
      <c r="Y6091">
        <v>32.766666669999999</v>
      </c>
    </row>
    <row r="6092" spans="1:25" x14ac:dyDescent="0.3">
      <c r="A6092" s="2">
        <v>45948</v>
      </c>
      <c r="B6092" t="s">
        <v>54</v>
      </c>
      <c r="C6092">
        <v>4480</v>
      </c>
      <c r="D6092">
        <v>14</v>
      </c>
      <c r="E6092">
        <v>0.89200000000000002</v>
      </c>
      <c r="F6092">
        <v>0.313</v>
      </c>
      <c r="G6092">
        <v>12.49</v>
      </c>
      <c r="H6092">
        <v>12.49</v>
      </c>
      <c r="I6092" t="s">
        <v>149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180.49</v>
      </c>
      <c r="S6092">
        <v>180.49</v>
      </c>
      <c r="T6092">
        <v>180.49</v>
      </c>
      <c r="U6092">
        <v>180.49</v>
      </c>
      <c r="V6092">
        <v>6.9200509720000003</v>
      </c>
      <c r="W6092">
        <v>6.9200509720000003</v>
      </c>
      <c r="X6092">
        <v>14.45076061</v>
      </c>
      <c r="Y6092">
        <v>14.45076061</v>
      </c>
    </row>
    <row r="6093" spans="1:25" x14ac:dyDescent="0.3">
      <c r="A6093" s="2">
        <v>45948</v>
      </c>
      <c r="B6093" t="s">
        <v>100</v>
      </c>
      <c r="C6093">
        <v>67</v>
      </c>
      <c r="D6093">
        <v>1</v>
      </c>
      <c r="E6093">
        <v>1.59</v>
      </c>
      <c r="F6093">
        <v>1.4930000000000001</v>
      </c>
      <c r="G6093">
        <v>1.59</v>
      </c>
      <c r="H6093">
        <v>1.59</v>
      </c>
      <c r="I6093" t="s">
        <v>149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X6093">
        <v>0</v>
      </c>
      <c r="Y6093">
        <v>0</v>
      </c>
    </row>
    <row r="6094" spans="1:25" x14ac:dyDescent="0.3">
      <c r="A6094" s="2">
        <v>45948</v>
      </c>
      <c r="B6094" t="s">
        <v>54</v>
      </c>
      <c r="C6094">
        <v>503</v>
      </c>
      <c r="D6094">
        <v>4</v>
      </c>
      <c r="E6094">
        <v>0.66800000000000004</v>
      </c>
      <c r="F6094">
        <v>0.79500000000000004</v>
      </c>
      <c r="G6094">
        <v>2.67</v>
      </c>
      <c r="H6094">
        <v>2.67</v>
      </c>
      <c r="I6094" t="s">
        <v>149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X6094">
        <v>0</v>
      </c>
      <c r="Y6094">
        <v>0</v>
      </c>
    </row>
    <row r="6095" spans="1:25" x14ac:dyDescent="0.3">
      <c r="A6095" s="2">
        <v>45948</v>
      </c>
      <c r="B6095" t="s">
        <v>60</v>
      </c>
      <c r="C6095">
        <v>603</v>
      </c>
      <c r="D6095">
        <v>3</v>
      </c>
      <c r="E6095">
        <v>1.24</v>
      </c>
      <c r="F6095">
        <v>0.498</v>
      </c>
      <c r="G6095">
        <v>3.72</v>
      </c>
      <c r="H6095">
        <v>3.72</v>
      </c>
      <c r="I6095" t="s">
        <v>149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21.88</v>
      </c>
      <c r="S6095">
        <v>21.88</v>
      </c>
      <c r="T6095">
        <v>21.88</v>
      </c>
      <c r="U6095">
        <v>21.88</v>
      </c>
      <c r="V6095">
        <v>17.001828150000001</v>
      </c>
      <c r="W6095">
        <v>17.001828150000001</v>
      </c>
      <c r="X6095">
        <v>5.8817204299999997</v>
      </c>
      <c r="Y6095">
        <v>5.8817204299999997</v>
      </c>
    </row>
    <row r="6096" spans="1:25" x14ac:dyDescent="0.3">
      <c r="A6096" s="2">
        <v>45948</v>
      </c>
      <c r="B6096" t="s">
        <v>54</v>
      </c>
      <c r="C6096">
        <v>4924</v>
      </c>
      <c r="D6096">
        <v>10</v>
      </c>
      <c r="E6096">
        <v>0.76900000000000002</v>
      </c>
      <c r="F6096">
        <v>0.20300000000000001</v>
      </c>
      <c r="G6096">
        <v>7.69</v>
      </c>
      <c r="H6096">
        <v>7.69</v>
      </c>
      <c r="I6096" t="s">
        <v>149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X6096">
        <v>0</v>
      </c>
      <c r="Y6096">
        <v>0</v>
      </c>
    </row>
    <row r="6097" spans="1:25" x14ac:dyDescent="0.3">
      <c r="A6097" s="2">
        <v>45948</v>
      </c>
      <c r="B6097" t="s">
        <v>100</v>
      </c>
      <c r="C6097">
        <v>30</v>
      </c>
      <c r="D6097">
        <v>0</v>
      </c>
      <c r="F6097">
        <v>0</v>
      </c>
      <c r="G6097">
        <v>0</v>
      </c>
      <c r="H6097">
        <v>0</v>
      </c>
      <c r="I6097" t="s">
        <v>149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5" x14ac:dyDescent="0.3">
      <c r="A6098" s="2">
        <v>45948</v>
      </c>
      <c r="B6098" t="s">
        <v>60</v>
      </c>
      <c r="C6098">
        <v>4552</v>
      </c>
      <c r="D6098">
        <v>20</v>
      </c>
      <c r="E6098">
        <v>0.66800000000000004</v>
      </c>
      <c r="F6098">
        <v>0.439</v>
      </c>
      <c r="G6098">
        <v>13.35</v>
      </c>
      <c r="H6098">
        <v>13.35</v>
      </c>
      <c r="I6098" t="s">
        <v>149</v>
      </c>
      <c r="J6098">
        <v>2</v>
      </c>
      <c r="K6098">
        <v>2</v>
      </c>
      <c r="L6098">
        <v>2</v>
      </c>
      <c r="M6098">
        <v>2</v>
      </c>
      <c r="N6098">
        <v>2</v>
      </c>
      <c r="O6098">
        <v>2</v>
      </c>
      <c r="P6098">
        <v>2</v>
      </c>
      <c r="Q6098">
        <v>2</v>
      </c>
      <c r="R6098">
        <v>57.76</v>
      </c>
      <c r="S6098">
        <v>57.76</v>
      </c>
      <c r="T6098">
        <v>57.76</v>
      </c>
      <c r="U6098">
        <v>57.76</v>
      </c>
      <c r="V6098">
        <v>23.11288089</v>
      </c>
      <c r="W6098">
        <v>23.11288089</v>
      </c>
      <c r="X6098">
        <v>4.3265917600000003</v>
      </c>
      <c r="Y6098">
        <v>4.3265917600000003</v>
      </c>
    </row>
    <row r="6099" spans="1:25" x14ac:dyDescent="0.3">
      <c r="A6099" s="2">
        <v>45948</v>
      </c>
      <c r="B6099" t="s">
        <v>48</v>
      </c>
      <c r="C6099">
        <v>329</v>
      </c>
      <c r="D6099">
        <v>3</v>
      </c>
      <c r="E6099">
        <v>2.25</v>
      </c>
      <c r="F6099">
        <v>0.91200000000000003</v>
      </c>
      <c r="G6099">
        <v>6.75</v>
      </c>
      <c r="H6099">
        <v>6.75</v>
      </c>
      <c r="I6099" t="s">
        <v>149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X6099">
        <v>0</v>
      </c>
      <c r="Y6099">
        <v>0</v>
      </c>
    </row>
    <row r="6100" spans="1:25" x14ac:dyDescent="0.3">
      <c r="A6100" s="2">
        <v>45948</v>
      </c>
      <c r="B6100" t="s">
        <v>48</v>
      </c>
      <c r="C6100">
        <v>415</v>
      </c>
      <c r="D6100">
        <v>5</v>
      </c>
      <c r="E6100">
        <v>1.4039999999999999</v>
      </c>
      <c r="F6100">
        <v>1.2050000000000001</v>
      </c>
      <c r="G6100">
        <v>7.02</v>
      </c>
      <c r="H6100">
        <v>7.02</v>
      </c>
      <c r="I6100" t="s">
        <v>149</v>
      </c>
      <c r="J6100">
        <v>0</v>
      </c>
      <c r="K6100">
        <v>1</v>
      </c>
      <c r="L6100">
        <v>1</v>
      </c>
      <c r="M6100">
        <v>1</v>
      </c>
      <c r="N6100">
        <v>0</v>
      </c>
      <c r="O6100">
        <v>1</v>
      </c>
      <c r="P6100">
        <v>1</v>
      </c>
      <c r="Q6100">
        <v>1</v>
      </c>
      <c r="R6100">
        <v>0</v>
      </c>
      <c r="S6100">
        <v>28.49</v>
      </c>
      <c r="T6100">
        <v>28.49</v>
      </c>
      <c r="U6100">
        <v>28.49</v>
      </c>
      <c r="V6100">
        <v>24.64022464</v>
      </c>
      <c r="W6100">
        <v>24.64022464</v>
      </c>
      <c r="X6100">
        <v>4.0584045580000003</v>
      </c>
      <c r="Y6100">
        <v>4.0584045580000003</v>
      </c>
    </row>
    <row r="6101" spans="1:25" x14ac:dyDescent="0.3">
      <c r="A6101" s="2">
        <v>45948</v>
      </c>
      <c r="B6101" t="s">
        <v>48</v>
      </c>
      <c r="C6101">
        <v>366</v>
      </c>
      <c r="D6101">
        <v>2</v>
      </c>
      <c r="E6101">
        <v>1.9350000000000001</v>
      </c>
      <c r="F6101">
        <v>0.54600000000000004</v>
      </c>
      <c r="G6101">
        <v>3.87</v>
      </c>
      <c r="H6101">
        <v>3.87</v>
      </c>
      <c r="I6101" t="s">
        <v>149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X6101">
        <v>0</v>
      </c>
      <c r="Y6101">
        <v>0</v>
      </c>
    </row>
    <row r="6102" spans="1:25" x14ac:dyDescent="0.3">
      <c r="A6102" s="2">
        <v>45948</v>
      </c>
      <c r="B6102" t="s">
        <v>48</v>
      </c>
      <c r="C6102">
        <v>954</v>
      </c>
      <c r="D6102">
        <v>2</v>
      </c>
      <c r="E6102">
        <v>1.06</v>
      </c>
      <c r="F6102">
        <v>0.21</v>
      </c>
      <c r="G6102">
        <v>2.12</v>
      </c>
      <c r="H6102">
        <v>2.12</v>
      </c>
      <c r="I6102" t="s">
        <v>149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X6102">
        <v>0</v>
      </c>
      <c r="Y6102">
        <v>0</v>
      </c>
    </row>
    <row r="6103" spans="1:25" x14ac:dyDescent="0.3">
      <c r="A6103" s="2">
        <v>45948</v>
      </c>
      <c r="B6103" t="s">
        <v>19</v>
      </c>
      <c r="C6103">
        <v>20</v>
      </c>
      <c r="D6103">
        <v>0</v>
      </c>
      <c r="F6103">
        <v>0</v>
      </c>
      <c r="G6103">
        <v>0</v>
      </c>
      <c r="H6103">
        <v>0</v>
      </c>
      <c r="I6103" t="s">
        <v>149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5" x14ac:dyDescent="0.3">
      <c r="A6104" s="2">
        <v>45948</v>
      </c>
      <c r="B6104" t="s">
        <v>90</v>
      </c>
      <c r="C6104">
        <v>15</v>
      </c>
      <c r="D6104">
        <v>0</v>
      </c>
      <c r="F6104">
        <v>0</v>
      </c>
      <c r="G6104">
        <v>0</v>
      </c>
      <c r="H6104">
        <v>0</v>
      </c>
      <c r="I6104" t="s">
        <v>149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5" x14ac:dyDescent="0.3">
      <c r="A6105" s="2">
        <v>45948</v>
      </c>
      <c r="B6105" t="s">
        <v>19</v>
      </c>
      <c r="C6105">
        <v>39</v>
      </c>
      <c r="D6105">
        <v>0</v>
      </c>
      <c r="F6105">
        <v>0</v>
      </c>
      <c r="G6105">
        <v>0</v>
      </c>
      <c r="H6105">
        <v>0</v>
      </c>
      <c r="I6105" t="s">
        <v>149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5" x14ac:dyDescent="0.3">
      <c r="A6106" s="2">
        <v>45948</v>
      </c>
      <c r="B6106" t="s">
        <v>90</v>
      </c>
      <c r="C6106">
        <v>25</v>
      </c>
      <c r="D6106">
        <v>0</v>
      </c>
      <c r="F6106">
        <v>0</v>
      </c>
      <c r="G6106">
        <v>0</v>
      </c>
      <c r="H6106">
        <v>0</v>
      </c>
      <c r="I6106" t="s">
        <v>149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5" x14ac:dyDescent="0.3">
      <c r="A6107" s="2">
        <v>45948</v>
      </c>
      <c r="B6107" t="s">
        <v>19</v>
      </c>
      <c r="C6107">
        <v>34</v>
      </c>
      <c r="D6107">
        <v>0</v>
      </c>
      <c r="F6107">
        <v>0</v>
      </c>
      <c r="G6107">
        <v>0</v>
      </c>
      <c r="H6107">
        <v>0</v>
      </c>
      <c r="I6107" t="s">
        <v>149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5" x14ac:dyDescent="0.3">
      <c r="A6108" s="2">
        <v>45948</v>
      </c>
      <c r="B6108" t="s">
        <v>90</v>
      </c>
      <c r="C6108">
        <v>13</v>
      </c>
      <c r="D6108">
        <v>0</v>
      </c>
      <c r="F6108">
        <v>0</v>
      </c>
      <c r="G6108">
        <v>0</v>
      </c>
      <c r="H6108">
        <v>0</v>
      </c>
      <c r="I6108" t="s">
        <v>149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5" x14ac:dyDescent="0.3">
      <c r="A6109" s="2">
        <v>45948</v>
      </c>
      <c r="B6109" t="s">
        <v>19</v>
      </c>
      <c r="C6109">
        <v>33</v>
      </c>
      <c r="D6109">
        <v>0</v>
      </c>
      <c r="F6109">
        <v>0</v>
      </c>
      <c r="G6109">
        <v>0</v>
      </c>
      <c r="H6109">
        <v>0</v>
      </c>
      <c r="I6109" t="s">
        <v>149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5" x14ac:dyDescent="0.3">
      <c r="A6110" s="2">
        <v>45948</v>
      </c>
      <c r="B6110" t="s">
        <v>90</v>
      </c>
      <c r="C6110">
        <v>15</v>
      </c>
      <c r="D6110">
        <v>0</v>
      </c>
      <c r="F6110">
        <v>0</v>
      </c>
      <c r="G6110">
        <v>0</v>
      </c>
      <c r="H6110">
        <v>0</v>
      </c>
      <c r="I6110" t="s">
        <v>149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5" x14ac:dyDescent="0.3">
      <c r="A6111" s="2">
        <v>45948</v>
      </c>
      <c r="B6111" t="s">
        <v>58</v>
      </c>
      <c r="C6111">
        <v>398</v>
      </c>
      <c r="D6111">
        <v>4</v>
      </c>
      <c r="E6111">
        <v>1.1180000000000001</v>
      </c>
      <c r="F6111">
        <v>1.0049999999999999</v>
      </c>
      <c r="G6111">
        <v>4.47</v>
      </c>
      <c r="H6111">
        <v>4.47</v>
      </c>
      <c r="I6111" t="s">
        <v>149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13.49</v>
      </c>
      <c r="S6111">
        <v>13.49</v>
      </c>
      <c r="T6111">
        <v>13.49</v>
      </c>
      <c r="U6111">
        <v>13.49</v>
      </c>
      <c r="V6111">
        <v>33.135656040000001</v>
      </c>
      <c r="W6111">
        <v>33.135656040000001</v>
      </c>
      <c r="X6111">
        <v>3.0178970920000001</v>
      </c>
      <c r="Y6111">
        <v>3.0178970920000001</v>
      </c>
    </row>
    <row r="6112" spans="1:25" x14ac:dyDescent="0.3">
      <c r="A6112" s="2">
        <v>45948</v>
      </c>
      <c r="B6112" t="s">
        <v>110</v>
      </c>
      <c r="C6112">
        <v>575</v>
      </c>
      <c r="D6112">
        <v>3</v>
      </c>
      <c r="E6112">
        <v>1.58</v>
      </c>
      <c r="F6112">
        <v>0.52200000000000002</v>
      </c>
      <c r="G6112">
        <v>4.74</v>
      </c>
      <c r="H6112">
        <v>4.74</v>
      </c>
      <c r="I6112" t="s">
        <v>149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X6112">
        <v>0</v>
      </c>
      <c r="Y6112">
        <v>0</v>
      </c>
    </row>
    <row r="6113" spans="1:25" x14ac:dyDescent="0.3">
      <c r="A6113" s="2">
        <v>45948</v>
      </c>
      <c r="B6113" t="s">
        <v>34</v>
      </c>
      <c r="C6113">
        <v>448</v>
      </c>
      <c r="D6113">
        <v>1</v>
      </c>
      <c r="E6113">
        <v>1.38</v>
      </c>
      <c r="F6113">
        <v>0.223</v>
      </c>
      <c r="G6113">
        <v>1.38</v>
      </c>
      <c r="H6113">
        <v>1.38</v>
      </c>
      <c r="I6113" t="s">
        <v>149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X6113">
        <v>0</v>
      </c>
      <c r="Y6113">
        <v>0</v>
      </c>
    </row>
    <row r="6114" spans="1:25" x14ac:dyDescent="0.3">
      <c r="A6114" s="2">
        <v>45948</v>
      </c>
      <c r="B6114" t="s">
        <v>28</v>
      </c>
      <c r="C6114">
        <v>33</v>
      </c>
      <c r="D6114">
        <v>0</v>
      </c>
      <c r="F6114">
        <v>0</v>
      </c>
      <c r="G6114">
        <v>0</v>
      </c>
      <c r="H6114">
        <v>0</v>
      </c>
      <c r="I6114" t="s">
        <v>149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5" x14ac:dyDescent="0.3">
      <c r="A6115" s="2">
        <v>45948</v>
      </c>
      <c r="B6115" t="s">
        <v>58</v>
      </c>
      <c r="C6115">
        <v>342</v>
      </c>
      <c r="D6115">
        <v>1</v>
      </c>
      <c r="E6115">
        <v>1.47</v>
      </c>
      <c r="F6115">
        <v>0.29199999999999998</v>
      </c>
      <c r="G6115">
        <v>1.47</v>
      </c>
      <c r="H6115">
        <v>1.47</v>
      </c>
      <c r="I6115" t="s">
        <v>149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11.49</v>
      </c>
      <c r="S6115">
        <v>11.49</v>
      </c>
      <c r="T6115">
        <v>11.49</v>
      </c>
      <c r="U6115">
        <v>11.49</v>
      </c>
      <c r="V6115">
        <v>12.793733680000001</v>
      </c>
      <c r="W6115">
        <v>12.793733680000001</v>
      </c>
      <c r="X6115">
        <v>7.8163265309999996</v>
      </c>
      <c r="Y6115">
        <v>7.8163265309999996</v>
      </c>
    </row>
    <row r="6116" spans="1:25" x14ac:dyDescent="0.3">
      <c r="A6116" s="2">
        <v>45948</v>
      </c>
      <c r="B6116" t="s">
        <v>110</v>
      </c>
      <c r="C6116">
        <v>2049</v>
      </c>
      <c r="D6116">
        <v>20</v>
      </c>
      <c r="E6116">
        <v>0.91400000000000003</v>
      </c>
      <c r="F6116">
        <v>0.97599999999999998</v>
      </c>
      <c r="G6116">
        <v>18.27</v>
      </c>
      <c r="H6116">
        <v>18.27</v>
      </c>
      <c r="I6116" t="s">
        <v>149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X6116">
        <v>0</v>
      </c>
      <c r="Y6116">
        <v>0</v>
      </c>
    </row>
    <row r="6117" spans="1:25" x14ac:dyDescent="0.3">
      <c r="A6117" s="2">
        <v>45948</v>
      </c>
      <c r="B6117" t="s">
        <v>34</v>
      </c>
      <c r="C6117">
        <v>1214</v>
      </c>
      <c r="D6117">
        <v>2</v>
      </c>
      <c r="E6117">
        <v>1.3049999999999999</v>
      </c>
      <c r="F6117">
        <v>0.16500000000000001</v>
      </c>
      <c r="G6117">
        <v>2.61</v>
      </c>
      <c r="H6117">
        <v>2.61</v>
      </c>
      <c r="I6117" t="s">
        <v>149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X6117">
        <v>0</v>
      </c>
      <c r="Y6117">
        <v>0</v>
      </c>
    </row>
    <row r="6118" spans="1:25" x14ac:dyDescent="0.3">
      <c r="A6118" s="2">
        <v>45948</v>
      </c>
      <c r="B6118" t="s">
        <v>28</v>
      </c>
      <c r="C6118">
        <v>190</v>
      </c>
      <c r="D6118">
        <v>0</v>
      </c>
      <c r="F6118">
        <v>0</v>
      </c>
      <c r="G6118">
        <v>0</v>
      </c>
      <c r="H6118">
        <v>0</v>
      </c>
      <c r="I6118" t="s">
        <v>149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5" x14ac:dyDescent="0.3">
      <c r="A6119" s="2">
        <v>45948</v>
      </c>
      <c r="B6119" t="s">
        <v>28</v>
      </c>
      <c r="C6119">
        <v>34</v>
      </c>
      <c r="D6119">
        <v>0</v>
      </c>
      <c r="F6119">
        <v>0</v>
      </c>
      <c r="G6119">
        <v>0</v>
      </c>
      <c r="H6119">
        <v>0</v>
      </c>
      <c r="I6119" t="s">
        <v>149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5" x14ac:dyDescent="0.3">
      <c r="A6120" s="2">
        <v>45948</v>
      </c>
      <c r="B6120" t="s">
        <v>58</v>
      </c>
      <c r="C6120">
        <v>187</v>
      </c>
      <c r="D6120">
        <v>2</v>
      </c>
      <c r="E6120">
        <v>0.63</v>
      </c>
      <c r="F6120">
        <v>1.07</v>
      </c>
      <c r="G6120">
        <v>1.26</v>
      </c>
      <c r="H6120">
        <v>1.26</v>
      </c>
      <c r="I6120" t="s">
        <v>149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X6120">
        <v>0</v>
      </c>
      <c r="Y6120">
        <v>0</v>
      </c>
    </row>
    <row r="6121" spans="1:25" x14ac:dyDescent="0.3">
      <c r="A6121" s="2">
        <v>45948</v>
      </c>
      <c r="B6121" t="s">
        <v>110</v>
      </c>
      <c r="C6121">
        <v>278</v>
      </c>
      <c r="D6121">
        <v>5</v>
      </c>
      <c r="E6121">
        <v>1.1759999999999999</v>
      </c>
      <c r="F6121">
        <v>1.7989999999999999</v>
      </c>
      <c r="G6121">
        <v>5.88</v>
      </c>
      <c r="H6121">
        <v>5.88</v>
      </c>
      <c r="I6121" t="s">
        <v>149</v>
      </c>
      <c r="J6121">
        <v>0</v>
      </c>
      <c r="K6121">
        <v>1</v>
      </c>
      <c r="L6121">
        <v>1</v>
      </c>
      <c r="M6121">
        <v>1</v>
      </c>
      <c r="N6121">
        <v>0</v>
      </c>
      <c r="O6121">
        <v>1</v>
      </c>
      <c r="P6121">
        <v>1</v>
      </c>
      <c r="Q6121">
        <v>1</v>
      </c>
      <c r="R6121">
        <v>0</v>
      </c>
      <c r="S6121">
        <v>34.49</v>
      </c>
      <c r="T6121">
        <v>34.49</v>
      </c>
      <c r="U6121">
        <v>34.49</v>
      </c>
      <c r="V6121">
        <v>17.04841983</v>
      </c>
      <c r="W6121">
        <v>17.04841983</v>
      </c>
      <c r="X6121">
        <v>5.865646259</v>
      </c>
      <c r="Y6121">
        <v>5.865646259</v>
      </c>
    </row>
    <row r="6122" spans="1:25" x14ac:dyDescent="0.3">
      <c r="A6122" s="2">
        <v>45948</v>
      </c>
      <c r="B6122" t="s">
        <v>34</v>
      </c>
      <c r="C6122">
        <v>703</v>
      </c>
      <c r="D6122">
        <v>6</v>
      </c>
      <c r="E6122">
        <v>1.272</v>
      </c>
      <c r="F6122">
        <v>0.85299999999999998</v>
      </c>
      <c r="G6122">
        <v>7.63</v>
      </c>
      <c r="H6122">
        <v>7.63</v>
      </c>
      <c r="I6122" t="s">
        <v>149</v>
      </c>
      <c r="J6122">
        <v>2</v>
      </c>
      <c r="K6122">
        <v>2</v>
      </c>
      <c r="L6122">
        <v>2</v>
      </c>
      <c r="M6122">
        <v>2</v>
      </c>
      <c r="N6122">
        <v>2</v>
      </c>
      <c r="O6122">
        <v>2</v>
      </c>
      <c r="P6122">
        <v>2</v>
      </c>
      <c r="Q6122">
        <v>2</v>
      </c>
      <c r="R6122">
        <v>38.979999999999997</v>
      </c>
      <c r="S6122">
        <v>38.979999999999997</v>
      </c>
      <c r="T6122">
        <v>38.979999999999997</v>
      </c>
      <c r="U6122">
        <v>38.979999999999997</v>
      </c>
      <c r="V6122">
        <v>19.574140580000002</v>
      </c>
      <c r="W6122">
        <v>19.574140580000002</v>
      </c>
      <c r="X6122">
        <v>5.1087811270000003</v>
      </c>
      <c r="Y6122">
        <v>5.1087811270000003</v>
      </c>
    </row>
    <row r="6123" spans="1:25" x14ac:dyDescent="0.3">
      <c r="A6123" s="2">
        <v>45948</v>
      </c>
      <c r="B6123" t="s">
        <v>34</v>
      </c>
      <c r="C6123">
        <v>217</v>
      </c>
      <c r="D6123">
        <v>1</v>
      </c>
      <c r="E6123">
        <v>0.36</v>
      </c>
      <c r="F6123">
        <v>0.46100000000000002</v>
      </c>
      <c r="G6123">
        <v>0.36</v>
      </c>
      <c r="H6123">
        <v>0.36</v>
      </c>
      <c r="I6123" t="s">
        <v>149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X6123">
        <v>0</v>
      </c>
      <c r="Y6123">
        <v>0</v>
      </c>
    </row>
    <row r="6124" spans="1:25" x14ac:dyDescent="0.3">
      <c r="A6124" s="2">
        <v>45948</v>
      </c>
      <c r="B6124" t="s">
        <v>58</v>
      </c>
      <c r="C6124">
        <v>234</v>
      </c>
      <c r="D6124">
        <v>2</v>
      </c>
      <c r="E6124">
        <v>0.495</v>
      </c>
      <c r="F6124">
        <v>0.85499999999999998</v>
      </c>
      <c r="G6124">
        <v>0.99</v>
      </c>
      <c r="H6124">
        <v>0.99</v>
      </c>
      <c r="I6124" t="s">
        <v>149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X6124">
        <v>0</v>
      </c>
      <c r="Y6124">
        <v>0</v>
      </c>
    </row>
    <row r="6125" spans="1:25" x14ac:dyDescent="0.3">
      <c r="A6125" s="2">
        <v>45948</v>
      </c>
      <c r="B6125" t="s">
        <v>28</v>
      </c>
      <c r="C6125">
        <v>111</v>
      </c>
      <c r="D6125">
        <v>2</v>
      </c>
      <c r="E6125">
        <v>0.66500000000000004</v>
      </c>
      <c r="F6125">
        <v>1.802</v>
      </c>
      <c r="G6125">
        <v>1.33</v>
      </c>
      <c r="H6125">
        <v>1.33</v>
      </c>
      <c r="I6125" t="s">
        <v>149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X6125">
        <v>0</v>
      </c>
      <c r="Y6125">
        <v>0</v>
      </c>
    </row>
    <row r="6126" spans="1:25" x14ac:dyDescent="0.3">
      <c r="A6126" s="2">
        <v>45948</v>
      </c>
      <c r="B6126" t="s">
        <v>110</v>
      </c>
      <c r="C6126">
        <v>1545</v>
      </c>
      <c r="D6126">
        <v>8</v>
      </c>
      <c r="E6126">
        <v>0.88500000000000001</v>
      </c>
      <c r="F6126">
        <v>0.51800000000000002</v>
      </c>
      <c r="G6126">
        <v>7.08</v>
      </c>
      <c r="H6126">
        <v>7.08</v>
      </c>
      <c r="I6126" t="s">
        <v>149</v>
      </c>
      <c r="J6126">
        <v>0</v>
      </c>
      <c r="K6126">
        <v>1</v>
      </c>
      <c r="L6126">
        <v>1</v>
      </c>
      <c r="M6126">
        <v>1</v>
      </c>
      <c r="N6126">
        <v>0</v>
      </c>
      <c r="O6126">
        <v>1</v>
      </c>
      <c r="P6126">
        <v>1</v>
      </c>
      <c r="Q6126">
        <v>1</v>
      </c>
      <c r="R6126">
        <v>0</v>
      </c>
      <c r="S6126">
        <v>34.49</v>
      </c>
      <c r="T6126">
        <v>34.49</v>
      </c>
      <c r="U6126">
        <v>34.49</v>
      </c>
      <c r="V6126">
        <v>20.52768919</v>
      </c>
      <c r="W6126">
        <v>20.52768919</v>
      </c>
      <c r="X6126">
        <v>4.8714689269999996</v>
      </c>
      <c r="Y6126">
        <v>4.8714689269999996</v>
      </c>
    </row>
    <row r="6127" spans="1:25" x14ac:dyDescent="0.3">
      <c r="A6127" s="2">
        <v>45948</v>
      </c>
      <c r="B6127" t="s">
        <v>26</v>
      </c>
      <c r="C6127">
        <v>269</v>
      </c>
      <c r="D6127">
        <v>2</v>
      </c>
      <c r="E6127">
        <v>0.74</v>
      </c>
      <c r="F6127">
        <v>0.74299999999999999</v>
      </c>
      <c r="G6127">
        <v>1.48</v>
      </c>
      <c r="H6127">
        <v>1.48</v>
      </c>
      <c r="I6127" t="s">
        <v>149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22.88</v>
      </c>
      <c r="S6127">
        <v>22.88</v>
      </c>
      <c r="T6127">
        <v>22.88</v>
      </c>
      <c r="U6127">
        <v>22.88</v>
      </c>
      <c r="V6127">
        <v>6.4685314690000002</v>
      </c>
      <c r="W6127">
        <v>6.4685314690000002</v>
      </c>
      <c r="X6127">
        <v>15.45945946</v>
      </c>
      <c r="Y6127">
        <v>15.45945946</v>
      </c>
    </row>
    <row r="6128" spans="1:25" x14ac:dyDescent="0.3">
      <c r="A6128" s="2">
        <v>45948</v>
      </c>
      <c r="B6128" t="s">
        <v>30</v>
      </c>
      <c r="C6128">
        <v>10</v>
      </c>
      <c r="D6128">
        <v>0</v>
      </c>
      <c r="F6128">
        <v>0</v>
      </c>
      <c r="G6128">
        <v>0</v>
      </c>
      <c r="H6128">
        <v>0</v>
      </c>
      <c r="I6128" t="s">
        <v>149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5" x14ac:dyDescent="0.3">
      <c r="A6129" s="2">
        <v>45948</v>
      </c>
      <c r="B6129" t="s">
        <v>26</v>
      </c>
      <c r="C6129">
        <v>479</v>
      </c>
      <c r="D6129">
        <v>0</v>
      </c>
      <c r="F6129">
        <v>0</v>
      </c>
      <c r="G6129">
        <v>0</v>
      </c>
      <c r="H6129">
        <v>0</v>
      </c>
      <c r="I6129" t="s">
        <v>149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5" x14ac:dyDescent="0.3">
      <c r="A6130" s="2">
        <v>45948</v>
      </c>
      <c r="B6130" t="s">
        <v>30</v>
      </c>
      <c r="C6130">
        <v>67</v>
      </c>
      <c r="D6130">
        <v>0</v>
      </c>
      <c r="F6130">
        <v>0</v>
      </c>
      <c r="G6130">
        <v>0</v>
      </c>
      <c r="H6130">
        <v>0</v>
      </c>
      <c r="I6130" t="s">
        <v>149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5" x14ac:dyDescent="0.3">
      <c r="A6131" s="2">
        <v>45948</v>
      </c>
      <c r="B6131" t="s">
        <v>26</v>
      </c>
      <c r="C6131">
        <v>301</v>
      </c>
      <c r="D6131">
        <v>2</v>
      </c>
      <c r="E6131">
        <v>1.47</v>
      </c>
      <c r="F6131">
        <v>0.66400000000000003</v>
      </c>
      <c r="G6131">
        <v>2.94</v>
      </c>
      <c r="H6131">
        <v>2.94</v>
      </c>
      <c r="I6131" t="s">
        <v>149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X6131">
        <v>0</v>
      </c>
      <c r="Y6131">
        <v>0</v>
      </c>
    </row>
    <row r="6132" spans="1:25" x14ac:dyDescent="0.3">
      <c r="A6132" s="2">
        <v>45948</v>
      </c>
      <c r="B6132" t="s">
        <v>30</v>
      </c>
      <c r="C6132">
        <v>79</v>
      </c>
      <c r="D6132">
        <v>1</v>
      </c>
      <c r="E6132">
        <v>0.6</v>
      </c>
      <c r="F6132">
        <v>1.266</v>
      </c>
      <c r="G6132">
        <v>0.6</v>
      </c>
      <c r="H6132">
        <v>0.6</v>
      </c>
      <c r="I6132" t="s">
        <v>149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13.88</v>
      </c>
      <c r="S6132">
        <v>13.88</v>
      </c>
      <c r="T6132">
        <v>13.88</v>
      </c>
      <c r="U6132">
        <v>13.88</v>
      </c>
      <c r="V6132">
        <v>4.3227665709999998</v>
      </c>
      <c r="W6132">
        <v>4.3227665709999998</v>
      </c>
      <c r="X6132">
        <v>23.133333329999999</v>
      </c>
      <c r="Y6132">
        <v>23.133333329999999</v>
      </c>
    </row>
    <row r="6133" spans="1:25" x14ac:dyDescent="0.3">
      <c r="A6133" s="2">
        <v>45948</v>
      </c>
      <c r="B6133" t="s">
        <v>30</v>
      </c>
      <c r="C6133">
        <v>101</v>
      </c>
      <c r="D6133">
        <v>0</v>
      </c>
      <c r="F6133">
        <v>0</v>
      </c>
      <c r="G6133">
        <v>0</v>
      </c>
      <c r="H6133">
        <v>0</v>
      </c>
      <c r="I6133" t="s">
        <v>149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5" x14ac:dyDescent="0.3">
      <c r="A6134" s="2">
        <v>45948</v>
      </c>
      <c r="B6134" t="s">
        <v>26</v>
      </c>
      <c r="C6134">
        <v>396</v>
      </c>
      <c r="D6134">
        <v>4</v>
      </c>
      <c r="E6134">
        <v>0.89800000000000002</v>
      </c>
      <c r="F6134">
        <v>1.01</v>
      </c>
      <c r="G6134">
        <v>3.59</v>
      </c>
      <c r="H6134">
        <v>3.59</v>
      </c>
      <c r="I6134" t="s">
        <v>149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X6134">
        <v>0</v>
      </c>
      <c r="Y6134">
        <v>0</v>
      </c>
    </row>
    <row r="6135" spans="1:25" x14ac:dyDescent="0.3">
      <c r="A6135" s="2">
        <v>45948</v>
      </c>
      <c r="B6135" t="s">
        <v>86</v>
      </c>
      <c r="C6135">
        <v>1</v>
      </c>
      <c r="D6135">
        <v>0</v>
      </c>
      <c r="F6135">
        <v>0</v>
      </c>
      <c r="G6135">
        <v>0</v>
      </c>
      <c r="H6135">
        <v>0</v>
      </c>
      <c r="I6135" t="s">
        <v>149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5" x14ac:dyDescent="0.3">
      <c r="A6136" s="2">
        <v>45948</v>
      </c>
      <c r="B6136" t="s">
        <v>32</v>
      </c>
      <c r="C6136">
        <v>76</v>
      </c>
      <c r="D6136">
        <v>1</v>
      </c>
      <c r="E6136">
        <v>2.4900000000000002</v>
      </c>
      <c r="F6136">
        <v>1.3160000000000001</v>
      </c>
      <c r="G6136">
        <v>2.4900000000000002</v>
      </c>
      <c r="H6136">
        <v>2.4900000000000002</v>
      </c>
      <c r="I6136" t="s">
        <v>149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X6136">
        <v>0</v>
      </c>
      <c r="Y6136">
        <v>0</v>
      </c>
    </row>
    <row r="6137" spans="1:25" x14ac:dyDescent="0.3">
      <c r="A6137" s="2">
        <v>45948</v>
      </c>
      <c r="B6137" t="s">
        <v>46</v>
      </c>
      <c r="C6137">
        <v>99</v>
      </c>
      <c r="D6137">
        <v>1</v>
      </c>
      <c r="E6137">
        <v>2.4900000000000002</v>
      </c>
      <c r="F6137">
        <v>1.01</v>
      </c>
      <c r="G6137">
        <v>2.4900000000000002</v>
      </c>
      <c r="H6137">
        <v>2.4900000000000002</v>
      </c>
      <c r="I6137" t="s">
        <v>149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X6137">
        <v>0</v>
      </c>
      <c r="Y6137">
        <v>0</v>
      </c>
    </row>
    <row r="6138" spans="1:25" x14ac:dyDescent="0.3">
      <c r="A6138" s="2">
        <v>45948</v>
      </c>
      <c r="B6138" t="s">
        <v>38</v>
      </c>
      <c r="C6138">
        <v>365</v>
      </c>
      <c r="D6138">
        <v>1</v>
      </c>
      <c r="E6138">
        <v>0.96</v>
      </c>
      <c r="F6138">
        <v>0.27400000000000002</v>
      </c>
      <c r="G6138">
        <v>0.96</v>
      </c>
      <c r="H6138">
        <v>0.96</v>
      </c>
      <c r="I6138" t="s">
        <v>149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X6138">
        <v>0</v>
      </c>
      <c r="Y6138">
        <v>0</v>
      </c>
    </row>
    <row r="6139" spans="1:25" x14ac:dyDescent="0.3">
      <c r="A6139" s="2">
        <v>45948</v>
      </c>
      <c r="B6139" t="s">
        <v>46</v>
      </c>
      <c r="C6139">
        <v>267</v>
      </c>
      <c r="D6139">
        <v>0</v>
      </c>
      <c r="F6139">
        <v>0</v>
      </c>
      <c r="G6139">
        <v>0</v>
      </c>
      <c r="H6139">
        <v>0</v>
      </c>
      <c r="I6139" t="s">
        <v>149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5" x14ac:dyDescent="0.3">
      <c r="A6140" s="2">
        <v>45948</v>
      </c>
      <c r="B6140" t="s">
        <v>38</v>
      </c>
      <c r="C6140">
        <v>958</v>
      </c>
      <c r="D6140">
        <v>9</v>
      </c>
      <c r="E6140">
        <v>0.72599999999999998</v>
      </c>
      <c r="F6140">
        <v>0.93899999999999995</v>
      </c>
      <c r="G6140">
        <v>6.53</v>
      </c>
      <c r="H6140">
        <v>6.53</v>
      </c>
      <c r="I6140" t="s">
        <v>149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X6140">
        <v>0</v>
      </c>
      <c r="Y6140">
        <v>0</v>
      </c>
    </row>
    <row r="6141" spans="1:25" x14ac:dyDescent="0.3">
      <c r="A6141" s="2">
        <v>45948</v>
      </c>
      <c r="B6141" t="s">
        <v>86</v>
      </c>
      <c r="C6141">
        <v>327</v>
      </c>
      <c r="D6141">
        <v>0</v>
      </c>
      <c r="F6141">
        <v>0</v>
      </c>
      <c r="G6141">
        <v>0</v>
      </c>
      <c r="H6141">
        <v>0</v>
      </c>
      <c r="I6141" t="s">
        <v>149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5" x14ac:dyDescent="0.3">
      <c r="A6142" s="2">
        <v>45948</v>
      </c>
      <c r="B6142" t="s">
        <v>32</v>
      </c>
      <c r="C6142">
        <v>401</v>
      </c>
      <c r="D6142">
        <v>1</v>
      </c>
      <c r="E6142">
        <v>0.45</v>
      </c>
      <c r="F6142">
        <v>0.249</v>
      </c>
      <c r="G6142">
        <v>0.45</v>
      </c>
      <c r="H6142">
        <v>0.45</v>
      </c>
      <c r="I6142" t="s">
        <v>149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X6142">
        <v>0</v>
      </c>
      <c r="Y6142">
        <v>0</v>
      </c>
    </row>
    <row r="6143" spans="1:25" x14ac:dyDescent="0.3">
      <c r="A6143" s="2">
        <v>45948</v>
      </c>
      <c r="B6143" t="s">
        <v>38</v>
      </c>
      <c r="C6143">
        <v>467</v>
      </c>
      <c r="D6143">
        <v>2</v>
      </c>
      <c r="E6143">
        <v>0.65</v>
      </c>
      <c r="F6143">
        <v>0.42799999999999999</v>
      </c>
      <c r="G6143">
        <v>1.3</v>
      </c>
      <c r="H6143">
        <v>1.3</v>
      </c>
      <c r="I6143" t="s">
        <v>149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X6143">
        <v>0</v>
      </c>
      <c r="Y6143">
        <v>0</v>
      </c>
    </row>
    <row r="6144" spans="1:25" x14ac:dyDescent="0.3">
      <c r="A6144" s="2">
        <v>45948</v>
      </c>
      <c r="B6144" t="s">
        <v>86</v>
      </c>
      <c r="C6144">
        <v>16</v>
      </c>
      <c r="D6144">
        <v>0</v>
      </c>
      <c r="F6144">
        <v>0</v>
      </c>
      <c r="G6144">
        <v>0</v>
      </c>
      <c r="H6144">
        <v>0</v>
      </c>
      <c r="I6144" t="s">
        <v>149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5" x14ac:dyDescent="0.3">
      <c r="A6145" s="2">
        <v>45948</v>
      </c>
      <c r="B6145" t="s">
        <v>32</v>
      </c>
      <c r="C6145">
        <v>21</v>
      </c>
      <c r="D6145">
        <v>0</v>
      </c>
      <c r="F6145">
        <v>0</v>
      </c>
      <c r="G6145">
        <v>0</v>
      </c>
      <c r="H6145">
        <v>0</v>
      </c>
      <c r="I6145" t="s">
        <v>149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5" x14ac:dyDescent="0.3">
      <c r="A6146" s="2">
        <v>45948</v>
      </c>
      <c r="B6146" t="s">
        <v>46</v>
      </c>
      <c r="C6146">
        <v>116</v>
      </c>
      <c r="D6146">
        <v>0</v>
      </c>
      <c r="F6146">
        <v>0</v>
      </c>
      <c r="G6146">
        <v>0</v>
      </c>
      <c r="H6146">
        <v>0</v>
      </c>
      <c r="I6146" t="s">
        <v>149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5" x14ac:dyDescent="0.3">
      <c r="A6147" s="2">
        <v>45948</v>
      </c>
      <c r="B6147" t="s">
        <v>86</v>
      </c>
      <c r="C6147">
        <v>106</v>
      </c>
      <c r="D6147">
        <v>0</v>
      </c>
      <c r="F6147">
        <v>0</v>
      </c>
      <c r="G6147">
        <v>0</v>
      </c>
      <c r="H6147">
        <v>0</v>
      </c>
      <c r="I6147" t="s">
        <v>149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5" x14ac:dyDescent="0.3">
      <c r="A6148" s="2">
        <v>45948</v>
      </c>
      <c r="B6148" t="s">
        <v>46</v>
      </c>
      <c r="C6148">
        <v>60</v>
      </c>
      <c r="D6148">
        <v>0</v>
      </c>
      <c r="F6148">
        <v>0</v>
      </c>
      <c r="G6148">
        <v>0</v>
      </c>
      <c r="H6148">
        <v>0</v>
      </c>
      <c r="I6148" t="s">
        <v>149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5" x14ac:dyDescent="0.3">
      <c r="A6149" s="2">
        <v>45948</v>
      </c>
      <c r="B6149" t="s">
        <v>32</v>
      </c>
      <c r="C6149">
        <v>283</v>
      </c>
      <c r="D6149">
        <v>1</v>
      </c>
      <c r="E6149">
        <v>0.63</v>
      </c>
      <c r="F6149">
        <v>0.35299999999999998</v>
      </c>
      <c r="G6149">
        <v>0.63</v>
      </c>
      <c r="H6149">
        <v>0.63</v>
      </c>
      <c r="I6149" t="s">
        <v>149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X6149">
        <v>0</v>
      </c>
      <c r="Y6149">
        <v>0</v>
      </c>
    </row>
    <row r="6150" spans="1:25" x14ac:dyDescent="0.3">
      <c r="A6150" s="2">
        <v>45948</v>
      </c>
      <c r="B6150" t="s">
        <v>38</v>
      </c>
      <c r="C6150">
        <v>1486</v>
      </c>
      <c r="D6150">
        <v>15</v>
      </c>
      <c r="E6150">
        <v>0.45500000000000002</v>
      </c>
      <c r="F6150">
        <v>1.0089999999999999</v>
      </c>
      <c r="G6150">
        <v>6.83</v>
      </c>
      <c r="H6150">
        <v>6.83</v>
      </c>
      <c r="I6150" t="s">
        <v>149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X6150">
        <v>0</v>
      </c>
      <c r="Y6150">
        <v>0</v>
      </c>
    </row>
    <row r="6151" spans="1:25" x14ac:dyDescent="0.3">
      <c r="A6151" s="2">
        <v>45948</v>
      </c>
      <c r="B6151" t="s">
        <v>40</v>
      </c>
      <c r="C6151">
        <v>75</v>
      </c>
      <c r="D6151">
        <v>0</v>
      </c>
      <c r="F6151">
        <v>0</v>
      </c>
      <c r="G6151">
        <v>0</v>
      </c>
      <c r="H6151">
        <v>0</v>
      </c>
      <c r="I6151" t="s">
        <v>149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5" x14ac:dyDescent="0.3">
      <c r="A6152" s="2">
        <v>45949</v>
      </c>
      <c r="B6152" t="s">
        <v>44</v>
      </c>
      <c r="C6152">
        <v>3343</v>
      </c>
      <c r="D6152">
        <v>21</v>
      </c>
      <c r="E6152">
        <v>1.522</v>
      </c>
      <c r="F6152">
        <v>0.628</v>
      </c>
      <c r="G6152">
        <v>31.96</v>
      </c>
      <c r="H6152">
        <v>31.96</v>
      </c>
      <c r="I6152" t="s">
        <v>149</v>
      </c>
      <c r="J6152">
        <v>2</v>
      </c>
      <c r="K6152">
        <v>2</v>
      </c>
      <c r="L6152">
        <v>2</v>
      </c>
      <c r="M6152">
        <v>2</v>
      </c>
      <c r="N6152">
        <v>2</v>
      </c>
      <c r="O6152">
        <v>2</v>
      </c>
      <c r="P6152">
        <v>2</v>
      </c>
      <c r="Q6152">
        <v>2</v>
      </c>
      <c r="R6152">
        <v>60.76</v>
      </c>
      <c r="S6152">
        <v>60.76</v>
      </c>
      <c r="T6152">
        <v>60.76</v>
      </c>
      <c r="U6152">
        <v>60.76</v>
      </c>
      <c r="V6152">
        <v>52.600394999999999</v>
      </c>
      <c r="W6152">
        <v>52.600394999999999</v>
      </c>
      <c r="X6152">
        <v>1.9011264080000001</v>
      </c>
      <c r="Y6152">
        <v>1.9011264080000001</v>
      </c>
    </row>
    <row r="6153" spans="1:25" x14ac:dyDescent="0.3">
      <c r="A6153" s="2">
        <v>45949</v>
      </c>
      <c r="B6153" t="s">
        <v>42</v>
      </c>
      <c r="C6153">
        <v>6247</v>
      </c>
      <c r="D6153">
        <v>65</v>
      </c>
      <c r="E6153">
        <v>1.782</v>
      </c>
      <c r="F6153">
        <v>1.04</v>
      </c>
      <c r="G6153">
        <v>115.84</v>
      </c>
      <c r="H6153">
        <v>115.84</v>
      </c>
      <c r="I6153" t="s">
        <v>149</v>
      </c>
      <c r="J6153">
        <v>7</v>
      </c>
      <c r="K6153">
        <v>9</v>
      </c>
      <c r="L6153">
        <v>9</v>
      </c>
      <c r="M6153">
        <v>9</v>
      </c>
      <c r="N6153">
        <v>7</v>
      </c>
      <c r="O6153">
        <v>9</v>
      </c>
      <c r="P6153">
        <v>9</v>
      </c>
      <c r="Q6153">
        <v>9</v>
      </c>
      <c r="R6153">
        <v>184.37</v>
      </c>
      <c r="S6153">
        <v>234.33</v>
      </c>
      <c r="T6153">
        <v>234.33</v>
      </c>
      <c r="U6153">
        <v>234.33</v>
      </c>
      <c r="V6153">
        <v>49.434558099999997</v>
      </c>
      <c r="W6153">
        <v>49.434558099999997</v>
      </c>
      <c r="X6153">
        <v>2.0228763810000001</v>
      </c>
      <c r="Y6153">
        <v>2.0228763810000001</v>
      </c>
    </row>
    <row r="6154" spans="1:25" x14ac:dyDescent="0.3">
      <c r="A6154" s="2">
        <v>45949</v>
      </c>
      <c r="B6154" t="s">
        <v>40</v>
      </c>
      <c r="C6154">
        <v>1728</v>
      </c>
      <c r="D6154">
        <v>16</v>
      </c>
      <c r="E6154">
        <v>2.464</v>
      </c>
      <c r="F6154">
        <v>0.92600000000000005</v>
      </c>
      <c r="G6154">
        <v>39.42</v>
      </c>
      <c r="H6154">
        <v>39.42</v>
      </c>
      <c r="I6154" t="s">
        <v>149</v>
      </c>
      <c r="J6154">
        <v>4</v>
      </c>
      <c r="K6154">
        <v>4</v>
      </c>
      <c r="L6154">
        <v>4</v>
      </c>
      <c r="M6154">
        <v>4</v>
      </c>
      <c r="N6154">
        <v>4</v>
      </c>
      <c r="O6154">
        <v>4</v>
      </c>
      <c r="P6154">
        <v>4</v>
      </c>
      <c r="Q6154">
        <v>4</v>
      </c>
      <c r="R6154">
        <v>181.23</v>
      </c>
      <c r="S6154">
        <v>181.23</v>
      </c>
      <c r="T6154">
        <v>181.23</v>
      </c>
      <c r="U6154">
        <v>181.23</v>
      </c>
      <c r="V6154">
        <v>21.751365669999998</v>
      </c>
      <c r="W6154">
        <v>21.751365669999998</v>
      </c>
      <c r="X6154">
        <v>4.5974124810000001</v>
      </c>
      <c r="Y6154">
        <v>4.5974124810000001</v>
      </c>
    </row>
    <row r="6155" spans="1:25" x14ac:dyDescent="0.3">
      <c r="A6155" s="2">
        <v>45949</v>
      </c>
      <c r="B6155" t="s">
        <v>62</v>
      </c>
      <c r="C6155">
        <v>1948</v>
      </c>
      <c r="D6155">
        <v>13</v>
      </c>
      <c r="E6155">
        <v>3.7959999999999998</v>
      </c>
      <c r="F6155">
        <v>0.66700000000000004</v>
      </c>
      <c r="G6155">
        <v>49.35</v>
      </c>
      <c r="H6155">
        <v>49.35</v>
      </c>
      <c r="I6155" t="s">
        <v>149</v>
      </c>
      <c r="J6155">
        <v>1</v>
      </c>
      <c r="K6155">
        <v>3</v>
      </c>
      <c r="L6155">
        <v>3</v>
      </c>
      <c r="M6155">
        <v>3</v>
      </c>
      <c r="N6155">
        <v>3</v>
      </c>
      <c r="O6155">
        <v>6</v>
      </c>
      <c r="P6155">
        <v>6</v>
      </c>
      <c r="Q6155">
        <v>6</v>
      </c>
      <c r="R6155">
        <v>328.47</v>
      </c>
      <c r="S6155">
        <v>506.35</v>
      </c>
      <c r="T6155">
        <v>506.35</v>
      </c>
      <c r="U6155">
        <v>506.35</v>
      </c>
      <c r="V6155">
        <v>9.7462229679999997</v>
      </c>
      <c r="W6155">
        <v>9.7462229679999997</v>
      </c>
      <c r="X6155">
        <v>10.26038501</v>
      </c>
      <c r="Y6155">
        <v>10.26038501</v>
      </c>
    </row>
    <row r="6156" spans="1:25" x14ac:dyDescent="0.3">
      <c r="A6156" s="2">
        <v>45949</v>
      </c>
      <c r="B6156" t="s">
        <v>84</v>
      </c>
      <c r="C6156">
        <v>2874</v>
      </c>
      <c r="D6156">
        <v>36</v>
      </c>
      <c r="E6156">
        <v>2.1</v>
      </c>
      <c r="F6156">
        <v>1.2529999999999999</v>
      </c>
      <c r="G6156">
        <v>75.59</v>
      </c>
      <c r="H6156">
        <v>75.59</v>
      </c>
      <c r="I6156" t="s">
        <v>149</v>
      </c>
      <c r="J6156">
        <v>5</v>
      </c>
      <c r="K6156">
        <v>6</v>
      </c>
      <c r="L6156">
        <v>6</v>
      </c>
      <c r="M6156">
        <v>6</v>
      </c>
      <c r="N6156">
        <v>5</v>
      </c>
      <c r="O6156">
        <v>6</v>
      </c>
      <c r="P6156">
        <v>6</v>
      </c>
      <c r="Q6156">
        <v>6</v>
      </c>
      <c r="R6156">
        <v>166.33</v>
      </c>
      <c r="S6156">
        <v>200.82</v>
      </c>
      <c r="T6156">
        <v>200.82</v>
      </c>
      <c r="U6156">
        <v>200.82</v>
      </c>
      <c r="V6156">
        <v>37.640673239999998</v>
      </c>
      <c r="W6156">
        <v>37.640673239999998</v>
      </c>
      <c r="X6156">
        <v>2.6567006219999998</v>
      </c>
      <c r="Y6156">
        <v>2.6567006219999998</v>
      </c>
    </row>
    <row r="6157" spans="1:25" x14ac:dyDescent="0.3">
      <c r="A6157" s="2">
        <v>45949</v>
      </c>
      <c r="B6157" t="s">
        <v>56</v>
      </c>
      <c r="C6157">
        <v>790</v>
      </c>
      <c r="D6157">
        <v>9</v>
      </c>
      <c r="E6157">
        <v>1.4019999999999999</v>
      </c>
      <c r="F6157">
        <v>1.139</v>
      </c>
      <c r="G6157">
        <v>12.62</v>
      </c>
      <c r="H6157">
        <v>12.62</v>
      </c>
      <c r="I6157" t="s">
        <v>149</v>
      </c>
      <c r="J6157">
        <v>4</v>
      </c>
      <c r="K6157">
        <v>4</v>
      </c>
      <c r="L6157">
        <v>4</v>
      </c>
      <c r="M6157">
        <v>4</v>
      </c>
      <c r="N6157">
        <v>4</v>
      </c>
      <c r="O6157">
        <v>4</v>
      </c>
      <c r="P6157">
        <v>4</v>
      </c>
      <c r="Q6157">
        <v>4</v>
      </c>
      <c r="R6157">
        <v>172.13</v>
      </c>
      <c r="S6157">
        <v>172.13</v>
      </c>
      <c r="T6157">
        <v>172.13</v>
      </c>
      <c r="U6157">
        <v>172.13</v>
      </c>
      <c r="V6157">
        <v>7.3316679249999996</v>
      </c>
      <c r="W6157">
        <v>7.3316679249999996</v>
      </c>
      <c r="X6157">
        <v>13.639461170000001</v>
      </c>
      <c r="Y6157">
        <v>13.639461170000001</v>
      </c>
    </row>
    <row r="6158" spans="1:25" x14ac:dyDescent="0.3">
      <c r="A6158" s="2">
        <v>45949</v>
      </c>
      <c r="B6158" t="s">
        <v>50</v>
      </c>
      <c r="C6158">
        <v>1181</v>
      </c>
      <c r="D6158">
        <v>17</v>
      </c>
      <c r="E6158">
        <v>1.7729999999999999</v>
      </c>
      <c r="F6158">
        <v>1.4390000000000001</v>
      </c>
      <c r="G6158">
        <v>30.14</v>
      </c>
      <c r="H6158">
        <v>30.14</v>
      </c>
      <c r="I6158" t="s">
        <v>149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42.49</v>
      </c>
      <c r="S6158">
        <v>42.49</v>
      </c>
      <c r="T6158">
        <v>42.49</v>
      </c>
      <c r="U6158">
        <v>42.49</v>
      </c>
      <c r="V6158">
        <v>70.934337490000004</v>
      </c>
      <c r="W6158">
        <v>70.934337490000004</v>
      </c>
      <c r="X6158">
        <v>1.4097544790000001</v>
      </c>
      <c r="Y6158">
        <v>1.4097544790000001</v>
      </c>
    </row>
    <row r="6159" spans="1:25" x14ac:dyDescent="0.3">
      <c r="A6159" s="2">
        <v>45949</v>
      </c>
      <c r="B6159" t="s">
        <v>36</v>
      </c>
      <c r="C6159">
        <v>3454</v>
      </c>
      <c r="D6159">
        <v>14</v>
      </c>
      <c r="E6159">
        <v>1.0680000000000001</v>
      </c>
      <c r="F6159">
        <v>0.40500000000000003</v>
      </c>
      <c r="G6159">
        <v>14.95</v>
      </c>
      <c r="H6159">
        <v>14.95</v>
      </c>
      <c r="I6159" t="s">
        <v>149</v>
      </c>
      <c r="J6159">
        <v>1</v>
      </c>
      <c r="K6159">
        <v>2</v>
      </c>
      <c r="L6159">
        <v>2</v>
      </c>
      <c r="M6159">
        <v>2</v>
      </c>
      <c r="N6159">
        <v>1</v>
      </c>
      <c r="O6159">
        <v>2</v>
      </c>
      <c r="P6159">
        <v>2</v>
      </c>
      <c r="Q6159">
        <v>2</v>
      </c>
      <c r="R6159">
        <v>21.88</v>
      </c>
      <c r="S6159">
        <v>64.37</v>
      </c>
      <c r="T6159">
        <v>64.37</v>
      </c>
      <c r="U6159">
        <v>64.37</v>
      </c>
      <c r="V6159">
        <v>23.225104859999998</v>
      </c>
      <c r="W6159">
        <v>23.225104859999998</v>
      </c>
      <c r="X6159">
        <v>4.3056856190000001</v>
      </c>
      <c r="Y6159">
        <v>4.3056856190000001</v>
      </c>
    </row>
    <row r="6160" spans="1:25" x14ac:dyDescent="0.3">
      <c r="A6160" s="2">
        <v>45949</v>
      </c>
      <c r="B6160" t="s">
        <v>62</v>
      </c>
      <c r="C6160">
        <v>7011</v>
      </c>
      <c r="D6160">
        <v>61</v>
      </c>
      <c r="E6160">
        <v>4.101</v>
      </c>
      <c r="F6160">
        <v>0.87</v>
      </c>
      <c r="G6160">
        <v>250.19</v>
      </c>
      <c r="H6160">
        <v>250.19</v>
      </c>
      <c r="I6160" t="s">
        <v>149</v>
      </c>
      <c r="J6160">
        <v>19</v>
      </c>
      <c r="K6160">
        <v>24</v>
      </c>
      <c r="L6160">
        <v>24</v>
      </c>
      <c r="M6160">
        <v>24</v>
      </c>
      <c r="N6160">
        <v>21</v>
      </c>
      <c r="O6160">
        <v>26</v>
      </c>
      <c r="P6160">
        <v>26</v>
      </c>
      <c r="Q6160">
        <v>26</v>
      </c>
      <c r="R6160">
        <v>834.07</v>
      </c>
      <c r="S6160">
        <v>998.91</v>
      </c>
      <c r="T6160">
        <v>998.91</v>
      </c>
      <c r="U6160">
        <v>998.91</v>
      </c>
      <c r="V6160">
        <v>25.046300469999998</v>
      </c>
      <c r="W6160">
        <v>25.046300469999998</v>
      </c>
      <c r="X6160">
        <v>3.99260562</v>
      </c>
      <c r="Y6160">
        <v>3.99260562</v>
      </c>
    </row>
    <row r="6161" spans="1:25" x14ac:dyDescent="0.3">
      <c r="A6161" s="2">
        <v>45949</v>
      </c>
      <c r="B6161" t="s">
        <v>64</v>
      </c>
      <c r="C6161">
        <v>2065</v>
      </c>
      <c r="D6161">
        <v>20</v>
      </c>
      <c r="E6161">
        <v>4.0330000000000004</v>
      </c>
      <c r="F6161">
        <v>0.96899999999999997</v>
      </c>
      <c r="G6161">
        <v>80.650000000000006</v>
      </c>
      <c r="H6161">
        <v>80.650000000000006</v>
      </c>
      <c r="I6161" t="s">
        <v>149</v>
      </c>
      <c r="J6161">
        <v>4</v>
      </c>
      <c r="K6161">
        <v>6</v>
      </c>
      <c r="L6161">
        <v>6</v>
      </c>
      <c r="M6161">
        <v>6</v>
      </c>
      <c r="N6161">
        <v>4</v>
      </c>
      <c r="O6161">
        <v>6</v>
      </c>
      <c r="P6161">
        <v>6</v>
      </c>
      <c r="Q6161">
        <v>6</v>
      </c>
      <c r="R6161">
        <v>131.52000000000001</v>
      </c>
      <c r="S6161">
        <v>194.89</v>
      </c>
      <c r="T6161">
        <v>194.89</v>
      </c>
      <c r="U6161">
        <v>194.89</v>
      </c>
      <c r="V6161">
        <v>41.382318230000003</v>
      </c>
      <c r="W6161">
        <v>41.382318230000003</v>
      </c>
      <c r="X6161">
        <v>2.4164910110000002</v>
      </c>
      <c r="Y6161">
        <v>2.4164910110000002</v>
      </c>
    </row>
    <row r="6162" spans="1:25" x14ac:dyDescent="0.3">
      <c r="A6162" s="2">
        <v>45949</v>
      </c>
      <c r="B6162" t="s">
        <v>66</v>
      </c>
      <c r="C6162">
        <v>1676</v>
      </c>
      <c r="D6162">
        <v>11</v>
      </c>
      <c r="E6162">
        <v>5.31</v>
      </c>
      <c r="F6162">
        <v>0.65600000000000003</v>
      </c>
      <c r="G6162">
        <v>58.41</v>
      </c>
      <c r="H6162">
        <v>58.41</v>
      </c>
      <c r="I6162" t="s">
        <v>149</v>
      </c>
      <c r="J6162">
        <v>5</v>
      </c>
      <c r="K6162">
        <v>5</v>
      </c>
      <c r="L6162">
        <v>5</v>
      </c>
      <c r="M6162">
        <v>5</v>
      </c>
      <c r="N6162">
        <v>7</v>
      </c>
      <c r="O6162">
        <v>7</v>
      </c>
      <c r="P6162">
        <v>7</v>
      </c>
      <c r="Q6162">
        <v>7</v>
      </c>
      <c r="R6162">
        <v>218.77</v>
      </c>
      <c r="S6162">
        <v>218.77</v>
      </c>
      <c r="T6162">
        <v>218.77</v>
      </c>
      <c r="U6162">
        <v>218.77</v>
      </c>
      <c r="V6162">
        <v>26.699273210000001</v>
      </c>
      <c r="W6162">
        <v>26.699273210000001</v>
      </c>
      <c r="X6162">
        <v>3.7454203050000001</v>
      </c>
      <c r="Y6162">
        <v>3.7454203050000001</v>
      </c>
    </row>
    <row r="6163" spans="1:25" x14ac:dyDescent="0.3">
      <c r="A6163" s="2">
        <v>45949</v>
      </c>
      <c r="B6163" t="s">
        <v>68</v>
      </c>
      <c r="C6163">
        <v>3766</v>
      </c>
      <c r="D6163">
        <v>18</v>
      </c>
      <c r="E6163">
        <v>5.758</v>
      </c>
      <c r="F6163">
        <v>0.47799999999999998</v>
      </c>
      <c r="G6163">
        <v>103.64</v>
      </c>
      <c r="H6163">
        <v>103.64</v>
      </c>
      <c r="I6163" t="s">
        <v>149</v>
      </c>
      <c r="J6163">
        <v>7</v>
      </c>
      <c r="K6163">
        <v>7</v>
      </c>
      <c r="L6163">
        <v>7</v>
      </c>
      <c r="M6163">
        <v>7</v>
      </c>
      <c r="N6163">
        <v>26</v>
      </c>
      <c r="O6163">
        <v>26</v>
      </c>
      <c r="P6163">
        <v>26</v>
      </c>
      <c r="Q6163">
        <v>26</v>
      </c>
      <c r="R6163">
        <v>720.13</v>
      </c>
      <c r="S6163">
        <v>720.13</v>
      </c>
      <c r="T6163">
        <v>720.13</v>
      </c>
      <c r="U6163">
        <v>720.13</v>
      </c>
      <c r="V6163">
        <v>14.39184592</v>
      </c>
      <c r="W6163">
        <v>14.39184592</v>
      </c>
      <c r="X6163">
        <v>6.9483790040000004</v>
      </c>
      <c r="Y6163">
        <v>6.9483790040000004</v>
      </c>
    </row>
    <row r="6164" spans="1:25" x14ac:dyDescent="0.3">
      <c r="A6164" s="2">
        <v>45949</v>
      </c>
      <c r="B6164" t="s">
        <v>70</v>
      </c>
      <c r="C6164">
        <v>4893</v>
      </c>
      <c r="D6164">
        <v>24</v>
      </c>
      <c r="E6164">
        <v>3.7389999999999999</v>
      </c>
      <c r="F6164">
        <v>0.49</v>
      </c>
      <c r="G6164">
        <v>89.73</v>
      </c>
      <c r="H6164">
        <v>89.73</v>
      </c>
      <c r="I6164" t="s">
        <v>149</v>
      </c>
      <c r="J6164">
        <v>6</v>
      </c>
      <c r="K6164">
        <v>7</v>
      </c>
      <c r="L6164">
        <v>7</v>
      </c>
      <c r="M6164">
        <v>7</v>
      </c>
      <c r="N6164">
        <v>10</v>
      </c>
      <c r="O6164">
        <v>11</v>
      </c>
      <c r="P6164">
        <v>11</v>
      </c>
      <c r="Q6164">
        <v>11</v>
      </c>
      <c r="R6164">
        <v>264.23</v>
      </c>
      <c r="S6164">
        <v>301.20999999999998</v>
      </c>
      <c r="T6164">
        <v>301.20999999999998</v>
      </c>
      <c r="U6164">
        <v>301.20999999999998</v>
      </c>
      <c r="V6164">
        <v>29.789847609999999</v>
      </c>
      <c r="W6164">
        <v>29.789847609999999</v>
      </c>
      <c r="X6164">
        <v>3.3568483229999999</v>
      </c>
      <c r="Y6164">
        <v>3.3568483229999999</v>
      </c>
    </row>
    <row r="6165" spans="1:25" x14ac:dyDescent="0.3">
      <c r="A6165" s="2">
        <v>45949</v>
      </c>
      <c r="B6165" t="s">
        <v>72</v>
      </c>
      <c r="C6165">
        <v>1084</v>
      </c>
      <c r="D6165">
        <v>7</v>
      </c>
      <c r="E6165">
        <v>1.8839999999999999</v>
      </c>
      <c r="F6165">
        <v>0.64600000000000002</v>
      </c>
      <c r="G6165">
        <v>13.19</v>
      </c>
      <c r="H6165">
        <v>13.19</v>
      </c>
      <c r="I6165" t="s">
        <v>149</v>
      </c>
      <c r="J6165">
        <v>3</v>
      </c>
      <c r="K6165">
        <v>3</v>
      </c>
      <c r="L6165">
        <v>3</v>
      </c>
      <c r="M6165">
        <v>3</v>
      </c>
      <c r="N6165">
        <v>4</v>
      </c>
      <c r="O6165">
        <v>4</v>
      </c>
      <c r="P6165">
        <v>4</v>
      </c>
      <c r="Q6165">
        <v>4</v>
      </c>
      <c r="R6165">
        <v>294.33</v>
      </c>
      <c r="S6165">
        <v>294.33</v>
      </c>
      <c r="T6165">
        <v>294.33</v>
      </c>
      <c r="U6165">
        <v>294.33</v>
      </c>
      <c r="V6165">
        <v>4.4813644549999996</v>
      </c>
      <c r="W6165">
        <v>4.4813644549999996</v>
      </c>
      <c r="X6165">
        <v>22.3146323</v>
      </c>
      <c r="Y6165">
        <v>22.3146323</v>
      </c>
    </row>
    <row r="6166" spans="1:25" x14ac:dyDescent="0.3">
      <c r="A6166" s="2">
        <v>45949</v>
      </c>
      <c r="B6166" t="s">
        <v>74</v>
      </c>
      <c r="C6166">
        <v>2017</v>
      </c>
      <c r="D6166">
        <v>7</v>
      </c>
      <c r="E6166">
        <v>2.3460000000000001</v>
      </c>
      <c r="F6166">
        <v>0.34699999999999998</v>
      </c>
      <c r="G6166">
        <v>16.420000000000002</v>
      </c>
      <c r="H6166">
        <v>16.420000000000002</v>
      </c>
      <c r="I6166" t="s">
        <v>149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X6166">
        <v>0</v>
      </c>
      <c r="Y6166">
        <v>0</v>
      </c>
    </row>
    <row r="6167" spans="1:25" x14ac:dyDescent="0.3">
      <c r="A6167" s="2">
        <v>45949</v>
      </c>
      <c r="B6167" t="s">
        <v>76</v>
      </c>
      <c r="C6167">
        <v>1657</v>
      </c>
      <c r="D6167">
        <v>10</v>
      </c>
      <c r="E6167">
        <v>3.8679999999999999</v>
      </c>
      <c r="F6167">
        <v>0.60399999999999998</v>
      </c>
      <c r="G6167">
        <v>38.68</v>
      </c>
      <c r="H6167">
        <v>38.68</v>
      </c>
      <c r="I6167" t="s">
        <v>149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29.49</v>
      </c>
      <c r="S6167">
        <v>29.49</v>
      </c>
      <c r="T6167">
        <v>29.49</v>
      </c>
      <c r="U6167">
        <v>29.49</v>
      </c>
      <c r="V6167">
        <v>131.16310609999999</v>
      </c>
      <c r="W6167">
        <v>131.16310609999999</v>
      </c>
      <c r="X6167">
        <v>0.76240951400000001</v>
      </c>
      <c r="Y6167">
        <v>0.76240951400000001</v>
      </c>
    </row>
    <row r="6168" spans="1:25" x14ac:dyDescent="0.3">
      <c r="A6168" s="2">
        <v>45949</v>
      </c>
      <c r="B6168" t="s">
        <v>78</v>
      </c>
      <c r="C6168">
        <v>555</v>
      </c>
      <c r="D6168">
        <v>4</v>
      </c>
      <c r="E6168">
        <v>3.8580000000000001</v>
      </c>
      <c r="F6168">
        <v>0.72099999999999997</v>
      </c>
      <c r="G6168">
        <v>15.43</v>
      </c>
      <c r="H6168">
        <v>15.43</v>
      </c>
      <c r="I6168" t="s">
        <v>149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X6168">
        <v>0</v>
      </c>
      <c r="Y6168">
        <v>0</v>
      </c>
    </row>
    <row r="6169" spans="1:25" x14ac:dyDescent="0.3">
      <c r="A6169" s="2">
        <v>45949</v>
      </c>
      <c r="B6169" t="s">
        <v>88</v>
      </c>
      <c r="C6169">
        <v>4158</v>
      </c>
      <c r="D6169">
        <v>46</v>
      </c>
      <c r="E6169">
        <v>1.7589999999999999</v>
      </c>
      <c r="F6169">
        <v>1.1060000000000001</v>
      </c>
      <c r="G6169">
        <v>80.92</v>
      </c>
      <c r="H6169">
        <v>80.92</v>
      </c>
      <c r="I6169" t="s">
        <v>149</v>
      </c>
      <c r="J6169">
        <v>1</v>
      </c>
      <c r="K6169">
        <v>1</v>
      </c>
      <c r="L6169">
        <v>2</v>
      </c>
      <c r="M6169">
        <v>2</v>
      </c>
      <c r="N6169">
        <v>1</v>
      </c>
      <c r="O6169">
        <v>1</v>
      </c>
      <c r="P6169">
        <v>2</v>
      </c>
      <c r="Q6169">
        <v>2</v>
      </c>
      <c r="R6169">
        <v>34.49</v>
      </c>
      <c r="S6169">
        <v>34.49</v>
      </c>
      <c r="T6169">
        <v>68.98</v>
      </c>
      <c r="U6169">
        <v>68.98</v>
      </c>
      <c r="V6169">
        <v>234.61873009999999</v>
      </c>
      <c r="W6169">
        <v>117.309365</v>
      </c>
      <c r="X6169">
        <v>0.4262234305</v>
      </c>
      <c r="Y6169">
        <v>0.85244686110000001</v>
      </c>
    </row>
    <row r="6170" spans="1:25" x14ac:dyDescent="0.3">
      <c r="A6170" s="2">
        <v>45949</v>
      </c>
      <c r="B6170" t="s">
        <v>80</v>
      </c>
      <c r="C6170">
        <v>400</v>
      </c>
      <c r="D6170">
        <v>2</v>
      </c>
      <c r="E6170">
        <v>5.6950000000000003</v>
      </c>
      <c r="F6170">
        <v>0.5</v>
      </c>
      <c r="G6170">
        <v>11.39</v>
      </c>
      <c r="H6170">
        <v>11.39</v>
      </c>
      <c r="I6170" t="s">
        <v>149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X6170">
        <v>0</v>
      </c>
      <c r="Y6170">
        <v>0</v>
      </c>
    </row>
    <row r="6171" spans="1:25" x14ac:dyDescent="0.3">
      <c r="A6171" s="2">
        <v>45949</v>
      </c>
      <c r="B6171" t="s">
        <v>82</v>
      </c>
      <c r="C6171">
        <v>643</v>
      </c>
      <c r="D6171">
        <v>2</v>
      </c>
      <c r="E6171">
        <v>3.47</v>
      </c>
      <c r="F6171">
        <v>0.311</v>
      </c>
      <c r="G6171">
        <v>6.94</v>
      </c>
      <c r="H6171">
        <v>6.94</v>
      </c>
      <c r="I6171" t="s">
        <v>149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X6171">
        <v>0</v>
      </c>
      <c r="Y6171">
        <v>0</v>
      </c>
    </row>
    <row r="6172" spans="1:25" x14ac:dyDescent="0.3">
      <c r="A6172" s="2">
        <v>45949</v>
      </c>
      <c r="B6172" t="s">
        <v>94</v>
      </c>
      <c r="C6172">
        <v>1086</v>
      </c>
      <c r="D6172">
        <v>2</v>
      </c>
      <c r="E6172">
        <v>6.5650000000000004</v>
      </c>
      <c r="F6172">
        <v>0.184</v>
      </c>
      <c r="G6172">
        <v>13.13</v>
      </c>
      <c r="H6172">
        <v>13.13</v>
      </c>
      <c r="I6172" t="s">
        <v>149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79.88</v>
      </c>
      <c r="S6172">
        <v>79.88</v>
      </c>
      <c r="T6172">
        <v>79.88</v>
      </c>
      <c r="U6172">
        <v>79.88</v>
      </c>
      <c r="V6172">
        <v>16.437155730000001</v>
      </c>
      <c r="W6172">
        <v>16.437155730000001</v>
      </c>
      <c r="X6172">
        <v>6.0837776090000002</v>
      </c>
      <c r="Y6172">
        <v>6.0837776090000002</v>
      </c>
    </row>
    <row r="6173" spans="1:25" x14ac:dyDescent="0.3">
      <c r="A6173" s="2">
        <v>45949</v>
      </c>
      <c r="B6173" t="s">
        <v>96</v>
      </c>
      <c r="C6173">
        <v>1775</v>
      </c>
      <c r="D6173">
        <v>5</v>
      </c>
      <c r="E6173">
        <v>5.8140000000000001</v>
      </c>
      <c r="F6173">
        <v>0.28199999999999997</v>
      </c>
      <c r="G6173">
        <v>29.07</v>
      </c>
      <c r="H6173">
        <v>29.07</v>
      </c>
      <c r="I6173" t="s">
        <v>149</v>
      </c>
      <c r="J6173">
        <v>3</v>
      </c>
      <c r="K6173">
        <v>3</v>
      </c>
      <c r="L6173">
        <v>3</v>
      </c>
      <c r="M6173">
        <v>3</v>
      </c>
      <c r="N6173">
        <v>3</v>
      </c>
      <c r="O6173">
        <v>3</v>
      </c>
      <c r="P6173">
        <v>3</v>
      </c>
      <c r="Q6173">
        <v>3</v>
      </c>
      <c r="R6173">
        <v>218.64</v>
      </c>
      <c r="S6173">
        <v>218.64</v>
      </c>
      <c r="T6173">
        <v>218.64</v>
      </c>
      <c r="U6173">
        <v>218.64</v>
      </c>
      <c r="V6173">
        <v>13.295828759999999</v>
      </c>
      <c r="W6173">
        <v>13.295828759999999</v>
      </c>
      <c r="X6173">
        <v>7.5211558309999997</v>
      </c>
      <c r="Y6173">
        <v>7.5211558309999997</v>
      </c>
    </row>
    <row r="6174" spans="1:25" x14ac:dyDescent="0.3">
      <c r="A6174" s="2">
        <v>45949</v>
      </c>
      <c r="B6174" t="s">
        <v>11</v>
      </c>
      <c r="C6174">
        <v>1094</v>
      </c>
      <c r="D6174">
        <v>2</v>
      </c>
      <c r="E6174">
        <v>2</v>
      </c>
      <c r="F6174">
        <v>0.183</v>
      </c>
      <c r="G6174">
        <v>4</v>
      </c>
      <c r="H6174">
        <v>4</v>
      </c>
      <c r="I6174" t="s">
        <v>149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X6174">
        <v>0</v>
      </c>
      <c r="Y6174">
        <v>0</v>
      </c>
    </row>
    <row r="6175" spans="1:25" x14ac:dyDescent="0.3">
      <c r="A6175" s="2">
        <v>45949</v>
      </c>
      <c r="B6175" t="s">
        <v>92</v>
      </c>
      <c r="C6175">
        <v>568</v>
      </c>
      <c r="D6175">
        <v>3</v>
      </c>
      <c r="E6175">
        <v>3.42</v>
      </c>
      <c r="F6175">
        <v>0.52800000000000002</v>
      </c>
      <c r="G6175">
        <v>10.26</v>
      </c>
      <c r="H6175">
        <v>10.26</v>
      </c>
      <c r="I6175" t="s">
        <v>149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26.49</v>
      </c>
      <c r="S6175">
        <v>26.49</v>
      </c>
      <c r="T6175">
        <v>26.49</v>
      </c>
      <c r="U6175">
        <v>26.49</v>
      </c>
      <c r="V6175">
        <v>38.731596830000001</v>
      </c>
      <c r="W6175">
        <v>38.731596830000001</v>
      </c>
      <c r="X6175">
        <v>2.5818713450000002</v>
      </c>
      <c r="Y6175">
        <v>2.5818713450000002</v>
      </c>
    </row>
    <row r="6176" spans="1:25" x14ac:dyDescent="0.3">
      <c r="A6176" s="2">
        <v>45949</v>
      </c>
      <c r="B6176" t="s">
        <v>46</v>
      </c>
      <c r="C6176">
        <v>790</v>
      </c>
      <c r="D6176">
        <v>1</v>
      </c>
      <c r="E6176">
        <v>5.62</v>
      </c>
      <c r="F6176">
        <v>0.127</v>
      </c>
      <c r="G6176">
        <v>5.62</v>
      </c>
      <c r="H6176">
        <v>5.62</v>
      </c>
      <c r="I6176" t="s">
        <v>149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X6176">
        <v>0</v>
      </c>
      <c r="Y6176">
        <v>0</v>
      </c>
    </row>
    <row r="6177" spans="1:25" x14ac:dyDescent="0.3">
      <c r="A6177" s="2">
        <v>45949</v>
      </c>
      <c r="B6177" t="s">
        <v>74</v>
      </c>
      <c r="C6177">
        <v>214</v>
      </c>
      <c r="D6177">
        <v>1</v>
      </c>
      <c r="E6177">
        <v>3.4</v>
      </c>
      <c r="F6177">
        <v>0.46700000000000003</v>
      </c>
      <c r="G6177">
        <v>3.4</v>
      </c>
      <c r="H6177">
        <v>3.4</v>
      </c>
      <c r="I6177" t="s">
        <v>149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X6177">
        <v>0</v>
      </c>
      <c r="Y6177">
        <v>0</v>
      </c>
    </row>
    <row r="6178" spans="1:25" x14ac:dyDescent="0.3">
      <c r="A6178" s="2">
        <v>45949</v>
      </c>
      <c r="B6178" t="s">
        <v>64</v>
      </c>
      <c r="C6178">
        <v>610</v>
      </c>
      <c r="D6178">
        <v>1</v>
      </c>
      <c r="E6178">
        <v>4.24</v>
      </c>
      <c r="F6178">
        <v>0.16400000000000001</v>
      </c>
      <c r="G6178">
        <v>4.24</v>
      </c>
      <c r="H6178">
        <v>4.24</v>
      </c>
      <c r="I6178" t="s">
        <v>149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X6178">
        <v>0</v>
      </c>
      <c r="Y6178">
        <v>0</v>
      </c>
    </row>
    <row r="6179" spans="1:25" x14ac:dyDescent="0.3">
      <c r="A6179" s="2">
        <v>45949</v>
      </c>
      <c r="B6179" t="s">
        <v>72</v>
      </c>
      <c r="C6179">
        <v>70</v>
      </c>
      <c r="D6179">
        <v>0</v>
      </c>
      <c r="F6179">
        <v>0</v>
      </c>
      <c r="G6179">
        <v>0</v>
      </c>
      <c r="H6179">
        <v>0</v>
      </c>
      <c r="I6179" t="s">
        <v>149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5" x14ac:dyDescent="0.3">
      <c r="A6180" s="2">
        <v>45949</v>
      </c>
      <c r="B6180" t="s">
        <v>106</v>
      </c>
      <c r="C6180">
        <v>174</v>
      </c>
      <c r="D6180">
        <v>4</v>
      </c>
      <c r="E6180">
        <v>2.0550000000000002</v>
      </c>
      <c r="F6180">
        <v>2.2989999999999999</v>
      </c>
      <c r="G6180">
        <v>8.2200000000000006</v>
      </c>
      <c r="H6180">
        <v>8.2200000000000006</v>
      </c>
      <c r="I6180" t="s">
        <v>149</v>
      </c>
      <c r="J6180">
        <v>0</v>
      </c>
      <c r="K6180">
        <v>1</v>
      </c>
      <c r="L6180">
        <v>1</v>
      </c>
      <c r="M6180">
        <v>1</v>
      </c>
      <c r="N6180">
        <v>0</v>
      </c>
      <c r="O6180">
        <v>1</v>
      </c>
      <c r="P6180">
        <v>1</v>
      </c>
      <c r="Q6180">
        <v>1</v>
      </c>
      <c r="R6180">
        <v>0</v>
      </c>
      <c r="S6180">
        <v>72.88</v>
      </c>
      <c r="T6180">
        <v>72.88</v>
      </c>
      <c r="U6180">
        <v>72.88</v>
      </c>
      <c r="V6180">
        <v>11.27881449</v>
      </c>
      <c r="W6180">
        <v>11.27881449</v>
      </c>
      <c r="X6180">
        <v>8.8661800490000005</v>
      </c>
      <c r="Y6180">
        <v>8.8661800490000005</v>
      </c>
    </row>
    <row r="6181" spans="1:25" x14ac:dyDescent="0.3">
      <c r="A6181" s="2">
        <v>45949</v>
      </c>
      <c r="B6181" t="s">
        <v>54</v>
      </c>
      <c r="C6181">
        <v>195</v>
      </c>
      <c r="D6181">
        <v>2</v>
      </c>
      <c r="E6181">
        <v>2.5449999999999999</v>
      </c>
      <c r="F6181">
        <v>1.026</v>
      </c>
      <c r="G6181">
        <v>5.09</v>
      </c>
      <c r="H6181">
        <v>5.09</v>
      </c>
      <c r="I6181" t="s">
        <v>149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22.88</v>
      </c>
      <c r="S6181">
        <v>22.88</v>
      </c>
      <c r="T6181">
        <v>22.88</v>
      </c>
      <c r="U6181">
        <v>22.88</v>
      </c>
      <c r="V6181">
        <v>22.246503499999999</v>
      </c>
      <c r="W6181">
        <v>22.246503499999999</v>
      </c>
      <c r="X6181">
        <v>4.4950884090000001</v>
      </c>
      <c r="Y6181">
        <v>4.4950884090000001</v>
      </c>
    </row>
    <row r="6182" spans="1:25" x14ac:dyDescent="0.3">
      <c r="A6182" s="2">
        <v>45949</v>
      </c>
      <c r="B6182" t="s">
        <v>44</v>
      </c>
      <c r="C6182">
        <v>100</v>
      </c>
      <c r="D6182">
        <v>1</v>
      </c>
      <c r="E6182">
        <v>2.4500000000000002</v>
      </c>
      <c r="F6182">
        <v>1</v>
      </c>
      <c r="G6182">
        <v>2.4500000000000002</v>
      </c>
      <c r="H6182">
        <v>2.4500000000000002</v>
      </c>
      <c r="I6182" t="s">
        <v>149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X6182">
        <v>0</v>
      </c>
      <c r="Y6182">
        <v>0</v>
      </c>
    </row>
    <row r="6183" spans="1:25" x14ac:dyDescent="0.3">
      <c r="A6183" s="2">
        <v>45949</v>
      </c>
      <c r="B6183" t="s">
        <v>40</v>
      </c>
      <c r="C6183">
        <v>383</v>
      </c>
      <c r="D6183">
        <v>2</v>
      </c>
      <c r="E6183">
        <v>3.57</v>
      </c>
      <c r="F6183">
        <v>0.52200000000000002</v>
      </c>
      <c r="G6183">
        <v>7.14</v>
      </c>
      <c r="H6183">
        <v>7.14</v>
      </c>
      <c r="I6183" t="s">
        <v>149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X6183">
        <v>0</v>
      </c>
      <c r="Y6183">
        <v>0</v>
      </c>
    </row>
    <row r="6184" spans="1:25" x14ac:dyDescent="0.3">
      <c r="A6184" s="2">
        <v>45949</v>
      </c>
      <c r="B6184" t="s">
        <v>56</v>
      </c>
      <c r="C6184">
        <v>237</v>
      </c>
      <c r="D6184">
        <v>1</v>
      </c>
      <c r="E6184">
        <v>1.83</v>
      </c>
      <c r="F6184">
        <v>0.42199999999999999</v>
      </c>
      <c r="G6184">
        <v>1.83</v>
      </c>
      <c r="H6184">
        <v>1.83</v>
      </c>
      <c r="I6184" t="s">
        <v>149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X6184">
        <v>0</v>
      </c>
      <c r="Y6184">
        <v>0</v>
      </c>
    </row>
    <row r="6185" spans="1:25" x14ac:dyDescent="0.3">
      <c r="A6185" s="2">
        <v>45949</v>
      </c>
      <c r="B6185" t="s">
        <v>76</v>
      </c>
      <c r="C6185">
        <v>184</v>
      </c>
      <c r="D6185">
        <v>0</v>
      </c>
      <c r="F6185">
        <v>0</v>
      </c>
      <c r="G6185">
        <v>0</v>
      </c>
      <c r="H6185">
        <v>0</v>
      </c>
      <c r="I6185" t="s">
        <v>149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5" x14ac:dyDescent="0.3">
      <c r="A6186" s="2">
        <v>45949</v>
      </c>
      <c r="B6186" t="s">
        <v>48</v>
      </c>
      <c r="C6186">
        <v>355</v>
      </c>
      <c r="D6186">
        <v>5</v>
      </c>
      <c r="E6186">
        <v>3.44</v>
      </c>
      <c r="F6186">
        <v>1.4079999999999999</v>
      </c>
      <c r="G6186">
        <v>17.2</v>
      </c>
      <c r="H6186">
        <v>17.2</v>
      </c>
      <c r="I6186" t="s">
        <v>149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X6186">
        <v>0</v>
      </c>
      <c r="Y6186">
        <v>0</v>
      </c>
    </row>
    <row r="6187" spans="1:25" x14ac:dyDescent="0.3">
      <c r="A6187" s="2">
        <v>45949</v>
      </c>
      <c r="B6187" t="s">
        <v>24</v>
      </c>
      <c r="C6187">
        <v>741</v>
      </c>
      <c r="D6187">
        <v>2</v>
      </c>
      <c r="E6187">
        <v>2.57</v>
      </c>
      <c r="F6187">
        <v>0.27</v>
      </c>
      <c r="G6187">
        <v>5.14</v>
      </c>
      <c r="H6187">
        <v>5.14</v>
      </c>
      <c r="I6187" t="s">
        <v>149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X6187">
        <v>0</v>
      </c>
      <c r="Y6187">
        <v>0</v>
      </c>
    </row>
    <row r="6188" spans="1:25" x14ac:dyDescent="0.3">
      <c r="A6188" s="2">
        <v>45949</v>
      </c>
      <c r="B6188" t="s">
        <v>108</v>
      </c>
      <c r="C6188">
        <v>232</v>
      </c>
      <c r="D6188">
        <v>0</v>
      </c>
      <c r="F6188">
        <v>0</v>
      </c>
      <c r="G6188">
        <v>0</v>
      </c>
      <c r="H6188">
        <v>0</v>
      </c>
      <c r="I6188" t="s">
        <v>149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5" x14ac:dyDescent="0.3">
      <c r="A6189" s="2">
        <v>45949</v>
      </c>
      <c r="B6189" t="s">
        <v>62</v>
      </c>
      <c r="C6189">
        <v>983</v>
      </c>
      <c r="D6189">
        <v>11</v>
      </c>
      <c r="E6189">
        <v>2.7810000000000001</v>
      </c>
      <c r="F6189">
        <v>1.119</v>
      </c>
      <c r="G6189">
        <v>30.59</v>
      </c>
      <c r="H6189">
        <v>30.59</v>
      </c>
      <c r="I6189" t="s">
        <v>149</v>
      </c>
      <c r="J6189">
        <v>2</v>
      </c>
      <c r="K6189">
        <v>2</v>
      </c>
      <c r="L6189">
        <v>2</v>
      </c>
      <c r="M6189">
        <v>2</v>
      </c>
      <c r="N6189">
        <v>2</v>
      </c>
      <c r="O6189">
        <v>2</v>
      </c>
      <c r="P6189">
        <v>2</v>
      </c>
      <c r="Q6189">
        <v>2</v>
      </c>
      <c r="R6189">
        <v>71.37</v>
      </c>
      <c r="S6189">
        <v>71.37</v>
      </c>
      <c r="T6189">
        <v>71.37</v>
      </c>
      <c r="U6189">
        <v>71.37</v>
      </c>
      <c r="V6189">
        <v>42.861146140000002</v>
      </c>
      <c r="W6189">
        <v>42.861146140000002</v>
      </c>
      <c r="X6189">
        <v>2.3331153969999998</v>
      </c>
      <c r="Y6189">
        <v>2.3331153969999998</v>
      </c>
    </row>
    <row r="6190" spans="1:25" x14ac:dyDescent="0.3">
      <c r="A6190" s="2">
        <v>45949</v>
      </c>
      <c r="B6190" t="s">
        <v>80</v>
      </c>
      <c r="C6190">
        <v>108</v>
      </c>
      <c r="D6190">
        <v>0</v>
      </c>
      <c r="F6190">
        <v>0</v>
      </c>
      <c r="G6190">
        <v>0</v>
      </c>
      <c r="H6190">
        <v>0</v>
      </c>
      <c r="I6190" t="s">
        <v>149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5" x14ac:dyDescent="0.3">
      <c r="A6191" s="2">
        <v>45949</v>
      </c>
      <c r="B6191" t="s">
        <v>84</v>
      </c>
      <c r="C6191">
        <v>97</v>
      </c>
      <c r="D6191">
        <v>0</v>
      </c>
      <c r="F6191">
        <v>0</v>
      </c>
      <c r="G6191">
        <v>0</v>
      </c>
      <c r="H6191">
        <v>0</v>
      </c>
      <c r="I6191" t="s">
        <v>149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5" x14ac:dyDescent="0.3">
      <c r="A6192" s="2">
        <v>45949</v>
      </c>
      <c r="B6192" t="s">
        <v>42</v>
      </c>
      <c r="C6192">
        <v>693</v>
      </c>
      <c r="D6192">
        <v>4</v>
      </c>
      <c r="E6192">
        <v>3.7829999999999999</v>
      </c>
      <c r="F6192">
        <v>0.57699999999999996</v>
      </c>
      <c r="G6192">
        <v>15.13</v>
      </c>
      <c r="H6192">
        <v>15.13</v>
      </c>
      <c r="I6192" t="s">
        <v>149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X6192">
        <v>0</v>
      </c>
      <c r="Y6192">
        <v>0</v>
      </c>
    </row>
    <row r="6193" spans="1:25" x14ac:dyDescent="0.3">
      <c r="A6193" s="2">
        <v>45949</v>
      </c>
      <c r="B6193" t="s">
        <v>11</v>
      </c>
      <c r="C6193">
        <v>61</v>
      </c>
      <c r="D6193">
        <v>0</v>
      </c>
      <c r="F6193">
        <v>0</v>
      </c>
      <c r="G6193">
        <v>0</v>
      </c>
      <c r="H6193">
        <v>0</v>
      </c>
      <c r="I6193" t="s">
        <v>149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5" x14ac:dyDescent="0.3">
      <c r="A6194" s="2">
        <v>45949</v>
      </c>
      <c r="B6194" t="s">
        <v>102</v>
      </c>
      <c r="C6194">
        <v>822</v>
      </c>
      <c r="D6194">
        <v>4</v>
      </c>
      <c r="E6194">
        <v>2.6579999999999999</v>
      </c>
      <c r="F6194">
        <v>0.48699999999999999</v>
      </c>
      <c r="G6194">
        <v>10.63</v>
      </c>
      <c r="H6194">
        <v>10.63</v>
      </c>
      <c r="I6194" t="s">
        <v>149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X6194">
        <v>0</v>
      </c>
      <c r="Y6194">
        <v>0</v>
      </c>
    </row>
    <row r="6195" spans="1:25" x14ac:dyDescent="0.3">
      <c r="A6195" s="2">
        <v>45949</v>
      </c>
      <c r="B6195" t="s">
        <v>98</v>
      </c>
      <c r="C6195">
        <v>1880</v>
      </c>
      <c r="D6195">
        <v>6</v>
      </c>
      <c r="E6195">
        <v>2.8220000000000001</v>
      </c>
      <c r="F6195">
        <v>0.31900000000000001</v>
      </c>
      <c r="G6195">
        <v>16.93</v>
      </c>
      <c r="H6195">
        <v>16.93</v>
      </c>
      <c r="I6195" t="s">
        <v>149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X6195">
        <v>0</v>
      </c>
      <c r="Y6195">
        <v>0</v>
      </c>
    </row>
    <row r="6196" spans="1:25" x14ac:dyDescent="0.3">
      <c r="A6196" s="2">
        <v>45949</v>
      </c>
      <c r="B6196" t="s">
        <v>104</v>
      </c>
      <c r="C6196">
        <v>474</v>
      </c>
      <c r="D6196">
        <v>1</v>
      </c>
      <c r="E6196">
        <v>2</v>
      </c>
      <c r="F6196">
        <v>0.21099999999999999</v>
      </c>
      <c r="G6196">
        <v>2</v>
      </c>
      <c r="H6196">
        <v>2</v>
      </c>
      <c r="I6196" t="s">
        <v>149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27.49</v>
      </c>
      <c r="S6196">
        <v>27.49</v>
      </c>
      <c r="T6196">
        <v>27.49</v>
      </c>
      <c r="U6196">
        <v>27.49</v>
      </c>
      <c r="V6196">
        <v>7.2753728630000003</v>
      </c>
      <c r="W6196">
        <v>7.2753728630000003</v>
      </c>
      <c r="X6196">
        <v>13.744999999999999</v>
      </c>
      <c r="Y6196">
        <v>13.744999999999999</v>
      </c>
    </row>
    <row r="6197" spans="1:25" x14ac:dyDescent="0.3">
      <c r="A6197" s="2">
        <v>45949</v>
      </c>
      <c r="B6197" t="s">
        <v>38</v>
      </c>
      <c r="C6197">
        <v>0</v>
      </c>
      <c r="D6197">
        <v>0</v>
      </c>
      <c r="G6197">
        <v>0</v>
      </c>
      <c r="H6197">
        <v>0</v>
      </c>
      <c r="I6197" t="s">
        <v>149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5" x14ac:dyDescent="0.3">
      <c r="A6198" s="2">
        <v>45949</v>
      </c>
      <c r="B6198" t="s">
        <v>42</v>
      </c>
      <c r="C6198">
        <v>423</v>
      </c>
      <c r="D6198">
        <v>13</v>
      </c>
      <c r="E6198">
        <v>1.879</v>
      </c>
      <c r="F6198">
        <v>3.073</v>
      </c>
      <c r="G6198">
        <v>24.43</v>
      </c>
      <c r="H6198">
        <v>24.43</v>
      </c>
      <c r="I6198" t="s">
        <v>149</v>
      </c>
      <c r="J6198">
        <v>5</v>
      </c>
      <c r="K6198">
        <v>5</v>
      </c>
      <c r="L6198">
        <v>5</v>
      </c>
      <c r="M6198">
        <v>5</v>
      </c>
      <c r="N6198">
        <v>5</v>
      </c>
      <c r="O6198">
        <v>5</v>
      </c>
      <c r="P6198">
        <v>5</v>
      </c>
      <c r="Q6198">
        <v>5</v>
      </c>
      <c r="R6198">
        <v>139.31</v>
      </c>
      <c r="S6198">
        <v>139.31</v>
      </c>
      <c r="T6198">
        <v>139.31</v>
      </c>
      <c r="U6198">
        <v>139.31</v>
      </c>
      <c r="V6198">
        <v>17.536429550000001</v>
      </c>
      <c r="W6198">
        <v>17.536429550000001</v>
      </c>
      <c r="X6198">
        <v>5.7024150630000001</v>
      </c>
      <c r="Y6198">
        <v>5.7024150630000001</v>
      </c>
    </row>
    <row r="6199" spans="1:25" x14ac:dyDescent="0.3">
      <c r="A6199" s="2">
        <v>45949</v>
      </c>
      <c r="B6199" t="s">
        <v>50</v>
      </c>
      <c r="C6199">
        <v>1</v>
      </c>
      <c r="D6199">
        <v>0</v>
      </c>
      <c r="F6199">
        <v>0</v>
      </c>
      <c r="G6199">
        <v>0</v>
      </c>
      <c r="H6199">
        <v>0</v>
      </c>
      <c r="I6199" t="s">
        <v>149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5" x14ac:dyDescent="0.3">
      <c r="A6200" s="2">
        <v>45949</v>
      </c>
      <c r="B6200" t="s">
        <v>72</v>
      </c>
      <c r="C6200">
        <v>203</v>
      </c>
      <c r="D6200">
        <v>3</v>
      </c>
      <c r="E6200">
        <v>5.133</v>
      </c>
      <c r="F6200">
        <v>1.478</v>
      </c>
      <c r="G6200">
        <v>15.4</v>
      </c>
      <c r="H6200">
        <v>15.4</v>
      </c>
      <c r="I6200" t="s">
        <v>149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X6200">
        <v>0</v>
      </c>
      <c r="Y6200">
        <v>0</v>
      </c>
    </row>
    <row r="6201" spans="1:25" x14ac:dyDescent="0.3">
      <c r="A6201" s="2">
        <v>45949</v>
      </c>
      <c r="B6201" t="s">
        <v>84</v>
      </c>
      <c r="C6201">
        <v>24</v>
      </c>
      <c r="D6201">
        <v>0</v>
      </c>
      <c r="F6201">
        <v>0</v>
      </c>
      <c r="G6201">
        <v>0</v>
      </c>
      <c r="H6201">
        <v>0</v>
      </c>
      <c r="I6201" t="s">
        <v>149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5" x14ac:dyDescent="0.3">
      <c r="A6202" s="2">
        <v>45949</v>
      </c>
      <c r="B6202" t="s">
        <v>68</v>
      </c>
      <c r="C6202">
        <v>756</v>
      </c>
      <c r="D6202">
        <v>4</v>
      </c>
      <c r="E6202">
        <v>4.07</v>
      </c>
      <c r="F6202">
        <v>0.52900000000000003</v>
      </c>
      <c r="G6202">
        <v>16.28</v>
      </c>
      <c r="H6202">
        <v>16.28</v>
      </c>
      <c r="I6202" t="s">
        <v>149</v>
      </c>
      <c r="J6202">
        <v>1</v>
      </c>
      <c r="K6202">
        <v>1</v>
      </c>
      <c r="L6202">
        <v>1</v>
      </c>
      <c r="M6202">
        <v>1</v>
      </c>
      <c r="N6202">
        <v>2</v>
      </c>
      <c r="O6202">
        <v>2</v>
      </c>
      <c r="P6202">
        <v>2</v>
      </c>
      <c r="Q6202">
        <v>2</v>
      </c>
      <c r="R6202">
        <v>54.98</v>
      </c>
      <c r="S6202">
        <v>54.98</v>
      </c>
      <c r="T6202">
        <v>54.98</v>
      </c>
      <c r="U6202">
        <v>54.98</v>
      </c>
      <c r="V6202">
        <v>29.610767549999998</v>
      </c>
      <c r="W6202">
        <v>29.610767549999998</v>
      </c>
      <c r="X6202">
        <v>3.3771498769999999</v>
      </c>
      <c r="Y6202">
        <v>3.3771498769999999</v>
      </c>
    </row>
    <row r="6203" spans="1:25" x14ac:dyDescent="0.3">
      <c r="A6203" s="2">
        <v>45949</v>
      </c>
      <c r="B6203" t="s">
        <v>64</v>
      </c>
      <c r="C6203">
        <v>124</v>
      </c>
      <c r="D6203">
        <v>2</v>
      </c>
      <c r="E6203">
        <v>3.91</v>
      </c>
      <c r="F6203">
        <v>1.613</v>
      </c>
      <c r="G6203">
        <v>7.82</v>
      </c>
      <c r="H6203">
        <v>7.82</v>
      </c>
      <c r="I6203" t="s">
        <v>149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X6203">
        <v>0</v>
      </c>
      <c r="Y6203">
        <v>0</v>
      </c>
    </row>
    <row r="6204" spans="1:25" x14ac:dyDescent="0.3">
      <c r="A6204" s="2">
        <v>45949</v>
      </c>
      <c r="B6204" t="s">
        <v>26</v>
      </c>
      <c r="C6204">
        <v>88</v>
      </c>
      <c r="D6204">
        <v>0</v>
      </c>
      <c r="F6204">
        <v>0</v>
      </c>
      <c r="G6204">
        <v>0</v>
      </c>
      <c r="H6204">
        <v>0</v>
      </c>
      <c r="I6204" t="s">
        <v>149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5" x14ac:dyDescent="0.3">
      <c r="A6205" s="2">
        <v>45949</v>
      </c>
      <c r="B6205" t="s">
        <v>15</v>
      </c>
      <c r="C6205">
        <v>343</v>
      </c>
      <c r="D6205">
        <v>0</v>
      </c>
      <c r="F6205">
        <v>0</v>
      </c>
      <c r="G6205">
        <v>0</v>
      </c>
      <c r="H6205">
        <v>0</v>
      </c>
      <c r="I6205" t="s">
        <v>149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5" x14ac:dyDescent="0.3">
      <c r="A6206" s="2">
        <v>45949</v>
      </c>
      <c r="B6206" t="s">
        <v>36</v>
      </c>
      <c r="C6206">
        <v>199</v>
      </c>
      <c r="D6206">
        <v>1</v>
      </c>
      <c r="E6206">
        <v>1.4</v>
      </c>
      <c r="F6206">
        <v>0.503</v>
      </c>
      <c r="G6206">
        <v>1.4</v>
      </c>
      <c r="H6206">
        <v>1.4</v>
      </c>
      <c r="I6206" t="s">
        <v>149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X6206">
        <v>0</v>
      </c>
      <c r="Y6206">
        <v>0</v>
      </c>
    </row>
    <row r="6207" spans="1:25" x14ac:dyDescent="0.3">
      <c r="A6207" s="2">
        <v>45949</v>
      </c>
      <c r="B6207" t="s">
        <v>78</v>
      </c>
      <c r="C6207">
        <v>240</v>
      </c>
      <c r="D6207">
        <v>3</v>
      </c>
      <c r="E6207">
        <v>3.5830000000000002</v>
      </c>
      <c r="F6207">
        <v>1.25</v>
      </c>
      <c r="G6207">
        <v>10.75</v>
      </c>
      <c r="H6207">
        <v>10.75</v>
      </c>
      <c r="I6207" t="s">
        <v>149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78.489999999999995</v>
      </c>
      <c r="S6207">
        <v>78.489999999999995</v>
      </c>
      <c r="T6207">
        <v>78.489999999999995</v>
      </c>
      <c r="U6207">
        <v>78.489999999999995</v>
      </c>
      <c r="V6207">
        <v>13.696012229999999</v>
      </c>
      <c r="W6207">
        <v>13.696012229999999</v>
      </c>
      <c r="X6207">
        <v>7.3013953489999999</v>
      </c>
      <c r="Y6207">
        <v>7.3013953489999999</v>
      </c>
    </row>
    <row r="6208" spans="1:25" x14ac:dyDescent="0.3">
      <c r="A6208" s="2">
        <v>45949</v>
      </c>
      <c r="B6208" t="s">
        <v>21</v>
      </c>
      <c r="C6208">
        <v>289</v>
      </c>
      <c r="D6208">
        <v>5</v>
      </c>
      <c r="E6208">
        <v>1.264</v>
      </c>
      <c r="F6208">
        <v>1.73</v>
      </c>
      <c r="G6208">
        <v>6.32</v>
      </c>
      <c r="H6208">
        <v>6.32</v>
      </c>
      <c r="I6208" t="s">
        <v>149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X6208">
        <v>0</v>
      </c>
      <c r="Y6208">
        <v>0</v>
      </c>
    </row>
    <row r="6209" spans="1:25" x14ac:dyDescent="0.3">
      <c r="A6209" s="2">
        <v>45949</v>
      </c>
      <c r="B6209" t="s">
        <v>94</v>
      </c>
      <c r="C6209">
        <v>198</v>
      </c>
      <c r="D6209">
        <v>1</v>
      </c>
      <c r="E6209">
        <v>3.49</v>
      </c>
      <c r="F6209">
        <v>0.505</v>
      </c>
      <c r="G6209">
        <v>3.49</v>
      </c>
      <c r="H6209">
        <v>3.49</v>
      </c>
      <c r="I6209" t="s">
        <v>149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34.49</v>
      </c>
      <c r="S6209">
        <v>34.49</v>
      </c>
      <c r="T6209">
        <v>34.49</v>
      </c>
      <c r="U6209">
        <v>34.49</v>
      </c>
      <c r="V6209">
        <v>10.118875040000001</v>
      </c>
      <c r="W6209">
        <v>10.118875040000001</v>
      </c>
      <c r="X6209">
        <v>9.8825214900000002</v>
      </c>
      <c r="Y6209">
        <v>9.8825214900000002</v>
      </c>
    </row>
    <row r="6210" spans="1:25" x14ac:dyDescent="0.3">
      <c r="A6210" s="2">
        <v>45949</v>
      </c>
      <c r="B6210" t="s">
        <v>17</v>
      </c>
      <c r="C6210">
        <v>44</v>
      </c>
      <c r="D6210">
        <v>0</v>
      </c>
      <c r="F6210">
        <v>0</v>
      </c>
      <c r="G6210">
        <v>0</v>
      </c>
      <c r="H6210">
        <v>0</v>
      </c>
      <c r="I6210" t="s">
        <v>149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5" x14ac:dyDescent="0.3">
      <c r="A6211" s="2">
        <v>45949</v>
      </c>
      <c r="B6211" t="s">
        <v>17</v>
      </c>
      <c r="C6211">
        <v>46</v>
      </c>
      <c r="D6211">
        <v>0</v>
      </c>
      <c r="F6211">
        <v>0</v>
      </c>
      <c r="G6211">
        <v>0</v>
      </c>
      <c r="H6211">
        <v>0</v>
      </c>
      <c r="I6211" t="s">
        <v>149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5" x14ac:dyDescent="0.3">
      <c r="A6212" s="2">
        <v>45949</v>
      </c>
      <c r="B6212" t="s">
        <v>17</v>
      </c>
      <c r="C6212">
        <v>121</v>
      </c>
      <c r="D6212">
        <v>0</v>
      </c>
      <c r="F6212">
        <v>0</v>
      </c>
      <c r="G6212">
        <v>0</v>
      </c>
      <c r="H6212">
        <v>0</v>
      </c>
      <c r="I6212" t="s">
        <v>149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5" x14ac:dyDescent="0.3">
      <c r="A6213" s="2">
        <v>45949</v>
      </c>
      <c r="B6213" t="s">
        <v>17</v>
      </c>
      <c r="C6213">
        <v>48</v>
      </c>
      <c r="D6213">
        <v>0</v>
      </c>
      <c r="F6213">
        <v>0</v>
      </c>
      <c r="G6213">
        <v>0</v>
      </c>
      <c r="H6213">
        <v>0</v>
      </c>
      <c r="I6213" t="s">
        <v>149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5" x14ac:dyDescent="0.3">
      <c r="A6214" s="2">
        <v>45949</v>
      </c>
      <c r="B6214" t="s">
        <v>52</v>
      </c>
      <c r="C6214">
        <v>1288</v>
      </c>
      <c r="D6214">
        <v>20</v>
      </c>
      <c r="E6214">
        <v>0.71799999999999997</v>
      </c>
      <c r="F6214">
        <v>1.5529999999999999</v>
      </c>
      <c r="G6214">
        <v>14.35</v>
      </c>
      <c r="H6214">
        <v>14.35</v>
      </c>
      <c r="I6214" t="s">
        <v>149</v>
      </c>
      <c r="J6214">
        <v>2</v>
      </c>
      <c r="K6214">
        <v>2</v>
      </c>
      <c r="L6214">
        <v>2</v>
      </c>
      <c r="M6214">
        <v>2</v>
      </c>
      <c r="N6214">
        <v>2</v>
      </c>
      <c r="O6214">
        <v>2</v>
      </c>
      <c r="P6214">
        <v>2</v>
      </c>
      <c r="Q6214">
        <v>2</v>
      </c>
      <c r="R6214">
        <v>27.76</v>
      </c>
      <c r="S6214">
        <v>27.76</v>
      </c>
      <c r="T6214">
        <v>27.76</v>
      </c>
      <c r="U6214">
        <v>27.76</v>
      </c>
      <c r="V6214">
        <v>51.693083569999999</v>
      </c>
      <c r="W6214">
        <v>51.693083569999999</v>
      </c>
      <c r="X6214">
        <v>1.934494774</v>
      </c>
      <c r="Y6214">
        <v>1.934494774</v>
      </c>
    </row>
    <row r="6215" spans="1:25" x14ac:dyDescent="0.3">
      <c r="A6215" s="2">
        <v>45949</v>
      </c>
      <c r="B6215" t="s">
        <v>52</v>
      </c>
      <c r="C6215">
        <v>1526</v>
      </c>
      <c r="D6215">
        <v>11</v>
      </c>
      <c r="E6215">
        <v>0.60699999999999998</v>
      </c>
      <c r="F6215">
        <v>0.72099999999999997</v>
      </c>
      <c r="G6215">
        <v>6.68</v>
      </c>
      <c r="H6215">
        <v>6.68</v>
      </c>
      <c r="I6215" t="s">
        <v>149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X6215">
        <v>0</v>
      </c>
      <c r="Y6215">
        <v>0</v>
      </c>
    </row>
    <row r="6216" spans="1:25" x14ac:dyDescent="0.3">
      <c r="A6216" s="2">
        <v>45949</v>
      </c>
      <c r="B6216" t="s">
        <v>52</v>
      </c>
      <c r="C6216">
        <v>1393</v>
      </c>
      <c r="D6216">
        <v>17</v>
      </c>
      <c r="E6216">
        <v>0.67900000000000005</v>
      </c>
      <c r="F6216">
        <v>1.22</v>
      </c>
      <c r="G6216">
        <v>11.54</v>
      </c>
      <c r="H6216">
        <v>11.54</v>
      </c>
      <c r="I6216" t="s">
        <v>149</v>
      </c>
      <c r="J6216">
        <v>2</v>
      </c>
      <c r="K6216">
        <v>2</v>
      </c>
      <c r="L6216">
        <v>2</v>
      </c>
      <c r="M6216">
        <v>2</v>
      </c>
      <c r="N6216">
        <v>2</v>
      </c>
      <c r="O6216">
        <v>2</v>
      </c>
      <c r="P6216">
        <v>2</v>
      </c>
      <c r="Q6216">
        <v>2</v>
      </c>
      <c r="R6216">
        <v>41.37</v>
      </c>
      <c r="S6216">
        <v>41.37</v>
      </c>
      <c r="T6216">
        <v>41.37</v>
      </c>
      <c r="U6216">
        <v>41.37</v>
      </c>
      <c r="V6216">
        <v>27.894609620000001</v>
      </c>
      <c r="W6216">
        <v>27.894609620000001</v>
      </c>
      <c r="X6216">
        <v>3.5849220100000001</v>
      </c>
      <c r="Y6216">
        <v>3.5849220100000001</v>
      </c>
    </row>
    <row r="6217" spans="1:25" x14ac:dyDescent="0.3">
      <c r="A6217" s="2">
        <v>45949</v>
      </c>
      <c r="B6217" t="s">
        <v>52</v>
      </c>
      <c r="C6217">
        <v>5298</v>
      </c>
      <c r="D6217">
        <v>51</v>
      </c>
      <c r="E6217">
        <v>0.32500000000000001</v>
      </c>
      <c r="F6217">
        <v>0.96299999999999997</v>
      </c>
      <c r="G6217">
        <v>16.600000000000001</v>
      </c>
      <c r="H6217">
        <v>16.600000000000001</v>
      </c>
      <c r="I6217" t="s">
        <v>149</v>
      </c>
      <c r="J6217">
        <v>3</v>
      </c>
      <c r="K6217">
        <v>3</v>
      </c>
      <c r="L6217">
        <v>3</v>
      </c>
      <c r="M6217">
        <v>3</v>
      </c>
      <c r="N6217">
        <v>3</v>
      </c>
      <c r="O6217">
        <v>3</v>
      </c>
      <c r="P6217">
        <v>3</v>
      </c>
      <c r="Q6217">
        <v>3</v>
      </c>
      <c r="R6217">
        <v>62.25</v>
      </c>
      <c r="S6217">
        <v>62.25</v>
      </c>
      <c r="T6217">
        <v>62.25</v>
      </c>
      <c r="U6217">
        <v>62.25</v>
      </c>
      <c r="V6217">
        <v>26.666666670000001</v>
      </c>
      <c r="W6217">
        <v>26.666666670000001</v>
      </c>
      <c r="X6217">
        <v>3.75</v>
      </c>
      <c r="Y6217">
        <v>3.75</v>
      </c>
    </row>
    <row r="6218" spans="1:25" x14ac:dyDescent="0.3">
      <c r="A6218" s="2">
        <v>45949</v>
      </c>
      <c r="B6218" t="s">
        <v>112</v>
      </c>
      <c r="C6218">
        <v>112</v>
      </c>
      <c r="D6218">
        <v>0</v>
      </c>
      <c r="F6218">
        <v>0</v>
      </c>
      <c r="G6218">
        <v>0</v>
      </c>
      <c r="H6218">
        <v>0</v>
      </c>
      <c r="I6218" t="s">
        <v>149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5" x14ac:dyDescent="0.3">
      <c r="A6219" s="2">
        <v>45949</v>
      </c>
      <c r="B6219" t="s">
        <v>15</v>
      </c>
      <c r="C6219">
        <v>355</v>
      </c>
      <c r="D6219">
        <v>0</v>
      </c>
      <c r="F6219">
        <v>0</v>
      </c>
      <c r="G6219">
        <v>0</v>
      </c>
      <c r="H6219">
        <v>0</v>
      </c>
      <c r="I6219" t="s">
        <v>149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5" x14ac:dyDescent="0.3">
      <c r="A6220" s="2">
        <v>45949</v>
      </c>
      <c r="B6220" t="s">
        <v>112</v>
      </c>
      <c r="C6220">
        <v>294</v>
      </c>
      <c r="D6220">
        <v>3</v>
      </c>
      <c r="E6220">
        <v>1.22</v>
      </c>
      <c r="F6220">
        <v>1.02</v>
      </c>
      <c r="G6220">
        <v>3.66</v>
      </c>
      <c r="H6220">
        <v>3.66</v>
      </c>
      <c r="I6220" t="s">
        <v>149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22.88</v>
      </c>
      <c r="S6220">
        <v>22.88</v>
      </c>
      <c r="T6220">
        <v>22.88</v>
      </c>
      <c r="U6220">
        <v>22.88</v>
      </c>
      <c r="V6220">
        <v>15.996503499999999</v>
      </c>
      <c r="W6220">
        <v>15.996503499999999</v>
      </c>
      <c r="X6220">
        <v>6.2513661200000001</v>
      </c>
      <c r="Y6220">
        <v>6.2513661200000001</v>
      </c>
    </row>
    <row r="6221" spans="1:25" x14ac:dyDescent="0.3">
      <c r="A6221" s="2">
        <v>45949</v>
      </c>
      <c r="B6221" t="s">
        <v>15</v>
      </c>
      <c r="C6221">
        <v>442</v>
      </c>
      <c r="D6221">
        <v>2</v>
      </c>
      <c r="E6221">
        <v>1.1299999999999999</v>
      </c>
      <c r="F6221">
        <v>0.45200000000000001</v>
      </c>
      <c r="G6221">
        <v>2.2599999999999998</v>
      </c>
      <c r="H6221">
        <v>2.2599999999999998</v>
      </c>
      <c r="I6221" t="s">
        <v>149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1</v>
      </c>
      <c r="Q6221">
        <v>1</v>
      </c>
      <c r="R6221">
        <v>21.88</v>
      </c>
      <c r="S6221">
        <v>21.88</v>
      </c>
      <c r="T6221">
        <v>21.88</v>
      </c>
      <c r="U6221">
        <v>21.88</v>
      </c>
      <c r="V6221">
        <v>10.32906764</v>
      </c>
      <c r="W6221">
        <v>10.32906764</v>
      </c>
      <c r="X6221">
        <v>9.6814159289999999</v>
      </c>
      <c r="Y6221">
        <v>9.6814159289999999</v>
      </c>
    </row>
    <row r="6222" spans="1:25" x14ac:dyDescent="0.3">
      <c r="A6222" s="2">
        <v>45949</v>
      </c>
      <c r="B6222" t="s">
        <v>15</v>
      </c>
      <c r="C6222">
        <v>498</v>
      </c>
      <c r="D6222">
        <v>0</v>
      </c>
      <c r="F6222">
        <v>0</v>
      </c>
      <c r="G6222">
        <v>0</v>
      </c>
      <c r="H6222">
        <v>0</v>
      </c>
      <c r="I6222" t="s">
        <v>149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5" x14ac:dyDescent="0.3">
      <c r="A6223" s="2">
        <v>45949</v>
      </c>
      <c r="B6223" t="s">
        <v>112</v>
      </c>
      <c r="C6223">
        <v>424</v>
      </c>
      <c r="D6223">
        <v>2</v>
      </c>
      <c r="E6223">
        <v>1.155</v>
      </c>
      <c r="F6223">
        <v>0.47199999999999998</v>
      </c>
      <c r="G6223">
        <v>2.31</v>
      </c>
      <c r="H6223">
        <v>2.31</v>
      </c>
      <c r="I6223" t="s">
        <v>149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31.49</v>
      </c>
      <c r="S6223">
        <v>31.49</v>
      </c>
      <c r="T6223">
        <v>31.49</v>
      </c>
      <c r="U6223">
        <v>31.49</v>
      </c>
      <c r="V6223">
        <v>7.3356621149999999</v>
      </c>
      <c r="W6223">
        <v>7.3356621149999999</v>
      </c>
      <c r="X6223">
        <v>13.63203463</v>
      </c>
      <c r="Y6223">
        <v>13.63203463</v>
      </c>
    </row>
    <row r="6224" spans="1:25" x14ac:dyDescent="0.3">
      <c r="A6224" s="2">
        <v>45949</v>
      </c>
      <c r="B6224" t="s">
        <v>15</v>
      </c>
      <c r="C6224">
        <v>937</v>
      </c>
      <c r="D6224">
        <v>7</v>
      </c>
      <c r="E6224">
        <v>0.65300000000000002</v>
      </c>
      <c r="F6224">
        <v>0.747</v>
      </c>
      <c r="G6224">
        <v>4.57</v>
      </c>
      <c r="H6224">
        <v>4.57</v>
      </c>
      <c r="I6224" t="s">
        <v>149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118.88</v>
      </c>
      <c r="S6224">
        <v>118.88</v>
      </c>
      <c r="T6224">
        <v>118.88</v>
      </c>
      <c r="U6224">
        <v>118.88</v>
      </c>
      <c r="V6224">
        <v>3.8442126509999999</v>
      </c>
      <c r="W6224">
        <v>3.8442126509999999</v>
      </c>
      <c r="X6224">
        <v>26.0131291</v>
      </c>
      <c r="Y6224">
        <v>26.0131291</v>
      </c>
    </row>
    <row r="6225" spans="1:25" x14ac:dyDescent="0.3">
      <c r="A6225" s="2">
        <v>45949</v>
      </c>
      <c r="B6225" t="s">
        <v>112</v>
      </c>
      <c r="C6225">
        <v>1151</v>
      </c>
      <c r="D6225">
        <v>11</v>
      </c>
      <c r="E6225">
        <v>0.81299999999999994</v>
      </c>
      <c r="F6225">
        <v>0.95599999999999996</v>
      </c>
      <c r="G6225">
        <v>8.94</v>
      </c>
      <c r="H6225">
        <v>8.94</v>
      </c>
      <c r="I6225" t="s">
        <v>149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31.49</v>
      </c>
      <c r="S6225">
        <v>31.49</v>
      </c>
      <c r="T6225">
        <v>31.49</v>
      </c>
      <c r="U6225">
        <v>31.49</v>
      </c>
      <c r="V6225">
        <v>28.389965069999999</v>
      </c>
      <c r="W6225">
        <v>28.389965069999999</v>
      </c>
      <c r="X6225">
        <v>3.5223713650000001</v>
      </c>
      <c r="Y6225">
        <v>3.5223713650000001</v>
      </c>
    </row>
    <row r="6226" spans="1:25" x14ac:dyDescent="0.3">
      <c r="A6226" s="2">
        <v>45949</v>
      </c>
      <c r="B6226" t="s">
        <v>100</v>
      </c>
      <c r="C6226">
        <v>10</v>
      </c>
      <c r="D6226">
        <v>0</v>
      </c>
      <c r="F6226">
        <v>0</v>
      </c>
      <c r="G6226">
        <v>0</v>
      </c>
      <c r="H6226">
        <v>0</v>
      </c>
      <c r="I6226" t="s">
        <v>149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5" x14ac:dyDescent="0.3">
      <c r="A6227" s="2">
        <v>45949</v>
      </c>
      <c r="B6227" t="s">
        <v>54</v>
      </c>
      <c r="C6227">
        <v>868</v>
      </c>
      <c r="D6227">
        <v>3</v>
      </c>
      <c r="E6227">
        <v>1.57</v>
      </c>
      <c r="F6227">
        <v>0.34599999999999997</v>
      </c>
      <c r="G6227">
        <v>4.71</v>
      </c>
      <c r="H6227">
        <v>4.71</v>
      </c>
      <c r="I6227" t="s">
        <v>149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X6227">
        <v>0</v>
      </c>
      <c r="Y6227">
        <v>0</v>
      </c>
    </row>
    <row r="6228" spans="1:25" x14ac:dyDescent="0.3">
      <c r="A6228" s="2">
        <v>45949</v>
      </c>
      <c r="B6228" t="s">
        <v>60</v>
      </c>
      <c r="C6228">
        <v>1019</v>
      </c>
      <c r="D6228">
        <v>8</v>
      </c>
      <c r="E6228">
        <v>1.234</v>
      </c>
      <c r="F6228">
        <v>0.78500000000000003</v>
      </c>
      <c r="G6228">
        <v>9.8699999999999992</v>
      </c>
      <c r="H6228">
        <v>9.8699999999999992</v>
      </c>
      <c r="I6228" t="s">
        <v>149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X6228">
        <v>0</v>
      </c>
      <c r="Y6228">
        <v>0</v>
      </c>
    </row>
    <row r="6229" spans="1:25" x14ac:dyDescent="0.3">
      <c r="A6229" s="2">
        <v>45949</v>
      </c>
      <c r="B6229" t="s">
        <v>60</v>
      </c>
      <c r="C6229">
        <v>2361</v>
      </c>
      <c r="D6229">
        <v>12</v>
      </c>
      <c r="E6229">
        <v>1.0940000000000001</v>
      </c>
      <c r="F6229">
        <v>0.50800000000000001</v>
      </c>
      <c r="G6229">
        <v>13.13</v>
      </c>
      <c r="H6229">
        <v>13.13</v>
      </c>
      <c r="I6229" t="s">
        <v>149</v>
      </c>
      <c r="J6229">
        <v>2</v>
      </c>
      <c r="K6229">
        <v>2</v>
      </c>
      <c r="L6229">
        <v>2</v>
      </c>
      <c r="M6229">
        <v>2</v>
      </c>
      <c r="N6229">
        <v>2</v>
      </c>
      <c r="O6229">
        <v>2</v>
      </c>
      <c r="P6229">
        <v>2</v>
      </c>
      <c r="Q6229">
        <v>2</v>
      </c>
      <c r="R6229">
        <v>46.86</v>
      </c>
      <c r="S6229">
        <v>46.86</v>
      </c>
      <c r="T6229">
        <v>46.86</v>
      </c>
      <c r="U6229">
        <v>46.86</v>
      </c>
      <c r="V6229">
        <v>28.019632949999998</v>
      </c>
      <c r="W6229">
        <v>28.019632949999998</v>
      </c>
      <c r="X6229">
        <v>3.5689261229999998</v>
      </c>
      <c r="Y6229">
        <v>3.5689261229999998</v>
      </c>
    </row>
    <row r="6230" spans="1:25" x14ac:dyDescent="0.3">
      <c r="A6230" s="2">
        <v>45949</v>
      </c>
      <c r="B6230" t="s">
        <v>100</v>
      </c>
      <c r="C6230">
        <v>36</v>
      </c>
      <c r="D6230">
        <v>1</v>
      </c>
      <c r="E6230">
        <v>1.1399999999999999</v>
      </c>
      <c r="F6230">
        <v>2.778</v>
      </c>
      <c r="G6230">
        <v>1.1399999999999999</v>
      </c>
      <c r="H6230">
        <v>1.1399999999999999</v>
      </c>
      <c r="I6230" t="s">
        <v>149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1</v>
      </c>
      <c r="Q6230">
        <v>1</v>
      </c>
      <c r="R6230">
        <v>11.88</v>
      </c>
      <c r="S6230">
        <v>11.88</v>
      </c>
      <c r="T6230">
        <v>11.88</v>
      </c>
      <c r="U6230">
        <v>11.88</v>
      </c>
      <c r="V6230">
        <v>9.5959595960000001</v>
      </c>
      <c r="W6230">
        <v>9.5959595960000001</v>
      </c>
      <c r="X6230">
        <v>10.42105263</v>
      </c>
      <c r="Y6230">
        <v>10.42105263</v>
      </c>
    </row>
    <row r="6231" spans="1:25" x14ac:dyDescent="0.3">
      <c r="A6231" s="2">
        <v>45949</v>
      </c>
      <c r="B6231" t="s">
        <v>54</v>
      </c>
      <c r="C6231">
        <v>3530</v>
      </c>
      <c r="D6231">
        <v>12</v>
      </c>
      <c r="E6231">
        <v>1.131</v>
      </c>
      <c r="F6231">
        <v>0.34</v>
      </c>
      <c r="G6231">
        <v>13.57</v>
      </c>
      <c r="H6231">
        <v>13.57</v>
      </c>
      <c r="I6231" t="s">
        <v>149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1</v>
      </c>
      <c r="R6231">
        <v>34.49</v>
      </c>
      <c r="S6231">
        <v>34.49</v>
      </c>
      <c r="T6231">
        <v>34.49</v>
      </c>
      <c r="U6231">
        <v>34.49</v>
      </c>
      <c r="V6231">
        <v>39.344737610000003</v>
      </c>
      <c r="W6231">
        <v>39.344737610000003</v>
      </c>
      <c r="X6231">
        <v>2.541635962</v>
      </c>
      <c r="Y6231">
        <v>2.541635962</v>
      </c>
    </row>
    <row r="6232" spans="1:25" x14ac:dyDescent="0.3">
      <c r="A6232" s="2">
        <v>45949</v>
      </c>
      <c r="B6232" t="s">
        <v>100</v>
      </c>
      <c r="C6232">
        <v>93</v>
      </c>
      <c r="D6232">
        <v>0</v>
      </c>
      <c r="F6232">
        <v>0</v>
      </c>
      <c r="G6232">
        <v>0</v>
      </c>
      <c r="H6232">
        <v>0</v>
      </c>
      <c r="I6232" t="s">
        <v>149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5" x14ac:dyDescent="0.3">
      <c r="A6233" s="2">
        <v>45949</v>
      </c>
      <c r="B6233" t="s">
        <v>54</v>
      </c>
      <c r="C6233">
        <v>582</v>
      </c>
      <c r="D6233">
        <v>5</v>
      </c>
      <c r="E6233">
        <v>0.82</v>
      </c>
      <c r="F6233">
        <v>0.85899999999999999</v>
      </c>
      <c r="G6233">
        <v>4.0999999999999996</v>
      </c>
      <c r="H6233">
        <v>4.0999999999999996</v>
      </c>
      <c r="I6233" t="s">
        <v>149</v>
      </c>
      <c r="J6233">
        <v>2</v>
      </c>
      <c r="K6233">
        <v>2</v>
      </c>
      <c r="L6233">
        <v>2</v>
      </c>
      <c r="M6233">
        <v>2</v>
      </c>
      <c r="N6233">
        <v>2</v>
      </c>
      <c r="O6233">
        <v>2</v>
      </c>
      <c r="P6233">
        <v>2</v>
      </c>
      <c r="Q6233">
        <v>2</v>
      </c>
      <c r="R6233">
        <v>45.76</v>
      </c>
      <c r="S6233">
        <v>45.76</v>
      </c>
      <c r="T6233">
        <v>45.76</v>
      </c>
      <c r="U6233">
        <v>45.76</v>
      </c>
      <c r="V6233">
        <v>8.9597902099999995</v>
      </c>
      <c r="W6233">
        <v>8.9597902099999995</v>
      </c>
      <c r="X6233">
        <v>11.160975609999999</v>
      </c>
      <c r="Y6233">
        <v>11.160975609999999</v>
      </c>
    </row>
    <row r="6234" spans="1:25" x14ac:dyDescent="0.3">
      <c r="A6234" s="2">
        <v>45949</v>
      </c>
      <c r="B6234" t="s">
        <v>60</v>
      </c>
      <c r="C6234">
        <v>776</v>
      </c>
      <c r="D6234">
        <v>3</v>
      </c>
      <c r="E6234">
        <v>1.423</v>
      </c>
      <c r="F6234">
        <v>0.38700000000000001</v>
      </c>
      <c r="G6234">
        <v>4.2699999999999996</v>
      </c>
      <c r="H6234">
        <v>4.2699999999999996</v>
      </c>
      <c r="I6234" t="s">
        <v>149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X6234">
        <v>0</v>
      </c>
      <c r="Y6234">
        <v>0</v>
      </c>
    </row>
    <row r="6235" spans="1:25" x14ac:dyDescent="0.3">
      <c r="A6235" s="2">
        <v>45949</v>
      </c>
      <c r="B6235" t="s">
        <v>54</v>
      </c>
      <c r="C6235">
        <v>8410</v>
      </c>
      <c r="D6235">
        <v>20</v>
      </c>
      <c r="E6235">
        <v>0.73499999999999999</v>
      </c>
      <c r="F6235">
        <v>0.23799999999999999</v>
      </c>
      <c r="G6235">
        <v>14.69</v>
      </c>
      <c r="H6235">
        <v>14.69</v>
      </c>
      <c r="I6235" t="s">
        <v>149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22.88</v>
      </c>
      <c r="S6235">
        <v>22.88</v>
      </c>
      <c r="T6235">
        <v>22.88</v>
      </c>
      <c r="U6235">
        <v>22.88</v>
      </c>
      <c r="V6235">
        <v>64.204545449999998</v>
      </c>
      <c r="W6235">
        <v>64.204545449999998</v>
      </c>
      <c r="X6235">
        <v>1.5575221239999999</v>
      </c>
      <c r="Y6235">
        <v>1.5575221239999999</v>
      </c>
    </row>
    <row r="6236" spans="1:25" x14ac:dyDescent="0.3">
      <c r="A6236" s="2">
        <v>45949</v>
      </c>
      <c r="B6236" t="s">
        <v>100</v>
      </c>
      <c r="C6236">
        <v>34</v>
      </c>
      <c r="D6236">
        <v>1</v>
      </c>
      <c r="E6236">
        <v>0.51</v>
      </c>
      <c r="F6236">
        <v>2.9409999999999998</v>
      </c>
      <c r="G6236">
        <v>0.51</v>
      </c>
      <c r="H6236">
        <v>0.51</v>
      </c>
      <c r="I6236" t="s">
        <v>149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X6236">
        <v>0</v>
      </c>
      <c r="Y6236">
        <v>0</v>
      </c>
    </row>
    <row r="6237" spans="1:25" x14ac:dyDescent="0.3">
      <c r="A6237" s="2">
        <v>45949</v>
      </c>
      <c r="B6237" t="s">
        <v>60</v>
      </c>
      <c r="C6237">
        <v>2865</v>
      </c>
      <c r="D6237">
        <v>14</v>
      </c>
      <c r="E6237">
        <v>0.60099999999999998</v>
      </c>
      <c r="F6237">
        <v>0.48899999999999999</v>
      </c>
      <c r="G6237">
        <v>8.42</v>
      </c>
      <c r="H6237">
        <v>8.42</v>
      </c>
      <c r="I6237" t="s">
        <v>149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21.88</v>
      </c>
      <c r="S6237">
        <v>21.88</v>
      </c>
      <c r="T6237">
        <v>21.88</v>
      </c>
      <c r="U6237">
        <v>21.88</v>
      </c>
      <c r="V6237">
        <v>38.482632539999997</v>
      </c>
      <c r="W6237">
        <v>38.482632539999997</v>
      </c>
      <c r="X6237">
        <v>2.5985748219999998</v>
      </c>
      <c r="Y6237">
        <v>2.5985748219999998</v>
      </c>
    </row>
    <row r="6238" spans="1:25" x14ac:dyDescent="0.3">
      <c r="A6238" s="2">
        <v>45949</v>
      </c>
      <c r="B6238" t="s">
        <v>48</v>
      </c>
      <c r="C6238">
        <v>476</v>
      </c>
      <c r="D6238">
        <v>3</v>
      </c>
      <c r="E6238">
        <v>2.29</v>
      </c>
      <c r="F6238">
        <v>0.63</v>
      </c>
      <c r="G6238">
        <v>6.87</v>
      </c>
      <c r="H6238">
        <v>6.87</v>
      </c>
      <c r="I6238" t="s">
        <v>149</v>
      </c>
      <c r="J6238">
        <v>1</v>
      </c>
      <c r="K6238">
        <v>1</v>
      </c>
      <c r="L6238">
        <v>1</v>
      </c>
      <c r="M6238">
        <v>1</v>
      </c>
      <c r="N6238">
        <v>2</v>
      </c>
      <c r="O6238">
        <v>2</v>
      </c>
      <c r="P6238">
        <v>2</v>
      </c>
      <c r="Q6238">
        <v>2</v>
      </c>
      <c r="R6238">
        <v>56.98</v>
      </c>
      <c r="S6238">
        <v>56.98</v>
      </c>
      <c r="T6238">
        <v>56.98</v>
      </c>
      <c r="U6238">
        <v>56.98</v>
      </c>
      <c r="V6238">
        <v>12.05686206</v>
      </c>
      <c r="W6238">
        <v>12.05686206</v>
      </c>
      <c r="X6238">
        <v>8.2940320229999998</v>
      </c>
      <c r="Y6238">
        <v>8.2940320229999998</v>
      </c>
    </row>
    <row r="6239" spans="1:25" x14ac:dyDescent="0.3">
      <c r="A6239" s="2">
        <v>45949</v>
      </c>
      <c r="B6239" t="s">
        <v>48</v>
      </c>
      <c r="C6239">
        <v>901</v>
      </c>
      <c r="D6239">
        <v>3</v>
      </c>
      <c r="E6239">
        <v>1.24</v>
      </c>
      <c r="F6239">
        <v>0.33300000000000002</v>
      </c>
      <c r="G6239">
        <v>3.72</v>
      </c>
      <c r="H6239">
        <v>3.72</v>
      </c>
      <c r="I6239" t="s">
        <v>149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X6239">
        <v>0</v>
      </c>
      <c r="Y6239">
        <v>0</v>
      </c>
    </row>
    <row r="6240" spans="1:25" x14ac:dyDescent="0.3">
      <c r="A6240" s="2">
        <v>45949</v>
      </c>
      <c r="B6240" t="s">
        <v>48</v>
      </c>
      <c r="C6240">
        <v>585</v>
      </c>
      <c r="D6240">
        <v>1</v>
      </c>
      <c r="E6240">
        <v>2.2200000000000002</v>
      </c>
      <c r="F6240">
        <v>0.17100000000000001</v>
      </c>
      <c r="G6240">
        <v>2.2200000000000002</v>
      </c>
      <c r="H6240">
        <v>2.2200000000000002</v>
      </c>
      <c r="I6240" t="s">
        <v>149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X6240">
        <v>0</v>
      </c>
      <c r="Y6240">
        <v>0</v>
      </c>
    </row>
    <row r="6241" spans="1:25" x14ac:dyDescent="0.3">
      <c r="A6241" s="2">
        <v>45949</v>
      </c>
      <c r="B6241" t="s">
        <v>48</v>
      </c>
      <c r="C6241">
        <v>1090</v>
      </c>
      <c r="D6241">
        <v>0</v>
      </c>
      <c r="F6241">
        <v>0</v>
      </c>
      <c r="G6241">
        <v>0</v>
      </c>
      <c r="H6241">
        <v>0</v>
      </c>
      <c r="I6241" t="s">
        <v>149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5" x14ac:dyDescent="0.3">
      <c r="A6242" s="2">
        <v>45949</v>
      </c>
      <c r="B6242" t="s">
        <v>19</v>
      </c>
      <c r="C6242">
        <v>38</v>
      </c>
      <c r="D6242">
        <v>0</v>
      </c>
      <c r="F6242">
        <v>0</v>
      </c>
      <c r="G6242">
        <v>0</v>
      </c>
      <c r="H6242">
        <v>0</v>
      </c>
      <c r="I6242" t="s">
        <v>149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5" x14ac:dyDescent="0.3">
      <c r="A6243" s="2">
        <v>45949</v>
      </c>
      <c r="B6243" t="s">
        <v>90</v>
      </c>
      <c r="C6243">
        <v>10</v>
      </c>
      <c r="D6243">
        <v>0</v>
      </c>
      <c r="F6243">
        <v>0</v>
      </c>
      <c r="G6243">
        <v>0</v>
      </c>
      <c r="H6243">
        <v>0</v>
      </c>
      <c r="I6243" t="s">
        <v>149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5" x14ac:dyDescent="0.3">
      <c r="A6244" s="2">
        <v>45949</v>
      </c>
      <c r="B6244" t="s">
        <v>19</v>
      </c>
      <c r="C6244">
        <v>41</v>
      </c>
      <c r="D6244">
        <v>0</v>
      </c>
      <c r="F6244">
        <v>0</v>
      </c>
      <c r="G6244">
        <v>0</v>
      </c>
      <c r="H6244">
        <v>0</v>
      </c>
      <c r="I6244" t="s">
        <v>149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5" x14ac:dyDescent="0.3">
      <c r="A6245" s="2">
        <v>45949</v>
      </c>
      <c r="B6245" t="s">
        <v>90</v>
      </c>
      <c r="C6245">
        <v>25</v>
      </c>
      <c r="D6245">
        <v>0</v>
      </c>
      <c r="F6245">
        <v>0</v>
      </c>
      <c r="G6245">
        <v>0</v>
      </c>
      <c r="H6245">
        <v>0</v>
      </c>
      <c r="I6245" t="s">
        <v>149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5" x14ac:dyDescent="0.3">
      <c r="A6246" s="2">
        <v>45949</v>
      </c>
      <c r="B6246" t="s">
        <v>19</v>
      </c>
      <c r="C6246">
        <v>38</v>
      </c>
      <c r="D6246">
        <v>1</v>
      </c>
      <c r="E6246">
        <v>2.4900000000000002</v>
      </c>
      <c r="F6246">
        <v>2.6320000000000001</v>
      </c>
      <c r="G6246">
        <v>2.4900000000000002</v>
      </c>
      <c r="H6246">
        <v>2.4900000000000002</v>
      </c>
      <c r="I6246" t="s">
        <v>149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X6246">
        <v>0</v>
      </c>
      <c r="Y6246">
        <v>0</v>
      </c>
    </row>
    <row r="6247" spans="1:25" x14ac:dyDescent="0.3">
      <c r="A6247" s="2">
        <v>45949</v>
      </c>
      <c r="B6247" t="s">
        <v>90</v>
      </c>
      <c r="C6247">
        <v>24</v>
      </c>
      <c r="D6247">
        <v>0</v>
      </c>
      <c r="F6247">
        <v>0</v>
      </c>
      <c r="G6247">
        <v>0</v>
      </c>
      <c r="H6247">
        <v>0</v>
      </c>
      <c r="I6247" t="s">
        <v>149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5" x14ac:dyDescent="0.3">
      <c r="A6248" s="2">
        <v>45949</v>
      </c>
      <c r="B6248" t="s">
        <v>19</v>
      </c>
      <c r="C6248">
        <v>43</v>
      </c>
      <c r="D6248">
        <v>0</v>
      </c>
      <c r="F6248">
        <v>0</v>
      </c>
      <c r="G6248">
        <v>0</v>
      </c>
      <c r="H6248">
        <v>0</v>
      </c>
      <c r="I6248" t="s">
        <v>149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5" x14ac:dyDescent="0.3">
      <c r="A6249" s="2">
        <v>45949</v>
      </c>
      <c r="B6249" t="s">
        <v>90</v>
      </c>
      <c r="C6249">
        <v>17</v>
      </c>
      <c r="D6249">
        <v>0</v>
      </c>
      <c r="F6249">
        <v>0</v>
      </c>
      <c r="G6249">
        <v>0</v>
      </c>
      <c r="H6249">
        <v>0</v>
      </c>
      <c r="I6249" t="s">
        <v>149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5" x14ac:dyDescent="0.3">
      <c r="A6250" s="2">
        <v>45949</v>
      </c>
      <c r="B6250" t="s">
        <v>58</v>
      </c>
      <c r="C6250">
        <v>417</v>
      </c>
      <c r="D6250">
        <v>5</v>
      </c>
      <c r="E6250">
        <v>1.1719999999999999</v>
      </c>
      <c r="F6250">
        <v>1.1990000000000001</v>
      </c>
      <c r="G6250">
        <v>5.86</v>
      </c>
      <c r="H6250">
        <v>5.86</v>
      </c>
      <c r="I6250" t="s">
        <v>149</v>
      </c>
      <c r="J6250">
        <v>1</v>
      </c>
      <c r="K6250">
        <v>3</v>
      </c>
      <c r="L6250">
        <v>3</v>
      </c>
      <c r="M6250">
        <v>3</v>
      </c>
      <c r="N6250">
        <v>1</v>
      </c>
      <c r="O6250">
        <v>3</v>
      </c>
      <c r="P6250">
        <v>3</v>
      </c>
      <c r="Q6250">
        <v>3</v>
      </c>
      <c r="R6250">
        <v>11.49</v>
      </c>
      <c r="S6250">
        <v>37.25</v>
      </c>
      <c r="T6250">
        <v>37.25</v>
      </c>
      <c r="U6250">
        <v>37.25</v>
      </c>
      <c r="V6250">
        <v>15.73154362</v>
      </c>
      <c r="W6250">
        <v>15.73154362</v>
      </c>
      <c r="X6250">
        <v>6.35665529</v>
      </c>
      <c r="Y6250">
        <v>6.35665529</v>
      </c>
    </row>
    <row r="6251" spans="1:25" x14ac:dyDescent="0.3">
      <c r="A6251" s="2">
        <v>45949</v>
      </c>
      <c r="B6251" t="s">
        <v>110</v>
      </c>
      <c r="C6251">
        <v>626</v>
      </c>
      <c r="D6251">
        <v>8</v>
      </c>
      <c r="E6251">
        <v>1.3129999999999999</v>
      </c>
      <c r="F6251">
        <v>1.278</v>
      </c>
      <c r="G6251">
        <v>10.5</v>
      </c>
      <c r="H6251">
        <v>10.5</v>
      </c>
      <c r="I6251" t="s">
        <v>149</v>
      </c>
      <c r="J6251">
        <v>0</v>
      </c>
      <c r="K6251">
        <v>1</v>
      </c>
      <c r="L6251">
        <v>1</v>
      </c>
      <c r="M6251">
        <v>1</v>
      </c>
      <c r="N6251">
        <v>0</v>
      </c>
      <c r="O6251">
        <v>1</v>
      </c>
      <c r="P6251">
        <v>1</v>
      </c>
      <c r="Q6251">
        <v>1</v>
      </c>
      <c r="R6251">
        <v>0</v>
      </c>
      <c r="S6251">
        <v>42.49</v>
      </c>
      <c r="T6251">
        <v>42.49</v>
      </c>
      <c r="U6251">
        <v>42.49</v>
      </c>
      <c r="V6251">
        <v>24.711696870000001</v>
      </c>
      <c r="W6251">
        <v>24.711696870000001</v>
      </c>
      <c r="X6251">
        <v>4.0466666670000002</v>
      </c>
      <c r="Y6251">
        <v>4.0466666670000002</v>
      </c>
    </row>
    <row r="6252" spans="1:25" x14ac:dyDescent="0.3">
      <c r="A6252" s="2">
        <v>45949</v>
      </c>
      <c r="B6252" t="s">
        <v>34</v>
      </c>
      <c r="C6252">
        <v>616</v>
      </c>
      <c r="D6252">
        <v>6</v>
      </c>
      <c r="E6252">
        <v>1.165</v>
      </c>
      <c r="F6252">
        <v>0.97399999999999998</v>
      </c>
      <c r="G6252">
        <v>6.99</v>
      </c>
      <c r="H6252">
        <v>6.99</v>
      </c>
      <c r="I6252" t="s">
        <v>149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X6252">
        <v>0</v>
      </c>
      <c r="Y6252">
        <v>0</v>
      </c>
    </row>
    <row r="6253" spans="1:25" x14ac:dyDescent="0.3">
      <c r="A6253" s="2">
        <v>45949</v>
      </c>
      <c r="B6253" t="s">
        <v>28</v>
      </c>
      <c r="C6253">
        <v>63</v>
      </c>
      <c r="D6253">
        <v>2</v>
      </c>
      <c r="E6253">
        <v>1.47</v>
      </c>
      <c r="F6253">
        <v>3.1749999999999998</v>
      </c>
      <c r="G6253">
        <v>2.94</v>
      </c>
      <c r="H6253">
        <v>2.94</v>
      </c>
      <c r="I6253" t="s">
        <v>149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30.88</v>
      </c>
      <c r="S6253">
        <v>30.88</v>
      </c>
      <c r="T6253">
        <v>30.88</v>
      </c>
      <c r="U6253">
        <v>30.88</v>
      </c>
      <c r="V6253">
        <v>9.5207253890000008</v>
      </c>
      <c r="W6253">
        <v>9.5207253890000008</v>
      </c>
      <c r="X6253">
        <v>10.50340136</v>
      </c>
      <c r="Y6253">
        <v>10.50340136</v>
      </c>
    </row>
    <row r="6254" spans="1:25" x14ac:dyDescent="0.3">
      <c r="A6254" s="2">
        <v>45949</v>
      </c>
      <c r="B6254" t="s">
        <v>58</v>
      </c>
      <c r="C6254">
        <v>300</v>
      </c>
      <c r="D6254">
        <v>4</v>
      </c>
      <c r="E6254">
        <v>0.65500000000000003</v>
      </c>
      <c r="F6254">
        <v>1.333</v>
      </c>
      <c r="G6254">
        <v>2.62</v>
      </c>
      <c r="H6254">
        <v>2.62</v>
      </c>
      <c r="I6254" t="s">
        <v>149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X6254">
        <v>0</v>
      </c>
      <c r="Y6254">
        <v>0</v>
      </c>
    </row>
    <row r="6255" spans="1:25" x14ac:dyDescent="0.3">
      <c r="A6255" s="2">
        <v>45949</v>
      </c>
      <c r="B6255" t="s">
        <v>110</v>
      </c>
      <c r="C6255">
        <v>2226</v>
      </c>
      <c r="D6255">
        <v>14</v>
      </c>
      <c r="E6255">
        <v>1.008</v>
      </c>
      <c r="F6255">
        <v>0.629</v>
      </c>
      <c r="G6255">
        <v>14.11</v>
      </c>
      <c r="H6255">
        <v>14.11</v>
      </c>
      <c r="I6255" t="s">
        <v>149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X6255">
        <v>0</v>
      </c>
      <c r="Y6255">
        <v>0</v>
      </c>
    </row>
    <row r="6256" spans="1:25" x14ac:dyDescent="0.3">
      <c r="A6256" s="2">
        <v>45949</v>
      </c>
      <c r="B6256" t="s">
        <v>34</v>
      </c>
      <c r="C6256">
        <v>1733</v>
      </c>
      <c r="D6256">
        <v>7</v>
      </c>
      <c r="E6256">
        <v>1.2969999999999999</v>
      </c>
      <c r="F6256">
        <v>0.40400000000000003</v>
      </c>
      <c r="G6256">
        <v>9.08</v>
      </c>
      <c r="H6256">
        <v>9.08</v>
      </c>
      <c r="I6256" t="s">
        <v>149</v>
      </c>
      <c r="J6256">
        <v>1</v>
      </c>
      <c r="K6256">
        <v>1</v>
      </c>
      <c r="L6256">
        <v>1</v>
      </c>
      <c r="M6256">
        <v>1</v>
      </c>
      <c r="N6256">
        <v>2</v>
      </c>
      <c r="O6256">
        <v>2</v>
      </c>
      <c r="P6256">
        <v>2</v>
      </c>
      <c r="Q6256">
        <v>2</v>
      </c>
      <c r="R6256">
        <v>64.98</v>
      </c>
      <c r="S6256">
        <v>64.98</v>
      </c>
      <c r="T6256">
        <v>64.98</v>
      </c>
      <c r="U6256">
        <v>64.98</v>
      </c>
      <c r="V6256">
        <v>13.97353032</v>
      </c>
      <c r="W6256">
        <v>13.97353032</v>
      </c>
      <c r="X6256">
        <v>7.1563876649999996</v>
      </c>
      <c r="Y6256">
        <v>7.1563876649999996</v>
      </c>
    </row>
    <row r="6257" spans="1:25" x14ac:dyDescent="0.3">
      <c r="A6257" s="2">
        <v>45949</v>
      </c>
      <c r="B6257" t="s">
        <v>28</v>
      </c>
      <c r="C6257">
        <v>254</v>
      </c>
      <c r="D6257">
        <v>1</v>
      </c>
      <c r="E6257">
        <v>1.5</v>
      </c>
      <c r="F6257">
        <v>0.39400000000000002</v>
      </c>
      <c r="G6257">
        <v>1.5</v>
      </c>
      <c r="H6257">
        <v>1.5</v>
      </c>
      <c r="I6257" t="s">
        <v>149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X6257">
        <v>0</v>
      </c>
      <c r="Y6257">
        <v>0</v>
      </c>
    </row>
    <row r="6258" spans="1:25" x14ac:dyDescent="0.3">
      <c r="A6258" s="2">
        <v>45949</v>
      </c>
      <c r="B6258" t="s">
        <v>28</v>
      </c>
      <c r="C6258">
        <v>56</v>
      </c>
      <c r="D6258">
        <v>0</v>
      </c>
      <c r="F6258">
        <v>0</v>
      </c>
      <c r="G6258">
        <v>0</v>
      </c>
      <c r="H6258">
        <v>0</v>
      </c>
      <c r="I6258" t="s">
        <v>149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5" x14ac:dyDescent="0.3">
      <c r="A6259" s="2">
        <v>45949</v>
      </c>
      <c r="B6259" t="s">
        <v>58</v>
      </c>
      <c r="C6259">
        <v>275</v>
      </c>
      <c r="D6259">
        <v>2</v>
      </c>
      <c r="E6259">
        <v>0.91500000000000004</v>
      </c>
      <c r="F6259">
        <v>0.72699999999999998</v>
      </c>
      <c r="G6259">
        <v>1.83</v>
      </c>
      <c r="H6259">
        <v>1.83</v>
      </c>
      <c r="I6259" t="s">
        <v>149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X6259">
        <v>0</v>
      </c>
      <c r="Y6259">
        <v>0</v>
      </c>
    </row>
    <row r="6260" spans="1:25" x14ac:dyDescent="0.3">
      <c r="A6260" s="2">
        <v>45949</v>
      </c>
      <c r="B6260" t="s">
        <v>110</v>
      </c>
      <c r="C6260">
        <v>463</v>
      </c>
      <c r="D6260">
        <v>3</v>
      </c>
      <c r="E6260">
        <v>1.2729999999999999</v>
      </c>
      <c r="F6260">
        <v>0.64800000000000002</v>
      </c>
      <c r="G6260">
        <v>3.82</v>
      </c>
      <c r="H6260">
        <v>3.82</v>
      </c>
      <c r="I6260" t="s">
        <v>149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X6260">
        <v>0</v>
      </c>
      <c r="Y6260">
        <v>0</v>
      </c>
    </row>
    <row r="6261" spans="1:25" x14ac:dyDescent="0.3">
      <c r="A6261" s="2">
        <v>45949</v>
      </c>
      <c r="B6261" t="s">
        <v>34</v>
      </c>
      <c r="C6261">
        <v>1033</v>
      </c>
      <c r="D6261">
        <v>15</v>
      </c>
      <c r="E6261">
        <v>1.397</v>
      </c>
      <c r="F6261">
        <v>1.452</v>
      </c>
      <c r="G6261">
        <v>20.95</v>
      </c>
      <c r="H6261">
        <v>20.95</v>
      </c>
      <c r="I6261" t="s">
        <v>149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X6261">
        <v>0</v>
      </c>
      <c r="Y6261">
        <v>0</v>
      </c>
    </row>
    <row r="6262" spans="1:25" x14ac:dyDescent="0.3">
      <c r="A6262" s="2">
        <v>45949</v>
      </c>
      <c r="B6262" t="s">
        <v>34</v>
      </c>
      <c r="C6262">
        <v>274</v>
      </c>
      <c r="D6262">
        <v>1</v>
      </c>
      <c r="E6262">
        <v>1.47</v>
      </c>
      <c r="F6262">
        <v>0.36499999999999999</v>
      </c>
      <c r="G6262">
        <v>1.47</v>
      </c>
      <c r="H6262">
        <v>1.47</v>
      </c>
      <c r="I6262" t="s">
        <v>149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X6262">
        <v>0</v>
      </c>
      <c r="Y6262">
        <v>0</v>
      </c>
    </row>
    <row r="6263" spans="1:25" x14ac:dyDescent="0.3">
      <c r="A6263" s="2">
        <v>45949</v>
      </c>
      <c r="B6263" t="s">
        <v>58</v>
      </c>
      <c r="C6263">
        <v>367</v>
      </c>
      <c r="D6263">
        <v>6</v>
      </c>
      <c r="E6263">
        <v>0.48199999999999998</v>
      </c>
      <c r="F6263">
        <v>1.635</v>
      </c>
      <c r="G6263">
        <v>2.89</v>
      </c>
      <c r="H6263">
        <v>2.89</v>
      </c>
      <c r="I6263" t="s">
        <v>149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1</v>
      </c>
      <c r="Q6263">
        <v>1</v>
      </c>
      <c r="R6263">
        <v>11.49</v>
      </c>
      <c r="S6263">
        <v>11.49</v>
      </c>
      <c r="T6263">
        <v>11.49</v>
      </c>
      <c r="U6263">
        <v>11.49</v>
      </c>
      <c r="V6263">
        <v>25.15230635</v>
      </c>
      <c r="W6263">
        <v>25.15230635</v>
      </c>
      <c r="X6263">
        <v>3.975778547</v>
      </c>
      <c r="Y6263">
        <v>3.975778547</v>
      </c>
    </row>
    <row r="6264" spans="1:25" x14ac:dyDescent="0.3">
      <c r="A6264" s="2">
        <v>45949</v>
      </c>
      <c r="B6264" t="s">
        <v>28</v>
      </c>
      <c r="C6264">
        <v>134</v>
      </c>
      <c r="D6264">
        <v>0</v>
      </c>
      <c r="F6264">
        <v>0</v>
      </c>
      <c r="G6264">
        <v>0</v>
      </c>
      <c r="H6264">
        <v>0</v>
      </c>
      <c r="I6264" t="s">
        <v>149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5" x14ac:dyDescent="0.3">
      <c r="A6265" s="2">
        <v>45949</v>
      </c>
      <c r="B6265" t="s">
        <v>110</v>
      </c>
      <c r="C6265">
        <v>2311</v>
      </c>
      <c r="D6265">
        <v>5</v>
      </c>
      <c r="E6265">
        <v>0.72</v>
      </c>
      <c r="F6265">
        <v>0.216</v>
      </c>
      <c r="G6265">
        <v>3.6</v>
      </c>
      <c r="H6265">
        <v>3.6</v>
      </c>
      <c r="I6265" t="s">
        <v>149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X6265">
        <v>0</v>
      </c>
      <c r="Y6265">
        <v>0</v>
      </c>
    </row>
    <row r="6266" spans="1:25" x14ac:dyDescent="0.3">
      <c r="A6266" s="2">
        <v>45949</v>
      </c>
      <c r="B6266" t="s">
        <v>26</v>
      </c>
      <c r="C6266">
        <v>304</v>
      </c>
      <c r="D6266">
        <v>1</v>
      </c>
      <c r="E6266">
        <v>0.92</v>
      </c>
      <c r="F6266">
        <v>0.32900000000000001</v>
      </c>
      <c r="G6266">
        <v>0.92</v>
      </c>
      <c r="H6266">
        <v>0.92</v>
      </c>
      <c r="I6266" t="s">
        <v>149</v>
      </c>
      <c r="J6266">
        <v>0</v>
      </c>
      <c r="K6266">
        <v>1</v>
      </c>
      <c r="L6266">
        <v>1</v>
      </c>
      <c r="M6266">
        <v>1</v>
      </c>
      <c r="N6266">
        <v>0</v>
      </c>
      <c r="O6266">
        <v>1</v>
      </c>
      <c r="P6266">
        <v>1</v>
      </c>
      <c r="Q6266">
        <v>1</v>
      </c>
      <c r="R6266">
        <v>0</v>
      </c>
      <c r="S6266">
        <v>37.880000000000003</v>
      </c>
      <c r="T6266">
        <v>37.880000000000003</v>
      </c>
      <c r="U6266">
        <v>37.880000000000003</v>
      </c>
      <c r="V6266">
        <v>2.4287222810000002</v>
      </c>
      <c r="W6266">
        <v>2.4287222810000002</v>
      </c>
      <c r="X6266">
        <v>41.173913040000002</v>
      </c>
      <c r="Y6266">
        <v>41.173913040000002</v>
      </c>
    </row>
    <row r="6267" spans="1:25" x14ac:dyDescent="0.3">
      <c r="A6267" s="2">
        <v>45949</v>
      </c>
      <c r="B6267" t="s">
        <v>30</v>
      </c>
      <c r="C6267">
        <v>6</v>
      </c>
      <c r="D6267">
        <v>0</v>
      </c>
      <c r="F6267">
        <v>0</v>
      </c>
      <c r="G6267">
        <v>0</v>
      </c>
      <c r="H6267">
        <v>0</v>
      </c>
      <c r="I6267" t="s">
        <v>149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5" x14ac:dyDescent="0.3">
      <c r="A6268" s="2">
        <v>45949</v>
      </c>
      <c r="B6268" t="s">
        <v>26</v>
      </c>
      <c r="C6268">
        <v>615</v>
      </c>
      <c r="D6268">
        <v>3</v>
      </c>
      <c r="E6268">
        <v>1.07</v>
      </c>
      <c r="F6268">
        <v>0.48799999999999999</v>
      </c>
      <c r="G6268">
        <v>3.21</v>
      </c>
      <c r="H6268">
        <v>3.21</v>
      </c>
      <c r="I6268" t="s">
        <v>149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X6268">
        <v>0</v>
      </c>
      <c r="Y6268">
        <v>0</v>
      </c>
    </row>
    <row r="6269" spans="1:25" x14ac:dyDescent="0.3">
      <c r="A6269" s="2">
        <v>45949</v>
      </c>
      <c r="B6269" t="s">
        <v>30</v>
      </c>
      <c r="C6269">
        <v>101</v>
      </c>
      <c r="D6269">
        <v>0</v>
      </c>
      <c r="F6269">
        <v>0</v>
      </c>
      <c r="G6269">
        <v>0</v>
      </c>
      <c r="H6269">
        <v>0</v>
      </c>
      <c r="I6269" t="s">
        <v>149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5" x14ac:dyDescent="0.3">
      <c r="A6270" s="2">
        <v>45949</v>
      </c>
      <c r="B6270" t="s">
        <v>26</v>
      </c>
      <c r="C6270">
        <v>378</v>
      </c>
      <c r="D6270">
        <v>1</v>
      </c>
      <c r="E6270">
        <v>1.95</v>
      </c>
      <c r="F6270">
        <v>0.26500000000000001</v>
      </c>
      <c r="G6270">
        <v>1.95</v>
      </c>
      <c r="H6270">
        <v>1.95</v>
      </c>
      <c r="I6270" t="s">
        <v>149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X6270">
        <v>0</v>
      </c>
      <c r="Y6270">
        <v>0</v>
      </c>
    </row>
    <row r="6271" spans="1:25" x14ac:dyDescent="0.3">
      <c r="A6271" s="2">
        <v>45949</v>
      </c>
      <c r="B6271" t="s">
        <v>30</v>
      </c>
      <c r="C6271">
        <v>129</v>
      </c>
      <c r="D6271">
        <v>3</v>
      </c>
      <c r="E6271">
        <v>0.96</v>
      </c>
      <c r="F6271">
        <v>2.3260000000000001</v>
      </c>
      <c r="G6271">
        <v>2.88</v>
      </c>
      <c r="H6271">
        <v>2.88</v>
      </c>
      <c r="I6271" t="s">
        <v>149</v>
      </c>
      <c r="J6271">
        <v>2</v>
      </c>
      <c r="K6271">
        <v>4</v>
      </c>
      <c r="L6271">
        <v>4</v>
      </c>
      <c r="M6271">
        <v>4</v>
      </c>
      <c r="N6271">
        <v>2</v>
      </c>
      <c r="O6271">
        <v>4</v>
      </c>
      <c r="P6271">
        <v>4</v>
      </c>
      <c r="Q6271">
        <v>4</v>
      </c>
      <c r="R6271">
        <v>61.47</v>
      </c>
      <c r="S6271">
        <v>247.45</v>
      </c>
      <c r="T6271">
        <v>247.45</v>
      </c>
      <c r="U6271">
        <v>247.45</v>
      </c>
      <c r="V6271">
        <v>1.1638714889999999</v>
      </c>
      <c r="W6271">
        <v>1.1638714889999999</v>
      </c>
      <c r="X6271">
        <v>85.920138890000004</v>
      </c>
      <c r="Y6271">
        <v>85.920138890000004</v>
      </c>
    </row>
    <row r="6272" spans="1:25" x14ac:dyDescent="0.3">
      <c r="A6272" s="2">
        <v>45949</v>
      </c>
      <c r="B6272" t="s">
        <v>30</v>
      </c>
      <c r="C6272">
        <v>94</v>
      </c>
      <c r="D6272">
        <v>2</v>
      </c>
      <c r="E6272">
        <v>0.57499999999999996</v>
      </c>
      <c r="F6272">
        <v>2.1280000000000001</v>
      </c>
      <c r="G6272">
        <v>1.1499999999999999</v>
      </c>
      <c r="H6272">
        <v>1.1499999999999999</v>
      </c>
      <c r="I6272" t="s">
        <v>149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X6272">
        <v>0</v>
      </c>
      <c r="Y6272">
        <v>0</v>
      </c>
    </row>
    <row r="6273" spans="1:25" x14ac:dyDescent="0.3">
      <c r="A6273" s="2">
        <v>45949</v>
      </c>
      <c r="B6273" t="s">
        <v>26</v>
      </c>
      <c r="C6273">
        <v>400</v>
      </c>
      <c r="D6273">
        <v>1</v>
      </c>
      <c r="E6273">
        <v>0.47</v>
      </c>
      <c r="F6273">
        <v>0.25</v>
      </c>
      <c r="G6273">
        <v>0.47</v>
      </c>
      <c r="H6273">
        <v>0.47</v>
      </c>
      <c r="I6273" t="s">
        <v>149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X6273">
        <v>0</v>
      </c>
      <c r="Y6273">
        <v>0</v>
      </c>
    </row>
    <row r="6274" spans="1:25" x14ac:dyDescent="0.3">
      <c r="A6274" s="2">
        <v>45949</v>
      </c>
      <c r="B6274" t="s">
        <v>32</v>
      </c>
      <c r="C6274">
        <v>105</v>
      </c>
      <c r="D6274">
        <v>2</v>
      </c>
      <c r="E6274">
        <v>1.02</v>
      </c>
      <c r="F6274">
        <v>1.905</v>
      </c>
      <c r="G6274">
        <v>2.04</v>
      </c>
      <c r="H6274">
        <v>2.04</v>
      </c>
      <c r="I6274" t="s">
        <v>149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21.88</v>
      </c>
      <c r="S6274">
        <v>21.88</v>
      </c>
      <c r="T6274">
        <v>21.88</v>
      </c>
      <c r="U6274">
        <v>21.88</v>
      </c>
      <c r="V6274">
        <v>9.3235831810000001</v>
      </c>
      <c r="W6274">
        <v>9.3235831810000001</v>
      </c>
      <c r="X6274">
        <v>10.725490199999999</v>
      </c>
      <c r="Y6274">
        <v>10.725490199999999</v>
      </c>
    </row>
    <row r="6275" spans="1:25" x14ac:dyDescent="0.3">
      <c r="A6275" s="2">
        <v>45949</v>
      </c>
      <c r="B6275" t="s">
        <v>46</v>
      </c>
      <c r="C6275">
        <v>81</v>
      </c>
      <c r="D6275">
        <v>0</v>
      </c>
      <c r="F6275">
        <v>0</v>
      </c>
      <c r="G6275">
        <v>0</v>
      </c>
      <c r="H6275">
        <v>0</v>
      </c>
      <c r="I6275" t="s">
        <v>149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5" x14ac:dyDescent="0.3">
      <c r="A6276" s="2">
        <v>45949</v>
      </c>
      <c r="B6276" t="s">
        <v>38</v>
      </c>
      <c r="C6276">
        <v>275</v>
      </c>
      <c r="D6276">
        <v>1</v>
      </c>
      <c r="E6276">
        <v>0.9</v>
      </c>
      <c r="F6276">
        <v>0.36399999999999999</v>
      </c>
      <c r="G6276">
        <v>0.9</v>
      </c>
      <c r="H6276">
        <v>0.9</v>
      </c>
      <c r="I6276" t="s">
        <v>149</v>
      </c>
      <c r="J6276">
        <v>0</v>
      </c>
      <c r="K6276">
        <v>1</v>
      </c>
      <c r="L6276">
        <v>1</v>
      </c>
      <c r="M6276">
        <v>1</v>
      </c>
      <c r="N6276">
        <v>0</v>
      </c>
      <c r="O6276">
        <v>1</v>
      </c>
      <c r="P6276">
        <v>1</v>
      </c>
      <c r="Q6276">
        <v>1</v>
      </c>
      <c r="R6276">
        <v>0</v>
      </c>
      <c r="S6276">
        <v>13.88</v>
      </c>
      <c r="T6276">
        <v>13.88</v>
      </c>
      <c r="U6276">
        <v>13.88</v>
      </c>
      <c r="V6276">
        <v>6.4841498560000002</v>
      </c>
      <c r="W6276">
        <v>6.4841498560000002</v>
      </c>
      <c r="X6276">
        <v>15.42222222</v>
      </c>
      <c r="Y6276">
        <v>15.42222222</v>
      </c>
    </row>
    <row r="6277" spans="1:25" x14ac:dyDescent="0.3">
      <c r="A6277" s="2">
        <v>45949</v>
      </c>
      <c r="B6277" t="s">
        <v>46</v>
      </c>
      <c r="C6277">
        <v>310</v>
      </c>
      <c r="D6277">
        <v>1</v>
      </c>
      <c r="E6277">
        <v>1.5</v>
      </c>
      <c r="F6277">
        <v>0.32300000000000001</v>
      </c>
      <c r="G6277">
        <v>1.5</v>
      </c>
      <c r="H6277">
        <v>1.5</v>
      </c>
      <c r="I6277" t="s">
        <v>149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X6277">
        <v>0</v>
      </c>
      <c r="Y6277">
        <v>0</v>
      </c>
    </row>
    <row r="6278" spans="1:25" x14ac:dyDescent="0.3">
      <c r="A6278" s="2">
        <v>45949</v>
      </c>
      <c r="B6278" t="s">
        <v>38</v>
      </c>
      <c r="C6278">
        <v>901</v>
      </c>
      <c r="D6278">
        <v>6</v>
      </c>
      <c r="E6278">
        <v>1.115</v>
      </c>
      <c r="F6278">
        <v>0.66600000000000004</v>
      </c>
      <c r="G6278">
        <v>6.69</v>
      </c>
      <c r="H6278">
        <v>6.69</v>
      </c>
      <c r="I6278" t="s">
        <v>149</v>
      </c>
      <c r="J6278">
        <v>2</v>
      </c>
      <c r="K6278">
        <v>2</v>
      </c>
      <c r="L6278">
        <v>2</v>
      </c>
      <c r="M6278">
        <v>2</v>
      </c>
      <c r="N6278">
        <v>2</v>
      </c>
      <c r="O6278">
        <v>2</v>
      </c>
      <c r="P6278">
        <v>2</v>
      </c>
      <c r="Q6278">
        <v>2</v>
      </c>
      <c r="R6278">
        <v>61.37</v>
      </c>
      <c r="S6278">
        <v>61.37</v>
      </c>
      <c r="T6278">
        <v>61.37</v>
      </c>
      <c r="U6278">
        <v>61.37</v>
      </c>
      <c r="V6278">
        <v>10.90109174</v>
      </c>
      <c r="W6278">
        <v>10.90109174</v>
      </c>
      <c r="X6278">
        <v>9.1733931240000004</v>
      </c>
      <c r="Y6278">
        <v>9.1733931240000004</v>
      </c>
    </row>
    <row r="6279" spans="1:25" x14ac:dyDescent="0.3">
      <c r="A6279" s="2">
        <v>45949</v>
      </c>
      <c r="B6279" t="s">
        <v>86</v>
      </c>
      <c r="C6279">
        <v>402</v>
      </c>
      <c r="D6279">
        <v>1</v>
      </c>
      <c r="E6279">
        <v>1.41</v>
      </c>
      <c r="F6279">
        <v>0.249</v>
      </c>
      <c r="G6279">
        <v>1.41</v>
      </c>
      <c r="H6279">
        <v>1.41</v>
      </c>
      <c r="I6279" t="s">
        <v>149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X6279">
        <v>0</v>
      </c>
      <c r="Y6279">
        <v>0</v>
      </c>
    </row>
    <row r="6280" spans="1:25" x14ac:dyDescent="0.3">
      <c r="A6280" s="2">
        <v>45949</v>
      </c>
      <c r="B6280" t="s">
        <v>32</v>
      </c>
      <c r="C6280">
        <v>210</v>
      </c>
      <c r="D6280">
        <v>0</v>
      </c>
      <c r="F6280">
        <v>0</v>
      </c>
      <c r="G6280">
        <v>0</v>
      </c>
      <c r="H6280">
        <v>0</v>
      </c>
      <c r="I6280" t="s">
        <v>149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5" x14ac:dyDescent="0.3">
      <c r="A6281" s="2">
        <v>45949</v>
      </c>
      <c r="B6281" t="s">
        <v>38</v>
      </c>
      <c r="C6281">
        <v>454</v>
      </c>
      <c r="D6281">
        <v>2</v>
      </c>
      <c r="E6281">
        <v>0.69</v>
      </c>
      <c r="F6281">
        <v>0.441</v>
      </c>
      <c r="G6281">
        <v>1.38</v>
      </c>
      <c r="H6281">
        <v>1.38</v>
      </c>
      <c r="I6281" t="s">
        <v>149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1</v>
      </c>
      <c r="R6281">
        <v>24.88</v>
      </c>
      <c r="S6281">
        <v>24.88</v>
      </c>
      <c r="T6281">
        <v>24.88</v>
      </c>
      <c r="U6281">
        <v>24.88</v>
      </c>
      <c r="V6281">
        <v>5.5466237940000003</v>
      </c>
      <c r="W6281">
        <v>5.5466237940000003</v>
      </c>
      <c r="X6281">
        <v>18.028985509999998</v>
      </c>
      <c r="Y6281">
        <v>18.028985509999998</v>
      </c>
    </row>
    <row r="6282" spans="1:25" x14ac:dyDescent="0.3">
      <c r="A6282" s="2">
        <v>45949</v>
      </c>
      <c r="B6282" t="s">
        <v>86</v>
      </c>
      <c r="C6282">
        <v>10</v>
      </c>
      <c r="D6282">
        <v>0</v>
      </c>
      <c r="F6282">
        <v>0</v>
      </c>
      <c r="G6282">
        <v>0</v>
      </c>
      <c r="H6282">
        <v>0</v>
      </c>
      <c r="I6282" t="s">
        <v>149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5" x14ac:dyDescent="0.3">
      <c r="A6283" s="2">
        <v>45949</v>
      </c>
      <c r="B6283" t="s">
        <v>32</v>
      </c>
      <c r="C6283">
        <v>43</v>
      </c>
      <c r="D6283">
        <v>0</v>
      </c>
      <c r="F6283">
        <v>0</v>
      </c>
      <c r="G6283">
        <v>0</v>
      </c>
      <c r="H6283">
        <v>0</v>
      </c>
      <c r="I6283" t="s">
        <v>149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5" x14ac:dyDescent="0.3">
      <c r="A6284" s="2">
        <v>45949</v>
      </c>
      <c r="B6284" t="s">
        <v>46</v>
      </c>
      <c r="C6284">
        <v>152</v>
      </c>
      <c r="D6284">
        <v>1</v>
      </c>
      <c r="E6284">
        <v>1.89</v>
      </c>
      <c r="F6284">
        <v>0.65800000000000003</v>
      </c>
      <c r="G6284">
        <v>1.89</v>
      </c>
      <c r="H6284">
        <v>1.89</v>
      </c>
      <c r="I6284" t="s">
        <v>149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X6284">
        <v>0</v>
      </c>
      <c r="Y6284">
        <v>0</v>
      </c>
    </row>
    <row r="6285" spans="1:25" x14ac:dyDescent="0.3">
      <c r="A6285" s="2">
        <v>45949</v>
      </c>
      <c r="B6285" t="s">
        <v>86</v>
      </c>
      <c r="C6285">
        <v>76</v>
      </c>
      <c r="D6285">
        <v>0</v>
      </c>
      <c r="F6285">
        <v>0</v>
      </c>
      <c r="G6285">
        <v>0</v>
      </c>
      <c r="H6285">
        <v>0</v>
      </c>
      <c r="I6285" t="s">
        <v>149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5" x14ac:dyDescent="0.3">
      <c r="A6286" s="2">
        <v>45949</v>
      </c>
      <c r="B6286" t="s">
        <v>46</v>
      </c>
      <c r="C6286">
        <v>80</v>
      </c>
      <c r="D6286">
        <v>0</v>
      </c>
      <c r="F6286">
        <v>0</v>
      </c>
      <c r="G6286">
        <v>0</v>
      </c>
      <c r="H6286">
        <v>0</v>
      </c>
      <c r="I6286" t="s">
        <v>149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5" x14ac:dyDescent="0.3">
      <c r="A6287" s="2">
        <v>45949</v>
      </c>
      <c r="B6287" t="s">
        <v>32</v>
      </c>
      <c r="C6287">
        <v>217</v>
      </c>
      <c r="D6287">
        <v>2</v>
      </c>
      <c r="E6287">
        <v>0.61</v>
      </c>
      <c r="F6287">
        <v>0.92200000000000004</v>
      </c>
      <c r="G6287">
        <v>1.22</v>
      </c>
      <c r="H6287">
        <v>1.22</v>
      </c>
      <c r="I6287" t="s">
        <v>149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X6287">
        <v>0</v>
      </c>
      <c r="Y6287">
        <v>0</v>
      </c>
    </row>
    <row r="6288" spans="1:25" x14ac:dyDescent="0.3">
      <c r="A6288" s="2">
        <v>45949</v>
      </c>
      <c r="B6288" t="s">
        <v>38</v>
      </c>
      <c r="C6288">
        <v>1170</v>
      </c>
      <c r="D6288">
        <v>13</v>
      </c>
      <c r="E6288">
        <v>0.33700000000000002</v>
      </c>
      <c r="F6288">
        <v>1.111</v>
      </c>
      <c r="G6288">
        <v>4.38</v>
      </c>
      <c r="H6288">
        <v>4.38</v>
      </c>
      <c r="I6288" t="s">
        <v>149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X6288">
        <v>0</v>
      </c>
      <c r="Y6288">
        <v>0</v>
      </c>
    </row>
    <row r="6289" spans="1:25" x14ac:dyDescent="0.3">
      <c r="A6289" s="2">
        <v>45949</v>
      </c>
      <c r="B6289" t="s">
        <v>40</v>
      </c>
      <c r="C6289">
        <v>165</v>
      </c>
      <c r="D6289">
        <v>3</v>
      </c>
      <c r="E6289">
        <v>1.883</v>
      </c>
      <c r="F6289">
        <v>1.8180000000000001</v>
      </c>
      <c r="G6289">
        <v>5.65</v>
      </c>
      <c r="H6289">
        <v>5.65</v>
      </c>
      <c r="I6289" t="s">
        <v>149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X6289">
        <v>0</v>
      </c>
      <c r="Y6289">
        <v>0</v>
      </c>
    </row>
    <row r="6290" spans="1:25" x14ac:dyDescent="0.3">
      <c r="A6290" s="2">
        <v>45950</v>
      </c>
      <c r="B6290" t="s">
        <v>44</v>
      </c>
      <c r="C6290">
        <v>2881</v>
      </c>
      <c r="D6290">
        <v>21</v>
      </c>
      <c r="E6290">
        <v>1.4630000000000001</v>
      </c>
      <c r="F6290">
        <v>0.72899999999999998</v>
      </c>
      <c r="G6290">
        <v>30.73</v>
      </c>
      <c r="H6290">
        <v>30.73</v>
      </c>
      <c r="I6290" t="s">
        <v>149</v>
      </c>
      <c r="J6290">
        <v>0</v>
      </c>
      <c r="K6290">
        <v>4</v>
      </c>
      <c r="L6290">
        <v>4</v>
      </c>
      <c r="M6290">
        <v>4</v>
      </c>
      <c r="N6290">
        <v>0</v>
      </c>
      <c r="O6290">
        <v>4</v>
      </c>
      <c r="P6290">
        <v>4</v>
      </c>
      <c r="Q6290">
        <v>4</v>
      </c>
      <c r="R6290">
        <v>0</v>
      </c>
      <c r="S6290">
        <v>124.84</v>
      </c>
      <c r="T6290">
        <v>124.84</v>
      </c>
      <c r="U6290">
        <v>124.84</v>
      </c>
      <c r="V6290">
        <v>24.61550785</v>
      </c>
      <c r="W6290">
        <v>24.61550785</v>
      </c>
      <c r="X6290">
        <v>4.0624796620000003</v>
      </c>
      <c r="Y6290">
        <v>4.0624796620000003</v>
      </c>
    </row>
    <row r="6291" spans="1:25" x14ac:dyDescent="0.3">
      <c r="A6291" s="2">
        <v>45950</v>
      </c>
      <c r="B6291" t="s">
        <v>42</v>
      </c>
      <c r="C6291">
        <v>6272</v>
      </c>
      <c r="D6291">
        <v>68</v>
      </c>
      <c r="E6291">
        <v>1.9159999999999999</v>
      </c>
      <c r="F6291">
        <v>1.0840000000000001</v>
      </c>
      <c r="G6291">
        <v>130.26</v>
      </c>
      <c r="H6291">
        <v>130.26</v>
      </c>
      <c r="I6291" t="s">
        <v>149</v>
      </c>
      <c r="J6291">
        <v>2</v>
      </c>
      <c r="K6291">
        <v>3</v>
      </c>
      <c r="L6291">
        <v>3</v>
      </c>
      <c r="M6291">
        <v>3</v>
      </c>
      <c r="N6291">
        <v>2</v>
      </c>
      <c r="O6291">
        <v>3</v>
      </c>
      <c r="P6291">
        <v>3</v>
      </c>
      <c r="Q6291">
        <v>3</v>
      </c>
      <c r="R6291">
        <v>49.96</v>
      </c>
      <c r="S6291">
        <v>74.94</v>
      </c>
      <c r="T6291">
        <v>74.94</v>
      </c>
      <c r="U6291">
        <v>74.94</v>
      </c>
      <c r="V6291">
        <v>173.81905520000001</v>
      </c>
      <c r="W6291">
        <v>173.81905520000001</v>
      </c>
      <c r="X6291">
        <v>0.5753109166</v>
      </c>
      <c r="Y6291">
        <v>0.5753109166</v>
      </c>
    </row>
    <row r="6292" spans="1:25" x14ac:dyDescent="0.3">
      <c r="A6292" s="2">
        <v>45950</v>
      </c>
      <c r="B6292" t="s">
        <v>40</v>
      </c>
      <c r="C6292">
        <v>1991</v>
      </c>
      <c r="D6292">
        <v>22</v>
      </c>
      <c r="E6292">
        <v>2.7919999999999998</v>
      </c>
      <c r="F6292">
        <v>1.105</v>
      </c>
      <c r="G6292">
        <v>61.43</v>
      </c>
      <c r="H6292">
        <v>61.43</v>
      </c>
      <c r="I6292" t="s">
        <v>149</v>
      </c>
      <c r="J6292">
        <v>2</v>
      </c>
      <c r="K6292">
        <v>2</v>
      </c>
      <c r="L6292">
        <v>2</v>
      </c>
      <c r="M6292">
        <v>2</v>
      </c>
      <c r="N6292">
        <v>3</v>
      </c>
      <c r="O6292">
        <v>3</v>
      </c>
      <c r="P6292">
        <v>3</v>
      </c>
      <c r="Q6292">
        <v>3</v>
      </c>
      <c r="R6292">
        <v>95.64</v>
      </c>
      <c r="S6292">
        <v>95.64</v>
      </c>
      <c r="T6292">
        <v>95.64</v>
      </c>
      <c r="U6292">
        <v>95.64</v>
      </c>
      <c r="V6292">
        <v>64.230447510000005</v>
      </c>
      <c r="W6292">
        <v>64.230447510000005</v>
      </c>
      <c r="X6292">
        <v>1.5568940259999999</v>
      </c>
      <c r="Y6292">
        <v>1.5568940259999999</v>
      </c>
    </row>
    <row r="6293" spans="1:25" x14ac:dyDescent="0.3">
      <c r="A6293" s="2">
        <v>45950</v>
      </c>
      <c r="B6293" t="s">
        <v>62</v>
      </c>
      <c r="C6293">
        <v>2492</v>
      </c>
      <c r="D6293">
        <v>19</v>
      </c>
      <c r="E6293">
        <v>4.7859999999999996</v>
      </c>
      <c r="F6293">
        <v>0.76200000000000001</v>
      </c>
      <c r="G6293">
        <v>90.94</v>
      </c>
      <c r="H6293">
        <v>90.94</v>
      </c>
      <c r="I6293" t="s">
        <v>149</v>
      </c>
      <c r="J6293">
        <v>3</v>
      </c>
      <c r="K6293">
        <v>4</v>
      </c>
      <c r="L6293">
        <v>4</v>
      </c>
      <c r="M6293">
        <v>4</v>
      </c>
      <c r="N6293">
        <v>5</v>
      </c>
      <c r="O6293">
        <v>7</v>
      </c>
      <c r="P6293">
        <v>7</v>
      </c>
      <c r="Q6293">
        <v>7</v>
      </c>
      <c r="R6293">
        <v>547.45000000000005</v>
      </c>
      <c r="S6293">
        <v>766.43</v>
      </c>
      <c r="T6293">
        <v>766.43</v>
      </c>
      <c r="U6293">
        <v>766.43</v>
      </c>
      <c r="V6293">
        <v>11.865401930000001</v>
      </c>
      <c r="W6293">
        <v>11.865401930000001</v>
      </c>
      <c r="X6293">
        <v>8.4278645260000005</v>
      </c>
      <c r="Y6293">
        <v>8.4278645260000005</v>
      </c>
    </row>
    <row r="6294" spans="1:25" x14ac:dyDescent="0.3">
      <c r="A6294" s="2">
        <v>45950</v>
      </c>
      <c r="B6294" t="s">
        <v>84</v>
      </c>
      <c r="C6294">
        <v>5212</v>
      </c>
      <c r="D6294">
        <v>41</v>
      </c>
      <c r="E6294">
        <v>2.508</v>
      </c>
      <c r="F6294">
        <v>0.78700000000000003</v>
      </c>
      <c r="G6294">
        <v>102.81</v>
      </c>
      <c r="H6294">
        <v>102.81</v>
      </c>
      <c r="I6294" t="s">
        <v>149</v>
      </c>
      <c r="J6294">
        <v>7</v>
      </c>
      <c r="K6294">
        <v>8</v>
      </c>
      <c r="L6294">
        <v>8</v>
      </c>
      <c r="M6294">
        <v>8</v>
      </c>
      <c r="N6294">
        <v>7</v>
      </c>
      <c r="O6294">
        <v>8</v>
      </c>
      <c r="P6294">
        <v>8</v>
      </c>
      <c r="Q6294">
        <v>8</v>
      </c>
      <c r="R6294">
        <v>237.05</v>
      </c>
      <c r="S6294">
        <v>259.93</v>
      </c>
      <c r="T6294">
        <v>259.93</v>
      </c>
      <c r="U6294">
        <v>259.93</v>
      </c>
      <c r="V6294">
        <v>39.552956569999999</v>
      </c>
      <c r="W6294">
        <v>39.552956569999999</v>
      </c>
      <c r="X6294">
        <v>2.5282560059999999</v>
      </c>
      <c r="Y6294">
        <v>2.5282560059999999</v>
      </c>
    </row>
    <row r="6295" spans="1:25" x14ac:dyDescent="0.3">
      <c r="A6295" s="2">
        <v>45950</v>
      </c>
      <c r="B6295" t="s">
        <v>56</v>
      </c>
      <c r="C6295">
        <v>586</v>
      </c>
      <c r="D6295">
        <v>7</v>
      </c>
      <c r="E6295">
        <v>1.536</v>
      </c>
      <c r="F6295">
        <v>1.1950000000000001</v>
      </c>
      <c r="G6295">
        <v>10.75</v>
      </c>
      <c r="H6295">
        <v>10.75</v>
      </c>
      <c r="I6295" t="s">
        <v>149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X6295">
        <v>0</v>
      </c>
      <c r="Y6295">
        <v>0</v>
      </c>
    </row>
    <row r="6296" spans="1:25" x14ac:dyDescent="0.3">
      <c r="A6296" s="2">
        <v>45950</v>
      </c>
      <c r="B6296" t="s">
        <v>50</v>
      </c>
      <c r="C6296">
        <v>1039</v>
      </c>
      <c r="D6296">
        <v>18</v>
      </c>
      <c r="E6296">
        <v>1.401</v>
      </c>
      <c r="F6296">
        <v>1.732</v>
      </c>
      <c r="G6296">
        <v>25.21</v>
      </c>
      <c r="H6296">
        <v>25.21</v>
      </c>
      <c r="I6296" t="s">
        <v>149</v>
      </c>
      <c r="J6296">
        <v>3</v>
      </c>
      <c r="K6296">
        <v>3</v>
      </c>
      <c r="L6296">
        <v>3</v>
      </c>
      <c r="M6296">
        <v>3</v>
      </c>
      <c r="N6296">
        <v>3</v>
      </c>
      <c r="O6296">
        <v>3</v>
      </c>
      <c r="P6296">
        <v>3</v>
      </c>
      <c r="Q6296">
        <v>3</v>
      </c>
      <c r="R6296">
        <v>127.47</v>
      </c>
      <c r="S6296">
        <v>127.47</v>
      </c>
      <c r="T6296">
        <v>127.47</v>
      </c>
      <c r="U6296">
        <v>127.47</v>
      </c>
      <c r="V6296">
        <v>19.77720248</v>
      </c>
      <c r="W6296">
        <v>19.77720248</v>
      </c>
      <c r="X6296">
        <v>5.0563268539999999</v>
      </c>
      <c r="Y6296">
        <v>5.0563268539999999</v>
      </c>
    </row>
    <row r="6297" spans="1:25" x14ac:dyDescent="0.3">
      <c r="A6297" s="2">
        <v>45950</v>
      </c>
      <c r="B6297" t="s">
        <v>36</v>
      </c>
      <c r="C6297">
        <v>2245</v>
      </c>
      <c r="D6297">
        <v>11</v>
      </c>
      <c r="E6297">
        <v>2.1840000000000002</v>
      </c>
      <c r="F6297">
        <v>0.49</v>
      </c>
      <c r="G6297">
        <v>24.02</v>
      </c>
      <c r="H6297">
        <v>24.02</v>
      </c>
      <c r="I6297" t="s">
        <v>149</v>
      </c>
      <c r="J6297">
        <v>2</v>
      </c>
      <c r="K6297">
        <v>2</v>
      </c>
      <c r="L6297">
        <v>2</v>
      </c>
      <c r="M6297">
        <v>2</v>
      </c>
      <c r="N6297">
        <v>2</v>
      </c>
      <c r="O6297">
        <v>2</v>
      </c>
      <c r="P6297">
        <v>2</v>
      </c>
      <c r="Q6297">
        <v>2</v>
      </c>
      <c r="R6297">
        <v>43.76</v>
      </c>
      <c r="S6297">
        <v>43.76</v>
      </c>
      <c r="T6297">
        <v>43.76</v>
      </c>
      <c r="U6297">
        <v>43.76</v>
      </c>
      <c r="V6297">
        <v>54.890310790000001</v>
      </c>
      <c r="W6297">
        <v>54.890310790000001</v>
      </c>
      <c r="X6297">
        <v>1.821815154</v>
      </c>
      <c r="Y6297">
        <v>1.821815154</v>
      </c>
    </row>
    <row r="6298" spans="1:25" x14ac:dyDescent="0.3">
      <c r="A6298" s="2">
        <v>45950</v>
      </c>
      <c r="B6298" t="s">
        <v>62</v>
      </c>
      <c r="C6298">
        <v>8890</v>
      </c>
      <c r="D6298">
        <v>68</v>
      </c>
      <c r="E6298">
        <v>4.2110000000000003</v>
      </c>
      <c r="F6298">
        <v>0.76500000000000001</v>
      </c>
      <c r="G6298">
        <v>286.33</v>
      </c>
      <c r="H6298">
        <v>286.33</v>
      </c>
      <c r="I6298" t="s">
        <v>149</v>
      </c>
      <c r="J6298">
        <v>17</v>
      </c>
      <c r="K6298">
        <v>19</v>
      </c>
      <c r="L6298">
        <v>21</v>
      </c>
      <c r="M6298">
        <v>21</v>
      </c>
      <c r="N6298">
        <v>28</v>
      </c>
      <c r="O6298">
        <v>31</v>
      </c>
      <c r="P6298">
        <v>33</v>
      </c>
      <c r="Q6298">
        <v>33</v>
      </c>
      <c r="R6298">
        <v>1093.8599999999999</v>
      </c>
      <c r="S6298">
        <v>1243.5</v>
      </c>
      <c r="T6298">
        <v>1316.48</v>
      </c>
      <c r="U6298">
        <v>1316.48</v>
      </c>
      <c r="V6298">
        <v>23.026135910000001</v>
      </c>
      <c r="W6298">
        <v>21.749665780000001</v>
      </c>
      <c r="X6298">
        <v>4.3428910700000003</v>
      </c>
      <c r="Y6298">
        <v>4.5977718019999996</v>
      </c>
    </row>
    <row r="6299" spans="1:25" x14ac:dyDescent="0.3">
      <c r="A6299" s="2">
        <v>45950</v>
      </c>
      <c r="B6299" t="s">
        <v>64</v>
      </c>
      <c r="C6299">
        <v>2599</v>
      </c>
      <c r="D6299">
        <v>19</v>
      </c>
      <c r="E6299">
        <v>4.6180000000000003</v>
      </c>
      <c r="F6299">
        <v>0.73099999999999998</v>
      </c>
      <c r="G6299">
        <v>87.75</v>
      </c>
      <c r="H6299">
        <v>87.75</v>
      </c>
      <c r="I6299" t="s">
        <v>149</v>
      </c>
      <c r="J6299">
        <v>8</v>
      </c>
      <c r="K6299">
        <v>8</v>
      </c>
      <c r="L6299">
        <v>8</v>
      </c>
      <c r="M6299">
        <v>8</v>
      </c>
      <c r="N6299">
        <v>14</v>
      </c>
      <c r="O6299">
        <v>14</v>
      </c>
      <c r="P6299">
        <v>14</v>
      </c>
      <c r="Q6299">
        <v>14</v>
      </c>
      <c r="R6299">
        <v>462.32</v>
      </c>
      <c r="S6299">
        <v>462.32</v>
      </c>
      <c r="T6299">
        <v>462.32</v>
      </c>
      <c r="U6299">
        <v>462.32</v>
      </c>
      <c r="V6299">
        <v>18.980359920000001</v>
      </c>
      <c r="W6299">
        <v>18.980359920000001</v>
      </c>
      <c r="X6299">
        <v>5.2686039889999998</v>
      </c>
      <c r="Y6299">
        <v>5.2686039889999998</v>
      </c>
    </row>
    <row r="6300" spans="1:25" x14ac:dyDescent="0.3">
      <c r="A6300" s="2">
        <v>45950</v>
      </c>
      <c r="B6300" t="s">
        <v>66</v>
      </c>
      <c r="C6300">
        <v>1948</v>
      </c>
      <c r="D6300">
        <v>8</v>
      </c>
      <c r="E6300">
        <v>5.58</v>
      </c>
      <c r="F6300">
        <v>0.41099999999999998</v>
      </c>
      <c r="G6300">
        <v>44.64</v>
      </c>
      <c r="H6300">
        <v>44.64</v>
      </c>
      <c r="I6300" t="s">
        <v>149</v>
      </c>
      <c r="J6300">
        <v>2</v>
      </c>
      <c r="K6300">
        <v>2</v>
      </c>
      <c r="L6300">
        <v>2</v>
      </c>
      <c r="M6300">
        <v>2</v>
      </c>
      <c r="N6300">
        <v>3</v>
      </c>
      <c r="O6300">
        <v>3</v>
      </c>
      <c r="P6300">
        <v>3</v>
      </c>
      <c r="Q6300">
        <v>3</v>
      </c>
      <c r="R6300">
        <v>93.68</v>
      </c>
      <c r="S6300">
        <v>93.68</v>
      </c>
      <c r="T6300">
        <v>93.68</v>
      </c>
      <c r="U6300">
        <v>93.68</v>
      </c>
      <c r="V6300">
        <v>47.651579849999997</v>
      </c>
      <c r="W6300">
        <v>47.651579849999997</v>
      </c>
      <c r="X6300">
        <v>2.0985663080000001</v>
      </c>
      <c r="Y6300">
        <v>2.0985663080000001</v>
      </c>
    </row>
    <row r="6301" spans="1:25" x14ac:dyDescent="0.3">
      <c r="A6301" s="2">
        <v>45950</v>
      </c>
      <c r="B6301" t="s">
        <v>68</v>
      </c>
      <c r="C6301">
        <v>4570</v>
      </c>
      <c r="D6301">
        <v>20</v>
      </c>
      <c r="E6301">
        <v>5.97</v>
      </c>
      <c r="F6301">
        <v>0.438</v>
      </c>
      <c r="G6301">
        <v>119.39</v>
      </c>
      <c r="H6301">
        <v>119.39</v>
      </c>
      <c r="I6301" t="s">
        <v>149</v>
      </c>
      <c r="J6301">
        <v>8</v>
      </c>
      <c r="K6301">
        <v>8</v>
      </c>
      <c r="L6301">
        <v>8</v>
      </c>
      <c r="M6301">
        <v>8</v>
      </c>
      <c r="N6301">
        <v>16</v>
      </c>
      <c r="O6301">
        <v>16</v>
      </c>
      <c r="P6301">
        <v>16</v>
      </c>
      <c r="Q6301">
        <v>16</v>
      </c>
      <c r="R6301">
        <v>475.25</v>
      </c>
      <c r="S6301">
        <v>475.25</v>
      </c>
      <c r="T6301">
        <v>475.25</v>
      </c>
      <c r="U6301">
        <v>475.25</v>
      </c>
      <c r="V6301">
        <v>25.121514990000001</v>
      </c>
      <c r="W6301">
        <v>25.121514990000001</v>
      </c>
      <c r="X6301">
        <v>3.9806516460000001</v>
      </c>
      <c r="Y6301">
        <v>3.9806516460000001</v>
      </c>
    </row>
    <row r="6302" spans="1:25" x14ac:dyDescent="0.3">
      <c r="A6302" s="2">
        <v>45950</v>
      </c>
      <c r="B6302" t="s">
        <v>70</v>
      </c>
      <c r="C6302">
        <v>5704</v>
      </c>
      <c r="D6302">
        <v>37</v>
      </c>
      <c r="E6302">
        <v>3.45</v>
      </c>
      <c r="F6302">
        <v>0.64900000000000002</v>
      </c>
      <c r="G6302">
        <v>127.66</v>
      </c>
      <c r="H6302">
        <v>127.66</v>
      </c>
      <c r="I6302" t="s">
        <v>149</v>
      </c>
      <c r="J6302">
        <v>6</v>
      </c>
      <c r="K6302">
        <v>8</v>
      </c>
      <c r="L6302">
        <v>8</v>
      </c>
      <c r="M6302">
        <v>8</v>
      </c>
      <c r="N6302">
        <v>11</v>
      </c>
      <c r="O6302">
        <v>14</v>
      </c>
      <c r="P6302">
        <v>14</v>
      </c>
      <c r="Q6302">
        <v>14</v>
      </c>
      <c r="R6302">
        <v>279.31</v>
      </c>
      <c r="S6302">
        <v>351.25</v>
      </c>
      <c r="T6302">
        <v>351.25</v>
      </c>
      <c r="U6302">
        <v>351.25</v>
      </c>
      <c r="V6302">
        <v>36.344483990000001</v>
      </c>
      <c r="W6302">
        <v>36.344483990000001</v>
      </c>
      <c r="X6302">
        <v>2.7514491620000001</v>
      </c>
      <c r="Y6302">
        <v>2.7514491620000001</v>
      </c>
    </row>
    <row r="6303" spans="1:25" x14ac:dyDescent="0.3">
      <c r="A6303" s="2">
        <v>45950</v>
      </c>
      <c r="B6303" t="s">
        <v>72</v>
      </c>
      <c r="C6303">
        <v>1224</v>
      </c>
      <c r="D6303">
        <v>10</v>
      </c>
      <c r="E6303">
        <v>3.4409999999999998</v>
      </c>
      <c r="F6303">
        <v>0.81699999999999995</v>
      </c>
      <c r="G6303">
        <v>34.409999999999997</v>
      </c>
      <c r="H6303">
        <v>34.409999999999997</v>
      </c>
      <c r="I6303" t="s">
        <v>149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113.98</v>
      </c>
      <c r="S6303">
        <v>113.98</v>
      </c>
      <c r="T6303">
        <v>113.98</v>
      </c>
      <c r="U6303">
        <v>113.98</v>
      </c>
      <c r="V6303">
        <v>30.18950693</v>
      </c>
      <c r="W6303">
        <v>30.18950693</v>
      </c>
      <c r="X6303">
        <v>3.3124091830000002</v>
      </c>
      <c r="Y6303">
        <v>3.3124091830000002</v>
      </c>
    </row>
    <row r="6304" spans="1:25" x14ac:dyDescent="0.3">
      <c r="A6304" s="2">
        <v>45950</v>
      </c>
      <c r="B6304" t="s">
        <v>74</v>
      </c>
      <c r="C6304">
        <v>1997</v>
      </c>
      <c r="D6304">
        <v>4</v>
      </c>
      <c r="E6304">
        <v>2.2930000000000001</v>
      </c>
      <c r="F6304">
        <v>0.2</v>
      </c>
      <c r="G6304">
        <v>9.17</v>
      </c>
      <c r="H6304">
        <v>9.17</v>
      </c>
      <c r="I6304" t="s">
        <v>149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X6304">
        <v>0</v>
      </c>
      <c r="Y6304">
        <v>0</v>
      </c>
    </row>
    <row r="6305" spans="1:25" x14ac:dyDescent="0.3">
      <c r="A6305" s="2">
        <v>45950</v>
      </c>
      <c r="B6305" t="s">
        <v>76</v>
      </c>
      <c r="C6305">
        <v>614</v>
      </c>
      <c r="D6305">
        <v>8</v>
      </c>
      <c r="E6305">
        <v>3.9460000000000002</v>
      </c>
      <c r="F6305">
        <v>1.3029999999999999</v>
      </c>
      <c r="G6305">
        <v>31.57</v>
      </c>
      <c r="H6305">
        <v>31.57</v>
      </c>
      <c r="I6305" t="s">
        <v>149</v>
      </c>
      <c r="J6305">
        <v>4</v>
      </c>
      <c r="K6305">
        <v>4</v>
      </c>
      <c r="L6305">
        <v>4</v>
      </c>
      <c r="M6305">
        <v>4</v>
      </c>
      <c r="N6305">
        <v>5</v>
      </c>
      <c r="O6305">
        <v>5</v>
      </c>
      <c r="P6305">
        <v>5</v>
      </c>
      <c r="Q6305">
        <v>5</v>
      </c>
      <c r="R6305">
        <v>147.22999999999999</v>
      </c>
      <c r="S6305">
        <v>147.22999999999999</v>
      </c>
      <c r="T6305">
        <v>147.22999999999999</v>
      </c>
      <c r="U6305">
        <v>147.22999999999999</v>
      </c>
      <c r="V6305">
        <v>21.442640770000001</v>
      </c>
      <c r="W6305">
        <v>21.442640770000001</v>
      </c>
      <c r="X6305">
        <v>4.6636046880000004</v>
      </c>
      <c r="Y6305">
        <v>4.6636046880000004</v>
      </c>
    </row>
    <row r="6306" spans="1:25" x14ac:dyDescent="0.3">
      <c r="A6306" s="2">
        <v>45950</v>
      </c>
      <c r="B6306" t="s">
        <v>78</v>
      </c>
      <c r="C6306">
        <v>676</v>
      </c>
      <c r="D6306">
        <v>6</v>
      </c>
      <c r="E6306">
        <v>3.782</v>
      </c>
      <c r="F6306">
        <v>0.88800000000000001</v>
      </c>
      <c r="G6306">
        <v>22.69</v>
      </c>
      <c r="H6306">
        <v>22.69</v>
      </c>
      <c r="I6306" t="s">
        <v>149</v>
      </c>
      <c r="J6306">
        <v>4</v>
      </c>
      <c r="K6306">
        <v>4</v>
      </c>
      <c r="L6306">
        <v>4</v>
      </c>
      <c r="M6306">
        <v>4</v>
      </c>
      <c r="N6306">
        <v>4</v>
      </c>
      <c r="O6306">
        <v>4</v>
      </c>
      <c r="P6306">
        <v>4</v>
      </c>
      <c r="Q6306">
        <v>4</v>
      </c>
      <c r="R6306">
        <v>120.13</v>
      </c>
      <c r="S6306">
        <v>120.13</v>
      </c>
      <c r="T6306">
        <v>120.13</v>
      </c>
      <c r="U6306">
        <v>120.13</v>
      </c>
      <c r="V6306">
        <v>18.88787147</v>
      </c>
      <c r="W6306">
        <v>18.88787147</v>
      </c>
      <c r="X6306">
        <v>5.2944028210000003</v>
      </c>
      <c r="Y6306">
        <v>5.2944028210000003</v>
      </c>
    </row>
    <row r="6307" spans="1:25" x14ac:dyDescent="0.3">
      <c r="A6307" s="2">
        <v>45950</v>
      </c>
      <c r="B6307" t="s">
        <v>88</v>
      </c>
      <c r="C6307">
        <v>3990</v>
      </c>
      <c r="D6307">
        <v>39</v>
      </c>
      <c r="E6307">
        <v>2.0470000000000002</v>
      </c>
      <c r="F6307">
        <v>0.97699999999999998</v>
      </c>
      <c r="G6307">
        <v>79.849999999999994</v>
      </c>
      <c r="H6307">
        <v>79.849999999999994</v>
      </c>
      <c r="I6307" t="s">
        <v>149</v>
      </c>
      <c r="J6307">
        <v>5</v>
      </c>
      <c r="K6307">
        <v>6</v>
      </c>
      <c r="L6307">
        <v>6</v>
      </c>
      <c r="M6307">
        <v>6</v>
      </c>
      <c r="N6307">
        <v>7</v>
      </c>
      <c r="O6307">
        <v>8</v>
      </c>
      <c r="P6307">
        <v>8</v>
      </c>
      <c r="Q6307">
        <v>8</v>
      </c>
      <c r="R6307">
        <v>240.82</v>
      </c>
      <c r="S6307">
        <v>254.7</v>
      </c>
      <c r="T6307">
        <v>254.7</v>
      </c>
      <c r="U6307">
        <v>254.7</v>
      </c>
      <c r="V6307">
        <v>31.350608560000001</v>
      </c>
      <c r="W6307">
        <v>31.350608560000001</v>
      </c>
      <c r="X6307">
        <v>3.1897307449999999</v>
      </c>
      <c r="Y6307">
        <v>3.1897307449999999</v>
      </c>
    </row>
    <row r="6308" spans="1:25" x14ac:dyDescent="0.3">
      <c r="A6308" s="2">
        <v>45950</v>
      </c>
      <c r="B6308" t="s">
        <v>80</v>
      </c>
      <c r="C6308">
        <v>494</v>
      </c>
      <c r="D6308">
        <v>5</v>
      </c>
      <c r="E6308">
        <v>6.55</v>
      </c>
      <c r="F6308">
        <v>1.012</v>
      </c>
      <c r="G6308">
        <v>32.75</v>
      </c>
      <c r="H6308">
        <v>32.75</v>
      </c>
      <c r="I6308" t="s">
        <v>149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34.880000000000003</v>
      </c>
      <c r="S6308">
        <v>34.880000000000003</v>
      </c>
      <c r="T6308">
        <v>34.880000000000003</v>
      </c>
      <c r="U6308">
        <v>34.880000000000003</v>
      </c>
      <c r="V6308">
        <v>93.893348619999998</v>
      </c>
      <c r="W6308">
        <v>93.893348619999998</v>
      </c>
      <c r="X6308">
        <v>1.0650381680000001</v>
      </c>
      <c r="Y6308">
        <v>1.0650381680000001</v>
      </c>
    </row>
    <row r="6309" spans="1:25" x14ac:dyDescent="0.3">
      <c r="A6309" s="2">
        <v>45950</v>
      </c>
      <c r="B6309" t="s">
        <v>82</v>
      </c>
      <c r="C6309">
        <v>762</v>
      </c>
      <c r="D6309">
        <v>3</v>
      </c>
      <c r="E6309">
        <v>4.75</v>
      </c>
      <c r="F6309">
        <v>0.39400000000000002</v>
      </c>
      <c r="G6309">
        <v>14.25</v>
      </c>
      <c r="H6309">
        <v>14.25</v>
      </c>
      <c r="I6309" t="s">
        <v>149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1</v>
      </c>
      <c r="Q6309">
        <v>1</v>
      </c>
      <c r="R6309">
        <v>34.880000000000003</v>
      </c>
      <c r="S6309">
        <v>34.880000000000003</v>
      </c>
      <c r="T6309">
        <v>34.880000000000003</v>
      </c>
      <c r="U6309">
        <v>34.880000000000003</v>
      </c>
      <c r="V6309">
        <v>40.854357800000002</v>
      </c>
      <c r="W6309">
        <v>40.854357800000002</v>
      </c>
      <c r="X6309">
        <v>2.447719298</v>
      </c>
      <c r="Y6309">
        <v>2.447719298</v>
      </c>
    </row>
    <row r="6310" spans="1:25" x14ac:dyDescent="0.3">
      <c r="A6310" s="2">
        <v>45950</v>
      </c>
      <c r="B6310" t="s">
        <v>94</v>
      </c>
      <c r="C6310">
        <v>1485</v>
      </c>
      <c r="D6310">
        <v>6</v>
      </c>
      <c r="E6310">
        <v>6.6970000000000001</v>
      </c>
      <c r="F6310">
        <v>0.40400000000000003</v>
      </c>
      <c r="G6310">
        <v>40.18</v>
      </c>
      <c r="H6310">
        <v>40.18</v>
      </c>
      <c r="I6310" t="s">
        <v>149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X6310">
        <v>0</v>
      </c>
      <c r="Y6310">
        <v>0</v>
      </c>
    </row>
    <row r="6311" spans="1:25" x14ac:dyDescent="0.3">
      <c r="A6311" s="2">
        <v>45950</v>
      </c>
      <c r="B6311" t="s">
        <v>96</v>
      </c>
      <c r="C6311">
        <v>2358</v>
      </c>
      <c r="D6311">
        <v>16</v>
      </c>
      <c r="E6311">
        <v>4.5279999999999996</v>
      </c>
      <c r="F6311">
        <v>0.67900000000000005</v>
      </c>
      <c r="G6311">
        <v>72.45</v>
      </c>
      <c r="H6311">
        <v>72.45</v>
      </c>
      <c r="I6311" t="s">
        <v>149</v>
      </c>
      <c r="J6311">
        <v>3</v>
      </c>
      <c r="K6311">
        <v>3</v>
      </c>
      <c r="L6311">
        <v>3</v>
      </c>
      <c r="M6311">
        <v>3</v>
      </c>
      <c r="N6311">
        <v>3</v>
      </c>
      <c r="O6311">
        <v>3</v>
      </c>
      <c r="P6311">
        <v>3</v>
      </c>
      <c r="Q6311">
        <v>3</v>
      </c>
      <c r="R6311">
        <v>250.66</v>
      </c>
      <c r="S6311">
        <v>250.66</v>
      </c>
      <c r="T6311">
        <v>250.66</v>
      </c>
      <c r="U6311">
        <v>250.66</v>
      </c>
      <c r="V6311">
        <v>28.903694250000001</v>
      </c>
      <c r="W6311">
        <v>28.903694250000001</v>
      </c>
      <c r="X6311">
        <v>3.459765355</v>
      </c>
      <c r="Y6311">
        <v>3.459765355</v>
      </c>
    </row>
    <row r="6312" spans="1:25" x14ac:dyDescent="0.3">
      <c r="A6312" s="2">
        <v>45950</v>
      </c>
      <c r="B6312" t="s">
        <v>11</v>
      </c>
      <c r="C6312">
        <v>1045</v>
      </c>
      <c r="D6312">
        <v>11</v>
      </c>
      <c r="E6312">
        <v>2.4279999999999999</v>
      </c>
      <c r="F6312">
        <v>1.0529999999999999</v>
      </c>
      <c r="G6312">
        <v>26.71</v>
      </c>
      <c r="H6312">
        <v>26.71</v>
      </c>
      <c r="I6312" t="s">
        <v>149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1</v>
      </c>
      <c r="R6312">
        <v>42.49</v>
      </c>
      <c r="S6312">
        <v>42.49</v>
      </c>
      <c r="T6312">
        <v>42.49</v>
      </c>
      <c r="U6312">
        <v>42.49</v>
      </c>
      <c r="V6312">
        <v>62.861849849999999</v>
      </c>
      <c r="W6312">
        <v>62.861849849999999</v>
      </c>
      <c r="X6312">
        <v>1.590789966</v>
      </c>
      <c r="Y6312">
        <v>1.590789966</v>
      </c>
    </row>
    <row r="6313" spans="1:25" x14ac:dyDescent="0.3">
      <c r="A6313" s="2">
        <v>45950</v>
      </c>
      <c r="B6313" t="s">
        <v>92</v>
      </c>
      <c r="C6313">
        <v>633</v>
      </c>
      <c r="D6313">
        <v>7</v>
      </c>
      <c r="E6313">
        <v>4.0199999999999996</v>
      </c>
      <c r="F6313">
        <v>1.1060000000000001</v>
      </c>
      <c r="G6313">
        <v>28.14</v>
      </c>
      <c r="H6313">
        <v>28.14</v>
      </c>
      <c r="I6313" t="s">
        <v>149</v>
      </c>
      <c r="J6313">
        <v>3</v>
      </c>
      <c r="K6313">
        <v>3</v>
      </c>
      <c r="L6313">
        <v>3</v>
      </c>
      <c r="M6313">
        <v>3</v>
      </c>
      <c r="N6313">
        <v>11</v>
      </c>
      <c r="O6313">
        <v>11</v>
      </c>
      <c r="P6313">
        <v>11</v>
      </c>
      <c r="Q6313">
        <v>11</v>
      </c>
      <c r="R6313">
        <v>291.39</v>
      </c>
      <c r="S6313">
        <v>291.39</v>
      </c>
      <c r="T6313">
        <v>291.39</v>
      </c>
      <c r="U6313">
        <v>291.39</v>
      </c>
      <c r="V6313">
        <v>9.6571605070000004</v>
      </c>
      <c r="W6313">
        <v>9.6571605070000004</v>
      </c>
      <c r="X6313">
        <v>10.35501066</v>
      </c>
      <c r="Y6313">
        <v>10.35501066</v>
      </c>
    </row>
    <row r="6314" spans="1:25" x14ac:dyDescent="0.3">
      <c r="A6314" s="2">
        <v>45950</v>
      </c>
      <c r="B6314" t="s">
        <v>46</v>
      </c>
      <c r="C6314">
        <v>994</v>
      </c>
      <c r="D6314">
        <v>2</v>
      </c>
      <c r="E6314">
        <v>3.38</v>
      </c>
      <c r="F6314">
        <v>0.20100000000000001</v>
      </c>
      <c r="G6314">
        <v>6.76</v>
      </c>
      <c r="H6314">
        <v>6.76</v>
      </c>
      <c r="I6314" t="s">
        <v>149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X6314">
        <v>0</v>
      </c>
      <c r="Y6314">
        <v>0</v>
      </c>
    </row>
    <row r="6315" spans="1:25" x14ac:dyDescent="0.3">
      <c r="A6315" s="2">
        <v>45950</v>
      </c>
      <c r="B6315" t="s">
        <v>74</v>
      </c>
      <c r="C6315">
        <v>273</v>
      </c>
      <c r="D6315">
        <v>2</v>
      </c>
      <c r="E6315">
        <v>2.95</v>
      </c>
      <c r="F6315">
        <v>0.73299999999999998</v>
      </c>
      <c r="G6315">
        <v>5.9</v>
      </c>
      <c r="H6315">
        <v>5.9</v>
      </c>
      <c r="I6315" t="s">
        <v>149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X6315">
        <v>0</v>
      </c>
      <c r="Y6315">
        <v>0</v>
      </c>
    </row>
    <row r="6316" spans="1:25" x14ac:dyDescent="0.3">
      <c r="A6316" s="2">
        <v>45950</v>
      </c>
      <c r="B6316" t="s">
        <v>64</v>
      </c>
      <c r="C6316">
        <v>701</v>
      </c>
      <c r="D6316">
        <v>5</v>
      </c>
      <c r="E6316">
        <v>3.8719999999999999</v>
      </c>
      <c r="F6316">
        <v>0.71299999999999997</v>
      </c>
      <c r="G6316">
        <v>19.36</v>
      </c>
      <c r="H6316">
        <v>19.36</v>
      </c>
      <c r="I6316" t="s">
        <v>149</v>
      </c>
      <c r="J6316">
        <v>1</v>
      </c>
      <c r="K6316">
        <v>1</v>
      </c>
      <c r="L6316">
        <v>1</v>
      </c>
      <c r="M6316">
        <v>1</v>
      </c>
      <c r="N6316">
        <v>2</v>
      </c>
      <c r="O6316">
        <v>2</v>
      </c>
      <c r="P6316">
        <v>2</v>
      </c>
      <c r="Q6316">
        <v>2</v>
      </c>
      <c r="R6316">
        <v>189.76</v>
      </c>
      <c r="S6316">
        <v>189.76</v>
      </c>
      <c r="T6316">
        <v>189.76</v>
      </c>
      <c r="U6316">
        <v>189.76</v>
      </c>
      <c r="V6316">
        <v>10.202360880000001</v>
      </c>
      <c r="W6316">
        <v>10.202360880000001</v>
      </c>
      <c r="X6316">
        <v>9.801652893</v>
      </c>
      <c r="Y6316">
        <v>9.801652893</v>
      </c>
    </row>
    <row r="6317" spans="1:25" x14ac:dyDescent="0.3">
      <c r="A6317" s="2">
        <v>45950</v>
      </c>
      <c r="B6317" t="s">
        <v>72</v>
      </c>
      <c r="C6317">
        <v>86</v>
      </c>
      <c r="D6317">
        <v>0</v>
      </c>
      <c r="F6317">
        <v>0</v>
      </c>
      <c r="G6317">
        <v>0</v>
      </c>
      <c r="H6317">
        <v>0</v>
      </c>
      <c r="I6317" t="s">
        <v>149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5" x14ac:dyDescent="0.3">
      <c r="A6318" s="2">
        <v>45950</v>
      </c>
      <c r="B6318" t="s">
        <v>106</v>
      </c>
      <c r="C6318">
        <v>114</v>
      </c>
      <c r="D6318">
        <v>1</v>
      </c>
      <c r="E6318">
        <v>2.0099999999999998</v>
      </c>
      <c r="F6318">
        <v>0.877</v>
      </c>
      <c r="G6318">
        <v>2.0099999999999998</v>
      </c>
      <c r="H6318">
        <v>2.0099999999999998</v>
      </c>
      <c r="I6318" t="s">
        <v>149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X6318">
        <v>0</v>
      </c>
      <c r="Y6318">
        <v>0</v>
      </c>
    </row>
    <row r="6319" spans="1:25" x14ac:dyDescent="0.3">
      <c r="A6319" s="2">
        <v>45950</v>
      </c>
      <c r="B6319" t="s">
        <v>54</v>
      </c>
      <c r="C6319">
        <v>197</v>
      </c>
      <c r="D6319">
        <v>1</v>
      </c>
      <c r="E6319">
        <v>3.63</v>
      </c>
      <c r="F6319">
        <v>0.50800000000000001</v>
      </c>
      <c r="G6319">
        <v>3.63</v>
      </c>
      <c r="H6319">
        <v>3.63</v>
      </c>
      <c r="I6319" t="s">
        <v>149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X6319">
        <v>0</v>
      </c>
      <c r="Y6319">
        <v>0</v>
      </c>
    </row>
    <row r="6320" spans="1:25" x14ac:dyDescent="0.3">
      <c r="A6320" s="2">
        <v>45950</v>
      </c>
      <c r="B6320" t="s">
        <v>44</v>
      </c>
      <c r="C6320">
        <v>98</v>
      </c>
      <c r="D6320">
        <v>0</v>
      </c>
      <c r="F6320">
        <v>0</v>
      </c>
      <c r="G6320">
        <v>0</v>
      </c>
      <c r="H6320">
        <v>0</v>
      </c>
      <c r="I6320" t="s">
        <v>149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5" x14ac:dyDescent="0.3">
      <c r="A6321" s="2">
        <v>45950</v>
      </c>
      <c r="B6321" t="s">
        <v>40</v>
      </c>
      <c r="C6321">
        <v>607</v>
      </c>
      <c r="D6321">
        <v>5</v>
      </c>
      <c r="E6321">
        <v>2.5579999999999998</v>
      </c>
      <c r="F6321">
        <v>0.82399999999999995</v>
      </c>
      <c r="G6321">
        <v>12.79</v>
      </c>
      <c r="H6321">
        <v>12.79</v>
      </c>
      <c r="I6321" t="s">
        <v>149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X6321">
        <v>0</v>
      </c>
      <c r="Y6321">
        <v>0</v>
      </c>
    </row>
    <row r="6322" spans="1:25" x14ac:dyDescent="0.3">
      <c r="A6322" s="2">
        <v>45950</v>
      </c>
      <c r="B6322" t="s">
        <v>56</v>
      </c>
      <c r="C6322">
        <v>245</v>
      </c>
      <c r="D6322">
        <v>0</v>
      </c>
      <c r="F6322">
        <v>0</v>
      </c>
      <c r="G6322">
        <v>0</v>
      </c>
      <c r="H6322">
        <v>0</v>
      </c>
      <c r="I6322" t="s">
        <v>149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5" x14ac:dyDescent="0.3">
      <c r="A6323" s="2">
        <v>45950</v>
      </c>
      <c r="B6323" t="s">
        <v>76</v>
      </c>
      <c r="C6323">
        <v>126</v>
      </c>
      <c r="D6323">
        <v>0</v>
      </c>
      <c r="F6323">
        <v>0</v>
      </c>
      <c r="G6323">
        <v>0</v>
      </c>
      <c r="H6323">
        <v>0</v>
      </c>
      <c r="I6323" t="s">
        <v>149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5" x14ac:dyDescent="0.3">
      <c r="A6324" s="2">
        <v>45950</v>
      </c>
      <c r="B6324" t="s">
        <v>48</v>
      </c>
      <c r="C6324">
        <v>482</v>
      </c>
      <c r="D6324">
        <v>1</v>
      </c>
      <c r="E6324">
        <v>7.37</v>
      </c>
      <c r="F6324">
        <v>0.20699999999999999</v>
      </c>
      <c r="G6324">
        <v>7.37</v>
      </c>
      <c r="H6324">
        <v>7.37</v>
      </c>
      <c r="I6324" t="s">
        <v>149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X6324">
        <v>0</v>
      </c>
      <c r="Y6324">
        <v>0</v>
      </c>
    </row>
    <row r="6325" spans="1:25" x14ac:dyDescent="0.3">
      <c r="A6325" s="2">
        <v>45950</v>
      </c>
      <c r="B6325" t="s">
        <v>24</v>
      </c>
      <c r="C6325">
        <v>730</v>
      </c>
      <c r="D6325">
        <v>3</v>
      </c>
      <c r="E6325">
        <v>2.4670000000000001</v>
      </c>
      <c r="F6325">
        <v>0.41099999999999998</v>
      </c>
      <c r="G6325">
        <v>7.4</v>
      </c>
      <c r="H6325">
        <v>7.4</v>
      </c>
      <c r="I6325" t="s">
        <v>149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16.489999999999998</v>
      </c>
      <c r="S6325">
        <v>16.489999999999998</v>
      </c>
      <c r="T6325">
        <v>16.489999999999998</v>
      </c>
      <c r="U6325">
        <v>16.489999999999998</v>
      </c>
      <c r="V6325">
        <v>44.875682230000002</v>
      </c>
      <c r="W6325">
        <v>44.875682230000002</v>
      </c>
      <c r="X6325">
        <v>2.2283783779999999</v>
      </c>
      <c r="Y6325">
        <v>2.2283783779999999</v>
      </c>
    </row>
    <row r="6326" spans="1:25" x14ac:dyDescent="0.3">
      <c r="A6326" s="2">
        <v>45950</v>
      </c>
      <c r="B6326" t="s">
        <v>108</v>
      </c>
      <c r="C6326">
        <v>345</v>
      </c>
      <c r="D6326">
        <v>4</v>
      </c>
      <c r="E6326">
        <v>5.673</v>
      </c>
      <c r="F6326">
        <v>1.159</v>
      </c>
      <c r="G6326">
        <v>22.69</v>
      </c>
      <c r="H6326">
        <v>22.69</v>
      </c>
      <c r="I6326" t="s">
        <v>149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89.49</v>
      </c>
      <c r="S6326">
        <v>89.49</v>
      </c>
      <c r="T6326">
        <v>89.49</v>
      </c>
      <c r="U6326">
        <v>89.49</v>
      </c>
      <c r="V6326">
        <v>25.354788240000001</v>
      </c>
      <c r="W6326">
        <v>25.354788240000001</v>
      </c>
      <c r="X6326">
        <v>3.944028206</v>
      </c>
      <c r="Y6326">
        <v>3.944028206</v>
      </c>
    </row>
    <row r="6327" spans="1:25" x14ac:dyDescent="0.3">
      <c r="A6327" s="2">
        <v>45950</v>
      </c>
      <c r="B6327" t="s">
        <v>62</v>
      </c>
      <c r="C6327">
        <v>962</v>
      </c>
      <c r="D6327">
        <v>4</v>
      </c>
      <c r="E6327">
        <v>2.09</v>
      </c>
      <c r="F6327">
        <v>0.41599999999999998</v>
      </c>
      <c r="G6327">
        <v>8.36</v>
      </c>
      <c r="H6327">
        <v>8.36</v>
      </c>
      <c r="I6327" t="s">
        <v>149</v>
      </c>
      <c r="J6327">
        <v>2</v>
      </c>
      <c r="K6327">
        <v>2</v>
      </c>
      <c r="L6327">
        <v>2</v>
      </c>
      <c r="M6327">
        <v>2</v>
      </c>
      <c r="N6327">
        <v>2</v>
      </c>
      <c r="O6327">
        <v>2</v>
      </c>
      <c r="P6327">
        <v>2</v>
      </c>
      <c r="Q6327">
        <v>2</v>
      </c>
      <c r="R6327">
        <v>72.98</v>
      </c>
      <c r="S6327">
        <v>72.98</v>
      </c>
      <c r="T6327">
        <v>72.98</v>
      </c>
      <c r="U6327">
        <v>72.98</v>
      </c>
      <c r="V6327">
        <v>11.4551932</v>
      </c>
      <c r="W6327">
        <v>11.4551932</v>
      </c>
      <c r="X6327">
        <v>8.7296650719999995</v>
      </c>
      <c r="Y6327">
        <v>8.7296650719999995</v>
      </c>
    </row>
    <row r="6328" spans="1:25" x14ac:dyDescent="0.3">
      <c r="A6328" s="2">
        <v>45950</v>
      </c>
      <c r="B6328" t="s">
        <v>80</v>
      </c>
      <c r="C6328">
        <v>100</v>
      </c>
      <c r="D6328">
        <v>0</v>
      </c>
      <c r="F6328">
        <v>0</v>
      </c>
      <c r="G6328">
        <v>0</v>
      </c>
      <c r="H6328">
        <v>0</v>
      </c>
      <c r="I6328" t="s">
        <v>149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5" x14ac:dyDescent="0.3">
      <c r="A6329" s="2">
        <v>45950</v>
      </c>
      <c r="B6329" t="s">
        <v>84</v>
      </c>
      <c r="C6329">
        <v>130</v>
      </c>
      <c r="D6329">
        <v>2</v>
      </c>
      <c r="E6329">
        <v>2.5249999999999999</v>
      </c>
      <c r="F6329">
        <v>1.538</v>
      </c>
      <c r="G6329">
        <v>5.05</v>
      </c>
      <c r="H6329">
        <v>5.05</v>
      </c>
      <c r="I6329" t="s">
        <v>149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X6329">
        <v>0</v>
      </c>
      <c r="Y6329">
        <v>0</v>
      </c>
    </row>
    <row r="6330" spans="1:25" x14ac:dyDescent="0.3">
      <c r="A6330" s="2">
        <v>45950</v>
      </c>
      <c r="B6330" t="s">
        <v>42</v>
      </c>
      <c r="C6330">
        <v>763</v>
      </c>
      <c r="D6330">
        <v>2</v>
      </c>
      <c r="E6330">
        <v>4.5650000000000004</v>
      </c>
      <c r="F6330">
        <v>0.26200000000000001</v>
      </c>
      <c r="G6330">
        <v>9.1300000000000008</v>
      </c>
      <c r="H6330">
        <v>9.1300000000000008</v>
      </c>
      <c r="I6330" t="s">
        <v>149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X6330">
        <v>0</v>
      </c>
      <c r="Y6330">
        <v>0</v>
      </c>
    </row>
    <row r="6331" spans="1:25" x14ac:dyDescent="0.3">
      <c r="A6331" s="2">
        <v>45950</v>
      </c>
      <c r="B6331" t="s">
        <v>11</v>
      </c>
      <c r="C6331">
        <v>46</v>
      </c>
      <c r="D6331">
        <v>1</v>
      </c>
      <c r="E6331">
        <v>3.19</v>
      </c>
      <c r="F6331">
        <v>2.1739999999999999</v>
      </c>
      <c r="G6331">
        <v>3.19</v>
      </c>
      <c r="H6331">
        <v>3.19</v>
      </c>
      <c r="I6331" t="s">
        <v>149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X6331">
        <v>0</v>
      </c>
      <c r="Y6331">
        <v>0</v>
      </c>
    </row>
    <row r="6332" spans="1:25" x14ac:dyDescent="0.3">
      <c r="A6332" s="2">
        <v>45950</v>
      </c>
      <c r="B6332" t="s">
        <v>102</v>
      </c>
      <c r="C6332">
        <v>936</v>
      </c>
      <c r="D6332">
        <v>3</v>
      </c>
      <c r="E6332">
        <v>3.0230000000000001</v>
      </c>
      <c r="F6332">
        <v>0.32100000000000001</v>
      </c>
      <c r="G6332">
        <v>9.07</v>
      </c>
      <c r="H6332">
        <v>9.07</v>
      </c>
      <c r="I6332" t="s">
        <v>149</v>
      </c>
      <c r="J6332">
        <v>1</v>
      </c>
      <c r="K6332">
        <v>1</v>
      </c>
      <c r="L6332">
        <v>1</v>
      </c>
      <c r="M6332">
        <v>1</v>
      </c>
      <c r="N6332">
        <v>2</v>
      </c>
      <c r="O6332">
        <v>2</v>
      </c>
      <c r="P6332">
        <v>2</v>
      </c>
      <c r="Q6332">
        <v>2</v>
      </c>
      <c r="R6332">
        <v>208.98</v>
      </c>
      <c r="S6332">
        <v>208.98</v>
      </c>
      <c r="T6332">
        <v>208.98</v>
      </c>
      <c r="U6332">
        <v>208.98</v>
      </c>
      <c r="V6332">
        <v>4.3401282419999996</v>
      </c>
      <c r="W6332">
        <v>4.3401282419999996</v>
      </c>
      <c r="X6332">
        <v>23.040793829999998</v>
      </c>
      <c r="Y6332">
        <v>23.040793829999998</v>
      </c>
    </row>
    <row r="6333" spans="1:25" x14ac:dyDescent="0.3">
      <c r="A6333" s="2">
        <v>45950</v>
      </c>
      <c r="B6333" t="s">
        <v>98</v>
      </c>
      <c r="C6333">
        <v>2061</v>
      </c>
      <c r="D6333">
        <v>7</v>
      </c>
      <c r="E6333">
        <v>2.7229999999999999</v>
      </c>
      <c r="F6333">
        <v>0.34</v>
      </c>
      <c r="G6333">
        <v>19.059999999999999</v>
      </c>
      <c r="H6333">
        <v>19.059999999999999</v>
      </c>
      <c r="I6333" t="s">
        <v>149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X6333">
        <v>0</v>
      </c>
      <c r="Y6333">
        <v>0</v>
      </c>
    </row>
    <row r="6334" spans="1:25" x14ac:dyDescent="0.3">
      <c r="A6334" s="2">
        <v>45950</v>
      </c>
      <c r="B6334" t="s">
        <v>104</v>
      </c>
      <c r="C6334">
        <v>536</v>
      </c>
      <c r="D6334">
        <v>0</v>
      </c>
      <c r="F6334">
        <v>0</v>
      </c>
      <c r="G6334">
        <v>0</v>
      </c>
      <c r="H6334">
        <v>0</v>
      </c>
      <c r="I6334" t="s">
        <v>149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5" x14ac:dyDescent="0.3">
      <c r="A6335" s="2">
        <v>45950</v>
      </c>
      <c r="B6335" t="s">
        <v>38</v>
      </c>
      <c r="C6335">
        <v>0</v>
      </c>
      <c r="D6335">
        <v>0</v>
      </c>
      <c r="G6335">
        <v>0</v>
      </c>
      <c r="H6335">
        <v>0</v>
      </c>
      <c r="I6335" t="s">
        <v>149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5" x14ac:dyDescent="0.3">
      <c r="A6336" s="2">
        <v>45950</v>
      </c>
      <c r="B6336" t="s">
        <v>42</v>
      </c>
      <c r="C6336">
        <v>123</v>
      </c>
      <c r="D6336">
        <v>0</v>
      </c>
      <c r="F6336">
        <v>0</v>
      </c>
      <c r="G6336">
        <v>0</v>
      </c>
      <c r="H6336">
        <v>0</v>
      </c>
      <c r="I6336" t="s">
        <v>149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5" x14ac:dyDescent="0.3">
      <c r="A6337" s="2">
        <v>45950</v>
      </c>
      <c r="B6337" t="s">
        <v>72</v>
      </c>
      <c r="C6337">
        <v>251</v>
      </c>
      <c r="D6337">
        <v>5</v>
      </c>
      <c r="E6337">
        <v>3.6259999999999999</v>
      </c>
      <c r="F6337">
        <v>1.992</v>
      </c>
      <c r="G6337">
        <v>18.13</v>
      </c>
      <c r="H6337">
        <v>18.13</v>
      </c>
      <c r="I6337" t="s">
        <v>149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X6337">
        <v>0</v>
      </c>
      <c r="Y6337">
        <v>0</v>
      </c>
    </row>
    <row r="6338" spans="1:25" x14ac:dyDescent="0.3">
      <c r="A6338" s="2">
        <v>45950</v>
      </c>
      <c r="B6338" t="s">
        <v>84</v>
      </c>
      <c r="C6338">
        <v>26</v>
      </c>
      <c r="D6338">
        <v>0</v>
      </c>
      <c r="F6338">
        <v>0</v>
      </c>
      <c r="G6338">
        <v>0</v>
      </c>
      <c r="H6338">
        <v>0</v>
      </c>
      <c r="I6338" t="s">
        <v>149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5" x14ac:dyDescent="0.3">
      <c r="A6339" s="2">
        <v>45950</v>
      </c>
      <c r="B6339" t="s">
        <v>68</v>
      </c>
      <c r="C6339">
        <v>540</v>
      </c>
      <c r="D6339">
        <v>3</v>
      </c>
      <c r="E6339">
        <v>3.7330000000000001</v>
      </c>
      <c r="F6339">
        <v>0.55600000000000005</v>
      </c>
      <c r="G6339">
        <v>11.2</v>
      </c>
      <c r="H6339">
        <v>11.2</v>
      </c>
      <c r="I6339" t="s">
        <v>149</v>
      </c>
      <c r="J6339">
        <v>1</v>
      </c>
      <c r="K6339">
        <v>1</v>
      </c>
      <c r="L6339">
        <v>1</v>
      </c>
      <c r="M6339">
        <v>1</v>
      </c>
      <c r="N6339">
        <v>10</v>
      </c>
      <c r="O6339">
        <v>10</v>
      </c>
      <c r="P6339">
        <v>10</v>
      </c>
      <c r="Q6339">
        <v>10</v>
      </c>
      <c r="R6339">
        <v>274.89999999999998</v>
      </c>
      <c r="S6339">
        <v>274.89999999999998</v>
      </c>
      <c r="T6339">
        <v>274.89999999999998</v>
      </c>
      <c r="U6339">
        <v>274.89999999999998</v>
      </c>
      <c r="V6339">
        <v>4.0742088030000003</v>
      </c>
      <c r="W6339">
        <v>4.0742088030000003</v>
      </c>
      <c r="X6339">
        <v>24.54464286</v>
      </c>
      <c r="Y6339">
        <v>24.54464286</v>
      </c>
    </row>
    <row r="6340" spans="1:25" x14ac:dyDescent="0.3">
      <c r="A6340" s="2">
        <v>45950</v>
      </c>
      <c r="B6340" t="s">
        <v>64</v>
      </c>
      <c r="C6340">
        <v>137</v>
      </c>
      <c r="D6340">
        <v>3</v>
      </c>
      <c r="E6340">
        <v>3.7570000000000001</v>
      </c>
      <c r="F6340">
        <v>2.19</v>
      </c>
      <c r="G6340">
        <v>11.27</v>
      </c>
      <c r="H6340">
        <v>11.27</v>
      </c>
      <c r="I6340" t="s">
        <v>149</v>
      </c>
      <c r="J6340">
        <v>3</v>
      </c>
      <c r="K6340">
        <v>3</v>
      </c>
      <c r="L6340">
        <v>3</v>
      </c>
      <c r="M6340">
        <v>3</v>
      </c>
      <c r="N6340">
        <v>4</v>
      </c>
      <c r="O6340">
        <v>4</v>
      </c>
      <c r="P6340">
        <v>4</v>
      </c>
      <c r="Q6340">
        <v>4</v>
      </c>
      <c r="R6340">
        <v>119.74</v>
      </c>
      <c r="S6340">
        <v>119.74</v>
      </c>
      <c r="T6340">
        <v>119.74</v>
      </c>
      <c r="U6340">
        <v>119.74</v>
      </c>
      <c r="V6340">
        <v>9.4120594620000002</v>
      </c>
      <c r="W6340">
        <v>9.4120594620000002</v>
      </c>
      <c r="X6340">
        <v>10.624667260000001</v>
      </c>
      <c r="Y6340">
        <v>10.624667260000001</v>
      </c>
    </row>
    <row r="6341" spans="1:25" x14ac:dyDescent="0.3">
      <c r="A6341" s="2">
        <v>45950</v>
      </c>
      <c r="B6341" t="s">
        <v>26</v>
      </c>
      <c r="C6341">
        <v>67</v>
      </c>
      <c r="D6341">
        <v>0</v>
      </c>
      <c r="F6341">
        <v>0</v>
      </c>
      <c r="G6341">
        <v>0</v>
      </c>
      <c r="H6341">
        <v>0</v>
      </c>
      <c r="I6341" t="s">
        <v>149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5" x14ac:dyDescent="0.3">
      <c r="A6342" s="2">
        <v>45950</v>
      </c>
      <c r="B6342" t="s">
        <v>15</v>
      </c>
      <c r="C6342">
        <v>401</v>
      </c>
      <c r="D6342">
        <v>2</v>
      </c>
      <c r="E6342">
        <v>2.74</v>
      </c>
      <c r="F6342">
        <v>0.499</v>
      </c>
      <c r="G6342">
        <v>5.48</v>
      </c>
      <c r="H6342">
        <v>5.48</v>
      </c>
      <c r="I6342" t="s">
        <v>149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X6342">
        <v>0</v>
      </c>
      <c r="Y6342">
        <v>0</v>
      </c>
    </row>
    <row r="6343" spans="1:25" x14ac:dyDescent="0.3">
      <c r="A6343" s="2">
        <v>45950</v>
      </c>
      <c r="B6343" t="s">
        <v>36</v>
      </c>
      <c r="C6343">
        <v>141</v>
      </c>
      <c r="D6343">
        <v>0</v>
      </c>
      <c r="F6343">
        <v>0</v>
      </c>
      <c r="G6343">
        <v>0</v>
      </c>
      <c r="H6343">
        <v>0</v>
      </c>
      <c r="I6343" t="s">
        <v>149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5" x14ac:dyDescent="0.3">
      <c r="A6344" s="2">
        <v>45950</v>
      </c>
      <c r="B6344" t="s">
        <v>78</v>
      </c>
      <c r="C6344">
        <v>510</v>
      </c>
      <c r="D6344">
        <v>5</v>
      </c>
      <c r="E6344">
        <v>4.2960000000000003</v>
      </c>
      <c r="F6344">
        <v>0.98</v>
      </c>
      <c r="G6344">
        <v>21.48</v>
      </c>
      <c r="H6344">
        <v>21.48</v>
      </c>
      <c r="I6344" t="s">
        <v>149</v>
      </c>
      <c r="J6344">
        <v>2</v>
      </c>
      <c r="K6344">
        <v>2</v>
      </c>
      <c r="L6344">
        <v>2</v>
      </c>
      <c r="M6344">
        <v>2</v>
      </c>
      <c r="N6344">
        <v>4</v>
      </c>
      <c r="O6344">
        <v>4</v>
      </c>
      <c r="P6344">
        <v>4</v>
      </c>
      <c r="Q6344">
        <v>4</v>
      </c>
      <c r="R6344">
        <v>317.60000000000002</v>
      </c>
      <c r="S6344">
        <v>317.60000000000002</v>
      </c>
      <c r="T6344">
        <v>317.60000000000002</v>
      </c>
      <c r="U6344">
        <v>317.60000000000002</v>
      </c>
      <c r="V6344">
        <v>6.763224181</v>
      </c>
      <c r="W6344">
        <v>6.763224181</v>
      </c>
      <c r="X6344">
        <v>14.7858473</v>
      </c>
      <c r="Y6344">
        <v>14.7858473</v>
      </c>
    </row>
    <row r="6345" spans="1:25" x14ac:dyDescent="0.3">
      <c r="A6345" s="2">
        <v>45950</v>
      </c>
      <c r="B6345" t="s">
        <v>21</v>
      </c>
      <c r="C6345">
        <v>87</v>
      </c>
      <c r="D6345">
        <v>1</v>
      </c>
      <c r="E6345">
        <v>1.43</v>
      </c>
      <c r="F6345">
        <v>1.149</v>
      </c>
      <c r="G6345">
        <v>1.43</v>
      </c>
      <c r="H6345">
        <v>1.43</v>
      </c>
      <c r="I6345" t="s">
        <v>149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X6345">
        <v>0</v>
      </c>
      <c r="Y6345">
        <v>0</v>
      </c>
    </row>
    <row r="6346" spans="1:25" x14ac:dyDescent="0.3">
      <c r="A6346" s="2">
        <v>45950</v>
      </c>
      <c r="B6346" t="s">
        <v>94</v>
      </c>
      <c r="C6346">
        <v>124</v>
      </c>
      <c r="D6346">
        <v>0</v>
      </c>
      <c r="F6346">
        <v>0</v>
      </c>
      <c r="G6346">
        <v>0</v>
      </c>
      <c r="H6346">
        <v>0</v>
      </c>
      <c r="I6346" t="s">
        <v>149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5" x14ac:dyDescent="0.3">
      <c r="A6347" s="2">
        <v>45950</v>
      </c>
      <c r="B6347" t="s">
        <v>17</v>
      </c>
      <c r="C6347">
        <v>33</v>
      </c>
      <c r="D6347">
        <v>1</v>
      </c>
      <c r="E6347">
        <v>1.89</v>
      </c>
      <c r="F6347">
        <v>3.03</v>
      </c>
      <c r="G6347">
        <v>1.89</v>
      </c>
      <c r="H6347">
        <v>1.89</v>
      </c>
      <c r="I6347" t="s">
        <v>149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1</v>
      </c>
      <c r="Q6347">
        <v>1</v>
      </c>
      <c r="R6347">
        <v>42.49</v>
      </c>
      <c r="S6347">
        <v>42.49</v>
      </c>
      <c r="T6347">
        <v>42.49</v>
      </c>
      <c r="U6347">
        <v>42.49</v>
      </c>
      <c r="V6347">
        <v>4.4481054369999997</v>
      </c>
      <c r="W6347">
        <v>4.4481054369999997</v>
      </c>
      <c r="X6347">
        <v>22.481481479999999</v>
      </c>
      <c r="Y6347">
        <v>22.481481479999999</v>
      </c>
    </row>
    <row r="6348" spans="1:25" x14ac:dyDescent="0.3">
      <c r="A6348" s="2">
        <v>45950</v>
      </c>
      <c r="B6348" t="s">
        <v>17</v>
      </c>
      <c r="C6348">
        <v>53</v>
      </c>
      <c r="D6348">
        <v>0</v>
      </c>
      <c r="F6348">
        <v>0</v>
      </c>
      <c r="G6348">
        <v>0</v>
      </c>
      <c r="H6348">
        <v>0</v>
      </c>
      <c r="I6348" t="s">
        <v>149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5" x14ac:dyDescent="0.3">
      <c r="A6349" s="2">
        <v>45950</v>
      </c>
      <c r="B6349" t="s">
        <v>17</v>
      </c>
      <c r="C6349">
        <v>102</v>
      </c>
      <c r="D6349">
        <v>1</v>
      </c>
      <c r="E6349">
        <v>1.17</v>
      </c>
      <c r="F6349">
        <v>0.98</v>
      </c>
      <c r="G6349">
        <v>1.17</v>
      </c>
      <c r="H6349">
        <v>1.17</v>
      </c>
      <c r="I6349" t="s">
        <v>149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X6349">
        <v>0</v>
      </c>
      <c r="Y6349">
        <v>0</v>
      </c>
    </row>
    <row r="6350" spans="1:25" x14ac:dyDescent="0.3">
      <c r="A6350" s="2">
        <v>45950</v>
      </c>
      <c r="B6350" t="s">
        <v>17</v>
      </c>
      <c r="C6350">
        <v>37</v>
      </c>
      <c r="D6350">
        <v>0</v>
      </c>
      <c r="F6350">
        <v>0</v>
      </c>
      <c r="G6350">
        <v>0</v>
      </c>
      <c r="H6350">
        <v>0</v>
      </c>
      <c r="I6350" t="s">
        <v>149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5" x14ac:dyDescent="0.3">
      <c r="A6351" s="2">
        <v>45950</v>
      </c>
      <c r="B6351" t="s">
        <v>52</v>
      </c>
      <c r="C6351">
        <v>943</v>
      </c>
      <c r="D6351">
        <v>14</v>
      </c>
      <c r="E6351">
        <v>0.75</v>
      </c>
      <c r="F6351">
        <v>1.4850000000000001</v>
      </c>
      <c r="G6351">
        <v>10.5</v>
      </c>
      <c r="H6351">
        <v>10.5</v>
      </c>
      <c r="I6351" t="s">
        <v>149</v>
      </c>
      <c r="J6351">
        <v>1</v>
      </c>
      <c r="K6351">
        <v>2</v>
      </c>
      <c r="L6351">
        <v>2</v>
      </c>
      <c r="M6351">
        <v>2</v>
      </c>
      <c r="N6351">
        <v>1</v>
      </c>
      <c r="O6351">
        <v>2</v>
      </c>
      <c r="P6351">
        <v>2</v>
      </c>
      <c r="Q6351">
        <v>2</v>
      </c>
      <c r="R6351">
        <v>13.88</v>
      </c>
      <c r="S6351">
        <v>27.76</v>
      </c>
      <c r="T6351">
        <v>27.76</v>
      </c>
      <c r="U6351">
        <v>27.76</v>
      </c>
      <c r="V6351">
        <v>37.824207489999999</v>
      </c>
      <c r="W6351">
        <v>37.824207489999999</v>
      </c>
      <c r="X6351">
        <v>2.6438095239999999</v>
      </c>
      <c r="Y6351">
        <v>2.6438095239999999</v>
      </c>
    </row>
    <row r="6352" spans="1:25" x14ac:dyDescent="0.3">
      <c r="A6352" s="2">
        <v>45950</v>
      </c>
      <c r="B6352" t="s">
        <v>52</v>
      </c>
      <c r="C6352">
        <v>1150</v>
      </c>
      <c r="D6352">
        <v>9</v>
      </c>
      <c r="E6352">
        <v>0.71799999999999997</v>
      </c>
      <c r="F6352">
        <v>0.78300000000000003</v>
      </c>
      <c r="G6352">
        <v>6.46</v>
      </c>
      <c r="H6352">
        <v>6.46</v>
      </c>
      <c r="I6352" t="s">
        <v>149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X6352">
        <v>0</v>
      </c>
      <c r="Y6352">
        <v>0</v>
      </c>
    </row>
    <row r="6353" spans="1:25" x14ac:dyDescent="0.3">
      <c r="A6353" s="2">
        <v>45950</v>
      </c>
      <c r="B6353" t="s">
        <v>52</v>
      </c>
      <c r="C6353">
        <v>1167</v>
      </c>
      <c r="D6353">
        <v>13</v>
      </c>
      <c r="E6353">
        <v>0.61199999999999999</v>
      </c>
      <c r="F6353">
        <v>1.1140000000000001</v>
      </c>
      <c r="G6353">
        <v>7.95</v>
      </c>
      <c r="H6353">
        <v>7.95</v>
      </c>
      <c r="I6353" t="s">
        <v>149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X6353">
        <v>0</v>
      </c>
      <c r="Y6353">
        <v>0</v>
      </c>
    </row>
    <row r="6354" spans="1:25" x14ac:dyDescent="0.3">
      <c r="A6354" s="2">
        <v>45950</v>
      </c>
      <c r="B6354" t="s">
        <v>52</v>
      </c>
      <c r="C6354">
        <v>3290</v>
      </c>
      <c r="D6354">
        <v>33</v>
      </c>
      <c r="E6354">
        <v>0.32600000000000001</v>
      </c>
      <c r="F6354">
        <v>1.0029999999999999</v>
      </c>
      <c r="G6354">
        <v>10.75</v>
      </c>
      <c r="H6354">
        <v>10.75</v>
      </c>
      <c r="I6354" t="s">
        <v>149</v>
      </c>
      <c r="J6354">
        <v>1</v>
      </c>
      <c r="K6354">
        <v>1</v>
      </c>
      <c r="L6354">
        <v>1</v>
      </c>
      <c r="M6354">
        <v>1</v>
      </c>
      <c r="N6354">
        <v>2</v>
      </c>
      <c r="O6354">
        <v>2</v>
      </c>
      <c r="P6354">
        <v>2</v>
      </c>
      <c r="Q6354">
        <v>2</v>
      </c>
      <c r="R6354">
        <v>68.98</v>
      </c>
      <c r="S6354">
        <v>68.98</v>
      </c>
      <c r="T6354">
        <v>68.98</v>
      </c>
      <c r="U6354">
        <v>68.98</v>
      </c>
      <c r="V6354">
        <v>15.584227309999999</v>
      </c>
      <c r="W6354">
        <v>15.584227309999999</v>
      </c>
      <c r="X6354">
        <v>6.4167441859999998</v>
      </c>
      <c r="Y6354">
        <v>6.4167441859999998</v>
      </c>
    </row>
    <row r="6355" spans="1:25" x14ac:dyDescent="0.3">
      <c r="A6355" s="2">
        <v>45950</v>
      </c>
      <c r="B6355" t="s">
        <v>112</v>
      </c>
      <c r="C6355">
        <v>96</v>
      </c>
      <c r="D6355">
        <v>1</v>
      </c>
      <c r="E6355">
        <v>0.41</v>
      </c>
      <c r="F6355">
        <v>1.042</v>
      </c>
      <c r="G6355">
        <v>0.41</v>
      </c>
      <c r="H6355">
        <v>0.41</v>
      </c>
      <c r="I6355" t="s">
        <v>149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X6355">
        <v>0</v>
      </c>
      <c r="Y6355">
        <v>0</v>
      </c>
    </row>
    <row r="6356" spans="1:25" x14ac:dyDescent="0.3">
      <c r="A6356" s="2">
        <v>45950</v>
      </c>
      <c r="B6356" t="s">
        <v>15</v>
      </c>
      <c r="C6356">
        <v>335</v>
      </c>
      <c r="D6356">
        <v>4</v>
      </c>
      <c r="E6356">
        <v>1.38</v>
      </c>
      <c r="F6356">
        <v>1.194</v>
      </c>
      <c r="G6356">
        <v>5.52</v>
      </c>
      <c r="H6356">
        <v>5.52</v>
      </c>
      <c r="I6356" t="s">
        <v>149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X6356">
        <v>0</v>
      </c>
      <c r="Y6356">
        <v>0</v>
      </c>
    </row>
    <row r="6357" spans="1:25" x14ac:dyDescent="0.3">
      <c r="A6357" s="2">
        <v>45950</v>
      </c>
      <c r="B6357" t="s">
        <v>112</v>
      </c>
      <c r="C6357">
        <v>282</v>
      </c>
      <c r="D6357">
        <v>4</v>
      </c>
      <c r="E6357">
        <v>1.2929999999999999</v>
      </c>
      <c r="F6357">
        <v>1.4179999999999999</v>
      </c>
      <c r="G6357">
        <v>5.17</v>
      </c>
      <c r="H6357">
        <v>5.17</v>
      </c>
      <c r="I6357" t="s">
        <v>149</v>
      </c>
      <c r="J6357">
        <v>2</v>
      </c>
      <c r="K6357">
        <v>2</v>
      </c>
      <c r="L6357">
        <v>2</v>
      </c>
      <c r="M6357">
        <v>2</v>
      </c>
      <c r="N6357">
        <v>2</v>
      </c>
      <c r="O6357">
        <v>2</v>
      </c>
      <c r="P6357">
        <v>2</v>
      </c>
      <c r="Q6357">
        <v>2</v>
      </c>
      <c r="R6357">
        <v>141.37</v>
      </c>
      <c r="S6357">
        <v>141.37</v>
      </c>
      <c r="T6357">
        <v>141.37</v>
      </c>
      <c r="U6357">
        <v>141.37</v>
      </c>
      <c r="V6357">
        <v>3.6570700999999999</v>
      </c>
      <c r="W6357">
        <v>3.6570700999999999</v>
      </c>
      <c r="X6357">
        <v>27.344294000000001</v>
      </c>
      <c r="Y6357">
        <v>27.344294000000001</v>
      </c>
    </row>
    <row r="6358" spans="1:25" x14ac:dyDescent="0.3">
      <c r="A6358" s="2">
        <v>45950</v>
      </c>
      <c r="B6358" t="s">
        <v>15</v>
      </c>
      <c r="C6358">
        <v>415</v>
      </c>
      <c r="D6358">
        <v>3</v>
      </c>
      <c r="E6358">
        <v>1.05</v>
      </c>
      <c r="F6358">
        <v>0.72299999999999998</v>
      </c>
      <c r="G6358">
        <v>3.15</v>
      </c>
      <c r="H6358">
        <v>3.15</v>
      </c>
      <c r="I6358" t="s">
        <v>149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>
        <v>1</v>
      </c>
      <c r="Q6358">
        <v>1</v>
      </c>
      <c r="R6358">
        <v>34.49</v>
      </c>
      <c r="S6358">
        <v>34.49</v>
      </c>
      <c r="T6358">
        <v>34.49</v>
      </c>
      <c r="U6358">
        <v>34.49</v>
      </c>
      <c r="V6358">
        <v>9.1330820530000008</v>
      </c>
      <c r="W6358">
        <v>9.1330820530000008</v>
      </c>
      <c r="X6358">
        <v>10.949206350000001</v>
      </c>
      <c r="Y6358">
        <v>10.949206350000001</v>
      </c>
    </row>
    <row r="6359" spans="1:25" x14ac:dyDescent="0.3">
      <c r="A6359" s="2">
        <v>45950</v>
      </c>
      <c r="B6359" t="s">
        <v>15</v>
      </c>
      <c r="C6359">
        <v>421</v>
      </c>
      <c r="D6359">
        <v>2</v>
      </c>
      <c r="E6359">
        <v>1.32</v>
      </c>
      <c r="F6359">
        <v>0.47499999999999998</v>
      </c>
      <c r="G6359">
        <v>2.64</v>
      </c>
      <c r="H6359">
        <v>2.64</v>
      </c>
      <c r="I6359" t="s">
        <v>149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X6359">
        <v>0</v>
      </c>
      <c r="Y6359">
        <v>0</v>
      </c>
    </row>
    <row r="6360" spans="1:25" x14ac:dyDescent="0.3">
      <c r="A6360" s="2">
        <v>45950</v>
      </c>
      <c r="B6360" t="s">
        <v>112</v>
      </c>
      <c r="C6360">
        <v>335</v>
      </c>
      <c r="D6360">
        <v>0</v>
      </c>
      <c r="F6360">
        <v>0</v>
      </c>
      <c r="G6360">
        <v>0</v>
      </c>
      <c r="H6360">
        <v>0</v>
      </c>
      <c r="I6360" t="s">
        <v>149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5" x14ac:dyDescent="0.3">
      <c r="A6361" s="2">
        <v>45950</v>
      </c>
      <c r="B6361" t="s">
        <v>15</v>
      </c>
      <c r="C6361">
        <v>884</v>
      </c>
      <c r="D6361">
        <v>4</v>
      </c>
      <c r="E6361">
        <v>0.71799999999999997</v>
      </c>
      <c r="F6361">
        <v>0.45200000000000001</v>
      </c>
      <c r="G6361">
        <v>2.87</v>
      </c>
      <c r="H6361">
        <v>2.87</v>
      </c>
      <c r="I6361" t="s">
        <v>149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X6361">
        <v>0</v>
      </c>
      <c r="Y6361">
        <v>0</v>
      </c>
    </row>
    <row r="6362" spans="1:25" x14ac:dyDescent="0.3">
      <c r="A6362" s="2">
        <v>45950</v>
      </c>
      <c r="B6362" t="s">
        <v>112</v>
      </c>
      <c r="C6362">
        <v>1238</v>
      </c>
      <c r="D6362">
        <v>7</v>
      </c>
      <c r="E6362">
        <v>0.83099999999999996</v>
      </c>
      <c r="F6362">
        <v>0.56499999999999995</v>
      </c>
      <c r="G6362">
        <v>5.82</v>
      </c>
      <c r="H6362">
        <v>5.82</v>
      </c>
      <c r="I6362" t="s">
        <v>149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X6362">
        <v>0</v>
      </c>
      <c r="Y6362">
        <v>0</v>
      </c>
    </row>
    <row r="6363" spans="1:25" x14ac:dyDescent="0.3">
      <c r="A6363" s="2">
        <v>45950</v>
      </c>
      <c r="B6363" t="s">
        <v>100</v>
      </c>
      <c r="C6363">
        <v>1</v>
      </c>
      <c r="D6363">
        <v>0</v>
      </c>
      <c r="F6363">
        <v>0</v>
      </c>
      <c r="G6363">
        <v>0</v>
      </c>
      <c r="H6363">
        <v>0</v>
      </c>
      <c r="I6363" t="s">
        <v>149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5" x14ac:dyDescent="0.3">
      <c r="A6364" s="2">
        <v>45950</v>
      </c>
      <c r="B6364" t="s">
        <v>54</v>
      </c>
      <c r="C6364">
        <v>644</v>
      </c>
      <c r="D6364">
        <v>9</v>
      </c>
      <c r="E6364">
        <v>1.266</v>
      </c>
      <c r="F6364">
        <v>1.3979999999999999</v>
      </c>
      <c r="G6364">
        <v>11.39</v>
      </c>
      <c r="H6364">
        <v>11.39</v>
      </c>
      <c r="I6364" t="s">
        <v>149</v>
      </c>
      <c r="J6364">
        <v>1</v>
      </c>
      <c r="K6364">
        <v>2</v>
      </c>
      <c r="L6364">
        <v>2</v>
      </c>
      <c r="M6364">
        <v>2</v>
      </c>
      <c r="N6364">
        <v>1</v>
      </c>
      <c r="O6364">
        <v>2</v>
      </c>
      <c r="P6364">
        <v>2</v>
      </c>
      <c r="Q6364">
        <v>2</v>
      </c>
      <c r="R6364">
        <v>22.88</v>
      </c>
      <c r="S6364">
        <v>44.78</v>
      </c>
      <c r="T6364">
        <v>44.78</v>
      </c>
      <c r="U6364">
        <v>44.78</v>
      </c>
      <c r="V6364">
        <v>25.435462260000001</v>
      </c>
      <c r="W6364">
        <v>25.435462260000001</v>
      </c>
      <c r="X6364">
        <v>3.9315188760000002</v>
      </c>
      <c r="Y6364">
        <v>3.9315188760000002</v>
      </c>
    </row>
    <row r="6365" spans="1:25" x14ac:dyDescent="0.3">
      <c r="A6365" s="2">
        <v>45950</v>
      </c>
      <c r="B6365" t="s">
        <v>60</v>
      </c>
      <c r="C6365">
        <v>615</v>
      </c>
      <c r="D6365">
        <v>3</v>
      </c>
      <c r="E6365">
        <v>1.03</v>
      </c>
      <c r="F6365">
        <v>0.48799999999999999</v>
      </c>
      <c r="G6365">
        <v>3.09</v>
      </c>
      <c r="H6365">
        <v>3.09</v>
      </c>
      <c r="I6365" t="s">
        <v>149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X6365">
        <v>0</v>
      </c>
      <c r="Y6365">
        <v>0</v>
      </c>
    </row>
    <row r="6366" spans="1:25" x14ac:dyDescent="0.3">
      <c r="A6366" s="2">
        <v>45950</v>
      </c>
      <c r="B6366" t="s">
        <v>60</v>
      </c>
      <c r="C6366">
        <v>1756</v>
      </c>
      <c r="D6366">
        <v>8</v>
      </c>
      <c r="E6366">
        <v>0.99099999999999999</v>
      </c>
      <c r="F6366">
        <v>0.45600000000000002</v>
      </c>
      <c r="G6366">
        <v>7.93</v>
      </c>
      <c r="H6366">
        <v>7.93</v>
      </c>
      <c r="I6366" t="s">
        <v>149</v>
      </c>
      <c r="J6366">
        <v>0</v>
      </c>
      <c r="K6366">
        <v>2</v>
      </c>
      <c r="L6366">
        <v>2</v>
      </c>
      <c r="M6366">
        <v>2</v>
      </c>
      <c r="N6366">
        <v>0</v>
      </c>
      <c r="O6366">
        <v>2</v>
      </c>
      <c r="P6366">
        <v>2</v>
      </c>
      <c r="Q6366">
        <v>2</v>
      </c>
      <c r="R6366">
        <v>0</v>
      </c>
      <c r="S6366">
        <v>74.37</v>
      </c>
      <c r="T6366">
        <v>74.37</v>
      </c>
      <c r="U6366">
        <v>74.37</v>
      </c>
      <c r="V6366">
        <v>10.66290171</v>
      </c>
      <c r="W6366">
        <v>10.66290171</v>
      </c>
      <c r="X6366">
        <v>9.3783102140000008</v>
      </c>
      <c r="Y6366">
        <v>9.3783102140000008</v>
      </c>
    </row>
    <row r="6367" spans="1:25" x14ac:dyDescent="0.3">
      <c r="A6367" s="2">
        <v>45950</v>
      </c>
      <c r="B6367" t="s">
        <v>100</v>
      </c>
      <c r="C6367">
        <v>32</v>
      </c>
      <c r="D6367">
        <v>1</v>
      </c>
      <c r="E6367">
        <v>0.47</v>
      </c>
      <c r="F6367">
        <v>3.125</v>
      </c>
      <c r="G6367">
        <v>0.47</v>
      </c>
      <c r="H6367">
        <v>0.47</v>
      </c>
      <c r="I6367" t="s">
        <v>149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X6367">
        <v>0</v>
      </c>
      <c r="Y6367">
        <v>0</v>
      </c>
    </row>
    <row r="6368" spans="1:25" x14ac:dyDescent="0.3">
      <c r="A6368" s="2">
        <v>45950</v>
      </c>
      <c r="B6368" t="s">
        <v>54</v>
      </c>
      <c r="C6368">
        <v>3084</v>
      </c>
      <c r="D6368">
        <v>13</v>
      </c>
      <c r="E6368">
        <v>1.0680000000000001</v>
      </c>
      <c r="F6368">
        <v>0.42199999999999999</v>
      </c>
      <c r="G6368">
        <v>13.89</v>
      </c>
      <c r="H6368">
        <v>13.89</v>
      </c>
      <c r="I6368" t="s">
        <v>149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34.49</v>
      </c>
      <c r="S6368">
        <v>34.49</v>
      </c>
      <c r="T6368">
        <v>34.49</v>
      </c>
      <c r="U6368">
        <v>34.49</v>
      </c>
      <c r="V6368">
        <v>40.272542770000001</v>
      </c>
      <c r="W6368">
        <v>40.272542770000001</v>
      </c>
      <c r="X6368">
        <v>2.4830813530000002</v>
      </c>
      <c r="Y6368">
        <v>2.4830813530000002</v>
      </c>
    </row>
    <row r="6369" spans="1:25" x14ac:dyDescent="0.3">
      <c r="A6369" s="2">
        <v>45950</v>
      </c>
      <c r="B6369" t="s">
        <v>100</v>
      </c>
      <c r="C6369">
        <v>67</v>
      </c>
      <c r="D6369">
        <v>0</v>
      </c>
      <c r="F6369">
        <v>0</v>
      </c>
      <c r="G6369">
        <v>0</v>
      </c>
      <c r="H6369">
        <v>0</v>
      </c>
      <c r="I6369" t="s">
        <v>149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5" x14ac:dyDescent="0.3">
      <c r="A6370" s="2">
        <v>45950</v>
      </c>
      <c r="B6370" t="s">
        <v>54</v>
      </c>
      <c r="C6370">
        <v>319</v>
      </c>
      <c r="D6370">
        <v>4</v>
      </c>
      <c r="E6370">
        <v>0.88</v>
      </c>
      <c r="F6370">
        <v>1.254</v>
      </c>
      <c r="G6370">
        <v>3.52</v>
      </c>
      <c r="H6370">
        <v>3.52</v>
      </c>
      <c r="I6370" t="s">
        <v>149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X6370">
        <v>0</v>
      </c>
      <c r="Y6370">
        <v>0</v>
      </c>
    </row>
    <row r="6371" spans="1:25" x14ac:dyDescent="0.3">
      <c r="A6371" s="2">
        <v>45950</v>
      </c>
      <c r="B6371" t="s">
        <v>60</v>
      </c>
      <c r="C6371">
        <v>603</v>
      </c>
      <c r="D6371">
        <v>5</v>
      </c>
      <c r="E6371">
        <v>1.3140000000000001</v>
      </c>
      <c r="F6371">
        <v>0.82899999999999996</v>
      </c>
      <c r="G6371">
        <v>6.57</v>
      </c>
      <c r="H6371">
        <v>6.57</v>
      </c>
      <c r="I6371" t="s">
        <v>149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21.88</v>
      </c>
      <c r="S6371">
        <v>21.88</v>
      </c>
      <c r="T6371">
        <v>21.88</v>
      </c>
      <c r="U6371">
        <v>21.88</v>
      </c>
      <c r="V6371">
        <v>30.027422300000001</v>
      </c>
      <c r="W6371">
        <v>30.027422300000001</v>
      </c>
      <c r="X6371">
        <v>3.330289193</v>
      </c>
      <c r="Y6371">
        <v>3.330289193</v>
      </c>
    </row>
    <row r="6372" spans="1:25" x14ac:dyDescent="0.3">
      <c r="A6372" s="2">
        <v>45950</v>
      </c>
      <c r="B6372" t="s">
        <v>54</v>
      </c>
      <c r="C6372">
        <v>4375</v>
      </c>
      <c r="D6372">
        <v>8</v>
      </c>
      <c r="E6372">
        <v>0.71</v>
      </c>
      <c r="F6372">
        <v>0.183</v>
      </c>
      <c r="G6372">
        <v>5.68</v>
      </c>
      <c r="H6372">
        <v>5.68</v>
      </c>
      <c r="I6372" t="s">
        <v>149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X6372">
        <v>0</v>
      </c>
      <c r="Y6372">
        <v>0</v>
      </c>
    </row>
    <row r="6373" spans="1:25" x14ac:dyDescent="0.3">
      <c r="A6373" s="2">
        <v>45950</v>
      </c>
      <c r="B6373" t="s">
        <v>100</v>
      </c>
      <c r="C6373">
        <v>33</v>
      </c>
      <c r="D6373">
        <v>0</v>
      </c>
      <c r="F6373">
        <v>0</v>
      </c>
      <c r="G6373">
        <v>0</v>
      </c>
      <c r="H6373">
        <v>0</v>
      </c>
      <c r="I6373" t="s">
        <v>149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5" x14ac:dyDescent="0.3">
      <c r="A6374" s="2">
        <v>45950</v>
      </c>
      <c r="B6374" t="s">
        <v>60</v>
      </c>
      <c r="C6374">
        <v>1965</v>
      </c>
      <c r="D6374">
        <v>5</v>
      </c>
      <c r="E6374">
        <v>0.56000000000000005</v>
      </c>
      <c r="F6374">
        <v>0.254</v>
      </c>
      <c r="G6374">
        <v>2.8</v>
      </c>
      <c r="H6374">
        <v>2.8</v>
      </c>
      <c r="I6374" t="s">
        <v>149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X6374">
        <v>0</v>
      </c>
      <c r="Y6374">
        <v>0</v>
      </c>
    </row>
    <row r="6375" spans="1:25" x14ac:dyDescent="0.3">
      <c r="A6375" s="2">
        <v>45950</v>
      </c>
      <c r="B6375" t="s">
        <v>48</v>
      </c>
      <c r="C6375">
        <v>569</v>
      </c>
      <c r="D6375">
        <v>6</v>
      </c>
      <c r="E6375">
        <v>1.9670000000000001</v>
      </c>
      <c r="F6375">
        <v>1.054</v>
      </c>
      <c r="G6375">
        <v>11.8</v>
      </c>
      <c r="H6375">
        <v>11.8</v>
      </c>
      <c r="I6375" t="s">
        <v>149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X6375">
        <v>0</v>
      </c>
      <c r="Y6375">
        <v>0</v>
      </c>
    </row>
    <row r="6376" spans="1:25" x14ac:dyDescent="0.3">
      <c r="A6376" s="2">
        <v>45950</v>
      </c>
      <c r="B6376" t="s">
        <v>48</v>
      </c>
      <c r="C6376">
        <v>595</v>
      </c>
      <c r="D6376">
        <v>5</v>
      </c>
      <c r="E6376">
        <v>1.1839999999999999</v>
      </c>
      <c r="F6376">
        <v>0.84</v>
      </c>
      <c r="G6376">
        <v>5.92</v>
      </c>
      <c r="H6376">
        <v>5.92</v>
      </c>
      <c r="I6376" t="s">
        <v>149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X6376">
        <v>0</v>
      </c>
      <c r="Y6376">
        <v>0</v>
      </c>
    </row>
    <row r="6377" spans="1:25" x14ac:dyDescent="0.3">
      <c r="A6377" s="2">
        <v>45950</v>
      </c>
      <c r="B6377" t="s">
        <v>48</v>
      </c>
      <c r="C6377">
        <v>481</v>
      </c>
      <c r="D6377">
        <v>4</v>
      </c>
      <c r="E6377">
        <v>1.538</v>
      </c>
      <c r="F6377">
        <v>0.83199999999999996</v>
      </c>
      <c r="G6377">
        <v>6.15</v>
      </c>
      <c r="H6377">
        <v>6.15</v>
      </c>
      <c r="I6377" t="s">
        <v>149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28.49</v>
      </c>
      <c r="S6377">
        <v>28.49</v>
      </c>
      <c r="T6377">
        <v>28.49</v>
      </c>
      <c r="U6377">
        <v>28.49</v>
      </c>
      <c r="V6377">
        <v>21.58652159</v>
      </c>
      <c r="W6377">
        <v>21.58652159</v>
      </c>
      <c r="X6377">
        <v>4.6325203249999998</v>
      </c>
      <c r="Y6377">
        <v>4.6325203249999998</v>
      </c>
    </row>
    <row r="6378" spans="1:25" x14ac:dyDescent="0.3">
      <c r="A6378" s="2">
        <v>45950</v>
      </c>
      <c r="B6378" t="s">
        <v>48</v>
      </c>
      <c r="C6378">
        <v>971</v>
      </c>
      <c r="D6378">
        <v>2</v>
      </c>
      <c r="E6378">
        <v>1.02</v>
      </c>
      <c r="F6378">
        <v>0.20599999999999999</v>
      </c>
      <c r="G6378">
        <v>2.04</v>
      </c>
      <c r="H6378">
        <v>2.04</v>
      </c>
      <c r="I6378" t="s">
        <v>149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X6378">
        <v>0</v>
      </c>
      <c r="Y6378">
        <v>0</v>
      </c>
    </row>
    <row r="6379" spans="1:25" x14ac:dyDescent="0.3">
      <c r="A6379" s="2">
        <v>45950</v>
      </c>
      <c r="B6379" t="s">
        <v>19</v>
      </c>
      <c r="C6379">
        <v>21</v>
      </c>
      <c r="D6379">
        <v>0</v>
      </c>
      <c r="F6379">
        <v>0</v>
      </c>
      <c r="G6379">
        <v>0</v>
      </c>
      <c r="H6379">
        <v>0</v>
      </c>
      <c r="I6379" t="s">
        <v>149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5" x14ac:dyDescent="0.3">
      <c r="A6380" s="2">
        <v>45950</v>
      </c>
      <c r="B6380" t="s">
        <v>90</v>
      </c>
      <c r="C6380">
        <v>6</v>
      </c>
      <c r="D6380">
        <v>0</v>
      </c>
      <c r="F6380">
        <v>0</v>
      </c>
      <c r="G6380">
        <v>0</v>
      </c>
      <c r="H6380">
        <v>0</v>
      </c>
      <c r="I6380" t="s">
        <v>149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5" x14ac:dyDescent="0.3">
      <c r="A6381" s="2">
        <v>45950</v>
      </c>
      <c r="B6381" t="s">
        <v>19</v>
      </c>
      <c r="C6381">
        <v>45</v>
      </c>
      <c r="D6381">
        <v>0</v>
      </c>
      <c r="F6381">
        <v>0</v>
      </c>
      <c r="G6381">
        <v>0</v>
      </c>
      <c r="H6381">
        <v>0</v>
      </c>
      <c r="I6381" t="s">
        <v>149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5" x14ac:dyDescent="0.3">
      <c r="A6382" s="2">
        <v>45950</v>
      </c>
      <c r="B6382" t="s">
        <v>90</v>
      </c>
      <c r="C6382">
        <v>16</v>
      </c>
      <c r="D6382">
        <v>1</v>
      </c>
      <c r="E6382">
        <v>0.87</v>
      </c>
      <c r="F6382">
        <v>6.25</v>
      </c>
      <c r="G6382">
        <v>0.87</v>
      </c>
      <c r="H6382">
        <v>0.87</v>
      </c>
      <c r="I6382" t="s">
        <v>149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X6382">
        <v>0</v>
      </c>
      <c r="Y6382">
        <v>0</v>
      </c>
    </row>
    <row r="6383" spans="1:25" x14ac:dyDescent="0.3">
      <c r="A6383" s="2">
        <v>45950</v>
      </c>
      <c r="B6383" t="s">
        <v>19</v>
      </c>
      <c r="C6383">
        <v>24</v>
      </c>
      <c r="D6383">
        <v>1</v>
      </c>
      <c r="E6383">
        <v>1.32</v>
      </c>
      <c r="F6383">
        <v>4.1669999999999998</v>
      </c>
      <c r="G6383">
        <v>1.32</v>
      </c>
      <c r="H6383">
        <v>1.32</v>
      </c>
      <c r="I6383" t="s">
        <v>149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X6383">
        <v>0</v>
      </c>
      <c r="Y6383">
        <v>0</v>
      </c>
    </row>
    <row r="6384" spans="1:25" x14ac:dyDescent="0.3">
      <c r="A6384" s="2">
        <v>45950</v>
      </c>
      <c r="B6384" t="s">
        <v>90</v>
      </c>
      <c r="C6384">
        <v>12</v>
      </c>
      <c r="D6384">
        <v>0</v>
      </c>
      <c r="F6384">
        <v>0</v>
      </c>
      <c r="G6384">
        <v>0</v>
      </c>
      <c r="H6384">
        <v>0</v>
      </c>
      <c r="I6384" t="s">
        <v>149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5" x14ac:dyDescent="0.3">
      <c r="A6385" s="2">
        <v>45950</v>
      </c>
      <c r="B6385" t="s">
        <v>19</v>
      </c>
      <c r="C6385">
        <v>19</v>
      </c>
      <c r="D6385">
        <v>0</v>
      </c>
      <c r="F6385">
        <v>0</v>
      </c>
      <c r="G6385">
        <v>0</v>
      </c>
      <c r="H6385">
        <v>0</v>
      </c>
      <c r="I6385" t="s">
        <v>149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5" x14ac:dyDescent="0.3">
      <c r="A6386" s="2">
        <v>45950</v>
      </c>
      <c r="B6386" t="s">
        <v>90</v>
      </c>
      <c r="C6386">
        <v>28</v>
      </c>
      <c r="D6386">
        <v>0</v>
      </c>
      <c r="F6386">
        <v>0</v>
      </c>
      <c r="G6386">
        <v>0</v>
      </c>
      <c r="H6386">
        <v>0</v>
      </c>
      <c r="I6386" t="s">
        <v>149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5" x14ac:dyDescent="0.3">
      <c r="A6387" s="2">
        <v>45950</v>
      </c>
      <c r="B6387" t="s">
        <v>58</v>
      </c>
      <c r="C6387">
        <v>293</v>
      </c>
      <c r="D6387">
        <v>2</v>
      </c>
      <c r="E6387">
        <v>0.52500000000000002</v>
      </c>
      <c r="F6387">
        <v>0.68300000000000005</v>
      </c>
      <c r="G6387">
        <v>1.05</v>
      </c>
      <c r="H6387">
        <v>1.05</v>
      </c>
      <c r="I6387" t="s">
        <v>149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X6387">
        <v>0</v>
      </c>
      <c r="Y6387">
        <v>0</v>
      </c>
    </row>
    <row r="6388" spans="1:25" x14ac:dyDescent="0.3">
      <c r="A6388" s="2">
        <v>45950</v>
      </c>
      <c r="B6388" t="s">
        <v>110</v>
      </c>
      <c r="C6388">
        <v>479</v>
      </c>
      <c r="D6388">
        <v>8</v>
      </c>
      <c r="E6388">
        <v>1.609</v>
      </c>
      <c r="F6388">
        <v>1.67</v>
      </c>
      <c r="G6388">
        <v>12.87</v>
      </c>
      <c r="H6388">
        <v>12.87</v>
      </c>
      <c r="I6388" t="s">
        <v>149</v>
      </c>
      <c r="J6388">
        <v>2</v>
      </c>
      <c r="K6388">
        <v>3</v>
      </c>
      <c r="L6388">
        <v>3</v>
      </c>
      <c r="M6388">
        <v>3</v>
      </c>
      <c r="N6388">
        <v>2</v>
      </c>
      <c r="O6388">
        <v>3</v>
      </c>
      <c r="P6388">
        <v>3</v>
      </c>
      <c r="Q6388">
        <v>3</v>
      </c>
      <c r="R6388">
        <v>68.98</v>
      </c>
      <c r="S6388">
        <v>108.96</v>
      </c>
      <c r="T6388">
        <v>108.96</v>
      </c>
      <c r="U6388">
        <v>108.96</v>
      </c>
      <c r="V6388">
        <v>11.811674010000001</v>
      </c>
      <c r="W6388">
        <v>11.811674010000001</v>
      </c>
      <c r="X6388">
        <v>8.4662004660000001</v>
      </c>
      <c r="Y6388">
        <v>8.4662004660000001</v>
      </c>
    </row>
    <row r="6389" spans="1:25" x14ac:dyDescent="0.3">
      <c r="A6389" s="2">
        <v>45950</v>
      </c>
      <c r="B6389" t="s">
        <v>34</v>
      </c>
      <c r="C6389">
        <v>431</v>
      </c>
      <c r="D6389">
        <v>3</v>
      </c>
      <c r="E6389">
        <v>1.51</v>
      </c>
      <c r="F6389">
        <v>0.69599999999999995</v>
      </c>
      <c r="G6389">
        <v>4.53</v>
      </c>
      <c r="H6389">
        <v>4.53</v>
      </c>
      <c r="I6389" t="s">
        <v>149</v>
      </c>
      <c r="J6389">
        <v>0</v>
      </c>
      <c r="K6389">
        <v>1</v>
      </c>
      <c r="L6389">
        <v>1</v>
      </c>
      <c r="M6389">
        <v>1</v>
      </c>
      <c r="N6389">
        <v>0</v>
      </c>
      <c r="O6389">
        <v>1</v>
      </c>
      <c r="P6389">
        <v>1</v>
      </c>
      <c r="Q6389">
        <v>1</v>
      </c>
      <c r="R6389">
        <v>0</v>
      </c>
      <c r="S6389">
        <v>22.88</v>
      </c>
      <c r="T6389">
        <v>22.88</v>
      </c>
      <c r="U6389">
        <v>22.88</v>
      </c>
      <c r="V6389">
        <v>19.798951049999999</v>
      </c>
      <c r="W6389">
        <v>19.798951049999999</v>
      </c>
      <c r="X6389">
        <v>5.0507726269999997</v>
      </c>
      <c r="Y6389">
        <v>5.0507726269999997</v>
      </c>
    </row>
    <row r="6390" spans="1:25" x14ac:dyDescent="0.3">
      <c r="A6390" s="2">
        <v>45950</v>
      </c>
      <c r="B6390" t="s">
        <v>28</v>
      </c>
      <c r="C6390">
        <v>34</v>
      </c>
      <c r="D6390">
        <v>1</v>
      </c>
      <c r="E6390">
        <v>2.0699999999999998</v>
      </c>
      <c r="F6390">
        <v>2.9409999999999998</v>
      </c>
      <c r="G6390">
        <v>2.0699999999999998</v>
      </c>
      <c r="H6390">
        <v>2.0699999999999998</v>
      </c>
      <c r="I6390" t="s">
        <v>149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X6390">
        <v>0</v>
      </c>
      <c r="Y6390">
        <v>0</v>
      </c>
    </row>
    <row r="6391" spans="1:25" x14ac:dyDescent="0.3">
      <c r="A6391" s="2">
        <v>45950</v>
      </c>
      <c r="B6391" t="s">
        <v>58</v>
      </c>
      <c r="C6391">
        <v>213</v>
      </c>
      <c r="D6391">
        <v>8</v>
      </c>
      <c r="E6391">
        <v>1.173</v>
      </c>
      <c r="F6391">
        <v>3.7559999999999998</v>
      </c>
      <c r="G6391">
        <v>9.3800000000000008</v>
      </c>
      <c r="H6391">
        <v>9.3800000000000008</v>
      </c>
      <c r="I6391" t="s">
        <v>149</v>
      </c>
      <c r="J6391">
        <v>2</v>
      </c>
      <c r="K6391">
        <v>2</v>
      </c>
      <c r="L6391">
        <v>2</v>
      </c>
      <c r="M6391">
        <v>2</v>
      </c>
      <c r="N6391">
        <v>2</v>
      </c>
      <c r="O6391">
        <v>2</v>
      </c>
      <c r="P6391">
        <v>2</v>
      </c>
      <c r="Q6391">
        <v>2</v>
      </c>
      <c r="R6391">
        <v>57.98</v>
      </c>
      <c r="S6391">
        <v>57.98</v>
      </c>
      <c r="T6391">
        <v>57.98</v>
      </c>
      <c r="U6391">
        <v>57.98</v>
      </c>
      <c r="V6391">
        <v>16.177992410000002</v>
      </c>
      <c r="W6391">
        <v>16.177992410000002</v>
      </c>
      <c r="X6391">
        <v>6.181236674</v>
      </c>
      <c r="Y6391">
        <v>6.181236674</v>
      </c>
    </row>
    <row r="6392" spans="1:25" x14ac:dyDescent="0.3">
      <c r="A6392" s="2">
        <v>45950</v>
      </c>
      <c r="B6392" t="s">
        <v>110</v>
      </c>
      <c r="C6392">
        <v>1940</v>
      </c>
      <c r="D6392">
        <v>13</v>
      </c>
      <c r="E6392">
        <v>1.0980000000000001</v>
      </c>
      <c r="F6392">
        <v>0.67</v>
      </c>
      <c r="G6392">
        <v>14.28</v>
      </c>
      <c r="H6392">
        <v>14.28</v>
      </c>
      <c r="I6392" t="s">
        <v>149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X6392">
        <v>0</v>
      </c>
      <c r="Y6392">
        <v>0</v>
      </c>
    </row>
    <row r="6393" spans="1:25" x14ac:dyDescent="0.3">
      <c r="A6393" s="2">
        <v>45950</v>
      </c>
      <c r="B6393" t="s">
        <v>34</v>
      </c>
      <c r="C6393">
        <v>1282</v>
      </c>
      <c r="D6393">
        <v>4</v>
      </c>
      <c r="E6393">
        <v>1.125</v>
      </c>
      <c r="F6393">
        <v>0.312</v>
      </c>
      <c r="G6393">
        <v>4.5</v>
      </c>
      <c r="H6393">
        <v>4.5</v>
      </c>
      <c r="I6393" t="s">
        <v>149</v>
      </c>
      <c r="J6393">
        <v>2</v>
      </c>
      <c r="K6393">
        <v>2</v>
      </c>
      <c r="L6393">
        <v>2</v>
      </c>
      <c r="M6393">
        <v>2</v>
      </c>
      <c r="N6393">
        <v>2</v>
      </c>
      <c r="O6393">
        <v>2</v>
      </c>
      <c r="P6393">
        <v>2</v>
      </c>
      <c r="Q6393">
        <v>2</v>
      </c>
      <c r="R6393">
        <v>70.37</v>
      </c>
      <c r="S6393">
        <v>70.37</v>
      </c>
      <c r="T6393">
        <v>70.37</v>
      </c>
      <c r="U6393">
        <v>70.37</v>
      </c>
      <c r="V6393">
        <v>6.3947704989999998</v>
      </c>
      <c r="W6393">
        <v>6.3947704989999998</v>
      </c>
      <c r="X6393">
        <v>15.63777778</v>
      </c>
      <c r="Y6393">
        <v>15.63777778</v>
      </c>
    </row>
    <row r="6394" spans="1:25" x14ac:dyDescent="0.3">
      <c r="A6394" s="2">
        <v>45950</v>
      </c>
      <c r="B6394" t="s">
        <v>28</v>
      </c>
      <c r="C6394">
        <v>179</v>
      </c>
      <c r="D6394">
        <v>0</v>
      </c>
      <c r="F6394">
        <v>0</v>
      </c>
      <c r="G6394">
        <v>0</v>
      </c>
      <c r="H6394">
        <v>0</v>
      </c>
      <c r="I6394" t="s">
        <v>149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5" x14ac:dyDescent="0.3">
      <c r="A6395" s="2">
        <v>45950</v>
      </c>
      <c r="B6395" t="s">
        <v>28</v>
      </c>
      <c r="C6395">
        <v>49</v>
      </c>
      <c r="D6395">
        <v>1</v>
      </c>
      <c r="E6395">
        <v>1.35</v>
      </c>
      <c r="F6395">
        <v>2.0409999999999999</v>
      </c>
      <c r="G6395">
        <v>1.35</v>
      </c>
      <c r="H6395">
        <v>1.35</v>
      </c>
      <c r="I6395" t="s">
        <v>149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X6395">
        <v>0</v>
      </c>
      <c r="Y6395">
        <v>0</v>
      </c>
    </row>
    <row r="6396" spans="1:25" x14ac:dyDescent="0.3">
      <c r="A6396" s="2">
        <v>45950</v>
      </c>
      <c r="B6396" t="s">
        <v>58</v>
      </c>
      <c r="C6396">
        <v>193</v>
      </c>
      <c r="D6396">
        <v>1</v>
      </c>
      <c r="E6396">
        <v>1.74</v>
      </c>
      <c r="F6396">
        <v>0.51800000000000002</v>
      </c>
      <c r="G6396">
        <v>1.74</v>
      </c>
      <c r="H6396">
        <v>1.74</v>
      </c>
      <c r="I6396" t="s">
        <v>149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X6396">
        <v>0</v>
      </c>
      <c r="Y6396">
        <v>0</v>
      </c>
    </row>
    <row r="6397" spans="1:25" x14ac:dyDescent="0.3">
      <c r="A6397" s="2">
        <v>45950</v>
      </c>
      <c r="B6397" t="s">
        <v>110</v>
      </c>
      <c r="C6397">
        <v>484</v>
      </c>
      <c r="D6397">
        <v>4</v>
      </c>
      <c r="E6397">
        <v>1.508</v>
      </c>
      <c r="F6397">
        <v>0.82599999999999996</v>
      </c>
      <c r="G6397">
        <v>6.03</v>
      </c>
      <c r="H6397">
        <v>6.03</v>
      </c>
      <c r="I6397" t="s">
        <v>149</v>
      </c>
      <c r="J6397">
        <v>4</v>
      </c>
      <c r="K6397">
        <v>4</v>
      </c>
      <c r="L6397">
        <v>4</v>
      </c>
      <c r="M6397">
        <v>4</v>
      </c>
      <c r="N6397">
        <v>4</v>
      </c>
      <c r="O6397">
        <v>4</v>
      </c>
      <c r="P6397">
        <v>4</v>
      </c>
      <c r="Q6397">
        <v>4</v>
      </c>
      <c r="R6397">
        <v>114.74</v>
      </c>
      <c r="S6397">
        <v>114.74</v>
      </c>
      <c r="T6397">
        <v>114.74</v>
      </c>
      <c r="U6397">
        <v>114.74</v>
      </c>
      <c r="V6397">
        <v>5.2553599440000003</v>
      </c>
      <c r="W6397">
        <v>5.2553599440000003</v>
      </c>
      <c r="X6397">
        <v>19.028192369999999</v>
      </c>
      <c r="Y6397">
        <v>19.028192369999999</v>
      </c>
    </row>
    <row r="6398" spans="1:25" x14ac:dyDescent="0.3">
      <c r="A6398" s="2">
        <v>45950</v>
      </c>
      <c r="B6398" t="s">
        <v>34</v>
      </c>
      <c r="C6398">
        <v>774</v>
      </c>
      <c r="D6398">
        <v>8</v>
      </c>
      <c r="E6398">
        <v>1.3089999999999999</v>
      </c>
      <c r="F6398">
        <v>1.034</v>
      </c>
      <c r="G6398">
        <v>10.47</v>
      </c>
      <c r="H6398">
        <v>10.47</v>
      </c>
      <c r="I6398" t="s">
        <v>149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X6398">
        <v>0</v>
      </c>
      <c r="Y6398">
        <v>0</v>
      </c>
    </row>
    <row r="6399" spans="1:25" x14ac:dyDescent="0.3">
      <c r="A6399" s="2">
        <v>45950</v>
      </c>
      <c r="B6399" t="s">
        <v>34</v>
      </c>
      <c r="C6399">
        <v>202</v>
      </c>
      <c r="D6399">
        <v>1</v>
      </c>
      <c r="E6399">
        <v>0.48</v>
      </c>
      <c r="F6399">
        <v>0.495</v>
      </c>
      <c r="G6399">
        <v>0.48</v>
      </c>
      <c r="H6399">
        <v>0.48</v>
      </c>
      <c r="I6399" t="s">
        <v>149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X6399">
        <v>0</v>
      </c>
      <c r="Y6399">
        <v>0</v>
      </c>
    </row>
    <row r="6400" spans="1:25" x14ac:dyDescent="0.3">
      <c r="A6400" s="2">
        <v>45950</v>
      </c>
      <c r="B6400" t="s">
        <v>58</v>
      </c>
      <c r="C6400">
        <v>312</v>
      </c>
      <c r="D6400">
        <v>6</v>
      </c>
      <c r="E6400">
        <v>0.44</v>
      </c>
      <c r="F6400">
        <v>1.923</v>
      </c>
      <c r="G6400">
        <v>2.64</v>
      </c>
      <c r="H6400">
        <v>2.64</v>
      </c>
      <c r="I6400" t="s">
        <v>149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X6400">
        <v>0</v>
      </c>
      <c r="Y6400">
        <v>0</v>
      </c>
    </row>
    <row r="6401" spans="1:25" x14ac:dyDescent="0.3">
      <c r="A6401" s="2">
        <v>45950</v>
      </c>
      <c r="B6401" t="s">
        <v>28</v>
      </c>
      <c r="C6401">
        <v>80</v>
      </c>
      <c r="D6401">
        <v>0</v>
      </c>
      <c r="F6401">
        <v>0</v>
      </c>
      <c r="G6401">
        <v>0</v>
      </c>
      <c r="H6401">
        <v>0</v>
      </c>
      <c r="I6401" t="s">
        <v>149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5" x14ac:dyDescent="0.3">
      <c r="A6402" s="2">
        <v>45950</v>
      </c>
      <c r="B6402" t="s">
        <v>110</v>
      </c>
      <c r="C6402">
        <v>3351</v>
      </c>
      <c r="D6402">
        <v>17</v>
      </c>
      <c r="E6402">
        <v>0.82499999999999996</v>
      </c>
      <c r="F6402">
        <v>0.50700000000000001</v>
      </c>
      <c r="G6402">
        <v>14.03</v>
      </c>
      <c r="H6402">
        <v>14.03</v>
      </c>
      <c r="I6402" t="s">
        <v>149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X6402">
        <v>0</v>
      </c>
      <c r="Y6402">
        <v>0</v>
      </c>
    </row>
    <row r="6403" spans="1:25" x14ac:dyDescent="0.3">
      <c r="A6403" s="2">
        <v>45950</v>
      </c>
      <c r="B6403" t="s">
        <v>26</v>
      </c>
      <c r="C6403">
        <v>221</v>
      </c>
      <c r="D6403">
        <v>1</v>
      </c>
      <c r="E6403">
        <v>0.2</v>
      </c>
      <c r="F6403">
        <v>0.45200000000000001</v>
      </c>
      <c r="G6403">
        <v>0.2</v>
      </c>
      <c r="H6403">
        <v>0.2</v>
      </c>
      <c r="I6403" t="s">
        <v>149</v>
      </c>
      <c r="J6403">
        <v>0</v>
      </c>
      <c r="K6403">
        <v>2</v>
      </c>
      <c r="L6403">
        <v>2</v>
      </c>
      <c r="M6403">
        <v>2</v>
      </c>
      <c r="N6403">
        <v>0</v>
      </c>
      <c r="O6403">
        <v>2</v>
      </c>
      <c r="P6403">
        <v>2</v>
      </c>
      <c r="Q6403">
        <v>2</v>
      </c>
      <c r="R6403">
        <v>0</v>
      </c>
      <c r="S6403">
        <v>80.37</v>
      </c>
      <c r="T6403">
        <v>80.37</v>
      </c>
      <c r="U6403">
        <v>80.37</v>
      </c>
      <c r="V6403">
        <v>0.248849073</v>
      </c>
      <c r="W6403">
        <v>0.248849073</v>
      </c>
      <c r="X6403">
        <v>401.85</v>
      </c>
      <c r="Y6403">
        <v>401.85</v>
      </c>
    </row>
    <row r="6404" spans="1:25" x14ac:dyDescent="0.3">
      <c r="A6404" s="2">
        <v>45950</v>
      </c>
      <c r="B6404" t="s">
        <v>30</v>
      </c>
      <c r="C6404">
        <v>10</v>
      </c>
      <c r="D6404">
        <v>0</v>
      </c>
      <c r="F6404">
        <v>0</v>
      </c>
      <c r="G6404">
        <v>0</v>
      </c>
      <c r="H6404">
        <v>0</v>
      </c>
      <c r="I6404" t="s">
        <v>149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5" x14ac:dyDescent="0.3">
      <c r="A6405" s="2">
        <v>45950</v>
      </c>
      <c r="B6405" t="s">
        <v>26</v>
      </c>
      <c r="C6405">
        <v>549</v>
      </c>
      <c r="D6405">
        <v>1</v>
      </c>
      <c r="E6405">
        <v>1.5</v>
      </c>
      <c r="F6405">
        <v>0.182</v>
      </c>
      <c r="G6405">
        <v>1.5</v>
      </c>
      <c r="H6405">
        <v>1.5</v>
      </c>
      <c r="I6405" t="s">
        <v>149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X6405">
        <v>0</v>
      </c>
      <c r="Y6405">
        <v>0</v>
      </c>
    </row>
    <row r="6406" spans="1:25" x14ac:dyDescent="0.3">
      <c r="A6406" s="2">
        <v>45950</v>
      </c>
      <c r="B6406" t="s">
        <v>30</v>
      </c>
      <c r="C6406">
        <v>46</v>
      </c>
      <c r="D6406">
        <v>0</v>
      </c>
      <c r="F6406">
        <v>0</v>
      </c>
      <c r="G6406">
        <v>0</v>
      </c>
      <c r="H6406">
        <v>0</v>
      </c>
      <c r="I6406" t="s">
        <v>149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5" x14ac:dyDescent="0.3">
      <c r="A6407" s="2">
        <v>45950</v>
      </c>
      <c r="B6407" t="s">
        <v>26</v>
      </c>
      <c r="C6407">
        <v>244</v>
      </c>
      <c r="D6407">
        <v>4</v>
      </c>
      <c r="E6407">
        <v>1.163</v>
      </c>
      <c r="F6407">
        <v>1.639</v>
      </c>
      <c r="G6407">
        <v>4.6500000000000004</v>
      </c>
      <c r="H6407">
        <v>4.6500000000000004</v>
      </c>
      <c r="I6407" t="s">
        <v>149</v>
      </c>
      <c r="J6407">
        <v>0</v>
      </c>
      <c r="K6407">
        <v>2</v>
      </c>
      <c r="L6407">
        <v>2</v>
      </c>
      <c r="M6407">
        <v>2</v>
      </c>
      <c r="N6407">
        <v>0</v>
      </c>
      <c r="O6407">
        <v>2</v>
      </c>
      <c r="P6407">
        <v>2</v>
      </c>
      <c r="Q6407">
        <v>2</v>
      </c>
      <c r="R6407">
        <v>0</v>
      </c>
      <c r="S6407">
        <v>80.37</v>
      </c>
      <c r="T6407">
        <v>80.37</v>
      </c>
      <c r="U6407">
        <v>80.37</v>
      </c>
      <c r="V6407">
        <v>5.7857409479999999</v>
      </c>
      <c r="W6407">
        <v>5.7857409479999999</v>
      </c>
      <c r="X6407">
        <v>17.283870969999999</v>
      </c>
      <c r="Y6407">
        <v>17.283870969999999</v>
      </c>
    </row>
    <row r="6408" spans="1:25" x14ac:dyDescent="0.3">
      <c r="A6408" s="2">
        <v>45950</v>
      </c>
      <c r="B6408" t="s">
        <v>30</v>
      </c>
      <c r="C6408">
        <v>91</v>
      </c>
      <c r="D6408">
        <v>0</v>
      </c>
      <c r="F6408">
        <v>0</v>
      </c>
      <c r="G6408">
        <v>0</v>
      </c>
      <c r="H6408">
        <v>0</v>
      </c>
      <c r="I6408" t="s">
        <v>149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5" x14ac:dyDescent="0.3">
      <c r="A6409" s="2">
        <v>45950</v>
      </c>
      <c r="B6409" t="s">
        <v>30</v>
      </c>
      <c r="C6409">
        <v>57</v>
      </c>
      <c r="D6409">
        <v>0</v>
      </c>
      <c r="F6409">
        <v>0</v>
      </c>
      <c r="G6409">
        <v>0</v>
      </c>
      <c r="H6409">
        <v>0</v>
      </c>
      <c r="I6409" t="s">
        <v>149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5" x14ac:dyDescent="0.3">
      <c r="A6410" s="2">
        <v>45950</v>
      </c>
      <c r="B6410" t="s">
        <v>26</v>
      </c>
      <c r="C6410">
        <v>345</v>
      </c>
      <c r="D6410">
        <v>0</v>
      </c>
      <c r="F6410">
        <v>0</v>
      </c>
      <c r="G6410">
        <v>0</v>
      </c>
      <c r="H6410">
        <v>0</v>
      </c>
      <c r="I6410" t="s">
        <v>149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5" x14ac:dyDescent="0.3">
      <c r="A6411" s="2">
        <v>45950</v>
      </c>
      <c r="B6411" t="s">
        <v>86</v>
      </c>
      <c r="C6411">
        <v>1</v>
      </c>
      <c r="D6411">
        <v>0</v>
      </c>
      <c r="F6411">
        <v>0</v>
      </c>
      <c r="G6411">
        <v>0</v>
      </c>
      <c r="H6411">
        <v>0</v>
      </c>
      <c r="I6411" t="s">
        <v>149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5" x14ac:dyDescent="0.3">
      <c r="A6412" s="2">
        <v>45950</v>
      </c>
      <c r="B6412" t="s">
        <v>32</v>
      </c>
      <c r="C6412">
        <v>41</v>
      </c>
      <c r="D6412">
        <v>0</v>
      </c>
      <c r="F6412">
        <v>0</v>
      </c>
      <c r="G6412">
        <v>0</v>
      </c>
      <c r="H6412">
        <v>0</v>
      </c>
      <c r="I6412" t="s">
        <v>149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5" x14ac:dyDescent="0.3">
      <c r="A6413" s="2">
        <v>45950</v>
      </c>
      <c r="B6413" t="s">
        <v>46</v>
      </c>
      <c r="C6413">
        <v>51</v>
      </c>
      <c r="D6413">
        <v>0</v>
      </c>
      <c r="F6413">
        <v>0</v>
      </c>
      <c r="G6413">
        <v>0</v>
      </c>
      <c r="H6413">
        <v>0</v>
      </c>
      <c r="I6413" t="s">
        <v>149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5" x14ac:dyDescent="0.3">
      <c r="A6414" s="2">
        <v>45950</v>
      </c>
      <c r="B6414" t="s">
        <v>38</v>
      </c>
      <c r="C6414">
        <v>188</v>
      </c>
      <c r="D6414">
        <v>3</v>
      </c>
      <c r="E6414">
        <v>0.64300000000000002</v>
      </c>
      <c r="F6414">
        <v>1.5960000000000001</v>
      </c>
      <c r="G6414">
        <v>1.93</v>
      </c>
      <c r="H6414">
        <v>1.93</v>
      </c>
      <c r="I6414" t="s">
        <v>149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1</v>
      </c>
      <c r="R6414">
        <v>24.88</v>
      </c>
      <c r="S6414">
        <v>24.88</v>
      </c>
      <c r="T6414">
        <v>24.88</v>
      </c>
      <c r="U6414">
        <v>24.88</v>
      </c>
      <c r="V6414">
        <v>7.7572347270000002</v>
      </c>
      <c r="W6414">
        <v>7.7572347270000002</v>
      </c>
      <c r="X6414">
        <v>12.891191709999999</v>
      </c>
      <c r="Y6414">
        <v>12.891191709999999</v>
      </c>
    </row>
    <row r="6415" spans="1:25" x14ac:dyDescent="0.3">
      <c r="A6415" s="2">
        <v>45950</v>
      </c>
      <c r="B6415" t="s">
        <v>46</v>
      </c>
      <c r="C6415">
        <v>259</v>
      </c>
      <c r="D6415">
        <v>0</v>
      </c>
      <c r="F6415">
        <v>0</v>
      </c>
      <c r="G6415">
        <v>0</v>
      </c>
      <c r="H6415">
        <v>0</v>
      </c>
      <c r="I6415" t="s">
        <v>149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5" x14ac:dyDescent="0.3">
      <c r="A6416" s="2">
        <v>45950</v>
      </c>
      <c r="B6416" t="s">
        <v>38</v>
      </c>
      <c r="C6416">
        <v>819</v>
      </c>
      <c r="D6416">
        <v>7</v>
      </c>
      <c r="E6416">
        <v>0.77300000000000002</v>
      </c>
      <c r="F6416">
        <v>0.85499999999999998</v>
      </c>
      <c r="G6416">
        <v>5.41</v>
      </c>
      <c r="H6416">
        <v>5.41</v>
      </c>
      <c r="I6416" t="s">
        <v>149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X6416">
        <v>0</v>
      </c>
      <c r="Y6416">
        <v>0</v>
      </c>
    </row>
    <row r="6417" spans="1:25" x14ac:dyDescent="0.3">
      <c r="A6417" s="2">
        <v>45950</v>
      </c>
      <c r="B6417" t="s">
        <v>86</v>
      </c>
      <c r="C6417">
        <v>192</v>
      </c>
      <c r="D6417">
        <v>1</v>
      </c>
      <c r="E6417">
        <v>1.41</v>
      </c>
      <c r="F6417">
        <v>0.52100000000000002</v>
      </c>
      <c r="G6417">
        <v>1.41</v>
      </c>
      <c r="H6417">
        <v>1.41</v>
      </c>
      <c r="I6417" t="s">
        <v>149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X6417">
        <v>0</v>
      </c>
      <c r="Y6417">
        <v>0</v>
      </c>
    </row>
    <row r="6418" spans="1:25" x14ac:dyDescent="0.3">
      <c r="A6418" s="2">
        <v>45950</v>
      </c>
      <c r="B6418" t="s">
        <v>32</v>
      </c>
      <c r="C6418">
        <v>163</v>
      </c>
      <c r="D6418">
        <v>1</v>
      </c>
      <c r="E6418">
        <v>0.96</v>
      </c>
      <c r="F6418">
        <v>0.61299999999999999</v>
      </c>
      <c r="G6418">
        <v>0.96</v>
      </c>
      <c r="H6418">
        <v>0.96</v>
      </c>
      <c r="I6418" t="s">
        <v>149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X6418">
        <v>0</v>
      </c>
      <c r="Y6418">
        <v>0</v>
      </c>
    </row>
    <row r="6419" spans="1:25" x14ac:dyDescent="0.3">
      <c r="A6419" s="2">
        <v>45950</v>
      </c>
      <c r="B6419" t="s">
        <v>38</v>
      </c>
      <c r="C6419">
        <v>336</v>
      </c>
      <c r="D6419">
        <v>2</v>
      </c>
      <c r="E6419">
        <v>0.72499999999999998</v>
      </c>
      <c r="F6419">
        <v>0.59499999999999997</v>
      </c>
      <c r="G6419">
        <v>1.45</v>
      </c>
      <c r="H6419">
        <v>1.45</v>
      </c>
      <c r="I6419" t="s">
        <v>149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X6419">
        <v>0</v>
      </c>
      <c r="Y6419">
        <v>0</v>
      </c>
    </row>
    <row r="6420" spans="1:25" x14ac:dyDescent="0.3">
      <c r="A6420" s="2">
        <v>45950</v>
      </c>
      <c r="B6420" t="s">
        <v>86</v>
      </c>
      <c r="C6420">
        <v>3</v>
      </c>
      <c r="D6420">
        <v>0</v>
      </c>
      <c r="F6420">
        <v>0</v>
      </c>
      <c r="G6420">
        <v>0</v>
      </c>
      <c r="H6420">
        <v>0</v>
      </c>
      <c r="I6420" t="s">
        <v>149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5" x14ac:dyDescent="0.3">
      <c r="A6421" s="2">
        <v>45950</v>
      </c>
      <c r="B6421" t="s">
        <v>32</v>
      </c>
      <c r="C6421">
        <v>33</v>
      </c>
      <c r="D6421">
        <v>0</v>
      </c>
      <c r="F6421">
        <v>0</v>
      </c>
      <c r="G6421">
        <v>0</v>
      </c>
      <c r="H6421">
        <v>0</v>
      </c>
      <c r="I6421" t="s">
        <v>149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5" x14ac:dyDescent="0.3">
      <c r="A6422" s="2">
        <v>45950</v>
      </c>
      <c r="B6422" t="s">
        <v>46</v>
      </c>
      <c r="C6422">
        <v>164</v>
      </c>
      <c r="D6422">
        <v>3</v>
      </c>
      <c r="E6422">
        <v>1.85</v>
      </c>
      <c r="F6422">
        <v>1.829</v>
      </c>
      <c r="G6422">
        <v>5.55</v>
      </c>
      <c r="H6422">
        <v>5.55</v>
      </c>
      <c r="I6422" t="s">
        <v>149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X6422">
        <v>0</v>
      </c>
      <c r="Y6422">
        <v>0</v>
      </c>
    </row>
    <row r="6423" spans="1:25" x14ac:dyDescent="0.3">
      <c r="A6423" s="2">
        <v>45950</v>
      </c>
      <c r="B6423" t="s">
        <v>86</v>
      </c>
      <c r="C6423">
        <v>51</v>
      </c>
      <c r="D6423">
        <v>0</v>
      </c>
      <c r="F6423">
        <v>0</v>
      </c>
      <c r="G6423">
        <v>0</v>
      </c>
      <c r="H6423">
        <v>0</v>
      </c>
      <c r="I6423" t="s">
        <v>149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5" x14ac:dyDescent="0.3">
      <c r="A6424" s="2">
        <v>45950</v>
      </c>
      <c r="B6424" t="s">
        <v>46</v>
      </c>
      <c r="C6424">
        <v>75</v>
      </c>
      <c r="D6424">
        <v>0</v>
      </c>
      <c r="F6424">
        <v>0</v>
      </c>
      <c r="G6424">
        <v>0</v>
      </c>
      <c r="H6424">
        <v>0</v>
      </c>
      <c r="I6424" t="s">
        <v>149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5" x14ac:dyDescent="0.3">
      <c r="A6425" s="2">
        <v>45950</v>
      </c>
      <c r="B6425" t="s">
        <v>32</v>
      </c>
      <c r="C6425">
        <v>169</v>
      </c>
      <c r="D6425">
        <v>0</v>
      </c>
      <c r="F6425">
        <v>0</v>
      </c>
      <c r="G6425">
        <v>0</v>
      </c>
      <c r="H6425">
        <v>0</v>
      </c>
      <c r="I6425" t="s">
        <v>149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5" x14ac:dyDescent="0.3">
      <c r="A6426" s="2">
        <v>45950</v>
      </c>
      <c r="B6426" t="s">
        <v>38</v>
      </c>
      <c r="C6426">
        <v>853</v>
      </c>
      <c r="D6426">
        <v>6</v>
      </c>
      <c r="E6426">
        <v>0.32</v>
      </c>
      <c r="F6426">
        <v>0.70299999999999996</v>
      </c>
      <c r="G6426">
        <v>1.92</v>
      </c>
      <c r="H6426">
        <v>1.92</v>
      </c>
      <c r="I6426" t="s">
        <v>149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X6426">
        <v>0</v>
      </c>
      <c r="Y6426">
        <v>0</v>
      </c>
    </row>
    <row r="6427" spans="1:25" x14ac:dyDescent="0.3">
      <c r="A6427" s="2">
        <v>45950</v>
      </c>
      <c r="B6427" t="s">
        <v>40</v>
      </c>
      <c r="C6427">
        <v>142</v>
      </c>
      <c r="D6427">
        <v>1</v>
      </c>
      <c r="E6427">
        <v>2.12</v>
      </c>
      <c r="F6427">
        <v>0.70399999999999996</v>
      </c>
      <c r="G6427">
        <v>2.12</v>
      </c>
      <c r="H6427">
        <v>2.12</v>
      </c>
      <c r="I6427" t="s">
        <v>149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X6427">
        <v>0</v>
      </c>
      <c r="Y6427">
        <v>0</v>
      </c>
    </row>
    <row r="6428" spans="1:25" x14ac:dyDescent="0.3">
      <c r="A6428" s="2">
        <v>45951</v>
      </c>
      <c r="B6428" t="s">
        <v>44</v>
      </c>
      <c r="C6428">
        <v>3264</v>
      </c>
      <c r="D6428">
        <v>15</v>
      </c>
      <c r="E6428">
        <v>1.873</v>
      </c>
      <c r="F6428">
        <v>0.46</v>
      </c>
      <c r="G6428">
        <v>28.09</v>
      </c>
      <c r="H6428">
        <v>28.09</v>
      </c>
      <c r="I6428" t="s">
        <v>149</v>
      </c>
      <c r="J6428">
        <v>3</v>
      </c>
      <c r="K6428">
        <v>4</v>
      </c>
      <c r="L6428">
        <v>4</v>
      </c>
      <c r="M6428">
        <v>4</v>
      </c>
      <c r="N6428">
        <v>3</v>
      </c>
      <c r="O6428">
        <v>4</v>
      </c>
      <c r="P6428">
        <v>4</v>
      </c>
      <c r="Q6428">
        <v>4</v>
      </c>
      <c r="R6428">
        <v>66.66</v>
      </c>
      <c r="S6428">
        <v>89.54</v>
      </c>
      <c r="T6428">
        <v>89.54</v>
      </c>
      <c r="U6428">
        <v>89.54</v>
      </c>
      <c r="V6428">
        <v>31.371454100000001</v>
      </c>
      <c r="W6428">
        <v>31.371454100000001</v>
      </c>
      <c r="X6428">
        <v>3.1876112499999998</v>
      </c>
      <c r="Y6428">
        <v>3.1876112499999998</v>
      </c>
    </row>
    <row r="6429" spans="1:25" x14ac:dyDescent="0.3">
      <c r="A6429" s="2">
        <v>45951</v>
      </c>
      <c r="B6429" t="s">
        <v>42</v>
      </c>
      <c r="C6429">
        <v>6289</v>
      </c>
      <c r="D6429">
        <v>60</v>
      </c>
      <c r="E6429">
        <v>1.992</v>
      </c>
      <c r="F6429">
        <v>0.95399999999999996</v>
      </c>
      <c r="G6429">
        <v>119.53</v>
      </c>
      <c r="H6429">
        <v>119.53</v>
      </c>
      <c r="I6429" t="s">
        <v>149</v>
      </c>
      <c r="J6429">
        <v>8</v>
      </c>
      <c r="K6429">
        <v>8</v>
      </c>
      <c r="L6429">
        <v>8</v>
      </c>
      <c r="M6429">
        <v>8</v>
      </c>
      <c r="N6429">
        <v>8</v>
      </c>
      <c r="O6429">
        <v>8</v>
      </c>
      <c r="P6429">
        <v>8</v>
      </c>
      <c r="Q6429">
        <v>8</v>
      </c>
      <c r="R6429">
        <v>214.25</v>
      </c>
      <c r="S6429">
        <v>214.25</v>
      </c>
      <c r="T6429">
        <v>214.25</v>
      </c>
      <c r="U6429">
        <v>214.25</v>
      </c>
      <c r="V6429">
        <v>55.789964990000001</v>
      </c>
      <c r="W6429">
        <v>55.789964990000001</v>
      </c>
      <c r="X6429">
        <v>1.792437045</v>
      </c>
      <c r="Y6429">
        <v>1.792437045</v>
      </c>
    </row>
    <row r="6430" spans="1:25" x14ac:dyDescent="0.3">
      <c r="A6430" s="2">
        <v>45951</v>
      </c>
      <c r="B6430" t="s">
        <v>40</v>
      </c>
      <c r="C6430">
        <v>1950</v>
      </c>
      <c r="D6430">
        <v>25</v>
      </c>
      <c r="E6430">
        <v>3.0289999999999999</v>
      </c>
      <c r="F6430">
        <v>1.282</v>
      </c>
      <c r="G6430">
        <v>75.73</v>
      </c>
      <c r="H6430">
        <v>75.73</v>
      </c>
      <c r="I6430" t="s">
        <v>149</v>
      </c>
      <c r="J6430">
        <v>6</v>
      </c>
      <c r="K6430">
        <v>7</v>
      </c>
      <c r="L6430">
        <v>7</v>
      </c>
      <c r="M6430">
        <v>7</v>
      </c>
      <c r="N6430">
        <v>10</v>
      </c>
      <c r="O6430">
        <v>15</v>
      </c>
      <c r="P6430">
        <v>15</v>
      </c>
      <c r="Q6430">
        <v>15</v>
      </c>
      <c r="R6430">
        <v>314.51</v>
      </c>
      <c r="S6430">
        <v>484.01</v>
      </c>
      <c r="T6430">
        <v>484.01</v>
      </c>
      <c r="U6430">
        <v>484.01</v>
      </c>
      <c r="V6430">
        <v>15.646370940000001</v>
      </c>
      <c r="W6430">
        <v>15.646370940000001</v>
      </c>
      <c r="X6430">
        <v>6.3912584179999996</v>
      </c>
      <c r="Y6430">
        <v>6.3912584179999996</v>
      </c>
    </row>
    <row r="6431" spans="1:25" x14ac:dyDescent="0.3">
      <c r="A6431" s="2">
        <v>45951</v>
      </c>
      <c r="B6431" t="s">
        <v>62</v>
      </c>
      <c r="C6431">
        <v>2276</v>
      </c>
      <c r="D6431">
        <v>10</v>
      </c>
      <c r="E6431">
        <v>4.3440000000000003</v>
      </c>
      <c r="F6431">
        <v>0.439</v>
      </c>
      <c r="G6431">
        <v>43.44</v>
      </c>
      <c r="H6431">
        <v>43.44</v>
      </c>
      <c r="I6431" t="s">
        <v>149</v>
      </c>
      <c r="J6431">
        <v>2</v>
      </c>
      <c r="K6431">
        <v>2</v>
      </c>
      <c r="L6431">
        <v>2</v>
      </c>
      <c r="M6431">
        <v>2</v>
      </c>
      <c r="N6431">
        <v>2</v>
      </c>
      <c r="O6431">
        <v>2</v>
      </c>
      <c r="P6431">
        <v>2</v>
      </c>
      <c r="Q6431">
        <v>2</v>
      </c>
      <c r="R6431">
        <v>218.98</v>
      </c>
      <c r="S6431">
        <v>218.98</v>
      </c>
      <c r="T6431">
        <v>218.98</v>
      </c>
      <c r="U6431">
        <v>218.98</v>
      </c>
      <c r="V6431">
        <v>19.837428079999999</v>
      </c>
      <c r="W6431">
        <v>19.837428079999999</v>
      </c>
      <c r="X6431">
        <v>5.0409760590000001</v>
      </c>
      <c r="Y6431">
        <v>5.0409760590000001</v>
      </c>
    </row>
    <row r="6432" spans="1:25" x14ac:dyDescent="0.3">
      <c r="A6432" s="2">
        <v>45951</v>
      </c>
      <c r="B6432" t="s">
        <v>84</v>
      </c>
      <c r="C6432">
        <v>5463</v>
      </c>
      <c r="D6432">
        <v>49</v>
      </c>
      <c r="E6432">
        <v>2.194</v>
      </c>
      <c r="F6432">
        <v>0.89700000000000002</v>
      </c>
      <c r="G6432">
        <v>107.52</v>
      </c>
      <c r="H6432">
        <v>107.52</v>
      </c>
      <c r="I6432" t="s">
        <v>149</v>
      </c>
      <c r="J6432">
        <v>13</v>
      </c>
      <c r="K6432">
        <v>14</v>
      </c>
      <c r="L6432">
        <v>14</v>
      </c>
      <c r="M6432">
        <v>14</v>
      </c>
      <c r="N6432">
        <v>13</v>
      </c>
      <c r="O6432">
        <v>15</v>
      </c>
      <c r="P6432">
        <v>15</v>
      </c>
      <c r="Q6432">
        <v>15</v>
      </c>
      <c r="R6432">
        <v>446.78</v>
      </c>
      <c r="S6432">
        <v>516.54</v>
      </c>
      <c r="T6432">
        <v>516.54</v>
      </c>
      <c r="U6432">
        <v>516.54</v>
      </c>
      <c r="V6432">
        <v>20.81542572</v>
      </c>
      <c r="W6432">
        <v>20.81542572</v>
      </c>
      <c r="X6432">
        <v>4.8041294639999998</v>
      </c>
      <c r="Y6432">
        <v>4.8041294639999998</v>
      </c>
    </row>
    <row r="6433" spans="1:25" x14ac:dyDescent="0.3">
      <c r="A6433" s="2">
        <v>45951</v>
      </c>
      <c r="B6433" t="s">
        <v>56</v>
      </c>
      <c r="C6433">
        <v>812</v>
      </c>
      <c r="D6433">
        <v>10</v>
      </c>
      <c r="E6433">
        <v>1.6339999999999999</v>
      </c>
      <c r="F6433">
        <v>1.232</v>
      </c>
      <c r="G6433">
        <v>16.34</v>
      </c>
      <c r="H6433">
        <v>16.34</v>
      </c>
      <c r="I6433" t="s">
        <v>149</v>
      </c>
      <c r="J6433">
        <v>2</v>
      </c>
      <c r="K6433">
        <v>3</v>
      </c>
      <c r="L6433">
        <v>3</v>
      </c>
      <c r="M6433">
        <v>3</v>
      </c>
      <c r="N6433">
        <v>3</v>
      </c>
      <c r="O6433">
        <v>4</v>
      </c>
      <c r="P6433">
        <v>4</v>
      </c>
      <c r="Q6433">
        <v>4</v>
      </c>
      <c r="R6433">
        <v>99.64</v>
      </c>
      <c r="S6433">
        <v>123.52</v>
      </c>
      <c r="T6433">
        <v>123.52</v>
      </c>
      <c r="U6433">
        <v>123.52</v>
      </c>
      <c r="V6433">
        <v>13.22862694</v>
      </c>
      <c r="W6433">
        <v>13.22862694</v>
      </c>
      <c r="X6433">
        <v>7.5593635250000002</v>
      </c>
      <c r="Y6433">
        <v>7.5593635250000002</v>
      </c>
    </row>
    <row r="6434" spans="1:25" x14ac:dyDescent="0.3">
      <c r="A6434" s="2">
        <v>45951</v>
      </c>
      <c r="B6434" t="s">
        <v>50</v>
      </c>
      <c r="C6434">
        <v>1040</v>
      </c>
      <c r="D6434">
        <v>12</v>
      </c>
      <c r="E6434">
        <v>2.282</v>
      </c>
      <c r="F6434">
        <v>1.1539999999999999</v>
      </c>
      <c r="G6434">
        <v>27.38</v>
      </c>
      <c r="H6434">
        <v>27.38</v>
      </c>
      <c r="I6434" t="s">
        <v>149</v>
      </c>
      <c r="J6434">
        <v>3</v>
      </c>
      <c r="K6434">
        <v>4</v>
      </c>
      <c r="L6434">
        <v>4</v>
      </c>
      <c r="M6434">
        <v>4</v>
      </c>
      <c r="N6434">
        <v>3</v>
      </c>
      <c r="O6434">
        <v>4</v>
      </c>
      <c r="P6434">
        <v>4</v>
      </c>
      <c r="Q6434">
        <v>4</v>
      </c>
      <c r="R6434">
        <v>117.86</v>
      </c>
      <c r="S6434">
        <v>160.35</v>
      </c>
      <c r="T6434">
        <v>160.35</v>
      </c>
      <c r="U6434">
        <v>160.35</v>
      </c>
      <c r="V6434">
        <v>17.075148110000001</v>
      </c>
      <c r="W6434">
        <v>17.075148110000001</v>
      </c>
      <c r="X6434">
        <v>5.8564645730000002</v>
      </c>
      <c r="Y6434">
        <v>5.8564645730000002</v>
      </c>
    </row>
    <row r="6435" spans="1:25" x14ac:dyDescent="0.3">
      <c r="A6435" s="2">
        <v>45951</v>
      </c>
      <c r="B6435" t="s">
        <v>36</v>
      </c>
      <c r="C6435">
        <v>2326</v>
      </c>
      <c r="D6435">
        <v>13</v>
      </c>
      <c r="E6435">
        <v>1.204</v>
      </c>
      <c r="F6435">
        <v>0.55900000000000005</v>
      </c>
      <c r="G6435">
        <v>15.65</v>
      </c>
      <c r="H6435">
        <v>15.65</v>
      </c>
      <c r="I6435" t="s">
        <v>149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X6435">
        <v>0</v>
      </c>
      <c r="Y6435">
        <v>0</v>
      </c>
    </row>
    <row r="6436" spans="1:25" x14ac:dyDescent="0.3">
      <c r="A6436" s="2">
        <v>45951</v>
      </c>
      <c r="B6436" t="s">
        <v>62</v>
      </c>
      <c r="C6436">
        <v>8788</v>
      </c>
      <c r="D6436">
        <v>68</v>
      </c>
      <c r="E6436">
        <v>4.4139999999999997</v>
      </c>
      <c r="F6436">
        <v>0.77400000000000002</v>
      </c>
      <c r="G6436">
        <v>300.18</v>
      </c>
      <c r="H6436">
        <v>300.18</v>
      </c>
      <c r="I6436" t="s">
        <v>149</v>
      </c>
      <c r="J6436">
        <v>21</v>
      </c>
      <c r="K6436">
        <v>24</v>
      </c>
      <c r="L6436">
        <v>24</v>
      </c>
      <c r="M6436">
        <v>24</v>
      </c>
      <c r="N6436">
        <v>39</v>
      </c>
      <c r="O6436">
        <v>43</v>
      </c>
      <c r="P6436">
        <v>43</v>
      </c>
      <c r="Q6436">
        <v>43</v>
      </c>
      <c r="R6436">
        <v>1458.86</v>
      </c>
      <c r="S6436">
        <v>1583.23</v>
      </c>
      <c r="T6436">
        <v>1583.23</v>
      </c>
      <c r="U6436">
        <v>1583.23</v>
      </c>
      <c r="V6436">
        <v>18.95997423</v>
      </c>
      <c r="W6436">
        <v>18.95997423</v>
      </c>
      <c r="X6436">
        <v>5.2742687720000001</v>
      </c>
      <c r="Y6436">
        <v>5.2742687720000001</v>
      </c>
    </row>
    <row r="6437" spans="1:25" x14ac:dyDescent="0.3">
      <c r="A6437" s="2">
        <v>45951</v>
      </c>
      <c r="B6437" t="s">
        <v>64</v>
      </c>
      <c r="C6437">
        <v>2503</v>
      </c>
      <c r="D6437">
        <v>15</v>
      </c>
      <c r="E6437">
        <v>5.6550000000000002</v>
      </c>
      <c r="F6437">
        <v>0.59899999999999998</v>
      </c>
      <c r="G6437">
        <v>84.83</v>
      </c>
      <c r="H6437">
        <v>84.83</v>
      </c>
      <c r="I6437" t="s">
        <v>149</v>
      </c>
      <c r="J6437">
        <v>6</v>
      </c>
      <c r="K6437">
        <v>6</v>
      </c>
      <c r="L6437">
        <v>6</v>
      </c>
      <c r="M6437">
        <v>6</v>
      </c>
      <c r="N6437">
        <v>12</v>
      </c>
      <c r="O6437">
        <v>12</v>
      </c>
      <c r="P6437">
        <v>12</v>
      </c>
      <c r="Q6437">
        <v>12</v>
      </c>
      <c r="R6437">
        <v>391.6</v>
      </c>
      <c r="S6437">
        <v>391.6</v>
      </c>
      <c r="T6437">
        <v>391.6</v>
      </c>
      <c r="U6437">
        <v>391.6</v>
      </c>
      <c r="V6437">
        <v>21.662410619999999</v>
      </c>
      <c r="W6437">
        <v>21.662410619999999</v>
      </c>
      <c r="X6437">
        <v>4.6162914060000002</v>
      </c>
      <c r="Y6437">
        <v>4.6162914060000002</v>
      </c>
    </row>
    <row r="6438" spans="1:25" x14ac:dyDescent="0.3">
      <c r="A6438" s="2">
        <v>45951</v>
      </c>
      <c r="B6438" t="s">
        <v>66</v>
      </c>
      <c r="C6438">
        <v>2101</v>
      </c>
      <c r="D6438">
        <v>13</v>
      </c>
      <c r="E6438">
        <v>5.2439999999999998</v>
      </c>
      <c r="F6438">
        <v>0.61899999999999999</v>
      </c>
      <c r="G6438">
        <v>68.17</v>
      </c>
      <c r="H6438">
        <v>68.17</v>
      </c>
      <c r="I6438" t="s">
        <v>149</v>
      </c>
      <c r="J6438">
        <v>6</v>
      </c>
      <c r="K6438">
        <v>6</v>
      </c>
      <c r="L6438">
        <v>6</v>
      </c>
      <c r="M6438">
        <v>6</v>
      </c>
      <c r="N6438">
        <v>15</v>
      </c>
      <c r="O6438">
        <v>15</v>
      </c>
      <c r="P6438">
        <v>15</v>
      </c>
      <c r="Q6438">
        <v>15</v>
      </c>
      <c r="R6438">
        <v>478.2</v>
      </c>
      <c r="S6438">
        <v>478.2</v>
      </c>
      <c r="T6438">
        <v>478.2</v>
      </c>
      <c r="U6438">
        <v>478.2</v>
      </c>
      <c r="V6438">
        <v>14.25554161</v>
      </c>
      <c r="W6438">
        <v>14.25554161</v>
      </c>
      <c r="X6438">
        <v>7.0148159010000004</v>
      </c>
      <c r="Y6438">
        <v>7.0148159010000004</v>
      </c>
    </row>
    <row r="6439" spans="1:25" x14ac:dyDescent="0.3">
      <c r="A6439" s="2">
        <v>45951</v>
      </c>
      <c r="B6439" t="s">
        <v>68</v>
      </c>
      <c r="C6439">
        <v>4631</v>
      </c>
      <c r="D6439">
        <v>24</v>
      </c>
      <c r="E6439">
        <v>6.383</v>
      </c>
      <c r="F6439">
        <v>0.51800000000000002</v>
      </c>
      <c r="G6439">
        <v>153.18</v>
      </c>
      <c r="H6439">
        <v>153.18</v>
      </c>
      <c r="I6439" t="s">
        <v>149</v>
      </c>
      <c r="J6439">
        <v>13</v>
      </c>
      <c r="K6439">
        <v>13</v>
      </c>
      <c r="L6439">
        <v>13</v>
      </c>
      <c r="M6439">
        <v>13</v>
      </c>
      <c r="N6439">
        <v>15</v>
      </c>
      <c r="O6439">
        <v>15</v>
      </c>
      <c r="P6439">
        <v>15</v>
      </c>
      <c r="Q6439">
        <v>15</v>
      </c>
      <c r="R6439">
        <v>434.74</v>
      </c>
      <c r="S6439">
        <v>434.74</v>
      </c>
      <c r="T6439">
        <v>434.74</v>
      </c>
      <c r="U6439">
        <v>434.74</v>
      </c>
      <c r="V6439">
        <v>35.234853020000003</v>
      </c>
      <c r="W6439">
        <v>35.234853020000003</v>
      </c>
      <c r="X6439">
        <v>2.8380989689999998</v>
      </c>
      <c r="Y6439">
        <v>2.8380989689999998</v>
      </c>
    </row>
    <row r="6440" spans="1:25" x14ac:dyDescent="0.3">
      <c r="A6440" s="2">
        <v>45951</v>
      </c>
      <c r="B6440" t="s">
        <v>70</v>
      </c>
      <c r="C6440">
        <v>5927</v>
      </c>
      <c r="D6440">
        <v>26</v>
      </c>
      <c r="E6440">
        <v>3.5579999999999998</v>
      </c>
      <c r="F6440">
        <v>0.439</v>
      </c>
      <c r="G6440">
        <v>92.5</v>
      </c>
      <c r="H6440">
        <v>92.5</v>
      </c>
      <c r="I6440" t="s">
        <v>149</v>
      </c>
      <c r="J6440">
        <v>9</v>
      </c>
      <c r="K6440">
        <v>9</v>
      </c>
      <c r="L6440">
        <v>9</v>
      </c>
      <c r="M6440">
        <v>9</v>
      </c>
      <c r="N6440">
        <v>9</v>
      </c>
      <c r="O6440">
        <v>9</v>
      </c>
      <c r="P6440">
        <v>9</v>
      </c>
      <c r="Q6440">
        <v>9</v>
      </c>
      <c r="R6440">
        <v>464.64</v>
      </c>
      <c r="S6440">
        <v>464.64</v>
      </c>
      <c r="T6440">
        <v>464.64</v>
      </c>
      <c r="U6440">
        <v>464.64</v>
      </c>
      <c r="V6440">
        <v>19.907885669999999</v>
      </c>
      <c r="W6440">
        <v>19.907885669999999</v>
      </c>
      <c r="X6440">
        <v>5.0231351350000004</v>
      </c>
      <c r="Y6440">
        <v>5.0231351350000004</v>
      </c>
    </row>
    <row r="6441" spans="1:25" x14ac:dyDescent="0.3">
      <c r="A6441" s="2">
        <v>45951</v>
      </c>
      <c r="B6441" t="s">
        <v>72</v>
      </c>
      <c r="C6441">
        <v>1470</v>
      </c>
      <c r="D6441">
        <v>7</v>
      </c>
      <c r="E6441">
        <v>2.609</v>
      </c>
      <c r="F6441">
        <v>0.47599999999999998</v>
      </c>
      <c r="G6441">
        <v>18.260000000000002</v>
      </c>
      <c r="H6441">
        <v>18.260000000000002</v>
      </c>
      <c r="I6441" t="s">
        <v>149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1</v>
      </c>
      <c r="R6441">
        <v>29.88</v>
      </c>
      <c r="S6441">
        <v>29.88</v>
      </c>
      <c r="T6441">
        <v>29.88</v>
      </c>
      <c r="U6441">
        <v>29.88</v>
      </c>
      <c r="V6441">
        <v>61.111111110000003</v>
      </c>
      <c r="W6441">
        <v>61.111111110000003</v>
      </c>
      <c r="X6441">
        <v>1.636363636</v>
      </c>
      <c r="Y6441">
        <v>1.636363636</v>
      </c>
    </row>
    <row r="6442" spans="1:25" x14ac:dyDescent="0.3">
      <c r="A6442" s="2">
        <v>45951</v>
      </c>
      <c r="B6442" t="s">
        <v>74</v>
      </c>
      <c r="C6442">
        <v>2116</v>
      </c>
      <c r="D6442">
        <v>12</v>
      </c>
      <c r="E6442">
        <v>2.004</v>
      </c>
      <c r="F6442">
        <v>0.56699999999999995</v>
      </c>
      <c r="G6442">
        <v>24.05</v>
      </c>
      <c r="H6442">
        <v>24.05</v>
      </c>
      <c r="I6442" t="s">
        <v>149</v>
      </c>
      <c r="J6442">
        <v>2</v>
      </c>
      <c r="K6442">
        <v>2</v>
      </c>
      <c r="L6442">
        <v>2</v>
      </c>
      <c r="M6442">
        <v>2</v>
      </c>
      <c r="N6442">
        <v>2</v>
      </c>
      <c r="O6442">
        <v>2</v>
      </c>
      <c r="P6442">
        <v>2</v>
      </c>
      <c r="Q6442">
        <v>2</v>
      </c>
      <c r="R6442">
        <v>110.37</v>
      </c>
      <c r="S6442">
        <v>110.37</v>
      </c>
      <c r="T6442">
        <v>110.37</v>
      </c>
      <c r="U6442">
        <v>110.37</v>
      </c>
      <c r="V6442">
        <v>21.79034158</v>
      </c>
      <c r="W6442">
        <v>21.79034158</v>
      </c>
      <c r="X6442">
        <v>4.5891891889999998</v>
      </c>
      <c r="Y6442">
        <v>4.5891891889999998</v>
      </c>
    </row>
    <row r="6443" spans="1:25" x14ac:dyDescent="0.3">
      <c r="A6443" s="2">
        <v>45951</v>
      </c>
      <c r="B6443" t="s">
        <v>76</v>
      </c>
      <c r="C6443">
        <v>2130</v>
      </c>
      <c r="D6443">
        <v>9</v>
      </c>
      <c r="E6443">
        <v>4.13</v>
      </c>
      <c r="F6443">
        <v>0.42299999999999999</v>
      </c>
      <c r="G6443">
        <v>37.17</v>
      </c>
      <c r="H6443">
        <v>37.17</v>
      </c>
      <c r="I6443" t="s">
        <v>149</v>
      </c>
      <c r="J6443">
        <v>3</v>
      </c>
      <c r="K6443">
        <v>3</v>
      </c>
      <c r="L6443">
        <v>3</v>
      </c>
      <c r="M6443">
        <v>3</v>
      </c>
      <c r="N6443">
        <v>3</v>
      </c>
      <c r="O6443">
        <v>3</v>
      </c>
      <c r="P6443">
        <v>3</v>
      </c>
      <c r="Q6443">
        <v>3</v>
      </c>
      <c r="R6443">
        <v>90.86</v>
      </c>
      <c r="S6443">
        <v>90.86</v>
      </c>
      <c r="T6443">
        <v>90.86</v>
      </c>
      <c r="U6443">
        <v>90.86</v>
      </c>
      <c r="V6443">
        <v>40.909090910000003</v>
      </c>
      <c r="W6443">
        <v>40.909090910000003</v>
      </c>
      <c r="X6443">
        <v>2.4444444440000002</v>
      </c>
      <c r="Y6443">
        <v>2.4444444440000002</v>
      </c>
    </row>
    <row r="6444" spans="1:25" x14ac:dyDescent="0.3">
      <c r="A6444" s="2">
        <v>45951</v>
      </c>
      <c r="B6444" t="s">
        <v>78</v>
      </c>
      <c r="C6444">
        <v>746</v>
      </c>
      <c r="D6444">
        <v>5</v>
      </c>
      <c r="E6444">
        <v>4.72</v>
      </c>
      <c r="F6444">
        <v>0.67</v>
      </c>
      <c r="G6444">
        <v>23.6</v>
      </c>
      <c r="H6444">
        <v>23.6</v>
      </c>
      <c r="I6444" t="s">
        <v>149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1</v>
      </c>
      <c r="R6444">
        <v>78.489999999999995</v>
      </c>
      <c r="S6444">
        <v>78.489999999999995</v>
      </c>
      <c r="T6444">
        <v>78.489999999999995</v>
      </c>
      <c r="U6444">
        <v>78.489999999999995</v>
      </c>
      <c r="V6444">
        <v>30.06752453</v>
      </c>
      <c r="W6444">
        <v>30.06752453</v>
      </c>
      <c r="X6444">
        <v>3.3258474580000001</v>
      </c>
      <c r="Y6444">
        <v>3.3258474580000001</v>
      </c>
    </row>
    <row r="6445" spans="1:25" x14ac:dyDescent="0.3">
      <c r="A6445" s="2">
        <v>45951</v>
      </c>
      <c r="B6445" t="s">
        <v>88</v>
      </c>
      <c r="C6445">
        <v>3620</v>
      </c>
      <c r="D6445">
        <v>39</v>
      </c>
      <c r="E6445">
        <v>2.056</v>
      </c>
      <c r="F6445">
        <v>1.077</v>
      </c>
      <c r="G6445">
        <v>80.180000000000007</v>
      </c>
      <c r="H6445">
        <v>80.180000000000007</v>
      </c>
      <c r="I6445" t="s">
        <v>149</v>
      </c>
      <c r="J6445">
        <v>6</v>
      </c>
      <c r="K6445">
        <v>6</v>
      </c>
      <c r="L6445">
        <v>6</v>
      </c>
      <c r="M6445">
        <v>6</v>
      </c>
      <c r="N6445">
        <v>6</v>
      </c>
      <c r="O6445">
        <v>6</v>
      </c>
      <c r="P6445">
        <v>6</v>
      </c>
      <c r="Q6445">
        <v>6</v>
      </c>
      <c r="R6445">
        <v>182.13</v>
      </c>
      <c r="S6445">
        <v>182.13</v>
      </c>
      <c r="T6445">
        <v>182.13</v>
      </c>
      <c r="U6445">
        <v>182.13</v>
      </c>
      <c r="V6445">
        <v>44.023499700000002</v>
      </c>
      <c r="W6445">
        <v>44.023499700000002</v>
      </c>
      <c r="X6445">
        <v>2.271514093</v>
      </c>
      <c r="Y6445">
        <v>2.271514093</v>
      </c>
    </row>
    <row r="6446" spans="1:25" x14ac:dyDescent="0.3">
      <c r="A6446" s="2">
        <v>45951</v>
      </c>
      <c r="B6446" t="s">
        <v>80</v>
      </c>
      <c r="C6446">
        <v>478</v>
      </c>
      <c r="D6446">
        <v>0</v>
      </c>
      <c r="F6446">
        <v>0</v>
      </c>
      <c r="G6446">
        <v>0</v>
      </c>
      <c r="H6446">
        <v>0</v>
      </c>
      <c r="I6446" t="s">
        <v>149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5" x14ac:dyDescent="0.3">
      <c r="A6447" s="2">
        <v>45951</v>
      </c>
      <c r="B6447" t="s">
        <v>82</v>
      </c>
      <c r="C6447">
        <v>598</v>
      </c>
      <c r="D6447">
        <v>3</v>
      </c>
      <c r="E6447">
        <v>3.097</v>
      </c>
      <c r="F6447">
        <v>0.502</v>
      </c>
      <c r="G6447">
        <v>9.2899999999999991</v>
      </c>
      <c r="H6447">
        <v>9.2899999999999991</v>
      </c>
      <c r="I6447" t="s">
        <v>149</v>
      </c>
      <c r="J6447">
        <v>1</v>
      </c>
      <c r="K6447">
        <v>1</v>
      </c>
      <c r="L6447">
        <v>1</v>
      </c>
      <c r="M6447">
        <v>1</v>
      </c>
      <c r="N6447">
        <v>3</v>
      </c>
      <c r="O6447">
        <v>3</v>
      </c>
      <c r="P6447">
        <v>3</v>
      </c>
      <c r="Q6447">
        <v>3</v>
      </c>
      <c r="R6447">
        <v>104.64</v>
      </c>
      <c r="S6447">
        <v>104.64</v>
      </c>
      <c r="T6447">
        <v>104.64</v>
      </c>
      <c r="U6447">
        <v>104.64</v>
      </c>
      <c r="V6447">
        <v>8.8780581040000008</v>
      </c>
      <c r="W6447">
        <v>8.8780581040000008</v>
      </c>
      <c r="X6447">
        <v>11.26372443</v>
      </c>
      <c r="Y6447">
        <v>11.26372443</v>
      </c>
    </row>
    <row r="6448" spans="1:25" x14ac:dyDescent="0.3">
      <c r="A6448" s="2">
        <v>45951</v>
      </c>
      <c r="B6448" t="s">
        <v>94</v>
      </c>
      <c r="C6448">
        <v>1325</v>
      </c>
      <c r="D6448">
        <v>8</v>
      </c>
      <c r="E6448">
        <v>8.3689999999999998</v>
      </c>
      <c r="F6448">
        <v>0.60399999999999998</v>
      </c>
      <c r="G6448">
        <v>66.95</v>
      </c>
      <c r="H6448">
        <v>66.95</v>
      </c>
      <c r="I6448" t="s">
        <v>149</v>
      </c>
      <c r="J6448">
        <v>4</v>
      </c>
      <c r="K6448">
        <v>5</v>
      </c>
      <c r="L6448">
        <v>5</v>
      </c>
      <c r="M6448">
        <v>5</v>
      </c>
      <c r="N6448">
        <v>24</v>
      </c>
      <c r="O6448">
        <v>27</v>
      </c>
      <c r="P6448">
        <v>27</v>
      </c>
      <c r="Q6448">
        <v>27</v>
      </c>
      <c r="R6448">
        <v>1751.54</v>
      </c>
      <c r="S6448">
        <v>1991.18</v>
      </c>
      <c r="T6448">
        <v>1991.18</v>
      </c>
      <c r="U6448">
        <v>1991.18</v>
      </c>
      <c r="V6448">
        <v>3.3623278660000002</v>
      </c>
      <c r="W6448">
        <v>3.3623278660000002</v>
      </c>
      <c r="X6448">
        <v>29.741299479999999</v>
      </c>
      <c r="Y6448">
        <v>29.741299479999999</v>
      </c>
    </row>
    <row r="6449" spans="1:25" x14ac:dyDescent="0.3">
      <c r="A6449" s="2">
        <v>45951</v>
      </c>
      <c r="B6449" t="s">
        <v>96</v>
      </c>
      <c r="C6449">
        <v>2362</v>
      </c>
      <c r="D6449">
        <v>12</v>
      </c>
      <c r="E6449">
        <v>4.4269999999999996</v>
      </c>
      <c r="F6449">
        <v>0.50800000000000001</v>
      </c>
      <c r="G6449">
        <v>53.12</v>
      </c>
      <c r="H6449">
        <v>53.12</v>
      </c>
      <c r="I6449" t="s">
        <v>149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X6449">
        <v>0</v>
      </c>
      <c r="Y6449">
        <v>0</v>
      </c>
    </row>
    <row r="6450" spans="1:25" x14ac:dyDescent="0.3">
      <c r="A6450" s="2">
        <v>45951</v>
      </c>
      <c r="B6450" t="s">
        <v>11</v>
      </c>
      <c r="C6450">
        <v>1278</v>
      </c>
      <c r="D6450">
        <v>12</v>
      </c>
      <c r="E6450">
        <v>2.556</v>
      </c>
      <c r="F6450">
        <v>0.93899999999999995</v>
      </c>
      <c r="G6450">
        <v>30.67</v>
      </c>
      <c r="H6450">
        <v>30.67</v>
      </c>
      <c r="I6450" t="s">
        <v>149</v>
      </c>
      <c r="J6450">
        <v>7</v>
      </c>
      <c r="K6450">
        <v>7</v>
      </c>
      <c r="L6450">
        <v>7</v>
      </c>
      <c r="M6450">
        <v>7</v>
      </c>
      <c r="N6450">
        <v>7</v>
      </c>
      <c r="O6450">
        <v>7</v>
      </c>
      <c r="P6450">
        <v>7</v>
      </c>
      <c r="Q6450">
        <v>7</v>
      </c>
      <c r="R6450">
        <v>295.72000000000003</v>
      </c>
      <c r="S6450">
        <v>295.72000000000003</v>
      </c>
      <c r="T6450">
        <v>295.72000000000003</v>
      </c>
      <c r="U6450">
        <v>295.72000000000003</v>
      </c>
      <c r="V6450">
        <v>10.37129717</v>
      </c>
      <c r="W6450">
        <v>10.37129717</v>
      </c>
      <c r="X6450">
        <v>9.6419954350000001</v>
      </c>
      <c r="Y6450">
        <v>9.6419954350000001</v>
      </c>
    </row>
    <row r="6451" spans="1:25" x14ac:dyDescent="0.3">
      <c r="A6451" s="2">
        <v>45951</v>
      </c>
      <c r="B6451" t="s">
        <v>92</v>
      </c>
      <c r="C6451">
        <v>711</v>
      </c>
      <c r="D6451">
        <v>6</v>
      </c>
      <c r="E6451">
        <v>2.6419999999999999</v>
      </c>
      <c r="F6451">
        <v>0.84399999999999997</v>
      </c>
      <c r="G6451">
        <v>15.85</v>
      </c>
      <c r="H6451">
        <v>15.85</v>
      </c>
      <c r="I6451" t="s">
        <v>149</v>
      </c>
      <c r="J6451">
        <v>2</v>
      </c>
      <c r="K6451">
        <v>2</v>
      </c>
      <c r="L6451">
        <v>2</v>
      </c>
      <c r="M6451">
        <v>2</v>
      </c>
      <c r="N6451">
        <v>2</v>
      </c>
      <c r="O6451">
        <v>2</v>
      </c>
      <c r="P6451">
        <v>2</v>
      </c>
      <c r="Q6451">
        <v>2</v>
      </c>
      <c r="R6451">
        <v>52.98</v>
      </c>
      <c r="S6451">
        <v>52.98</v>
      </c>
      <c r="T6451">
        <v>52.98</v>
      </c>
      <c r="U6451">
        <v>52.98</v>
      </c>
      <c r="V6451">
        <v>29.91694979</v>
      </c>
      <c r="W6451">
        <v>29.91694979</v>
      </c>
      <c r="X6451">
        <v>3.3425867509999998</v>
      </c>
      <c r="Y6451">
        <v>3.3425867509999998</v>
      </c>
    </row>
    <row r="6452" spans="1:25" x14ac:dyDescent="0.3">
      <c r="A6452" s="2">
        <v>45951</v>
      </c>
      <c r="B6452" t="s">
        <v>46</v>
      </c>
      <c r="C6452">
        <v>1015</v>
      </c>
      <c r="D6452">
        <v>6</v>
      </c>
      <c r="E6452">
        <v>3.5329999999999999</v>
      </c>
      <c r="F6452">
        <v>0.59099999999999997</v>
      </c>
      <c r="G6452">
        <v>21.2</v>
      </c>
      <c r="H6452">
        <v>21.2</v>
      </c>
      <c r="I6452" t="s">
        <v>149</v>
      </c>
      <c r="J6452">
        <v>1</v>
      </c>
      <c r="K6452">
        <v>3</v>
      </c>
      <c r="L6452">
        <v>3</v>
      </c>
      <c r="M6452">
        <v>3</v>
      </c>
      <c r="N6452">
        <v>2</v>
      </c>
      <c r="O6452">
        <v>5</v>
      </c>
      <c r="P6452">
        <v>5</v>
      </c>
      <c r="Q6452">
        <v>5</v>
      </c>
      <c r="R6452">
        <v>196.98</v>
      </c>
      <c r="S6452">
        <v>291.72000000000003</v>
      </c>
      <c r="T6452">
        <v>291.72000000000003</v>
      </c>
      <c r="U6452">
        <v>291.72000000000003</v>
      </c>
      <c r="V6452">
        <v>7.2672425609999998</v>
      </c>
      <c r="W6452">
        <v>7.2672425609999998</v>
      </c>
      <c r="X6452">
        <v>13.76037736</v>
      </c>
      <c r="Y6452">
        <v>13.76037736</v>
      </c>
    </row>
    <row r="6453" spans="1:25" x14ac:dyDescent="0.3">
      <c r="A6453" s="2">
        <v>45951</v>
      </c>
      <c r="B6453" t="s">
        <v>74</v>
      </c>
      <c r="C6453">
        <v>252</v>
      </c>
      <c r="D6453">
        <v>0</v>
      </c>
      <c r="F6453">
        <v>0</v>
      </c>
      <c r="G6453">
        <v>0</v>
      </c>
      <c r="H6453">
        <v>0</v>
      </c>
      <c r="I6453" t="s">
        <v>149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5" x14ac:dyDescent="0.3">
      <c r="A6454" s="2">
        <v>45951</v>
      </c>
      <c r="B6454" t="s">
        <v>64</v>
      </c>
      <c r="C6454">
        <v>718</v>
      </c>
      <c r="D6454">
        <v>4</v>
      </c>
      <c r="E6454">
        <v>3.8479999999999999</v>
      </c>
      <c r="F6454">
        <v>0.55700000000000005</v>
      </c>
      <c r="G6454">
        <v>15.39</v>
      </c>
      <c r="H6454">
        <v>15.39</v>
      </c>
      <c r="I6454" t="s">
        <v>149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</v>
      </c>
      <c r="R6454">
        <v>89.49</v>
      </c>
      <c r="S6454">
        <v>89.49</v>
      </c>
      <c r="T6454">
        <v>89.49</v>
      </c>
      <c r="U6454">
        <v>89.49</v>
      </c>
      <c r="V6454">
        <v>17.19745223</v>
      </c>
      <c r="W6454">
        <v>17.19745223</v>
      </c>
      <c r="X6454">
        <v>5.8148148150000001</v>
      </c>
      <c r="Y6454">
        <v>5.8148148150000001</v>
      </c>
    </row>
    <row r="6455" spans="1:25" x14ac:dyDescent="0.3">
      <c r="A6455" s="2">
        <v>45951</v>
      </c>
      <c r="B6455" t="s">
        <v>72</v>
      </c>
      <c r="C6455">
        <v>105</v>
      </c>
      <c r="D6455">
        <v>0</v>
      </c>
      <c r="F6455">
        <v>0</v>
      </c>
      <c r="G6455">
        <v>0</v>
      </c>
      <c r="H6455">
        <v>0</v>
      </c>
      <c r="I6455" t="s">
        <v>149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5" x14ac:dyDescent="0.3">
      <c r="A6456" s="2">
        <v>45951</v>
      </c>
      <c r="B6456" t="s">
        <v>106</v>
      </c>
      <c r="C6456">
        <v>116</v>
      </c>
      <c r="D6456">
        <v>0</v>
      </c>
      <c r="F6456">
        <v>0</v>
      </c>
      <c r="G6456">
        <v>0</v>
      </c>
      <c r="H6456">
        <v>0</v>
      </c>
      <c r="I6456" t="s">
        <v>149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5" x14ac:dyDescent="0.3">
      <c r="A6457" s="2">
        <v>45951</v>
      </c>
      <c r="B6457" t="s">
        <v>54</v>
      </c>
      <c r="C6457">
        <v>194</v>
      </c>
      <c r="D6457">
        <v>2</v>
      </c>
      <c r="E6457">
        <v>1.415</v>
      </c>
      <c r="F6457">
        <v>1.0309999999999999</v>
      </c>
      <c r="G6457">
        <v>2.83</v>
      </c>
      <c r="H6457">
        <v>2.83</v>
      </c>
      <c r="I6457" t="s">
        <v>149</v>
      </c>
      <c r="J6457">
        <v>1</v>
      </c>
      <c r="K6457">
        <v>1</v>
      </c>
      <c r="L6457">
        <v>1</v>
      </c>
      <c r="M6457">
        <v>1</v>
      </c>
      <c r="N6457">
        <v>2</v>
      </c>
      <c r="O6457">
        <v>2</v>
      </c>
      <c r="P6457">
        <v>2</v>
      </c>
      <c r="Q6457">
        <v>2</v>
      </c>
      <c r="R6457">
        <v>49.76</v>
      </c>
      <c r="S6457">
        <v>49.76</v>
      </c>
      <c r="T6457">
        <v>49.76</v>
      </c>
      <c r="U6457">
        <v>49.76</v>
      </c>
      <c r="V6457">
        <v>5.6872990349999997</v>
      </c>
      <c r="W6457">
        <v>5.6872990349999997</v>
      </c>
      <c r="X6457">
        <v>17.583038869999999</v>
      </c>
      <c r="Y6457">
        <v>17.583038869999999</v>
      </c>
    </row>
    <row r="6458" spans="1:25" x14ac:dyDescent="0.3">
      <c r="A6458" s="2">
        <v>45951</v>
      </c>
      <c r="B6458" t="s">
        <v>44</v>
      </c>
      <c r="C6458">
        <v>141</v>
      </c>
      <c r="D6458">
        <v>1</v>
      </c>
      <c r="E6458">
        <v>2.88</v>
      </c>
      <c r="F6458">
        <v>0.70899999999999996</v>
      </c>
      <c r="G6458">
        <v>2.88</v>
      </c>
      <c r="H6458">
        <v>2.88</v>
      </c>
      <c r="I6458" t="s">
        <v>149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X6458">
        <v>0</v>
      </c>
      <c r="Y6458">
        <v>0</v>
      </c>
    </row>
    <row r="6459" spans="1:25" x14ac:dyDescent="0.3">
      <c r="A6459" s="2">
        <v>45951</v>
      </c>
      <c r="B6459" t="s">
        <v>40</v>
      </c>
      <c r="C6459">
        <v>578</v>
      </c>
      <c r="D6459">
        <v>6</v>
      </c>
      <c r="E6459">
        <v>3.9670000000000001</v>
      </c>
      <c r="F6459">
        <v>1.038</v>
      </c>
      <c r="G6459">
        <v>23.8</v>
      </c>
      <c r="H6459">
        <v>23.8</v>
      </c>
      <c r="I6459" t="s">
        <v>149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29.88</v>
      </c>
      <c r="S6459">
        <v>29.88</v>
      </c>
      <c r="T6459">
        <v>29.88</v>
      </c>
      <c r="U6459">
        <v>29.88</v>
      </c>
      <c r="V6459">
        <v>79.651941100000002</v>
      </c>
      <c r="W6459">
        <v>79.651941100000002</v>
      </c>
      <c r="X6459">
        <v>1.2554621850000001</v>
      </c>
      <c r="Y6459">
        <v>1.2554621850000001</v>
      </c>
    </row>
    <row r="6460" spans="1:25" x14ac:dyDescent="0.3">
      <c r="A6460" s="2">
        <v>45951</v>
      </c>
      <c r="B6460" t="s">
        <v>56</v>
      </c>
      <c r="C6460">
        <v>260</v>
      </c>
      <c r="D6460">
        <v>1</v>
      </c>
      <c r="E6460">
        <v>1.65</v>
      </c>
      <c r="F6460">
        <v>0.38500000000000001</v>
      </c>
      <c r="G6460">
        <v>1.65</v>
      </c>
      <c r="H6460">
        <v>1.65</v>
      </c>
      <c r="I6460" t="s">
        <v>149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X6460">
        <v>0</v>
      </c>
      <c r="Y6460">
        <v>0</v>
      </c>
    </row>
    <row r="6461" spans="1:25" x14ac:dyDescent="0.3">
      <c r="A6461" s="2">
        <v>45951</v>
      </c>
      <c r="B6461" t="s">
        <v>76</v>
      </c>
      <c r="C6461">
        <v>417</v>
      </c>
      <c r="D6461">
        <v>0</v>
      </c>
      <c r="F6461">
        <v>0</v>
      </c>
      <c r="G6461">
        <v>0</v>
      </c>
      <c r="H6461">
        <v>0</v>
      </c>
      <c r="I6461" t="s">
        <v>149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5" x14ac:dyDescent="0.3">
      <c r="A6462" s="2">
        <v>45951</v>
      </c>
      <c r="B6462" t="s">
        <v>48</v>
      </c>
      <c r="C6462">
        <v>491</v>
      </c>
      <c r="D6462">
        <v>3</v>
      </c>
      <c r="E6462">
        <v>4.6070000000000002</v>
      </c>
      <c r="F6462">
        <v>0.61099999999999999</v>
      </c>
      <c r="G6462">
        <v>13.82</v>
      </c>
      <c r="H6462">
        <v>13.82</v>
      </c>
      <c r="I6462" t="s">
        <v>149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X6462">
        <v>0</v>
      </c>
      <c r="Y6462">
        <v>0</v>
      </c>
    </row>
    <row r="6463" spans="1:25" x14ac:dyDescent="0.3">
      <c r="A6463" s="2">
        <v>45951</v>
      </c>
      <c r="B6463" t="s">
        <v>24</v>
      </c>
      <c r="C6463">
        <v>900</v>
      </c>
      <c r="D6463">
        <v>2</v>
      </c>
      <c r="E6463">
        <v>2.8650000000000002</v>
      </c>
      <c r="F6463">
        <v>0.222</v>
      </c>
      <c r="G6463">
        <v>5.73</v>
      </c>
      <c r="H6463">
        <v>5.73</v>
      </c>
      <c r="I6463" t="s">
        <v>149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X6463">
        <v>0</v>
      </c>
      <c r="Y6463">
        <v>0</v>
      </c>
    </row>
    <row r="6464" spans="1:25" x14ac:dyDescent="0.3">
      <c r="A6464" s="2">
        <v>45951</v>
      </c>
      <c r="B6464" t="s">
        <v>108</v>
      </c>
      <c r="C6464">
        <v>304</v>
      </c>
      <c r="D6464">
        <v>2</v>
      </c>
      <c r="E6464">
        <v>7.35</v>
      </c>
      <c r="F6464">
        <v>0.65800000000000003</v>
      </c>
      <c r="G6464">
        <v>14.7</v>
      </c>
      <c r="H6464">
        <v>14.7</v>
      </c>
      <c r="I6464" t="s">
        <v>149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X6464">
        <v>0</v>
      </c>
      <c r="Y6464">
        <v>0</v>
      </c>
    </row>
    <row r="6465" spans="1:25" x14ac:dyDescent="0.3">
      <c r="A6465" s="2">
        <v>45951</v>
      </c>
      <c r="B6465" t="s">
        <v>62</v>
      </c>
      <c r="C6465">
        <v>1304</v>
      </c>
      <c r="D6465">
        <v>8</v>
      </c>
      <c r="E6465">
        <v>2.605</v>
      </c>
      <c r="F6465">
        <v>0.61299999999999999</v>
      </c>
      <c r="G6465">
        <v>20.84</v>
      </c>
      <c r="H6465">
        <v>20.84</v>
      </c>
      <c r="I6465" t="s">
        <v>149</v>
      </c>
      <c r="J6465">
        <v>2</v>
      </c>
      <c r="K6465">
        <v>2</v>
      </c>
      <c r="L6465">
        <v>2</v>
      </c>
      <c r="M6465">
        <v>2</v>
      </c>
      <c r="N6465">
        <v>2</v>
      </c>
      <c r="O6465">
        <v>2</v>
      </c>
      <c r="P6465">
        <v>2</v>
      </c>
      <c r="Q6465">
        <v>2</v>
      </c>
      <c r="R6465">
        <v>72.98</v>
      </c>
      <c r="S6465">
        <v>72.98</v>
      </c>
      <c r="T6465">
        <v>72.98</v>
      </c>
      <c r="U6465">
        <v>72.98</v>
      </c>
      <c r="V6465">
        <v>28.555768700000002</v>
      </c>
      <c r="W6465">
        <v>28.555768700000002</v>
      </c>
      <c r="X6465">
        <v>3.501919386</v>
      </c>
      <c r="Y6465">
        <v>3.501919386</v>
      </c>
    </row>
    <row r="6466" spans="1:25" x14ac:dyDescent="0.3">
      <c r="A6466" s="2">
        <v>45951</v>
      </c>
      <c r="B6466" t="s">
        <v>80</v>
      </c>
      <c r="C6466">
        <v>110</v>
      </c>
      <c r="D6466">
        <v>0</v>
      </c>
      <c r="F6466">
        <v>0</v>
      </c>
      <c r="G6466">
        <v>0</v>
      </c>
      <c r="H6466">
        <v>0</v>
      </c>
      <c r="I6466" t="s">
        <v>149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5" x14ac:dyDescent="0.3">
      <c r="A6467" s="2">
        <v>45951</v>
      </c>
      <c r="B6467" t="s">
        <v>84</v>
      </c>
      <c r="C6467">
        <v>181</v>
      </c>
      <c r="D6467">
        <v>2</v>
      </c>
      <c r="E6467">
        <v>3.38</v>
      </c>
      <c r="F6467">
        <v>1.105</v>
      </c>
      <c r="G6467">
        <v>6.76</v>
      </c>
      <c r="H6467">
        <v>6.76</v>
      </c>
      <c r="I6467" t="s">
        <v>149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1</v>
      </c>
      <c r="R6467">
        <v>34.49</v>
      </c>
      <c r="S6467">
        <v>34.49</v>
      </c>
      <c r="T6467">
        <v>34.49</v>
      </c>
      <c r="U6467">
        <v>34.49</v>
      </c>
      <c r="V6467">
        <v>19.599884020000001</v>
      </c>
      <c r="W6467">
        <v>19.599884020000001</v>
      </c>
      <c r="X6467">
        <v>5.1020710060000001</v>
      </c>
      <c r="Y6467">
        <v>5.1020710060000001</v>
      </c>
    </row>
    <row r="6468" spans="1:25" x14ac:dyDescent="0.3">
      <c r="A6468" s="2">
        <v>45951</v>
      </c>
      <c r="B6468" t="s">
        <v>42</v>
      </c>
      <c r="C6468">
        <v>1284</v>
      </c>
      <c r="D6468">
        <v>5</v>
      </c>
      <c r="E6468">
        <v>4.2080000000000002</v>
      </c>
      <c r="F6468">
        <v>0.38900000000000001</v>
      </c>
      <c r="G6468">
        <v>21.04</v>
      </c>
      <c r="H6468">
        <v>21.04</v>
      </c>
      <c r="I6468" t="s">
        <v>149</v>
      </c>
      <c r="J6468">
        <v>2</v>
      </c>
      <c r="K6468">
        <v>2</v>
      </c>
      <c r="L6468">
        <v>2</v>
      </c>
      <c r="M6468">
        <v>2</v>
      </c>
      <c r="N6468">
        <v>2</v>
      </c>
      <c r="O6468">
        <v>2</v>
      </c>
      <c r="P6468">
        <v>2</v>
      </c>
      <c r="Q6468">
        <v>2</v>
      </c>
      <c r="R6468">
        <v>84.98</v>
      </c>
      <c r="S6468">
        <v>84.98</v>
      </c>
      <c r="T6468">
        <v>84.98</v>
      </c>
      <c r="U6468">
        <v>84.98</v>
      </c>
      <c r="V6468">
        <v>24.758766770000001</v>
      </c>
      <c r="W6468">
        <v>24.758766770000001</v>
      </c>
      <c r="X6468">
        <v>4.0389733840000002</v>
      </c>
      <c r="Y6468">
        <v>4.0389733840000002</v>
      </c>
    </row>
    <row r="6469" spans="1:25" x14ac:dyDescent="0.3">
      <c r="A6469" s="2">
        <v>45951</v>
      </c>
      <c r="B6469" t="s">
        <v>11</v>
      </c>
      <c r="C6469">
        <v>74</v>
      </c>
      <c r="D6469">
        <v>0</v>
      </c>
      <c r="F6469">
        <v>0</v>
      </c>
      <c r="G6469">
        <v>0</v>
      </c>
      <c r="H6469">
        <v>0</v>
      </c>
      <c r="I6469" t="s">
        <v>149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5" x14ac:dyDescent="0.3">
      <c r="A6470" s="2">
        <v>45951</v>
      </c>
      <c r="B6470" t="s">
        <v>102</v>
      </c>
      <c r="C6470">
        <v>1114</v>
      </c>
      <c r="D6470">
        <v>2</v>
      </c>
      <c r="E6470">
        <v>3.2850000000000001</v>
      </c>
      <c r="F6470">
        <v>0.18</v>
      </c>
      <c r="G6470">
        <v>6.57</v>
      </c>
      <c r="H6470">
        <v>6.57</v>
      </c>
      <c r="I6470" t="s">
        <v>149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1</v>
      </c>
      <c r="R6470">
        <v>34.49</v>
      </c>
      <c r="S6470">
        <v>34.49</v>
      </c>
      <c r="T6470">
        <v>34.49</v>
      </c>
      <c r="U6470">
        <v>34.49</v>
      </c>
      <c r="V6470">
        <v>19.04899971</v>
      </c>
      <c r="W6470">
        <v>19.04899971</v>
      </c>
      <c r="X6470">
        <v>5.2496194819999999</v>
      </c>
      <c r="Y6470">
        <v>5.2496194819999999</v>
      </c>
    </row>
    <row r="6471" spans="1:25" x14ac:dyDescent="0.3">
      <c r="A6471" s="2">
        <v>45951</v>
      </c>
      <c r="B6471" t="s">
        <v>98</v>
      </c>
      <c r="C6471">
        <v>1842</v>
      </c>
      <c r="D6471">
        <v>9</v>
      </c>
      <c r="E6471">
        <v>2.5219999999999998</v>
      </c>
      <c r="F6471">
        <v>0.48899999999999999</v>
      </c>
      <c r="G6471">
        <v>22.7</v>
      </c>
      <c r="H6471">
        <v>22.7</v>
      </c>
      <c r="I6471" t="s">
        <v>149</v>
      </c>
      <c r="J6471">
        <v>4</v>
      </c>
      <c r="K6471">
        <v>5</v>
      </c>
      <c r="L6471">
        <v>5</v>
      </c>
      <c r="M6471">
        <v>5</v>
      </c>
      <c r="N6471">
        <v>4</v>
      </c>
      <c r="O6471">
        <v>5</v>
      </c>
      <c r="P6471">
        <v>5</v>
      </c>
      <c r="Q6471">
        <v>5</v>
      </c>
      <c r="R6471">
        <v>52.35</v>
      </c>
      <c r="S6471">
        <v>64.23</v>
      </c>
      <c r="T6471">
        <v>64.23</v>
      </c>
      <c r="U6471">
        <v>64.23</v>
      </c>
      <c r="V6471">
        <v>35.341740620000003</v>
      </c>
      <c r="W6471">
        <v>35.341740620000003</v>
      </c>
      <c r="X6471">
        <v>2.8295154189999998</v>
      </c>
      <c r="Y6471">
        <v>2.8295154189999998</v>
      </c>
    </row>
    <row r="6472" spans="1:25" x14ac:dyDescent="0.3">
      <c r="A6472" s="2">
        <v>45951</v>
      </c>
      <c r="B6472" t="s">
        <v>104</v>
      </c>
      <c r="C6472">
        <v>528</v>
      </c>
      <c r="D6472">
        <v>3</v>
      </c>
      <c r="E6472">
        <v>1.89</v>
      </c>
      <c r="F6472">
        <v>0.56799999999999995</v>
      </c>
      <c r="G6472">
        <v>5.67</v>
      </c>
      <c r="H6472">
        <v>5.67</v>
      </c>
      <c r="I6472" t="s">
        <v>149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X6472">
        <v>0</v>
      </c>
      <c r="Y6472">
        <v>0</v>
      </c>
    </row>
    <row r="6473" spans="1:25" x14ac:dyDescent="0.3">
      <c r="A6473" s="2">
        <v>45951</v>
      </c>
      <c r="B6473" t="s">
        <v>38</v>
      </c>
      <c r="C6473">
        <v>0</v>
      </c>
      <c r="D6473">
        <v>0</v>
      </c>
      <c r="G6473">
        <v>0</v>
      </c>
      <c r="H6473">
        <v>0</v>
      </c>
      <c r="I6473" t="s">
        <v>149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5" x14ac:dyDescent="0.3">
      <c r="A6474" s="2">
        <v>45951</v>
      </c>
      <c r="B6474" t="s">
        <v>42</v>
      </c>
      <c r="C6474">
        <v>568</v>
      </c>
      <c r="D6474">
        <v>14</v>
      </c>
      <c r="E6474">
        <v>1.7330000000000001</v>
      </c>
      <c r="F6474">
        <v>2.4649999999999999</v>
      </c>
      <c r="G6474">
        <v>24.26</v>
      </c>
      <c r="H6474">
        <v>24.26</v>
      </c>
      <c r="I6474" t="s">
        <v>149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  <c r="R6474">
        <v>23.9</v>
      </c>
      <c r="S6474">
        <v>23.9</v>
      </c>
      <c r="T6474">
        <v>23.9</v>
      </c>
      <c r="U6474">
        <v>23.9</v>
      </c>
      <c r="V6474">
        <v>101.5062762</v>
      </c>
      <c r="W6474">
        <v>101.5062762</v>
      </c>
      <c r="X6474">
        <v>0.98516075849999996</v>
      </c>
      <c r="Y6474">
        <v>0.98516075849999996</v>
      </c>
    </row>
    <row r="6475" spans="1:25" x14ac:dyDescent="0.3">
      <c r="A6475" s="2">
        <v>45951</v>
      </c>
      <c r="B6475" t="s">
        <v>50</v>
      </c>
      <c r="C6475">
        <v>0</v>
      </c>
      <c r="D6475">
        <v>0</v>
      </c>
      <c r="G6475">
        <v>0</v>
      </c>
      <c r="H6475">
        <v>0</v>
      </c>
      <c r="I6475" t="s">
        <v>149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5" x14ac:dyDescent="0.3">
      <c r="A6476" s="2">
        <v>45951</v>
      </c>
      <c r="B6476" t="s">
        <v>72</v>
      </c>
      <c r="C6476">
        <v>263</v>
      </c>
      <c r="D6476">
        <v>5</v>
      </c>
      <c r="E6476">
        <v>4.1020000000000003</v>
      </c>
      <c r="F6476">
        <v>1.901</v>
      </c>
      <c r="G6476">
        <v>20.51</v>
      </c>
      <c r="H6476">
        <v>20.51</v>
      </c>
      <c r="I6476" t="s">
        <v>149</v>
      </c>
      <c r="J6476">
        <v>1</v>
      </c>
      <c r="K6476">
        <v>2</v>
      </c>
      <c r="L6476">
        <v>2</v>
      </c>
      <c r="M6476">
        <v>2</v>
      </c>
      <c r="N6476">
        <v>1</v>
      </c>
      <c r="O6476">
        <v>2</v>
      </c>
      <c r="P6476">
        <v>2</v>
      </c>
      <c r="Q6476">
        <v>2</v>
      </c>
      <c r="R6476">
        <v>24.88</v>
      </c>
      <c r="S6476">
        <v>61.86</v>
      </c>
      <c r="T6476">
        <v>61.86</v>
      </c>
      <c r="U6476">
        <v>61.86</v>
      </c>
      <c r="V6476">
        <v>33.155512450000003</v>
      </c>
      <c r="W6476">
        <v>33.155512450000003</v>
      </c>
      <c r="X6476">
        <v>3.0160897119999999</v>
      </c>
      <c r="Y6476">
        <v>3.0160897119999999</v>
      </c>
    </row>
    <row r="6477" spans="1:25" x14ac:dyDescent="0.3">
      <c r="A6477" s="2">
        <v>45951</v>
      </c>
      <c r="B6477" t="s">
        <v>84</v>
      </c>
      <c r="C6477">
        <v>46</v>
      </c>
      <c r="D6477">
        <v>1</v>
      </c>
      <c r="E6477">
        <v>1.56</v>
      </c>
      <c r="F6477">
        <v>2.1739999999999999</v>
      </c>
      <c r="G6477">
        <v>1.56</v>
      </c>
      <c r="H6477">
        <v>1.56</v>
      </c>
      <c r="I6477" t="s">
        <v>149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X6477">
        <v>0</v>
      </c>
      <c r="Y6477">
        <v>0</v>
      </c>
    </row>
    <row r="6478" spans="1:25" x14ac:dyDescent="0.3">
      <c r="A6478" s="2">
        <v>45951</v>
      </c>
      <c r="B6478" t="s">
        <v>68</v>
      </c>
      <c r="C6478">
        <v>562</v>
      </c>
      <c r="D6478">
        <v>4</v>
      </c>
      <c r="E6478">
        <v>4.18</v>
      </c>
      <c r="F6478">
        <v>0.71199999999999997</v>
      </c>
      <c r="G6478">
        <v>16.72</v>
      </c>
      <c r="H6478">
        <v>16.72</v>
      </c>
      <c r="I6478" t="s">
        <v>149</v>
      </c>
      <c r="J6478">
        <v>2</v>
      </c>
      <c r="K6478">
        <v>2</v>
      </c>
      <c r="L6478">
        <v>2</v>
      </c>
      <c r="M6478">
        <v>2</v>
      </c>
      <c r="N6478">
        <v>2</v>
      </c>
      <c r="O6478">
        <v>2</v>
      </c>
      <c r="P6478">
        <v>2</v>
      </c>
      <c r="Q6478">
        <v>2</v>
      </c>
      <c r="R6478">
        <v>54.98</v>
      </c>
      <c r="S6478">
        <v>54.98</v>
      </c>
      <c r="T6478">
        <v>54.98</v>
      </c>
      <c r="U6478">
        <v>54.98</v>
      </c>
      <c r="V6478">
        <v>30.411058570000002</v>
      </c>
      <c r="W6478">
        <v>30.411058570000002</v>
      </c>
      <c r="X6478">
        <v>3.2882775120000001</v>
      </c>
      <c r="Y6478">
        <v>3.2882775120000001</v>
      </c>
    </row>
    <row r="6479" spans="1:25" x14ac:dyDescent="0.3">
      <c r="A6479" s="2">
        <v>45951</v>
      </c>
      <c r="B6479" t="s">
        <v>64</v>
      </c>
      <c r="C6479">
        <v>190</v>
      </c>
      <c r="D6479">
        <v>1</v>
      </c>
      <c r="E6479">
        <v>4.45</v>
      </c>
      <c r="F6479">
        <v>0.52600000000000002</v>
      </c>
      <c r="G6479">
        <v>4.45</v>
      </c>
      <c r="H6479">
        <v>4.45</v>
      </c>
      <c r="I6479" t="s">
        <v>149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1</v>
      </c>
      <c r="Q6479">
        <v>1</v>
      </c>
      <c r="R6479">
        <v>27.49</v>
      </c>
      <c r="S6479">
        <v>27.49</v>
      </c>
      <c r="T6479">
        <v>27.49</v>
      </c>
      <c r="U6479">
        <v>27.49</v>
      </c>
      <c r="V6479">
        <v>16.187704620000002</v>
      </c>
      <c r="W6479">
        <v>16.187704620000002</v>
      </c>
      <c r="X6479">
        <v>6.17752809</v>
      </c>
      <c r="Y6479">
        <v>6.17752809</v>
      </c>
    </row>
    <row r="6480" spans="1:25" x14ac:dyDescent="0.3">
      <c r="A6480" s="2">
        <v>45951</v>
      </c>
      <c r="B6480" t="s">
        <v>26</v>
      </c>
      <c r="C6480">
        <v>69</v>
      </c>
      <c r="D6480">
        <v>1</v>
      </c>
      <c r="E6480">
        <v>2.84</v>
      </c>
      <c r="F6480">
        <v>1.4490000000000001</v>
      </c>
      <c r="G6480">
        <v>2.84</v>
      </c>
      <c r="H6480">
        <v>2.84</v>
      </c>
      <c r="I6480" t="s">
        <v>149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X6480">
        <v>0</v>
      </c>
      <c r="Y6480">
        <v>0</v>
      </c>
    </row>
    <row r="6481" spans="1:25" x14ac:dyDescent="0.3">
      <c r="A6481" s="2">
        <v>45951</v>
      </c>
      <c r="B6481" t="s">
        <v>15</v>
      </c>
      <c r="C6481">
        <v>451</v>
      </c>
      <c r="D6481">
        <v>2</v>
      </c>
      <c r="E6481">
        <v>3.14</v>
      </c>
      <c r="F6481">
        <v>0.443</v>
      </c>
      <c r="G6481">
        <v>6.28</v>
      </c>
      <c r="H6481">
        <v>6.28</v>
      </c>
      <c r="I6481" t="s">
        <v>149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X6481">
        <v>0</v>
      </c>
      <c r="Y6481">
        <v>0</v>
      </c>
    </row>
    <row r="6482" spans="1:25" x14ac:dyDescent="0.3">
      <c r="A6482" s="2">
        <v>45951</v>
      </c>
      <c r="B6482" t="s">
        <v>36</v>
      </c>
      <c r="C6482">
        <v>179</v>
      </c>
      <c r="D6482">
        <v>1</v>
      </c>
      <c r="E6482">
        <v>2.35</v>
      </c>
      <c r="F6482">
        <v>0.55900000000000005</v>
      </c>
      <c r="G6482">
        <v>2.35</v>
      </c>
      <c r="H6482">
        <v>2.35</v>
      </c>
      <c r="I6482" t="s">
        <v>149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X6482">
        <v>0</v>
      </c>
      <c r="Y6482">
        <v>0</v>
      </c>
    </row>
    <row r="6483" spans="1:25" x14ac:dyDescent="0.3">
      <c r="A6483" s="2">
        <v>45951</v>
      </c>
      <c r="B6483" t="s">
        <v>78</v>
      </c>
      <c r="C6483">
        <v>594</v>
      </c>
      <c r="D6483">
        <v>0</v>
      </c>
      <c r="F6483">
        <v>0</v>
      </c>
      <c r="G6483">
        <v>0</v>
      </c>
      <c r="H6483">
        <v>0</v>
      </c>
      <c r="I6483" t="s">
        <v>149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5" x14ac:dyDescent="0.3">
      <c r="A6484" s="2">
        <v>45951</v>
      </c>
      <c r="B6484" t="s">
        <v>21</v>
      </c>
      <c r="C6484">
        <v>71</v>
      </c>
      <c r="D6484">
        <v>3</v>
      </c>
      <c r="E6484">
        <v>1.62</v>
      </c>
      <c r="F6484">
        <v>4.2249999999999996</v>
      </c>
      <c r="G6484">
        <v>4.8600000000000003</v>
      </c>
      <c r="H6484">
        <v>4.8600000000000003</v>
      </c>
      <c r="I6484" t="s">
        <v>149</v>
      </c>
      <c r="J6484">
        <v>2</v>
      </c>
      <c r="K6484">
        <v>2</v>
      </c>
      <c r="L6484">
        <v>2</v>
      </c>
      <c r="M6484">
        <v>2</v>
      </c>
      <c r="N6484">
        <v>2</v>
      </c>
      <c r="O6484">
        <v>2</v>
      </c>
      <c r="P6484">
        <v>2</v>
      </c>
      <c r="Q6484">
        <v>2</v>
      </c>
      <c r="R6484">
        <v>46.37</v>
      </c>
      <c r="S6484">
        <v>46.37</v>
      </c>
      <c r="T6484">
        <v>46.37</v>
      </c>
      <c r="U6484">
        <v>46.37</v>
      </c>
      <c r="V6484">
        <v>10.48091438</v>
      </c>
      <c r="W6484">
        <v>10.48091438</v>
      </c>
      <c r="X6484">
        <v>9.5411522630000007</v>
      </c>
      <c r="Y6484">
        <v>9.5411522630000007</v>
      </c>
    </row>
    <row r="6485" spans="1:25" x14ac:dyDescent="0.3">
      <c r="A6485" s="2">
        <v>45951</v>
      </c>
      <c r="B6485" t="s">
        <v>94</v>
      </c>
      <c r="C6485">
        <v>83</v>
      </c>
      <c r="D6485">
        <v>0</v>
      </c>
      <c r="F6485">
        <v>0</v>
      </c>
      <c r="G6485">
        <v>0</v>
      </c>
      <c r="H6485">
        <v>0</v>
      </c>
      <c r="I6485" t="s">
        <v>149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5" x14ac:dyDescent="0.3">
      <c r="A6486" s="2">
        <v>45951</v>
      </c>
      <c r="B6486" t="s">
        <v>17</v>
      </c>
      <c r="C6486">
        <v>51</v>
      </c>
      <c r="D6486">
        <v>0</v>
      </c>
      <c r="F6486">
        <v>0</v>
      </c>
      <c r="G6486">
        <v>0</v>
      </c>
      <c r="H6486">
        <v>0</v>
      </c>
      <c r="I6486" t="s">
        <v>149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5" x14ac:dyDescent="0.3">
      <c r="A6487" s="2">
        <v>45951</v>
      </c>
      <c r="B6487" t="s">
        <v>17</v>
      </c>
      <c r="C6487">
        <v>49</v>
      </c>
      <c r="D6487">
        <v>0</v>
      </c>
      <c r="F6487">
        <v>0</v>
      </c>
      <c r="G6487">
        <v>0</v>
      </c>
      <c r="H6487">
        <v>0</v>
      </c>
      <c r="I6487" t="s">
        <v>149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5" x14ac:dyDescent="0.3">
      <c r="A6488" s="2">
        <v>45951</v>
      </c>
      <c r="B6488" t="s">
        <v>17</v>
      </c>
      <c r="C6488">
        <v>139</v>
      </c>
      <c r="D6488">
        <v>1</v>
      </c>
      <c r="E6488">
        <v>1.35</v>
      </c>
      <c r="F6488">
        <v>0.71899999999999997</v>
      </c>
      <c r="G6488">
        <v>1.35</v>
      </c>
      <c r="H6488">
        <v>1.35</v>
      </c>
      <c r="I6488" t="s">
        <v>149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X6488">
        <v>0</v>
      </c>
      <c r="Y6488">
        <v>0</v>
      </c>
    </row>
    <row r="6489" spans="1:25" x14ac:dyDescent="0.3">
      <c r="A6489" s="2">
        <v>45951</v>
      </c>
      <c r="B6489" t="s">
        <v>17</v>
      </c>
      <c r="C6489">
        <v>60</v>
      </c>
      <c r="D6489">
        <v>0</v>
      </c>
      <c r="F6489">
        <v>0</v>
      </c>
      <c r="G6489">
        <v>0</v>
      </c>
      <c r="H6489">
        <v>0</v>
      </c>
      <c r="I6489" t="s">
        <v>149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5" x14ac:dyDescent="0.3">
      <c r="A6490" s="2">
        <v>45951</v>
      </c>
      <c r="B6490" t="s">
        <v>52</v>
      </c>
      <c r="C6490">
        <v>1022</v>
      </c>
      <c r="D6490">
        <v>14</v>
      </c>
      <c r="E6490">
        <v>0.84699999999999998</v>
      </c>
      <c r="F6490">
        <v>1.37</v>
      </c>
      <c r="G6490">
        <v>11.86</v>
      </c>
      <c r="H6490">
        <v>11.86</v>
      </c>
      <c r="I6490" t="s">
        <v>149</v>
      </c>
      <c r="J6490">
        <v>2</v>
      </c>
      <c r="K6490">
        <v>2</v>
      </c>
      <c r="L6490">
        <v>2</v>
      </c>
      <c r="M6490">
        <v>2</v>
      </c>
      <c r="N6490">
        <v>4</v>
      </c>
      <c r="O6490">
        <v>4</v>
      </c>
      <c r="P6490">
        <v>4</v>
      </c>
      <c r="Q6490">
        <v>4</v>
      </c>
      <c r="R6490">
        <v>137.96</v>
      </c>
      <c r="S6490">
        <v>137.96</v>
      </c>
      <c r="T6490">
        <v>137.96</v>
      </c>
      <c r="U6490">
        <v>137.96</v>
      </c>
      <c r="V6490">
        <v>8.596694694</v>
      </c>
      <c r="W6490">
        <v>8.596694694</v>
      </c>
      <c r="X6490">
        <v>11.632377740000001</v>
      </c>
      <c r="Y6490">
        <v>11.632377740000001</v>
      </c>
    </row>
    <row r="6491" spans="1:25" x14ac:dyDescent="0.3">
      <c r="A6491" s="2">
        <v>45951</v>
      </c>
      <c r="B6491" t="s">
        <v>52</v>
      </c>
      <c r="C6491">
        <v>1446</v>
      </c>
      <c r="D6491">
        <v>12</v>
      </c>
      <c r="E6491">
        <v>0.63300000000000001</v>
      </c>
      <c r="F6491">
        <v>0.83</v>
      </c>
      <c r="G6491">
        <v>7.6</v>
      </c>
      <c r="H6491">
        <v>7.6</v>
      </c>
      <c r="I6491" t="s">
        <v>149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X6491">
        <v>0</v>
      </c>
      <c r="Y6491">
        <v>0</v>
      </c>
    </row>
    <row r="6492" spans="1:25" x14ac:dyDescent="0.3">
      <c r="A6492" s="2">
        <v>45951</v>
      </c>
      <c r="B6492" t="s">
        <v>52</v>
      </c>
      <c r="C6492">
        <v>1483</v>
      </c>
      <c r="D6492">
        <v>15</v>
      </c>
      <c r="E6492">
        <v>0.64300000000000002</v>
      </c>
      <c r="F6492">
        <v>1.0109999999999999</v>
      </c>
      <c r="G6492">
        <v>9.64</v>
      </c>
      <c r="H6492">
        <v>9.64</v>
      </c>
      <c r="I6492" t="s">
        <v>149</v>
      </c>
      <c r="J6492">
        <v>2</v>
      </c>
      <c r="K6492">
        <v>3</v>
      </c>
      <c r="L6492">
        <v>3</v>
      </c>
      <c r="M6492">
        <v>3</v>
      </c>
      <c r="N6492">
        <v>2</v>
      </c>
      <c r="O6492">
        <v>3</v>
      </c>
      <c r="P6492">
        <v>3</v>
      </c>
      <c r="Q6492">
        <v>3</v>
      </c>
      <c r="R6492">
        <v>48.37</v>
      </c>
      <c r="S6492">
        <v>82.86</v>
      </c>
      <c r="T6492">
        <v>82.86</v>
      </c>
      <c r="U6492">
        <v>82.86</v>
      </c>
      <c r="V6492">
        <v>11.63408158</v>
      </c>
      <c r="W6492">
        <v>11.63408158</v>
      </c>
      <c r="X6492">
        <v>8.595435685</v>
      </c>
      <c r="Y6492">
        <v>8.595435685</v>
      </c>
    </row>
    <row r="6493" spans="1:25" x14ac:dyDescent="0.3">
      <c r="A6493" s="2">
        <v>45951</v>
      </c>
      <c r="B6493" t="s">
        <v>52</v>
      </c>
      <c r="C6493">
        <v>3383</v>
      </c>
      <c r="D6493">
        <v>36</v>
      </c>
      <c r="E6493">
        <v>0.317</v>
      </c>
      <c r="F6493">
        <v>1.0640000000000001</v>
      </c>
      <c r="G6493">
        <v>11.4</v>
      </c>
      <c r="H6493">
        <v>11.4</v>
      </c>
      <c r="I6493" t="s">
        <v>149</v>
      </c>
      <c r="J6493">
        <v>2</v>
      </c>
      <c r="K6493">
        <v>2</v>
      </c>
      <c r="L6493">
        <v>2</v>
      </c>
      <c r="M6493">
        <v>2</v>
      </c>
      <c r="N6493">
        <v>2</v>
      </c>
      <c r="O6493">
        <v>2</v>
      </c>
      <c r="P6493">
        <v>2</v>
      </c>
      <c r="Q6493">
        <v>2</v>
      </c>
      <c r="R6493">
        <v>27.37</v>
      </c>
      <c r="S6493">
        <v>27.37</v>
      </c>
      <c r="T6493">
        <v>27.37</v>
      </c>
      <c r="U6493">
        <v>27.37</v>
      </c>
      <c r="V6493">
        <v>41.651443190000002</v>
      </c>
      <c r="W6493">
        <v>41.651443190000002</v>
      </c>
      <c r="X6493">
        <v>2.4008771929999999</v>
      </c>
      <c r="Y6493">
        <v>2.4008771929999999</v>
      </c>
    </row>
    <row r="6494" spans="1:25" x14ac:dyDescent="0.3">
      <c r="A6494" s="2">
        <v>45951</v>
      </c>
      <c r="B6494" t="s">
        <v>112</v>
      </c>
      <c r="C6494">
        <v>106</v>
      </c>
      <c r="D6494">
        <v>3</v>
      </c>
      <c r="E6494">
        <v>1.17</v>
      </c>
      <c r="F6494">
        <v>2.83</v>
      </c>
      <c r="G6494">
        <v>3.51</v>
      </c>
      <c r="H6494">
        <v>3.51</v>
      </c>
      <c r="I6494" t="s">
        <v>149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X6494">
        <v>0</v>
      </c>
      <c r="Y6494">
        <v>0</v>
      </c>
    </row>
    <row r="6495" spans="1:25" x14ac:dyDescent="0.3">
      <c r="A6495" s="2">
        <v>45951</v>
      </c>
      <c r="B6495" t="s">
        <v>15</v>
      </c>
      <c r="C6495">
        <v>423</v>
      </c>
      <c r="D6495">
        <v>2</v>
      </c>
      <c r="E6495">
        <v>1.1499999999999999</v>
      </c>
      <c r="F6495">
        <v>0.47299999999999998</v>
      </c>
      <c r="G6495">
        <v>2.2999999999999998</v>
      </c>
      <c r="H6495">
        <v>2.2999999999999998</v>
      </c>
      <c r="I6495" t="s">
        <v>149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X6495">
        <v>0</v>
      </c>
      <c r="Y6495">
        <v>0</v>
      </c>
    </row>
    <row r="6496" spans="1:25" x14ac:dyDescent="0.3">
      <c r="A6496" s="2">
        <v>45951</v>
      </c>
      <c r="B6496" t="s">
        <v>112</v>
      </c>
      <c r="C6496">
        <v>394</v>
      </c>
      <c r="D6496">
        <v>5</v>
      </c>
      <c r="E6496">
        <v>1.214</v>
      </c>
      <c r="F6496">
        <v>1.2689999999999999</v>
      </c>
      <c r="G6496">
        <v>6.07</v>
      </c>
      <c r="H6496">
        <v>6.07</v>
      </c>
      <c r="I6496" t="s">
        <v>149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X6496">
        <v>0</v>
      </c>
      <c r="Y6496">
        <v>0</v>
      </c>
    </row>
    <row r="6497" spans="1:25" x14ac:dyDescent="0.3">
      <c r="A6497" s="2">
        <v>45951</v>
      </c>
      <c r="B6497" t="s">
        <v>15</v>
      </c>
      <c r="C6497">
        <v>489</v>
      </c>
      <c r="D6497">
        <v>3</v>
      </c>
      <c r="E6497">
        <v>1.1299999999999999</v>
      </c>
      <c r="F6497">
        <v>0.61299999999999999</v>
      </c>
      <c r="G6497">
        <v>3.39</v>
      </c>
      <c r="H6497">
        <v>3.39</v>
      </c>
      <c r="I6497" t="s">
        <v>149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1</v>
      </c>
      <c r="R6497">
        <v>37.49</v>
      </c>
      <c r="S6497">
        <v>37.49</v>
      </c>
      <c r="T6497">
        <v>37.49</v>
      </c>
      <c r="U6497">
        <v>37.49</v>
      </c>
      <c r="V6497">
        <v>9.0424113100000003</v>
      </c>
      <c r="W6497">
        <v>9.0424113100000003</v>
      </c>
      <c r="X6497">
        <v>11.05899705</v>
      </c>
      <c r="Y6497">
        <v>11.05899705</v>
      </c>
    </row>
    <row r="6498" spans="1:25" x14ac:dyDescent="0.3">
      <c r="A6498" s="2">
        <v>45951</v>
      </c>
      <c r="B6498" t="s">
        <v>15</v>
      </c>
      <c r="C6498">
        <v>532</v>
      </c>
      <c r="D6498">
        <v>2</v>
      </c>
      <c r="E6498">
        <v>1.2450000000000001</v>
      </c>
      <c r="F6498">
        <v>0.376</v>
      </c>
      <c r="G6498">
        <v>2.4900000000000002</v>
      </c>
      <c r="H6498">
        <v>2.4900000000000002</v>
      </c>
      <c r="I6498" t="s">
        <v>149</v>
      </c>
      <c r="J6498">
        <v>3</v>
      </c>
      <c r="K6498">
        <v>4</v>
      </c>
      <c r="L6498">
        <v>4</v>
      </c>
      <c r="M6498">
        <v>4</v>
      </c>
      <c r="N6498">
        <v>5</v>
      </c>
      <c r="O6498">
        <v>6</v>
      </c>
      <c r="P6498">
        <v>6</v>
      </c>
      <c r="Q6498">
        <v>6</v>
      </c>
      <c r="R6498">
        <v>166.23</v>
      </c>
      <c r="S6498">
        <v>196.11</v>
      </c>
      <c r="T6498">
        <v>196.11</v>
      </c>
      <c r="U6498">
        <v>196.11</v>
      </c>
      <c r="V6498">
        <v>1.269695579</v>
      </c>
      <c r="W6498">
        <v>1.269695579</v>
      </c>
      <c r="X6498">
        <v>78.759036140000006</v>
      </c>
      <c r="Y6498">
        <v>78.759036140000006</v>
      </c>
    </row>
    <row r="6499" spans="1:25" x14ac:dyDescent="0.3">
      <c r="A6499" s="2">
        <v>45951</v>
      </c>
      <c r="B6499" t="s">
        <v>112</v>
      </c>
      <c r="C6499">
        <v>495</v>
      </c>
      <c r="D6499">
        <v>2</v>
      </c>
      <c r="E6499">
        <v>1.1100000000000001</v>
      </c>
      <c r="F6499">
        <v>0.40400000000000003</v>
      </c>
      <c r="G6499">
        <v>2.2200000000000002</v>
      </c>
      <c r="H6499">
        <v>2.2200000000000002</v>
      </c>
      <c r="I6499" t="s">
        <v>149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X6499">
        <v>0</v>
      </c>
      <c r="Y6499">
        <v>0</v>
      </c>
    </row>
    <row r="6500" spans="1:25" x14ac:dyDescent="0.3">
      <c r="A6500" s="2">
        <v>45951</v>
      </c>
      <c r="B6500" t="s">
        <v>15</v>
      </c>
      <c r="C6500">
        <v>1386</v>
      </c>
      <c r="D6500">
        <v>7</v>
      </c>
      <c r="E6500">
        <v>0.70899999999999996</v>
      </c>
      <c r="F6500">
        <v>0.505</v>
      </c>
      <c r="G6500">
        <v>4.96</v>
      </c>
      <c r="H6500">
        <v>4.96</v>
      </c>
      <c r="I6500" t="s">
        <v>149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X6500">
        <v>0</v>
      </c>
      <c r="Y6500">
        <v>0</v>
      </c>
    </row>
    <row r="6501" spans="1:25" x14ac:dyDescent="0.3">
      <c r="A6501" s="2">
        <v>45951</v>
      </c>
      <c r="B6501" t="s">
        <v>112</v>
      </c>
      <c r="C6501">
        <v>1677</v>
      </c>
      <c r="D6501">
        <v>11</v>
      </c>
      <c r="E6501">
        <v>0.80400000000000005</v>
      </c>
      <c r="F6501">
        <v>0.65600000000000003</v>
      </c>
      <c r="G6501">
        <v>8.84</v>
      </c>
      <c r="H6501">
        <v>8.84</v>
      </c>
      <c r="I6501" t="s">
        <v>149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21.88</v>
      </c>
      <c r="S6501">
        <v>21.88</v>
      </c>
      <c r="T6501">
        <v>21.88</v>
      </c>
      <c r="U6501">
        <v>21.88</v>
      </c>
      <c r="V6501">
        <v>40.402193779999998</v>
      </c>
      <c r="W6501">
        <v>40.402193779999998</v>
      </c>
      <c r="X6501">
        <v>2.4751131220000002</v>
      </c>
      <c r="Y6501">
        <v>2.4751131220000002</v>
      </c>
    </row>
    <row r="6502" spans="1:25" x14ac:dyDescent="0.3">
      <c r="A6502" s="2">
        <v>45951</v>
      </c>
      <c r="B6502" t="s">
        <v>100</v>
      </c>
      <c r="C6502">
        <v>4</v>
      </c>
      <c r="D6502">
        <v>0</v>
      </c>
      <c r="F6502">
        <v>0</v>
      </c>
      <c r="G6502">
        <v>0</v>
      </c>
      <c r="H6502">
        <v>0</v>
      </c>
      <c r="I6502" t="s">
        <v>149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5" x14ac:dyDescent="0.3">
      <c r="A6503" s="2">
        <v>45951</v>
      </c>
      <c r="B6503" t="s">
        <v>54</v>
      </c>
      <c r="C6503">
        <v>758</v>
      </c>
      <c r="D6503">
        <v>7</v>
      </c>
      <c r="E6503">
        <v>1.68</v>
      </c>
      <c r="F6503">
        <v>0.92300000000000004</v>
      </c>
      <c r="G6503">
        <v>11.76</v>
      </c>
      <c r="H6503">
        <v>11.76</v>
      </c>
      <c r="I6503" t="s">
        <v>149</v>
      </c>
      <c r="J6503">
        <v>6</v>
      </c>
      <c r="K6503">
        <v>7</v>
      </c>
      <c r="L6503">
        <v>7</v>
      </c>
      <c r="M6503">
        <v>7</v>
      </c>
      <c r="N6503">
        <v>9</v>
      </c>
      <c r="O6503">
        <v>10</v>
      </c>
      <c r="P6503">
        <v>10</v>
      </c>
      <c r="Q6503">
        <v>10</v>
      </c>
      <c r="R6503">
        <v>234.69</v>
      </c>
      <c r="S6503">
        <v>255.59</v>
      </c>
      <c r="T6503">
        <v>255.59</v>
      </c>
      <c r="U6503">
        <v>255.59</v>
      </c>
      <c r="V6503">
        <v>4.6011189799999999</v>
      </c>
      <c r="W6503">
        <v>4.6011189799999999</v>
      </c>
      <c r="X6503">
        <v>21.733843539999999</v>
      </c>
      <c r="Y6503">
        <v>21.733843539999999</v>
      </c>
    </row>
    <row r="6504" spans="1:25" x14ac:dyDescent="0.3">
      <c r="A6504" s="2">
        <v>45951</v>
      </c>
      <c r="B6504" t="s">
        <v>60</v>
      </c>
      <c r="C6504">
        <v>574</v>
      </c>
      <c r="D6504">
        <v>5</v>
      </c>
      <c r="E6504">
        <v>1.012</v>
      </c>
      <c r="F6504">
        <v>0.871</v>
      </c>
      <c r="G6504">
        <v>5.0599999999999996</v>
      </c>
      <c r="H6504">
        <v>5.0599999999999996</v>
      </c>
      <c r="I6504" t="s">
        <v>149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  <c r="R6504">
        <v>21.88</v>
      </c>
      <c r="S6504">
        <v>21.88</v>
      </c>
      <c r="T6504">
        <v>21.88</v>
      </c>
      <c r="U6504">
        <v>21.88</v>
      </c>
      <c r="V6504">
        <v>23.126142600000001</v>
      </c>
      <c r="W6504">
        <v>23.126142600000001</v>
      </c>
      <c r="X6504">
        <v>4.3241106719999998</v>
      </c>
      <c r="Y6504">
        <v>4.3241106719999998</v>
      </c>
    </row>
    <row r="6505" spans="1:25" x14ac:dyDescent="0.3">
      <c r="A6505" s="2">
        <v>45951</v>
      </c>
      <c r="B6505" t="s">
        <v>60</v>
      </c>
      <c r="C6505">
        <v>1590</v>
      </c>
      <c r="D6505">
        <v>7</v>
      </c>
      <c r="E6505">
        <v>0.97299999999999998</v>
      </c>
      <c r="F6505">
        <v>0.44</v>
      </c>
      <c r="G6505">
        <v>6.81</v>
      </c>
      <c r="H6505">
        <v>6.81</v>
      </c>
      <c r="I6505" t="s">
        <v>149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X6505">
        <v>0</v>
      </c>
      <c r="Y6505">
        <v>0</v>
      </c>
    </row>
    <row r="6506" spans="1:25" x14ac:dyDescent="0.3">
      <c r="A6506" s="2">
        <v>45951</v>
      </c>
      <c r="B6506" t="s">
        <v>100</v>
      </c>
      <c r="C6506">
        <v>27</v>
      </c>
      <c r="D6506">
        <v>0</v>
      </c>
      <c r="F6506">
        <v>0</v>
      </c>
      <c r="G6506">
        <v>0</v>
      </c>
      <c r="H6506">
        <v>0</v>
      </c>
      <c r="I6506" t="s">
        <v>149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5" x14ac:dyDescent="0.3">
      <c r="A6507" s="2">
        <v>45951</v>
      </c>
      <c r="B6507" t="s">
        <v>54</v>
      </c>
      <c r="C6507">
        <v>3095</v>
      </c>
      <c r="D6507">
        <v>17</v>
      </c>
      <c r="E6507">
        <v>1.1040000000000001</v>
      </c>
      <c r="F6507">
        <v>0.54900000000000004</v>
      </c>
      <c r="G6507">
        <v>18.760000000000002</v>
      </c>
      <c r="H6507">
        <v>18.760000000000002</v>
      </c>
      <c r="I6507" t="s">
        <v>149</v>
      </c>
      <c r="J6507">
        <v>2</v>
      </c>
      <c r="K6507">
        <v>3</v>
      </c>
      <c r="L6507">
        <v>3</v>
      </c>
      <c r="M6507">
        <v>3</v>
      </c>
      <c r="N6507">
        <v>2</v>
      </c>
      <c r="O6507">
        <v>3</v>
      </c>
      <c r="P6507">
        <v>3</v>
      </c>
      <c r="Q6507">
        <v>3</v>
      </c>
      <c r="R6507">
        <v>45.76</v>
      </c>
      <c r="S6507">
        <v>68.64</v>
      </c>
      <c r="T6507">
        <v>68.64</v>
      </c>
      <c r="U6507">
        <v>68.64</v>
      </c>
      <c r="V6507">
        <v>27.33100233</v>
      </c>
      <c r="W6507">
        <v>27.33100233</v>
      </c>
      <c r="X6507">
        <v>3.6588486140000001</v>
      </c>
      <c r="Y6507">
        <v>3.6588486140000001</v>
      </c>
    </row>
    <row r="6508" spans="1:25" x14ac:dyDescent="0.3">
      <c r="A6508" s="2">
        <v>45951</v>
      </c>
      <c r="B6508" t="s">
        <v>100</v>
      </c>
      <c r="C6508">
        <v>80</v>
      </c>
      <c r="D6508">
        <v>1</v>
      </c>
      <c r="E6508">
        <v>1.26</v>
      </c>
      <c r="F6508">
        <v>1.25</v>
      </c>
      <c r="G6508">
        <v>1.26</v>
      </c>
      <c r="H6508">
        <v>1.26</v>
      </c>
      <c r="I6508" t="s">
        <v>149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X6508">
        <v>0</v>
      </c>
      <c r="Y6508">
        <v>0</v>
      </c>
    </row>
    <row r="6509" spans="1:25" x14ac:dyDescent="0.3">
      <c r="A6509" s="2">
        <v>45951</v>
      </c>
      <c r="B6509" t="s">
        <v>54</v>
      </c>
      <c r="C6509">
        <v>435</v>
      </c>
      <c r="D6509">
        <v>5</v>
      </c>
      <c r="E6509">
        <v>1.0860000000000001</v>
      </c>
      <c r="F6509">
        <v>1.149</v>
      </c>
      <c r="G6509">
        <v>5.43</v>
      </c>
      <c r="H6509">
        <v>5.43</v>
      </c>
      <c r="I6509" t="s">
        <v>149</v>
      </c>
      <c r="J6509">
        <v>1</v>
      </c>
      <c r="K6509">
        <v>1</v>
      </c>
      <c r="L6509">
        <v>1</v>
      </c>
      <c r="M6509">
        <v>1</v>
      </c>
      <c r="N6509">
        <v>2</v>
      </c>
      <c r="O6509">
        <v>2</v>
      </c>
      <c r="P6509">
        <v>2</v>
      </c>
      <c r="Q6509">
        <v>2</v>
      </c>
      <c r="R6509">
        <v>64.98</v>
      </c>
      <c r="S6509">
        <v>64.98</v>
      </c>
      <c r="T6509">
        <v>64.98</v>
      </c>
      <c r="U6509">
        <v>64.98</v>
      </c>
      <c r="V6509">
        <v>8.3564173589999999</v>
      </c>
      <c r="W6509">
        <v>8.3564173589999999</v>
      </c>
      <c r="X6509">
        <v>11.96685083</v>
      </c>
      <c r="Y6509">
        <v>11.96685083</v>
      </c>
    </row>
    <row r="6510" spans="1:25" x14ac:dyDescent="0.3">
      <c r="A6510" s="2">
        <v>45951</v>
      </c>
      <c r="B6510" t="s">
        <v>60</v>
      </c>
      <c r="C6510">
        <v>695</v>
      </c>
      <c r="D6510">
        <v>5</v>
      </c>
      <c r="E6510">
        <v>0.94399999999999995</v>
      </c>
      <c r="F6510">
        <v>0.71899999999999997</v>
      </c>
      <c r="G6510">
        <v>4.72</v>
      </c>
      <c r="H6510">
        <v>4.72</v>
      </c>
      <c r="I6510" t="s">
        <v>149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X6510">
        <v>0</v>
      </c>
      <c r="Y6510">
        <v>0</v>
      </c>
    </row>
    <row r="6511" spans="1:25" x14ac:dyDescent="0.3">
      <c r="A6511" s="2">
        <v>45951</v>
      </c>
      <c r="B6511" t="s">
        <v>54</v>
      </c>
      <c r="C6511">
        <v>6379</v>
      </c>
      <c r="D6511">
        <v>17</v>
      </c>
      <c r="E6511">
        <v>0.65500000000000003</v>
      </c>
      <c r="F6511">
        <v>0.26600000000000001</v>
      </c>
      <c r="G6511">
        <v>11.14</v>
      </c>
      <c r="H6511">
        <v>11.14</v>
      </c>
      <c r="I6511" t="s">
        <v>149</v>
      </c>
      <c r="J6511">
        <v>2</v>
      </c>
      <c r="K6511">
        <v>3</v>
      </c>
      <c r="L6511">
        <v>3</v>
      </c>
      <c r="M6511">
        <v>3</v>
      </c>
      <c r="N6511">
        <v>2</v>
      </c>
      <c r="O6511">
        <v>3</v>
      </c>
      <c r="P6511">
        <v>3</v>
      </c>
      <c r="Q6511">
        <v>3</v>
      </c>
      <c r="R6511">
        <v>44.76</v>
      </c>
      <c r="S6511">
        <v>76.25</v>
      </c>
      <c r="T6511">
        <v>76.25</v>
      </c>
      <c r="U6511">
        <v>76.25</v>
      </c>
      <c r="V6511">
        <v>14.60983607</v>
      </c>
      <c r="W6511">
        <v>14.60983607</v>
      </c>
      <c r="X6511">
        <v>6.8447037699999997</v>
      </c>
      <c r="Y6511">
        <v>6.8447037699999997</v>
      </c>
    </row>
    <row r="6512" spans="1:25" x14ac:dyDescent="0.3">
      <c r="A6512" s="2">
        <v>45951</v>
      </c>
      <c r="B6512" t="s">
        <v>100</v>
      </c>
      <c r="C6512">
        <v>46</v>
      </c>
      <c r="D6512">
        <v>0</v>
      </c>
      <c r="F6512">
        <v>0</v>
      </c>
      <c r="G6512">
        <v>0</v>
      </c>
      <c r="H6512">
        <v>0</v>
      </c>
      <c r="I6512" t="s">
        <v>149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5" x14ac:dyDescent="0.3">
      <c r="A6513" s="2">
        <v>45951</v>
      </c>
      <c r="B6513" t="s">
        <v>60</v>
      </c>
      <c r="C6513">
        <v>1414</v>
      </c>
      <c r="D6513">
        <v>17</v>
      </c>
      <c r="E6513">
        <v>0.57099999999999995</v>
      </c>
      <c r="F6513">
        <v>1.202</v>
      </c>
      <c r="G6513">
        <v>9.6999999999999993</v>
      </c>
      <c r="H6513">
        <v>9.6999999999999993</v>
      </c>
      <c r="I6513" t="s">
        <v>149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X6513">
        <v>0</v>
      </c>
      <c r="Y6513">
        <v>0</v>
      </c>
    </row>
    <row r="6514" spans="1:25" x14ac:dyDescent="0.3">
      <c r="A6514" s="2">
        <v>45951</v>
      </c>
      <c r="B6514" t="s">
        <v>48</v>
      </c>
      <c r="C6514">
        <v>647</v>
      </c>
      <c r="D6514">
        <v>7</v>
      </c>
      <c r="E6514">
        <v>2.2029999999999998</v>
      </c>
      <c r="F6514">
        <v>1.0820000000000001</v>
      </c>
      <c r="G6514">
        <v>15.42</v>
      </c>
      <c r="H6514">
        <v>15.42</v>
      </c>
      <c r="I6514" t="s">
        <v>149</v>
      </c>
      <c r="J6514">
        <v>1</v>
      </c>
      <c r="K6514">
        <v>2</v>
      </c>
      <c r="L6514">
        <v>2</v>
      </c>
      <c r="M6514">
        <v>2</v>
      </c>
      <c r="N6514">
        <v>1</v>
      </c>
      <c r="O6514">
        <v>2</v>
      </c>
      <c r="P6514">
        <v>2</v>
      </c>
      <c r="Q6514">
        <v>2</v>
      </c>
      <c r="R6514">
        <v>28.49</v>
      </c>
      <c r="S6514">
        <v>56.98</v>
      </c>
      <c r="T6514">
        <v>56.98</v>
      </c>
      <c r="U6514">
        <v>56.98</v>
      </c>
      <c r="V6514">
        <v>27.062127060000002</v>
      </c>
      <c r="W6514">
        <v>27.062127060000002</v>
      </c>
      <c r="X6514">
        <v>3.695201038</v>
      </c>
      <c r="Y6514">
        <v>3.695201038</v>
      </c>
    </row>
    <row r="6515" spans="1:25" x14ac:dyDescent="0.3">
      <c r="A6515" s="2">
        <v>45951</v>
      </c>
      <c r="B6515" t="s">
        <v>48</v>
      </c>
      <c r="C6515">
        <v>831</v>
      </c>
      <c r="D6515">
        <v>2</v>
      </c>
      <c r="E6515">
        <v>1.2749999999999999</v>
      </c>
      <c r="F6515">
        <v>0.24099999999999999</v>
      </c>
      <c r="G6515">
        <v>2.5499999999999998</v>
      </c>
      <c r="H6515">
        <v>2.5499999999999998</v>
      </c>
      <c r="I6515" t="s">
        <v>149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X6515">
        <v>0</v>
      </c>
      <c r="Y6515">
        <v>0</v>
      </c>
    </row>
    <row r="6516" spans="1:25" x14ac:dyDescent="0.3">
      <c r="A6516" s="2">
        <v>45951</v>
      </c>
      <c r="B6516" t="s">
        <v>48</v>
      </c>
      <c r="C6516">
        <v>668</v>
      </c>
      <c r="D6516">
        <v>7</v>
      </c>
      <c r="E6516">
        <v>1.4330000000000001</v>
      </c>
      <c r="F6516">
        <v>1.048</v>
      </c>
      <c r="G6516">
        <v>10.029999999999999</v>
      </c>
      <c r="H6516">
        <v>10.029999999999999</v>
      </c>
      <c r="I6516" t="s">
        <v>149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X6516">
        <v>0</v>
      </c>
      <c r="Y6516">
        <v>0</v>
      </c>
    </row>
    <row r="6517" spans="1:25" x14ac:dyDescent="0.3">
      <c r="A6517" s="2">
        <v>45951</v>
      </c>
      <c r="B6517" t="s">
        <v>48</v>
      </c>
      <c r="C6517">
        <v>1158</v>
      </c>
      <c r="D6517">
        <v>5</v>
      </c>
      <c r="E6517">
        <v>1.1080000000000001</v>
      </c>
      <c r="F6517">
        <v>0.432</v>
      </c>
      <c r="G6517">
        <v>5.54</v>
      </c>
      <c r="H6517">
        <v>5.54</v>
      </c>
      <c r="I6517" t="s">
        <v>149</v>
      </c>
      <c r="J6517">
        <v>2</v>
      </c>
      <c r="K6517">
        <v>2</v>
      </c>
      <c r="L6517">
        <v>2</v>
      </c>
      <c r="M6517">
        <v>2</v>
      </c>
      <c r="N6517">
        <v>3</v>
      </c>
      <c r="O6517">
        <v>3</v>
      </c>
      <c r="P6517">
        <v>3</v>
      </c>
      <c r="Q6517">
        <v>3</v>
      </c>
      <c r="R6517">
        <v>154.47</v>
      </c>
      <c r="S6517">
        <v>154.47</v>
      </c>
      <c r="T6517">
        <v>154.47</v>
      </c>
      <c r="U6517">
        <v>154.47</v>
      </c>
      <c r="V6517">
        <v>3.586456917</v>
      </c>
      <c r="W6517">
        <v>3.586456917</v>
      </c>
      <c r="X6517">
        <v>27.882671479999999</v>
      </c>
      <c r="Y6517">
        <v>27.882671479999999</v>
      </c>
    </row>
    <row r="6518" spans="1:25" x14ac:dyDescent="0.3">
      <c r="A6518" s="2">
        <v>45951</v>
      </c>
      <c r="B6518" t="s">
        <v>19</v>
      </c>
      <c r="C6518">
        <v>33</v>
      </c>
      <c r="D6518">
        <v>0</v>
      </c>
      <c r="F6518">
        <v>0</v>
      </c>
      <c r="G6518">
        <v>0</v>
      </c>
      <c r="H6518">
        <v>0</v>
      </c>
      <c r="I6518" t="s">
        <v>149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5" x14ac:dyDescent="0.3">
      <c r="A6519" s="2">
        <v>45951</v>
      </c>
      <c r="B6519" t="s">
        <v>90</v>
      </c>
      <c r="C6519">
        <v>4</v>
      </c>
      <c r="D6519">
        <v>0</v>
      </c>
      <c r="F6519">
        <v>0</v>
      </c>
      <c r="G6519">
        <v>0</v>
      </c>
      <c r="H6519">
        <v>0</v>
      </c>
      <c r="I6519" t="s">
        <v>149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5" x14ac:dyDescent="0.3">
      <c r="A6520" s="2">
        <v>45951</v>
      </c>
      <c r="B6520" t="s">
        <v>19</v>
      </c>
      <c r="C6520">
        <v>53</v>
      </c>
      <c r="D6520">
        <v>0</v>
      </c>
      <c r="F6520">
        <v>0</v>
      </c>
      <c r="G6520">
        <v>0</v>
      </c>
      <c r="H6520">
        <v>0</v>
      </c>
      <c r="I6520" t="s">
        <v>149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5" x14ac:dyDescent="0.3">
      <c r="A6521" s="2">
        <v>45951</v>
      </c>
      <c r="B6521" t="s">
        <v>90</v>
      </c>
      <c r="C6521">
        <v>41</v>
      </c>
      <c r="D6521">
        <v>0</v>
      </c>
      <c r="F6521">
        <v>0</v>
      </c>
      <c r="G6521">
        <v>0</v>
      </c>
      <c r="H6521">
        <v>0</v>
      </c>
      <c r="I6521" t="s">
        <v>149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5" x14ac:dyDescent="0.3">
      <c r="A6522" s="2">
        <v>45951</v>
      </c>
      <c r="B6522" t="s">
        <v>19</v>
      </c>
      <c r="C6522">
        <v>40</v>
      </c>
      <c r="D6522">
        <v>2</v>
      </c>
      <c r="E6522">
        <v>1.35</v>
      </c>
      <c r="F6522">
        <v>5</v>
      </c>
      <c r="G6522">
        <v>2.7</v>
      </c>
      <c r="H6522">
        <v>2.7</v>
      </c>
      <c r="I6522" t="s">
        <v>149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X6522">
        <v>0</v>
      </c>
      <c r="Y6522">
        <v>0</v>
      </c>
    </row>
    <row r="6523" spans="1:25" x14ac:dyDescent="0.3">
      <c r="A6523" s="2">
        <v>45951</v>
      </c>
      <c r="B6523" t="s">
        <v>90</v>
      </c>
      <c r="C6523">
        <v>29</v>
      </c>
      <c r="D6523">
        <v>0</v>
      </c>
      <c r="F6523">
        <v>0</v>
      </c>
      <c r="G6523">
        <v>0</v>
      </c>
      <c r="H6523">
        <v>0</v>
      </c>
      <c r="I6523" t="s">
        <v>149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5" x14ac:dyDescent="0.3">
      <c r="A6524" s="2">
        <v>45951</v>
      </c>
      <c r="B6524" t="s">
        <v>19</v>
      </c>
      <c r="C6524">
        <v>50</v>
      </c>
      <c r="D6524">
        <v>0</v>
      </c>
      <c r="F6524">
        <v>0</v>
      </c>
      <c r="G6524">
        <v>0</v>
      </c>
      <c r="H6524">
        <v>0</v>
      </c>
      <c r="I6524" t="s">
        <v>149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5" x14ac:dyDescent="0.3">
      <c r="A6525" s="2">
        <v>45951</v>
      </c>
      <c r="B6525" t="s">
        <v>90</v>
      </c>
      <c r="C6525">
        <v>10</v>
      </c>
      <c r="D6525">
        <v>0</v>
      </c>
      <c r="F6525">
        <v>0</v>
      </c>
      <c r="G6525">
        <v>0</v>
      </c>
      <c r="H6525">
        <v>0</v>
      </c>
      <c r="I6525" t="s">
        <v>149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5" x14ac:dyDescent="0.3">
      <c r="A6526" s="2">
        <v>45951</v>
      </c>
      <c r="B6526" t="s">
        <v>58</v>
      </c>
      <c r="C6526">
        <v>317</v>
      </c>
      <c r="D6526">
        <v>4</v>
      </c>
      <c r="E6526">
        <v>1.07</v>
      </c>
      <c r="F6526">
        <v>1.262</v>
      </c>
      <c r="G6526">
        <v>4.28</v>
      </c>
      <c r="H6526">
        <v>4.28</v>
      </c>
      <c r="I6526" t="s">
        <v>149</v>
      </c>
      <c r="J6526">
        <v>5</v>
      </c>
      <c r="K6526">
        <v>5</v>
      </c>
      <c r="L6526">
        <v>5</v>
      </c>
      <c r="M6526">
        <v>5</v>
      </c>
      <c r="N6526">
        <v>7</v>
      </c>
      <c r="O6526">
        <v>7</v>
      </c>
      <c r="P6526">
        <v>7</v>
      </c>
      <c r="Q6526">
        <v>7</v>
      </c>
      <c r="R6526">
        <v>135.91999999999999</v>
      </c>
      <c r="S6526">
        <v>135.91999999999999</v>
      </c>
      <c r="T6526">
        <v>135.91999999999999</v>
      </c>
      <c r="U6526">
        <v>135.91999999999999</v>
      </c>
      <c r="V6526">
        <v>3.1489111240000001</v>
      </c>
      <c r="W6526">
        <v>3.1489111240000001</v>
      </c>
      <c r="X6526">
        <v>31.757009350000001</v>
      </c>
      <c r="Y6526">
        <v>31.757009350000001</v>
      </c>
    </row>
    <row r="6527" spans="1:25" x14ac:dyDescent="0.3">
      <c r="A6527" s="2">
        <v>45951</v>
      </c>
      <c r="B6527" t="s">
        <v>110</v>
      </c>
      <c r="C6527">
        <v>556</v>
      </c>
      <c r="D6527">
        <v>4</v>
      </c>
      <c r="E6527">
        <v>1.2949999999999999</v>
      </c>
      <c r="F6527">
        <v>0.71899999999999997</v>
      </c>
      <c r="G6527">
        <v>5.18</v>
      </c>
      <c r="H6527">
        <v>5.18</v>
      </c>
      <c r="I6527" t="s">
        <v>149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X6527">
        <v>0</v>
      </c>
      <c r="Y6527">
        <v>0</v>
      </c>
    </row>
    <row r="6528" spans="1:25" x14ac:dyDescent="0.3">
      <c r="A6528" s="2">
        <v>45951</v>
      </c>
      <c r="B6528" t="s">
        <v>34</v>
      </c>
      <c r="C6528">
        <v>584</v>
      </c>
      <c r="D6528">
        <v>4</v>
      </c>
      <c r="E6528">
        <v>0.86499999999999999</v>
      </c>
      <c r="F6528">
        <v>0.68500000000000005</v>
      </c>
      <c r="G6528">
        <v>3.46</v>
      </c>
      <c r="H6528">
        <v>3.46</v>
      </c>
      <c r="I6528" t="s">
        <v>149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32.49</v>
      </c>
      <c r="S6528">
        <v>32.49</v>
      </c>
      <c r="T6528">
        <v>32.49</v>
      </c>
      <c r="U6528">
        <v>32.49</v>
      </c>
      <c r="V6528">
        <v>10.64943059</v>
      </c>
      <c r="W6528">
        <v>10.64943059</v>
      </c>
      <c r="X6528">
        <v>9.3901734099999992</v>
      </c>
      <c r="Y6528">
        <v>9.3901734099999992</v>
      </c>
    </row>
    <row r="6529" spans="1:25" x14ac:dyDescent="0.3">
      <c r="A6529" s="2">
        <v>45951</v>
      </c>
      <c r="B6529" t="s">
        <v>28</v>
      </c>
      <c r="C6529">
        <v>28</v>
      </c>
      <c r="D6529">
        <v>1</v>
      </c>
      <c r="E6529">
        <v>0.5</v>
      </c>
      <c r="F6529">
        <v>3.5710000000000002</v>
      </c>
      <c r="G6529">
        <v>0.5</v>
      </c>
      <c r="H6529">
        <v>0.5</v>
      </c>
      <c r="I6529" t="s">
        <v>149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X6529">
        <v>0</v>
      </c>
      <c r="Y6529">
        <v>0</v>
      </c>
    </row>
    <row r="6530" spans="1:25" x14ac:dyDescent="0.3">
      <c r="A6530" s="2">
        <v>45951</v>
      </c>
      <c r="B6530" t="s">
        <v>58</v>
      </c>
      <c r="C6530">
        <v>304</v>
      </c>
      <c r="D6530">
        <v>7</v>
      </c>
      <c r="E6530">
        <v>0.90400000000000003</v>
      </c>
      <c r="F6530">
        <v>2.3029999999999999</v>
      </c>
      <c r="G6530">
        <v>6.33</v>
      </c>
      <c r="H6530">
        <v>6.33</v>
      </c>
      <c r="I6530" t="s">
        <v>149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1</v>
      </c>
      <c r="P6530">
        <v>1</v>
      </c>
      <c r="Q6530">
        <v>1</v>
      </c>
      <c r="R6530">
        <v>11.49</v>
      </c>
      <c r="S6530">
        <v>11.49</v>
      </c>
      <c r="T6530">
        <v>11.49</v>
      </c>
      <c r="U6530">
        <v>11.49</v>
      </c>
      <c r="V6530">
        <v>55.091383810000004</v>
      </c>
      <c r="W6530">
        <v>55.091383810000004</v>
      </c>
      <c r="X6530">
        <v>1.8151658770000001</v>
      </c>
      <c r="Y6530">
        <v>1.8151658770000001</v>
      </c>
    </row>
    <row r="6531" spans="1:25" x14ac:dyDescent="0.3">
      <c r="A6531" s="2">
        <v>45951</v>
      </c>
      <c r="B6531" t="s">
        <v>110</v>
      </c>
      <c r="C6531">
        <v>2088</v>
      </c>
      <c r="D6531">
        <v>17</v>
      </c>
      <c r="E6531">
        <v>1.0189999999999999</v>
      </c>
      <c r="F6531">
        <v>0.81399999999999995</v>
      </c>
      <c r="G6531">
        <v>17.32</v>
      </c>
      <c r="H6531">
        <v>17.32</v>
      </c>
      <c r="I6531" t="s">
        <v>149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X6531">
        <v>0</v>
      </c>
      <c r="Y6531">
        <v>0</v>
      </c>
    </row>
    <row r="6532" spans="1:25" x14ac:dyDescent="0.3">
      <c r="A6532" s="2">
        <v>45951</v>
      </c>
      <c r="B6532" t="s">
        <v>34</v>
      </c>
      <c r="C6532">
        <v>1479</v>
      </c>
      <c r="D6532">
        <v>7</v>
      </c>
      <c r="E6532">
        <v>1.256</v>
      </c>
      <c r="F6532">
        <v>0.47299999999999998</v>
      </c>
      <c r="G6532">
        <v>8.7899999999999991</v>
      </c>
      <c r="H6532">
        <v>8.7899999999999991</v>
      </c>
      <c r="I6532" t="s">
        <v>149</v>
      </c>
      <c r="J6532">
        <v>3</v>
      </c>
      <c r="K6532">
        <v>3</v>
      </c>
      <c r="L6532">
        <v>3</v>
      </c>
      <c r="M6532">
        <v>3</v>
      </c>
      <c r="N6532">
        <v>3</v>
      </c>
      <c r="O6532">
        <v>3</v>
      </c>
      <c r="P6532">
        <v>3</v>
      </c>
      <c r="Q6532">
        <v>3</v>
      </c>
      <c r="R6532">
        <v>102.96</v>
      </c>
      <c r="S6532">
        <v>102.96</v>
      </c>
      <c r="T6532">
        <v>102.96</v>
      </c>
      <c r="U6532">
        <v>102.96</v>
      </c>
      <c r="V6532">
        <v>8.5372960370000008</v>
      </c>
      <c r="W6532">
        <v>8.5372960370000008</v>
      </c>
      <c r="X6532">
        <v>11.71331058</v>
      </c>
      <c r="Y6532">
        <v>11.71331058</v>
      </c>
    </row>
    <row r="6533" spans="1:25" x14ac:dyDescent="0.3">
      <c r="A6533" s="2">
        <v>45951</v>
      </c>
      <c r="B6533" t="s">
        <v>28</v>
      </c>
      <c r="C6533">
        <v>249</v>
      </c>
      <c r="D6533">
        <v>0</v>
      </c>
      <c r="F6533">
        <v>0</v>
      </c>
      <c r="G6533">
        <v>0</v>
      </c>
      <c r="H6533">
        <v>0</v>
      </c>
      <c r="I6533" t="s">
        <v>149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5" x14ac:dyDescent="0.3">
      <c r="A6534" s="2">
        <v>45951</v>
      </c>
      <c r="B6534" t="s">
        <v>28</v>
      </c>
      <c r="C6534">
        <v>10</v>
      </c>
      <c r="D6534">
        <v>1</v>
      </c>
      <c r="E6534">
        <v>1.1100000000000001</v>
      </c>
      <c r="F6534">
        <v>10</v>
      </c>
      <c r="G6534">
        <v>1.1100000000000001</v>
      </c>
      <c r="H6534">
        <v>1.1100000000000001</v>
      </c>
      <c r="I6534" t="s">
        <v>149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X6534">
        <v>0</v>
      </c>
      <c r="Y6534">
        <v>0</v>
      </c>
    </row>
    <row r="6535" spans="1:25" x14ac:dyDescent="0.3">
      <c r="A6535" s="2">
        <v>45951</v>
      </c>
      <c r="B6535" t="s">
        <v>58</v>
      </c>
      <c r="C6535">
        <v>171</v>
      </c>
      <c r="D6535">
        <v>0</v>
      </c>
      <c r="F6535">
        <v>0</v>
      </c>
      <c r="G6535">
        <v>0</v>
      </c>
      <c r="H6535">
        <v>0</v>
      </c>
      <c r="I6535" t="s">
        <v>149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5" x14ac:dyDescent="0.3">
      <c r="A6536" s="2">
        <v>45951</v>
      </c>
      <c r="B6536" t="s">
        <v>110</v>
      </c>
      <c r="C6536">
        <v>425</v>
      </c>
      <c r="D6536">
        <v>3</v>
      </c>
      <c r="E6536">
        <v>1.143</v>
      </c>
      <c r="F6536">
        <v>0.70599999999999996</v>
      </c>
      <c r="G6536">
        <v>3.43</v>
      </c>
      <c r="H6536">
        <v>3.43</v>
      </c>
      <c r="I6536" t="s">
        <v>149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X6536">
        <v>0</v>
      </c>
      <c r="Y6536">
        <v>0</v>
      </c>
    </row>
    <row r="6537" spans="1:25" x14ac:dyDescent="0.3">
      <c r="A6537" s="2">
        <v>45951</v>
      </c>
      <c r="B6537" t="s">
        <v>34</v>
      </c>
      <c r="C6537">
        <v>547</v>
      </c>
      <c r="D6537">
        <v>5</v>
      </c>
      <c r="E6537">
        <v>1.1479999999999999</v>
      </c>
      <c r="F6537">
        <v>0.91400000000000003</v>
      </c>
      <c r="G6537">
        <v>5.74</v>
      </c>
      <c r="H6537">
        <v>5.74</v>
      </c>
      <c r="I6537" t="s">
        <v>149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X6537">
        <v>0</v>
      </c>
      <c r="Y6537">
        <v>0</v>
      </c>
    </row>
    <row r="6538" spans="1:25" x14ac:dyDescent="0.3">
      <c r="A6538" s="2">
        <v>45951</v>
      </c>
      <c r="B6538" t="s">
        <v>34</v>
      </c>
      <c r="C6538">
        <v>225</v>
      </c>
      <c r="D6538">
        <v>1</v>
      </c>
      <c r="E6538">
        <v>1.45</v>
      </c>
      <c r="F6538">
        <v>0.44400000000000001</v>
      </c>
      <c r="G6538">
        <v>1.45</v>
      </c>
      <c r="H6538">
        <v>1.45</v>
      </c>
      <c r="I6538" t="s">
        <v>149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X6538">
        <v>0</v>
      </c>
      <c r="Y6538">
        <v>0</v>
      </c>
    </row>
    <row r="6539" spans="1:25" x14ac:dyDescent="0.3">
      <c r="A6539" s="2">
        <v>45951</v>
      </c>
      <c r="B6539" t="s">
        <v>58</v>
      </c>
      <c r="C6539">
        <v>339</v>
      </c>
      <c r="D6539">
        <v>3</v>
      </c>
      <c r="E6539">
        <v>0.46</v>
      </c>
      <c r="F6539">
        <v>0.88500000000000001</v>
      </c>
      <c r="G6539">
        <v>1.38</v>
      </c>
      <c r="H6539">
        <v>1.38</v>
      </c>
      <c r="I6539" t="s">
        <v>149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X6539">
        <v>0</v>
      </c>
      <c r="Y6539">
        <v>0</v>
      </c>
    </row>
    <row r="6540" spans="1:25" x14ac:dyDescent="0.3">
      <c r="A6540" s="2">
        <v>45951</v>
      </c>
      <c r="B6540" t="s">
        <v>28</v>
      </c>
      <c r="C6540">
        <v>131</v>
      </c>
      <c r="D6540">
        <v>0</v>
      </c>
      <c r="F6540">
        <v>0</v>
      </c>
      <c r="G6540">
        <v>0</v>
      </c>
      <c r="H6540">
        <v>0</v>
      </c>
      <c r="I6540" t="s">
        <v>149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5" x14ac:dyDescent="0.3">
      <c r="A6541" s="2">
        <v>45951</v>
      </c>
      <c r="B6541" t="s">
        <v>110</v>
      </c>
      <c r="C6541">
        <v>4884</v>
      </c>
      <c r="D6541">
        <v>19</v>
      </c>
      <c r="E6541">
        <v>0.83599999999999997</v>
      </c>
      <c r="F6541">
        <v>0.38900000000000001</v>
      </c>
      <c r="G6541">
        <v>15.88</v>
      </c>
      <c r="H6541">
        <v>15.88</v>
      </c>
      <c r="I6541" t="s">
        <v>149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X6541">
        <v>0</v>
      </c>
      <c r="Y6541">
        <v>0</v>
      </c>
    </row>
    <row r="6542" spans="1:25" x14ac:dyDescent="0.3">
      <c r="A6542" s="2">
        <v>45951</v>
      </c>
      <c r="B6542" t="s">
        <v>26</v>
      </c>
      <c r="C6542">
        <v>265</v>
      </c>
      <c r="D6542">
        <v>0</v>
      </c>
      <c r="F6542">
        <v>0</v>
      </c>
      <c r="G6542">
        <v>0</v>
      </c>
      <c r="H6542">
        <v>0</v>
      </c>
      <c r="I6542" t="s">
        <v>149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 spans="1:25" x14ac:dyDescent="0.3">
      <c r="A6543" s="2">
        <v>45951</v>
      </c>
      <c r="B6543" t="s">
        <v>30</v>
      </c>
      <c r="C6543">
        <v>1</v>
      </c>
      <c r="D6543">
        <v>0</v>
      </c>
      <c r="F6543">
        <v>0</v>
      </c>
      <c r="G6543">
        <v>0</v>
      </c>
      <c r="H6543">
        <v>0</v>
      </c>
      <c r="I6543" t="s">
        <v>149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5" x14ac:dyDescent="0.3">
      <c r="A6544" s="2">
        <v>45951</v>
      </c>
      <c r="B6544" t="s">
        <v>26</v>
      </c>
      <c r="C6544">
        <v>638</v>
      </c>
      <c r="D6544">
        <v>3</v>
      </c>
      <c r="E6544">
        <v>0.98</v>
      </c>
      <c r="F6544">
        <v>0.47</v>
      </c>
      <c r="G6544">
        <v>2.94</v>
      </c>
      <c r="H6544">
        <v>2.94</v>
      </c>
      <c r="I6544" t="s">
        <v>149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X6544">
        <v>0</v>
      </c>
      <c r="Y6544">
        <v>0</v>
      </c>
    </row>
    <row r="6545" spans="1:25" x14ac:dyDescent="0.3">
      <c r="A6545" s="2">
        <v>45951</v>
      </c>
      <c r="B6545" t="s">
        <v>30</v>
      </c>
      <c r="C6545">
        <v>79</v>
      </c>
      <c r="D6545">
        <v>0</v>
      </c>
      <c r="F6545">
        <v>0</v>
      </c>
      <c r="G6545">
        <v>0</v>
      </c>
      <c r="H6545">
        <v>0</v>
      </c>
      <c r="I6545" t="s">
        <v>149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5" x14ac:dyDescent="0.3">
      <c r="A6546" s="2">
        <v>45951</v>
      </c>
      <c r="B6546" t="s">
        <v>26</v>
      </c>
      <c r="C6546">
        <v>383</v>
      </c>
      <c r="D6546">
        <v>3</v>
      </c>
      <c r="E6546">
        <v>0.74</v>
      </c>
      <c r="F6546">
        <v>0.78300000000000003</v>
      </c>
      <c r="G6546">
        <v>2.2200000000000002</v>
      </c>
      <c r="H6546">
        <v>2.2200000000000002</v>
      </c>
      <c r="I6546" t="s">
        <v>149</v>
      </c>
      <c r="J6546">
        <v>2</v>
      </c>
      <c r="K6546">
        <v>2</v>
      </c>
      <c r="L6546">
        <v>2</v>
      </c>
      <c r="M6546">
        <v>2</v>
      </c>
      <c r="N6546">
        <v>2</v>
      </c>
      <c r="O6546">
        <v>2</v>
      </c>
      <c r="P6546">
        <v>2</v>
      </c>
      <c r="Q6546">
        <v>2</v>
      </c>
      <c r="R6546">
        <v>60.37</v>
      </c>
      <c r="S6546">
        <v>60.37</v>
      </c>
      <c r="T6546">
        <v>60.37</v>
      </c>
      <c r="U6546">
        <v>60.37</v>
      </c>
      <c r="V6546">
        <v>3.6773231740000001</v>
      </c>
      <c r="W6546">
        <v>3.6773231740000001</v>
      </c>
      <c r="X6546">
        <v>27.19369369</v>
      </c>
      <c r="Y6546">
        <v>27.19369369</v>
      </c>
    </row>
    <row r="6547" spans="1:25" x14ac:dyDescent="0.3">
      <c r="A6547" s="2">
        <v>45951</v>
      </c>
      <c r="B6547" t="s">
        <v>30</v>
      </c>
      <c r="C6547">
        <v>145</v>
      </c>
      <c r="D6547">
        <v>0</v>
      </c>
      <c r="F6547">
        <v>0</v>
      </c>
      <c r="G6547">
        <v>0</v>
      </c>
      <c r="H6547">
        <v>0</v>
      </c>
      <c r="I6547" t="s">
        <v>149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5" x14ac:dyDescent="0.3">
      <c r="A6548" s="2">
        <v>45951</v>
      </c>
      <c r="B6548" t="s">
        <v>30</v>
      </c>
      <c r="C6548">
        <v>71</v>
      </c>
      <c r="D6548">
        <v>1</v>
      </c>
      <c r="E6548">
        <v>0.35</v>
      </c>
      <c r="F6548">
        <v>1.4079999999999999</v>
      </c>
      <c r="G6548">
        <v>0.35</v>
      </c>
      <c r="H6548">
        <v>0.35</v>
      </c>
      <c r="I6548" t="s">
        <v>149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X6548">
        <v>0</v>
      </c>
      <c r="Y6548">
        <v>0</v>
      </c>
    </row>
    <row r="6549" spans="1:25" x14ac:dyDescent="0.3">
      <c r="A6549" s="2">
        <v>45951</v>
      </c>
      <c r="B6549" t="s">
        <v>26</v>
      </c>
      <c r="C6549">
        <v>372</v>
      </c>
      <c r="D6549">
        <v>2</v>
      </c>
      <c r="E6549">
        <v>0.46500000000000002</v>
      </c>
      <c r="F6549">
        <v>0.53800000000000003</v>
      </c>
      <c r="G6549">
        <v>0.93</v>
      </c>
      <c r="H6549">
        <v>0.93</v>
      </c>
      <c r="I6549" t="s">
        <v>149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X6549">
        <v>0</v>
      </c>
      <c r="Y6549">
        <v>0</v>
      </c>
    </row>
    <row r="6550" spans="1:25" x14ac:dyDescent="0.3">
      <c r="A6550" s="2">
        <v>45951</v>
      </c>
      <c r="B6550" t="s">
        <v>32</v>
      </c>
      <c r="C6550">
        <v>54</v>
      </c>
      <c r="D6550">
        <v>1</v>
      </c>
      <c r="E6550">
        <v>0.9</v>
      </c>
      <c r="F6550">
        <v>1.8520000000000001</v>
      </c>
      <c r="G6550">
        <v>0.9</v>
      </c>
      <c r="H6550">
        <v>0.9</v>
      </c>
      <c r="I6550" t="s">
        <v>149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X6550">
        <v>0</v>
      </c>
      <c r="Y6550">
        <v>0</v>
      </c>
    </row>
    <row r="6551" spans="1:25" x14ac:dyDescent="0.3">
      <c r="A6551" s="2">
        <v>45951</v>
      </c>
      <c r="B6551" t="s">
        <v>46</v>
      </c>
      <c r="C6551">
        <v>44</v>
      </c>
      <c r="D6551">
        <v>0</v>
      </c>
      <c r="F6551">
        <v>0</v>
      </c>
      <c r="G6551">
        <v>0</v>
      </c>
      <c r="H6551">
        <v>0</v>
      </c>
      <c r="I6551" t="s">
        <v>149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5" x14ac:dyDescent="0.3">
      <c r="A6552" s="2">
        <v>45951</v>
      </c>
      <c r="B6552" t="s">
        <v>38</v>
      </c>
      <c r="C6552">
        <v>241</v>
      </c>
      <c r="D6552">
        <v>4</v>
      </c>
      <c r="E6552">
        <v>0.83299999999999996</v>
      </c>
      <c r="F6552">
        <v>1.66</v>
      </c>
      <c r="G6552">
        <v>3.33</v>
      </c>
      <c r="H6552">
        <v>3.33</v>
      </c>
      <c r="I6552" t="s">
        <v>149</v>
      </c>
      <c r="J6552">
        <v>2</v>
      </c>
      <c r="K6552">
        <v>2</v>
      </c>
      <c r="L6552">
        <v>2</v>
      </c>
      <c r="M6552">
        <v>2</v>
      </c>
      <c r="N6552">
        <v>2</v>
      </c>
      <c r="O6552">
        <v>2</v>
      </c>
      <c r="P6552">
        <v>2</v>
      </c>
      <c r="Q6552">
        <v>2</v>
      </c>
      <c r="R6552">
        <v>59.37</v>
      </c>
      <c r="S6552">
        <v>59.37</v>
      </c>
      <c r="T6552">
        <v>59.37</v>
      </c>
      <c r="U6552">
        <v>59.37</v>
      </c>
      <c r="V6552">
        <v>5.6088933799999996</v>
      </c>
      <c r="W6552">
        <v>5.6088933799999996</v>
      </c>
      <c r="X6552">
        <v>17.828828829999999</v>
      </c>
      <c r="Y6552">
        <v>17.828828829999999</v>
      </c>
    </row>
    <row r="6553" spans="1:25" x14ac:dyDescent="0.3">
      <c r="A6553" s="2">
        <v>45951</v>
      </c>
      <c r="B6553" t="s">
        <v>46</v>
      </c>
      <c r="C6553">
        <v>335</v>
      </c>
      <c r="D6553">
        <v>0</v>
      </c>
      <c r="F6553">
        <v>0</v>
      </c>
      <c r="G6553">
        <v>0</v>
      </c>
      <c r="H6553">
        <v>0</v>
      </c>
      <c r="I6553" t="s">
        <v>149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5" x14ac:dyDescent="0.3">
      <c r="A6554" s="2">
        <v>45951</v>
      </c>
      <c r="B6554" t="s">
        <v>38</v>
      </c>
      <c r="C6554">
        <v>760</v>
      </c>
      <c r="D6554">
        <v>8</v>
      </c>
      <c r="E6554">
        <v>0.89500000000000002</v>
      </c>
      <c r="F6554">
        <v>1.0529999999999999</v>
      </c>
      <c r="G6554">
        <v>7.16</v>
      </c>
      <c r="H6554">
        <v>7.16</v>
      </c>
      <c r="I6554" t="s">
        <v>149</v>
      </c>
      <c r="J6554">
        <v>2</v>
      </c>
      <c r="K6554">
        <v>2</v>
      </c>
      <c r="L6554">
        <v>2</v>
      </c>
      <c r="M6554">
        <v>2</v>
      </c>
      <c r="N6554">
        <v>2</v>
      </c>
      <c r="O6554">
        <v>2</v>
      </c>
      <c r="P6554">
        <v>2</v>
      </c>
      <c r="Q6554">
        <v>2</v>
      </c>
      <c r="R6554">
        <v>62.86</v>
      </c>
      <c r="S6554">
        <v>62.86</v>
      </c>
      <c r="T6554">
        <v>62.86</v>
      </c>
      <c r="U6554">
        <v>62.86</v>
      </c>
      <c r="V6554">
        <v>11.39039135</v>
      </c>
      <c r="W6554">
        <v>11.39039135</v>
      </c>
      <c r="X6554">
        <v>8.7793296089999995</v>
      </c>
      <c r="Y6554">
        <v>8.7793296089999995</v>
      </c>
    </row>
    <row r="6555" spans="1:25" x14ac:dyDescent="0.3">
      <c r="A6555" s="2">
        <v>45951</v>
      </c>
      <c r="B6555" t="s">
        <v>86</v>
      </c>
      <c r="C6555">
        <v>196</v>
      </c>
      <c r="D6555">
        <v>3</v>
      </c>
      <c r="E6555">
        <v>1.3</v>
      </c>
      <c r="F6555">
        <v>1.5309999999999999</v>
      </c>
      <c r="G6555">
        <v>3.9</v>
      </c>
      <c r="H6555">
        <v>3.9</v>
      </c>
      <c r="I6555" t="s">
        <v>149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X6555">
        <v>0</v>
      </c>
      <c r="Y6555">
        <v>0</v>
      </c>
    </row>
    <row r="6556" spans="1:25" x14ac:dyDescent="0.3">
      <c r="A6556" s="2">
        <v>45951</v>
      </c>
      <c r="B6556" t="s">
        <v>32</v>
      </c>
      <c r="C6556">
        <v>148</v>
      </c>
      <c r="D6556">
        <v>2</v>
      </c>
      <c r="E6556">
        <v>0.69</v>
      </c>
      <c r="F6556">
        <v>1.351</v>
      </c>
      <c r="G6556">
        <v>1.38</v>
      </c>
      <c r="H6556">
        <v>1.38</v>
      </c>
      <c r="I6556" t="s">
        <v>149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>
        <v>1</v>
      </c>
      <c r="Q6556">
        <v>1</v>
      </c>
      <c r="R6556">
        <v>21.88</v>
      </c>
      <c r="S6556">
        <v>21.88</v>
      </c>
      <c r="T6556">
        <v>21.88</v>
      </c>
      <c r="U6556">
        <v>21.88</v>
      </c>
      <c r="V6556">
        <v>6.3071297990000001</v>
      </c>
      <c r="W6556">
        <v>6.3071297990000001</v>
      </c>
      <c r="X6556">
        <v>15.855072460000001</v>
      </c>
      <c r="Y6556">
        <v>15.855072460000001</v>
      </c>
    </row>
    <row r="6557" spans="1:25" x14ac:dyDescent="0.3">
      <c r="A6557" s="2">
        <v>45951</v>
      </c>
      <c r="B6557" t="s">
        <v>38</v>
      </c>
      <c r="C6557">
        <v>433</v>
      </c>
      <c r="D6557">
        <v>6</v>
      </c>
      <c r="E6557">
        <v>0.80300000000000005</v>
      </c>
      <c r="F6557">
        <v>1.3859999999999999</v>
      </c>
      <c r="G6557">
        <v>4.82</v>
      </c>
      <c r="H6557">
        <v>4.82</v>
      </c>
      <c r="I6557" t="s">
        <v>149</v>
      </c>
      <c r="J6557">
        <v>3</v>
      </c>
      <c r="K6557">
        <v>3</v>
      </c>
      <c r="L6557">
        <v>3</v>
      </c>
      <c r="M6557">
        <v>3</v>
      </c>
      <c r="N6557">
        <v>3</v>
      </c>
      <c r="O6557">
        <v>3</v>
      </c>
      <c r="P6557">
        <v>3</v>
      </c>
      <c r="Q6557">
        <v>3</v>
      </c>
      <c r="R6557">
        <v>81.25</v>
      </c>
      <c r="S6557">
        <v>81.25</v>
      </c>
      <c r="T6557">
        <v>81.25</v>
      </c>
      <c r="U6557">
        <v>81.25</v>
      </c>
      <c r="V6557">
        <v>5.9323076920000002</v>
      </c>
      <c r="W6557">
        <v>5.9323076920000002</v>
      </c>
      <c r="X6557">
        <v>16.856846470000001</v>
      </c>
      <c r="Y6557">
        <v>16.856846470000001</v>
      </c>
    </row>
    <row r="6558" spans="1:25" x14ac:dyDescent="0.3">
      <c r="A6558" s="2">
        <v>45951</v>
      </c>
      <c r="B6558" t="s">
        <v>86</v>
      </c>
      <c r="C6558">
        <v>6</v>
      </c>
      <c r="D6558">
        <v>0</v>
      </c>
      <c r="F6558">
        <v>0</v>
      </c>
      <c r="G6558">
        <v>0</v>
      </c>
      <c r="H6558">
        <v>0</v>
      </c>
      <c r="I6558" t="s">
        <v>149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5" x14ac:dyDescent="0.3">
      <c r="A6559" s="2">
        <v>45951</v>
      </c>
      <c r="B6559" t="s">
        <v>32</v>
      </c>
      <c r="C6559">
        <v>34</v>
      </c>
      <c r="D6559">
        <v>0</v>
      </c>
      <c r="F6559">
        <v>0</v>
      </c>
      <c r="G6559">
        <v>0</v>
      </c>
      <c r="H6559">
        <v>0</v>
      </c>
      <c r="I6559" t="s">
        <v>149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5" x14ac:dyDescent="0.3">
      <c r="A6560" s="2">
        <v>45951</v>
      </c>
      <c r="B6560" t="s">
        <v>46</v>
      </c>
      <c r="C6560">
        <v>190</v>
      </c>
      <c r="D6560">
        <v>1</v>
      </c>
      <c r="E6560">
        <v>1.77</v>
      </c>
      <c r="F6560">
        <v>0.52600000000000002</v>
      </c>
      <c r="G6560">
        <v>1.77</v>
      </c>
      <c r="H6560">
        <v>1.77</v>
      </c>
      <c r="I6560" t="s">
        <v>149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X6560">
        <v>0</v>
      </c>
      <c r="Y6560">
        <v>0</v>
      </c>
    </row>
    <row r="6561" spans="1:25" x14ac:dyDescent="0.3">
      <c r="A6561" s="2">
        <v>45951</v>
      </c>
      <c r="B6561" t="s">
        <v>86</v>
      </c>
      <c r="C6561">
        <v>76</v>
      </c>
      <c r="D6561">
        <v>0</v>
      </c>
      <c r="F6561">
        <v>0</v>
      </c>
      <c r="G6561">
        <v>0</v>
      </c>
      <c r="H6561">
        <v>0</v>
      </c>
      <c r="I6561" t="s">
        <v>149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5" x14ac:dyDescent="0.3">
      <c r="A6562" s="2">
        <v>45951</v>
      </c>
      <c r="B6562" t="s">
        <v>46</v>
      </c>
      <c r="C6562">
        <v>62</v>
      </c>
      <c r="D6562">
        <v>0</v>
      </c>
      <c r="F6562">
        <v>0</v>
      </c>
      <c r="G6562">
        <v>0</v>
      </c>
      <c r="H6562">
        <v>0</v>
      </c>
      <c r="I6562" t="s">
        <v>149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5" x14ac:dyDescent="0.3">
      <c r="A6563" s="2">
        <v>45951</v>
      </c>
      <c r="B6563" t="s">
        <v>32</v>
      </c>
      <c r="C6563">
        <v>208</v>
      </c>
      <c r="D6563">
        <v>2</v>
      </c>
      <c r="E6563">
        <v>0.57999999999999996</v>
      </c>
      <c r="F6563">
        <v>0.96199999999999997</v>
      </c>
      <c r="G6563">
        <v>1.1599999999999999</v>
      </c>
      <c r="H6563">
        <v>1.1599999999999999</v>
      </c>
      <c r="I6563" t="s">
        <v>149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X6563">
        <v>0</v>
      </c>
      <c r="Y6563">
        <v>0</v>
      </c>
    </row>
    <row r="6564" spans="1:25" x14ac:dyDescent="0.3">
      <c r="A6564" s="2">
        <v>45951</v>
      </c>
      <c r="B6564" t="s">
        <v>38</v>
      </c>
      <c r="C6564">
        <v>863</v>
      </c>
      <c r="D6564">
        <v>11</v>
      </c>
      <c r="E6564">
        <v>0.39400000000000002</v>
      </c>
      <c r="F6564">
        <v>1.2749999999999999</v>
      </c>
      <c r="G6564">
        <v>4.33</v>
      </c>
      <c r="H6564">
        <v>4.33</v>
      </c>
      <c r="I6564" t="s">
        <v>149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X6564">
        <v>0</v>
      </c>
      <c r="Y6564">
        <v>0</v>
      </c>
    </row>
    <row r="6565" spans="1:25" x14ac:dyDescent="0.3">
      <c r="A6565" s="2">
        <v>45951</v>
      </c>
      <c r="B6565" t="s">
        <v>40</v>
      </c>
      <c r="C6565">
        <v>158</v>
      </c>
      <c r="D6565">
        <v>0</v>
      </c>
      <c r="F6565">
        <v>0</v>
      </c>
      <c r="G6565">
        <v>0</v>
      </c>
      <c r="H6565">
        <v>0</v>
      </c>
      <c r="I6565" t="s">
        <v>149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5" x14ac:dyDescent="0.3">
      <c r="A6566" s="2">
        <v>45952</v>
      </c>
      <c r="B6566" t="s">
        <v>44</v>
      </c>
      <c r="C6566">
        <v>2581</v>
      </c>
      <c r="D6566">
        <v>15</v>
      </c>
      <c r="E6566">
        <v>1.8440000000000001</v>
      </c>
      <c r="F6566">
        <v>0.58099999999999996</v>
      </c>
      <c r="G6566">
        <v>27.66</v>
      </c>
      <c r="H6566">
        <v>27.66</v>
      </c>
      <c r="I6566" t="s">
        <v>149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X6566">
        <v>0</v>
      </c>
      <c r="Y6566">
        <v>0</v>
      </c>
    </row>
    <row r="6567" spans="1:25" x14ac:dyDescent="0.3">
      <c r="A6567" s="2">
        <v>45952</v>
      </c>
      <c r="B6567" t="s">
        <v>42</v>
      </c>
      <c r="C6567">
        <v>7158</v>
      </c>
      <c r="D6567">
        <v>74</v>
      </c>
      <c r="E6567">
        <v>2.1219999999999999</v>
      </c>
      <c r="F6567">
        <v>1.034</v>
      </c>
      <c r="G6567">
        <v>157.05000000000001</v>
      </c>
      <c r="H6567">
        <v>157.05000000000001</v>
      </c>
      <c r="I6567" t="s">
        <v>149</v>
      </c>
      <c r="J6567">
        <v>11</v>
      </c>
      <c r="K6567">
        <v>11</v>
      </c>
      <c r="L6567">
        <v>11</v>
      </c>
      <c r="M6567">
        <v>11</v>
      </c>
      <c r="N6567">
        <v>11</v>
      </c>
      <c r="O6567">
        <v>11</v>
      </c>
      <c r="P6567">
        <v>11</v>
      </c>
      <c r="Q6567">
        <v>11</v>
      </c>
      <c r="R6567">
        <v>305.19</v>
      </c>
      <c r="S6567">
        <v>305.19</v>
      </c>
      <c r="T6567">
        <v>305.19</v>
      </c>
      <c r="U6567">
        <v>305.19</v>
      </c>
      <c r="V6567">
        <v>51.459746389999999</v>
      </c>
      <c r="W6567">
        <v>51.459746389999999</v>
      </c>
      <c r="X6567">
        <v>1.943266476</v>
      </c>
      <c r="Y6567">
        <v>1.943266476</v>
      </c>
    </row>
    <row r="6568" spans="1:25" x14ac:dyDescent="0.3">
      <c r="A6568" s="2">
        <v>45952</v>
      </c>
      <c r="B6568" t="s">
        <v>40</v>
      </c>
      <c r="C6568">
        <v>2014</v>
      </c>
      <c r="D6568">
        <v>17</v>
      </c>
      <c r="E6568">
        <v>3.476</v>
      </c>
      <c r="F6568">
        <v>0.84399999999999997</v>
      </c>
      <c r="G6568">
        <v>59.09</v>
      </c>
      <c r="H6568">
        <v>59.09</v>
      </c>
      <c r="I6568" t="s">
        <v>149</v>
      </c>
      <c r="J6568">
        <v>9</v>
      </c>
      <c r="K6568">
        <v>10</v>
      </c>
      <c r="L6568">
        <v>10</v>
      </c>
      <c r="M6568">
        <v>10</v>
      </c>
      <c r="N6568">
        <v>9</v>
      </c>
      <c r="O6568">
        <v>10</v>
      </c>
      <c r="P6568">
        <v>10</v>
      </c>
      <c r="Q6568">
        <v>10</v>
      </c>
      <c r="R6568">
        <v>264.55</v>
      </c>
      <c r="S6568">
        <v>289.43</v>
      </c>
      <c r="T6568">
        <v>289.43</v>
      </c>
      <c r="U6568">
        <v>289.43</v>
      </c>
      <c r="V6568">
        <v>20.415990050000001</v>
      </c>
      <c r="W6568">
        <v>20.415990050000001</v>
      </c>
      <c r="X6568">
        <v>4.8981215100000002</v>
      </c>
      <c r="Y6568">
        <v>4.8981215100000002</v>
      </c>
    </row>
    <row r="6569" spans="1:25" x14ac:dyDescent="0.3">
      <c r="A6569" s="2">
        <v>45952</v>
      </c>
      <c r="B6569" t="s">
        <v>62</v>
      </c>
      <c r="C6569">
        <v>1829</v>
      </c>
      <c r="D6569">
        <v>20</v>
      </c>
      <c r="E6569">
        <v>4.633</v>
      </c>
      <c r="F6569">
        <v>1.093</v>
      </c>
      <c r="G6569">
        <v>92.65</v>
      </c>
      <c r="H6569">
        <v>92.65</v>
      </c>
      <c r="I6569" t="s">
        <v>149</v>
      </c>
      <c r="J6569">
        <v>1</v>
      </c>
      <c r="K6569">
        <v>2</v>
      </c>
      <c r="L6569">
        <v>2</v>
      </c>
      <c r="M6569">
        <v>2</v>
      </c>
      <c r="N6569">
        <v>1</v>
      </c>
      <c r="O6569">
        <v>3</v>
      </c>
      <c r="P6569">
        <v>3</v>
      </c>
      <c r="Q6569">
        <v>3</v>
      </c>
      <c r="R6569">
        <v>109.49</v>
      </c>
      <c r="S6569">
        <v>319.29000000000002</v>
      </c>
      <c r="T6569">
        <v>319.29000000000002</v>
      </c>
      <c r="U6569">
        <v>319.29000000000002</v>
      </c>
      <c r="V6569">
        <v>29.017507590000001</v>
      </c>
      <c r="W6569">
        <v>29.017507590000001</v>
      </c>
      <c r="X6569">
        <v>3.4461953589999998</v>
      </c>
      <c r="Y6569">
        <v>3.4461953589999998</v>
      </c>
    </row>
    <row r="6570" spans="1:25" x14ac:dyDescent="0.3">
      <c r="A6570" s="2">
        <v>45952</v>
      </c>
      <c r="B6570" t="s">
        <v>84</v>
      </c>
      <c r="C6570">
        <v>6186</v>
      </c>
      <c r="D6570">
        <v>52</v>
      </c>
      <c r="E6570">
        <v>2.4129999999999998</v>
      </c>
      <c r="F6570">
        <v>0.84099999999999997</v>
      </c>
      <c r="G6570">
        <v>125.45</v>
      </c>
      <c r="H6570">
        <v>125.45</v>
      </c>
      <c r="I6570" t="s">
        <v>149</v>
      </c>
      <c r="J6570">
        <v>9</v>
      </c>
      <c r="K6570">
        <v>10</v>
      </c>
      <c r="L6570">
        <v>10</v>
      </c>
      <c r="M6570">
        <v>10</v>
      </c>
      <c r="N6570">
        <v>9</v>
      </c>
      <c r="O6570">
        <v>10</v>
      </c>
      <c r="P6570">
        <v>10</v>
      </c>
      <c r="Q6570">
        <v>10</v>
      </c>
      <c r="R6570">
        <v>310.41000000000003</v>
      </c>
      <c r="S6570">
        <v>344.9</v>
      </c>
      <c r="T6570">
        <v>344.9</v>
      </c>
      <c r="U6570">
        <v>344.9</v>
      </c>
      <c r="V6570">
        <v>36.372861700000001</v>
      </c>
      <c r="W6570">
        <v>36.372861700000001</v>
      </c>
      <c r="X6570">
        <v>2.7493025109999998</v>
      </c>
      <c r="Y6570">
        <v>2.7493025109999998</v>
      </c>
    </row>
    <row r="6571" spans="1:25" x14ac:dyDescent="0.3">
      <c r="A6571" s="2">
        <v>45952</v>
      </c>
      <c r="B6571" t="s">
        <v>56</v>
      </c>
      <c r="C6571">
        <v>773</v>
      </c>
      <c r="D6571">
        <v>8</v>
      </c>
      <c r="E6571">
        <v>1.79</v>
      </c>
      <c r="F6571">
        <v>1.0349999999999999</v>
      </c>
      <c r="G6571">
        <v>14.32</v>
      </c>
      <c r="H6571">
        <v>14.32</v>
      </c>
      <c r="I6571" t="s">
        <v>149</v>
      </c>
      <c r="J6571">
        <v>5</v>
      </c>
      <c r="K6571">
        <v>6</v>
      </c>
      <c r="L6571">
        <v>6</v>
      </c>
      <c r="M6571">
        <v>6</v>
      </c>
      <c r="N6571">
        <v>5</v>
      </c>
      <c r="O6571">
        <v>6</v>
      </c>
      <c r="P6571">
        <v>6</v>
      </c>
      <c r="Q6571">
        <v>6</v>
      </c>
      <c r="R6571">
        <v>108.72</v>
      </c>
      <c r="S6571">
        <v>132.6</v>
      </c>
      <c r="T6571">
        <v>132.6</v>
      </c>
      <c r="U6571">
        <v>132.6</v>
      </c>
      <c r="V6571">
        <v>10.799396679999999</v>
      </c>
      <c r="W6571">
        <v>10.799396679999999</v>
      </c>
      <c r="X6571">
        <v>9.2597765360000004</v>
      </c>
      <c r="Y6571">
        <v>9.2597765360000004</v>
      </c>
    </row>
    <row r="6572" spans="1:25" x14ac:dyDescent="0.3">
      <c r="A6572" s="2">
        <v>45952</v>
      </c>
      <c r="B6572" t="s">
        <v>50</v>
      </c>
      <c r="C6572">
        <v>1158</v>
      </c>
      <c r="D6572">
        <v>20</v>
      </c>
      <c r="E6572">
        <v>1.742</v>
      </c>
      <c r="F6572">
        <v>1.7270000000000001</v>
      </c>
      <c r="G6572">
        <v>34.840000000000003</v>
      </c>
      <c r="H6572">
        <v>34.840000000000003</v>
      </c>
      <c r="I6572" t="s">
        <v>149</v>
      </c>
      <c r="J6572">
        <v>4</v>
      </c>
      <c r="K6572">
        <v>4</v>
      </c>
      <c r="L6572">
        <v>4</v>
      </c>
      <c r="M6572">
        <v>4</v>
      </c>
      <c r="N6572">
        <v>4</v>
      </c>
      <c r="O6572">
        <v>4</v>
      </c>
      <c r="P6572">
        <v>4</v>
      </c>
      <c r="Q6572">
        <v>4</v>
      </c>
      <c r="R6572">
        <v>122.74</v>
      </c>
      <c r="S6572">
        <v>122.74</v>
      </c>
      <c r="T6572">
        <v>122.74</v>
      </c>
      <c r="U6572">
        <v>122.74</v>
      </c>
      <c r="V6572">
        <v>28.3852045</v>
      </c>
      <c r="W6572">
        <v>28.3852045</v>
      </c>
      <c r="X6572">
        <v>3.5229621130000002</v>
      </c>
      <c r="Y6572">
        <v>3.5229621130000002</v>
      </c>
    </row>
    <row r="6573" spans="1:25" x14ac:dyDescent="0.3">
      <c r="A6573" s="2">
        <v>45952</v>
      </c>
      <c r="B6573" t="s">
        <v>36</v>
      </c>
      <c r="C6573">
        <v>1342</v>
      </c>
      <c r="D6573">
        <v>11</v>
      </c>
      <c r="E6573">
        <v>1.591</v>
      </c>
      <c r="F6573">
        <v>0.82</v>
      </c>
      <c r="G6573">
        <v>17.5</v>
      </c>
      <c r="H6573">
        <v>17.5</v>
      </c>
      <c r="I6573" t="s">
        <v>149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X6573">
        <v>0</v>
      </c>
      <c r="Y6573">
        <v>0</v>
      </c>
    </row>
    <row r="6574" spans="1:25" x14ac:dyDescent="0.3">
      <c r="A6574" s="2">
        <v>45952</v>
      </c>
      <c r="B6574" t="s">
        <v>62</v>
      </c>
      <c r="C6574">
        <v>7955</v>
      </c>
      <c r="D6574">
        <v>60</v>
      </c>
      <c r="E6574">
        <v>4.375</v>
      </c>
      <c r="F6574">
        <v>0.754</v>
      </c>
      <c r="G6574">
        <v>262.52</v>
      </c>
      <c r="H6574">
        <v>262.52</v>
      </c>
      <c r="I6574" t="s">
        <v>149</v>
      </c>
      <c r="J6574">
        <v>18</v>
      </c>
      <c r="K6574">
        <v>21</v>
      </c>
      <c r="L6574">
        <v>21</v>
      </c>
      <c r="M6574">
        <v>21</v>
      </c>
      <c r="N6574">
        <v>33</v>
      </c>
      <c r="O6574">
        <v>41</v>
      </c>
      <c r="P6574">
        <v>41</v>
      </c>
      <c r="Q6574">
        <v>41</v>
      </c>
      <c r="R6574">
        <v>1234.22</v>
      </c>
      <c r="S6574">
        <v>1599.14</v>
      </c>
      <c r="T6574">
        <v>1599.14</v>
      </c>
      <c r="U6574">
        <v>1599.14</v>
      </c>
      <c r="V6574">
        <v>16.416323770000002</v>
      </c>
      <c r="W6574">
        <v>16.416323770000002</v>
      </c>
      <c r="X6574">
        <v>6.0914977910000001</v>
      </c>
      <c r="Y6574">
        <v>6.0914977910000001</v>
      </c>
    </row>
    <row r="6575" spans="1:25" x14ac:dyDescent="0.3">
      <c r="A6575" s="2">
        <v>45952</v>
      </c>
      <c r="B6575" t="s">
        <v>64</v>
      </c>
      <c r="C6575">
        <v>2188</v>
      </c>
      <c r="D6575">
        <v>16</v>
      </c>
      <c r="E6575">
        <v>4.798</v>
      </c>
      <c r="F6575">
        <v>0.73099999999999998</v>
      </c>
      <c r="G6575">
        <v>76.760000000000005</v>
      </c>
      <c r="H6575">
        <v>76.760000000000005</v>
      </c>
      <c r="I6575" t="s">
        <v>149</v>
      </c>
      <c r="J6575">
        <v>10</v>
      </c>
      <c r="K6575">
        <v>12</v>
      </c>
      <c r="L6575">
        <v>12</v>
      </c>
      <c r="M6575">
        <v>12</v>
      </c>
      <c r="N6575">
        <v>12</v>
      </c>
      <c r="O6575">
        <v>14</v>
      </c>
      <c r="P6575">
        <v>14</v>
      </c>
      <c r="Q6575">
        <v>14</v>
      </c>
      <c r="R6575">
        <v>390.56</v>
      </c>
      <c r="S6575">
        <v>423.44</v>
      </c>
      <c r="T6575">
        <v>423.44</v>
      </c>
      <c r="U6575">
        <v>423.44</v>
      </c>
      <c r="V6575">
        <v>18.127715850000001</v>
      </c>
      <c r="W6575">
        <v>18.127715850000001</v>
      </c>
      <c r="X6575">
        <v>5.5164147989999996</v>
      </c>
      <c r="Y6575">
        <v>5.5164147989999996</v>
      </c>
    </row>
    <row r="6576" spans="1:25" x14ac:dyDescent="0.3">
      <c r="A6576" s="2">
        <v>45952</v>
      </c>
      <c r="B6576" t="s">
        <v>66</v>
      </c>
      <c r="C6576">
        <v>1809</v>
      </c>
      <c r="D6576">
        <v>8</v>
      </c>
      <c r="E6576">
        <v>3.4140000000000001</v>
      </c>
      <c r="F6576">
        <v>0.442</v>
      </c>
      <c r="G6576">
        <v>27.31</v>
      </c>
      <c r="H6576">
        <v>27.31</v>
      </c>
      <c r="I6576" t="s">
        <v>149</v>
      </c>
      <c r="J6576">
        <v>3</v>
      </c>
      <c r="K6576">
        <v>3</v>
      </c>
      <c r="L6576">
        <v>3</v>
      </c>
      <c r="M6576">
        <v>3</v>
      </c>
      <c r="N6576">
        <v>4</v>
      </c>
      <c r="O6576">
        <v>4</v>
      </c>
      <c r="P6576">
        <v>4</v>
      </c>
      <c r="Q6576">
        <v>4</v>
      </c>
      <c r="R6576">
        <v>127.52</v>
      </c>
      <c r="S6576">
        <v>127.52</v>
      </c>
      <c r="T6576">
        <v>127.52</v>
      </c>
      <c r="U6576">
        <v>127.52</v>
      </c>
      <c r="V6576">
        <v>21.41624843</v>
      </c>
      <c r="W6576">
        <v>21.41624843</v>
      </c>
      <c r="X6576">
        <v>4.6693518860000003</v>
      </c>
      <c r="Y6576">
        <v>4.6693518860000003</v>
      </c>
    </row>
    <row r="6577" spans="1:25" x14ac:dyDescent="0.3">
      <c r="A6577" s="2">
        <v>45952</v>
      </c>
      <c r="B6577" t="s">
        <v>68</v>
      </c>
      <c r="C6577">
        <v>4620</v>
      </c>
      <c r="D6577">
        <v>27</v>
      </c>
      <c r="E6577">
        <v>5.0730000000000004</v>
      </c>
      <c r="F6577">
        <v>0.58399999999999996</v>
      </c>
      <c r="G6577">
        <v>136.97</v>
      </c>
      <c r="H6577">
        <v>136.97</v>
      </c>
      <c r="I6577" t="s">
        <v>149</v>
      </c>
      <c r="J6577">
        <v>12</v>
      </c>
      <c r="K6577">
        <v>13</v>
      </c>
      <c r="L6577">
        <v>13</v>
      </c>
      <c r="M6577">
        <v>13</v>
      </c>
      <c r="N6577">
        <v>24</v>
      </c>
      <c r="O6577">
        <v>25</v>
      </c>
      <c r="P6577">
        <v>25</v>
      </c>
      <c r="Q6577">
        <v>25</v>
      </c>
      <c r="R6577">
        <v>849.16</v>
      </c>
      <c r="S6577">
        <v>876.65</v>
      </c>
      <c r="T6577">
        <v>876.65</v>
      </c>
      <c r="U6577">
        <v>876.65</v>
      </c>
      <c r="V6577">
        <v>15.624251409999999</v>
      </c>
      <c r="W6577">
        <v>15.624251409999999</v>
      </c>
      <c r="X6577">
        <v>6.4003066359999998</v>
      </c>
      <c r="Y6577">
        <v>6.4003066359999998</v>
      </c>
    </row>
    <row r="6578" spans="1:25" x14ac:dyDescent="0.3">
      <c r="A6578" s="2">
        <v>45952</v>
      </c>
      <c r="B6578" t="s">
        <v>70</v>
      </c>
      <c r="C6578">
        <v>5541</v>
      </c>
      <c r="D6578">
        <v>34</v>
      </c>
      <c r="E6578">
        <v>3.411</v>
      </c>
      <c r="F6578">
        <v>0.61399999999999999</v>
      </c>
      <c r="G6578">
        <v>115.99</v>
      </c>
      <c r="H6578">
        <v>115.99</v>
      </c>
      <c r="I6578" t="s">
        <v>149</v>
      </c>
      <c r="J6578">
        <v>10</v>
      </c>
      <c r="K6578">
        <v>11</v>
      </c>
      <c r="L6578">
        <v>11</v>
      </c>
      <c r="M6578">
        <v>11</v>
      </c>
      <c r="N6578">
        <v>12</v>
      </c>
      <c r="O6578">
        <v>13</v>
      </c>
      <c r="P6578">
        <v>13</v>
      </c>
      <c r="Q6578">
        <v>13</v>
      </c>
      <c r="R6578">
        <v>341.68</v>
      </c>
      <c r="S6578">
        <v>365.66</v>
      </c>
      <c r="T6578">
        <v>365.66</v>
      </c>
      <c r="U6578">
        <v>365.66</v>
      </c>
      <c r="V6578">
        <v>31.72072417</v>
      </c>
      <c r="W6578">
        <v>31.72072417</v>
      </c>
      <c r="X6578">
        <v>3.1525131480000002</v>
      </c>
      <c r="Y6578">
        <v>3.1525131480000002</v>
      </c>
    </row>
    <row r="6579" spans="1:25" x14ac:dyDescent="0.3">
      <c r="A6579" s="2">
        <v>45952</v>
      </c>
      <c r="B6579" t="s">
        <v>72</v>
      </c>
      <c r="C6579">
        <v>1370</v>
      </c>
      <c r="D6579">
        <v>12</v>
      </c>
      <c r="E6579">
        <v>2.5680000000000001</v>
      </c>
      <c r="F6579">
        <v>0.876</v>
      </c>
      <c r="G6579">
        <v>30.82</v>
      </c>
      <c r="H6579">
        <v>30.82</v>
      </c>
      <c r="I6579" t="s">
        <v>149</v>
      </c>
      <c r="J6579">
        <v>3</v>
      </c>
      <c r="K6579">
        <v>3</v>
      </c>
      <c r="L6579">
        <v>3</v>
      </c>
      <c r="M6579">
        <v>3</v>
      </c>
      <c r="N6579">
        <v>3</v>
      </c>
      <c r="O6579">
        <v>3</v>
      </c>
      <c r="P6579">
        <v>3</v>
      </c>
      <c r="Q6579">
        <v>3</v>
      </c>
      <c r="R6579">
        <v>106.35</v>
      </c>
      <c r="S6579">
        <v>106.35</v>
      </c>
      <c r="T6579">
        <v>106.35</v>
      </c>
      <c r="U6579">
        <v>106.35</v>
      </c>
      <c r="V6579">
        <v>28.979783730000001</v>
      </c>
      <c r="W6579">
        <v>28.979783730000001</v>
      </c>
      <c r="X6579">
        <v>3.4506813759999999</v>
      </c>
      <c r="Y6579">
        <v>3.4506813759999999</v>
      </c>
    </row>
    <row r="6580" spans="1:25" x14ac:dyDescent="0.3">
      <c r="A6580" s="2">
        <v>45952</v>
      </c>
      <c r="B6580" t="s">
        <v>74</v>
      </c>
      <c r="C6580">
        <v>1979</v>
      </c>
      <c r="D6580">
        <v>9</v>
      </c>
      <c r="E6580">
        <v>2.2519999999999998</v>
      </c>
      <c r="F6580">
        <v>0.45500000000000002</v>
      </c>
      <c r="G6580">
        <v>20.27</v>
      </c>
      <c r="H6580">
        <v>20.27</v>
      </c>
      <c r="I6580" t="s">
        <v>149</v>
      </c>
      <c r="J6580">
        <v>2</v>
      </c>
      <c r="K6580">
        <v>2</v>
      </c>
      <c r="L6580">
        <v>2</v>
      </c>
      <c r="M6580">
        <v>2</v>
      </c>
      <c r="N6580">
        <v>3</v>
      </c>
      <c r="O6580">
        <v>3</v>
      </c>
      <c r="P6580">
        <v>3</v>
      </c>
      <c r="Q6580">
        <v>3</v>
      </c>
      <c r="R6580">
        <v>164.64</v>
      </c>
      <c r="S6580">
        <v>164.64</v>
      </c>
      <c r="T6580">
        <v>164.64</v>
      </c>
      <c r="U6580">
        <v>164.64</v>
      </c>
      <c r="V6580">
        <v>12.311710400000001</v>
      </c>
      <c r="W6580">
        <v>12.311710400000001</v>
      </c>
      <c r="X6580">
        <v>8.1223482980000004</v>
      </c>
      <c r="Y6580">
        <v>8.1223482980000004</v>
      </c>
    </row>
    <row r="6581" spans="1:25" x14ac:dyDescent="0.3">
      <c r="A6581" s="2">
        <v>45952</v>
      </c>
      <c r="B6581" t="s">
        <v>76</v>
      </c>
      <c r="C6581">
        <v>968</v>
      </c>
      <c r="D6581">
        <v>9</v>
      </c>
      <c r="E6581">
        <v>4.0170000000000003</v>
      </c>
      <c r="F6581">
        <v>0.93</v>
      </c>
      <c r="G6581">
        <v>36.15</v>
      </c>
      <c r="H6581">
        <v>36.15</v>
      </c>
      <c r="I6581" t="s">
        <v>149</v>
      </c>
      <c r="J6581">
        <v>6</v>
      </c>
      <c r="K6581">
        <v>7</v>
      </c>
      <c r="L6581">
        <v>7</v>
      </c>
      <c r="M6581">
        <v>7</v>
      </c>
      <c r="N6581">
        <v>8</v>
      </c>
      <c r="O6581">
        <v>9</v>
      </c>
      <c r="P6581">
        <v>9</v>
      </c>
      <c r="Q6581">
        <v>9</v>
      </c>
      <c r="R6581">
        <v>514.5</v>
      </c>
      <c r="S6581">
        <v>543.99</v>
      </c>
      <c r="T6581">
        <v>543.99</v>
      </c>
      <c r="U6581">
        <v>543.99</v>
      </c>
      <c r="V6581">
        <v>6.6453427449999998</v>
      </c>
      <c r="W6581">
        <v>6.6453427449999998</v>
      </c>
      <c r="X6581">
        <v>15.04813278</v>
      </c>
      <c r="Y6581">
        <v>15.04813278</v>
      </c>
    </row>
    <row r="6582" spans="1:25" x14ac:dyDescent="0.3">
      <c r="A6582" s="2">
        <v>45952</v>
      </c>
      <c r="B6582" t="s">
        <v>78</v>
      </c>
      <c r="C6582">
        <v>766</v>
      </c>
      <c r="D6582">
        <v>11</v>
      </c>
      <c r="E6582">
        <v>5.0940000000000003</v>
      </c>
      <c r="F6582">
        <v>1.4359999999999999</v>
      </c>
      <c r="G6582">
        <v>56.03</v>
      </c>
      <c r="H6582">
        <v>56.03</v>
      </c>
      <c r="I6582" t="s">
        <v>149</v>
      </c>
      <c r="J6582">
        <v>3</v>
      </c>
      <c r="K6582">
        <v>4</v>
      </c>
      <c r="L6582">
        <v>4</v>
      </c>
      <c r="M6582">
        <v>4</v>
      </c>
      <c r="N6582">
        <v>3</v>
      </c>
      <c r="O6582">
        <v>5</v>
      </c>
      <c r="P6582">
        <v>5</v>
      </c>
      <c r="Q6582">
        <v>5</v>
      </c>
      <c r="R6582">
        <v>88.25</v>
      </c>
      <c r="S6582">
        <v>245.23</v>
      </c>
      <c r="T6582">
        <v>245.23</v>
      </c>
      <c r="U6582">
        <v>245.23</v>
      </c>
      <c r="V6582">
        <v>22.847938670000001</v>
      </c>
      <c r="W6582">
        <v>22.847938670000001</v>
      </c>
      <c r="X6582">
        <v>4.3767624490000001</v>
      </c>
      <c r="Y6582">
        <v>4.3767624490000001</v>
      </c>
    </row>
    <row r="6583" spans="1:25" x14ac:dyDescent="0.3">
      <c r="A6583" s="2">
        <v>45952</v>
      </c>
      <c r="B6583" t="s">
        <v>88</v>
      </c>
      <c r="C6583">
        <v>3776</v>
      </c>
      <c r="D6583">
        <v>42</v>
      </c>
      <c r="E6583">
        <v>1.909</v>
      </c>
      <c r="F6583">
        <v>1.1120000000000001</v>
      </c>
      <c r="G6583">
        <v>80.19</v>
      </c>
      <c r="H6583">
        <v>80.19</v>
      </c>
      <c r="I6583" t="s">
        <v>149</v>
      </c>
      <c r="J6583">
        <v>14</v>
      </c>
      <c r="K6583">
        <v>16</v>
      </c>
      <c r="L6583">
        <v>16</v>
      </c>
      <c r="M6583">
        <v>16</v>
      </c>
      <c r="N6583">
        <v>17</v>
      </c>
      <c r="O6583">
        <v>24</v>
      </c>
      <c r="P6583">
        <v>24</v>
      </c>
      <c r="Q6583">
        <v>24</v>
      </c>
      <c r="R6583">
        <v>483.91</v>
      </c>
      <c r="S6583">
        <v>714.21</v>
      </c>
      <c r="T6583">
        <v>714.21</v>
      </c>
      <c r="U6583">
        <v>714.21</v>
      </c>
      <c r="V6583">
        <v>11.227790150000001</v>
      </c>
      <c r="W6583">
        <v>11.227790150000001</v>
      </c>
      <c r="X6583">
        <v>8.9064721290000008</v>
      </c>
      <c r="Y6583">
        <v>8.9064721290000008</v>
      </c>
    </row>
    <row r="6584" spans="1:25" x14ac:dyDescent="0.3">
      <c r="A6584" s="2">
        <v>45952</v>
      </c>
      <c r="B6584" t="s">
        <v>80</v>
      </c>
      <c r="C6584">
        <v>476</v>
      </c>
      <c r="D6584">
        <v>2</v>
      </c>
      <c r="E6584">
        <v>7.2149999999999999</v>
      </c>
      <c r="F6584">
        <v>0.42</v>
      </c>
      <c r="G6584">
        <v>14.43</v>
      </c>
      <c r="H6584">
        <v>14.43</v>
      </c>
      <c r="I6584" t="s">
        <v>149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</v>
      </c>
      <c r="P6584">
        <v>1</v>
      </c>
      <c r="Q6584">
        <v>1</v>
      </c>
      <c r="R6584">
        <v>0</v>
      </c>
      <c r="S6584">
        <v>104.49</v>
      </c>
      <c r="T6584">
        <v>104.49</v>
      </c>
      <c r="U6584">
        <v>104.49</v>
      </c>
      <c r="V6584">
        <v>13.80993396</v>
      </c>
      <c r="W6584">
        <v>13.80993396</v>
      </c>
      <c r="X6584">
        <v>7.2411642409999999</v>
      </c>
      <c r="Y6584">
        <v>7.2411642409999999</v>
      </c>
    </row>
    <row r="6585" spans="1:25" x14ac:dyDescent="0.3">
      <c r="A6585" s="2">
        <v>45952</v>
      </c>
      <c r="B6585" t="s">
        <v>82</v>
      </c>
      <c r="C6585">
        <v>665</v>
      </c>
      <c r="D6585">
        <v>4</v>
      </c>
      <c r="E6585">
        <v>3.0249999999999999</v>
      </c>
      <c r="F6585">
        <v>0.60199999999999998</v>
      </c>
      <c r="G6585">
        <v>12.1</v>
      </c>
      <c r="H6585">
        <v>12.1</v>
      </c>
      <c r="I6585" t="s">
        <v>149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34.880000000000003</v>
      </c>
      <c r="S6585">
        <v>34.880000000000003</v>
      </c>
      <c r="T6585">
        <v>34.880000000000003</v>
      </c>
      <c r="U6585">
        <v>34.880000000000003</v>
      </c>
      <c r="V6585">
        <v>34.690366969999999</v>
      </c>
      <c r="W6585">
        <v>34.690366969999999</v>
      </c>
      <c r="X6585">
        <v>2.882644628</v>
      </c>
      <c r="Y6585">
        <v>2.882644628</v>
      </c>
    </row>
    <row r="6586" spans="1:25" x14ac:dyDescent="0.3">
      <c r="A6586" s="2">
        <v>45952</v>
      </c>
      <c r="B6586" t="s">
        <v>94</v>
      </c>
      <c r="C6586">
        <v>1369</v>
      </c>
      <c r="D6586">
        <v>5</v>
      </c>
      <c r="E6586">
        <v>5.6440000000000001</v>
      </c>
      <c r="F6586">
        <v>0.36499999999999999</v>
      </c>
      <c r="G6586">
        <v>28.22</v>
      </c>
      <c r="H6586">
        <v>28.22</v>
      </c>
      <c r="I6586" t="s">
        <v>149</v>
      </c>
      <c r="J6586">
        <v>3</v>
      </c>
      <c r="K6586">
        <v>3</v>
      </c>
      <c r="L6586">
        <v>3</v>
      </c>
      <c r="M6586">
        <v>3</v>
      </c>
      <c r="N6586">
        <v>12</v>
      </c>
      <c r="O6586">
        <v>12</v>
      </c>
      <c r="P6586">
        <v>12</v>
      </c>
      <c r="Q6586">
        <v>12</v>
      </c>
      <c r="R6586">
        <v>431.27</v>
      </c>
      <c r="S6586">
        <v>431.27</v>
      </c>
      <c r="T6586">
        <v>431.27</v>
      </c>
      <c r="U6586">
        <v>431.27</v>
      </c>
      <c r="V6586">
        <v>6.5434646509999999</v>
      </c>
      <c r="W6586">
        <v>6.5434646509999999</v>
      </c>
      <c r="X6586">
        <v>15.282423809999999</v>
      </c>
      <c r="Y6586">
        <v>15.282423809999999</v>
      </c>
    </row>
    <row r="6587" spans="1:25" x14ac:dyDescent="0.3">
      <c r="A6587" s="2">
        <v>45952</v>
      </c>
      <c r="B6587" t="s">
        <v>96</v>
      </c>
      <c r="C6587">
        <v>2438</v>
      </c>
      <c r="D6587">
        <v>16</v>
      </c>
      <c r="E6587">
        <v>4.4660000000000002</v>
      </c>
      <c r="F6587">
        <v>0.65600000000000003</v>
      </c>
      <c r="G6587">
        <v>71.459999999999994</v>
      </c>
      <c r="H6587">
        <v>71.459999999999994</v>
      </c>
      <c r="I6587" t="s">
        <v>149</v>
      </c>
      <c r="J6587">
        <v>5</v>
      </c>
      <c r="K6587">
        <v>5</v>
      </c>
      <c r="L6587">
        <v>5</v>
      </c>
      <c r="M6587">
        <v>5</v>
      </c>
      <c r="N6587">
        <v>8</v>
      </c>
      <c r="O6587">
        <v>8</v>
      </c>
      <c r="P6587">
        <v>8</v>
      </c>
      <c r="Q6587">
        <v>8</v>
      </c>
      <c r="R6587">
        <v>534.73</v>
      </c>
      <c r="S6587">
        <v>534.73</v>
      </c>
      <c r="T6587">
        <v>534.73</v>
      </c>
      <c r="U6587">
        <v>534.73</v>
      </c>
      <c r="V6587">
        <v>13.363753669999999</v>
      </c>
      <c r="W6587">
        <v>13.363753669999999</v>
      </c>
      <c r="X6587">
        <v>7.4829275119999998</v>
      </c>
      <c r="Y6587">
        <v>7.4829275119999998</v>
      </c>
    </row>
    <row r="6588" spans="1:25" x14ac:dyDescent="0.3">
      <c r="A6588" s="2">
        <v>45952</v>
      </c>
      <c r="B6588" t="s">
        <v>11</v>
      </c>
      <c r="C6588">
        <v>1219</v>
      </c>
      <c r="D6588">
        <v>8</v>
      </c>
      <c r="E6588">
        <v>1.581</v>
      </c>
      <c r="F6588">
        <v>0.65600000000000003</v>
      </c>
      <c r="G6588">
        <v>12.65</v>
      </c>
      <c r="H6588">
        <v>12.65</v>
      </c>
      <c r="I6588" t="s">
        <v>149</v>
      </c>
      <c r="J6588">
        <v>3</v>
      </c>
      <c r="K6588">
        <v>3</v>
      </c>
      <c r="L6588">
        <v>3</v>
      </c>
      <c r="M6588">
        <v>3</v>
      </c>
      <c r="N6588">
        <v>3</v>
      </c>
      <c r="O6588">
        <v>3</v>
      </c>
      <c r="P6588">
        <v>3</v>
      </c>
      <c r="Q6588">
        <v>3</v>
      </c>
      <c r="R6588">
        <v>172.35</v>
      </c>
      <c r="S6588">
        <v>172.35</v>
      </c>
      <c r="T6588">
        <v>172.35</v>
      </c>
      <c r="U6588">
        <v>172.35</v>
      </c>
      <c r="V6588">
        <v>7.3397156949999998</v>
      </c>
      <c r="W6588">
        <v>7.3397156949999998</v>
      </c>
      <c r="X6588">
        <v>13.62450593</v>
      </c>
      <c r="Y6588">
        <v>13.62450593</v>
      </c>
    </row>
    <row r="6589" spans="1:25" x14ac:dyDescent="0.3">
      <c r="A6589" s="2">
        <v>45952</v>
      </c>
      <c r="B6589" t="s">
        <v>92</v>
      </c>
      <c r="C6589">
        <v>560</v>
      </c>
      <c r="D6589">
        <v>3</v>
      </c>
      <c r="E6589">
        <v>3.26</v>
      </c>
      <c r="F6589">
        <v>0.53600000000000003</v>
      </c>
      <c r="G6589">
        <v>9.7799999999999994</v>
      </c>
      <c r="H6589">
        <v>9.7799999999999994</v>
      </c>
      <c r="I6589" t="s">
        <v>149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26.49</v>
      </c>
      <c r="S6589">
        <v>26.49</v>
      </c>
      <c r="T6589">
        <v>26.49</v>
      </c>
      <c r="U6589">
        <v>26.49</v>
      </c>
      <c r="V6589">
        <v>36.919592299999998</v>
      </c>
      <c r="W6589">
        <v>36.919592299999998</v>
      </c>
      <c r="X6589">
        <v>2.7085889569999999</v>
      </c>
      <c r="Y6589">
        <v>2.7085889569999999</v>
      </c>
    </row>
    <row r="6590" spans="1:25" x14ac:dyDescent="0.3">
      <c r="A6590" s="2">
        <v>45952</v>
      </c>
      <c r="B6590" t="s">
        <v>46</v>
      </c>
      <c r="C6590">
        <v>845</v>
      </c>
      <c r="D6590">
        <v>5</v>
      </c>
      <c r="E6590">
        <v>4.266</v>
      </c>
      <c r="F6590">
        <v>0.59199999999999997</v>
      </c>
      <c r="G6590">
        <v>21.33</v>
      </c>
      <c r="H6590">
        <v>21.33</v>
      </c>
      <c r="I6590" t="s">
        <v>149</v>
      </c>
      <c r="J6590">
        <v>1</v>
      </c>
      <c r="K6590">
        <v>1</v>
      </c>
      <c r="L6590">
        <v>1</v>
      </c>
      <c r="M6590">
        <v>1</v>
      </c>
      <c r="N6590">
        <v>2</v>
      </c>
      <c r="O6590">
        <v>2</v>
      </c>
      <c r="P6590">
        <v>2</v>
      </c>
      <c r="Q6590">
        <v>2</v>
      </c>
      <c r="R6590">
        <v>196.98</v>
      </c>
      <c r="S6590">
        <v>196.98</v>
      </c>
      <c r="T6590">
        <v>196.98</v>
      </c>
      <c r="U6590">
        <v>196.98</v>
      </c>
      <c r="V6590">
        <v>10.828510509999999</v>
      </c>
      <c r="W6590">
        <v>10.828510509999999</v>
      </c>
      <c r="X6590">
        <v>9.2348804500000004</v>
      </c>
      <c r="Y6590">
        <v>9.2348804500000004</v>
      </c>
    </row>
    <row r="6591" spans="1:25" x14ac:dyDescent="0.3">
      <c r="A6591" s="2">
        <v>45952</v>
      </c>
      <c r="B6591" t="s">
        <v>74</v>
      </c>
      <c r="C6591">
        <v>250</v>
      </c>
      <c r="D6591">
        <v>1</v>
      </c>
      <c r="E6591">
        <v>1.99</v>
      </c>
      <c r="F6591">
        <v>0.4</v>
      </c>
      <c r="G6591">
        <v>1.99</v>
      </c>
      <c r="H6591">
        <v>1.99</v>
      </c>
      <c r="I6591" t="s">
        <v>149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X6591">
        <v>0</v>
      </c>
      <c r="Y6591">
        <v>0</v>
      </c>
    </row>
    <row r="6592" spans="1:25" x14ac:dyDescent="0.3">
      <c r="A6592" s="2">
        <v>45952</v>
      </c>
      <c r="B6592" t="s">
        <v>64</v>
      </c>
      <c r="C6592">
        <v>666</v>
      </c>
      <c r="D6592">
        <v>3</v>
      </c>
      <c r="E6592">
        <v>4.9169999999999998</v>
      </c>
      <c r="F6592">
        <v>0.45</v>
      </c>
      <c r="G6592">
        <v>14.75</v>
      </c>
      <c r="H6592">
        <v>14.75</v>
      </c>
      <c r="I6592" t="s">
        <v>149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32.880000000000003</v>
      </c>
      <c r="S6592">
        <v>32.880000000000003</v>
      </c>
      <c r="T6592">
        <v>32.880000000000003</v>
      </c>
      <c r="U6592">
        <v>32.880000000000003</v>
      </c>
      <c r="V6592">
        <v>44.860097320000001</v>
      </c>
      <c r="W6592">
        <v>44.860097320000001</v>
      </c>
      <c r="X6592">
        <v>2.229152542</v>
      </c>
      <c r="Y6592">
        <v>2.229152542</v>
      </c>
    </row>
    <row r="6593" spans="1:25" x14ac:dyDescent="0.3">
      <c r="A6593" s="2">
        <v>45952</v>
      </c>
      <c r="B6593" t="s">
        <v>72</v>
      </c>
      <c r="C6593">
        <v>69</v>
      </c>
      <c r="D6593">
        <v>0</v>
      </c>
      <c r="F6593">
        <v>0</v>
      </c>
      <c r="G6593">
        <v>0</v>
      </c>
      <c r="H6593">
        <v>0</v>
      </c>
      <c r="I6593" t="s">
        <v>149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5" x14ac:dyDescent="0.3">
      <c r="A6594" s="2">
        <v>45952</v>
      </c>
      <c r="B6594" t="s">
        <v>106</v>
      </c>
      <c r="C6594">
        <v>141</v>
      </c>
      <c r="D6594">
        <v>2</v>
      </c>
      <c r="E6594">
        <v>2.665</v>
      </c>
      <c r="F6594">
        <v>1.4179999999999999</v>
      </c>
      <c r="G6594">
        <v>5.33</v>
      </c>
      <c r="H6594">
        <v>5.33</v>
      </c>
      <c r="I6594" t="s">
        <v>149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  <c r="R6594">
        <v>72.88</v>
      </c>
      <c r="S6594">
        <v>72.88</v>
      </c>
      <c r="T6594">
        <v>72.88</v>
      </c>
      <c r="U6594">
        <v>72.88</v>
      </c>
      <c r="V6594">
        <v>7.3133918769999999</v>
      </c>
      <c r="W6594">
        <v>7.3133918769999999</v>
      </c>
      <c r="X6594">
        <v>13.673545969999999</v>
      </c>
      <c r="Y6594">
        <v>13.673545969999999</v>
      </c>
    </row>
    <row r="6595" spans="1:25" x14ac:dyDescent="0.3">
      <c r="A6595" s="2">
        <v>45952</v>
      </c>
      <c r="B6595" t="s">
        <v>54</v>
      </c>
      <c r="C6595">
        <v>227</v>
      </c>
      <c r="D6595">
        <v>1</v>
      </c>
      <c r="E6595">
        <v>4.95</v>
      </c>
      <c r="F6595">
        <v>0.441</v>
      </c>
      <c r="G6595">
        <v>4.95</v>
      </c>
      <c r="H6595">
        <v>4.95</v>
      </c>
      <c r="I6595" t="s">
        <v>149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X6595">
        <v>0</v>
      </c>
      <c r="Y6595">
        <v>0</v>
      </c>
    </row>
    <row r="6596" spans="1:25" x14ac:dyDescent="0.3">
      <c r="A6596" s="2">
        <v>45952</v>
      </c>
      <c r="B6596" t="s">
        <v>44</v>
      </c>
      <c r="C6596">
        <v>177</v>
      </c>
      <c r="D6596">
        <v>0</v>
      </c>
      <c r="F6596">
        <v>0</v>
      </c>
      <c r="G6596">
        <v>0</v>
      </c>
      <c r="H6596">
        <v>0</v>
      </c>
      <c r="I6596" t="s">
        <v>149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5" x14ac:dyDescent="0.3">
      <c r="A6597" s="2">
        <v>45952</v>
      </c>
      <c r="B6597" t="s">
        <v>40</v>
      </c>
      <c r="C6597">
        <v>572</v>
      </c>
      <c r="D6597">
        <v>6</v>
      </c>
      <c r="E6597">
        <v>2.8050000000000002</v>
      </c>
      <c r="F6597">
        <v>1.0489999999999999</v>
      </c>
      <c r="G6597">
        <v>16.829999999999998</v>
      </c>
      <c r="H6597">
        <v>16.829999999999998</v>
      </c>
      <c r="I6597" t="s">
        <v>149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  <c r="R6597">
        <v>93.98</v>
      </c>
      <c r="S6597">
        <v>93.98</v>
      </c>
      <c r="T6597">
        <v>93.98</v>
      </c>
      <c r="U6597">
        <v>93.98</v>
      </c>
      <c r="V6597">
        <v>17.90806555</v>
      </c>
      <c r="W6597">
        <v>17.90806555</v>
      </c>
      <c r="X6597">
        <v>5.5840760549999997</v>
      </c>
      <c r="Y6597">
        <v>5.5840760549999997</v>
      </c>
    </row>
    <row r="6598" spans="1:25" x14ac:dyDescent="0.3">
      <c r="A6598" s="2">
        <v>45952</v>
      </c>
      <c r="B6598" t="s">
        <v>56</v>
      </c>
      <c r="C6598">
        <v>264</v>
      </c>
      <c r="D6598">
        <v>3</v>
      </c>
      <c r="E6598">
        <v>2.5070000000000001</v>
      </c>
      <c r="F6598">
        <v>1.1359999999999999</v>
      </c>
      <c r="G6598">
        <v>7.52</v>
      </c>
      <c r="H6598">
        <v>7.52</v>
      </c>
      <c r="I6598" t="s">
        <v>149</v>
      </c>
      <c r="J6598">
        <v>2</v>
      </c>
      <c r="K6598">
        <v>2</v>
      </c>
      <c r="L6598">
        <v>2</v>
      </c>
      <c r="M6598">
        <v>2</v>
      </c>
      <c r="N6598">
        <v>2</v>
      </c>
      <c r="O6598">
        <v>2</v>
      </c>
      <c r="P6598">
        <v>2</v>
      </c>
      <c r="Q6598">
        <v>2</v>
      </c>
      <c r="R6598">
        <v>61.76</v>
      </c>
      <c r="S6598">
        <v>61.76</v>
      </c>
      <c r="T6598">
        <v>61.76</v>
      </c>
      <c r="U6598">
        <v>61.76</v>
      </c>
      <c r="V6598">
        <v>12.1761658</v>
      </c>
      <c r="W6598">
        <v>12.1761658</v>
      </c>
      <c r="X6598">
        <v>8.2127659570000002</v>
      </c>
      <c r="Y6598">
        <v>8.2127659570000002</v>
      </c>
    </row>
    <row r="6599" spans="1:25" x14ac:dyDescent="0.3">
      <c r="A6599" s="2">
        <v>45952</v>
      </c>
      <c r="B6599" t="s">
        <v>76</v>
      </c>
      <c r="C6599">
        <v>155</v>
      </c>
      <c r="D6599">
        <v>0</v>
      </c>
      <c r="F6599">
        <v>0</v>
      </c>
      <c r="G6599">
        <v>0</v>
      </c>
      <c r="H6599">
        <v>0</v>
      </c>
      <c r="I6599" t="s">
        <v>149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5" x14ac:dyDescent="0.3">
      <c r="A6600" s="2">
        <v>45952</v>
      </c>
      <c r="B6600" t="s">
        <v>48</v>
      </c>
      <c r="C6600">
        <v>480</v>
      </c>
      <c r="D6600">
        <v>2</v>
      </c>
      <c r="E6600">
        <v>2.6949999999999998</v>
      </c>
      <c r="F6600">
        <v>0.41699999999999998</v>
      </c>
      <c r="G6600">
        <v>5.39</v>
      </c>
      <c r="H6600">
        <v>5.39</v>
      </c>
      <c r="I6600" t="s">
        <v>149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X6600">
        <v>0</v>
      </c>
      <c r="Y6600">
        <v>0</v>
      </c>
    </row>
    <row r="6601" spans="1:25" x14ac:dyDescent="0.3">
      <c r="A6601" s="2">
        <v>45952</v>
      </c>
      <c r="B6601" t="s">
        <v>24</v>
      </c>
      <c r="C6601">
        <v>1082</v>
      </c>
      <c r="D6601">
        <v>8</v>
      </c>
      <c r="E6601">
        <v>2.2759999999999998</v>
      </c>
      <c r="F6601">
        <v>0.73899999999999999</v>
      </c>
      <c r="G6601">
        <v>18.21</v>
      </c>
      <c r="H6601">
        <v>18.21</v>
      </c>
      <c r="I6601" t="s">
        <v>149</v>
      </c>
      <c r="J6601">
        <v>0</v>
      </c>
      <c r="K6601">
        <v>1</v>
      </c>
      <c r="L6601">
        <v>1</v>
      </c>
      <c r="M6601">
        <v>1</v>
      </c>
      <c r="N6601">
        <v>0</v>
      </c>
      <c r="O6601">
        <v>1</v>
      </c>
      <c r="P6601">
        <v>1</v>
      </c>
      <c r="Q6601">
        <v>1</v>
      </c>
      <c r="R6601">
        <v>0</v>
      </c>
      <c r="S6601">
        <v>34.49</v>
      </c>
      <c r="T6601">
        <v>34.49</v>
      </c>
      <c r="U6601">
        <v>34.49</v>
      </c>
      <c r="V6601">
        <v>52.797912439999998</v>
      </c>
      <c r="W6601">
        <v>52.797912439999998</v>
      </c>
      <c r="X6601">
        <v>1.894014278</v>
      </c>
      <c r="Y6601">
        <v>1.894014278</v>
      </c>
    </row>
    <row r="6602" spans="1:25" x14ac:dyDescent="0.3">
      <c r="A6602" s="2">
        <v>45952</v>
      </c>
      <c r="B6602" t="s">
        <v>108</v>
      </c>
      <c r="C6602">
        <v>220</v>
      </c>
      <c r="D6602">
        <v>1</v>
      </c>
      <c r="E6602">
        <v>2.8</v>
      </c>
      <c r="F6602">
        <v>0.45500000000000002</v>
      </c>
      <c r="G6602">
        <v>2.8</v>
      </c>
      <c r="H6602">
        <v>2.8</v>
      </c>
      <c r="I6602" t="s">
        <v>149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X6602">
        <v>0</v>
      </c>
      <c r="Y6602">
        <v>0</v>
      </c>
    </row>
    <row r="6603" spans="1:25" x14ac:dyDescent="0.3">
      <c r="A6603" s="2">
        <v>45952</v>
      </c>
      <c r="B6603" t="s">
        <v>62</v>
      </c>
      <c r="C6603">
        <v>800</v>
      </c>
      <c r="D6603">
        <v>9</v>
      </c>
      <c r="E6603">
        <v>2.91</v>
      </c>
      <c r="F6603">
        <v>1.125</v>
      </c>
      <c r="G6603">
        <v>26.19</v>
      </c>
      <c r="H6603">
        <v>26.19</v>
      </c>
      <c r="I6603" t="s">
        <v>149</v>
      </c>
      <c r="J6603">
        <v>1</v>
      </c>
      <c r="K6603">
        <v>1</v>
      </c>
      <c r="L6603">
        <v>1</v>
      </c>
      <c r="M6603">
        <v>1</v>
      </c>
      <c r="N6603">
        <v>2</v>
      </c>
      <c r="O6603">
        <v>2</v>
      </c>
      <c r="P6603">
        <v>2</v>
      </c>
      <c r="Q6603">
        <v>2</v>
      </c>
      <c r="R6603">
        <v>72.98</v>
      </c>
      <c r="S6603">
        <v>72.98</v>
      </c>
      <c r="T6603">
        <v>72.98</v>
      </c>
      <c r="U6603">
        <v>72.98</v>
      </c>
      <c r="V6603">
        <v>35.886544260000001</v>
      </c>
      <c r="W6603">
        <v>35.886544260000001</v>
      </c>
      <c r="X6603">
        <v>2.7865597559999999</v>
      </c>
      <c r="Y6603">
        <v>2.7865597559999999</v>
      </c>
    </row>
    <row r="6604" spans="1:25" x14ac:dyDescent="0.3">
      <c r="A6604" s="2">
        <v>45952</v>
      </c>
      <c r="B6604" t="s">
        <v>80</v>
      </c>
      <c r="C6604">
        <v>135</v>
      </c>
      <c r="D6604">
        <v>0</v>
      </c>
      <c r="F6604">
        <v>0</v>
      </c>
      <c r="G6604">
        <v>0</v>
      </c>
      <c r="H6604">
        <v>0</v>
      </c>
      <c r="I6604" t="s">
        <v>149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5" x14ac:dyDescent="0.3">
      <c r="A6605" s="2">
        <v>45952</v>
      </c>
      <c r="B6605" t="s">
        <v>84</v>
      </c>
      <c r="C6605">
        <v>231</v>
      </c>
      <c r="D6605">
        <v>1</v>
      </c>
      <c r="E6605">
        <v>2.2200000000000002</v>
      </c>
      <c r="F6605">
        <v>0.433</v>
      </c>
      <c r="G6605">
        <v>2.2200000000000002</v>
      </c>
      <c r="H6605">
        <v>2.2200000000000002</v>
      </c>
      <c r="I6605" t="s">
        <v>149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X6605">
        <v>0</v>
      </c>
      <c r="Y6605">
        <v>0</v>
      </c>
    </row>
    <row r="6606" spans="1:25" x14ac:dyDescent="0.3">
      <c r="A6606" s="2">
        <v>45952</v>
      </c>
      <c r="B6606" t="s">
        <v>42</v>
      </c>
      <c r="C6606">
        <v>917</v>
      </c>
      <c r="D6606">
        <v>6</v>
      </c>
      <c r="E6606">
        <v>3.8719999999999999</v>
      </c>
      <c r="F6606">
        <v>0.65400000000000003</v>
      </c>
      <c r="G6606">
        <v>23.23</v>
      </c>
      <c r="H6606">
        <v>23.23</v>
      </c>
      <c r="I6606" t="s">
        <v>149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X6606">
        <v>0</v>
      </c>
      <c r="Y6606">
        <v>0</v>
      </c>
    </row>
    <row r="6607" spans="1:25" x14ac:dyDescent="0.3">
      <c r="A6607" s="2">
        <v>45952</v>
      </c>
      <c r="B6607" t="s">
        <v>11</v>
      </c>
      <c r="C6607">
        <v>56</v>
      </c>
      <c r="D6607">
        <v>0</v>
      </c>
      <c r="F6607">
        <v>0</v>
      </c>
      <c r="G6607">
        <v>0</v>
      </c>
      <c r="H6607">
        <v>0</v>
      </c>
      <c r="I6607" t="s">
        <v>149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5" x14ac:dyDescent="0.3">
      <c r="A6608" s="2">
        <v>45952</v>
      </c>
      <c r="B6608" t="s">
        <v>102</v>
      </c>
      <c r="C6608">
        <v>1034</v>
      </c>
      <c r="D6608">
        <v>5</v>
      </c>
      <c r="E6608">
        <v>2.6480000000000001</v>
      </c>
      <c r="F6608">
        <v>0.48399999999999999</v>
      </c>
      <c r="G6608">
        <v>13.24</v>
      </c>
      <c r="H6608">
        <v>13.24</v>
      </c>
      <c r="I6608" t="s">
        <v>149</v>
      </c>
      <c r="J6608">
        <v>3</v>
      </c>
      <c r="K6608">
        <v>3</v>
      </c>
      <c r="L6608">
        <v>3</v>
      </c>
      <c r="M6608">
        <v>3</v>
      </c>
      <c r="N6608">
        <v>33</v>
      </c>
      <c r="O6608">
        <v>33</v>
      </c>
      <c r="P6608">
        <v>33</v>
      </c>
      <c r="Q6608">
        <v>33</v>
      </c>
      <c r="R6608">
        <v>1510.44</v>
      </c>
      <c r="S6608">
        <v>1510.44</v>
      </c>
      <c r="T6608">
        <v>1510.44</v>
      </c>
      <c r="U6608">
        <v>1510.44</v>
      </c>
      <c r="V6608">
        <v>0.87656576890000004</v>
      </c>
      <c r="W6608">
        <v>0.87656576890000004</v>
      </c>
      <c r="X6608">
        <v>114.081571</v>
      </c>
      <c r="Y6608">
        <v>114.081571</v>
      </c>
    </row>
    <row r="6609" spans="1:25" x14ac:dyDescent="0.3">
      <c r="A6609" s="2">
        <v>45952</v>
      </c>
      <c r="B6609" t="s">
        <v>98</v>
      </c>
      <c r="C6609">
        <v>1499</v>
      </c>
      <c r="D6609">
        <v>6</v>
      </c>
      <c r="E6609">
        <v>2.5150000000000001</v>
      </c>
      <c r="F6609">
        <v>0.4</v>
      </c>
      <c r="G6609">
        <v>15.09</v>
      </c>
      <c r="H6609">
        <v>15.09</v>
      </c>
      <c r="I6609" t="s">
        <v>149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13.49</v>
      </c>
      <c r="S6609">
        <v>13.49</v>
      </c>
      <c r="T6609">
        <v>13.49</v>
      </c>
      <c r="U6609">
        <v>13.49</v>
      </c>
      <c r="V6609">
        <v>111.8606375</v>
      </c>
      <c r="W6609">
        <v>111.8606375</v>
      </c>
      <c r="X6609">
        <v>0.89396951619999998</v>
      </c>
      <c r="Y6609">
        <v>0.89396951619999998</v>
      </c>
    </row>
    <row r="6610" spans="1:25" x14ac:dyDescent="0.3">
      <c r="A6610" s="2">
        <v>45952</v>
      </c>
      <c r="B6610" t="s">
        <v>104</v>
      </c>
      <c r="C6610">
        <v>477</v>
      </c>
      <c r="D6610">
        <v>1</v>
      </c>
      <c r="E6610">
        <v>2.73</v>
      </c>
      <c r="F6610">
        <v>0.21</v>
      </c>
      <c r="G6610">
        <v>2.73</v>
      </c>
      <c r="H6610">
        <v>2.73</v>
      </c>
      <c r="I6610" t="s">
        <v>149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X6610">
        <v>0</v>
      </c>
      <c r="Y6610">
        <v>0</v>
      </c>
    </row>
    <row r="6611" spans="1:25" x14ac:dyDescent="0.3">
      <c r="A6611" s="2">
        <v>45952</v>
      </c>
      <c r="B6611" t="s">
        <v>38</v>
      </c>
      <c r="C6611">
        <v>3</v>
      </c>
      <c r="D6611">
        <v>0</v>
      </c>
      <c r="F6611">
        <v>0</v>
      </c>
      <c r="G6611">
        <v>0</v>
      </c>
      <c r="H6611">
        <v>0</v>
      </c>
      <c r="I6611" t="s">
        <v>149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5" x14ac:dyDescent="0.3">
      <c r="A6612" s="2">
        <v>45952</v>
      </c>
      <c r="B6612" t="s">
        <v>42</v>
      </c>
      <c r="C6612">
        <v>181</v>
      </c>
      <c r="D6612">
        <v>3</v>
      </c>
      <c r="E6612">
        <v>1.7</v>
      </c>
      <c r="F6612">
        <v>1.657</v>
      </c>
      <c r="G6612">
        <v>5.0999999999999996</v>
      </c>
      <c r="H6612">
        <v>5.0999999999999996</v>
      </c>
      <c r="I6612" t="s">
        <v>149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X6612">
        <v>0</v>
      </c>
      <c r="Y6612">
        <v>0</v>
      </c>
    </row>
    <row r="6613" spans="1:25" x14ac:dyDescent="0.3">
      <c r="A6613" s="2">
        <v>45952</v>
      </c>
      <c r="B6613" t="s">
        <v>50</v>
      </c>
      <c r="C6613">
        <v>2</v>
      </c>
      <c r="D6613">
        <v>0</v>
      </c>
      <c r="F6613">
        <v>0</v>
      </c>
      <c r="G6613">
        <v>0</v>
      </c>
      <c r="H6613">
        <v>0</v>
      </c>
      <c r="I6613" t="s">
        <v>149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5" x14ac:dyDescent="0.3">
      <c r="A6614" s="2">
        <v>45952</v>
      </c>
      <c r="B6614" t="s">
        <v>72</v>
      </c>
      <c r="C6614">
        <v>245</v>
      </c>
      <c r="D6614">
        <v>7</v>
      </c>
      <c r="E6614">
        <v>3.5840000000000001</v>
      </c>
      <c r="F6614">
        <v>2.8570000000000002</v>
      </c>
      <c r="G6614">
        <v>25.09</v>
      </c>
      <c r="H6614">
        <v>25.09</v>
      </c>
      <c r="I6614" t="s">
        <v>149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X6614">
        <v>0</v>
      </c>
      <c r="Y6614">
        <v>0</v>
      </c>
    </row>
    <row r="6615" spans="1:25" x14ac:dyDescent="0.3">
      <c r="A6615" s="2">
        <v>45952</v>
      </c>
      <c r="B6615" t="s">
        <v>84</v>
      </c>
      <c r="C6615">
        <v>57</v>
      </c>
      <c r="D6615">
        <v>1</v>
      </c>
      <c r="E6615">
        <v>1.55</v>
      </c>
      <c r="F6615">
        <v>1.754</v>
      </c>
      <c r="G6615">
        <v>1.55</v>
      </c>
      <c r="H6615">
        <v>1.55</v>
      </c>
      <c r="I6615" t="s">
        <v>149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X6615">
        <v>0</v>
      </c>
      <c r="Y6615">
        <v>0</v>
      </c>
    </row>
    <row r="6616" spans="1:25" x14ac:dyDescent="0.3">
      <c r="A6616" s="2">
        <v>45952</v>
      </c>
      <c r="B6616" t="s">
        <v>68</v>
      </c>
      <c r="C6616">
        <v>874</v>
      </c>
      <c r="D6616">
        <v>7</v>
      </c>
      <c r="E6616">
        <v>3.8109999999999999</v>
      </c>
      <c r="F6616">
        <v>0.80100000000000005</v>
      </c>
      <c r="G6616">
        <v>26.68</v>
      </c>
      <c r="H6616">
        <v>26.68</v>
      </c>
      <c r="I6616" t="s">
        <v>149</v>
      </c>
      <c r="J6616">
        <v>2</v>
      </c>
      <c r="K6616">
        <v>2</v>
      </c>
      <c r="L6616">
        <v>2</v>
      </c>
      <c r="M6616">
        <v>2</v>
      </c>
      <c r="N6616">
        <v>2</v>
      </c>
      <c r="O6616">
        <v>2</v>
      </c>
      <c r="P6616">
        <v>2</v>
      </c>
      <c r="Q6616">
        <v>2</v>
      </c>
      <c r="R6616">
        <v>54.98</v>
      </c>
      <c r="S6616">
        <v>54.98</v>
      </c>
      <c r="T6616">
        <v>54.98</v>
      </c>
      <c r="U6616">
        <v>54.98</v>
      </c>
      <c r="V6616">
        <v>48.526736999999997</v>
      </c>
      <c r="W6616">
        <v>48.526736999999997</v>
      </c>
      <c r="X6616">
        <v>2.0607196399999999</v>
      </c>
      <c r="Y6616">
        <v>2.0607196399999999</v>
      </c>
    </row>
    <row r="6617" spans="1:25" x14ac:dyDescent="0.3">
      <c r="A6617" s="2">
        <v>45952</v>
      </c>
      <c r="B6617" t="s">
        <v>64</v>
      </c>
      <c r="C6617">
        <v>165</v>
      </c>
      <c r="D6617">
        <v>0</v>
      </c>
      <c r="F6617">
        <v>0</v>
      </c>
      <c r="G6617">
        <v>0</v>
      </c>
      <c r="H6617">
        <v>0</v>
      </c>
      <c r="I6617" t="s">
        <v>149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5" x14ac:dyDescent="0.3">
      <c r="A6618" s="2">
        <v>45952</v>
      </c>
      <c r="B6618" t="s">
        <v>26</v>
      </c>
      <c r="C6618">
        <v>127</v>
      </c>
      <c r="D6618">
        <v>4</v>
      </c>
      <c r="E6618">
        <v>1.768</v>
      </c>
      <c r="F6618">
        <v>3.15</v>
      </c>
      <c r="G6618">
        <v>7.07</v>
      </c>
      <c r="H6618">
        <v>7.07</v>
      </c>
      <c r="I6618" t="s">
        <v>149</v>
      </c>
      <c r="J6618">
        <v>2</v>
      </c>
      <c r="K6618">
        <v>2</v>
      </c>
      <c r="L6618">
        <v>2</v>
      </c>
      <c r="M6618">
        <v>2</v>
      </c>
      <c r="N6618">
        <v>2</v>
      </c>
      <c r="O6618">
        <v>2</v>
      </c>
      <c r="P6618">
        <v>2</v>
      </c>
      <c r="Q6618">
        <v>2</v>
      </c>
      <c r="R6618">
        <v>45.37</v>
      </c>
      <c r="S6618">
        <v>45.37</v>
      </c>
      <c r="T6618">
        <v>45.37</v>
      </c>
      <c r="U6618">
        <v>45.37</v>
      </c>
      <c r="V6618">
        <v>15.58298435</v>
      </c>
      <c r="W6618">
        <v>15.58298435</v>
      </c>
      <c r="X6618">
        <v>6.4172560110000001</v>
      </c>
      <c r="Y6618">
        <v>6.4172560110000001</v>
      </c>
    </row>
    <row r="6619" spans="1:25" x14ac:dyDescent="0.3">
      <c r="A6619" s="2">
        <v>45952</v>
      </c>
      <c r="B6619" t="s">
        <v>15</v>
      </c>
      <c r="C6619">
        <v>402</v>
      </c>
      <c r="D6619">
        <v>3</v>
      </c>
      <c r="E6619">
        <v>2.7869999999999999</v>
      </c>
      <c r="F6619">
        <v>0.746</v>
      </c>
      <c r="G6619">
        <v>8.36</v>
      </c>
      <c r="H6619">
        <v>8.36</v>
      </c>
      <c r="I6619" t="s">
        <v>149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X6619">
        <v>0</v>
      </c>
      <c r="Y6619">
        <v>0</v>
      </c>
    </row>
    <row r="6620" spans="1:25" x14ac:dyDescent="0.3">
      <c r="A6620" s="2">
        <v>45952</v>
      </c>
      <c r="B6620" t="s">
        <v>36</v>
      </c>
      <c r="C6620">
        <v>137</v>
      </c>
      <c r="D6620">
        <v>1</v>
      </c>
      <c r="E6620">
        <v>3.73</v>
      </c>
      <c r="F6620">
        <v>0.73</v>
      </c>
      <c r="G6620">
        <v>3.73</v>
      </c>
      <c r="H6620">
        <v>3.73</v>
      </c>
      <c r="I6620" t="s">
        <v>149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X6620">
        <v>0</v>
      </c>
      <c r="Y6620">
        <v>0</v>
      </c>
    </row>
    <row r="6621" spans="1:25" x14ac:dyDescent="0.3">
      <c r="A6621" s="2">
        <v>45952</v>
      </c>
      <c r="B6621" t="s">
        <v>78</v>
      </c>
      <c r="C6621">
        <v>460</v>
      </c>
      <c r="D6621">
        <v>2</v>
      </c>
      <c r="E6621">
        <v>4.3</v>
      </c>
      <c r="F6621">
        <v>0.435</v>
      </c>
      <c r="G6621">
        <v>8.6</v>
      </c>
      <c r="H6621">
        <v>8.6</v>
      </c>
      <c r="I6621" t="s">
        <v>149</v>
      </c>
      <c r="J6621">
        <v>2</v>
      </c>
      <c r="K6621">
        <v>2</v>
      </c>
      <c r="L6621">
        <v>2</v>
      </c>
      <c r="M6621">
        <v>2</v>
      </c>
      <c r="N6621">
        <v>2</v>
      </c>
      <c r="O6621">
        <v>2</v>
      </c>
      <c r="P6621">
        <v>2</v>
      </c>
      <c r="Q6621">
        <v>2</v>
      </c>
      <c r="R6621">
        <v>156.97999999999999</v>
      </c>
      <c r="S6621">
        <v>156.97999999999999</v>
      </c>
      <c r="T6621">
        <v>156.97999999999999</v>
      </c>
      <c r="U6621">
        <v>156.97999999999999</v>
      </c>
      <c r="V6621">
        <v>5.4784048920000004</v>
      </c>
      <c r="W6621">
        <v>5.4784048920000004</v>
      </c>
      <c r="X6621">
        <v>18.253488369999999</v>
      </c>
      <c r="Y6621">
        <v>18.253488369999999</v>
      </c>
    </row>
    <row r="6622" spans="1:25" x14ac:dyDescent="0.3">
      <c r="A6622" s="2">
        <v>45952</v>
      </c>
      <c r="B6622" t="s">
        <v>21</v>
      </c>
      <c r="C6622">
        <v>59</v>
      </c>
      <c r="D6622">
        <v>0</v>
      </c>
      <c r="F6622">
        <v>0</v>
      </c>
      <c r="G6622">
        <v>0</v>
      </c>
      <c r="H6622">
        <v>0</v>
      </c>
      <c r="I6622" t="s">
        <v>149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5" x14ac:dyDescent="0.3">
      <c r="A6623" s="2">
        <v>45952</v>
      </c>
      <c r="B6623" t="s">
        <v>94</v>
      </c>
      <c r="C6623">
        <v>179</v>
      </c>
      <c r="D6623">
        <v>4</v>
      </c>
      <c r="E6623">
        <v>3.5550000000000002</v>
      </c>
      <c r="F6623">
        <v>2.2349999999999999</v>
      </c>
      <c r="G6623">
        <v>14.22</v>
      </c>
      <c r="H6623">
        <v>14.22</v>
      </c>
      <c r="I6623" t="s">
        <v>149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X6623">
        <v>0</v>
      </c>
      <c r="Y6623">
        <v>0</v>
      </c>
    </row>
    <row r="6624" spans="1:25" x14ac:dyDescent="0.3">
      <c r="A6624" s="2">
        <v>45952</v>
      </c>
      <c r="B6624" t="s">
        <v>17</v>
      </c>
      <c r="C6624">
        <v>56</v>
      </c>
      <c r="D6624">
        <v>1</v>
      </c>
      <c r="E6624">
        <v>1.1399999999999999</v>
      </c>
      <c r="F6624">
        <v>1.786</v>
      </c>
      <c r="G6624">
        <v>1.1399999999999999</v>
      </c>
      <c r="H6624">
        <v>1.1399999999999999</v>
      </c>
      <c r="I6624" t="s">
        <v>149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X6624">
        <v>0</v>
      </c>
      <c r="Y6624">
        <v>0</v>
      </c>
    </row>
    <row r="6625" spans="1:25" x14ac:dyDescent="0.3">
      <c r="A6625" s="2">
        <v>45952</v>
      </c>
      <c r="B6625" t="s">
        <v>17</v>
      </c>
      <c r="C6625">
        <v>30</v>
      </c>
      <c r="D6625">
        <v>0</v>
      </c>
      <c r="F6625">
        <v>0</v>
      </c>
      <c r="G6625">
        <v>0</v>
      </c>
      <c r="H6625">
        <v>0</v>
      </c>
      <c r="I6625" t="s">
        <v>149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5" x14ac:dyDescent="0.3">
      <c r="A6626" s="2">
        <v>45952</v>
      </c>
      <c r="B6626" t="s">
        <v>17</v>
      </c>
      <c r="C6626">
        <v>154</v>
      </c>
      <c r="D6626">
        <v>2</v>
      </c>
      <c r="E6626">
        <v>1.08</v>
      </c>
      <c r="F6626">
        <v>1.2989999999999999</v>
      </c>
      <c r="G6626">
        <v>2.16</v>
      </c>
      <c r="H6626">
        <v>2.16</v>
      </c>
      <c r="I6626" t="s">
        <v>149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X6626">
        <v>0</v>
      </c>
      <c r="Y6626">
        <v>0</v>
      </c>
    </row>
    <row r="6627" spans="1:25" x14ac:dyDescent="0.3">
      <c r="A6627" s="2">
        <v>45952</v>
      </c>
      <c r="B6627" t="s">
        <v>17</v>
      </c>
      <c r="C6627">
        <v>38</v>
      </c>
      <c r="D6627">
        <v>0</v>
      </c>
      <c r="F6627">
        <v>0</v>
      </c>
      <c r="G6627">
        <v>0</v>
      </c>
      <c r="H6627">
        <v>0</v>
      </c>
      <c r="I6627" t="s">
        <v>149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5" x14ac:dyDescent="0.3">
      <c r="A6628" s="2">
        <v>45952</v>
      </c>
      <c r="B6628" t="s">
        <v>52</v>
      </c>
      <c r="C6628">
        <v>888</v>
      </c>
      <c r="D6628">
        <v>13</v>
      </c>
      <c r="E6628">
        <v>0.68799999999999994</v>
      </c>
      <c r="F6628">
        <v>1.464</v>
      </c>
      <c r="G6628">
        <v>8.9499999999999993</v>
      </c>
      <c r="H6628">
        <v>8.9499999999999993</v>
      </c>
      <c r="I6628" t="s">
        <v>149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X6628">
        <v>0</v>
      </c>
      <c r="Y6628">
        <v>0</v>
      </c>
    </row>
    <row r="6629" spans="1:25" x14ac:dyDescent="0.3">
      <c r="A6629" s="2">
        <v>45952</v>
      </c>
      <c r="B6629" t="s">
        <v>52</v>
      </c>
      <c r="C6629">
        <v>1041</v>
      </c>
      <c r="D6629">
        <v>12</v>
      </c>
      <c r="E6629">
        <v>0.69199999999999995</v>
      </c>
      <c r="F6629">
        <v>1.153</v>
      </c>
      <c r="G6629">
        <v>8.3000000000000007</v>
      </c>
      <c r="H6629">
        <v>8.3000000000000007</v>
      </c>
      <c r="I6629" t="s">
        <v>149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X6629">
        <v>0</v>
      </c>
      <c r="Y6629">
        <v>0</v>
      </c>
    </row>
    <row r="6630" spans="1:25" x14ac:dyDescent="0.3">
      <c r="A6630" s="2">
        <v>45952</v>
      </c>
      <c r="B6630" t="s">
        <v>52</v>
      </c>
      <c r="C6630">
        <v>1378</v>
      </c>
      <c r="D6630">
        <v>17</v>
      </c>
      <c r="E6630">
        <v>0.61399999999999999</v>
      </c>
      <c r="F6630">
        <v>1.234</v>
      </c>
      <c r="G6630">
        <v>10.43</v>
      </c>
      <c r="H6630">
        <v>10.43</v>
      </c>
      <c r="I6630" t="s">
        <v>149</v>
      </c>
      <c r="J6630">
        <v>4</v>
      </c>
      <c r="K6630">
        <v>5</v>
      </c>
      <c r="L6630">
        <v>5</v>
      </c>
      <c r="M6630">
        <v>5</v>
      </c>
      <c r="N6630">
        <v>4</v>
      </c>
      <c r="O6630">
        <v>5</v>
      </c>
      <c r="P6630">
        <v>5</v>
      </c>
      <c r="Q6630">
        <v>5</v>
      </c>
      <c r="R6630">
        <v>64.52</v>
      </c>
      <c r="S6630">
        <v>86.4</v>
      </c>
      <c r="T6630">
        <v>86.4</v>
      </c>
      <c r="U6630">
        <v>86.4</v>
      </c>
      <c r="V6630">
        <v>12.07175926</v>
      </c>
      <c r="W6630">
        <v>12.07175926</v>
      </c>
      <c r="X6630">
        <v>8.2837967399999997</v>
      </c>
      <c r="Y6630">
        <v>8.2837967399999997</v>
      </c>
    </row>
    <row r="6631" spans="1:25" x14ac:dyDescent="0.3">
      <c r="A6631" s="2">
        <v>45952</v>
      </c>
      <c r="B6631" t="s">
        <v>52</v>
      </c>
      <c r="C6631">
        <v>3374</v>
      </c>
      <c r="D6631">
        <v>41</v>
      </c>
      <c r="E6631">
        <v>0.315</v>
      </c>
      <c r="F6631">
        <v>1.2150000000000001</v>
      </c>
      <c r="G6631">
        <v>12.93</v>
      </c>
      <c r="H6631">
        <v>12.93</v>
      </c>
      <c r="I6631" t="s">
        <v>149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X6631">
        <v>0</v>
      </c>
      <c r="Y6631">
        <v>0</v>
      </c>
    </row>
    <row r="6632" spans="1:25" x14ac:dyDescent="0.3">
      <c r="A6632" s="2">
        <v>45952</v>
      </c>
      <c r="B6632" t="s">
        <v>112</v>
      </c>
      <c r="C6632">
        <v>149</v>
      </c>
      <c r="D6632">
        <v>3</v>
      </c>
      <c r="E6632">
        <v>1.56</v>
      </c>
      <c r="F6632">
        <v>2.0129999999999999</v>
      </c>
      <c r="G6632">
        <v>4.68</v>
      </c>
      <c r="H6632">
        <v>4.68</v>
      </c>
      <c r="I6632" t="s">
        <v>149</v>
      </c>
      <c r="J6632">
        <v>3</v>
      </c>
      <c r="K6632">
        <v>3</v>
      </c>
      <c r="L6632">
        <v>3</v>
      </c>
      <c r="M6632">
        <v>3</v>
      </c>
      <c r="N6632">
        <v>4</v>
      </c>
      <c r="O6632">
        <v>4</v>
      </c>
      <c r="P6632">
        <v>4</v>
      </c>
      <c r="Q6632">
        <v>4</v>
      </c>
      <c r="R6632">
        <v>158.74</v>
      </c>
      <c r="S6632">
        <v>158.74</v>
      </c>
      <c r="T6632">
        <v>158.74</v>
      </c>
      <c r="U6632">
        <v>158.74</v>
      </c>
      <c r="V6632">
        <v>2.9482172109999998</v>
      </c>
      <c r="W6632">
        <v>2.9482172109999998</v>
      </c>
      <c r="X6632">
        <v>33.918803420000003</v>
      </c>
      <c r="Y6632">
        <v>33.918803420000003</v>
      </c>
    </row>
    <row r="6633" spans="1:25" x14ac:dyDescent="0.3">
      <c r="A6633" s="2">
        <v>45952</v>
      </c>
      <c r="B6633" t="s">
        <v>15</v>
      </c>
      <c r="C6633">
        <v>397</v>
      </c>
      <c r="D6633">
        <v>1</v>
      </c>
      <c r="E6633">
        <v>1.68</v>
      </c>
      <c r="F6633">
        <v>0.252</v>
      </c>
      <c r="G6633">
        <v>1.68</v>
      </c>
      <c r="H6633">
        <v>1.68</v>
      </c>
      <c r="I6633" t="s">
        <v>149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X6633">
        <v>0</v>
      </c>
      <c r="Y6633">
        <v>0</v>
      </c>
    </row>
    <row r="6634" spans="1:25" x14ac:dyDescent="0.3">
      <c r="A6634" s="2">
        <v>45952</v>
      </c>
      <c r="B6634" t="s">
        <v>112</v>
      </c>
      <c r="C6634">
        <v>296</v>
      </c>
      <c r="D6634">
        <v>3</v>
      </c>
      <c r="E6634">
        <v>1.133</v>
      </c>
      <c r="F6634">
        <v>1.014</v>
      </c>
      <c r="G6634">
        <v>3.4</v>
      </c>
      <c r="H6634">
        <v>3.4</v>
      </c>
      <c r="I6634" t="s">
        <v>149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X6634">
        <v>0</v>
      </c>
      <c r="Y6634">
        <v>0</v>
      </c>
    </row>
    <row r="6635" spans="1:25" x14ac:dyDescent="0.3">
      <c r="A6635" s="2">
        <v>45952</v>
      </c>
      <c r="B6635" t="s">
        <v>15</v>
      </c>
      <c r="C6635">
        <v>446</v>
      </c>
      <c r="D6635">
        <v>0</v>
      </c>
      <c r="F6635">
        <v>0</v>
      </c>
      <c r="G6635">
        <v>0</v>
      </c>
      <c r="H6635">
        <v>0</v>
      </c>
      <c r="I6635" t="s">
        <v>149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5" x14ac:dyDescent="0.3">
      <c r="A6636" s="2">
        <v>45952</v>
      </c>
      <c r="B6636" t="s">
        <v>15</v>
      </c>
      <c r="C6636">
        <v>444</v>
      </c>
      <c r="D6636">
        <v>3</v>
      </c>
      <c r="E6636">
        <v>1.1599999999999999</v>
      </c>
      <c r="F6636">
        <v>0.67600000000000005</v>
      </c>
      <c r="G6636">
        <v>3.48</v>
      </c>
      <c r="H6636">
        <v>3.48</v>
      </c>
      <c r="I6636" t="s">
        <v>149</v>
      </c>
      <c r="J6636">
        <v>0</v>
      </c>
      <c r="K6636">
        <v>1</v>
      </c>
      <c r="L6636">
        <v>1</v>
      </c>
      <c r="M6636">
        <v>1</v>
      </c>
      <c r="N6636">
        <v>0</v>
      </c>
      <c r="O6636">
        <v>1</v>
      </c>
      <c r="P6636">
        <v>1</v>
      </c>
      <c r="Q6636">
        <v>1</v>
      </c>
      <c r="R6636">
        <v>0</v>
      </c>
      <c r="S6636">
        <v>21.88</v>
      </c>
      <c r="T6636">
        <v>21.88</v>
      </c>
      <c r="U6636">
        <v>21.88</v>
      </c>
      <c r="V6636">
        <v>15.90493601</v>
      </c>
      <c r="W6636">
        <v>15.90493601</v>
      </c>
      <c r="X6636">
        <v>6.2873563219999999</v>
      </c>
      <c r="Y6636">
        <v>6.2873563219999999</v>
      </c>
    </row>
    <row r="6637" spans="1:25" x14ac:dyDescent="0.3">
      <c r="A6637" s="2">
        <v>45952</v>
      </c>
      <c r="B6637" t="s">
        <v>112</v>
      </c>
      <c r="C6637">
        <v>380</v>
      </c>
      <c r="D6637">
        <v>4</v>
      </c>
      <c r="E6637">
        <v>1.05</v>
      </c>
      <c r="F6637">
        <v>1.0529999999999999</v>
      </c>
      <c r="G6637">
        <v>4.2</v>
      </c>
      <c r="H6637">
        <v>4.2</v>
      </c>
      <c r="I6637" t="s">
        <v>149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1</v>
      </c>
      <c r="R6637">
        <v>31.49</v>
      </c>
      <c r="S6637">
        <v>31.49</v>
      </c>
      <c r="T6637">
        <v>31.49</v>
      </c>
      <c r="U6637">
        <v>31.49</v>
      </c>
      <c r="V6637">
        <v>13.337567480000001</v>
      </c>
      <c r="W6637">
        <v>13.337567480000001</v>
      </c>
      <c r="X6637">
        <v>7.4976190479999998</v>
      </c>
      <c r="Y6637">
        <v>7.4976190479999998</v>
      </c>
    </row>
    <row r="6638" spans="1:25" x14ac:dyDescent="0.3">
      <c r="A6638" s="2">
        <v>45952</v>
      </c>
      <c r="B6638" t="s">
        <v>15</v>
      </c>
      <c r="C6638">
        <v>1180</v>
      </c>
      <c r="D6638">
        <v>8</v>
      </c>
      <c r="E6638">
        <v>0.67600000000000005</v>
      </c>
      <c r="F6638">
        <v>0.67800000000000005</v>
      </c>
      <c r="G6638">
        <v>5.41</v>
      </c>
      <c r="H6638">
        <v>5.41</v>
      </c>
      <c r="I6638" t="s">
        <v>149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21.88</v>
      </c>
      <c r="S6638">
        <v>21.88</v>
      </c>
      <c r="T6638">
        <v>21.88</v>
      </c>
      <c r="U6638">
        <v>21.88</v>
      </c>
      <c r="V6638">
        <v>24.725776969999998</v>
      </c>
      <c r="W6638">
        <v>24.725776969999998</v>
      </c>
      <c r="X6638">
        <v>4.0443622919999997</v>
      </c>
      <c r="Y6638">
        <v>4.0443622919999997</v>
      </c>
    </row>
    <row r="6639" spans="1:25" x14ac:dyDescent="0.3">
      <c r="A6639" s="2">
        <v>45952</v>
      </c>
      <c r="B6639" t="s">
        <v>112</v>
      </c>
      <c r="C6639">
        <v>1421</v>
      </c>
      <c r="D6639">
        <v>12</v>
      </c>
      <c r="E6639">
        <v>0.76600000000000001</v>
      </c>
      <c r="F6639">
        <v>0.84399999999999997</v>
      </c>
      <c r="G6639">
        <v>9.19</v>
      </c>
      <c r="H6639">
        <v>9.19</v>
      </c>
      <c r="I6639" t="s">
        <v>149</v>
      </c>
      <c r="J6639">
        <v>1</v>
      </c>
      <c r="K6639">
        <v>2</v>
      </c>
      <c r="L6639">
        <v>2</v>
      </c>
      <c r="M6639">
        <v>2</v>
      </c>
      <c r="N6639">
        <v>1</v>
      </c>
      <c r="O6639">
        <v>3</v>
      </c>
      <c r="P6639">
        <v>3</v>
      </c>
      <c r="Q6639">
        <v>3</v>
      </c>
      <c r="R6639">
        <v>22.88</v>
      </c>
      <c r="S6639">
        <v>85.86</v>
      </c>
      <c r="T6639">
        <v>85.86</v>
      </c>
      <c r="U6639">
        <v>85.86</v>
      </c>
      <c r="V6639">
        <v>10.703470769999999</v>
      </c>
      <c r="W6639">
        <v>10.703470769999999</v>
      </c>
      <c r="X6639">
        <v>9.3427638739999992</v>
      </c>
      <c r="Y6639">
        <v>9.3427638739999992</v>
      </c>
    </row>
    <row r="6640" spans="1:25" x14ac:dyDescent="0.3">
      <c r="A6640" s="2">
        <v>45952</v>
      </c>
      <c r="B6640" t="s">
        <v>100</v>
      </c>
      <c r="C6640">
        <v>14</v>
      </c>
      <c r="D6640">
        <v>0</v>
      </c>
      <c r="F6640">
        <v>0</v>
      </c>
      <c r="G6640">
        <v>0</v>
      </c>
      <c r="H6640">
        <v>0</v>
      </c>
      <c r="I6640" t="s">
        <v>149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5" x14ac:dyDescent="0.3">
      <c r="A6641" s="2">
        <v>45952</v>
      </c>
      <c r="B6641" t="s">
        <v>54</v>
      </c>
      <c r="C6641">
        <v>775</v>
      </c>
      <c r="D6641">
        <v>4</v>
      </c>
      <c r="E6641">
        <v>1.268</v>
      </c>
      <c r="F6641">
        <v>0.51600000000000001</v>
      </c>
      <c r="G6641">
        <v>5.07</v>
      </c>
      <c r="H6641">
        <v>5.07</v>
      </c>
      <c r="I6641" t="s">
        <v>149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X6641">
        <v>0</v>
      </c>
      <c r="Y6641">
        <v>0</v>
      </c>
    </row>
    <row r="6642" spans="1:25" x14ac:dyDescent="0.3">
      <c r="A6642" s="2">
        <v>45952</v>
      </c>
      <c r="B6642" t="s">
        <v>60</v>
      </c>
      <c r="C6642">
        <v>658</v>
      </c>
      <c r="D6642">
        <v>4</v>
      </c>
      <c r="E6642">
        <v>1.85</v>
      </c>
      <c r="F6642">
        <v>0.60799999999999998</v>
      </c>
      <c r="G6642">
        <v>7.4</v>
      </c>
      <c r="H6642">
        <v>7.4</v>
      </c>
      <c r="I6642" t="s">
        <v>149</v>
      </c>
      <c r="J6642">
        <v>0</v>
      </c>
      <c r="K6642">
        <v>1</v>
      </c>
      <c r="L6642">
        <v>1</v>
      </c>
      <c r="M6642">
        <v>1</v>
      </c>
      <c r="N6642">
        <v>0</v>
      </c>
      <c r="O6642">
        <v>1</v>
      </c>
      <c r="P6642">
        <v>1</v>
      </c>
      <c r="Q6642">
        <v>1</v>
      </c>
      <c r="R6642">
        <v>0</v>
      </c>
      <c r="S6642">
        <v>21.88</v>
      </c>
      <c r="T6642">
        <v>21.88</v>
      </c>
      <c r="U6642">
        <v>21.88</v>
      </c>
      <c r="V6642">
        <v>33.820840949999997</v>
      </c>
      <c r="W6642">
        <v>33.820840949999997</v>
      </c>
      <c r="X6642">
        <v>2.956756757</v>
      </c>
      <c r="Y6642">
        <v>2.956756757</v>
      </c>
    </row>
    <row r="6643" spans="1:25" x14ac:dyDescent="0.3">
      <c r="A6643" s="2">
        <v>45952</v>
      </c>
      <c r="B6643" t="s">
        <v>60</v>
      </c>
      <c r="C6643">
        <v>1601</v>
      </c>
      <c r="D6643">
        <v>5</v>
      </c>
      <c r="E6643">
        <v>1.0860000000000001</v>
      </c>
      <c r="F6643">
        <v>0.312</v>
      </c>
      <c r="G6643">
        <v>5.43</v>
      </c>
      <c r="H6643">
        <v>5.43</v>
      </c>
      <c r="I6643" t="s">
        <v>149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X6643">
        <v>0</v>
      </c>
      <c r="Y6643">
        <v>0</v>
      </c>
    </row>
    <row r="6644" spans="1:25" x14ac:dyDescent="0.3">
      <c r="A6644" s="2">
        <v>45952</v>
      </c>
      <c r="B6644" t="s">
        <v>100</v>
      </c>
      <c r="C6644">
        <v>26</v>
      </c>
      <c r="D6644">
        <v>2</v>
      </c>
      <c r="E6644">
        <v>1.1399999999999999</v>
      </c>
      <c r="F6644">
        <v>7.6920000000000002</v>
      </c>
      <c r="G6644">
        <v>2.2799999999999998</v>
      </c>
      <c r="H6644">
        <v>2.2799999999999998</v>
      </c>
      <c r="I6644" t="s">
        <v>149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1</v>
      </c>
      <c r="R6644">
        <v>11.88</v>
      </c>
      <c r="S6644">
        <v>11.88</v>
      </c>
      <c r="T6644">
        <v>11.88</v>
      </c>
      <c r="U6644">
        <v>11.88</v>
      </c>
      <c r="V6644">
        <v>19.19191919</v>
      </c>
      <c r="W6644">
        <v>19.19191919</v>
      </c>
      <c r="X6644">
        <v>5.2105263160000002</v>
      </c>
      <c r="Y6644">
        <v>5.2105263160000002</v>
      </c>
    </row>
    <row r="6645" spans="1:25" x14ac:dyDescent="0.3">
      <c r="A6645" s="2">
        <v>45952</v>
      </c>
      <c r="B6645" t="s">
        <v>54</v>
      </c>
      <c r="C6645">
        <v>2817</v>
      </c>
      <c r="D6645">
        <v>17</v>
      </c>
      <c r="E6645">
        <v>1.085</v>
      </c>
      <c r="F6645">
        <v>0.60299999999999998</v>
      </c>
      <c r="G6645">
        <v>18.45</v>
      </c>
      <c r="H6645">
        <v>18.45</v>
      </c>
      <c r="I6645" t="s">
        <v>149</v>
      </c>
      <c r="J6645">
        <v>4</v>
      </c>
      <c r="K6645">
        <v>4</v>
      </c>
      <c r="L6645">
        <v>4</v>
      </c>
      <c r="M6645">
        <v>4</v>
      </c>
      <c r="N6645">
        <v>4</v>
      </c>
      <c r="O6645">
        <v>4</v>
      </c>
      <c r="P6645">
        <v>4</v>
      </c>
      <c r="Q6645">
        <v>4</v>
      </c>
      <c r="R6645">
        <v>90.52</v>
      </c>
      <c r="S6645">
        <v>90.52</v>
      </c>
      <c r="T6645">
        <v>90.52</v>
      </c>
      <c r="U6645">
        <v>90.52</v>
      </c>
      <c r="V6645">
        <v>20.38223597</v>
      </c>
      <c r="W6645">
        <v>20.38223597</v>
      </c>
      <c r="X6645">
        <v>4.9062330620000001</v>
      </c>
      <c r="Y6645">
        <v>4.9062330620000001</v>
      </c>
    </row>
    <row r="6646" spans="1:25" x14ac:dyDescent="0.3">
      <c r="A6646" s="2">
        <v>45952</v>
      </c>
      <c r="B6646" t="s">
        <v>100</v>
      </c>
      <c r="C6646">
        <v>55</v>
      </c>
      <c r="D6646">
        <v>0</v>
      </c>
      <c r="F6646">
        <v>0</v>
      </c>
      <c r="G6646">
        <v>0</v>
      </c>
      <c r="H6646">
        <v>0</v>
      </c>
      <c r="I6646" t="s">
        <v>149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5" x14ac:dyDescent="0.3">
      <c r="A6647" s="2">
        <v>45952</v>
      </c>
      <c r="B6647" t="s">
        <v>54</v>
      </c>
      <c r="C6647">
        <v>499</v>
      </c>
      <c r="D6647">
        <v>3</v>
      </c>
      <c r="E6647">
        <v>0.87</v>
      </c>
      <c r="F6647">
        <v>0.60099999999999998</v>
      </c>
      <c r="G6647">
        <v>2.61</v>
      </c>
      <c r="H6647">
        <v>2.61</v>
      </c>
      <c r="I6647" t="s">
        <v>149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X6647">
        <v>0</v>
      </c>
      <c r="Y6647">
        <v>0</v>
      </c>
    </row>
    <row r="6648" spans="1:25" x14ac:dyDescent="0.3">
      <c r="A6648" s="2">
        <v>45952</v>
      </c>
      <c r="B6648" t="s">
        <v>60</v>
      </c>
      <c r="C6648">
        <v>1004</v>
      </c>
      <c r="D6648">
        <v>13</v>
      </c>
      <c r="E6648">
        <v>1.1160000000000001</v>
      </c>
      <c r="F6648">
        <v>1.2949999999999999</v>
      </c>
      <c r="G6648">
        <v>14.51</v>
      </c>
      <c r="H6648">
        <v>14.51</v>
      </c>
      <c r="I6648" t="s">
        <v>149</v>
      </c>
      <c r="J6648">
        <v>1</v>
      </c>
      <c r="K6648">
        <v>2</v>
      </c>
      <c r="L6648">
        <v>2</v>
      </c>
      <c r="M6648">
        <v>2</v>
      </c>
      <c r="N6648">
        <v>1</v>
      </c>
      <c r="O6648">
        <v>2</v>
      </c>
      <c r="P6648">
        <v>2</v>
      </c>
      <c r="Q6648">
        <v>2</v>
      </c>
      <c r="R6648">
        <v>21.88</v>
      </c>
      <c r="S6648">
        <v>64.37</v>
      </c>
      <c r="T6648">
        <v>64.37</v>
      </c>
      <c r="U6648">
        <v>64.37</v>
      </c>
      <c r="V6648">
        <v>22.541556629999999</v>
      </c>
      <c r="W6648">
        <v>22.541556629999999</v>
      </c>
      <c r="X6648">
        <v>4.4362508610000004</v>
      </c>
      <c r="Y6648">
        <v>4.4362508610000004</v>
      </c>
    </row>
    <row r="6649" spans="1:25" x14ac:dyDescent="0.3">
      <c r="A6649" s="2">
        <v>45952</v>
      </c>
      <c r="B6649" t="s">
        <v>54</v>
      </c>
      <c r="C6649">
        <v>8614</v>
      </c>
      <c r="D6649">
        <v>21</v>
      </c>
      <c r="E6649">
        <v>0.67600000000000005</v>
      </c>
      <c r="F6649">
        <v>0.24399999999999999</v>
      </c>
      <c r="G6649">
        <v>14.19</v>
      </c>
      <c r="H6649">
        <v>14.19</v>
      </c>
      <c r="I6649" t="s">
        <v>149</v>
      </c>
      <c r="J6649">
        <v>3</v>
      </c>
      <c r="K6649">
        <v>4</v>
      </c>
      <c r="L6649">
        <v>4</v>
      </c>
      <c r="M6649">
        <v>4</v>
      </c>
      <c r="N6649">
        <v>4</v>
      </c>
      <c r="O6649">
        <v>10</v>
      </c>
      <c r="P6649">
        <v>10</v>
      </c>
      <c r="Q6649">
        <v>10</v>
      </c>
      <c r="R6649">
        <v>107.76</v>
      </c>
      <c r="S6649">
        <v>245.04</v>
      </c>
      <c r="T6649">
        <v>245.04</v>
      </c>
      <c r="U6649">
        <v>245.04</v>
      </c>
      <c r="V6649">
        <v>5.7908912829999997</v>
      </c>
      <c r="W6649">
        <v>5.7908912829999997</v>
      </c>
      <c r="X6649">
        <v>17.268498940000001</v>
      </c>
      <c r="Y6649">
        <v>17.268498940000001</v>
      </c>
    </row>
    <row r="6650" spans="1:25" x14ac:dyDescent="0.3">
      <c r="A6650" s="2">
        <v>45952</v>
      </c>
      <c r="B6650" t="s">
        <v>100</v>
      </c>
      <c r="C6650">
        <v>58</v>
      </c>
      <c r="D6650">
        <v>0</v>
      </c>
      <c r="F6650">
        <v>0</v>
      </c>
      <c r="G6650">
        <v>0</v>
      </c>
      <c r="H6650">
        <v>0</v>
      </c>
      <c r="I6650" t="s">
        <v>149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5" x14ac:dyDescent="0.3">
      <c r="A6651" s="2">
        <v>45952</v>
      </c>
      <c r="B6651" t="s">
        <v>60</v>
      </c>
      <c r="C6651">
        <v>1416</v>
      </c>
      <c r="D6651">
        <v>10</v>
      </c>
      <c r="E6651">
        <v>0.58399999999999996</v>
      </c>
      <c r="F6651">
        <v>0.70599999999999996</v>
      </c>
      <c r="G6651">
        <v>5.84</v>
      </c>
      <c r="H6651">
        <v>5.84</v>
      </c>
      <c r="I6651" t="s">
        <v>149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X6651">
        <v>0</v>
      </c>
      <c r="Y6651">
        <v>0</v>
      </c>
    </row>
    <row r="6652" spans="1:25" x14ac:dyDescent="0.3">
      <c r="A6652" s="2">
        <v>45952</v>
      </c>
      <c r="B6652" t="s">
        <v>48</v>
      </c>
      <c r="C6652">
        <v>459</v>
      </c>
      <c r="D6652">
        <v>2</v>
      </c>
      <c r="E6652">
        <v>1.7649999999999999</v>
      </c>
      <c r="F6652">
        <v>0.436</v>
      </c>
      <c r="G6652">
        <v>3.53</v>
      </c>
      <c r="H6652">
        <v>3.53</v>
      </c>
      <c r="I6652" t="s">
        <v>149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X6652">
        <v>0</v>
      </c>
      <c r="Y6652">
        <v>0</v>
      </c>
    </row>
    <row r="6653" spans="1:25" x14ac:dyDescent="0.3">
      <c r="A6653" s="2">
        <v>45952</v>
      </c>
      <c r="B6653" t="s">
        <v>48</v>
      </c>
      <c r="C6653">
        <v>652</v>
      </c>
      <c r="D6653">
        <v>5</v>
      </c>
      <c r="E6653">
        <v>0.85</v>
      </c>
      <c r="F6653">
        <v>0.76700000000000002</v>
      </c>
      <c r="G6653">
        <v>4.25</v>
      </c>
      <c r="H6653">
        <v>4.25</v>
      </c>
      <c r="I6653" t="s">
        <v>149</v>
      </c>
      <c r="J6653">
        <v>3</v>
      </c>
      <c r="K6653">
        <v>3</v>
      </c>
      <c r="L6653">
        <v>3</v>
      </c>
      <c r="M6653">
        <v>3</v>
      </c>
      <c r="N6653">
        <v>5</v>
      </c>
      <c r="O6653">
        <v>5</v>
      </c>
      <c r="P6653">
        <v>5</v>
      </c>
      <c r="Q6653">
        <v>5</v>
      </c>
      <c r="R6653">
        <v>142.44999999999999</v>
      </c>
      <c r="S6653">
        <v>142.44999999999999</v>
      </c>
      <c r="T6653">
        <v>142.44999999999999</v>
      </c>
      <c r="U6653">
        <v>142.44999999999999</v>
      </c>
      <c r="V6653">
        <v>2.9835029839999998</v>
      </c>
      <c r="W6653">
        <v>2.9835029839999998</v>
      </c>
      <c r="X6653">
        <v>33.517647060000002</v>
      </c>
      <c r="Y6653">
        <v>33.517647060000002</v>
      </c>
    </row>
    <row r="6654" spans="1:25" x14ac:dyDescent="0.3">
      <c r="A6654" s="2">
        <v>45952</v>
      </c>
      <c r="B6654" t="s">
        <v>48</v>
      </c>
      <c r="C6654">
        <v>488</v>
      </c>
      <c r="D6654">
        <v>8</v>
      </c>
      <c r="E6654">
        <v>1.7490000000000001</v>
      </c>
      <c r="F6654">
        <v>1.639</v>
      </c>
      <c r="G6654">
        <v>13.99</v>
      </c>
      <c r="H6654">
        <v>13.99</v>
      </c>
      <c r="I6654" t="s">
        <v>149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1</v>
      </c>
      <c r="Q6654">
        <v>1</v>
      </c>
      <c r="R6654">
        <v>28.49</v>
      </c>
      <c r="S6654">
        <v>28.49</v>
      </c>
      <c r="T6654">
        <v>28.49</v>
      </c>
      <c r="U6654">
        <v>28.49</v>
      </c>
      <c r="V6654">
        <v>49.104949099999999</v>
      </c>
      <c r="W6654">
        <v>49.104949099999999</v>
      </c>
      <c r="X6654">
        <v>2.0364546099999998</v>
      </c>
      <c r="Y6654">
        <v>2.0364546099999998</v>
      </c>
    </row>
    <row r="6655" spans="1:25" x14ac:dyDescent="0.3">
      <c r="A6655" s="2">
        <v>45952</v>
      </c>
      <c r="B6655" t="s">
        <v>48</v>
      </c>
      <c r="C6655">
        <v>1501</v>
      </c>
      <c r="D6655">
        <v>1</v>
      </c>
      <c r="E6655">
        <v>1.1299999999999999</v>
      </c>
      <c r="F6655">
        <v>6.7000000000000004E-2</v>
      </c>
      <c r="G6655">
        <v>1.1299999999999999</v>
      </c>
      <c r="H6655">
        <v>1.1299999999999999</v>
      </c>
      <c r="I6655" t="s">
        <v>149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X6655">
        <v>0</v>
      </c>
      <c r="Y6655">
        <v>0</v>
      </c>
    </row>
    <row r="6656" spans="1:25" x14ac:dyDescent="0.3">
      <c r="A6656" s="2">
        <v>45952</v>
      </c>
      <c r="B6656" t="s">
        <v>19</v>
      </c>
      <c r="C6656">
        <v>21</v>
      </c>
      <c r="D6656">
        <v>0</v>
      </c>
      <c r="F6656">
        <v>0</v>
      </c>
      <c r="G6656">
        <v>0</v>
      </c>
      <c r="H6656">
        <v>0</v>
      </c>
      <c r="I6656" t="s">
        <v>149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5" x14ac:dyDescent="0.3">
      <c r="A6657" s="2">
        <v>45952</v>
      </c>
      <c r="B6657" t="s">
        <v>90</v>
      </c>
      <c r="C6657">
        <v>5</v>
      </c>
      <c r="D6657">
        <v>0</v>
      </c>
      <c r="F6657">
        <v>0</v>
      </c>
      <c r="G6657">
        <v>0</v>
      </c>
      <c r="H6657">
        <v>0</v>
      </c>
      <c r="I6657" t="s">
        <v>149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5" x14ac:dyDescent="0.3">
      <c r="A6658" s="2">
        <v>45952</v>
      </c>
      <c r="B6658" t="s">
        <v>19</v>
      </c>
      <c r="C6658">
        <v>44</v>
      </c>
      <c r="D6658">
        <v>0</v>
      </c>
      <c r="F6658">
        <v>0</v>
      </c>
      <c r="G6658">
        <v>0</v>
      </c>
      <c r="H6658">
        <v>0</v>
      </c>
      <c r="I6658" t="s">
        <v>149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5" x14ac:dyDescent="0.3">
      <c r="A6659" s="2">
        <v>45952</v>
      </c>
      <c r="B6659" t="s">
        <v>90</v>
      </c>
      <c r="C6659">
        <v>22</v>
      </c>
      <c r="D6659">
        <v>0</v>
      </c>
      <c r="F6659">
        <v>0</v>
      </c>
      <c r="G6659">
        <v>0</v>
      </c>
      <c r="H6659">
        <v>0</v>
      </c>
      <c r="I6659" t="s">
        <v>149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5" x14ac:dyDescent="0.3">
      <c r="A6660" s="2">
        <v>45952</v>
      </c>
      <c r="B6660" t="s">
        <v>19</v>
      </c>
      <c r="C6660">
        <v>34</v>
      </c>
      <c r="D6660">
        <v>1</v>
      </c>
      <c r="E6660">
        <v>0.78</v>
      </c>
      <c r="F6660">
        <v>2.9409999999999998</v>
      </c>
      <c r="G6660">
        <v>0.78</v>
      </c>
      <c r="H6660">
        <v>0.78</v>
      </c>
      <c r="I6660" t="s">
        <v>149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X6660">
        <v>0</v>
      </c>
      <c r="Y6660">
        <v>0</v>
      </c>
    </row>
    <row r="6661" spans="1:25" x14ac:dyDescent="0.3">
      <c r="A6661" s="2">
        <v>45952</v>
      </c>
      <c r="B6661" t="s">
        <v>90</v>
      </c>
      <c r="C6661">
        <v>32</v>
      </c>
      <c r="D6661">
        <v>1</v>
      </c>
      <c r="E6661">
        <v>1.38</v>
      </c>
      <c r="F6661">
        <v>3.125</v>
      </c>
      <c r="G6661">
        <v>1.38</v>
      </c>
      <c r="H6661">
        <v>1.38</v>
      </c>
      <c r="I6661" t="s">
        <v>149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42.49</v>
      </c>
      <c r="S6661">
        <v>42.49</v>
      </c>
      <c r="T6661">
        <v>42.49</v>
      </c>
      <c r="U6661">
        <v>42.49</v>
      </c>
      <c r="V6661">
        <v>3.247823017</v>
      </c>
      <c r="W6661">
        <v>3.247823017</v>
      </c>
      <c r="X6661">
        <v>30.789855070000002</v>
      </c>
      <c r="Y6661">
        <v>30.789855070000002</v>
      </c>
    </row>
    <row r="6662" spans="1:25" x14ac:dyDescent="0.3">
      <c r="A6662" s="2">
        <v>45952</v>
      </c>
      <c r="B6662" t="s">
        <v>19</v>
      </c>
      <c r="C6662">
        <v>28</v>
      </c>
      <c r="D6662">
        <v>0</v>
      </c>
      <c r="F6662">
        <v>0</v>
      </c>
      <c r="G6662">
        <v>0</v>
      </c>
      <c r="H6662">
        <v>0</v>
      </c>
      <c r="I6662" t="s">
        <v>149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5" x14ac:dyDescent="0.3">
      <c r="A6663" s="2">
        <v>45952</v>
      </c>
      <c r="B6663" t="s">
        <v>90</v>
      </c>
      <c r="C6663">
        <v>13</v>
      </c>
      <c r="D6663">
        <v>0</v>
      </c>
      <c r="F6663">
        <v>0</v>
      </c>
      <c r="G6663">
        <v>0</v>
      </c>
      <c r="H6663">
        <v>0</v>
      </c>
      <c r="I6663" t="s">
        <v>149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5" x14ac:dyDescent="0.3">
      <c r="A6664" s="2">
        <v>45952</v>
      </c>
      <c r="B6664" t="s">
        <v>58</v>
      </c>
      <c r="C6664">
        <v>406</v>
      </c>
      <c r="D6664">
        <v>2</v>
      </c>
      <c r="E6664">
        <v>0.77</v>
      </c>
      <c r="F6664">
        <v>0.49299999999999999</v>
      </c>
      <c r="G6664">
        <v>1.54</v>
      </c>
      <c r="H6664">
        <v>1.54</v>
      </c>
      <c r="I6664" t="s">
        <v>149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X6664">
        <v>0</v>
      </c>
      <c r="Y6664">
        <v>0</v>
      </c>
    </row>
    <row r="6665" spans="1:25" x14ac:dyDescent="0.3">
      <c r="A6665" s="2">
        <v>45952</v>
      </c>
      <c r="B6665" t="s">
        <v>110</v>
      </c>
      <c r="C6665">
        <v>475</v>
      </c>
      <c r="D6665">
        <v>6</v>
      </c>
      <c r="E6665">
        <v>1.34</v>
      </c>
      <c r="F6665">
        <v>1.2629999999999999</v>
      </c>
      <c r="G6665">
        <v>8.0399999999999991</v>
      </c>
      <c r="H6665">
        <v>8.0399999999999991</v>
      </c>
      <c r="I6665" t="s">
        <v>149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1</v>
      </c>
      <c r="Q6665">
        <v>1</v>
      </c>
      <c r="R6665">
        <v>34.49</v>
      </c>
      <c r="S6665">
        <v>34.49</v>
      </c>
      <c r="T6665">
        <v>34.49</v>
      </c>
      <c r="U6665">
        <v>34.49</v>
      </c>
      <c r="V6665">
        <v>23.311104669999999</v>
      </c>
      <c r="W6665">
        <v>23.311104669999999</v>
      </c>
      <c r="X6665">
        <v>4.2898009950000002</v>
      </c>
      <c r="Y6665">
        <v>4.2898009950000002</v>
      </c>
    </row>
    <row r="6666" spans="1:25" x14ac:dyDescent="0.3">
      <c r="A6666" s="2">
        <v>45952</v>
      </c>
      <c r="B6666" t="s">
        <v>34</v>
      </c>
      <c r="C6666">
        <v>486</v>
      </c>
      <c r="D6666">
        <v>5</v>
      </c>
      <c r="E6666">
        <v>0.81</v>
      </c>
      <c r="F6666">
        <v>1.0289999999999999</v>
      </c>
      <c r="G6666">
        <v>4.05</v>
      </c>
      <c r="H6666">
        <v>4.05</v>
      </c>
      <c r="I6666" t="s">
        <v>149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>
        <v>1</v>
      </c>
      <c r="Q6666">
        <v>1</v>
      </c>
      <c r="R6666">
        <v>93.98</v>
      </c>
      <c r="S6666">
        <v>93.98</v>
      </c>
      <c r="T6666">
        <v>93.98</v>
      </c>
      <c r="U6666">
        <v>93.98</v>
      </c>
      <c r="V6666">
        <v>4.3094275379999996</v>
      </c>
      <c r="W6666">
        <v>4.3094275379999996</v>
      </c>
      <c r="X6666">
        <v>23.20493827</v>
      </c>
      <c r="Y6666">
        <v>23.20493827</v>
      </c>
    </row>
    <row r="6667" spans="1:25" x14ac:dyDescent="0.3">
      <c r="A6667" s="2">
        <v>45952</v>
      </c>
      <c r="B6667" t="s">
        <v>28</v>
      </c>
      <c r="C6667">
        <v>56</v>
      </c>
      <c r="D6667">
        <v>0</v>
      </c>
      <c r="F6667">
        <v>0</v>
      </c>
      <c r="G6667">
        <v>0</v>
      </c>
      <c r="H6667">
        <v>0</v>
      </c>
      <c r="I6667" t="s">
        <v>149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5" x14ac:dyDescent="0.3">
      <c r="A6668" s="2">
        <v>45952</v>
      </c>
      <c r="B6668" t="s">
        <v>58</v>
      </c>
      <c r="C6668">
        <v>261</v>
      </c>
      <c r="D6668">
        <v>2</v>
      </c>
      <c r="E6668">
        <v>1.2450000000000001</v>
      </c>
      <c r="F6668">
        <v>0.76600000000000001</v>
      </c>
      <c r="G6668">
        <v>2.4900000000000002</v>
      </c>
      <c r="H6668">
        <v>2.4900000000000002</v>
      </c>
      <c r="I6668" t="s">
        <v>149</v>
      </c>
      <c r="J6668">
        <v>0</v>
      </c>
      <c r="K6668">
        <v>1</v>
      </c>
      <c r="L6668">
        <v>1</v>
      </c>
      <c r="M6668">
        <v>1</v>
      </c>
      <c r="N6668">
        <v>0</v>
      </c>
      <c r="O6668">
        <v>1</v>
      </c>
      <c r="P6668">
        <v>1</v>
      </c>
      <c r="Q6668">
        <v>1</v>
      </c>
      <c r="R6668">
        <v>0</v>
      </c>
      <c r="S6668">
        <v>34.49</v>
      </c>
      <c r="T6668">
        <v>34.49</v>
      </c>
      <c r="U6668">
        <v>34.49</v>
      </c>
      <c r="V6668">
        <v>7.2194839079999999</v>
      </c>
      <c r="W6668">
        <v>7.2194839079999999</v>
      </c>
      <c r="X6668">
        <v>13.85140562</v>
      </c>
      <c r="Y6668">
        <v>13.85140562</v>
      </c>
    </row>
    <row r="6669" spans="1:25" x14ac:dyDescent="0.3">
      <c r="A6669" s="2">
        <v>45952</v>
      </c>
      <c r="B6669" t="s">
        <v>110</v>
      </c>
      <c r="C6669">
        <v>1573</v>
      </c>
      <c r="D6669">
        <v>10</v>
      </c>
      <c r="E6669">
        <v>0.92500000000000004</v>
      </c>
      <c r="F6669">
        <v>0.63600000000000001</v>
      </c>
      <c r="G6669">
        <v>9.25</v>
      </c>
      <c r="H6669">
        <v>9.25</v>
      </c>
      <c r="I6669" t="s">
        <v>149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X6669">
        <v>0</v>
      </c>
      <c r="Y6669">
        <v>0</v>
      </c>
    </row>
    <row r="6670" spans="1:25" x14ac:dyDescent="0.3">
      <c r="A6670" s="2">
        <v>45952</v>
      </c>
      <c r="B6670" t="s">
        <v>34</v>
      </c>
      <c r="C6670">
        <v>918</v>
      </c>
      <c r="D6670">
        <v>1</v>
      </c>
      <c r="E6670">
        <v>0.99</v>
      </c>
      <c r="F6670">
        <v>0.109</v>
      </c>
      <c r="G6670">
        <v>0.99</v>
      </c>
      <c r="H6670">
        <v>0.99</v>
      </c>
      <c r="I6670" t="s">
        <v>149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  <c r="P6670">
        <v>1</v>
      </c>
      <c r="Q6670">
        <v>1</v>
      </c>
      <c r="R6670">
        <v>18.899999999999999</v>
      </c>
      <c r="S6670">
        <v>18.899999999999999</v>
      </c>
      <c r="T6670">
        <v>18.899999999999999</v>
      </c>
      <c r="U6670">
        <v>18.899999999999999</v>
      </c>
      <c r="V6670">
        <v>5.2380952379999997</v>
      </c>
      <c r="W6670">
        <v>5.2380952379999997</v>
      </c>
      <c r="X6670">
        <v>19.09090909</v>
      </c>
      <c r="Y6670">
        <v>19.09090909</v>
      </c>
    </row>
    <row r="6671" spans="1:25" x14ac:dyDescent="0.3">
      <c r="A6671" s="2">
        <v>45952</v>
      </c>
      <c r="B6671" t="s">
        <v>28</v>
      </c>
      <c r="C6671">
        <v>439</v>
      </c>
      <c r="D6671">
        <v>0</v>
      </c>
      <c r="F6671">
        <v>0</v>
      </c>
      <c r="G6671">
        <v>0</v>
      </c>
      <c r="H6671">
        <v>0</v>
      </c>
      <c r="I6671" t="s">
        <v>149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5" x14ac:dyDescent="0.3">
      <c r="A6672" s="2">
        <v>45952</v>
      </c>
      <c r="B6672" t="s">
        <v>28</v>
      </c>
      <c r="C6672">
        <v>31</v>
      </c>
      <c r="D6672">
        <v>0</v>
      </c>
      <c r="F6672">
        <v>0</v>
      </c>
      <c r="G6672">
        <v>0</v>
      </c>
      <c r="H6672">
        <v>0</v>
      </c>
      <c r="I6672" t="s">
        <v>149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5" x14ac:dyDescent="0.3">
      <c r="A6673" s="2">
        <v>45952</v>
      </c>
      <c r="B6673" t="s">
        <v>58</v>
      </c>
      <c r="C6673">
        <v>156</v>
      </c>
      <c r="D6673">
        <v>1</v>
      </c>
      <c r="E6673">
        <v>1.59</v>
      </c>
      <c r="F6673">
        <v>0.64100000000000001</v>
      </c>
      <c r="G6673">
        <v>1.59</v>
      </c>
      <c r="H6673">
        <v>1.59</v>
      </c>
      <c r="I6673" t="s">
        <v>149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X6673">
        <v>0</v>
      </c>
      <c r="Y6673">
        <v>0</v>
      </c>
    </row>
    <row r="6674" spans="1:25" x14ac:dyDescent="0.3">
      <c r="A6674" s="2">
        <v>45952</v>
      </c>
      <c r="B6674" t="s">
        <v>110</v>
      </c>
      <c r="C6674">
        <v>386</v>
      </c>
      <c r="D6674">
        <v>4</v>
      </c>
      <c r="E6674">
        <v>1.4630000000000001</v>
      </c>
      <c r="F6674">
        <v>1.036</v>
      </c>
      <c r="G6674">
        <v>5.85</v>
      </c>
      <c r="H6674">
        <v>5.85</v>
      </c>
      <c r="I6674" t="s">
        <v>149</v>
      </c>
      <c r="J6674">
        <v>2</v>
      </c>
      <c r="K6674">
        <v>3</v>
      </c>
      <c r="L6674">
        <v>3</v>
      </c>
      <c r="M6674">
        <v>3</v>
      </c>
      <c r="N6674">
        <v>2</v>
      </c>
      <c r="O6674">
        <v>3</v>
      </c>
      <c r="P6674">
        <v>3</v>
      </c>
      <c r="Q6674">
        <v>3</v>
      </c>
      <c r="R6674">
        <v>99.37</v>
      </c>
      <c r="S6674">
        <v>133.86000000000001</v>
      </c>
      <c r="T6674">
        <v>133.86000000000001</v>
      </c>
      <c r="U6674">
        <v>133.86000000000001</v>
      </c>
      <c r="V6674">
        <v>4.3702375619999998</v>
      </c>
      <c r="W6674">
        <v>4.3702375619999998</v>
      </c>
      <c r="X6674">
        <v>22.882051279999999</v>
      </c>
      <c r="Y6674">
        <v>22.882051279999999</v>
      </c>
    </row>
    <row r="6675" spans="1:25" x14ac:dyDescent="0.3">
      <c r="A6675" s="2">
        <v>45952</v>
      </c>
      <c r="B6675" t="s">
        <v>34</v>
      </c>
      <c r="C6675">
        <v>730</v>
      </c>
      <c r="D6675">
        <v>7</v>
      </c>
      <c r="E6675">
        <v>0.98899999999999999</v>
      </c>
      <c r="F6675">
        <v>0.95899999999999996</v>
      </c>
      <c r="G6675">
        <v>6.92</v>
      </c>
      <c r="H6675">
        <v>6.92</v>
      </c>
      <c r="I6675" t="s">
        <v>149</v>
      </c>
      <c r="J6675">
        <v>3</v>
      </c>
      <c r="K6675">
        <v>3</v>
      </c>
      <c r="L6675">
        <v>3</v>
      </c>
      <c r="M6675">
        <v>3</v>
      </c>
      <c r="N6675">
        <v>3</v>
      </c>
      <c r="O6675">
        <v>3</v>
      </c>
      <c r="P6675">
        <v>3</v>
      </c>
      <c r="Q6675">
        <v>3</v>
      </c>
      <c r="R6675">
        <v>94.47</v>
      </c>
      <c r="S6675">
        <v>94.47</v>
      </c>
      <c r="T6675">
        <v>94.47</v>
      </c>
      <c r="U6675">
        <v>94.47</v>
      </c>
      <c r="V6675">
        <v>7.3250767440000004</v>
      </c>
      <c r="W6675">
        <v>7.3250767440000004</v>
      </c>
      <c r="X6675">
        <v>13.651734100000001</v>
      </c>
      <c r="Y6675">
        <v>13.651734100000001</v>
      </c>
    </row>
    <row r="6676" spans="1:25" x14ac:dyDescent="0.3">
      <c r="A6676" s="2">
        <v>45952</v>
      </c>
      <c r="B6676" t="s">
        <v>34</v>
      </c>
      <c r="C6676">
        <v>198</v>
      </c>
      <c r="D6676">
        <v>1</v>
      </c>
      <c r="E6676">
        <v>0.43</v>
      </c>
      <c r="F6676">
        <v>0.505</v>
      </c>
      <c r="G6676">
        <v>0.43</v>
      </c>
      <c r="H6676">
        <v>0.43</v>
      </c>
      <c r="I6676" t="s">
        <v>149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X6676">
        <v>0</v>
      </c>
      <c r="Y6676">
        <v>0</v>
      </c>
    </row>
    <row r="6677" spans="1:25" x14ac:dyDescent="0.3">
      <c r="A6677" s="2">
        <v>45952</v>
      </c>
      <c r="B6677" t="s">
        <v>58</v>
      </c>
      <c r="C6677">
        <v>285</v>
      </c>
      <c r="D6677">
        <v>2</v>
      </c>
      <c r="E6677">
        <v>0.36</v>
      </c>
      <c r="F6677">
        <v>0.70199999999999996</v>
      </c>
      <c r="G6677">
        <v>0.72</v>
      </c>
      <c r="H6677">
        <v>0.72</v>
      </c>
      <c r="I6677" t="s">
        <v>149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X6677">
        <v>0</v>
      </c>
      <c r="Y6677">
        <v>0</v>
      </c>
    </row>
    <row r="6678" spans="1:25" x14ac:dyDescent="0.3">
      <c r="A6678" s="2">
        <v>45952</v>
      </c>
      <c r="B6678" t="s">
        <v>28</v>
      </c>
      <c r="C6678">
        <v>187</v>
      </c>
      <c r="D6678">
        <v>0</v>
      </c>
      <c r="F6678">
        <v>0</v>
      </c>
      <c r="G6678">
        <v>0</v>
      </c>
      <c r="H6678">
        <v>0</v>
      </c>
      <c r="I6678" t="s">
        <v>149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5" x14ac:dyDescent="0.3">
      <c r="A6679" s="2">
        <v>45952</v>
      </c>
      <c r="B6679" t="s">
        <v>110</v>
      </c>
      <c r="C6679">
        <v>3537</v>
      </c>
      <c r="D6679">
        <v>18</v>
      </c>
      <c r="E6679">
        <v>0.77100000000000002</v>
      </c>
      <c r="F6679">
        <v>0.50900000000000001</v>
      </c>
      <c r="G6679">
        <v>13.88</v>
      </c>
      <c r="H6679">
        <v>13.88</v>
      </c>
      <c r="I6679" t="s">
        <v>149</v>
      </c>
      <c r="J6679">
        <v>2</v>
      </c>
      <c r="K6679">
        <v>2</v>
      </c>
      <c r="L6679">
        <v>2</v>
      </c>
      <c r="M6679">
        <v>2</v>
      </c>
      <c r="N6679">
        <v>2</v>
      </c>
      <c r="O6679">
        <v>2</v>
      </c>
      <c r="P6679">
        <v>2</v>
      </c>
      <c r="Q6679">
        <v>2</v>
      </c>
      <c r="R6679">
        <v>56.37</v>
      </c>
      <c r="S6679">
        <v>56.37</v>
      </c>
      <c r="T6679">
        <v>56.37</v>
      </c>
      <c r="U6679">
        <v>56.37</v>
      </c>
      <c r="V6679">
        <v>24.623026429999999</v>
      </c>
      <c r="W6679">
        <v>24.623026429999999</v>
      </c>
      <c r="X6679">
        <v>4.0612391929999996</v>
      </c>
      <c r="Y6679">
        <v>4.0612391929999996</v>
      </c>
    </row>
    <row r="6680" spans="1:25" x14ac:dyDescent="0.3">
      <c r="A6680" s="2">
        <v>45952</v>
      </c>
      <c r="B6680" t="s">
        <v>26</v>
      </c>
      <c r="C6680">
        <v>317</v>
      </c>
      <c r="D6680">
        <v>3</v>
      </c>
      <c r="E6680">
        <v>1.19</v>
      </c>
      <c r="F6680">
        <v>0.94599999999999995</v>
      </c>
      <c r="G6680">
        <v>3.57</v>
      </c>
      <c r="H6680">
        <v>3.57</v>
      </c>
      <c r="I6680" t="s">
        <v>149</v>
      </c>
      <c r="J6680">
        <v>3</v>
      </c>
      <c r="K6680">
        <v>3</v>
      </c>
      <c r="L6680">
        <v>3</v>
      </c>
      <c r="M6680">
        <v>3</v>
      </c>
      <c r="N6680">
        <v>3</v>
      </c>
      <c r="O6680">
        <v>3</v>
      </c>
      <c r="P6680">
        <v>3</v>
      </c>
      <c r="Q6680">
        <v>3</v>
      </c>
      <c r="R6680">
        <v>99.7</v>
      </c>
      <c r="S6680">
        <v>99.7</v>
      </c>
      <c r="T6680">
        <v>99.7</v>
      </c>
      <c r="U6680">
        <v>99.7</v>
      </c>
      <c r="V6680">
        <v>3.580742227</v>
      </c>
      <c r="W6680">
        <v>3.580742227</v>
      </c>
      <c r="X6680">
        <v>27.927170870000001</v>
      </c>
      <c r="Y6680">
        <v>27.927170870000001</v>
      </c>
    </row>
    <row r="6681" spans="1:25" x14ac:dyDescent="0.3">
      <c r="A6681" s="2">
        <v>45952</v>
      </c>
      <c r="B6681" t="s">
        <v>30</v>
      </c>
      <c r="C6681">
        <v>7</v>
      </c>
      <c r="D6681">
        <v>0</v>
      </c>
      <c r="F6681">
        <v>0</v>
      </c>
      <c r="G6681">
        <v>0</v>
      </c>
      <c r="H6681">
        <v>0</v>
      </c>
      <c r="I6681" t="s">
        <v>149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5" x14ac:dyDescent="0.3">
      <c r="A6682" s="2">
        <v>45952</v>
      </c>
      <c r="B6682" t="s">
        <v>26</v>
      </c>
      <c r="C6682">
        <v>708</v>
      </c>
      <c r="D6682">
        <v>2</v>
      </c>
      <c r="E6682">
        <v>0.78</v>
      </c>
      <c r="F6682">
        <v>0.28199999999999997</v>
      </c>
      <c r="G6682">
        <v>1.56</v>
      </c>
      <c r="H6682">
        <v>1.56</v>
      </c>
      <c r="I6682" t="s">
        <v>149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1</v>
      </c>
      <c r="R6682">
        <v>24.98</v>
      </c>
      <c r="S6682">
        <v>24.98</v>
      </c>
      <c r="T6682">
        <v>24.98</v>
      </c>
      <c r="U6682">
        <v>24.98</v>
      </c>
      <c r="V6682">
        <v>6.2449959970000002</v>
      </c>
      <c r="W6682">
        <v>6.2449959970000002</v>
      </c>
      <c r="X6682">
        <v>16.012820510000001</v>
      </c>
      <c r="Y6682">
        <v>16.012820510000001</v>
      </c>
    </row>
    <row r="6683" spans="1:25" x14ac:dyDescent="0.3">
      <c r="A6683" s="2">
        <v>45952</v>
      </c>
      <c r="B6683" t="s">
        <v>30</v>
      </c>
      <c r="C6683">
        <v>59</v>
      </c>
      <c r="D6683">
        <v>0</v>
      </c>
      <c r="F6683">
        <v>0</v>
      </c>
      <c r="G6683">
        <v>0</v>
      </c>
      <c r="H6683">
        <v>0</v>
      </c>
      <c r="I6683" t="s">
        <v>149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5" x14ac:dyDescent="0.3">
      <c r="A6684" s="2">
        <v>45952</v>
      </c>
      <c r="B6684" t="s">
        <v>26</v>
      </c>
      <c r="C6684">
        <v>359</v>
      </c>
      <c r="D6684">
        <v>4</v>
      </c>
      <c r="E6684">
        <v>1.093</v>
      </c>
      <c r="F6684">
        <v>1.1140000000000001</v>
      </c>
      <c r="G6684">
        <v>4.37</v>
      </c>
      <c r="H6684">
        <v>4.37</v>
      </c>
      <c r="I6684" t="s">
        <v>149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X6684">
        <v>0</v>
      </c>
      <c r="Y6684">
        <v>0</v>
      </c>
    </row>
    <row r="6685" spans="1:25" x14ac:dyDescent="0.3">
      <c r="A6685" s="2">
        <v>45952</v>
      </c>
      <c r="B6685" t="s">
        <v>30</v>
      </c>
      <c r="C6685">
        <v>158</v>
      </c>
      <c r="D6685">
        <v>0</v>
      </c>
      <c r="F6685">
        <v>0</v>
      </c>
      <c r="G6685">
        <v>0</v>
      </c>
      <c r="H6685">
        <v>0</v>
      </c>
      <c r="I6685" t="s">
        <v>149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5" x14ac:dyDescent="0.3">
      <c r="A6686" s="2">
        <v>45952</v>
      </c>
      <c r="B6686" t="s">
        <v>30</v>
      </c>
      <c r="C6686">
        <v>65</v>
      </c>
      <c r="D6686">
        <v>1</v>
      </c>
      <c r="E6686">
        <v>0.35</v>
      </c>
      <c r="F6686">
        <v>1.538</v>
      </c>
      <c r="G6686">
        <v>0.35</v>
      </c>
      <c r="H6686">
        <v>0.35</v>
      </c>
      <c r="I6686" t="s">
        <v>149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X6686">
        <v>0</v>
      </c>
      <c r="Y6686">
        <v>0</v>
      </c>
    </row>
    <row r="6687" spans="1:25" x14ac:dyDescent="0.3">
      <c r="A6687" s="2">
        <v>45952</v>
      </c>
      <c r="B6687" t="s">
        <v>26</v>
      </c>
      <c r="C6687">
        <v>383</v>
      </c>
      <c r="D6687">
        <v>3</v>
      </c>
      <c r="E6687">
        <v>0.45</v>
      </c>
      <c r="F6687">
        <v>0.78300000000000003</v>
      </c>
      <c r="G6687">
        <v>1.35</v>
      </c>
      <c r="H6687">
        <v>1.35</v>
      </c>
      <c r="I6687" t="s">
        <v>149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X6687">
        <v>0</v>
      </c>
      <c r="Y6687">
        <v>0</v>
      </c>
    </row>
    <row r="6688" spans="1:25" x14ac:dyDescent="0.3">
      <c r="A6688" s="2">
        <v>45952</v>
      </c>
      <c r="B6688" t="s">
        <v>86</v>
      </c>
      <c r="C6688">
        <v>1</v>
      </c>
      <c r="D6688">
        <v>0</v>
      </c>
      <c r="F6688">
        <v>0</v>
      </c>
      <c r="G6688">
        <v>0</v>
      </c>
      <c r="H6688">
        <v>0</v>
      </c>
      <c r="I6688" t="s">
        <v>149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5" x14ac:dyDescent="0.3">
      <c r="A6689" s="2">
        <v>45952</v>
      </c>
      <c r="B6689" t="s">
        <v>32</v>
      </c>
      <c r="C6689">
        <v>42</v>
      </c>
      <c r="D6689">
        <v>0</v>
      </c>
      <c r="F6689">
        <v>0</v>
      </c>
      <c r="G6689">
        <v>0</v>
      </c>
      <c r="H6689">
        <v>0</v>
      </c>
      <c r="I6689" t="s">
        <v>149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5" x14ac:dyDescent="0.3">
      <c r="A6690" s="2">
        <v>45952</v>
      </c>
      <c r="B6690" t="s">
        <v>46</v>
      </c>
      <c r="C6690">
        <v>21</v>
      </c>
      <c r="D6690">
        <v>0</v>
      </c>
      <c r="F6690">
        <v>0</v>
      </c>
      <c r="G6690">
        <v>0</v>
      </c>
      <c r="H6690">
        <v>0</v>
      </c>
      <c r="I6690" t="s">
        <v>149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5" x14ac:dyDescent="0.3">
      <c r="A6691" s="2">
        <v>45952</v>
      </c>
      <c r="B6691" t="s">
        <v>38</v>
      </c>
      <c r="C6691">
        <v>207</v>
      </c>
      <c r="D6691">
        <v>3</v>
      </c>
      <c r="E6691">
        <v>1.0529999999999999</v>
      </c>
      <c r="F6691">
        <v>1.4490000000000001</v>
      </c>
      <c r="G6691">
        <v>3.16</v>
      </c>
      <c r="H6691">
        <v>3.16</v>
      </c>
      <c r="I6691" t="s">
        <v>149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X6691">
        <v>0</v>
      </c>
      <c r="Y6691">
        <v>0</v>
      </c>
    </row>
    <row r="6692" spans="1:25" x14ac:dyDescent="0.3">
      <c r="A6692" s="2">
        <v>45952</v>
      </c>
      <c r="B6692" t="s">
        <v>46</v>
      </c>
      <c r="C6692">
        <v>263</v>
      </c>
      <c r="D6692">
        <v>0</v>
      </c>
      <c r="F6692">
        <v>0</v>
      </c>
      <c r="G6692">
        <v>0</v>
      </c>
      <c r="H6692">
        <v>0</v>
      </c>
      <c r="I6692" t="s">
        <v>149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5" x14ac:dyDescent="0.3">
      <c r="A6693" s="2">
        <v>45952</v>
      </c>
      <c r="B6693" t="s">
        <v>38</v>
      </c>
      <c r="C6693">
        <v>753</v>
      </c>
      <c r="D6693">
        <v>7</v>
      </c>
      <c r="E6693">
        <v>0.88100000000000001</v>
      </c>
      <c r="F6693">
        <v>0.93</v>
      </c>
      <c r="G6693">
        <v>6.17</v>
      </c>
      <c r="H6693">
        <v>6.17</v>
      </c>
      <c r="I6693" t="s">
        <v>149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X6693">
        <v>0</v>
      </c>
      <c r="Y6693">
        <v>0</v>
      </c>
    </row>
    <row r="6694" spans="1:25" x14ac:dyDescent="0.3">
      <c r="A6694" s="2">
        <v>45952</v>
      </c>
      <c r="B6694" t="s">
        <v>86</v>
      </c>
      <c r="C6694">
        <v>141</v>
      </c>
      <c r="D6694">
        <v>0</v>
      </c>
      <c r="F6694">
        <v>0</v>
      </c>
      <c r="G6694">
        <v>0</v>
      </c>
      <c r="H6694">
        <v>0</v>
      </c>
      <c r="I6694" t="s">
        <v>149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5" x14ac:dyDescent="0.3">
      <c r="A6695" s="2">
        <v>45952</v>
      </c>
      <c r="B6695" t="s">
        <v>32</v>
      </c>
      <c r="C6695">
        <v>121</v>
      </c>
      <c r="D6695">
        <v>1</v>
      </c>
      <c r="E6695">
        <v>0.99</v>
      </c>
      <c r="F6695">
        <v>0.82599999999999996</v>
      </c>
      <c r="G6695">
        <v>0.99</v>
      </c>
      <c r="H6695">
        <v>0.99</v>
      </c>
      <c r="I6695" t="s">
        <v>149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X6695">
        <v>0</v>
      </c>
      <c r="Y6695">
        <v>0</v>
      </c>
    </row>
    <row r="6696" spans="1:25" x14ac:dyDescent="0.3">
      <c r="A6696" s="2">
        <v>45952</v>
      </c>
      <c r="B6696" t="s">
        <v>38</v>
      </c>
      <c r="C6696">
        <v>499</v>
      </c>
      <c r="D6696">
        <v>2</v>
      </c>
      <c r="E6696">
        <v>0.41</v>
      </c>
      <c r="F6696">
        <v>0.40100000000000002</v>
      </c>
      <c r="G6696">
        <v>0.82</v>
      </c>
      <c r="H6696">
        <v>0.82</v>
      </c>
      <c r="I6696" t="s">
        <v>149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X6696">
        <v>0</v>
      </c>
      <c r="Y6696">
        <v>0</v>
      </c>
    </row>
    <row r="6697" spans="1:25" x14ac:dyDescent="0.3">
      <c r="A6697" s="2">
        <v>45952</v>
      </c>
      <c r="B6697" t="s">
        <v>86</v>
      </c>
      <c r="C6697">
        <v>6</v>
      </c>
      <c r="D6697">
        <v>0</v>
      </c>
      <c r="F6697">
        <v>0</v>
      </c>
      <c r="G6697">
        <v>0</v>
      </c>
      <c r="H6697">
        <v>0</v>
      </c>
      <c r="I6697" t="s">
        <v>149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5" x14ac:dyDescent="0.3">
      <c r="A6698" s="2">
        <v>45952</v>
      </c>
      <c r="B6698" t="s">
        <v>32</v>
      </c>
      <c r="C6698">
        <v>51</v>
      </c>
      <c r="D6698">
        <v>0</v>
      </c>
      <c r="F6698">
        <v>0</v>
      </c>
      <c r="G6698">
        <v>0</v>
      </c>
      <c r="H6698">
        <v>0</v>
      </c>
      <c r="I6698" t="s">
        <v>149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5" x14ac:dyDescent="0.3">
      <c r="A6699" s="2">
        <v>45952</v>
      </c>
      <c r="B6699" t="s">
        <v>46</v>
      </c>
      <c r="C6699">
        <v>174</v>
      </c>
      <c r="D6699">
        <v>1</v>
      </c>
      <c r="E6699">
        <v>1.1200000000000001</v>
      </c>
      <c r="F6699">
        <v>0.57499999999999996</v>
      </c>
      <c r="G6699">
        <v>1.1200000000000001</v>
      </c>
      <c r="H6699">
        <v>1.1200000000000001</v>
      </c>
      <c r="I6699" t="s">
        <v>149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X6699">
        <v>0</v>
      </c>
      <c r="Y6699">
        <v>0</v>
      </c>
    </row>
    <row r="6700" spans="1:25" x14ac:dyDescent="0.3">
      <c r="A6700" s="2">
        <v>45952</v>
      </c>
      <c r="B6700" t="s">
        <v>86</v>
      </c>
      <c r="C6700">
        <v>66</v>
      </c>
      <c r="D6700">
        <v>1</v>
      </c>
      <c r="E6700">
        <v>0.43</v>
      </c>
      <c r="F6700">
        <v>1.5149999999999999</v>
      </c>
      <c r="G6700">
        <v>0.43</v>
      </c>
      <c r="H6700">
        <v>0.43</v>
      </c>
      <c r="I6700" t="s">
        <v>149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X6700">
        <v>0</v>
      </c>
      <c r="Y6700">
        <v>0</v>
      </c>
    </row>
    <row r="6701" spans="1:25" x14ac:dyDescent="0.3">
      <c r="A6701" s="2">
        <v>45952</v>
      </c>
      <c r="B6701" t="s">
        <v>46</v>
      </c>
      <c r="C6701">
        <v>71</v>
      </c>
      <c r="D6701">
        <v>0</v>
      </c>
      <c r="F6701">
        <v>0</v>
      </c>
      <c r="G6701">
        <v>0</v>
      </c>
      <c r="H6701">
        <v>0</v>
      </c>
      <c r="I6701" t="s">
        <v>149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5" x14ac:dyDescent="0.3">
      <c r="A6702" s="2">
        <v>45952</v>
      </c>
      <c r="B6702" t="s">
        <v>32</v>
      </c>
      <c r="C6702">
        <v>215</v>
      </c>
      <c r="D6702">
        <v>2</v>
      </c>
      <c r="E6702">
        <v>0.52500000000000002</v>
      </c>
      <c r="F6702">
        <v>0.93</v>
      </c>
      <c r="G6702">
        <v>1.05</v>
      </c>
      <c r="H6702">
        <v>1.05</v>
      </c>
      <c r="I6702" t="s">
        <v>149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X6702">
        <v>0</v>
      </c>
      <c r="Y6702">
        <v>0</v>
      </c>
    </row>
    <row r="6703" spans="1:25" x14ac:dyDescent="0.3">
      <c r="A6703" s="2">
        <v>45952</v>
      </c>
      <c r="B6703" t="s">
        <v>38</v>
      </c>
      <c r="C6703">
        <v>803</v>
      </c>
      <c r="D6703">
        <v>7</v>
      </c>
      <c r="E6703">
        <v>0.36</v>
      </c>
      <c r="F6703">
        <v>0.872</v>
      </c>
      <c r="G6703">
        <v>2.52</v>
      </c>
      <c r="H6703">
        <v>2.52</v>
      </c>
      <c r="I6703" t="s">
        <v>149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1</v>
      </c>
      <c r="P6703">
        <v>1</v>
      </c>
      <c r="Q6703">
        <v>1</v>
      </c>
      <c r="R6703">
        <v>39.979999999999997</v>
      </c>
      <c r="S6703">
        <v>39.979999999999997</v>
      </c>
      <c r="T6703">
        <v>39.979999999999997</v>
      </c>
      <c r="U6703">
        <v>39.979999999999997</v>
      </c>
      <c r="V6703">
        <v>6.3031515760000003</v>
      </c>
      <c r="W6703">
        <v>6.3031515760000003</v>
      </c>
      <c r="X6703">
        <v>15.86507937</v>
      </c>
      <c r="Y6703">
        <v>15.86507937</v>
      </c>
    </row>
    <row r="6704" spans="1:25" x14ac:dyDescent="0.3">
      <c r="A6704" s="2">
        <v>45952</v>
      </c>
      <c r="B6704" t="s">
        <v>40</v>
      </c>
      <c r="C6704">
        <v>168</v>
      </c>
      <c r="D6704">
        <v>1</v>
      </c>
      <c r="E6704">
        <v>2.68</v>
      </c>
      <c r="F6704">
        <v>0.59499999999999997</v>
      </c>
      <c r="G6704">
        <v>2.68</v>
      </c>
      <c r="H6704">
        <v>2.68</v>
      </c>
      <c r="I6704" t="s">
        <v>149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X6704">
        <v>0</v>
      </c>
      <c r="Y6704">
        <v>0</v>
      </c>
    </row>
    <row r="6705" spans="1:25" x14ac:dyDescent="0.3">
      <c r="A6705" s="2">
        <v>45953</v>
      </c>
      <c r="B6705" t="s">
        <v>44</v>
      </c>
      <c r="C6705">
        <v>2226</v>
      </c>
      <c r="D6705">
        <v>13</v>
      </c>
      <c r="E6705">
        <v>1.536</v>
      </c>
      <c r="F6705">
        <v>0.58399999999999996</v>
      </c>
      <c r="G6705">
        <v>19.97</v>
      </c>
      <c r="H6705">
        <v>19.97</v>
      </c>
      <c r="I6705" t="s">
        <v>149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X6705">
        <v>0</v>
      </c>
      <c r="Y6705">
        <v>0</v>
      </c>
    </row>
    <row r="6706" spans="1:25" x14ac:dyDescent="0.3">
      <c r="A6706" s="2">
        <v>45953</v>
      </c>
      <c r="B6706" t="s">
        <v>42</v>
      </c>
      <c r="C6706">
        <v>5843</v>
      </c>
      <c r="D6706">
        <v>68</v>
      </c>
      <c r="E6706">
        <v>1.778</v>
      </c>
      <c r="F6706">
        <v>1.1639999999999999</v>
      </c>
      <c r="G6706">
        <v>120.87</v>
      </c>
      <c r="H6706">
        <v>120.87</v>
      </c>
      <c r="I6706" t="s">
        <v>149</v>
      </c>
      <c r="J6706">
        <v>8</v>
      </c>
      <c r="K6706">
        <v>10</v>
      </c>
      <c r="L6706">
        <v>10</v>
      </c>
      <c r="M6706">
        <v>10</v>
      </c>
      <c r="N6706">
        <v>8</v>
      </c>
      <c r="O6706">
        <v>10</v>
      </c>
      <c r="P6706">
        <v>10</v>
      </c>
      <c r="Q6706">
        <v>10</v>
      </c>
      <c r="R6706">
        <v>227.15</v>
      </c>
      <c r="S6706">
        <v>276.02999999999997</v>
      </c>
      <c r="T6706">
        <v>276.02999999999997</v>
      </c>
      <c r="U6706">
        <v>276.02999999999997</v>
      </c>
      <c r="V6706">
        <v>43.788718619999997</v>
      </c>
      <c r="W6706">
        <v>43.788718619999997</v>
      </c>
      <c r="X6706">
        <v>2.2836932239999999</v>
      </c>
      <c r="Y6706">
        <v>2.2836932239999999</v>
      </c>
    </row>
    <row r="6707" spans="1:25" x14ac:dyDescent="0.3">
      <c r="A6707" s="2">
        <v>45953</v>
      </c>
      <c r="B6707" t="s">
        <v>40</v>
      </c>
      <c r="C6707">
        <v>1981</v>
      </c>
      <c r="D6707">
        <v>20</v>
      </c>
      <c r="E6707">
        <v>2.6429999999999998</v>
      </c>
      <c r="F6707">
        <v>1.01</v>
      </c>
      <c r="G6707">
        <v>52.85</v>
      </c>
      <c r="H6707">
        <v>52.85</v>
      </c>
      <c r="I6707" t="s">
        <v>149</v>
      </c>
      <c r="J6707">
        <v>4</v>
      </c>
      <c r="K6707">
        <v>5</v>
      </c>
      <c r="L6707">
        <v>5</v>
      </c>
      <c r="M6707">
        <v>5</v>
      </c>
      <c r="N6707">
        <v>5</v>
      </c>
      <c r="O6707">
        <v>6</v>
      </c>
      <c r="P6707">
        <v>6</v>
      </c>
      <c r="Q6707">
        <v>6</v>
      </c>
      <c r="R6707">
        <v>143.4</v>
      </c>
      <c r="S6707">
        <v>237.38</v>
      </c>
      <c r="T6707">
        <v>237.38</v>
      </c>
      <c r="U6707">
        <v>237.38</v>
      </c>
      <c r="V6707">
        <v>22.263880700000001</v>
      </c>
      <c r="W6707">
        <v>22.263880700000001</v>
      </c>
      <c r="X6707">
        <v>4.4915799429999996</v>
      </c>
      <c r="Y6707">
        <v>4.4915799429999996</v>
      </c>
    </row>
    <row r="6708" spans="1:25" x14ac:dyDescent="0.3">
      <c r="A6708" s="2">
        <v>45953</v>
      </c>
      <c r="B6708" t="s">
        <v>62</v>
      </c>
      <c r="C6708">
        <v>1288</v>
      </c>
      <c r="D6708">
        <v>11</v>
      </c>
      <c r="E6708">
        <v>4.3620000000000001</v>
      </c>
      <c r="F6708">
        <v>0.85399999999999998</v>
      </c>
      <c r="G6708">
        <v>47.98</v>
      </c>
      <c r="H6708">
        <v>47.98</v>
      </c>
      <c r="I6708" t="s">
        <v>149</v>
      </c>
      <c r="J6708">
        <v>5</v>
      </c>
      <c r="K6708">
        <v>5</v>
      </c>
      <c r="L6708">
        <v>5</v>
      </c>
      <c r="M6708">
        <v>5</v>
      </c>
      <c r="N6708">
        <v>6</v>
      </c>
      <c r="O6708">
        <v>6</v>
      </c>
      <c r="P6708">
        <v>6</v>
      </c>
      <c r="Q6708">
        <v>6</v>
      </c>
      <c r="R6708">
        <v>428.94</v>
      </c>
      <c r="S6708">
        <v>428.94</v>
      </c>
      <c r="T6708">
        <v>428.94</v>
      </c>
      <c r="U6708">
        <v>428.94</v>
      </c>
      <c r="V6708">
        <v>11.18571362</v>
      </c>
      <c r="W6708">
        <v>11.18571362</v>
      </c>
      <c r="X6708">
        <v>8.9399749899999996</v>
      </c>
      <c r="Y6708">
        <v>8.9399749899999996</v>
      </c>
    </row>
    <row r="6709" spans="1:25" x14ac:dyDescent="0.3">
      <c r="A6709" s="2">
        <v>45953</v>
      </c>
      <c r="B6709" t="s">
        <v>84</v>
      </c>
      <c r="C6709">
        <v>5453</v>
      </c>
      <c r="D6709">
        <v>39</v>
      </c>
      <c r="E6709">
        <v>2.2709999999999999</v>
      </c>
      <c r="F6709">
        <v>0.71499999999999997</v>
      </c>
      <c r="G6709">
        <v>88.55</v>
      </c>
      <c r="H6709">
        <v>88.55</v>
      </c>
      <c r="I6709" t="s">
        <v>149</v>
      </c>
      <c r="J6709">
        <v>7</v>
      </c>
      <c r="K6709">
        <v>11</v>
      </c>
      <c r="L6709">
        <v>11</v>
      </c>
      <c r="M6709">
        <v>11</v>
      </c>
      <c r="N6709">
        <v>7</v>
      </c>
      <c r="O6709">
        <v>11</v>
      </c>
      <c r="P6709">
        <v>11</v>
      </c>
      <c r="Q6709">
        <v>11</v>
      </c>
      <c r="R6709">
        <v>239.92</v>
      </c>
      <c r="S6709">
        <v>375.27</v>
      </c>
      <c r="T6709">
        <v>375.27</v>
      </c>
      <c r="U6709">
        <v>375.27</v>
      </c>
      <c r="V6709">
        <v>23.59634397</v>
      </c>
      <c r="W6709">
        <v>23.59634397</v>
      </c>
      <c r="X6709">
        <v>4.2379446639999996</v>
      </c>
      <c r="Y6709">
        <v>4.2379446639999996</v>
      </c>
    </row>
    <row r="6710" spans="1:25" x14ac:dyDescent="0.3">
      <c r="A6710" s="2">
        <v>45953</v>
      </c>
      <c r="B6710" t="s">
        <v>56</v>
      </c>
      <c r="C6710">
        <v>642</v>
      </c>
      <c r="D6710">
        <v>9</v>
      </c>
      <c r="E6710">
        <v>1.782</v>
      </c>
      <c r="F6710">
        <v>1.4019999999999999</v>
      </c>
      <c r="G6710">
        <v>16.04</v>
      </c>
      <c r="H6710">
        <v>16.04</v>
      </c>
      <c r="I6710" t="s">
        <v>149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X6710">
        <v>0</v>
      </c>
      <c r="Y6710">
        <v>0</v>
      </c>
    </row>
    <row r="6711" spans="1:25" x14ac:dyDescent="0.3">
      <c r="A6711" s="2">
        <v>45953</v>
      </c>
      <c r="B6711" t="s">
        <v>50</v>
      </c>
      <c r="C6711">
        <v>1028</v>
      </c>
      <c r="D6711">
        <v>13</v>
      </c>
      <c r="E6711">
        <v>1.546</v>
      </c>
      <c r="F6711">
        <v>1.2649999999999999</v>
      </c>
      <c r="G6711">
        <v>20.100000000000001</v>
      </c>
      <c r="H6711">
        <v>20.100000000000001</v>
      </c>
      <c r="I6711" t="s">
        <v>149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34.49</v>
      </c>
      <c r="S6711">
        <v>34.49</v>
      </c>
      <c r="T6711">
        <v>34.49</v>
      </c>
      <c r="U6711">
        <v>34.49</v>
      </c>
      <c r="V6711">
        <v>58.277761669999997</v>
      </c>
      <c r="W6711">
        <v>58.277761669999997</v>
      </c>
      <c r="X6711">
        <v>1.715920398</v>
      </c>
      <c r="Y6711">
        <v>1.715920398</v>
      </c>
    </row>
    <row r="6712" spans="1:25" x14ac:dyDescent="0.3">
      <c r="A6712" s="2">
        <v>45953</v>
      </c>
      <c r="B6712" t="s">
        <v>36</v>
      </c>
      <c r="C6712">
        <v>1786</v>
      </c>
      <c r="D6712">
        <v>12</v>
      </c>
      <c r="E6712">
        <v>1.669</v>
      </c>
      <c r="F6712">
        <v>0.67200000000000004</v>
      </c>
      <c r="G6712">
        <v>20.03</v>
      </c>
      <c r="H6712">
        <v>20.03</v>
      </c>
      <c r="I6712" t="s">
        <v>149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X6712">
        <v>0</v>
      </c>
      <c r="Y6712">
        <v>0</v>
      </c>
    </row>
    <row r="6713" spans="1:25" x14ac:dyDescent="0.3">
      <c r="A6713" s="2">
        <v>45953</v>
      </c>
      <c r="B6713" t="s">
        <v>62</v>
      </c>
      <c r="C6713">
        <v>6625</v>
      </c>
      <c r="D6713">
        <v>52</v>
      </c>
      <c r="E6713">
        <v>4.1520000000000001</v>
      </c>
      <c r="F6713">
        <v>0.78500000000000003</v>
      </c>
      <c r="G6713">
        <v>215.92</v>
      </c>
      <c r="H6713">
        <v>215.92</v>
      </c>
      <c r="I6713" t="s">
        <v>149</v>
      </c>
      <c r="J6713">
        <v>13</v>
      </c>
      <c r="K6713">
        <v>18</v>
      </c>
      <c r="L6713">
        <v>18</v>
      </c>
      <c r="M6713">
        <v>18</v>
      </c>
      <c r="N6713">
        <v>20</v>
      </c>
      <c r="O6713">
        <v>33</v>
      </c>
      <c r="P6713">
        <v>33</v>
      </c>
      <c r="Q6713">
        <v>33</v>
      </c>
      <c r="R6713">
        <v>720.58</v>
      </c>
      <c r="S6713">
        <v>1158.6099999999999</v>
      </c>
      <c r="T6713">
        <v>1158.6099999999999</v>
      </c>
      <c r="U6713">
        <v>1158.6099999999999</v>
      </c>
      <c r="V6713">
        <v>18.63612432</v>
      </c>
      <c r="W6713">
        <v>18.63612432</v>
      </c>
      <c r="X6713">
        <v>5.3659225639999999</v>
      </c>
      <c r="Y6713">
        <v>5.3659225639999999</v>
      </c>
    </row>
    <row r="6714" spans="1:25" x14ac:dyDescent="0.3">
      <c r="A6714" s="2">
        <v>45953</v>
      </c>
      <c r="B6714" t="s">
        <v>64</v>
      </c>
      <c r="C6714">
        <v>1749</v>
      </c>
      <c r="D6714">
        <v>16</v>
      </c>
      <c r="E6714">
        <v>6.25</v>
      </c>
      <c r="F6714">
        <v>0.91500000000000004</v>
      </c>
      <c r="G6714">
        <v>100</v>
      </c>
      <c r="H6714">
        <v>100</v>
      </c>
      <c r="I6714" t="s">
        <v>149</v>
      </c>
      <c r="J6714">
        <v>5</v>
      </c>
      <c r="K6714">
        <v>5</v>
      </c>
      <c r="L6714">
        <v>5</v>
      </c>
      <c r="M6714">
        <v>5</v>
      </c>
      <c r="N6714">
        <v>10</v>
      </c>
      <c r="O6714">
        <v>10</v>
      </c>
      <c r="P6714">
        <v>10</v>
      </c>
      <c r="Q6714">
        <v>10</v>
      </c>
      <c r="R6714">
        <v>380.02</v>
      </c>
      <c r="S6714">
        <v>380.02</v>
      </c>
      <c r="T6714">
        <v>380.02</v>
      </c>
      <c r="U6714">
        <v>380.02</v>
      </c>
      <c r="V6714">
        <v>26.314404509999999</v>
      </c>
      <c r="W6714">
        <v>26.314404509999999</v>
      </c>
      <c r="X6714">
        <v>3.8001999999999998</v>
      </c>
      <c r="Y6714">
        <v>3.8001999999999998</v>
      </c>
    </row>
    <row r="6715" spans="1:25" x14ac:dyDescent="0.3">
      <c r="A6715" s="2">
        <v>45953</v>
      </c>
      <c r="B6715" t="s">
        <v>66</v>
      </c>
      <c r="C6715">
        <v>1471</v>
      </c>
      <c r="D6715">
        <v>5</v>
      </c>
      <c r="E6715">
        <v>4.78</v>
      </c>
      <c r="F6715">
        <v>0.34</v>
      </c>
      <c r="G6715">
        <v>23.9</v>
      </c>
      <c r="H6715">
        <v>23.9</v>
      </c>
      <c r="I6715" t="s">
        <v>149</v>
      </c>
      <c r="J6715">
        <v>2</v>
      </c>
      <c r="K6715">
        <v>3</v>
      </c>
      <c r="L6715">
        <v>3</v>
      </c>
      <c r="M6715">
        <v>3</v>
      </c>
      <c r="N6715">
        <v>2</v>
      </c>
      <c r="O6715">
        <v>3</v>
      </c>
      <c r="P6715">
        <v>3</v>
      </c>
      <c r="Q6715">
        <v>3</v>
      </c>
      <c r="R6715">
        <v>63.76</v>
      </c>
      <c r="S6715">
        <v>153.25</v>
      </c>
      <c r="T6715">
        <v>153.25</v>
      </c>
      <c r="U6715">
        <v>153.25</v>
      </c>
      <c r="V6715">
        <v>15.595432300000001</v>
      </c>
      <c r="W6715">
        <v>15.595432300000001</v>
      </c>
      <c r="X6715">
        <v>6.4121338909999999</v>
      </c>
      <c r="Y6715">
        <v>6.4121338909999999</v>
      </c>
    </row>
    <row r="6716" spans="1:25" x14ac:dyDescent="0.3">
      <c r="A6716" s="2">
        <v>45953</v>
      </c>
      <c r="B6716" t="s">
        <v>68</v>
      </c>
      <c r="C6716">
        <v>3981</v>
      </c>
      <c r="D6716">
        <v>27</v>
      </c>
      <c r="E6716">
        <v>5.5439999999999996</v>
      </c>
      <c r="F6716">
        <v>0.67800000000000005</v>
      </c>
      <c r="G6716">
        <v>149.68</v>
      </c>
      <c r="H6716">
        <v>149.68</v>
      </c>
      <c r="I6716" t="s">
        <v>149</v>
      </c>
      <c r="J6716">
        <v>8</v>
      </c>
      <c r="K6716">
        <v>10</v>
      </c>
      <c r="L6716">
        <v>10</v>
      </c>
      <c r="M6716">
        <v>10</v>
      </c>
      <c r="N6716">
        <v>17</v>
      </c>
      <c r="O6716">
        <v>19</v>
      </c>
      <c r="P6716">
        <v>19</v>
      </c>
      <c r="Q6716">
        <v>19</v>
      </c>
      <c r="R6716">
        <v>450.66</v>
      </c>
      <c r="S6716">
        <v>514.64</v>
      </c>
      <c r="T6716">
        <v>514.64</v>
      </c>
      <c r="U6716">
        <v>514.64</v>
      </c>
      <c r="V6716">
        <v>29.08440852</v>
      </c>
      <c r="W6716">
        <v>29.08440852</v>
      </c>
      <c r="X6716">
        <v>3.4382683059999999</v>
      </c>
      <c r="Y6716">
        <v>3.4382683059999999</v>
      </c>
    </row>
    <row r="6717" spans="1:25" x14ac:dyDescent="0.3">
      <c r="A6717" s="2">
        <v>45953</v>
      </c>
      <c r="B6717" t="s">
        <v>70</v>
      </c>
      <c r="C6717">
        <v>4024</v>
      </c>
      <c r="D6717">
        <v>20</v>
      </c>
      <c r="E6717">
        <v>3.0030000000000001</v>
      </c>
      <c r="F6717">
        <v>0.497</v>
      </c>
      <c r="G6717">
        <v>60.05</v>
      </c>
      <c r="H6717">
        <v>60.05</v>
      </c>
      <c r="I6717" t="s">
        <v>149</v>
      </c>
      <c r="J6717">
        <v>7</v>
      </c>
      <c r="K6717">
        <v>8</v>
      </c>
      <c r="L6717">
        <v>8</v>
      </c>
      <c r="M6717">
        <v>8</v>
      </c>
      <c r="N6717">
        <v>8</v>
      </c>
      <c r="O6717">
        <v>9</v>
      </c>
      <c r="P6717">
        <v>9</v>
      </c>
      <c r="Q6717">
        <v>9</v>
      </c>
      <c r="R6717">
        <v>211.76</v>
      </c>
      <c r="S6717">
        <v>235.74</v>
      </c>
      <c r="T6717">
        <v>235.74</v>
      </c>
      <c r="U6717">
        <v>235.74</v>
      </c>
      <c r="V6717">
        <v>25.47297871</v>
      </c>
      <c r="W6717">
        <v>25.47297871</v>
      </c>
      <c r="X6717">
        <v>3.92572856</v>
      </c>
      <c r="Y6717">
        <v>3.92572856</v>
      </c>
    </row>
    <row r="6718" spans="1:25" x14ac:dyDescent="0.3">
      <c r="A6718" s="2">
        <v>45953</v>
      </c>
      <c r="B6718" t="s">
        <v>72</v>
      </c>
      <c r="C6718">
        <v>1205</v>
      </c>
      <c r="D6718">
        <v>7</v>
      </c>
      <c r="E6718">
        <v>3.3210000000000002</v>
      </c>
      <c r="F6718">
        <v>0.58099999999999996</v>
      </c>
      <c r="G6718">
        <v>23.25</v>
      </c>
      <c r="H6718">
        <v>23.25</v>
      </c>
      <c r="I6718" t="s">
        <v>149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1</v>
      </c>
      <c r="P6718">
        <v>1</v>
      </c>
      <c r="Q6718">
        <v>1</v>
      </c>
      <c r="R6718">
        <v>21.88</v>
      </c>
      <c r="S6718">
        <v>21.88</v>
      </c>
      <c r="T6718">
        <v>21.88</v>
      </c>
      <c r="U6718">
        <v>21.88</v>
      </c>
      <c r="V6718">
        <v>106.261426</v>
      </c>
      <c r="W6718">
        <v>106.261426</v>
      </c>
      <c r="X6718">
        <v>0.94107526880000003</v>
      </c>
      <c r="Y6718">
        <v>0.94107526880000003</v>
      </c>
    </row>
    <row r="6719" spans="1:25" x14ac:dyDescent="0.3">
      <c r="A6719" s="2">
        <v>45953</v>
      </c>
      <c r="B6719" t="s">
        <v>74</v>
      </c>
      <c r="C6719">
        <v>1652</v>
      </c>
      <c r="D6719">
        <v>3</v>
      </c>
      <c r="E6719">
        <v>3.5329999999999999</v>
      </c>
      <c r="F6719">
        <v>0.182</v>
      </c>
      <c r="G6719">
        <v>10.6</v>
      </c>
      <c r="H6719">
        <v>10.6</v>
      </c>
      <c r="I6719" t="s">
        <v>149</v>
      </c>
      <c r="J6719">
        <v>0</v>
      </c>
      <c r="K6719">
        <v>2</v>
      </c>
      <c r="L6719">
        <v>2</v>
      </c>
      <c r="M6719">
        <v>2</v>
      </c>
      <c r="N6719">
        <v>0</v>
      </c>
      <c r="O6719">
        <v>2</v>
      </c>
      <c r="P6719">
        <v>2</v>
      </c>
      <c r="Q6719">
        <v>2</v>
      </c>
      <c r="R6719">
        <v>0</v>
      </c>
      <c r="S6719">
        <v>66.760000000000005</v>
      </c>
      <c r="T6719">
        <v>66.760000000000005</v>
      </c>
      <c r="U6719">
        <v>66.760000000000005</v>
      </c>
      <c r="V6719">
        <v>15.87777112</v>
      </c>
      <c r="W6719">
        <v>15.87777112</v>
      </c>
      <c r="X6719">
        <v>6.2981132080000002</v>
      </c>
      <c r="Y6719">
        <v>6.2981132080000002</v>
      </c>
    </row>
    <row r="6720" spans="1:25" x14ac:dyDescent="0.3">
      <c r="A6720" s="2">
        <v>45953</v>
      </c>
      <c r="B6720" t="s">
        <v>76</v>
      </c>
      <c r="C6720">
        <v>1357</v>
      </c>
      <c r="D6720">
        <v>5</v>
      </c>
      <c r="E6720">
        <v>3.456</v>
      </c>
      <c r="F6720">
        <v>0.36799999999999999</v>
      </c>
      <c r="G6720">
        <v>17.28</v>
      </c>
      <c r="H6720">
        <v>17.28</v>
      </c>
      <c r="I6720" t="s">
        <v>149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  <c r="R6720">
        <v>29.49</v>
      </c>
      <c r="S6720">
        <v>29.49</v>
      </c>
      <c r="T6720">
        <v>29.49</v>
      </c>
      <c r="U6720">
        <v>29.49</v>
      </c>
      <c r="V6720">
        <v>58.596134280000001</v>
      </c>
      <c r="W6720">
        <v>58.596134280000001</v>
      </c>
      <c r="X6720">
        <v>1.7065972220000001</v>
      </c>
      <c r="Y6720">
        <v>1.7065972220000001</v>
      </c>
    </row>
    <row r="6721" spans="1:25" x14ac:dyDescent="0.3">
      <c r="A6721" s="2">
        <v>45953</v>
      </c>
      <c r="B6721" t="s">
        <v>78</v>
      </c>
      <c r="C6721">
        <v>642</v>
      </c>
      <c r="D6721">
        <v>9</v>
      </c>
      <c r="E6721">
        <v>3.7360000000000002</v>
      </c>
      <c r="F6721">
        <v>1.4019999999999999</v>
      </c>
      <c r="G6721">
        <v>33.619999999999997</v>
      </c>
      <c r="H6721">
        <v>33.619999999999997</v>
      </c>
      <c r="I6721" t="s">
        <v>149</v>
      </c>
      <c r="J6721">
        <v>4</v>
      </c>
      <c r="K6721">
        <v>4</v>
      </c>
      <c r="L6721">
        <v>4</v>
      </c>
      <c r="M6721">
        <v>4</v>
      </c>
      <c r="N6721">
        <v>6</v>
      </c>
      <c r="O6721">
        <v>6</v>
      </c>
      <c r="P6721">
        <v>6</v>
      </c>
      <c r="Q6721">
        <v>6</v>
      </c>
      <c r="R6721">
        <v>271.11</v>
      </c>
      <c r="S6721">
        <v>271.11</v>
      </c>
      <c r="T6721">
        <v>271.11</v>
      </c>
      <c r="U6721">
        <v>271.11</v>
      </c>
      <c r="V6721">
        <v>12.4008705</v>
      </c>
      <c r="W6721">
        <v>12.4008705</v>
      </c>
      <c r="X6721">
        <v>8.0639500300000009</v>
      </c>
      <c r="Y6721">
        <v>8.0639500300000009</v>
      </c>
    </row>
    <row r="6722" spans="1:25" x14ac:dyDescent="0.3">
      <c r="A6722" s="2">
        <v>45953</v>
      </c>
      <c r="B6722" t="s">
        <v>88</v>
      </c>
      <c r="C6722">
        <v>3686</v>
      </c>
      <c r="D6722">
        <v>42</v>
      </c>
      <c r="E6722">
        <v>1.958</v>
      </c>
      <c r="F6722">
        <v>1.139</v>
      </c>
      <c r="G6722">
        <v>82.25</v>
      </c>
      <c r="H6722">
        <v>82.25</v>
      </c>
      <c r="I6722" t="s">
        <v>149</v>
      </c>
      <c r="J6722">
        <v>8</v>
      </c>
      <c r="K6722">
        <v>9</v>
      </c>
      <c r="L6722">
        <v>9</v>
      </c>
      <c r="M6722">
        <v>9</v>
      </c>
      <c r="N6722">
        <v>10</v>
      </c>
      <c r="O6722">
        <v>11</v>
      </c>
      <c r="P6722">
        <v>11</v>
      </c>
      <c r="Q6722">
        <v>11</v>
      </c>
      <c r="R6722">
        <v>303.07</v>
      </c>
      <c r="S6722">
        <v>327.05</v>
      </c>
      <c r="T6722">
        <v>327.05</v>
      </c>
      <c r="U6722">
        <v>327.05</v>
      </c>
      <c r="V6722">
        <v>25.149059780000002</v>
      </c>
      <c r="W6722">
        <v>25.149059780000002</v>
      </c>
      <c r="X6722">
        <v>3.9762917930000001</v>
      </c>
      <c r="Y6722">
        <v>3.9762917930000001</v>
      </c>
    </row>
    <row r="6723" spans="1:25" x14ac:dyDescent="0.3">
      <c r="A6723" s="2">
        <v>45953</v>
      </c>
      <c r="B6723" t="s">
        <v>80</v>
      </c>
      <c r="C6723">
        <v>420</v>
      </c>
      <c r="D6723">
        <v>2</v>
      </c>
      <c r="E6723">
        <v>3.97</v>
      </c>
      <c r="F6723">
        <v>0.47599999999999998</v>
      </c>
      <c r="G6723">
        <v>7.94</v>
      </c>
      <c r="H6723">
        <v>7.94</v>
      </c>
      <c r="I6723" t="s">
        <v>149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X6723">
        <v>0</v>
      </c>
      <c r="Y6723">
        <v>0</v>
      </c>
    </row>
    <row r="6724" spans="1:25" x14ac:dyDescent="0.3">
      <c r="A6724" s="2">
        <v>45953</v>
      </c>
      <c r="B6724" t="s">
        <v>82</v>
      </c>
      <c r="C6724">
        <v>547</v>
      </c>
      <c r="D6724">
        <v>3</v>
      </c>
      <c r="E6724">
        <v>4.4429999999999996</v>
      </c>
      <c r="F6724">
        <v>0.54800000000000004</v>
      </c>
      <c r="G6724">
        <v>13.33</v>
      </c>
      <c r="H6724">
        <v>13.33</v>
      </c>
      <c r="I6724" t="s">
        <v>149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34.880000000000003</v>
      </c>
      <c r="S6724">
        <v>34.880000000000003</v>
      </c>
      <c r="T6724">
        <v>34.880000000000003</v>
      </c>
      <c r="U6724">
        <v>34.880000000000003</v>
      </c>
      <c r="V6724">
        <v>38.216743119999997</v>
      </c>
      <c r="W6724">
        <v>38.216743119999997</v>
      </c>
      <c r="X6724">
        <v>2.6166541639999998</v>
      </c>
      <c r="Y6724">
        <v>2.6166541639999998</v>
      </c>
    </row>
    <row r="6725" spans="1:25" x14ac:dyDescent="0.3">
      <c r="A6725" s="2">
        <v>45953</v>
      </c>
      <c r="B6725" t="s">
        <v>94</v>
      </c>
      <c r="C6725">
        <v>1019</v>
      </c>
      <c r="D6725">
        <v>8</v>
      </c>
      <c r="E6725">
        <v>7.3410000000000002</v>
      </c>
      <c r="F6725">
        <v>0.78500000000000003</v>
      </c>
      <c r="G6725">
        <v>58.73</v>
      </c>
      <c r="H6725">
        <v>58.73</v>
      </c>
      <c r="I6725" t="s">
        <v>149</v>
      </c>
      <c r="J6725">
        <v>3</v>
      </c>
      <c r="K6725">
        <v>3</v>
      </c>
      <c r="L6725">
        <v>3</v>
      </c>
      <c r="M6725">
        <v>3</v>
      </c>
      <c r="N6725">
        <v>10</v>
      </c>
      <c r="O6725">
        <v>10</v>
      </c>
      <c r="P6725">
        <v>10</v>
      </c>
      <c r="Q6725">
        <v>10</v>
      </c>
      <c r="R6725">
        <v>565.36</v>
      </c>
      <c r="S6725">
        <v>565.36</v>
      </c>
      <c r="T6725">
        <v>565.36</v>
      </c>
      <c r="U6725">
        <v>565.36</v>
      </c>
      <c r="V6725">
        <v>10.38807132</v>
      </c>
      <c r="W6725">
        <v>10.38807132</v>
      </c>
      <c r="X6725">
        <v>9.626426017</v>
      </c>
      <c r="Y6725">
        <v>9.626426017</v>
      </c>
    </row>
    <row r="6726" spans="1:25" x14ac:dyDescent="0.3">
      <c r="A6726" s="2">
        <v>45953</v>
      </c>
      <c r="B6726" t="s">
        <v>96</v>
      </c>
      <c r="C6726">
        <v>1752</v>
      </c>
      <c r="D6726">
        <v>10</v>
      </c>
      <c r="E6726">
        <v>5.0549999999999997</v>
      </c>
      <c r="F6726">
        <v>0.57099999999999995</v>
      </c>
      <c r="G6726">
        <v>50.55</v>
      </c>
      <c r="H6726">
        <v>50.55</v>
      </c>
      <c r="I6726" t="s">
        <v>149</v>
      </c>
      <c r="J6726">
        <v>6</v>
      </c>
      <c r="K6726">
        <v>6</v>
      </c>
      <c r="L6726">
        <v>6</v>
      </c>
      <c r="M6726">
        <v>6</v>
      </c>
      <c r="N6726">
        <v>9</v>
      </c>
      <c r="O6726">
        <v>9</v>
      </c>
      <c r="P6726">
        <v>9</v>
      </c>
      <c r="Q6726">
        <v>9</v>
      </c>
      <c r="R6726">
        <v>452.14</v>
      </c>
      <c r="S6726">
        <v>452.14</v>
      </c>
      <c r="T6726">
        <v>452.14</v>
      </c>
      <c r="U6726">
        <v>452.14</v>
      </c>
      <c r="V6726">
        <v>11.18016544</v>
      </c>
      <c r="W6726">
        <v>11.18016544</v>
      </c>
      <c r="X6726">
        <v>8.9444114740000007</v>
      </c>
      <c r="Y6726">
        <v>8.9444114740000007</v>
      </c>
    </row>
    <row r="6727" spans="1:25" x14ac:dyDescent="0.3">
      <c r="A6727" s="2">
        <v>45953</v>
      </c>
      <c r="B6727" t="s">
        <v>11</v>
      </c>
      <c r="C6727">
        <v>1229</v>
      </c>
      <c r="D6727">
        <v>15</v>
      </c>
      <c r="E6727">
        <v>2.859</v>
      </c>
      <c r="F6727">
        <v>1.2210000000000001</v>
      </c>
      <c r="G6727">
        <v>42.89</v>
      </c>
      <c r="H6727">
        <v>42.89</v>
      </c>
      <c r="I6727" t="s">
        <v>149</v>
      </c>
      <c r="J6727">
        <v>3</v>
      </c>
      <c r="K6727">
        <v>3</v>
      </c>
      <c r="L6727">
        <v>3</v>
      </c>
      <c r="M6727">
        <v>3</v>
      </c>
      <c r="N6727">
        <v>3</v>
      </c>
      <c r="O6727">
        <v>3</v>
      </c>
      <c r="P6727">
        <v>3</v>
      </c>
      <c r="Q6727">
        <v>3</v>
      </c>
      <c r="R6727">
        <v>89.35</v>
      </c>
      <c r="S6727">
        <v>89.35</v>
      </c>
      <c r="T6727">
        <v>89.35</v>
      </c>
      <c r="U6727">
        <v>89.35</v>
      </c>
      <c r="V6727">
        <v>48.002238390000002</v>
      </c>
      <c r="W6727">
        <v>48.002238390000002</v>
      </c>
      <c r="X6727">
        <v>2.0832361860000002</v>
      </c>
      <c r="Y6727">
        <v>2.0832361860000002</v>
      </c>
    </row>
    <row r="6728" spans="1:25" x14ac:dyDescent="0.3">
      <c r="A6728" s="2">
        <v>45953</v>
      </c>
      <c r="B6728" t="s">
        <v>92</v>
      </c>
      <c r="C6728">
        <v>642</v>
      </c>
      <c r="D6728">
        <v>7</v>
      </c>
      <c r="E6728">
        <v>3.34</v>
      </c>
      <c r="F6728">
        <v>1.0900000000000001</v>
      </c>
      <c r="G6728">
        <v>23.38</v>
      </c>
      <c r="H6728">
        <v>23.38</v>
      </c>
      <c r="I6728" t="s">
        <v>149</v>
      </c>
      <c r="J6728">
        <v>4</v>
      </c>
      <c r="K6728">
        <v>6</v>
      </c>
      <c r="L6728">
        <v>8</v>
      </c>
      <c r="M6728">
        <v>8</v>
      </c>
      <c r="N6728">
        <v>12</v>
      </c>
      <c r="O6728">
        <v>16</v>
      </c>
      <c r="P6728">
        <v>20</v>
      </c>
      <c r="Q6728">
        <v>20</v>
      </c>
      <c r="R6728">
        <v>334.69</v>
      </c>
      <c r="S6728">
        <v>448.47</v>
      </c>
      <c r="T6728">
        <v>576.48</v>
      </c>
      <c r="U6728">
        <v>576.48</v>
      </c>
      <c r="V6728">
        <v>5.2132807100000003</v>
      </c>
      <c r="W6728">
        <v>4.0556480710000002</v>
      </c>
      <c r="X6728">
        <v>19.181779299999999</v>
      </c>
      <c r="Y6728">
        <v>24.656971769999998</v>
      </c>
    </row>
    <row r="6729" spans="1:25" x14ac:dyDescent="0.3">
      <c r="A6729" s="2">
        <v>45953</v>
      </c>
      <c r="B6729" t="s">
        <v>46</v>
      </c>
      <c r="C6729">
        <v>762</v>
      </c>
      <c r="D6729">
        <v>2</v>
      </c>
      <c r="E6729">
        <v>4.8049999999999997</v>
      </c>
      <c r="F6729">
        <v>0.26200000000000001</v>
      </c>
      <c r="G6729">
        <v>9.61</v>
      </c>
      <c r="H6729">
        <v>9.61</v>
      </c>
      <c r="I6729" t="s">
        <v>149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  <c r="P6729">
        <v>1</v>
      </c>
      <c r="Q6729">
        <v>1</v>
      </c>
      <c r="R6729">
        <v>36.49</v>
      </c>
      <c r="S6729">
        <v>36.49</v>
      </c>
      <c r="T6729">
        <v>36.49</v>
      </c>
      <c r="U6729">
        <v>36.49</v>
      </c>
      <c r="V6729">
        <v>26.33598246</v>
      </c>
      <c r="W6729">
        <v>26.33598246</v>
      </c>
      <c r="X6729">
        <v>3.797086368</v>
      </c>
      <c r="Y6729">
        <v>3.797086368</v>
      </c>
    </row>
    <row r="6730" spans="1:25" x14ac:dyDescent="0.3">
      <c r="A6730" s="2">
        <v>45953</v>
      </c>
      <c r="B6730" t="s">
        <v>74</v>
      </c>
      <c r="C6730">
        <v>262</v>
      </c>
      <c r="D6730">
        <v>2</v>
      </c>
      <c r="E6730">
        <v>3.35</v>
      </c>
      <c r="F6730">
        <v>0.76300000000000001</v>
      </c>
      <c r="G6730">
        <v>6.7</v>
      </c>
      <c r="H6730">
        <v>6.7</v>
      </c>
      <c r="I6730" t="s">
        <v>149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X6730">
        <v>0</v>
      </c>
      <c r="Y6730">
        <v>0</v>
      </c>
    </row>
    <row r="6731" spans="1:25" x14ac:dyDescent="0.3">
      <c r="A6731" s="2">
        <v>45953</v>
      </c>
      <c r="B6731" t="s">
        <v>64</v>
      </c>
      <c r="C6731">
        <v>542</v>
      </c>
      <c r="D6731">
        <v>3</v>
      </c>
      <c r="E6731">
        <v>5.9969999999999999</v>
      </c>
      <c r="F6731">
        <v>0.55400000000000005</v>
      </c>
      <c r="G6731">
        <v>17.989999999999998</v>
      </c>
      <c r="H6731">
        <v>17.989999999999998</v>
      </c>
      <c r="I6731" t="s">
        <v>149</v>
      </c>
      <c r="J6731">
        <v>3</v>
      </c>
      <c r="K6731">
        <v>4</v>
      </c>
      <c r="L6731">
        <v>4</v>
      </c>
      <c r="M6731">
        <v>4</v>
      </c>
      <c r="N6731">
        <v>4</v>
      </c>
      <c r="O6731">
        <v>6</v>
      </c>
      <c r="P6731">
        <v>6</v>
      </c>
      <c r="Q6731">
        <v>6</v>
      </c>
      <c r="R6731">
        <v>185.58</v>
      </c>
      <c r="S6731">
        <v>247.38</v>
      </c>
      <c r="T6731">
        <v>247.38</v>
      </c>
      <c r="U6731">
        <v>247.38</v>
      </c>
      <c r="V6731">
        <v>7.2722127900000002</v>
      </c>
      <c r="W6731">
        <v>7.2722127900000002</v>
      </c>
      <c r="X6731">
        <v>13.75097276</v>
      </c>
      <c r="Y6731">
        <v>13.75097276</v>
      </c>
    </row>
    <row r="6732" spans="1:25" x14ac:dyDescent="0.3">
      <c r="A6732" s="2">
        <v>45953</v>
      </c>
      <c r="B6732" t="s">
        <v>106</v>
      </c>
      <c r="C6732">
        <v>115</v>
      </c>
      <c r="D6732">
        <v>0</v>
      </c>
      <c r="F6732">
        <v>0</v>
      </c>
      <c r="G6732">
        <v>0</v>
      </c>
      <c r="H6732">
        <v>0</v>
      </c>
      <c r="I6732" t="s">
        <v>149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5" x14ac:dyDescent="0.3">
      <c r="A6733" s="2">
        <v>45953</v>
      </c>
      <c r="B6733" t="s">
        <v>54</v>
      </c>
      <c r="C6733">
        <v>215</v>
      </c>
      <c r="D6733">
        <v>5</v>
      </c>
      <c r="E6733">
        <v>2.4180000000000001</v>
      </c>
      <c r="F6733">
        <v>2.3260000000000001</v>
      </c>
      <c r="G6733">
        <v>12.09</v>
      </c>
      <c r="H6733">
        <v>12.09</v>
      </c>
      <c r="I6733" t="s">
        <v>149</v>
      </c>
      <c r="J6733">
        <v>0</v>
      </c>
      <c r="K6733">
        <v>1</v>
      </c>
      <c r="L6733">
        <v>1</v>
      </c>
      <c r="M6733">
        <v>1</v>
      </c>
      <c r="N6733">
        <v>0</v>
      </c>
      <c r="O6733">
        <v>1</v>
      </c>
      <c r="P6733">
        <v>1</v>
      </c>
      <c r="Q6733">
        <v>1</v>
      </c>
      <c r="R6733">
        <v>0</v>
      </c>
      <c r="S6733">
        <v>22.88</v>
      </c>
      <c r="T6733">
        <v>22.88</v>
      </c>
      <c r="U6733">
        <v>22.88</v>
      </c>
      <c r="V6733">
        <v>52.840909089999997</v>
      </c>
      <c r="W6733">
        <v>52.840909089999997</v>
      </c>
      <c r="X6733">
        <v>1.8924731180000001</v>
      </c>
      <c r="Y6733">
        <v>1.8924731180000001</v>
      </c>
    </row>
    <row r="6734" spans="1:25" x14ac:dyDescent="0.3">
      <c r="A6734" s="2">
        <v>45953</v>
      </c>
      <c r="B6734" t="s">
        <v>44</v>
      </c>
      <c r="C6734">
        <v>203</v>
      </c>
      <c r="D6734">
        <v>0</v>
      </c>
      <c r="F6734">
        <v>0</v>
      </c>
      <c r="G6734">
        <v>0</v>
      </c>
      <c r="H6734">
        <v>0</v>
      </c>
      <c r="I6734" t="s">
        <v>149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5" x14ac:dyDescent="0.3">
      <c r="A6735" s="2">
        <v>45953</v>
      </c>
      <c r="B6735" t="s">
        <v>40</v>
      </c>
      <c r="C6735">
        <v>491</v>
      </c>
      <c r="D6735">
        <v>5</v>
      </c>
      <c r="E6735">
        <v>2.75</v>
      </c>
      <c r="F6735">
        <v>1.018</v>
      </c>
      <c r="G6735">
        <v>13.75</v>
      </c>
      <c r="H6735">
        <v>13.75</v>
      </c>
      <c r="I6735" t="s">
        <v>149</v>
      </c>
      <c r="J6735">
        <v>5</v>
      </c>
      <c r="K6735">
        <v>5</v>
      </c>
      <c r="L6735">
        <v>5</v>
      </c>
      <c r="M6735">
        <v>5</v>
      </c>
      <c r="N6735">
        <v>5</v>
      </c>
      <c r="O6735">
        <v>5</v>
      </c>
      <c r="P6735">
        <v>5</v>
      </c>
      <c r="Q6735">
        <v>5</v>
      </c>
      <c r="R6735">
        <v>125.23</v>
      </c>
      <c r="S6735">
        <v>125.23</v>
      </c>
      <c r="T6735">
        <v>125.23</v>
      </c>
      <c r="U6735">
        <v>125.23</v>
      </c>
      <c r="V6735">
        <v>10.979797169999999</v>
      </c>
      <c r="W6735">
        <v>10.979797169999999</v>
      </c>
      <c r="X6735">
        <v>9.1076363639999993</v>
      </c>
      <c r="Y6735">
        <v>9.1076363639999993</v>
      </c>
    </row>
    <row r="6736" spans="1:25" x14ac:dyDescent="0.3">
      <c r="A6736" s="2">
        <v>45953</v>
      </c>
      <c r="B6736" t="s">
        <v>56</v>
      </c>
      <c r="C6736">
        <v>206</v>
      </c>
      <c r="D6736">
        <v>1</v>
      </c>
      <c r="E6736">
        <v>2.88</v>
      </c>
      <c r="F6736">
        <v>0.48499999999999999</v>
      </c>
      <c r="G6736">
        <v>2.88</v>
      </c>
      <c r="H6736">
        <v>2.88</v>
      </c>
      <c r="I6736" t="s">
        <v>149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X6736">
        <v>0</v>
      </c>
      <c r="Y6736">
        <v>0</v>
      </c>
    </row>
    <row r="6737" spans="1:25" x14ac:dyDescent="0.3">
      <c r="A6737" s="2">
        <v>45953</v>
      </c>
      <c r="B6737" t="s">
        <v>76</v>
      </c>
      <c r="C6737">
        <v>175</v>
      </c>
      <c r="D6737">
        <v>0</v>
      </c>
      <c r="F6737">
        <v>0</v>
      </c>
      <c r="G6737">
        <v>0</v>
      </c>
      <c r="H6737">
        <v>0</v>
      </c>
      <c r="I6737" t="s">
        <v>149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5" x14ac:dyDescent="0.3">
      <c r="A6738" s="2">
        <v>45953</v>
      </c>
      <c r="B6738" t="s">
        <v>48</v>
      </c>
      <c r="C6738">
        <v>436</v>
      </c>
      <c r="D6738">
        <v>2</v>
      </c>
      <c r="E6738">
        <v>4.76</v>
      </c>
      <c r="F6738">
        <v>0.45900000000000002</v>
      </c>
      <c r="G6738">
        <v>9.52</v>
      </c>
      <c r="H6738">
        <v>9.52</v>
      </c>
      <c r="I6738" t="s">
        <v>149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X6738">
        <v>0</v>
      </c>
      <c r="Y6738">
        <v>0</v>
      </c>
    </row>
    <row r="6739" spans="1:25" x14ac:dyDescent="0.3">
      <c r="A6739" s="2">
        <v>45953</v>
      </c>
      <c r="B6739" t="s">
        <v>24</v>
      </c>
      <c r="C6739">
        <v>1058</v>
      </c>
      <c r="D6739">
        <v>3</v>
      </c>
      <c r="E6739">
        <v>2.407</v>
      </c>
      <c r="F6739">
        <v>0.28399999999999997</v>
      </c>
      <c r="G6739">
        <v>7.22</v>
      </c>
      <c r="H6739">
        <v>7.22</v>
      </c>
      <c r="I6739" t="s">
        <v>149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X6739">
        <v>0</v>
      </c>
      <c r="Y6739">
        <v>0</v>
      </c>
    </row>
    <row r="6740" spans="1:25" x14ac:dyDescent="0.3">
      <c r="A6740" s="2">
        <v>45953</v>
      </c>
      <c r="B6740" t="s">
        <v>108</v>
      </c>
      <c r="C6740">
        <v>222</v>
      </c>
      <c r="D6740">
        <v>0</v>
      </c>
      <c r="F6740">
        <v>0</v>
      </c>
      <c r="G6740">
        <v>0</v>
      </c>
      <c r="H6740">
        <v>0</v>
      </c>
      <c r="I6740" t="s">
        <v>149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5" x14ac:dyDescent="0.3">
      <c r="A6741" s="2">
        <v>45953</v>
      </c>
      <c r="B6741" t="s">
        <v>62</v>
      </c>
      <c r="C6741">
        <v>1197</v>
      </c>
      <c r="D6741">
        <v>6</v>
      </c>
      <c r="E6741">
        <v>2.4830000000000001</v>
      </c>
      <c r="F6741">
        <v>0.501</v>
      </c>
      <c r="G6741">
        <v>14.9</v>
      </c>
      <c r="H6741">
        <v>14.9</v>
      </c>
      <c r="I6741" t="s">
        <v>149</v>
      </c>
      <c r="J6741">
        <v>3</v>
      </c>
      <c r="K6741">
        <v>4</v>
      </c>
      <c r="L6741">
        <v>4</v>
      </c>
      <c r="M6741">
        <v>4</v>
      </c>
      <c r="N6741">
        <v>4</v>
      </c>
      <c r="O6741">
        <v>5</v>
      </c>
      <c r="P6741">
        <v>5</v>
      </c>
      <c r="Q6741">
        <v>5</v>
      </c>
      <c r="R6741">
        <v>140.74</v>
      </c>
      <c r="S6741">
        <v>177.23</v>
      </c>
      <c r="T6741">
        <v>177.23</v>
      </c>
      <c r="U6741">
        <v>177.23</v>
      </c>
      <c r="V6741">
        <v>8.4071545449999991</v>
      </c>
      <c r="W6741">
        <v>8.4071545449999991</v>
      </c>
      <c r="X6741">
        <v>11.89463087</v>
      </c>
      <c r="Y6741">
        <v>11.89463087</v>
      </c>
    </row>
    <row r="6742" spans="1:25" x14ac:dyDescent="0.3">
      <c r="A6742" s="2">
        <v>45953</v>
      </c>
      <c r="B6742" t="s">
        <v>80</v>
      </c>
      <c r="C6742">
        <v>91</v>
      </c>
      <c r="D6742">
        <v>0</v>
      </c>
      <c r="F6742">
        <v>0</v>
      </c>
      <c r="G6742">
        <v>0</v>
      </c>
      <c r="H6742">
        <v>0</v>
      </c>
      <c r="I6742" t="s">
        <v>149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5" x14ac:dyDescent="0.3">
      <c r="A6743" s="2">
        <v>45953</v>
      </c>
      <c r="B6743" t="s">
        <v>84</v>
      </c>
      <c r="C6743">
        <v>256</v>
      </c>
      <c r="D6743">
        <v>3</v>
      </c>
      <c r="E6743">
        <v>3.1930000000000001</v>
      </c>
      <c r="F6743">
        <v>1.1719999999999999</v>
      </c>
      <c r="G6743">
        <v>9.58</v>
      </c>
      <c r="H6743">
        <v>9.58</v>
      </c>
      <c r="I6743" t="s">
        <v>149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X6743">
        <v>0</v>
      </c>
      <c r="Y6743">
        <v>0</v>
      </c>
    </row>
    <row r="6744" spans="1:25" x14ac:dyDescent="0.3">
      <c r="A6744" s="2">
        <v>45953</v>
      </c>
      <c r="B6744" t="s">
        <v>42</v>
      </c>
      <c r="C6744">
        <v>144</v>
      </c>
      <c r="D6744">
        <v>1</v>
      </c>
      <c r="E6744">
        <v>1.75</v>
      </c>
      <c r="F6744">
        <v>0.69399999999999995</v>
      </c>
      <c r="G6744">
        <v>1.75</v>
      </c>
      <c r="H6744">
        <v>1.75</v>
      </c>
      <c r="I6744" t="s">
        <v>149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X6744">
        <v>0</v>
      </c>
      <c r="Y6744">
        <v>0</v>
      </c>
    </row>
    <row r="6745" spans="1:25" x14ac:dyDescent="0.3">
      <c r="A6745" s="2">
        <v>45953</v>
      </c>
      <c r="B6745" t="s">
        <v>11</v>
      </c>
      <c r="C6745">
        <v>68</v>
      </c>
      <c r="D6745">
        <v>2</v>
      </c>
      <c r="E6745">
        <v>5.86</v>
      </c>
      <c r="F6745">
        <v>2.9409999999999998</v>
      </c>
      <c r="G6745">
        <v>11.72</v>
      </c>
      <c r="H6745">
        <v>11.72</v>
      </c>
      <c r="I6745" t="s">
        <v>149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1</v>
      </c>
      <c r="R6745">
        <v>24.98</v>
      </c>
      <c r="S6745">
        <v>24.98</v>
      </c>
      <c r="T6745">
        <v>24.98</v>
      </c>
      <c r="U6745">
        <v>24.98</v>
      </c>
      <c r="V6745">
        <v>46.917534029999999</v>
      </c>
      <c r="W6745">
        <v>46.917534029999999</v>
      </c>
      <c r="X6745">
        <v>2.1313993170000001</v>
      </c>
      <c r="Y6745">
        <v>2.1313993170000001</v>
      </c>
    </row>
    <row r="6746" spans="1:25" x14ac:dyDescent="0.3">
      <c r="A6746" s="2">
        <v>45953</v>
      </c>
      <c r="B6746" t="s">
        <v>102</v>
      </c>
      <c r="C6746">
        <v>662</v>
      </c>
      <c r="D6746">
        <v>2</v>
      </c>
      <c r="E6746">
        <v>3.75</v>
      </c>
      <c r="F6746">
        <v>0.30199999999999999</v>
      </c>
      <c r="G6746">
        <v>7.5</v>
      </c>
      <c r="H6746">
        <v>7.5</v>
      </c>
      <c r="I6746" t="s">
        <v>149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</v>
      </c>
      <c r="P6746">
        <v>1</v>
      </c>
      <c r="Q6746">
        <v>1</v>
      </c>
      <c r="R6746">
        <v>13.88</v>
      </c>
      <c r="S6746">
        <v>13.88</v>
      </c>
      <c r="T6746">
        <v>13.88</v>
      </c>
      <c r="U6746">
        <v>13.88</v>
      </c>
      <c r="V6746">
        <v>54.034582129999997</v>
      </c>
      <c r="W6746">
        <v>54.034582129999997</v>
      </c>
      <c r="X6746">
        <v>1.850666667</v>
      </c>
      <c r="Y6746">
        <v>1.850666667</v>
      </c>
    </row>
    <row r="6747" spans="1:25" x14ac:dyDescent="0.3">
      <c r="A6747" s="2">
        <v>45953</v>
      </c>
      <c r="B6747" t="s">
        <v>98</v>
      </c>
      <c r="C6747">
        <v>1308</v>
      </c>
      <c r="D6747">
        <v>4</v>
      </c>
      <c r="E6747">
        <v>2.3199999999999998</v>
      </c>
      <c r="F6747">
        <v>0.30599999999999999</v>
      </c>
      <c r="G6747">
        <v>9.2799999999999994</v>
      </c>
      <c r="H6747">
        <v>9.2799999999999994</v>
      </c>
      <c r="I6747" t="s">
        <v>149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1</v>
      </c>
      <c r="P6747">
        <v>1</v>
      </c>
      <c r="Q6747">
        <v>1</v>
      </c>
      <c r="R6747">
        <v>13.49</v>
      </c>
      <c r="S6747">
        <v>13.49</v>
      </c>
      <c r="T6747">
        <v>13.49</v>
      </c>
      <c r="U6747">
        <v>13.49</v>
      </c>
      <c r="V6747">
        <v>68.791697549999995</v>
      </c>
      <c r="W6747">
        <v>68.791697549999995</v>
      </c>
      <c r="X6747">
        <v>1.453663793</v>
      </c>
      <c r="Y6747">
        <v>1.453663793</v>
      </c>
    </row>
    <row r="6748" spans="1:25" x14ac:dyDescent="0.3">
      <c r="A6748" s="2">
        <v>45953</v>
      </c>
      <c r="B6748" t="s">
        <v>104</v>
      </c>
      <c r="C6748">
        <v>416</v>
      </c>
      <c r="D6748">
        <v>0</v>
      </c>
      <c r="F6748">
        <v>0</v>
      </c>
      <c r="G6748">
        <v>0</v>
      </c>
      <c r="H6748">
        <v>0</v>
      </c>
      <c r="I6748" t="s">
        <v>149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5" x14ac:dyDescent="0.3">
      <c r="A6749" s="2">
        <v>45953</v>
      </c>
      <c r="B6749" t="s">
        <v>38</v>
      </c>
      <c r="C6749">
        <v>4</v>
      </c>
      <c r="D6749">
        <v>0</v>
      </c>
      <c r="F6749">
        <v>0</v>
      </c>
      <c r="G6749">
        <v>0</v>
      </c>
      <c r="H6749">
        <v>0</v>
      </c>
      <c r="I6749" t="s">
        <v>149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5" x14ac:dyDescent="0.3">
      <c r="A6750" s="2">
        <v>45953</v>
      </c>
      <c r="B6750" t="s">
        <v>42</v>
      </c>
      <c r="C6750">
        <v>40</v>
      </c>
      <c r="D6750">
        <v>0</v>
      </c>
      <c r="F6750">
        <v>0</v>
      </c>
      <c r="G6750">
        <v>0</v>
      </c>
      <c r="H6750">
        <v>0</v>
      </c>
      <c r="I6750" t="s">
        <v>149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5" x14ac:dyDescent="0.3">
      <c r="A6751" s="2">
        <v>45953</v>
      </c>
      <c r="B6751" t="s">
        <v>50</v>
      </c>
      <c r="C6751">
        <v>0</v>
      </c>
      <c r="D6751">
        <v>0</v>
      </c>
      <c r="G6751">
        <v>0</v>
      </c>
      <c r="H6751">
        <v>0</v>
      </c>
      <c r="I6751" t="s">
        <v>149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5" x14ac:dyDescent="0.3">
      <c r="A6752" s="2">
        <v>45953</v>
      </c>
      <c r="B6752" t="s">
        <v>72</v>
      </c>
      <c r="C6752">
        <v>214</v>
      </c>
      <c r="D6752">
        <v>2</v>
      </c>
      <c r="E6752">
        <v>3.8</v>
      </c>
      <c r="F6752">
        <v>0.93500000000000005</v>
      </c>
      <c r="G6752">
        <v>7.6</v>
      </c>
      <c r="H6752">
        <v>7.6</v>
      </c>
      <c r="I6752" t="s">
        <v>149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36.979999999999997</v>
      </c>
      <c r="S6752">
        <v>36.979999999999997</v>
      </c>
      <c r="T6752">
        <v>36.979999999999997</v>
      </c>
      <c r="U6752">
        <v>36.979999999999997</v>
      </c>
      <c r="V6752">
        <v>20.55164954</v>
      </c>
      <c r="W6752">
        <v>20.55164954</v>
      </c>
      <c r="X6752">
        <v>4.8657894739999996</v>
      </c>
      <c r="Y6752">
        <v>4.8657894739999996</v>
      </c>
    </row>
    <row r="6753" spans="1:25" x14ac:dyDescent="0.3">
      <c r="A6753" s="2">
        <v>45953</v>
      </c>
      <c r="B6753" t="s">
        <v>84</v>
      </c>
      <c r="C6753">
        <v>46</v>
      </c>
      <c r="D6753">
        <v>1</v>
      </c>
      <c r="E6753">
        <v>1.75</v>
      </c>
      <c r="F6753">
        <v>2.1739999999999999</v>
      </c>
      <c r="G6753">
        <v>1.75</v>
      </c>
      <c r="H6753">
        <v>1.75</v>
      </c>
      <c r="I6753" t="s">
        <v>149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X6753">
        <v>0</v>
      </c>
      <c r="Y6753">
        <v>0</v>
      </c>
    </row>
    <row r="6754" spans="1:25" x14ac:dyDescent="0.3">
      <c r="A6754" s="2">
        <v>45953</v>
      </c>
      <c r="B6754" t="s">
        <v>68</v>
      </c>
      <c r="C6754">
        <v>891</v>
      </c>
      <c r="D6754">
        <v>10</v>
      </c>
      <c r="E6754">
        <v>4.0990000000000002</v>
      </c>
      <c r="F6754">
        <v>1.1220000000000001</v>
      </c>
      <c r="G6754">
        <v>40.99</v>
      </c>
      <c r="H6754">
        <v>40.99</v>
      </c>
      <c r="I6754" t="s">
        <v>149</v>
      </c>
      <c r="J6754">
        <v>5</v>
      </c>
      <c r="K6754">
        <v>5</v>
      </c>
      <c r="L6754">
        <v>5</v>
      </c>
      <c r="M6754">
        <v>5</v>
      </c>
      <c r="N6754">
        <v>5</v>
      </c>
      <c r="O6754">
        <v>5</v>
      </c>
      <c r="P6754">
        <v>5</v>
      </c>
      <c r="Q6754">
        <v>5</v>
      </c>
      <c r="R6754">
        <v>142.84</v>
      </c>
      <c r="S6754">
        <v>142.84</v>
      </c>
      <c r="T6754">
        <v>142.84</v>
      </c>
      <c r="U6754">
        <v>142.84</v>
      </c>
      <c r="V6754">
        <v>28.69644357</v>
      </c>
      <c r="W6754">
        <v>28.69644357</v>
      </c>
      <c r="X6754">
        <v>3.4847523790000001</v>
      </c>
      <c r="Y6754">
        <v>3.4847523790000001</v>
      </c>
    </row>
    <row r="6755" spans="1:25" x14ac:dyDescent="0.3">
      <c r="A6755" s="2">
        <v>45953</v>
      </c>
      <c r="B6755" t="s">
        <v>64</v>
      </c>
      <c r="C6755">
        <v>59</v>
      </c>
      <c r="D6755">
        <v>3</v>
      </c>
      <c r="E6755">
        <v>4.17</v>
      </c>
      <c r="F6755">
        <v>5.085</v>
      </c>
      <c r="G6755">
        <v>12.51</v>
      </c>
      <c r="H6755">
        <v>12.51</v>
      </c>
      <c r="I6755" t="s">
        <v>149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X6755">
        <v>0</v>
      </c>
      <c r="Y6755">
        <v>0</v>
      </c>
    </row>
    <row r="6756" spans="1:25" x14ac:dyDescent="0.3">
      <c r="A6756" s="2">
        <v>45953</v>
      </c>
      <c r="B6756" t="s">
        <v>26</v>
      </c>
      <c r="C6756">
        <v>83</v>
      </c>
      <c r="D6756">
        <v>0</v>
      </c>
      <c r="F6756">
        <v>0</v>
      </c>
      <c r="G6756">
        <v>0</v>
      </c>
      <c r="H6756">
        <v>0</v>
      </c>
      <c r="I6756" t="s">
        <v>149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5" x14ac:dyDescent="0.3">
      <c r="A6757" s="2">
        <v>45953</v>
      </c>
      <c r="B6757" t="s">
        <v>15</v>
      </c>
      <c r="C6757">
        <v>364</v>
      </c>
      <c r="D6757">
        <v>1</v>
      </c>
      <c r="E6757">
        <v>2.56</v>
      </c>
      <c r="F6757">
        <v>0.27500000000000002</v>
      </c>
      <c r="G6757">
        <v>2.56</v>
      </c>
      <c r="H6757">
        <v>2.56</v>
      </c>
      <c r="I6757" t="s">
        <v>149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X6757">
        <v>0</v>
      </c>
      <c r="Y6757">
        <v>0</v>
      </c>
    </row>
    <row r="6758" spans="1:25" x14ac:dyDescent="0.3">
      <c r="A6758" s="2">
        <v>45953</v>
      </c>
      <c r="B6758" t="s">
        <v>36</v>
      </c>
      <c r="C6758">
        <v>138</v>
      </c>
      <c r="D6758">
        <v>1</v>
      </c>
      <c r="E6758">
        <v>0.64</v>
      </c>
      <c r="F6758">
        <v>0.72499999999999998</v>
      </c>
      <c r="G6758">
        <v>0.64</v>
      </c>
      <c r="H6758">
        <v>0.64</v>
      </c>
      <c r="I6758" t="s">
        <v>149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X6758">
        <v>0</v>
      </c>
      <c r="Y6758">
        <v>0</v>
      </c>
    </row>
    <row r="6759" spans="1:25" x14ac:dyDescent="0.3">
      <c r="A6759" s="2">
        <v>45953</v>
      </c>
      <c r="B6759" t="s">
        <v>78</v>
      </c>
      <c r="C6759">
        <v>450</v>
      </c>
      <c r="D6759">
        <v>0</v>
      </c>
      <c r="F6759">
        <v>0</v>
      </c>
      <c r="G6759">
        <v>0</v>
      </c>
      <c r="H6759">
        <v>0</v>
      </c>
      <c r="I6759" t="s">
        <v>149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5" x14ac:dyDescent="0.3">
      <c r="A6760" s="2">
        <v>45953</v>
      </c>
      <c r="B6760" t="s">
        <v>21</v>
      </c>
      <c r="C6760">
        <v>80</v>
      </c>
      <c r="D6760">
        <v>3</v>
      </c>
      <c r="E6760">
        <v>1.823</v>
      </c>
      <c r="F6760">
        <v>3.75</v>
      </c>
      <c r="G6760">
        <v>5.47</v>
      </c>
      <c r="H6760">
        <v>5.47</v>
      </c>
      <c r="I6760" t="s">
        <v>149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X6760">
        <v>0</v>
      </c>
      <c r="Y6760">
        <v>0</v>
      </c>
    </row>
    <row r="6761" spans="1:25" x14ac:dyDescent="0.3">
      <c r="A6761" s="2">
        <v>45953</v>
      </c>
      <c r="B6761" t="s">
        <v>94</v>
      </c>
      <c r="C6761">
        <v>165</v>
      </c>
      <c r="D6761">
        <v>0</v>
      </c>
      <c r="F6761">
        <v>0</v>
      </c>
      <c r="G6761">
        <v>0</v>
      </c>
      <c r="H6761">
        <v>0</v>
      </c>
      <c r="I6761" t="s">
        <v>149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5" x14ac:dyDescent="0.3">
      <c r="A6762" s="2">
        <v>45953</v>
      </c>
      <c r="B6762" t="s">
        <v>17</v>
      </c>
      <c r="C6762">
        <v>42</v>
      </c>
      <c r="D6762">
        <v>1</v>
      </c>
      <c r="E6762">
        <v>0.93</v>
      </c>
      <c r="F6762">
        <v>2.3809999999999998</v>
      </c>
      <c r="G6762">
        <v>0.93</v>
      </c>
      <c r="H6762">
        <v>0.93</v>
      </c>
      <c r="I6762" t="s">
        <v>149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1</v>
      </c>
      <c r="R6762">
        <v>37.880000000000003</v>
      </c>
      <c r="S6762">
        <v>37.880000000000003</v>
      </c>
      <c r="T6762">
        <v>37.880000000000003</v>
      </c>
      <c r="U6762">
        <v>37.880000000000003</v>
      </c>
      <c r="V6762">
        <v>2.4551214360000002</v>
      </c>
      <c r="W6762">
        <v>2.4551214360000002</v>
      </c>
      <c r="X6762">
        <v>40.731182799999999</v>
      </c>
      <c r="Y6762">
        <v>40.731182799999999</v>
      </c>
    </row>
    <row r="6763" spans="1:25" x14ac:dyDescent="0.3">
      <c r="A6763" s="2">
        <v>45953</v>
      </c>
      <c r="B6763" t="s">
        <v>17</v>
      </c>
      <c r="C6763">
        <v>33</v>
      </c>
      <c r="D6763">
        <v>0</v>
      </c>
      <c r="F6763">
        <v>0</v>
      </c>
      <c r="G6763">
        <v>0</v>
      </c>
      <c r="H6763">
        <v>0</v>
      </c>
      <c r="I6763" t="s">
        <v>149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5" x14ac:dyDescent="0.3">
      <c r="A6764" s="2">
        <v>45953</v>
      </c>
      <c r="B6764" t="s">
        <v>17</v>
      </c>
      <c r="C6764">
        <v>62</v>
      </c>
      <c r="D6764">
        <v>1</v>
      </c>
      <c r="E6764">
        <v>2.4900000000000002</v>
      </c>
      <c r="F6764">
        <v>1.613</v>
      </c>
      <c r="G6764">
        <v>2.4900000000000002</v>
      </c>
      <c r="H6764">
        <v>2.4900000000000002</v>
      </c>
      <c r="I6764" t="s">
        <v>149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X6764">
        <v>0</v>
      </c>
      <c r="Y6764">
        <v>0</v>
      </c>
    </row>
    <row r="6765" spans="1:25" x14ac:dyDescent="0.3">
      <c r="A6765" s="2">
        <v>45953</v>
      </c>
      <c r="B6765" t="s">
        <v>17</v>
      </c>
      <c r="C6765">
        <v>22</v>
      </c>
      <c r="D6765">
        <v>0</v>
      </c>
      <c r="F6765">
        <v>0</v>
      </c>
      <c r="G6765">
        <v>0</v>
      </c>
      <c r="H6765">
        <v>0</v>
      </c>
      <c r="I6765" t="s">
        <v>149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5" x14ac:dyDescent="0.3">
      <c r="A6766" s="2">
        <v>45953</v>
      </c>
      <c r="B6766" t="s">
        <v>52</v>
      </c>
      <c r="C6766">
        <v>733</v>
      </c>
      <c r="D6766">
        <v>12</v>
      </c>
      <c r="E6766">
        <v>0.55800000000000005</v>
      </c>
      <c r="F6766">
        <v>1.637</v>
      </c>
      <c r="G6766">
        <v>6.7</v>
      </c>
      <c r="H6766">
        <v>6.7</v>
      </c>
      <c r="I6766" t="s">
        <v>149</v>
      </c>
      <c r="J6766">
        <v>2</v>
      </c>
      <c r="K6766">
        <v>3</v>
      </c>
      <c r="L6766">
        <v>3</v>
      </c>
      <c r="M6766">
        <v>3</v>
      </c>
      <c r="N6766">
        <v>3</v>
      </c>
      <c r="O6766">
        <v>4</v>
      </c>
      <c r="P6766">
        <v>4</v>
      </c>
      <c r="Q6766">
        <v>4</v>
      </c>
      <c r="R6766">
        <v>36.86</v>
      </c>
      <c r="S6766">
        <v>50.74</v>
      </c>
      <c r="T6766">
        <v>50.74</v>
      </c>
      <c r="U6766">
        <v>50.74</v>
      </c>
      <c r="V6766">
        <v>13.20457233</v>
      </c>
      <c r="W6766">
        <v>13.20457233</v>
      </c>
      <c r="X6766">
        <v>7.5731343280000001</v>
      </c>
      <c r="Y6766">
        <v>7.5731343280000001</v>
      </c>
    </row>
    <row r="6767" spans="1:25" x14ac:dyDescent="0.3">
      <c r="A6767" s="2">
        <v>45953</v>
      </c>
      <c r="B6767" t="s">
        <v>52</v>
      </c>
      <c r="C6767">
        <v>755</v>
      </c>
      <c r="D6767">
        <v>16</v>
      </c>
      <c r="E6767">
        <v>0.63300000000000001</v>
      </c>
      <c r="F6767">
        <v>2.1190000000000002</v>
      </c>
      <c r="G6767">
        <v>10.130000000000001</v>
      </c>
      <c r="H6767">
        <v>10.130000000000001</v>
      </c>
      <c r="I6767" t="s">
        <v>149</v>
      </c>
      <c r="J6767">
        <v>0</v>
      </c>
      <c r="K6767">
        <v>1</v>
      </c>
      <c r="L6767">
        <v>1</v>
      </c>
      <c r="M6767">
        <v>1</v>
      </c>
      <c r="N6767">
        <v>0</v>
      </c>
      <c r="O6767">
        <v>1</v>
      </c>
      <c r="P6767">
        <v>1</v>
      </c>
      <c r="Q6767">
        <v>1</v>
      </c>
      <c r="R6767">
        <v>0</v>
      </c>
      <c r="S6767">
        <v>13.88</v>
      </c>
      <c r="T6767">
        <v>13.88</v>
      </c>
      <c r="U6767">
        <v>13.88</v>
      </c>
      <c r="V6767">
        <v>72.982708930000001</v>
      </c>
      <c r="W6767">
        <v>72.982708930000001</v>
      </c>
      <c r="X6767">
        <v>1.3701875619999999</v>
      </c>
      <c r="Y6767">
        <v>1.3701875619999999</v>
      </c>
    </row>
    <row r="6768" spans="1:25" x14ac:dyDescent="0.3">
      <c r="A6768" s="2">
        <v>45953</v>
      </c>
      <c r="B6768" t="s">
        <v>52</v>
      </c>
      <c r="C6768">
        <v>933</v>
      </c>
      <c r="D6768">
        <v>10</v>
      </c>
      <c r="E6768">
        <v>0.57199999999999995</v>
      </c>
      <c r="F6768">
        <v>1.0720000000000001</v>
      </c>
      <c r="G6768">
        <v>5.72</v>
      </c>
      <c r="H6768">
        <v>5.72</v>
      </c>
      <c r="I6768" t="s">
        <v>149</v>
      </c>
      <c r="J6768">
        <v>3</v>
      </c>
      <c r="K6768">
        <v>3</v>
      </c>
      <c r="L6768">
        <v>3</v>
      </c>
      <c r="M6768">
        <v>3</v>
      </c>
      <c r="N6768">
        <v>3</v>
      </c>
      <c r="O6768">
        <v>3</v>
      </c>
      <c r="P6768">
        <v>3</v>
      </c>
      <c r="Q6768">
        <v>3</v>
      </c>
      <c r="R6768">
        <v>39.25</v>
      </c>
      <c r="S6768">
        <v>39.25</v>
      </c>
      <c r="T6768">
        <v>39.25</v>
      </c>
      <c r="U6768">
        <v>39.25</v>
      </c>
      <c r="V6768">
        <v>14.57324841</v>
      </c>
      <c r="W6768">
        <v>14.57324841</v>
      </c>
      <c r="X6768">
        <v>6.8618881119999999</v>
      </c>
      <c r="Y6768">
        <v>6.8618881119999999</v>
      </c>
    </row>
    <row r="6769" spans="1:25" x14ac:dyDescent="0.3">
      <c r="A6769" s="2">
        <v>45953</v>
      </c>
      <c r="B6769" t="s">
        <v>52</v>
      </c>
      <c r="C6769">
        <v>2235</v>
      </c>
      <c r="D6769">
        <v>24</v>
      </c>
      <c r="E6769">
        <v>0.30299999999999999</v>
      </c>
      <c r="F6769">
        <v>1.0740000000000001</v>
      </c>
      <c r="G6769">
        <v>7.28</v>
      </c>
      <c r="H6769">
        <v>7.28</v>
      </c>
      <c r="I6769" t="s">
        <v>149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1</v>
      </c>
      <c r="P6769">
        <v>1</v>
      </c>
      <c r="Q6769">
        <v>1</v>
      </c>
      <c r="R6769">
        <v>11.49</v>
      </c>
      <c r="S6769">
        <v>11.49</v>
      </c>
      <c r="T6769">
        <v>11.49</v>
      </c>
      <c r="U6769">
        <v>11.49</v>
      </c>
      <c r="V6769">
        <v>63.359442989999998</v>
      </c>
      <c r="W6769">
        <v>63.359442989999998</v>
      </c>
      <c r="X6769">
        <v>1.5782967029999999</v>
      </c>
      <c r="Y6769">
        <v>1.5782967029999999</v>
      </c>
    </row>
    <row r="6770" spans="1:25" x14ac:dyDescent="0.3">
      <c r="A6770" s="2">
        <v>45953</v>
      </c>
      <c r="B6770" t="s">
        <v>112</v>
      </c>
      <c r="C6770">
        <v>130</v>
      </c>
      <c r="D6770">
        <v>2</v>
      </c>
      <c r="E6770">
        <v>1.83</v>
      </c>
      <c r="F6770">
        <v>1.538</v>
      </c>
      <c r="G6770">
        <v>3.66</v>
      </c>
      <c r="H6770">
        <v>3.66</v>
      </c>
      <c r="I6770" t="s">
        <v>149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1</v>
      </c>
      <c r="Q6770">
        <v>1</v>
      </c>
      <c r="R6770">
        <v>21.88</v>
      </c>
      <c r="S6770">
        <v>21.88</v>
      </c>
      <c r="T6770">
        <v>21.88</v>
      </c>
      <c r="U6770">
        <v>21.88</v>
      </c>
      <c r="V6770">
        <v>16.72760512</v>
      </c>
      <c r="W6770">
        <v>16.72760512</v>
      </c>
      <c r="X6770">
        <v>5.9781420770000002</v>
      </c>
      <c r="Y6770">
        <v>5.9781420770000002</v>
      </c>
    </row>
    <row r="6771" spans="1:25" x14ac:dyDescent="0.3">
      <c r="A6771" s="2">
        <v>45953</v>
      </c>
      <c r="B6771" t="s">
        <v>15</v>
      </c>
      <c r="C6771">
        <v>378</v>
      </c>
      <c r="D6771">
        <v>2</v>
      </c>
      <c r="E6771">
        <v>1.2</v>
      </c>
      <c r="F6771">
        <v>0.52900000000000003</v>
      </c>
      <c r="G6771">
        <v>2.4</v>
      </c>
      <c r="H6771">
        <v>2.4</v>
      </c>
      <c r="I6771" t="s">
        <v>149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X6771">
        <v>0</v>
      </c>
      <c r="Y6771">
        <v>0</v>
      </c>
    </row>
    <row r="6772" spans="1:25" x14ac:dyDescent="0.3">
      <c r="A6772" s="2">
        <v>45953</v>
      </c>
      <c r="B6772" t="s">
        <v>112</v>
      </c>
      <c r="C6772">
        <v>245</v>
      </c>
      <c r="D6772">
        <v>3</v>
      </c>
      <c r="E6772">
        <v>1.02</v>
      </c>
      <c r="F6772">
        <v>1.224</v>
      </c>
      <c r="G6772">
        <v>3.06</v>
      </c>
      <c r="H6772">
        <v>3.06</v>
      </c>
      <c r="I6772" t="s">
        <v>149</v>
      </c>
      <c r="J6772">
        <v>0</v>
      </c>
      <c r="K6772">
        <v>1</v>
      </c>
      <c r="L6772">
        <v>1</v>
      </c>
      <c r="M6772">
        <v>1</v>
      </c>
      <c r="N6772">
        <v>0</v>
      </c>
      <c r="O6772">
        <v>1</v>
      </c>
      <c r="P6772">
        <v>1</v>
      </c>
      <c r="Q6772">
        <v>1</v>
      </c>
      <c r="R6772">
        <v>0</v>
      </c>
      <c r="S6772">
        <v>21.88</v>
      </c>
      <c r="T6772">
        <v>21.88</v>
      </c>
      <c r="U6772">
        <v>21.88</v>
      </c>
      <c r="V6772">
        <v>13.98537477</v>
      </c>
      <c r="W6772">
        <v>13.98537477</v>
      </c>
      <c r="X6772">
        <v>7.150326797</v>
      </c>
      <c r="Y6772">
        <v>7.150326797</v>
      </c>
    </row>
    <row r="6773" spans="1:25" x14ac:dyDescent="0.3">
      <c r="A6773" s="2">
        <v>45953</v>
      </c>
      <c r="B6773" t="s">
        <v>15</v>
      </c>
      <c r="C6773">
        <v>377</v>
      </c>
      <c r="D6773">
        <v>2</v>
      </c>
      <c r="E6773">
        <v>1.2749999999999999</v>
      </c>
      <c r="F6773">
        <v>0.53100000000000003</v>
      </c>
      <c r="G6773">
        <v>2.5499999999999998</v>
      </c>
      <c r="H6773">
        <v>2.5499999999999998</v>
      </c>
      <c r="I6773" t="s">
        <v>149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X6773">
        <v>0</v>
      </c>
      <c r="Y6773">
        <v>0</v>
      </c>
    </row>
    <row r="6774" spans="1:25" x14ac:dyDescent="0.3">
      <c r="A6774" s="2">
        <v>45953</v>
      </c>
      <c r="B6774" t="s">
        <v>15</v>
      </c>
      <c r="C6774">
        <v>484</v>
      </c>
      <c r="D6774">
        <v>6</v>
      </c>
      <c r="E6774">
        <v>1.4930000000000001</v>
      </c>
      <c r="F6774">
        <v>1.24</v>
      </c>
      <c r="G6774">
        <v>8.9600000000000009</v>
      </c>
      <c r="H6774">
        <v>8.9600000000000009</v>
      </c>
      <c r="I6774" t="s">
        <v>149</v>
      </c>
      <c r="J6774">
        <v>7</v>
      </c>
      <c r="K6774">
        <v>7</v>
      </c>
      <c r="L6774">
        <v>7</v>
      </c>
      <c r="M6774">
        <v>7</v>
      </c>
      <c r="N6774">
        <v>7</v>
      </c>
      <c r="O6774">
        <v>7</v>
      </c>
      <c r="P6774">
        <v>7</v>
      </c>
      <c r="Q6774">
        <v>7</v>
      </c>
      <c r="R6774">
        <v>345.01</v>
      </c>
      <c r="S6774">
        <v>345.01</v>
      </c>
      <c r="T6774">
        <v>345.01</v>
      </c>
      <c r="U6774">
        <v>345.01</v>
      </c>
      <c r="V6774">
        <v>2.5970261730000002</v>
      </c>
      <c r="W6774">
        <v>2.5970261730000002</v>
      </c>
      <c r="X6774">
        <v>38.505580360000003</v>
      </c>
      <c r="Y6774">
        <v>38.505580360000003</v>
      </c>
    </row>
    <row r="6775" spans="1:25" x14ac:dyDescent="0.3">
      <c r="A6775" s="2">
        <v>45953</v>
      </c>
      <c r="B6775" t="s">
        <v>112</v>
      </c>
      <c r="C6775">
        <v>256</v>
      </c>
      <c r="D6775">
        <v>2</v>
      </c>
      <c r="E6775">
        <v>1.665</v>
      </c>
      <c r="F6775">
        <v>0.78100000000000003</v>
      </c>
      <c r="G6775">
        <v>3.33</v>
      </c>
      <c r="H6775">
        <v>3.33</v>
      </c>
      <c r="I6775" t="s">
        <v>149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1</v>
      </c>
      <c r="R6775">
        <v>29.9</v>
      </c>
      <c r="S6775">
        <v>29.9</v>
      </c>
      <c r="T6775">
        <v>29.9</v>
      </c>
      <c r="U6775">
        <v>29.9</v>
      </c>
      <c r="V6775">
        <v>11.137123750000001</v>
      </c>
      <c r="W6775">
        <v>11.137123750000001</v>
      </c>
      <c r="X6775">
        <v>8.9789789790000007</v>
      </c>
      <c r="Y6775">
        <v>8.9789789790000007</v>
      </c>
    </row>
    <row r="6776" spans="1:25" x14ac:dyDescent="0.3">
      <c r="A6776" s="2">
        <v>45953</v>
      </c>
      <c r="B6776" t="s">
        <v>15</v>
      </c>
      <c r="C6776">
        <v>840</v>
      </c>
      <c r="D6776">
        <v>4</v>
      </c>
      <c r="E6776">
        <v>0.65300000000000002</v>
      </c>
      <c r="F6776">
        <v>0.47599999999999998</v>
      </c>
      <c r="G6776">
        <v>2.61</v>
      </c>
      <c r="H6776">
        <v>2.61</v>
      </c>
      <c r="I6776" t="s">
        <v>149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X6776">
        <v>0</v>
      </c>
      <c r="Y6776">
        <v>0</v>
      </c>
    </row>
    <row r="6777" spans="1:25" x14ac:dyDescent="0.3">
      <c r="A6777" s="2">
        <v>45953</v>
      </c>
      <c r="B6777" t="s">
        <v>112</v>
      </c>
      <c r="C6777">
        <v>1218</v>
      </c>
      <c r="D6777">
        <v>8</v>
      </c>
      <c r="E6777">
        <v>0.755</v>
      </c>
      <c r="F6777">
        <v>0.65700000000000003</v>
      </c>
      <c r="G6777">
        <v>6.04</v>
      </c>
      <c r="H6777">
        <v>6.04</v>
      </c>
      <c r="I6777" t="s">
        <v>149</v>
      </c>
      <c r="J6777">
        <v>3</v>
      </c>
      <c r="K6777">
        <v>3</v>
      </c>
      <c r="L6777">
        <v>3</v>
      </c>
      <c r="M6777">
        <v>3</v>
      </c>
      <c r="N6777">
        <v>3</v>
      </c>
      <c r="O6777">
        <v>3</v>
      </c>
      <c r="P6777">
        <v>3</v>
      </c>
      <c r="Q6777">
        <v>3</v>
      </c>
      <c r="R6777">
        <v>85.29</v>
      </c>
      <c r="S6777">
        <v>85.29</v>
      </c>
      <c r="T6777">
        <v>85.29</v>
      </c>
      <c r="U6777">
        <v>85.29</v>
      </c>
      <c r="V6777">
        <v>7.0817211870000003</v>
      </c>
      <c r="W6777">
        <v>7.0817211870000003</v>
      </c>
      <c r="X6777">
        <v>14.120860929999999</v>
      </c>
      <c r="Y6777">
        <v>14.120860929999999</v>
      </c>
    </row>
    <row r="6778" spans="1:25" x14ac:dyDescent="0.3">
      <c r="A6778" s="2">
        <v>45953</v>
      </c>
      <c r="B6778" t="s">
        <v>100</v>
      </c>
      <c r="C6778">
        <v>11</v>
      </c>
      <c r="D6778">
        <v>0</v>
      </c>
      <c r="F6778">
        <v>0</v>
      </c>
      <c r="G6778">
        <v>0</v>
      </c>
      <c r="H6778">
        <v>0</v>
      </c>
      <c r="I6778" t="s">
        <v>149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5" x14ac:dyDescent="0.3">
      <c r="A6779" s="2">
        <v>45953</v>
      </c>
      <c r="B6779" t="s">
        <v>54</v>
      </c>
      <c r="C6779">
        <v>453</v>
      </c>
      <c r="D6779">
        <v>1</v>
      </c>
      <c r="E6779">
        <v>1.1399999999999999</v>
      </c>
      <c r="F6779">
        <v>0.221</v>
      </c>
      <c r="G6779">
        <v>1.1399999999999999</v>
      </c>
      <c r="H6779">
        <v>1.1399999999999999</v>
      </c>
      <c r="I6779" t="s">
        <v>149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X6779">
        <v>0</v>
      </c>
      <c r="Y6779">
        <v>0</v>
      </c>
    </row>
    <row r="6780" spans="1:25" x14ac:dyDescent="0.3">
      <c r="A6780" s="2">
        <v>45953</v>
      </c>
      <c r="B6780" t="s">
        <v>60</v>
      </c>
      <c r="C6780">
        <v>599</v>
      </c>
      <c r="D6780">
        <v>2</v>
      </c>
      <c r="E6780">
        <v>1.125</v>
      </c>
      <c r="F6780">
        <v>0.33400000000000002</v>
      </c>
      <c r="G6780">
        <v>2.25</v>
      </c>
      <c r="H6780">
        <v>2.25</v>
      </c>
      <c r="I6780" t="s">
        <v>149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X6780">
        <v>0</v>
      </c>
      <c r="Y6780">
        <v>0</v>
      </c>
    </row>
    <row r="6781" spans="1:25" x14ac:dyDescent="0.3">
      <c r="A6781" s="2">
        <v>45953</v>
      </c>
      <c r="B6781" t="s">
        <v>60</v>
      </c>
      <c r="C6781">
        <v>1530</v>
      </c>
      <c r="D6781">
        <v>5</v>
      </c>
      <c r="E6781">
        <v>0.91200000000000003</v>
      </c>
      <c r="F6781">
        <v>0.32700000000000001</v>
      </c>
      <c r="G6781">
        <v>4.5599999999999996</v>
      </c>
      <c r="H6781">
        <v>4.5599999999999996</v>
      </c>
      <c r="I6781" t="s">
        <v>149</v>
      </c>
      <c r="J6781">
        <v>2</v>
      </c>
      <c r="K6781">
        <v>2</v>
      </c>
      <c r="L6781">
        <v>2</v>
      </c>
      <c r="M6781">
        <v>2</v>
      </c>
      <c r="N6781">
        <v>2</v>
      </c>
      <c r="O6781">
        <v>2</v>
      </c>
      <c r="P6781">
        <v>2</v>
      </c>
      <c r="Q6781">
        <v>2</v>
      </c>
      <c r="R6781">
        <v>46.86</v>
      </c>
      <c r="S6781">
        <v>46.86</v>
      </c>
      <c r="T6781">
        <v>46.86</v>
      </c>
      <c r="U6781">
        <v>46.86</v>
      </c>
      <c r="V6781">
        <v>9.7311139559999997</v>
      </c>
      <c r="W6781">
        <v>9.7311139559999997</v>
      </c>
      <c r="X6781">
        <v>10.27631579</v>
      </c>
      <c r="Y6781">
        <v>10.27631579</v>
      </c>
    </row>
    <row r="6782" spans="1:25" x14ac:dyDescent="0.3">
      <c r="A6782" s="2">
        <v>45953</v>
      </c>
      <c r="B6782" t="s">
        <v>100</v>
      </c>
      <c r="C6782">
        <v>30</v>
      </c>
      <c r="D6782">
        <v>0</v>
      </c>
      <c r="F6782">
        <v>0</v>
      </c>
      <c r="G6782">
        <v>0</v>
      </c>
      <c r="H6782">
        <v>0</v>
      </c>
      <c r="I6782" t="s">
        <v>149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5" x14ac:dyDescent="0.3">
      <c r="A6783" s="2">
        <v>45953</v>
      </c>
      <c r="B6783" t="s">
        <v>54</v>
      </c>
      <c r="C6783">
        <v>886</v>
      </c>
      <c r="D6783">
        <v>5</v>
      </c>
      <c r="E6783">
        <v>1.1519999999999999</v>
      </c>
      <c r="F6783">
        <v>0.56399999999999995</v>
      </c>
      <c r="G6783">
        <v>5.76</v>
      </c>
      <c r="H6783">
        <v>5.76</v>
      </c>
      <c r="I6783" t="s">
        <v>149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X6783">
        <v>0</v>
      </c>
      <c r="Y6783">
        <v>0</v>
      </c>
    </row>
    <row r="6784" spans="1:25" x14ac:dyDescent="0.3">
      <c r="A6784" s="2">
        <v>45953</v>
      </c>
      <c r="B6784" t="s">
        <v>100</v>
      </c>
      <c r="C6784">
        <v>111</v>
      </c>
      <c r="D6784">
        <v>1</v>
      </c>
      <c r="E6784">
        <v>1.2</v>
      </c>
      <c r="F6784">
        <v>0.90100000000000002</v>
      </c>
      <c r="G6784">
        <v>1.2</v>
      </c>
      <c r="H6784">
        <v>1.2</v>
      </c>
      <c r="I6784" t="s">
        <v>149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X6784">
        <v>0</v>
      </c>
      <c r="Y6784">
        <v>0</v>
      </c>
    </row>
    <row r="6785" spans="1:25" x14ac:dyDescent="0.3">
      <c r="A6785" s="2">
        <v>45953</v>
      </c>
      <c r="B6785" t="s">
        <v>54</v>
      </c>
      <c r="C6785">
        <v>243</v>
      </c>
      <c r="D6785">
        <v>7</v>
      </c>
      <c r="E6785">
        <v>0.95</v>
      </c>
      <c r="F6785">
        <v>2.8809999999999998</v>
      </c>
      <c r="G6785">
        <v>6.65</v>
      </c>
      <c r="H6785">
        <v>6.65</v>
      </c>
      <c r="I6785" t="s">
        <v>149</v>
      </c>
      <c r="J6785">
        <v>2</v>
      </c>
      <c r="K6785">
        <v>2</v>
      </c>
      <c r="L6785">
        <v>2</v>
      </c>
      <c r="M6785">
        <v>2</v>
      </c>
      <c r="N6785">
        <v>2</v>
      </c>
      <c r="O6785">
        <v>2</v>
      </c>
      <c r="P6785">
        <v>2</v>
      </c>
      <c r="Q6785">
        <v>2</v>
      </c>
      <c r="R6785">
        <v>45.88</v>
      </c>
      <c r="S6785">
        <v>45.88</v>
      </c>
      <c r="T6785">
        <v>45.88</v>
      </c>
      <c r="U6785">
        <v>45.88</v>
      </c>
      <c r="V6785">
        <v>14.494333040000001</v>
      </c>
      <c r="W6785">
        <v>14.494333040000001</v>
      </c>
      <c r="X6785">
        <v>6.8992481200000002</v>
      </c>
      <c r="Y6785">
        <v>6.8992481200000002</v>
      </c>
    </row>
    <row r="6786" spans="1:25" x14ac:dyDescent="0.3">
      <c r="A6786" s="2">
        <v>45953</v>
      </c>
      <c r="B6786" t="s">
        <v>60</v>
      </c>
      <c r="C6786">
        <v>702</v>
      </c>
      <c r="D6786">
        <v>4</v>
      </c>
      <c r="E6786">
        <v>1.175</v>
      </c>
      <c r="F6786">
        <v>0.56999999999999995</v>
      </c>
      <c r="G6786">
        <v>4.7</v>
      </c>
      <c r="H6786">
        <v>4.7</v>
      </c>
      <c r="I6786" t="s">
        <v>149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X6786">
        <v>0</v>
      </c>
      <c r="Y6786">
        <v>0</v>
      </c>
    </row>
    <row r="6787" spans="1:25" x14ac:dyDescent="0.3">
      <c r="A6787" s="2">
        <v>45953</v>
      </c>
      <c r="B6787" t="s">
        <v>54</v>
      </c>
      <c r="C6787">
        <v>2639</v>
      </c>
      <c r="D6787">
        <v>6</v>
      </c>
      <c r="E6787">
        <v>0.66800000000000004</v>
      </c>
      <c r="F6787">
        <v>0.22700000000000001</v>
      </c>
      <c r="G6787">
        <v>4.01</v>
      </c>
      <c r="H6787">
        <v>4.01</v>
      </c>
      <c r="I6787" t="s">
        <v>149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X6787">
        <v>0</v>
      </c>
      <c r="Y6787">
        <v>0</v>
      </c>
    </row>
    <row r="6788" spans="1:25" x14ac:dyDescent="0.3">
      <c r="A6788" s="2">
        <v>45953</v>
      </c>
      <c r="B6788" t="s">
        <v>100</v>
      </c>
      <c r="C6788">
        <v>104</v>
      </c>
      <c r="D6788">
        <v>1</v>
      </c>
      <c r="E6788">
        <v>0.45</v>
      </c>
      <c r="F6788">
        <v>0.96199999999999997</v>
      </c>
      <c r="G6788">
        <v>0.45</v>
      </c>
      <c r="H6788">
        <v>0.45</v>
      </c>
      <c r="I6788" t="s">
        <v>149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X6788">
        <v>0</v>
      </c>
      <c r="Y6788">
        <v>0</v>
      </c>
    </row>
    <row r="6789" spans="1:25" x14ac:dyDescent="0.3">
      <c r="A6789" s="2">
        <v>45953</v>
      </c>
      <c r="B6789" t="s">
        <v>60</v>
      </c>
      <c r="C6789">
        <v>1263</v>
      </c>
      <c r="D6789">
        <v>1</v>
      </c>
      <c r="E6789">
        <v>0.6</v>
      </c>
      <c r="F6789">
        <v>7.9000000000000001E-2</v>
      </c>
      <c r="G6789">
        <v>0.6</v>
      </c>
      <c r="H6789">
        <v>0.6</v>
      </c>
      <c r="I6789" t="s">
        <v>149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X6789">
        <v>0</v>
      </c>
      <c r="Y6789">
        <v>0</v>
      </c>
    </row>
    <row r="6790" spans="1:25" x14ac:dyDescent="0.3">
      <c r="A6790" s="2">
        <v>45953</v>
      </c>
      <c r="B6790" t="s">
        <v>48</v>
      </c>
      <c r="C6790">
        <v>332</v>
      </c>
      <c r="D6790">
        <v>0</v>
      </c>
      <c r="F6790">
        <v>0</v>
      </c>
      <c r="G6790">
        <v>0</v>
      </c>
      <c r="H6790">
        <v>0</v>
      </c>
      <c r="I6790" t="s">
        <v>149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5" x14ac:dyDescent="0.3">
      <c r="A6791" s="2">
        <v>45953</v>
      </c>
      <c r="B6791" t="s">
        <v>48</v>
      </c>
      <c r="C6791">
        <v>656</v>
      </c>
      <c r="D6791">
        <v>2</v>
      </c>
      <c r="E6791">
        <v>1.05</v>
      </c>
      <c r="F6791">
        <v>0.30499999999999999</v>
      </c>
      <c r="G6791">
        <v>2.1</v>
      </c>
      <c r="H6791">
        <v>2.1</v>
      </c>
      <c r="I6791" t="s">
        <v>149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X6791">
        <v>0</v>
      </c>
      <c r="Y6791">
        <v>0</v>
      </c>
    </row>
    <row r="6792" spans="1:25" x14ac:dyDescent="0.3">
      <c r="A6792" s="2">
        <v>45953</v>
      </c>
      <c r="B6792" t="s">
        <v>48</v>
      </c>
      <c r="C6792">
        <v>490</v>
      </c>
      <c r="D6792">
        <v>3</v>
      </c>
      <c r="E6792">
        <v>1.41</v>
      </c>
      <c r="F6792">
        <v>0.61199999999999999</v>
      </c>
      <c r="G6792">
        <v>4.2300000000000004</v>
      </c>
      <c r="H6792">
        <v>4.2300000000000004</v>
      </c>
      <c r="I6792" t="s">
        <v>149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X6792">
        <v>0</v>
      </c>
      <c r="Y6792">
        <v>0</v>
      </c>
    </row>
    <row r="6793" spans="1:25" x14ac:dyDescent="0.3">
      <c r="A6793" s="2">
        <v>45953</v>
      </c>
      <c r="B6793" t="s">
        <v>48</v>
      </c>
      <c r="C6793">
        <v>858</v>
      </c>
      <c r="D6793">
        <v>1</v>
      </c>
      <c r="E6793">
        <v>1.1599999999999999</v>
      </c>
      <c r="F6793">
        <v>0.11700000000000001</v>
      </c>
      <c r="G6793">
        <v>1.1599999999999999</v>
      </c>
      <c r="H6793">
        <v>1.1599999999999999</v>
      </c>
      <c r="I6793" t="s">
        <v>149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X6793">
        <v>0</v>
      </c>
      <c r="Y6793">
        <v>0</v>
      </c>
    </row>
    <row r="6794" spans="1:25" x14ac:dyDescent="0.3">
      <c r="A6794" s="2">
        <v>45953</v>
      </c>
      <c r="B6794" t="s">
        <v>19</v>
      </c>
      <c r="C6794">
        <v>24</v>
      </c>
      <c r="D6794">
        <v>0</v>
      </c>
      <c r="F6794">
        <v>0</v>
      </c>
      <c r="G6794">
        <v>0</v>
      </c>
      <c r="H6794">
        <v>0</v>
      </c>
      <c r="I6794" t="s">
        <v>149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5" x14ac:dyDescent="0.3">
      <c r="A6795" s="2">
        <v>45953</v>
      </c>
      <c r="B6795" t="s">
        <v>90</v>
      </c>
      <c r="C6795">
        <v>5</v>
      </c>
      <c r="D6795">
        <v>0</v>
      </c>
      <c r="F6795">
        <v>0</v>
      </c>
      <c r="G6795">
        <v>0</v>
      </c>
      <c r="H6795">
        <v>0</v>
      </c>
      <c r="I6795" t="s">
        <v>149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5" x14ac:dyDescent="0.3">
      <c r="A6796" s="2">
        <v>45953</v>
      </c>
      <c r="B6796" t="s">
        <v>19</v>
      </c>
      <c r="C6796">
        <v>45</v>
      </c>
      <c r="D6796">
        <v>0</v>
      </c>
      <c r="F6796">
        <v>0</v>
      </c>
      <c r="G6796">
        <v>0</v>
      </c>
      <c r="H6796">
        <v>0</v>
      </c>
      <c r="I6796" t="s">
        <v>149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5" x14ac:dyDescent="0.3">
      <c r="A6797" s="2">
        <v>45953</v>
      </c>
      <c r="B6797" t="s">
        <v>90</v>
      </c>
      <c r="C6797">
        <v>6</v>
      </c>
      <c r="D6797">
        <v>0</v>
      </c>
      <c r="F6797">
        <v>0</v>
      </c>
      <c r="G6797">
        <v>0</v>
      </c>
      <c r="H6797">
        <v>0</v>
      </c>
      <c r="I6797" t="s">
        <v>149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5" x14ac:dyDescent="0.3">
      <c r="A6798" s="2">
        <v>45953</v>
      </c>
      <c r="B6798" t="s">
        <v>19</v>
      </c>
      <c r="C6798">
        <v>19</v>
      </c>
      <c r="D6798">
        <v>0</v>
      </c>
      <c r="F6798">
        <v>0</v>
      </c>
      <c r="G6798">
        <v>0</v>
      </c>
      <c r="H6798">
        <v>0</v>
      </c>
      <c r="I6798" t="s">
        <v>149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5" x14ac:dyDescent="0.3">
      <c r="A6799" s="2">
        <v>45953</v>
      </c>
      <c r="B6799" t="s">
        <v>90</v>
      </c>
      <c r="C6799">
        <v>21</v>
      </c>
      <c r="D6799">
        <v>0</v>
      </c>
      <c r="F6799">
        <v>0</v>
      </c>
      <c r="G6799">
        <v>0</v>
      </c>
      <c r="H6799">
        <v>0</v>
      </c>
      <c r="I6799" t="s">
        <v>149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5" x14ac:dyDescent="0.3">
      <c r="A6800" s="2">
        <v>45953</v>
      </c>
      <c r="B6800" t="s">
        <v>19</v>
      </c>
      <c r="C6800">
        <v>18</v>
      </c>
      <c r="D6800">
        <v>0</v>
      </c>
      <c r="F6800">
        <v>0</v>
      </c>
      <c r="G6800">
        <v>0</v>
      </c>
      <c r="H6800">
        <v>0</v>
      </c>
      <c r="I6800" t="s">
        <v>149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5" x14ac:dyDescent="0.3">
      <c r="A6801" s="2">
        <v>45953</v>
      </c>
      <c r="B6801" t="s">
        <v>90</v>
      </c>
      <c r="C6801">
        <v>8</v>
      </c>
      <c r="D6801">
        <v>0</v>
      </c>
      <c r="F6801">
        <v>0</v>
      </c>
      <c r="G6801">
        <v>0</v>
      </c>
      <c r="H6801">
        <v>0</v>
      </c>
      <c r="I6801" t="s">
        <v>149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5" x14ac:dyDescent="0.3">
      <c r="A6802" s="2">
        <v>45953</v>
      </c>
      <c r="B6802" t="s">
        <v>58</v>
      </c>
      <c r="C6802">
        <v>507</v>
      </c>
      <c r="D6802">
        <v>6</v>
      </c>
      <c r="E6802">
        <v>1.0369999999999999</v>
      </c>
      <c r="F6802">
        <v>1.1830000000000001</v>
      </c>
      <c r="G6802">
        <v>6.22</v>
      </c>
      <c r="H6802">
        <v>6.22</v>
      </c>
      <c r="I6802" t="s">
        <v>149</v>
      </c>
      <c r="J6802">
        <v>0</v>
      </c>
      <c r="K6802">
        <v>1</v>
      </c>
      <c r="L6802">
        <v>1</v>
      </c>
      <c r="M6802">
        <v>1</v>
      </c>
      <c r="N6802">
        <v>0</v>
      </c>
      <c r="O6802">
        <v>1</v>
      </c>
      <c r="P6802">
        <v>1</v>
      </c>
      <c r="Q6802">
        <v>1</v>
      </c>
      <c r="R6802">
        <v>0</v>
      </c>
      <c r="S6802">
        <v>27.49</v>
      </c>
      <c r="T6802">
        <v>27.49</v>
      </c>
      <c r="U6802">
        <v>27.49</v>
      </c>
      <c r="V6802">
        <v>22.626409599999999</v>
      </c>
      <c r="W6802">
        <v>22.626409599999999</v>
      </c>
      <c r="X6802">
        <v>4.419614148</v>
      </c>
      <c r="Y6802">
        <v>4.419614148</v>
      </c>
    </row>
    <row r="6803" spans="1:25" x14ac:dyDescent="0.3">
      <c r="A6803" s="2">
        <v>45953</v>
      </c>
      <c r="B6803" t="s">
        <v>110</v>
      </c>
      <c r="C6803">
        <v>435</v>
      </c>
      <c r="D6803">
        <v>5</v>
      </c>
      <c r="E6803">
        <v>1.198</v>
      </c>
      <c r="F6803">
        <v>1.149</v>
      </c>
      <c r="G6803">
        <v>5.99</v>
      </c>
      <c r="H6803">
        <v>5.99</v>
      </c>
      <c r="I6803" t="s">
        <v>149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X6803">
        <v>0</v>
      </c>
      <c r="Y6803">
        <v>0</v>
      </c>
    </row>
    <row r="6804" spans="1:25" x14ac:dyDescent="0.3">
      <c r="A6804" s="2">
        <v>45953</v>
      </c>
      <c r="B6804" t="s">
        <v>34</v>
      </c>
      <c r="C6804">
        <v>461</v>
      </c>
      <c r="D6804">
        <v>0</v>
      </c>
      <c r="F6804">
        <v>0</v>
      </c>
      <c r="G6804">
        <v>0</v>
      </c>
      <c r="H6804">
        <v>0</v>
      </c>
      <c r="I6804" t="s">
        <v>149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5" x14ac:dyDescent="0.3">
      <c r="A6805" s="2">
        <v>45953</v>
      </c>
      <c r="B6805" t="s">
        <v>28</v>
      </c>
      <c r="C6805">
        <v>60</v>
      </c>
      <c r="D6805">
        <v>0</v>
      </c>
      <c r="F6805">
        <v>0</v>
      </c>
      <c r="G6805">
        <v>0</v>
      </c>
      <c r="H6805">
        <v>0</v>
      </c>
      <c r="I6805" t="s">
        <v>149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5" x14ac:dyDescent="0.3">
      <c r="A6806" s="2">
        <v>45953</v>
      </c>
      <c r="B6806" t="s">
        <v>58</v>
      </c>
      <c r="C6806">
        <v>246</v>
      </c>
      <c r="D6806">
        <v>1</v>
      </c>
      <c r="E6806">
        <v>0.84</v>
      </c>
      <c r="F6806">
        <v>0.40699999999999997</v>
      </c>
      <c r="G6806">
        <v>0.84</v>
      </c>
      <c r="H6806">
        <v>0.84</v>
      </c>
      <c r="I6806" t="s">
        <v>149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X6806">
        <v>0</v>
      </c>
      <c r="Y6806">
        <v>0</v>
      </c>
    </row>
    <row r="6807" spans="1:25" x14ac:dyDescent="0.3">
      <c r="A6807" s="2">
        <v>45953</v>
      </c>
      <c r="B6807" t="s">
        <v>110</v>
      </c>
      <c r="C6807">
        <v>1063</v>
      </c>
      <c r="D6807">
        <v>4</v>
      </c>
      <c r="E6807">
        <v>1.133</v>
      </c>
      <c r="F6807">
        <v>0.376</v>
      </c>
      <c r="G6807">
        <v>4.53</v>
      </c>
      <c r="H6807">
        <v>4.53</v>
      </c>
      <c r="I6807" t="s">
        <v>149</v>
      </c>
      <c r="J6807">
        <v>2</v>
      </c>
      <c r="K6807">
        <v>2</v>
      </c>
      <c r="L6807">
        <v>2</v>
      </c>
      <c r="M6807">
        <v>2</v>
      </c>
      <c r="N6807">
        <v>4</v>
      </c>
      <c r="O6807">
        <v>4</v>
      </c>
      <c r="P6807">
        <v>4</v>
      </c>
      <c r="Q6807">
        <v>4</v>
      </c>
      <c r="R6807">
        <v>131.96</v>
      </c>
      <c r="S6807">
        <v>131.96</v>
      </c>
      <c r="T6807">
        <v>131.96</v>
      </c>
      <c r="U6807">
        <v>131.96</v>
      </c>
      <c r="V6807">
        <v>3.4328584420000001</v>
      </c>
      <c r="W6807">
        <v>3.4328584420000001</v>
      </c>
      <c r="X6807">
        <v>29.13024283</v>
      </c>
      <c r="Y6807">
        <v>29.13024283</v>
      </c>
    </row>
    <row r="6808" spans="1:25" x14ac:dyDescent="0.3">
      <c r="A6808" s="2">
        <v>45953</v>
      </c>
      <c r="B6808" t="s">
        <v>34</v>
      </c>
      <c r="C6808">
        <v>1059</v>
      </c>
      <c r="D6808">
        <v>2</v>
      </c>
      <c r="E6808">
        <v>1.095</v>
      </c>
      <c r="F6808">
        <v>0.189</v>
      </c>
      <c r="G6808">
        <v>2.19</v>
      </c>
      <c r="H6808">
        <v>2.19</v>
      </c>
      <c r="I6808" t="s">
        <v>149</v>
      </c>
      <c r="J6808">
        <v>3</v>
      </c>
      <c r="K6808">
        <v>3</v>
      </c>
      <c r="L6808">
        <v>3</v>
      </c>
      <c r="M6808">
        <v>3</v>
      </c>
      <c r="N6808">
        <v>3</v>
      </c>
      <c r="O6808">
        <v>3</v>
      </c>
      <c r="P6808">
        <v>3</v>
      </c>
      <c r="Q6808">
        <v>3</v>
      </c>
      <c r="R6808">
        <v>83.47</v>
      </c>
      <c r="S6808">
        <v>83.47</v>
      </c>
      <c r="T6808">
        <v>83.47</v>
      </c>
      <c r="U6808">
        <v>83.47</v>
      </c>
      <c r="V6808">
        <v>2.6236971370000002</v>
      </c>
      <c r="W6808">
        <v>2.6236971370000002</v>
      </c>
      <c r="X6808">
        <v>38.114155250000003</v>
      </c>
      <c r="Y6808">
        <v>38.114155250000003</v>
      </c>
    </row>
    <row r="6809" spans="1:25" x14ac:dyDescent="0.3">
      <c r="A6809" s="2">
        <v>45953</v>
      </c>
      <c r="B6809" t="s">
        <v>28</v>
      </c>
      <c r="C6809">
        <v>404</v>
      </c>
      <c r="D6809">
        <v>1</v>
      </c>
      <c r="E6809">
        <v>0.49</v>
      </c>
      <c r="F6809">
        <v>0.248</v>
      </c>
      <c r="G6809">
        <v>0.49</v>
      </c>
      <c r="H6809">
        <v>0.49</v>
      </c>
      <c r="I6809" t="s">
        <v>149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X6809">
        <v>0</v>
      </c>
      <c r="Y6809">
        <v>0</v>
      </c>
    </row>
    <row r="6810" spans="1:25" x14ac:dyDescent="0.3">
      <c r="A6810" s="2">
        <v>45953</v>
      </c>
      <c r="B6810" t="s">
        <v>28</v>
      </c>
      <c r="C6810">
        <v>36</v>
      </c>
      <c r="D6810">
        <v>0</v>
      </c>
      <c r="F6810">
        <v>0</v>
      </c>
      <c r="G6810">
        <v>0</v>
      </c>
      <c r="H6810">
        <v>0</v>
      </c>
      <c r="I6810" t="s">
        <v>149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5" x14ac:dyDescent="0.3">
      <c r="A6811" s="2">
        <v>45953</v>
      </c>
      <c r="B6811" t="s">
        <v>58</v>
      </c>
      <c r="C6811">
        <v>200</v>
      </c>
      <c r="D6811">
        <v>4</v>
      </c>
      <c r="E6811">
        <v>1.123</v>
      </c>
      <c r="F6811">
        <v>2</v>
      </c>
      <c r="G6811">
        <v>4.49</v>
      </c>
      <c r="H6811">
        <v>4.49</v>
      </c>
      <c r="I6811" t="s">
        <v>149</v>
      </c>
      <c r="J6811">
        <v>0</v>
      </c>
      <c r="K6811">
        <v>1</v>
      </c>
      <c r="L6811">
        <v>1</v>
      </c>
      <c r="M6811">
        <v>1</v>
      </c>
      <c r="N6811">
        <v>0</v>
      </c>
      <c r="O6811">
        <v>1</v>
      </c>
      <c r="P6811">
        <v>1</v>
      </c>
      <c r="Q6811">
        <v>1</v>
      </c>
      <c r="R6811">
        <v>0</v>
      </c>
      <c r="S6811">
        <v>11.49</v>
      </c>
      <c r="T6811">
        <v>11.49</v>
      </c>
      <c r="U6811">
        <v>11.49</v>
      </c>
      <c r="V6811">
        <v>39.077458659999998</v>
      </c>
      <c r="W6811">
        <v>39.077458659999998</v>
      </c>
      <c r="X6811">
        <v>2.559020045</v>
      </c>
      <c r="Y6811">
        <v>2.559020045</v>
      </c>
    </row>
    <row r="6812" spans="1:25" x14ac:dyDescent="0.3">
      <c r="A6812" s="2">
        <v>45953</v>
      </c>
      <c r="B6812" t="s">
        <v>110</v>
      </c>
      <c r="C6812">
        <v>356</v>
      </c>
      <c r="D6812">
        <v>3</v>
      </c>
      <c r="E6812">
        <v>1.63</v>
      </c>
      <c r="F6812">
        <v>0.84299999999999997</v>
      </c>
      <c r="G6812">
        <v>4.8899999999999997</v>
      </c>
      <c r="H6812">
        <v>4.8899999999999997</v>
      </c>
      <c r="I6812" t="s">
        <v>149</v>
      </c>
      <c r="J6812">
        <v>1</v>
      </c>
      <c r="K6812">
        <v>1</v>
      </c>
      <c r="L6812">
        <v>1</v>
      </c>
      <c r="M6812">
        <v>1</v>
      </c>
      <c r="N6812">
        <v>3</v>
      </c>
      <c r="O6812">
        <v>3</v>
      </c>
      <c r="P6812">
        <v>3</v>
      </c>
      <c r="Q6812">
        <v>3</v>
      </c>
      <c r="R6812">
        <v>98.7</v>
      </c>
      <c r="S6812">
        <v>98.7</v>
      </c>
      <c r="T6812">
        <v>98.7</v>
      </c>
      <c r="U6812">
        <v>98.7</v>
      </c>
      <c r="V6812">
        <v>4.9544072950000002</v>
      </c>
      <c r="W6812">
        <v>4.9544072950000002</v>
      </c>
      <c r="X6812">
        <v>20.184049080000001</v>
      </c>
      <c r="Y6812">
        <v>20.184049080000001</v>
      </c>
    </row>
    <row r="6813" spans="1:25" x14ac:dyDescent="0.3">
      <c r="A6813" s="2">
        <v>45953</v>
      </c>
      <c r="B6813" t="s">
        <v>34</v>
      </c>
      <c r="C6813">
        <v>702</v>
      </c>
      <c r="D6813">
        <v>6</v>
      </c>
      <c r="E6813">
        <v>1.105</v>
      </c>
      <c r="F6813">
        <v>0.85499999999999998</v>
      </c>
      <c r="G6813">
        <v>6.63</v>
      </c>
      <c r="H6813">
        <v>6.63</v>
      </c>
      <c r="I6813" t="s">
        <v>149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X6813">
        <v>0</v>
      </c>
      <c r="Y6813">
        <v>0</v>
      </c>
    </row>
    <row r="6814" spans="1:25" x14ac:dyDescent="0.3">
      <c r="A6814" s="2">
        <v>45953</v>
      </c>
      <c r="B6814" t="s">
        <v>34</v>
      </c>
      <c r="C6814">
        <v>131</v>
      </c>
      <c r="D6814">
        <v>1</v>
      </c>
      <c r="E6814">
        <v>0.39</v>
      </c>
      <c r="F6814">
        <v>0.76300000000000001</v>
      </c>
      <c r="G6814">
        <v>0.39</v>
      </c>
      <c r="H6814">
        <v>0.39</v>
      </c>
      <c r="I6814" t="s">
        <v>149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X6814">
        <v>0</v>
      </c>
      <c r="Y6814">
        <v>0</v>
      </c>
    </row>
    <row r="6815" spans="1:25" x14ac:dyDescent="0.3">
      <c r="A6815" s="2">
        <v>45953</v>
      </c>
      <c r="B6815" t="s">
        <v>58</v>
      </c>
      <c r="C6815">
        <v>282</v>
      </c>
      <c r="D6815">
        <v>2</v>
      </c>
      <c r="E6815">
        <v>0.4</v>
      </c>
      <c r="F6815">
        <v>0.70899999999999996</v>
      </c>
      <c r="G6815">
        <v>0.8</v>
      </c>
      <c r="H6815">
        <v>0.8</v>
      </c>
      <c r="I6815" t="s">
        <v>149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  <c r="R6815">
        <v>11.49</v>
      </c>
      <c r="S6815">
        <v>11.49</v>
      </c>
      <c r="T6815">
        <v>11.49</v>
      </c>
      <c r="U6815">
        <v>11.49</v>
      </c>
      <c r="V6815">
        <v>6.9625761529999997</v>
      </c>
      <c r="W6815">
        <v>6.9625761529999997</v>
      </c>
      <c r="X6815">
        <v>14.362500000000001</v>
      </c>
      <c r="Y6815">
        <v>14.362500000000001</v>
      </c>
    </row>
    <row r="6816" spans="1:25" x14ac:dyDescent="0.3">
      <c r="A6816" s="2">
        <v>45953</v>
      </c>
      <c r="B6816" t="s">
        <v>28</v>
      </c>
      <c r="C6816">
        <v>131</v>
      </c>
      <c r="D6816">
        <v>1</v>
      </c>
      <c r="E6816">
        <v>0.66</v>
      </c>
      <c r="F6816">
        <v>0.76300000000000001</v>
      </c>
      <c r="G6816">
        <v>0.66</v>
      </c>
      <c r="H6816">
        <v>0.66</v>
      </c>
      <c r="I6816" t="s">
        <v>149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X6816">
        <v>0</v>
      </c>
      <c r="Y6816">
        <v>0</v>
      </c>
    </row>
    <row r="6817" spans="1:25" x14ac:dyDescent="0.3">
      <c r="A6817" s="2">
        <v>45953</v>
      </c>
      <c r="B6817" t="s">
        <v>110</v>
      </c>
      <c r="C6817">
        <v>2758</v>
      </c>
      <c r="D6817">
        <v>16</v>
      </c>
      <c r="E6817">
        <v>0.75600000000000001</v>
      </c>
      <c r="F6817">
        <v>0.57999999999999996</v>
      </c>
      <c r="G6817">
        <v>12.1</v>
      </c>
      <c r="H6817">
        <v>12.1</v>
      </c>
      <c r="I6817" t="s">
        <v>149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34.49</v>
      </c>
      <c r="S6817">
        <v>34.49</v>
      </c>
      <c r="T6817">
        <v>34.49</v>
      </c>
      <c r="U6817">
        <v>34.49</v>
      </c>
      <c r="V6817">
        <v>35.082632650000001</v>
      </c>
      <c r="W6817">
        <v>35.082632650000001</v>
      </c>
      <c r="X6817">
        <v>2.8504132229999999</v>
      </c>
      <c r="Y6817">
        <v>2.8504132229999999</v>
      </c>
    </row>
    <row r="6818" spans="1:25" x14ac:dyDescent="0.3">
      <c r="A6818" s="2">
        <v>45953</v>
      </c>
      <c r="B6818" t="s">
        <v>26</v>
      </c>
      <c r="C6818">
        <v>257</v>
      </c>
      <c r="D6818">
        <v>0</v>
      </c>
      <c r="F6818">
        <v>0</v>
      </c>
      <c r="G6818">
        <v>0</v>
      </c>
      <c r="H6818">
        <v>0</v>
      </c>
      <c r="I6818" t="s">
        <v>149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5" x14ac:dyDescent="0.3">
      <c r="A6819" s="2">
        <v>45953</v>
      </c>
      <c r="B6819" t="s">
        <v>30</v>
      </c>
      <c r="C6819">
        <v>7</v>
      </c>
      <c r="D6819">
        <v>0</v>
      </c>
      <c r="F6819">
        <v>0</v>
      </c>
      <c r="G6819">
        <v>0</v>
      </c>
      <c r="H6819">
        <v>0</v>
      </c>
      <c r="I6819" t="s">
        <v>149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5" x14ac:dyDescent="0.3">
      <c r="A6820" s="2">
        <v>45953</v>
      </c>
      <c r="B6820" t="s">
        <v>26</v>
      </c>
      <c r="C6820">
        <v>558</v>
      </c>
      <c r="D6820">
        <v>1</v>
      </c>
      <c r="E6820">
        <v>1.5</v>
      </c>
      <c r="F6820">
        <v>0.17899999999999999</v>
      </c>
      <c r="G6820">
        <v>1.5</v>
      </c>
      <c r="H6820">
        <v>1.5</v>
      </c>
      <c r="I6820" t="s">
        <v>149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X6820">
        <v>0</v>
      </c>
      <c r="Y6820">
        <v>0</v>
      </c>
    </row>
    <row r="6821" spans="1:25" x14ac:dyDescent="0.3">
      <c r="A6821" s="2">
        <v>45953</v>
      </c>
      <c r="B6821" t="s">
        <v>30</v>
      </c>
      <c r="C6821">
        <v>57</v>
      </c>
      <c r="D6821">
        <v>0</v>
      </c>
      <c r="F6821">
        <v>0</v>
      </c>
      <c r="G6821">
        <v>0</v>
      </c>
      <c r="H6821">
        <v>0</v>
      </c>
      <c r="I6821" t="s">
        <v>149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5" x14ac:dyDescent="0.3">
      <c r="A6822" s="2">
        <v>45953</v>
      </c>
      <c r="B6822" t="s">
        <v>26</v>
      </c>
      <c r="C6822">
        <v>308</v>
      </c>
      <c r="D6822">
        <v>3</v>
      </c>
      <c r="E6822">
        <v>1.25</v>
      </c>
      <c r="F6822">
        <v>0.97399999999999998</v>
      </c>
      <c r="G6822">
        <v>3.75</v>
      </c>
      <c r="H6822">
        <v>3.75</v>
      </c>
      <c r="I6822" t="s">
        <v>149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X6822">
        <v>0</v>
      </c>
      <c r="Y6822">
        <v>0</v>
      </c>
    </row>
    <row r="6823" spans="1:25" x14ac:dyDescent="0.3">
      <c r="A6823" s="2">
        <v>45953</v>
      </c>
      <c r="B6823" t="s">
        <v>30</v>
      </c>
      <c r="C6823">
        <v>93</v>
      </c>
      <c r="D6823">
        <v>0</v>
      </c>
      <c r="F6823">
        <v>0</v>
      </c>
      <c r="G6823">
        <v>0</v>
      </c>
      <c r="H6823">
        <v>0</v>
      </c>
      <c r="I6823" t="s">
        <v>149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5" x14ac:dyDescent="0.3">
      <c r="A6824" s="2">
        <v>45953</v>
      </c>
      <c r="B6824" t="s">
        <v>30</v>
      </c>
      <c r="C6824">
        <v>45</v>
      </c>
      <c r="D6824">
        <v>0</v>
      </c>
      <c r="F6824">
        <v>0</v>
      </c>
      <c r="G6824">
        <v>0</v>
      </c>
      <c r="H6824">
        <v>0</v>
      </c>
      <c r="I6824" t="s">
        <v>149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5" x14ac:dyDescent="0.3">
      <c r="A6825" s="2">
        <v>45953</v>
      </c>
      <c r="B6825" t="s">
        <v>26</v>
      </c>
      <c r="C6825">
        <v>316</v>
      </c>
      <c r="D6825">
        <v>0</v>
      </c>
      <c r="F6825">
        <v>0</v>
      </c>
      <c r="G6825">
        <v>0</v>
      </c>
      <c r="H6825">
        <v>0</v>
      </c>
      <c r="I6825" t="s">
        <v>149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5" x14ac:dyDescent="0.3">
      <c r="A6826" s="2">
        <v>45953</v>
      </c>
      <c r="B6826" t="s">
        <v>86</v>
      </c>
      <c r="C6826">
        <v>2</v>
      </c>
      <c r="D6826">
        <v>0</v>
      </c>
      <c r="F6826">
        <v>0</v>
      </c>
      <c r="G6826">
        <v>0</v>
      </c>
      <c r="H6826">
        <v>0</v>
      </c>
      <c r="I6826" t="s">
        <v>149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5" x14ac:dyDescent="0.3">
      <c r="A6827" s="2">
        <v>45953</v>
      </c>
      <c r="B6827" t="s">
        <v>32</v>
      </c>
      <c r="C6827">
        <v>77</v>
      </c>
      <c r="D6827">
        <v>0</v>
      </c>
      <c r="F6827">
        <v>0</v>
      </c>
      <c r="G6827">
        <v>0</v>
      </c>
      <c r="H6827">
        <v>0</v>
      </c>
      <c r="I6827" t="s">
        <v>149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5" x14ac:dyDescent="0.3">
      <c r="A6828" s="2">
        <v>45953</v>
      </c>
      <c r="B6828" t="s">
        <v>46</v>
      </c>
      <c r="C6828">
        <v>31</v>
      </c>
      <c r="D6828">
        <v>0</v>
      </c>
      <c r="F6828">
        <v>0</v>
      </c>
      <c r="G6828">
        <v>0</v>
      </c>
      <c r="H6828">
        <v>0</v>
      </c>
      <c r="I6828" t="s">
        <v>149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5" x14ac:dyDescent="0.3">
      <c r="A6829" s="2">
        <v>45953</v>
      </c>
      <c r="B6829" t="s">
        <v>38</v>
      </c>
      <c r="C6829">
        <v>194</v>
      </c>
      <c r="D6829">
        <v>2</v>
      </c>
      <c r="E6829">
        <v>0.78</v>
      </c>
      <c r="F6829">
        <v>1.0309999999999999</v>
      </c>
      <c r="G6829">
        <v>1.56</v>
      </c>
      <c r="H6829">
        <v>1.56</v>
      </c>
      <c r="I6829" t="s">
        <v>149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21.88</v>
      </c>
      <c r="S6829">
        <v>21.88</v>
      </c>
      <c r="T6829">
        <v>21.88</v>
      </c>
      <c r="U6829">
        <v>21.88</v>
      </c>
      <c r="V6829">
        <v>7.1297989030000002</v>
      </c>
      <c r="W6829">
        <v>7.1297989030000002</v>
      </c>
      <c r="X6829">
        <v>14.025641029999999</v>
      </c>
      <c r="Y6829">
        <v>14.025641029999999</v>
      </c>
    </row>
    <row r="6830" spans="1:25" x14ac:dyDescent="0.3">
      <c r="A6830" s="2">
        <v>45953</v>
      </c>
      <c r="B6830" t="s">
        <v>46</v>
      </c>
      <c r="C6830">
        <v>257</v>
      </c>
      <c r="D6830">
        <v>0</v>
      </c>
      <c r="F6830">
        <v>0</v>
      </c>
      <c r="G6830">
        <v>0</v>
      </c>
      <c r="H6830">
        <v>0</v>
      </c>
      <c r="I6830" t="s">
        <v>149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5" x14ac:dyDescent="0.3">
      <c r="A6831" s="2">
        <v>45953</v>
      </c>
      <c r="B6831" t="s">
        <v>38</v>
      </c>
      <c r="C6831">
        <v>627</v>
      </c>
      <c r="D6831">
        <v>9</v>
      </c>
      <c r="E6831">
        <v>0.90700000000000003</v>
      </c>
      <c r="F6831">
        <v>1.4350000000000001</v>
      </c>
      <c r="G6831">
        <v>8.16</v>
      </c>
      <c r="H6831">
        <v>8.16</v>
      </c>
      <c r="I6831" t="s">
        <v>149</v>
      </c>
      <c r="J6831">
        <v>2</v>
      </c>
      <c r="K6831">
        <v>2</v>
      </c>
      <c r="L6831">
        <v>2</v>
      </c>
      <c r="M6831">
        <v>2</v>
      </c>
      <c r="N6831">
        <v>3</v>
      </c>
      <c r="O6831">
        <v>3</v>
      </c>
      <c r="P6831">
        <v>3</v>
      </c>
      <c r="Q6831">
        <v>3</v>
      </c>
      <c r="R6831">
        <v>104.84</v>
      </c>
      <c r="S6831">
        <v>104.84</v>
      </c>
      <c r="T6831">
        <v>104.84</v>
      </c>
      <c r="U6831">
        <v>104.84</v>
      </c>
      <c r="V6831">
        <v>7.7832888210000002</v>
      </c>
      <c r="W6831">
        <v>7.7832888210000002</v>
      </c>
      <c r="X6831">
        <v>12.84803922</v>
      </c>
      <c r="Y6831">
        <v>12.84803922</v>
      </c>
    </row>
    <row r="6832" spans="1:25" x14ac:dyDescent="0.3">
      <c r="A6832" s="2">
        <v>45953</v>
      </c>
      <c r="B6832" t="s">
        <v>86</v>
      </c>
      <c r="C6832">
        <v>120</v>
      </c>
      <c r="D6832">
        <v>0</v>
      </c>
      <c r="F6832">
        <v>0</v>
      </c>
      <c r="G6832">
        <v>0</v>
      </c>
      <c r="H6832">
        <v>0</v>
      </c>
      <c r="I6832" t="s">
        <v>149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5" x14ac:dyDescent="0.3">
      <c r="A6833" s="2">
        <v>45953</v>
      </c>
      <c r="B6833" t="s">
        <v>32</v>
      </c>
      <c r="C6833">
        <v>97</v>
      </c>
      <c r="D6833">
        <v>0</v>
      </c>
      <c r="F6833">
        <v>0</v>
      </c>
      <c r="G6833">
        <v>0</v>
      </c>
      <c r="H6833">
        <v>0</v>
      </c>
      <c r="I6833" t="s">
        <v>149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5" x14ac:dyDescent="0.3">
      <c r="A6834" s="2">
        <v>45953</v>
      </c>
      <c r="B6834" t="s">
        <v>38</v>
      </c>
      <c r="C6834">
        <v>388</v>
      </c>
      <c r="D6834">
        <v>4</v>
      </c>
      <c r="E6834">
        <v>0.85499999999999998</v>
      </c>
      <c r="F6834">
        <v>1.0309999999999999</v>
      </c>
      <c r="G6834">
        <v>3.42</v>
      </c>
      <c r="H6834">
        <v>3.42</v>
      </c>
      <c r="I6834" t="s">
        <v>149</v>
      </c>
      <c r="J6834">
        <v>0</v>
      </c>
      <c r="K6834">
        <v>1</v>
      </c>
      <c r="L6834">
        <v>1</v>
      </c>
      <c r="M6834">
        <v>1</v>
      </c>
      <c r="N6834">
        <v>0</v>
      </c>
      <c r="O6834">
        <v>1</v>
      </c>
      <c r="P6834">
        <v>1</v>
      </c>
      <c r="Q6834">
        <v>1</v>
      </c>
      <c r="R6834">
        <v>0</v>
      </c>
      <c r="S6834">
        <v>11.49</v>
      </c>
      <c r="T6834">
        <v>11.49</v>
      </c>
      <c r="U6834">
        <v>11.49</v>
      </c>
      <c r="V6834">
        <v>29.76501305</v>
      </c>
      <c r="W6834">
        <v>29.76501305</v>
      </c>
      <c r="X6834">
        <v>3.3596491230000001</v>
      </c>
      <c r="Y6834">
        <v>3.3596491230000001</v>
      </c>
    </row>
    <row r="6835" spans="1:25" x14ac:dyDescent="0.3">
      <c r="A6835" s="2">
        <v>45953</v>
      </c>
      <c r="B6835" t="s">
        <v>86</v>
      </c>
      <c r="C6835">
        <v>0</v>
      </c>
      <c r="D6835">
        <v>0</v>
      </c>
      <c r="G6835">
        <v>0</v>
      </c>
      <c r="H6835">
        <v>0</v>
      </c>
      <c r="I6835" t="s">
        <v>149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5" x14ac:dyDescent="0.3">
      <c r="A6836" s="2">
        <v>45953</v>
      </c>
      <c r="B6836" t="s">
        <v>32</v>
      </c>
      <c r="C6836">
        <v>18</v>
      </c>
      <c r="D6836">
        <v>1</v>
      </c>
      <c r="E6836">
        <v>1.68</v>
      </c>
      <c r="F6836">
        <v>5.556</v>
      </c>
      <c r="G6836">
        <v>1.68</v>
      </c>
      <c r="H6836">
        <v>1.68</v>
      </c>
      <c r="I6836" t="s">
        <v>149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X6836">
        <v>0</v>
      </c>
      <c r="Y6836">
        <v>0</v>
      </c>
    </row>
    <row r="6837" spans="1:25" x14ac:dyDescent="0.3">
      <c r="A6837" s="2">
        <v>45953</v>
      </c>
      <c r="B6837" t="s">
        <v>46</v>
      </c>
      <c r="C6837">
        <v>141</v>
      </c>
      <c r="D6837">
        <v>2</v>
      </c>
      <c r="E6837">
        <v>1.7549999999999999</v>
      </c>
      <c r="F6837">
        <v>1.4179999999999999</v>
      </c>
      <c r="G6837">
        <v>3.51</v>
      </c>
      <c r="H6837">
        <v>3.51</v>
      </c>
      <c r="I6837" t="s">
        <v>149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X6837">
        <v>0</v>
      </c>
      <c r="Y6837">
        <v>0</v>
      </c>
    </row>
    <row r="6838" spans="1:25" x14ac:dyDescent="0.3">
      <c r="A6838" s="2">
        <v>45953</v>
      </c>
      <c r="B6838" t="s">
        <v>86</v>
      </c>
      <c r="C6838">
        <v>51</v>
      </c>
      <c r="D6838">
        <v>0</v>
      </c>
      <c r="F6838">
        <v>0</v>
      </c>
      <c r="G6838">
        <v>0</v>
      </c>
      <c r="H6838">
        <v>0</v>
      </c>
      <c r="I6838" t="s">
        <v>149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5" x14ac:dyDescent="0.3">
      <c r="A6839" s="2">
        <v>45953</v>
      </c>
      <c r="B6839" t="s">
        <v>46</v>
      </c>
      <c r="C6839">
        <v>56</v>
      </c>
      <c r="D6839">
        <v>0</v>
      </c>
      <c r="F6839">
        <v>0</v>
      </c>
      <c r="G6839">
        <v>0</v>
      </c>
      <c r="H6839">
        <v>0</v>
      </c>
      <c r="I6839" t="s">
        <v>149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5" x14ac:dyDescent="0.3">
      <c r="A6840" s="2">
        <v>45953</v>
      </c>
      <c r="B6840" t="s">
        <v>32</v>
      </c>
      <c r="C6840">
        <v>139</v>
      </c>
      <c r="D6840">
        <v>0</v>
      </c>
      <c r="F6840">
        <v>0</v>
      </c>
      <c r="G6840">
        <v>0</v>
      </c>
      <c r="H6840">
        <v>0</v>
      </c>
      <c r="I6840" t="s">
        <v>149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5" x14ac:dyDescent="0.3">
      <c r="A6841" s="2">
        <v>45953</v>
      </c>
      <c r="B6841" t="s">
        <v>38</v>
      </c>
      <c r="C6841">
        <v>692</v>
      </c>
      <c r="D6841">
        <v>6</v>
      </c>
      <c r="E6841">
        <v>0.372</v>
      </c>
      <c r="F6841">
        <v>0.86699999999999999</v>
      </c>
      <c r="G6841">
        <v>2.23</v>
      </c>
      <c r="H6841">
        <v>2.23</v>
      </c>
      <c r="I6841" t="s">
        <v>149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X6841">
        <v>0</v>
      </c>
      <c r="Y6841">
        <v>0</v>
      </c>
    </row>
    <row r="6842" spans="1:25" x14ac:dyDescent="0.3">
      <c r="A6842" s="2">
        <v>45953</v>
      </c>
      <c r="B6842" t="s">
        <v>40</v>
      </c>
      <c r="C6842">
        <v>145</v>
      </c>
      <c r="D6842">
        <v>1</v>
      </c>
      <c r="E6842">
        <v>2.36</v>
      </c>
      <c r="F6842">
        <v>0.69</v>
      </c>
      <c r="G6842">
        <v>2.36</v>
      </c>
      <c r="H6842">
        <v>2.36</v>
      </c>
      <c r="I6842" t="s">
        <v>149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X6842">
        <v>0</v>
      </c>
      <c r="Y6842">
        <v>0</v>
      </c>
    </row>
    <row r="6843" spans="1:25" x14ac:dyDescent="0.3">
      <c r="A6843" s="2">
        <v>45954</v>
      </c>
      <c r="B6843" t="s">
        <v>44</v>
      </c>
      <c r="C6843">
        <v>1614</v>
      </c>
      <c r="D6843">
        <v>11</v>
      </c>
      <c r="E6843">
        <v>1.613</v>
      </c>
      <c r="F6843">
        <v>0.68200000000000005</v>
      </c>
      <c r="G6843">
        <v>17.739999999999998</v>
      </c>
      <c r="H6843">
        <v>17.739999999999998</v>
      </c>
      <c r="I6843" t="s">
        <v>149</v>
      </c>
      <c r="J6843">
        <v>2</v>
      </c>
      <c r="K6843">
        <v>2</v>
      </c>
      <c r="L6843">
        <v>2</v>
      </c>
      <c r="M6843">
        <v>2</v>
      </c>
      <c r="N6843">
        <v>2</v>
      </c>
      <c r="O6843">
        <v>2</v>
      </c>
      <c r="P6843">
        <v>2</v>
      </c>
      <c r="Q6843">
        <v>2</v>
      </c>
      <c r="R6843">
        <v>105.39</v>
      </c>
      <c r="S6843">
        <v>105.39</v>
      </c>
      <c r="T6843">
        <v>105.39</v>
      </c>
      <c r="U6843">
        <v>105.39</v>
      </c>
      <c r="V6843">
        <v>16.83271658</v>
      </c>
      <c r="W6843">
        <v>16.83271658</v>
      </c>
      <c r="X6843">
        <v>5.9408117249999997</v>
      </c>
      <c r="Y6843">
        <v>5.9408117249999997</v>
      </c>
    </row>
    <row r="6844" spans="1:25" x14ac:dyDescent="0.3">
      <c r="A6844" s="2">
        <v>45954</v>
      </c>
      <c r="B6844" t="s">
        <v>42</v>
      </c>
      <c r="C6844">
        <v>4313</v>
      </c>
      <c r="D6844">
        <v>57</v>
      </c>
      <c r="E6844">
        <v>1.8759999999999999</v>
      </c>
      <c r="F6844">
        <v>1.3220000000000001</v>
      </c>
      <c r="G6844">
        <v>106.93</v>
      </c>
      <c r="H6844">
        <v>106.93</v>
      </c>
      <c r="I6844" t="s">
        <v>149</v>
      </c>
      <c r="J6844">
        <v>9</v>
      </c>
      <c r="K6844">
        <v>9</v>
      </c>
      <c r="L6844">
        <v>9</v>
      </c>
      <c r="M6844">
        <v>9</v>
      </c>
      <c r="N6844">
        <v>9</v>
      </c>
      <c r="O6844">
        <v>9</v>
      </c>
      <c r="P6844">
        <v>9</v>
      </c>
      <c r="Q6844">
        <v>9</v>
      </c>
      <c r="R6844">
        <v>239.23</v>
      </c>
      <c r="S6844">
        <v>239.23</v>
      </c>
      <c r="T6844">
        <v>239.23</v>
      </c>
      <c r="U6844">
        <v>239.23</v>
      </c>
      <c r="V6844">
        <v>44.697571369999999</v>
      </c>
      <c r="W6844">
        <v>44.697571369999999</v>
      </c>
      <c r="X6844">
        <v>2.237258019</v>
      </c>
      <c r="Y6844">
        <v>2.237258019</v>
      </c>
    </row>
    <row r="6845" spans="1:25" x14ac:dyDescent="0.3">
      <c r="A6845" s="2">
        <v>45954</v>
      </c>
      <c r="B6845" t="s">
        <v>40</v>
      </c>
      <c r="C6845">
        <v>1483</v>
      </c>
      <c r="D6845">
        <v>16</v>
      </c>
      <c r="E6845">
        <v>2.2519999999999998</v>
      </c>
      <c r="F6845">
        <v>1.079</v>
      </c>
      <c r="G6845">
        <v>36.03</v>
      </c>
      <c r="H6845">
        <v>36.03</v>
      </c>
      <c r="I6845" t="s">
        <v>149</v>
      </c>
      <c r="J6845">
        <v>0</v>
      </c>
      <c r="K6845">
        <v>1</v>
      </c>
      <c r="L6845">
        <v>1</v>
      </c>
      <c r="M6845">
        <v>1</v>
      </c>
      <c r="N6845">
        <v>0</v>
      </c>
      <c r="O6845">
        <v>2</v>
      </c>
      <c r="P6845">
        <v>2</v>
      </c>
      <c r="Q6845">
        <v>2</v>
      </c>
      <c r="R6845">
        <v>0</v>
      </c>
      <c r="S6845">
        <v>59.76</v>
      </c>
      <c r="T6845">
        <v>59.76</v>
      </c>
      <c r="U6845">
        <v>59.76</v>
      </c>
      <c r="V6845">
        <v>60.29116466</v>
      </c>
      <c r="W6845">
        <v>60.29116466</v>
      </c>
      <c r="X6845">
        <v>1.658617818</v>
      </c>
      <c r="Y6845">
        <v>1.658617818</v>
      </c>
    </row>
    <row r="6846" spans="1:25" x14ac:dyDescent="0.3">
      <c r="A6846" s="2">
        <v>45954</v>
      </c>
      <c r="B6846" t="s">
        <v>62</v>
      </c>
      <c r="C6846">
        <v>1231</v>
      </c>
      <c r="D6846">
        <v>3</v>
      </c>
      <c r="E6846">
        <v>3.85</v>
      </c>
      <c r="F6846">
        <v>0.24399999999999999</v>
      </c>
      <c r="G6846">
        <v>11.55</v>
      </c>
      <c r="H6846">
        <v>11.55</v>
      </c>
      <c r="I6846" t="s">
        <v>149</v>
      </c>
      <c r="J6846">
        <v>3</v>
      </c>
      <c r="K6846">
        <v>3</v>
      </c>
      <c r="L6846">
        <v>3</v>
      </c>
      <c r="M6846">
        <v>3</v>
      </c>
      <c r="N6846">
        <v>3</v>
      </c>
      <c r="O6846">
        <v>3</v>
      </c>
      <c r="P6846">
        <v>3</v>
      </c>
      <c r="Q6846">
        <v>3</v>
      </c>
      <c r="R6846">
        <v>241.88</v>
      </c>
      <c r="S6846">
        <v>241.88</v>
      </c>
      <c r="T6846">
        <v>241.88</v>
      </c>
      <c r="U6846">
        <v>241.88</v>
      </c>
      <c r="V6846">
        <v>4.7750950879999996</v>
      </c>
      <c r="W6846">
        <v>4.7750950879999996</v>
      </c>
      <c r="X6846">
        <v>20.941991340000001</v>
      </c>
      <c r="Y6846">
        <v>20.941991340000001</v>
      </c>
    </row>
    <row r="6847" spans="1:25" x14ac:dyDescent="0.3">
      <c r="A6847" s="2">
        <v>45954</v>
      </c>
      <c r="B6847" t="s">
        <v>84</v>
      </c>
      <c r="C6847">
        <v>2716</v>
      </c>
      <c r="D6847">
        <v>19</v>
      </c>
      <c r="E6847">
        <v>2.0859999999999999</v>
      </c>
      <c r="F6847">
        <v>0.7</v>
      </c>
      <c r="G6847">
        <v>39.64</v>
      </c>
      <c r="H6847">
        <v>39.64</v>
      </c>
      <c r="I6847" t="s">
        <v>149</v>
      </c>
      <c r="J6847">
        <v>3</v>
      </c>
      <c r="K6847">
        <v>3</v>
      </c>
      <c r="L6847">
        <v>3</v>
      </c>
      <c r="M6847">
        <v>3</v>
      </c>
      <c r="N6847">
        <v>3</v>
      </c>
      <c r="O6847">
        <v>3</v>
      </c>
      <c r="P6847">
        <v>3</v>
      </c>
      <c r="Q6847">
        <v>3</v>
      </c>
      <c r="R6847">
        <v>81.349999999999994</v>
      </c>
      <c r="S6847">
        <v>81.349999999999994</v>
      </c>
      <c r="T6847">
        <v>81.349999999999994</v>
      </c>
      <c r="U6847">
        <v>81.349999999999994</v>
      </c>
      <c r="V6847">
        <v>48.727719729999997</v>
      </c>
      <c r="W6847">
        <v>48.727719729999997</v>
      </c>
      <c r="X6847">
        <v>2.0522199799999998</v>
      </c>
      <c r="Y6847">
        <v>2.0522199799999998</v>
      </c>
    </row>
    <row r="6848" spans="1:25" x14ac:dyDescent="0.3">
      <c r="A6848" s="2">
        <v>45954</v>
      </c>
      <c r="B6848" t="s">
        <v>56</v>
      </c>
      <c r="C6848">
        <v>427</v>
      </c>
      <c r="D6848">
        <v>5</v>
      </c>
      <c r="E6848">
        <v>2.4060000000000001</v>
      </c>
      <c r="F6848">
        <v>1.171</v>
      </c>
      <c r="G6848">
        <v>12.03</v>
      </c>
      <c r="H6848">
        <v>12.03</v>
      </c>
      <c r="I6848" t="s">
        <v>149</v>
      </c>
      <c r="J6848">
        <v>4</v>
      </c>
      <c r="K6848">
        <v>4</v>
      </c>
      <c r="L6848">
        <v>4</v>
      </c>
      <c r="M6848">
        <v>4</v>
      </c>
      <c r="N6848">
        <v>4</v>
      </c>
      <c r="O6848">
        <v>4</v>
      </c>
      <c r="P6848">
        <v>4</v>
      </c>
      <c r="Q6848">
        <v>4</v>
      </c>
      <c r="R6848">
        <v>80.739999999999995</v>
      </c>
      <c r="S6848">
        <v>80.739999999999995</v>
      </c>
      <c r="T6848">
        <v>80.739999999999995</v>
      </c>
      <c r="U6848">
        <v>80.739999999999995</v>
      </c>
      <c r="V6848">
        <v>14.89967798</v>
      </c>
      <c r="W6848">
        <v>14.89967798</v>
      </c>
      <c r="X6848">
        <v>6.7115544470000001</v>
      </c>
      <c r="Y6848">
        <v>6.7115544470000001</v>
      </c>
    </row>
    <row r="6849" spans="1:25" x14ac:dyDescent="0.3">
      <c r="A6849" s="2">
        <v>45954</v>
      </c>
      <c r="B6849" t="s">
        <v>50</v>
      </c>
      <c r="C6849">
        <v>2312</v>
      </c>
      <c r="D6849">
        <v>7</v>
      </c>
      <c r="E6849">
        <v>2.1509999999999998</v>
      </c>
      <c r="F6849">
        <v>0.30299999999999999</v>
      </c>
      <c r="G6849">
        <v>15.06</v>
      </c>
      <c r="H6849">
        <v>15.06</v>
      </c>
      <c r="I6849" t="s">
        <v>149</v>
      </c>
      <c r="J6849">
        <v>2</v>
      </c>
      <c r="K6849">
        <v>2</v>
      </c>
      <c r="L6849">
        <v>2</v>
      </c>
      <c r="M6849">
        <v>2</v>
      </c>
      <c r="N6849">
        <v>2</v>
      </c>
      <c r="O6849">
        <v>2</v>
      </c>
      <c r="P6849">
        <v>2</v>
      </c>
      <c r="Q6849">
        <v>2</v>
      </c>
      <c r="R6849">
        <v>80.37</v>
      </c>
      <c r="S6849">
        <v>80.37</v>
      </c>
      <c r="T6849">
        <v>80.37</v>
      </c>
      <c r="U6849">
        <v>80.37</v>
      </c>
      <c r="V6849">
        <v>18.738335200000002</v>
      </c>
      <c r="W6849">
        <v>18.738335200000002</v>
      </c>
      <c r="X6849">
        <v>5.3366533860000001</v>
      </c>
      <c r="Y6849">
        <v>5.3366533860000001</v>
      </c>
    </row>
    <row r="6850" spans="1:25" x14ac:dyDescent="0.3">
      <c r="A6850" s="2">
        <v>45954</v>
      </c>
      <c r="B6850" t="s">
        <v>36</v>
      </c>
      <c r="C6850">
        <v>1548</v>
      </c>
      <c r="D6850">
        <v>15</v>
      </c>
      <c r="E6850">
        <v>0.98099999999999998</v>
      </c>
      <c r="F6850">
        <v>0.96899999999999997</v>
      </c>
      <c r="G6850">
        <v>14.72</v>
      </c>
      <c r="H6850">
        <v>14.72</v>
      </c>
      <c r="I6850" t="s">
        <v>149</v>
      </c>
      <c r="J6850">
        <v>2</v>
      </c>
      <c r="K6850">
        <v>3</v>
      </c>
      <c r="L6850">
        <v>3</v>
      </c>
      <c r="M6850">
        <v>3</v>
      </c>
      <c r="N6850">
        <v>2</v>
      </c>
      <c r="O6850">
        <v>3</v>
      </c>
      <c r="P6850">
        <v>3</v>
      </c>
      <c r="Q6850">
        <v>3</v>
      </c>
      <c r="R6850">
        <v>43.76</v>
      </c>
      <c r="S6850">
        <v>65.64</v>
      </c>
      <c r="T6850">
        <v>65.64</v>
      </c>
      <c r="U6850">
        <v>65.64</v>
      </c>
      <c r="V6850">
        <v>22.425350399999999</v>
      </c>
      <c r="W6850">
        <v>22.425350399999999</v>
      </c>
      <c r="X6850">
        <v>4.4592391300000003</v>
      </c>
      <c r="Y6850">
        <v>4.4592391300000003</v>
      </c>
    </row>
    <row r="6851" spans="1:25" x14ac:dyDescent="0.3">
      <c r="A6851" s="2">
        <v>45954</v>
      </c>
      <c r="B6851" t="s">
        <v>62</v>
      </c>
      <c r="C6851">
        <v>5398</v>
      </c>
      <c r="D6851">
        <v>36</v>
      </c>
      <c r="E6851">
        <v>4.5380000000000003</v>
      </c>
      <c r="F6851">
        <v>0.66700000000000004</v>
      </c>
      <c r="G6851">
        <v>163.38</v>
      </c>
      <c r="H6851">
        <v>163.38</v>
      </c>
      <c r="I6851" t="s">
        <v>149</v>
      </c>
      <c r="J6851">
        <v>7</v>
      </c>
      <c r="K6851">
        <v>8</v>
      </c>
      <c r="L6851">
        <v>8</v>
      </c>
      <c r="M6851">
        <v>8</v>
      </c>
      <c r="N6851">
        <v>13</v>
      </c>
      <c r="O6851">
        <v>17</v>
      </c>
      <c r="P6851">
        <v>17</v>
      </c>
      <c r="Q6851">
        <v>17</v>
      </c>
      <c r="R6851">
        <v>609.58000000000004</v>
      </c>
      <c r="S6851">
        <v>755.54</v>
      </c>
      <c r="T6851">
        <v>755.54</v>
      </c>
      <c r="U6851">
        <v>755.54</v>
      </c>
      <c r="V6851">
        <v>21.624268730000001</v>
      </c>
      <c r="W6851">
        <v>21.624268730000001</v>
      </c>
      <c r="X6851">
        <v>4.6244338349999996</v>
      </c>
      <c r="Y6851">
        <v>4.6244338349999996</v>
      </c>
    </row>
    <row r="6852" spans="1:25" x14ac:dyDescent="0.3">
      <c r="A6852" s="2">
        <v>45954</v>
      </c>
      <c r="B6852" t="s">
        <v>64</v>
      </c>
      <c r="C6852">
        <v>1609</v>
      </c>
      <c r="D6852">
        <v>10</v>
      </c>
      <c r="E6852">
        <v>6.2169999999999996</v>
      </c>
      <c r="F6852">
        <v>0.622</v>
      </c>
      <c r="G6852">
        <v>62.17</v>
      </c>
      <c r="H6852">
        <v>62.17</v>
      </c>
      <c r="I6852" t="s">
        <v>149</v>
      </c>
      <c r="J6852">
        <v>5</v>
      </c>
      <c r="K6852">
        <v>5</v>
      </c>
      <c r="L6852">
        <v>5</v>
      </c>
      <c r="M6852">
        <v>5</v>
      </c>
      <c r="N6852">
        <v>5</v>
      </c>
      <c r="O6852">
        <v>5</v>
      </c>
      <c r="P6852">
        <v>5</v>
      </c>
      <c r="Q6852">
        <v>5</v>
      </c>
      <c r="R6852">
        <v>164.4</v>
      </c>
      <c r="S6852">
        <v>164.4</v>
      </c>
      <c r="T6852">
        <v>164.4</v>
      </c>
      <c r="U6852">
        <v>164.4</v>
      </c>
      <c r="V6852">
        <v>37.816301699999997</v>
      </c>
      <c r="W6852">
        <v>37.816301699999997</v>
      </c>
      <c r="X6852">
        <v>2.6443622329999998</v>
      </c>
      <c r="Y6852">
        <v>2.6443622329999998</v>
      </c>
    </row>
    <row r="6853" spans="1:25" x14ac:dyDescent="0.3">
      <c r="A6853" s="2">
        <v>45954</v>
      </c>
      <c r="B6853" t="s">
        <v>66</v>
      </c>
      <c r="C6853">
        <v>293</v>
      </c>
      <c r="D6853">
        <v>4</v>
      </c>
      <c r="E6853">
        <v>7.3550000000000004</v>
      </c>
      <c r="F6853">
        <v>1.365</v>
      </c>
      <c r="G6853">
        <v>29.42</v>
      </c>
      <c r="H6853">
        <v>29.42</v>
      </c>
      <c r="I6853" t="s">
        <v>149</v>
      </c>
      <c r="J6853">
        <v>2</v>
      </c>
      <c r="K6853">
        <v>2</v>
      </c>
      <c r="L6853">
        <v>2</v>
      </c>
      <c r="M6853">
        <v>2</v>
      </c>
      <c r="N6853">
        <v>2</v>
      </c>
      <c r="O6853">
        <v>2</v>
      </c>
      <c r="P6853">
        <v>2</v>
      </c>
      <c r="Q6853">
        <v>2</v>
      </c>
      <c r="R6853">
        <v>63.76</v>
      </c>
      <c r="S6853">
        <v>63.76</v>
      </c>
      <c r="T6853">
        <v>63.76</v>
      </c>
      <c r="U6853">
        <v>63.76</v>
      </c>
      <c r="V6853">
        <v>46.141781680000001</v>
      </c>
      <c r="W6853">
        <v>46.141781680000001</v>
      </c>
      <c r="X6853">
        <v>2.1672331749999998</v>
      </c>
      <c r="Y6853">
        <v>2.1672331749999998</v>
      </c>
    </row>
    <row r="6854" spans="1:25" x14ac:dyDescent="0.3">
      <c r="A6854" s="2">
        <v>45954</v>
      </c>
      <c r="B6854" t="s">
        <v>68</v>
      </c>
      <c r="C6854">
        <v>3451</v>
      </c>
      <c r="D6854">
        <v>19</v>
      </c>
      <c r="E6854">
        <v>5.774</v>
      </c>
      <c r="F6854">
        <v>0.55100000000000005</v>
      </c>
      <c r="G6854">
        <v>109.7</v>
      </c>
      <c r="H6854">
        <v>109.7</v>
      </c>
      <c r="I6854" t="s">
        <v>149</v>
      </c>
      <c r="J6854">
        <v>15</v>
      </c>
      <c r="K6854">
        <v>15</v>
      </c>
      <c r="L6854">
        <v>15</v>
      </c>
      <c r="M6854">
        <v>15</v>
      </c>
      <c r="N6854">
        <v>18</v>
      </c>
      <c r="O6854">
        <v>18</v>
      </c>
      <c r="P6854">
        <v>18</v>
      </c>
      <c r="Q6854">
        <v>18</v>
      </c>
      <c r="R6854">
        <v>528.99</v>
      </c>
      <c r="S6854">
        <v>528.99</v>
      </c>
      <c r="T6854">
        <v>528.99</v>
      </c>
      <c r="U6854">
        <v>528.99</v>
      </c>
      <c r="V6854">
        <v>20.737632090000002</v>
      </c>
      <c r="W6854">
        <v>20.737632090000002</v>
      </c>
      <c r="X6854">
        <v>4.8221513219999999</v>
      </c>
      <c r="Y6854">
        <v>4.8221513219999999</v>
      </c>
    </row>
    <row r="6855" spans="1:25" x14ac:dyDescent="0.3">
      <c r="A6855" s="2">
        <v>45954</v>
      </c>
      <c r="B6855" t="s">
        <v>70</v>
      </c>
      <c r="C6855">
        <v>3412</v>
      </c>
      <c r="D6855">
        <v>18</v>
      </c>
      <c r="E6855">
        <v>3.6320000000000001</v>
      </c>
      <c r="F6855">
        <v>0.52800000000000002</v>
      </c>
      <c r="G6855">
        <v>65.38</v>
      </c>
      <c r="H6855">
        <v>65.38</v>
      </c>
      <c r="I6855" t="s">
        <v>149</v>
      </c>
      <c r="J6855">
        <v>5</v>
      </c>
      <c r="K6855">
        <v>6</v>
      </c>
      <c r="L6855">
        <v>6</v>
      </c>
      <c r="M6855">
        <v>6</v>
      </c>
      <c r="N6855">
        <v>8</v>
      </c>
      <c r="O6855">
        <v>9</v>
      </c>
      <c r="P6855">
        <v>9</v>
      </c>
      <c r="Q6855">
        <v>9</v>
      </c>
      <c r="R6855">
        <v>197.64</v>
      </c>
      <c r="S6855">
        <v>221.62</v>
      </c>
      <c r="T6855">
        <v>221.62</v>
      </c>
      <c r="U6855">
        <v>221.62</v>
      </c>
      <c r="V6855">
        <v>29.500947570000001</v>
      </c>
      <c r="W6855">
        <v>29.500947570000001</v>
      </c>
      <c r="X6855">
        <v>3.3897216270000001</v>
      </c>
      <c r="Y6855">
        <v>3.3897216270000001</v>
      </c>
    </row>
    <row r="6856" spans="1:25" x14ac:dyDescent="0.3">
      <c r="A6856" s="2">
        <v>45954</v>
      </c>
      <c r="B6856" t="s">
        <v>72</v>
      </c>
      <c r="C6856">
        <v>763</v>
      </c>
      <c r="D6856">
        <v>6</v>
      </c>
      <c r="E6856">
        <v>3.298</v>
      </c>
      <c r="F6856">
        <v>0.78600000000000003</v>
      </c>
      <c r="G6856">
        <v>19.79</v>
      </c>
      <c r="H6856">
        <v>19.79</v>
      </c>
      <c r="I6856" t="s">
        <v>149</v>
      </c>
      <c r="J6856">
        <v>1</v>
      </c>
      <c r="K6856">
        <v>2</v>
      </c>
      <c r="L6856">
        <v>2</v>
      </c>
      <c r="M6856">
        <v>2</v>
      </c>
      <c r="N6856">
        <v>1</v>
      </c>
      <c r="O6856">
        <v>2</v>
      </c>
      <c r="P6856">
        <v>2</v>
      </c>
      <c r="Q6856">
        <v>2</v>
      </c>
      <c r="R6856">
        <v>36.979999999999997</v>
      </c>
      <c r="S6856">
        <v>73.959999999999994</v>
      </c>
      <c r="T6856">
        <v>73.959999999999994</v>
      </c>
      <c r="U6856">
        <v>73.959999999999994</v>
      </c>
      <c r="V6856">
        <v>26.75770687</v>
      </c>
      <c r="W6856">
        <v>26.75770687</v>
      </c>
      <c r="X6856">
        <v>3.7372410309999999</v>
      </c>
      <c r="Y6856">
        <v>3.7372410309999999</v>
      </c>
    </row>
    <row r="6857" spans="1:25" x14ac:dyDescent="0.3">
      <c r="A6857" s="2">
        <v>45954</v>
      </c>
      <c r="B6857" t="s">
        <v>74</v>
      </c>
      <c r="C6857">
        <v>1295</v>
      </c>
      <c r="D6857">
        <v>6</v>
      </c>
      <c r="E6857">
        <v>2.7050000000000001</v>
      </c>
      <c r="F6857">
        <v>0.46300000000000002</v>
      </c>
      <c r="G6857">
        <v>16.23</v>
      </c>
      <c r="H6857">
        <v>16.23</v>
      </c>
      <c r="I6857" t="s">
        <v>149</v>
      </c>
      <c r="J6857">
        <v>2</v>
      </c>
      <c r="K6857">
        <v>3</v>
      </c>
      <c r="L6857">
        <v>3</v>
      </c>
      <c r="M6857">
        <v>3</v>
      </c>
      <c r="N6857">
        <v>5</v>
      </c>
      <c r="O6857">
        <v>7</v>
      </c>
      <c r="P6857">
        <v>7</v>
      </c>
      <c r="Q6857">
        <v>7</v>
      </c>
      <c r="R6857">
        <v>161.6</v>
      </c>
      <c r="S6857">
        <v>225.36</v>
      </c>
      <c r="T6857">
        <v>225.36</v>
      </c>
      <c r="U6857">
        <v>225.36</v>
      </c>
      <c r="V6857">
        <v>7.2018104369999998</v>
      </c>
      <c r="W6857">
        <v>7.2018104369999998</v>
      </c>
      <c r="X6857">
        <v>13.885397409999999</v>
      </c>
      <c r="Y6857">
        <v>13.885397409999999</v>
      </c>
    </row>
    <row r="6858" spans="1:25" x14ac:dyDescent="0.3">
      <c r="A6858" s="2">
        <v>45954</v>
      </c>
      <c r="B6858" t="s">
        <v>76</v>
      </c>
      <c r="C6858">
        <v>1108</v>
      </c>
      <c r="D6858">
        <v>2</v>
      </c>
      <c r="E6858">
        <v>3.7949999999999999</v>
      </c>
      <c r="F6858">
        <v>0.18099999999999999</v>
      </c>
      <c r="G6858">
        <v>7.59</v>
      </c>
      <c r="H6858">
        <v>7.59</v>
      </c>
      <c r="I6858" t="s">
        <v>149</v>
      </c>
      <c r="J6858">
        <v>3</v>
      </c>
      <c r="K6858">
        <v>3</v>
      </c>
      <c r="L6858">
        <v>3</v>
      </c>
      <c r="M6858">
        <v>3</v>
      </c>
      <c r="N6858">
        <v>3</v>
      </c>
      <c r="O6858">
        <v>3</v>
      </c>
      <c r="P6858">
        <v>3</v>
      </c>
      <c r="Q6858">
        <v>3</v>
      </c>
      <c r="R6858">
        <v>84.47</v>
      </c>
      <c r="S6858">
        <v>84.47</v>
      </c>
      <c r="T6858">
        <v>84.47</v>
      </c>
      <c r="U6858">
        <v>84.47</v>
      </c>
      <c r="V6858">
        <v>8.9854386169999998</v>
      </c>
      <c r="W6858">
        <v>8.9854386169999998</v>
      </c>
      <c r="X6858">
        <v>11.129117259999999</v>
      </c>
      <c r="Y6858">
        <v>11.129117259999999</v>
      </c>
    </row>
    <row r="6859" spans="1:25" x14ac:dyDescent="0.3">
      <c r="A6859" s="2">
        <v>45954</v>
      </c>
      <c r="B6859" t="s">
        <v>78</v>
      </c>
      <c r="C6859">
        <v>461</v>
      </c>
      <c r="D6859">
        <v>4</v>
      </c>
      <c r="E6859">
        <v>3.04</v>
      </c>
      <c r="F6859">
        <v>0.86799999999999999</v>
      </c>
      <c r="G6859">
        <v>12.16</v>
      </c>
      <c r="H6859">
        <v>12.16</v>
      </c>
      <c r="I6859" t="s">
        <v>149</v>
      </c>
      <c r="J6859">
        <v>6</v>
      </c>
      <c r="K6859">
        <v>6</v>
      </c>
      <c r="L6859">
        <v>6</v>
      </c>
      <c r="M6859">
        <v>6</v>
      </c>
      <c r="N6859">
        <v>9</v>
      </c>
      <c r="O6859">
        <v>9</v>
      </c>
      <c r="P6859">
        <v>9</v>
      </c>
      <c r="Q6859">
        <v>9</v>
      </c>
      <c r="R6859">
        <v>481.97</v>
      </c>
      <c r="S6859">
        <v>481.97</v>
      </c>
      <c r="T6859">
        <v>481.97</v>
      </c>
      <c r="U6859">
        <v>481.97</v>
      </c>
      <c r="V6859">
        <v>2.5229786089999999</v>
      </c>
      <c r="W6859">
        <v>2.5229786089999999</v>
      </c>
      <c r="X6859">
        <v>39.635690789999998</v>
      </c>
      <c r="Y6859">
        <v>39.635690789999998</v>
      </c>
    </row>
    <row r="6860" spans="1:25" x14ac:dyDescent="0.3">
      <c r="A6860" s="2">
        <v>45954</v>
      </c>
      <c r="B6860" t="s">
        <v>88</v>
      </c>
      <c r="C6860">
        <v>3355</v>
      </c>
      <c r="D6860">
        <v>37</v>
      </c>
      <c r="E6860">
        <v>1.8460000000000001</v>
      </c>
      <c r="F6860">
        <v>1.103</v>
      </c>
      <c r="G6860">
        <v>68.31</v>
      </c>
      <c r="H6860">
        <v>68.31</v>
      </c>
      <c r="I6860" t="s">
        <v>149</v>
      </c>
      <c r="J6860">
        <v>6</v>
      </c>
      <c r="K6860">
        <v>6</v>
      </c>
      <c r="L6860">
        <v>6</v>
      </c>
      <c r="M6860">
        <v>6</v>
      </c>
      <c r="N6860">
        <v>9</v>
      </c>
      <c r="O6860">
        <v>9</v>
      </c>
      <c r="P6860">
        <v>9</v>
      </c>
      <c r="Q6860">
        <v>9</v>
      </c>
      <c r="R6860">
        <v>264.58</v>
      </c>
      <c r="S6860">
        <v>264.58</v>
      </c>
      <c r="T6860">
        <v>264.58</v>
      </c>
      <c r="U6860">
        <v>264.58</v>
      </c>
      <c r="V6860">
        <v>25.818278029999998</v>
      </c>
      <c r="W6860">
        <v>25.818278029999998</v>
      </c>
      <c r="X6860">
        <v>3.873225004</v>
      </c>
      <c r="Y6860">
        <v>3.873225004</v>
      </c>
    </row>
    <row r="6861" spans="1:25" x14ac:dyDescent="0.3">
      <c r="A6861" s="2">
        <v>45954</v>
      </c>
      <c r="B6861" t="s">
        <v>80</v>
      </c>
      <c r="C6861">
        <v>402</v>
      </c>
      <c r="D6861">
        <v>1</v>
      </c>
      <c r="E6861">
        <v>4.17</v>
      </c>
      <c r="F6861">
        <v>0.249</v>
      </c>
      <c r="G6861">
        <v>4.17</v>
      </c>
      <c r="H6861">
        <v>4.17</v>
      </c>
      <c r="I6861" t="s">
        <v>149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X6861">
        <v>0</v>
      </c>
      <c r="Y6861">
        <v>0</v>
      </c>
    </row>
    <row r="6862" spans="1:25" x14ac:dyDescent="0.3">
      <c r="A6862" s="2">
        <v>45954</v>
      </c>
      <c r="B6862" t="s">
        <v>82</v>
      </c>
      <c r="C6862">
        <v>418</v>
      </c>
      <c r="D6862">
        <v>3</v>
      </c>
      <c r="E6862">
        <v>2.5870000000000002</v>
      </c>
      <c r="F6862">
        <v>0.71799999999999997</v>
      </c>
      <c r="G6862">
        <v>7.76</v>
      </c>
      <c r="H6862">
        <v>7.76</v>
      </c>
      <c r="I6862" t="s">
        <v>149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X6862">
        <v>0</v>
      </c>
      <c r="Y6862">
        <v>0</v>
      </c>
    </row>
    <row r="6863" spans="1:25" x14ac:dyDescent="0.3">
      <c r="A6863" s="2">
        <v>45954</v>
      </c>
      <c r="B6863" t="s">
        <v>94</v>
      </c>
      <c r="C6863">
        <v>1018</v>
      </c>
      <c r="D6863">
        <v>6</v>
      </c>
      <c r="E6863">
        <v>6.3280000000000003</v>
      </c>
      <c r="F6863">
        <v>0.58899999999999997</v>
      </c>
      <c r="G6863">
        <v>37.97</v>
      </c>
      <c r="H6863">
        <v>37.97</v>
      </c>
      <c r="I6863" t="s">
        <v>149</v>
      </c>
      <c r="J6863">
        <v>5</v>
      </c>
      <c r="K6863">
        <v>6</v>
      </c>
      <c r="L6863">
        <v>6</v>
      </c>
      <c r="M6863">
        <v>6</v>
      </c>
      <c r="N6863">
        <v>8</v>
      </c>
      <c r="O6863">
        <v>9</v>
      </c>
      <c r="P6863">
        <v>9</v>
      </c>
      <c r="Q6863">
        <v>9</v>
      </c>
      <c r="R6863">
        <v>573.12</v>
      </c>
      <c r="S6863">
        <v>651.61</v>
      </c>
      <c r="T6863">
        <v>651.61</v>
      </c>
      <c r="U6863">
        <v>651.61</v>
      </c>
      <c r="V6863">
        <v>5.8271051700000003</v>
      </c>
      <c r="W6863">
        <v>5.8271051700000003</v>
      </c>
      <c r="X6863">
        <v>17.161179879999999</v>
      </c>
      <c r="Y6863">
        <v>17.161179879999999</v>
      </c>
    </row>
    <row r="6864" spans="1:25" x14ac:dyDescent="0.3">
      <c r="A6864" s="2">
        <v>45954</v>
      </c>
      <c r="B6864" t="s">
        <v>96</v>
      </c>
      <c r="C6864">
        <v>1372</v>
      </c>
      <c r="D6864">
        <v>4</v>
      </c>
      <c r="E6864">
        <v>4.6749999999999998</v>
      </c>
      <c r="F6864">
        <v>0.29199999999999998</v>
      </c>
      <c r="G6864">
        <v>18.7</v>
      </c>
      <c r="H6864">
        <v>18.7</v>
      </c>
      <c r="I6864" t="s">
        <v>149</v>
      </c>
      <c r="J6864">
        <v>2</v>
      </c>
      <c r="K6864">
        <v>2</v>
      </c>
      <c r="L6864">
        <v>2</v>
      </c>
      <c r="M6864">
        <v>2</v>
      </c>
      <c r="N6864">
        <v>3</v>
      </c>
      <c r="O6864">
        <v>3</v>
      </c>
      <c r="P6864">
        <v>3</v>
      </c>
      <c r="Q6864">
        <v>3</v>
      </c>
      <c r="R6864">
        <v>95.74</v>
      </c>
      <c r="S6864">
        <v>95.74</v>
      </c>
      <c r="T6864">
        <v>95.74</v>
      </c>
      <c r="U6864">
        <v>95.74</v>
      </c>
      <c r="V6864">
        <v>19.532066010000001</v>
      </c>
      <c r="W6864">
        <v>19.532066010000001</v>
      </c>
      <c r="X6864">
        <v>5.1197860960000003</v>
      </c>
      <c r="Y6864">
        <v>5.1197860960000003</v>
      </c>
    </row>
    <row r="6865" spans="1:25" x14ac:dyDescent="0.3">
      <c r="A6865" s="2">
        <v>45954</v>
      </c>
      <c r="B6865" t="s">
        <v>11</v>
      </c>
      <c r="C6865">
        <v>837</v>
      </c>
      <c r="D6865">
        <v>10</v>
      </c>
      <c r="E6865">
        <v>2.5760000000000001</v>
      </c>
      <c r="F6865">
        <v>1.1950000000000001</v>
      </c>
      <c r="G6865">
        <v>25.76</v>
      </c>
      <c r="H6865">
        <v>25.76</v>
      </c>
      <c r="I6865" t="s">
        <v>149</v>
      </c>
      <c r="J6865">
        <v>0</v>
      </c>
      <c r="K6865">
        <v>3</v>
      </c>
      <c r="L6865">
        <v>3</v>
      </c>
      <c r="M6865">
        <v>3</v>
      </c>
      <c r="N6865">
        <v>0</v>
      </c>
      <c r="O6865">
        <v>3</v>
      </c>
      <c r="P6865">
        <v>3</v>
      </c>
      <c r="Q6865">
        <v>3</v>
      </c>
      <c r="R6865">
        <v>0</v>
      </c>
      <c r="S6865">
        <v>83.86</v>
      </c>
      <c r="T6865">
        <v>83.86</v>
      </c>
      <c r="U6865">
        <v>83.86</v>
      </c>
      <c r="V6865">
        <v>30.71786311</v>
      </c>
      <c r="W6865">
        <v>30.71786311</v>
      </c>
      <c r="X6865">
        <v>3.2554347830000001</v>
      </c>
      <c r="Y6865">
        <v>3.2554347830000001</v>
      </c>
    </row>
    <row r="6866" spans="1:25" x14ac:dyDescent="0.3">
      <c r="A6866" s="2">
        <v>45954</v>
      </c>
      <c r="B6866" t="s">
        <v>92</v>
      </c>
      <c r="C6866">
        <v>559</v>
      </c>
      <c r="D6866">
        <v>4</v>
      </c>
      <c r="E6866">
        <v>3.7480000000000002</v>
      </c>
      <c r="F6866">
        <v>0.71599999999999997</v>
      </c>
      <c r="G6866">
        <v>14.99</v>
      </c>
      <c r="H6866">
        <v>14.99</v>
      </c>
      <c r="I6866" t="s">
        <v>149</v>
      </c>
      <c r="J6866">
        <v>3</v>
      </c>
      <c r="K6866">
        <v>3</v>
      </c>
      <c r="L6866">
        <v>3</v>
      </c>
      <c r="M6866">
        <v>3</v>
      </c>
      <c r="N6866">
        <v>5</v>
      </c>
      <c r="O6866">
        <v>5</v>
      </c>
      <c r="P6866">
        <v>5</v>
      </c>
      <c r="Q6866">
        <v>5</v>
      </c>
      <c r="R6866">
        <v>282.45</v>
      </c>
      <c r="S6866">
        <v>282.45</v>
      </c>
      <c r="T6866">
        <v>282.45</v>
      </c>
      <c r="U6866">
        <v>282.45</v>
      </c>
      <c r="V6866">
        <v>5.3071340060000001</v>
      </c>
      <c r="W6866">
        <v>5.3071340060000001</v>
      </c>
      <c r="X6866">
        <v>18.842561709999998</v>
      </c>
      <c r="Y6866">
        <v>18.842561709999998</v>
      </c>
    </row>
    <row r="6867" spans="1:25" x14ac:dyDescent="0.3">
      <c r="A6867" s="2">
        <v>45954</v>
      </c>
      <c r="B6867" t="s">
        <v>46</v>
      </c>
      <c r="C6867">
        <v>718</v>
      </c>
      <c r="D6867">
        <v>0</v>
      </c>
      <c r="F6867">
        <v>0</v>
      </c>
      <c r="G6867">
        <v>0</v>
      </c>
      <c r="H6867">
        <v>0</v>
      </c>
      <c r="I6867" t="s">
        <v>149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5" x14ac:dyDescent="0.3">
      <c r="A6868" s="2">
        <v>45954</v>
      </c>
      <c r="B6868" t="s">
        <v>74</v>
      </c>
      <c r="C6868">
        <v>176</v>
      </c>
      <c r="D6868">
        <v>0</v>
      </c>
      <c r="F6868">
        <v>0</v>
      </c>
      <c r="G6868">
        <v>0</v>
      </c>
      <c r="H6868">
        <v>0</v>
      </c>
      <c r="I6868" t="s">
        <v>149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5" x14ac:dyDescent="0.3">
      <c r="A6869" s="2">
        <v>45954</v>
      </c>
      <c r="B6869" t="s">
        <v>64</v>
      </c>
      <c r="C6869">
        <v>401</v>
      </c>
      <c r="D6869">
        <v>0</v>
      </c>
      <c r="F6869">
        <v>0</v>
      </c>
      <c r="G6869">
        <v>0</v>
      </c>
      <c r="H6869">
        <v>0</v>
      </c>
      <c r="I6869" t="s">
        <v>149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5" x14ac:dyDescent="0.3">
      <c r="A6870" s="2">
        <v>45954</v>
      </c>
      <c r="B6870" t="s">
        <v>72</v>
      </c>
      <c r="C6870">
        <v>63</v>
      </c>
      <c r="D6870">
        <v>1</v>
      </c>
      <c r="E6870">
        <v>1.64</v>
      </c>
      <c r="F6870">
        <v>1.587</v>
      </c>
      <c r="G6870">
        <v>1.64</v>
      </c>
      <c r="H6870">
        <v>1.64</v>
      </c>
      <c r="I6870" t="s">
        <v>149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X6870">
        <v>0</v>
      </c>
      <c r="Y6870">
        <v>0</v>
      </c>
    </row>
    <row r="6871" spans="1:25" x14ac:dyDescent="0.3">
      <c r="A6871" s="2">
        <v>45954</v>
      </c>
      <c r="B6871" t="s">
        <v>106</v>
      </c>
      <c r="C6871">
        <v>89</v>
      </c>
      <c r="D6871">
        <v>1</v>
      </c>
      <c r="E6871">
        <v>2.88</v>
      </c>
      <c r="F6871">
        <v>1.1240000000000001</v>
      </c>
      <c r="G6871">
        <v>2.88</v>
      </c>
      <c r="H6871">
        <v>2.88</v>
      </c>
      <c r="I6871" t="s">
        <v>149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X6871">
        <v>0</v>
      </c>
      <c r="Y6871">
        <v>0</v>
      </c>
    </row>
    <row r="6872" spans="1:25" x14ac:dyDescent="0.3">
      <c r="A6872" s="2">
        <v>45954</v>
      </c>
      <c r="B6872" t="s">
        <v>54</v>
      </c>
      <c r="C6872">
        <v>171</v>
      </c>
      <c r="D6872">
        <v>2</v>
      </c>
      <c r="E6872">
        <v>3.18</v>
      </c>
      <c r="F6872">
        <v>1.17</v>
      </c>
      <c r="G6872">
        <v>6.36</v>
      </c>
      <c r="H6872">
        <v>6.36</v>
      </c>
      <c r="I6872" t="s">
        <v>149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22.88</v>
      </c>
      <c r="S6872">
        <v>22.88</v>
      </c>
      <c r="T6872">
        <v>22.88</v>
      </c>
      <c r="U6872">
        <v>22.88</v>
      </c>
      <c r="V6872">
        <v>27.797202800000001</v>
      </c>
      <c r="W6872">
        <v>27.797202800000001</v>
      </c>
      <c r="X6872">
        <v>3.597484277</v>
      </c>
      <c r="Y6872">
        <v>3.597484277</v>
      </c>
    </row>
    <row r="6873" spans="1:25" x14ac:dyDescent="0.3">
      <c r="A6873" s="2">
        <v>45954</v>
      </c>
      <c r="B6873" t="s">
        <v>44</v>
      </c>
      <c r="C6873">
        <v>137</v>
      </c>
      <c r="D6873">
        <v>0</v>
      </c>
      <c r="F6873">
        <v>0</v>
      </c>
      <c r="G6873">
        <v>0</v>
      </c>
      <c r="H6873">
        <v>0</v>
      </c>
      <c r="I6873" t="s">
        <v>149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5" x14ac:dyDescent="0.3">
      <c r="A6874" s="2">
        <v>45954</v>
      </c>
      <c r="B6874" t="s">
        <v>40</v>
      </c>
      <c r="C6874">
        <v>382</v>
      </c>
      <c r="D6874">
        <v>1</v>
      </c>
      <c r="E6874">
        <v>2.1</v>
      </c>
      <c r="F6874">
        <v>0.26200000000000001</v>
      </c>
      <c r="G6874">
        <v>2.1</v>
      </c>
      <c r="H6874">
        <v>2.1</v>
      </c>
      <c r="I6874" t="s">
        <v>149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X6874">
        <v>0</v>
      </c>
      <c r="Y6874">
        <v>0</v>
      </c>
    </row>
    <row r="6875" spans="1:25" x14ac:dyDescent="0.3">
      <c r="A6875" s="2">
        <v>45954</v>
      </c>
      <c r="B6875" t="s">
        <v>56</v>
      </c>
      <c r="C6875">
        <v>65</v>
      </c>
      <c r="D6875">
        <v>1</v>
      </c>
      <c r="E6875">
        <v>4.5999999999999996</v>
      </c>
      <c r="F6875">
        <v>1.538</v>
      </c>
      <c r="G6875">
        <v>4.5999999999999996</v>
      </c>
      <c r="H6875">
        <v>4.5999999999999996</v>
      </c>
      <c r="I6875" t="s">
        <v>149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X6875">
        <v>0</v>
      </c>
      <c r="Y6875">
        <v>0</v>
      </c>
    </row>
    <row r="6876" spans="1:25" x14ac:dyDescent="0.3">
      <c r="A6876" s="2">
        <v>45954</v>
      </c>
      <c r="B6876" t="s">
        <v>76</v>
      </c>
      <c r="C6876">
        <v>173</v>
      </c>
      <c r="D6876">
        <v>0</v>
      </c>
      <c r="F6876">
        <v>0</v>
      </c>
      <c r="G6876">
        <v>0</v>
      </c>
      <c r="H6876">
        <v>0</v>
      </c>
      <c r="I6876" t="s">
        <v>149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5" x14ac:dyDescent="0.3">
      <c r="A6877" s="2">
        <v>45954</v>
      </c>
      <c r="B6877" t="s">
        <v>48</v>
      </c>
      <c r="C6877">
        <v>331</v>
      </c>
      <c r="D6877">
        <v>3</v>
      </c>
      <c r="E6877">
        <v>3.1030000000000002</v>
      </c>
      <c r="F6877">
        <v>0.90600000000000003</v>
      </c>
      <c r="G6877">
        <v>9.31</v>
      </c>
      <c r="H6877">
        <v>9.31</v>
      </c>
      <c r="I6877" t="s">
        <v>149</v>
      </c>
      <c r="J6877">
        <v>0</v>
      </c>
      <c r="K6877">
        <v>1</v>
      </c>
      <c r="L6877">
        <v>1</v>
      </c>
      <c r="M6877">
        <v>1</v>
      </c>
      <c r="N6877">
        <v>0</v>
      </c>
      <c r="O6877">
        <v>2</v>
      </c>
      <c r="P6877">
        <v>2</v>
      </c>
      <c r="Q6877">
        <v>2</v>
      </c>
      <c r="R6877">
        <v>0</v>
      </c>
      <c r="S6877">
        <v>56.98</v>
      </c>
      <c r="T6877">
        <v>56.98</v>
      </c>
      <c r="U6877">
        <v>56.98</v>
      </c>
      <c r="V6877">
        <v>16.339066339999999</v>
      </c>
      <c r="W6877">
        <v>16.339066339999999</v>
      </c>
      <c r="X6877">
        <v>6.1203007520000003</v>
      </c>
      <c r="Y6877">
        <v>6.1203007520000003</v>
      </c>
    </row>
    <row r="6878" spans="1:25" x14ac:dyDescent="0.3">
      <c r="A6878" s="2">
        <v>45954</v>
      </c>
      <c r="B6878" t="s">
        <v>24</v>
      </c>
      <c r="C6878">
        <v>720</v>
      </c>
      <c r="D6878">
        <v>1</v>
      </c>
      <c r="E6878">
        <v>1.76</v>
      </c>
      <c r="F6878">
        <v>0.13900000000000001</v>
      </c>
      <c r="G6878">
        <v>1.76</v>
      </c>
      <c r="H6878">
        <v>1.76</v>
      </c>
      <c r="I6878" t="s">
        <v>149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X6878">
        <v>0</v>
      </c>
      <c r="Y6878">
        <v>0</v>
      </c>
    </row>
    <row r="6879" spans="1:25" x14ac:dyDescent="0.3">
      <c r="A6879" s="2">
        <v>45954</v>
      </c>
      <c r="B6879" t="s">
        <v>108</v>
      </c>
      <c r="C6879">
        <v>285</v>
      </c>
      <c r="D6879">
        <v>1</v>
      </c>
      <c r="E6879">
        <v>3.58</v>
      </c>
      <c r="F6879">
        <v>0.35099999999999998</v>
      </c>
      <c r="G6879">
        <v>3.58</v>
      </c>
      <c r="H6879">
        <v>3.58</v>
      </c>
      <c r="I6879" t="s">
        <v>149</v>
      </c>
      <c r="J6879">
        <v>1</v>
      </c>
      <c r="K6879">
        <v>1</v>
      </c>
      <c r="L6879">
        <v>1</v>
      </c>
      <c r="M6879">
        <v>1</v>
      </c>
      <c r="N6879">
        <v>2</v>
      </c>
      <c r="O6879">
        <v>2</v>
      </c>
      <c r="P6879">
        <v>2</v>
      </c>
      <c r="Q6879">
        <v>2</v>
      </c>
      <c r="R6879">
        <v>159.76</v>
      </c>
      <c r="S6879">
        <v>159.76</v>
      </c>
      <c r="T6879">
        <v>159.76</v>
      </c>
      <c r="U6879">
        <v>159.76</v>
      </c>
      <c r="V6879">
        <v>2.2408612919999999</v>
      </c>
      <c r="W6879">
        <v>2.2408612919999999</v>
      </c>
      <c r="X6879">
        <v>44.625698319999998</v>
      </c>
      <c r="Y6879">
        <v>44.625698319999998</v>
      </c>
    </row>
    <row r="6880" spans="1:25" x14ac:dyDescent="0.3">
      <c r="A6880" s="2">
        <v>45954</v>
      </c>
      <c r="B6880" t="s">
        <v>62</v>
      </c>
      <c r="C6880">
        <v>1971</v>
      </c>
      <c r="D6880">
        <v>9</v>
      </c>
      <c r="E6880">
        <v>3.1080000000000001</v>
      </c>
      <c r="F6880">
        <v>0.45700000000000002</v>
      </c>
      <c r="G6880">
        <v>27.97</v>
      </c>
      <c r="H6880">
        <v>27.97</v>
      </c>
      <c r="I6880" t="s">
        <v>149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36.49</v>
      </c>
      <c r="S6880">
        <v>36.49</v>
      </c>
      <c r="T6880">
        <v>36.49</v>
      </c>
      <c r="U6880">
        <v>36.49</v>
      </c>
      <c r="V6880">
        <v>76.651137300000002</v>
      </c>
      <c r="W6880">
        <v>76.651137300000002</v>
      </c>
      <c r="X6880">
        <v>1.3046120839999999</v>
      </c>
      <c r="Y6880">
        <v>1.3046120839999999</v>
      </c>
    </row>
    <row r="6881" spans="1:25" x14ac:dyDescent="0.3">
      <c r="A6881" s="2">
        <v>45954</v>
      </c>
      <c r="B6881" t="s">
        <v>80</v>
      </c>
      <c r="C6881">
        <v>87</v>
      </c>
      <c r="D6881">
        <v>0</v>
      </c>
      <c r="F6881">
        <v>0</v>
      </c>
      <c r="G6881">
        <v>0</v>
      </c>
      <c r="H6881">
        <v>0</v>
      </c>
      <c r="I6881" t="s">
        <v>149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5" x14ac:dyDescent="0.3">
      <c r="A6882" s="2">
        <v>45954</v>
      </c>
      <c r="B6882" t="s">
        <v>84</v>
      </c>
      <c r="C6882">
        <v>68</v>
      </c>
      <c r="D6882">
        <v>0</v>
      </c>
      <c r="F6882">
        <v>0</v>
      </c>
      <c r="G6882">
        <v>0</v>
      </c>
      <c r="H6882">
        <v>0</v>
      </c>
      <c r="I6882" t="s">
        <v>149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5" x14ac:dyDescent="0.3">
      <c r="A6883" s="2">
        <v>45954</v>
      </c>
      <c r="B6883" t="s">
        <v>42</v>
      </c>
      <c r="C6883">
        <v>81</v>
      </c>
      <c r="D6883">
        <v>0</v>
      </c>
      <c r="F6883">
        <v>0</v>
      </c>
      <c r="G6883">
        <v>0</v>
      </c>
      <c r="H6883">
        <v>0</v>
      </c>
      <c r="I6883" t="s">
        <v>149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5" x14ac:dyDescent="0.3">
      <c r="A6884" s="2">
        <v>45954</v>
      </c>
      <c r="B6884" t="s">
        <v>11</v>
      </c>
      <c r="C6884">
        <v>43</v>
      </c>
      <c r="D6884">
        <v>1</v>
      </c>
      <c r="E6884">
        <v>3.55</v>
      </c>
      <c r="F6884">
        <v>2.3260000000000001</v>
      </c>
      <c r="G6884">
        <v>3.55</v>
      </c>
      <c r="H6884">
        <v>3.55</v>
      </c>
      <c r="I6884" t="s">
        <v>149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X6884">
        <v>0</v>
      </c>
      <c r="Y6884">
        <v>0</v>
      </c>
    </row>
    <row r="6885" spans="1:25" x14ac:dyDescent="0.3">
      <c r="A6885" s="2">
        <v>45954</v>
      </c>
      <c r="B6885" t="s">
        <v>102</v>
      </c>
      <c r="C6885">
        <v>698</v>
      </c>
      <c r="D6885">
        <v>3</v>
      </c>
      <c r="E6885">
        <v>3.3570000000000002</v>
      </c>
      <c r="F6885">
        <v>0.43</v>
      </c>
      <c r="G6885">
        <v>10.07</v>
      </c>
      <c r="H6885">
        <v>10.07</v>
      </c>
      <c r="I6885" t="s">
        <v>149</v>
      </c>
      <c r="J6885">
        <v>2</v>
      </c>
      <c r="K6885">
        <v>2</v>
      </c>
      <c r="L6885">
        <v>2</v>
      </c>
      <c r="M6885">
        <v>2</v>
      </c>
      <c r="N6885">
        <v>3</v>
      </c>
      <c r="O6885">
        <v>3</v>
      </c>
      <c r="P6885">
        <v>3</v>
      </c>
      <c r="Q6885">
        <v>3</v>
      </c>
      <c r="R6885">
        <v>100.29</v>
      </c>
      <c r="S6885">
        <v>100.29</v>
      </c>
      <c r="T6885">
        <v>100.29</v>
      </c>
      <c r="U6885">
        <v>100.29</v>
      </c>
      <c r="V6885">
        <v>10.04088144</v>
      </c>
      <c r="W6885">
        <v>10.04088144</v>
      </c>
      <c r="X6885">
        <v>9.9592850049999999</v>
      </c>
      <c r="Y6885">
        <v>9.9592850049999999</v>
      </c>
    </row>
    <row r="6886" spans="1:25" x14ac:dyDescent="0.3">
      <c r="A6886" s="2">
        <v>45954</v>
      </c>
      <c r="B6886" t="s">
        <v>98</v>
      </c>
      <c r="C6886">
        <v>1006</v>
      </c>
      <c r="D6886">
        <v>1</v>
      </c>
      <c r="E6886">
        <v>2.42</v>
      </c>
      <c r="F6886">
        <v>9.9000000000000005E-2</v>
      </c>
      <c r="G6886">
        <v>2.42</v>
      </c>
      <c r="H6886">
        <v>2.42</v>
      </c>
      <c r="I6886" t="s">
        <v>149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X6886">
        <v>0</v>
      </c>
      <c r="Y6886">
        <v>0</v>
      </c>
    </row>
    <row r="6887" spans="1:25" x14ac:dyDescent="0.3">
      <c r="A6887" s="2">
        <v>45954</v>
      </c>
      <c r="B6887" t="s">
        <v>104</v>
      </c>
      <c r="C6887">
        <v>268</v>
      </c>
      <c r="D6887">
        <v>0</v>
      </c>
      <c r="F6887">
        <v>0</v>
      </c>
      <c r="G6887">
        <v>0</v>
      </c>
      <c r="H6887">
        <v>0</v>
      </c>
      <c r="I6887" t="s">
        <v>149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5" x14ac:dyDescent="0.3">
      <c r="A6888" s="2">
        <v>45954</v>
      </c>
      <c r="B6888" t="s">
        <v>38</v>
      </c>
      <c r="C6888">
        <v>1</v>
      </c>
      <c r="D6888">
        <v>0</v>
      </c>
      <c r="F6888">
        <v>0</v>
      </c>
      <c r="G6888">
        <v>0</v>
      </c>
      <c r="H6888">
        <v>0</v>
      </c>
      <c r="I6888" t="s">
        <v>149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5" x14ac:dyDescent="0.3">
      <c r="A6889" s="2">
        <v>45954</v>
      </c>
      <c r="B6889" t="s">
        <v>42</v>
      </c>
      <c r="C6889">
        <v>85</v>
      </c>
      <c r="D6889">
        <v>2</v>
      </c>
      <c r="E6889">
        <v>2.2400000000000002</v>
      </c>
      <c r="F6889">
        <v>2.3530000000000002</v>
      </c>
      <c r="G6889">
        <v>4.4800000000000004</v>
      </c>
      <c r="H6889">
        <v>4.4800000000000004</v>
      </c>
      <c r="I6889" t="s">
        <v>149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  <c r="P6889">
        <v>1</v>
      </c>
      <c r="Q6889">
        <v>1</v>
      </c>
      <c r="R6889">
        <v>42.49</v>
      </c>
      <c r="S6889">
        <v>42.49</v>
      </c>
      <c r="T6889">
        <v>42.49</v>
      </c>
      <c r="U6889">
        <v>42.49</v>
      </c>
      <c r="V6889">
        <v>10.54365733</v>
      </c>
      <c r="W6889">
        <v>10.54365733</v>
      </c>
      <c r="X6889">
        <v>9.484375</v>
      </c>
      <c r="Y6889">
        <v>9.484375</v>
      </c>
    </row>
    <row r="6890" spans="1:25" x14ac:dyDescent="0.3">
      <c r="A6890" s="2">
        <v>45954</v>
      </c>
      <c r="B6890" t="s">
        <v>50</v>
      </c>
      <c r="C6890">
        <v>5</v>
      </c>
      <c r="D6890">
        <v>0</v>
      </c>
      <c r="F6890">
        <v>0</v>
      </c>
      <c r="G6890">
        <v>0</v>
      </c>
      <c r="H6890">
        <v>0</v>
      </c>
      <c r="I6890" t="s">
        <v>149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5" x14ac:dyDescent="0.3">
      <c r="A6891" s="2">
        <v>45954</v>
      </c>
      <c r="B6891" t="s">
        <v>72</v>
      </c>
      <c r="C6891">
        <v>92</v>
      </c>
      <c r="D6891">
        <v>3</v>
      </c>
      <c r="E6891">
        <v>2.72</v>
      </c>
      <c r="F6891">
        <v>3.2610000000000001</v>
      </c>
      <c r="G6891">
        <v>8.16</v>
      </c>
      <c r="H6891">
        <v>8.16</v>
      </c>
      <c r="I6891" t="s">
        <v>149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X6891">
        <v>0</v>
      </c>
      <c r="Y6891">
        <v>0</v>
      </c>
    </row>
    <row r="6892" spans="1:25" x14ac:dyDescent="0.3">
      <c r="A6892" s="2">
        <v>45954</v>
      </c>
      <c r="B6892" t="s">
        <v>84</v>
      </c>
      <c r="C6892">
        <v>25</v>
      </c>
      <c r="D6892">
        <v>0</v>
      </c>
      <c r="F6892">
        <v>0</v>
      </c>
      <c r="G6892">
        <v>0</v>
      </c>
      <c r="H6892">
        <v>0</v>
      </c>
      <c r="I6892" t="s">
        <v>149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5" x14ac:dyDescent="0.3">
      <c r="A6893" s="2">
        <v>45954</v>
      </c>
      <c r="B6893" t="s">
        <v>68</v>
      </c>
      <c r="C6893">
        <v>614</v>
      </c>
      <c r="D6893">
        <v>4</v>
      </c>
      <c r="E6893">
        <v>3.6629999999999998</v>
      </c>
      <c r="F6893">
        <v>0.65100000000000002</v>
      </c>
      <c r="G6893">
        <v>14.65</v>
      </c>
      <c r="H6893">
        <v>14.65</v>
      </c>
      <c r="I6893" t="s">
        <v>149</v>
      </c>
      <c r="J6893">
        <v>2</v>
      </c>
      <c r="K6893">
        <v>2</v>
      </c>
      <c r="L6893">
        <v>2</v>
      </c>
      <c r="M6893">
        <v>2</v>
      </c>
      <c r="N6893">
        <v>8</v>
      </c>
      <c r="O6893">
        <v>8</v>
      </c>
      <c r="P6893">
        <v>8</v>
      </c>
      <c r="Q6893">
        <v>8</v>
      </c>
      <c r="R6893">
        <v>272.31</v>
      </c>
      <c r="S6893">
        <v>272.31</v>
      </c>
      <c r="T6893">
        <v>272.31</v>
      </c>
      <c r="U6893">
        <v>272.31</v>
      </c>
      <c r="V6893">
        <v>5.3798979100000004</v>
      </c>
      <c r="W6893">
        <v>5.3798979100000004</v>
      </c>
      <c r="X6893">
        <v>18.587713310000002</v>
      </c>
      <c r="Y6893">
        <v>18.587713310000002</v>
      </c>
    </row>
    <row r="6894" spans="1:25" x14ac:dyDescent="0.3">
      <c r="A6894" s="2">
        <v>45954</v>
      </c>
      <c r="B6894" t="s">
        <v>64</v>
      </c>
      <c r="C6894">
        <v>57</v>
      </c>
      <c r="D6894">
        <v>0</v>
      </c>
      <c r="F6894">
        <v>0</v>
      </c>
      <c r="G6894">
        <v>0</v>
      </c>
      <c r="H6894">
        <v>0</v>
      </c>
      <c r="I6894" t="s">
        <v>149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5" x14ac:dyDescent="0.3">
      <c r="A6895" s="2">
        <v>45954</v>
      </c>
      <c r="B6895" t="s">
        <v>26</v>
      </c>
      <c r="C6895">
        <v>44</v>
      </c>
      <c r="D6895">
        <v>1</v>
      </c>
      <c r="E6895">
        <v>2.8</v>
      </c>
      <c r="F6895">
        <v>2.2730000000000001</v>
      </c>
      <c r="G6895">
        <v>2.8</v>
      </c>
      <c r="H6895">
        <v>2.8</v>
      </c>
      <c r="I6895" t="s">
        <v>149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X6895">
        <v>0</v>
      </c>
      <c r="Y6895">
        <v>0</v>
      </c>
    </row>
    <row r="6896" spans="1:25" x14ac:dyDescent="0.3">
      <c r="A6896" s="2">
        <v>45954</v>
      </c>
      <c r="B6896" t="s">
        <v>15</v>
      </c>
      <c r="C6896">
        <v>321</v>
      </c>
      <c r="D6896">
        <v>3</v>
      </c>
      <c r="E6896">
        <v>4.3029999999999999</v>
      </c>
      <c r="F6896">
        <v>0.93500000000000005</v>
      </c>
      <c r="G6896">
        <v>12.91</v>
      </c>
      <c r="H6896">
        <v>12.91</v>
      </c>
      <c r="I6896" t="s">
        <v>149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X6896">
        <v>0</v>
      </c>
      <c r="Y6896">
        <v>0</v>
      </c>
    </row>
    <row r="6897" spans="1:25" x14ac:dyDescent="0.3">
      <c r="A6897" s="2">
        <v>45954</v>
      </c>
      <c r="B6897" t="s">
        <v>36</v>
      </c>
      <c r="C6897">
        <v>83</v>
      </c>
      <c r="D6897">
        <v>1</v>
      </c>
      <c r="E6897">
        <v>4.8099999999999996</v>
      </c>
      <c r="F6897">
        <v>1.2050000000000001</v>
      </c>
      <c r="G6897">
        <v>4.8099999999999996</v>
      </c>
      <c r="H6897">
        <v>4.8099999999999996</v>
      </c>
      <c r="I6897" t="s">
        <v>149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X6897">
        <v>0</v>
      </c>
      <c r="Y6897">
        <v>0</v>
      </c>
    </row>
    <row r="6898" spans="1:25" x14ac:dyDescent="0.3">
      <c r="A6898" s="2">
        <v>45954</v>
      </c>
      <c r="B6898" t="s">
        <v>78</v>
      </c>
      <c r="C6898">
        <v>385</v>
      </c>
      <c r="D6898">
        <v>2</v>
      </c>
      <c r="E6898">
        <v>3.21</v>
      </c>
      <c r="F6898">
        <v>0.51900000000000002</v>
      </c>
      <c r="G6898">
        <v>6.42</v>
      </c>
      <c r="H6898">
        <v>6.42</v>
      </c>
      <c r="I6898" t="s">
        <v>149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X6898">
        <v>0</v>
      </c>
      <c r="Y6898">
        <v>0</v>
      </c>
    </row>
    <row r="6899" spans="1:25" x14ac:dyDescent="0.3">
      <c r="A6899" s="2">
        <v>45954</v>
      </c>
      <c r="B6899" t="s">
        <v>21</v>
      </c>
      <c r="C6899">
        <v>67</v>
      </c>
      <c r="D6899">
        <v>0</v>
      </c>
      <c r="F6899">
        <v>0</v>
      </c>
      <c r="G6899">
        <v>0</v>
      </c>
      <c r="H6899">
        <v>0</v>
      </c>
      <c r="I6899" t="s">
        <v>149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5" x14ac:dyDescent="0.3">
      <c r="A6900" s="2">
        <v>45954</v>
      </c>
      <c r="B6900" t="s">
        <v>94</v>
      </c>
      <c r="C6900">
        <v>131</v>
      </c>
      <c r="D6900">
        <v>0</v>
      </c>
      <c r="F6900">
        <v>0</v>
      </c>
      <c r="G6900">
        <v>0</v>
      </c>
      <c r="H6900">
        <v>0</v>
      </c>
      <c r="I6900" t="s">
        <v>149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5" x14ac:dyDescent="0.3">
      <c r="A6901" s="2">
        <v>45954</v>
      </c>
      <c r="B6901" t="s">
        <v>17</v>
      </c>
      <c r="C6901">
        <v>22</v>
      </c>
      <c r="D6901">
        <v>1</v>
      </c>
      <c r="E6901">
        <v>0.93</v>
      </c>
      <c r="F6901">
        <v>4.5449999999999999</v>
      </c>
      <c r="G6901">
        <v>0.93</v>
      </c>
      <c r="H6901">
        <v>0.93</v>
      </c>
      <c r="I6901" t="s">
        <v>149</v>
      </c>
      <c r="J6901">
        <v>4</v>
      </c>
      <c r="K6901">
        <v>4</v>
      </c>
      <c r="L6901">
        <v>4</v>
      </c>
      <c r="M6901">
        <v>4</v>
      </c>
      <c r="N6901">
        <v>5</v>
      </c>
      <c r="O6901">
        <v>5</v>
      </c>
      <c r="P6901">
        <v>5</v>
      </c>
      <c r="Q6901">
        <v>5</v>
      </c>
      <c r="R6901">
        <v>230.01</v>
      </c>
      <c r="S6901">
        <v>230.01</v>
      </c>
      <c r="T6901">
        <v>230.01</v>
      </c>
      <c r="U6901">
        <v>230.01</v>
      </c>
      <c r="V6901">
        <v>0.40433024649999999</v>
      </c>
      <c r="W6901">
        <v>0.40433024649999999</v>
      </c>
      <c r="X6901">
        <v>247.32258060000001</v>
      </c>
      <c r="Y6901">
        <v>247.32258060000001</v>
      </c>
    </row>
    <row r="6902" spans="1:25" x14ac:dyDescent="0.3">
      <c r="A6902" s="2">
        <v>45954</v>
      </c>
      <c r="B6902" t="s">
        <v>17</v>
      </c>
      <c r="C6902">
        <v>35</v>
      </c>
      <c r="D6902">
        <v>0</v>
      </c>
      <c r="F6902">
        <v>0</v>
      </c>
      <c r="G6902">
        <v>0</v>
      </c>
      <c r="H6902">
        <v>0</v>
      </c>
      <c r="I6902" t="s">
        <v>149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5" x14ac:dyDescent="0.3">
      <c r="A6903" s="2">
        <v>45954</v>
      </c>
      <c r="B6903" t="s">
        <v>17</v>
      </c>
      <c r="C6903">
        <v>36</v>
      </c>
      <c r="D6903">
        <v>0</v>
      </c>
      <c r="F6903">
        <v>0</v>
      </c>
      <c r="G6903">
        <v>0</v>
      </c>
      <c r="H6903">
        <v>0</v>
      </c>
      <c r="I6903" t="s">
        <v>149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5" x14ac:dyDescent="0.3">
      <c r="A6904" s="2">
        <v>45954</v>
      </c>
      <c r="B6904" t="s">
        <v>17</v>
      </c>
      <c r="C6904">
        <v>13</v>
      </c>
      <c r="D6904">
        <v>0</v>
      </c>
      <c r="F6904">
        <v>0</v>
      </c>
      <c r="G6904">
        <v>0</v>
      </c>
      <c r="H6904">
        <v>0</v>
      </c>
      <c r="I6904" t="s">
        <v>149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5" x14ac:dyDescent="0.3">
      <c r="A6905" s="2">
        <v>45954</v>
      </c>
      <c r="B6905" t="s">
        <v>52</v>
      </c>
      <c r="C6905">
        <v>414</v>
      </c>
      <c r="D6905">
        <v>3</v>
      </c>
      <c r="E6905">
        <v>0.76</v>
      </c>
      <c r="F6905">
        <v>0.72499999999999998</v>
      </c>
      <c r="G6905">
        <v>2.2799999999999998</v>
      </c>
      <c r="H6905">
        <v>2.2799999999999998</v>
      </c>
      <c r="I6905" t="s">
        <v>149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X6905">
        <v>0</v>
      </c>
      <c r="Y6905">
        <v>0</v>
      </c>
    </row>
    <row r="6906" spans="1:25" x14ac:dyDescent="0.3">
      <c r="A6906" s="2">
        <v>45954</v>
      </c>
      <c r="B6906" t="s">
        <v>52</v>
      </c>
      <c r="C6906">
        <v>478</v>
      </c>
      <c r="D6906">
        <v>11</v>
      </c>
      <c r="E6906">
        <v>0.58099999999999996</v>
      </c>
      <c r="F6906">
        <v>2.3010000000000002</v>
      </c>
      <c r="G6906">
        <v>6.39</v>
      </c>
      <c r="H6906">
        <v>6.39</v>
      </c>
      <c r="I6906" t="s">
        <v>149</v>
      </c>
      <c r="J6906">
        <v>3</v>
      </c>
      <c r="K6906">
        <v>3</v>
      </c>
      <c r="L6906">
        <v>3</v>
      </c>
      <c r="M6906">
        <v>3</v>
      </c>
      <c r="N6906">
        <v>4</v>
      </c>
      <c r="O6906">
        <v>4</v>
      </c>
      <c r="P6906">
        <v>4</v>
      </c>
      <c r="Q6906">
        <v>4</v>
      </c>
      <c r="R6906">
        <v>61.84</v>
      </c>
      <c r="S6906">
        <v>61.84</v>
      </c>
      <c r="T6906">
        <v>61.84</v>
      </c>
      <c r="U6906">
        <v>61.84</v>
      </c>
      <c r="V6906">
        <v>10.333117720000001</v>
      </c>
      <c r="W6906">
        <v>10.333117720000001</v>
      </c>
      <c r="X6906">
        <v>9.6776212830000006</v>
      </c>
      <c r="Y6906">
        <v>9.6776212830000006</v>
      </c>
    </row>
    <row r="6907" spans="1:25" x14ac:dyDescent="0.3">
      <c r="A6907" s="2">
        <v>45954</v>
      </c>
      <c r="B6907" t="s">
        <v>52</v>
      </c>
      <c r="C6907">
        <v>557</v>
      </c>
      <c r="D6907">
        <v>8</v>
      </c>
      <c r="E6907">
        <v>0.39900000000000002</v>
      </c>
      <c r="F6907">
        <v>1.4359999999999999</v>
      </c>
      <c r="G6907">
        <v>3.19</v>
      </c>
      <c r="H6907">
        <v>3.19</v>
      </c>
      <c r="I6907" t="s">
        <v>149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X6907">
        <v>0</v>
      </c>
      <c r="Y6907">
        <v>0</v>
      </c>
    </row>
    <row r="6908" spans="1:25" x14ac:dyDescent="0.3">
      <c r="A6908" s="2">
        <v>45954</v>
      </c>
      <c r="B6908" t="s">
        <v>52</v>
      </c>
      <c r="C6908">
        <v>1185</v>
      </c>
      <c r="D6908">
        <v>7</v>
      </c>
      <c r="E6908">
        <v>0.223</v>
      </c>
      <c r="F6908">
        <v>0.59099999999999997</v>
      </c>
      <c r="G6908">
        <v>1.56</v>
      </c>
      <c r="H6908">
        <v>1.56</v>
      </c>
      <c r="I6908" t="s">
        <v>149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X6908">
        <v>0</v>
      </c>
      <c r="Y6908">
        <v>0</v>
      </c>
    </row>
    <row r="6909" spans="1:25" x14ac:dyDescent="0.3">
      <c r="A6909" s="2">
        <v>45954</v>
      </c>
      <c r="B6909" t="s">
        <v>112</v>
      </c>
      <c r="C6909">
        <v>187</v>
      </c>
      <c r="D6909">
        <v>0</v>
      </c>
      <c r="F6909">
        <v>0</v>
      </c>
      <c r="G6909">
        <v>0</v>
      </c>
      <c r="H6909">
        <v>0</v>
      </c>
      <c r="I6909" t="s">
        <v>149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5" x14ac:dyDescent="0.3">
      <c r="A6910" s="2">
        <v>45954</v>
      </c>
      <c r="B6910" t="s">
        <v>15</v>
      </c>
      <c r="C6910">
        <v>302</v>
      </c>
      <c r="D6910">
        <v>0</v>
      </c>
      <c r="F6910">
        <v>0</v>
      </c>
      <c r="G6910">
        <v>0</v>
      </c>
      <c r="H6910">
        <v>0</v>
      </c>
      <c r="I6910" t="s">
        <v>149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5" x14ac:dyDescent="0.3">
      <c r="A6911" s="2">
        <v>45954</v>
      </c>
      <c r="B6911" t="s">
        <v>112</v>
      </c>
      <c r="C6911">
        <v>286</v>
      </c>
      <c r="D6911">
        <v>3</v>
      </c>
      <c r="E6911">
        <v>1.26</v>
      </c>
      <c r="F6911">
        <v>1.0489999999999999</v>
      </c>
      <c r="G6911">
        <v>3.78</v>
      </c>
      <c r="H6911">
        <v>3.78</v>
      </c>
      <c r="I6911" t="s">
        <v>149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X6911">
        <v>0</v>
      </c>
      <c r="Y6911">
        <v>0</v>
      </c>
    </row>
    <row r="6912" spans="1:25" x14ac:dyDescent="0.3">
      <c r="A6912" s="2">
        <v>45954</v>
      </c>
      <c r="B6912" t="s">
        <v>15</v>
      </c>
      <c r="C6912">
        <v>392</v>
      </c>
      <c r="D6912">
        <v>2</v>
      </c>
      <c r="E6912">
        <v>0.8</v>
      </c>
      <c r="F6912">
        <v>0.51</v>
      </c>
      <c r="G6912">
        <v>1.6</v>
      </c>
      <c r="H6912">
        <v>1.6</v>
      </c>
      <c r="I6912" t="s">
        <v>149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X6912">
        <v>0</v>
      </c>
      <c r="Y6912">
        <v>0</v>
      </c>
    </row>
    <row r="6913" spans="1:25" x14ac:dyDescent="0.3">
      <c r="A6913" s="2">
        <v>45954</v>
      </c>
      <c r="B6913" t="s">
        <v>15</v>
      </c>
      <c r="C6913">
        <v>223</v>
      </c>
      <c r="D6913">
        <v>1</v>
      </c>
      <c r="E6913">
        <v>0.68</v>
      </c>
      <c r="F6913">
        <v>0.44800000000000001</v>
      </c>
      <c r="G6913">
        <v>0.68</v>
      </c>
      <c r="H6913">
        <v>0.68</v>
      </c>
      <c r="I6913" t="s">
        <v>149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X6913">
        <v>0</v>
      </c>
      <c r="Y6913">
        <v>0</v>
      </c>
    </row>
    <row r="6914" spans="1:25" x14ac:dyDescent="0.3">
      <c r="A6914" s="2">
        <v>45954</v>
      </c>
      <c r="B6914" t="s">
        <v>112</v>
      </c>
      <c r="C6914">
        <v>155</v>
      </c>
      <c r="D6914">
        <v>1</v>
      </c>
      <c r="E6914">
        <v>1.1399999999999999</v>
      </c>
      <c r="F6914">
        <v>0.64500000000000002</v>
      </c>
      <c r="G6914">
        <v>1.1399999999999999</v>
      </c>
      <c r="H6914">
        <v>1.1399999999999999</v>
      </c>
      <c r="I6914" t="s">
        <v>149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X6914">
        <v>0</v>
      </c>
      <c r="Y6914">
        <v>0</v>
      </c>
    </row>
    <row r="6915" spans="1:25" x14ac:dyDescent="0.3">
      <c r="A6915" s="2">
        <v>45954</v>
      </c>
      <c r="B6915" t="s">
        <v>15</v>
      </c>
      <c r="C6915">
        <v>945</v>
      </c>
      <c r="D6915">
        <v>5</v>
      </c>
      <c r="E6915">
        <v>0.66600000000000004</v>
      </c>
      <c r="F6915">
        <v>0.52900000000000003</v>
      </c>
      <c r="G6915">
        <v>3.33</v>
      </c>
      <c r="H6915">
        <v>3.33</v>
      </c>
      <c r="I6915" t="s">
        <v>149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X6915">
        <v>0</v>
      </c>
      <c r="Y6915">
        <v>0</v>
      </c>
    </row>
    <row r="6916" spans="1:25" x14ac:dyDescent="0.3">
      <c r="A6916" s="2">
        <v>45954</v>
      </c>
      <c r="B6916" t="s">
        <v>112</v>
      </c>
      <c r="C6916">
        <v>1526</v>
      </c>
      <c r="D6916">
        <v>7</v>
      </c>
      <c r="E6916">
        <v>0.82699999999999996</v>
      </c>
      <c r="F6916">
        <v>0.45900000000000002</v>
      </c>
      <c r="G6916">
        <v>5.79</v>
      </c>
      <c r="H6916">
        <v>5.79</v>
      </c>
      <c r="I6916" t="s">
        <v>149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X6916">
        <v>0</v>
      </c>
      <c r="Y6916">
        <v>0</v>
      </c>
    </row>
    <row r="6917" spans="1:25" x14ac:dyDescent="0.3">
      <c r="A6917" s="2">
        <v>45954</v>
      </c>
      <c r="B6917" t="s">
        <v>100</v>
      </c>
      <c r="C6917">
        <v>21</v>
      </c>
      <c r="D6917">
        <v>0</v>
      </c>
      <c r="F6917">
        <v>0</v>
      </c>
      <c r="G6917">
        <v>0</v>
      </c>
      <c r="H6917">
        <v>0</v>
      </c>
      <c r="I6917" t="s">
        <v>149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5" x14ac:dyDescent="0.3">
      <c r="A6918" s="2">
        <v>45954</v>
      </c>
      <c r="B6918" t="s">
        <v>54</v>
      </c>
      <c r="C6918">
        <v>223</v>
      </c>
      <c r="D6918">
        <v>2</v>
      </c>
      <c r="E6918">
        <v>1.71</v>
      </c>
      <c r="F6918">
        <v>0.89700000000000002</v>
      </c>
      <c r="G6918">
        <v>3.42</v>
      </c>
      <c r="H6918">
        <v>3.42</v>
      </c>
      <c r="I6918" t="s">
        <v>149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X6918">
        <v>0</v>
      </c>
      <c r="Y6918">
        <v>0</v>
      </c>
    </row>
    <row r="6919" spans="1:25" x14ac:dyDescent="0.3">
      <c r="A6919" s="2">
        <v>45954</v>
      </c>
      <c r="B6919" t="s">
        <v>60</v>
      </c>
      <c r="C6919">
        <v>454</v>
      </c>
      <c r="D6919">
        <v>8</v>
      </c>
      <c r="E6919">
        <v>0.90900000000000003</v>
      </c>
      <c r="F6919">
        <v>1.762</v>
      </c>
      <c r="G6919">
        <v>7.27</v>
      </c>
      <c r="H6919">
        <v>7.27</v>
      </c>
      <c r="I6919" t="s">
        <v>149</v>
      </c>
      <c r="J6919">
        <v>1</v>
      </c>
      <c r="K6919">
        <v>3</v>
      </c>
      <c r="L6919">
        <v>3</v>
      </c>
      <c r="M6919">
        <v>3</v>
      </c>
      <c r="N6919">
        <v>1</v>
      </c>
      <c r="O6919">
        <v>3</v>
      </c>
      <c r="P6919">
        <v>3</v>
      </c>
      <c r="Q6919">
        <v>3</v>
      </c>
      <c r="R6919">
        <v>21.88</v>
      </c>
      <c r="S6919">
        <v>86.25</v>
      </c>
      <c r="T6919">
        <v>86.25</v>
      </c>
      <c r="U6919">
        <v>86.25</v>
      </c>
      <c r="V6919">
        <v>8.4289855070000002</v>
      </c>
      <c r="W6919">
        <v>8.4289855070000002</v>
      </c>
      <c r="X6919">
        <v>11.863823930000001</v>
      </c>
      <c r="Y6919">
        <v>11.863823930000001</v>
      </c>
    </row>
    <row r="6920" spans="1:25" x14ac:dyDescent="0.3">
      <c r="A6920" s="2">
        <v>45954</v>
      </c>
      <c r="B6920" t="s">
        <v>60</v>
      </c>
      <c r="C6920">
        <v>1166</v>
      </c>
      <c r="D6920">
        <v>5</v>
      </c>
      <c r="E6920">
        <v>1.0920000000000001</v>
      </c>
      <c r="F6920">
        <v>0.42899999999999999</v>
      </c>
      <c r="G6920">
        <v>5.46</v>
      </c>
      <c r="H6920">
        <v>5.46</v>
      </c>
      <c r="I6920" t="s">
        <v>149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1</v>
      </c>
      <c r="R6920">
        <v>37.49</v>
      </c>
      <c r="S6920">
        <v>37.49</v>
      </c>
      <c r="T6920">
        <v>37.49</v>
      </c>
      <c r="U6920">
        <v>37.49</v>
      </c>
      <c r="V6920">
        <v>14.5638837</v>
      </c>
      <c r="W6920">
        <v>14.5638837</v>
      </c>
      <c r="X6920">
        <v>6.8663003659999999</v>
      </c>
      <c r="Y6920">
        <v>6.8663003659999999</v>
      </c>
    </row>
    <row r="6921" spans="1:25" x14ac:dyDescent="0.3">
      <c r="A6921" s="2">
        <v>45954</v>
      </c>
      <c r="B6921" t="s">
        <v>100</v>
      </c>
      <c r="C6921">
        <v>17</v>
      </c>
      <c r="D6921">
        <v>0</v>
      </c>
      <c r="F6921">
        <v>0</v>
      </c>
      <c r="G6921">
        <v>0</v>
      </c>
      <c r="H6921">
        <v>0</v>
      </c>
      <c r="I6921" t="s">
        <v>149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5" x14ac:dyDescent="0.3">
      <c r="A6922" s="2">
        <v>45954</v>
      </c>
      <c r="B6922" t="s">
        <v>54</v>
      </c>
      <c r="C6922">
        <v>425</v>
      </c>
      <c r="D6922">
        <v>2</v>
      </c>
      <c r="E6922">
        <v>1.08</v>
      </c>
      <c r="F6922">
        <v>0.47099999999999997</v>
      </c>
      <c r="G6922">
        <v>2.16</v>
      </c>
      <c r="H6922">
        <v>2.16</v>
      </c>
      <c r="I6922" t="s">
        <v>149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X6922">
        <v>0</v>
      </c>
      <c r="Y6922">
        <v>0</v>
      </c>
    </row>
    <row r="6923" spans="1:25" x14ac:dyDescent="0.3">
      <c r="A6923" s="2">
        <v>45954</v>
      </c>
      <c r="B6923" t="s">
        <v>100</v>
      </c>
      <c r="C6923">
        <v>80</v>
      </c>
      <c r="D6923">
        <v>2</v>
      </c>
      <c r="E6923">
        <v>0.69</v>
      </c>
      <c r="F6923">
        <v>2.5</v>
      </c>
      <c r="G6923">
        <v>1.38</v>
      </c>
      <c r="H6923">
        <v>1.38</v>
      </c>
      <c r="I6923" t="s">
        <v>149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X6923">
        <v>0</v>
      </c>
      <c r="Y6923">
        <v>0</v>
      </c>
    </row>
    <row r="6924" spans="1:25" x14ac:dyDescent="0.3">
      <c r="A6924" s="2">
        <v>45954</v>
      </c>
      <c r="B6924" t="s">
        <v>54</v>
      </c>
      <c r="C6924">
        <v>205</v>
      </c>
      <c r="D6924">
        <v>2</v>
      </c>
      <c r="E6924">
        <v>0.84</v>
      </c>
      <c r="F6924">
        <v>0.97599999999999998</v>
      </c>
      <c r="G6924">
        <v>1.68</v>
      </c>
      <c r="H6924">
        <v>1.68</v>
      </c>
      <c r="I6924" t="s">
        <v>149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X6924">
        <v>0</v>
      </c>
      <c r="Y6924">
        <v>0</v>
      </c>
    </row>
    <row r="6925" spans="1:25" x14ac:dyDescent="0.3">
      <c r="A6925" s="2">
        <v>45954</v>
      </c>
      <c r="B6925" t="s">
        <v>60</v>
      </c>
      <c r="C6925">
        <v>510</v>
      </c>
      <c r="D6925">
        <v>8</v>
      </c>
      <c r="E6925">
        <v>1.3049999999999999</v>
      </c>
      <c r="F6925">
        <v>1.569</v>
      </c>
      <c r="G6925">
        <v>10.44</v>
      </c>
      <c r="H6925">
        <v>10.44</v>
      </c>
      <c r="I6925" t="s">
        <v>149</v>
      </c>
      <c r="J6925">
        <v>3</v>
      </c>
      <c r="K6925">
        <v>3</v>
      </c>
      <c r="L6925">
        <v>3</v>
      </c>
      <c r="M6925">
        <v>3</v>
      </c>
      <c r="N6925">
        <v>3</v>
      </c>
      <c r="O6925">
        <v>3</v>
      </c>
      <c r="P6925">
        <v>3</v>
      </c>
      <c r="Q6925">
        <v>3</v>
      </c>
      <c r="R6925">
        <v>49.25</v>
      </c>
      <c r="S6925">
        <v>49.25</v>
      </c>
      <c r="T6925">
        <v>49.25</v>
      </c>
      <c r="U6925">
        <v>49.25</v>
      </c>
      <c r="V6925">
        <v>21.197969539999999</v>
      </c>
      <c r="W6925">
        <v>21.197969539999999</v>
      </c>
      <c r="X6925">
        <v>4.7174329500000001</v>
      </c>
      <c r="Y6925">
        <v>4.7174329500000001</v>
      </c>
    </row>
    <row r="6926" spans="1:25" x14ac:dyDescent="0.3">
      <c r="A6926" s="2">
        <v>45954</v>
      </c>
      <c r="B6926" t="s">
        <v>54</v>
      </c>
      <c r="C6926">
        <v>1215</v>
      </c>
      <c r="D6926">
        <v>5</v>
      </c>
      <c r="E6926">
        <v>0.66400000000000003</v>
      </c>
      <c r="F6926">
        <v>0.41199999999999998</v>
      </c>
      <c r="G6926">
        <v>3.32</v>
      </c>
      <c r="H6926">
        <v>3.32</v>
      </c>
      <c r="I6926" t="s">
        <v>149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  <c r="R6926">
        <v>22.49</v>
      </c>
      <c r="S6926">
        <v>22.49</v>
      </c>
      <c r="T6926">
        <v>22.49</v>
      </c>
      <c r="U6926">
        <v>22.49</v>
      </c>
      <c r="V6926">
        <v>14.762116499999999</v>
      </c>
      <c r="W6926">
        <v>14.762116499999999</v>
      </c>
      <c r="X6926">
        <v>6.7740963860000001</v>
      </c>
      <c r="Y6926">
        <v>6.7740963860000001</v>
      </c>
    </row>
    <row r="6927" spans="1:25" x14ac:dyDescent="0.3">
      <c r="A6927" s="2">
        <v>45954</v>
      </c>
      <c r="B6927" t="s">
        <v>100</v>
      </c>
      <c r="C6927">
        <v>99</v>
      </c>
      <c r="D6927">
        <v>0</v>
      </c>
      <c r="F6927">
        <v>0</v>
      </c>
      <c r="G6927">
        <v>0</v>
      </c>
      <c r="H6927">
        <v>0</v>
      </c>
      <c r="I6927" t="s">
        <v>149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5" x14ac:dyDescent="0.3">
      <c r="A6928" s="2">
        <v>45954</v>
      </c>
      <c r="B6928" t="s">
        <v>60</v>
      </c>
      <c r="C6928">
        <v>837</v>
      </c>
      <c r="D6928">
        <v>5</v>
      </c>
      <c r="E6928">
        <v>0.498</v>
      </c>
      <c r="F6928">
        <v>0.59699999999999998</v>
      </c>
      <c r="G6928">
        <v>2.4900000000000002</v>
      </c>
      <c r="H6928">
        <v>2.4900000000000002</v>
      </c>
      <c r="I6928" t="s">
        <v>149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X6928">
        <v>0</v>
      </c>
      <c r="Y6928">
        <v>0</v>
      </c>
    </row>
    <row r="6929" spans="1:25" x14ac:dyDescent="0.3">
      <c r="A6929" s="2">
        <v>45954</v>
      </c>
      <c r="B6929" t="s">
        <v>48</v>
      </c>
      <c r="C6929">
        <v>301</v>
      </c>
      <c r="D6929">
        <v>1</v>
      </c>
      <c r="E6929">
        <v>1.76</v>
      </c>
      <c r="F6929">
        <v>0.33200000000000002</v>
      </c>
      <c r="G6929">
        <v>1.76</v>
      </c>
      <c r="H6929">
        <v>1.76</v>
      </c>
      <c r="I6929" t="s">
        <v>149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X6929">
        <v>0</v>
      </c>
      <c r="Y6929">
        <v>0</v>
      </c>
    </row>
    <row r="6930" spans="1:25" x14ac:dyDescent="0.3">
      <c r="A6930" s="2">
        <v>45954</v>
      </c>
      <c r="B6930" t="s">
        <v>48</v>
      </c>
      <c r="C6930">
        <v>700</v>
      </c>
      <c r="D6930">
        <v>7</v>
      </c>
      <c r="E6930">
        <v>1.1100000000000001</v>
      </c>
      <c r="F6930">
        <v>1</v>
      </c>
      <c r="G6930">
        <v>7.77</v>
      </c>
      <c r="H6930">
        <v>7.77</v>
      </c>
      <c r="I6930" t="s">
        <v>149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28.49</v>
      </c>
      <c r="S6930">
        <v>28.49</v>
      </c>
      <c r="T6930">
        <v>28.49</v>
      </c>
      <c r="U6930">
        <v>28.49</v>
      </c>
      <c r="V6930">
        <v>27.272727270000001</v>
      </c>
      <c r="W6930">
        <v>27.272727270000001</v>
      </c>
      <c r="X6930">
        <v>3.6666666669999999</v>
      </c>
      <c r="Y6930">
        <v>3.6666666669999999</v>
      </c>
    </row>
    <row r="6931" spans="1:25" x14ac:dyDescent="0.3">
      <c r="A6931" s="2">
        <v>45954</v>
      </c>
      <c r="B6931" t="s">
        <v>48</v>
      </c>
      <c r="C6931">
        <v>277</v>
      </c>
      <c r="D6931">
        <v>0</v>
      </c>
      <c r="F6931">
        <v>0</v>
      </c>
      <c r="G6931">
        <v>0</v>
      </c>
      <c r="H6931">
        <v>0</v>
      </c>
      <c r="I6931" t="s">
        <v>149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5" x14ac:dyDescent="0.3">
      <c r="A6932" s="2">
        <v>45954</v>
      </c>
      <c r="B6932" t="s">
        <v>48</v>
      </c>
      <c r="C6932">
        <v>685</v>
      </c>
      <c r="D6932">
        <v>3</v>
      </c>
      <c r="E6932">
        <v>0.9</v>
      </c>
      <c r="F6932">
        <v>0.438</v>
      </c>
      <c r="G6932">
        <v>2.7</v>
      </c>
      <c r="H6932">
        <v>2.7</v>
      </c>
      <c r="I6932" t="s">
        <v>149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  <c r="R6932">
        <v>28.49</v>
      </c>
      <c r="S6932">
        <v>28.49</v>
      </c>
      <c r="T6932">
        <v>28.49</v>
      </c>
      <c r="U6932">
        <v>28.49</v>
      </c>
      <c r="V6932">
        <v>9.4770094769999993</v>
      </c>
      <c r="W6932">
        <v>9.4770094769999993</v>
      </c>
      <c r="X6932">
        <v>10.55185185</v>
      </c>
      <c r="Y6932">
        <v>10.55185185</v>
      </c>
    </row>
    <row r="6933" spans="1:25" x14ac:dyDescent="0.3">
      <c r="A6933" s="2">
        <v>45954</v>
      </c>
      <c r="B6933" t="s">
        <v>19</v>
      </c>
      <c r="C6933">
        <v>17</v>
      </c>
      <c r="D6933">
        <v>0</v>
      </c>
      <c r="F6933">
        <v>0</v>
      </c>
      <c r="G6933">
        <v>0</v>
      </c>
      <c r="H6933">
        <v>0</v>
      </c>
      <c r="I6933" t="s">
        <v>149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5" x14ac:dyDescent="0.3">
      <c r="A6934" s="2">
        <v>45954</v>
      </c>
      <c r="B6934" t="s">
        <v>90</v>
      </c>
      <c r="C6934">
        <v>7</v>
      </c>
      <c r="D6934">
        <v>0</v>
      </c>
      <c r="F6934">
        <v>0</v>
      </c>
      <c r="G6934">
        <v>0</v>
      </c>
      <c r="H6934">
        <v>0</v>
      </c>
      <c r="I6934" t="s">
        <v>149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5" x14ac:dyDescent="0.3">
      <c r="A6935" s="2">
        <v>45954</v>
      </c>
      <c r="B6935" t="s">
        <v>19</v>
      </c>
      <c r="C6935">
        <v>39</v>
      </c>
      <c r="D6935">
        <v>0</v>
      </c>
      <c r="F6935">
        <v>0</v>
      </c>
      <c r="G6935">
        <v>0</v>
      </c>
      <c r="H6935">
        <v>0</v>
      </c>
      <c r="I6935" t="s">
        <v>149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5" x14ac:dyDescent="0.3">
      <c r="A6936" s="2">
        <v>45954</v>
      </c>
      <c r="B6936" t="s">
        <v>90</v>
      </c>
      <c r="C6936">
        <v>11</v>
      </c>
      <c r="D6936">
        <v>0</v>
      </c>
      <c r="F6936">
        <v>0</v>
      </c>
      <c r="G6936">
        <v>0</v>
      </c>
      <c r="H6936">
        <v>0</v>
      </c>
      <c r="I6936" t="s">
        <v>149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5" x14ac:dyDescent="0.3">
      <c r="A6937" s="2">
        <v>45954</v>
      </c>
      <c r="B6937" t="s">
        <v>19</v>
      </c>
      <c r="C6937">
        <v>17</v>
      </c>
      <c r="D6937">
        <v>0</v>
      </c>
      <c r="F6937">
        <v>0</v>
      </c>
      <c r="G6937">
        <v>0</v>
      </c>
      <c r="H6937">
        <v>0</v>
      </c>
      <c r="I6937" t="s">
        <v>149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5" x14ac:dyDescent="0.3">
      <c r="A6938" s="2">
        <v>45954</v>
      </c>
      <c r="B6938" t="s">
        <v>90</v>
      </c>
      <c r="C6938">
        <v>11</v>
      </c>
      <c r="D6938">
        <v>0</v>
      </c>
      <c r="F6938">
        <v>0</v>
      </c>
      <c r="G6938">
        <v>0</v>
      </c>
      <c r="H6938">
        <v>0</v>
      </c>
      <c r="I6938" t="s">
        <v>149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5" x14ac:dyDescent="0.3">
      <c r="A6939" s="2">
        <v>45954</v>
      </c>
      <c r="B6939" t="s">
        <v>19</v>
      </c>
      <c r="C6939">
        <v>10</v>
      </c>
      <c r="D6939">
        <v>0</v>
      </c>
      <c r="F6939">
        <v>0</v>
      </c>
      <c r="G6939">
        <v>0</v>
      </c>
      <c r="H6939">
        <v>0</v>
      </c>
      <c r="I6939" t="s">
        <v>149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5" x14ac:dyDescent="0.3">
      <c r="A6940" s="2">
        <v>45954</v>
      </c>
      <c r="B6940" t="s">
        <v>90</v>
      </c>
      <c r="C6940">
        <v>7</v>
      </c>
      <c r="D6940">
        <v>0</v>
      </c>
      <c r="F6940">
        <v>0</v>
      </c>
      <c r="G6940">
        <v>0</v>
      </c>
      <c r="H6940">
        <v>0</v>
      </c>
      <c r="I6940" t="s">
        <v>149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5" x14ac:dyDescent="0.3">
      <c r="A6941" s="2">
        <v>45954</v>
      </c>
      <c r="B6941" t="s">
        <v>58</v>
      </c>
      <c r="C6941">
        <v>193</v>
      </c>
      <c r="D6941">
        <v>2</v>
      </c>
      <c r="E6941">
        <v>1.2450000000000001</v>
      </c>
      <c r="F6941">
        <v>1.036</v>
      </c>
      <c r="G6941">
        <v>2.4900000000000002</v>
      </c>
      <c r="H6941">
        <v>2.4900000000000002</v>
      </c>
      <c r="I6941" t="s">
        <v>149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X6941">
        <v>0</v>
      </c>
      <c r="Y6941">
        <v>0</v>
      </c>
    </row>
    <row r="6942" spans="1:25" x14ac:dyDescent="0.3">
      <c r="A6942" s="2">
        <v>45954</v>
      </c>
      <c r="B6942" t="s">
        <v>110</v>
      </c>
      <c r="C6942">
        <v>314</v>
      </c>
      <c r="D6942">
        <v>0</v>
      </c>
      <c r="F6942">
        <v>0</v>
      </c>
      <c r="G6942">
        <v>0</v>
      </c>
      <c r="H6942">
        <v>0</v>
      </c>
      <c r="I6942" t="s">
        <v>149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5" x14ac:dyDescent="0.3">
      <c r="A6943" s="2">
        <v>45954</v>
      </c>
      <c r="B6943" t="s">
        <v>34</v>
      </c>
      <c r="C6943">
        <v>329</v>
      </c>
      <c r="D6943">
        <v>0</v>
      </c>
      <c r="F6943">
        <v>0</v>
      </c>
      <c r="G6943">
        <v>0</v>
      </c>
      <c r="H6943">
        <v>0</v>
      </c>
      <c r="I6943" t="s">
        <v>149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5" x14ac:dyDescent="0.3">
      <c r="A6944" s="2">
        <v>45954</v>
      </c>
      <c r="B6944" t="s">
        <v>28</v>
      </c>
      <c r="C6944">
        <v>59</v>
      </c>
      <c r="D6944">
        <v>1</v>
      </c>
      <c r="E6944">
        <v>1.1100000000000001</v>
      </c>
      <c r="F6944">
        <v>1.6950000000000001</v>
      </c>
      <c r="G6944">
        <v>1.1100000000000001</v>
      </c>
      <c r="H6944">
        <v>1.1100000000000001</v>
      </c>
      <c r="I6944" t="s">
        <v>149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X6944">
        <v>0</v>
      </c>
      <c r="Y6944">
        <v>0</v>
      </c>
    </row>
    <row r="6945" spans="1:25" x14ac:dyDescent="0.3">
      <c r="A6945" s="2">
        <v>45954</v>
      </c>
      <c r="B6945" t="s">
        <v>58</v>
      </c>
      <c r="C6945">
        <v>129</v>
      </c>
      <c r="D6945">
        <v>0</v>
      </c>
      <c r="F6945">
        <v>0</v>
      </c>
      <c r="G6945">
        <v>0</v>
      </c>
      <c r="H6945">
        <v>0</v>
      </c>
      <c r="I6945" t="s">
        <v>149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5" x14ac:dyDescent="0.3">
      <c r="A6946" s="2">
        <v>45954</v>
      </c>
      <c r="B6946" t="s">
        <v>110</v>
      </c>
      <c r="C6946">
        <v>915</v>
      </c>
      <c r="D6946">
        <v>8</v>
      </c>
      <c r="E6946">
        <v>1.073</v>
      </c>
      <c r="F6946">
        <v>0.874</v>
      </c>
      <c r="G6946">
        <v>8.58</v>
      </c>
      <c r="H6946">
        <v>8.58</v>
      </c>
      <c r="I6946" t="s">
        <v>149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X6946">
        <v>0</v>
      </c>
      <c r="Y6946">
        <v>0</v>
      </c>
    </row>
    <row r="6947" spans="1:25" x14ac:dyDescent="0.3">
      <c r="A6947" s="2">
        <v>45954</v>
      </c>
      <c r="B6947" t="s">
        <v>34</v>
      </c>
      <c r="C6947">
        <v>701</v>
      </c>
      <c r="D6947">
        <v>1</v>
      </c>
      <c r="E6947">
        <v>1.26</v>
      </c>
      <c r="F6947">
        <v>0.14299999999999999</v>
      </c>
      <c r="G6947">
        <v>1.26</v>
      </c>
      <c r="H6947">
        <v>1.26</v>
      </c>
      <c r="I6947" t="s">
        <v>149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X6947">
        <v>0</v>
      </c>
      <c r="Y6947">
        <v>0</v>
      </c>
    </row>
    <row r="6948" spans="1:25" x14ac:dyDescent="0.3">
      <c r="A6948" s="2">
        <v>45954</v>
      </c>
      <c r="B6948" t="s">
        <v>28</v>
      </c>
      <c r="C6948">
        <v>377</v>
      </c>
      <c r="D6948">
        <v>1</v>
      </c>
      <c r="E6948">
        <v>1.29</v>
      </c>
      <c r="F6948">
        <v>0.26500000000000001</v>
      </c>
      <c r="G6948">
        <v>1.29</v>
      </c>
      <c r="H6948">
        <v>1.29</v>
      </c>
      <c r="I6948" t="s">
        <v>149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X6948">
        <v>0</v>
      </c>
      <c r="Y6948">
        <v>0</v>
      </c>
    </row>
    <row r="6949" spans="1:25" x14ac:dyDescent="0.3">
      <c r="A6949" s="2">
        <v>45954</v>
      </c>
      <c r="B6949" t="s">
        <v>28</v>
      </c>
      <c r="C6949">
        <v>35</v>
      </c>
      <c r="D6949">
        <v>0</v>
      </c>
      <c r="F6949">
        <v>0</v>
      </c>
      <c r="G6949">
        <v>0</v>
      </c>
      <c r="H6949">
        <v>0</v>
      </c>
      <c r="I6949" t="s">
        <v>149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5" x14ac:dyDescent="0.3">
      <c r="A6950" s="2">
        <v>45954</v>
      </c>
      <c r="B6950" t="s">
        <v>58</v>
      </c>
      <c r="C6950">
        <v>129</v>
      </c>
      <c r="D6950">
        <v>0</v>
      </c>
      <c r="F6950">
        <v>0</v>
      </c>
      <c r="G6950">
        <v>0</v>
      </c>
      <c r="H6950">
        <v>0</v>
      </c>
      <c r="I6950" t="s">
        <v>149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5" x14ac:dyDescent="0.3">
      <c r="A6951" s="2">
        <v>45954</v>
      </c>
      <c r="B6951" t="s">
        <v>110</v>
      </c>
      <c r="C6951">
        <v>236</v>
      </c>
      <c r="D6951">
        <v>3</v>
      </c>
      <c r="E6951">
        <v>1.2869999999999999</v>
      </c>
      <c r="F6951">
        <v>1.2709999999999999</v>
      </c>
      <c r="G6951">
        <v>3.86</v>
      </c>
      <c r="H6951">
        <v>3.86</v>
      </c>
      <c r="I6951" t="s">
        <v>149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X6951">
        <v>0</v>
      </c>
      <c r="Y6951">
        <v>0</v>
      </c>
    </row>
    <row r="6952" spans="1:25" x14ac:dyDescent="0.3">
      <c r="A6952" s="2">
        <v>45954</v>
      </c>
      <c r="B6952" t="s">
        <v>34</v>
      </c>
      <c r="C6952">
        <v>522</v>
      </c>
      <c r="D6952">
        <v>1</v>
      </c>
      <c r="E6952">
        <v>1.05</v>
      </c>
      <c r="F6952">
        <v>0.192</v>
      </c>
      <c r="G6952">
        <v>1.05</v>
      </c>
      <c r="H6952">
        <v>1.05</v>
      </c>
      <c r="I6952" t="s">
        <v>149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X6952">
        <v>0</v>
      </c>
      <c r="Y6952">
        <v>0</v>
      </c>
    </row>
    <row r="6953" spans="1:25" x14ac:dyDescent="0.3">
      <c r="A6953" s="2">
        <v>45954</v>
      </c>
      <c r="B6953" t="s">
        <v>34</v>
      </c>
      <c r="C6953">
        <v>78</v>
      </c>
      <c r="D6953">
        <v>0</v>
      </c>
      <c r="F6953">
        <v>0</v>
      </c>
      <c r="G6953">
        <v>0</v>
      </c>
      <c r="H6953">
        <v>0</v>
      </c>
      <c r="I6953" t="s">
        <v>149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5" x14ac:dyDescent="0.3">
      <c r="A6954" s="2">
        <v>45954</v>
      </c>
      <c r="B6954" t="s">
        <v>58</v>
      </c>
      <c r="C6954">
        <v>146</v>
      </c>
      <c r="D6954">
        <v>0</v>
      </c>
      <c r="F6954">
        <v>0</v>
      </c>
      <c r="G6954">
        <v>0</v>
      </c>
      <c r="H6954">
        <v>0</v>
      </c>
      <c r="I6954" t="s">
        <v>149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5" x14ac:dyDescent="0.3">
      <c r="A6955" s="2">
        <v>45954</v>
      </c>
      <c r="B6955" t="s">
        <v>28</v>
      </c>
      <c r="C6955">
        <v>112</v>
      </c>
      <c r="D6955">
        <v>0</v>
      </c>
      <c r="F6955">
        <v>0</v>
      </c>
      <c r="G6955">
        <v>0</v>
      </c>
      <c r="H6955">
        <v>0</v>
      </c>
      <c r="I6955" t="s">
        <v>149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5" x14ac:dyDescent="0.3">
      <c r="A6956" s="2">
        <v>45954</v>
      </c>
      <c r="B6956" t="s">
        <v>110</v>
      </c>
      <c r="C6956">
        <v>2151</v>
      </c>
      <c r="D6956">
        <v>4</v>
      </c>
      <c r="E6956">
        <v>0.73</v>
      </c>
      <c r="F6956">
        <v>0.186</v>
      </c>
      <c r="G6956">
        <v>2.92</v>
      </c>
      <c r="H6956">
        <v>2.92</v>
      </c>
      <c r="I6956" t="s">
        <v>149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X6956">
        <v>0</v>
      </c>
      <c r="Y6956">
        <v>0</v>
      </c>
    </row>
    <row r="6957" spans="1:25" x14ac:dyDescent="0.3">
      <c r="A6957" s="2">
        <v>45954</v>
      </c>
      <c r="B6957" t="s">
        <v>26</v>
      </c>
      <c r="C6957">
        <v>249</v>
      </c>
      <c r="D6957">
        <v>1</v>
      </c>
      <c r="E6957">
        <v>1.68</v>
      </c>
      <c r="F6957">
        <v>0.40200000000000002</v>
      </c>
      <c r="G6957">
        <v>1.68</v>
      </c>
      <c r="H6957">
        <v>1.68</v>
      </c>
      <c r="I6957" t="s">
        <v>149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21.88</v>
      </c>
      <c r="S6957">
        <v>21.88</v>
      </c>
      <c r="T6957">
        <v>21.88</v>
      </c>
      <c r="U6957">
        <v>21.88</v>
      </c>
      <c r="V6957">
        <v>7.678244973</v>
      </c>
      <c r="W6957">
        <v>7.678244973</v>
      </c>
      <c r="X6957">
        <v>13.02380952</v>
      </c>
      <c r="Y6957">
        <v>13.02380952</v>
      </c>
    </row>
    <row r="6958" spans="1:25" x14ac:dyDescent="0.3">
      <c r="A6958" s="2">
        <v>45954</v>
      </c>
      <c r="B6958" t="s">
        <v>30</v>
      </c>
      <c r="C6958">
        <v>4</v>
      </c>
      <c r="D6958">
        <v>0</v>
      </c>
      <c r="F6958">
        <v>0</v>
      </c>
      <c r="G6958">
        <v>0</v>
      </c>
      <c r="H6958">
        <v>0</v>
      </c>
      <c r="I6958" t="s">
        <v>149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5" x14ac:dyDescent="0.3">
      <c r="A6959" s="2">
        <v>45954</v>
      </c>
      <c r="B6959" t="s">
        <v>26</v>
      </c>
      <c r="C6959">
        <v>515</v>
      </c>
      <c r="D6959">
        <v>2</v>
      </c>
      <c r="E6959">
        <v>0.77500000000000002</v>
      </c>
      <c r="F6959">
        <v>0.38800000000000001</v>
      </c>
      <c r="G6959">
        <v>1.55</v>
      </c>
      <c r="H6959">
        <v>1.55</v>
      </c>
      <c r="I6959" t="s">
        <v>149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X6959">
        <v>0</v>
      </c>
      <c r="Y6959">
        <v>0</v>
      </c>
    </row>
    <row r="6960" spans="1:25" x14ac:dyDescent="0.3">
      <c r="A6960" s="2">
        <v>45954</v>
      </c>
      <c r="B6960" t="s">
        <v>30</v>
      </c>
      <c r="C6960">
        <v>32</v>
      </c>
      <c r="D6960">
        <v>1</v>
      </c>
      <c r="E6960">
        <v>0.41</v>
      </c>
      <c r="F6960">
        <v>3.125</v>
      </c>
      <c r="G6960">
        <v>0.41</v>
      </c>
      <c r="H6960">
        <v>0.41</v>
      </c>
      <c r="I6960" t="s">
        <v>149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X6960">
        <v>0</v>
      </c>
      <c r="Y6960">
        <v>0</v>
      </c>
    </row>
    <row r="6961" spans="1:25" x14ac:dyDescent="0.3">
      <c r="A6961" s="2">
        <v>45954</v>
      </c>
      <c r="B6961" t="s">
        <v>26</v>
      </c>
      <c r="C6961">
        <v>240</v>
      </c>
      <c r="D6961">
        <v>2</v>
      </c>
      <c r="E6961">
        <v>0.73</v>
      </c>
      <c r="F6961">
        <v>0.83299999999999996</v>
      </c>
      <c r="G6961">
        <v>1.46</v>
      </c>
      <c r="H6961">
        <v>1.46</v>
      </c>
      <c r="I6961" t="s">
        <v>149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X6961">
        <v>0</v>
      </c>
      <c r="Y6961">
        <v>0</v>
      </c>
    </row>
    <row r="6962" spans="1:25" x14ac:dyDescent="0.3">
      <c r="A6962" s="2">
        <v>45954</v>
      </c>
      <c r="B6962" t="s">
        <v>30</v>
      </c>
      <c r="C6962">
        <v>59</v>
      </c>
      <c r="D6962">
        <v>3</v>
      </c>
      <c r="E6962">
        <v>0.85</v>
      </c>
      <c r="F6962">
        <v>5.085</v>
      </c>
      <c r="G6962">
        <v>2.5499999999999998</v>
      </c>
      <c r="H6962">
        <v>2.5499999999999998</v>
      </c>
      <c r="I6962" t="s">
        <v>149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X6962">
        <v>0</v>
      </c>
      <c r="Y6962">
        <v>0</v>
      </c>
    </row>
    <row r="6963" spans="1:25" x14ac:dyDescent="0.3">
      <c r="A6963" s="2">
        <v>45954</v>
      </c>
      <c r="B6963" t="s">
        <v>30</v>
      </c>
      <c r="C6963">
        <v>26</v>
      </c>
      <c r="D6963">
        <v>0</v>
      </c>
      <c r="F6963">
        <v>0</v>
      </c>
      <c r="G6963">
        <v>0</v>
      </c>
      <c r="H6963">
        <v>0</v>
      </c>
      <c r="I6963" t="s">
        <v>149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5" x14ac:dyDescent="0.3">
      <c r="A6964" s="2">
        <v>45954</v>
      </c>
      <c r="B6964" t="s">
        <v>26</v>
      </c>
      <c r="C6964">
        <v>281</v>
      </c>
      <c r="D6964">
        <v>1</v>
      </c>
      <c r="E6964">
        <v>0.44</v>
      </c>
      <c r="F6964">
        <v>0.35599999999999998</v>
      </c>
      <c r="G6964">
        <v>0.44</v>
      </c>
      <c r="H6964">
        <v>0.44</v>
      </c>
      <c r="I6964" t="s">
        <v>149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X6964">
        <v>0</v>
      </c>
      <c r="Y6964">
        <v>0</v>
      </c>
    </row>
    <row r="6965" spans="1:25" x14ac:dyDescent="0.3">
      <c r="A6965" s="2">
        <v>45954</v>
      </c>
      <c r="B6965" t="s">
        <v>86</v>
      </c>
      <c r="C6965">
        <v>2</v>
      </c>
      <c r="D6965">
        <v>0</v>
      </c>
      <c r="F6965">
        <v>0</v>
      </c>
      <c r="G6965">
        <v>0</v>
      </c>
      <c r="H6965">
        <v>0</v>
      </c>
      <c r="I6965" t="s">
        <v>149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5" x14ac:dyDescent="0.3">
      <c r="A6966" s="2">
        <v>45954</v>
      </c>
      <c r="B6966" t="s">
        <v>32</v>
      </c>
      <c r="C6966">
        <v>37</v>
      </c>
      <c r="D6966">
        <v>1</v>
      </c>
      <c r="E6966">
        <v>0.66</v>
      </c>
      <c r="F6966">
        <v>2.7029999999999998</v>
      </c>
      <c r="G6966">
        <v>0.66</v>
      </c>
      <c r="H6966">
        <v>0.66</v>
      </c>
      <c r="I6966" t="s">
        <v>149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X6966">
        <v>0</v>
      </c>
      <c r="Y6966">
        <v>0</v>
      </c>
    </row>
    <row r="6967" spans="1:25" x14ac:dyDescent="0.3">
      <c r="A6967" s="2">
        <v>45954</v>
      </c>
      <c r="B6967" t="s">
        <v>46</v>
      </c>
      <c r="C6967">
        <v>32</v>
      </c>
      <c r="D6967">
        <v>0</v>
      </c>
      <c r="F6967">
        <v>0</v>
      </c>
      <c r="G6967">
        <v>0</v>
      </c>
      <c r="H6967">
        <v>0</v>
      </c>
      <c r="I6967" t="s">
        <v>149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5" x14ac:dyDescent="0.3">
      <c r="A6968" s="2">
        <v>45954</v>
      </c>
      <c r="B6968" t="s">
        <v>38</v>
      </c>
      <c r="C6968">
        <v>222</v>
      </c>
      <c r="D6968">
        <v>5</v>
      </c>
      <c r="E6968">
        <v>0.84599999999999997</v>
      </c>
      <c r="F6968">
        <v>2.2519999999999998</v>
      </c>
      <c r="G6968">
        <v>4.2300000000000004</v>
      </c>
      <c r="H6968">
        <v>4.2300000000000004</v>
      </c>
      <c r="I6968" t="s">
        <v>149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X6968">
        <v>0</v>
      </c>
      <c r="Y6968">
        <v>0</v>
      </c>
    </row>
    <row r="6969" spans="1:25" x14ac:dyDescent="0.3">
      <c r="A6969" s="2">
        <v>45954</v>
      </c>
      <c r="B6969" t="s">
        <v>46</v>
      </c>
      <c r="C6969">
        <v>209</v>
      </c>
      <c r="D6969">
        <v>2</v>
      </c>
      <c r="E6969">
        <v>1.47</v>
      </c>
      <c r="F6969">
        <v>0.95699999999999996</v>
      </c>
      <c r="G6969">
        <v>2.94</v>
      </c>
      <c r="H6969">
        <v>2.94</v>
      </c>
      <c r="I6969" t="s">
        <v>149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X6969">
        <v>0</v>
      </c>
      <c r="Y6969">
        <v>0</v>
      </c>
    </row>
    <row r="6970" spans="1:25" x14ac:dyDescent="0.3">
      <c r="A6970" s="2">
        <v>45954</v>
      </c>
      <c r="B6970" t="s">
        <v>38</v>
      </c>
      <c r="C6970">
        <v>591</v>
      </c>
      <c r="D6970">
        <v>4</v>
      </c>
      <c r="E6970">
        <v>0.998</v>
      </c>
      <c r="F6970">
        <v>0.67700000000000005</v>
      </c>
      <c r="G6970">
        <v>3.99</v>
      </c>
      <c r="H6970">
        <v>3.99</v>
      </c>
      <c r="I6970" t="s">
        <v>149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X6970">
        <v>0</v>
      </c>
      <c r="Y6970">
        <v>0</v>
      </c>
    </row>
    <row r="6971" spans="1:25" x14ac:dyDescent="0.3">
      <c r="A6971" s="2">
        <v>45954</v>
      </c>
      <c r="B6971" t="s">
        <v>86</v>
      </c>
      <c r="C6971">
        <v>163</v>
      </c>
      <c r="D6971">
        <v>0</v>
      </c>
      <c r="F6971">
        <v>0</v>
      </c>
      <c r="G6971">
        <v>0</v>
      </c>
      <c r="H6971">
        <v>0</v>
      </c>
      <c r="I6971" t="s">
        <v>149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5" x14ac:dyDescent="0.3">
      <c r="A6972" s="2">
        <v>45954</v>
      </c>
      <c r="B6972" t="s">
        <v>32</v>
      </c>
      <c r="C6972">
        <v>52</v>
      </c>
      <c r="D6972">
        <v>1</v>
      </c>
      <c r="E6972">
        <v>1.46</v>
      </c>
      <c r="F6972">
        <v>1.923</v>
      </c>
      <c r="G6972">
        <v>1.46</v>
      </c>
      <c r="H6972">
        <v>1.46</v>
      </c>
      <c r="I6972" t="s">
        <v>149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21.88</v>
      </c>
      <c r="S6972">
        <v>21.88</v>
      </c>
      <c r="T6972">
        <v>21.88</v>
      </c>
      <c r="U6972">
        <v>21.88</v>
      </c>
      <c r="V6972">
        <v>6.672760512</v>
      </c>
      <c r="W6972">
        <v>6.672760512</v>
      </c>
      <c r="X6972">
        <v>14.98630137</v>
      </c>
      <c r="Y6972">
        <v>14.98630137</v>
      </c>
    </row>
    <row r="6973" spans="1:25" x14ac:dyDescent="0.3">
      <c r="A6973" s="2">
        <v>45954</v>
      </c>
      <c r="B6973" t="s">
        <v>38</v>
      </c>
      <c r="C6973">
        <v>258</v>
      </c>
      <c r="D6973">
        <v>2</v>
      </c>
      <c r="E6973">
        <v>0.93</v>
      </c>
      <c r="F6973">
        <v>0.77500000000000002</v>
      </c>
      <c r="G6973">
        <v>1.86</v>
      </c>
      <c r="H6973">
        <v>1.86</v>
      </c>
      <c r="I6973" t="s">
        <v>149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X6973">
        <v>0</v>
      </c>
      <c r="Y6973">
        <v>0</v>
      </c>
    </row>
    <row r="6974" spans="1:25" x14ac:dyDescent="0.3">
      <c r="A6974" s="2">
        <v>45954</v>
      </c>
      <c r="B6974" t="s">
        <v>86</v>
      </c>
      <c r="C6974">
        <v>2</v>
      </c>
      <c r="D6974">
        <v>0</v>
      </c>
      <c r="F6974">
        <v>0</v>
      </c>
      <c r="G6974">
        <v>0</v>
      </c>
      <c r="H6974">
        <v>0</v>
      </c>
      <c r="I6974" t="s">
        <v>149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5" x14ac:dyDescent="0.3">
      <c r="A6975" s="2">
        <v>45954</v>
      </c>
      <c r="B6975" t="s">
        <v>32</v>
      </c>
      <c r="C6975">
        <v>10</v>
      </c>
      <c r="D6975">
        <v>0</v>
      </c>
      <c r="F6975">
        <v>0</v>
      </c>
      <c r="G6975">
        <v>0</v>
      </c>
      <c r="H6975">
        <v>0</v>
      </c>
      <c r="I6975" t="s">
        <v>149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5" x14ac:dyDescent="0.3">
      <c r="A6976" s="2">
        <v>45954</v>
      </c>
      <c r="B6976" t="s">
        <v>46</v>
      </c>
      <c r="C6976">
        <v>122</v>
      </c>
      <c r="D6976">
        <v>1</v>
      </c>
      <c r="E6976">
        <v>1.8</v>
      </c>
      <c r="F6976">
        <v>0.82</v>
      </c>
      <c r="G6976">
        <v>1.8</v>
      </c>
      <c r="H6976">
        <v>1.8</v>
      </c>
      <c r="I6976" t="s">
        <v>149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X6976">
        <v>0</v>
      </c>
      <c r="Y6976">
        <v>0</v>
      </c>
    </row>
    <row r="6977" spans="1:25" x14ac:dyDescent="0.3">
      <c r="A6977" s="2">
        <v>45954</v>
      </c>
      <c r="B6977" t="s">
        <v>86</v>
      </c>
      <c r="C6977">
        <v>23</v>
      </c>
      <c r="D6977">
        <v>0</v>
      </c>
      <c r="F6977">
        <v>0</v>
      </c>
      <c r="G6977">
        <v>0</v>
      </c>
      <c r="H6977">
        <v>0</v>
      </c>
      <c r="I6977" t="s">
        <v>149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5" x14ac:dyDescent="0.3">
      <c r="A6978" s="2">
        <v>45954</v>
      </c>
      <c r="B6978" t="s">
        <v>46</v>
      </c>
      <c r="C6978">
        <v>29</v>
      </c>
      <c r="D6978">
        <v>0</v>
      </c>
      <c r="F6978">
        <v>0</v>
      </c>
      <c r="G6978">
        <v>0</v>
      </c>
      <c r="H6978">
        <v>0</v>
      </c>
      <c r="I6978" t="s">
        <v>149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5" x14ac:dyDescent="0.3">
      <c r="A6979" s="2">
        <v>45954</v>
      </c>
      <c r="B6979" t="s">
        <v>32</v>
      </c>
      <c r="C6979">
        <v>80</v>
      </c>
      <c r="D6979">
        <v>1</v>
      </c>
      <c r="E6979">
        <v>0.57999999999999996</v>
      </c>
      <c r="F6979">
        <v>1.25</v>
      </c>
      <c r="G6979">
        <v>0.57999999999999996</v>
      </c>
      <c r="H6979">
        <v>0.57999999999999996</v>
      </c>
      <c r="I6979" t="s">
        <v>149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X6979">
        <v>0</v>
      </c>
      <c r="Y6979">
        <v>0</v>
      </c>
    </row>
    <row r="6980" spans="1:25" x14ac:dyDescent="0.3">
      <c r="A6980" s="2">
        <v>45954</v>
      </c>
      <c r="B6980" t="s">
        <v>38</v>
      </c>
      <c r="C6980">
        <v>495</v>
      </c>
      <c r="D6980">
        <v>4</v>
      </c>
      <c r="E6980">
        <v>0.29799999999999999</v>
      </c>
      <c r="F6980">
        <v>0.80800000000000005</v>
      </c>
      <c r="G6980">
        <v>1.19</v>
      </c>
      <c r="H6980">
        <v>1.19</v>
      </c>
      <c r="I6980" t="s">
        <v>149</v>
      </c>
      <c r="J6980">
        <v>0</v>
      </c>
      <c r="K6980">
        <v>1</v>
      </c>
      <c r="L6980">
        <v>1</v>
      </c>
      <c r="M6980">
        <v>1</v>
      </c>
      <c r="N6980">
        <v>0</v>
      </c>
      <c r="O6980">
        <v>1</v>
      </c>
      <c r="P6980">
        <v>1</v>
      </c>
      <c r="Q6980">
        <v>1</v>
      </c>
      <c r="R6980">
        <v>0</v>
      </c>
      <c r="S6980">
        <v>38.880000000000003</v>
      </c>
      <c r="T6980">
        <v>38.880000000000003</v>
      </c>
      <c r="U6980">
        <v>38.880000000000003</v>
      </c>
      <c r="V6980">
        <v>3.0606995879999999</v>
      </c>
      <c r="W6980">
        <v>3.0606995879999999</v>
      </c>
      <c r="X6980">
        <v>32.67226891</v>
      </c>
      <c r="Y6980">
        <v>32.67226891</v>
      </c>
    </row>
    <row r="6981" spans="1:25" x14ac:dyDescent="0.3">
      <c r="A6981" s="2">
        <v>45954</v>
      </c>
      <c r="B6981" t="s">
        <v>40</v>
      </c>
      <c r="C6981">
        <v>121</v>
      </c>
      <c r="D6981">
        <v>0</v>
      </c>
      <c r="F6981">
        <v>0</v>
      </c>
      <c r="G6981">
        <v>0</v>
      </c>
      <c r="H6981">
        <v>0</v>
      </c>
      <c r="I6981" t="s">
        <v>149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5" x14ac:dyDescent="0.3">
      <c r="A6982" s="2">
        <v>45955</v>
      </c>
      <c r="B6982" t="s">
        <v>44</v>
      </c>
      <c r="C6982">
        <v>637</v>
      </c>
      <c r="D6982">
        <v>7</v>
      </c>
      <c r="E6982">
        <v>1.234</v>
      </c>
      <c r="F6982">
        <v>1.099</v>
      </c>
      <c r="G6982">
        <v>8.64</v>
      </c>
      <c r="H6982">
        <v>8.64</v>
      </c>
      <c r="I6982" t="s">
        <v>149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X6982">
        <v>0</v>
      </c>
      <c r="Y6982">
        <v>0</v>
      </c>
    </row>
    <row r="6983" spans="1:25" x14ac:dyDescent="0.3">
      <c r="A6983" s="2">
        <v>45955</v>
      </c>
      <c r="B6983" t="s">
        <v>42</v>
      </c>
      <c r="C6983">
        <v>2308</v>
      </c>
      <c r="D6983">
        <v>35</v>
      </c>
      <c r="E6983">
        <v>1.77</v>
      </c>
      <c r="F6983">
        <v>1.516</v>
      </c>
      <c r="G6983">
        <v>61.95</v>
      </c>
      <c r="H6983">
        <v>61.95</v>
      </c>
      <c r="I6983" t="s">
        <v>149</v>
      </c>
      <c r="J6983">
        <v>2</v>
      </c>
      <c r="K6983">
        <v>3</v>
      </c>
      <c r="L6983">
        <v>3</v>
      </c>
      <c r="M6983">
        <v>3</v>
      </c>
      <c r="N6983">
        <v>2</v>
      </c>
      <c r="O6983">
        <v>3</v>
      </c>
      <c r="P6983">
        <v>3</v>
      </c>
      <c r="Q6983">
        <v>3</v>
      </c>
      <c r="R6983">
        <v>67.47</v>
      </c>
      <c r="S6983">
        <v>92.45</v>
      </c>
      <c r="T6983">
        <v>92.45</v>
      </c>
      <c r="U6983">
        <v>92.45</v>
      </c>
      <c r="V6983">
        <v>67.009194160000007</v>
      </c>
      <c r="W6983">
        <v>67.009194160000007</v>
      </c>
      <c r="X6983">
        <v>1.492332526</v>
      </c>
      <c r="Y6983">
        <v>1.492332526</v>
      </c>
    </row>
    <row r="6984" spans="1:25" x14ac:dyDescent="0.3">
      <c r="A6984" s="2">
        <v>45955</v>
      </c>
      <c r="B6984" t="s">
        <v>40</v>
      </c>
      <c r="C6984">
        <v>712</v>
      </c>
      <c r="D6984">
        <v>11</v>
      </c>
      <c r="E6984">
        <v>3.4329999999999998</v>
      </c>
      <c r="F6984">
        <v>1.5449999999999999</v>
      </c>
      <c r="G6984">
        <v>37.76</v>
      </c>
      <c r="H6984">
        <v>37.76</v>
      </c>
      <c r="I6984" t="s">
        <v>149</v>
      </c>
      <c r="J6984">
        <v>1</v>
      </c>
      <c r="K6984">
        <v>4</v>
      </c>
      <c r="L6984">
        <v>4</v>
      </c>
      <c r="M6984">
        <v>4</v>
      </c>
      <c r="N6984">
        <v>1</v>
      </c>
      <c r="O6984">
        <v>4</v>
      </c>
      <c r="P6984">
        <v>4</v>
      </c>
      <c r="Q6984">
        <v>4</v>
      </c>
      <c r="R6984">
        <v>93.98</v>
      </c>
      <c r="S6984">
        <v>188.62</v>
      </c>
      <c r="T6984">
        <v>188.62</v>
      </c>
      <c r="U6984">
        <v>188.62</v>
      </c>
      <c r="V6984">
        <v>20.019085990000001</v>
      </c>
      <c r="W6984">
        <v>20.019085990000001</v>
      </c>
      <c r="X6984">
        <v>4.9952330509999996</v>
      </c>
      <c r="Y6984">
        <v>4.9952330509999996</v>
      </c>
    </row>
    <row r="6985" spans="1:25" x14ac:dyDescent="0.3">
      <c r="A6985" s="2">
        <v>45955</v>
      </c>
      <c r="B6985" t="s">
        <v>62</v>
      </c>
      <c r="C6985">
        <v>743</v>
      </c>
      <c r="D6985">
        <v>5</v>
      </c>
      <c r="E6985">
        <v>3.8660000000000001</v>
      </c>
      <c r="F6985">
        <v>0.67300000000000004</v>
      </c>
      <c r="G6985">
        <v>19.329999999999998</v>
      </c>
      <c r="H6985">
        <v>19.329999999999998</v>
      </c>
      <c r="I6985" t="s">
        <v>149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X6985">
        <v>0</v>
      </c>
      <c r="Y6985">
        <v>0</v>
      </c>
    </row>
    <row r="6986" spans="1:25" x14ac:dyDescent="0.3">
      <c r="A6986" s="2">
        <v>45955</v>
      </c>
      <c r="B6986" t="s">
        <v>84</v>
      </c>
      <c r="C6986">
        <v>1350</v>
      </c>
      <c r="D6986">
        <v>13</v>
      </c>
      <c r="E6986">
        <v>2.2709999999999999</v>
      </c>
      <c r="F6986">
        <v>0.96299999999999997</v>
      </c>
      <c r="G6986">
        <v>29.52</v>
      </c>
      <c r="H6986">
        <v>29.52</v>
      </c>
      <c r="I6986" t="s">
        <v>149</v>
      </c>
      <c r="J6986">
        <v>2</v>
      </c>
      <c r="K6986">
        <v>2</v>
      </c>
      <c r="L6986">
        <v>2</v>
      </c>
      <c r="M6986">
        <v>2</v>
      </c>
      <c r="N6986">
        <v>2</v>
      </c>
      <c r="O6986">
        <v>2</v>
      </c>
      <c r="P6986">
        <v>2</v>
      </c>
      <c r="Q6986">
        <v>2</v>
      </c>
      <c r="R6986">
        <v>48.37</v>
      </c>
      <c r="S6986">
        <v>48.37</v>
      </c>
      <c r="T6986">
        <v>48.37</v>
      </c>
      <c r="U6986">
        <v>48.37</v>
      </c>
      <c r="V6986">
        <v>61.029563779999997</v>
      </c>
      <c r="W6986">
        <v>61.029563779999997</v>
      </c>
      <c r="X6986">
        <v>1.6385501360000001</v>
      </c>
      <c r="Y6986">
        <v>1.6385501360000001</v>
      </c>
    </row>
    <row r="6987" spans="1:25" x14ac:dyDescent="0.3">
      <c r="A6987" s="2">
        <v>45955</v>
      </c>
      <c r="B6987" t="s">
        <v>56</v>
      </c>
      <c r="C6987">
        <v>212</v>
      </c>
      <c r="D6987">
        <v>5</v>
      </c>
      <c r="E6987">
        <v>1.4339999999999999</v>
      </c>
      <c r="F6987">
        <v>2.3580000000000001</v>
      </c>
      <c r="G6987">
        <v>7.17</v>
      </c>
      <c r="H6987">
        <v>7.17</v>
      </c>
      <c r="I6987" t="s">
        <v>149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X6987">
        <v>0</v>
      </c>
      <c r="Y6987">
        <v>0</v>
      </c>
    </row>
    <row r="6988" spans="1:25" x14ac:dyDescent="0.3">
      <c r="A6988" s="2">
        <v>45955</v>
      </c>
      <c r="B6988" t="s">
        <v>50</v>
      </c>
      <c r="C6988">
        <v>1676</v>
      </c>
      <c r="D6988">
        <v>5</v>
      </c>
      <c r="E6988">
        <v>1.6479999999999999</v>
      </c>
      <c r="F6988">
        <v>0.29799999999999999</v>
      </c>
      <c r="G6988">
        <v>8.24</v>
      </c>
      <c r="H6988">
        <v>8.24</v>
      </c>
      <c r="I6988" t="s">
        <v>149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X6988">
        <v>0</v>
      </c>
      <c r="Y6988">
        <v>0</v>
      </c>
    </row>
    <row r="6989" spans="1:25" x14ac:dyDescent="0.3">
      <c r="A6989" s="2">
        <v>45955</v>
      </c>
      <c r="B6989" t="s">
        <v>36</v>
      </c>
      <c r="C6989">
        <v>920</v>
      </c>
      <c r="D6989">
        <v>5</v>
      </c>
      <c r="E6989">
        <v>0.91400000000000003</v>
      </c>
      <c r="F6989">
        <v>0.54300000000000004</v>
      </c>
      <c r="G6989">
        <v>4.57</v>
      </c>
      <c r="H6989">
        <v>4.57</v>
      </c>
      <c r="I6989" t="s">
        <v>149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X6989">
        <v>0</v>
      </c>
      <c r="Y6989">
        <v>0</v>
      </c>
    </row>
    <row r="6990" spans="1:25" x14ac:dyDescent="0.3">
      <c r="A6990" s="2">
        <v>45955</v>
      </c>
      <c r="B6990" t="s">
        <v>62</v>
      </c>
      <c r="C6990">
        <v>3304</v>
      </c>
      <c r="D6990">
        <v>31</v>
      </c>
      <c r="E6990">
        <v>4.4379999999999997</v>
      </c>
      <c r="F6990">
        <v>0.93799999999999994</v>
      </c>
      <c r="G6990">
        <v>137.58000000000001</v>
      </c>
      <c r="H6990">
        <v>137.58000000000001</v>
      </c>
      <c r="I6990" t="s">
        <v>149</v>
      </c>
      <c r="J6990">
        <v>9</v>
      </c>
      <c r="K6990">
        <v>9</v>
      </c>
      <c r="L6990">
        <v>9</v>
      </c>
      <c r="M6990">
        <v>9</v>
      </c>
      <c r="N6990">
        <v>12</v>
      </c>
      <c r="O6990">
        <v>12</v>
      </c>
      <c r="P6990">
        <v>12</v>
      </c>
      <c r="Q6990">
        <v>12</v>
      </c>
      <c r="R6990">
        <v>413.15</v>
      </c>
      <c r="S6990">
        <v>413.15</v>
      </c>
      <c r="T6990">
        <v>413.15</v>
      </c>
      <c r="U6990">
        <v>413.15</v>
      </c>
      <c r="V6990">
        <v>33.30025414</v>
      </c>
      <c r="W6990">
        <v>33.30025414</v>
      </c>
      <c r="X6990">
        <v>3.0029800839999998</v>
      </c>
      <c r="Y6990">
        <v>3.0029800839999998</v>
      </c>
    </row>
    <row r="6991" spans="1:25" x14ac:dyDescent="0.3">
      <c r="A6991" s="2">
        <v>45955</v>
      </c>
      <c r="B6991" t="s">
        <v>64</v>
      </c>
      <c r="C6991">
        <v>919</v>
      </c>
      <c r="D6991">
        <v>5</v>
      </c>
      <c r="E6991">
        <v>4.46</v>
      </c>
      <c r="F6991">
        <v>0.54400000000000004</v>
      </c>
      <c r="G6991">
        <v>22.3</v>
      </c>
      <c r="H6991">
        <v>22.3</v>
      </c>
      <c r="I6991" t="s">
        <v>149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1</v>
      </c>
      <c r="Q6991">
        <v>1</v>
      </c>
      <c r="R6991">
        <v>32.880000000000003</v>
      </c>
      <c r="S6991">
        <v>32.880000000000003</v>
      </c>
      <c r="T6991">
        <v>32.880000000000003</v>
      </c>
      <c r="U6991">
        <v>32.880000000000003</v>
      </c>
      <c r="V6991">
        <v>67.82238443</v>
      </c>
      <c r="W6991">
        <v>67.82238443</v>
      </c>
      <c r="X6991">
        <v>1.4744394620000001</v>
      </c>
      <c r="Y6991">
        <v>1.4744394620000001</v>
      </c>
    </row>
    <row r="6992" spans="1:25" x14ac:dyDescent="0.3">
      <c r="A6992" s="2">
        <v>45955</v>
      </c>
      <c r="B6992" t="s">
        <v>66</v>
      </c>
      <c r="C6992">
        <v>0</v>
      </c>
      <c r="D6992">
        <v>0</v>
      </c>
      <c r="G6992">
        <v>0</v>
      </c>
      <c r="H6992">
        <v>0</v>
      </c>
      <c r="I6992" t="s">
        <v>149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5" x14ac:dyDescent="0.3">
      <c r="A6993" s="2">
        <v>45955</v>
      </c>
      <c r="B6993" t="s">
        <v>68</v>
      </c>
      <c r="C6993">
        <v>1962</v>
      </c>
      <c r="D6993">
        <v>15</v>
      </c>
      <c r="E6993">
        <v>4.4880000000000004</v>
      </c>
      <c r="F6993">
        <v>0.76500000000000001</v>
      </c>
      <c r="G6993">
        <v>67.319999999999993</v>
      </c>
      <c r="H6993">
        <v>67.319999999999993</v>
      </c>
      <c r="I6993" t="s">
        <v>149</v>
      </c>
      <c r="J6993">
        <v>14</v>
      </c>
      <c r="K6993">
        <v>14</v>
      </c>
      <c r="L6993">
        <v>14</v>
      </c>
      <c r="M6993">
        <v>14</v>
      </c>
      <c r="N6993">
        <v>65</v>
      </c>
      <c r="O6993">
        <v>65</v>
      </c>
      <c r="P6993">
        <v>65</v>
      </c>
      <c r="Q6993">
        <v>65</v>
      </c>
      <c r="R6993">
        <v>1996.84</v>
      </c>
      <c r="S6993">
        <v>1996.84</v>
      </c>
      <c r="T6993">
        <v>1996.84</v>
      </c>
      <c r="U6993">
        <v>1996.84</v>
      </c>
      <c r="V6993">
        <v>3.3713266960000001</v>
      </c>
      <c r="W6993">
        <v>3.3713266960000001</v>
      </c>
      <c r="X6993">
        <v>29.661913250000001</v>
      </c>
      <c r="Y6993">
        <v>29.661913250000001</v>
      </c>
    </row>
    <row r="6994" spans="1:25" x14ac:dyDescent="0.3">
      <c r="A6994" s="2">
        <v>45955</v>
      </c>
      <c r="B6994" t="s">
        <v>70</v>
      </c>
      <c r="C6994">
        <v>2440</v>
      </c>
      <c r="D6994">
        <v>11</v>
      </c>
      <c r="E6994">
        <v>2.6829999999999998</v>
      </c>
      <c r="F6994">
        <v>0.45100000000000001</v>
      </c>
      <c r="G6994">
        <v>29.51</v>
      </c>
      <c r="H6994">
        <v>29.51</v>
      </c>
      <c r="I6994" t="s">
        <v>149</v>
      </c>
      <c r="J6994">
        <v>3</v>
      </c>
      <c r="K6994">
        <v>4</v>
      </c>
      <c r="L6994">
        <v>4</v>
      </c>
      <c r="M6994">
        <v>4</v>
      </c>
      <c r="N6994">
        <v>4</v>
      </c>
      <c r="O6994">
        <v>5</v>
      </c>
      <c r="P6994">
        <v>5</v>
      </c>
      <c r="Q6994">
        <v>5</v>
      </c>
      <c r="R6994">
        <v>100.94</v>
      </c>
      <c r="S6994">
        <v>124.92</v>
      </c>
      <c r="T6994">
        <v>124.92</v>
      </c>
      <c r="U6994">
        <v>124.92</v>
      </c>
      <c r="V6994">
        <v>23.6231188</v>
      </c>
      <c r="W6994">
        <v>23.6231188</v>
      </c>
      <c r="X6994">
        <v>4.2331413080000004</v>
      </c>
      <c r="Y6994">
        <v>4.2331413080000004</v>
      </c>
    </row>
    <row r="6995" spans="1:25" x14ac:dyDescent="0.3">
      <c r="A6995" s="2">
        <v>45955</v>
      </c>
      <c r="B6995" t="s">
        <v>72</v>
      </c>
      <c r="C6995">
        <v>414</v>
      </c>
      <c r="D6995">
        <v>0</v>
      </c>
      <c r="F6995">
        <v>0</v>
      </c>
      <c r="G6995">
        <v>0</v>
      </c>
      <c r="H6995">
        <v>0</v>
      </c>
      <c r="I6995" t="s">
        <v>149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5" x14ac:dyDescent="0.3">
      <c r="A6996" s="2">
        <v>45955</v>
      </c>
      <c r="B6996" t="s">
        <v>74</v>
      </c>
      <c r="C6996">
        <v>698</v>
      </c>
      <c r="D6996">
        <v>2</v>
      </c>
      <c r="E6996">
        <v>3.03</v>
      </c>
      <c r="F6996">
        <v>0.28699999999999998</v>
      </c>
      <c r="G6996">
        <v>6.06</v>
      </c>
      <c r="H6996">
        <v>6.06</v>
      </c>
      <c r="I6996" t="s">
        <v>149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  <c r="R6996">
        <v>31.88</v>
      </c>
      <c r="S6996">
        <v>31.88</v>
      </c>
      <c r="T6996">
        <v>31.88</v>
      </c>
      <c r="U6996">
        <v>31.88</v>
      </c>
      <c r="V6996">
        <v>19.00878294</v>
      </c>
      <c r="W6996">
        <v>19.00878294</v>
      </c>
      <c r="X6996">
        <v>5.2607260729999998</v>
      </c>
      <c r="Y6996">
        <v>5.2607260729999998</v>
      </c>
    </row>
    <row r="6997" spans="1:25" x14ac:dyDescent="0.3">
      <c r="A6997" s="2">
        <v>45955</v>
      </c>
      <c r="B6997" t="s">
        <v>76</v>
      </c>
      <c r="C6997">
        <v>793</v>
      </c>
      <c r="D6997">
        <v>6</v>
      </c>
      <c r="E6997">
        <v>3.532</v>
      </c>
      <c r="F6997">
        <v>0.75700000000000001</v>
      </c>
      <c r="G6997">
        <v>21.19</v>
      </c>
      <c r="H6997">
        <v>21.19</v>
      </c>
      <c r="I6997" t="s">
        <v>149</v>
      </c>
      <c r="J6997">
        <v>4</v>
      </c>
      <c r="K6997">
        <v>4</v>
      </c>
      <c r="L6997">
        <v>4</v>
      </c>
      <c r="M6997">
        <v>4</v>
      </c>
      <c r="N6997">
        <v>5</v>
      </c>
      <c r="O6997">
        <v>5</v>
      </c>
      <c r="P6997">
        <v>5</v>
      </c>
      <c r="Q6997">
        <v>5</v>
      </c>
      <c r="R6997">
        <v>148.22999999999999</v>
      </c>
      <c r="S6997">
        <v>148.22999999999999</v>
      </c>
      <c r="T6997">
        <v>148.22999999999999</v>
      </c>
      <c r="U6997">
        <v>148.22999999999999</v>
      </c>
      <c r="V6997">
        <v>14.29535182</v>
      </c>
      <c r="W6997">
        <v>14.29535182</v>
      </c>
      <c r="X6997">
        <v>6.9952807930000001</v>
      </c>
      <c r="Y6997">
        <v>6.9952807930000001</v>
      </c>
    </row>
    <row r="6998" spans="1:25" x14ac:dyDescent="0.3">
      <c r="A6998" s="2">
        <v>45955</v>
      </c>
      <c r="B6998" t="s">
        <v>78</v>
      </c>
      <c r="C6998">
        <v>227</v>
      </c>
      <c r="D6998">
        <v>4</v>
      </c>
      <c r="E6998">
        <v>4.2</v>
      </c>
      <c r="F6998">
        <v>1.762</v>
      </c>
      <c r="G6998">
        <v>16.8</v>
      </c>
      <c r="H6998">
        <v>16.8</v>
      </c>
      <c r="I6998" t="s">
        <v>149</v>
      </c>
      <c r="J6998">
        <v>2</v>
      </c>
      <c r="K6998">
        <v>2</v>
      </c>
      <c r="L6998">
        <v>3</v>
      </c>
      <c r="M6998">
        <v>3</v>
      </c>
      <c r="N6998">
        <v>2</v>
      </c>
      <c r="O6998">
        <v>2</v>
      </c>
      <c r="P6998">
        <v>3</v>
      </c>
      <c r="Q6998">
        <v>3</v>
      </c>
      <c r="R6998">
        <v>61.76</v>
      </c>
      <c r="S6998">
        <v>61.76</v>
      </c>
      <c r="T6998">
        <v>96.64</v>
      </c>
      <c r="U6998">
        <v>96.64</v>
      </c>
      <c r="V6998">
        <v>27.20207254</v>
      </c>
      <c r="W6998">
        <v>17.384105959999999</v>
      </c>
      <c r="X6998">
        <v>3.6761904759999999</v>
      </c>
      <c r="Y6998">
        <v>5.7523809520000002</v>
      </c>
    </row>
    <row r="6999" spans="1:25" x14ac:dyDescent="0.3">
      <c r="A6999" s="2">
        <v>45955</v>
      </c>
      <c r="B6999" t="s">
        <v>88</v>
      </c>
      <c r="C6999">
        <v>2244</v>
      </c>
      <c r="D6999">
        <v>24</v>
      </c>
      <c r="E6999">
        <v>1.554</v>
      </c>
      <c r="F6999">
        <v>1.07</v>
      </c>
      <c r="G6999">
        <v>37.299999999999997</v>
      </c>
      <c r="H6999">
        <v>37.299999999999997</v>
      </c>
      <c r="I6999" t="s">
        <v>149</v>
      </c>
      <c r="J6999">
        <v>1</v>
      </c>
      <c r="K6999">
        <v>2</v>
      </c>
      <c r="L6999">
        <v>2</v>
      </c>
      <c r="M6999">
        <v>2</v>
      </c>
      <c r="N6999">
        <v>1</v>
      </c>
      <c r="O6999">
        <v>3</v>
      </c>
      <c r="P6999">
        <v>3</v>
      </c>
      <c r="Q6999">
        <v>3</v>
      </c>
      <c r="R6999">
        <v>34.49</v>
      </c>
      <c r="S6999">
        <v>103.47</v>
      </c>
      <c r="T6999">
        <v>103.47</v>
      </c>
      <c r="U6999">
        <v>103.47</v>
      </c>
      <c r="V6999">
        <v>36.04909636</v>
      </c>
      <c r="W6999">
        <v>36.04909636</v>
      </c>
      <c r="X6999">
        <v>2.773994638</v>
      </c>
      <c r="Y6999">
        <v>2.773994638</v>
      </c>
    </row>
    <row r="7000" spans="1:25" x14ac:dyDescent="0.3">
      <c r="A7000" s="2">
        <v>45955</v>
      </c>
      <c r="B7000" t="s">
        <v>80</v>
      </c>
      <c r="C7000">
        <v>99</v>
      </c>
      <c r="D7000">
        <v>2</v>
      </c>
      <c r="E7000">
        <v>2.355</v>
      </c>
      <c r="F7000">
        <v>2.02</v>
      </c>
      <c r="G7000">
        <v>4.71</v>
      </c>
      <c r="H7000">
        <v>4.71</v>
      </c>
      <c r="I7000" t="s">
        <v>149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34.880000000000003</v>
      </c>
      <c r="S7000">
        <v>34.880000000000003</v>
      </c>
      <c r="T7000">
        <v>34.880000000000003</v>
      </c>
      <c r="U7000">
        <v>34.880000000000003</v>
      </c>
      <c r="V7000">
        <v>13.50344037</v>
      </c>
      <c r="W7000">
        <v>13.50344037</v>
      </c>
      <c r="X7000">
        <v>7.40552017</v>
      </c>
      <c r="Y7000">
        <v>7.40552017</v>
      </c>
    </row>
    <row r="7001" spans="1:25" x14ac:dyDescent="0.3">
      <c r="A7001" s="2">
        <v>45955</v>
      </c>
      <c r="B7001" t="s">
        <v>82</v>
      </c>
      <c r="C7001">
        <v>278</v>
      </c>
      <c r="D7001">
        <v>3</v>
      </c>
      <c r="E7001">
        <v>4.58</v>
      </c>
      <c r="F7001">
        <v>1.079</v>
      </c>
      <c r="G7001">
        <v>13.74</v>
      </c>
      <c r="H7001">
        <v>13.74</v>
      </c>
      <c r="I7001" t="s">
        <v>149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34.880000000000003</v>
      </c>
      <c r="S7001">
        <v>34.880000000000003</v>
      </c>
      <c r="T7001">
        <v>34.880000000000003</v>
      </c>
      <c r="U7001">
        <v>34.880000000000003</v>
      </c>
      <c r="V7001">
        <v>39.392201829999998</v>
      </c>
      <c r="W7001">
        <v>39.392201829999998</v>
      </c>
      <c r="X7001">
        <v>2.5385735079999998</v>
      </c>
      <c r="Y7001">
        <v>2.5385735079999998</v>
      </c>
    </row>
    <row r="7002" spans="1:25" x14ac:dyDescent="0.3">
      <c r="A7002" s="2">
        <v>45955</v>
      </c>
      <c r="B7002" t="s">
        <v>94</v>
      </c>
      <c r="C7002">
        <v>469</v>
      </c>
      <c r="D7002">
        <v>2</v>
      </c>
      <c r="E7002">
        <v>2.605</v>
      </c>
      <c r="F7002">
        <v>0.42599999999999999</v>
      </c>
      <c r="G7002">
        <v>5.21</v>
      </c>
      <c r="H7002">
        <v>5.21</v>
      </c>
      <c r="I7002" t="s">
        <v>149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89.49</v>
      </c>
      <c r="S7002">
        <v>89.49</v>
      </c>
      <c r="T7002">
        <v>89.49</v>
      </c>
      <c r="U7002">
        <v>89.49</v>
      </c>
      <c r="V7002">
        <v>5.8218795400000003</v>
      </c>
      <c r="W7002">
        <v>5.8218795400000003</v>
      </c>
      <c r="X7002">
        <v>17.176583489999999</v>
      </c>
      <c r="Y7002">
        <v>17.176583489999999</v>
      </c>
    </row>
    <row r="7003" spans="1:25" x14ac:dyDescent="0.3">
      <c r="A7003" s="2">
        <v>45955</v>
      </c>
      <c r="B7003" t="s">
        <v>96</v>
      </c>
      <c r="C7003">
        <v>720</v>
      </c>
      <c r="D7003">
        <v>6</v>
      </c>
      <c r="E7003">
        <v>3.597</v>
      </c>
      <c r="F7003">
        <v>0.83299999999999996</v>
      </c>
      <c r="G7003">
        <v>21.58</v>
      </c>
      <c r="H7003">
        <v>21.58</v>
      </c>
      <c r="I7003" t="s">
        <v>149</v>
      </c>
      <c r="J7003">
        <v>3</v>
      </c>
      <c r="K7003">
        <v>3</v>
      </c>
      <c r="L7003">
        <v>3</v>
      </c>
      <c r="M7003">
        <v>3</v>
      </c>
      <c r="N7003">
        <v>4</v>
      </c>
      <c r="O7003">
        <v>4</v>
      </c>
      <c r="P7003">
        <v>4</v>
      </c>
      <c r="Q7003">
        <v>4</v>
      </c>
      <c r="R7003">
        <v>317.56</v>
      </c>
      <c r="S7003">
        <v>317.56</v>
      </c>
      <c r="T7003">
        <v>317.56</v>
      </c>
      <c r="U7003">
        <v>317.56</v>
      </c>
      <c r="V7003">
        <v>6.7955661919999999</v>
      </c>
      <c r="W7003">
        <v>6.7955661919999999</v>
      </c>
      <c r="X7003">
        <v>14.715477290000001</v>
      </c>
      <c r="Y7003">
        <v>14.715477290000001</v>
      </c>
    </row>
    <row r="7004" spans="1:25" x14ac:dyDescent="0.3">
      <c r="A7004" s="2">
        <v>45955</v>
      </c>
      <c r="B7004" t="s">
        <v>11</v>
      </c>
      <c r="C7004">
        <v>379</v>
      </c>
      <c r="D7004">
        <v>2</v>
      </c>
      <c r="E7004">
        <v>2.86</v>
      </c>
      <c r="F7004">
        <v>0.52800000000000002</v>
      </c>
      <c r="G7004">
        <v>5.72</v>
      </c>
      <c r="H7004">
        <v>5.72</v>
      </c>
      <c r="I7004" t="s">
        <v>149</v>
      </c>
      <c r="J7004">
        <v>2</v>
      </c>
      <c r="K7004">
        <v>2</v>
      </c>
      <c r="L7004">
        <v>2</v>
      </c>
      <c r="M7004">
        <v>2</v>
      </c>
      <c r="N7004">
        <v>2</v>
      </c>
      <c r="O7004">
        <v>2</v>
      </c>
      <c r="P7004">
        <v>2</v>
      </c>
      <c r="Q7004">
        <v>2</v>
      </c>
      <c r="R7004">
        <v>42.37</v>
      </c>
      <c r="S7004">
        <v>42.37</v>
      </c>
      <c r="T7004">
        <v>42.37</v>
      </c>
      <c r="U7004">
        <v>42.37</v>
      </c>
      <c r="V7004">
        <v>13.50011801</v>
      </c>
      <c r="W7004">
        <v>13.50011801</v>
      </c>
      <c r="X7004">
        <v>7.4073426570000001</v>
      </c>
      <c r="Y7004">
        <v>7.4073426570000001</v>
      </c>
    </row>
    <row r="7005" spans="1:25" x14ac:dyDescent="0.3">
      <c r="A7005" s="2">
        <v>45955</v>
      </c>
      <c r="B7005" t="s">
        <v>92</v>
      </c>
      <c r="C7005">
        <v>228</v>
      </c>
      <c r="D7005">
        <v>4</v>
      </c>
      <c r="E7005">
        <v>3.6680000000000001</v>
      </c>
      <c r="F7005">
        <v>1.754</v>
      </c>
      <c r="G7005">
        <v>14.67</v>
      </c>
      <c r="H7005">
        <v>14.67</v>
      </c>
      <c r="I7005" t="s">
        <v>149</v>
      </c>
      <c r="J7005">
        <v>1</v>
      </c>
      <c r="K7005">
        <v>3</v>
      </c>
      <c r="L7005">
        <v>3</v>
      </c>
      <c r="M7005">
        <v>3</v>
      </c>
      <c r="N7005">
        <v>1</v>
      </c>
      <c r="O7005">
        <v>3</v>
      </c>
      <c r="P7005">
        <v>3</v>
      </c>
      <c r="Q7005">
        <v>3</v>
      </c>
      <c r="R7005">
        <v>76.489999999999995</v>
      </c>
      <c r="S7005">
        <v>139.47</v>
      </c>
      <c r="T7005">
        <v>139.47</v>
      </c>
      <c r="U7005">
        <v>139.47</v>
      </c>
      <c r="V7005">
        <v>10.51839105</v>
      </c>
      <c r="W7005">
        <v>10.51839105</v>
      </c>
      <c r="X7005">
        <v>9.5071574640000005</v>
      </c>
      <c r="Y7005">
        <v>9.5071574640000005</v>
      </c>
    </row>
    <row r="7006" spans="1:25" x14ac:dyDescent="0.3">
      <c r="A7006" s="2">
        <v>45955</v>
      </c>
      <c r="B7006" t="s">
        <v>46</v>
      </c>
      <c r="C7006">
        <v>311</v>
      </c>
      <c r="D7006">
        <v>3</v>
      </c>
      <c r="E7006">
        <v>3.17</v>
      </c>
      <c r="F7006">
        <v>0.96499999999999997</v>
      </c>
      <c r="G7006">
        <v>9.51</v>
      </c>
      <c r="H7006">
        <v>9.51</v>
      </c>
      <c r="I7006" t="s">
        <v>149</v>
      </c>
      <c r="J7006">
        <v>0</v>
      </c>
      <c r="K7006">
        <v>1</v>
      </c>
      <c r="L7006">
        <v>1</v>
      </c>
      <c r="M7006">
        <v>1</v>
      </c>
      <c r="N7006">
        <v>0</v>
      </c>
      <c r="O7006">
        <v>1</v>
      </c>
      <c r="P7006">
        <v>1</v>
      </c>
      <c r="Q7006">
        <v>1</v>
      </c>
      <c r="R7006">
        <v>0</v>
      </c>
      <c r="S7006">
        <v>98.49</v>
      </c>
      <c r="T7006">
        <v>98.49</v>
      </c>
      <c r="U7006">
        <v>98.49</v>
      </c>
      <c r="V7006">
        <v>9.6558026199999993</v>
      </c>
      <c r="W7006">
        <v>9.6558026199999993</v>
      </c>
      <c r="X7006">
        <v>10.356466879999999</v>
      </c>
      <c r="Y7006">
        <v>10.356466879999999</v>
      </c>
    </row>
    <row r="7007" spans="1:25" x14ac:dyDescent="0.3">
      <c r="A7007" s="2">
        <v>45955</v>
      </c>
      <c r="B7007" t="s">
        <v>74</v>
      </c>
      <c r="C7007">
        <v>75</v>
      </c>
      <c r="D7007">
        <v>0</v>
      </c>
      <c r="F7007">
        <v>0</v>
      </c>
      <c r="G7007">
        <v>0</v>
      </c>
      <c r="H7007">
        <v>0</v>
      </c>
      <c r="I7007" t="s">
        <v>149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5" x14ac:dyDescent="0.3">
      <c r="A7008" s="2">
        <v>45955</v>
      </c>
      <c r="B7008" t="s">
        <v>64</v>
      </c>
      <c r="C7008">
        <v>255</v>
      </c>
      <c r="D7008">
        <v>1</v>
      </c>
      <c r="E7008">
        <v>2.83</v>
      </c>
      <c r="F7008">
        <v>0.39200000000000002</v>
      </c>
      <c r="G7008">
        <v>2.83</v>
      </c>
      <c r="H7008">
        <v>2.83</v>
      </c>
      <c r="I7008" t="s">
        <v>149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X7008">
        <v>0</v>
      </c>
      <c r="Y7008">
        <v>0</v>
      </c>
    </row>
    <row r="7009" spans="1:25" x14ac:dyDescent="0.3">
      <c r="A7009" s="2">
        <v>45955</v>
      </c>
      <c r="B7009" t="s">
        <v>72</v>
      </c>
      <c r="C7009">
        <v>35</v>
      </c>
      <c r="D7009">
        <v>0</v>
      </c>
      <c r="F7009">
        <v>0</v>
      </c>
      <c r="G7009">
        <v>0</v>
      </c>
      <c r="H7009">
        <v>0</v>
      </c>
      <c r="I7009" t="s">
        <v>149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5" x14ac:dyDescent="0.3">
      <c r="A7010" s="2">
        <v>45955</v>
      </c>
      <c r="B7010" t="s">
        <v>106</v>
      </c>
      <c r="C7010">
        <v>58</v>
      </c>
      <c r="D7010">
        <v>2</v>
      </c>
      <c r="E7010">
        <v>3.1949999999999998</v>
      </c>
      <c r="F7010">
        <v>3.448</v>
      </c>
      <c r="G7010">
        <v>6.39</v>
      </c>
      <c r="H7010">
        <v>6.39</v>
      </c>
      <c r="I7010" t="s">
        <v>149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X7010">
        <v>0</v>
      </c>
      <c r="Y7010">
        <v>0</v>
      </c>
    </row>
    <row r="7011" spans="1:25" x14ac:dyDescent="0.3">
      <c r="A7011" s="2">
        <v>45955</v>
      </c>
      <c r="B7011" t="s">
        <v>54</v>
      </c>
      <c r="C7011">
        <v>43</v>
      </c>
      <c r="D7011">
        <v>0</v>
      </c>
      <c r="F7011">
        <v>0</v>
      </c>
      <c r="G7011">
        <v>0</v>
      </c>
      <c r="H7011">
        <v>0</v>
      </c>
      <c r="I7011" t="s">
        <v>149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5" x14ac:dyDescent="0.3">
      <c r="A7012" s="2">
        <v>45955</v>
      </c>
      <c r="B7012" t="s">
        <v>44</v>
      </c>
      <c r="C7012">
        <v>87</v>
      </c>
      <c r="D7012">
        <v>0</v>
      </c>
      <c r="F7012">
        <v>0</v>
      </c>
      <c r="G7012">
        <v>0</v>
      </c>
      <c r="H7012">
        <v>0</v>
      </c>
      <c r="I7012" t="s">
        <v>149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5" x14ac:dyDescent="0.3">
      <c r="A7013" s="2">
        <v>45955</v>
      </c>
      <c r="B7013" t="s">
        <v>40</v>
      </c>
      <c r="C7013">
        <v>208</v>
      </c>
      <c r="D7013">
        <v>1</v>
      </c>
      <c r="E7013">
        <v>3.5</v>
      </c>
      <c r="F7013">
        <v>0.48099999999999998</v>
      </c>
      <c r="G7013">
        <v>3.5</v>
      </c>
      <c r="H7013">
        <v>3.5</v>
      </c>
      <c r="I7013" t="s">
        <v>149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X7013">
        <v>0</v>
      </c>
      <c r="Y7013">
        <v>0</v>
      </c>
    </row>
    <row r="7014" spans="1:25" x14ac:dyDescent="0.3">
      <c r="A7014" s="2">
        <v>45955</v>
      </c>
      <c r="B7014" t="s">
        <v>56</v>
      </c>
      <c r="C7014">
        <v>58</v>
      </c>
      <c r="D7014">
        <v>0</v>
      </c>
      <c r="F7014">
        <v>0</v>
      </c>
      <c r="G7014">
        <v>0</v>
      </c>
      <c r="H7014">
        <v>0</v>
      </c>
      <c r="I7014" t="s">
        <v>149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5" x14ac:dyDescent="0.3">
      <c r="A7015" s="2">
        <v>45955</v>
      </c>
      <c r="B7015" t="s">
        <v>76</v>
      </c>
      <c r="C7015">
        <v>166</v>
      </c>
      <c r="D7015">
        <v>2</v>
      </c>
      <c r="E7015">
        <v>3.81</v>
      </c>
      <c r="F7015">
        <v>1.2050000000000001</v>
      </c>
      <c r="G7015">
        <v>7.62</v>
      </c>
      <c r="H7015">
        <v>7.62</v>
      </c>
      <c r="I7015" t="s">
        <v>149</v>
      </c>
      <c r="J7015">
        <v>2</v>
      </c>
      <c r="K7015">
        <v>2</v>
      </c>
      <c r="L7015">
        <v>2</v>
      </c>
      <c r="M7015">
        <v>2</v>
      </c>
      <c r="N7015">
        <v>3</v>
      </c>
      <c r="O7015">
        <v>3</v>
      </c>
      <c r="P7015">
        <v>3</v>
      </c>
      <c r="Q7015">
        <v>3</v>
      </c>
      <c r="R7015">
        <v>241.47</v>
      </c>
      <c r="S7015">
        <v>241.47</v>
      </c>
      <c r="T7015">
        <v>241.47</v>
      </c>
      <c r="U7015">
        <v>241.47</v>
      </c>
      <c r="V7015">
        <v>3.1556715120000001</v>
      </c>
      <c r="W7015">
        <v>3.1556715120000001</v>
      </c>
      <c r="X7015">
        <v>31.68897638</v>
      </c>
      <c r="Y7015">
        <v>31.68897638</v>
      </c>
    </row>
    <row r="7016" spans="1:25" x14ac:dyDescent="0.3">
      <c r="A7016" s="2">
        <v>45955</v>
      </c>
      <c r="B7016" t="s">
        <v>48</v>
      </c>
      <c r="C7016">
        <v>193</v>
      </c>
      <c r="D7016">
        <v>1</v>
      </c>
      <c r="E7016">
        <v>3.3</v>
      </c>
      <c r="F7016">
        <v>0.51800000000000002</v>
      </c>
      <c r="G7016">
        <v>3.3</v>
      </c>
      <c r="H7016">
        <v>3.3</v>
      </c>
      <c r="I7016" t="s">
        <v>149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X7016">
        <v>0</v>
      </c>
      <c r="Y7016">
        <v>0</v>
      </c>
    </row>
    <row r="7017" spans="1:25" x14ac:dyDescent="0.3">
      <c r="A7017" s="2">
        <v>45955</v>
      </c>
      <c r="B7017" t="s">
        <v>24</v>
      </c>
      <c r="C7017">
        <v>417</v>
      </c>
      <c r="D7017">
        <v>1</v>
      </c>
      <c r="E7017">
        <v>2.6</v>
      </c>
      <c r="F7017">
        <v>0.24</v>
      </c>
      <c r="G7017">
        <v>2.6</v>
      </c>
      <c r="H7017">
        <v>2.6</v>
      </c>
      <c r="I7017" t="s">
        <v>149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X7017">
        <v>0</v>
      </c>
      <c r="Y7017">
        <v>0</v>
      </c>
    </row>
    <row r="7018" spans="1:25" x14ac:dyDescent="0.3">
      <c r="A7018" s="2">
        <v>45955</v>
      </c>
      <c r="B7018" t="s">
        <v>108</v>
      </c>
      <c r="C7018">
        <v>133</v>
      </c>
      <c r="D7018">
        <v>0</v>
      </c>
      <c r="F7018">
        <v>0</v>
      </c>
      <c r="G7018">
        <v>0</v>
      </c>
      <c r="H7018">
        <v>0</v>
      </c>
      <c r="I7018" t="s">
        <v>149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5" x14ac:dyDescent="0.3">
      <c r="A7019" s="2">
        <v>45955</v>
      </c>
      <c r="B7019" t="s">
        <v>62</v>
      </c>
      <c r="C7019">
        <v>1316</v>
      </c>
      <c r="D7019">
        <v>10</v>
      </c>
      <c r="E7019">
        <v>2.7349999999999999</v>
      </c>
      <c r="F7019">
        <v>0.76</v>
      </c>
      <c r="G7019">
        <v>27.35</v>
      </c>
      <c r="H7019">
        <v>27.35</v>
      </c>
      <c r="I7019" t="s">
        <v>149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36.49</v>
      </c>
      <c r="S7019">
        <v>36.49</v>
      </c>
      <c r="T7019">
        <v>36.49</v>
      </c>
      <c r="U7019">
        <v>36.49</v>
      </c>
      <c r="V7019">
        <v>74.952041660000006</v>
      </c>
      <c r="W7019">
        <v>74.952041660000006</v>
      </c>
      <c r="X7019">
        <v>1.3341864720000001</v>
      </c>
      <c r="Y7019">
        <v>1.3341864720000001</v>
      </c>
    </row>
    <row r="7020" spans="1:25" x14ac:dyDescent="0.3">
      <c r="A7020" s="2">
        <v>45955</v>
      </c>
      <c r="B7020" t="s">
        <v>80</v>
      </c>
      <c r="C7020">
        <v>13</v>
      </c>
      <c r="D7020">
        <v>0</v>
      </c>
      <c r="F7020">
        <v>0</v>
      </c>
      <c r="G7020">
        <v>0</v>
      </c>
      <c r="H7020">
        <v>0</v>
      </c>
      <c r="I7020" t="s">
        <v>149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5" x14ac:dyDescent="0.3">
      <c r="A7021" s="2">
        <v>45955</v>
      </c>
      <c r="B7021" t="s">
        <v>84</v>
      </c>
      <c r="C7021">
        <v>25</v>
      </c>
      <c r="D7021">
        <v>0</v>
      </c>
      <c r="F7021">
        <v>0</v>
      </c>
      <c r="G7021">
        <v>0</v>
      </c>
      <c r="H7021">
        <v>0</v>
      </c>
      <c r="I7021" t="s">
        <v>149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5" x14ac:dyDescent="0.3">
      <c r="A7022" s="2">
        <v>45955</v>
      </c>
      <c r="B7022" t="s">
        <v>42</v>
      </c>
      <c r="C7022">
        <v>54</v>
      </c>
      <c r="D7022">
        <v>0</v>
      </c>
      <c r="F7022">
        <v>0</v>
      </c>
      <c r="G7022">
        <v>0</v>
      </c>
      <c r="H7022">
        <v>0</v>
      </c>
      <c r="I7022" t="s">
        <v>149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5" x14ac:dyDescent="0.3">
      <c r="A7023" s="2">
        <v>45955</v>
      </c>
      <c r="B7023" t="s">
        <v>11</v>
      </c>
      <c r="C7023">
        <v>18</v>
      </c>
      <c r="D7023">
        <v>0</v>
      </c>
      <c r="F7023">
        <v>0</v>
      </c>
      <c r="G7023">
        <v>0</v>
      </c>
      <c r="H7023">
        <v>0</v>
      </c>
      <c r="I7023" t="s">
        <v>149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5" x14ac:dyDescent="0.3">
      <c r="A7024" s="2">
        <v>45955</v>
      </c>
      <c r="B7024" t="s">
        <v>102</v>
      </c>
      <c r="C7024">
        <v>487</v>
      </c>
      <c r="D7024">
        <v>1</v>
      </c>
      <c r="E7024">
        <v>2.37</v>
      </c>
      <c r="F7024">
        <v>0.20499999999999999</v>
      </c>
      <c r="G7024">
        <v>2.37</v>
      </c>
      <c r="H7024">
        <v>2.37</v>
      </c>
      <c r="I7024" t="s">
        <v>149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X7024">
        <v>0</v>
      </c>
      <c r="Y7024">
        <v>0</v>
      </c>
    </row>
    <row r="7025" spans="1:25" x14ac:dyDescent="0.3">
      <c r="A7025" s="2">
        <v>45955</v>
      </c>
      <c r="B7025" t="s">
        <v>98</v>
      </c>
      <c r="C7025">
        <v>593</v>
      </c>
      <c r="D7025">
        <v>4</v>
      </c>
      <c r="E7025">
        <v>2.1280000000000001</v>
      </c>
      <c r="F7025">
        <v>0.67500000000000004</v>
      </c>
      <c r="G7025">
        <v>8.51</v>
      </c>
      <c r="H7025">
        <v>8.51</v>
      </c>
      <c r="I7025" t="s">
        <v>149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  <c r="Q7025">
        <v>1</v>
      </c>
      <c r="R7025">
        <v>26.49</v>
      </c>
      <c r="S7025">
        <v>26.49</v>
      </c>
      <c r="T7025">
        <v>26.49</v>
      </c>
      <c r="U7025">
        <v>26.49</v>
      </c>
      <c r="V7025">
        <v>32.125330310000002</v>
      </c>
      <c r="W7025">
        <v>32.125330310000002</v>
      </c>
      <c r="X7025">
        <v>3.1128084610000002</v>
      </c>
      <c r="Y7025">
        <v>3.1128084610000002</v>
      </c>
    </row>
    <row r="7026" spans="1:25" x14ac:dyDescent="0.3">
      <c r="A7026" s="2">
        <v>45955</v>
      </c>
      <c r="B7026" t="s">
        <v>104</v>
      </c>
      <c r="C7026">
        <v>131</v>
      </c>
      <c r="D7026">
        <v>2</v>
      </c>
      <c r="E7026">
        <v>1.69</v>
      </c>
      <c r="F7026">
        <v>1.5269999999999999</v>
      </c>
      <c r="G7026">
        <v>3.38</v>
      </c>
      <c r="H7026">
        <v>3.38</v>
      </c>
      <c r="I7026" t="s">
        <v>149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X7026">
        <v>0</v>
      </c>
      <c r="Y7026">
        <v>0</v>
      </c>
    </row>
    <row r="7027" spans="1:25" x14ac:dyDescent="0.3">
      <c r="A7027" s="2">
        <v>45955</v>
      </c>
      <c r="B7027" t="s">
        <v>42</v>
      </c>
      <c r="C7027">
        <v>51</v>
      </c>
      <c r="D7027">
        <v>1</v>
      </c>
      <c r="E7027">
        <v>1.51</v>
      </c>
      <c r="F7027">
        <v>1.9610000000000001</v>
      </c>
      <c r="G7027">
        <v>1.51</v>
      </c>
      <c r="H7027">
        <v>1.51</v>
      </c>
      <c r="I7027" t="s">
        <v>149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X7027">
        <v>0</v>
      </c>
      <c r="Y7027">
        <v>0</v>
      </c>
    </row>
    <row r="7028" spans="1:25" x14ac:dyDescent="0.3">
      <c r="A7028" s="2">
        <v>45955</v>
      </c>
      <c r="B7028" t="s">
        <v>50</v>
      </c>
      <c r="C7028">
        <v>4</v>
      </c>
      <c r="D7028">
        <v>0</v>
      </c>
      <c r="F7028">
        <v>0</v>
      </c>
      <c r="G7028">
        <v>0</v>
      </c>
      <c r="H7028">
        <v>0</v>
      </c>
      <c r="I7028" t="s">
        <v>149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5" x14ac:dyDescent="0.3">
      <c r="A7029" s="2">
        <v>45955</v>
      </c>
      <c r="B7029" t="s">
        <v>72</v>
      </c>
      <c r="C7029">
        <v>86</v>
      </c>
      <c r="D7029">
        <v>0</v>
      </c>
      <c r="F7029">
        <v>0</v>
      </c>
      <c r="G7029">
        <v>0</v>
      </c>
      <c r="H7029">
        <v>0</v>
      </c>
      <c r="I7029" t="s">
        <v>149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5" x14ac:dyDescent="0.3">
      <c r="A7030" s="2">
        <v>45955</v>
      </c>
      <c r="B7030" t="s">
        <v>84</v>
      </c>
      <c r="C7030">
        <v>25</v>
      </c>
      <c r="D7030">
        <v>0</v>
      </c>
      <c r="F7030">
        <v>0</v>
      </c>
      <c r="G7030">
        <v>0</v>
      </c>
      <c r="H7030">
        <v>0</v>
      </c>
      <c r="I7030" t="s">
        <v>149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5" x14ac:dyDescent="0.3">
      <c r="A7031" s="2">
        <v>45955</v>
      </c>
      <c r="B7031" t="s">
        <v>68</v>
      </c>
      <c r="C7031">
        <v>336</v>
      </c>
      <c r="D7031">
        <v>1</v>
      </c>
      <c r="E7031">
        <v>2.86</v>
      </c>
      <c r="F7031">
        <v>0.29799999999999999</v>
      </c>
      <c r="G7031">
        <v>2.86</v>
      </c>
      <c r="H7031">
        <v>2.86</v>
      </c>
      <c r="I7031" t="s">
        <v>149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X7031">
        <v>0</v>
      </c>
      <c r="Y7031">
        <v>0</v>
      </c>
    </row>
    <row r="7032" spans="1:25" x14ac:dyDescent="0.3">
      <c r="A7032" s="2">
        <v>45955</v>
      </c>
      <c r="B7032" t="s">
        <v>64</v>
      </c>
      <c r="C7032">
        <v>134</v>
      </c>
      <c r="D7032">
        <v>1</v>
      </c>
      <c r="E7032">
        <v>6.07</v>
      </c>
      <c r="F7032">
        <v>0.746</v>
      </c>
      <c r="G7032">
        <v>6.07</v>
      </c>
      <c r="H7032">
        <v>6.07</v>
      </c>
      <c r="I7032" t="s">
        <v>149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X7032">
        <v>0</v>
      </c>
      <c r="Y7032">
        <v>0</v>
      </c>
    </row>
    <row r="7033" spans="1:25" x14ac:dyDescent="0.3">
      <c r="A7033" s="2">
        <v>45955</v>
      </c>
      <c r="B7033" t="s">
        <v>26</v>
      </c>
      <c r="C7033">
        <v>28</v>
      </c>
      <c r="D7033">
        <v>0</v>
      </c>
      <c r="F7033">
        <v>0</v>
      </c>
      <c r="G7033">
        <v>0</v>
      </c>
      <c r="H7033">
        <v>0</v>
      </c>
      <c r="I7033" t="s">
        <v>149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5" x14ac:dyDescent="0.3">
      <c r="A7034" s="2">
        <v>45955</v>
      </c>
      <c r="B7034" t="s">
        <v>15</v>
      </c>
      <c r="C7034">
        <v>141</v>
      </c>
      <c r="D7034">
        <v>0</v>
      </c>
      <c r="F7034">
        <v>0</v>
      </c>
      <c r="G7034">
        <v>0</v>
      </c>
      <c r="H7034">
        <v>0</v>
      </c>
      <c r="I7034" t="s">
        <v>149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5" x14ac:dyDescent="0.3">
      <c r="A7035" s="2">
        <v>45955</v>
      </c>
      <c r="B7035" t="s">
        <v>36</v>
      </c>
      <c r="C7035">
        <v>54</v>
      </c>
      <c r="D7035">
        <v>0</v>
      </c>
      <c r="F7035">
        <v>0</v>
      </c>
      <c r="G7035">
        <v>0</v>
      </c>
      <c r="H7035">
        <v>0</v>
      </c>
      <c r="I7035" t="s">
        <v>149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5" x14ac:dyDescent="0.3">
      <c r="A7036" s="2">
        <v>45955</v>
      </c>
      <c r="B7036" t="s">
        <v>78</v>
      </c>
      <c r="C7036">
        <v>156</v>
      </c>
      <c r="D7036">
        <v>0</v>
      </c>
      <c r="F7036">
        <v>0</v>
      </c>
      <c r="G7036">
        <v>0</v>
      </c>
      <c r="H7036">
        <v>0</v>
      </c>
      <c r="I7036" t="s">
        <v>149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5" x14ac:dyDescent="0.3">
      <c r="A7037" s="2">
        <v>45955</v>
      </c>
      <c r="B7037" t="s">
        <v>21</v>
      </c>
      <c r="C7037">
        <v>58</v>
      </c>
      <c r="D7037">
        <v>4</v>
      </c>
      <c r="E7037">
        <v>1.7549999999999999</v>
      </c>
      <c r="F7037">
        <v>6.8970000000000002</v>
      </c>
      <c r="G7037">
        <v>7.02</v>
      </c>
      <c r="H7037">
        <v>7.02</v>
      </c>
      <c r="I7037" t="s">
        <v>149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X7037">
        <v>0</v>
      </c>
      <c r="Y7037">
        <v>0</v>
      </c>
    </row>
    <row r="7038" spans="1:25" x14ac:dyDescent="0.3">
      <c r="A7038" s="2">
        <v>45955</v>
      </c>
      <c r="B7038" t="s">
        <v>94</v>
      </c>
      <c r="C7038">
        <v>53</v>
      </c>
      <c r="D7038">
        <v>0</v>
      </c>
      <c r="F7038">
        <v>0</v>
      </c>
      <c r="G7038">
        <v>0</v>
      </c>
      <c r="H7038">
        <v>0</v>
      </c>
      <c r="I7038" t="s">
        <v>149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5" x14ac:dyDescent="0.3">
      <c r="A7039" s="2">
        <v>45955</v>
      </c>
      <c r="B7039" t="s">
        <v>17</v>
      </c>
      <c r="C7039">
        <v>18</v>
      </c>
      <c r="D7039">
        <v>0</v>
      </c>
      <c r="F7039">
        <v>0</v>
      </c>
      <c r="G7039">
        <v>0</v>
      </c>
      <c r="H7039">
        <v>0</v>
      </c>
      <c r="I7039" t="s">
        <v>149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5" x14ac:dyDescent="0.3">
      <c r="A7040" s="2">
        <v>45955</v>
      </c>
      <c r="B7040" t="s">
        <v>17</v>
      </c>
      <c r="C7040">
        <v>17</v>
      </c>
      <c r="D7040">
        <v>0</v>
      </c>
      <c r="F7040">
        <v>0</v>
      </c>
      <c r="G7040">
        <v>0</v>
      </c>
      <c r="H7040">
        <v>0</v>
      </c>
      <c r="I7040" t="s">
        <v>149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5" x14ac:dyDescent="0.3">
      <c r="A7041" s="2">
        <v>45955</v>
      </c>
      <c r="B7041" t="s">
        <v>17</v>
      </c>
      <c r="C7041">
        <v>31</v>
      </c>
      <c r="D7041">
        <v>2</v>
      </c>
      <c r="E7041">
        <v>1.17</v>
      </c>
      <c r="F7041">
        <v>6.452</v>
      </c>
      <c r="G7041">
        <v>2.34</v>
      </c>
      <c r="H7041">
        <v>2.34</v>
      </c>
      <c r="I7041" t="s">
        <v>149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X7041">
        <v>0</v>
      </c>
      <c r="Y7041">
        <v>0</v>
      </c>
    </row>
    <row r="7042" spans="1:25" x14ac:dyDescent="0.3">
      <c r="A7042" s="2">
        <v>45955</v>
      </c>
      <c r="B7042" t="s">
        <v>17</v>
      </c>
      <c r="C7042">
        <v>5</v>
      </c>
      <c r="D7042">
        <v>0</v>
      </c>
      <c r="F7042">
        <v>0</v>
      </c>
      <c r="G7042">
        <v>0</v>
      </c>
      <c r="H7042">
        <v>0</v>
      </c>
      <c r="I7042" t="s">
        <v>149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5" x14ac:dyDescent="0.3">
      <c r="A7043" s="2">
        <v>45955</v>
      </c>
      <c r="B7043" t="s">
        <v>52</v>
      </c>
      <c r="C7043">
        <v>394</v>
      </c>
      <c r="D7043">
        <v>6</v>
      </c>
      <c r="E7043">
        <v>0.53200000000000003</v>
      </c>
      <c r="F7043">
        <v>1.5229999999999999</v>
      </c>
      <c r="G7043">
        <v>3.19</v>
      </c>
      <c r="H7043">
        <v>3.19</v>
      </c>
      <c r="I7043" t="s">
        <v>149</v>
      </c>
      <c r="J7043">
        <v>2</v>
      </c>
      <c r="K7043">
        <v>2</v>
      </c>
      <c r="L7043">
        <v>2</v>
      </c>
      <c r="M7043">
        <v>2</v>
      </c>
      <c r="N7043">
        <v>2</v>
      </c>
      <c r="O7043">
        <v>2</v>
      </c>
      <c r="P7043">
        <v>2</v>
      </c>
      <c r="Q7043">
        <v>2</v>
      </c>
      <c r="R7043">
        <v>47.98</v>
      </c>
      <c r="S7043">
        <v>47.98</v>
      </c>
      <c r="T7043">
        <v>47.98</v>
      </c>
      <c r="U7043">
        <v>47.98</v>
      </c>
      <c r="V7043">
        <v>6.648603585</v>
      </c>
      <c r="W7043">
        <v>6.648603585</v>
      </c>
      <c r="X7043">
        <v>15.04075235</v>
      </c>
      <c r="Y7043">
        <v>15.04075235</v>
      </c>
    </row>
    <row r="7044" spans="1:25" x14ac:dyDescent="0.3">
      <c r="A7044" s="2">
        <v>45955</v>
      </c>
      <c r="B7044" t="s">
        <v>52</v>
      </c>
      <c r="C7044">
        <v>567</v>
      </c>
      <c r="D7044">
        <v>4</v>
      </c>
      <c r="E7044">
        <v>0.52</v>
      </c>
      <c r="F7044">
        <v>0.70499999999999996</v>
      </c>
      <c r="G7044">
        <v>2.08</v>
      </c>
      <c r="H7044">
        <v>2.08</v>
      </c>
      <c r="I7044" t="s">
        <v>149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13.88</v>
      </c>
      <c r="S7044">
        <v>13.88</v>
      </c>
      <c r="T7044">
        <v>13.88</v>
      </c>
      <c r="U7044">
        <v>13.88</v>
      </c>
      <c r="V7044">
        <v>14.985590780000001</v>
      </c>
      <c r="W7044">
        <v>14.985590780000001</v>
      </c>
      <c r="X7044">
        <v>6.673076923</v>
      </c>
      <c r="Y7044">
        <v>6.673076923</v>
      </c>
    </row>
    <row r="7045" spans="1:25" x14ac:dyDescent="0.3">
      <c r="A7045" s="2">
        <v>45955</v>
      </c>
      <c r="B7045" t="s">
        <v>52</v>
      </c>
      <c r="C7045">
        <v>623</v>
      </c>
      <c r="D7045">
        <v>5</v>
      </c>
      <c r="E7045">
        <v>0.57599999999999996</v>
      </c>
      <c r="F7045">
        <v>0.80300000000000005</v>
      </c>
      <c r="G7045">
        <v>2.88</v>
      </c>
      <c r="H7045">
        <v>2.88</v>
      </c>
      <c r="I7045" t="s">
        <v>149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X7045">
        <v>0</v>
      </c>
      <c r="Y7045">
        <v>0</v>
      </c>
    </row>
    <row r="7046" spans="1:25" x14ac:dyDescent="0.3">
      <c r="A7046" s="2">
        <v>45955</v>
      </c>
      <c r="B7046" t="s">
        <v>52</v>
      </c>
      <c r="C7046">
        <v>1133</v>
      </c>
      <c r="D7046">
        <v>19</v>
      </c>
      <c r="E7046">
        <v>0.252</v>
      </c>
      <c r="F7046">
        <v>1.677</v>
      </c>
      <c r="G7046">
        <v>4.79</v>
      </c>
      <c r="H7046">
        <v>4.79</v>
      </c>
      <c r="I7046" t="s">
        <v>149</v>
      </c>
      <c r="J7046">
        <v>3</v>
      </c>
      <c r="K7046">
        <v>4</v>
      </c>
      <c r="L7046">
        <v>4</v>
      </c>
      <c r="M7046">
        <v>4</v>
      </c>
      <c r="N7046">
        <v>5</v>
      </c>
      <c r="O7046">
        <v>6</v>
      </c>
      <c r="P7046">
        <v>6</v>
      </c>
      <c r="Q7046">
        <v>6</v>
      </c>
      <c r="R7046">
        <v>141.84</v>
      </c>
      <c r="S7046">
        <v>155.33000000000001</v>
      </c>
      <c r="T7046">
        <v>155.33000000000001</v>
      </c>
      <c r="U7046">
        <v>155.33000000000001</v>
      </c>
      <c r="V7046">
        <v>3.0837571619999999</v>
      </c>
      <c r="W7046">
        <v>3.0837571619999999</v>
      </c>
      <c r="X7046">
        <v>32.427974949999999</v>
      </c>
      <c r="Y7046">
        <v>32.427974949999999</v>
      </c>
    </row>
    <row r="7047" spans="1:25" x14ac:dyDescent="0.3">
      <c r="A7047" s="2">
        <v>45955</v>
      </c>
      <c r="B7047" t="s">
        <v>112</v>
      </c>
      <c r="C7047">
        <v>365</v>
      </c>
      <c r="D7047">
        <v>1</v>
      </c>
      <c r="E7047">
        <v>1.44</v>
      </c>
      <c r="F7047">
        <v>0.27400000000000002</v>
      </c>
      <c r="G7047">
        <v>1.44</v>
      </c>
      <c r="H7047">
        <v>1.44</v>
      </c>
      <c r="I7047" t="s">
        <v>149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1</v>
      </c>
      <c r="Q7047">
        <v>1</v>
      </c>
      <c r="R7047">
        <v>31.49</v>
      </c>
      <c r="S7047">
        <v>31.49</v>
      </c>
      <c r="T7047">
        <v>31.49</v>
      </c>
      <c r="U7047">
        <v>31.49</v>
      </c>
      <c r="V7047">
        <v>4.5728802789999996</v>
      </c>
      <c r="W7047">
        <v>4.5728802789999996</v>
      </c>
      <c r="X7047">
        <v>21.868055559999998</v>
      </c>
      <c r="Y7047">
        <v>21.868055559999998</v>
      </c>
    </row>
    <row r="7048" spans="1:25" x14ac:dyDescent="0.3">
      <c r="A7048" s="2">
        <v>45955</v>
      </c>
      <c r="B7048" t="s">
        <v>15</v>
      </c>
      <c r="C7048">
        <v>172</v>
      </c>
      <c r="D7048">
        <v>0</v>
      </c>
      <c r="F7048">
        <v>0</v>
      </c>
      <c r="G7048">
        <v>0</v>
      </c>
      <c r="H7048">
        <v>0</v>
      </c>
      <c r="I7048" t="s">
        <v>149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5" x14ac:dyDescent="0.3">
      <c r="A7049" s="2">
        <v>45955</v>
      </c>
      <c r="B7049" t="s">
        <v>112</v>
      </c>
      <c r="C7049">
        <v>712</v>
      </c>
      <c r="D7049">
        <v>3</v>
      </c>
      <c r="E7049">
        <v>0.76</v>
      </c>
      <c r="F7049">
        <v>0.42099999999999999</v>
      </c>
      <c r="G7049">
        <v>2.2799999999999998</v>
      </c>
      <c r="H7049">
        <v>2.2799999999999998</v>
      </c>
      <c r="I7049" t="s">
        <v>149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X7049">
        <v>0</v>
      </c>
      <c r="Y7049">
        <v>0</v>
      </c>
    </row>
    <row r="7050" spans="1:25" x14ac:dyDescent="0.3">
      <c r="A7050" s="2">
        <v>45955</v>
      </c>
      <c r="B7050" t="s">
        <v>15</v>
      </c>
      <c r="C7050">
        <v>234</v>
      </c>
      <c r="D7050">
        <v>2</v>
      </c>
      <c r="E7050">
        <v>1.17</v>
      </c>
      <c r="F7050">
        <v>0.85499999999999998</v>
      </c>
      <c r="G7050">
        <v>2.34</v>
      </c>
      <c r="H7050">
        <v>2.34</v>
      </c>
      <c r="I7050" t="s">
        <v>149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X7050">
        <v>0</v>
      </c>
      <c r="Y7050">
        <v>0</v>
      </c>
    </row>
    <row r="7051" spans="1:25" x14ac:dyDescent="0.3">
      <c r="A7051" s="2">
        <v>45955</v>
      </c>
      <c r="B7051" t="s">
        <v>15</v>
      </c>
      <c r="C7051">
        <v>223</v>
      </c>
      <c r="D7051">
        <v>2</v>
      </c>
      <c r="E7051">
        <v>1.665</v>
      </c>
      <c r="F7051">
        <v>0.89700000000000002</v>
      </c>
      <c r="G7051">
        <v>3.33</v>
      </c>
      <c r="H7051">
        <v>3.33</v>
      </c>
      <c r="I7051" t="s">
        <v>149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1</v>
      </c>
      <c r="R7051">
        <v>22.88</v>
      </c>
      <c r="S7051">
        <v>22.88</v>
      </c>
      <c r="T7051">
        <v>22.88</v>
      </c>
      <c r="U7051">
        <v>22.88</v>
      </c>
      <c r="V7051">
        <v>14.5541958</v>
      </c>
      <c r="W7051">
        <v>14.5541958</v>
      </c>
      <c r="X7051">
        <v>6.8708708710000002</v>
      </c>
      <c r="Y7051">
        <v>6.8708708710000002</v>
      </c>
    </row>
    <row r="7052" spans="1:25" x14ac:dyDescent="0.3">
      <c r="A7052" s="2">
        <v>45955</v>
      </c>
      <c r="B7052" t="s">
        <v>112</v>
      </c>
      <c r="C7052">
        <v>195</v>
      </c>
      <c r="D7052">
        <v>0</v>
      </c>
      <c r="F7052">
        <v>0</v>
      </c>
      <c r="G7052">
        <v>0</v>
      </c>
      <c r="H7052">
        <v>0</v>
      </c>
      <c r="I7052" t="s">
        <v>149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5" x14ac:dyDescent="0.3">
      <c r="A7053" s="2">
        <v>45955</v>
      </c>
      <c r="B7053" t="s">
        <v>15</v>
      </c>
      <c r="C7053">
        <v>576</v>
      </c>
      <c r="D7053">
        <v>5</v>
      </c>
      <c r="E7053">
        <v>0.69199999999999995</v>
      </c>
      <c r="F7053">
        <v>0.86799999999999999</v>
      </c>
      <c r="G7053">
        <v>3.46</v>
      </c>
      <c r="H7053">
        <v>3.46</v>
      </c>
      <c r="I7053" t="s">
        <v>149</v>
      </c>
      <c r="J7053">
        <v>0</v>
      </c>
      <c r="K7053">
        <v>1</v>
      </c>
      <c r="L7053">
        <v>1</v>
      </c>
      <c r="M7053">
        <v>1</v>
      </c>
      <c r="N7053">
        <v>0</v>
      </c>
      <c r="O7053">
        <v>1</v>
      </c>
      <c r="P7053">
        <v>1</v>
      </c>
      <c r="Q7053">
        <v>1</v>
      </c>
      <c r="R7053">
        <v>0</v>
      </c>
      <c r="S7053">
        <v>34.49</v>
      </c>
      <c r="T7053">
        <v>34.49</v>
      </c>
      <c r="U7053">
        <v>34.49</v>
      </c>
      <c r="V7053">
        <v>10.0318933</v>
      </c>
      <c r="W7053">
        <v>10.0318933</v>
      </c>
      <c r="X7053">
        <v>9.9682080919999994</v>
      </c>
      <c r="Y7053">
        <v>9.9682080919999994</v>
      </c>
    </row>
    <row r="7054" spans="1:25" x14ac:dyDescent="0.3">
      <c r="A7054" s="2">
        <v>45955</v>
      </c>
      <c r="B7054" t="s">
        <v>112</v>
      </c>
      <c r="C7054">
        <v>2066</v>
      </c>
      <c r="D7054">
        <v>5</v>
      </c>
      <c r="E7054">
        <v>0.84199999999999997</v>
      </c>
      <c r="F7054">
        <v>0.24199999999999999</v>
      </c>
      <c r="G7054">
        <v>4.21</v>
      </c>
      <c r="H7054">
        <v>4.21</v>
      </c>
      <c r="I7054" t="s">
        <v>149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X7054">
        <v>0</v>
      </c>
      <c r="Y7054">
        <v>0</v>
      </c>
    </row>
    <row r="7055" spans="1:25" x14ac:dyDescent="0.3">
      <c r="A7055" s="2">
        <v>45955</v>
      </c>
      <c r="B7055" t="s">
        <v>100</v>
      </c>
      <c r="C7055">
        <v>17</v>
      </c>
      <c r="D7055">
        <v>0</v>
      </c>
      <c r="F7055">
        <v>0</v>
      </c>
      <c r="G7055">
        <v>0</v>
      </c>
      <c r="H7055">
        <v>0</v>
      </c>
      <c r="I7055" t="s">
        <v>149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5" x14ac:dyDescent="0.3">
      <c r="A7056" s="2">
        <v>45955</v>
      </c>
      <c r="B7056" t="s">
        <v>54</v>
      </c>
      <c r="C7056">
        <v>206</v>
      </c>
      <c r="D7056">
        <v>2</v>
      </c>
      <c r="E7056">
        <v>1.835</v>
      </c>
      <c r="F7056">
        <v>0.97099999999999997</v>
      </c>
      <c r="G7056">
        <v>3.67</v>
      </c>
      <c r="H7056">
        <v>3.67</v>
      </c>
      <c r="I7056" t="s">
        <v>149</v>
      </c>
      <c r="J7056">
        <v>2</v>
      </c>
      <c r="K7056">
        <v>2</v>
      </c>
      <c r="L7056">
        <v>2</v>
      </c>
      <c r="M7056">
        <v>2</v>
      </c>
      <c r="N7056">
        <v>2</v>
      </c>
      <c r="O7056">
        <v>2</v>
      </c>
      <c r="P7056">
        <v>2</v>
      </c>
      <c r="Q7056">
        <v>2</v>
      </c>
      <c r="R7056">
        <v>57.37</v>
      </c>
      <c r="S7056">
        <v>57.37</v>
      </c>
      <c r="T7056">
        <v>57.37</v>
      </c>
      <c r="U7056">
        <v>57.37</v>
      </c>
      <c r="V7056">
        <v>6.3970716400000001</v>
      </c>
      <c r="W7056">
        <v>6.3970716400000001</v>
      </c>
      <c r="X7056">
        <v>15.63215259</v>
      </c>
      <c r="Y7056">
        <v>15.63215259</v>
      </c>
    </row>
    <row r="7057" spans="1:25" x14ac:dyDescent="0.3">
      <c r="A7057" s="2">
        <v>45955</v>
      </c>
      <c r="B7057" t="s">
        <v>60</v>
      </c>
      <c r="C7057">
        <v>349</v>
      </c>
      <c r="D7057">
        <v>3</v>
      </c>
      <c r="E7057">
        <v>0.92</v>
      </c>
      <c r="F7057">
        <v>0.86</v>
      </c>
      <c r="G7057">
        <v>2.76</v>
      </c>
      <c r="H7057">
        <v>2.76</v>
      </c>
      <c r="I7057" t="s">
        <v>149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X7057">
        <v>0</v>
      </c>
      <c r="Y7057">
        <v>0</v>
      </c>
    </row>
    <row r="7058" spans="1:25" x14ac:dyDescent="0.3">
      <c r="A7058" s="2">
        <v>45955</v>
      </c>
      <c r="B7058" t="s">
        <v>60</v>
      </c>
      <c r="C7058">
        <v>788</v>
      </c>
      <c r="D7058">
        <v>4</v>
      </c>
      <c r="E7058">
        <v>0.88800000000000001</v>
      </c>
      <c r="F7058">
        <v>0.50800000000000001</v>
      </c>
      <c r="G7058">
        <v>3.55</v>
      </c>
      <c r="H7058">
        <v>3.55</v>
      </c>
      <c r="I7058" t="s">
        <v>149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X7058">
        <v>0</v>
      </c>
      <c r="Y7058">
        <v>0</v>
      </c>
    </row>
    <row r="7059" spans="1:25" x14ac:dyDescent="0.3">
      <c r="A7059" s="2">
        <v>45955</v>
      </c>
      <c r="B7059" t="s">
        <v>100</v>
      </c>
      <c r="C7059">
        <v>52</v>
      </c>
      <c r="D7059">
        <v>0</v>
      </c>
      <c r="F7059">
        <v>0</v>
      </c>
      <c r="G7059">
        <v>0</v>
      </c>
      <c r="H7059">
        <v>0</v>
      </c>
      <c r="I7059" t="s">
        <v>149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5" x14ac:dyDescent="0.3">
      <c r="A7060" s="2">
        <v>45955</v>
      </c>
      <c r="B7060" t="s">
        <v>54</v>
      </c>
      <c r="C7060">
        <v>402</v>
      </c>
      <c r="D7060">
        <v>4</v>
      </c>
      <c r="E7060">
        <v>1.28</v>
      </c>
      <c r="F7060">
        <v>0.995</v>
      </c>
      <c r="G7060">
        <v>5.12</v>
      </c>
      <c r="H7060">
        <v>5.12</v>
      </c>
      <c r="I7060" t="s">
        <v>149</v>
      </c>
      <c r="J7060">
        <v>2</v>
      </c>
      <c r="K7060">
        <v>3</v>
      </c>
      <c r="L7060">
        <v>3</v>
      </c>
      <c r="M7060">
        <v>3</v>
      </c>
      <c r="N7060">
        <v>6</v>
      </c>
      <c r="O7060">
        <v>7</v>
      </c>
      <c r="P7060">
        <v>7</v>
      </c>
      <c r="Q7060">
        <v>7</v>
      </c>
      <c r="R7060">
        <v>137.28</v>
      </c>
      <c r="S7060">
        <v>160.16</v>
      </c>
      <c r="T7060">
        <v>160.16</v>
      </c>
      <c r="U7060">
        <v>160.16</v>
      </c>
      <c r="V7060">
        <v>3.1968031969999999</v>
      </c>
      <c r="W7060">
        <v>3.1968031969999999</v>
      </c>
      <c r="X7060">
        <v>31.28125</v>
      </c>
      <c r="Y7060">
        <v>31.28125</v>
      </c>
    </row>
    <row r="7061" spans="1:25" x14ac:dyDescent="0.3">
      <c r="A7061" s="2">
        <v>45955</v>
      </c>
      <c r="B7061" t="s">
        <v>100</v>
      </c>
      <c r="C7061">
        <v>79</v>
      </c>
      <c r="D7061">
        <v>0</v>
      </c>
      <c r="F7061">
        <v>0</v>
      </c>
      <c r="G7061">
        <v>0</v>
      </c>
      <c r="H7061">
        <v>0</v>
      </c>
      <c r="I7061" t="s">
        <v>149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5" x14ac:dyDescent="0.3">
      <c r="A7062" s="2">
        <v>45955</v>
      </c>
      <c r="B7062" t="s">
        <v>54</v>
      </c>
      <c r="C7062">
        <v>187</v>
      </c>
      <c r="D7062">
        <v>1</v>
      </c>
      <c r="E7062">
        <v>1.49</v>
      </c>
      <c r="F7062">
        <v>0.53500000000000003</v>
      </c>
      <c r="G7062">
        <v>1.49</v>
      </c>
      <c r="H7062">
        <v>1.49</v>
      </c>
      <c r="I7062" t="s">
        <v>149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X7062">
        <v>0</v>
      </c>
      <c r="Y7062">
        <v>0</v>
      </c>
    </row>
    <row r="7063" spans="1:25" x14ac:dyDescent="0.3">
      <c r="A7063" s="2">
        <v>45955</v>
      </c>
      <c r="B7063" t="s">
        <v>60</v>
      </c>
      <c r="C7063">
        <v>463</v>
      </c>
      <c r="D7063">
        <v>2</v>
      </c>
      <c r="E7063">
        <v>0.83</v>
      </c>
      <c r="F7063">
        <v>0.432</v>
      </c>
      <c r="G7063">
        <v>1.66</v>
      </c>
      <c r="H7063">
        <v>1.66</v>
      </c>
      <c r="I7063" t="s">
        <v>149</v>
      </c>
      <c r="J7063">
        <v>0</v>
      </c>
      <c r="K7063">
        <v>1</v>
      </c>
      <c r="L7063">
        <v>1</v>
      </c>
      <c r="M7063">
        <v>1</v>
      </c>
      <c r="N7063">
        <v>0</v>
      </c>
      <c r="O7063">
        <v>1</v>
      </c>
      <c r="P7063">
        <v>1</v>
      </c>
      <c r="Q7063">
        <v>1</v>
      </c>
      <c r="R7063">
        <v>0</v>
      </c>
      <c r="S7063">
        <v>22.88</v>
      </c>
      <c r="T7063">
        <v>22.88</v>
      </c>
      <c r="U7063">
        <v>22.88</v>
      </c>
      <c r="V7063">
        <v>7.2552447549999997</v>
      </c>
      <c r="W7063">
        <v>7.2552447549999997</v>
      </c>
      <c r="X7063">
        <v>13.78313253</v>
      </c>
      <c r="Y7063">
        <v>13.78313253</v>
      </c>
    </row>
    <row r="7064" spans="1:25" x14ac:dyDescent="0.3">
      <c r="A7064" s="2">
        <v>45955</v>
      </c>
      <c r="B7064" t="s">
        <v>54</v>
      </c>
      <c r="C7064">
        <v>999</v>
      </c>
      <c r="D7064">
        <v>6</v>
      </c>
      <c r="E7064">
        <v>0.60199999999999998</v>
      </c>
      <c r="F7064">
        <v>0.60099999999999998</v>
      </c>
      <c r="G7064">
        <v>3.61</v>
      </c>
      <c r="H7064">
        <v>3.61</v>
      </c>
      <c r="I7064" t="s">
        <v>149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1</v>
      </c>
      <c r="P7064">
        <v>1</v>
      </c>
      <c r="Q7064">
        <v>1</v>
      </c>
      <c r="R7064">
        <v>22.88</v>
      </c>
      <c r="S7064">
        <v>22.88</v>
      </c>
      <c r="T7064">
        <v>22.88</v>
      </c>
      <c r="U7064">
        <v>22.88</v>
      </c>
      <c r="V7064">
        <v>15.777972030000001</v>
      </c>
      <c r="W7064">
        <v>15.777972030000001</v>
      </c>
      <c r="X7064">
        <v>6.3379501390000001</v>
      </c>
      <c r="Y7064">
        <v>6.3379501390000001</v>
      </c>
    </row>
    <row r="7065" spans="1:25" x14ac:dyDescent="0.3">
      <c r="A7065" s="2">
        <v>45955</v>
      </c>
      <c r="B7065" t="s">
        <v>100</v>
      </c>
      <c r="C7065">
        <v>80</v>
      </c>
      <c r="D7065">
        <v>0</v>
      </c>
      <c r="F7065">
        <v>0</v>
      </c>
      <c r="G7065">
        <v>0</v>
      </c>
      <c r="H7065">
        <v>0</v>
      </c>
      <c r="I7065" t="s">
        <v>149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5" x14ac:dyDescent="0.3">
      <c r="A7066" s="2">
        <v>45955</v>
      </c>
      <c r="B7066" t="s">
        <v>60</v>
      </c>
      <c r="C7066">
        <v>566</v>
      </c>
      <c r="D7066">
        <v>8</v>
      </c>
      <c r="E7066">
        <v>0.51400000000000001</v>
      </c>
      <c r="F7066">
        <v>1.413</v>
      </c>
      <c r="G7066">
        <v>4.1100000000000003</v>
      </c>
      <c r="H7066">
        <v>4.1100000000000003</v>
      </c>
      <c r="I7066" t="s">
        <v>149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X7066">
        <v>0</v>
      </c>
      <c r="Y7066">
        <v>0</v>
      </c>
    </row>
    <row r="7067" spans="1:25" x14ac:dyDescent="0.3">
      <c r="A7067" s="2">
        <v>45955</v>
      </c>
      <c r="B7067" t="s">
        <v>48</v>
      </c>
      <c r="C7067">
        <v>382</v>
      </c>
      <c r="D7067">
        <v>1</v>
      </c>
      <c r="E7067">
        <v>1.98</v>
      </c>
      <c r="F7067">
        <v>0.26200000000000001</v>
      </c>
      <c r="G7067">
        <v>1.98</v>
      </c>
      <c r="H7067">
        <v>1.98</v>
      </c>
      <c r="I7067" t="s">
        <v>149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X7067">
        <v>0</v>
      </c>
      <c r="Y7067">
        <v>0</v>
      </c>
    </row>
    <row r="7068" spans="1:25" x14ac:dyDescent="0.3">
      <c r="A7068" s="2">
        <v>45955</v>
      </c>
      <c r="B7068" t="s">
        <v>48</v>
      </c>
      <c r="C7068">
        <v>890</v>
      </c>
      <c r="D7068">
        <v>6</v>
      </c>
      <c r="E7068">
        <v>1.1080000000000001</v>
      </c>
      <c r="F7068">
        <v>0.67400000000000004</v>
      </c>
      <c r="G7068">
        <v>6.65</v>
      </c>
      <c r="H7068">
        <v>6.65</v>
      </c>
      <c r="I7068" t="s">
        <v>149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X7068">
        <v>0</v>
      </c>
      <c r="Y7068">
        <v>0</v>
      </c>
    </row>
    <row r="7069" spans="1:25" x14ac:dyDescent="0.3">
      <c r="A7069" s="2">
        <v>45955</v>
      </c>
      <c r="B7069" t="s">
        <v>48</v>
      </c>
      <c r="C7069">
        <v>272</v>
      </c>
      <c r="D7069">
        <v>2</v>
      </c>
      <c r="E7069">
        <v>1.65</v>
      </c>
      <c r="F7069">
        <v>0.73499999999999999</v>
      </c>
      <c r="G7069">
        <v>3.3</v>
      </c>
      <c r="H7069">
        <v>3.3</v>
      </c>
      <c r="I7069" t="s">
        <v>149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X7069">
        <v>0</v>
      </c>
      <c r="Y7069">
        <v>0</v>
      </c>
    </row>
    <row r="7070" spans="1:25" x14ac:dyDescent="0.3">
      <c r="A7070" s="2">
        <v>45955</v>
      </c>
      <c r="B7070" t="s">
        <v>48</v>
      </c>
      <c r="C7070">
        <v>731</v>
      </c>
      <c r="D7070">
        <v>4</v>
      </c>
      <c r="E7070">
        <v>1.0780000000000001</v>
      </c>
      <c r="F7070">
        <v>0.54700000000000004</v>
      </c>
      <c r="G7070">
        <v>4.3099999999999996</v>
      </c>
      <c r="H7070">
        <v>4.3099999999999996</v>
      </c>
      <c r="I7070" t="s">
        <v>149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X7070">
        <v>0</v>
      </c>
      <c r="Y7070">
        <v>0</v>
      </c>
    </row>
    <row r="7071" spans="1:25" x14ac:dyDescent="0.3">
      <c r="A7071" s="2">
        <v>45955</v>
      </c>
      <c r="B7071" t="s">
        <v>19</v>
      </c>
      <c r="C7071">
        <v>12</v>
      </c>
      <c r="D7071">
        <v>0</v>
      </c>
      <c r="F7071">
        <v>0</v>
      </c>
      <c r="G7071">
        <v>0</v>
      </c>
      <c r="H7071">
        <v>0</v>
      </c>
      <c r="I7071" t="s">
        <v>149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5" x14ac:dyDescent="0.3">
      <c r="A7072" s="2">
        <v>45955</v>
      </c>
      <c r="B7072" t="s">
        <v>90</v>
      </c>
      <c r="C7072">
        <v>4</v>
      </c>
      <c r="D7072">
        <v>0</v>
      </c>
      <c r="F7072">
        <v>0</v>
      </c>
      <c r="G7072">
        <v>0</v>
      </c>
      <c r="H7072">
        <v>0</v>
      </c>
      <c r="I7072" t="s">
        <v>149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5" x14ac:dyDescent="0.3">
      <c r="A7073" s="2">
        <v>45955</v>
      </c>
      <c r="B7073" t="s">
        <v>19</v>
      </c>
      <c r="C7073">
        <v>22</v>
      </c>
      <c r="D7073">
        <v>0</v>
      </c>
      <c r="F7073">
        <v>0</v>
      </c>
      <c r="G7073">
        <v>0</v>
      </c>
      <c r="H7073">
        <v>0</v>
      </c>
      <c r="I7073" t="s">
        <v>149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5" x14ac:dyDescent="0.3">
      <c r="A7074" s="2">
        <v>45955</v>
      </c>
      <c r="B7074" t="s">
        <v>90</v>
      </c>
      <c r="C7074">
        <v>16</v>
      </c>
      <c r="D7074">
        <v>0</v>
      </c>
      <c r="F7074">
        <v>0</v>
      </c>
      <c r="G7074">
        <v>0</v>
      </c>
      <c r="H7074">
        <v>0</v>
      </c>
      <c r="I7074" t="s">
        <v>149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5" x14ac:dyDescent="0.3">
      <c r="A7075" s="2">
        <v>45955</v>
      </c>
      <c r="B7075" t="s">
        <v>19</v>
      </c>
      <c r="C7075">
        <v>18</v>
      </c>
      <c r="D7075">
        <v>0</v>
      </c>
      <c r="F7075">
        <v>0</v>
      </c>
      <c r="G7075">
        <v>0</v>
      </c>
      <c r="H7075">
        <v>0</v>
      </c>
      <c r="I7075" t="s">
        <v>149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5" x14ac:dyDescent="0.3">
      <c r="A7076" s="2">
        <v>45955</v>
      </c>
      <c r="B7076" t="s">
        <v>90</v>
      </c>
      <c r="C7076">
        <v>17</v>
      </c>
      <c r="D7076">
        <v>0</v>
      </c>
      <c r="F7076">
        <v>0</v>
      </c>
      <c r="G7076">
        <v>0</v>
      </c>
      <c r="H7076">
        <v>0</v>
      </c>
      <c r="I7076" t="s">
        <v>149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5" x14ac:dyDescent="0.3">
      <c r="A7077" s="2">
        <v>45955</v>
      </c>
      <c r="B7077" t="s">
        <v>19</v>
      </c>
      <c r="C7077">
        <v>6</v>
      </c>
      <c r="D7077">
        <v>0</v>
      </c>
      <c r="F7077">
        <v>0</v>
      </c>
      <c r="G7077">
        <v>0</v>
      </c>
      <c r="H7077">
        <v>0</v>
      </c>
      <c r="I7077" t="s">
        <v>149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5" x14ac:dyDescent="0.3">
      <c r="A7078" s="2">
        <v>45955</v>
      </c>
      <c r="B7078" t="s">
        <v>90</v>
      </c>
      <c r="C7078">
        <v>11</v>
      </c>
      <c r="D7078">
        <v>0</v>
      </c>
      <c r="F7078">
        <v>0</v>
      </c>
      <c r="G7078">
        <v>0</v>
      </c>
      <c r="H7078">
        <v>0</v>
      </c>
      <c r="I7078" t="s">
        <v>149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5" x14ac:dyDescent="0.3">
      <c r="A7079" s="2">
        <v>45955</v>
      </c>
      <c r="B7079" t="s">
        <v>58</v>
      </c>
      <c r="C7079">
        <v>245</v>
      </c>
      <c r="D7079">
        <v>2</v>
      </c>
      <c r="E7079">
        <v>0.96</v>
      </c>
      <c r="F7079">
        <v>0.81599999999999995</v>
      </c>
      <c r="G7079">
        <v>1.92</v>
      </c>
      <c r="H7079">
        <v>1.92</v>
      </c>
      <c r="I7079" t="s">
        <v>149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X7079">
        <v>0</v>
      </c>
      <c r="Y7079">
        <v>0</v>
      </c>
    </row>
    <row r="7080" spans="1:25" x14ac:dyDescent="0.3">
      <c r="A7080" s="2">
        <v>45955</v>
      </c>
      <c r="B7080" t="s">
        <v>110</v>
      </c>
      <c r="C7080">
        <v>126</v>
      </c>
      <c r="D7080">
        <v>1</v>
      </c>
      <c r="E7080">
        <v>1.35</v>
      </c>
      <c r="F7080">
        <v>0.79400000000000004</v>
      </c>
      <c r="G7080">
        <v>1.35</v>
      </c>
      <c r="H7080">
        <v>1.35</v>
      </c>
      <c r="I7080" t="s">
        <v>149</v>
      </c>
      <c r="J7080">
        <v>1</v>
      </c>
      <c r="K7080">
        <v>1</v>
      </c>
      <c r="L7080">
        <v>1</v>
      </c>
      <c r="M7080">
        <v>1</v>
      </c>
      <c r="N7080">
        <v>2</v>
      </c>
      <c r="O7080">
        <v>2</v>
      </c>
      <c r="P7080">
        <v>2</v>
      </c>
      <c r="Q7080">
        <v>2</v>
      </c>
      <c r="R7080">
        <v>68.98</v>
      </c>
      <c r="S7080">
        <v>68.98</v>
      </c>
      <c r="T7080">
        <v>68.98</v>
      </c>
      <c r="U7080">
        <v>68.98</v>
      </c>
      <c r="V7080">
        <v>1.9570890110000001</v>
      </c>
      <c r="W7080">
        <v>1.9570890110000001</v>
      </c>
      <c r="X7080">
        <v>51.096296299999999</v>
      </c>
      <c r="Y7080">
        <v>51.096296299999999</v>
      </c>
    </row>
    <row r="7081" spans="1:25" x14ac:dyDescent="0.3">
      <c r="A7081" s="2">
        <v>45955</v>
      </c>
      <c r="B7081" t="s">
        <v>34</v>
      </c>
      <c r="C7081">
        <v>308</v>
      </c>
      <c r="D7081">
        <v>2</v>
      </c>
      <c r="E7081">
        <v>1.17</v>
      </c>
      <c r="F7081">
        <v>0.64900000000000002</v>
      </c>
      <c r="G7081">
        <v>2.34</v>
      </c>
      <c r="H7081">
        <v>2.34</v>
      </c>
      <c r="I7081" t="s">
        <v>149</v>
      </c>
      <c r="J7081">
        <v>3</v>
      </c>
      <c r="K7081">
        <v>3</v>
      </c>
      <c r="L7081">
        <v>3</v>
      </c>
      <c r="M7081">
        <v>3</v>
      </c>
      <c r="N7081">
        <v>3</v>
      </c>
      <c r="O7081">
        <v>3</v>
      </c>
      <c r="P7081">
        <v>3</v>
      </c>
      <c r="Q7081">
        <v>3</v>
      </c>
      <c r="R7081">
        <v>100.86</v>
      </c>
      <c r="S7081">
        <v>100.86</v>
      </c>
      <c r="T7081">
        <v>100.86</v>
      </c>
      <c r="U7081">
        <v>100.86</v>
      </c>
      <c r="V7081">
        <v>2.3200475909999998</v>
      </c>
      <c r="W7081">
        <v>2.3200475909999998</v>
      </c>
      <c r="X7081">
        <v>43.102564100000002</v>
      </c>
      <c r="Y7081">
        <v>43.102564100000002</v>
      </c>
    </row>
    <row r="7082" spans="1:25" x14ac:dyDescent="0.3">
      <c r="A7082" s="2">
        <v>45955</v>
      </c>
      <c r="B7082" t="s">
        <v>28</v>
      </c>
      <c r="C7082">
        <v>42</v>
      </c>
      <c r="D7082">
        <v>0</v>
      </c>
      <c r="F7082">
        <v>0</v>
      </c>
      <c r="G7082">
        <v>0</v>
      </c>
      <c r="H7082">
        <v>0</v>
      </c>
      <c r="I7082" t="s">
        <v>149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5" x14ac:dyDescent="0.3">
      <c r="A7083" s="2">
        <v>45955</v>
      </c>
      <c r="B7083" t="s">
        <v>58</v>
      </c>
      <c r="C7083">
        <v>211</v>
      </c>
      <c r="D7083">
        <v>3</v>
      </c>
      <c r="E7083">
        <v>1.117</v>
      </c>
      <c r="F7083">
        <v>1.4219999999999999</v>
      </c>
      <c r="G7083">
        <v>3.35</v>
      </c>
      <c r="H7083">
        <v>3.35</v>
      </c>
      <c r="I7083" t="s">
        <v>149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X7083">
        <v>0</v>
      </c>
      <c r="Y7083">
        <v>0</v>
      </c>
    </row>
    <row r="7084" spans="1:25" x14ac:dyDescent="0.3">
      <c r="A7084" s="2">
        <v>45955</v>
      </c>
      <c r="B7084" t="s">
        <v>110</v>
      </c>
      <c r="C7084">
        <v>531</v>
      </c>
      <c r="D7084">
        <v>7</v>
      </c>
      <c r="E7084">
        <v>0.95299999999999996</v>
      </c>
      <c r="F7084">
        <v>1.3180000000000001</v>
      </c>
      <c r="G7084">
        <v>6.67</v>
      </c>
      <c r="H7084">
        <v>6.67</v>
      </c>
      <c r="I7084" t="s">
        <v>149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X7084">
        <v>0</v>
      </c>
      <c r="Y7084">
        <v>0</v>
      </c>
    </row>
    <row r="7085" spans="1:25" x14ac:dyDescent="0.3">
      <c r="A7085" s="2">
        <v>45955</v>
      </c>
      <c r="B7085" t="s">
        <v>34</v>
      </c>
      <c r="C7085">
        <v>731</v>
      </c>
      <c r="D7085">
        <v>0</v>
      </c>
      <c r="F7085">
        <v>0</v>
      </c>
      <c r="G7085">
        <v>0</v>
      </c>
      <c r="H7085">
        <v>0</v>
      </c>
      <c r="I7085" t="s">
        <v>149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5" x14ac:dyDescent="0.3">
      <c r="A7086" s="2">
        <v>45955</v>
      </c>
      <c r="B7086" t="s">
        <v>28</v>
      </c>
      <c r="C7086">
        <v>289</v>
      </c>
      <c r="D7086">
        <v>0</v>
      </c>
      <c r="F7086">
        <v>0</v>
      </c>
      <c r="G7086">
        <v>0</v>
      </c>
      <c r="H7086">
        <v>0</v>
      </c>
      <c r="I7086" t="s">
        <v>149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5" x14ac:dyDescent="0.3">
      <c r="A7087" s="2">
        <v>45955</v>
      </c>
      <c r="B7087" t="s">
        <v>28</v>
      </c>
      <c r="C7087">
        <v>29</v>
      </c>
      <c r="D7087">
        <v>0</v>
      </c>
      <c r="F7087">
        <v>0</v>
      </c>
      <c r="G7087">
        <v>0</v>
      </c>
      <c r="H7087">
        <v>0</v>
      </c>
      <c r="I7087" t="s">
        <v>149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5" x14ac:dyDescent="0.3">
      <c r="A7088" s="2">
        <v>45955</v>
      </c>
      <c r="B7088" t="s">
        <v>58</v>
      </c>
      <c r="C7088">
        <v>135</v>
      </c>
      <c r="D7088">
        <v>0</v>
      </c>
      <c r="F7088">
        <v>0</v>
      </c>
      <c r="G7088">
        <v>0</v>
      </c>
      <c r="H7088">
        <v>0</v>
      </c>
      <c r="I7088" t="s">
        <v>149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5" x14ac:dyDescent="0.3">
      <c r="A7089" s="2">
        <v>45955</v>
      </c>
      <c r="B7089" t="s">
        <v>110</v>
      </c>
      <c r="C7089">
        <v>178</v>
      </c>
      <c r="D7089">
        <v>2</v>
      </c>
      <c r="E7089">
        <v>1.47</v>
      </c>
      <c r="F7089">
        <v>1.1240000000000001</v>
      </c>
      <c r="G7089">
        <v>2.94</v>
      </c>
      <c r="H7089">
        <v>2.94</v>
      </c>
      <c r="I7089" t="s">
        <v>149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X7089">
        <v>0</v>
      </c>
      <c r="Y7089">
        <v>0</v>
      </c>
    </row>
    <row r="7090" spans="1:25" x14ac:dyDescent="0.3">
      <c r="A7090" s="2">
        <v>45955</v>
      </c>
      <c r="B7090" t="s">
        <v>34</v>
      </c>
      <c r="C7090">
        <v>584</v>
      </c>
      <c r="D7090">
        <v>6</v>
      </c>
      <c r="E7090">
        <v>1</v>
      </c>
      <c r="F7090">
        <v>1.0269999999999999</v>
      </c>
      <c r="G7090">
        <v>6</v>
      </c>
      <c r="H7090">
        <v>6</v>
      </c>
      <c r="I7090" t="s">
        <v>149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X7090">
        <v>0</v>
      </c>
      <c r="Y7090">
        <v>0</v>
      </c>
    </row>
    <row r="7091" spans="1:25" x14ac:dyDescent="0.3">
      <c r="A7091" s="2">
        <v>45955</v>
      </c>
      <c r="B7091" t="s">
        <v>34</v>
      </c>
      <c r="C7091">
        <v>88</v>
      </c>
      <c r="D7091">
        <v>1</v>
      </c>
      <c r="E7091">
        <v>0.39</v>
      </c>
      <c r="F7091">
        <v>1.1359999999999999</v>
      </c>
      <c r="G7091">
        <v>0.39</v>
      </c>
      <c r="H7091">
        <v>0.39</v>
      </c>
      <c r="I7091" t="s">
        <v>149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X7091">
        <v>0</v>
      </c>
      <c r="Y7091">
        <v>0</v>
      </c>
    </row>
    <row r="7092" spans="1:25" x14ac:dyDescent="0.3">
      <c r="A7092" s="2">
        <v>45955</v>
      </c>
      <c r="B7092" t="s">
        <v>58</v>
      </c>
      <c r="C7092">
        <v>128</v>
      </c>
      <c r="D7092">
        <v>0</v>
      </c>
      <c r="F7092">
        <v>0</v>
      </c>
      <c r="G7092">
        <v>0</v>
      </c>
      <c r="H7092">
        <v>0</v>
      </c>
      <c r="I7092" t="s">
        <v>149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5" x14ac:dyDescent="0.3">
      <c r="A7093" s="2">
        <v>45955</v>
      </c>
      <c r="B7093" t="s">
        <v>28</v>
      </c>
      <c r="C7093">
        <v>68</v>
      </c>
      <c r="D7093">
        <v>0</v>
      </c>
      <c r="F7093">
        <v>0</v>
      </c>
      <c r="G7093">
        <v>0</v>
      </c>
      <c r="H7093">
        <v>0</v>
      </c>
      <c r="I7093" t="s">
        <v>149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5" x14ac:dyDescent="0.3">
      <c r="A7094" s="2">
        <v>45955</v>
      </c>
      <c r="B7094" t="s">
        <v>110</v>
      </c>
      <c r="C7094">
        <v>1253</v>
      </c>
      <c r="D7094">
        <v>5</v>
      </c>
      <c r="E7094">
        <v>0.76600000000000001</v>
      </c>
      <c r="F7094">
        <v>0.39900000000000002</v>
      </c>
      <c r="G7094">
        <v>3.83</v>
      </c>
      <c r="H7094">
        <v>3.83</v>
      </c>
      <c r="I7094" t="s">
        <v>149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X7094">
        <v>0</v>
      </c>
      <c r="Y7094">
        <v>0</v>
      </c>
    </row>
    <row r="7095" spans="1:25" x14ac:dyDescent="0.3">
      <c r="A7095" s="2">
        <v>45955</v>
      </c>
      <c r="B7095" t="s">
        <v>26</v>
      </c>
      <c r="C7095">
        <v>123</v>
      </c>
      <c r="D7095">
        <v>2</v>
      </c>
      <c r="E7095">
        <v>0.76500000000000001</v>
      </c>
      <c r="F7095">
        <v>1.6259999999999999</v>
      </c>
      <c r="G7095">
        <v>1.53</v>
      </c>
      <c r="H7095">
        <v>1.53</v>
      </c>
      <c r="I7095" t="s">
        <v>149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X7095">
        <v>0</v>
      </c>
      <c r="Y7095">
        <v>0</v>
      </c>
    </row>
    <row r="7096" spans="1:25" x14ac:dyDescent="0.3">
      <c r="A7096" s="2">
        <v>45955</v>
      </c>
      <c r="B7096" t="s">
        <v>30</v>
      </c>
      <c r="C7096">
        <v>5</v>
      </c>
      <c r="D7096">
        <v>0</v>
      </c>
      <c r="F7096">
        <v>0</v>
      </c>
      <c r="G7096">
        <v>0</v>
      </c>
      <c r="H7096">
        <v>0</v>
      </c>
      <c r="I7096" t="s">
        <v>149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5" x14ac:dyDescent="0.3">
      <c r="A7097" s="2">
        <v>45955</v>
      </c>
      <c r="B7097" t="s">
        <v>26</v>
      </c>
      <c r="C7097">
        <v>274</v>
      </c>
      <c r="D7097">
        <v>2</v>
      </c>
      <c r="E7097">
        <v>0.84</v>
      </c>
      <c r="F7097">
        <v>0.73</v>
      </c>
      <c r="G7097">
        <v>1.68</v>
      </c>
      <c r="H7097">
        <v>1.68</v>
      </c>
      <c r="I7097" t="s">
        <v>149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37.880000000000003</v>
      </c>
      <c r="S7097">
        <v>37.880000000000003</v>
      </c>
      <c r="T7097">
        <v>37.880000000000003</v>
      </c>
      <c r="U7097">
        <v>37.880000000000003</v>
      </c>
      <c r="V7097">
        <v>4.435058078</v>
      </c>
      <c r="W7097">
        <v>4.435058078</v>
      </c>
      <c r="X7097">
        <v>22.547619050000002</v>
      </c>
      <c r="Y7097">
        <v>22.547619050000002</v>
      </c>
    </row>
    <row r="7098" spans="1:25" x14ac:dyDescent="0.3">
      <c r="A7098" s="2">
        <v>45955</v>
      </c>
      <c r="B7098" t="s">
        <v>30</v>
      </c>
      <c r="C7098">
        <v>41</v>
      </c>
      <c r="D7098">
        <v>0</v>
      </c>
      <c r="F7098">
        <v>0</v>
      </c>
      <c r="G7098">
        <v>0</v>
      </c>
      <c r="H7098">
        <v>0</v>
      </c>
      <c r="I7098" t="s">
        <v>149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5" x14ac:dyDescent="0.3">
      <c r="A7099" s="2">
        <v>45955</v>
      </c>
      <c r="B7099" t="s">
        <v>26</v>
      </c>
      <c r="C7099">
        <v>270</v>
      </c>
      <c r="D7099">
        <v>2</v>
      </c>
      <c r="E7099">
        <v>1.02</v>
      </c>
      <c r="F7099">
        <v>0.74099999999999999</v>
      </c>
      <c r="G7099">
        <v>2.04</v>
      </c>
      <c r="H7099">
        <v>2.04</v>
      </c>
      <c r="I7099" t="s">
        <v>149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X7099">
        <v>0</v>
      </c>
      <c r="Y7099">
        <v>0</v>
      </c>
    </row>
    <row r="7100" spans="1:25" x14ac:dyDescent="0.3">
      <c r="A7100" s="2">
        <v>45955</v>
      </c>
      <c r="B7100" t="s">
        <v>30</v>
      </c>
      <c r="C7100">
        <v>57</v>
      </c>
      <c r="D7100">
        <v>0</v>
      </c>
      <c r="F7100">
        <v>0</v>
      </c>
      <c r="G7100">
        <v>0</v>
      </c>
      <c r="H7100">
        <v>0</v>
      </c>
      <c r="I7100" t="s">
        <v>149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5" x14ac:dyDescent="0.3">
      <c r="A7101" s="2">
        <v>45955</v>
      </c>
      <c r="B7101" t="s">
        <v>30</v>
      </c>
      <c r="C7101">
        <v>42</v>
      </c>
      <c r="D7101">
        <v>1</v>
      </c>
      <c r="E7101">
        <v>0.33</v>
      </c>
      <c r="F7101">
        <v>2.3809999999999998</v>
      </c>
      <c r="G7101">
        <v>0.33</v>
      </c>
      <c r="H7101">
        <v>0.33</v>
      </c>
      <c r="I7101" t="s">
        <v>149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X7101">
        <v>0</v>
      </c>
      <c r="Y7101">
        <v>0</v>
      </c>
    </row>
    <row r="7102" spans="1:25" x14ac:dyDescent="0.3">
      <c r="A7102" s="2">
        <v>45955</v>
      </c>
      <c r="B7102" t="s">
        <v>26</v>
      </c>
      <c r="C7102">
        <v>191</v>
      </c>
      <c r="D7102">
        <v>1</v>
      </c>
      <c r="E7102">
        <v>1.34</v>
      </c>
      <c r="F7102">
        <v>0.52400000000000002</v>
      </c>
      <c r="G7102">
        <v>1.34</v>
      </c>
      <c r="H7102">
        <v>1.34</v>
      </c>
      <c r="I7102" t="s">
        <v>149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X7102">
        <v>0</v>
      </c>
      <c r="Y7102">
        <v>0</v>
      </c>
    </row>
    <row r="7103" spans="1:25" x14ac:dyDescent="0.3">
      <c r="A7103" s="2">
        <v>45955</v>
      </c>
      <c r="B7103" t="s">
        <v>86</v>
      </c>
      <c r="C7103">
        <v>1</v>
      </c>
      <c r="D7103">
        <v>0</v>
      </c>
      <c r="F7103">
        <v>0</v>
      </c>
      <c r="G7103">
        <v>0</v>
      </c>
      <c r="H7103">
        <v>0</v>
      </c>
      <c r="I7103" t="s">
        <v>149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5" x14ac:dyDescent="0.3">
      <c r="A7104" s="2">
        <v>45955</v>
      </c>
      <c r="B7104" t="s">
        <v>32</v>
      </c>
      <c r="C7104">
        <v>32</v>
      </c>
      <c r="D7104">
        <v>0</v>
      </c>
      <c r="F7104">
        <v>0</v>
      </c>
      <c r="G7104">
        <v>0</v>
      </c>
      <c r="H7104">
        <v>0</v>
      </c>
      <c r="I7104" t="s">
        <v>149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5" x14ac:dyDescent="0.3">
      <c r="A7105" s="2">
        <v>45955</v>
      </c>
      <c r="B7105" t="s">
        <v>46</v>
      </c>
      <c r="C7105">
        <v>31</v>
      </c>
      <c r="D7105">
        <v>0</v>
      </c>
      <c r="F7105">
        <v>0</v>
      </c>
      <c r="G7105">
        <v>0</v>
      </c>
      <c r="H7105">
        <v>0</v>
      </c>
      <c r="I7105" t="s">
        <v>149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5" x14ac:dyDescent="0.3">
      <c r="A7106" s="2">
        <v>45955</v>
      </c>
      <c r="B7106" t="s">
        <v>38</v>
      </c>
      <c r="C7106">
        <v>197</v>
      </c>
      <c r="D7106">
        <v>3</v>
      </c>
      <c r="E7106">
        <v>0.84</v>
      </c>
      <c r="F7106">
        <v>1.5229999999999999</v>
      </c>
      <c r="G7106">
        <v>2.52</v>
      </c>
      <c r="H7106">
        <v>2.52</v>
      </c>
      <c r="I7106" t="s">
        <v>149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X7106">
        <v>0</v>
      </c>
      <c r="Y7106">
        <v>0</v>
      </c>
    </row>
    <row r="7107" spans="1:25" x14ac:dyDescent="0.3">
      <c r="A7107" s="2">
        <v>45955</v>
      </c>
      <c r="B7107" t="s">
        <v>46</v>
      </c>
      <c r="C7107">
        <v>186</v>
      </c>
      <c r="D7107">
        <v>0</v>
      </c>
      <c r="F7107">
        <v>0</v>
      </c>
      <c r="G7107">
        <v>0</v>
      </c>
      <c r="H7107">
        <v>0</v>
      </c>
      <c r="I7107" t="s">
        <v>149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5" x14ac:dyDescent="0.3">
      <c r="A7108" s="2">
        <v>45955</v>
      </c>
      <c r="B7108" t="s">
        <v>38</v>
      </c>
      <c r="C7108">
        <v>659</v>
      </c>
      <c r="D7108">
        <v>9</v>
      </c>
      <c r="E7108">
        <v>0.872</v>
      </c>
      <c r="F7108">
        <v>1.3660000000000001</v>
      </c>
      <c r="G7108">
        <v>7.85</v>
      </c>
      <c r="H7108">
        <v>7.85</v>
      </c>
      <c r="I7108" t="s">
        <v>149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X7108">
        <v>0</v>
      </c>
      <c r="Y7108">
        <v>0</v>
      </c>
    </row>
    <row r="7109" spans="1:25" x14ac:dyDescent="0.3">
      <c r="A7109" s="2">
        <v>45955</v>
      </c>
      <c r="B7109" t="s">
        <v>86</v>
      </c>
      <c r="C7109">
        <v>176</v>
      </c>
      <c r="D7109">
        <v>0</v>
      </c>
      <c r="F7109">
        <v>0</v>
      </c>
      <c r="G7109">
        <v>0</v>
      </c>
      <c r="H7109">
        <v>0</v>
      </c>
      <c r="I7109" t="s">
        <v>149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5" x14ac:dyDescent="0.3">
      <c r="A7110" s="2">
        <v>45955</v>
      </c>
      <c r="B7110" t="s">
        <v>32</v>
      </c>
      <c r="C7110">
        <v>67</v>
      </c>
      <c r="D7110">
        <v>0</v>
      </c>
      <c r="F7110">
        <v>0</v>
      </c>
      <c r="G7110">
        <v>0</v>
      </c>
      <c r="H7110">
        <v>0</v>
      </c>
      <c r="I7110" t="s">
        <v>149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5" x14ac:dyDescent="0.3">
      <c r="A7111" s="2">
        <v>45955</v>
      </c>
      <c r="B7111" t="s">
        <v>38</v>
      </c>
      <c r="C7111">
        <v>243</v>
      </c>
      <c r="D7111">
        <v>3</v>
      </c>
      <c r="E7111">
        <v>0.75</v>
      </c>
      <c r="F7111">
        <v>1.2350000000000001</v>
      </c>
      <c r="G7111">
        <v>2.25</v>
      </c>
      <c r="H7111">
        <v>2.25</v>
      </c>
      <c r="I7111" t="s">
        <v>149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X7111">
        <v>0</v>
      </c>
      <c r="Y7111">
        <v>0</v>
      </c>
    </row>
    <row r="7112" spans="1:25" x14ac:dyDescent="0.3">
      <c r="A7112" s="2">
        <v>45955</v>
      </c>
      <c r="B7112" t="s">
        <v>86</v>
      </c>
      <c r="C7112">
        <v>1</v>
      </c>
      <c r="D7112">
        <v>0</v>
      </c>
      <c r="F7112">
        <v>0</v>
      </c>
      <c r="G7112">
        <v>0</v>
      </c>
      <c r="H7112">
        <v>0</v>
      </c>
      <c r="I7112" t="s">
        <v>149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5" x14ac:dyDescent="0.3">
      <c r="A7113" s="2">
        <v>45955</v>
      </c>
      <c r="B7113" t="s">
        <v>32</v>
      </c>
      <c r="C7113">
        <v>12</v>
      </c>
      <c r="D7113">
        <v>0</v>
      </c>
      <c r="F7113">
        <v>0</v>
      </c>
      <c r="G7113">
        <v>0</v>
      </c>
      <c r="H7113">
        <v>0</v>
      </c>
      <c r="I7113" t="s">
        <v>149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5" x14ac:dyDescent="0.3">
      <c r="A7114" s="2">
        <v>45955</v>
      </c>
      <c r="B7114" t="s">
        <v>46</v>
      </c>
      <c r="C7114">
        <v>124</v>
      </c>
      <c r="D7114">
        <v>1</v>
      </c>
      <c r="E7114">
        <v>1.8</v>
      </c>
      <c r="F7114">
        <v>0.80600000000000005</v>
      </c>
      <c r="G7114">
        <v>1.8</v>
      </c>
      <c r="H7114">
        <v>1.8</v>
      </c>
      <c r="I7114" t="s">
        <v>149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X7114">
        <v>0</v>
      </c>
      <c r="Y7114">
        <v>0</v>
      </c>
    </row>
    <row r="7115" spans="1:25" x14ac:dyDescent="0.3">
      <c r="A7115" s="2">
        <v>45955</v>
      </c>
      <c r="B7115" t="s">
        <v>86</v>
      </c>
      <c r="C7115">
        <v>34</v>
      </c>
      <c r="D7115">
        <v>0</v>
      </c>
      <c r="F7115">
        <v>0</v>
      </c>
      <c r="G7115">
        <v>0</v>
      </c>
      <c r="H7115">
        <v>0</v>
      </c>
      <c r="I7115" t="s">
        <v>149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5" x14ac:dyDescent="0.3">
      <c r="A7116" s="2">
        <v>45955</v>
      </c>
      <c r="B7116" t="s">
        <v>46</v>
      </c>
      <c r="C7116">
        <v>31</v>
      </c>
      <c r="D7116">
        <v>0</v>
      </c>
      <c r="F7116">
        <v>0</v>
      </c>
      <c r="G7116">
        <v>0</v>
      </c>
      <c r="H7116">
        <v>0</v>
      </c>
      <c r="I7116" t="s">
        <v>149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5" x14ac:dyDescent="0.3">
      <c r="A7117" s="2">
        <v>45955</v>
      </c>
      <c r="B7117" t="s">
        <v>32</v>
      </c>
      <c r="C7117">
        <v>77</v>
      </c>
      <c r="D7117">
        <v>0</v>
      </c>
      <c r="F7117">
        <v>0</v>
      </c>
      <c r="G7117">
        <v>0</v>
      </c>
      <c r="H7117">
        <v>0</v>
      </c>
      <c r="I7117" t="s">
        <v>149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5" x14ac:dyDescent="0.3">
      <c r="A7118" s="2">
        <v>45955</v>
      </c>
      <c r="B7118" t="s">
        <v>38</v>
      </c>
      <c r="C7118">
        <v>505</v>
      </c>
      <c r="D7118">
        <v>2</v>
      </c>
      <c r="E7118">
        <v>0.41499999999999998</v>
      </c>
      <c r="F7118">
        <v>0.39600000000000002</v>
      </c>
      <c r="G7118">
        <v>0.83</v>
      </c>
      <c r="H7118">
        <v>0.83</v>
      </c>
      <c r="I7118" t="s">
        <v>149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1</v>
      </c>
      <c r="R7118">
        <v>24.88</v>
      </c>
      <c r="S7118">
        <v>24.88</v>
      </c>
      <c r="T7118">
        <v>24.88</v>
      </c>
      <c r="U7118">
        <v>24.88</v>
      </c>
      <c r="V7118">
        <v>3.336012862</v>
      </c>
      <c r="W7118">
        <v>3.336012862</v>
      </c>
      <c r="X7118">
        <v>29.97590361</v>
      </c>
      <c r="Y7118">
        <v>29.97590361</v>
      </c>
    </row>
    <row r="7119" spans="1:25" x14ac:dyDescent="0.3">
      <c r="A7119" s="2">
        <v>45955</v>
      </c>
      <c r="B7119" t="s">
        <v>40</v>
      </c>
      <c r="C7119">
        <v>66</v>
      </c>
      <c r="D7119">
        <v>0</v>
      </c>
      <c r="F7119">
        <v>0</v>
      </c>
      <c r="G7119">
        <v>0</v>
      </c>
      <c r="H7119">
        <v>0</v>
      </c>
      <c r="I7119" t="s">
        <v>149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5" x14ac:dyDescent="0.3">
      <c r="A7120" s="2">
        <v>45956</v>
      </c>
      <c r="B7120" t="s">
        <v>44</v>
      </c>
      <c r="C7120">
        <v>1177</v>
      </c>
      <c r="D7120">
        <v>9</v>
      </c>
      <c r="E7120">
        <v>1.43</v>
      </c>
      <c r="F7120">
        <v>0.76500000000000001</v>
      </c>
      <c r="G7120">
        <v>12.87</v>
      </c>
      <c r="H7120">
        <v>12.87</v>
      </c>
      <c r="I7120" t="s">
        <v>149</v>
      </c>
      <c r="J7120">
        <v>2</v>
      </c>
      <c r="K7120">
        <v>3</v>
      </c>
      <c r="L7120">
        <v>3</v>
      </c>
      <c r="M7120">
        <v>3</v>
      </c>
      <c r="N7120">
        <v>2</v>
      </c>
      <c r="O7120">
        <v>3</v>
      </c>
      <c r="P7120">
        <v>3</v>
      </c>
      <c r="Q7120">
        <v>3</v>
      </c>
      <c r="R7120">
        <v>65.37</v>
      </c>
      <c r="S7120">
        <v>88.25</v>
      </c>
      <c r="T7120">
        <v>88.25</v>
      </c>
      <c r="U7120">
        <v>88.25</v>
      </c>
      <c r="V7120">
        <v>14.583569410000001</v>
      </c>
      <c r="W7120">
        <v>14.583569410000001</v>
      </c>
      <c r="X7120">
        <v>6.857031857</v>
      </c>
      <c r="Y7120">
        <v>6.857031857</v>
      </c>
    </row>
    <row r="7121" spans="1:25" x14ac:dyDescent="0.3">
      <c r="A7121" s="2">
        <v>45956</v>
      </c>
      <c r="B7121" t="s">
        <v>42</v>
      </c>
      <c r="C7121">
        <v>6225</v>
      </c>
      <c r="D7121">
        <v>94</v>
      </c>
      <c r="E7121">
        <v>1.714</v>
      </c>
      <c r="F7121">
        <v>1.51</v>
      </c>
      <c r="G7121">
        <v>161.1</v>
      </c>
      <c r="H7121">
        <v>161.1</v>
      </c>
      <c r="I7121" t="s">
        <v>149</v>
      </c>
      <c r="J7121">
        <v>17</v>
      </c>
      <c r="K7121">
        <v>17</v>
      </c>
      <c r="L7121">
        <v>17</v>
      </c>
      <c r="M7121">
        <v>17</v>
      </c>
      <c r="N7121">
        <v>18</v>
      </c>
      <c r="O7121">
        <v>18</v>
      </c>
      <c r="P7121">
        <v>18</v>
      </c>
      <c r="Q7121">
        <v>18</v>
      </c>
      <c r="R7121">
        <v>472.77</v>
      </c>
      <c r="S7121">
        <v>472.77</v>
      </c>
      <c r="T7121">
        <v>472.77</v>
      </c>
      <c r="U7121">
        <v>472.77</v>
      </c>
      <c r="V7121">
        <v>34.075766229999999</v>
      </c>
      <c r="W7121">
        <v>34.075766229999999</v>
      </c>
      <c r="X7121">
        <v>2.934636872</v>
      </c>
      <c r="Y7121">
        <v>2.934636872</v>
      </c>
    </row>
    <row r="7122" spans="1:25" x14ac:dyDescent="0.3">
      <c r="A7122" s="2">
        <v>45956</v>
      </c>
      <c r="B7122" t="s">
        <v>40</v>
      </c>
      <c r="C7122">
        <v>1349</v>
      </c>
      <c r="D7122">
        <v>18</v>
      </c>
      <c r="E7122">
        <v>2.423</v>
      </c>
      <c r="F7122">
        <v>1.3340000000000001</v>
      </c>
      <c r="G7122">
        <v>43.61</v>
      </c>
      <c r="H7122">
        <v>43.61</v>
      </c>
      <c r="I7122" t="s">
        <v>149</v>
      </c>
      <c r="J7122">
        <v>8</v>
      </c>
      <c r="K7122">
        <v>8</v>
      </c>
      <c r="L7122">
        <v>8</v>
      </c>
      <c r="M7122">
        <v>8</v>
      </c>
      <c r="N7122">
        <v>8</v>
      </c>
      <c r="O7122">
        <v>8</v>
      </c>
      <c r="P7122">
        <v>8</v>
      </c>
      <c r="Q7122">
        <v>8</v>
      </c>
      <c r="R7122">
        <v>235.26</v>
      </c>
      <c r="S7122">
        <v>235.26</v>
      </c>
      <c r="T7122">
        <v>235.26</v>
      </c>
      <c r="U7122">
        <v>235.26</v>
      </c>
      <c r="V7122">
        <v>18.536937859999998</v>
      </c>
      <c r="W7122">
        <v>18.536937859999998</v>
      </c>
      <c r="X7122">
        <v>5.394634258</v>
      </c>
      <c r="Y7122">
        <v>5.394634258</v>
      </c>
    </row>
    <row r="7123" spans="1:25" x14ac:dyDescent="0.3">
      <c r="A7123" s="2">
        <v>45956</v>
      </c>
      <c r="B7123" t="s">
        <v>62</v>
      </c>
      <c r="C7123">
        <v>1150</v>
      </c>
      <c r="D7123">
        <v>9</v>
      </c>
      <c r="E7123">
        <v>4.8090000000000002</v>
      </c>
      <c r="F7123">
        <v>0.78300000000000003</v>
      </c>
      <c r="G7123">
        <v>43.28</v>
      </c>
      <c r="H7123">
        <v>43.28</v>
      </c>
      <c r="I7123" t="s">
        <v>149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1</v>
      </c>
      <c r="Q7123">
        <v>1</v>
      </c>
      <c r="R7123">
        <v>109.49</v>
      </c>
      <c r="S7123">
        <v>109.49</v>
      </c>
      <c r="T7123">
        <v>109.49</v>
      </c>
      <c r="U7123">
        <v>109.49</v>
      </c>
      <c r="V7123">
        <v>39.528724080000003</v>
      </c>
      <c r="W7123">
        <v>39.528724080000003</v>
      </c>
      <c r="X7123">
        <v>2.5298059149999998</v>
      </c>
      <c r="Y7123">
        <v>2.5298059149999998</v>
      </c>
    </row>
    <row r="7124" spans="1:25" x14ac:dyDescent="0.3">
      <c r="A7124" s="2">
        <v>45956</v>
      </c>
      <c r="B7124" t="s">
        <v>84</v>
      </c>
      <c r="C7124">
        <v>3021</v>
      </c>
      <c r="D7124">
        <v>35</v>
      </c>
      <c r="E7124">
        <v>1.8220000000000001</v>
      </c>
      <c r="F7124">
        <v>1.159</v>
      </c>
      <c r="G7124">
        <v>63.78</v>
      </c>
      <c r="H7124">
        <v>63.78</v>
      </c>
      <c r="I7124" t="s">
        <v>149</v>
      </c>
      <c r="J7124">
        <v>10</v>
      </c>
      <c r="K7124">
        <v>10</v>
      </c>
      <c r="L7124">
        <v>10</v>
      </c>
      <c r="M7124">
        <v>10</v>
      </c>
      <c r="N7124">
        <v>10</v>
      </c>
      <c r="O7124">
        <v>10</v>
      </c>
      <c r="P7124">
        <v>10</v>
      </c>
      <c r="Q7124">
        <v>10</v>
      </c>
      <c r="R7124">
        <v>307.56</v>
      </c>
      <c r="S7124">
        <v>307.56</v>
      </c>
      <c r="T7124">
        <v>307.56</v>
      </c>
      <c r="U7124">
        <v>307.56</v>
      </c>
      <c r="V7124">
        <v>20.737417090000001</v>
      </c>
      <c r="W7124">
        <v>20.737417090000001</v>
      </c>
      <c r="X7124">
        <v>4.8222013170000002</v>
      </c>
      <c r="Y7124">
        <v>4.8222013170000002</v>
      </c>
    </row>
    <row r="7125" spans="1:25" x14ac:dyDescent="0.3">
      <c r="A7125" s="2">
        <v>45956</v>
      </c>
      <c r="B7125" t="s">
        <v>56</v>
      </c>
      <c r="C7125">
        <v>384</v>
      </c>
      <c r="D7125">
        <v>3</v>
      </c>
      <c r="E7125">
        <v>0.71299999999999997</v>
      </c>
      <c r="F7125">
        <v>0.78100000000000003</v>
      </c>
      <c r="G7125">
        <v>2.14</v>
      </c>
      <c r="H7125">
        <v>2.14</v>
      </c>
      <c r="I7125" t="s">
        <v>149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X7125">
        <v>0</v>
      </c>
      <c r="Y7125">
        <v>0</v>
      </c>
    </row>
    <row r="7126" spans="1:25" x14ac:dyDescent="0.3">
      <c r="A7126" s="2">
        <v>45956</v>
      </c>
      <c r="B7126" t="s">
        <v>50</v>
      </c>
      <c r="C7126">
        <v>4325</v>
      </c>
      <c r="D7126">
        <v>12</v>
      </c>
      <c r="E7126">
        <v>1.923</v>
      </c>
      <c r="F7126">
        <v>0.27700000000000002</v>
      </c>
      <c r="G7126">
        <v>23.08</v>
      </c>
      <c r="H7126">
        <v>23.08</v>
      </c>
      <c r="I7126" t="s">
        <v>149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1</v>
      </c>
      <c r="P7126">
        <v>1</v>
      </c>
      <c r="Q7126">
        <v>1</v>
      </c>
      <c r="R7126">
        <v>42.49</v>
      </c>
      <c r="S7126">
        <v>42.49</v>
      </c>
      <c r="T7126">
        <v>42.49</v>
      </c>
      <c r="U7126">
        <v>42.49</v>
      </c>
      <c r="V7126">
        <v>54.318663209999997</v>
      </c>
      <c r="W7126">
        <v>54.318663209999997</v>
      </c>
      <c r="X7126">
        <v>1.840987868</v>
      </c>
      <c r="Y7126">
        <v>1.840987868</v>
      </c>
    </row>
    <row r="7127" spans="1:25" x14ac:dyDescent="0.3">
      <c r="A7127" s="2">
        <v>45956</v>
      </c>
      <c r="B7127" t="s">
        <v>36</v>
      </c>
      <c r="C7127">
        <v>1689</v>
      </c>
      <c r="D7127">
        <v>11</v>
      </c>
      <c r="E7127">
        <v>1.0449999999999999</v>
      </c>
      <c r="F7127">
        <v>0.65100000000000002</v>
      </c>
      <c r="G7127">
        <v>11.5</v>
      </c>
      <c r="H7127">
        <v>11.5</v>
      </c>
      <c r="I7127" t="s">
        <v>149</v>
      </c>
      <c r="J7127">
        <v>0</v>
      </c>
      <c r="K7127">
        <v>2</v>
      </c>
      <c r="L7127">
        <v>2</v>
      </c>
      <c r="M7127">
        <v>2</v>
      </c>
      <c r="N7127">
        <v>0</v>
      </c>
      <c r="O7127">
        <v>3</v>
      </c>
      <c r="P7127">
        <v>3</v>
      </c>
      <c r="Q7127">
        <v>3</v>
      </c>
      <c r="R7127">
        <v>0</v>
      </c>
      <c r="S7127">
        <v>81.25</v>
      </c>
      <c r="T7127">
        <v>81.25</v>
      </c>
      <c r="U7127">
        <v>81.25</v>
      </c>
      <c r="V7127">
        <v>14.15384615</v>
      </c>
      <c r="W7127">
        <v>14.15384615</v>
      </c>
      <c r="X7127">
        <v>7.065217391</v>
      </c>
      <c r="Y7127">
        <v>7.065217391</v>
      </c>
    </row>
    <row r="7128" spans="1:25" x14ac:dyDescent="0.3">
      <c r="A7128" s="2">
        <v>45956</v>
      </c>
      <c r="B7128" t="s">
        <v>62</v>
      </c>
      <c r="C7128">
        <v>5704</v>
      </c>
      <c r="D7128">
        <v>63</v>
      </c>
      <c r="E7128">
        <v>4.2830000000000004</v>
      </c>
      <c r="F7128">
        <v>1.1040000000000001</v>
      </c>
      <c r="G7128">
        <v>269.8</v>
      </c>
      <c r="H7128">
        <v>269.8</v>
      </c>
      <c r="I7128" t="s">
        <v>149</v>
      </c>
      <c r="J7128">
        <v>11</v>
      </c>
      <c r="K7128">
        <v>15</v>
      </c>
      <c r="L7128">
        <v>16</v>
      </c>
      <c r="M7128">
        <v>16</v>
      </c>
      <c r="N7128">
        <v>15</v>
      </c>
      <c r="O7128">
        <v>21</v>
      </c>
      <c r="P7128">
        <v>22</v>
      </c>
      <c r="Q7128">
        <v>22</v>
      </c>
      <c r="R7128">
        <v>538.35</v>
      </c>
      <c r="S7128">
        <v>737.68</v>
      </c>
      <c r="T7128">
        <v>774.17</v>
      </c>
      <c r="U7128">
        <v>774.17</v>
      </c>
      <c r="V7128">
        <v>36.574124279999999</v>
      </c>
      <c r="W7128">
        <v>34.85022669</v>
      </c>
      <c r="X7128">
        <v>2.7341734620000002</v>
      </c>
      <c r="Y7128">
        <v>2.869421794</v>
      </c>
    </row>
    <row r="7129" spans="1:25" x14ac:dyDescent="0.3">
      <c r="A7129" s="2">
        <v>45956</v>
      </c>
      <c r="B7129" t="s">
        <v>64</v>
      </c>
      <c r="C7129">
        <v>1548</v>
      </c>
      <c r="D7129">
        <v>24</v>
      </c>
      <c r="E7129">
        <v>4.9279999999999999</v>
      </c>
      <c r="F7129">
        <v>1.55</v>
      </c>
      <c r="G7129">
        <v>118.26</v>
      </c>
      <c r="H7129">
        <v>118.26</v>
      </c>
      <c r="I7129" t="s">
        <v>149</v>
      </c>
      <c r="J7129">
        <v>7</v>
      </c>
      <c r="K7129">
        <v>8</v>
      </c>
      <c r="L7129">
        <v>8</v>
      </c>
      <c r="M7129">
        <v>8</v>
      </c>
      <c r="N7129">
        <v>10</v>
      </c>
      <c r="O7129">
        <v>12</v>
      </c>
      <c r="P7129">
        <v>12</v>
      </c>
      <c r="Q7129">
        <v>12</v>
      </c>
      <c r="R7129">
        <v>325.8</v>
      </c>
      <c r="S7129">
        <v>478.78</v>
      </c>
      <c r="T7129">
        <v>478.78</v>
      </c>
      <c r="U7129">
        <v>478.78</v>
      </c>
      <c r="V7129">
        <v>24.70027988</v>
      </c>
      <c r="W7129">
        <v>24.70027988</v>
      </c>
      <c r="X7129">
        <v>4.0485371219999999</v>
      </c>
      <c r="Y7129">
        <v>4.0485371219999999</v>
      </c>
    </row>
    <row r="7130" spans="1:25" x14ac:dyDescent="0.3">
      <c r="A7130" s="2">
        <v>45956</v>
      </c>
      <c r="B7130" t="s">
        <v>68</v>
      </c>
      <c r="C7130">
        <v>2801</v>
      </c>
      <c r="D7130">
        <v>33</v>
      </c>
      <c r="E7130">
        <v>4.8330000000000002</v>
      </c>
      <c r="F7130">
        <v>1.1779999999999999</v>
      </c>
      <c r="G7130">
        <v>159.47999999999999</v>
      </c>
      <c r="H7130">
        <v>159.47999999999999</v>
      </c>
      <c r="I7130" t="s">
        <v>149</v>
      </c>
      <c r="J7130">
        <v>7</v>
      </c>
      <c r="K7130">
        <v>7</v>
      </c>
      <c r="L7130">
        <v>7</v>
      </c>
      <c r="M7130">
        <v>7</v>
      </c>
      <c r="N7130">
        <v>8</v>
      </c>
      <c r="O7130">
        <v>8</v>
      </c>
      <c r="P7130">
        <v>8</v>
      </c>
      <c r="Q7130">
        <v>8</v>
      </c>
      <c r="R7130">
        <v>451.09</v>
      </c>
      <c r="S7130">
        <v>451.09</v>
      </c>
      <c r="T7130">
        <v>451.09</v>
      </c>
      <c r="U7130">
        <v>451.09</v>
      </c>
      <c r="V7130">
        <v>35.35436387</v>
      </c>
      <c r="W7130">
        <v>35.35436387</v>
      </c>
      <c r="X7130">
        <v>2.828505142</v>
      </c>
      <c r="Y7130">
        <v>2.828505142</v>
      </c>
    </row>
    <row r="7131" spans="1:25" x14ac:dyDescent="0.3">
      <c r="A7131" s="2">
        <v>45956</v>
      </c>
      <c r="B7131" t="s">
        <v>70</v>
      </c>
      <c r="C7131">
        <v>5168</v>
      </c>
      <c r="D7131">
        <v>20</v>
      </c>
      <c r="E7131">
        <v>2.698</v>
      </c>
      <c r="F7131">
        <v>0.38700000000000001</v>
      </c>
      <c r="G7131">
        <v>53.96</v>
      </c>
      <c r="H7131">
        <v>53.96</v>
      </c>
      <c r="I7131" t="s">
        <v>149</v>
      </c>
      <c r="J7131">
        <v>3</v>
      </c>
      <c r="K7131">
        <v>3</v>
      </c>
      <c r="L7131">
        <v>3</v>
      </c>
      <c r="M7131">
        <v>3</v>
      </c>
      <c r="N7131">
        <v>6</v>
      </c>
      <c r="O7131">
        <v>6</v>
      </c>
      <c r="P7131">
        <v>6</v>
      </c>
      <c r="Q7131">
        <v>6</v>
      </c>
      <c r="R7131">
        <v>143.88</v>
      </c>
      <c r="S7131">
        <v>143.88</v>
      </c>
      <c r="T7131">
        <v>143.88</v>
      </c>
      <c r="U7131">
        <v>143.88</v>
      </c>
      <c r="V7131">
        <v>37.503475119999997</v>
      </c>
      <c r="W7131">
        <v>37.503475119999997</v>
      </c>
      <c r="X7131">
        <v>2.66641957</v>
      </c>
      <c r="Y7131">
        <v>2.66641957</v>
      </c>
    </row>
    <row r="7132" spans="1:25" x14ac:dyDescent="0.3">
      <c r="A7132" s="2">
        <v>45956</v>
      </c>
      <c r="B7132" t="s">
        <v>72</v>
      </c>
      <c r="C7132">
        <v>518</v>
      </c>
      <c r="D7132">
        <v>5</v>
      </c>
      <c r="E7132">
        <v>2.4940000000000002</v>
      </c>
      <c r="F7132">
        <v>0.96499999999999997</v>
      </c>
      <c r="G7132">
        <v>12.47</v>
      </c>
      <c r="H7132">
        <v>12.47</v>
      </c>
      <c r="I7132" t="s">
        <v>149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  <c r="R7132">
        <v>36.979999999999997</v>
      </c>
      <c r="S7132">
        <v>36.979999999999997</v>
      </c>
      <c r="T7132">
        <v>36.979999999999997</v>
      </c>
      <c r="U7132">
        <v>36.979999999999997</v>
      </c>
      <c r="V7132">
        <v>33.72093023</v>
      </c>
      <c r="W7132">
        <v>33.72093023</v>
      </c>
      <c r="X7132">
        <v>2.9655172410000001</v>
      </c>
      <c r="Y7132">
        <v>2.9655172410000001</v>
      </c>
    </row>
    <row r="7133" spans="1:25" x14ac:dyDescent="0.3">
      <c r="A7133" s="2">
        <v>45956</v>
      </c>
      <c r="B7133" t="s">
        <v>74</v>
      </c>
      <c r="C7133">
        <v>1490</v>
      </c>
      <c r="D7133">
        <v>6</v>
      </c>
      <c r="E7133">
        <v>2.3130000000000002</v>
      </c>
      <c r="F7133">
        <v>0.40300000000000002</v>
      </c>
      <c r="G7133">
        <v>13.88</v>
      </c>
      <c r="H7133">
        <v>13.88</v>
      </c>
      <c r="I7133" t="s">
        <v>149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1</v>
      </c>
      <c r="Q7133">
        <v>1</v>
      </c>
      <c r="R7133">
        <v>82.49</v>
      </c>
      <c r="S7133">
        <v>82.49</v>
      </c>
      <c r="T7133">
        <v>82.49</v>
      </c>
      <c r="U7133">
        <v>82.49</v>
      </c>
      <c r="V7133">
        <v>16.82628197</v>
      </c>
      <c r="W7133">
        <v>16.82628197</v>
      </c>
      <c r="X7133">
        <v>5.943083573</v>
      </c>
      <c r="Y7133">
        <v>5.943083573</v>
      </c>
    </row>
    <row r="7134" spans="1:25" x14ac:dyDescent="0.3">
      <c r="A7134" s="2">
        <v>45956</v>
      </c>
      <c r="B7134" t="s">
        <v>76</v>
      </c>
      <c r="C7134">
        <v>839</v>
      </c>
      <c r="D7134">
        <v>10</v>
      </c>
      <c r="E7134">
        <v>3.6909999999999998</v>
      </c>
      <c r="F7134">
        <v>1.1919999999999999</v>
      </c>
      <c r="G7134">
        <v>36.909999999999997</v>
      </c>
      <c r="H7134">
        <v>36.909999999999997</v>
      </c>
      <c r="I7134" t="s">
        <v>149</v>
      </c>
      <c r="J7134">
        <v>2</v>
      </c>
      <c r="K7134">
        <v>2</v>
      </c>
      <c r="L7134">
        <v>2</v>
      </c>
      <c r="M7134">
        <v>2</v>
      </c>
      <c r="N7134">
        <v>2</v>
      </c>
      <c r="O7134">
        <v>2</v>
      </c>
      <c r="P7134">
        <v>2</v>
      </c>
      <c r="Q7134">
        <v>2</v>
      </c>
      <c r="R7134">
        <v>108.39</v>
      </c>
      <c r="S7134">
        <v>108.39</v>
      </c>
      <c r="T7134">
        <v>108.39</v>
      </c>
      <c r="U7134">
        <v>108.39</v>
      </c>
      <c r="V7134">
        <v>34.052956909999999</v>
      </c>
      <c r="W7134">
        <v>34.052956909999999</v>
      </c>
      <c r="X7134">
        <v>2.9366025470000001</v>
      </c>
      <c r="Y7134">
        <v>2.9366025470000001</v>
      </c>
    </row>
    <row r="7135" spans="1:25" x14ac:dyDescent="0.3">
      <c r="A7135" s="2">
        <v>45956</v>
      </c>
      <c r="B7135" t="s">
        <v>78</v>
      </c>
      <c r="C7135">
        <v>468</v>
      </c>
      <c r="D7135">
        <v>2</v>
      </c>
      <c r="E7135">
        <v>3.0750000000000002</v>
      </c>
      <c r="F7135">
        <v>0.42699999999999999</v>
      </c>
      <c r="G7135">
        <v>6.15</v>
      </c>
      <c r="H7135">
        <v>6.15</v>
      </c>
      <c r="I7135" t="s">
        <v>149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X7135">
        <v>0</v>
      </c>
      <c r="Y7135">
        <v>0</v>
      </c>
    </row>
    <row r="7136" spans="1:25" x14ac:dyDescent="0.3">
      <c r="A7136" s="2">
        <v>45956</v>
      </c>
      <c r="B7136" t="s">
        <v>88</v>
      </c>
      <c r="C7136">
        <v>3805</v>
      </c>
      <c r="D7136">
        <v>44</v>
      </c>
      <c r="E7136">
        <v>1.841</v>
      </c>
      <c r="F7136">
        <v>1.1559999999999999</v>
      </c>
      <c r="G7136">
        <v>80.989999999999995</v>
      </c>
      <c r="H7136">
        <v>80.989999999999995</v>
      </c>
      <c r="I7136" t="s">
        <v>149</v>
      </c>
      <c r="J7136">
        <v>4</v>
      </c>
      <c r="K7136">
        <v>5</v>
      </c>
      <c r="L7136">
        <v>5</v>
      </c>
      <c r="M7136">
        <v>5</v>
      </c>
      <c r="N7136">
        <v>4</v>
      </c>
      <c r="O7136">
        <v>5</v>
      </c>
      <c r="P7136">
        <v>5</v>
      </c>
      <c r="Q7136">
        <v>5</v>
      </c>
      <c r="R7136">
        <v>132.35</v>
      </c>
      <c r="S7136">
        <v>166.84</v>
      </c>
      <c r="T7136">
        <v>166.84</v>
      </c>
      <c r="U7136">
        <v>166.84</v>
      </c>
      <c r="V7136">
        <v>48.543514739999999</v>
      </c>
      <c r="W7136">
        <v>48.543514739999999</v>
      </c>
      <c r="X7136">
        <v>2.0600074080000002</v>
      </c>
      <c r="Y7136">
        <v>2.0600074080000002</v>
      </c>
    </row>
    <row r="7137" spans="1:25" x14ac:dyDescent="0.3">
      <c r="A7137" s="2">
        <v>45956</v>
      </c>
      <c r="B7137" t="s">
        <v>80</v>
      </c>
      <c r="C7137">
        <v>144</v>
      </c>
      <c r="D7137">
        <v>6</v>
      </c>
      <c r="E7137">
        <v>6.423</v>
      </c>
      <c r="F7137">
        <v>4.1669999999999998</v>
      </c>
      <c r="G7137">
        <v>38.54</v>
      </c>
      <c r="H7137">
        <v>38.54</v>
      </c>
      <c r="I7137" t="s">
        <v>149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X7137">
        <v>0</v>
      </c>
      <c r="Y7137">
        <v>0</v>
      </c>
    </row>
    <row r="7138" spans="1:25" x14ac:dyDescent="0.3">
      <c r="A7138" s="2">
        <v>45956</v>
      </c>
      <c r="B7138" t="s">
        <v>82</v>
      </c>
      <c r="C7138">
        <v>1083</v>
      </c>
      <c r="D7138">
        <v>6</v>
      </c>
      <c r="E7138">
        <v>2.512</v>
      </c>
      <c r="F7138">
        <v>0.55400000000000005</v>
      </c>
      <c r="G7138">
        <v>15.07</v>
      </c>
      <c r="H7138">
        <v>15.07</v>
      </c>
      <c r="I7138" t="s">
        <v>149</v>
      </c>
      <c r="J7138">
        <v>3</v>
      </c>
      <c r="K7138">
        <v>4</v>
      </c>
      <c r="L7138">
        <v>4</v>
      </c>
      <c r="M7138">
        <v>4</v>
      </c>
      <c r="N7138">
        <v>6</v>
      </c>
      <c r="O7138">
        <v>7</v>
      </c>
      <c r="P7138">
        <v>7</v>
      </c>
      <c r="Q7138">
        <v>7</v>
      </c>
      <c r="R7138">
        <v>285.27999999999997</v>
      </c>
      <c r="S7138">
        <v>321.77</v>
      </c>
      <c r="T7138">
        <v>321.77</v>
      </c>
      <c r="U7138">
        <v>321.77</v>
      </c>
      <c r="V7138">
        <v>4.6834695589999997</v>
      </c>
      <c r="W7138">
        <v>4.6834695589999997</v>
      </c>
      <c r="X7138">
        <v>21.351692100000001</v>
      </c>
      <c r="Y7138">
        <v>21.351692100000001</v>
      </c>
    </row>
    <row r="7139" spans="1:25" x14ac:dyDescent="0.3">
      <c r="A7139" s="2">
        <v>45956</v>
      </c>
      <c r="B7139" t="s">
        <v>94</v>
      </c>
      <c r="C7139">
        <v>1298</v>
      </c>
      <c r="D7139">
        <v>4</v>
      </c>
      <c r="E7139">
        <v>5.59</v>
      </c>
      <c r="F7139">
        <v>0.308</v>
      </c>
      <c r="G7139">
        <v>22.36</v>
      </c>
      <c r="H7139">
        <v>22.36</v>
      </c>
      <c r="I7139" t="s">
        <v>149</v>
      </c>
      <c r="J7139">
        <v>2</v>
      </c>
      <c r="K7139">
        <v>2</v>
      </c>
      <c r="L7139">
        <v>2</v>
      </c>
      <c r="M7139">
        <v>2</v>
      </c>
      <c r="N7139">
        <v>2</v>
      </c>
      <c r="O7139">
        <v>2</v>
      </c>
      <c r="P7139">
        <v>2</v>
      </c>
      <c r="Q7139">
        <v>2</v>
      </c>
      <c r="R7139">
        <v>63.98</v>
      </c>
      <c r="S7139">
        <v>63.98</v>
      </c>
      <c r="T7139">
        <v>63.98</v>
      </c>
      <c r="U7139">
        <v>63.98</v>
      </c>
      <c r="V7139">
        <v>34.948421379999999</v>
      </c>
      <c r="W7139">
        <v>34.948421379999999</v>
      </c>
      <c r="X7139">
        <v>2.8613595709999999</v>
      </c>
      <c r="Y7139">
        <v>2.8613595709999999</v>
      </c>
    </row>
    <row r="7140" spans="1:25" x14ac:dyDescent="0.3">
      <c r="A7140" s="2">
        <v>45956</v>
      </c>
      <c r="B7140" t="s">
        <v>96</v>
      </c>
      <c r="C7140">
        <v>1091</v>
      </c>
      <c r="D7140">
        <v>3</v>
      </c>
      <c r="E7140">
        <v>4.95</v>
      </c>
      <c r="F7140">
        <v>0.27500000000000002</v>
      </c>
      <c r="G7140">
        <v>14.85</v>
      </c>
      <c r="H7140">
        <v>14.85</v>
      </c>
      <c r="I7140" t="s">
        <v>149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X7140">
        <v>0</v>
      </c>
      <c r="Y7140">
        <v>0</v>
      </c>
    </row>
    <row r="7141" spans="1:25" x14ac:dyDescent="0.3">
      <c r="A7141" s="2">
        <v>45956</v>
      </c>
      <c r="B7141" t="s">
        <v>11</v>
      </c>
      <c r="C7141">
        <v>1328</v>
      </c>
      <c r="D7141">
        <v>11</v>
      </c>
      <c r="E7141">
        <v>2.0449999999999999</v>
      </c>
      <c r="F7141">
        <v>0.82799999999999996</v>
      </c>
      <c r="G7141">
        <v>22.5</v>
      </c>
      <c r="H7141">
        <v>22.5</v>
      </c>
      <c r="I7141" t="s">
        <v>149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1</v>
      </c>
      <c r="R7141">
        <v>40.9</v>
      </c>
      <c r="S7141">
        <v>40.9</v>
      </c>
      <c r="T7141">
        <v>40.9</v>
      </c>
      <c r="U7141">
        <v>40.9</v>
      </c>
      <c r="V7141">
        <v>55.012224940000003</v>
      </c>
      <c r="W7141">
        <v>55.012224940000003</v>
      </c>
      <c r="X7141">
        <v>1.817777778</v>
      </c>
      <c r="Y7141">
        <v>1.817777778</v>
      </c>
    </row>
    <row r="7142" spans="1:25" x14ac:dyDescent="0.3">
      <c r="A7142" s="2">
        <v>45956</v>
      </c>
      <c r="B7142" t="s">
        <v>92</v>
      </c>
      <c r="C7142">
        <v>277</v>
      </c>
      <c r="D7142">
        <v>3</v>
      </c>
      <c r="E7142">
        <v>1.89</v>
      </c>
      <c r="F7142">
        <v>1.083</v>
      </c>
      <c r="G7142">
        <v>5.67</v>
      </c>
      <c r="H7142">
        <v>5.67</v>
      </c>
      <c r="I7142" t="s">
        <v>149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  <c r="R7142">
        <v>26.49</v>
      </c>
      <c r="S7142">
        <v>26.49</v>
      </c>
      <c r="T7142">
        <v>26.49</v>
      </c>
      <c r="U7142">
        <v>26.49</v>
      </c>
      <c r="V7142">
        <v>21.404303509999998</v>
      </c>
      <c r="W7142">
        <v>21.404303509999998</v>
      </c>
      <c r="X7142">
        <v>4.6719576719999996</v>
      </c>
      <c r="Y7142">
        <v>4.6719576719999996</v>
      </c>
    </row>
    <row r="7143" spans="1:25" x14ac:dyDescent="0.3">
      <c r="A7143" s="2">
        <v>45956</v>
      </c>
      <c r="B7143" t="s">
        <v>46</v>
      </c>
      <c r="C7143">
        <v>577</v>
      </c>
      <c r="D7143">
        <v>1</v>
      </c>
      <c r="E7143">
        <v>2.0699999999999998</v>
      </c>
      <c r="F7143">
        <v>0.17299999999999999</v>
      </c>
      <c r="G7143">
        <v>2.0699999999999998</v>
      </c>
      <c r="H7143">
        <v>2.0699999999999998</v>
      </c>
      <c r="I7143" t="s">
        <v>149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X7143">
        <v>0</v>
      </c>
      <c r="Y7143">
        <v>0</v>
      </c>
    </row>
    <row r="7144" spans="1:25" x14ac:dyDescent="0.3">
      <c r="A7144" s="2">
        <v>45956</v>
      </c>
      <c r="B7144" t="s">
        <v>74</v>
      </c>
      <c r="C7144">
        <v>301</v>
      </c>
      <c r="D7144">
        <v>0</v>
      </c>
      <c r="F7144">
        <v>0</v>
      </c>
      <c r="G7144">
        <v>0</v>
      </c>
      <c r="H7144">
        <v>0</v>
      </c>
      <c r="I7144" t="s">
        <v>149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5" x14ac:dyDescent="0.3">
      <c r="A7145" s="2">
        <v>45956</v>
      </c>
      <c r="B7145" t="s">
        <v>64</v>
      </c>
      <c r="C7145">
        <v>718</v>
      </c>
      <c r="D7145">
        <v>3</v>
      </c>
      <c r="E7145">
        <v>3.613</v>
      </c>
      <c r="F7145">
        <v>0.41799999999999998</v>
      </c>
      <c r="G7145">
        <v>10.84</v>
      </c>
      <c r="H7145">
        <v>10.84</v>
      </c>
      <c r="I7145" t="s">
        <v>149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X7145">
        <v>0</v>
      </c>
      <c r="Y7145">
        <v>0</v>
      </c>
    </row>
    <row r="7146" spans="1:25" x14ac:dyDescent="0.3">
      <c r="A7146" s="2">
        <v>45956</v>
      </c>
      <c r="B7146" t="s">
        <v>72</v>
      </c>
      <c r="C7146">
        <v>61</v>
      </c>
      <c r="D7146">
        <v>2</v>
      </c>
      <c r="E7146">
        <v>1.7949999999999999</v>
      </c>
      <c r="F7146">
        <v>3.2789999999999999</v>
      </c>
      <c r="G7146">
        <v>3.59</v>
      </c>
      <c r="H7146">
        <v>3.59</v>
      </c>
      <c r="I7146" t="s">
        <v>149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  <c r="R7146">
        <v>110.88</v>
      </c>
      <c r="S7146">
        <v>110.88</v>
      </c>
      <c r="T7146">
        <v>110.88</v>
      </c>
      <c r="U7146">
        <v>110.88</v>
      </c>
      <c r="V7146">
        <v>3.2377344880000001</v>
      </c>
      <c r="W7146">
        <v>3.2377344880000001</v>
      </c>
      <c r="X7146">
        <v>30.885793870000001</v>
      </c>
      <c r="Y7146">
        <v>30.885793870000001</v>
      </c>
    </row>
    <row r="7147" spans="1:25" x14ac:dyDescent="0.3">
      <c r="A7147" s="2">
        <v>45956</v>
      </c>
      <c r="B7147" t="s">
        <v>106</v>
      </c>
      <c r="C7147">
        <v>86</v>
      </c>
      <c r="D7147">
        <v>1</v>
      </c>
      <c r="E7147">
        <v>1.26</v>
      </c>
      <c r="F7147">
        <v>1.163</v>
      </c>
      <c r="G7147">
        <v>1.26</v>
      </c>
      <c r="H7147">
        <v>1.26</v>
      </c>
      <c r="I7147" t="s">
        <v>149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X7147">
        <v>0</v>
      </c>
      <c r="Y7147">
        <v>0</v>
      </c>
    </row>
    <row r="7148" spans="1:25" x14ac:dyDescent="0.3">
      <c r="A7148" s="2">
        <v>45956</v>
      </c>
      <c r="B7148" t="s">
        <v>54</v>
      </c>
      <c r="C7148">
        <v>160</v>
      </c>
      <c r="D7148">
        <v>0</v>
      </c>
      <c r="F7148">
        <v>0</v>
      </c>
      <c r="G7148">
        <v>0</v>
      </c>
      <c r="H7148">
        <v>0</v>
      </c>
      <c r="I7148" t="s">
        <v>149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5" x14ac:dyDescent="0.3">
      <c r="A7149" s="2">
        <v>45956</v>
      </c>
      <c r="B7149" t="s">
        <v>44</v>
      </c>
      <c r="C7149">
        <v>78</v>
      </c>
      <c r="D7149">
        <v>0</v>
      </c>
      <c r="F7149">
        <v>0</v>
      </c>
      <c r="G7149">
        <v>0</v>
      </c>
      <c r="H7149">
        <v>0</v>
      </c>
      <c r="I7149" t="s">
        <v>149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5" x14ac:dyDescent="0.3">
      <c r="A7150" s="2">
        <v>45956</v>
      </c>
      <c r="B7150" t="s">
        <v>40</v>
      </c>
      <c r="C7150">
        <v>330</v>
      </c>
      <c r="D7150">
        <v>3</v>
      </c>
      <c r="E7150">
        <v>2.36</v>
      </c>
      <c r="F7150">
        <v>0.90900000000000003</v>
      </c>
      <c r="G7150">
        <v>7.08</v>
      </c>
      <c r="H7150">
        <v>7.08</v>
      </c>
      <c r="I7150" t="s">
        <v>149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X7150">
        <v>0</v>
      </c>
      <c r="Y7150">
        <v>0</v>
      </c>
    </row>
    <row r="7151" spans="1:25" x14ac:dyDescent="0.3">
      <c r="A7151" s="2">
        <v>45956</v>
      </c>
      <c r="B7151" t="s">
        <v>56</v>
      </c>
      <c r="C7151">
        <v>130</v>
      </c>
      <c r="D7151">
        <v>2</v>
      </c>
      <c r="E7151">
        <v>2.2549999999999999</v>
      </c>
      <c r="F7151">
        <v>1.538</v>
      </c>
      <c r="G7151">
        <v>4.51</v>
      </c>
      <c r="H7151">
        <v>4.51</v>
      </c>
      <c r="I7151" t="s">
        <v>149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X7151">
        <v>0</v>
      </c>
      <c r="Y7151">
        <v>0</v>
      </c>
    </row>
    <row r="7152" spans="1:25" x14ac:dyDescent="0.3">
      <c r="A7152" s="2">
        <v>45956</v>
      </c>
      <c r="B7152" t="s">
        <v>76</v>
      </c>
      <c r="C7152">
        <v>88</v>
      </c>
      <c r="D7152">
        <v>0</v>
      </c>
      <c r="F7152">
        <v>0</v>
      </c>
      <c r="G7152">
        <v>0</v>
      </c>
      <c r="H7152">
        <v>0</v>
      </c>
      <c r="I7152" t="s">
        <v>149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5" x14ac:dyDescent="0.3">
      <c r="A7153" s="2">
        <v>45956</v>
      </c>
      <c r="B7153" t="s">
        <v>48</v>
      </c>
      <c r="C7153">
        <v>392</v>
      </c>
      <c r="D7153">
        <v>2</v>
      </c>
      <c r="E7153">
        <v>4.9850000000000003</v>
      </c>
      <c r="F7153">
        <v>0.51</v>
      </c>
      <c r="G7153">
        <v>9.9700000000000006</v>
      </c>
      <c r="H7153">
        <v>9.9700000000000006</v>
      </c>
      <c r="I7153" t="s">
        <v>149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X7153">
        <v>0</v>
      </c>
      <c r="Y7153">
        <v>0</v>
      </c>
    </row>
    <row r="7154" spans="1:25" x14ac:dyDescent="0.3">
      <c r="A7154" s="2">
        <v>45956</v>
      </c>
      <c r="B7154" t="s">
        <v>24</v>
      </c>
      <c r="C7154">
        <v>731</v>
      </c>
      <c r="D7154">
        <v>4</v>
      </c>
      <c r="E7154">
        <v>1.9750000000000001</v>
      </c>
      <c r="F7154">
        <v>0.54700000000000004</v>
      </c>
      <c r="G7154">
        <v>7.9</v>
      </c>
      <c r="H7154">
        <v>7.9</v>
      </c>
      <c r="I7154" t="s">
        <v>149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X7154">
        <v>0</v>
      </c>
      <c r="Y7154">
        <v>0</v>
      </c>
    </row>
    <row r="7155" spans="1:25" x14ac:dyDescent="0.3">
      <c r="A7155" s="2">
        <v>45956</v>
      </c>
      <c r="B7155" t="s">
        <v>108</v>
      </c>
      <c r="C7155">
        <v>334</v>
      </c>
      <c r="D7155">
        <v>3</v>
      </c>
      <c r="E7155">
        <v>4.633</v>
      </c>
      <c r="F7155">
        <v>0.89800000000000002</v>
      </c>
      <c r="G7155">
        <v>13.9</v>
      </c>
      <c r="H7155">
        <v>13.9</v>
      </c>
      <c r="I7155" t="s">
        <v>149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1</v>
      </c>
      <c r="P7155">
        <v>1</v>
      </c>
      <c r="Q7155">
        <v>1</v>
      </c>
      <c r="R7155">
        <v>31.88</v>
      </c>
      <c r="S7155">
        <v>31.88</v>
      </c>
      <c r="T7155">
        <v>31.88</v>
      </c>
      <c r="U7155">
        <v>31.88</v>
      </c>
      <c r="V7155">
        <v>43.601003759999998</v>
      </c>
      <c r="W7155">
        <v>43.601003759999998</v>
      </c>
      <c r="X7155">
        <v>2.2935251800000001</v>
      </c>
      <c r="Y7155">
        <v>2.2935251800000001</v>
      </c>
    </row>
    <row r="7156" spans="1:25" x14ac:dyDescent="0.3">
      <c r="A7156" s="2">
        <v>45956</v>
      </c>
      <c r="B7156" t="s">
        <v>62</v>
      </c>
      <c r="C7156">
        <v>2158</v>
      </c>
      <c r="D7156">
        <v>10</v>
      </c>
      <c r="E7156">
        <v>2.6749999999999998</v>
      </c>
      <c r="F7156">
        <v>0.46300000000000002</v>
      </c>
      <c r="G7156">
        <v>26.75</v>
      </c>
      <c r="H7156">
        <v>26.75</v>
      </c>
      <c r="I7156" t="s">
        <v>149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X7156">
        <v>0</v>
      </c>
      <c r="Y7156">
        <v>0</v>
      </c>
    </row>
    <row r="7157" spans="1:25" x14ac:dyDescent="0.3">
      <c r="A7157" s="2">
        <v>45956</v>
      </c>
      <c r="B7157" t="s">
        <v>80</v>
      </c>
      <c r="C7157">
        <v>261</v>
      </c>
      <c r="D7157">
        <v>0</v>
      </c>
      <c r="F7157">
        <v>0</v>
      </c>
      <c r="G7157">
        <v>0</v>
      </c>
      <c r="H7157">
        <v>0</v>
      </c>
      <c r="I7157" t="s">
        <v>149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5" x14ac:dyDescent="0.3">
      <c r="A7158" s="2">
        <v>45956</v>
      </c>
      <c r="B7158" t="s">
        <v>84</v>
      </c>
      <c r="C7158">
        <v>106</v>
      </c>
      <c r="D7158">
        <v>1</v>
      </c>
      <c r="E7158">
        <v>2.54</v>
      </c>
      <c r="F7158">
        <v>0.94299999999999995</v>
      </c>
      <c r="G7158">
        <v>2.54</v>
      </c>
      <c r="H7158">
        <v>2.54</v>
      </c>
      <c r="I7158" t="s">
        <v>149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X7158">
        <v>0</v>
      </c>
      <c r="Y7158">
        <v>0</v>
      </c>
    </row>
    <row r="7159" spans="1:25" x14ac:dyDescent="0.3">
      <c r="A7159" s="2">
        <v>45956</v>
      </c>
      <c r="B7159" t="s">
        <v>42</v>
      </c>
      <c r="C7159">
        <v>88</v>
      </c>
      <c r="D7159">
        <v>1</v>
      </c>
      <c r="E7159">
        <v>4.3</v>
      </c>
      <c r="F7159">
        <v>1.1359999999999999</v>
      </c>
      <c r="G7159">
        <v>4.3</v>
      </c>
      <c r="H7159">
        <v>4.3</v>
      </c>
      <c r="I7159" t="s">
        <v>149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X7159">
        <v>0</v>
      </c>
      <c r="Y7159">
        <v>0</v>
      </c>
    </row>
    <row r="7160" spans="1:25" x14ac:dyDescent="0.3">
      <c r="A7160" s="2">
        <v>45956</v>
      </c>
      <c r="B7160" t="s">
        <v>11</v>
      </c>
      <c r="C7160">
        <v>30</v>
      </c>
      <c r="D7160">
        <v>0</v>
      </c>
      <c r="F7160">
        <v>0</v>
      </c>
      <c r="G7160">
        <v>0</v>
      </c>
      <c r="H7160">
        <v>0</v>
      </c>
      <c r="I7160" t="s">
        <v>149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5" x14ac:dyDescent="0.3">
      <c r="A7161" s="2">
        <v>45956</v>
      </c>
      <c r="B7161" t="s">
        <v>102</v>
      </c>
      <c r="C7161">
        <v>312</v>
      </c>
      <c r="D7161">
        <v>1</v>
      </c>
      <c r="E7161">
        <v>2.2799999999999998</v>
      </c>
      <c r="F7161">
        <v>0.32100000000000001</v>
      </c>
      <c r="G7161">
        <v>2.2799999999999998</v>
      </c>
      <c r="H7161">
        <v>2.2799999999999998</v>
      </c>
      <c r="I7161" t="s">
        <v>149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X7161">
        <v>0</v>
      </c>
      <c r="Y7161">
        <v>0</v>
      </c>
    </row>
    <row r="7162" spans="1:25" x14ac:dyDescent="0.3">
      <c r="A7162" s="2">
        <v>45956</v>
      </c>
      <c r="B7162" t="s">
        <v>98</v>
      </c>
      <c r="C7162">
        <v>1270</v>
      </c>
      <c r="D7162">
        <v>9</v>
      </c>
      <c r="E7162">
        <v>3.0960000000000001</v>
      </c>
      <c r="F7162">
        <v>0.70899999999999996</v>
      </c>
      <c r="G7162">
        <v>27.86</v>
      </c>
      <c r="H7162">
        <v>27.86</v>
      </c>
      <c r="I7162" t="s">
        <v>149</v>
      </c>
      <c r="J7162">
        <v>3</v>
      </c>
      <c r="K7162">
        <v>3</v>
      </c>
      <c r="L7162">
        <v>3</v>
      </c>
      <c r="M7162">
        <v>3</v>
      </c>
      <c r="N7162">
        <v>3</v>
      </c>
      <c r="O7162">
        <v>3</v>
      </c>
      <c r="P7162">
        <v>3</v>
      </c>
      <c r="Q7162">
        <v>3</v>
      </c>
      <c r="R7162">
        <v>61.86</v>
      </c>
      <c r="S7162">
        <v>61.86</v>
      </c>
      <c r="T7162">
        <v>61.86</v>
      </c>
      <c r="U7162">
        <v>61.86</v>
      </c>
      <c r="V7162">
        <v>45.037180730000003</v>
      </c>
      <c r="W7162">
        <v>45.037180730000003</v>
      </c>
      <c r="X7162">
        <v>2.220387653</v>
      </c>
      <c r="Y7162">
        <v>2.220387653</v>
      </c>
    </row>
    <row r="7163" spans="1:25" x14ac:dyDescent="0.3">
      <c r="A7163" s="2">
        <v>45956</v>
      </c>
      <c r="B7163" t="s">
        <v>104</v>
      </c>
      <c r="C7163">
        <v>365</v>
      </c>
      <c r="D7163">
        <v>0</v>
      </c>
      <c r="F7163">
        <v>0</v>
      </c>
      <c r="G7163">
        <v>0</v>
      </c>
      <c r="H7163">
        <v>0</v>
      </c>
      <c r="I7163" t="s">
        <v>149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5" x14ac:dyDescent="0.3">
      <c r="A7164" s="2">
        <v>45956</v>
      </c>
      <c r="B7164" t="s">
        <v>38</v>
      </c>
      <c r="C7164">
        <v>5</v>
      </c>
      <c r="D7164">
        <v>1</v>
      </c>
      <c r="E7164">
        <v>2.73</v>
      </c>
      <c r="F7164">
        <v>20</v>
      </c>
      <c r="G7164">
        <v>2.73</v>
      </c>
      <c r="H7164">
        <v>2.73</v>
      </c>
      <c r="I7164" t="s">
        <v>149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X7164">
        <v>0</v>
      </c>
      <c r="Y7164">
        <v>0</v>
      </c>
    </row>
    <row r="7165" spans="1:25" x14ac:dyDescent="0.3">
      <c r="A7165" s="2">
        <v>45956</v>
      </c>
      <c r="B7165" t="s">
        <v>42</v>
      </c>
      <c r="C7165">
        <v>84</v>
      </c>
      <c r="D7165">
        <v>2</v>
      </c>
      <c r="E7165">
        <v>1.7350000000000001</v>
      </c>
      <c r="F7165">
        <v>2.3809999999999998</v>
      </c>
      <c r="G7165">
        <v>3.47</v>
      </c>
      <c r="H7165">
        <v>3.47</v>
      </c>
      <c r="I7165" t="s">
        <v>149</v>
      </c>
      <c r="J7165">
        <v>2</v>
      </c>
      <c r="K7165">
        <v>2</v>
      </c>
      <c r="L7165">
        <v>2</v>
      </c>
      <c r="M7165">
        <v>2</v>
      </c>
      <c r="N7165">
        <v>2</v>
      </c>
      <c r="O7165">
        <v>2</v>
      </c>
      <c r="P7165">
        <v>2</v>
      </c>
      <c r="Q7165">
        <v>2</v>
      </c>
      <c r="R7165">
        <v>61.47</v>
      </c>
      <c r="S7165">
        <v>61.47</v>
      </c>
      <c r="T7165">
        <v>61.47</v>
      </c>
      <c r="U7165">
        <v>61.47</v>
      </c>
      <c r="V7165">
        <v>5.6450300960000002</v>
      </c>
      <c r="W7165">
        <v>5.6450300960000002</v>
      </c>
      <c r="X7165">
        <v>17.714697409999999</v>
      </c>
      <c r="Y7165">
        <v>17.714697409999999</v>
      </c>
    </row>
    <row r="7166" spans="1:25" x14ac:dyDescent="0.3">
      <c r="A7166" s="2">
        <v>45956</v>
      </c>
      <c r="B7166" t="s">
        <v>50</v>
      </c>
      <c r="C7166">
        <v>2</v>
      </c>
      <c r="D7166">
        <v>1</v>
      </c>
      <c r="E7166">
        <v>1.26</v>
      </c>
      <c r="F7166">
        <v>50</v>
      </c>
      <c r="G7166">
        <v>1.26</v>
      </c>
      <c r="H7166">
        <v>1.26</v>
      </c>
      <c r="I7166" t="s">
        <v>149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X7166">
        <v>0</v>
      </c>
      <c r="Y7166">
        <v>0</v>
      </c>
    </row>
    <row r="7167" spans="1:25" x14ac:dyDescent="0.3">
      <c r="A7167" s="2">
        <v>45956</v>
      </c>
      <c r="B7167" t="s">
        <v>72</v>
      </c>
      <c r="C7167">
        <v>186</v>
      </c>
      <c r="D7167">
        <v>2</v>
      </c>
      <c r="E7167">
        <v>3.3250000000000002</v>
      </c>
      <c r="F7167">
        <v>1.075</v>
      </c>
      <c r="G7167">
        <v>6.65</v>
      </c>
      <c r="H7167">
        <v>6.65</v>
      </c>
      <c r="I7167" t="s">
        <v>149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X7167">
        <v>0</v>
      </c>
      <c r="Y7167">
        <v>0</v>
      </c>
    </row>
    <row r="7168" spans="1:25" x14ac:dyDescent="0.3">
      <c r="A7168" s="2">
        <v>45956</v>
      </c>
      <c r="B7168" t="s">
        <v>84</v>
      </c>
      <c r="C7168">
        <v>51</v>
      </c>
      <c r="D7168">
        <v>1</v>
      </c>
      <c r="E7168">
        <v>1.79</v>
      </c>
      <c r="F7168">
        <v>1.9610000000000001</v>
      </c>
      <c r="G7168">
        <v>1.79</v>
      </c>
      <c r="H7168">
        <v>1.79</v>
      </c>
      <c r="I7168" t="s">
        <v>149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X7168">
        <v>0</v>
      </c>
      <c r="Y7168">
        <v>0</v>
      </c>
    </row>
    <row r="7169" spans="1:25" x14ac:dyDescent="0.3">
      <c r="A7169" s="2">
        <v>45956</v>
      </c>
      <c r="B7169" t="s">
        <v>68</v>
      </c>
      <c r="C7169">
        <v>542</v>
      </c>
      <c r="D7169">
        <v>7</v>
      </c>
      <c r="E7169">
        <v>3.8730000000000002</v>
      </c>
      <c r="F7169">
        <v>1.292</v>
      </c>
      <c r="G7169">
        <v>27.11</v>
      </c>
      <c r="H7169">
        <v>27.11</v>
      </c>
      <c r="I7169" t="s">
        <v>149</v>
      </c>
      <c r="J7169">
        <v>4</v>
      </c>
      <c r="K7169">
        <v>4</v>
      </c>
      <c r="L7169">
        <v>4</v>
      </c>
      <c r="M7169">
        <v>4</v>
      </c>
      <c r="N7169">
        <v>4</v>
      </c>
      <c r="O7169">
        <v>4</v>
      </c>
      <c r="P7169">
        <v>4</v>
      </c>
      <c r="Q7169">
        <v>4</v>
      </c>
      <c r="R7169">
        <v>118.96</v>
      </c>
      <c r="S7169">
        <v>118.96</v>
      </c>
      <c r="T7169">
        <v>118.96</v>
      </c>
      <c r="U7169">
        <v>118.96</v>
      </c>
      <c r="V7169">
        <v>22.789172829999998</v>
      </c>
      <c r="W7169">
        <v>22.789172829999998</v>
      </c>
      <c r="X7169">
        <v>4.3880486909999998</v>
      </c>
      <c r="Y7169">
        <v>4.3880486909999998</v>
      </c>
    </row>
    <row r="7170" spans="1:25" x14ac:dyDescent="0.3">
      <c r="A7170" s="2">
        <v>45956</v>
      </c>
      <c r="B7170" t="s">
        <v>64</v>
      </c>
      <c r="C7170">
        <v>326</v>
      </c>
      <c r="D7170">
        <v>4</v>
      </c>
      <c r="E7170">
        <v>5.62</v>
      </c>
      <c r="F7170">
        <v>1.2270000000000001</v>
      </c>
      <c r="G7170">
        <v>22.48</v>
      </c>
      <c r="H7170">
        <v>22.48</v>
      </c>
      <c r="I7170" t="s">
        <v>149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32.880000000000003</v>
      </c>
      <c r="S7170">
        <v>32.880000000000003</v>
      </c>
      <c r="T7170">
        <v>32.880000000000003</v>
      </c>
      <c r="U7170">
        <v>32.880000000000003</v>
      </c>
      <c r="V7170">
        <v>68.369829679999995</v>
      </c>
      <c r="W7170">
        <v>68.369829679999995</v>
      </c>
      <c r="X7170">
        <v>1.4626334519999999</v>
      </c>
      <c r="Y7170">
        <v>1.4626334519999999</v>
      </c>
    </row>
    <row r="7171" spans="1:25" x14ac:dyDescent="0.3">
      <c r="A7171" s="2">
        <v>45956</v>
      </c>
      <c r="B7171" t="s">
        <v>26</v>
      </c>
      <c r="C7171">
        <v>54</v>
      </c>
      <c r="D7171">
        <v>0</v>
      </c>
      <c r="F7171">
        <v>0</v>
      </c>
      <c r="G7171">
        <v>0</v>
      </c>
      <c r="H7171">
        <v>0</v>
      </c>
      <c r="I7171" t="s">
        <v>149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5" x14ac:dyDescent="0.3">
      <c r="A7172" s="2">
        <v>45956</v>
      </c>
      <c r="B7172" t="s">
        <v>15</v>
      </c>
      <c r="C7172">
        <v>288</v>
      </c>
      <c r="D7172">
        <v>2</v>
      </c>
      <c r="E7172">
        <v>3.25</v>
      </c>
      <c r="F7172">
        <v>0.69399999999999995</v>
      </c>
      <c r="G7172">
        <v>6.5</v>
      </c>
      <c r="H7172">
        <v>6.5</v>
      </c>
      <c r="I7172" t="s">
        <v>149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X7172">
        <v>0</v>
      </c>
      <c r="Y7172">
        <v>0</v>
      </c>
    </row>
    <row r="7173" spans="1:25" x14ac:dyDescent="0.3">
      <c r="A7173" s="2">
        <v>45956</v>
      </c>
      <c r="B7173" t="s">
        <v>36</v>
      </c>
      <c r="C7173">
        <v>108</v>
      </c>
      <c r="D7173">
        <v>1</v>
      </c>
      <c r="E7173">
        <v>0.87</v>
      </c>
      <c r="F7173">
        <v>0.92600000000000005</v>
      </c>
      <c r="G7173">
        <v>0.87</v>
      </c>
      <c r="H7173">
        <v>0.87</v>
      </c>
      <c r="I7173" t="s">
        <v>149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X7173">
        <v>0</v>
      </c>
      <c r="Y7173">
        <v>0</v>
      </c>
    </row>
    <row r="7174" spans="1:25" x14ac:dyDescent="0.3">
      <c r="A7174" s="2">
        <v>45956</v>
      </c>
      <c r="B7174" t="s">
        <v>78</v>
      </c>
      <c r="C7174">
        <v>395</v>
      </c>
      <c r="D7174">
        <v>4</v>
      </c>
      <c r="E7174">
        <v>3.8029999999999999</v>
      </c>
      <c r="F7174">
        <v>1.0129999999999999</v>
      </c>
      <c r="G7174">
        <v>15.21</v>
      </c>
      <c r="H7174">
        <v>15.21</v>
      </c>
      <c r="I7174" t="s">
        <v>149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X7174">
        <v>0</v>
      </c>
      <c r="Y7174">
        <v>0</v>
      </c>
    </row>
    <row r="7175" spans="1:25" x14ac:dyDescent="0.3">
      <c r="A7175" s="2">
        <v>45956</v>
      </c>
      <c r="B7175" t="s">
        <v>21</v>
      </c>
      <c r="C7175">
        <v>376</v>
      </c>
      <c r="D7175">
        <v>5</v>
      </c>
      <c r="E7175">
        <v>1.3080000000000001</v>
      </c>
      <c r="F7175">
        <v>1.33</v>
      </c>
      <c r="G7175">
        <v>6.54</v>
      </c>
      <c r="H7175">
        <v>6.54</v>
      </c>
      <c r="I7175" t="s">
        <v>149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X7175">
        <v>0</v>
      </c>
      <c r="Y7175">
        <v>0</v>
      </c>
    </row>
    <row r="7176" spans="1:25" x14ac:dyDescent="0.3">
      <c r="A7176" s="2">
        <v>45956</v>
      </c>
      <c r="B7176" t="s">
        <v>94</v>
      </c>
      <c r="C7176">
        <v>332</v>
      </c>
      <c r="D7176">
        <v>1</v>
      </c>
      <c r="E7176">
        <v>3.39</v>
      </c>
      <c r="F7176">
        <v>0.30099999999999999</v>
      </c>
      <c r="G7176">
        <v>3.39</v>
      </c>
      <c r="H7176">
        <v>3.39</v>
      </c>
      <c r="I7176" t="s">
        <v>149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X7176">
        <v>0</v>
      </c>
      <c r="Y7176">
        <v>0</v>
      </c>
    </row>
    <row r="7177" spans="1:25" x14ac:dyDescent="0.3">
      <c r="A7177" s="2">
        <v>45956</v>
      </c>
      <c r="B7177" t="s">
        <v>17</v>
      </c>
      <c r="C7177">
        <v>27</v>
      </c>
      <c r="D7177">
        <v>0</v>
      </c>
      <c r="F7177">
        <v>0</v>
      </c>
      <c r="G7177">
        <v>0</v>
      </c>
      <c r="H7177">
        <v>0</v>
      </c>
      <c r="I7177" t="s">
        <v>149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5" x14ac:dyDescent="0.3">
      <c r="A7178" s="2">
        <v>45956</v>
      </c>
      <c r="B7178" t="s">
        <v>17</v>
      </c>
      <c r="C7178">
        <v>20</v>
      </c>
      <c r="D7178">
        <v>0</v>
      </c>
      <c r="F7178">
        <v>0</v>
      </c>
      <c r="G7178">
        <v>0</v>
      </c>
      <c r="H7178">
        <v>0</v>
      </c>
      <c r="I7178" t="s">
        <v>149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5" x14ac:dyDescent="0.3">
      <c r="A7179" s="2">
        <v>45956</v>
      </c>
      <c r="B7179" t="s">
        <v>17</v>
      </c>
      <c r="C7179">
        <v>38</v>
      </c>
      <c r="D7179">
        <v>0</v>
      </c>
      <c r="F7179">
        <v>0</v>
      </c>
      <c r="G7179">
        <v>0</v>
      </c>
      <c r="H7179">
        <v>0</v>
      </c>
      <c r="I7179" t="s">
        <v>149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5" x14ac:dyDescent="0.3">
      <c r="A7180" s="2">
        <v>45956</v>
      </c>
      <c r="B7180" t="s">
        <v>17</v>
      </c>
      <c r="C7180">
        <v>11</v>
      </c>
      <c r="D7180">
        <v>0</v>
      </c>
      <c r="F7180">
        <v>0</v>
      </c>
      <c r="G7180">
        <v>0</v>
      </c>
      <c r="H7180">
        <v>0</v>
      </c>
      <c r="I7180" t="s">
        <v>149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5" x14ac:dyDescent="0.3">
      <c r="A7181" s="2">
        <v>45956</v>
      </c>
      <c r="B7181" t="s">
        <v>52</v>
      </c>
      <c r="C7181">
        <v>523</v>
      </c>
      <c r="D7181">
        <v>5</v>
      </c>
      <c r="E7181">
        <v>0.79</v>
      </c>
      <c r="F7181">
        <v>0.95599999999999996</v>
      </c>
      <c r="G7181">
        <v>3.95</v>
      </c>
      <c r="H7181">
        <v>3.95</v>
      </c>
      <c r="I7181" t="s">
        <v>149</v>
      </c>
      <c r="J7181">
        <v>1</v>
      </c>
      <c r="K7181">
        <v>2</v>
      </c>
      <c r="L7181">
        <v>2</v>
      </c>
      <c r="M7181">
        <v>2</v>
      </c>
      <c r="N7181">
        <v>1</v>
      </c>
      <c r="O7181">
        <v>3</v>
      </c>
      <c r="P7181">
        <v>3</v>
      </c>
      <c r="Q7181">
        <v>3</v>
      </c>
      <c r="R7181">
        <v>34.49</v>
      </c>
      <c r="S7181">
        <v>103.47</v>
      </c>
      <c r="T7181">
        <v>103.47</v>
      </c>
      <c r="U7181">
        <v>103.47</v>
      </c>
      <c r="V7181">
        <v>3.817531652</v>
      </c>
      <c r="W7181">
        <v>3.817531652</v>
      </c>
      <c r="X7181">
        <v>26.19493671</v>
      </c>
      <c r="Y7181">
        <v>26.19493671</v>
      </c>
    </row>
    <row r="7182" spans="1:25" x14ac:dyDescent="0.3">
      <c r="A7182" s="2">
        <v>45956</v>
      </c>
      <c r="B7182" t="s">
        <v>52</v>
      </c>
      <c r="C7182">
        <v>998</v>
      </c>
      <c r="D7182">
        <v>9</v>
      </c>
      <c r="E7182">
        <v>0.66300000000000003</v>
      </c>
      <c r="F7182">
        <v>0.90200000000000002</v>
      </c>
      <c r="G7182">
        <v>5.97</v>
      </c>
      <c r="H7182">
        <v>5.97</v>
      </c>
      <c r="I7182" t="s">
        <v>149</v>
      </c>
      <c r="J7182">
        <v>1</v>
      </c>
      <c r="K7182">
        <v>2</v>
      </c>
      <c r="L7182">
        <v>2</v>
      </c>
      <c r="M7182">
        <v>2</v>
      </c>
      <c r="N7182">
        <v>1</v>
      </c>
      <c r="O7182">
        <v>2</v>
      </c>
      <c r="P7182">
        <v>2</v>
      </c>
      <c r="Q7182">
        <v>2</v>
      </c>
      <c r="R7182">
        <v>11.49</v>
      </c>
      <c r="S7182">
        <v>22.98</v>
      </c>
      <c r="T7182">
        <v>22.98</v>
      </c>
      <c r="U7182">
        <v>22.98</v>
      </c>
      <c r="V7182">
        <v>25.979112270000002</v>
      </c>
      <c r="W7182">
        <v>25.979112270000002</v>
      </c>
      <c r="X7182">
        <v>3.849246231</v>
      </c>
      <c r="Y7182">
        <v>3.849246231</v>
      </c>
    </row>
    <row r="7183" spans="1:25" x14ac:dyDescent="0.3">
      <c r="A7183" s="2">
        <v>45956</v>
      </c>
      <c r="B7183" t="s">
        <v>52</v>
      </c>
      <c r="C7183">
        <v>943</v>
      </c>
      <c r="D7183">
        <v>8</v>
      </c>
      <c r="E7183">
        <v>0.33100000000000002</v>
      </c>
      <c r="F7183">
        <v>0.84799999999999998</v>
      </c>
      <c r="G7183">
        <v>2.65</v>
      </c>
      <c r="H7183">
        <v>2.65</v>
      </c>
      <c r="I7183" t="s">
        <v>149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X7183">
        <v>0</v>
      </c>
      <c r="Y7183">
        <v>0</v>
      </c>
    </row>
    <row r="7184" spans="1:25" x14ac:dyDescent="0.3">
      <c r="A7184" s="2">
        <v>45956</v>
      </c>
      <c r="B7184" t="s">
        <v>52</v>
      </c>
      <c r="C7184">
        <v>1879</v>
      </c>
      <c r="D7184">
        <v>15</v>
      </c>
      <c r="E7184">
        <v>0.255</v>
      </c>
      <c r="F7184">
        <v>0.79800000000000004</v>
      </c>
      <c r="G7184">
        <v>3.82</v>
      </c>
      <c r="H7184">
        <v>3.82</v>
      </c>
      <c r="I7184" t="s">
        <v>149</v>
      </c>
      <c r="J7184">
        <v>0</v>
      </c>
      <c r="K7184">
        <v>1</v>
      </c>
      <c r="L7184">
        <v>1</v>
      </c>
      <c r="M7184">
        <v>1</v>
      </c>
      <c r="N7184">
        <v>0</v>
      </c>
      <c r="O7184">
        <v>1</v>
      </c>
      <c r="P7184">
        <v>1</v>
      </c>
      <c r="Q7184">
        <v>1</v>
      </c>
      <c r="R7184">
        <v>0</v>
      </c>
      <c r="S7184">
        <v>11.49</v>
      </c>
      <c r="T7184">
        <v>11.49</v>
      </c>
      <c r="U7184">
        <v>11.49</v>
      </c>
      <c r="V7184">
        <v>33.246301129999999</v>
      </c>
      <c r="W7184">
        <v>33.246301129999999</v>
      </c>
      <c r="X7184">
        <v>3.0078534029999999</v>
      </c>
      <c r="Y7184">
        <v>3.0078534029999999</v>
      </c>
    </row>
    <row r="7185" spans="1:25" x14ac:dyDescent="0.3">
      <c r="A7185" s="2">
        <v>45956</v>
      </c>
      <c r="B7185" t="s">
        <v>112</v>
      </c>
      <c r="C7185">
        <v>499</v>
      </c>
      <c r="D7185">
        <v>0</v>
      </c>
      <c r="F7185">
        <v>0</v>
      </c>
      <c r="G7185">
        <v>0</v>
      </c>
      <c r="H7185">
        <v>0</v>
      </c>
      <c r="I7185" t="s">
        <v>149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5" x14ac:dyDescent="0.3">
      <c r="A7186" s="2">
        <v>45956</v>
      </c>
      <c r="B7186" t="s">
        <v>15</v>
      </c>
      <c r="C7186">
        <v>209</v>
      </c>
      <c r="D7186">
        <v>2</v>
      </c>
      <c r="E7186">
        <v>1.67</v>
      </c>
      <c r="F7186">
        <v>0.95699999999999996</v>
      </c>
      <c r="G7186">
        <v>3.34</v>
      </c>
      <c r="H7186">
        <v>3.34</v>
      </c>
      <c r="I7186" t="s">
        <v>149</v>
      </c>
      <c r="J7186">
        <v>0</v>
      </c>
      <c r="K7186">
        <v>2</v>
      </c>
      <c r="L7186">
        <v>2</v>
      </c>
      <c r="M7186">
        <v>2</v>
      </c>
      <c r="N7186">
        <v>0</v>
      </c>
      <c r="O7186">
        <v>4</v>
      </c>
      <c r="P7186">
        <v>4</v>
      </c>
      <c r="Q7186">
        <v>4</v>
      </c>
      <c r="R7186">
        <v>0</v>
      </c>
      <c r="S7186">
        <v>141.6</v>
      </c>
      <c r="T7186">
        <v>141.6</v>
      </c>
      <c r="U7186">
        <v>141.6</v>
      </c>
      <c r="V7186">
        <v>2.358757062</v>
      </c>
      <c r="W7186">
        <v>2.358757062</v>
      </c>
      <c r="X7186">
        <v>42.39520958</v>
      </c>
      <c r="Y7186">
        <v>42.39520958</v>
      </c>
    </row>
    <row r="7187" spans="1:25" x14ac:dyDescent="0.3">
      <c r="A7187" s="2">
        <v>45956</v>
      </c>
      <c r="B7187" t="s">
        <v>112</v>
      </c>
      <c r="C7187">
        <v>853</v>
      </c>
      <c r="D7187">
        <v>3</v>
      </c>
      <c r="E7187">
        <v>1.25</v>
      </c>
      <c r="F7187">
        <v>0.35199999999999998</v>
      </c>
      <c r="G7187">
        <v>3.75</v>
      </c>
      <c r="H7187">
        <v>3.75</v>
      </c>
      <c r="I7187" t="s">
        <v>149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X7187">
        <v>0</v>
      </c>
      <c r="Y7187">
        <v>0</v>
      </c>
    </row>
    <row r="7188" spans="1:25" x14ac:dyDescent="0.3">
      <c r="A7188" s="2">
        <v>45956</v>
      </c>
      <c r="B7188" t="s">
        <v>15</v>
      </c>
      <c r="C7188">
        <v>336</v>
      </c>
      <c r="D7188">
        <v>3</v>
      </c>
      <c r="E7188">
        <v>1.24</v>
      </c>
      <c r="F7188">
        <v>0.89300000000000002</v>
      </c>
      <c r="G7188">
        <v>3.72</v>
      </c>
      <c r="H7188">
        <v>3.72</v>
      </c>
      <c r="I7188" t="s">
        <v>149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X7188">
        <v>0</v>
      </c>
      <c r="Y7188">
        <v>0</v>
      </c>
    </row>
    <row r="7189" spans="1:25" x14ac:dyDescent="0.3">
      <c r="A7189" s="2">
        <v>45956</v>
      </c>
      <c r="B7189" t="s">
        <v>15</v>
      </c>
      <c r="C7189">
        <v>533</v>
      </c>
      <c r="D7189">
        <v>0</v>
      </c>
      <c r="F7189">
        <v>0</v>
      </c>
      <c r="G7189">
        <v>0</v>
      </c>
      <c r="H7189">
        <v>0</v>
      </c>
      <c r="I7189" t="s">
        <v>149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5" x14ac:dyDescent="0.3">
      <c r="A7190" s="2">
        <v>45956</v>
      </c>
      <c r="B7190" t="s">
        <v>112</v>
      </c>
      <c r="C7190">
        <v>264</v>
      </c>
      <c r="D7190">
        <v>3</v>
      </c>
      <c r="E7190">
        <v>1.23</v>
      </c>
      <c r="F7190">
        <v>1.1359999999999999</v>
      </c>
      <c r="G7190">
        <v>3.69</v>
      </c>
      <c r="H7190">
        <v>3.69</v>
      </c>
      <c r="I7190" t="s">
        <v>149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  <c r="R7190">
        <v>104.9</v>
      </c>
      <c r="S7190">
        <v>104.9</v>
      </c>
      <c r="T7190">
        <v>104.9</v>
      </c>
      <c r="U7190">
        <v>104.9</v>
      </c>
      <c r="V7190">
        <v>3.517635844</v>
      </c>
      <c r="W7190">
        <v>3.517635844</v>
      </c>
      <c r="X7190">
        <v>28.42818428</v>
      </c>
      <c r="Y7190">
        <v>28.42818428</v>
      </c>
    </row>
    <row r="7191" spans="1:25" x14ac:dyDescent="0.3">
      <c r="A7191" s="2">
        <v>45956</v>
      </c>
      <c r="B7191" t="s">
        <v>15</v>
      </c>
      <c r="C7191">
        <v>783</v>
      </c>
      <c r="D7191">
        <v>5</v>
      </c>
      <c r="E7191">
        <v>0.78</v>
      </c>
      <c r="F7191">
        <v>0.63900000000000001</v>
      </c>
      <c r="G7191">
        <v>3.9</v>
      </c>
      <c r="H7191">
        <v>3.9</v>
      </c>
      <c r="I7191" t="s">
        <v>149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X7191">
        <v>0</v>
      </c>
      <c r="Y7191">
        <v>0</v>
      </c>
    </row>
    <row r="7192" spans="1:25" x14ac:dyDescent="0.3">
      <c r="A7192" s="2">
        <v>45956</v>
      </c>
      <c r="B7192" t="s">
        <v>112</v>
      </c>
      <c r="C7192">
        <v>2583</v>
      </c>
      <c r="D7192">
        <v>15</v>
      </c>
      <c r="E7192">
        <v>0.873</v>
      </c>
      <c r="F7192">
        <v>0.58099999999999996</v>
      </c>
      <c r="G7192">
        <v>13.1</v>
      </c>
      <c r="H7192">
        <v>13.1</v>
      </c>
      <c r="I7192" t="s">
        <v>149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  <c r="P7192">
        <v>1</v>
      </c>
      <c r="Q7192">
        <v>1</v>
      </c>
      <c r="R7192">
        <v>34.49</v>
      </c>
      <c r="S7192">
        <v>34.49</v>
      </c>
      <c r="T7192">
        <v>34.49</v>
      </c>
      <c r="U7192">
        <v>34.49</v>
      </c>
      <c r="V7192">
        <v>37.982023779999999</v>
      </c>
      <c r="W7192">
        <v>37.982023779999999</v>
      </c>
      <c r="X7192">
        <v>2.6328244270000001</v>
      </c>
      <c r="Y7192">
        <v>2.6328244270000001</v>
      </c>
    </row>
    <row r="7193" spans="1:25" x14ac:dyDescent="0.3">
      <c r="A7193" s="2">
        <v>45956</v>
      </c>
      <c r="B7193" t="s">
        <v>100</v>
      </c>
      <c r="C7193">
        <v>17</v>
      </c>
      <c r="D7193">
        <v>0</v>
      </c>
      <c r="F7193">
        <v>0</v>
      </c>
      <c r="G7193">
        <v>0</v>
      </c>
      <c r="H7193">
        <v>0</v>
      </c>
      <c r="I7193" t="s">
        <v>149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5" x14ac:dyDescent="0.3">
      <c r="A7194" s="2">
        <v>45956</v>
      </c>
      <c r="B7194" t="s">
        <v>54</v>
      </c>
      <c r="C7194">
        <v>272</v>
      </c>
      <c r="D7194">
        <v>3</v>
      </c>
      <c r="E7194">
        <v>1.393</v>
      </c>
      <c r="F7194">
        <v>1.103</v>
      </c>
      <c r="G7194">
        <v>4.18</v>
      </c>
      <c r="H7194">
        <v>4.18</v>
      </c>
      <c r="I7194" t="s">
        <v>149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X7194">
        <v>0</v>
      </c>
      <c r="Y7194">
        <v>0</v>
      </c>
    </row>
    <row r="7195" spans="1:25" x14ac:dyDescent="0.3">
      <c r="A7195" s="2">
        <v>45956</v>
      </c>
      <c r="B7195" t="s">
        <v>60</v>
      </c>
      <c r="C7195">
        <v>602</v>
      </c>
      <c r="D7195">
        <v>1</v>
      </c>
      <c r="E7195">
        <v>0.72</v>
      </c>
      <c r="F7195">
        <v>0.16600000000000001</v>
      </c>
      <c r="G7195">
        <v>0.72</v>
      </c>
      <c r="H7195">
        <v>0.72</v>
      </c>
      <c r="I7195" t="s">
        <v>149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X7195">
        <v>0</v>
      </c>
      <c r="Y7195">
        <v>0</v>
      </c>
    </row>
    <row r="7196" spans="1:25" x14ac:dyDescent="0.3">
      <c r="A7196" s="2">
        <v>45956</v>
      </c>
      <c r="B7196" t="s">
        <v>60</v>
      </c>
      <c r="C7196">
        <v>1015</v>
      </c>
      <c r="D7196">
        <v>6</v>
      </c>
      <c r="E7196">
        <v>1.1200000000000001</v>
      </c>
      <c r="F7196">
        <v>0.59099999999999997</v>
      </c>
      <c r="G7196">
        <v>6.72</v>
      </c>
      <c r="H7196">
        <v>6.72</v>
      </c>
      <c r="I7196" t="s">
        <v>149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X7196">
        <v>0</v>
      </c>
      <c r="Y7196">
        <v>0</v>
      </c>
    </row>
    <row r="7197" spans="1:25" x14ac:dyDescent="0.3">
      <c r="A7197" s="2">
        <v>45956</v>
      </c>
      <c r="B7197" t="s">
        <v>100</v>
      </c>
      <c r="C7197">
        <v>43</v>
      </c>
      <c r="D7197">
        <v>0</v>
      </c>
      <c r="F7197">
        <v>0</v>
      </c>
      <c r="G7197">
        <v>0</v>
      </c>
      <c r="H7197">
        <v>0</v>
      </c>
      <c r="I7197" t="s">
        <v>149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5" x14ac:dyDescent="0.3">
      <c r="A7198" s="2">
        <v>45956</v>
      </c>
      <c r="B7198" t="s">
        <v>54</v>
      </c>
      <c r="C7198">
        <v>623</v>
      </c>
      <c r="D7198">
        <v>6</v>
      </c>
      <c r="E7198">
        <v>1.2</v>
      </c>
      <c r="F7198">
        <v>0.96299999999999997</v>
      </c>
      <c r="G7198">
        <v>7.2</v>
      </c>
      <c r="H7198">
        <v>7.2</v>
      </c>
      <c r="I7198" t="s">
        <v>149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X7198">
        <v>0</v>
      </c>
      <c r="Y7198">
        <v>0</v>
      </c>
    </row>
    <row r="7199" spans="1:25" x14ac:dyDescent="0.3">
      <c r="A7199" s="2">
        <v>45956</v>
      </c>
      <c r="B7199" t="s">
        <v>100</v>
      </c>
      <c r="C7199">
        <v>74</v>
      </c>
      <c r="D7199">
        <v>0</v>
      </c>
      <c r="F7199">
        <v>0</v>
      </c>
      <c r="G7199">
        <v>0</v>
      </c>
      <c r="H7199">
        <v>0</v>
      </c>
      <c r="I7199" t="s">
        <v>149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5" x14ac:dyDescent="0.3">
      <c r="A7200" s="2">
        <v>45956</v>
      </c>
      <c r="B7200" t="s">
        <v>54</v>
      </c>
      <c r="C7200">
        <v>165</v>
      </c>
      <c r="D7200">
        <v>4</v>
      </c>
      <c r="E7200">
        <v>0.70299999999999996</v>
      </c>
      <c r="F7200">
        <v>2.4239999999999999</v>
      </c>
      <c r="G7200">
        <v>2.81</v>
      </c>
      <c r="H7200">
        <v>2.81</v>
      </c>
      <c r="I7200" t="s">
        <v>149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  <c r="Q7200">
        <v>1</v>
      </c>
      <c r="R7200">
        <v>22.88</v>
      </c>
      <c r="S7200">
        <v>22.88</v>
      </c>
      <c r="T7200">
        <v>22.88</v>
      </c>
      <c r="U7200">
        <v>22.88</v>
      </c>
      <c r="V7200">
        <v>12.28146853</v>
      </c>
      <c r="W7200">
        <v>12.28146853</v>
      </c>
      <c r="X7200">
        <v>8.1423487540000004</v>
      </c>
      <c r="Y7200">
        <v>8.1423487540000004</v>
      </c>
    </row>
    <row r="7201" spans="1:25" x14ac:dyDescent="0.3">
      <c r="A7201" s="2">
        <v>45956</v>
      </c>
      <c r="B7201" t="s">
        <v>60</v>
      </c>
      <c r="C7201">
        <v>553</v>
      </c>
      <c r="D7201">
        <v>4</v>
      </c>
      <c r="E7201">
        <v>0.96499999999999997</v>
      </c>
      <c r="F7201">
        <v>0.72299999999999998</v>
      </c>
      <c r="G7201">
        <v>3.86</v>
      </c>
      <c r="H7201">
        <v>3.86</v>
      </c>
      <c r="I7201" t="s">
        <v>149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X7201">
        <v>0</v>
      </c>
      <c r="Y7201">
        <v>0</v>
      </c>
    </row>
    <row r="7202" spans="1:25" x14ac:dyDescent="0.3">
      <c r="A7202" s="2">
        <v>45956</v>
      </c>
      <c r="B7202" t="s">
        <v>54</v>
      </c>
      <c r="C7202">
        <v>1347</v>
      </c>
      <c r="D7202">
        <v>10</v>
      </c>
      <c r="E7202">
        <v>0.64800000000000002</v>
      </c>
      <c r="F7202">
        <v>0.74199999999999999</v>
      </c>
      <c r="G7202">
        <v>6.48</v>
      </c>
      <c r="H7202">
        <v>6.48</v>
      </c>
      <c r="I7202" t="s">
        <v>149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X7202">
        <v>0</v>
      </c>
      <c r="Y7202">
        <v>0</v>
      </c>
    </row>
    <row r="7203" spans="1:25" x14ac:dyDescent="0.3">
      <c r="A7203" s="2">
        <v>45956</v>
      </c>
      <c r="B7203" t="s">
        <v>100</v>
      </c>
      <c r="C7203">
        <v>17</v>
      </c>
      <c r="D7203">
        <v>0</v>
      </c>
      <c r="F7203">
        <v>0</v>
      </c>
      <c r="G7203">
        <v>0</v>
      </c>
      <c r="H7203">
        <v>0</v>
      </c>
      <c r="I7203" t="s">
        <v>149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5" x14ac:dyDescent="0.3">
      <c r="A7204" s="2">
        <v>45956</v>
      </c>
      <c r="B7204" t="s">
        <v>60</v>
      </c>
      <c r="C7204">
        <v>620</v>
      </c>
      <c r="D7204">
        <v>3</v>
      </c>
      <c r="E7204">
        <v>0.42</v>
      </c>
      <c r="F7204">
        <v>0.48399999999999999</v>
      </c>
      <c r="G7204">
        <v>1.26</v>
      </c>
      <c r="H7204">
        <v>1.26</v>
      </c>
      <c r="I7204" t="s">
        <v>149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X7204">
        <v>0</v>
      </c>
      <c r="Y7204">
        <v>0</v>
      </c>
    </row>
    <row r="7205" spans="1:25" x14ac:dyDescent="0.3">
      <c r="A7205" s="2">
        <v>45956</v>
      </c>
      <c r="B7205" t="s">
        <v>48</v>
      </c>
      <c r="C7205">
        <v>832</v>
      </c>
      <c r="D7205">
        <v>8</v>
      </c>
      <c r="E7205">
        <v>2.0249999999999999</v>
      </c>
      <c r="F7205">
        <v>0.96199999999999997</v>
      </c>
      <c r="G7205">
        <v>16.2</v>
      </c>
      <c r="H7205">
        <v>16.2</v>
      </c>
      <c r="I7205" t="s">
        <v>149</v>
      </c>
      <c r="J7205">
        <v>3</v>
      </c>
      <c r="K7205">
        <v>3</v>
      </c>
      <c r="L7205">
        <v>3</v>
      </c>
      <c r="M7205">
        <v>3</v>
      </c>
      <c r="N7205">
        <v>4</v>
      </c>
      <c r="O7205">
        <v>4</v>
      </c>
      <c r="P7205">
        <v>4</v>
      </c>
      <c r="Q7205">
        <v>4</v>
      </c>
      <c r="R7205">
        <v>99.35</v>
      </c>
      <c r="S7205">
        <v>99.35</v>
      </c>
      <c r="T7205">
        <v>99.35</v>
      </c>
      <c r="U7205">
        <v>99.35</v>
      </c>
      <c r="V7205">
        <v>16.305988930000002</v>
      </c>
      <c r="W7205">
        <v>16.305988930000002</v>
      </c>
      <c r="X7205">
        <v>6.1327160489999999</v>
      </c>
      <c r="Y7205">
        <v>6.1327160489999999</v>
      </c>
    </row>
    <row r="7206" spans="1:25" x14ac:dyDescent="0.3">
      <c r="A7206" s="2">
        <v>45956</v>
      </c>
      <c r="B7206" t="s">
        <v>48</v>
      </c>
      <c r="C7206">
        <v>3344</v>
      </c>
      <c r="D7206">
        <v>13</v>
      </c>
      <c r="E7206">
        <v>1.0569999999999999</v>
      </c>
      <c r="F7206">
        <v>0.38900000000000001</v>
      </c>
      <c r="G7206">
        <v>13.74</v>
      </c>
      <c r="H7206">
        <v>13.74</v>
      </c>
      <c r="I7206" t="s">
        <v>149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X7206">
        <v>0</v>
      </c>
      <c r="Y7206">
        <v>0</v>
      </c>
    </row>
    <row r="7207" spans="1:25" x14ac:dyDescent="0.3">
      <c r="A7207" s="2">
        <v>45956</v>
      </c>
      <c r="B7207" t="s">
        <v>48</v>
      </c>
      <c r="C7207">
        <v>491</v>
      </c>
      <c r="D7207">
        <v>3</v>
      </c>
      <c r="E7207">
        <v>1.63</v>
      </c>
      <c r="F7207">
        <v>0.61099999999999999</v>
      </c>
      <c r="G7207">
        <v>4.8899999999999997</v>
      </c>
      <c r="H7207">
        <v>4.8899999999999997</v>
      </c>
      <c r="I7207" t="s">
        <v>149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1</v>
      </c>
      <c r="R7207">
        <v>28.49</v>
      </c>
      <c r="S7207">
        <v>28.49</v>
      </c>
      <c r="T7207">
        <v>28.49</v>
      </c>
      <c r="U7207">
        <v>28.49</v>
      </c>
      <c r="V7207">
        <v>17.16391716</v>
      </c>
      <c r="W7207">
        <v>17.16391716</v>
      </c>
      <c r="X7207">
        <v>5.8261758690000001</v>
      </c>
      <c r="Y7207">
        <v>5.8261758690000001</v>
      </c>
    </row>
    <row r="7208" spans="1:25" x14ac:dyDescent="0.3">
      <c r="A7208" s="2">
        <v>45956</v>
      </c>
      <c r="B7208" t="s">
        <v>48</v>
      </c>
      <c r="C7208">
        <v>1205</v>
      </c>
      <c r="D7208">
        <v>3</v>
      </c>
      <c r="E7208">
        <v>1.073</v>
      </c>
      <c r="F7208">
        <v>0.249</v>
      </c>
      <c r="G7208">
        <v>3.22</v>
      </c>
      <c r="H7208">
        <v>3.22</v>
      </c>
      <c r="I7208" t="s">
        <v>149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X7208">
        <v>0</v>
      </c>
      <c r="Y7208">
        <v>0</v>
      </c>
    </row>
    <row r="7209" spans="1:25" x14ac:dyDescent="0.3">
      <c r="A7209" s="2">
        <v>45956</v>
      </c>
      <c r="B7209" t="s">
        <v>19</v>
      </c>
      <c r="C7209">
        <v>13</v>
      </c>
      <c r="D7209">
        <v>0</v>
      </c>
      <c r="F7209">
        <v>0</v>
      </c>
      <c r="G7209">
        <v>0</v>
      </c>
      <c r="H7209">
        <v>0</v>
      </c>
      <c r="I7209" t="s">
        <v>149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5" x14ac:dyDescent="0.3">
      <c r="A7210" s="2">
        <v>45956</v>
      </c>
      <c r="B7210" t="s">
        <v>90</v>
      </c>
      <c r="C7210">
        <v>26</v>
      </c>
      <c r="D7210">
        <v>0</v>
      </c>
      <c r="F7210">
        <v>0</v>
      </c>
      <c r="G7210">
        <v>0</v>
      </c>
      <c r="H7210">
        <v>0</v>
      </c>
      <c r="I7210" t="s">
        <v>149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5" x14ac:dyDescent="0.3">
      <c r="A7211" s="2">
        <v>45956</v>
      </c>
      <c r="B7211" t="s">
        <v>19</v>
      </c>
      <c r="C7211">
        <v>24</v>
      </c>
      <c r="D7211">
        <v>0</v>
      </c>
      <c r="F7211">
        <v>0</v>
      </c>
      <c r="G7211">
        <v>0</v>
      </c>
      <c r="H7211">
        <v>0</v>
      </c>
      <c r="I7211" t="s">
        <v>149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5" x14ac:dyDescent="0.3">
      <c r="A7212" s="2">
        <v>45956</v>
      </c>
      <c r="B7212" t="s">
        <v>90</v>
      </c>
      <c r="C7212">
        <v>108</v>
      </c>
      <c r="D7212">
        <v>0</v>
      </c>
      <c r="F7212">
        <v>0</v>
      </c>
      <c r="G7212">
        <v>0</v>
      </c>
      <c r="H7212">
        <v>0</v>
      </c>
      <c r="I7212" t="s">
        <v>149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5" x14ac:dyDescent="0.3">
      <c r="A7213" s="2">
        <v>45956</v>
      </c>
      <c r="B7213" t="s">
        <v>19</v>
      </c>
      <c r="C7213">
        <v>16</v>
      </c>
      <c r="D7213">
        <v>0</v>
      </c>
      <c r="F7213">
        <v>0</v>
      </c>
      <c r="G7213">
        <v>0</v>
      </c>
      <c r="H7213">
        <v>0</v>
      </c>
      <c r="I7213" t="s">
        <v>149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5" x14ac:dyDescent="0.3">
      <c r="A7214" s="2">
        <v>45956</v>
      </c>
      <c r="B7214" t="s">
        <v>90</v>
      </c>
      <c r="C7214">
        <v>18</v>
      </c>
      <c r="D7214">
        <v>0</v>
      </c>
      <c r="F7214">
        <v>0</v>
      </c>
      <c r="G7214">
        <v>0</v>
      </c>
      <c r="H7214">
        <v>0</v>
      </c>
      <c r="I7214" t="s">
        <v>149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5" x14ac:dyDescent="0.3">
      <c r="A7215" s="2">
        <v>45956</v>
      </c>
      <c r="B7215" t="s">
        <v>19</v>
      </c>
      <c r="C7215">
        <v>13</v>
      </c>
      <c r="D7215">
        <v>0</v>
      </c>
      <c r="F7215">
        <v>0</v>
      </c>
      <c r="G7215">
        <v>0</v>
      </c>
      <c r="H7215">
        <v>0</v>
      </c>
      <c r="I7215" t="s">
        <v>149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5" x14ac:dyDescent="0.3">
      <c r="A7216" s="2">
        <v>45956</v>
      </c>
      <c r="B7216" t="s">
        <v>90</v>
      </c>
      <c r="C7216">
        <v>20</v>
      </c>
      <c r="D7216">
        <v>0</v>
      </c>
      <c r="F7216">
        <v>0</v>
      </c>
      <c r="G7216">
        <v>0</v>
      </c>
      <c r="H7216">
        <v>0</v>
      </c>
      <c r="I7216" t="s">
        <v>149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5" x14ac:dyDescent="0.3">
      <c r="A7217" s="2">
        <v>45956</v>
      </c>
      <c r="B7217" t="s">
        <v>58</v>
      </c>
      <c r="C7217">
        <v>227</v>
      </c>
      <c r="D7217">
        <v>2</v>
      </c>
      <c r="E7217">
        <v>1.7250000000000001</v>
      </c>
      <c r="F7217">
        <v>0.88100000000000001</v>
      </c>
      <c r="G7217">
        <v>3.45</v>
      </c>
      <c r="H7217">
        <v>3.45</v>
      </c>
      <c r="I7217" t="s">
        <v>149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X7217">
        <v>0</v>
      </c>
      <c r="Y7217">
        <v>0</v>
      </c>
    </row>
    <row r="7218" spans="1:25" x14ac:dyDescent="0.3">
      <c r="A7218" s="2">
        <v>45956</v>
      </c>
      <c r="B7218" t="s">
        <v>110</v>
      </c>
      <c r="C7218">
        <v>145</v>
      </c>
      <c r="D7218">
        <v>5</v>
      </c>
      <c r="E7218">
        <v>1.3979999999999999</v>
      </c>
      <c r="F7218">
        <v>3.448</v>
      </c>
      <c r="G7218">
        <v>6.99</v>
      </c>
      <c r="H7218">
        <v>6.99</v>
      </c>
      <c r="I7218" t="s">
        <v>149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X7218">
        <v>0</v>
      </c>
      <c r="Y7218">
        <v>0</v>
      </c>
    </row>
    <row r="7219" spans="1:25" x14ac:dyDescent="0.3">
      <c r="A7219" s="2">
        <v>45956</v>
      </c>
      <c r="B7219" t="s">
        <v>34</v>
      </c>
      <c r="C7219">
        <v>366</v>
      </c>
      <c r="D7219">
        <v>3</v>
      </c>
      <c r="E7219">
        <v>1.1000000000000001</v>
      </c>
      <c r="F7219">
        <v>0.82</v>
      </c>
      <c r="G7219">
        <v>3.3</v>
      </c>
      <c r="H7219">
        <v>3.3</v>
      </c>
      <c r="I7219" t="s">
        <v>149</v>
      </c>
      <c r="J7219">
        <v>3</v>
      </c>
      <c r="K7219">
        <v>3</v>
      </c>
      <c r="L7219">
        <v>3</v>
      </c>
      <c r="M7219">
        <v>3</v>
      </c>
      <c r="N7219">
        <v>3</v>
      </c>
      <c r="O7219">
        <v>3</v>
      </c>
      <c r="P7219">
        <v>3</v>
      </c>
      <c r="Q7219">
        <v>3</v>
      </c>
      <c r="R7219">
        <v>82.25</v>
      </c>
      <c r="S7219">
        <v>82.25</v>
      </c>
      <c r="T7219">
        <v>82.25</v>
      </c>
      <c r="U7219">
        <v>82.25</v>
      </c>
      <c r="V7219">
        <v>4.0121580549999996</v>
      </c>
      <c r="W7219">
        <v>4.0121580549999996</v>
      </c>
      <c r="X7219">
        <v>24.924242419999999</v>
      </c>
      <c r="Y7219">
        <v>24.924242419999999</v>
      </c>
    </row>
    <row r="7220" spans="1:25" x14ac:dyDescent="0.3">
      <c r="A7220" s="2">
        <v>45956</v>
      </c>
      <c r="B7220" t="s">
        <v>28</v>
      </c>
      <c r="C7220">
        <v>44</v>
      </c>
      <c r="D7220">
        <v>0</v>
      </c>
      <c r="F7220">
        <v>0</v>
      </c>
      <c r="G7220">
        <v>0</v>
      </c>
      <c r="H7220">
        <v>0</v>
      </c>
      <c r="I7220" t="s">
        <v>149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5" x14ac:dyDescent="0.3">
      <c r="A7221" s="2">
        <v>45956</v>
      </c>
      <c r="B7221" t="s">
        <v>58</v>
      </c>
      <c r="C7221">
        <v>385</v>
      </c>
      <c r="D7221">
        <v>3</v>
      </c>
      <c r="E7221">
        <v>1.06</v>
      </c>
      <c r="F7221">
        <v>0.77900000000000003</v>
      </c>
      <c r="G7221">
        <v>3.18</v>
      </c>
      <c r="H7221">
        <v>3.18</v>
      </c>
      <c r="I7221" t="s">
        <v>149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X7221">
        <v>0</v>
      </c>
      <c r="Y7221">
        <v>0</v>
      </c>
    </row>
    <row r="7222" spans="1:25" x14ac:dyDescent="0.3">
      <c r="A7222" s="2">
        <v>45956</v>
      </c>
      <c r="B7222" t="s">
        <v>110</v>
      </c>
      <c r="C7222">
        <v>506</v>
      </c>
      <c r="D7222">
        <v>8</v>
      </c>
      <c r="E7222">
        <v>1.02</v>
      </c>
      <c r="F7222">
        <v>1.581</v>
      </c>
      <c r="G7222">
        <v>8.16</v>
      </c>
      <c r="H7222">
        <v>8.16</v>
      </c>
      <c r="I7222" t="s">
        <v>149</v>
      </c>
      <c r="J7222">
        <v>1</v>
      </c>
      <c r="K7222">
        <v>1</v>
      </c>
      <c r="L7222">
        <v>1</v>
      </c>
      <c r="M7222">
        <v>1</v>
      </c>
      <c r="N7222">
        <v>2</v>
      </c>
      <c r="O7222">
        <v>2</v>
      </c>
      <c r="P7222">
        <v>2</v>
      </c>
      <c r="Q7222">
        <v>2</v>
      </c>
      <c r="R7222">
        <v>68.98</v>
      </c>
      <c r="S7222">
        <v>68.98</v>
      </c>
      <c r="T7222">
        <v>68.98</v>
      </c>
      <c r="U7222">
        <v>68.98</v>
      </c>
      <c r="V7222">
        <v>11.829515799999999</v>
      </c>
      <c r="W7222">
        <v>11.829515799999999</v>
      </c>
      <c r="X7222">
        <v>8.4534313730000008</v>
      </c>
      <c r="Y7222">
        <v>8.4534313730000008</v>
      </c>
    </row>
    <row r="7223" spans="1:25" x14ac:dyDescent="0.3">
      <c r="A7223" s="2">
        <v>45956</v>
      </c>
      <c r="B7223" t="s">
        <v>34</v>
      </c>
      <c r="C7223">
        <v>653</v>
      </c>
      <c r="D7223">
        <v>0</v>
      </c>
      <c r="F7223">
        <v>0</v>
      </c>
      <c r="G7223">
        <v>0</v>
      </c>
      <c r="H7223">
        <v>0</v>
      </c>
      <c r="I7223" t="s">
        <v>149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5" x14ac:dyDescent="0.3">
      <c r="A7224" s="2">
        <v>45956</v>
      </c>
      <c r="B7224" t="s">
        <v>28</v>
      </c>
      <c r="C7224">
        <v>505</v>
      </c>
      <c r="D7224">
        <v>1</v>
      </c>
      <c r="E7224">
        <v>1.29</v>
      </c>
      <c r="F7224">
        <v>0.19800000000000001</v>
      </c>
      <c r="G7224">
        <v>1.29</v>
      </c>
      <c r="H7224">
        <v>1.29</v>
      </c>
      <c r="I7224" t="s">
        <v>149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X7224">
        <v>0</v>
      </c>
      <c r="Y7224">
        <v>0</v>
      </c>
    </row>
    <row r="7225" spans="1:25" x14ac:dyDescent="0.3">
      <c r="A7225" s="2">
        <v>45956</v>
      </c>
      <c r="B7225" t="s">
        <v>28</v>
      </c>
      <c r="C7225">
        <v>23</v>
      </c>
      <c r="D7225">
        <v>1</v>
      </c>
      <c r="E7225">
        <v>0.92</v>
      </c>
      <c r="F7225">
        <v>4.3479999999999999</v>
      </c>
      <c r="G7225">
        <v>0.92</v>
      </c>
      <c r="H7225">
        <v>0.92</v>
      </c>
      <c r="I7225" t="s">
        <v>149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X7225">
        <v>0</v>
      </c>
      <c r="Y7225">
        <v>0</v>
      </c>
    </row>
    <row r="7226" spans="1:25" x14ac:dyDescent="0.3">
      <c r="A7226" s="2">
        <v>45956</v>
      </c>
      <c r="B7226" t="s">
        <v>58</v>
      </c>
      <c r="C7226">
        <v>202</v>
      </c>
      <c r="D7226">
        <v>1</v>
      </c>
      <c r="E7226">
        <v>1.5</v>
      </c>
      <c r="F7226">
        <v>0.495</v>
      </c>
      <c r="G7226">
        <v>1.5</v>
      </c>
      <c r="H7226">
        <v>1.5</v>
      </c>
      <c r="I7226" t="s">
        <v>149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X7226">
        <v>0</v>
      </c>
      <c r="Y7226">
        <v>0</v>
      </c>
    </row>
    <row r="7227" spans="1:25" x14ac:dyDescent="0.3">
      <c r="A7227" s="2">
        <v>45956</v>
      </c>
      <c r="B7227" t="s">
        <v>110</v>
      </c>
      <c r="C7227">
        <v>216</v>
      </c>
      <c r="D7227">
        <v>2</v>
      </c>
      <c r="E7227">
        <v>0.99</v>
      </c>
      <c r="F7227">
        <v>0.92600000000000005</v>
      </c>
      <c r="G7227">
        <v>1.98</v>
      </c>
      <c r="H7227">
        <v>1.98</v>
      </c>
      <c r="I7227" t="s">
        <v>149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X7227">
        <v>0</v>
      </c>
      <c r="Y7227">
        <v>0</v>
      </c>
    </row>
    <row r="7228" spans="1:25" x14ac:dyDescent="0.3">
      <c r="A7228" s="2">
        <v>45956</v>
      </c>
      <c r="B7228" t="s">
        <v>34</v>
      </c>
      <c r="C7228">
        <v>718</v>
      </c>
      <c r="D7228">
        <v>4</v>
      </c>
      <c r="E7228">
        <v>1.1200000000000001</v>
      </c>
      <c r="F7228">
        <v>0.55700000000000005</v>
      </c>
      <c r="G7228">
        <v>4.4800000000000004</v>
      </c>
      <c r="H7228">
        <v>4.4800000000000004</v>
      </c>
      <c r="I7228" t="s">
        <v>149</v>
      </c>
      <c r="J7228">
        <v>3</v>
      </c>
      <c r="K7228">
        <v>3</v>
      </c>
      <c r="L7228">
        <v>3</v>
      </c>
      <c r="M7228">
        <v>3</v>
      </c>
      <c r="N7228">
        <v>3</v>
      </c>
      <c r="O7228">
        <v>3</v>
      </c>
      <c r="P7228">
        <v>3</v>
      </c>
      <c r="Q7228">
        <v>3</v>
      </c>
      <c r="R7228">
        <v>60.47</v>
      </c>
      <c r="S7228">
        <v>60.47</v>
      </c>
      <c r="T7228">
        <v>60.47</v>
      </c>
      <c r="U7228">
        <v>60.47</v>
      </c>
      <c r="V7228">
        <v>7.4086323800000002</v>
      </c>
      <c r="W7228">
        <v>7.4086323800000002</v>
      </c>
      <c r="X7228">
        <v>13.49776786</v>
      </c>
      <c r="Y7228">
        <v>13.49776786</v>
      </c>
    </row>
    <row r="7229" spans="1:25" x14ac:dyDescent="0.3">
      <c r="A7229" s="2">
        <v>45956</v>
      </c>
      <c r="B7229" t="s">
        <v>34</v>
      </c>
      <c r="C7229">
        <v>106</v>
      </c>
      <c r="D7229">
        <v>1</v>
      </c>
      <c r="E7229">
        <v>1.26</v>
      </c>
      <c r="F7229">
        <v>0.94299999999999995</v>
      </c>
      <c r="G7229">
        <v>1.26</v>
      </c>
      <c r="H7229">
        <v>1.26</v>
      </c>
      <c r="I7229" t="s">
        <v>149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X7229">
        <v>0</v>
      </c>
      <c r="Y7229">
        <v>0</v>
      </c>
    </row>
    <row r="7230" spans="1:25" x14ac:dyDescent="0.3">
      <c r="A7230" s="2">
        <v>45956</v>
      </c>
      <c r="B7230" t="s">
        <v>58</v>
      </c>
      <c r="C7230">
        <v>177</v>
      </c>
      <c r="D7230">
        <v>4</v>
      </c>
      <c r="E7230">
        <v>0.36299999999999999</v>
      </c>
      <c r="F7230">
        <v>2.2599999999999998</v>
      </c>
      <c r="G7230">
        <v>1.45</v>
      </c>
      <c r="H7230">
        <v>1.45</v>
      </c>
      <c r="I7230" t="s">
        <v>149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  <c r="Q7230">
        <v>1</v>
      </c>
      <c r="R7230">
        <v>27.49</v>
      </c>
      <c r="S7230">
        <v>27.49</v>
      </c>
      <c r="T7230">
        <v>27.49</v>
      </c>
      <c r="U7230">
        <v>27.49</v>
      </c>
      <c r="V7230">
        <v>5.2746453259999999</v>
      </c>
      <c r="W7230">
        <v>5.2746453259999999</v>
      </c>
      <c r="X7230">
        <v>18.95862069</v>
      </c>
      <c r="Y7230">
        <v>18.95862069</v>
      </c>
    </row>
    <row r="7231" spans="1:25" x14ac:dyDescent="0.3">
      <c r="A7231" s="2">
        <v>45956</v>
      </c>
      <c r="B7231" t="s">
        <v>28</v>
      </c>
      <c r="C7231">
        <v>65</v>
      </c>
      <c r="D7231">
        <v>0</v>
      </c>
      <c r="F7231">
        <v>0</v>
      </c>
      <c r="G7231">
        <v>0</v>
      </c>
      <c r="H7231">
        <v>0</v>
      </c>
      <c r="I7231" t="s">
        <v>149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5" x14ac:dyDescent="0.3">
      <c r="A7232" s="2">
        <v>45956</v>
      </c>
      <c r="B7232" t="s">
        <v>110</v>
      </c>
      <c r="C7232">
        <v>1425</v>
      </c>
      <c r="D7232">
        <v>9</v>
      </c>
      <c r="E7232">
        <v>0.69799999999999995</v>
      </c>
      <c r="F7232">
        <v>0.63200000000000001</v>
      </c>
      <c r="G7232">
        <v>6.28</v>
      </c>
      <c r="H7232">
        <v>6.28</v>
      </c>
      <c r="I7232" t="s">
        <v>149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X7232">
        <v>0</v>
      </c>
      <c r="Y7232">
        <v>0</v>
      </c>
    </row>
    <row r="7233" spans="1:25" x14ac:dyDescent="0.3">
      <c r="A7233" s="2">
        <v>45956</v>
      </c>
      <c r="B7233" t="s">
        <v>26</v>
      </c>
      <c r="C7233">
        <v>129</v>
      </c>
      <c r="D7233">
        <v>0</v>
      </c>
      <c r="F7233">
        <v>0</v>
      </c>
      <c r="G7233">
        <v>0</v>
      </c>
      <c r="H7233">
        <v>0</v>
      </c>
      <c r="I7233" t="s">
        <v>149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5" x14ac:dyDescent="0.3">
      <c r="A7234" s="2">
        <v>45956</v>
      </c>
      <c r="B7234" t="s">
        <v>30</v>
      </c>
      <c r="C7234">
        <v>8</v>
      </c>
      <c r="D7234">
        <v>0</v>
      </c>
      <c r="F7234">
        <v>0</v>
      </c>
      <c r="G7234">
        <v>0</v>
      </c>
      <c r="H7234">
        <v>0</v>
      </c>
      <c r="I7234" t="s">
        <v>149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5" x14ac:dyDescent="0.3">
      <c r="A7235" s="2">
        <v>45956</v>
      </c>
      <c r="B7235" t="s">
        <v>26</v>
      </c>
      <c r="C7235">
        <v>255</v>
      </c>
      <c r="D7235">
        <v>2</v>
      </c>
      <c r="E7235">
        <v>0.40500000000000003</v>
      </c>
      <c r="F7235">
        <v>0.78400000000000003</v>
      </c>
      <c r="G7235">
        <v>0.81</v>
      </c>
      <c r="H7235">
        <v>0.81</v>
      </c>
      <c r="I7235" t="s">
        <v>149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X7235">
        <v>0</v>
      </c>
      <c r="Y7235">
        <v>0</v>
      </c>
    </row>
    <row r="7236" spans="1:25" x14ac:dyDescent="0.3">
      <c r="A7236" s="2">
        <v>45956</v>
      </c>
      <c r="B7236" t="s">
        <v>30</v>
      </c>
      <c r="C7236">
        <v>45</v>
      </c>
      <c r="D7236">
        <v>0</v>
      </c>
      <c r="F7236">
        <v>0</v>
      </c>
      <c r="G7236">
        <v>0</v>
      </c>
      <c r="H7236">
        <v>0</v>
      </c>
      <c r="I7236" t="s">
        <v>149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5" x14ac:dyDescent="0.3">
      <c r="A7237" s="2">
        <v>45956</v>
      </c>
      <c r="B7237" t="s">
        <v>26</v>
      </c>
      <c r="C7237">
        <v>265</v>
      </c>
      <c r="D7237">
        <v>2</v>
      </c>
      <c r="E7237">
        <v>0.69499999999999995</v>
      </c>
      <c r="F7237">
        <v>0.755</v>
      </c>
      <c r="G7237">
        <v>1.39</v>
      </c>
      <c r="H7237">
        <v>1.39</v>
      </c>
      <c r="I7237" t="s">
        <v>149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X7237">
        <v>0</v>
      </c>
      <c r="Y7237">
        <v>0</v>
      </c>
    </row>
    <row r="7238" spans="1:25" x14ac:dyDescent="0.3">
      <c r="A7238" s="2">
        <v>45956</v>
      </c>
      <c r="B7238" t="s">
        <v>30</v>
      </c>
      <c r="C7238">
        <v>103</v>
      </c>
      <c r="D7238">
        <v>1</v>
      </c>
      <c r="E7238">
        <v>0.66</v>
      </c>
      <c r="F7238">
        <v>0.97099999999999997</v>
      </c>
      <c r="G7238">
        <v>0.66</v>
      </c>
      <c r="H7238">
        <v>0.66</v>
      </c>
      <c r="I7238" t="s">
        <v>149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X7238">
        <v>0</v>
      </c>
      <c r="Y7238">
        <v>0</v>
      </c>
    </row>
    <row r="7239" spans="1:25" x14ac:dyDescent="0.3">
      <c r="A7239" s="2">
        <v>45956</v>
      </c>
      <c r="B7239" t="s">
        <v>30</v>
      </c>
      <c r="C7239">
        <v>48</v>
      </c>
      <c r="D7239">
        <v>1</v>
      </c>
      <c r="E7239">
        <v>0.33</v>
      </c>
      <c r="F7239">
        <v>2.0830000000000002</v>
      </c>
      <c r="G7239">
        <v>0.33</v>
      </c>
      <c r="H7239">
        <v>0.33</v>
      </c>
      <c r="I7239" t="s">
        <v>149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X7239">
        <v>0</v>
      </c>
      <c r="Y7239">
        <v>0</v>
      </c>
    </row>
    <row r="7240" spans="1:25" x14ac:dyDescent="0.3">
      <c r="A7240" s="2">
        <v>45956</v>
      </c>
      <c r="B7240" t="s">
        <v>26</v>
      </c>
      <c r="C7240">
        <v>179</v>
      </c>
      <c r="D7240">
        <v>2</v>
      </c>
      <c r="E7240">
        <v>0.84</v>
      </c>
      <c r="F7240">
        <v>1.117</v>
      </c>
      <c r="G7240">
        <v>1.68</v>
      </c>
      <c r="H7240">
        <v>1.68</v>
      </c>
      <c r="I7240" t="s">
        <v>149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X7240">
        <v>0</v>
      </c>
      <c r="Y7240">
        <v>0</v>
      </c>
    </row>
    <row r="7241" spans="1:25" x14ac:dyDescent="0.3">
      <c r="A7241" s="2">
        <v>45956</v>
      </c>
      <c r="B7241" t="s">
        <v>86</v>
      </c>
      <c r="C7241">
        <v>2</v>
      </c>
      <c r="D7241">
        <v>0</v>
      </c>
      <c r="F7241">
        <v>0</v>
      </c>
      <c r="G7241">
        <v>0</v>
      </c>
      <c r="H7241">
        <v>0</v>
      </c>
      <c r="I7241" t="s">
        <v>149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5" x14ac:dyDescent="0.3">
      <c r="A7242" s="2">
        <v>45956</v>
      </c>
      <c r="B7242" t="s">
        <v>32</v>
      </c>
      <c r="C7242">
        <v>52</v>
      </c>
      <c r="D7242">
        <v>1</v>
      </c>
      <c r="E7242">
        <v>2.2200000000000002</v>
      </c>
      <c r="F7242">
        <v>1.923</v>
      </c>
      <c r="G7242">
        <v>2.2200000000000002</v>
      </c>
      <c r="H7242">
        <v>2.2200000000000002</v>
      </c>
      <c r="I7242" t="s">
        <v>149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X7242">
        <v>0</v>
      </c>
      <c r="Y7242">
        <v>0</v>
      </c>
    </row>
    <row r="7243" spans="1:25" x14ac:dyDescent="0.3">
      <c r="A7243" s="2">
        <v>45956</v>
      </c>
      <c r="B7243" t="s">
        <v>46</v>
      </c>
      <c r="C7243">
        <v>82</v>
      </c>
      <c r="D7243">
        <v>0</v>
      </c>
      <c r="F7243">
        <v>0</v>
      </c>
      <c r="G7243">
        <v>0</v>
      </c>
      <c r="H7243">
        <v>0</v>
      </c>
      <c r="I7243" t="s">
        <v>149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5" x14ac:dyDescent="0.3">
      <c r="A7244" s="2">
        <v>45956</v>
      </c>
      <c r="B7244" t="s">
        <v>38</v>
      </c>
      <c r="C7244">
        <v>229</v>
      </c>
      <c r="D7244">
        <v>2</v>
      </c>
      <c r="E7244">
        <v>1.095</v>
      </c>
      <c r="F7244">
        <v>0.873</v>
      </c>
      <c r="G7244">
        <v>2.19</v>
      </c>
      <c r="H7244">
        <v>2.19</v>
      </c>
      <c r="I7244" t="s">
        <v>149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X7244">
        <v>0</v>
      </c>
      <c r="Y7244">
        <v>0</v>
      </c>
    </row>
    <row r="7245" spans="1:25" x14ac:dyDescent="0.3">
      <c r="A7245" s="2">
        <v>45956</v>
      </c>
      <c r="B7245" t="s">
        <v>46</v>
      </c>
      <c r="C7245">
        <v>913</v>
      </c>
      <c r="D7245">
        <v>2</v>
      </c>
      <c r="E7245">
        <v>1.355</v>
      </c>
      <c r="F7245">
        <v>0.219</v>
      </c>
      <c r="G7245">
        <v>2.71</v>
      </c>
      <c r="H7245">
        <v>2.71</v>
      </c>
      <c r="I7245" t="s">
        <v>149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X7245">
        <v>0</v>
      </c>
      <c r="Y7245">
        <v>0</v>
      </c>
    </row>
    <row r="7246" spans="1:25" x14ac:dyDescent="0.3">
      <c r="A7246" s="2">
        <v>45956</v>
      </c>
      <c r="B7246" t="s">
        <v>38</v>
      </c>
      <c r="C7246">
        <v>654</v>
      </c>
      <c r="D7246">
        <v>8</v>
      </c>
      <c r="E7246">
        <v>0.83599999999999997</v>
      </c>
      <c r="F7246">
        <v>1.2230000000000001</v>
      </c>
      <c r="G7246">
        <v>6.69</v>
      </c>
      <c r="H7246">
        <v>6.69</v>
      </c>
      <c r="I7246" t="s">
        <v>149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X7246">
        <v>0</v>
      </c>
      <c r="Y7246">
        <v>0</v>
      </c>
    </row>
    <row r="7247" spans="1:25" x14ac:dyDescent="0.3">
      <c r="A7247" s="2">
        <v>45956</v>
      </c>
      <c r="B7247" t="s">
        <v>86</v>
      </c>
      <c r="C7247">
        <v>144</v>
      </c>
      <c r="D7247">
        <v>1</v>
      </c>
      <c r="E7247">
        <v>1.1399999999999999</v>
      </c>
      <c r="F7247">
        <v>0.69399999999999995</v>
      </c>
      <c r="G7247">
        <v>1.1399999999999999</v>
      </c>
      <c r="H7247">
        <v>1.1399999999999999</v>
      </c>
      <c r="I7247" t="s">
        <v>149</v>
      </c>
      <c r="J7247">
        <v>2</v>
      </c>
      <c r="K7247">
        <v>2</v>
      </c>
      <c r="L7247">
        <v>2</v>
      </c>
      <c r="M7247">
        <v>2</v>
      </c>
      <c r="N7247">
        <v>5</v>
      </c>
      <c r="O7247">
        <v>5</v>
      </c>
      <c r="P7247">
        <v>5</v>
      </c>
      <c r="Q7247">
        <v>5</v>
      </c>
      <c r="R7247">
        <v>204.4</v>
      </c>
      <c r="S7247">
        <v>204.4</v>
      </c>
      <c r="T7247">
        <v>204.4</v>
      </c>
      <c r="U7247">
        <v>204.4</v>
      </c>
      <c r="V7247">
        <v>0.55772994129999998</v>
      </c>
      <c r="W7247">
        <v>0.55772994129999998</v>
      </c>
      <c r="X7247">
        <v>179.2982456</v>
      </c>
      <c r="Y7247">
        <v>179.2982456</v>
      </c>
    </row>
    <row r="7248" spans="1:25" x14ac:dyDescent="0.3">
      <c r="A7248" s="2">
        <v>45956</v>
      </c>
      <c r="B7248" t="s">
        <v>32</v>
      </c>
      <c r="C7248">
        <v>131</v>
      </c>
      <c r="D7248">
        <v>0</v>
      </c>
      <c r="F7248">
        <v>0</v>
      </c>
      <c r="G7248">
        <v>0</v>
      </c>
      <c r="H7248">
        <v>0</v>
      </c>
      <c r="I7248" t="s">
        <v>149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5" x14ac:dyDescent="0.3">
      <c r="A7249" s="2">
        <v>45956</v>
      </c>
      <c r="B7249" t="s">
        <v>38</v>
      </c>
      <c r="C7249">
        <v>248</v>
      </c>
      <c r="D7249">
        <v>3</v>
      </c>
      <c r="E7249">
        <v>0.87</v>
      </c>
      <c r="F7249">
        <v>1.21</v>
      </c>
      <c r="G7249">
        <v>2.61</v>
      </c>
      <c r="H7249">
        <v>2.61</v>
      </c>
      <c r="I7249" t="s">
        <v>149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X7249">
        <v>0</v>
      </c>
      <c r="Y7249">
        <v>0</v>
      </c>
    </row>
    <row r="7250" spans="1:25" x14ac:dyDescent="0.3">
      <c r="A7250" s="2">
        <v>45956</v>
      </c>
      <c r="B7250" t="s">
        <v>86</v>
      </c>
      <c r="C7250">
        <v>2</v>
      </c>
      <c r="D7250">
        <v>0</v>
      </c>
      <c r="F7250">
        <v>0</v>
      </c>
      <c r="G7250">
        <v>0</v>
      </c>
      <c r="H7250">
        <v>0</v>
      </c>
      <c r="I7250" t="s">
        <v>149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5" x14ac:dyDescent="0.3">
      <c r="A7251" s="2">
        <v>45956</v>
      </c>
      <c r="B7251" t="s">
        <v>32</v>
      </c>
      <c r="C7251">
        <v>14</v>
      </c>
      <c r="D7251">
        <v>0</v>
      </c>
      <c r="F7251">
        <v>0</v>
      </c>
      <c r="G7251">
        <v>0</v>
      </c>
      <c r="H7251">
        <v>0</v>
      </c>
      <c r="I7251" t="s">
        <v>149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5" x14ac:dyDescent="0.3">
      <c r="A7252" s="2">
        <v>45956</v>
      </c>
      <c r="B7252" t="s">
        <v>46</v>
      </c>
      <c r="C7252">
        <v>171</v>
      </c>
      <c r="D7252">
        <v>0</v>
      </c>
      <c r="F7252">
        <v>0</v>
      </c>
      <c r="G7252">
        <v>0</v>
      </c>
      <c r="H7252">
        <v>0</v>
      </c>
      <c r="I7252" t="s">
        <v>149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5" x14ac:dyDescent="0.3">
      <c r="A7253" s="2">
        <v>45956</v>
      </c>
      <c r="B7253" t="s">
        <v>86</v>
      </c>
      <c r="C7253">
        <v>46</v>
      </c>
      <c r="D7253">
        <v>0</v>
      </c>
      <c r="F7253">
        <v>0</v>
      </c>
      <c r="G7253">
        <v>0</v>
      </c>
      <c r="H7253">
        <v>0</v>
      </c>
      <c r="I7253" t="s">
        <v>149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5" x14ac:dyDescent="0.3">
      <c r="A7254" s="2">
        <v>45956</v>
      </c>
      <c r="B7254" t="s">
        <v>46</v>
      </c>
      <c r="C7254">
        <v>38</v>
      </c>
      <c r="D7254">
        <v>0</v>
      </c>
      <c r="F7254">
        <v>0</v>
      </c>
      <c r="G7254">
        <v>0</v>
      </c>
      <c r="H7254">
        <v>0</v>
      </c>
      <c r="I7254" t="s">
        <v>149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5" x14ac:dyDescent="0.3">
      <c r="A7255" s="2">
        <v>45956</v>
      </c>
      <c r="B7255" t="s">
        <v>32</v>
      </c>
      <c r="C7255">
        <v>115</v>
      </c>
      <c r="D7255">
        <v>0</v>
      </c>
      <c r="F7255">
        <v>0</v>
      </c>
      <c r="G7255">
        <v>0</v>
      </c>
      <c r="H7255">
        <v>0</v>
      </c>
      <c r="I7255" t="s">
        <v>149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5" x14ac:dyDescent="0.3">
      <c r="A7256" s="2">
        <v>45956</v>
      </c>
      <c r="B7256" t="s">
        <v>38</v>
      </c>
      <c r="C7256">
        <v>530</v>
      </c>
      <c r="D7256">
        <v>6</v>
      </c>
      <c r="E7256">
        <v>0.26700000000000002</v>
      </c>
      <c r="F7256">
        <v>1.1319999999999999</v>
      </c>
      <c r="G7256">
        <v>1.6</v>
      </c>
      <c r="H7256">
        <v>1.6</v>
      </c>
      <c r="I7256" t="s">
        <v>149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X7256">
        <v>0</v>
      </c>
      <c r="Y7256">
        <v>0</v>
      </c>
    </row>
    <row r="7257" spans="1:25" x14ac:dyDescent="0.3">
      <c r="A7257" s="2">
        <v>45956</v>
      </c>
      <c r="B7257" t="s">
        <v>40</v>
      </c>
      <c r="C7257">
        <v>237</v>
      </c>
      <c r="D7257">
        <v>0</v>
      </c>
      <c r="F7257">
        <v>0</v>
      </c>
      <c r="G7257">
        <v>0</v>
      </c>
      <c r="H7257">
        <v>0</v>
      </c>
      <c r="I7257" t="s">
        <v>149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5" x14ac:dyDescent="0.3">
      <c r="A7258" s="2">
        <v>45957</v>
      </c>
      <c r="B7258" t="s">
        <v>44</v>
      </c>
      <c r="C7258">
        <v>1712</v>
      </c>
      <c r="D7258">
        <v>14</v>
      </c>
      <c r="E7258">
        <v>1.5209999999999999</v>
      </c>
      <c r="F7258">
        <v>0.81799999999999995</v>
      </c>
      <c r="G7258">
        <v>21.3</v>
      </c>
      <c r="H7258">
        <v>21.3</v>
      </c>
      <c r="I7258" t="s">
        <v>149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X7258">
        <v>0</v>
      </c>
      <c r="Y7258">
        <v>0</v>
      </c>
    </row>
    <row r="7259" spans="1:25" x14ac:dyDescent="0.3">
      <c r="A7259" s="2">
        <v>45957</v>
      </c>
      <c r="B7259" t="s">
        <v>42</v>
      </c>
      <c r="C7259">
        <v>9136</v>
      </c>
      <c r="D7259">
        <v>99</v>
      </c>
      <c r="E7259">
        <v>1.6930000000000001</v>
      </c>
      <c r="F7259">
        <v>1.0840000000000001</v>
      </c>
      <c r="G7259">
        <v>167.65</v>
      </c>
      <c r="H7259">
        <v>167.65</v>
      </c>
      <c r="I7259" t="s">
        <v>149</v>
      </c>
      <c r="J7259">
        <v>16</v>
      </c>
      <c r="K7259">
        <v>17</v>
      </c>
      <c r="L7259">
        <v>17</v>
      </c>
      <c r="M7259">
        <v>17</v>
      </c>
      <c r="N7259">
        <v>16</v>
      </c>
      <c r="O7259">
        <v>17</v>
      </c>
      <c r="P7259">
        <v>17</v>
      </c>
      <c r="Q7259">
        <v>17</v>
      </c>
      <c r="R7259">
        <v>388.4</v>
      </c>
      <c r="S7259">
        <v>412.88</v>
      </c>
      <c r="T7259">
        <v>412.88</v>
      </c>
      <c r="U7259">
        <v>412.88</v>
      </c>
      <c r="V7259">
        <v>40.60501841</v>
      </c>
      <c r="W7259">
        <v>40.60501841</v>
      </c>
      <c r="X7259">
        <v>2.4627497759999999</v>
      </c>
      <c r="Y7259">
        <v>2.4627497759999999</v>
      </c>
    </row>
    <row r="7260" spans="1:25" x14ac:dyDescent="0.3">
      <c r="A7260" s="2">
        <v>45957</v>
      </c>
      <c r="B7260" t="s">
        <v>40</v>
      </c>
      <c r="C7260">
        <v>2196</v>
      </c>
      <c r="D7260">
        <v>14</v>
      </c>
      <c r="E7260">
        <v>2.706</v>
      </c>
      <c r="F7260">
        <v>0.63800000000000001</v>
      </c>
      <c r="G7260">
        <v>37.89</v>
      </c>
      <c r="H7260">
        <v>37.89</v>
      </c>
      <c r="I7260" t="s">
        <v>149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X7260">
        <v>0</v>
      </c>
      <c r="Y7260">
        <v>0</v>
      </c>
    </row>
    <row r="7261" spans="1:25" x14ac:dyDescent="0.3">
      <c r="A7261" s="2">
        <v>45957</v>
      </c>
      <c r="B7261" t="s">
        <v>62</v>
      </c>
      <c r="C7261">
        <v>1842</v>
      </c>
      <c r="D7261">
        <v>9</v>
      </c>
      <c r="E7261">
        <v>4.2770000000000001</v>
      </c>
      <c r="F7261">
        <v>0.48899999999999999</v>
      </c>
      <c r="G7261">
        <v>38.49</v>
      </c>
      <c r="H7261">
        <v>38.49</v>
      </c>
      <c r="I7261" t="s">
        <v>149</v>
      </c>
      <c r="J7261">
        <v>1</v>
      </c>
      <c r="K7261">
        <v>1</v>
      </c>
      <c r="L7261">
        <v>2</v>
      </c>
      <c r="M7261">
        <v>2</v>
      </c>
      <c r="N7261">
        <v>1</v>
      </c>
      <c r="O7261">
        <v>1</v>
      </c>
      <c r="P7261">
        <v>4</v>
      </c>
      <c r="Q7261">
        <v>4</v>
      </c>
      <c r="R7261">
        <v>109.49</v>
      </c>
      <c r="S7261">
        <v>109.49</v>
      </c>
      <c r="T7261">
        <v>218.96</v>
      </c>
      <c r="U7261">
        <v>218.96</v>
      </c>
      <c r="V7261">
        <v>35.153895329999997</v>
      </c>
      <c r="W7261">
        <v>17.578553159999998</v>
      </c>
      <c r="X7261">
        <v>2.84463497</v>
      </c>
      <c r="Y7261">
        <v>5.688750325</v>
      </c>
    </row>
    <row r="7262" spans="1:25" x14ac:dyDescent="0.3">
      <c r="A7262" s="2">
        <v>45957</v>
      </c>
      <c r="B7262" t="s">
        <v>84</v>
      </c>
      <c r="C7262">
        <v>6256</v>
      </c>
      <c r="D7262">
        <v>54</v>
      </c>
      <c r="E7262">
        <v>2.1890000000000001</v>
      </c>
      <c r="F7262">
        <v>0.86299999999999999</v>
      </c>
      <c r="G7262">
        <v>118.2</v>
      </c>
      <c r="H7262">
        <v>118.2</v>
      </c>
      <c r="I7262" t="s">
        <v>149</v>
      </c>
      <c r="J7262">
        <v>7</v>
      </c>
      <c r="K7262">
        <v>7</v>
      </c>
      <c r="L7262">
        <v>7</v>
      </c>
      <c r="M7262">
        <v>7</v>
      </c>
      <c r="N7262">
        <v>7</v>
      </c>
      <c r="O7262">
        <v>7</v>
      </c>
      <c r="P7262">
        <v>7</v>
      </c>
      <c r="Q7262">
        <v>7</v>
      </c>
      <c r="R7262">
        <v>277.83999999999997</v>
      </c>
      <c r="S7262">
        <v>277.83999999999997</v>
      </c>
      <c r="T7262">
        <v>277.83999999999997</v>
      </c>
      <c r="U7262">
        <v>277.83999999999997</v>
      </c>
      <c r="V7262">
        <v>42.542470489999999</v>
      </c>
      <c r="W7262">
        <v>42.542470489999999</v>
      </c>
      <c r="X7262">
        <v>2.350592217</v>
      </c>
      <c r="Y7262">
        <v>2.350592217</v>
      </c>
    </row>
    <row r="7263" spans="1:25" x14ac:dyDescent="0.3">
      <c r="A7263" s="2">
        <v>45957</v>
      </c>
      <c r="B7263" t="s">
        <v>56</v>
      </c>
      <c r="C7263">
        <v>644</v>
      </c>
      <c r="D7263">
        <v>13</v>
      </c>
      <c r="E7263">
        <v>0.89200000000000002</v>
      </c>
      <c r="F7263">
        <v>2.0190000000000001</v>
      </c>
      <c r="G7263">
        <v>11.59</v>
      </c>
      <c r="H7263">
        <v>11.59</v>
      </c>
      <c r="I7263" t="s">
        <v>149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1</v>
      </c>
      <c r="R7263">
        <v>23.88</v>
      </c>
      <c r="S7263">
        <v>23.88</v>
      </c>
      <c r="T7263">
        <v>23.88</v>
      </c>
      <c r="U7263">
        <v>23.88</v>
      </c>
      <c r="V7263">
        <v>48.53433836</v>
      </c>
      <c r="W7263">
        <v>48.53433836</v>
      </c>
      <c r="X7263">
        <v>2.0603968940000001</v>
      </c>
      <c r="Y7263">
        <v>2.0603968940000001</v>
      </c>
    </row>
    <row r="7264" spans="1:25" x14ac:dyDescent="0.3">
      <c r="A7264" s="2">
        <v>45957</v>
      </c>
      <c r="B7264" t="s">
        <v>50</v>
      </c>
      <c r="C7264">
        <v>3548</v>
      </c>
      <c r="D7264">
        <v>23</v>
      </c>
      <c r="E7264">
        <v>1.409</v>
      </c>
      <c r="F7264">
        <v>0.64800000000000002</v>
      </c>
      <c r="G7264">
        <v>32.409999999999997</v>
      </c>
      <c r="H7264">
        <v>32.409999999999997</v>
      </c>
      <c r="I7264" t="s">
        <v>149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1</v>
      </c>
      <c r="R7264">
        <v>42.49</v>
      </c>
      <c r="S7264">
        <v>42.49</v>
      </c>
      <c r="T7264">
        <v>42.49</v>
      </c>
      <c r="U7264">
        <v>42.49</v>
      </c>
      <c r="V7264">
        <v>76.276770999999997</v>
      </c>
      <c r="W7264">
        <v>76.276770999999997</v>
      </c>
      <c r="X7264">
        <v>1.3110151189999999</v>
      </c>
      <c r="Y7264">
        <v>1.3110151189999999</v>
      </c>
    </row>
    <row r="7265" spans="1:25" x14ac:dyDescent="0.3">
      <c r="A7265" s="2">
        <v>45957</v>
      </c>
      <c r="B7265" t="s">
        <v>36</v>
      </c>
      <c r="C7265">
        <v>1768</v>
      </c>
      <c r="D7265">
        <v>13</v>
      </c>
      <c r="E7265">
        <v>1.236</v>
      </c>
      <c r="F7265">
        <v>0.73499999999999999</v>
      </c>
      <c r="G7265">
        <v>16.07</v>
      </c>
      <c r="H7265">
        <v>16.07</v>
      </c>
      <c r="I7265" t="s">
        <v>149</v>
      </c>
      <c r="J7265">
        <v>1</v>
      </c>
      <c r="K7265">
        <v>2</v>
      </c>
      <c r="L7265">
        <v>2</v>
      </c>
      <c r="M7265">
        <v>2</v>
      </c>
      <c r="N7265">
        <v>1</v>
      </c>
      <c r="O7265">
        <v>2</v>
      </c>
      <c r="P7265">
        <v>2</v>
      </c>
      <c r="Q7265">
        <v>2</v>
      </c>
      <c r="R7265">
        <v>36.49</v>
      </c>
      <c r="S7265">
        <v>55.37</v>
      </c>
      <c r="T7265">
        <v>55.37</v>
      </c>
      <c r="U7265">
        <v>55.37</v>
      </c>
      <c r="V7265">
        <v>29.022936609999999</v>
      </c>
      <c r="W7265">
        <v>29.022936609999999</v>
      </c>
      <c r="X7265">
        <v>3.4455507160000001</v>
      </c>
      <c r="Y7265">
        <v>3.4455507160000001</v>
      </c>
    </row>
    <row r="7266" spans="1:25" x14ac:dyDescent="0.3">
      <c r="A7266" s="2">
        <v>45957</v>
      </c>
      <c r="B7266" t="s">
        <v>62</v>
      </c>
      <c r="C7266">
        <v>9332</v>
      </c>
      <c r="D7266">
        <v>94</v>
      </c>
      <c r="E7266">
        <v>4.6760000000000002</v>
      </c>
      <c r="F7266">
        <v>1.0069999999999999</v>
      </c>
      <c r="G7266">
        <v>439.51</v>
      </c>
      <c r="H7266">
        <v>439.51</v>
      </c>
      <c r="I7266" t="s">
        <v>149</v>
      </c>
      <c r="J7266">
        <v>30</v>
      </c>
      <c r="K7266">
        <v>34</v>
      </c>
      <c r="L7266">
        <v>34</v>
      </c>
      <c r="M7266">
        <v>34</v>
      </c>
      <c r="N7266">
        <v>49</v>
      </c>
      <c r="O7266">
        <v>54</v>
      </c>
      <c r="P7266">
        <v>54</v>
      </c>
      <c r="Q7266">
        <v>54</v>
      </c>
      <c r="R7266">
        <v>1724.35</v>
      </c>
      <c r="S7266">
        <v>1906.8</v>
      </c>
      <c r="T7266">
        <v>1906.8</v>
      </c>
      <c r="U7266">
        <v>1906.8</v>
      </c>
      <c r="V7266">
        <v>23.04961192</v>
      </c>
      <c r="W7266">
        <v>23.04961192</v>
      </c>
      <c r="X7266">
        <v>4.3384678389999998</v>
      </c>
      <c r="Y7266">
        <v>4.3384678389999998</v>
      </c>
    </row>
    <row r="7267" spans="1:25" x14ac:dyDescent="0.3">
      <c r="A7267" s="2">
        <v>45957</v>
      </c>
      <c r="B7267" t="s">
        <v>64</v>
      </c>
      <c r="C7267">
        <v>3060</v>
      </c>
      <c r="D7267">
        <v>17</v>
      </c>
      <c r="E7267">
        <v>4.6849999999999996</v>
      </c>
      <c r="F7267">
        <v>0.55600000000000005</v>
      </c>
      <c r="G7267">
        <v>79.64</v>
      </c>
      <c r="H7267">
        <v>79.64</v>
      </c>
      <c r="I7267" t="s">
        <v>149</v>
      </c>
      <c r="J7267">
        <v>6</v>
      </c>
      <c r="K7267">
        <v>7</v>
      </c>
      <c r="L7267">
        <v>7</v>
      </c>
      <c r="M7267">
        <v>7</v>
      </c>
      <c r="N7267">
        <v>6</v>
      </c>
      <c r="O7267">
        <v>7</v>
      </c>
      <c r="P7267">
        <v>7</v>
      </c>
      <c r="Q7267">
        <v>7</v>
      </c>
      <c r="R7267">
        <v>191.11</v>
      </c>
      <c r="S7267">
        <v>223.99</v>
      </c>
      <c r="T7267">
        <v>223.99</v>
      </c>
      <c r="U7267">
        <v>223.99</v>
      </c>
      <c r="V7267">
        <v>35.555158710000001</v>
      </c>
      <c r="W7267">
        <v>35.555158710000001</v>
      </c>
      <c r="X7267">
        <v>2.8125313909999998</v>
      </c>
      <c r="Y7267">
        <v>2.8125313909999998</v>
      </c>
    </row>
    <row r="7268" spans="1:25" x14ac:dyDescent="0.3">
      <c r="A7268" s="2">
        <v>45957</v>
      </c>
      <c r="B7268" t="s">
        <v>68</v>
      </c>
      <c r="C7268">
        <v>4171</v>
      </c>
      <c r="D7268">
        <v>34</v>
      </c>
      <c r="E7268">
        <v>5.5940000000000003</v>
      </c>
      <c r="F7268">
        <v>0.81499999999999995</v>
      </c>
      <c r="G7268">
        <v>190.21</v>
      </c>
      <c r="H7268">
        <v>190.21</v>
      </c>
      <c r="I7268" t="s">
        <v>149</v>
      </c>
      <c r="J7268">
        <v>26</v>
      </c>
      <c r="K7268">
        <v>26</v>
      </c>
      <c r="L7268">
        <v>26</v>
      </c>
      <c r="M7268">
        <v>26</v>
      </c>
      <c r="N7268">
        <v>37</v>
      </c>
      <c r="O7268">
        <v>37</v>
      </c>
      <c r="P7268">
        <v>37</v>
      </c>
      <c r="Q7268">
        <v>37</v>
      </c>
      <c r="R7268">
        <v>1268.8399999999999</v>
      </c>
      <c r="S7268">
        <v>1268.8399999999999</v>
      </c>
      <c r="T7268">
        <v>1268.8399999999999</v>
      </c>
      <c r="U7268">
        <v>1268.8399999999999</v>
      </c>
      <c r="V7268">
        <v>14.99085779</v>
      </c>
      <c r="W7268">
        <v>14.99085779</v>
      </c>
      <c r="X7268">
        <v>6.6707323479999996</v>
      </c>
      <c r="Y7268">
        <v>6.6707323479999996</v>
      </c>
    </row>
    <row r="7269" spans="1:25" x14ac:dyDescent="0.3">
      <c r="A7269" s="2">
        <v>45957</v>
      </c>
      <c r="B7269" t="s">
        <v>70</v>
      </c>
      <c r="C7269">
        <v>7369</v>
      </c>
      <c r="D7269">
        <v>43</v>
      </c>
      <c r="E7269">
        <v>3.577</v>
      </c>
      <c r="F7269">
        <v>0.58399999999999996</v>
      </c>
      <c r="G7269">
        <v>153.82</v>
      </c>
      <c r="H7269">
        <v>153.82</v>
      </c>
      <c r="I7269" t="s">
        <v>149</v>
      </c>
      <c r="J7269">
        <v>13</v>
      </c>
      <c r="K7269">
        <v>14</v>
      </c>
      <c r="L7269">
        <v>14</v>
      </c>
      <c r="M7269">
        <v>14</v>
      </c>
      <c r="N7269">
        <v>15</v>
      </c>
      <c r="O7269">
        <v>16</v>
      </c>
      <c r="P7269">
        <v>16</v>
      </c>
      <c r="Q7269">
        <v>16</v>
      </c>
      <c r="R7269">
        <v>395.76</v>
      </c>
      <c r="S7269">
        <v>422.25</v>
      </c>
      <c r="T7269">
        <v>422.25</v>
      </c>
      <c r="U7269">
        <v>422.25</v>
      </c>
      <c r="V7269">
        <v>36.428656009999997</v>
      </c>
      <c r="W7269">
        <v>36.428656009999997</v>
      </c>
      <c r="X7269">
        <v>2.745091666</v>
      </c>
      <c r="Y7269">
        <v>2.745091666</v>
      </c>
    </row>
    <row r="7270" spans="1:25" x14ac:dyDescent="0.3">
      <c r="A7270" s="2">
        <v>45957</v>
      </c>
      <c r="B7270" t="s">
        <v>72</v>
      </c>
      <c r="C7270">
        <v>1246</v>
      </c>
      <c r="D7270">
        <v>11</v>
      </c>
      <c r="E7270">
        <v>3.1</v>
      </c>
      <c r="F7270">
        <v>0.88300000000000001</v>
      </c>
      <c r="G7270">
        <v>34.1</v>
      </c>
      <c r="H7270">
        <v>34.1</v>
      </c>
      <c r="I7270" t="s">
        <v>149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36.979999999999997</v>
      </c>
      <c r="S7270">
        <v>36.979999999999997</v>
      </c>
      <c r="T7270">
        <v>36.979999999999997</v>
      </c>
      <c r="U7270">
        <v>36.979999999999997</v>
      </c>
      <c r="V7270">
        <v>92.212006489999993</v>
      </c>
      <c r="W7270">
        <v>92.212006489999993</v>
      </c>
      <c r="X7270">
        <v>1.084457478</v>
      </c>
      <c r="Y7270">
        <v>1.084457478</v>
      </c>
    </row>
    <row r="7271" spans="1:25" x14ac:dyDescent="0.3">
      <c r="A7271" s="2">
        <v>45957</v>
      </c>
      <c r="B7271" t="s">
        <v>74</v>
      </c>
      <c r="C7271">
        <v>1706</v>
      </c>
      <c r="D7271">
        <v>5</v>
      </c>
      <c r="E7271">
        <v>2.9119999999999999</v>
      </c>
      <c r="F7271">
        <v>0.29299999999999998</v>
      </c>
      <c r="G7271">
        <v>14.56</v>
      </c>
      <c r="H7271">
        <v>14.56</v>
      </c>
      <c r="I7271" t="s">
        <v>149</v>
      </c>
      <c r="J7271">
        <v>0</v>
      </c>
      <c r="K7271">
        <v>1</v>
      </c>
      <c r="L7271">
        <v>1</v>
      </c>
      <c r="M7271">
        <v>1</v>
      </c>
      <c r="N7271">
        <v>0</v>
      </c>
      <c r="O7271">
        <v>1</v>
      </c>
      <c r="P7271">
        <v>1</v>
      </c>
      <c r="Q7271">
        <v>1</v>
      </c>
      <c r="R7271">
        <v>0</v>
      </c>
      <c r="S7271">
        <v>30.49</v>
      </c>
      <c r="T7271">
        <v>30.49</v>
      </c>
      <c r="U7271">
        <v>30.49</v>
      </c>
      <c r="V7271">
        <v>47.753361759999997</v>
      </c>
      <c r="W7271">
        <v>47.753361759999997</v>
      </c>
      <c r="X7271">
        <v>2.0940934069999999</v>
      </c>
      <c r="Y7271">
        <v>2.0940934069999999</v>
      </c>
    </row>
    <row r="7272" spans="1:25" x14ac:dyDescent="0.3">
      <c r="A7272" s="2">
        <v>45957</v>
      </c>
      <c r="B7272" t="s">
        <v>76</v>
      </c>
      <c r="C7272">
        <v>2838</v>
      </c>
      <c r="D7272">
        <v>9</v>
      </c>
      <c r="E7272">
        <v>3.86</v>
      </c>
      <c r="F7272">
        <v>0.317</v>
      </c>
      <c r="G7272">
        <v>34.74</v>
      </c>
      <c r="H7272">
        <v>34.74</v>
      </c>
      <c r="I7272" t="s">
        <v>149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X7272">
        <v>0</v>
      </c>
      <c r="Y7272">
        <v>0</v>
      </c>
    </row>
    <row r="7273" spans="1:25" x14ac:dyDescent="0.3">
      <c r="A7273" s="2">
        <v>45957</v>
      </c>
      <c r="B7273" t="s">
        <v>78</v>
      </c>
      <c r="C7273">
        <v>888</v>
      </c>
      <c r="D7273">
        <v>8</v>
      </c>
      <c r="E7273">
        <v>3.0779999999999998</v>
      </c>
      <c r="F7273">
        <v>0.90100000000000002</v>
      </c>
      <c r="G7273">
        <v>24.62</v>
      </c>
      <c r="H7273">
        <v>24.62</v>
      </c>
      <c r="I7273" t="s">
        <v>149</v>
      </c>
      <c r="J7273">
        <v>2</v>
      </c>
      <c r="K7273">
        <v>2</v>
      </c>
      <c r="L7273">
        <v>2</v>
      </c>
      <c r="M7273">
        <v>2</v>
      </c>
      <c r="N7273">
        <v>3</v>
      </c>
      <c r="O7273">
        <v>3</v>
      </c>
      <c r="P7273">
        <v>3</v>
      </c>
      <c r="Q7273">
        <v>3</v>
      </c>
      <c r="R7273">
        <v>86.64</v>
      </c>
      <c r="S7273">
        <v>86.64</v>
      </c>
      <c r="T7273">
        <v>86.64</v>
      </c>
      <c r="U7273">
        <v>86.64</v>
      </c>
      <c r="V7273">
        <v>28.416435830000001</v>
      </c>
      <c r="W7273">
        <v>28.416435830000001</v>
      </c>
      <c r="X7273">
        <v>3.5190901710000002</v>
      </c>
      <c r="Y7273">
        <v>3.5190901710000002</v>
      </c>
    </row>
    <row r="7274" spans="1:25" x14ac:dyDescent="0.3">
      <c r="A7274" s="2">
        <v>45957</v>
      </c>
      <c r="B7274" t="s">
        <v>88</v>
      </c>
      <c r="C7274">
        <v>5674</v>
      </c>
      <c r="D7274">
        <v>47</v>
      </c>
      <c r="E7274">
        <v>1.6850000000000001</v>
      </c>
      <c r="F7274">
        <v>0.82799999999999996</v>
      </c>
      <c r="G7274">
        <v>79.2</v>
      </c>
      <c r="H7274">
        <v>79.2</v>
      </c>
      <c r="I7274" t="s">
        <v>149</v>
      </c>
      <c r="J7274">
        <v>5</v>
      </c>
      <c r="K7274">
        <v>5</v>
      </c>
      <c r="L7274">
        <v>5</v>
      </c>
      <c r="M7274">
        <v>5</v>
      </c>
      <c r="N7274">
        <v>6</v>
      </c>
      <c r="O7274">
        <v>6</v>
      </c>
      <c r="P7274">
        <v>6</v>
      </c>
      <c r="Q7274">
        <v>6</v>
      </c>
      <c r="R7274">
        <v>318.35000000000002</v>
      </c>
      <c r="S7274">
        <v>318.35000000000002</v>
      </c>
      <c r="T7274">
        <v>318.35000000000002</v>
      </c>
      <c r="U7274">
        <v>318.35000000000002</v>
      </c>
      <c r="V7274">
        <v>24.87827862</v>
      </c>
      <c r="W7274">
        <v>24.87827862</v>
      </c>
      <c r="X7274">
        <v>4.0195707069999997</v>
      </c>
      <c r="Y7274">
        <v>4.0195707069999997</v>
      </c>
    </row>
    <row r="7275" spans="1:25" x14ac:dyDescent="0.3">
      <c r="A7275" s="2">
        <v>45957</v>
      </c>
      <c r="B7275" t="s">
        <v>80</v>
      </c>
      <c r="C7275">
        <v>277</v>
      </c>
      <c r="D7275">
        <v>3</v>
      </c>
      <c r="E7275">
        <v>5.4329999999999998</v>
      </c>
      <c r="F7275">
        <v>1.083</v>
      </c>
      <c r="G7275">
        <v>16.3</v>
      </c>
      <c r="H7275">
        <v>16.3</v>
      </c>
      <c r="I7275" t="s">
        <v>149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X7275">
        <v>0</v>
      </c>
      <c r="Y7275">
        <v>0</v>
      </c>
    </row>
    <row r="7276" spans="1:25" x14ac:dyDescent="0.3">
      <c r="A7276" s="2">
        <v>45957</v>
      </c>
      <c r="B7276" t="s">
        <v>82</v>
      </c>
      <c r="C7276">
        <v>1612</v>
      </c>
      <c r="D7276">
        <v>17</v>
      </c>
      <c r="E7276">
        <v>2.964</v>
      </c>
      <c r="F7276">
        <v>1.0549999999999999</v>
      </c>
      <c r="G7276">
        <v>50.38</v>
      </c>
      <c r="H7276">
        <v>50.38</v>
      </c>
      <c r="I7276" t="s">
        <v>149</v>
      </c>
      <c r="J7276">
        <v>2</v>
      </c>
      <c r="K7276">
        <v>2</v>
      </c>
      <c r="L7276">
        <v>2</v>
      </c>
      <c r="M7276">
        <v>2</v>
      </c>
      <c r="N7276">
        <v>2</v>
      </c>
      <c r="O7276">
        <v>2</v>
      </c>
      <c r="P7276">
        <v>2</v>
      </c>
      <c r="Q7276">
        <v>2</v>
      </c>
      <c r="R7276">
        <v>62.39</v>
      </c>
      <c r="S7276">
        <v>62.39</v>
      </c>
      <c r="T7276">
        <v>62.39</v>
      </c>
      <c r="U7276">
        <v>62.39</v>
      </c>
      <c r="V7276">
        <v>80.750120210000006</v>
      </c>
      <c r="W7276">
        <v>80.750120210000006</v>
      </c>
      <c r="X7276">
        <v>1.238388249</v>
      </c>
      <c r="Y7276">
        <v>1.238388249</v>
      </c>
    </row>
    <row r="7277" spans="1:25" x14ac:dyDescent="0.3">
      <c r="A7277" s="2">
        <v>45957</v>
      </c>
      <c r="B7277" t="s">
        <v>94</v>
      </c>
      <c r="C7277">
        <v>2130</v>
      </c>
      <c r="D7277">
        <v>3</v>
      </c>
      <c r="E7277">
        <v>8.98</v>
      </c>
      <c r="F7277">
        <v>0.14099999999999999</v>
      </c>
      <c r="G7277">
        <v>26.94</v>
      </c>
      <c r="H7277">
        <v>26.94</v>
      </c>
      <c r="I7277" t="s">
        <v>149</v>
      </c>
      <c r="J7277">
        <v>1</v>
      </c>
      <c r="K7277">
        <v>1</v>
      </c>
      <c r="L7277">
        <v>1</v>
      </c>
      <c r="M7277">
        <v>1</v>
      </c>
      <c r="N7277">
        <v>2</v>
      </c>
      <c r="O7277">
        <v>2</v>
      </c>
      <c r="P7277">
        <v>2</v>
      </c>
      <c r="Q7277">
        <v>2</v>
      </c>
      <c r="R7277">
        <v>151.80000000000001</v>
      </c>
      <c r="S7277">
        <v>151.80000000000001</v>
      </c>
      <c r="T7277">
        <v>151.80000000000001</v>
      </c>
      <c r="U7277">
        <v>151.80000000000001</v>
      </c>
      <c r="V7277">
        <v>17.747035570000001</v>
      </c>
      <c r="W7277">
        <v>17.747035570000001</v>
      </c>
      <c r="X7277">
        <v>5.6347438749999998</v>
      </c>
      <c r="Y7277">
        <v>5.6347438749999998</v>
      </c>
    </row>
    <row r="7278" spans="1:25" x14ac:dyDescent="0.3">
      <c r="A7278" s="2">
        <v>45957</v>
      </c>
      <c r="B7278" t="s">
        <v>96</v>
      </c>
      <c r="C7278">
        <v>2260</v>
      </c>
      <c r="D7278">
        <v>10</v>
      </c>
      <c r="E7278">
        <v>4.05</v>
      </c>
      <c r="F7278">
        <v>0.442</v>
      </c>
      <c r="G7278">
        <v>40.5</v>
      </c>
      <c r="H7278">
        <v>40.5</v>
      </c>
      <c r="I7278" t="s">
        <v>149</v>
      </c>
      <c r="J7278">
        <v>3</v>
      </c>
      <c r="K7278">
        <v>3</v>
      </c>
      <c r="L7278">
        <v>3</v>
      </c>
      <c r="M7278">
        <v>3</v>
      </c>
      <c r="N7278">
        <v>4</v>
      </c>
      <c r="O7278">
        <v>4</v>
      </c>
      <c r="P7278">
        <v>4</v>
      </c>
      <c r="Q7278">
        <v>4</v>
      </c>
      <c r="R7278">
        <v>242.52</v>
      </c>
      <c r="S7278">
        <v>242.52</v>
      </c>
      <c r="T7278">
        <v>242.52</v>
      </c>
      <c r="U7278">
        <v>242.52</v>
      </c>
      <c r="V7278">
        <v>16.699653640000001</v>
      </c>
      <c r="W7278">
        <v>16.699653640000001</v>
      </c>
      <c r="X7278">
        <v>5.9881481479999996</v>
      </c>
      <c r="Y7278">
        <v>5.9881481479999996</v>
      </c>
    </row>
    <row r="7279" spans="1:25" x14ac:dyDescent="0.3">
      <c r="A7279" s="2">
        <v>45957</v>
      </c>
      <c r="B7279" t="s">
        <v>11</v>
      </c>
      <c r="C7279">
        <v>1946</v>
      </c>
      <c r="D7279">
        <v>15</v>
      </c>
      <c r="E7279">
        <v>2.1949999999999998</v>
      </c>
      <c r="F7279">
        <v>0.77100000000000002</v>
      </c>
      <c r="G7279">
        <v>32.93</v>
      </c>
      <c r="H7279">
        <v>32.93</v>
      </c>
      <c r="I7279" t="s">
        <v>149</v>
      </c>
      <c r="J7279">
        <v>2</v>
      </c>
      <c r="K7279">
        <v>2</v>
      </c>
      <c r="L7279">
        <v>2</v>
      </c>
      <c r="M7279">
        <v>2</v>
      </c>
      <c r="N7279">
        <v>2</v>
      </c>
      <c r="O7279">
        <v>2</v>
      </c>
      <c r="P7279">
        <v>2</v>
      </c>
      <c r="Q7279">
        <v>2</v>
      </c>
      <c r="R7279">
        <v>67.47</v>
      </c>
      <c r="S7279">
        <v>67.47</v>
      </c>
      <c r="T7279">
        <v>67.47</v>
      </c>
      <c r="U7279">
        <v>67.47</v>
      </c>
      <c r="V7279">
        <v>48.806877129999997</v>
      </c>
      <c r="W7279">
        <v>48.806877129999997</v>
      </c>
      <c r="X7279">
        <v>2.048891588</v>
      </c>
      <c r="Y7279">
        <v>2.048891588</v>
      </c>
    </row>
    <row r="7280" spans="1:25" x14ac:dyDescent="0.3">
      <c r="A7280" s="2">
        <v>45957</v>
      </c>
      <c r="B7280" t="s">
        <v>92</v>
      </c>
      <c r="C7280">
        <v>389</v>
      </c>
      <c r="D7280">
        <v>4</v>
      </c>
      <c r="E7280">
        <v>4.3650000000000002</v>
      </c>
      <c r="F7280">
        <v>1.028</v>
      </c>
      <c r="G7280">
        <v>17.46</v>
      </c>
      <c r="H7280">
        <v>17.46</v>
      </c>
      <c r="I7280" t="s">
        <v>149</v>
      </c>
      <c r="J7280">
        <v>1</v>
      </c>
      <c r="K7280">
        <v>2</v>
      </c>
      <c r="L7280">
        <v>2</v>
      </c>
      <c r="M7280">
        <v>2</v>
      </c>
      <c r="N7280">
        <v>2</v>
      </c>
      <c r="O7280">
        <v>3</v>
      </c>
      <c r="P7280">
        <v>3</v>
      </c>
      <c r="Q7280">
        <v>3</v>
      </c>
      <c r="R7280">
        <v>51.8</v>
      </c>
      <c r="S7280">
        <v>123.29</v>
      </c>
      <c r="T7280">
        <v>123.29</v>
      </c>
      <c r="U7280">
        <v>123.29</v>
      </c>
      <c r="V7280">
        <v>14.161732499999999</v>
      </c>
      <c r="W7280">
        <v>14.161732499999999</v>
      </c>
      <c r="X7280">
        <v>7.0612829320000001</v>
      </c>
      <c r="Y7280">
        <v>7.0612829320000001</v>
      </c>
    </row>
    <row r="7281" spans="1:25" x14ac:dyDescent="0.3">
      <c r="A7281" s="2">
        <v>45957</v>
      </c>
      <c r="B7281" t="s">
        <v>46</v>
      </c>
      <c r="C7281">
        <v>1289</v>
      </c>
      <c r="D7281">
        <v>2</v>
      </c>
      <c r="E7281">
        <v>3.39</v>
      </c>
      <c r="F7281">
        <v>0.155</v>
      </c>
      <c r="G7281">
        <v>6.78</v>
      </c>
      <c r="H7281">
        <v>6.78</v>
      </c>
      <c r="I7281" t="s">
        <v>149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X7281">
        <v>0</v>
      </c>
      <c r="Y7281">
        <v>0</v>
      </c>
    </row>
    <row r="7282" spans="1:25" x14ac:dyDescent="0.3">
      <c r="A7282" s="2">
        <v>45957</v>
      </c>
      <c r="B7282" t="s">
        <v>74</v>
      </c>
      <c r="C7282">
        <v>517</v>
      </c>
      <c r="D7282">
        <v>3</v>
      </c>
      <c r="E7282">
        <v>2.153</v>
      </c>
      <c r="F7282">
        <v>0.57999999999999996</v>
      </c>
      <c r="G7282">
        <v>6.46</v>
      </c>
      <c r="H7282">
        <v>6.46</v>
      </c>
      <c r="I7282" t="s">
        <v>149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36.49</v>
      </c>
      <c r="S7282">
        <v>36.49</v>
      </c>
      <c r="T7282">
        <v>36.49</v>
      </c>
      <c r="U7282">
        <v>36.49</v>
      </c>
      <c r="V7282">
        <v>17.703480410000001</v>
      </c>
      <c r="W7282">
        <v>17.703480410000001</v>
      </c>
      <c r="X7282">
        <v>5.6486068109999996</v>
      </c>
      <c r="Y7282">
        <v>5.6486068109999996</v>
      </c>
    </row>
    <row r="7283" spans="1:25" x14ac:dyDescent="0.3">
      <c r="A7283" s="2">
        <v>45957</v>
      </c>
      <c r="B7283" t="s">
        <v>64</v>
      </c>
      <c r="C7283">
        <v>1647</v>
      </c>
      <c r="D7283">
        <v>1</v>
      </c>
      <c r="E7283">
        <v>3.76</v>
      </c>
      <c r="F7283">
        <v>6.0999999999999999E-2</v>
      </c>
      <c r="G7283">
        <v>3.76</v>
      </c>
      <c r="H7283">
        <v>3.76</v>
      </c>
      <c r="I7283" t="s">
        <v>149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X7283">
        <v>0</v>
      </c>
      <c r="Y7283">
        <v>0</v>
      </c>
    </row>
    <row r="7284" spans="1:25" x14ac:dyDescent="0.3">
      <c r="A7284" s="2">
        <v>45957</v>
      </c>
      <c r="B7284" t="s">
        <v>72</v>
      </c>
      <c r="C7284">
        <v>87</v>
      </c>
      <c r="D7284">
        <v>0</v>
      </c>
      <c r="F7284">
        <v>0</v>
      </c>
      <c r="G7284">
        <v>0</v>
      </c>
      <c r="H7284">
        <v>0</v>
      </c>
      <c r="I7284" t="s">
        <v>149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5" x14ac:dyDescent="0.3">
      <c r="A7285" s="2">
        <v>45957</v>
      </c>
      <c r="B7285" t="s">
        <v>106</v>
      </c>
      <c r="C7285">
        <v>95</v>
      </c>
      <c r="D7285">
        <v>3</v>
      </c>
      <c r="E7285">
        <v>3.18</v>
      </c>
      <c r="F7285">
        <v>3.1579999999999999</v>
      </c>
      <c r="G7285">
        <v>9.5399999999999991</v>
      </c>
      <c r="H7285">
        <v>9.5399999999999991</v>
      </c>
      <c r="I7285" t="s">
        <v>149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1</v>
      </c>
      <c r="R7285">
        <v>76.489999999999995</v>
      </c>
      <c r="S7285">
        <v>76.489999999999995</v>
      </c>
      <c r="T7285">
        <v>76.489999999999995</v>
      </c>
      <c r="U7285">
        <v>76.489999999999995</v>
      </c>
      <c r="V7285">
        <v>12.472218590000001</v>
      </c>
      <c r="W7285">
        <v>12.472218590000001</v>
      </c>
      <c r="X7285">
        <v>8.0178197059999992</v>
      </c>
      <c r="Y7285">
        <v>8.0178197059999992</v>
      </c>
    </row>
    <row r="7286" spans="1:25" x14ac:dyDescent="0.3">
      <c r="A7286" s="2">
        <v>45957</v>
      </c>
      <c r="B7286" t="s">
        <v>54</v>
      </c>
      <c r="C7286">
        <v>158</v>
      </c>
      <c r="D7286">
        <v>0</v>
      </c>
      <c r="F7286">
        <v>0</v>
      </c>
      <c r="G7286">
        <v>0</v>
      </c>
      <c r="H7286">
        <v>0</v>
      </c>
      <c r="I7286" t="s">
        <v>149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5" x14ac:dyDescent="0.3">
      <c r="A7287" s="2">
        <v>45957</v>
      </c>
      <c r="B7287" t="s">
        <v>44</v>
      </c>
      <c r="C7287">
        <v>148</v>
      </c>
      <c r="D7287">
        <v>2</v>
      </c>
      <c r="E7287">
        <v>1.585</v>
      </c>
      <c r="F7287">
        <v>1.351</v>
      </c>
      <c r="G7287">
        <v>3.17</v>
      </c>
      <c r="H7287">
        <v>3.17</v>
      </c>
      <c r="I7287" t="s">
        <v>149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X7287">
        <v>0</v>
      </c>
      <c r="Y7287">
        <v>0</v>
      </c>
    </row>
    <row r="7288" spans="1:25" x14ac:dyDescent="0.3">
      <c r="A7288" s="2">
        <v>45957</v>
      </c>
      <c r="B7288" t="s">
        <v>40</v>
      </c>
      <c r="C7288">
        <v>652</v>
      </c>
      <c r="D7288">
        <v>6</v>
      </c>
      <c r="E7288">
        <v>2.9550000000000001</v>
      </c>
      <c r="F7288">
        <v>0.92</v>
      </c>
      <c r="G7288">
        <v>17.73</v>
      </c>
      <c r="H7288">
        <v>17.73</v>
      </c>
      <c r="I7288" t="s">
        <v>149</v>
      </c>
      <c r="J7288">
        <v>2</v>
      </c>
      <c r="K7288">
        <v>2</v>
      </c>
      <c r="L7288">
        <v>2</v>
      </c>
      <c r="M7288">
        <v>2</v>
      </c>
      <c r="N7288">
        <v>2</v>
      </c>
      <c r="O7288">
        <v>2</v>
      </c>
      <c r="P7288">
        <v>2</v>
      </c>
      <c r="Q7288">
        <v>2</v>
      </c>
      <c r="R7288">
        <v>187.96</v>
      </c>
      <c r="S7288">
        <v>187.96</v>
      </c>
      <c r="T7288">
        <v>187.96</v>
      </c>
      <c r="U7288">
        <v>187.96</v>
      </c>
      <c r="V7288">
        <v>9.4328580550000005</v>
      </c>
      <c r="W7288">
        <v>9.4328580550000005</v>
      </c>
      <c r="X7288">
        <v>10.60124083</v>
      </c>
      <c r="Y7288">
        <v>10.60124083</v>
      </c>
    </row>
    <row r="7289" spans="1:25" x14ac:dyDescent="0.3">
      <c r="A7289" s="2">
        <v>45957</v>
      </c>
      <c r="B7289" t="s">
        <v>56</v>
      </c>
      <c r="C7289">
        <v>283</v>
      </c>
      <c r="D7289">
        <v>0</v>
      </c>
      <c r="F7289">
        <v>0</v>
      </c>
      <c r="G7289">
        <v>0</v>
      </c>
      <c r="H7289">
        <v>0</v>
      </c>
      <c r="I7289" t="s">
        <v>149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5" x14ac:dyDescent="0.3">
      <c r="A7290" s="2">
        <v>45957</v>
      </c>
      <c r="B7290" t="s">
        <v>76</v>
      </c>
      <c r="C7290">
        <v>154</v>
      </c>
      <c r="D7290">
        <v>0</v>
      </c>
      <c r="F7290">
        <v>0</v>
      </c>
      <c r="G7290">
        <v>0</v>
      </c>
      <c r="H7290">
        <v>0</v>
      </c>
      <c r="I7290" t="s">
        <v>149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5" x14ac:dyDescent="0.3">
      <c r="A7291" s="2">
        <v>45957</v>
      </c>
      <c r="B7291" t="s">
        <v>48</v>
      </c>
      <c r="C7291">
        <v>751</v>
      </c>
      <c r="D7291">
        <v>5</v>
      </c>
      <c r="E7291">
        <v>3.8340000000000001</v>
      </c>
      <c r="F7291">
        <v>0.66600000000000004</v>
      </c>
      <c r="G7291">
        <v>19.170000000000002</v>
      </c>
      <c r="H7291">
        <v>19.170000000000002</v>
      </c>
      <c r="I7291" t="s">
        <v>149</v>
      </c>
      <c r="J7291">
        <v>1</v>
      </c>
      <c r="K7291">
        <v>3</v>
      </c>
      <c r="L7291">
        <v>3</v>
      </c>
      <c r="M7291">
        <v>3</v>
      </c>
      <c r="N7291">
        <v>3</v>
      </c>
      <c r="O7291">
        <v>5</v>
      </c>
      <c r="P7291">
        <v>5</v>
      </c>
      <c r="Q7291">
        <v>5</v>
      </c>
      <c r="R7291">
        <v>85.47</v>
      </c>
      <c r="S7291">
        <v>214.45</v>
      </c>
      <c r="T7291">
        <v>214.45</v>
      </c>
      <c r="U7291">
        <v>214.45</v>
      </c>
      <c r="V7291">
        <v>8.939146654</v>
      </c>
      <c r="W7291">
        <v>8.939146654</v>
      </c>
      <c r="X7291">
        <v>11.18675013</v>
      </c>
      <c r="Y7291">
        <v>11.18675013</v>
      </c>
    </row>
    <row r="7292" spans="1:25" x14ac:dyDescent="0.3">
      <c r="A7292" s="2">
        <v>45957</v>
      </c>
      <c r="B7292" t="s">
        <v>24</v>
      </c>
      <c r="C7292">
        <v>977</v>
      </c>
      <c r="D7292">
        <v>2</v>
      </c>
      <c r="E7292">
        <v>1.2649999999999999</v>
      </c>
      <c r="F7292">
        <v>0.20499999999999999</v>
      </c>
      <c r="G7292">
        <v>2.5299999999999998</v>
      </c>
      <c r="H7292">
        <v>2.5299999999999998</v>
      </c>
      <c r="I7292" t="s">
        <v>149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X7292">
        <v>0</v>
      </c>
      <c r="Y7292">
        <v>0</v>
      </c>
    </row>
    <row r="7293" spans="1:25" x14ac:dyDescent="0.3">
      <c r="A7293" s="2">
        <v>45957</v>
      </c>
      <c r="B7293" t="s">
        <v>108</v>
      </c>
      <c r="C7293">
        <v>470</v>
      </c>
      <c r="D7293">
        <v>3</v>
      </c>
      <c r="E7293">
        <v>5.8630000000000004</v>
      </c>
      <c r="F7293">
        <v>0.63800000000000001</v>
      </c>
      <c r="G7293">
        <v>17.59</v>
      </c>
      <c r="H7293">
        <v>17.59</v>
      </c>
      <c r="I7293" t="s">
        <v>149</v>
      </c>
      <c r="J7293">
        <v>3</v>
      </c>
      <c r="K7293">
        <v>4</v>
      </c>
      <c r="L7293">
        <v>4</v>
      </c>
      <c r="M7293">
        <v>4</v>
      </c>
      <c r="N7293">
        <v>5</v>
      </c>
      <c r="O7293">
        <v>6</v>
      </c>
      <c r="P7293">
        <v>6</v>
      </c>
      <c r="Q7293">
        <v>6</v>
      </c>
      <c r="R7293">
        <v>331.84</v>
      </c>
      <c r="S7293">
        <v>441.33</v>
      </c>
      <c r="T7293">
        <v>441.33</v>
      </c>
      <c r="U7293">
        <v>441.33</v>
      </c>
      <c r="V7293">
        <v>3.9856796499999998</v>
      </c>
      <c r="W7293">
        <v>3.9856796499999998</v>
      </c>
      <c r="X7293">
        <v>25.089823760000002</v>
      </c>
      <c r="Y7293">
        <v>25.089823760000002</v>
      </c>
    </row>
    <row r="7294" spans="1:25" x14ac:dyDescent="0.3">
      <c r="A7294" s="2">
        <v>45957</v>
      </c>
      <c r="B7294" t="s">
        <v>62</v>
      </c>
      <c r="C7294">
        <v>1261</v>
      </c>
      <c r="D7294">
        <v>14</v>
      </c>
      <c r="E7294">
        <v>2.6440000000000001</v>
      </c>
      <c r="F7294">
        <v>1.1100000000000001</v>
      </c>
      <c r="G7294">
        <v>37.020000000000003</v>
      </c>
      <c r="H7294">
        <v>37.020000000000003</v>
      </c>
      <c r="I7294" t="s">
        <v>149</v>
      </c>
      <c r="J7294">
        <v>3</v>
      </c>
      <c r="K7294">
        <v>4</v>
      </c>
      <c r="L7294">
        <v>4</v>
      </c>
      <c r="M7294">
        <v>4</v>
      </c>
      <c r="N7294">
        <v>5</v>
      </c>
      <c r="O7294">
        <v>6</v>
      </c>
      <c r="P7294">
        <v>6</v>
      </c>
      <c r="Q7294">
        <v>6</v>
      </c>
      <c r="R7294">
        <v>177.62</v>
      </c>
      <c r="S7294">
        <v>214.11</v>
      </c>
      <c r="T7294">
        <v>214.11</v>
      </c>
      <c r="U7294">
        <v>214.11</v>
      </c>
      <c r="V7294">
        <v>17.29017795</v>
      </c>
      <c r="W7294">
        <v>17.29017795</v>
      </c>
      <c r="X7294">
        <v>5.7836304700000003</v>
      </c>
      <c r="Y7294">
        <v>5.7836304700000003</v>
      </c>
    </row>
    <row r="7295" spans="1:25" x14ac:dyDescent="0.3">
      <c r="A7295" s="2">
        <v>45957</v>
      </c>
      <c r="B7295" t="s">
        <v>80</v>
      </c>
      <c r="C7295">
        <v>273</v>
      </c>
      <c r="D7295">
        <v>0</v>
      </c>
      <c r="F7295">
        <v>0</v>
      </c>
      <c r="G7295">
        <v>0</v>
      </c>
      <c r="H7295">
        <v>0</v>
      </c>
      <c r="I7295" t="s">
        <v>149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5" x14ac:dyDescent="0.3">
      <c r="A7296" s="2">
        <v>45957</v>
      </c>
      <c r="B7296" t="s">
        <v>84</v>
      </c>
      <c r="C7296">
        <v>446</v>
      </c>
      <c r="D7296">
        <v>4</v>
      </c>
      <c r="E7296">
        <v>2.3199999999999998</v>
      </c>
      <c r="F7296">
        <v>0.89700000000000002</v>
      </c>
      <c r="G7296">
        <v>9.2799999999999994</v>
      </c>
      <c r="H7296">
        <v>9.2799999999999994</v>
      </c>
      <c r="I7296" t="s">
        <v>149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X7296">
        <v>0</v>
      </c>
      <c r="Y7296">
        <v>0</v>
      </c>
    </row>
    <row r="7297" spans="1:25" x14ac:dyDescent="0.3">
      <c r="A7297" s="2">
        <v>45957</v>
      </c>
      <c r="B7297" t="s">
        <v>42</v>
      </c>
      <c r="C7297">
        <v>206</v>
      </c>
      <c r="D7297">
        <v>0</v>
      </c>
      <c r="F7297">
        <v>0</v>
      </c>
      <c r="G7297">
        <v>0</v>
      </c>
      <c r="H7297">
        <v>0</v>
      </c>
      <c r="I7297" t="s">
        <v>149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5" x14ac:dyDescent="0.3">
      <c r="A7298" s="2">
        <v>45957</v>
      </c>
      <c r="B7298" t="s">
        <v>11</v>
      </c>
      <c r="C7298">
        <v>76</v>
      </c>
      <c r="D7298">
        <v>0</v>
      </c>
      <c r="F7298">
        <v>0</v>
      </c>
      <c r="G7298">
        <v>0</v>
      </c>
      <c r="H7298">
        <v>0</v>
      </c>
      <c r="I7298" t="s">
        <v>149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5" x14ac:dyDescent="0.3">
      <c r="A7299" s="2">
        <v>45957</v>
      </c>
      <c r="B7299" t="s">
        <v>102</v>
      </c>
      <c r="C7299">
        <v>849</v>
      </c>
      <c r="D7299">
        <v>3</v>
      </c>
      <c r="E7299">
        <v>2.2269999999999999</v>
      </c>
      <c r="F7299">
        <v>0.35299999999999998</v>
      </c>
      <c r="G7299">
        <v>6.68</v>
      </c>
      <c r="H7299">
        <v>6.68</v>
      </c>
      <c r="I7299" t="s">
        <v>149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  <c r="Q7299">
        <v>1</v>
      </c>
      <c r="R7299">
        <v>34.49</v>
      </c>
      <c r="S7299">
        <v>34.49</v>
      </c>
      <c r="T7299">
        <v>34.49</v>
      </c>
      <c r="U7299">
        <v>34.49</v>
      </c>
      <c r="V7299">
        <v>19.36793273</v>
      </c>
      <c r="W7299">
        <v>19.36793273</v>
      </c>
      <c r="X7299">
        <v>5.1631736530000003</v>
      </c>
      <c r="Y7299">
        <v>5.1631736530000003</v>
      </c>
    </row>
    <row r="7300" spans="1:25" x14ac:dyDescent="0.3">
      <c r="A7300" s="2">
        <v>45957</v>
      </c>
      <c r="B7300" t="s">
        <v>98</v>
      </c>
      <c r="C7300">
        <v>1515</v>
      </c>
      <c r="D7300">
        <v>8</v>
      </c>
      <c r="E7300">
        <v>2.6859999999999999</v>
      </c>
      <c r="F7300">
        <v>0.52800000000000002</v>
      </c>
      <c r="G7300">
        <v>21.49</v>
      </c>
      <c r="H7300">
        <v>21.49</v>
      </c>
      <c r="I7300" t="s">
        <v>149</v>
      </c>
      <c r="J7300">
        <v>3</v>
      </c>
      <c r="K7300">
        <v>3</v>
      </c>
      <c r="L7300">
        <v>3</v>
      </c>
      <c r="M7300">
        <v>3</v>
      </c>
      <c r="N7300">
        <v>3</v>
      </c>
      <c r="O7300">
        <v>3</v>
      </c>
      <c r="P7300">
        <v>3</v>
      </c>
      <c r="Q7300">
        <v>3</v>
      </c>
      <c r="R7300">
        <v>53.47</v>
      </c>
      <c r="S7300">
        <v>53.47</v>
      </c>
      <c r="T7300">
        <v>53.47</v>
      </c>
      <c r="U7300">
        <v>53.47</v>
      </c>
      <c r="V7300">
        <v>40.190761170000002</v>
      </c>
      <c r="W7300">
        <v>40.190761170000002</v>
      </c>
      <c r="X7300">
        <v>2.4881340160000001</v>
      </c>
      <c r="Y7300">
        <v>2.4881340160000001</v>
      </c>
    </row>
    <row r="7301" spans="1:25" x14ac:dyDescent="0.3">
      <c r="A7301" s="2">
        <v>45957</v>
      </c>
      <c r="B7301" t="s">
        <v>104</v>
      </c>
      <c r="C7301">
        <v>259</v>
      </c>
      <c r="D7301">
        <v>0</v>
      </c>
      <c r="F7301">
        <v>0</v>
      </c>
      <c r="G7301">
        <v>0</v>
      </c>
      <c r="H7301">
        <v>0</v>
      </c>
      <c r="I7301" t="s">
        <v>149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5" x14ac:dyDescent="0.3">
      <c r="A7302" s="2">
        <v>45957</v>
      </c>
      <c r="B7302" t="s">
        <v>38</v>
      </c>
      <c r="C7302">
        <v>5</v>
      </c>
      <c r="D7302">
        <v>0</v>
      </c>
      <c r="F7302">
        <v>0</v>
      </c>
      <c r="G7302">
        <v>0</v>
      </c>
      <c r="H7302">
        <v>0</v>
      </c>
      <c r="I7302" t="s">
        <v>149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5" x14ac:dyDescent="0.3">
      <c r="A7303" s="2">
        <v>45957</v>
      </c>
      <c r="B7303" t="s">
        <v>42</v>
      </c>
      <c r="C7303">
        <v>73</v>
      </c>
      <c r="D7303">
        <v>3</v>
      </c>
      <c r="E7303">
        <v>2.4329999999999998</v>
      </c>
      <c r="F7303">
        <v>4.1100000000000003</v>
      </c>
      <c r="G7303">
        <v>7.3</v>
      </c>
      <c r="H7303">
        <v>7.3</v>
      </c>
      <c r="I7303" t="s">
        <v>149</v>
      </c>
      <c r="J7303">
        <v>0</v>
      </c>
      <c r="K7303">
        <v>2</v>
      </c>
      <c r="L7303">
        <v>2</v>
      </c>
      <c r="M7303">
        <v>2</v>
      </c>
      <c r="N7303">
        <v>0</v>
      </c>
      <c r="O7303">
        <v>2</v>
      </c>
      <c r="P7303">
        <v>2</v>
      </c>
      <c r="Q7303">
        <v>2</v>
      </c>
      <c r="R7303">
        <v>0</v>
      </c>
      <c r="S7303">
        <v>62.86</v>
      </c>
      <c r="T7303">
        <v>62.86</v>
      </c>
      <c r="U7303">
        <v>62.86</v>
      </c>
      <c r="V7303">
        <v>11.613108499999999</v>
      </c>
      <c r="W7303">
        <v>11.613108499999999</v>
      </c>
      <c r="X7303">
        <v>8.6109589040000003</v>
      </c>
      <c r="Y7303">
        <v>8.6109589040000003</v>
      </c>
    </row>
    <row r="7304" spans="1:25" x14ac:dyDescent="0.3">
      <c r="A7304" s="2">
        <v>45957</v>
      </c>
      <c r="B7304" t="s">
        <v>50</v>
      </c>
      <c r="C7304">
        <v>7</v>
      </c>
      <c r="D7304">
        <v>1</v>
      </c>
      <c r="E7304">
        <v>1.35</v>
      </c>
      <c r="F7304">
        <v>14.286</v>
      </c>
      <c r="G7304">
        <v>1.35</v>
      </c>
      <c r="H7304">
        <v>1.35</v>
      </c>
      <c r="I7304" t="s">
        <v>149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X7304">
        <v>0</v>
      </c>
      <c r="Y7304">
        <v>0</v>
      </c>
    </row>
    <row r="7305" spans="1:25" x14ac:dyDescent="0.3">
      <c r="A7305" s="2">
        <v>45957</v>
      </c>
      <c r="B7305" t="s">
        <v>72</v>
      </c>
      <c r="C7305">
        <v>264</v>
      </c>
      <c r="D7305">
        <v>8</v>
      </c>
      <c r="E7305">
        <v>4.3230000000000004</v>
      </c>
      <c r="F7305">
        <v>3.03</v>
      </c>
      <c r="G7305">
        <v>34.58</v>
      </c>
      <c r="H7305">
        <v>34.58</v>
      </c>
      <c r="I7305" t="s">
        <v>149</v>
      </c>
      <c r="J7305">
        <v>2</v>
      </c>
      <c r="K7305">
        <v>2</v>
      </c>
      <c r="L7305">
        <v>2</v>
      </c>
      <c r="M7305">
        <v>2</v>
      </c>
      <c r="N7305">
        <v>3</v>
      </c>
      <c r="O7305">
        <v>3</v>
      </c>
      <c r="P7305">
        <v>3</v>
      </c>
      <c r="Q7305">
        <v>3</v>
      </c>
      <c r="R7305">
        <v>184.84</v>
      </c>
      <c r="S7305">
        <v>184.84</v>
      </c>
      <c r="T7305">
        <v>184.84</v>
      </c>
      <c r="U7305">
        <v>184.84</v>
      </c>
      <c r="V7305">
        <v>18.70807185</v>
      </c>
      <c r="W7305">
        <v>18.70807185</v>
      </c>
      <c r="X7305">
        <v>5.345286293</v>
      </c>
      <c r="Y7305">
        <v>5.345286293</v>
      </c>
    </row>
    <row r="7306" spans="1:25" x14ac:dyDescent="0.3">
      <c r="A7306" s="2">
        <v>45957</v>
      </c>
      <c r="B7306" t="s">
        <v>84</v>
      </c>
      <c r="C7306">
        <v>102</v>
      </c>
      <c r="D7306">
        <v>2</v>
      </c>
      <c r="E7306">
        <v>1.03</v>
      </c>
      <c r="F7306">
        <v>1.9610000000000001</v>
      </c>
      <c r="G7306">
        <v>2.06</v>
      </c>
      <c r="H7306">
        <v>2.06</v>
      </c>
      <c r="I7306" t="s">
        <v>149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  <c r="R7306">
        <v>34.49</v>
      </c>
      <c r="S7306">
        <v>34.49</v>
      </c>
      <c r="T7306">
        <v>34.49</v>
      </c>
      <c r="U7306">
        <v>34.49</v>
      </c>
      <c r="V7306">
        <v>5.9727457230000001</v>
      </c>
      <c r="W7306">
        <v>5.9727457230000001</v>
      </c>
      <c r="X7306">
        <v>16.742718450000002</v>
      </c>
      <c r="Y7306">
        <v>16.742718450000002</v>
      </c>
    </row>
    <row r="7307" spans="1:25" x14ac:dyDescent="0.3">
      <c r="A7307" s="2">
        <v>45957</v>
      </c>
      <c r="B7307" t="s">
        <v>68</v>
      </c>
      <c r="C7307">
        <v>714</v>
      </c>
      <c r="D7307">
        <v>8</v>
      </c>
      <c r="E7307">
        <v>3.6459999999999999</v>
      </c>
      <c r="F7307">
        <v>1.1200000000000001</v>
      </c>
      <c r="G7307">
        <v>29.17</v>
      </c>
      <c r="H7307">
        <v>29.17</v>
      </c>
      <c r="I7307" t="s">
        <v>149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</v>
      </c>
      <c r="R7307">
        <v>27.49</v>
      </c>
      <c r="S7307">
        <v>27.49</v>
      </c>
      <c r="T7307">
        <v>27.49</v>
      </c>
      <c r="U7307">
        <v>27.49</v>
      </c>
      <c r="V7307">
        <v>106.1113132</v>
      </c>
      <c r="W7307">
        <v>106.1113132</v>
      </c>
      <c r="X7307">
        <v>0.94240658209999995</v>
      </c>
      <c r="Y7307">
        <v>0.94240658209999995</v>
      </c>
    </row>
    <row r="7308" spans="1:25" x14ac:dyDescent="0.3">
      <c r="A7308" s="2">
        <v>45957</v>
      </c>
      <c r="B7308" t="s">
        <v>64</v>
      </c>
      <c r="C7308">
        <v>335</v>
      </c>
      <c r="D7308">
        <v>3</v>
      </c>
      <c r="E7308">
        <v>3.3069999999999999</v>
      </c>
      <c r="F7308">
        <v>0.89600000000000002</v>
      </c>
      <c r="G7308">
        <v>9.92</v>
      </c>
      <c r="H7308">
        <v>9.92</v>
      </c>
      <c r="I7308" t="s">
        <v>149</v>
      </c>
      <c r="J7308">
        <v>2</v>
      </c>
      <c r="K7308">
        <v>2</v>
      </c>
      <c r="L7308">
        <v>2</v>
      </c>
      <c r="M7308">
        <v>2</v>
      </c>
      <c r="N7308">
        <v>2</v>
      </c>
      <c r="O7308">
        <v>2</v>
      </c>
      <c r="P7308">
        <v>2</v>
      </c>
      <c r="Q7308">
        <v>2</v>
      </c>
      <c r="R7308">
        <v>56.86</v>
      </c>
      <c r="S7308">
        <v>56.86</v>
      </c>
      <c r="T7308">
        <v>56.86</v>
      </c>
      <c r="U7308">
        <v>56.86</v>
      </c>
      <c r="V7308">
        <v>17.446359480000002</v>
      </c>
      <c r="W7308">
        <v>17.446359480000002</v>
      </c>
      <c r="X7308">
        <v>5.7318548390000004</v>
      </c>
      <c r="Y7308">
        <v>5.7318548390000004</v>
      </c>
    </row>
    <row r="7309" spans="1:25" x14ac:dyDescent="0.3">
      <c r="A7309" s="2">
        <v>45957</v>
      </c>
      <c r="B7309" t="s">
        <v>26</v>
      </c>
      <c r="C7309">
        <v>67</v>
      </c>
      <c r="D7309">
        <v>0</v>
      </c>
      <c r="F7309">
        <v>0</v>
      </c>
      <c r="G7309">
        <v>0</v>
      </c>
      <c r="H7309">
        <v>0</v>
      </c>
      <c r="I7309" t="s">
        <v>149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5" x14ac:dyDescent="0.3">
      <c r="A7310" s="2">
        <v>45957</v>
      </c>
      <c r="B7310" t="s">
        <v>15</v>
      </c>
      <c r="C7310">
        <v>842</v>
      </c>
      <c r="D7310">
        <v>2</v>
      </c>
      <c r="E7310">
        <v>3.3250000000000002</v>
      </c>
      <c r="F7310">
        <v>0.23799999999999999</v>
      </c>
      <c r="G7310">
        <v>6.65</v>
      </c>
      <c r="H7310">
        <v>6.65</v>
      </c>
      <c r="I7310" t="s">
        <v>149</v>
      </c>
      <c r="J7310">
        <v>2</v>
      </c>
      <c r="K7310">
        <v>2</v>
      </c>
      <c r="L7310">
        <v>2</v>
      </c>
      <c r="M7310">
        <v>2</v>
      </c>
      <c r="N7310">
        <v>4</v>
      </c>
      <c r="O7310">
        <v>4</v>
      </c>
      <c r="P7310">
        <v>4</v>
      </c>
      <c r="Q7310">
        <v>4</v>
      </c>
      <c r="R7310">
        <v>149.35</v>
      </c>
      <c r="S7310">
        <v>149.35</v>
      </c>
      <c r="T7310">
        <v>149.35</v>
      </c>
      <c r="U7310">
        <v>149.35</v>
      </c>
      <c r="V7310">
        <v>4.4526280549999999</v>
      </c>
      <c r="W7310">
        <v>4.4526280549999999</v>
      </c>
      <c r="X7310">
        <v>22.45864662</v>
      </c>
      <c r="Y7310">
        <v>22.45864662</v>
      </c>
    </row>
    <row r="7311" spans="1:25" x14ac:dyDescent="0.3">
      <c r="A7311" s="2">
        <v>45957</v>
      </c>
      <c r="B7311" t="s">
        <v>36</v>
      </c>
      <c r="C7311">
        <v>141</v>
      </c>
      <c r="D7311">
        <v>0</v>
      </c>
      <c r="F7311">
        <v>0</v>
      </c>
      <c r="G7311">
        <v>0</v>
      </c>
      <c r="H7311">
        <v>0</v>
      </c>
      <c r="I7311" t="s">
        <v>149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5" x14ac:dyDescent="0.3">
      <c r="A7312" s="2">
        <v>45957</v>
      </c>
      <c r="B7312" t="s">
        <v>78</v>
      </c>
      <c r="C7312">
        <v>967</v>
      </c>
      <c r="D7312">
        <v>8</v>
      </c>
      <c r="E7312">
        <v>3.593</v>
      </c>
      <c r="F7312">
        <v>0.82699999999999996</v>
      </c>
      <c r="G7312">
        <v>28.74</v>
      </c>
      <c r="H7312">
        <v>28.74</v>
      </c>
      <c r="I7312" t="s">
        <v>149</v>
      </c>
      <c r="J7312">
        <v>2</v>
      </c>
      <c r="K7312">
        <v>2</v>
      </c>
      <c r="L7312">
        <v>2</v>
      </c>
      <c r="M7312">
        <v>2</v>
      </c>
      <c r="N7312">
        <v>2</v>
      </c>
      <c r="O7312">
        <v>2</v>
      </c>
      <c r="P7312">
        <v>2</v>
      </c>
      <c r="Q7312">
        <v>2</v>
      </c>
      <c r="R7312">
        <v>156.97999999999999</v>
      </c>
      <c r="S7312">
        <v>156.97999999999999</v>
      </c>
      <c r="T7312">
        <v>156.97999999999999</v>
      </c>
      <c r="U7312">
        <v>156.97999999999999</v>
      </c>
      <c r="V7312">
        <v>18.308064720000001</v>
      </c>
      <c r="W7312">
        <v>18.308064720000001</v>
      </c>
      <c r="X7312">
        <v>5.4620737650000004</v>
      </c>
      <c r="Y7312">
        <v>5.4620737650000004</v>
      </c>
    </row>
    <row r="7313" spans="1:25" x14ac:dyDescent="0.3">
      <c r="A7313" s="2">
        <v>45957</v>
      </c>
      <c r="B7313" t="s">
        <v>21</v>
      </c>
      <c r="C7313">
        <v>156</v>
      </c>
      <c r="D7313">
        <v>2</v>
      </c>
      <c r="E7313">
        <v>0.92500000000000004</v>
      </c>
      <c r="F7313">
        <v>1.282</v>
      </c>
      <c r="G7313">
        <v>1.85</v>
      </c>
      <c r="H7313">
        <v>1.85</v>
      </c>
      <c r="I7313" t="s">
        <v>149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X7313">
        <v>0</v>
      </c>
      <c r="Y7313">
        <v>0</v>
      </c>
    </row>
    <row r="7314" spans="1:25" x14ac:dyDescent="0.3">
      <c r="A7314" s="2">
        <v>45957</v>
      </c>
      <c r="B7314" t="s">
        <v>94</v>
      </c>
      <c r="C7314">
        <v>452</v>
      </c>
      <c r="D7314">
        <v>1</v>
      </c>
      <c r="E7314">
        <v>3.84</v>
      </c>
      <c r="F7314">
        <v>0.221</v>
      </c>
      <c r="G7314">
        <v>3.84</v>
      </c>
      <c r="H7314">
        <v>3.84</v>
      </c>
      <c r="I7314" t="s">
        <v>149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X7314">
        <v>0</v>
      </c>
      <c r="Y7314">
        <v>0</v>
      </c>
    </row>
    <row r="7315" spans="1:25" x14ac:dyDescent="0.3">
      <c r="A7315" s="2">
        <v>45957</v>
      </c>
      <c r="B7315" t="s">
        <v>17</v>
      </c>
      <c r="C7315">
        <v>19</v>
      </c>
      <c r="D7315">
        <v>0</v>
      </c>
      <c r="F7315">
        <v>0</v>
      </c>
      <c r="G7315">
        <v>0</v>
      </c>
      <c r="H7315">
        <v>0</v>
      </c>
      <c r="I7315" t="s">
        <v>149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5" x14ac:dyDescent="0.3">
      <c r="A7316" s="2">
        <v>45957</v>
      </c>
      <c r="B7316" t="s">
        <v>17</v>
      </c>
      <c r="C7316">
        <v>43</v>
      </c>
      <c r="D7316">
        <v>1</v>
      </c>
      <c r="E7316">
        <v>0.84</v>
      </c>
      <c r="F7316">
        <v>2.3260000000000001</v>
      </c>
      <c r="G7316">
        <v>0.84</v>
      </c>
      <c r="H7316">
        <v>0.84</v>
      </c>
      <c r="I7316" t="s">
        <v>149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X7316">
        <v>0</v>
      </c>
      <c r="Y7316">
        <v>0</v>
      </c>
    </row>
    <row r="7317" spans="1:25" x14ac:dyDescent="0.3">
      <c r="A7317" s="2">
        <v>45957</v>
      </c>
      <c r="B7317" t="s">
        <v>17</v>
      </c>
      <c r="C7317">
        <v>51</v>
      </c>
      <c r="D7317">
        <v>0</v>
      </c>
      <c r="F7317">
        <v>0</v>
      </c>
      <c r="G7317">
        <v>0</v>
      </c>
      <c r="H7317">
        <v>0</v>
      </c>
      <c r="I7317" t="s">
        <v>149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5" x14ac:dyDescent="0.3">
      <c r="A7318" s="2">
        <v>45957</v>
      </c>
      <c r="B7318" t="s">
        <v>17</v>
      </c>
      <c r="C7318">
        <v>6</v>
      </c>
      <c r="D7318">
        <v>0</v>
      </c>
      <c r="F7318">
        <v>0</v>
      </c>
      <c r="G7318">
        <v>0</v>
      </c>
      <c r="H7318">
        <v>0</v>
      </c>
      <c r="I7318" t="s">
        <v>149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5" x14ac:dyDescent="0.3">
      <c r="A7319" s="2">
        <v>45957</v>
      </c>
      <c r="B7319" t="s">
        <v>52</v>
      </c>
      <c r="C7319">
        <v>505</v>
      </c>
      <c r="D7319">
        <v>6</v>
      </c>
      <c r="E7319">
        <v>0.495</v>
      </c>
      <c r="F7319">
        <v>1.1879999999999999</v>
      </c>
      <c r="G7319">
        <v>2.97</v>
      </c>
      <c r="H7319">
        <v>2.97</v>
      </c>
      <c r="I7319" t="s">
        <v>149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1</v>
      </c>
      <c r="R7319">
        <v>34.49</v>
      </c>
      <c r="S7319">
        <v>34.49</v>
      </c>
      <c r="T7319">
        <v>34.49</v>
      </c>
      <c r="U7319">
        <v>34.49</v>
      </c>
      <c r="V7319">
        <v>8.6111916500000003</v>
      </c>
      <c r="W7319">
        <v>8.6111916500000003</v>
      </c>
      <c r="X7319">
        <v>11.61279461</v>
      </c>
      <c r="Y7319">
        <v>11.61279461</v>
      </c>
    </row>
    <row r="7320" spans="1:25" x14ac:dyDescent="0.3">
      <c r="A7320" s="2">
        <v>45957</v>
      </c>
      <c r="B7320" t="s">
        <v>52</v>
      </c>
      <c r="C7320">
        <v>568</v>
      </c>
      <c r="D7320">
        <v>7</v>
      </c>
      <c r="E7320">
        <v>0.57899999999999996</v>
      </c>
      <c r="F7320">
        <v>1.232</v>
      </c>
      <c r="G7320">
        <v>4.05</v>
      </c>
      <c r="H7320">
        <v>4.05</v>
      </c>
      <c r="I7320" t="s">
        <v>149</v>
      </c>
      <c r="J7320">
        <v>0</v>
      </c>
      <c r="K7320">
        <v>1</v>
      </c>
      <c r="L7320">
        <v>1</v>
      </c>
      <c r="M7320">
        <v>1</v>
      </c>
      <c r="N7320">
        <v>0</v>
      </c>
      <c r="O7320">
        <v>1</v>
      </c>
      <c r="P7320">
        <v>1</v>
      </c>
      <c r="Q7320">
        <v>1</v>
      </c>
      <c r="R7320">
        <v>0</v>
      </c>
      <c r="S7320">
        <v>30.88</v>
      </c>
      <c r="T7320">
        <v>30.88</v>
      </c>
      <c r="U7320">
        <v>30.88</v>
      </c>
      <c r="V7320">
        <v>13.115284969999999</v>
      </c>
      <c r="W7320">
        <v>13.115284969999999</v>
      </c>
      <c r="X7320">
        <v>7.6246913579999998</v>
      </c>
      <c r="Y7320">
        <v>7.6246913579999998</v>
      </c>
    </row>
    <row r="7321" spans="1:25" x14ac:dyDescent="0.3">
      <c r="A7321" s="2">
        <v>45957</v>
      </c>
      <c r="B7321" t="s">
        <v>52</v>
      </c>
      <c r="C7321">
        <v>683</v>
      </c>
      <c r="D7321">
        <v>7</v>
      </c>
      <c r="E7321">
        <v>0.504</v>
      </c>
      <c r="F7321">
        <v>1.0249999999999999</v>
      </c>
      <c r="G7321">
        <v>3.53</v>
      </c>
      <c r="H7321">
        <v>3.53</v>
      </c>
      <c r="I7321" t="s">
        <v>149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X7321">
        <v>0</v>
      </c>
      <c r="Y7321">
        <v>0</v>
      </c>
    </row>
    <row r="7322" spans="1:25" x14ac:dyDescent="0.3">
      <c r="A7322" s="2">
        <v>45957</v>
      </c>
      <c r="B7322" t="s">
        <v>52</v>
      </c>
      <c r="C7322">
        <v>1045</v>
      </c>
      <c r="D7322">
        <v>18</v>
      </c>
      <c r="E7322">
        <v>0.25600000000000001</v>
      </c>
      <c r="F7322">
        <v>1.722</v>
      </c>
      <c r="G7322">
        <v>4.5999999999999996</v>
      </c>
      <c r="H7322">
        <v>4.5999999999999996</v>
      </c>
      <c r="I7322" t="s">
        <v>149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</v>
      </c>
      <c r="Q7322">
        <v>1</v>
      </c>
      <c r="R7322">
        <v>34.49</v>
      </c>
      <c r="S7322">
        <v>34.49</v>
      </c>
      <c r="T7322">
        <v>34.49</v>
      </c>
      <c r="U7322">
        <v>34.49</v>
      </c>
      <c r="V7322">
        <v>13.33719919</v>
      </c>
      <c r="W7322">
        <v>13.33719919</v>
      </c>
      <c r="X7322">
        <v>7.497826087</v>
      </c>
      <c r="Y7322">
        <v>7.497826087</v>
      </c>
    </row>
    <row r="7323" spans="1:25" x14ac:dyDescent="0.3">
      <c r="A7323" s="2">
        <v>45957</v>
      </c>
      <c r="B7323" t="s">
        <v>112</v>
      </c>
      <c r="C7323">
        <v>539</v>
      </c>
      <c r="D7323">
        <v>2</v>
      </c>
      <c r="E7323">
        <v>1.53</v>
      </c>
      <c r="F7323">
        <v>0.371</v>
      </c>
      <c r="G7323">
        <v>3.06</v>
      </c>
      <c r="H7323">
        <v>3.06</v>
      </c>
      <c r="I7323" t="s">
        <v>149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X7323">
        <v>0</v>
      </c>
      <c r="Y7323">
        <v>0</v>
      </c>
    </row>
    <row r="7324" spans="1:25" x14ac:dyDescent="0.3">
      <c r="A7324" s="2">
        <v>45957</v>
      </c>
      <c r="B7324" t="s">
        <v>15</v>
      </c>
      <c r="C7324">
        <v>175</v>
      </c>
      <c r="D7324">
        <v>1</v>
      </c>
      <c r="E7324">
        <v>0.04</v>
      </c>
      <c r="F7324">
        <v>0.57099999999999995</v>
      </c>
      <c r="G7324">
        <v>0.04</v>
      </c>
      <c r="H7324">
        <v>0.04</v>
      </c>
      <c r="I7324" t="s">
        <v>149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1</v>
      </c>
      <c r="Q7324">
        <v>1</v>
      </c>
      <c r="R7324">
        <v>37.49</v>
      </c>
      <c r="S7324">
        <v>37.49</v>
      </c>
      <c r="T7324">
        <v>37.49</v>
      </c>
      <c r="U7324">
        <v>37.49</v>
      </c>
      <c r="V7324">
        <v>0.10669511869999999</v>
      </c>
      <c r="W7324">
        <v>0.10669511869999999</v>
      </c>
      <c r="X7324">
        <v>937.25</v>
      </c>
      <c r="Y7324">
        <v>937.25</v>
      </c>
    </row>
    <row r="7325" spans="1:25" x14ac:dyDescent="0.3">
      <c r="A7325" s="2">
        <v>45957</v>
      </c>
      <c r="B7325" t="s">
        <v>112</v>
      </c>
      <c r="C7325">
        <v>1032</v>
      </c>
      <c r="D7325">
        <v>7</v>
      </c>
      <c r="E7325">
        <v>1.2769999999999999</v>
      </c>
      <c r="F7325">
        <v>0.67800000000000005</v>
      </c>
      <c r="G7325">
        <v>8.94</v>
      </c>
      <c r="H7325">
        <v>8.94</v>
      </c>
      <c r="I7325" t="s">
        <v>149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1</v>
      </c>
      <c r="R7325">
        <v>29.88</v>
      </c>
      <c r="S7325">
        <v>29.88</v>
      </c>
      <c r="T7325">
        <v>29.88</v>
      </c>
      <c r="U7325">
        <v>29.88</v>
      </c>
      <c r="V7325">
        <v>29.919678709999999</v>
      </c>
      <c r="W7325">
        <v>29.919678709999999</v>
      </c>
      <c r="X7325">
        <v>3.3422818790000002</v>
      </c>
      <c r="Y7325">
        <v>3.3422818790000002</v>
      </c>
    </row>
    <row r="7326" spans="1:25" x14ac:dyDescent="0.3">
      <c r="A7326" s="2">
        <v>45957</v>
      </c>
      <c r="B7326" t="s">
        <v>15</v>
      </c>
      <c r="C7326">
        <v>467</v>
      </c>
      <c r="D7326">
        <v>4</v>
      </c>
      <c r="E7326">
        <v>1.2529999999999999</v>
      </c>
      <c r="F7326">
        <v>0.85699999999999998</v>
      </c>
      <c r="G7326">
        <v>5.01</v>
      </c>
      <c r="H7326">
        <v>5.01</v>
      </c>
      <c r="I7326" t="s">
        <v>149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X7326">
        <v>0</v>
      </c>
      <c r="Y7326">
        <v>0</v>
      </c>
    </row>
    <row r="7327" spans="1:25" x14ac:dyDescent="0.3">
      <c r="A7327" s="2">
        <v>45957</v>
      </c>
      <c r="B7327" t="s">
        <v>15</v>
      </c>
      <c r="C7327">
        <v>562</v>
      </c>
      <c r="D7327">
        <v>2</v>
      </c>
      <c r="E7327">
        <v>1.5149999999999999</v>
      </c>
      <c r="F7327">
        <v>0.35599999999999998</v>
      </c>
      <c r="G7327">
        <v>3.03</v>
      </c>
      <c r="H7327">
        <v>3.03</v>
      </c>
      <c r="I7327" t="s">
        <v>149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X7327">
        <v>0</v>
      </c>
      <c r="Y7327">
        <v>0</v>
      </c>
    </row>
    <row r="7328" spans="1:25" x14ac:dyDescent="0.3">
      <c r="A7328" s="2">
        <v>45957</v>
      </c>
      <c r="B7328" t="s">
        <v>112</v>
      </c>
      <c r="C7328">
        <v>342</v>
      </c>
      <c r="D7328">
        <v>1</v>
      </c>
      <c r="E7328">
        <v>2.34</v>
      </c>
      <c r="F7328">
        <v>0.29199999999999998</v>
      </c>
      <c r="G7328">
        <v>2.34</v>
      </c>
      <c r="H7328">
        <v>2.34</v>
      </c>
      <c r="I7328" t="s">
        <v>149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1</v>
      </c>
      <c r="Q7328">
        <v>1</v>
      </c>
      <c r="R7328">
        <v>31.49</v>
      </c>
      <c r="S7328">
        <v>31.49</v>
      </c>
      <c r="T7328">
        <v>31.49</v>
      </c>
      <c r="U7328">
        <v>31.49</v>
      </c>
      <c r="V7328">
        <v>7.4309304540000003</v>
      </c>
      <c r="W7328">
        <v>7.4309304540000003</v>
      </c>
      <c r="X7328">
        <v>13.45726496</v>
      </c>
      <c r="Y7328">
        <v>13.45726496</v>
      </c>
    </row>
    <row r="7329" spans="1:25" x14ac:dyDescent="0.3">
      <c r="A7329" s="2">
        <v>45957</v>
      </c>
      <c r="B7329" t="s">
        <v>15</v>
      </c>
      <c r="C7329">
        <v>1086</v>
      </c>
      <c r="D7329">
        <v>3</v>
      </c>
      <c r="E7329">
        <v>0.94699999999999995</v>
      </c>
      <c r="F7329">
        <v>0.27600000000000002</v>
      </c>
      <c r="G7329">
        <v>2.84</v>
      </c>
      <c r="H7329">
        <v>2.84</v>
      </c>
      <c r="I7329" t="s">
        <v>149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X7329">
        <v>0</v>
      </c>
      <c r="Y7329">
        <v>0</v>
      </c>
    </row>
    <row r="7330" spans="1:25" x14ac:dyDescent="0.3">
      <c r="A7330" s="2">
        <v>45957</v>
      </c>
      <c r="B7330" t="s">
        <v>112</v>
      </c>
      <c r="C7330">
        <v>2032</v>
      </c>
      <c r="D7330">
        <v>4</v>
      </c>
      <c r="E7330">
        <v>0.89500000000000002</v>
      </c>
      <c r="F7330">
        <v>0.19700000000000001</v>
      </c>
      <c r="G7330">
        <v>3.58</v>
      </c>
      <c r="H7330">
        <v>3.58</v>
      </c>
      <c r="I7330" t="s">
        <v>149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X7330">
        <v>0</v>
      </c>
      <c r="Y7330">
        <v>0</v>
      </c>
    </row>
    <row r="7331" spans="1:25" x14ac:dyDescent="0.3">
      <c r="A7331" s="2">
        <v>45957</v>
      </c>
      <c r="B7331" t="s">
        <v>100</v>
      </c>
      <c r="C7331">
        <v>19</v>
      </c>
      <c r="D7331">
        <v>0</v>
      </c>
      <c r="F7331">
        <v>0</v>
      </c>
      <c r="G7331">
        <v>0</v>
      </c>
      <c r="H7331">
        <v>0</v>
      </c>
      <c r="I7331" t="s">
        <v>149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5" x14ac:dyDescent="0.3">
      <c r="A7332" s="2">
        <v>45957</v>
      </c>
      <c r="B7332" t="s">
        <v>54</v>
      </c>
      <c r="C7332">
        <v>371</v>
      </c>
      <c r="D7332">
        <v>5</v>
      </c>
      <c r="E7332">
        <v>0.72</v>
      </c>
      <c r="F7332">
        <v>1.3480000000000001</v>
      </c>
      <c r="G7332">
        <v>3.6</v>
      </c>
      <c r="H7332">
        <v>3.6</v>
      </c>
      <c r="I7332" t="s">
        <v>149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22.88</v>
      </c>
      <c r="S7332">
        <v>22.88</v>
      </c>
      <c r="T7332">
        <v>22.88</v>
      </c>
      <c r="U7332">
        <v>22.88</v>
      </c>
      <c r="V7332">
        <v>15.734265730000001</v>
      </c>
      <c r="W7332">
        <v>15.734265730000001</v>
      </c>
      <c r="X7332">
        <v>6.3555555559999997</v>
      </c>
      <c r="Y7332">
        <v>6.3555555559999997</v>
      </c>
    </row>
    <row r="7333" spans="1:25" x14ac:dyDescent="0.3">
      <c r="A7333" s="2">
        <v>45957</v>
      </c>
      <c r="B7333" t="s">
        <v>60</v>
      </c>
      <c r="C7333">
        <v>736</v>
      </c>
      <c r="D7333">
        <v>5</v>
      </c>
      <c r="E7333">
        <v>0.79200000000000004</v>
      </c>
      <c r="F7333">
        <v>0.67900000000000005</v>
      </c>
      <c r="G7333">
        <v>3.96</v>
      </c>
      <c r="H7333">
        <v>3.96</v>
      </c>
      <c r="I7333" t="s">
        <v>149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X7333">
        <v>0</v>
      </c>
      <c r="Y7333">
        <v>0</v>
      </c>
    </row>
    <row r="7334" spans="1:25" x14ac:dyDescent="0.3">
      <c r="A7334" s="2">
        <v>45957</v>
      </c>
      <c r="B7334" t="s">
        <v>60</v>
      </c>
      <c r="C7334">
        <v>1063</v>
      </c>
      <c r="D7334">
        <v>6</v>
      </c>
      <c r="E7334">
        <v>0.95</v>
      </c>
      <c r="F7334">
        <v>0.56399999999999995</v>
      </c>
      <c r="G7334">
        <v>5.7</v>
      </c>
      <c r="H7334">
        <v>5.7</v>
      </c>
      <c r="I7334" t="s">
        <v>149</v>
      </c>
      <c r="J7334">
        <v>4</v>
      </c>
      <c r="K7334">
        <v>4</v>
      </c>
      <c r="L7334">
        <v>4</v>
      </c>
      <c r="M7334">
        <v>4</v>
      </c>
      <c r="N7334">
        <v>4</v>
      </c>
      <c r="O7334">
        <v>4</v>
      </c>
      <c r="P7334">
        <v>4</v>
      </c>
      <c r="Q7334">
        <v>4</v>
      </c>
      <c r="R7334">
        <v>96.74</v>
      </c>
      <c r="S7334">
        <v>96.74</v>
      </c>
      <c r="T7334">
        <v>96.74</v>
      </c>
      <c r="U7334">
        <v>96.74</v>
      </c>
      <c r="V7334">
        <v>5.8920818690000001</v>
      </c>
      <c r="W7334">
        <v>5.8920818690000001</v>
      </c>
      <c r="X7334">
        <v>16.97192982</v>
      </c>
      <c r="Y7334">
        <v>16.97192982</v>
      </c>
    </row>
    <row r="7335" spans="1:25" x14ac:dyDescent="0.3">
      <c r="A7335" s="2">
        <v>45957</v>
      </c>
      <c r="B7335" t="s">
        <v>100</v>
      </c>
      <c r="C7335">
        <v>46</v>
      </c>
      <c r="D7335">
        <v>0</v>
      </c>
      <c r="F7335">
        <v>0</v>
      </c>
      <c r="G7335">
        <v>0</v>
      </c>
      <c r="H7335">
        <v>0</v>
      </c>
      <c r="I7335" t="s">
        <v>149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5" x14ac:dyDescent="0.3">
      <c r="A7336" s="2">
        <v>45957</v>
      </c>
      <c r="B7336" t="s">
        <v>54</v>
      </c>
      <c r="C7336">
        <v>714</v>
      </c>
      <c r="D7336">
        <v>6</v>
      </c>
      <c r="E7336">
        <v>1.173</v>
      </c>
      <c r="F7336">
        <v>0.84</v>
      </c>
      <c r="G7336">
        <v>7.04</v>
      </c>
      <c r="H7336">
        <v>7.04</v>
      </c>
      <c r="I7336" t="s">
        <v>149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X7336">
        <v>0</v>
      </c>
      <c r="Y7336">
        <v>0</v>
      </c>
    </row>
    <row r="7337" spans="1:25" x14ac:dyDescent="0.3">
      <c r="A7337" s="2">
        <v>45957</v>
      </c>
      <c r="B7337" t="s">
        <v>100</v>
      </c>
      <c r="C7337">
        <v>76</v>
      </c>
      <c r="D7337">
        <v>0</v>
      </c>
      <c r="F7337">
        <v>0</v>
      </c>
      <c r="G7337">
        <v>0</v>
      </c>
      <c r="H7337">
        <v>0</v>
      </c>
      <c r="I7337" t="s">
        <v>149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5" x14ac:dyDescent="0.3">
      <c r="A7338" s="2">
        <v>45957</v>
      </c>
      <c r="B7338" t="s">
        <v>54</v>
      </c>
      <c r="C7338">
        <v>264</v>
      </c>
      <c r="D7338">
        <v>2</v>
      </c>
      <c r="E7338">
        <v>0.88500000000000001</v>
      </c>
      <c r="F7338">
        <v>0.75800000000000001</v>
      </c>
      <c r="G7338">
        <v>1.77</v>
      </c>
      <c r="H7338">
        <v>1.77</v>
      </c>
      <c r="I7338" t="s">
        <v>149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X7338">
        <v>0</v>
      </c>
      <c r="Y7338">
        <v>0</v>
      </c>
    </row>
    <row r="7339" spans="1:25" x14ac:dyDescent="0.3">
      <c r="A7339" s="2">
        <v>45957</v>
      </c>
      <c r="B7339" t="s">
        <v>60</v>
      </c>
      <c r="C7339">
        <v>604</v>
      </c>
      <c r="D7339">
        <v>6</v>
      </c>
      <c r="E7339">
        <v>1.2450000000000001</v>
      </c>
      <c r="F7339">
        <v>0.99299999999999999</v>
      </c>
      <c r="G7339">
        <v>7.47</v>
      </c>
      <c r="H7339">
        <v>7.47</v>
      </c>
      <c r="I7339" t="s">
        <v>149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X7339">
        <v>0</v>
      </c>
      <c r="Y7339">
        <v>0</v>
      </c>
    </row>
    <row r="7340" spans="1:25" x14ac:dyDescent="0.3">
      <c r="A7340" s="2">
        <v>45957</v>
      </c>
      <c r="B7340" t="s">
        <v>54</v>
      </c>
      <c r="C7340">
        <v>1381</v>
      </c>
      <c r="D7340">
        <v>3</v>
      </c>
      <c r="E7340">
        <v>0.60699999999999998</v>
      </c>
      <c r="F7340">
        <v>0.217</v>
      </c>
      <c r="G7340">
        <v>1.82</v>
      </c>
      <c r="H7340">
        <v>1.82</v>
      </c>
      <c r="I7340" t="s">
        <v>149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X7340">
        <v>0</v>
      </c>
      <c r="Y7340">
        <v>0</v>
      </c>
    </row>
    <row r="7341" spans="1:25" x14ac:dyDescent="0.3">
      <c r="A7341" s="2">
        <v>45957</v>
      </c>
      <c r="B7341" t="s">
        <v>100</v>
      </c>
      <c r="C7341">
        <v>25</v>
      </c>
      <c r="D7341">
        <v>0</v>
      </c>
      <c r="F7341">
        <v>0</v>
      </c>
      <c r="G7341">
        <v>0</v>
      </c>
      <c r="H7341">
        <v>0</v>
      </c>
      <c r="I7341" t="s">
        <v>149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5" x14ac:dyDescent="0.3">
      <c r="A7342" s="2">
        <v>45957</v>
      </c>
      <c r="B7342" t="s">
        <v>60</v>
      </c>
      <c r="C7342">
        <v>907</v>
      </c>
      <c r="D7342">
        <v>10</v>
      </c>
      <c r="E7342">
        <v>0.46</v>
      </c>
      <c r="F7342">
        <v>1.103</v>
      </c>
      <c r="G7342">
        <v>4.5999999999999996</v>
      </c>
      <c r="H7342">
        <v>4.5999999999999996</v>
      </c>
      <c r="I7342" t="s">
        <v>149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X7342">
        <v>0</v>
      </c>
      <c r="Y7342">
        <v>0</v>
      </c>
    </row>
    <row r="7343" spans="1:25" x14ac:dyDescent="0.3">
      <c r="A7343" s="2">
        <v>45957</v>
      </c>
      <c r="B7343" t="s">
        <v>48</v>
      </c>
      <c r="C7343">
        <v>602</v>
      </c>
      <c r="D7343">
        <v>9</v>
      </c>
      <c r="E7343">
        <v>2.0230000000000001</v>
      </c>
      <c r="F7343">
        <v>1.4950000000000001</v>
      </c>
      <c r="G7343">
        <v>18.21</v>
      </c>
      <c r="H7343">
        <v>18.21</v>
      </c>
      <c r="I7343" t="s">
        <v>149</v>
      </c>
      <c r="J7343">
        <v>3</v>
      </c>
      <c r="K7343">
        <v>3</v>
      </c>
      <c r="L7343">
        <v>3</v>
      </c>
      <c r="M7343">
        <v>3</v>
      </c>
      <c r="N7343">
        <v>6</v>
      </c>
      <c r="O7343">
        <v>6</v>
      </c>
      <c r="P7343">
        <v>6</v>
      </c>
      <c r="Q7343">
        <v>6</v>
      </c>
      <c r="R7343">
        <v>170.94</v>
      </c>
      <c r="S7343">
        <v>170.94</v>
      </c>
      <c r="T7343">
        <v>170.94</v>
      </c>
      <c r="U7343">
        <v>170.94</v>
      </c>
      <c r="V7343">
        <v>10.652860649999999</v>
      </c>
      <c r="W7343">
        <v>10.652860649999999</v>
      </c>
      <c r="X7343">
        <v>9.3871499180000004</v>
      </c>
      <c r="Y7343">
        <v>9.3871499180000004</v>
      </c>
    </row>
    <row r="7344" spans="1:25" x14ac:dyDescent="0.3">
      <c r="A7344" s="2">
        <v>45957</v>
      </c>
      <c r="B7344" t="s">
        <v>48</v>
      </c>
      <c r="C7344">
        <v>1169</v>
      </c>
      <c r="D7344">
        <v>6</v>
      </c>
      <c r="E7344">
        <v>1.25</v>
      </c>
      <c r="F7344">
        <v>0.51300000000000001</v>
      </c>
      <c r="G7344">
        <v>7.5</v>
      </c>
      <c r="H7344">
        <v>7.5</v>
      </c>
      <c r="I7344" t="s">
        <v>149</v>
      </c>
      <c r="J7344">
        <v>2</v>
      </c>
      <c r="K7344">
        <v>2</v>
      </c>
      <c r="L7344">
        <v>2</v>
      </c>
      <c r="M7344">
        <v>2</v>
      </c>
      <c r="N7344">
        <v>2</v>
      </c>
      <c r="O7344">
        <v>2</v>
      </c>
      <c r="P7344">
        <v>2</v>
      </c>
      <c r="Q7344">
        <v>2</v>
      </c>
      <c r="R7344">
        <v>60.37</v>
      </c>
      <c r="S7344">
        <v>60.37</v>
      </c>
      <c r="T7344">
        <v>60.37</v>
      </c>
      <c r="U7344">
        <v>60.37</v>
      </c>
      <c r="V7344">
        <v>12.4233891</v>
      </c>
      <c r="W7344">
        <v>12.4233891</v>
      </c>
      <c r="X7344">
        <v>8.0493333329999999</v>
      </c>
      <c r="Y7344">
        <v>8.0493333329999999</v>
      </c>
    </row>
    <row r="7345" spans="1:25" x14ac:dyDescent="0.3">
      <c r="A7345" s="2">
        <v>45957</v>
      </c>
      <c r="B7345" t="s">
        <v>48</v>
      </c>
      <c r="C7345">
        <v>660</v>
      </c>
      <c r="D7345">
        <v>8</v>
      </c>
      <c r="E7345">
        <v>1.611</v>
      </c>
      <c r="F7345">
        <v>1.212</v>
      </c>
      <c r="G7345">
        <v>12.89</v>
      </c>
      <c r="H7345">
        <v>12.89</v>
      </c>
      <c r="I7345" t="s">
        <v>149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X7345">
        <v>0</v>
      </c>
      <c r="Y7345">
        <v>0</v>
      </c>
    </row>
    <row r="7346" spans="1:25" x14ac:dyDescent="0.3">
      <c r="A7346" s="2">
        <v>45957</v>
      </c>
      <c r="B7346" t="s">
        <v>48</v>
      </c>
      <c r="C7346">
        <v>1028</v>
      </c>
      <c r="D7346">
        <v>3</v>
      </c>
      <c r="E7346">
        <v>1.05</v>
      </c>
      <c r="F7346">
        <v>0.29199999999999998</v>
      </c>
      <c r="G7346">
        <v>3.15</v>
      </c>
      <c r="H7346">
        <v>3.15</v>
      </c>
      <c r="I7346" t="s">
        <v>149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X7346">
        <v>0</v>
      </c>
      <c r="Y7346">
        <v>0</v>
      </c>
    </row>
    <row r="7347" spans="1:25" x14ac:dyDescent="0.3">
      <c r="A7347" s="2">
        <v>45957</v>
      </c>
      <c r="B7347" t="s">
        <v>19</v>
      </c>
      <c r="C7347">
        <v>14</v>
      </c>
      <c r="D7347">
        <v>0</v>
      </c>
      <c r="F7347">
        <v>0</v>
      </c>
      <c r="G7347">
        <v>0</v>
      </c>
      <c r="H7347">
        <v>0</v>
      </c>
      <c r="I7347" t="s">
        <v>149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5" x14ac:dyDescent="0.3">
      <c r="A7348" s="2">
        <v>45957</v>
      </c>
      <c r="B7348" t="s">
        <v>90</v>
      </c>
      <c r="C7348">
        <v>31</v>
      </c>
      <c r="D7348">
        <v>0</v>
      </c>
      <c r="F7348">
        <v>0</v>
      </c>
      <c r="G7348">
        <v>0</v>
      </c>
      <c r="H7348">
        <v>0</v>
      </c>
      <c r="I7348" t="s">
        <v>149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5" x14ac:dyDescent="0.3">
      <c r="A7349" s="2">
        <v>45957</v>
      </c>
      <c r="B7349" t="s">
        <v>19</v>
      </c>
      <c r="C7349">
        <v>46</v>
      </c>
      <c r="D7349">
        <v>0</v>
      </c>
      <c r="F7349">
        <v>0</v>
      </c>
      <c r="G7349">
        <v>0</v>
      </c>
      <c r="H7349">
        <v>0</v>
      </c>
      <c r="I7349" t="s">
        <v>149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5" x14ac:dyDescent="0.3">
      <c r="A7350" s="2">
        <v>45957</v>
      </c>
      <c r="B7350" t="s">
        <v>90</v>
      </c>
      <c r="C7350">
        <v>95</v>
      </c>
      <c r="D7350">
        <v>0</v>
      </c>
      <c r="F7350">
        <v>0</v>
      </c>
      <c r="G7350">
        <v>0</v>
      </c>
      <c r="H7350">
        <v>0</v>
      </c>
      <c r="I7350" t="s">
        <v>149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5" x14ac:dyDescent="0.3">
      <c r="A7351" s="2">
        <v>45957</v>
      </c>
      <c r="B7351" t="s">
        <v>19</v>
      </c>
      <c r="C7351">
        <v>31</v>
      </c>
      <c r="D7351">
        <v>0</v>
      </c>
      <c r="F7351">
        <v>0</v>
      </c>
      <c r="G7351">
        <v>0</v>
      </c>
      <c r="H7351">
        <v>0</v>
      </c>
      <c r="I7351" t="s">
        <v>149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5" x14ac:dyDescent="0.3">
      <c r="A7352" s="2">
        <v>45957</v>
      </c>
      <c r="B7352" t="s">
        <v>90</v>
      </c>
      <c r="C7352">
        <v>19</v>
      </c>
      <c r="D7352">
        <v>1</v>
      </c>
      <c r="E7352">
        <v>1.26</v>
      </c>
      <c r="F7352">
        <v>5.2629999999999999</v>
      </c>
      <c r="G7352">
        <v>1.26</v>
      </c>
      <c r="H7352">
        <v>1.26</v>
      </c>
      <c r="I7352" t="s">
        <v>149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X7352">
        <v>0</v>
      </c>
      <c r="Y7352">
        <v>0</v>
      </c>
    </row>
    <row r="7353" spans="1:25" x14ac:dyDescent="0.3">
      <c r="A7353" s="2">
        <v>45957</v>
      </c>
      <c r="B7353" t="s">
        <v>19</v>
      </c>
      <c r="C7353">
        <v>21</v>
      </c>
      <c r="D7353">
        <v>0</v>
      </c>
      <c r="F7353">
        <v>0</v>
      </c>
      <c r="G7353">
        <v>0</v>
      </c>
      <c r="H7353">
        <v>0</v>
      </c>
      <c r="I7353" t="s">
        <v>149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5" x14ac:dyDescent="0.3">
      <c r="A7354" s="2">
        <v>45957</v>
      </c>
      <c r="B7354" t="s">
        <v>90</v>
      </c>
      <c r="C7354">
        <v>16</v>
      </c>
      <c r="D7354">
        <v>0</v>
      </c>
      <c r="F7354">
        <v>0</v>
      </c>
      <c r="G7354">
        <v>0</v>
      </c>
      <c r="H7354">
        <v>0</v>
      </c>
      <c r="I7354" t="s">
        <v>149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5" x14ac:dyDescent="0.3">
      <c r="A7355" s="2">
        <v>45957</v>
      </c>
      <c r="B7355" t="s">
        <v>58</v>
      </c>
      <c r="C7355">
        <v>282</v>
      </c>
      <c r="D7355">
        <v>7</v>
      </c>
      <c r="E7355">
        <v>0.89600000000000002</v>
      </c>
      <c r="F7355">
        <v>2.4820000000000002</v>
      </c>
      <c r="G7355">
        <v>6.27</v>
      </c>
      <c r="H7355">
        <v>6.27</v>
      </c>
      <c r="I7355" t="s">
        <v>149</v>
      </c>
      <c r="J7355">
        <v>2</v>
      </c>
      <c r="K7355">
        <v>2</v>
      </c>
      <c r="L7355">
        <v>2</v>
      </c>
      <c r="M7355">
        <v>2</v>
      </c>
      <c r="N7355">
        <v>2</v>
      </c>
      <c r="O7355">
        <v>2</v>
      </c>
      <c r="P7355">
        <v>2</v>
      </c>
      <c r="Q7355">
        <v>2</v>
      </c>
      <c r="R7355">
        <v>37.979999999999997</v>
      </c>
      <c r="S7355">
        <v>37.979999999999997</v>
      </c>
      <c r="T7355">
        <v>37.979999999999997</v>
      </c>
      <c r="U7355">
        <v>37.979999999999997</v>
      </c>
      <c r="V7355">
        <v>16.50868878</v>
      </c>
      <c r="W7355">
        <v>16.50868878</v>
      </c>
      <c r="X7355">
        <v>6.0574162679999999</v>
      </c>
      <c r="Y7355">
        <v>6.0574162679999999</v>
      </c>
    </row>
    <row r="7356" spans="1:25" x14ac:dyDescent="0.3">
      <c r="A7356" s="2">
        <v>45957</v>
      </c>
      <c r="B7356" t="s">
        <v>110</v>
      </c>
      <c r="C7356">
        <v>156</v>
      </c>
      <c r="D7356">
        <v>3</v>
      </c>
      <c r="E7356">
        <v>1.1399999999999999</v>
      </c>
      <c r="F7356">
        <v>1.923</v>
      </c>
      <c r="G7356">
        <v>3.42</v>
      </c>
      <c r="H7356">
        <v>3.42</v>
      </c>
      <c r="I7356" t="s">
        <v>149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X7356">
        <v>0</v>
      </c>
      <c r="Y7356">
        <v>0</v>
      </c>
    </row>
    <row r="7357" spans="1:25" x14ac:dyDescent="0.3">
      <c r="A7357" s="2">
        <v>45957</v>
      </c>
      <c r="B7357" t="s">
        <v>34</v>
      </c>
      <c r="C7357">
        <v>526</v>
      </c>
      <c r="D7357">
        <v>4</v>
      </c>
      <c r="E7357">
        <v>1.41</v>
      </c>
      <c r="F7357">
        <v>0.76</v>
      </c>
      <c r="G7357">
        <v>5.64</v>
      </c>
      <c r="H7357">
        <v>5.64</v>
      </c>
      <c r="I7357" t="s">
        <v>149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X7357">
        <v>0</v>
      </c>
      <c r="Y7357">
        <v>0</v>
      </c>
    </row>
    <row r="7358" spans="1:25" x14ac:dyDescent="0.3">
      <c r="A7358" s="2">
        <v>45957</v>
      </c>
      <c r="B7358" t="s">
        <v>28</v>
      </c>
      <c r="C7358">
        <v>43</v>
      </c>
      <c r="D7358">
        <v>0</v>
      </c>
      <c r="F7358">
        <v>0</v>
      </c>
      <c r="G7358">
        <v>0</v>
      </c>
      <c r="H7358">
        <v>0</v>
      </c>
      <c r="I7358" t="s">
        <v>149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5" x14ac:dyDescent="0.3">
      <c r="A7359" s="2">
        <v>45957</v>
      </c>
      <c r="B7359" t="s">
        <v>58</v>
      </c>
      <c r="C7359">
        <v>408</v>
      </c>
      <c r="D7359">
        <v>5</v>
      </c>
      <c r="E7359">
        <v>1.008</v>
      </c>
      <c r="F7359">
        <v>1.2250000000000001</v>
      </c>
      <c r="G7359">
        <v>5.04</v>
      </c>
      <c r="H7359">
        <v>5.04</v>
      </c>
      <c r="I7359" t="s">
        <v>149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X7359">
        <v>0</v>
      </c>
      <c r="Y7359">
        <v>0</v>
      </c>
    </row>
    <row r="7360" spans="1:25" x14ac:dyDescent="0.3">
      <c r="A7360" s="2">
        <v>45957</v>
      </c>
      <c r="B7360" t="s">
        <v>110</v>
      </c>
      <c r="C7360">
        <v>489</v>
      </c>
      <c r="D7360">
        <v>6</v>
      </c>
      <c r="E7360">
        <v>0.98</v>
      </c>
      <c r="F7360">
        <v>1.2270000000000001</v>
      </c>
      <c r="G7360">
        <v>5.88</v>
      </c>
      <c r="H7360">
        <v>5.88</v>
      </c>
      <c r="I7360" t="s">
        <v>149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1</v>
      </c>
      <c r="R7360">
        <v>34.49</v>
      </c>
      <c r="S7360">
        <v>34.49</v>
      </c>
      <c r="T7360">
        <v>34.49</v>
      </c>
      <c r="U7360">
        <v>34.49</v>
      </c>
      <c r="V7360">
        <v>17.04841983</v>
      </c>
      <c r="W7360">
        <v>17.04841983</v>
      </c>
      <c r="X7360">
        <v>5.865646259</v>
      </c>
      <c r="Y7360">
        <v>5.865646259</v>
      </c>
    </row>
    <row r="7361" spans="1:25" x14ac:dyDescent="0.3">
      <c r="A7361" s="2">
        <v>45957</v>
      </c>
      <c r="B7361" t="s">
        <v>34</v>
      </c>
      <c r="C7361">
        <v>541</v>
      </c>
      <c r="D7361">
        <v>3</v>
      </c>
      <c r="E7361">
        <v>0.99299999999999999</v>
      </c>
      <c r="F7361">
        <v>0.55500000000000005</v>
      </c>
      <c r="G7361">
        <v>2.98</v>
      </c>
      <c r="H7361">
        <v>2.98</v>
      </c>
      <c r="I7361" t="s">
        <v>149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19.489999999999998</v>
      </c>
      <c r="S7361">
        <v>19.489999999999998</v>
      </c>
      <c r="T7361">
        <v>19.489999999999998</v>
      </c>
      <c r="U7361">
        <v>19.489999999999998</v>
      </c>
      <c r="V7361">
        <v>15.289892249999999</v>
      </c>
      <c r="W7361">
        <v>15.289892249999999</v>
      </c>
      <c r="X7361">
        <v>6.5402684559999997</v>
      </c>
      <c r="Y7361">
        <v>6.5402684559999997</v>
      </c>
    </row>
    <row r="7362" spans="1:25" x14ac:dyDescent="0.3">
      <c r="A7362" s="2">
        <v>45957</v>
      </c>
      <c r="B7362" t="s">
        <v>28</v>
      </c>
      <c r="C7362">
        <v>424</v>
      </c>
      <c r="D7362">
        <v>4</v>
      </c>
      <c r="E7362">
        <v>1.08</v>
      </c>
      <c r="F7362">
        <v>0.94299999999999995</v>
      </c>
      <c r="G7362">
        <v>4.32</v>
      </c>
      <c r="H7362">
        <v>4.32</v>
      </c>
      <c r="I7362" t="s">
        <v>149</v>
      </c>
      <c r="J7362">
        <v>1</v>
      </c>
      <c r="K7362">
        <v>1</v>
      </c>
      <c r="L7362">
        <v>1</v>
      </c>
      <c r="M7362">
        <v>1</v>
      </c>
      <c r="N7362">
        <v>3</v>
      </c>
      <c r="O7362">
        <v>3</v>
      </c>
      <c r="P7362">
        <v>3</v>
      </c>
      <c r="Q7362">
        <v>3</v>
      </c>
      <c r="R7362">
        <v>64.47</v>
      </c>
      <c r="S7362">
        <v>64.47</v>
      </c>
      <c r="T7362">
        <v>64.47</v>
      </c>
      <c r="U7362">
        <v>64.47</v>
      </c>
      <c r="V7362">
        <v>6.7007910659999999</v>
      </c>
      <c r="W7362">
        <v>6.7007910659999999</v>
      </c>
      <c r="X7362">
        <v>14.92361111</v>
      </c>
      <c r="Y7362">
        <v>14.92361111</v>
      </c>
    </row>
    <row r="7363" spans="1:25" x14ac:dyDescent="0.3">
      <c r="A7363" s="2">
        <v>45957</v>
      </c>
      <c r="B7363" t="s">
        <v>28</v>
      </c>
      <c r="C7363">
        <v>38</v>
      </c>
      <c r="D7363">
        <v>0</v>
      </c>
      <c r="F7363">
        <v>0</v>
      </c>
      <c r="G7363">
        <v>0</v>
      </c>
      <c r="H7363">
        <v>0</v>
      </c>
      <c r="I7363" t="s">
        <v>149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5" x14ac:dyDescent="0.3">
      <c r="A7364" s="2">
        <v>45957</v>
      </c>
      <c r="B7364" t="s">
        <v>58</v>
      </c>
      <c r="C7364">
        <v>250</v>
      </c>
      <c r="D7364">
        <v>3</v>
      </c>
      <c r="E7364">
        <v>0.80300000000000005</v>
      </c>
      <c r="F7364">
        <v>1.2</v>
      </c>
      <c r="G7364">
        <v>2.41</v>
      </c>
      <c r="H7364">
        <v>2.41</v>
      </c>
      <c r="I7364" t="s">
        <v>149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X7364">
        <v>0</v>
      </c>
      <c r="Y7364">
        <v>0</v>
      </c>
    </row>
    <row r="7365" spans="1:25" x14ac:dyDescent="0.3">
      <c r="A7365" s="2">
        <v>45957</v>
      </c>
      <c r="B7365" t="s">
        <v>110</v>
      </c>
      <c r="C7365">
        <v>256</v>
      </c>
      <c r="D7365">
        <v>2</v>
      </c>
      <c r="E7365">
        <v>0.93500000000000005</v>
      </c>
      <c r="F7365">
        <v>0.78100000000000003</v>
      </c>
      <c r="G7365">
        <v>1.87</v>
      </c>
      <c r="H7365">
        <v>1.87</v>
      </c>
      <c r="I7365" t="s">
        <v>149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X7365">
        <v>0</v>
      </c>
      <c r="Y7365">
        <v>0</v>
      </c>
    </row>
    <row r="7366" spans="1:25" x14ac:dyDescent="0.3">
      <c r="A7366" s="2">
        <v>45957</v>
      </c>
      <c r="B7366" t="s">
        <v>34</v>
      </c>
      <c r="C7366">
        <v>995</v>
      </c>
      <c r="D7366">
        <v>5</v>
      </c>
      <c r="E7366">
        <v>1.1639999999999999</v>
      </c>
      <c r="F7366">
        <v>0.503</v>
      </c>
      <c r="G7366">
        <v>5.82</v>
      </c>
      <c r="H7366">
        <v>5.82</v>
      </c>
      <c r="I7366" t="s">
        <v>149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  <c r="Q7366">
        <v>1</v>
      </c>
      <c r="R7366">
        <v>24.98</v>
      </c>
      <c r="S7366">
        <v>24.98</v>
      </c>
      <c r="T7366">
        <v>24.98</v>
      </c>
      <c r="U7366">
        <v>24.98</v>
      </c>
      <c r="V7366">
        <v>23.298638910000001</v>
      </c>
      <c r="W7366">
        <v>23.298638910000001</v>
      </c>
      <c r="X7366">
        <v>4.2920962200000004</v>
      </c>
      <c r="Y7366">
        <v>4.2920962200000004</v>
      </c>
    </row>
    <row r="7367" spans="1:25" x14ac:dyDescent="0.3">
      <c r="A7367" s="2">
        <v>45957</v>
      </c>
      <c r="B7367" t="s">
        <v>34</v>
      </c>
      <c r="C7367">
        <v>107</v>
      </c>
      <c r="D7367">
        <v>1</v>
      </c>
      <c r="E7367">
        <v>1.18</v>
      </c>
      <c r="F7367">
        <v>0.93500000000000005</v>
      </c>
      <c r="G7367">
        <v>1.18</v>
      </c>
      <c r="H7367">
        <v>1.18</v>
      </c>
      <c r="I7367" t="s">
        <v>149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X7367">
        <v>0</v>
      </c>
      <c r="Y7367">
        <v>0</v>
      </c>
    </row>
    <row r="7368" spans="1:25" x14ac:dyDescent="0.3">
      <c r="A7368" s="2">
        <v>45957</v>
      </c>
      <c r="B7368" t="s">
        <v>58</v>
      </c>
      <c r="C7368">
        <v>237</v>
      </c>
      <c r="D7368">
        <v>2</v>
      </c>
      <c r="E7368">
        <v>0.35499999999999998</v>
      </c>
      <c r="F7368">
        <v>0.84399999999999997</v>
      </c>
      <c r="G7368">
        <v>0.71</v>
      </c>
      <c r="H7368">
        <v>0.71</v>
      </c>
      <c r="I7368" t="s">
        <v>149</v>
      </c>
      <c r="J7368">
        <v>1</v>
      </c>
      <c r="K7368">
        <v>1</v>
      </c>
      <c r="L7368">
        <v>1</v>
      </c>
      <c r="M7368">
        <v>1</v>
      </c>
      <c r="N7368">
        <v>8</v>
      </c>
      <c r="O7368">
        <v>8</v>
      </c>
      <c r="P7368">
        <v>8</v>
      </c>
      <c r="Q7368">
        <v>8</v>
      </c>
      <c r="R7368">
        <v>275.92</v>
      </c>
      <c r="S7368">
        <v>275.92</v>
      </c>
      <c r="T7368">
        <v>275.92</v>
      </c>
      <c r="U7368">
        <v>275.92</v>
      </c>
      <c r="V7368">
        <v>0.25732096259999998</v>
      </c>
      <c r="W7368">
        <v>0.25732096259999998</v>
      </c>
      <c r="X7368">
        <v>388.61971829999999</v>
      </c>
      <c r="Y7368">
        <v>388.61971829999999</v>
      </c>
    </row>
    <row r="7369" spans="1:25" x14ac:dyDescent="0.3">
      <c r="A7369" s="2">
        <v>45957</v>
      </c>
      <c r="B7369" t="s">
        <v>28</v>
      </c>
      <c r="C7369">
        <v>67</v>
      </c>
      <c r="D7369">
        <v>0</v>
      </c>
      <c r="F7369">
        <v>0</v>
      </c>
      <c r="G7369">
        <v>0</v>
      </c>
      <c r="H7369">
        <v>0</v>
      </c>
      <c r="I7369" t="s">
        <v>149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5" x14ac:dyDescent="0.3">
      <c r="A7370" s="2">
        <v>45957</v>
      </c>
      <c r="B7370" t="s">
        <v>110</v>
      </c>
      <c r="C7370">
        <v>1146</v>
      </c>
      <c r="D7370">
        <v>6</v>
      </c>
      <c r="E7370">
        <v>0.66700000000000004</v>
      </c>
      <c r="F7370">
        <v>0.52400000000000002</v>
      </c>
      <c r="G7370">
        <v>4</v>
      </c>
      <c r="H7370">
        <v>4</v>
      </c>
      <c r="I7370" t="s">
        <v>149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X7370">
        <v>0</v>
      </c>
      <c r="Y7370">
        <v>0</v>
      </c>
    </row>
    <row r="7371" spans="1:25" x14ac:dyDescent="0.3">
      <c r="A7371" s="2">
        <v>45957</v>
      </c>
      <c r="B7371" t="s">
        <v>26</v>
      </c>
      <c r="C7371">
        <v>124</v>
      </c>
      <c r="D7371">
        <v>2</v>
      </c>
      <c r="E7371">
        <v>1.54</v>
      </c>
      <c r="F7371">
        <v>1.613</v>
      </c>
      <c r="G7371">
        <v>3.08</v>
      </c>
      <c r="H7371">
        <v>3.08</v>
      </c>
      <c r="I7371" t="s">
        <v>149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X7371">
        <v>0</v>
      </c>
      <c r="Y7371">
        <v>0</v>
      </c>
    </row>
    <row r="7372" spans="1:25" x14ac:dyDescent="0.3">
      <c r="A7372" s="2">
        <v>45957</v>
      </c>
      <c r="B7372" t="s">
        <v>30</v>
      </c>
      <c r="C7372">
        <v>6</v>
      </c>
      <c r="D7372">
        <v>0</v>
      </c>
      <c r="F7372">
        <v>0</v>
      </c>
      <c r="G7372">
        <v>0</v>
      </c>
      <c r="H7372">
        <v>0</v>
      </c>
      <c r="I7372" t="s">
        <v>149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5" x14ac:dyDescent="0.3">
      <c r="A7373" s="2">
        <v>45957</v>
      </c>
      <c r="B7373" t="s">
        <v>26</v>
      </c>
      <c r="C7373">
        <v>306</v>
      </c>
      <c r="D7373">
        <v>3</v>
      </c>
      <c r="E7373">
        <v>0.69</v>
      </c>
      <c r="F7373">
        <v>0.98</v>
      </c>
      <c r="G7373">
        <v>2.0699999999999998</v>
      </c>
      <c r="H7373">
        <v>2.0699999999999998</v>
      </c>
      <c r="I7373" t="s">
        <v>149</v>
      </c>
      <c r="J7373">
        <v>0</v>
      </c>
      <c r="K7373">
        <v>1</v>
      </c>
      <c r="L7373">
        <v>1</v>
      </c>
      <c r="M7373">
        <v>1</v>
      </c>
      <c r="N7373">
        <v>0</v>
      </c>
      <c r="O7373">
        <v>1</v>
      </c>
      <c r="P7373">
        <v>1</v>
      </c>
      <c r="Q7373">
        <v>1</v>
      </c>
      <c r="R7373">
        <v>0</v>
      </c>
      <c r="S7373">
        <v>37.49</v>
      </c>
      <c r="T7373">
        <v>37.49</v>
      </c>
      <c r="U7373">
        <v>37.49</v>
      </c>
      <c r="V7373">
        <v>5.5214723929999998</v>
      </c>
      <c r="W7373">
        <v>5.5214723929999998</v>
      </c>
      <c r="X7373">
        <v>18.11111111</v>
      </c>
      <c r="Y7373">
        <v>18.11111111</v>
      </c>
    </row>
    <row r="7374" spans="1:25" x14ac:dyDescent="0.3">
      <c r="A7374" s="2">
        <v>45957</v>
      </c>
      <c r="B7374" t="s">
        <v>30</v>
      </c>
      <c r="C7374">
        <v>41</v>
      </c>
      <c r="D7374">
        <v>0</v>
      </c>
      <c r="F7374">
        <v>0</v>
      </c>
      <c r="G7374">
        <v>0</v>
      </c>
      <c r="H7374">
        <v>0</v>
      </c>
      <c r="I7374" t="s">
        <v>149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5" x14ac:dyDescent="0.3">
      <c r="A7375" s="2">
        <v>45957</v>
      </c>
      <c r="B7375" t="s">
        <v>26</v>
      </c>
      <c r="C7375">
        <v>299</v>
      </c>
      <c r="D7375">
        <v>2</v>
      </c>
      <c r="E7375">
        <v>1.2050000000000001</v>
      </c>
      <c r="F7375">
        <v>0.66900000000000004</v>
      </c>
      <c r="G7375">
        <v>2.41</v>
      </c>
      <c r="H7375">
        <v>2.41</v>
      </c>
      <c r="I7375" t="s">
        <v>149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X7375">
        <v>0</v>
      </c>
      <c r="Y7375">
        <v>0</v>
      </c>
    </row>
    <row r="7376" spans="1:25" x14ac:dyDescent="0.3">
      <c r="A7376" s="2">
        <v>45957</v>
      </c>
      <c r="B7376" t="s">
        <v>30</v>
      </c>
      <c r="C7376">
        <v>65</v>
      </c>
      <c r="D7376">
        <v>2</v>
      </c>
      <c r="E7376">
        <v>0.56999999999999995</v>
      </c>
      <c r="F7376">
        <v>3.077</v>
      </c>
      <c r="G7376">
        <v>1.1399999999999999</v>
      </c>
      <c r="H7376">
        <v>1.1399999999999999</v>
      </c>
      <c r="I7376" t="s">
        <v>149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X7376">
        <v>0</v>
      </c>
      <c r="Y7376">
        <v>0</v>
      </c>
    </row>
    <row r="7377" spans="1:25" x14ac:dyDescent="0.3">
      <c r="A7377" s="2">
        <v>45957</v>
      </c>
      <c r="B7377" t="s">
        <v>30</v>
      </c>
      <c r="C7377">
        <v>52</v>
      </c>
      <c r="D7377">
        <v>0</v>
      </c>
      <c r="F7377">
        <v>0</v>
      </c>
      <c r="G7377">
        <v>0</v>
      </c>
      <c r="H7377">
        <v>0</v>
      </c>
      <c r="I7377" t="s">
        <v>149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5" x14ac:dyDescent="0.3">
      <c r="A7378" s="2">
        <v>45957</v>
      </c>
      <c r="B7378" t="s">
        <v>26</v>
      </c>
      <c r="C7378">
        <v>166</v>
      </c>
      <c r="D7378">
        <v>3</v>
      </c>
      <c r="E7378">
        <v>0.88300000000000001</v>
      </c>
      <c r="F7378">
        <v>1.8069999999999999</v>
      </c>
      <c r="G7378">
        <v>2.65</v>
      </c>
      <c r="H7378">
        <v>2.65</v>
      </c>
      <c r="I7378" t="s">
        <v>149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X7378">
        <v>0</v>
      </c>
      <c r="Y7378">
        <v>0</v>
      </c>
    </row>
    <row r="7379" spans="1:25" x14ac:dyDescent="0.3">
      <c r="A7379" s="2">
        <v>45957</v>
      </c>
      <c r="B7379" t="s">
        <v>86</v>
      </c>
      <c r="C7379">
        <v>2</v>
      </c>
      <c r="D7379">
        <v>0</v>
      </c>
      <c r="F7379">
        <v>0</v>
      </c>
      <c r="G7379">
        <v>0</v>
      </c>
      <c r="H7379">
        <v>0</v>
      </c>
      <c r="I7379" t="s">
        <v>149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5" x14ac:dyDescent="0.3">
      <c r="A7380" s="2">
        <v>45957</v>
      </c>
      <c r="B7380" t="s">
        <v>32</v>
      </c>
      <c r="C7380">
        <v>71</v>
      </c>
      <c r="D7380">
        <v>0</v>
      </c>
      <c r="F7380">
        <v>0</v>
      </c>
      <c r="G7380">
        <v>0</v>
      </c>
      <c r="H7380">
        <v>0</v>
      </c>
      <c r="I7380" t="s">
        <v>149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5" x14ac:dyDescent="0.3">
      <c r="A7381" s="2">
        <v>45957</v>
      </c>
      <c r="B7381" t="s">
        <v>46</v>
      </c>
      <c r="C7381">
        <v>103</v>
      </c>
      <c r="D7381">
        <v>0</v>
      </c>
      <c r="F7381">
        <v>0</v>
      </c>
      <c r="G7381">
        <v>0</v>
      </c>
      <c r="H7381">
        <v>0</v>
      </c>
      <c r="I7381" t="s">
        <v>149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5" x14ac:dyDescent="0.3">
      <c r="A7382" s="2">
        <v>45957</v>
      </c>
      <c r="B7382" t="s">
        <v>38</v>
      </c>
      <c r="C7382">
        <v>280</v>
      </c>
      <c r="D7382">
        <v>0</v>
      </c>
      <c r="F7382">
        <v>0</v>
      </c>
      <c r="G7382">
        <v>0</v>
      </c>
      <c r="H7382">
        <v>0</v>
      </c>
      <c r="I7382" t="s">
        <v>149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5" x14ac:dyDescent="0.3">
      <c r="A7383" s="2">
        <v>45957</v>
      </c>
      <c r="B7383" t="s">
        <v>46</v>
      </c>
      <c r="C7383">
        <v>1405</v>
      </c>
      <c r="D7383">
        <v>4</v>
      </c>
      <c r="E7383">
        <v>1.4950000000000001</v>
      </c>
      <c r="F7383">
        <v>0.28499999999999998</v>
      </c>
      <c r="G7383">
        <v>5.98</v>
      </c>
      <c r="H7383">
        <v>5.98</v>
      </c>
      <c r="I7383" t="s">
        <v>149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X7383">
        <v>0</v>
      </c>
      <c r="Y7383">
        <v>0</v>
      </c>
    </row>
    <row r="7384" spans="1:25" x14ac:dyDescent="0.3">
      <c r="A7384" s="2">
        <v>45957</v>
      </c>
      <c r="B7384" t="s">
        <v>38</v>
      </c>
      <c r="C7384">
        <v>692</v>
      </c>
      <c r="D7384">
        <v>8</v>
      </c>
      <c r="E7384">
        <v>1.0549999999999999</v>
      </c>
      <c r="F7384">
        <v>1.1559999999999999</v>
      </c>
      <c r="G7384">
        <v>8.44</v>
      </c>
      <c r="H7384">
        <v>8.44</v>
      </c>
      <c r="I7384" t="s">
        <v>149</v>
      </c>
      <c r="J7384">
        <v>2</v>
      </c>
      <c r="K7384">
        <v>3</v>
      </c>
      <c r="L7384">
        <v>3</v>
      </c>
      <c r="M7384">
        <v>3</v>
      </c>
      <c r="N7384">
        <v>2</v>
      </c>
      <c r="O7384">
        <v>3</v>
      </c>
      <c r="P7384">
        <v>3</v>
      </c>
      <c r="Q7384">
        <v>3</v>
      </c>
      <c r="R7384">
        <v>68.86</v>
      </c>
      <c r="S7384">
        <v>103.35</v>
      </c>
      <c r="T7384">
        <v>103.35</v>
      </c>
      <c r="U7384">
        <v>103.35</v>
      </c>
      <c r="V7384">
        <v>8.1664247700000008</v>
      </c>
      <c r="W7384">
        <v>8.1664247700000008</v>
      </c>
      <c r="X7384">
        <v>12.24526066</v>
      </c>
      <c r="Y7384">
        <v>12.24526066</v>
      </c>
    </row>
    <row r="7385" spans="1:25" x14ac:dyDescent="0.3">
      <c r="A7385" s="2">
        <v>45957</v>
      </c>
      <c r="B7385" t="s">
        <v>86</v>
      </c>
      <c r="C7385">
        <v>391</v>
      </c>
      <c r="D7385">
        <v>1</v>
      </c>
      <c r="E7385">
        <v>1.5</v>
      </c>
      <c r="F7385">
        <v>0.25600000000000001</v>
      </c>
      <c r="G7385">
        <v>1.5</v>
      </c>
      <c r="H7385">
        <v>1.5</v>
      </c>
      <c r="I7385" t="s">
        <v>149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31.49</v>
      </c>
      <c r="S7385">
        <v>31.49</v>
      </c>
      <c r="T7385">
        <v>31.49</v>
      </c>
      <c r="U7385">
        <v>31.49</v>
      </c>
      <c r="V7385">
        <v>4.7634169579999996</v>
      </c>
      <c r="W7385">
        <v>4.7634169579999996</v>
      </c>
      <c r="X7385">
        <v>20.993333329999999</v>
      </c>
      <c r="Y7385">
        <v>20.993333329999999</v>
      </c>
    </row>
    <row r="7386" spans="1:25" x14ac:dyDescent="0.3">
      <c r="A7386" s="2">
        <v>45957</v>
      </c>
      <c r="B7386" t="s">
        <v>32</v>
      </c>
      <c r="C7386">
        <v>236</v>
      </c>
      <c r="D7386">
        <v>0</v>
      </c>
      <c r="F7386">
        <v>0</v>
      </c>
      <c r="G7386">
        <v>0</v>
      </c>
      <c r="H7386">
        <v>0</v>
      </c>
      <c r="I7386" t="s">
        <v>149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5" x14ac:dyDescent="0.3">
      <c r="A7387" s="2">
        <v>45957</v>
      </c>
      <c r="B7387" t="s">
        <v>38</v>
      </c>
      <c r="C7387">
        <v>286</v>
      </c>
      <c r="D7387">
        <v>1</v>
      </c>
      <c r="E7387">
        <v>1.02</v>
      </c>
      <c r="F7387">
        <v>0.35</v>
      </c>
      <c r="G7387">
        <v>1.02</v>
      </c>
      <c r="H7387">
        <v>1.02</v>
      </c>
      <c r="I7387" t="s">
        <v>149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X7387">
        <v>0</v>
      </c>
      <c r="Y7387">
        <v>0</v>
      </c>
    </row>
    <row r="7388" spans="1:25" x14ac:dyDescent="0.3">
      <c r="A7388" s="2">
        <v>45957</v>
      </c>
      <c r="B7388" t="s">
        <v>86</v>
      </c>
      <c r="C7388">
        <v>3</v>
      </c>
      <c r="D7388">
        <v>0</v>
      </c>
      <c r="F7388">
        <v>0</v>
      </c>
      <c r="G7388">
        <v>0</v>
      </c>
      <c r="H7388">
        <v>0</v>
      </c>
      <c r="I7388" t="s">
        <v>149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5" x14ac:dyDescent="0.3">
      <c r="A7389" s="2">
        <v>45957</v>
      </c>
      <c r="B7389" t="s">
        <v>32</v>
      </c>
      <c r="C7389">
        <v>33</v>
      </c>
      <c r="D7389">
        <v>0</v>
      </c>
      <c r="F7389">
        <v>0</v>
      </c>
      <c r="G7389">
        <v>0</v>
      </c>
      <c r="H7389">
        <v>0</v>
      </c>
      <c r="I7389" t="s">
        <v>149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5" x14ac:dyDescent="0.3">
      <c r="A7390" s="2">
        <v>45957</v>
      </c>
      <c r="B7390" t="s">
        <v>46</v>
      </c>
      <c r="C7390">
        <v>246</v>
      </c>
      <c r="D7390">
        <v>3</v>
      </c>
      <c r="E7390">
        <v>1.5629999999999999</v>
      </c>
      <c r="F7390">
        <v>1.22</v>
      </c>
      <c r="G7390">
        <v>4.6900000000000004</v>
      </c>
      <c r="H7390">
        <v>4.6900000000000004</v>
      </c>
      <c r="I7390" t="s">
        <v>149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X7390">
        <v>0</v>
      </c>
      <c r="Y7390">
        <v>0</v>
      </c>
    </row>
    <row r="7391" spans="1:25" x14ac:dyDescent="0.3">
      <c r="A7391" s="2">
        <v>45957</v>
      </c>
      <c r="B7391" t="s">
        <v>86</v>
      </c>
      <c r="C7391">
        <v>71</v>
      </c>
      <c r="D7391">
        <v>0</v>
      </c>
      <c r="F7391">
        <v>0</v>
      </c>
      <c r="G7391">
        <v>0</v>
      </c>
      <c r="H7391">
        <v>0</v>
      </c>
      <c r="I7391" t="s">
        <v>149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5" x14ac:dyDescent="0.3">
      <c r="A7392" s="2">
        <v>45957</v>
      </c>
      <c r="B7392" t="s">
        <v>46</v>
      </c>
      <c r="C7392">
        <v>77</v>
      </c>
      <c r="D7392">
        <v>0</v>
      </c>
      <c r="F7392">
        <v>0</v>
      </c>
      <c r="G7392">
        <v>0</v>
      </c>
      <c r="H7392">
        <v>0</v>
      </c>
      <c r="I7392" t="s">
        <v>149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5" x14ac:dyDescent="0.3">
      <c r="A7393" s="2">
        <v>45957</v>
      </c>
      <c r="B7393" t="s">
        <v>32</v>
      </c>
      <c r="C7393">
        <v>188</v>
      </c>
      <c r="D7393">
        <v>2</v>
      </c>
      <c r="E7393">
        <v>0.55000000000000004</v>
      </c>
      <c r="F7393">
        <v>1.0640000000000001</v>
      </c>
      <c r="G7393">
        <v>1.1000000000000001</v>
      </c>
      <c r="H7393">
        <v>1.1000000000000001</v>
      </c>
      <c r="I7393" t="s">
        <v>149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X7393">
        <v>0</v>
      </c>
      <c r="Y7393">
        <v>0</v>
      </c>
    </row>
    <row r="7394" spans="1:25" x14ac:dyDescent="0.3">
      <c r="A7394" s="2">
        <v>45957</v>
      </c>
      <c r="B7394" t="s">
        <v>38</v>
      </c>
      <c r="C7394">
        <v>570</v>
      </c>
      <c r="D7394">
        <v>5</v>
      </c>
      <c r="E7394">
        <v>0.248</v>
      </c>
      <c r="F7394">
        <v>0.877</v>
      </c>
      <c r="G7394">
        <v>1.24</v>
      </c>
      <c r="H7394">
        <v>1.24</v>
      </c>
      <c r="I7394" t="s">
        <v>149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X7394">
        <v>0</v>
      </c>
      <c r="Y7394">
        <v>0</v>
      </c>
    </row>
    <row r="7395" spans="1:25" x14ac:dyDescent="0.3">
      <c r="A7395" s="2">
        <v>45957</v>
      </c>
      <c r="B7395" t="s">
        <v>40</v>
      </c>
      <c r="C7395">
        <v>387</v>
      </c>
      <c r="D7395">
        <v>5</v>
      </c>
      <c r="E7395">
        <v>2.536</v>
      </c>
      <c r="F7395">
        <v>1.292</v>
      </c>
      <c r="G7395">
        <v>12.68</v>
      </c>
      <c r="H7395">
        <v>12.68</v>
      </c>
      <c r="I7395" t="s">
        <v>149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X7395">
        <v>0</v>
      </c>
      <c r="Y7395">
        <v>0</v>
      </c>
    </row>
    <row r="7396" spans="1:25" x14ac:dyDescent="0.3">
      <c r="A7396" s="2">
        <v>45958</v>
      </c>
      <c r="B7396" t="s">
        <v>44</v>
      </c>
      <c r="C7396">
        <v>1625</v>
      </c>
      <c r="D7396">
        <v>9</v>
      </c>
      <c r="E7396">
        <v>1.8460000000000001</v>
      </c>
      <c r="F7396">
        <v>0.55400000000000005</v>
      </c>
      <c r="G7396">
        <v>16.61</v>
      </c>
      <c r="H7396">
        <v>16.61</v>
      </c>
      <c r="I7396" t="s">
        <v>149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22.49</v>
      </c>
      <c r="S7396">
        <v>22.49</v>
      </c>
      <c r="T7396">
        <v>22.49</v>
      </c>
      <c r="U7396">
        <v>22.49</v>
      </c>
      <c r="V7396">
        <v>73.855046689999995</v>
      </c>
      <c r="W7396">
        <v>73.855046689999995</v>
      </c>
      <c r="X7396">
        <v>1.3540036120000001</v>
      </c>
      <c r="Y7396">
        <v>1.3540036120000001</v>
      </c>
    </row>
    <row r="7397" spans="1:25" x14ac:dyDescent="0.3">
      <c r="A7397" s="2">
        <v>45958</v>
      </c>
      <c r="B7397" t="s">
        <v>42</v>
      </c>
      <c r="C7397">
        <v>5748</v>
      </c>
      <c r="D7397">
        <v>71</v>
      </c>
      <c r="E7397">
        <v>1.825</v>
      </c>
      <c r="F7397">
        <v>1.2350000000000001</v>
      </c>
      <c r="G7397">
        <v>129.54</v>
      </c>
      <c r="H7397">
        <v>129.54</v>
      </c>
      <c r="I7397" t="s">
        <v>149</v>
      </c>
      <c r="J7397">
        <v>14</v>
      </c>
      <c r="K7397">
        <v>15</v>
      </c>
      <c r="L7397">
        <v>15</v>
      </c>
      <c r="M7397">
        <v>15</v>
      </c>
      <c r="N7397">
        <v>14</v>
      </c>
      <c r="O7397">
        <v>15</v>
      </c>
      <c r="P7397">
        <v>15</v>
      </c>
      <c r="Q7397">
        <v>15</v>
      </c>
      <c r="R7397">
        <v>404.03</v>
      </c>
      <c r="S7397">
        <v>438.52</v>
      </c>
      <c r="T7397">
        <v>438.52</v>
      </c>
      <c r="U7397">
        <v>438.52</v>
      </c>
      <c r="V7397">
        <v>29.540271820000001</v>
      </c>
      <c r="W7397">
        <v>29.540271820000001</v>
      </c>
      <c r="X7397">
        <v>3.385209202</v>
      </c>
      <c r="Y7397">
        <v>3.385209202</v>
      </c>
    </row>
    <row r="7398" spans="1:25" x14ac:dyDescent="0.3">
      <c r="A7398" s="2">
        <v>45958</v>
      </c>
      <c r="B7398" t="s">
        <v>40</v>
      </c>
      <c r="C7398">
        <v>1922</v>
      </c>
      <c r="D7398">
        <v>19</v>
      </c>
      <c r="E7398">
        <v>2.7240000000000002</v>
      </c>
      <c r="F7398">
        <v>0.98899999999999999</v>
      </c>
      <c r="G7398">
        <v>51.75</v>
      </c>
      <c r="H7398">
        <v>51.75</v>
      </c>
      <c r="I7398" t="s">
        <v>149</v>
      </c>
      <c r="J7398">
        <v>1</v>
      </c>
      <c r="K7398">
        <v>2</v>
      </c>
      <c r="L7398">
        <v>2</v>
      </c>
      <c r="M7398">
        <v>2</v>
      </c>
      <c r="N7398">
        <v>1</v>
      </c>
      <c r="O7398">
        <v>3</v>
      </c>
      <c r="P7398">
        <v>3</v>
      </c>
      <c r="Q7398">
        <v>3</v>
      </c>
      <c r="R7398">
        <v>93.98</v>
      </c>
      <c r="S7398">
        <v>281.94</v>
      </c>
      <c r="T7398">
        <v>281.94</v>
      </c>
      <c r="U7398">
        <v>281.94</v>
      </c>
      <c r="V7398">
        <v>18.354969140000001</v>
      </c>
      <c r="W7398">
        <v>18.354969140000001</v>
      </c>
      <c r="X7398">
        <v>5.4481159420000003</v>
      </c>
      <c r="Y7398">
        <v>5.4481159420000003</v>
      </c>
    </row>
    <row r="7399" spans="1:25" x14ac:dyDescent="0.3">
      <c r="A7399" s="2">
        <v>45958</v>
      </c>
      <c r="B7399" t="s">
        <v>62</v>
      </c>
      <c r="C7399">
        <v>2019</v>
      </c>
      <c r="D7399">
        <v>13</v>
      </c>
      <c r="E7399">
        <v>4.2169999999999996</v>
      </c>
      <c r="F7399">
        <v>0.64400000000000002</v>
      </c>
      <c r="G7399">
        <v>54.82</v>
      </c>
      <c r="H7399">
        <v>54.82</v>
      </c>
      <c r="I7399" t="s">
        <v>149</v>
      </c>
      <c r="J7399">
        <v>2</v>
      </c>
      <c r="K7399">
        <v>2</v>
      </c>
      <c r="L7399">
        <v>2</v>
      </c>
      <c r="M7399">
        <v>2</v>
      </c>
      <c r="N7399">
        <v>2</v>
      </c>
      <c r="O7399">
        <v>2</v>
      </c>
      <c r="P7399">
        <v>2</v>
      </c>
      <c r="Q7399">
        <v>2</v>
      </c>
      <c r="R7399">
        <v>214.39</v>
      </c>
      <c r="S7399">
        <v>214.39</v>
      </c>
      <c r="T7399">
        <v>214.39</v>
      </c>
      <c r="U7399">
        <v>214.39</v>
      </c>
      <c r="V7399">
        <v>25.570222489999999</v>
      </c>
      <c r="W7399">
        <v>25.570222489999999</v>
      </c>
      <c r="X7399">
        <v>3.9107989779999999</v>
      </c>
      <c r="Y7399">
        <v>3.9107989779999999</v>
      </c>
    </row>
    <row r="7400" spans="1:25" x14ac:dyDescent="0.3">
      <c r="A7400" s="2">
        <v>45958</v>
      </c>
      <c r="B7400" t="s">
        <v>84</v>
      </c>
      <c r="C7400">
        <v>6454</v>
      </c>
      <c r="D7400">
        <v>55</v>
      </c>
      <c r="E7400">
        <v>2.3620000000000001</v>
      </c>
      <c r="F7400">
        <v>0.85199999999999998</v>
      </c>
      <c r="G7400">
        <v>129.91</v>
      </c>
      <c r="H7400">
        <v>129.91</v>
      </c>
      <c r="I7400" t="s">
        <v>149</v>
      </c>
      <c r="J7400">
        <v>9</v>
      </c>
      <c r="K7400">
        <v>11</v>
      </c>
      <c r="L7400">
        <v>11</v>
      </c>
      <c r="M7400">
        <v>11</v>
      </c>
      <c r="N7400">
        <v>9</v>
      </c>
      <c r="O7400">
        <v>11</v>
      </c>
      <c r="P7400">
        <v>11</v>
      </c>
      <c r="Q7400">
        <v>11</v>
      </c>
      <c r="R7400">
        <v>293.19</v>
      </c>
      <c r="S7400">
        <v>362.17</v>
      </c>
      <c r="T7400">
        <v>362.17</v>
      </c>
      <c r="U7400">
        <v>362.17</v>
      </c>
      <c r="V7400">
        <v>35.86989535</v>
      </c>
      <c r="W7400">
        <v>35.86989535</v>
      </c>
      <c r="X7400">
        <v>2.7878531290000002</v>
      </c>
      <c r="Y7400">
        <v>2.7878531290000002</v>
      </c>
    </row>
    <row r="7401" spans="1:25" x14ac:dyDescent="0.3">
      <c r="A7401" s="2">
        <v>45958</v>
      </c>
      <c r="B7401" t="s">
        <v>56</v>
      </c>
      <c r="C7401">
        <v>753</v>
      </c>
      <c r="D7401">
        <v>6</v>
      </c>
      <c r="E7401">
        <v>1.4</v>
      </c>
      <c r="F7401">
        <v>0.79700000000000004</v>
      </c>
      <c r="G7401">
        <v>8.4</v>
      </c>
      <c r="H7401">
        <v>8.4</v>
      </c>
      <c r="I7401" t="s">
        <v>149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22.9</v>
      </c>
      <c r="S7401">
        <v>22.9</v>
      </c>
      <c r="T7401">
        <v>22.9</v>
      </c>
      <c r="U7401">
        <v>22.9</v>
      </c>
      <c r="V7401">
        <v>36.68122271</v>
      </c>
      <c r="W7401">
        <v>36.68122271</v>
      </c>
      <c r="X7401">
        <v>2.7261904760000002</v>
      </c>
      <c r="Y7401">
        <v>2.7261904760000002</v>
      </c>
    </row>
    <row r="7402" spans="1:25" x14ac:dyDescent="0.3">
      <c r="A7402" s="2">
        <v>45958</v>
      </c>
      <c r="B7402" t="s">
        <v>50</v>
      </c>
      <c r="C7402">
        <v>2988</v>
      </c>
      <c r="D7402">
        <v>17</v>
      </c>
      <c r="E7402">
        <v>2.258</v>
      </c>
      <c r="F7402">
        <v>0.56899999999999995</v>
      </c>
      <c r="G7402">
        <v>38.380000000000003</v>
      </c>
      <c r="H7402">
        <v>38.380000000000003</v>
      </c>
      <c r="I7402" t="s">
        <v>149</v>
      </c>
      <c r="J7402">
        <v>5</v>
      </c>
      <c r="K7402">
        <v>7</v>
      </c>
      <c r="L7402">
        <v>7</v>
      </c>
      <c r="M7402">
        <v>7</v>
      </c>
      <c r="N7402">
        <v>5</v>
      </c>
      <c r="O7402">
        <v>7</v>
      </c>
      <c r="P7402">
        <v>7</v>
      </c>
      <c r="Q7402">
        <v>7</v>
      </c>
      <c r="R7402">
        <v>212.45</v>
      </c>
      <c r="S7402">
        <v>289.43</v>
      </c>
      <c r="T7402">
        <v>289.43</v>
      </c>
      <c r="U7402">
        <v>289.43</v>
      </c>
      <c r="V7402">
        <v>13.260546590000001</v>
      </c>
      <c r="W7402">
        <v>13.260546590000001</v>
      </c>
      <c r="X7402">
        <v>7.5411672750000003</v>
      </c>
      <c r="Y7402">
        <v>7.5411672750000003</v>
      </c>
    </row>
    <row r="7403" spans="1:25" x14ac:dyDescent="0.3">
      <c r="A7403" s="2">
        <v>45958</v>
      </c>
      <c r="B7403" t="s">
        <v>36</v>
      </c>
      <c r="C7403">
        <v>1478</v>
      </c>
      <c r="D7403">
        <v>11</v>
      </c>
      <c r="E7403">
        <v>1.248</v>
      </c>
      <c r="F7403">
        <v>0.74399999999999999</v>
      </c>
      <c r="G7403">
        <v>13.73</v>
      </c>
      <c r="H7403">
        <v>13.73</v>
      </c>
      <c r="I7403" t="s">
        <v>149</v>
      </c>
      <c r="J7403">
        <v>2</v>
      </c>
      <c r="K7403">
        <v>2</v>
      </c>
      <c r="L7403">
        <v>2</v>
      </c>
      <c r="M7403">
        <v>2</v>
      </c>
      <c r="N7403">
        <v>2</v>
      </c>
      <c r="O7403">
        <v>2</v>
      </c>
      <c r="P7403">
        <v>2</v>
      </c>
      <c r="Q7403">
        <v>2</v>
      </c>
      <c r="R7403">
        <v>45.76</v>
      </c>
      <c r="S7403">
        <v>45.76</v>
      </c>
      <c r="T7403">
        <v>45.76</v>
      </c>
      <c r="U7403">
        <v>45.76</v>
      </c>
      <c r="V7403">
        <v>30.00437063</v>
      </c>
      <c r="W7403">
        <v>30.00437063</v>
      </c>
      <c r="X7403">
        <v>3.3328477790000002</v>
      </c>
      <c r="Y7403">
        <v>3.3328477790000002</v>
      </c>
    </row>
    <row r="7404" spans="1:25" x14ac:dyDescent="0.3">
      <c r="A7404" s="2">
        <v>45958</v>
      </c>
      <c r="B7404" t="s">
        <v>62</v>
      </c>
      <c r="C7404">
        <v>9682</v>
      </c>
      <c r="D7404">
        <v>82</v>
      </c>
      <c r="E7404">
        <v>4.5149999999999997</v>
      </c>
      <c r="F7404">
        <v>0.84699999999999998</v>
      </c>
      <c r="G7404">
        <v>370.19</v>
      </c>
      <c r="H7404">
        <v>370.19</v>
      </c>
      <c r="I7404" t="s">
        <v>149</v>
      </c>
      <c r="J7404">
        <v>34</v>
      </c>
      <c r="K7404">
        <v>37</v>
      </c>
      <c r="L7404">
        <v>37</v>
      </c>
      <c r="M7404">
        <v>37</v>
      </c>
      <c r="N7404">
        <v>46</v>
      </c>
      <c r="O7404">
        <v>49</v>
      </c>
      <c r="P7404">
        <v>49</v>
      </c>
      <c r="Q7404">
        <v>49</v>
      </c>
      <c r="R7404">
        <v>1725.35</v>
      </c>
      <c r="S7404">
        <v>1831.21</v>
      </c>
      <c r="T7404">
        <v>1831.21</v>
      </c>
      <c r="U7404">
        <v>1831.21</v>
      </c>
      <c r="V7404">
        <v>20.215595149999999</v>
      </c>
      <c r="W7404">
        <v>20.215595149999999</v>
      </c>
      <c r="X7404">
        <v>4.946676031</v>
      </c>
      <c r="Y7404">
        <v>4.946676031</v>
      </c>
    </row>
    <row r="7405" spans="1:25" x14ac:dyDescent="0.3">
      <c r="A7405" s="2">
        <v>45958</v>
      </c>
      <c r="B7405" t="s">
        <v>64</v>
      </c>
      <c r="C7405">
        <v>2761</v>
      </c>
      <c r="D7405">
        <v>16</v>
      </c>
      <c r="E7405">
        <v>5.569</v>
      </c>
      <c r="F7405">
        <v>0.57999999999999996</v>
      </c>
      <c r="G7405">
        <v>89.11</v>
      </c>
      <c r="H7405">
        <v>89.11</v>
      </c>
      <c r="I7405" t="s">
        <v>149</v>
      </c>
      <c r="J7405">
        <v>6</v>
      </c>
      <c r="K7405">
        <v>6</v>
      </c>
      <c r="L7405">
        <v>6</v>
      </c>
      <c r="M7405">
        <v>6</v>
      </c>
      <c r="N7405">
        <v>19</v>
      </c>
      <c r="O7405">
        <v>19</v>
      </c>
      <c r="P7405">
        <v>19</v>
      </c>
      <c r="Q7405">
        <v>19</v>
      </c>
      <c r="R7405">
        <v>686.72</v>
      </c>
      <c r="S7405">
        <v>686.72</v>
      </c>
      <c r="T7405">
        <v>686.72</v>
      </c>
      <c r="U7405">
        <v>686.72</v>
      </c>
      <c r="V7405">
        <v>12.97617661</v>
      </c>
      <c r="W7405">
        <v>12.97617661</v>
      </c>
      <c r="X7405">
        <v>7.7064302549999999</v>
      </c>
      <c r="Y7405">
        <v>7.7064302549999999</v>
      </c>
    </row>
    <row r="7406" spans="1:25" x14ac:dyDescent="0.3">
      <c r="A7406" s="2">
        <v>45958</v>
      </c>
      <c r="B7406" t="s">
        <v>68</v>
      </c>
      <c r="C7406">
        <v>3675</v>
      </c>
      <c r="D7406">
        <v>24</v>
      </c>
      <c r="E7406">
        <v>5.4080000000000004</v>
      </c>
      <c r="F7406">
        <v>0.65300000000000002</v>
      </c>
      <c r="G7406">
        <v>129.79</v>
      </c>
      <c r="H7406">
        <v>129.79</v>
      </c>
      <c r="I7406" t="s">
        <v>149</v>
      </c>
      <c r="J7406">
        <v>9</v>
      </c>
      <c r="K7406">
        <v>12</v>
      </c>
      <c r="L7406">
        <v>12</v>
      </c>
      <c r="M7406">
        <v>12</v>
      </c>
      <c r="N7406">
        <v>11</v>
      </c>
      <c r="O7406">
        <v>14</v>
      </c>
      <c r="P7406">
        <v>14</v>
      </c>
      <c r="Q7406">
        <v>14</v>
      </c>
      <c r="R7406">
        <v>434.8</v>
      </c>
      <c r="S7406">
        <v>526.27</v>
      </c>
      <c r="T7406">
        <v>526.27</v>
      </c>
      <c r="U7406">
        <v>526.27</v>
      </c>
      <c r="V7406">
        <v>24.66224562</v>
      </c>
      <c r="W7406">
        <v>24.66224562</v>
      </c>
      <c r="X7406">
        <v>4.0547807999999996</v>
      </c>
      <c r="Y7406">
        <v>4.0547807999999996</v>
      </c>
    </row>
    <row r="7407" spans="1:25" x14ac:dyDescent="0.3">
      <c r="A7407" s="2">
        <v>45958</v>
      </c>
      <c r="B7407" t="s">
        <v>70</v>
      </c>
      <c r="C7407">
        <v>6010</v>
      </c>
      <c r="D7407">
        <v>34</v>
      </c>
      <c r="E7407">
        <v>3.137</v>
      </c>
      <c r="F7407">
        <v>0.56599999999999995</v>
      </c>
      <c r="G7407">
        <v>106.66</v>
      </c>
      <c r="H7407">
        <v>106.66</v>
      </c>
      <c r="I7407" t="s">
        <v>149</v>
      </c>
      <c r="J7407">
        <v>10</v>
      </c>
      <c r="K7407">
        <v>15</v>
      </c>
      <c r="L7407">
        <v>15</v>
      </c>
      <c r="M7407">
        <v>15</v>
      </c>
      <c r="N7407">
        <v>11</v>
      </c>
      <c r="O7407">
        <v>17</v>
      </c>
      <c r="P7407">
        <v>17</v>
      </c>
      <c r="Q7407">
        <v>17</v>
      </c>
      <c r="R7407">
        <v>326.31</v>
      </c>
      <c r="S7407">
        <v>785.96</v>
      </c>
      <c r="T7407">
        <v>785.96</v>
      </c>
      <c r="U7407">
        <v>785.96</v>
      </c>
      <c r="V7407">
        <v>13.57066517</v>
      </c>
      <c r="W7407">
        <v>13.57066517</v>
      </c>
      <c r="X7407">
        <v>7.3688355520000002</v>
      </c>
      <c r="Y7407">
        <v>7.3688355520000002</v>
      </c>
    </row>
    <row r="7408" spans="1:25" x14ac:dyDescent="0.3">
      <c r="A7408" s="2">
        <v>45958</v>
      </c>
      <c r="B7408" t="s">
        <v>72</v>
      </c>
      <c r="C7408">
        <v>1356</v>
      </c>
      <c r="D7408">
        <v>10</v>
      </c>
      <c r="E7408">
        <v>3.7589999999999999</v>
      </c>
      <c r="F7408">
        <v>0.73699999999999999</v>
      </c>
      <c r="G7408">
        <v>37.590000000000003</v>
      </c>
      <c r="H7408">
        <v>37.590000000000003</v>
      </c>
      <c r="I7408" t="s">
        <v>149</v>
      </c>
      <c r="J7408">
        <v>2</v>
      </c>
      <c r="K7408">
        <v>2</v>
      </c>
      <c r="L7408">
        <v>2</v>
      </c>
      <c r="M7408">
        <v>2</v>
      </c>
      <c r="N7408">
        <v>3</v>
      </c>
      <c r="O7408">
        <v>3</v>
      </c>
      <c r="P7408">
        <v>3</v>
      </c>
      <c r="Q7408">
        <v>3</v>
      </c>
      <c r="R7408">
        <v>110.94</v>
      </c>
      <c r="S7408">
        <v>110.94</v>
      </c>
      <c r="T7408">
        <v>110.94</v>
      </c>
      <c r="U7408">
        <v>110.94</v>
      </c>
      <c r="V7408">
        <v>33.883180099999997</v>
      </c>
      <c r="W7408">
        <v>33.883180099999997</v>
      </c>
      <c r="X7408">
        <v>2.9513168400000001</v>
      </c>
      <c r="Y7408">
        <v>2.9513168400000001</v>
      </c>
    </row>
    <row r="7409" spans="1:25" x14ac:dyDescent="0.3">
      <c r="A7409" s="2">
        <v>45958</v>
      </c>
      <c r="B7409" t="s">
        <v>74</v>
      </c>
      <c r="C7409">
        <v>2710</v>
      </c>
      <c r="D7409">
        <v>7</v>
      </c>
      <c r="E7409">
        <v>2.1</v>
      </c>
      <c r="F7409">
        <v>0.25800000000000001</v>
      </c>
      <c r="G7409">
        <v>14.7</v>
      </c>
      <c r="H7409">
        <v>14.7</v>
      </c>
      <c r="I7409" t="s">
        <v>149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31.49</v>
      </c>
      <c r="S7409">
        <v>31.49</v>
      </c>
      <c r="T7409">
        <v>31.49</v>
      </c>
      <c r="U7409">
        <v>31.49</v>
      </c>
      <c r="V7409">
        <v>46.681486190000001</v>
      </c>
      <c r="W7409">
        <v>46.681486190000001</v>
      </c>
      <c r="X7409">
        <v>2.1421768710000002</v>
      </c>
      <c r="Y7409">
        <v>2.1421768710000002</v>
      </c>
    </row>
    <row r="7410" spans="1:25" x14ac:dyDescent="0.3">
      <c r="A7410" s="2">
        <v>45958</v>
      </c>
      <c r="B7410" t="s">
        <v>76</v>
      </c>
      <c r="C7410">
        <v>2578</v>
      </c>
      <c r="D7410">
        <v>11</v>
      </c>
      <c r="E7410">
        <v>3.5649999999999999</v>
      </c>
      <c r="F7410">
        <v>0.42699999999999999</v>
      </c>
      <c r="G7410">
        <v>39.21</v>
      </c>
      <c r="H7410">
        <v>39.21</v>
      </c>
      <c r="I7410" t="s">
        <v>149</v>
      </c>
      <c r="J7410">
        <v>3</v>
      </c>
      <c r="K7410">
        <v>3</v>
      </c>
      <c r="L7410">
        <v>3</v>
      </c>
      <c r="M7410">
        <v>3</v>
      </c>
      <c r="N7410">
        <v>3</v>
      </c>
      <c r="O7410">
        <v>3</v>
      </c>
      <c r="P7410">
        <v>3</v>
      </c>
      <c r="Q7410">
        <v>3</v>
      </c>
      <c r="R7410">
        <v>95.96</v>
      </c>
      <c r="S7410">
        <v>95.96</v>
      </c>
      <c r="T7410">
        <v>95.96</v>
      </c>
      <c r="U7410">
        <v>95.96</v>
      </c>
      <c r="V7410">
        <v>40.860775320000002</v>
      </c>
      <c r="W7410">
        <v>40.860775320000002</v>
      </c>
      <c r="X7410">
        <v>2.4473348640000001</v>
      </c>
      <c r="Y7410">
        <v>2.4473348640000001</v>
      </c>
    </row>
    <row r="7411" spans="1:25" x14ac:dyDescent="0.3">
      <c r="A7411" s="2">
        <v>45958</v>
      </c>
      <c r="B7411" t="s">
        <v>78</v>
      </c>
      <c r="C7411">
        <v>1048</v>
      </c>
      <c r="D7411">
        <v>3</v>
      </c>
      <c r="E7411">
        <v>2.4369999999999998</v>
      </c>
      <c r="F7411">
        <v>0.28599999999999998</v>
      </c>
      <c r="G7411">
        <v>7.31</v>
      </c>
      <c r="H7411">
        <v>7.31</v>
      </c>
      <c r="I7411" t="s">
        <v>149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X7411">
        <v>0</v>
      </c>
      <c r="Y7411">
        <v>0</v>
      </c>
    </row>
    <row r="7412" spans="1:25" x14ac:dyDescent="0.3">
      <c r="A7412" s="2">
        <v>45958</v>
      </c>
      <c r="B7412" t="s">
        <v>88</v>
      </c>
      <c r="C7412">
        <v>5632</v>
      </c>
      <c r="D7412">
        <v>40</v>
      </c>
      <c r="E7412">
        <v>1.9890000000000001</v>
      </c>
      <c r="F7412">
        <v>0.71</v>
      </c>
      <c r="G7412">
        <v>79.540000000000006</v>
      </c>
      <c r="H7412">
        <v>79.540000000000006</v>
      </c>
      <c r="I7412" t="s">
        <v>149</v>
      </c>
      <c r="J7412">
        <v>5</v>
      </c>
      <c r="K7412">
        <v>5</v>
      </c>
      <c r="L7412">
        <v>5</v>
      </c>
      <c r="M7412">
        <v>5</v>
      </c>
      <c r="N7412">
        <v>10</v>
      </c>
      <c r="O7412">
        <v>10</v>
      </c>
      <c r="P7412">
        <v>10</v>
      </c>
      <c r="Q7412">
        <v>10</v>
      </c>
      <c r="R7412">
        <v>266.45</v>
      </c>
      <c r="S7412">
        <v>266.45</v>
      </c>
      <c r="T7412">
        <v>266.45</v>
      </c>
      <c r="U7412">
        <v>266.45</v>
      </c>
      <c r="V7412">
        <v>29.851754549999999</v>
      </c>
      <c r="W7412">
        <v>29.851754549999999</v>
      </c>
      <c r="X7412">
        <v>3.3498868490000002</v>
      </c>
      <c r="Y7412">
        <v>3.3498868490000002</v>
      </c>
    </row>
    <row r="7413" spans="1:25" x14ac:dyDescent="0.3">
      <c r="A7413" s="2">
        <v>45958</v>
      </c>
      <c r="B7413" t="s">
        <v>80</v>
      </c>
      <c r="C7413">
        <v>422</v>
      </c>
      <c r="D7413">
        <v>3</v>
      </c>
      <c r="E7413">
        <v>3.94</v>
      </c>
      <c r="F7413">
        <v>0.71099999999999997</v>
      </c>
      <c r="G7413">
        <v>11.82</v>
      </c>
      <c r="H7413">
        <v>11.82</v>
      </c>
      <c r="I7413" t="s">
        <v>149</v>
      </c>
      <c r="J7413">
        <v>3</v>
      </c>
      <c r="K7413">
        <v>5</v>
      </c>
      <c r="L7413">
        <v>5</v>
      </c>
      <c r="M7413">
        <v>5</v>
      </c>
      <c r="N7413">
        <v>3</v>
      </c>
      <c r="O7413">
        <v>7</v>
      </c>
      <c r="P7413">
        <v>7</v>
      </c>
      <c r="Q7413">
        <v>7</v>
      </c>
      <c r="R7413">
        <v>280.47000000000003</v>
      </c>
      <c r="S7413">
        <v>465.01</v>
      </c>
      <c r="T7413">
        <v>465.01</v>
      </c>
      <c r="U7413">
        <v>465.01</v>
      </c>
      <c r="V7413">
        <v>2.5418808199999998</v>
      </c>
      <c r="W7413">
        <v>2.5418808199999998</v>
      </c>
      <c r="X7413">
        <v>39.340947550000003</v>
      </c>
      <c r="Y7413">
        <v>39.340947550000003</v>
      </c>
    </row>
    <row r="7414" spans="1:25" x14ac:dyDescent="0.3">
      <c r="A7414" s="2">
        <v>45958</v>
      </c>
      <c r="B7414" t="s">
        <v>82</v>
      </c>
      <c r="C7414">
        <v>1004</v>
      </c>
      <c r="D7414">
        <v>5</v>
      </c>
      <c r="E7414">
        <v>1.9159999999999999</v>
      </c>
      <c r="F7414">
        <v>0.498</v>
      </c>
      <c r="G7414">
        <v>9.58</v>
      </c>
      <c r="H7414">
        <v>9.58</v>
      </c>
      <c r="I7414" t="s">
        <v>149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X7414">
        <v>0</v>
      </c>
      <c r="Y7414">
        <v>0</v>
      </c>
    </row>
    <row r="7415" spans="1:25" x14ac:dyDescent="0.3">
      <c r="A7415" s="2">
        <v>45958</v>
      </c>
      <c r="B7415" t="s">
        <v>94</v>
      </c>
      <c r="C7415">
        <v>1766</v>
      </c>
      <c r="D7415">
        <v>12</v>
      </c>
      <c r="E7415">
        <v>6.3390000000000004</v>
      </c>
      <c r="F7415">
        <v>0.68</v>
      </c>
      <c r="G7415">
        <v>76.069999999999993</v>
      </c>
      <c r="H7415">
        <v>76.069999999999993</v>
      </c>
      <c r="I7415" t="s">
        <v>149</v>
      </c>
      <c r="J7415">
        <v>3</v>
      </c>
      <c r="K7415">
        <v>4</v>
      </c>
      <c r="L7415">
        <v>4</v>
      </c>
      <c r="M7415">
        <v>4</v>
      </c>
      <c r="N7415">
        <v>6</v>
      </c>
      <c r="O7415">
        <v>7</v>
      </c>
      <c r="P7415">
        <v>7</v>
      </c>
      <c r="Q7415">
        <v>7</v>
      </c>
      <c r="R7415">
        <v>456.94</v>
      </c>
      <c r="S7415">
        <v>535.42999999999995</v>
      </c>
      <c r="T7415">
        <v>535.42999999999995</v>
      </c>
      <c r="U7415">
        <v>535.42999999999995</v>
      </c>
      <c r="V7415">
        <v>14.207272659999999</v>
      </c>
      <c r="W7415">
        <v>14.207272659999999</v>
      </c>
      <c r="X7415">
        <v>7.0386486130000003</v>
      </c>
      <c r="Y7415">
        <v>7.0386486130000003</v>
      </c>
    </row>
    <row r="7416" spans="1:25" x14ac:dyDescent="0.3">
      <c r="A7416" s="2">
        <v>45958</v>
      </c>
      <c r="B7416" t="s">
        <v>96</v>
      </c>
      <c r="C7416">
        <v>1976</v>
      </c>
      <c r="D7416">
        <v>13</v>
      </c>
      <c r="E7416">
        <v>4.2830000000000004</v>
      </c>
      <c r="F7416">
        <v>0.65800000000000003</v>
      </c>
      <c r="G7416">
        <v>55.68</v>
      </c>
      <c r="H7416">
        <v>55.68</v>
      </c>
      <c r="I7416" t="s">
        <v>149</v>
      </c>
      <c r="J7416">
        <v>3</v>
      </c>
      <c r="K7416">
        <v>3</v>
      </c>
      <c r="L7416">
        <v>3</v>
      </c>
      <c r="M7416">
        <v>3</v>
      </c>
      <c r="N7416">
        <v>3</v>
      </c>
      <c r="O7416">
        <v>3</v>
      </c>
      <c r="P7416">
        <v>3</v>
      </c>
      <c r="Q7416">
        <v>3</v>
      </c>
      <c r="R7416">
        <v>214.47</v>
      </c>
      <c r="S7416">
        <v>214.47</v>
      </c>
      <c r="T7416">
        <v>214.47</v>
      </c>
      <c r="U7416">
        <v>214.47</v>
      </c>
      <c r="V7416">
        <v>25.961672960000001</v>
      </c>
      <c r="W7416">
        <v>25.961672960000001</v>
      </c>
      <c r="X7416">
        <v>3.8518318969999998</v>
      </c>
      <c r="Y7416">
        <v>3.8518318969999998</v>
      </c>
    </row>
    <row r="7417" spans="1:25" x14ac:dyDescent="0.3">
      <c r="A7417" s="2">
        <v>45958</v>
      </c>
      <c r="B7417" t="s">
        <v>11</v>
      </c>
      <c r="C7417">
        <v>814</v>
      </c>
      <c r="D7417">
        <v>10</v>
      </c>
      <c r="E7417">
        <v>2.7850000000000001</v>
      </c>
      <c r="F7417">
        <v>1.2290000000000001</v>
      </c>
      <c r="G7417">
        <v>27.85</v>
      </c>
      <c r="H7417">
        <v>27.85</v>
      </c>
      <c r="I7417" t="s">
        <v>149</v>
      </c>
      <c r="J7417">
        <v>2</v>
      </c>
      <c r="K7417">
        <v>3</v>
      </c>
      <c r="L7417">
        <v>3</v>
      </c>
      <c r="M7417">
        <v>3</v>
      </c>
      <c r="N7417">
        <v>2</v>
      </c>
      <c r="O7417">
        <v>3</v>
      </c>
      <c r="P7417">
        <v>3</v>
      </c>
      <c r="Q7417">
        <v>3</v>
      </c>
      <c r="R7417">
        <v>61.76</v>
      </c>
      <c r="S7417">
        <v>86.74</v>
      </c>
      <c r="T7417">
        <v>86.74</v>
      </c>
      <c r="U7417">
        <v>86.74</v>
      </c>
      <c r="V7417">
        <v>32.107447540000003</v>
      </c>
      <c r="W7417">
        <v>32.107447540000003</v>
      </c>
      <c r="X7417">
        <v>3.1145421899999999</v>
      </c>
      <c r="Y7417">
        <v>3.1145421899999999</v>
      </c>
    </row>
    <row r="7418" spans="1:25" x14ac:dyDescent="0.3">
      <c r="A7418" s="2">
        <v>45958</v>
      </c>
      <c r="B7418" t="s">
        <v>92</v>
      </c>
      <c r="C7418">
        <v>606</v>
      </c>
      <c r="D7418">
        <v>4</v>
      </c>
      <c r="E7418">
        <v>2.3780000000000001</v>
      </c>
      <c r="F7418">
        <v>0.66</v>
      </c>
      <c r="G7418">
        <v>9.51</v>
      </c>
      <c r="H7418">
        <v>9.51</v>
      </c>
      <c r="I7418" t="s">
        <v>149</v>
      </c>
      <c r="J7418">
        <v>1</v>
      </c>
      <c r="K7418">
        <v>1</v>
      </c>
      <c r="L7418">
        <v>1</v>
      </c>
      <c r="M7418">
        <v>1</v>
      </c>
      <c r="N7418">
        <v>3</v>
      </c>
      <c r="O7418">
        <v>3</v>
      </c>
      <c r="P7418">
        <v>3</v>
      </c>
      <c r="Q7418">
        <v>3</v>
      </c>
      <c r="R7418">
        <v>229.47</v>
      </c>
      <c r="S7418">
        <v>229.47</v>
      </c>
      <c r="T7418">
        <v>229.47</v>
      </c>
      <c r="U7418">
        <v>229.47</v>
      </c>
      <c r="V7418">
        <v>4.1443325919999996</v>
      </c>
      <c r="W7418">
        <v>4.1443325919999996</v>
      </c>
      <c r="X7418">
        <v>24.129337540000002</v>
      </c>
      <c r="Y7418">
        <v>24.129337540000002</v>
      </c>
    </row>
    <row r="7419" spans="1:25" x14ac:dyDescent="0.3">
      <c r="A7419" s="2">
        <v>45958</v>
      </c>
      <c r="B7419" t="s">
        <v>46</v>
      </c>
      <c r="C7419">
        <v>1144</v>
      </c>
      <c r="D7419">
        <v>4</v>
      </c>
      <c r="E7419">
        <v>3.65</v>
      </c>
      <c r="F7419">
        <v>0.35</v>
      </c>
      <c r="G7419">
        <v>14.6</v>
      </c>
      <c r="H7419">
        <v>14.6</v>
      </c>
      <c r="I7419" t="s">
        <v>149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  <c r="R7419">
        <v>98.49</v>
      </c>
      <c r="S7419">
        <v>98.49</v>
      </c>
      <c r="T7419">
        <v>98.49</v>
      </c>
      <c r="U7419">
        <v>98.49</v>
      </c>
      <c r="V7419">
        <v>14.823839980000001</v>
      </c>
      <c r="W7419">
        <v>14.823839980000001</v>
      </c>
      <c r="X7419">
        <v>6.7458904110000004</v>
      </c>
      <c r="Y7419">
        <v>6.7458904110000004</v>
      </c>
    </row>
    <row r="7420" spans="1:25" x14ac:dyDescent="0.3">
      <c r="A7420" s="2">
        <v>45958</v>
      </c>
      <c r="B7420" t="s">
        <v>74</v>
      </c>
      <c r="C7420">
        <v>377</v>
      </c>
      <c r="D7420">
        <v>1</v>
      </c>
      <c r="E7420">
        <v>3.08</v>
      </c>
      <c r="F7420">
        <v>0.26500000000000001</v>
      </c>
      <c r="G7420">
        <v>3.08</v>
      </c>
      <c r="H7420">
        <v>3.08</v>
      </c>
      <c r="I7420" t="s">
        <v>149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X7420">
        <v>0</v>
      </c>
      <c r="Y7420">
        <v>0</v>
      </c>
    </row>
    <row r="7421" spans="1:25" x14ac:dyDescent="0.3">
      <c r="A7421" s="2">
        <v>45958</v>
      </c>
      <c r="B7421" t="s">
        <v>32</v>
      </c>
      <c r="C7421">
        <v>14</v>
      </c>
      <c r="D7421">
        <v>1</v>
      </c>
      <c r="E7421">
        <v>5.37</v>
      </c>
      <c r="F7421">
        <v>7.1429999999999998</v>
      </c>
      <c r="G7421">
        <v>5.37</v>
      </c>
      <c r="H7421">
        <v>5.37</v>
      </c>
      <c r="I7421" t="s">
        <v>149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X7421">
        <v>0</v>
      </c>
      <c r="Y7421">
        <v>0</v>
      </c>
    </row>
    <row r="7422" spans="1:25" x14ac:dyDescent="0.3">
      <c r="A7422" s="2">
        <v>45958</v>
      </c>
      <c r="B7422" t="s">
        <v>64</v>
      </c>
      <c r="C7422">
        <v>1070</v>
      </c>
      <c r="D7422">
        <v>2</v>
      </c>
      <c r="E7422">
        <v>3.85</v>
      </c>
      <c r="F7422">
        <v>0.187</v>
      </c>
      <c r="G7422">
        <v>7.7</v>
      </c>
      <c r="H7422">
        <v>7.7</v>
      </c>
      <c r="I7422" t="s">
        <v>149</v>
      </c>
      <c r="J7422">
        <v>1</v>
      </c>
      <c r="K7422">
        <v>1</v>
      </c>
      <c r="L7422">
        <v>1</v>
      </c>
      <c r="M7422">
        <v>1</v>
      </c>
      <c r="N7422">
        <v>3</v>
      </c>
      <c r="O7422">
        <v>3</v>
      </c>
      <c r="P7422">
        <v>3</v>
      </c>
      <c r="Q7422">
        <v>3</v>
      </c>
      <c r="R7422">
        <v>284.64</v>
      </c>
      <c r="S7422">
        <v>284.64</v>
      </c>
      <c r="T7422">
        <v>284.64</v>
      </c>
      <c r="U7422">
        <v>284.64</v>
      </c>
      <c r="V7422">
        <v>2.705171445</v>
      </c>
      <c r="W7422">
        <v>2.705171445</v>
      </c>
      <c r="X7422">
        <v>36.966233770000002</v>
      </c>
      <c r="Y7422">
        <v>36.966233770000002</v>
      </c>
    </row>
    <row r="7423" spans="1:25" x14ac:dyDescent="0.3">
      <c r="A7423" s="2">
        <v>45958</v>
      </c>
      <c r="B7423" t="s">
        <v>72</v>
      </c>
      <c r="C7423">
        <v>71</v>
      </c>
      <c r="D7423">
        <v>1</v>
      </c>
      <c r="E7423">
        <v>4.8</v>
      </c>
      <c r="F7423">
        <v>1.4079999999999999</v>
      </c>
      <c r="G7423">
        <v>4.8</v>
      </c>
      <c r="H7423">
        <v>4.8</v>
      </c>
      <c r="I7423" t="s">
        <v>149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X7423">
        <v>0</v>
      </c>
      <c r="Y7423">
        <v>0</v>
      </c>
    </row>
    <row r="7424" spans="1:25" x14ac:dyDescent="0.3">
      <c r="A7424" s="2">
        <v>45958</v>
      </c>
      <c r="B7424" t="s">
        <v>106</v>
      </c>
      <c r="C7424">
        <v>112</v>
      </c>
      <c r="D7424">
        <v>0</v>
      </c>
      <c r="F7424">
        <v>0</v>
      </c>
      <c r="G7424">
        <v>0</v>
      </c>
      <c r="H7424">
        <v>0</v>
      </c>
      <c r="I7424" t="s">
        <v>149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5" x14ac:dyDescent="0.3">
      <c r="A7425" s="2">
        <v>45958</v>
      </c>
      <c r="B7425" t="s">
        <v>54</v>
      </c>
      <c r="C7425">
        <v>237</v>
      </c>
      <c r="D7425">
        <v>3</v>
      </c>
      <c r="E7425">
        <v>2.9830000000000001</v>
      </c>
      <c r="F7425">
        <v>1.266</v>
      </c>
      <c r="G7425">
        <v>8.9499999999999993</v>
      </c>
      <c r="H7425">
        <v>8.9499999999999993</v>
      </c>
      <c r="I7425" t="s">
        <v>149</v>
      </c>
      <c r="J7425">
        <v>4</v>
      </c>
      <c r="K7425">
        <v>4</v>
      </c>
      <c r="L7425">
        <v>4</v>
      </c>
      <c r="M7425">
        <v>4</v>
      </c>
      <c r="N7425">
        <v>4</v>
      </c>
      <c r="O7425">
        <v>4</v>
      </c>
      <c r="P7425">
        <v>4</v>
      </c>
      <c r="Q7425">
        <v>4</v>
      </c>
      <c r="R7425">
        <v>97.15</v>
      </c>
      <c r="S7425">
        <v>97.15</v>
      </c>
      <c r="T7425">
        <v>97.15</v>
      </c>
      <c r="U7425">
        <v>97.15</v>
      </c>
      <c r="V7425">
        <v>9.2125579000000002</v>
      </c>
      <c r="W7425">
        <v>9.2125579000000002</v>
      </c>
      <c r="X7425">
        <v>10.854748600000001</v>
      </c>
      <c r="Y7425">
        <v>10.854748600000001</v>
      </c>
    </row>
    <row r="7426" spans="1:25" x14ac:dyDescent="0.3">
      <c r="A7426" s="2">
        <v>45958</v>
      </c>
      <c r="B7426" t="s">
        <v>82</v>
      </c>
      <c r="C7426">
        <v>19</v>
      </c>
      <c r="D7426">
        <v>0</v>
      </c>
      <c r="F7426">
        <v>0</v>
      </c>
      <c r="G7426">
        <v>0</v>
      </c>
      <c r="H7426">
        <v>0</v>
      </c>
      <c r="I7426" t="s">
        <v>149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5" x14ac:dyDescent="0.3">
      <c r="A7427" s="2">
        <v>45958</v>
      </c>
      <c r="B7427" t="s">
        <v>44</v>
      </c>
      <c r="C7427">
        <v>134</v>
      </c>
      <c r="D7427">
        <v>0</v>
      </c>
      <c r="F7427">
        <v>0</v>
      </c>
      <c r="G7427">
        <v>0</v>
      </c>
      <c r="H7427">
        <v>0</v>
      </c>
      <c r="I7427" t="s">
        <v>149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5" x14ac:dyDescent="0.3">
      <c r="A7428" s="2">
        <v>45958</v>
      </c>
      <c r="B7428" t="s">
        <v>40</v>
      </c>
      <c r="C7428">
        <v>493</v>
      </c>
      <c r="D7428">
        <v>1</v>
      </c>
      <c r="E7428">
        <v>1.39</v>
      </c>
      <c r="F7428">
        <v>0.20300000000000001</v>
      </c>
      <c r="G7428">
        <v>1.39</v>
      </c>
      <c r="H7428">
        <v>1.39</v>
      </c>
      <c r="I7428" t="s">
        <v>149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X7428">
        <v>0</v>
      </c>
      <c r="Y7428">
        <v>0</v>
      </c>
    </row>
    <row r="7429" spans="1:25" x14ac:dyDescent="0.3">
      <c r="A7429" s="2">
        <v>45958</v>
      </c>
      <c r="B7429" t="s">
        <v>56</v>
      </c>
      <c r="C7429">
        <v>153</v>
      </c>
      <c r="D7429">
        <v>0</v>
      </c>
      <c r="F7429">
        <v>0</v>
      </c>
      <c r="G7429">
        <v>0</v>
      </c>
      <c r="H7429">
        <v>0</v>
      </c>
      <c r="I7429" t="s">
        <v>149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5" x14ac:dyDescent="0.3">
      <c r="A7430" s="2">
        <v>45958</v>
      </c>
      <c r="B7430" t="s">
        <v>76</v>
      </c>
      <c r="C7430">
        <v>140</v>
      </c>
      <c r="D7430">
        <v>1</v>
      </c>
      <c r="E7430">
        <v>3.13</v>
      </c>
      <c r="F7430">
        <v>0.71399999999999997</v>
      </c>
      <c r="G7430">
        <v>3.13</v>
      </c>
      <c r="H7430">
        <v>3.13</v>
      </c>
      <c r="I7430" t="s">
        <v>149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X7430">
        <v>0</v>
      </c>
      <c r="Y7430">
        <v>0</v>
      </c>
    </row>
    <row r="7431" spans="1:25" x14ac:dyDescent="0.3">
      <c r="A7431" s="2">
        <v>45958</v>
      </c>
      <c r="B7431" t="s">
        <v>48</v>
      </c>
      <c r="C7431">
        <v>866</v>
      </c>
      <c r="D7431">
        <v>2</v>
      </c>
      <c r="E7431">
        <v>4.66</v>
      </c>
      <c r="F7431">
        <v>0.23100000000000001</v>
      </c>
      <c r="G7431">
        <v>9.32</v>
      </c>
      <c r="H7431">
        <v>9.32</v>
      </c>
      <c r="I7431" t="s">
        <v>149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X7431">
        <v>0</v>
      </c>
      <c r="Y7431">
        <v>0</v>
      </c>
    </row>
    <row r="7432" spans="1:25" x14ac:dyDescent="0.3">
      <c r="A7432" s="2">
        <v>45958</v>
      </c>
      <c r="B7432" t="s">
        <v>24</v>
      </c>
      <c r="C7432">
        <v>756</v>
      </c>
      <c r="D7432">
        <v>1</v>
      </c>
      <c r="E7432">
        <v>2.7</v>
      </c>
      <c r="F7432">
        <v>0.13200000000000001</v>
      </c>
      <c r="G7432">
        <v>2.7</v>
      </c>
      <c r="H7432">
        <v>2.7</v>
      </c>
      <c r="I7432" t="s">
        <v>149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X7432">
        <v>0</v>
      </c>
      <c r="Y7432">
        <v>0</v>
      </c>
    </row>
    <row r="7433" spans="1:25" x14ac:dyDescent="0.3">
      <c r="A7433" s="2">
        <v>45958</v>
      </c>
      <c r="B7433" t="s">
        <v>108</v>
      </c>
      <c r="C7433">
        <v>560</v>
      </c>
      <c r="D7433">
        <v>4</v>
      </c>
      <c r="E7433">
        <v>6.98</v>
      </c>
      <c r="F7433">
        <v>0.71399999999999997</v>
      </c>
      <c r="G7433">
        <v>27.92</v>
      </c>
      <c r="H7433">
        <v>27.92</v>
      </c>
      <c r="I7433" t="s">
        <v>149</v>
      </c>
      <c r="J7433">
        <v>3</v>
      </c>
      <c r="K7433">
        <v>3</v>
      </c>
      <c r="L7433">
        <v>3</v>
      </c>
      <c r="M7433">
        <v>3</v>
      </c>
      <c r="N7433">
        <v>4</v>
      </c>
      <c r="O7433">
        <v>4</v>
      </c>
      <c r="P7433">
        <v>4</v>
      </c>
      <c r="Q7433">
        <v>4</v>
      </c>
      <c r="R7433">
        <v>271.95999999999998</v>
      </c>
      <c r="S7433">
        <v>271.95999999999998</v>
      </c>
      <c r="T7433">
        <v>271.95999999999998</v>
      </c>
      <c r="U7433">
        <v>271.95999999999998</v>
      </c>
      <c r="V7433">
        <v>10.266215620000001</v>
      </c>
      <c r="W7433">
        <v>10.266215620000001</v>
      </c>
      <c r="X7433">
        <v>9.7406876790000005</v>
      </c>
      <c r="Y7433">
        <v>9.7406876790000005</v>
      </c>
    </row>
    <row r="7434" spans="1:25" x14ac:dyDescent="0.3">
      <c r="A7434" s="2">
        <v>45958</v>
      </c>
      <c r="B7434" t="s">
        <v>62</v>
      </c>
      <c r="C7434">
        <v>2713</v>
      </c>
      <c r="D7434">
        <v>16</v>
      </c>
      <c r="E7434">
        <v>2.968</v>
      </c>
      <c r="F7434">
        <v>0.59</v>
      </c>
      <c r="G7434">
        <v>47.48</v>
      </c>
      <c r="H7434">
        <v>47.48</v>
      </c>
      <c r="I7434" t="s">
        <v>149</v>
      </c>
      <c r="J7434">
        <v>3</v>
      </c>
      <c r="K7434">
        <v>3</v>
      </c>
      <c r="L7434">
        <v>3</v>
      </c>
      <c r="M7434">
        <v>3</v>
      </c>
      <c r="N7434">
        <v>5</v>
      </c>
      <c r="O7434">
        <v>5</v>
      </c>
      <c r="P7434">
        <v>5</v>
      </c>
      <c r="Q7434">
        <v>5</v>
      </c>
      <c r="R7434">
        <v>182.45</v>
      </c>
      <c r="S7434">
        <v>182.45</v>
      </c>
      <c r="T7434">
        <v>182.45</v>
      </c>
      <c r="U7434">
        <v>182.45</v>
      </c>
      <c r="V7434">
        <v>26.023568099999999</v>
      </c>
      <c r="W7434">
        <v>26.023568099999999</v>
      </c>
      <c r="X7434">
        <v>3.8426705980000002</v>
      </c>
      <c r="Y7434">
        <v>3.8426705980000002</v>
      </c>
    </row>
    <row r="7435" spans="1:25" x14ac:dyDescent="0.3">
      <c r="A7435" s="2">
        <v>45958</v>
      </c>
      <c r="B7435" t="s">
        <v>80</v>
      </c>
      <c r="C7435">
        <v>42</v>
      </c>
      <c r="D7435">
        <v>0</v>
      </c>
      <c r="F7435">
        <v>0</v>
      </c>
      <c r="G7435">
        <v>0</v>
      </c>
      <c r="H7435">
        <v>0</v>
      </c>
      <c r="I7435" t="s">
        <v>149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5" x14ac:dyDescent="0.3">
      <c r="A7436" s="2">
        <v>45958</v>
      </c>
      <c r="B7436" t="s">
        <v>84</v>
      </c>
      <c r="C7436">
        <v>133</v>
      </c>
      <c r="D7436">
        <v>0</v>
      </c>
      <c r="F7436">
        <v>0</v>
      </c>
      <c r="G7436">
        <v>0</v>
      </c>
      <c r="H7436">
        <v>0</v>
      </c>
      <c r="I7436" t="s">
        <v>149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5" x14ac:dyDescent="0.3">
      <c r="A7437" s="2">
        <v>45958</v>
      </c>
      <c r="B7437" t="s">
        <v>42</v>
      </c>
      <c r="C7437">
        <v>304</v>
      </c>
      <c r="D7437">
        <v>0</v>
      </c>
      <c r="F7437">
        <v>0</v>
      </c>
      <c r="G7437">
        <v>0</v>
      </c>
      <c r="H7437">
        <v>0</v>
      </c>
      <c r="I7437" t="s">
        <v>149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5" x14ac:dyDescent="0.3">
      <c r="A7438" s="2">
        <v>45958</v>
      </c>
      <c r="B7438" t="s">
        <v>11</v>
      </c>
      <c r="C7438">
        <v>54</v>
      </c>
      <c r="D7438">
        <v>0</v>
      </c>
      <c r="F7438">
        <v>0</v>
      </c>
      <c r="G7438">
        <v>0</v>
      </c>
      <c r="H7438">
        <v>0</v>
      </c>
      <c r="I7438" t="s">
        <v>149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5" x14ac:dyDescent="0.3">
      <c r="A7439" s="2">
        <v>45958</v>
      </c>
      <c r="B7439" t="s">
        <v>102</v>
      </c>
      <c r="C7439">
        <v>605</v>
      </c>
      <c r="D7439">
        <v>3</v>
      </c>
      <c r="E7439">
        <v>2.27</v>
      </c>
      <c r="F7439">
        <v>0.496</v>
      </c>
      <c r="G7439">
        <v>6.81</v>
      </c>
      <c r="H7439">
        <v>6.81</v>
      </c>
      <c r="I7439" t="s">
        <v>149</v>
      </c>
      <c r="J7439">
        <v>3</v>
      </c>
      <c r="K7439">
        <v>3</v>
      </c>
      <c r="L7439">
        <v>3</v>
      </c>
      <c r="M7439">
        <v>3</v>
      </c>
      <c r="N7439">
        <v>7</v>
      </c>
      <c r="O7439">
        <v>7</v>
      </c>
      <c r="P7439">
        <v>7</v>
      </c>
      <c r="Q7439">
        <v>7</v>
      </c>
      <c r="R7439">
        <v>245.6</v>
      </c>
      <c r="S7439">
        <v>245.6</v>
      </c>
      <c r="T7439">
        <v>245.6</v>
      </c>
      <c r="U7439">
        <v>245.6</v>
      </c>
      <c r="V7439">
        <v>2.7728013030000001</v>
      </c>
      <c r="W7439">
        <v>2.7728013030000001</v>
      </c>
      <c r="X7439">
        <v>36.064610870000003</v>
      </c>
      <c r="Y7439">
        <v>36.064610870000003</v>
      </c>
    </row>
    <row r="7440" spans="1:25" x14ac:dyDescent="0.3">
      <c r="A7440" s="2">
        <v>45958</v>
      </c>
      <c r="B7440" t="s">
        <v>98</v>
      </c>
      <c r="C7440">
        <v>1142</v>
      </c>
      <c r="D7440">
        <v>8</v>
      </c>
      <c r="E7440">
        <v>3.2389999999999999</v>
      </c>
      <c r="F7440">
        <v>0.70099999999999996</v>
      </c>
      <c r="G7440">
        <v>25.91</v>
      </c>
      <c r="H7440">
        <v>25.91</v>
      </c>
      <c r="I7440" t="s">
        <v>149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X7440">
        <v>0</v>
      </c>
      <c r="Y7440">
        <v>0</v>
      </c>
    </row>
    <row r="7441" spans="1:25" x14ac:dyDescent="0.3">
      <c r="A7441" s="2">
        <v>45958</v>
      </c>
      <c r="B7441" t="s">
        <v>104</v>
      </c>
      <c r="C7441">
        <v>387</v>
      </c>
      <c r="D7441">
        <v>1</v>
      </c>
      <c r="E7441">
        <v>0.68</v>
      </c>
      <c r="F7441">
        <v>0.25800000000000001</v>
      </c>
      <c r="G7441">
        <v>0.68</v>
      </c>
      <c r="H7441">
        <v>0.68</v>
      </c>
      <c r="I7441" t="s">
        <v>149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X7441">
        <v>0</v>
      </c>
      <c r="Y7441">
        <v>0</v>
      </c>
    </row>
    <row r="7442" spans="1:25" x14ac:dyDescent="0.3">
      <c r="A7442" s="2">
        <v>45958</v>
      </c>
      <c r="B7442" t="s">
        <v>38</v>
      </c>
      <c r="C7442">
        <v>18</v>
      </c>
      <c r="D7442">
        <v>1</v>
      </c>
      <c r="E7442">
        <v>1.27</v>
      </c>
      <c r="F7442">
        <v>5.556</v>
      </c>
      <c r="G7442">
        <v>1.27</v>
      </c>
      <c r="H7442">
        <v>1.27</v>
      </c>
      <c r="I7442" t="s">
        <v>149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X7442">
        <v>0</v>
      </c>
      <c r="Y7442">
        <v>0</v>
      </c>
    </row>
    <row r="7443" spans="1:25" x14ac:dyDescent="0.3">
      <c r="A7443" s="2">
        <v>45958</v>
      </c>
      <c r="B7443" t="s">
        <v>42</v>
      </c>
      <c r="C7443">
        <v>67</v>
      </c>
      <c r="D7443">
        <v>0</v>
      </c>
      <c r="F7443">
        <v>0</v>
      </c>
      <c r="G7443">
        <v>0</v>
      </c>
      <c r="H7443">
        <v>0</v>
      </c>
      <c r="I7443" t="s">
        <v>149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5" x14ac:dyDescent="0.3">
      <c r="A7444" s="2">
        <v>45958</v>
      </c>
      <c r="B7444" t="s">
        <v>50</v>
      </c>
      <c r="C7444">
        <v>4</v>
      </c>
      <c r="D7444">
        <v>0</v>
      </c>
      <c r="F7444">
        <v>0</v>
      </c>
      <c r="G7444">
        <v>0</v>
      </c>
      <c r="H7444">
        <v>0</v>
      </c>
      <c r="I7444" t="s">
        <v>149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5" x14ac:dyDescent="0.3">
      <c r="A7445" s="2">
        <v>45958</v>
      </c>
      <c r="B7445" t="s">
        <v>72</v>
      </c>
      <c r="C7445">
        <v>146</v>
      </c>
      <c r="D7445">
        <v>2</v>
      </c>
      <c r="E7445">
        <v>3.17</v>
      </c>
      <c r="F7445">
        <v>1.37</v>
      </c>
      <c r="G7445">
        <v>6.34</v>
      </c>
      <c r="H7445">
        <v>6.34</v>
      </c>
      <c r="I7445" t="s">
        <v>149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>
        <v>29.88</v>
      </c>
      <c r="S7445">
        <v>29.88</v>
      </c>
      <c r="T7445">
        <v>29.88</v>
      </c>
      <c r="U7445">
        <v>29.88</v>
      </c>
      <c r="V7445">
        <v>21.218206160000001</v>
      </c>
      <c r="W7445">
        <v>21.218206160000001</v>
      </c>
      <c r="X7445">
        <v>4.7129337539999998</v>
      </c>
      <c r="Y7445">
        <v>4.7129337539999998</v>
      </c>
    </row>
    <row r="7446" spans="1:25" x14ac:dyDescent="0.3">
      <c r="A7446" s="2">
        <v>45958</v>
      </c>
      <c r="B7446" t="s">
        <v>84</v>
      </c>
      <c r="C7446">
        <v>197</v>
      </c>
      <c r="D7446">
        <v>1</v>
      </c>
      <c r="E7446">
        <v>0.96</v>
      </c>
      <c r="F7446">
        <v>0.50800000000000001</v>
      </c>
      <c r="G7446">
        <v>0.96</v>
      </c>
      <c r="H7446">
        <v>0.96</v>
      </c>
      <c r="I7446" t="s">
        <v>149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X7446">
        <v>0</v>
      </c>
      <c r="Y7446">
        <v>0</v>
      </c>
    </row>
    <row r="7447" spans="1:25" x14ac:dyDescent="0.3">
      <c r="A7447" s="2">
        <v>45958</v>
      </c>
      <c r="B7447" t="s">
        <v>68</v>
      </c>
      <c r="C7447">
        <v>578</v>
      </c>
      <c r="D7447">
        <v>7</v>
      </c>
      <c r="E7447">
        <v>3.8610000000000002</v>
      </c>
      <c r="F7447">
        <v>1.2110000000000001</v>
      </c>
      <c r="G7447">
        <v>27.03</v>
      </c>
      <c r="H7447">
        <v>27.03</v>
      </c>
      <c r="I7447" t="s">
        <v>149</v>
      </c>
      <c r="J7447">
        <v>4</v>
      </c>
      <c r="K7447">
        <v>4</v>
      </c>
      <c r="L7447">
        <v>4</v>
      </c>
      <c r="M7447">
        <v>4</v>
      </c>
      <c r="N7447">
        <v>4</v>
      </c>
      <c r="O7447">
        <v>4</v>
      </c>
      <c r="P7447">
        <v>4</v>
      </c>
      <c r="Q7447">
        <v>4</v>
      </c>
      <c r="R7447">
        <v>109.96</v>
      </c>
      <c r="S7447">
        <v>109.96</v>
      </c>
      <c r="T7447">
        <v>109.96</v>
      </c>
      <c r="U7447">
        <v>109.96</v>
      </c>
      <c r="V7447">
        <v>24.58166606</v>
      </c>
      <c r="W7447">
        <v>24.58166606</v>
      </c>
      <c r="X7447">
        <v>4.0680725119999996</v>
      </c>
      <c r="Y7447">
        <v>4.0680725119999996</v>
      </c>
    </row>
    <row r="7448" spans="1:25" x14ac:dyDescent="0.3">
      <c r="A7448" s="2">
        <v>45958</v>
      </c>
      <c r="B7448" t="s">
        <v>64</v>
      </c>
      <c r="C7448">
        <v>262</v>
      </c>
      <c r="D7448">
        <v>0</v>
      </c>
      <c r="F7448">
        <v>0</v>
      </c>
      <c r="G7448">
        <v>0</v>
      </c>
      <c r="H7448">
        <v>0</v>
      </c>
      <c r="I7448" t="s">
        <v>149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5" x14ac:dyDescent="0.3">
      <c r="A7449" s="2">
        <v>45958</v>
      </c>
      <c r="B7449" t="s">
        <v>26</v>
      </c>
      <c r="C7449">
        <v>45</v>
      </c>
      <c r="D7449">
        <v>0</v>
      </c>
      <c r="F7449">
        <v>0</v>
      </c>
      <c r="G7449">
        <v>0</v>
      </c>
      <c r="H7449">
        <v>0</v>
      </c>
      <c r="I7449" t="s">
        <v>149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5" x14ac:dyDescent="0.3">
      <c r="A7450" s="2">
        <v>45958</v>
      </c>
      <c r="B7450" t="s">
        <v>15</v>
      </c>
      <c r="C7450">
        <v>721</v>
      </c>
      <c r="D7450">
        <v>2</v>
      </c>
      <c r="E7450">
        <v>3.3450000000000002</v>
      </c>
      <c r="F7450">
        <v>0.27700000000000002</v>
      </c>
      <c r="G7450">
        <v>6.69</v>
      </c>
      <c r="H7450">
        <v>6.69</v>
      </c>
      <c r="I7450" t="s">
        <v>149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X7450">
        <v>0</v>
      </c>
      <c r="Y7450">
        <v>0</v>
      </c>
    </row>
    <row r="7451" spans="1:25" x14ac:dyDescent="0.3">
      <c r="A7451" s="2">
        <v>45958</v>
      </c>
      <c r="B7451" t="s">
        <v>36</v>
      </c>
      <c r="C7451">
        <v>131</v>
      </c>
      <c r="D7451">
        <v>0</v>
      </c>
      <c r="F7451">
        <v>0</v>
      </c>
      <c r="G7451">
        <v>0</v>
      </c>
      <c r="H7451">
        <v>0</v>
      </c>
      <c r="I7451" t="s">
        <v>149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5" x14ac:dyDescent="0.3">
      <c r="A7452" s="2">
        <v>45958</v>
      </c>
      <c r="B7452" t="s">
        <v>78</v>
      </c>
      <c r="C7452">
        <v>655</v>
      </c>
      <c r="D7452">
        <v>2</v>
      </c>
      <c r="E7452">
        <v>4.37</v>
      </c>
      <c r="F7452">
        <v>0.30499999999999999</v>
      </c>
      <c r="G7452">
        <v>8.74</v>
      </c>
      <c r="H7452">
        <v>8.74</v>
      </c>
      <c r="I7452" t="s">
        <v>149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X7452">
        <v>0</v>
      </c>
      <c r="Y7452">
        <v>0</v>
      </c>
    </row>
    <row r="7453" spans="1:25" x14ac:dyDescent="0.3">
      <c r="A7453" s="2">
        <v>45958</v>
      </c>
      <c r="B7453" t="s">
        <v>21</v>
      </c>
      <c r="C7453">
        <v>167</v>
      </c>
      <c r="D7453">
        <v>6</v>
      </c>
      <c r="E7453">
        <v>1.8069999999999999</v>
      </c>
      <c r="F7453">
        <v>3.593</v>
      </c>
      <c r="G7453">
        <v>10.84</v>
      </c>
      <c r="H7453">
        <v>10.84</v>
      </c>
      <c r="I7453" t="s">
        <v>149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X7453">
        <v>0</v>
      </c>
      <c r="Y7453">
        <v>0</v>
      </c>
    </row>
    <row r="7454" spans="1:25" x14ac:dyDescent="0.3">
      <c r="A7454" s="2">
        <v>45958</v>
      </c>
      <c r="B7454" t="s">
        <v>100</v>
      </c>
      <c r="C7454">
        <v>1</v>
      </c>
      <c r="D7454">
        <v>0</v>
      </c>
      <c r="F7454">
        <v>0</v>
      </c>
      <c r="G7454">
        <v>0</v>
      </c>
      <c r="H7454">
        <v>0</v>
      </c>
      <c r="I7454" t="s">
        <v>149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5" x14ac:dyDescent="0.3">
      <c r="A7455" s="2">
        <v>45958</v>
      </c>
      <c r="B7455" t="s">
        <v>60</v>
      </c>
      <c r="C7455">
        <v>2</v>
      </c>
      <c r="D7455">
        <v>0</v>
      </c>
      <c r="F7455">
        <v>0</v>
      </c>
      <c r="G7455">
        <v>0</v>
      </c>
      <c r="H7455">
        <v>0</v>
      </c>
      <c r="I7455" t="s">
        <v>149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5" x14ac:dyDescent="0.3">
      <c r="A7456" s="2">
        <v>45958</v>
      </c>
      <c r="B7456" t="s">
        <v>52</v>
      </c>
      <c r="C7456">
        <v>11</v>
      </c>
      <c r="D7456">
        <v>1</v>
      </c>
      <c r="E7456">
        <v>0.6</v>
      </c>
      <c r="F7456">
        <v>9.0909999999999993</v>
      </c>
      <c r="G7456">
        <v>0.6</v>
      </c>
      <c r="H7456">
        <v>0.6</v>
      </c>
      <c r="I7456" t="s">
        <v>149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X7456">
        <v>0</v>
      </c>
      <c r="Y7456">
        <v>0</v>
      </c>
    </row>
    <row r="7457" spans="1:25" x14ac:dyDescent="0.3">
      <c r="A7457" s="2">
        <v>45958</v>
      </c>
      <c r="B7457" t="s">
        <v>46</v>
      </c>
      <c r="C7457">
        <v>1</v>
      </c>
      <c r="D7457">
        <v>0</v>
      </c>
      <c r="F7457">
        <v>0</v>
      </c>
      <c r="G7457">
        <v>0</v>
      </c>
      <c r="H7457">
        <v>0</v>
      </c>
      <c r="I7457" t="s">
        <v>149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5" x14ac:dyDescent="0.3">
      <c r="A7458" s="2">
        <v>45958</v>
      </c>
      <c r="B7458" t="s">
        <v>38</v>
      </c>
      <c r="C7458">
        <v>5</v>
      </c>
      <c r="D7458">
        <v>0</v>
      </c>
      <c r="F7458">
        <v>0</v>
      </c>
      <c r="G7458">
        <v>0</v>
      </c>
      <c r="H7458">
        <v>0</v>
      </c>
      <c r="I7458" t="s">
        <v>149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5" x14ac:dyDescent="0.3">
      <c r="A7459" s="2">
        <v>45958</v>
      </c>
      <c r="B7459" t="s">
        <v>38</v>
      </c>
      <c r="C7459">
        <v>78</v>
      </c>
      <c r="D7459">
        <v>0</v>
      </c>
      <c r="F7459">
        <v>0</v>
      </c>
      <c r="G7459">
        <v>0</v>
      </c>
      <c r="H7459">
        <v>0</v>
      </c>
      <c r="I7459" t="s">
        <v>149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5" x14ac:dyDescent="0.3">
      <c r="A7460" s="2">
        <v>45958</v>
      </c>
      <c r="B7460" t="s">
        <v>52</v>
      </c>
      <c r="C7460">
        <v>152</v>
      </c>
      <c r="D7460">
        <v>2</v>
      </c>
      <c r="E7460">
        <v>0.56000000000000005</v>
      </c>
      <c r="F7460">
        <v>1.3160000000000001</v>
      </c>
      <c r="G7460">
        <v>1.1200000000000001</v>
      </c>
      <c r="H7460">
        <v>1.1200000000000001</v>
      </c>
      <c r="I7460" t="s">
        <v>149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X7460">
        <v>0</v>
      </c>
      <c r="Y7460">
        <v>0</v>
      </c>
    </row>
    <row r="7461" spans="1:25" x14ac:dyDescent="0.3">
      <c r="A7461" s="2">
        <v>45958</v>
      </c>
      <c r="B7461" t="s">
        <v>38</v>
      </c>
      <c r="C7461">
        <v>23</v>
      </c>
      <c r="D7461">
        <v>0</v>
      </c>
      <c r="F7461">
        <v>0</v>
      </c>
      <c r="G7461">
        <v>0</v>
      </c>
      <c r="H7461">
        <v>0</v>
      </c>
      <c r="I7461" t="s">
        <v>149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5" x14ac:dyDescent="0.3">
      <c r="A7462" s="2">
        <v>45958</v>
      </c>
      <c r="B7462" t="s">
        <v>34</v>
      </c>
      <c r="C7462">
        <v>13</v>
      </c>
      <c r="D7462">
        <v>1</v>
      </c>
      <c r="E7462">
        <v>0.81</v>
      </c>
      <c r="F7462">
        <v>7.6920000000000002</v>
      </c>
      <c r="G7462">
        <v>0.81</v>
      </c>
      <c r="H7462">
        <v>0.81</v>
      </c>
      <c r="I7462" t="s">
        <v>149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X7462">
        <v>0</v>
      </c>
      <c r="Y7462">
        <v>0</v>
      </c>
    </row>
    <row r="7463" spans="1:25" x14ac:dyDescent="0.3">
      <c r="A7463" s="2">
        <v>45958</v>
      </c>
      <c r="B7463" t="s">
        <v>100</v>
      </c>
      <c r="C7463">
        <v>4</v>
      </c>
      <c r="D7463">
        <v>0</v>
      </c>
      <c r="F7463">
        <v>0</v>
      </c>
      <c r="G7463">
        <v>0</v>
      </c>
      <c r="H7463">
        <v>0</v>
      </c>
      <c r="I7463" t="s">
        <v>149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5" x14ac:dyDescent="0.3">
      <c r="A7464" s="2">
        <v>45958</v>
      </c>
      <c r="B7464" t="s">
        <v>100</v>
      </c>
      <c r="C7464">
        <v>1</v>
      </c>
      <c r="D7464">
        <v>0</v>
      </c>
      <c r="F7464">
        <v>0</v>
      </c>
      <c r="G7464">
        <v>0</v>
      </c>
      <c r="H7464">
        <v>0</v>
      </c>
      <c r="I7464" t="s">
        <v>149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5" x14ac:dyDescent="0.3">
      <c r="A7465" s="2">
        <v>45958</v>
      </c>
      <c r="B7465" t="s">
        <v>52</v>
      </c>
      <c r="C7465">
        <v>112</v>
      </c>
      <c r="D7465">
        <v>3</v>
      </c>
      <c r="E7465">
        <v>0.313</v>
      </c>
      <c r="F7465">
        <v>2.6789999999999998</v>
      </c>
      <c r="G7465">
        <v>0.94</v>
      </c>
      <c r="H7465">
        <v>0.94</v>
      </c>
      <c r="I7465" t="s">
        <v>149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  <c r="R7465">
        <v>34.49</v>
      </c>
      <c r="S7465">
        <v>34.49</v>
      </c>
      <c r="T7465">
        <v>34.49</v>
      </c>
      <c r="U7465">
        <v>34.49</v>
      </c>
      <c r="V7465">
        <v>2.7254276599999998</v>
      </c>
      <c r="W7465">
        <v>2.7254276599999998</v>
      </c>
      <c r="X7465">
        <v>36.691489359999998</v>
      </c>
      <c r="Y7465">
        <v>36.691489359999998</v>
      </c>
    </row>
    <row r="7466" spans="1:25" x14ac:dyDescent="0.3">
      <c r="A7466" s="2">
        <v>45958</v>
      </c>
      <c r="B7466" t="s">
        <v>60</v>
      </c>
      <c r="C7466">
        <v>25</v>
      </c>
      <c r="D7466">
        <v>0</v>
      </c>
      <c r="F7466">
        <v>0</v>
      </c>
      <c r="G7466">
        <v>0</v>
      </c>
      <c r="H7466">
        <v>0</v>
      </c>
      <c r="I7466" t="s">
        <v>149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5" x14ac:dyDescent="0.3">
      <c r="A7467" s="2">
        <v>45958</v>
      </c>
      <c r="B7467" t="s">
        <v>94</v>
      </c>
      <c r="C7467">
        <v>412</v>
      </c>
      <c r="D7467">
        <v>0</v>
      </c>
      <c r="F7467">
        <v>0</v>
      </c>
      <c r="G7467">
        <v>0</v>
      </c>
      <c r="H7467">
        <v>0</v>
      </c>
      <c r="I7467" t="s">
        <v>149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5" x14ac:dyDescent="0.3">
      <c r="A7468" s="2">
        <v>45958</v>
      </c>
      <c r="B7468" t="s">
        <v>98</v>
      </c>
      <c r="C7468">
        <v>1</v>
      </c>
      <c r="D7468">
        <v>0</v>
      </c>
      <c r="F7468">
        <v>0</v>
      </c>
      <c r="G7468">
        <v>0</v>
      </c>
      <c r="H7468">
        <v>0</v>
      </c>
      <c r="I7468" t="s">
        <v>149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5" x14ac:dyDescent="0.3">
      <c r="A7469" s="2">
        <v>45958</v>
      </c>
      <c r="B7469" t="s">
        <v>98</v>
      </c>
      <c r="C7469">
        <v>0</v>
      </c>
      <c r="D7469">
        <v>0</v>
      </c>
      <c r="G7469">
        <v>0</v>
      </c>
      <c r="H7469">
        <v>0</v>
      </c>
      <c r="I7469" t="s">
        <v>149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5" x14ac:dyDescent="0.3">
      <c r="A7470" s="2">
        <v>45958</v>
      </c>
      <c r="B7470" t="s">
        <v>58</v>
      </c>
      <c r="C7470">
        <v>2</v>
      </c>
      <c r="D7470">
        <v>1</v>
      </c>
      <c r="E7470">
        <v>0.6</v>
      </c>
      <c r="F7470">
        <v>50</v>
      </c>
      <c r="G7470">
        <v>0.6</v>
      </c>
      <c r="H7470">
        <v>0.6</v>
      </c>
      <c r="I7470" t="s">
        <v>149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X7470">
        <v>0</v>
      </c>
      <c r="Y7470">
        <v>0</v>
      </c>
    </row>
    <row r="7471" spans="1:25" x14ac:dyDescent="0.3">
      <c r="A7471" s="2">
        <v>45958</v>
      </c>
      <c r="B7471" t="s">
        <v>98</v>
      </c>
      <c r="C7471">
        <v>0</v>
      </c>
      <c r="D7471">
        <v>0</v>
      </c>
      <c r="G7471">
        <v>0</v>
      </c>
      <c r="H7471">
        <v>0</v>
      </c>
      <c r="I7471" t="s">
        <v>149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5" x14ac:dyDescent="0.3">
      <c r="A7472" s="2">
        <v>45958</v>
      </c>
      <c r="B7472" t="s">
        <v>48</v>
      </c>
      <c r="C7472">
        <v>3</v>
      </c>
      <c r="D7472">
        <v>0</v>
      </c>
      <c r="F7472">
        <v>0</v>
      </c>
      <c r="G7472">
        <v>0</v>
      </c>
      <c r="H7472">
        <v>0</v>
      </c>
      <c r="I7472" t="s">
        <v>149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 x14ac:dyDescent="0.3">
      <c r="A7473" s="2">
        <v>45958</v>
      </c>
      <c r="B7473" t="s">
        <v>58</v>
      </c>
      <c r="C7473">
        <v>28</v>
      </c>
      <c r="D7473">
        <v>0</v>
      </c>
      <c r="F7473">
        <v>0</v>
      </c>
      <c r="G7473">
        <v>0</v>
      </c>
      <c r="H7473">
        <v>0</v>
      </c>
      <c r="I7473" t="s">
        <v>149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 x14ac:dyDescent="0.3">
      <c r="A7474" s="2">
        <v>45958</v>
      </c>
      <c r="B7474" t="s">
        <v>30</v>
      </c>
      <c r="C7474">
        <v>2</v>
      </c>
      <c r="D7474">
        <v>0</v>
      </c>
      <c r="F7474">
        <v>0</v>
      </c>
      <c r="G7474">
        <v>0</v>
      </c>
      <c r="H7474">
        <v>0</v>
      </c>
      <c r="I7474" t="s">
        <v>149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 x14ac:dyDescent="0.3">
      <c r="A7475" s="2">
        <v>45958</v>
      </c>
      <c r="B7475" t="s">
        <v>15</v>
      </c>
      <c r="C7475">
        <v>1</v>
      </c>
      <c r="D7475">
        <v>0</v>
      </c>
      <c r="F7475">
        <v>0</v>
      </c>
      <c r="G7475">
        <v>0</v>
      </c>
      <c r="H7475">
        <v>0</v>
      </c>
      <c r="I7475" t="s">
        <v>149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 x14ac:dyDescent="0.3">
      <c r="A7476" s="2">
        <v>45958</v>
      </c>
      <c r="B7476" t="s">
        <v>90</v>
      </c>
      <c r="C7476">
        <v>1</v>
      </c>
      <c r="D7476">
        <v>0</v>
      </c>
      <c r="F7476">
        <v>0</v>
      </c>
      <c r="G7476">
        <v>0</v>
      </c>
      <c r="H7476">
        <v>0</v>
      </c>
      <c r="I7476" t="s">
        <v>149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 x14ac:dyDescent="0.3">
      <c r="A7477" s="2">
        <v>45958</v>
      </c>
      <c r="B7477" t="s">
        <v>48</v>
      </c>
      <c r="C7477">
        <v>0</v>
      </c>
      <c r="D7477">
        <v>0</v>
      </c>
      <c r="G7477">
        <v>0</v>
      </c>
      <c r="H7477">
        <v>0</v>
      </c>
      <c r="I7477" t="s">
        <v>149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 x14ac:dyDescent="0.3">
      <c r="A7478" s="2">
        <v>45958</v>
      </c>
      <c r="B7478" t="s">
        <v>58</v>
      </c>
      <c r="C7478">
        <v>1</v>
      </c>
      <c r="D7478">
        <v>0</v>
      </c>
      <c r="F7478">
        <v>0</v>
      </c>
      <c r="G7478">
        <v>0</v>
      </c>
      <c r="H7478">
        <v>0</v>
      </c>
      <c r="I7478" t="s">
        <v>149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 x14ac:dyDescent="0.3">
      <c r="A7479" s="2">
        <v>45958</v>
      </c>
      <c r="B7479" t="s">
        <v>30</v>
      </c>
      <c r="C7479">
        <v>7</v>
      </c>
      <c r="D7479">
        <v>0</v>
      </c>
      <c r="F7479">
        <v>0</v>
      </c>
      <c r="G7479">
        <v>0</v>
      </c>
      <c r="H7479">
        <v>0</v>
      </c>
      <c r="I7479" t="s">
        <v>149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 x14ac:dyDescent="0.3">
      <c r="A7480" s="2">
        <v>45958</v>
      </c>
      <c r="B7480" t="s">
        <v>62</v>
      </c>
      <c r="C7480">
        <v>2</v>
      </c>
      <c r="D7480">
        <v>0</v>
      </c>
      <c r="F7480">
        <v>0</v>
      </c>
      <c r="G7480">
        <v>0</v>
      </c>
      <c r="H7480">
        <v>0</v>
      </c>
      <c r="I7480" t="s">
        <v>149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 x14ac:dyDescent="0.3">
      <c r="A7481" s="2">
        <v>45958</v>
      </c>
      <c r="B7481" t="s">
        <v>74</v>
      </c>
      <c r="C7481">
        <v>0</v>
      </c>
      <c r="D7481">
        <v>0</v>
      </c>
      <c r="G7481">
        <v>0</v>
      </c>
      <c r="H7481">
        <v>0</v>
      </c>
      <c r="I7481" t="s">
        <v>149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 x14ac:dyDescent="0.3">
      <c r="A7482" s="2">
        <v>45958</v>
      </c>
      <c r="B7482" t="s">
        <v>112</v>
      </c>
      <c r="C7482">
        <v>2</v>
      </c>
      <c r="D7482">
        <v>0</v>
      </c>
      <c r="F7482">
        <v>0</v>
      </c>
      <c r="G7482">
        <v>0</v>
      </c>
      <c r="H7482">
        <v>0</v>
      </c>
      <c r="I7482" t="s">
        <v>149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 x14ac:dyDescent="0.3">
      <c r="A7483" s="2">
        <v>45958</v>
      </c>
      <c r="B7483" t="s">
        <v>26</v>
      </c>
      <c r="C7483">
        <v>4</v>
      </c>
      <c r="D7483">
        <v>0</v>
      </c>
      <c r="F7483">
        <v>0</v>
      </c>
      <c r="G7483">
        <v>0</v>
      </c>
      <c r="H7483">
        <v>0</v>
      </c>
      <c r="I7483" t="s">
        <v>149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 x14ac:dyDescent="0.3">
      <c r="A7484" s="2">
        <v>45958</v>
      </c>
      <c r="B7484" t="s">
        <v>62</v>
      </c>
      <c r="C7484">
        <v>22</v>
      </c>
      <c r="D7484">
        <v>0</v>
      </c>
      <c r="F7484">
        <v>0</v>
      </c>
      <c r="G7484">
        <v>0</v>
      </c>
      <c r="H7484">
        <v>0</v>
      </c>
      <c r="I7484" t="s">
        <v>149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 x14ac:dyDescent="0.3">
      <c r="A7485" s="2">
        <v>45958</v>
      </c>
      <c r="B7485" t="s">
        <v>32</v>
      </c>
      <c r="C7485">
        <v>1</v>
      </c>
      <c r="D7485">
        <v>0</v>
      </c>
      <c r="F7485">
        <v>0</v>
      </c>
      <c r="G7485">
        <v>0</v>
      </c>
      <c r="H7485">
        <v>0</v>
      </c>
      <c r="I7485" t="s">
        <v>149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 x14ac:dyDescent="0.3">
      <c r="A7486" s="2">
        <v>45958</v>
      </c>
      <c r="B7486" t="s">
        <v>68</v>
      </c>
      <c r="C7486">
        <v>21</v>
      </c>
      <c r="D7486">
        <v>0</v>
      </c>
      <c r="F7486">
        <v>0</v>
      </c>
      <c r="G7486">
        <v>0</v>
      </c>
      <c r="H7486">
        <v>0</v>
      </c>
      <c r="I7486" t="s">
        <v>149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 x14ac:dyDescent="0.3">
      <c r="A7487" s="2">
        <v>45958</v>
      </c>
      <c r="B7487" t="s">
        <v>44</v>
      </c>
      <c r="C7487">
        <v>12</v>
      </c>
      <c r="D7487">
        <v>0</v>
      </c>
      <c r="F7487">
        <v>0</v>
      </c>
      <c r="G7487">
        <v>0</v>
      </c>
      <c r="H7487">
        <v>0</v>
      </c>
      <c r="I7487" t="s">
        <v>149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 x14ac:dyDescent="0.3">
      <c r="A7488" s="2">
        <v>45958</v>
      </c>
      <c r="B7488" t="s">
        <v>62</v>
      </c>
      <c r="C7488">
        <v>1</v>
      </c>
      <c r="D7488">
        <v>0</v>
      </c>
      <c r="F7488">
        <v>0</v>
      </c>
      <c r="G7488">
        <v>0</v>
      </c>
      <c r="H7488">
        <v>0</v>
      </c>
      <c r="I7488" t="s">
        <v>149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5" x14ac:dyDescent="0.3">
      <c r="A7489" s="2">
        <v>45958</v>
      </c>
      <c r="B7489" t="s">
        <v>74</v>
      </c>
      <c r="C7489">
        <v>53</v>
      </c>
      <c r="D7489">
        <v>0</v>
      </c>
      <c r="F7489">
        <v>0</v>
      </c>
      <c r="G7489">
        <v>0</v>
      </c>
      <c r="H7489">
        <v>0</v>
      </c>
      <c r="I7489" t="s">
        <v>149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5" x14ac:dyDescent="0.3">
      <c r="A7490" s="2">
        <v>45958</v>
      </c>
      <c r="B7490" t="s">
        <v>26</v>
      </c>
      <c r="C7490">
        <v>28</v>
      </c>
      <c r="D7490">
        <v>0</v>
      </c>
      <c r="F7490">
        <v>0</v>
      </c>
      <c r="G7490">
        <v>0</v>
      </c>
      <c r="H7490">
        <v>0</v>
      </c>
      <c r="I7490" t="s">
        <v>149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5" x14ac:dyDescent="0.3">
      <c r="A7491" s="2">
        <v>45958</v>
      </c>
      <c r="B7491" t="s">
        <v>62</v>
      </c>
      <c r="C7491">
        <v>43</v>
      </c>
      <c r="D7491">
        <v>0</v>
      </c>
      <c r="F7491">
        <v>0</v>
      </c>
      <c r="G7491">
        <v>0</v>
      </c>
      <c r="H7491">
        <v>0</v>
      </c>
      <c r="I7491" t="s">
        <v>149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5" x14ac:dyDescent="0.3">
      <c r="A7492" s="2">
        <v>45958</v>
      </c>
      <c r="B7492" t="s">
        <v>78</v>
      </c>
      <c r="C7492">
        <v>5</v>
      </c>
      <c r="D7492">
        <v>0</v>
      </c>
      <c r="F7492">
        <v>0</v>
      </c>
      <c r="G7492">
        <v>0</v>
      </c>
      <c r="H7492">
        <v>0</v>
      </c>
      <c r="I7492" t="s">
        <v>149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5" x14ac:dyDescent="0.3">
      <c r="A7493" s="2">
        <v>45958</v>
      </c>
      <c r="B7493" t="s">
        <v>32</v>
      </c>
      <c r="C7493">
        <v>2</v>
      </c>
      <c r="D7493">
        <v>0</v>
      </c>
      <c r="F7493">
        <v>0</v>
      </c>
      <c r="G7493">
        <v>0</v>
      </c>
      <c r="H7493">
        <v>0</v>
      </c>
      <c r="I7493" t="s">
        <v>149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5" x14ac:dyDescent="0.3">
      <c r="A7494" s="2">
        <v>45958</v>
      </c>
      <c r="B7494" t="s">
        <v>68</v>
      </c>
      <c r="C7494">
        <v>28</v>
      </c>
      <c r="D7494">
        <v>0</v>
      </c>
      <c r="F7494">
        <v>0</v>
      </c>
      <c r="G7494">
        <v>0</v>
      </c>
      <c r="H7494">
        <v>0</v>
      </c>
      <c r="I7494" t="s">
        <v>149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5" x14ac:dyDescent="0.3">
      <c r="A7495" s="2">
        <v>45958</v>
      </c>
      <c r="B7495" t="s">
        <v>44</v>
      </c>
      <c r="C7495">
        <v>110</v>
      </c>
      <c r="D7495">
        <v>1</v>
      </c>
      <c r="E7495">
        <v>0.81</v>
      </c>
      <c r="F7495">
        <v>0.90900000000000003</v>
      </c>
      <c r="G7495">
        <v>0.81</v>
      </c>
      <c r="H7495">
        <v>0.81</v>
      </c>
      <c r="I7495" t="s">
        <v>149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X7495">
        <v>0</v>
      </c>
      <c r="Y7495">
        <v>0</v>
      </c>
    </row>
    <row r="7496" spans="1:25" x14ac:dyDescent="0.3">
      <c r="A7496" s="2">
        <v>45958</v>
      </c>
      <c r="B7496" t="s">
        <v>74</v>
      </c>
      <c r="C7496">
        <v>3</v>
      </c>
      <c r="D7496">
        <v>0</v>
      </c>
      <c r="F7496">
        <v>0</v>
      </c>
      <c r="G7496">
        <v>0</v>
      </c>
      <c r="H7496">
        <v>0</v>
      </c>
      <c r="I7496" t="s">
        <v>149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5" x14ac:dyDescent="0.3">
      <c r="A7497" s="2">
        <v>45958</v>
      </c>
      <c r="B7497" t="s">
        <v>32</v>
      </c>
      <c r="C7497">
        <v>1</v>
      </c>
      <c r="D7497">
        <v>0</v>
      </c>
      <c r="F7497">
        <v>0</v>
      </c>
      <c r="G7497">
        <v>0</v>
      </c>
      <c r="H7497">
        <v>0</v>
      </c>
      <c r="I7497" t="s">
        <v>149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5" x14ac:dyDescent="0.3">
      <c r="A7498" s="2">
        <v>45958</v>
      </c>
      <c r="B7498" t="s">
        <v>26</v>
      </c>
      <c r="C7498">
        <v>9</v>
      </c>
      <c r="D7498">
        <v>0</v>
      </c>
      <c r="F7498">
        <v>0</v>
      </c>
      <c r="G7498">
        <v>0</v>
      </c>
      <c r="H7498">
        <v>0</v>
      </c>
      <c r="I7498" t="s">
        <v>149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5" x14ac:dyDescent="0.3">
      <c r="A7499" s="2">
        <v>45958</v>
      </c>
      <c r="B7499" t="s">
        <v>68</v>
      </c>
      <c r="C7499">
        <v>8</v>
      </c>
      <c r="D7499">
        <v>0</v>
      </c>
      <c r="F7499">
        <v>0</v>
      </c>
      <c r="G7499">
        <v>0</v>
      </c>
      <c r="H7499">
        <v>0</v>
      </c>
      <c r="I7499" t="s">
        <v>149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5" x14ac:dyDescent="0.3">
      <c r="A7500" s="2">
        <v>45958</v>
      </c>
      <c r="B7500" t="s">
        <v>62</v>
      </c>
      <c r="C7500">
        <v>8</v>
      </c>
      <c r="D7500">
        <v>0</v>
      </c>
      <c r="F7500">
        <v>0</v>
      </c>
      <c r="G7500">
        <v>0</v>
      </c>
      <c r="H7500">
        <v>0</v>
      </c>
      <c r="I7500" t="s">
        <v>149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5" x14ac:dyDescent="0.3">
      <c r="A7501" s="2">
        <v>45958</v>
      </c>
      <c r="B7501" t="s">
        <v>17</v>
      </c>
      <c r="C7501">
        <v>16</v>
      </c>
      <c r="D7501">
        <v>0</v>
      </c>
      <c r="F7501">
        <v>0</v>
      </c>
      <c r="G7501">
        <v>0</v>
      </c>
      <c r="H7501">
        <v>0</v>
      </c>
      <c r="I7501" t="s">
        <v>149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5" x14ac:dyDescent="0.3">
      <c r="A7502" s="2">
        <v>45958</v>
      </c>
      <c r="B7502" t="s">
        <v>17</v>
      </c>
      <c r="C7502">
        <v>28</v>
      </c>
      <c r="D7502">
        <v>0</v>
      </c>
      <c r="F7502">
        <v>0</v>
      </c>
      <c r="G7502">
        <v>0</v>
      </c>
      <c r="H7502">
        <v>0</v>
      </c>
      <c r="I7502" t="s">
        <v>149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5" x14ac:dyDescent="0.3">
      <c r="A7503" s="2">
        <v>45958</v>
      </c>
      <c r="B7503" t="s">
        <v>17</v>
      </c>
      <c r="C7503">
        <v>31</v>
      </c>
      <c r="D7503">
        <v>0</v>
      </c>
      <c r="F7503">
        <v>0</v>
      </c>
      <c r="G7503">
        <v>0</v>
      </c>
      <c r="H7503">
        <v>0</v>
      </c>
      <c r="I7503" t="s">
        <v>149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5" x14ac:dyDescent="0.3">
      <c r="A7504" s="2">
        <v>45958</v>
      </c>
      <c r="B7504" t="s">
        <v>17</v>
      </c>
      <c r="C7504">
        <v>11</v>
      </c>
      <c r="D7504">
        <v>0</v>
      </c>
      <c r="F7504">
        <v>0</v>
      </c>
      <c r="G7504">
        <v>0</v>
      </c>
      <c r="H7504">
        <v>0</v>
      </c>
      <c r="I7504" t="s">
        <v>149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5" x14ac:dyDescent="0.3">
      <c r="A7505" s="2">
        <v>45958</v>
      </c>
      <c r="B7505" t="s">
        <v>52</v>
      </c>
      <c r="C7505">
        <v>514</v>
      </c>
      <c r="D7505">
        <v>6</v>
      </c>
      <c r="E7505">
        <v>0.95499999999999996</v>
      </c>
      <c r="F7505">
        <v>1.167</v>
      </c>
      <c r="G7505">
        <v>5.73</v>
      </c>
      <c r="H7505">
        <v>5.73</v>
      </c>
      <c r="I7505" t="s">
        <v>149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13.88</v>
      </c>
      <c r="S7505">
        <v>13.88</v>
      </c>
      <c r="T7505">
        <v>13.88</v>
      </c>
      <c r="U7505">
        <v>13.88</v>
      </c>
      <c r="V7505">
        <v>41.28242075</v>
      </c>
      <c r="W7505">
        <v>41.28242075</v>
      </c>
      <c r="X7505">
        <v>2.4223385689999999</v>
      </c>
      <c r="Y7505">
        <v>2.4223385689999999</v>
      </c>
    </row>
    <row r="7506" spans="1:25" x14ac:dyDescent="0.3">
      <c r="A7506" s="2">
        <v>45958</v>
      </c>
      <c r="B7506" t="s">
        <v>52</v>
      </c>
      <c r="C7506">
        <v>668</v>
      </c>
      <c r="D7506">
        <v>3</v>
      </c>
      <c r="E7506">
        <v>0.54</v>
      </c>
      <c r="F7506">
        <v>0.44900000000000001</v>
      </c>
      <c r="G7506">
        <v>1.62</v>
      </c>
      <c r="H7506">
        <v>1.62</v>
      </c>
      <c r="I7506" t="s">
        <v>149</v>
      </c>
      <c r="J7506">
        <v>2</v>
      </c>
      <c r="K7506">
        <v>2</v>
      </c>
      <c r="L7506">
        <v>2</v>
      </c>
      <c r="M7506">
        <v>2</v>
      </c>
      <c r="N7506">
        <v>2</v>
      </c>
      <c r="O7506">
        <v>2</v>
      </c>
      <c r="P7506">
        <v>2</v>
      </c>
      <c r="Q7506">
        <v>2</v>
      </c>
      <c r="R7506">
        <v>45.76</v>
      </c>
      <c r="S7506">
        <v>45.76</v>
      </c>
      <c r="T7506">
        <v>45.76</v>
      </c>
      <c r="U7506">
        <v>45.76</v>
      </c>
      <c r="V7506">
        <v>3.54020979</v>
      </c>
      <c r="W7506">
        <v>3.54020979</v>
      </c>
      <c r="X7506">
        <v>28.246913580000001</v>
      </c>
      <c r="Y7506">
        <v>28.246913580000001</v>
      </c>
    </row>
    <row r="7507" spans="1:25" x14ac:dyDescent="0.3">
      <c r="A7507" s="2">
        <v>45958</v>
      </c>
      <c r="B7507" t="s">
        <v>52</v>
      </c>
      <c r="C7507">
        <v>502</v>
      </c>
      <c r="D7507">
        <v>11</v>
      </c>
      <c r="E7507">
        <v>0.41399999999999998</v>
      </c>
      <c r="F7507">
        <v>2.1909999999999998</v>
      </c>
      <c r="G7507">
        <v>4.55</v>
      </c>
      <c r="H7507">
        <v>4.55</v>
      </c>
      <c r="I7507" t="s">
        <v>149</v>
      </c>
      <c r="J7507">
        <v>3</v>
      </c>
      <c r="K7507">
        <v>3</v>
      </c>
      <c r="L7507">
        <v>3</v>
      </c>
      <c r="M7507">
        <v>3</v>
      </c>
      <c r="N7507">
        <v>4</v>
      </c>
      <c r="O7507">
        <v>4</v>
      </c>
      <c r="P7507">
        <v>4</v>
      </c>
      <c r="Q7507">
        <v>4</v>
      </c>
      <c r="R7507">
        <v>96.74</v>
      </c>
      <c r="S7507">
        <v>96.74</v>
      </c>
      <c r="T7507">
        <v>96.74</v>
      </c>
      <c r="U7507">
        <v>96.74</v>
      </c>
      <c r="V7507">
        <v>4.7033285090000003</v>
      </c>
      <c r="W7507">
        <v>4.7033285090000003</v>
      </c>
      <c r="X7507">
        <v>21.261538460000001</v>
      </c>
      <c r="Y7507">
        <v>21.261538460000001</v>
      </c>
    </row>
    <row r="7508" spans="1:25" x14ac:dyDescent="0.3">
      <c r="A7508" s="2">
        <v>45958</v>
      </c>
      <c r="B7508" t="s">
        <v>52</v>
      </c>
      <c r="C7508">
        <v>1015</v>
      </c>
      <c r="D7508">
        <v>12</v>
      </c>
      <c r="E7508">
        <v>0.26300000000000001</v>
      </c>
      <c r="F7508">
        <v>1.1819999999999999</v>
      </c>
      <c r="G7508">
        <v>3.16</v>
      </c>
      <c r="H7508">
        <v>3.16</v>
      </c>
      <c r="I7508" t="s">
        <v>149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X7508">
        <v>0</v>
      </c>
      <c r="Y7508">
        <v>0</v>
      </c>
    </row>
    <row r="7509" spans="1:25" x14ac:dyDescent="0.3">
      <c r="A7509" s="2">
        <v>45958</v>
      </c>
      <c r="B7509" t="s">
        <v>112</v>
      </c>
      <c r="C7509">
        <v>435</v>
      </c>
      <c r="D7509">
        <v>0</v>
      </c>
      <c r="F7509">
        <v>0</v>
      </c>
      <c r="G7509">
        <v>0</v>
      </c>
      <c r="H7509">
        <v>0</v>
      </c>
      <c r="I7509" t="s">
        <v>149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5" x14ac:dyDescent="0.3">
      <c r="A7510" s="2">
        <v>45958</v>
      </c>
      <c r="B7510" t="s">
        <v>15</v>
      </c>
      <c r="C7510">
        <v>318</v>
      </c>
      <c r="D7510">
        <v>0</v>
      </c>
      <c r="F7510">
        <v>0</v>
      </c>
      <c r="G7510">
        <v>0</v>
      </c>
      <c r="H7510">
        <v>0</v>
      </c>
      <c r="I7510" t="s">
        <v>149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5" x14ac:dyDescent="0.3">
      <c r="A7511" s="2">
        <v>45958</v>
      </c>
      <c r="B7511" t="s">
        <v>112</v>
      </c>
      <c r="C7511">
        <v>771</v>
      </c>
      <c r="D7511">
        <v>2</v>
      </c>
      <c r="E7511">
        <v>1.08</v>
      </c>
      <c r="F7511">
        <v>0.25900000000000001</v>
      </c>
      <c r="G7511">
        <v>2.16</v>
      </c>
      <c r="H7511">
        <v>2.16</v>
      </c>
      <c r="I7511" t="s">
        <v>149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  <c r="R7511">
        <v>29.9</v>
      </c>
      <c r="S7511">
        <v>29.9</v>
      </c>
      <c r="T7511">
        <v>29.9</v>
      </c>
      <c r="U7511">
        <v>29.9</v>
      </c>
      <c r="V7511">
        <v>7.2240802679999998</v>
      </c>
      <c r="W7511">
        <v>7.2240802679999998</v>
      </c>
      <c r="X7511">
        <v>13.842592590000001</v>
      </c>
      <c r="Y7511">
        <v>13.842592590000001</v>
      </c>
    </row>
    <row r="7512" spans="1:25" x14ac:dyDescent="0.3">
      <c r="A7512" s="2">
        <v>45958</v>
      </c>
      <c r="B7512" t="s">
        <v>15</v>
      </c>
      <c r="C7512">
        <v>954</v>
      </c>
      <c r="D7512">
        <v>4</v>
      </c>
      <c r="E7512">
        <v>1.29</v>
      </c>
      <c r="F7512">
        <v>0.41899999999999998</v>
      </c>
      <c r="G7512">
        <v>5.16</v>
      </c>
      <c r="H7512">
        <v>5.16</v>
      </c>
      <c r="I7512" t="s">
        <v>149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X7512">
        <v>0</v>
      </c>
      <c r="Y7512">
        <v>0</v>
      </c>
    </row>
    <row r="7513" spans="1:25" x14ac:dyDescent="0.3">
      <c r="A7513" s="2">
        <v>45958</v>
      </c>
      <c r="B7513" t="s">
        <v>15</v>
      </c>
      <c r="C7513">
        <v>530</v>
      </c>
      <c r="D7513">
        <v>3</v>
      </c>
      <c r="E7513">
        <v>1.087</v>
      </c>
      <c r="F7513">
        <v>0.56599999999999995</v>
      </c>
      <c r="G7513">
        <v>3.26</v>
      </c>
      <c r="H7513">
        <v>3.26</v>
      </c>
      <c r="I7513" t="s">
        <v>149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X7513">
        <v>0</v>
      </c>
      <c r="Y7513">
        <v>0</v>
      </c>
    </row>
    <row r="7514" spans="1:25" x14ac:dyDescent="0.3">
      <c r="A7514" s="2">
        <v>45958</v>
      </c>
      <c r="B7514" t="s">
        <v>112</v>
      </c>
      <c r="C7514">
        <v>298</v>
      </c>
      <c r="D7514">
        <v>4</v>
      </c>
      <c r="E7514">
        <v>2.0630000000000002</v>
      </c>
      <c r="F7514">
        <v>1.3420000000000001</v>
      </c>
      <c r="G7514">
        <v>8.25</v>
      </c>
      <c r="H7514">
        <v>8.25</v>
      </c>
      <c r="I7514" t="s">
        <v>149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X7514">
        <v>0</v>
      </c>
      <c r="Y7514">
        <v>0</v>
      </c>
    </row>
    <row r="7515" spans="1:25" x14ac:dyDescent="0.3">
      <c r="A7515" s="2">
        <v>45958</v>
      </c>
      <c r="B7515" t="s">
        <v>15</v>
      </c>
      <c r="C7515">
        <v>1479</v>
      </c>
      <c r="D7515">
        <v>10</v>
      </c>
      <c r="E7515">
        <v>0.72199999999999998</v>
      </c>
      <c r="F7515">
        <v>0.67600000000000005</v>
      </c>
      <c r="G7515">
        <v>7.22</v>
      </c>
      <c r="H7515">
        <v>7.22</v>
      </c>
      <c r="I7515" t="s">
        <v>149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X7515">
        <v>0</v>
      </c>
      <c r="Y7515">
        <v>0</v>
      </c>
    </row>
    <row r="7516" spans="1:25" x14ac:dyDescent="0.3">
      <c r="A7516" s="2">
        <v>45958</v>
      </c>
      <c r="B7516" t="s">
        <v>112</v>
      </c>
      <c r="C7516">
        <v>1413</v>
      </c>
      <c r="D7516">
        <v>6</v>
      </c>
      <c r="E7516">
        <v>0.84699999999999998</v>
      </c>
      <c r="F7516">
        <v>0.42499999999999999</v>
      </c>
      <c r="G7516">
        <v>5.08</v>
      </c>
      <c r="H7516">
        <v>5.08</v>
      </c>
      <c r="I7516" t="s">
        <v>149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  <c r="R7516">
        <v>31.49</v>
      </c>
      <c r="S7516">
        <v>31.49</v>
      </c>
      <c r="T7516">
        <v>31.49</v>
      </c>
      <c r="U7516">
        <v>31.49</v>
      </c>
      <c r="V7516">
        <v>16.132105429999999</v>
      </c>
      <c r="W7516">
        <v>16.132105429999999</v>
      </c>
      <c r="X7516">
        <v>6.1988188979999999</v>
      </c>
      <c r="Y7516">
        <v>6.1988188979999999</v>
      </c>
    </row>
    <row r="7517" spans="1:25" x14ac:dyDescent="0.3">
      <c r="A7517" s="2">
        <v>45958</v>
      </c>
      <c r="B7517" t="s">
        <v>100</v>
      </c>
      <c r="C7517">
        <v>37</v>
      </c>
      <c r="D7517">
        <v>0</v>
      </c>
      <c r="F7517">
        <v>0</v>
      </c>
      <c r="G7517">
        <v>0</v>
      </c>
      <c r="H7517">
        <v>0</v>
      </c>
      <c r="I7517" t="s">
        <v>149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5" x14ac:dyDescent="0.3">
      <c r="A7518" s="2">
        <v>45958</v>
      </c>
      <c r="B7518" t="s">
        <v>54</v>
      </c>
      <c r="C7518">
        <v>442</v>
      </c>
      <c r="D7518">
        <v>2</v>
      </c>
      <c r="E7518">
        <v>1.395</v>
      </c>
      <c r="F7518">
        <v>0.45200000000000001</v>
      </c>
      <c r="G7518">
        <v>2.79</v>
      </c>
      <c r="H7518">
        <v>2.79</v>
      </c>
      <c r="I7518" t="s">
        <v>149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X7518">
        <v>0</v>
      </c>
      <c r="Y7518">
        <v>0</v>
      </c>
    </row>
    <row r="7519" spans="1:25" x14ac:dyDescent="0.3">
      <c r="A7519" s="2">
        <v>45958</v>
      </c>
      <c r="B7519" t="s">
        <v>60</v>
      </c>
      <c r="C7519">
        <v>521</v>
      </c>
      <c r="D7519">
        <v>4</v>
      </c>
      <c r="E7519">
        <v>0.78800000000000003</v>
      </c>
      <c r="F7519">
        <v>0.76800000000000002</v>
      </c>
      <c r="G7519">
        <v>3.15</v>
      </c>
      <c r="H7519">
        <v>3.15</v>
      </c>
      <c r="I7519" t="s">
        <v>149</v>
      </c>
      <c r="J7519">
        <v>2</v>
      </c>
      <c r="K7519">
        <v>2</v>
      </c>
      <c r="L7519">
        <v>2</v>
      </c>
      <c r="M7519">
        <v>2</v>
      </c>
      <c r="N7519">
        <v>2</v>
      </c>
      <c r="O7519">
        <v>2</v>
      </c>
      <c r="P7519">
        <v>2</v>
      </c>
      <c r="Q7519">
        <v>2</v>
      </c>
      <c r="R7519">
        <v>59.76</v>
      </c>
      <c r="S7519">
        <v>59.76</v>
      </c>
      <c r="T7519">
        <v>59.76</v>
      </c>
      <c r="U7519">
        <v>59.76</v>
      </c>
      <c r="V7519">
        <v>5.2710843369999996</v>
      </c>
      <c r="W7519">
        <v>5.2710843369999996</v>
      </c>
      <c r="X7519">
        <v>18.97142857</v>
      </c>
      <c r="Y7519">
        <v>18.97142857</v>
      </c>
    </row>
    <row r="7520" spans="1:25" x14ac:dyDescent="0.3">
      <c r="A7520" s="2">
        <v>45958</v>
      </c>
      <c r="B7520" t="s">
        <v>60</v>
      </c>
      <c r="C7520">
        <v>940</v>
      </c>
      <c r="D7520">
        <v>8</v>
      </c>
      <c r="E7520">
        <v>1.01</v>
      </c>
      <c r="F7520">
        <v>0.85099999999999998</v>
      </c>
      <c r="G7520">
        <v>8.08</v>
      </c>
      <c r="H7520">
        <v>8.08</v>
      </c>
      <c r="I7520" t="s">
        <v>149</v>
      </c>
      <c r="J7520">
        <v>2</v>
      </c>
      <c r="K7520">
        <v>2</v>
      </c>
      <c r="L7520">
        <v>2</v>
      </c>
      <c r="M7520">
        <v>2</v>
      </c>
      <c r="N7520">
        <v>2</v>
      </c>
      <c r="O7520">
        <v>2</v>
      </c>
      <c r="P7520">
        <v>2</v>
      </c>
      <c r="Q7520">
        <v>2</v>
      </c>
      <c r="R7520">
        <v>44.37</v>
      </c>
      <c r="S7520">
        <v>44.37</v>
      </c>
      <c r="T7520">
        <v>44.37</v>
      </c>
      <c r="U7520">
        <v>44.37</v>
      </c>
      <c r="V7520">
        <v>18.210502590000001</v>
      </c>
      <c r="W7520">
        <v>18.210502590000001</v>
      </c>
      <c r="X7520">
        <v>5.4913366339999996</v>
      </c>
      <c r="Y7520">
        <v>5.4913366339999996</v>
      </c>
    </row>
    <row r="7521" spans="1:25" x14ac:dyDescent="0.3">
      <c r="A7521" s="2">
        <v>45958</v>
      </c>
      <c r="B7521" t="s">
        <v>100</v>
      </c>
      <c r="C7521">
        <v>37</v>
      </c>
      <c r="D7521">
        <v>1</v>
      </c>
      <c r="E7521">
        <v>0.75</v>
      </c>
      <c r="F7521">
        <v>2.7029999999999998</v>
      </c>
      <c r="G7521">
        <v>0.75</v>
      </c>
      <c r="H7521">
        <v>0.75</v>
      </c>
      <c r="I7521" t="s">
        <v>149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X7521">
        <v>0</v>
      </c>
      <c r="Y7521">
        <v>0</v>
      </c>
    </row>
    <row r="7522" spans="1:25" x14ac:dyDescent="0.3">
      <c r="A7522" s="2">
        <v>45958</v>
      </c>
      <c r="B7522" t="s">
        <v>54</v>
      </c>
      <c r="C7522">
        <v>460</v>
      </c>
      <c r="D7522">
        <v>3</v>
      </c>
      <c r="E7522">
        <v>1.0369999999999999</v>
      </c>
      <c r="F7522">
        <v>0.65200000000000002</v>
      </c>
      <c r="G7522">
        <v>3.11</v>
      </c>
      <c r="H7522">
        <v>3.11</v>
      </c>
      <c r="I7522" t="s">
        <v>149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X7522">
        <v>0</v>
      </c>
      <c r="Y7522">
        <v>0</v>
      </c>
    </row>
    <row r="7523" spans="1:25" x14ac:dyDescent="0.3">
      <c r="A7523" s="2">
        <v>45958</v>
      </c>
      <c r="B7523" t="s">
        <v>100</v>
      </c>
      <c r="C7523">
        <v>113</v>
      </c>
      <c r="D7523">
        <v>1</v>
      </c>
      <c r="E7523">
        <v>0.66</v>
      </c>
      <c r="F7523">
        <v>0.88500000000000001</v>
      </c>
      <c r="G7523">
        <v>0.66</v>
      </c>
      <c r="H7523">
        <v>0.66</v>
      </c>
      <c r="I7523" t="s">
        <v>149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X7523">
        <v>0</v>
      </c>
      <c r="Y7523">
        <v>0</v>
      </c>
    </row>
    <row r="7524" spans="1:25" x14ac:dyDescent="0.3">
      <c r="A7524" s="2">
        <v>45958</v>
      </c>
      <c r="B7524" t="s">
        <v>54</v>
      </c>
      <c r="C7524">
        <v>196</v>
      </c>
      <c r="D7524">
        <v>2</v>
      </c>
      <c r="E7524">
        <v>0.42</v>
      </c>
      <c r="F7524">
        <v>1.02</v>
      </c>
      <c r="G7524">
        <v>0.84</v>
      </c>
      <c r="H7524">
        <v>0.84</v>
      </c>
      <c r="I7524" t="s">
        <v>149</v>
      </c>
      <c r="J7524">
        <v>2</v>
      </c>
      <c r="K7524">
        <v>2</v>
      </c>
      <c r="L7524">
        <v>2</v>
      </c>
      <c r="M7524">
        <v>2</v>
      </c>
      <c r="N7524">
        <v>2</v>
      </c>
      <c r="O7524">
        <v>2</v>
      </c>
      <c r="P7524">
        <v>2</v>
      </c>
      <c r="Q7524">
        <v>2</v>
      </c>
      <c r="R7524">
        <v>47.86</v>
      </c>
      <c r="S7524">
        <v>47.86</v>
      </c>
      <c r="T7524">
        <v>47.86</v>
      </c>
      <c r="U7524">
        <v>47.86</v>
      </c>
      <c r="V7524">
        <v>1.7551190969999999</v>
      </c>
      <c r="W7524">
        <v>1.7551190969999999</v>
      </c>
      <c r="X7524">
        <v>56.97619048</v>
      </c>
      <c r="Y7524">
        <v>56.97619048</v>
      </c>
    </row>
    <row r="7525" spans="1:25" x14ac:dyDescent="0.3">
      <c r="A7525" s="2">
        <v>45958</v>
      </c>
      <c r="B7525" t="s">
        <v>60</v>
      </c>
      <c r="C7525">
        <v>677</v>
      </c>
      <c r="D7525">
        <v>6</v>
      </c>
      <c r="E7525">
        <v>0.67500000000000004</v>
      </c>
      <c r="F7525">
        <v>0.88600000000000001</v>
      </c>
      <c r="G7525">
        <v>4.05</v>
      </c>
      <c r="H7525">
        <v>4.05</v>
      </c>
      <c r="I7525" t="s">
        <v>149</v>
      </c>
      <c r="J7525">
        <v>0</v>
      </c>
      <c r="K7525">
        <v>1</v>
      </c>
      <c r="L7525">
        <v>1</v>
      </c>
      <c r="M7525">
        <v>1</v>
      </c>
      <c r="N7525">
        <v>0</v>
      </c>
      <c r="O7525">
        <v>1</v>
      </c>
      <c r="P7525">
        <v>1</v>
      </c>
      <c r="Q7525">
        <v>1</v>
      </c>
      <c r="R7525">
        <v>0</v>
      </c>
      <c r="S7525">
        <v>21.88</v>
      </c>
      <c r="T7525">
        <v>21.88</v>
      </c>
      <c r="U7525">
        <v>21.88</v>
      </c>
      <c r="V7525">
        <v>18.510054839999999</v>
      </c>
      <c r="W7525">
        <v>18.510054839999999</v>
      </c>
      <c r="X7525">
        <v>5.4024691359999997</v>
      </c>
      <c r="Y7525">
        <v>5.4024691359999997</v>
      </c>
    </row>
    <row r="7526" spans="1:25" x14ac:dyDescent="0.3">
      <c r="A7526" s="2">
        <v>45958</v>
      </c>
      <c r="B7526" t="s">
        <v>54</v>
      </c>
      <c r="C7526">
        <v>1129</v>
      </c>
      <c r="D7526">
        <v>8</v>
      </c>
      <c r="E7526">
        <v>0.57499999999999996</v>
      </c>
      <c r="F7526">
        <v>0.70899999999999996</v>
      </c>
      <c r="G7526">
        <v>4.5999999999999996</v>
      </c>
      <c r="H7526">
        <v>4.5999999999999996</v>
      </c>
      <c r="I7526" t="s">
        <v>149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X7526">
        <v>0</v>
      </c>
      <c r="Y7526">
        <v>0</v>
      </c>
    </row>
    <row r="7527" spans="1:25" x14ac:dyDescent="0.3">
      <c r="A7527" s="2">
        <v>45958</v>
      </c>
      <c r="B7527" t="s">
        <v>100</v>
      </c>
      <c r="C7527">
        <v>95</v>
      </c>
      <c r="D7527">
        <v>0</v>
      </c>
      <c r="F7527">
        <v>0</v>
      </c>
      <c r="G7527">
        <v>0</v>
      </c>
      <c r="H7527">
        <v>0</v>
      </c>
      <c r="I7527" t="s">
        <v>149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5" x14ac:dyDescent="0.3">
      <c r="A7528" s="2">
        <v>45958</v>
      </c>
      <c r="B7528" t="s">
        <v>60</v>
      </c>
      <c r="C7528">
        <v>941</v>
      </c>
      <c r="D7528">
        <v>12</v>
      </c>
      <c r="E7528">
        <v>0.54100000000000004</v>
      </c>
      <c r="F7528">
        <v>1.2749999999999999</v>
      </c>
      <c r="G7528">
        <v>6.49</v>
      </c>
      <c r="H7528">
        <v>6.49</v>
      </c>
      <c r="I7528" t="s">
        <v>149</v>
      </c>
      <c r="J7528">
        <v>2</v>
      </c>
      <c r="K7528">
        <v>2</v>
      </c>
      <c r="L7528">
        <v>2</v>
      </c>
      <c r="M7528">
        <v>2</v>
      </c>
      <c r="N7528">
        <v>2</v>
      </c>
      <c r="O7528">
        <v>2</v>
      </c>
      <c r="P7528">
        <v>2</v>
      </c>
      <c r="Q7528">
        <v>2</v>
      </c>
      <c r="R7528">
        <v>43.76</v>
      </c>
      <c r="S7528">
        <v>43.76</v>
      </c>
      <c r="T7528">
        <v>43.76</v>
      </c>
      <c r="U7528">
        <v>43.76</v>
      </c>
      <c r="V7528">
        <v>14.8308958</v>
      </c>
      <c r="W7528">
        <v>14.8308958</v>
      </c>
      <c r="X7528">
        <v>6.7426810479999997</v>
      </c>
      <c r="Y7528">
        <v>6.7426810479999997</v>
      </c>
    </row>
    <row r="7529" spans="1:25" x14ac:dyDescent="0.3">
      <c r="A7529" s="2">
        <v>45958</v>
      </c>
      <c r="B7529" t="s">
        <v>48</v>
      </c>
      <c r="C7529">
        <v>338</v>
      </c>
      <c r="D7529">
        <v>2</v>
      </c>
      <c r="E7529">
        <v>1.9950000000000001</v>
      </c>
      <c r="F7529">
        <v>0.59199999999999997</v>
      </c>
      <c r="G7529">
        <v>3.99</v>
      </c>
      <c r="H7529">
        <v>3.99</v>
      </c>
      <c r="I7529" t="s">
        <v>149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1</v>
      </c>
      <c r="R7529">
        <v>28.49</v>
      </c>
      <c r="S7529">
        <v>28.49</v>
      </c>
      <c r="T7529">
        <v>28.49</v>
      </c>
      <c r="U7529">
        <v>28.49</v>
      </c>
      <c r="V7529">
        <v>14.004913999999999</v>
      </c>
      <c r="W7529">
        <v>14.004913999999999</v>
      </c>
      <c r="X7529">
        <v>7.1403508770000004</v>
      </c>
      <c r="Y7529">
        <v>7.1403508770000004</v>
      </c>
    </row>
    <row r="7530" spans="1:25" x14ac:dyDescent="0.3">
      <c r="A7530" s="2">
        <v>45958</v>
      </c>
      <c r="B7530" t="s">
        <v>48</v>
      </c>
      <c r="C7530">
        <v>546</v>
      </c>
      <c r="D7530">
        <v>4</v>
      </c>
      <c r="E7530">
        <v>1.3779999999999999</v>
      </c>
      <c r="F7530">
        <v>0.73299999999999998</v>
      </c>
      <c r="G7530">
        <v>5.51</v>
      </c>
      <c r="H7530">
        <v>5.51</v>
      </c>
      <c r="I7530" t="s">
        <v>149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X7530">
        <v>0</v>
      </c>
      <c r="Y7530">
        <v>0</v>
      </c>
    </row>
    <row r="7531" spans="1:25" x14ac:dyDescent="0.3">
      <c r="A7531" s="2">
        <v>45958</v>
      </c>
      <c r="B7531" t="s">
        <v>48</v>
      </c>
      <c r="C7531">
        <v>588</v>
      </c>
      <c r="D7531">
        <v>3</v>
      </c>
      <c r="E7531">
        <v>1.427</v>
      </c>
      <c r="F7531">
        <v>0.51</v>
      </c>
      <c r="G7531">
        <v>4.28</v>
      </c>
      <c r="H7531">
        <v>4.28</v>
      </c>
      <c r="I7531" t="s">
        <v>149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X7531">
        <v>0</v>
      </c>
      <c r="Y7531">
        <v>0</v>
      </c>
    </row>
    <row r="7532" spans="1:25" x14ac:dyDescent="0.3">
      <c r="A7532" s="2">
        <v>45958</v>
      </c>
      <c r="B7532" t="s">
        <v>48</v>
      </c>
      <c r="C7532">
        <v>1187</v>
      </c>
      <c r="D7532">
        <v>2</v>
      </c>
      <c r="E7532">
        <v>1.05</v>
      </c>
      <c r="F7532">
        <v>0.16800000000000001</v>
      </c>
      <c r="G7532">
        <v>2.1</v>
      </c>
      <c r="H7532">
        <v>2.1</v>
      </c>
      <c r="I7532" t="s">
        <v>149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X7532">
        <v>0</v>
      </c>
      <c r="Y7532">
        <v>0</v>
      </c>
    </row>
    <row r="7533" spans="1:25" x14ac:dyDescent="0.3">
      <c r="A7533" s="2">
        <v>45958</v>
      </c>
      <c r="B7533" t="s">
        <v>19</v>
      </c>
      <c r="C7533">
        <v>37</v>
      </c>
      <c r="D7533">
        <v>0</v>
      </c>
      <c r="F7533">
        <v>0</v>
      </c>
      <c r="G7533">
        <v>0</v>
      </c>
      <c r="H7533">
        <v>0</v>
      </c>
      <c r="I7533" t="s">
        <v>149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5" x14ac:dyDescent="0.3">
      <c r="A7534" s="2">
        <v>45958</v>
      </c>
      <c r="B7534" t="s">
        <v>90</v>
      </c>
      <c r="C7534">
        <v>9</v>
      </c>
      <c r="D7534">
        <v>0</v>
      </c>
      <c r="F7534">
        <v>0</v>
      </c>
      <c r="G7534">
        <v>0</v>
      </c>
      <c r="H7534">
        <v>0</v>
      </c>
      <c r="I7534" t="s">
        <v>149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5" x14ac:dyDescent="0.3">
      <c r="A7535" s="2">
        <v>45958</v>
      </c>
      <c r="B7535" t="s">
        <v>19</v>
      </c>
      <c r="C7535">
        <v>147</v>
      </c>
      <c r="D7535">
        <v>0</v>
      </c>
      <c r="F7535">
        <v>0</v>
      </c>
      <c r="G7535">
        <v>0</v>
      </c>
      <c r="H7535">
        <v>0</v>
      </c>
      <c r="I7535" t="s">
        <v>149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5" x14ac:dyDescent="0.3">
      <c r="A7536" s="2">
        <v>45958</v>
      </c>
      <c r="B7536" t="s">
        <v>90</v>
      </c>
      <c r="C7536">
        <v>11</v>
      </c>
      <c r="D7536">
        <v>0</v>
      </c>
      <c r="F7536">
        <v>0</v>
      </c>
      <c r="G7536">
        <v>0</v>
      </c>
      <c r="H7536">
        <v>0</v>
      </c>
      <c r="I7536" t="s">
        <v>149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5" x14ac:dyDescent="0.3">
      <c r="A7537" s="2">
        <v>45958</v>
      </c>
      <c r="B7537" t="s">
        <v>19</v>
      </c>
      <c r="C7537">
        <v>16</v>
      </c>
      <c r="D7537">
        <v>0</v>
      </c>
      <c r="F7537">
        <v>0</v>
      </c>
      <c r="G7537">
        <v>0</v>
      </c>
      <c r="H7537">
        <v>0</v>
      </c>
      <c r="I7537" t="s">
        <v>149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5" x14ac:dyDescent="0.3">
      <c r="A7538" s="2">
        <v>45958</v>
      </c>
      <c r="B7538" t="s">
        <v>90</v>
      </c>
      <c r="C7538">
        <v>6</v>
      </c>
      <c r="D7538">
        <v>0</v>
      </c>
      <c r="F7538">
        <v>0</v>
      </c>
      <c r="G7538">
        <v>0</v>
      </c>
      <c r="H7538">
        <v>0</v>
      </c>
      <c r="I7538" t="s">
        <v>149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5" x14ac:dyDescent="0.3">
      <c r="A7539" s="2">
        <v>45958</v>
      </c>
      <c r="B7539" t="s">
        <v>19</v>
      </c>
      <c r="C7539">
        <v>38</v>
      </c>
      <c r="D7539">
        <v>0</v>
      </c>
      <c r="F7539">
        <v>0</v>
      </c>
      <c r="G7539">
        <v>0</v>
      </c>
      <c r="H7539">
        <v>0</v>
      </c>
      <c r="I7539" t="s">
        <v>149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5" x14ac:dyDescent="0.3">
      <c r="A7540" s="2">
        <v>45958</v>
      </c>
      <c r="B7540" t="s">
        <v>90</v>
      </c>
      <c r="C7540">
        <v>5</v>
      </c>
      <c r="D7540">
        <v>0</v>
      </c>
      <c r="F7540">
        <v>0</v>
      </c>
      <c r="G7540">
        <v>0</v>
      </c>
      <c r="H7540">
        <v>0</v>
      </c>
      <c r="I7540" t="s">
        <v>149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5" x14ac:dyDescent="0.3">
      <c r="A7541" s="2">
        <v>45958</v>
      </c>
      <c r="B7541" t="s">
        <v>58</v>
      </c>
      <c r="C7541">
        <v>368</v>
      </c>
      <c r="D7541">
        <v>2</v>
      </c>
      <c r="E7541">
        <v>0.92500000000000004</v>
      </c>
      <c r="F7541">
        <v>0.54300000000000004</v>
      </c>
      <c r="G7541">
        <v>1.85</v>
      </c>
      <c r="H7541">
        <v>1.85</v>
      </c>
      <c r="I7541" t="s">
        <v>149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X7541">
        <v>0</v>
      </c>
      <c r="Y7541">
        <v>0</v>
      </c>
    </row>
    <row r="7542" spans="1:25" x14ac:dyDescent="0.3">
      <c r="A7542" s="2">
        <v>45958</v>
      </c>
      <c r="B7542" t="s">
        <v>110</v>
      </c>
      <c r="C7542">
        <v>123</v>
      </c>
      <c r="D7542">
        <v>3</v>
      </c>
      <c r="E7542">
        <v>0.89300000000000002</v>
      </c>
      <c r="F7542">
        <v>2.4390000000000001</v>
      </c>
      <c r="G7542">
        <v>2.68</v>
      </c>
      <c r="H7542">
        <v>2.68</v>
      </c>
      <c r="I7542" t="s">
        <v>149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X7542">
        <v>0</v>
      </c>
      <c r="Y7542">
        <v>0</v>
      </c>
    </row>
    <row r="7543" spans="1:25" x14ac:dyDescent="0.3">
      <c r="A7543" s="2">
        <v>45958</v>
      </c>
      <c r="B7543" t="s">
        <v>34</v>
      </c>
      <c r="C7543">
        <v>502</v>
      </c>
      <c r="D7543">
        <v>4</v>
      </c>
      <c r="E7543">
        <v>0.57999999999999996</v>
      </c>
      <c r="F7543">
        <v>0.79700000000000004</v>
      </c>
      <c r="G7543">
        <v>2.3199999999999998</v>
      </c>
      <c r="H7543">
        <v>2.3199999999999998</v>
      </c>
      <c r="I7543" t="s">
        <v>149</v>
      </c>
      <c r="J7543">
        <v>1</v>
      </c>
      <c r="K7543">
        <v>3</v>
      </c>
      <c r="L7543">
        <v>3</v>
      </c>
      <c r="M7543">
        <v>3</v>
      </c>
      <c r="N7543">
        <v>1</v>
      </c>
      <c r="O7543">
        <v>3</v>
      </c>
      <c r="P7543">
        <v>3</v>
      </c>
      <c r="Q7543">
        <v>3</v>
      </c>
      <c r="R7543">
        <v>30.9</v>
      </c>
      <c r="S7543">
        <v>92.27</v>
      </c>
      <c r="T7543">
        <v>92.27</v>
      </c>
      <c r="U7543">
        <v>92.27</v>
      </c>
      <c r="V7543">
        <v>2.5143600300000002</v>
      </c>
      <c r="W7543">
        <v>2.5143600300000002</v>
      </c>
      <c r="X7543">
        <v>39.771551719999998</v>
      </c>
      <c r="Y7543">
        <v>39.771551719999998</v>
      </c>
    </row>
    <row r="7544" spans="1:25" x14ac:dyDescent="0.3">
      <c r="A7544" s="2">
        <v>45958</v>
      </c>
      <c r="B7544" t="s">
        <v>28</v>
      </c>
      <c r="C7544">
        <v>58</v>
      </c>
      <c r="D7544">
        <v>0</v>
      </c>
      <c r="F7544">
        <v>0</v>
      </c>
      <c r="G7544">
        <v>0</v>
      </c>
      <c r="H7544">
        <v>0</v>
      </c>
      <c r="I7544" t="s">
        <v>149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5" x14ac:dyDescent="0.3">
      <c r="A7545" s="2">
        <v>45958</v>
      </c>
      <c r="B7545" t="s">
        <v>58</v>
      </c>
      <c r="C7545">
        <v>282</v>
      </c>
      <c r="D7545">
        <v>3</v>
      </c>
      <c r="E7545">
        <v>0.86699999999999999</v>
      </c>
      <c r="F7545">
        <v>1.0640000000000001</v>
      </c>
      <c r="G7545">
        <v>2.6</v>
      </c>
      <c r="H7545">
        <v>2.6</v>
      </c>
      <c r="I7545" t="s">
        <v>149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X7545">
        <v>0</v>
      </c>
      <c r="Y7545">
        <v>0</v>
      </c>
    </row>
    <row r="7546" spans="1:25" x14ac:dyDescent="0.3">
      <c r="A7546" s="2">
        <v>45958</v>
      </c>
      <c r="B7546" t="s">
        <v>110</v>
      </c>
      <c r="C7546">
        <v>297</v>
      </c>
      <c r="D7546">
        <v>5</v>
      </c>
      <c r="E7546">
        <v>0.90600000000000003</v>
      </c>
      <c r="F7546">
        <v>1.6839999999999999</v>
      </c>
      <c r="G7546">
        <v>4.53</v>
      </c>
      <c r="H7546">
        <v>4.53</v>
      </c>
      <c r="I7546" t="s">
        <v>149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X7546">
        <v>0</v>
      </c>
      <c r="Y7546">
        <v>0</v>
      </c>
    </row>
    <row r="7547" spans="1:25" x14ac:dyDescent="0.3">
      <c r="A7547" s="2">
        <v>45958</v>
      </c>
      <c r="B7547" t="s">
        <v>34</v>
      </c>
      <c r="C7547">
        <v>602</v>
      </c>
      <c r="D7547">
        <v>1</v>
      </c>
      <c r="E7547">
        <v>0.41</v>
      </c>
      <c r="F7547">
        <v>0.16600000000000001</v>
      </c>
      <c r="G7547">
        <v>0.41</v>
      </c>
      <c r="H7547">
        <v>0.41</v>
      </c>
      <c r="I7547" t="s">
        <v>149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X7547">
        <v>0</v>
      </c>
      <c r="Y7547">
        <v>0</v>
      </c>
    </row>
    <row r="7548" spans="1:25" x14ac:dyDescent="0.3">
      <c r="A7548" s="2">
        <v>45958</v>
      </c>
      <c r="B7548" t="s">
        <v>28</v>
      </c>
      <c r="C7548">
        <v>568</v>
      </c>
      <c r="D7548">
        <v>2</v>
      </c>
      <c r="E7548">
        <v>0.93500000000000005</v>
      </c>
      <c r="F7548">
        <v>0.35199999999999998</v>
      </c>
      <c r="G7548">
        <v>1.87</v>
      </c>
      <c r="H7548">
        <v>1.87</v>
      </c>
      <c r="I7548" t="s">
        <v>149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X7548">
        <v>0</v>
      </c>
      <c r="Y7548">
        <v>0</v>
      </c>
    </row>
    <row r="7549" spans="1:25" x14ac:dyDescent="0.3">
      <c r="A7549" s="2">
        <v>45958</v>
      </c>
      <c r="B7549" t="s">
        <v>28</v>
      </c>
      <c r="C7549">
        <v>21</v>
      </c>
      <c r="D7549">
        <v>0</v>
      </c>
      <c r="F7549">
        <v>0</v>
      </c>
      <c r="G7549">
        <v>0</v>
      </c>
      <c r="H7549">
        <v>0</v>
      </c>
      <c r="I7549" t="s">
        <v>149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5" x14ac:dyDescent="0.3">
      <c r="A7550" s="2">
        <v>45958</v>
      </c>
      <c r="B7550" t="s">
        <v>58</v>
      </c>
      <c r="C7550">
        <v>204</v>
      </c>
      <c r="D7550">
        <v>4</v>
      </c>
      <c r="E7550">
        <v>0.82799999999999996</v>
      </c>
      <c r="F7550">
        <v>1.9610000000000001</v>
      </c>
      <c r="G7550">
        <v>3.31</v>
      </c>
      <c r="H7550">
        <v>3.31</v>
      </c>
      <c r="I7550" t="s">
        <v>149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  <c r="R7550">
        <v>25.88</v>
      </c>
      <c r="S7550">
        <v>25.88</v>
      </c>
      <c r="T7550">
        <v>25.88</v>
      </c>
      <c r="U7550">
        <v>25.88</v>
      </c>
      <c r="V7550">
        <v>12.789799070000001</v>
      </c>
      <c r="W7550">
        <v>12.789799070000001</v>
      </c>
      <c r="X7550">
        <v>7.8187311179999996</v>
      </c>
      <c r="Y7550">
        <v>7.8187311179999996</v>
      </c>
    </row>
    <row r="7551" spans="1:25" x14ac:dyDescent="0.3">
      <c r="A7551" s="2">
        <v>45958</v>
      </c>
      <c r="B7551" t="s">
        <v>110</v>
      </c>
      <c r="C7551">
        <v>155</v>
      </c>
      <c r="D7551">
        <v>3</v>
      </c>
      <c r="E7551">
        <v>0.88700000000000001</v>
      </c>
      <c r="F7551">
        <v>1.9350000000000001</v>
      </c>
      <c r="G7551">
        <v>2.66</v>
      </c>
      <c r="H7551">
        <v>2.66</v>
      </c>
      <c r="I7551" t="s">
        <v>149</v>
      </c>
      <c r="J7551">
        <v>0</v>
      </c>
      <c r="K7551">
        <v>3</v>
      </c>
      <c r="L7551">
        <v>3</v>
      </c>
      <c r="M7551">
        <v>3</v>
      </c>
      <c r="N7551">
        <v>0</v>
      </c>
      <c r="O7551">
        <v>3</v>
      </c>
      <c r="P7551">
        <v>3</v>
      </c>
      <c r="Q7551">
        <v>3</v>
      </c>
      <c r="R7551">
        <v>0</v>
      </c>
      <c r="S7551">
        <v>81.349999999999994</v>
      </c>
      <c r="T7551">
        <v>81.349999999999994</v>
      </c>
      <c r="U7551">
        <v>81.349999999999994</v>
      </c>
      <c r="V7551">
        <v>3.269821758</v>
      </c>
      <c r="W7551">
        <v>3.269821758</v>
      </c>
      <c r="X7551">
        <v>30.582706770000001</v>
      </c>
      <c r="Y7551">
        <v>30.582706770000001</v>
      </c>
    </row>
    <row r="7552" spans="1:25" x14ac:dyDescent="0.3">
      <c r="A7552" s="2">
        <v>45958</v>
      </c>
      <c r="B7552" t="s">
        <v>34</v>
      </c>
      <c r="C7552">
        <v>613</v>
      </c>
      <c r="D7552">
        <v>1</v>
      </c>
      <c r="E7552">
        <v>0.9</v>
      </c>
      <c r="F7552">
        <v>0.16300000000000001</v>
      </c>
      <c r="G7552">
        <v>0.9</v>
      </c>
      <c r="H7552">
        <v>0.9</v>
      </c>
      <c r="I7552" t="s">
        <v>149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X7552">
        <v>0</v>
      </c>
      <c r="Y7552">
        <v>0</v>
      </c>
    </row>
    <row r="7553" spans="1:25" x14ac:dyDescent="0.3">
      <c r="A7553" s="2">
        <v>45958</v>
      </c>
      <c r="B7553" t="s">
        <v>34</v>
      </c>
      <c r="C7553">
        <v>109</v>
      </c>
      <c r="D7553">
        <v>0</v>
      </c>
      <c r="F7553">
        <v>0</v>
      </c>
      <c r="G7553">
        <v>0</v>
      </c>
      <c r="H7553">
        <v>0</v>
      </c>
      <c r="I7553" t="s">
        <v>149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5" x14ac:dyDescent="0.3">
      <c r="A7554" s="2">
        <v>45958</v>
      </c>
      <c r="B7554" t="s">
        <v>58</v>
      </c>
      <c r="C7554">
        <v>211</v>
      </c>
      <c r="D7554">
        <v>2</v>
      </c>
      <c r="E7554">
        <v>0.43</v>
      </c>
      <c r="F7554">
        <v>0.94799999999999995</v>
      </c>
      <c r="G7554">
        <v>0.86</v>
      </c>
      <c r="H7554">
        <v>0.86</v>
      </c>
      <c r="I7554" t="s">
        <v>149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1</v>
      </c>
      <c r="R7554">
        <v>13.88</v>
      </c>
      <c r="S7554">
        <v>13.88</v>
      </c>
      <c r="T7554">
        <v>13.88</v>
      </c>
      <c r="U7554">
        <v>13.88</v>
      </c>
      <c r="V7554">
        <v>6.1959654180000001</v>
      </c>
      <c r="W7554">
        <v>6.1959654180000001</v>
      </c>
      <c r="X7554">
        <v>16.139534879999999</v>
      </c>
      <c r="Y7554">
        <v>16.139534879999999</v>
      </c>
    </row>
    <row r="7555" spans="1:25" x14ac:dyDescent="0.3">
      <c r="A7555" s="2">
        <v>45958</v>
      </c>
      <c r="B7555" t="s">
        <v>28</v>
      </c>
      <c r="C7555">
        <v>39</v>
      </c>
      <c r="D7555">
        <v>0</v>
      </c>
      <c r="F7555">
        <v>0</v>
      </c>
      <c r="G7555">
        <v>0</v>
      </c>
      <c r="H7555">
        <v>0</v>
      </c>
      <c r="I7555" t="s">
        <v>149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5" x14ac:dyDescent="0.3">
      <c r="A7556" s="2">
        <v>45958</v>
      </c>
      <c r="B7556" t="s">
        <v>110</v>
      </c>
      <c r="C7556">
        <v>1286</v>
      </c>
      <c r="D7556">
        <v>8</v>
      </c>
      <c r="E7556">
        <v>0.65900000000000003</v>
      </c>
      <c r="F7556">
        <v>0.622</v>
      </c>
      <c r="G7556">
        <v>5.27</v>
      </c>
      <c r="H7556">
        <v>5.27</v>
      </c>
      <c r="I7556" t="s">
        <v>149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1</v>
      </c>
      <c r="R7556">
        <v>34.49</v>
      </c>
      <c r="S7556">
        <v>34.49</v>
      </c>
      <c r="T7556">
        <v>34.49</v>
      </c>
      <c r="U7556">
        <v>34.49</v>
      </c>
      <c r="V7556">
        <v>15.27979124</v>
      </c>
      <c r="W7556">
        <v>15.27979124</v>
      </c>
      <c r="X7556">
        <v>6.5445920299999996</v>
      </c>
      <c r="Y7556">
        <v>6.5445920299999996</v>
      </c>
    </row>
    <row r="7557" spans="1:25" x14ac:dyDescent="0.3">
      <c r="A7557" s="2">
        <v>45958</v>
      </c>
      <c r="B7557" t="s">
        <v>26</v>
      </c>
      <c r="C7557">
        <v>124</v>
      </c>
      <c r="D7557">
        <v>0</v>
      </c>
      <c r="F7557">
        <v>0</v>
      </c>
      <c r="G7557">
        <v>0</v>
      </c>
      <c r="H7557">
        <v>0</v>
      </c>
      <c r="I7557" t="s">
        <v>149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5" x14ac:dyDescent="0.3">
      <c r="A7558" s="2">
        <v>45958</v>
      </c>
      <c r="B7558" t="s">
        <v>30</v>
      </c>
      <c r="C7558">
        <v>4</v>
      </c>
      <c r="D7558">
        <v>0</v>
      </c>
      <c r="F7558">
        <v>0</v>
      </c>
      <c r="G7558">
        <v>0</v>
      </c>
      <c r="H7558">
        <v>0</v>
      </c>
      <c r="I7558" t="s">
        <v>149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5" x14ac:dyDescent="0.3">
      <c r="A7559" s="2">
        <v>45958</v>
      </c>
      <c r="B7559" t="s">
        <v>26</v>
      </c>
      <c r="C7559">
        <v>252</v>
      </c>
      <c r="D7559">
        <v>3</v>
      </c>
      <c r="E7559">
        <v>0.98</v>
      </c>
      <c r="F7559">
        <v>1.19</v>
      </c>
      <c r="G7559">
        <v>2.94</v>
      </c>
      <c r="H7559">
        <v>2.94</v>
      </c>
      <c r="I7559" t="s">
        <v>149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X7559">
        <v>0</v>
      </c>
      <c r="Y7559">
        <v>0</v>
      </c>
    </row>
    <row r="7560" spans="1:25" x14ac:dyDescent="0.3">
      <c r="A7560" s="2">
        <v>45958</v>
      </c>
      <c r="B7560" t="s">
        <v>30</v>
      </c>
      <c r="C7560">
        <v>51</v>
      </c>
      <c r="D7560">
        <v>0</v>
      </c>
      <c r="F7560">
        <v>0</v>
      </c>
      <c r="G7560">
        <v>0</v>
      </c>
      <c r="H7560">
        <v>0</v>
      </c>
      <c r="I7560" t="s">
        <v>149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5" x14ac:dyDescent="0.3">
      <c r="A7561" s="2">
        <v>45958</v>
      </c>
      <c r="B7561" t="s">
        <v>26</v>
      </c>
      <c r="C7561">
        <v>234</v>
      </c>
      <c r="D7561">
        <v>1</v>
      </c>
      <c r="E7561">
        <v>0.87</v>
      </c>
      <c r="F7561">
        <v>0.42699999999999999</v>
      </c>
      <c r="G7561">
        <v>0.87</v>
      </c>
      <c r="H7561">
        <v>0.87</v>
      </c>
      <c r="I7561" t="s">
        <v>149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X7561">
        <v>0</v>
      </c>
      <c r="Y7561">
        <v>0</v>
      </c>
    </row>
    <row r="7562" spans="1:25" x14ac:dyDescent="0.3">
      <c r="A7562" s="2">
        <v>45958</v>
      </c>
      <c r="B7562" t="s">
        <v>30</v>
      </c>
      <c r="C7562">
        <v>38</v>
      </c>
      <c r="D7562">
        <v>0</v>
      </c>
      <c r="F7562">
        <v>0</v>
      </c>
      <c r="G7562">
        <v>0</v>
      </c>
      <c r="H7562">
        <v>0</v>
      </c>
      <c r="I7562" t="s">
        <v>149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5" x14ac:dyDescent="0.3">
      <c r="A7563" s="2">
        <v>45958</v>
      </c>
      <c r="B7563" t="s">
        <v>30</v>
      </c>
      <c r="C7563">
        <v>36</v>
      </c>
      <c r="D7563">
        <v>0</v>
      </c>
      <c r="F7563">
        <v>0</v>
      </c>
      <c r="G7563">
        <v>0</v>
      </c>
      <c r="H7563">
        <v>0</v>
      </c>
      <c r="I7563" t="s">
        <v>149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5" x14ac:dyDescent="0.3">
      <c r="A7564" s="2">
        <v>45958</v>
      </c>
      <c r="B7564" t="s">
        <v>26</v>
      </c>
      <c r="C7564">
        <v>165</v>
      </c>
      <c r="D7564">
        <v>1</v>
      </c>
      <c r="E7564">
        <v>0.71</v>
      </c>
      <c r="F7564">
        <v>0.60599999999999998</v>
      </c>
      <c r="G7564">
        <v>0.71</v>
      </c>
      <c r="H7564">
        <v>0.71</v>
      </c>
      <c r="I7564" t="s">
        <v>149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X7564">
        <v>0</v>
      </c>
      <c r="Y7564">
        <v>0</v>
      </c>
    </row>
    <row r="7565" spans="1:25" x14ac:dyDescent="0.3">
      <c r="A7565" s="2">
        <v>45958</v>
      </c>
      <c r="B7565" t="s">
        <v>86</v>
      </c>
      <c r="C7565">
        <v>6</v>
      </c>
      <c r="D7565">
        <v>0</v>
      </c>
      <c r="F7565">
        <v>0</v>
      </c>
      <c r="G7565">
        <v>0</v>
      </c>
      <c r="H7565">
        <v>0</v>
      </c>
      <c r="I7565" t="s">
        <v>149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5" x14ac:dyDescent="0.3">
      <c r="A7566" s="2">
        <v>45958</v>
      </c>
      <c r="B7566" t="s">
        <v>32</v>
      </c>
      <c r="C7566">
        <v>136</v>
      </c>
      <c r="D7566">
        <v>1</v>
      </c>
      <c r="E7566">
        <v>1.73</v>
      </c>
      <c r="F7566">
        <v>0.73499999999999999</v>
      </c>
      <c r="G7566">
        <v>1.73</v>
      </c>
      <c r="H7566">
        <v>1.73</v>
      </c>
      <c r="I7566" t="s">
        <v>149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X7566">
        <v>0</v>
      </c>
      <c r="Y7566">
        <v>0</v>
      </c>
    </row>
    <row r="7567" spans="1:25" x14ac:dyDescent="0.3">
      <c r="A7567" s="2">
        <v>45958</v>
      </c>
      <c r="B7567" t="s">
        <v>46</v>
      </c>
      <c r="C7567">
        <v>46</v>
      </c>
      <c r="D7567">
        <v>1</v>
      </c>
      <c r="E7567">
        <v>1.65</v>
      </c>
      <c r="F7567">
        <v>2.1739999999999999</v>
      </c>
      <c r="G7567">
        <v>1.65</v>
      </c>
      <c r="H7567">
        <v>1.65</v>
      </c>
      <c r="I7567" t="s">
        <v>149</v>
      </c>
      <c r="J7567">
        <v>1</v>
      </c>
      <c r="K7567">
        <v>1</v>
      </c>
      <c r="L7567">
        <v>1</v>
      </c>
      <c r="M7567">
        <v>1</v>
      </c>
      <c r="N7567">
        <v>2</v>
      </c>
      <c r="O7567">
        <v>2</v>
      </c>
      <c r="P7567">
        <v>2</v>
      </c>
      <c r="Q7567">
        <v>2</v>
      </c>
      <c r="R7567">
        <v>60.98</v>
      </c>
      <c r="S7567">
        <v>60.98</v>
      </c>
      <c r="T7567">
        <v>60.98</v>
      </c>
      <c r="U7567">
        <v>60.98</v>
      </c>
      <c r="V7567">
        <v>2.7058051820000002</v>
      </c>
      <c r="W7567">
        <v>2.7058051820000002</v>
      </c>
      <c r="X7567">
        <v>36.957575759999997</v>
      </c>
      <c r="Y7567">
        <v>36.957575759999997</v>
      </c>
    </row>
    <row r="7568" spans="1:25" x14ac:dyDescent="0.3">
      <c r="A7568" s="2">
        <v>45958</v>
      </c>
      <c r="B7568" t="s">
        <v>38</v>
      </c>
      <c r="C7568">
        <v>316</v>
      </c>
      <c r="D7568">
        <v>3</v>
      </c>
      <c r="E7568">
        <v>0.86</v>
      </c>
      <c r="F7568">
        <v>0.94899999999999995</v>
      </c>
      <c r="G7568">
        <v>2.58</v>
      </c>
      <c r="H7568">
        <v>2.58</v>
      </c>
      <c r="I7568" t="s">
        <v>149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X7568">
        <v>0</v>
      </c>
      <c r="Y7568">
        <v>0</v>
      </c>
    </row>
    <row r="7569" spans="1:25" x14ac:dyDescent="0.3">
      <c r="A7569" s="2">
        <v>45958</v>
      </c>
      <c r="B7569" t="s">
        <v>46</v>
      </c>
      <c r="C7569">
        <v>194</v>
      </c>
      <c r="D7569">
        <v>2</v>
      </c>
      <c r="E7569">
        <v>1.5</v>
      </c>
      <c r="F7569">
        <v>1.0309999999999999</v>
      </c>
      <c r="G7569">
        <v>3</v>
      </c>
      <c r="H7569">
        <v>3</v>
      </c>
      <c r="I7569" t="s">
        <v>149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X7569">
        <v>0</v>
      </c>
      <c r="Y7569">
        <v>0</v>
      </c>
    </row>
    <row r="7570" spans="1:25" x14ac:dyDescent="0.3">
      <c r="A7570" s="2">
        <v>45958</v>
      </c>
      <c r="B7570" t="s">
        <v>38</v>
      </c>
      <c r="C7570">
        <v>662</v>
      </c>
      <c r="D7570">
        <v>5</v>
      </c>
      <c r="E7570">
        <v>1.4239999999999999</v>
      </c>
      <c r="F7570">
        <v>0.755</v>
      </c>
      <c r="G7570">
        <v>7.12</v>
      </c>
      <c r="H7570">
        <v>7.12</v>
      </c>
      <c r="I7570" t="s">
        <v>149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X7570">
        <v>0</v>
      </c>
      <c r="Y7570">
        <v>0</v>
      </c>
    </row>
    <row r="7571" spans="1:25" x14ac:dyDescent="0.3">
      <c r="A7571" s="2">
        <v>45958</v>
      </c>
      <c r="B7571" t="s">
        <v>86</v>
      </c>
      <c r="C7571">
        <v>351</v>
      </c>
      <c r="D7571">
        <v>0</v>
      </c>
      <c r="F7571">
        <v>0</v>
      </c>
      <c r="G7571">
        <v>0</v>
      </c>
      <c r="H7571">
        <v>0</v>
      </c>
      <c r="I7571" t="s">
        <v>149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5" x14ac:dyDescent="0.3">
      <c r="A7572" s="2">
        <v>45958</v>
      </c>
      <c r="B7572" t="s">
        <v>32</v>
      </c>
      <c r="C7572">
        <v>499</v>
      </c>
      <c r="D7572">
        <v>5</v>
      </c>
      <c r="E7572">
        <v>1.3480000000000001</v>
      </c>
      <c r="F7572">
        <v>1.002</v>
      </c>
      <c r="G7572">
        <v>6.74</v>
      </c>
      <c r="H7572">
        <v>6.74</v>
      </c>
      <c r="I7572" t="s">
        <v>149</v>
      </c>
      <c r="J7572">
        <v>1</v>
      </c>
      <c r="K7572">
        <v>4</v>
      </c>
      <c r="L7572">
        <v>4</v>
      </c>
      <c r="M7572">
        <v>4</v>
      </c>
      <c r="N7572">
        <v>1</v>
      </c>
      <c r="O7572">
        <v>4</v>
      </c>
      <c r="P7572">
        <v>4</v>
      </c>
      <c r="Q7572">
        <v>4</v>
      </c>
      <c r="R7572">
        <v>20.9</v>
      </c>
      <c r="S7572">
        <v>110.6</v>
      </c>
      <c r="T7572">
        <v>110.6</v>
      </c>
      <c r="U7572">
        <v>110.6</v>
      </c>
      <c r="V7572">
        <v>6.0940325499999997</v>
      </c>
      <c r="W7572">
        <v>6.0940325499999997</v>
      </c>
      <c r="X7572">
        <v>16.409495549999999</v>
      </c>
      <c r="Y7572">
        <v>16.409495549999999</v>
      </c>
    </row>
    <row r="7573" spans="1:25" x14ac:dyDescent="0.3">
      <c r="A7573" s="2">
        <v>45958</v>
      </c>
      <c r="B7573" t="s">
        <v>38</v>
      </c>
      <c r="C7573">
        <v>333</v>
      </c>
      <c r="D7573">
        <v>1</v>
      </c>
      <c r="E7573">
        <v>0.89</v>
      </c>
      <c r="F7573">
        <v>0.3</v>
      </c>
      <c r="G7573">
        <v>0.89</v>
      </c>
      <c r="H7573">
        <v>0.89</v>
      </c>
      <c r="I7573" t="s">
        <v>149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X7573">
        <v>0</v>
      </c>
      <c r="Y7573">
        <v>0</v>
      </c>
    </row>
    <row r="7574" spans="1:25" x14ac:dyDescent="0.3">
      <c r="A7574" s="2">
        <v>45958</v>
      </c>
      <c r="B7574" t="s">
        <v>86</v>
      </c>
      <c r="C7574">
        <v>3</v>
      </c>
      <c r="D7574">
        <v>0</v>
      </c>
      <c r="F7574">
        <v>0</v>
      </c>
      <c r="G7574">
        <v>0</v>
      </c>
      <c r="H7574">
        <v>0</v>
      </c>
      <c r="I7574" t="s">
        <v>149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5" x14ac:dyDescent="0.3">
      <c r="A7575" s="2">
        <v>45958</v>
      </c>
      <c r="B7575" t="s">
        <v>32</v>
      </c>
      <c r="C7575">
        <v>23</v>
      </c>
      <c r="D7575">
        <v>0</v>
      </c>
      <c r="F7575">
        <v>0</v>
      </c>
      <c r="G7575">
        <v>0</v>
      </c>
      <c r="H7575">
        <v>0</v>
      </c>
      <c r="I7575" t="s">
        <v>149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5" x14ac:dyDescent="0.3">
      <c r="A7576" s="2">
        <v>45958</v>
      </c>
      <c r="B7576" t="s">
        <v>46</v>
      </c>
      <c r="C7576">
        <v>236</v>
      </c>
      <c r="D7576">
        <v>2</v>
      </c>
      <c r="E7576">
        <v>1.83</v>
      </c>
      <c r="F7576">
        <v>0.84699999999999998</v>
      </c>
      <c r="G7576">
        <v>3.66</v>
      </c>
      <c r="H7576">
        <v>3.66</v>
      </c>
      <c r="I7576" t="s">
        <v>149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X7576">
        <v>0</v>
      </c>
      <c r="Y7576">
        <v>0</v>
      </c>
    </row>
    <row r="7577" spans="1:25" x14ac:dyDescent="0.3">
      <c r="A7577" s="2">
        <v>45958</v>
      </c>
      <c r="B7577" t="s">
        <v>86</v>
      </c>
      <c r="C7577">
        <v>47</v>
      </c>
      <c r="D7577">
        <v>2</v>
      </c>
      <c r="E7577">
        <v>0.72499999999999998</v>
      </c>
      <c r="F7577">
        <v>4.2549999999999999</v>
      </c>
      <c r="G7577">
        <v>1.45</v>
      </c>
      <c r="H7577">
        <v>1.45</v>
      </c>
      <c r="I7577" t="s">
        <v>149</v>
      </c>
      <c r="J7577">
        <v>0</v>
      </c>
      <c r="K7577">
        <v>3</v>
      </c>
      <c r="L7577">
        <v>3</v>
      </c>
      <c r="M7577">
        <v>3</v>
      </c>
      <c r="N7577">
        <v>0</v>
      </c>
      <c r="O7577">
        <v>3</v>
      </c>
      <c r="P7577">
        <v>3</v>
      </c>
      <c r="Q7577">
        <v>3</v>
      </c>
      <c r="R7577">
        <v>0</v>
      </c>
      <c r="S7577">
        <v>71.47</v>
      </c>
      <c r="T7577">
        <v>71.47</v>
      </c>
      <c r="U7577">
        <v>71.47</v>
      </c>
      <c r="V7577">
        <v>2.0288232819999998</v>
      </c>
      <c r="W7577">
        <v>2.0288232819999998</v>
      </c>
      <c r="X7577">
        <v>49.289655170000003</v>
      </c>
      <c r="Y7577">
        <v>49.289655170000003</v>
      </c>
    </row>
    <row r="7578" spans="1:25" x14ac:dyDescent="0.3">
      <c r="A7578" s="2">
        <v>45958</v>
      </c>
      <c r="B7578" t="s">
        <v>46</v>
      </c>
      <c r="C7578">
        <v>68</v>
      </c>
      <c r="D7578">
        <v>0</v>
      </c>
      <c r="F7578">
        <v>0</v>
      </c>
      <c r="G7578">
        <v>0</v>
      </c>
      <c r="H7578">
        <v>0</v>
      </c>
      <c r="I7578" t="s">
        <v>149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5" x14ac:dyDescent="0.3">
      <c r="A7579" s="2">
        <v>45958</v>
      </c>
      <c r="B7579" t="s">
        <v>32</v>
      </c>
      <c r="C7579">
        <v>439</v>
      </c>
      <c r="D7579">
        <v>1</v>
      </c>
      <c r="E7579">
        <v>0.55000000000000004</v>
      </c>
      <c r="F7579">
        <v>0.22800000000000001</v>
      </c>
      <c r="G7579">
        <v>0.55000000000000004</v>
      </c>
      <c r="H7579">
        <v>0.55000000000000004</v>
      </c>
      <c r="I7579" t="s">
        <v>149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X7579">
        <v>0</v>
      </c>
      <c r="Y7579">
        <v>0</v>
      </c>
    </row>
    <row r="7580" spans="1:25" x14ac:dyDescent="0.3">
      <c r="A7580" s="2">
        <v>45958</v>
      </c>
      <c r="B7580" t="s">
        <v>38</v>
      </c>
      <c r="C7580">
        <v>495</v>
      </c>
      <c r="D7580">
        <v>10</v>
      </c>
      <c r="E7580">
        <v>0.379</v>
      </c>
      <c r="F7580">
        <v>2.02</v>
      </c>
      <c r="G7580">
        <v>3.79</v>
      </c>
      <c r="H7580">
        <v>3.79</v>
      </c>
      <c r="I7580" t="s">
        <v>149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X7580">
        <v>0</v>
      </c>
      <c r="Y7580">
        <v>0</v>
      </c>
    </row>
    <row r="7581" spans="1:25" x14ac:dyDescent="0.3">
      <c r="A7581" s="2">
        <v>45958</v>
      </c>
      <c r="B7581" t="s">
        <v>40</v>
      </c>
      <c r="C7581">
        <v>127</v>
      </c>
      <c r="D7581">
        <v>0</v>
      </c>
      <c r="F7581">
        <v>0</v>
      </c>
      <c r="G7581">
        <v>0</v>
      </c>
      <c r="H7581">
        <v>0</v>
      </c>
      <c r="I7581" t="s">
        <v>149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5" x14ac:dyDescent="0.3">
      <c r="A7582" s="2">
        <v>45959</v>
      </c>
      <c r="B7582" t="s">
        <v>44</v>
      </c>
      <c r="C7582">
        <v>1958</v>
      </c>
      <c r="D7582">
        <v>12</v>
      </c>
      <c r="E7582">
        <v>1.9079999999999999</v>
      </c>
      <c r="F7582">
        <v>0.61299999999999999</v>
      </c>
      <c r="G7582">
        <v>22.89</v>
      </c>
      <c r="H7582">
        <v>22.89</v>
      </c>
      <c r="I7582" t="s">
        <v>149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X7582">
        <v>0</v>
      </c>
      <c r="Y7582">
        <v>0</v>
      </c>
    </row>
    <row r="7583" spans="1:25" x14ac:dyDescent="0.3">
      <c r="A7583" s="2">
        <v>45959</v>
      </c>
      <c r="B7583" t="s">
        <v>42</v>
      </c>
      <c r="C7583">
        <v>5260</v>
      </c>
      <c r="D7583">
        <v>77</v>
      </c>
      <c r="E7583">
        <v>1.7849999999999999</v>
      </c>
      <c r="F7583">
        <v>1.464</v>
      </c>
      <c r="G7583">
        <v>137.43</v>
      </c>
      <c r="H7583">
        <v>137.43</v>
      </c>
      <c r="I7583" t="s">
        <v>149</v>
      </c>
      <c r="J7583">
        <v>13</v>
      </c>
      <c r="K7583">
        <v>15</v>
      </c>
      <c r="L7583">
        <v>15</v>
      </c>
      <c r="M7583">
        <v>15</v>
      </c>
      <c r="N7583">
        <v>15</v>
      </c>
      <c r="O7583">
        <v>19</v>
      </c>
      <c r="P7583">
        <v>19</v>
      </c>
      <c r="Q7583">
        <v>19</v>
      </c>
      <c r="R7583">
        <v>412.53</v>
      </c>
      <c r="S7583">
        <v>644.13</v>
      </c>
      <c r="T7583">
        <v>644.13</v>
      </c>
      <c r="U7583">
        <v>644.13</v>
      </c>
      <c r="V7583">
        <v>21.335755200000001</v>
      </c>
      <c r="W7583">
        <v>21.335755200000001</v>
      </c>
      <c r="X7583">
        <v>4.686967911</v>
      </c>
      <c r="Y7583">
        <v>4.686967911</v>
      </c>
    </row>
    <row r="7584" spans="1:25" x14ac:dyDescent="0.3">
      <c r="A7584" s="2">
        <v>45959</v>
      </c>
      <c r="B7584" t="s">
        <v>40</v>
      </c>
      <c r="C7584">
        <v>2509</v>
      </c>
      <c r="D7584">
        <v>19</v>
      </c>
      <c r="E7584">
        <v>3.137</v>
      </c>
      <c r="F7584">
        <v>0.75700000000000001</v>
      </c>
      <c r="G7584">
        <v>59.61</v>
      </c>
      <c r="H7584">
        <v>59.61</v>
      </c>
      <c r="I7584" t="s">
        <v>149</v>
      </c>
      <c r="J7584">
        <v>5</v>
      </c>
      <c r="K7584">
        <v>5</v>
      </c>
      <c r="L7584">
        <v>5</v>
      </c>
      <c r="M7584">
        <v>5</v>
      </c>
      <c r="N7584">
        <v>7</v>
      </c>
      <c r="O7584">
        <v>7</v>
      </c>
      <c r="P7584">
        <v>7</v>
      </c>
      <c r="Q7584">
        <v>7</v>
      </c>
      <c r="R7584">
        <v>206.16</v>
      </c>
      <c r="S7584">
        <v>206.16</v>
      </c>
      <c r="T7584">
        <v>206.16</v>
      </c>
      <c r="U7584">
        <v>206.16</v>
      </c>
      <c r="V7584">
        <v>28.914435390000001</v>
      </c>
      <c r="W7584">
        <v>28.914435390000001</v>
      </c>
      <c r="X7584">
        <v>3.458480121</v>
      </c>
      <c r="Y7584">
        <v>3.458480121</v>
      </c>
    </row>
    <row r="7585" spans="1:25" x14ac:dyDescent="0.3">
      <c r="A7585" s="2">
        <v>45959</v>
      </c>
      <c r="B7585" t="s">
        <v>62</v>
      </c>
      <c r="C7585">
        <v>1897</v>
      </c>
      <c r="D7585">
        <v>11</v>
      </c>
      <c r="E7585">
        <v>4.9950000000000001</v>
      </c>
      <c r="F7585">
        <v>0.57999999999999996</v>
      </c>
      <c r="G7585">
        <v>54.95</v>
      </c>
      <c r="H7585">
        <v>54.95</v>
      </c>
      <c r="I7585" t="s">
        <v>149</v>
      </c>
      <c r="J7585">
        <v>5</v>
      </c>
      <c r="K7585">
        <v>8</v>
      </c>
      <c r="L7585">
        <v>8</v>
      </c>
      <c r="M7585">
        <v>8</v>
      </c>
      <c r="N7585">
        <v>11</v>
      </c>
      <c r="O7585">
        <v>20</v>
      </c>
      <c r="P7585">
        <v>20</v>
      </c>
      <c r="Q7585">
        <v>20</v>
      </c>
      <c r="R7585">
        <v>679.39</v>
      </c>
      <c r="S7585">
        <v>1342.15</v>
      </c>
      <c r="T7585">
        <v>1342.15</v>
      </c>
      <c r="U7585">
        <v>1342.15</v>
      </c>
      <c r="V7585">
        <v>4.0941772529999998</v>
      </c>
      <c r="W7585">
        <v>4.0941772529999998</v>
      </c>
      <c r="X7585">
        <v>24.42493176</v>
      </c>
      <c r="Y7585">
        <v>24.42493176</v>
      </c>
    </row>
    <row r="7586" spans="1:25" x14ac:dyDescent="0.3">
      <c r="A7586" s="2">
        <v>45959</v>
      </c>
      <c r="B7586" t="s">
        <v>84</v>
      </c>
      <c r="C7586">
        <v>5589</v>
      </c>
      <c r="D7586">
        <v>54</v>
      </c>
      <c r="E7586">
        <v>2.2759999999999998</v>
      </c>
      <c r="F7586">
        <v>0.96599999999999997</v>
      </c>
      <c r="G7586">
        <v>122.9</v>
      </c>
      <c r="H7586">
        <v>122.9</v>
      </c>
      <c r="I7586" t="s">
        <v>149</v>
      </c>
      <c r="J7586">
        <v>13</v>
      </c>
      <c r="K7586">
        <v>13</v>
      </c>
      <c r="L7586">
        <v>13</v>
      </c>
      <c r="M7586">
        <v>13</v>
      </c>
      <c r="N7586">
        <v>13</v>
      </c>
      <c r="O7586">
        <v>13</v>
      </c>
      <c r="P7586">
        <v>13</v>
      </c>
      <c r="Q7586">
        <v>13</v>
      </c>
      <c r="R7586">
        <v>475.27</v>
      </c>
      <c r="S7586">
        <v>475.27</v>
      </c>
      <c r="T7586">
        <v>475.27</v>
      </c>
      <c r="U7586">
        <v>475.27</v>
      </c>
      <c r="V7586">
        <v>25.85898542</v>
      </c>
      <c r="W7586">
        <v>25.85898542</v>
      </c>
      <c r="X7586">
        <v>3.867127746</v>
      </c>
      <c r="Y7586">
        <v>3.867127746</v>
      </c>
    </row>
    <row r="7587" spans="1:25" x14ac:dyDescent="0.3">
      <c r="A7587" s="2">
        <v>45959</v>
      </c>
      <c r="B7587" t="s">
        <v>56</v>
      </c>
      <c r="C7587">
        <v>711</v>
      </c>
      <c r="D7587">
        <v>7</v>
      </c>
      <c r="E7587">
        <v>1.6859999999999999</v>
      </c>
      <c r="F7587">
        <v>0.98499999999999999</v>
      </c>
      <c r="G7587">
        <v>11.8</v>
      </c>
      <c r="H7587">
        <v>11.8</v>
      </c>
      <c r="I7587" t="s">
        <v>149</v>
      </c>
      <c r="J7587">
        <v>2</v>
      </c>
      <c r="K7587">
        <v>2</v>
      </c>
      <c r="L7587">
        <v>2</v>
      </c>
      <c r="M7587">
        <v>2</v>
      </c>
      <c r="N7587">
        <v>2</v>
      </c>
      <c r="O7587">
        <v>2</v>
      </c>
      <c r="P7587">
        <v>2</v>
      </c>
      <c r="Q7587">
        <v>2</v>
      </c>
      <c r="R7587">
        <v>47.76</v>
      </c>
      <c r="S7587">
        <v>47.76</v>
      </c>
      <c r="T7587">
        <v>47.76</v>
      </c>
      <c r="U7587">
        <v>47.76</v>
      </c>
      <c r="V7587">
        <v>24.706867670000001</v>
      </c>
      <c r="W7587">
        <v>24.706867670000001</v>
      </c>
      <c r="X7587">
        <v>4.047457627</v>
      </c>
      <c r="Y7587">
        <v>4.047457627</v>
      </c>
    </row>
    <row r="7588" spans="1:25" x14ac:dyDescent="0.3">
      <c r="A7588" s="2">
        <v>45959</v>
      </c>
      <c r="B7588" t="s">
        <v>50</v>
      </c>
      <c r="C7588">
        <v>3045</v>
      </c>
      <c r="D7588">
        <v>11</v>
      </c>
      <c r="E7588">
        <v>1.764</v>
      </c>
      <c r="F7588">
        <v>0.36099999999999999</v>
      </c>
      <c r="G7588">
        <v>19.399999999999999</v>
      </c>
      <c r="H7588">
        <v>19.399999999999999</v>
      </c>
      <c r="I7588" t="s">
        <v>149</v>
      </c>
      <c r="J7588">
        <v>3</v>
      </c>
      <c r="K7588">
        <v>3</v>
      </c>
      <c r="L7588">
        <v>3</v>
      </c>
      <c r="M7588">
        <v>3</v>
      </c>
      <c r="N7588">
        <v>3</v>
      </c>
      <c r="O7588">
        <v>3</v>
      </c>
      <c r="P7588">
        <v>3</v>
      </c>
      <c r="Q7588">
        <v>3</v>
      </c>
      <c r="R7588">
        <v>125.88</v>
      </c>
      <c r="S7588">
        <v>125.88</v>
      </c>
      <c r="T7588">
        <v>125.88</v>
      </c>
      <c r="U7588">
        <v>125.88</v>
      </c>
      <c r="V7588">
        <v>15.41150302</v>
      </c>
      <c r="W7588">
        <v>15.41150302</v>
      </c>
      <c r="X7588">
        <v>6.4886597940000001</v>
      </c>
      <c r="Y7588">
        <v>6.4886597940000001</v>
      </c>
    </row>
    <row r="7589" spans="1:25" x14ac:dyDescent="0.3">
      <c r="A7589" s="2">
        <v>45959</v>
      </c>
      <c r="B7589" t="s">
        <v>36</v>
      </c>
      <c r="C7589">
        <v>1556</v>
      </c>
      <c r="D7589">
        <v>13</v>
      </c>
      <c r="E7589">
        <v>1.155</v>
      </c>
      <c r="F7589">
        <v>0.83499999999999996</v>
      </c>
      <c r="G7589">
        <v>15.01</v>
      </c>
      <c r="H7589">
        <v>15.01</v>
      </c>
      <c r="I7589" t="s">
        <v>149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1</v>
      </c>
      <c r="Q7589">
        <v>1</v>
      </c>
      <c r="R7589">
        <v>21.88</v>
      </c>
      <c r="S7589">
        <v>21.88</v>
      </c>
      <c r="T7589">
        <v>21.88</v>
      </c>
      <c r="U7589">
        <v>21.88</v>
      </c>
      <c r="V7589">
        <v>68.601462519999998</v>
      </c>
      <c r="W7589">
        <v>68.601462519999998</v>
      </c>
      <c r="X7589">
        <v>1.4576948700000001</v>
      </c>
      <c r="Y7589">
        <v>1.4576948700000001</v>
      </c>
    </row>
    <row r="7590" spans="1:25" x14ac:dyDescent="0.3">
      <c r="A7590" s="2">
        <v>45959</v>
      </c>
      <c r="B7590" t="s">
        <v>62</v>
      </c>
      <c r="C7590">
        <v>8397</v>
      </c>
      <c r="D7590">
        <v>86</v>
      </c>
      <c r="E7590">
        <v>5.0839999999999996</v>
      </c>
      <c r="F7590">
        <v>1.024</v>
      </c>
      <c r="G7590">
        <v>437.2</v>
      </c>
      <c r="H7590">
        <v>437.2</v>
      </c>
      <c r="I7590" t="s">
        <v>149</v>
      </c>
      <c r="J7590">
        <v>26</v>
      </c>
      <c r="K7590">
        <v>27</v>
      </c>
      <c r="L7590">
        <v>27</v>
      </c>
      <c r="M7590">
        <v>27</v>
      </c>
      <c r="N7590">
        <v>38</v>
      </c>
      <c r="O7590">
        <v>39</v>
      </c>
      <c r="P7590">
        <v>39</v>
      </c>
      <c r="Q7590">
        <v>39</v>
      </c>
      <c r="R7590">
        <v>1511.11</v>
      </c>
      <c r="S7590">
        <v>1547.6</v>
      </c>
      <c r="T7590">
        <v>1547.6</v>
      </c>
      <c r="U7590">
        <v>1547.6</v>
      </c>
      <c r="V7590">
        <v>28.250193849999999</v>
      </c>
      <c r="W7590">
        <v>28.250193849999999</v>
      </c>
      <c r="X7590">
        <v>3.5397987190000002</v>
      </c>
      <c r="Y7590">
        <v>3.5397987190000002</v>
      </c>
    </row>
    <row r="7591" spans="1:25" x14ac:dyDescent="0.3">
      <c r="A7591" s="2">
        <v>45959</v>
      </c>
      <c r="B7591" t="s">
        <v>64</v>
      </c>
      <c r="C7591">
        <v>2676</v>
      </c>
      <c r="D7591">
        <v>13</v>
      </c>
      <c r="E7591">
        <v>4.75</v>
      </c>
      <c r="F7591">
        <v>0.48599999999999999</v>
      </c>
      <c r="G7591">
        <v>61.75</v>
      </c>
      <c r="H7591">
        <v>61.75</v>
      </c>
      <c r="I7591" t="s">
        <v>149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X7591">
        <v>0</v>
      </c>
      <c r="Y7591">
        <v>0</v>
      </c>
    </row>
    <row r="7592" spans="1:25" x14ac:dyDescent="0.3">
      <c r="A7592" s="2">
        <v>45959</v>
      </c>
      <c r="B7592" t="s">
        <v>66</v>
      </c>
      <c r="C7592">
        <v>1111</v>
      </c>
      <c r="D7592">
        <v>17</v>
      </c>
      <c r="E7592">
        <v>4.6859999999999999</v>
      </c>
      <c r="F7592">
        <v>1.53</v>
      </c>
      <c r="G7592">
        <v>79.67</v>
      </c>
      <c r="H7592">
        <v>79.67</v>
      </c>
      <c r="I7592" t="s">
        <v>149</v>
      </c>
      <c r="J7592">
        <v>8</v>
      </c>
      <c r="K7592">
        <v>8</v>
      </c>
      <c r="L7592">
        <v>8</v>
      </c>
      <c r="M7592">
        <v>8</v>
      </c>
      <c r="N7592">
        <v>15</v>
      </c>
      <c r="O7592">
        <v>15</v>
      </c>
      <c r="P7592">
        <v>15</v>
      </c>
      <c r="Q7592">
        <v>15</v>
      </c>
      <c r="R7592">
        <v>404.35</v>
      </c>
      <c r="S7592">
        <v>404.35</v>
      </c>
      <c r="T7592">
        <v>404.35</v>
      </c>
      <c r="U7592">
        <v>404.35</v>
      </c>
      <c r="V7592">
        <v>19.703227399999999</v>
      </c>
      <c r="W7592">
        <v>19.703227399999999</v>
      </c>
      <c r="X7592">
        <v>5.0753106560000001</v>
      </c>
      <c r="Y7592">
        <v>5.0753106560000001</v>
      </c>
    </row>
    <row r="7593" spans="1:25" x14ac:dyDescent="0.3">
      <c r="A7593" s="2">
        <v>45959</v>
      </c>
      <c r="B7593" t="s">
        <v>68</v>
      </c>
      <c r="C7593">
        <v>3905</v>
      </c>
      <c r="D7593">
        <v>23</v>
      </c>
      <c r="E7593">
        <v>5.4260000000000002</v>
      </c>
      <c r="F7593">
        <v>0.58899999999999997</v>
      </c>
      <c r="G7593">
        <v>124.8</v>
      </c>
      <c r="H7593">
        <v>124.8</v>
      </c>
      <c r="I7593" t="s">
        <v>149</v>
      </c>
      <c r="J7593">
        <v>15</v>
      </c>
      <c r="K7593">
        <v>16</v>
      </c>
      <c r="L7593">
        <v>16</v>
      </c>
      <c r="M7593">
        <v>16</v>
      </c>
      <c r="N7593">
        <v>17</v>
      </c>
      <c r="O7593">
        <v>18</v>
      </c>
      <c r="P7593">
        <v>18</v>
      </c>
      <c r="Q7593">
        <v>18</v>
      </c>
      <c r="R7593">
        <v>585.66999999999996</v>
      </c>
      <c r="S7593">
        <v>610.66</v>
      </c>
      <c r="T7593">
        <v>610.66</v>
      </c>
      <c r="U7593">
        <v>610.66</v>
      </c>
      <c r="V7593">
        <v>20.436904330000001</v>
      </c>
      <c r="W7593">
        <v>20.436904330000001</v>
      </c>
      <c r="X7593">
        <v>4.8931089740000004</v>
      </c>
      <c r="Y7593">
        <v>4.8931089740000004</v>
      </c>
    </row>
    <row r="7594" spans="1:25" x14ac:dyDescent="0.3">
      <c r="A7594" s="2">
        <v>45959</v>
      </c>
      <c r="B7594" t="s">
        <v>70</v>
      </c>
      <c r="C7594">
        <v>5034</v>
      </c>
      <c r="D7594">
        <v>27</v>
      </c>
      <c r="E7594">
        <v>2.907</v>
      </c>
      <c r="F7594">
        <v>0.53600000000000003</v>
      </c>
      <c r="G7594">
        <v>78.489999999999995</v>
      </c>
      <c r="H7594">
        <v>78.489999999999995</v>
      </c>
      <c r="I7594" t="s">
        <v>149</v>
      </c>
      <c r="J7594">
        <v>8</v>
      </c>
      <c r="K7594">
        <v>11</v>
      </c>
      <c r="L7594">
        <v>11</v>
      </c>
      <c r="M7594">
        <v>11</v>
      </c>
      <c r="N7594">
        <v>8</v>
      </c>
      <c r="O7594">
        <v>11</v>
      </c>
      <c r="P7594">
        <v>11</v>
      </c>
      <c r="Q7594">
        <v>11</v>
      </c>
      <c r="R7594">
        <v>195.78</v>
      </c>
      <c r="S7594">
        <v>272.74</v>
      </c>
      <c r="T7594">
        <v>272.74</v>
      </c>
      <c r="U7594">
        <v>272.74</v>
      </c>
      <c r="V7594">
        <v>28.77832368</v>
      </c>
      <c r="W7594">
        <v>28.77832368</v>
      </c>
      <c r="X7594">
        <v>3.474837559</v>
      </c>
      <c r="Y7594">
        <v>3.474837559</v>
      </c>
    </row>
    <row r="7595" spans="1:25" x14ac:dyDescent="0.3">
      <c r="A7595" s="2">
        <v>45959</v>
      </c>
      <c r="B7595" t="s">
        <v>72</v>
      </c>
      <c r="C7595">
        <v>1446</v>
      </c>
      <c r="D7595">
        <v>8</v>
      </c>
      <c r="E7595">
        <v>3.1360000000000001</v>
      </c>
      <c r="F7595">
        <v>0.55300000000000005</v>
      </c>
      <c r="G7595">
        <v>25.09</v>
      </c>
      <c r="H7595">
        <v>25.09</v>
      </c>
      <c r="I7595" t="s">
        <v>149</v>
      </c>
      <c r="J7595">
        <v>0</v>
      </c>
      <c r="K7595">
        <v>1</v>
      </c>
      <c r="L7595">
        <v>1</v>
      </c>
      <c r="M7595">
        <v>1</v>
      </c>
      <c r="N7595">
        <v>0</v>
      </c>
      <c r="O7595">
        <v>2</v>
      </c>
      <c r="P7595">
        <v>2</v>
      </c>
      <c r="Q7595">
        <v>2</v>
      </c>
      <c r="R7595">
        <v>0</v>
      </c>
      <c r="S7595">
        <v>73.959999999999994</v>
      </c>
      <c r="T7595">
        <v>73.959999999999994</v>
      </c>
      <c r="U7595">
        <v>73.959999999999994</v>
      </c>
      <c r="V7595">
        <v>33.923742560000001</v>
      </c>
      <c r="W7595">
        <v>33.923742560000001</v>
      </c>
      <c r="X7595">
        <v>2.9477879630000001</v>
      </c>
      <c r="Y7595">
        <v>2.9477879630000001</v>
      </c>
    </row>
    <row r="7596" spans="1:25" x14ac:dyDescent="0.3">
      <c r="A7596" s="2">
        <v>45959</v>
      </c>
      <c r="B7596" t="s">
        <v>74</v>
      </c>
      <c r="C7596">
        <v>1502</v>
      </c>
      <c r="D7596">
        <v>2</v>
      </c>
      <c r="E7596">
        <v>2.7</v>
      </c>
      <c r="F7596">
        <v>0.13300000000000001</v>
      </c>
      <c r="G7596">
        <v>5.4</v>
      </c>
      <c r="H7596">
        <v>5.4</v>
      </c>
      <c r="I7596" t="s">
        <v>149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  <c r="R7596">
        <v>92.88</v>
      </c>
      <c r="S7596">
        <v>92.88</v>
      </c>
      <c r="T7596">
        <v>92.88</v>
      </c>
      <c r="U7596">
        <v>92.88</v>
      </c>
      <c r="V7596">
        <v>5.8139534880000001</v>
      </c>
      <c r="W7596">
        <v>5.8139534880000001</v>
      </c>
      <c r="X7596">
        <v>17.2</v>
      </c>
      <c r="Y7596">
        <v>17.2</v>
      </c>
    </row>
    <row r="7597" spans="1:25" x14ac:dyDescent="0.3">
      <c r="A7597" s="2">
        <v>45959</v>
      </c>
      <c r="B7597" t="s">
        <v>76</v>
      </c>
      <c r="C7597">
        <v>536</v>
      </c>
      <c r="D7597">
        <v>5</v>
      </c>
      <c r="E7597">
        <v>5.8140000000000001</v>
      </c>
      <c r="F7597">
        <v>0.93300000000000005</v>
      </c>
      <c r="G7597">
        <v>29.07</v>
      </c>
      <c r="H7597">
        <v>29.07</v>
      </c>
      <c r="I7597" t="s">
        <v>149</v>
      </c>
      <c r="J7597">
        <v>0</v>
      </c>
      <c r="K7597">
        <v>1</v>
      </c>
      <c r="L7597">
        <v>1</v>
      </c>
      <c r="M7597">
        <v>1</v>
      </c>
      <c r="N7597">
        <v>0</v>
      </c>
      <c r="O7597">
        <v>1</v>
      </c>
      <c r="P7597">
        <v>1</v>
      </c>
      <c r="Q7597">
        <v>1</v>
      </c>
      <c r="R7597">
        <v>0</v>
      </c>
      <c r="S7597">
        <v>29.49</v>
      </c>
      <c r="T7597">
        <v>29.49</v>
      </c>
      <c r="U7597">
        <v>29.49</v>
      </c>
      <c r="V7597">
        <v>98.575788399999993</v>
      </c>
      <c r="W7597">
        <v>98.575788399999993</v>
      </c>
      <c r="X7597">
        <v>1.014447884</v>
      </c>
      <c r="Y7597">
        <v>1.014447884</v>
      </c>
    </row>
    <row r="7598" spans="1:25" x14ac:dyDescent="0.3">
      <c r="A7598" s="2">
        <v>45959</v>
      </c>
      <c r="B7598" t="s">
        <v>78</v>
      </c>
      <c r="C7598">
        <v>1318</v>
      </c>
      <c r="D7598">
        <v>7</v>
      </c>
      <c r="E7598">
        <v>3.1890000000000001</v>
      </c>
      <c r="F7598">
        <v>0.53100000000000003</v>
      </c>
      <c r="G7598">
        <v>22.32</v>
      </c>
      <c r="H7598">
        <v>22.32</v>
      </c>
      <c r="I7598" t="s">
        <v>149</v>
      </c>
      <c r="J7598">
        <v>3</v>
      </c>
      <c r="K7598">
        <v>4</v>
      </c>
      <c r="L7598">
        <v>4</v>
      </c>
      <c r="M7598">
        <v>4</v>
      </c>
      <c r="N7598">
        <v>3</v>
      </c>
      <c r="O7598">
        <v>4</v>
      </c>
      <c r="P7598">
        <v>4</v>
      </c>
      <c r="Q7598">
        <v>4</v>
      </c>
      <c r="R7598">
        <v>184.27</v>
      </c>
      <c r="S7598">
        <v>263.17</v>
      </c>
      <c r="T7598">
        <v>263.17</v>
      </c>
      <c r="U7598">
        <v>263.17</v>
      </c>
      <c r="V7598">
        <v>8.4812098640000002</v>
      </c>
      <c r="W7598">
        <v>8.4812098640000002</v>
      </c>
      <c r="X7598">
        <v>11.790770609999999</v>
      </c>
      <c r="Y7598">
        <v>11.790770609999999</v>
      </c>
    </row>
    <row r="7599" spans="1:25" x14ac:dyDescent="0.3">
      <c r="A7599" s="2">
        <v>45959</v>
      </c>
      <c r="B7599" t="s">
        <v>88</v>
      </c>
      <c r="C7599">
        <v>6403</v>
      </c>
      <c r="D7599">
        <v>46</v>
      </c>
      <c r="E7599">
        <v>1.75</v>
      </c>
      <c r="F7599">
        <v>0.71799999999999997</v>
      </c>
      <c r="G7599">
        <v>80.510000000000005</v>
      </c>
      <c r="H7599">
        <v>80.510000000000005</v>
      </c>
      <c r="I7599" t="s">
        <v>149</v>
      </c>
      <c r="J7599">
        <v>6</v>
      </c>
      <c r="K7599">
        <v>6</v>
      </c>
      <c r="L7599">
        <v>6</v>
      </c>
      <c r="M7599">
        <v>6</v>
      </c>
      <c r="N7599">
        <v>7</v>
      </c>
      <c r="O7599">
        <v>7</v>
      </c>
      <c r="P7599">
        <v>7</v>
      </c>
      <c r="Q7599">
        <v>7</v>
      </c>
      <c r="R7599">
        <v>221.31</v>
      </c>
      <c r="S7599">
        <v>221.31</v>
      </c>
      <c r="T7599">
        <v>221.31</v>
      </c>
      <c r="U7599">
        <v>221.31</v>
      </c>
      <c r="V7599">
        <v>36.378835119999998</v>
      </c>
      <c r="W7599">
        <v>36.378835119999998</v>
      </c>
      <c r="X7599">
        <v>2.7488510740000001</v>
      </c>
      <c r="Y7599">
        <v>2.7488510740000001</v>
      </c>
    </row>
    <row r="7600" spans="1:25" x14ac:dyDescent="0.3">
      <c r="A7600" s="2">
        <v>45959</v>
      </c>
      <c r="B7600" t="s">
        <v>80</v>
      </c>
      <c r="C7600">
        <v>487</v>
      </c>
      <c r="D7600">
        <v>5</v>
      </c>
      <c r="E7600">
        <v>5.5979999999999999</v>
      </c>
      <c r="F7600">
        <v>1.0269999999999999</v>
      </c>
      <c r="G7600">
        <v>27.99</v>
      </c>
      <c r="H7600">
        <v>27.99</v>
      </c>
      <c r="I7600" t="s">
        <v>149</v>
      </c>
      <c r="J7600">
        <v>2</v>
      </c>
      <c r="K7600">
        <v>2</v>
      </c>
      <c r="L7600">
        <v>2</v>
      </c>
      <c r="M7600">
        <v>2</v>
      </c>
      <c r="N7600">
        <v>4</v>
      </c>
      <c r="O7600">
        <v>4</v>
      </c>
      <c r="P7600">
        <v>4</v>
      </c>
      <c r="Q7600">
        <v>4</v>
      </c>
      <c r="R7600">
        <v>139.52000000000001</v>
      </c>
      <c r="S7600">
        <v>139.52000000000001</v>
      </c>
      <c r="T7600">
        <v>139.52000000000001</v>
      </c>
      <c r="U7600">
        <v>139.52000000000001</v>
      </c>
      <c r="V7600">
        <v>20.06163991</v>
      </c>
      <c r="W7600">
        <v>20.06163991</v>
      </c>
      <c r="X7600">
        <v>4.9846373699999997</v>
      </c>
      <c r="Y7600">
        <v>4.9846373699999997</v>
      </c>
    </row>
    <row r="7601" spans="1:25" x14ac:dyDescent="0.3">
      <c r="A7601" s="2">
        <v>45959</v>
      </c>
      <c r="B7601" t="s">
        <v>82</v>
      </c>
      <c r="C7601">
        <v>346</v>
      </c>
      <c r="D7601">
        <v>5</v>
      </c>
      <c r="E7601">
        <v>4.3620000000000001</v>
      </c>
      <c r="F7601">
        <v>1.4450000000000001</v>
      </c>
      <c r="G7601">
        <v>21.81</v>
      </c>
      <c r="H7601">
        <v>21.81</v>
      </c>
      <c r="I7601" t="s">
        <v>149</v>
      </c>
      <c r="J7601">
        <v>3</v>
      </c>
      <c r="K7601">
        <v>4</v>
      </c>
      <c r="L7601">
        <v>4</v>
      </c>
      <c r="M7601">
        <v>4</v>
      </c>
      <c r="N7601">
        <v>6</v>
      </c>
      <c r="O7601">
        <v>8</v>
      </c>
      <c r="P7601">
        <v>8</v>
      </c>
      <c r="Q7601">
        <v>8</v>
      </c>
      <c r="R7601">
        <v>209.28</v>
      </c>
      <c r="S7601">
        <v>283.24</v>
      </c>
      <c r="T7601">
        <v>283.24</v>
      </c>
      <c r="U7601">
        <v>283.24</v>
      </c>
      <c r="V7601">
        <v>7.70018359</v>
      </c>
      <c r="W7601">
        <v>7.70018359</v>
      </c>
      <c r="X7601">
        <v>12.986703350000001</v>
      </c>
      <c r="Y7601">
        <v>12.986703350000001</v>
      </c>
    </row>
    <row r="7602" spans="1:25" x14ac:dyDescent="0.3">
      <c r="A7602" s="2">
        <v>45959</v>
      </c>
      <c r="B7602" t="s">
        <v>94</v>
      </c>
      <c r="C7602">
        <v>1735</v>
      </c>
      <c r="D7602">
        <v>8</v>
      </c>
      <c r="E7602">
        <v>5.95</v>
      </c>
      <c r="F7602">
        <v>0.46100000000000002</v>
      </c>
      <c r="G7602">
        <v>47.6</v>
      </c>
      <c r="H7602">
        <v>47.6</v>
      </c>
      <c r="I7602" t="s">
        <v>149</v>
      </c>
      <c r="J7602">
        <v>2</v>
      </c>
      <c r="K7602">
        <v>3</v>
      </c>
      <c r="L7602">
        <v>3</v>
      </c>
      <c r="M7602">
        <v>3</v>
      </c>
      <c r="N7602">
        <v>4</v>
      </c>
      <c r="O7602">
        <v>5</v>
      </c>
      <c r="P7602">
        <v>5</v>
      </c>
      <c r="Q7602">
        <v>5</v>
      </c>
      <c r="R7602">
        <v>313.95999999999998</v>
      </c>
      <c r="S7602">
        <v>392.45</v>
      </c>
      <c r="T7602">
        <v>392.45</v>
      </c>
      <c r="U7602">
        <v>392.45</v>
      </c>
      <c r="V7602">
        <v>12.12893362</v>
      </c>
      <c r="W7602">
        <v>12.12893362</v>
      </c>
      <c r="X7602">
        <v>8.244747899</v>
      </c>
      <c r="Y7602">
        <v>8.244747899</v>
      </c>
    </row>
    <row r="7603" spans="1:25" x14ac:dyDescent="0.3">
      <c r="A7603" s="2">
        <v>45959</v>
      </c>
      <c r="B7603" t="s">
        <v>96</v>
      </c>
      <c r="C7603">
        <v>2867</v>
      </c>
      <c r="D7603">
        <v>14</v>
      </c>
      <c r="E7603">
        <v>4.1769999999999996</v>
      </c>
      <c r="F7603">
        <v>0.48799999999999999</v>
      </c>
      <c r="G7603">
        <v>58.48</v>
      </c>
      <c r="H7603">
        <v>58.48</v>
      </c>
      <c r="I7603" t="s">
        <v>149</v>
      </c>
      <c r="J7603">
        <v>4</v>
      </c>
      <c r="K7603">
        <v>4</v>
      </c>
      <c r="L7603">
        <v>4</v>
      </c>
      <c r="M7603">
        <v>4</v>
      </c>
      <c r="N7603">
        <v>12</v>
      </c>
      <c r="O7603">
        <v>12</v>
      </c>
      <c r="P7603">
        <v>12</v>
      </c>
      <c r="Q7603">
        <v>12</v>
      </c>
      <c r="R7603">
        <v>700.97</v>
      </c>
      <c r="S7603">
        <v>700.97</v>
      </c>
      <c r="T7603">
        <v>700.97</v>
      </c>
      <c r="U7603">
        <v>700.97</v>
      </c>
      <c r="V7603">
        <v>8.3427250809999993</v>
      </c>
      <c r="W7603">
        <v>8.3427250809999993</v>
      </c>
      <c r="X7603">
        <v>11.986491109999999</v>
      </c>
      <c r="Y7603">
        <v>11.986491109999999</v>
      </c>
    </row>
    <row r="7604" spans="1:25" x14ac:dyDescent="0.3">
      <c r="A7604" s="2">
        <v>45959</v>
      </c>
      <c r="B7604" t="s">
        <v>11</v>
      </c>
      <c r="C7604">
        <v>1520</v>
      </c>
      <c r="D7604">
        <v>10</v>
      </c>
      <c r="E7604">
        <v>2.3809999999999998</v>
      </c>
      <c r="F7604">
        <v>0.65800000000000003</v>
      </c>
      <c r="G7604">
        <v>23.81</v>
      </c>
      <c r="H7604">
        <v>23.81</v>
      </c>
      <c r="I7604" t="s">
        <v>149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  <c r="Q7604">
        <v>1</v>
      </c>
      <c r="R7604">
        <v>24.98</v>
      </c>
      <c r="S7604">
        <v>24.98</v>
      </c>
      <c r="T7604">
        <v>24.98</v>
      </c>
      <c r="U7604">
        <v>24.98</v>
      </c>
      <c r="V7604">
        <v>95.316253000000003</v>
      </c>
      <c r="W7604">
        <v>95.316253000000003</v>
      </c>
      <c r="X7604">
        <v>1.0491390169999999</v>
      </c>
      <c r="Y7604">
        <v>1.0491390169999999</v>
      </c>
    </row>
    <row r="7605" spans="1:25" x14ac:dyDescent="0.3">
      <c r="A7605" s="2">
        <v>45959</v>
      </c>
      <c r="B7605" t="s">
        <v>92</v>
      </c>
      <c r="C7605">
        <v>440</v>
      </c>
      <c r="D7605">
        <v>5</v>
      </c>
      <c r="E7605">
        <v>2.6739999999999999</v>
      </c>
      <c r="F7605">
        <v>1.1359999999999999</v>
      </c>
      <c r="G7605">
        <v>13.37</v>
      </c>
      <c r="H7605">
        <v>13.37</v>
      </c>
      <c r="I7605" t="s">
        <v>149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1</v>
      </c>
      <c r="R7605">
        <v>25.96</v>
      </c>
      <c r="S7605">
        <v>25.96</v>
      </c>
      <c r="T7605">
        <v>25.96</v>
      </c>
      <c r="U7605">
        <v>25.96</v>
      </c>
      <c r="V7605">
        <v>51.502311249999998</v>
      </c>
      <c r="W7605">
        <v>51.502311249999998</v>
      </c>
      <c r="X7605">
        <v>1.9416604340000001</v>
      </c>
      <c r="Y7605">
        <v>1.9416604340000001</v>
      </c>
    </row>
    <row r="7606" spans="1:25" x14ac:dyDescent="0.3">
      <c r="A7606" s="2">
        <v>45959</v>
      </c>
      <c r="B7606" t="s">
        <v>46</v>
      </c>
      <c r="C7606">
        <v>1300</v>
      </c>
      <c r="D7606">
        <v>6</v>
      </c>
      <c r="E7606">
        <v>4.452</v>
      </c>
      <c r="F7606">
        <v>0.46200000000000002</v>
      </c>
      <c r="G7606">
        <v>26.71</v>
      </c>
      <c r="H7606">
        <v>26.71</v>
      </c>
      <c r="I7606" t="s">
        <v>149</v>
      </c>
      <c r="J7606">
        <v>2</v>
      </c>
      <c r="K7606">
        <v>2</v>
      </c>
      <c r="L7606">
        <v>2</v>
      </c>
      <c r="M7606">
        <v>2</v>
      </c>
      <c r="N7606">
        <v>2</v>
      </c>
      <c r="O7606">
        <v>2</v>
      </c>
      <c r="P7606">
        <v>2</v>
      </c>
      <c r="Q7606">
        <v>2</v>
      </c>
      <c r="R7606">
        <v>63.98</v>
      </c>
      <c r="S7606">
        <v>63.98</v>
      </c>
      <c r="T7606">
        <v>63.98</v>
      </c>
      <c r="U7606">
        <v>63.98</v>
      </c>
      <c r="V7606">
        <v>41.747421070000001</v>
      </c>
      <c r="W7606">
        <v>41.747421070000001</v>
      </c>
      <c r="X7606">
        <v>2.3953575439999999</v>
      </c>
      <c r="Y7606">
        <v>2.3953575439999999</v>
      </c>
    </row>
    <row r="7607" spans="1:25" x14ac:dyDescent="0.3">
      <c r="A7607" s="2">
        <v>45959</v>
      </c>
      <c r="B7607" t="s">
        <v>74</v>
      </c>
      <c r="C7607">
        <v>380</v>
      </c>
      <c r="D7607">
        <v>0</v>
      </c>
      <c r="F7607">
        <v>0</v>
      </c>
      <c r="G7607">
        <v>0</v>
      </c>
      <c r="H7607">
        <v>0</v>
      </c>
      <c r="I7607" t="s">
        <v>149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5" x14ac:dyDescent="0.3">
      <c r="A7608" s="2">
        <v>45959</v>
      </c>
      <c r="B7608" t="s">
        <v>32</v>
      </c>
      <c r="C7608">
        <v>107</v>
      </c>
      <c r="D7608">
        <v>0</v>
      </c>
      <c r="F7608">
        <v>0</v>
      </c>
      <c r="G7608">
        <v>0</v>
      </c>
      <c r="H7608">
        <v>0</v>
      </c>
      <c r="I7608" t="s">
        <v>149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5" x14ac:dyDescent="0.3">
      <c r="A7609" s="2">
        <v>45959</v>
      </c>
      <c r="B7609" t="s">
        <v>64</v>
      </c>
      <c r="C7609">
        <v>957</v>
      </c>
      <c r="D7609">
        <v>5</v>
      </c>
      <c r="E7609">
        <v>5.2859999999999996</v>
      </c>
      <c r="F7609">
        <v>0.52200000000000002</v>
      </c>
      <c r="G7609">
        <v>26.43</v>
      </c>
      <c r="H7609">
        <v>26.43</v>
      </c>
      <c r="I7609" t="s">
        <v>149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X7609">
        <v>0</v>
      </c>
      <c r="Y7609">
        <v>0</v>
      </c>
    </row>
    <row r="7610" spans="1:25" x14ac:dyDescent="0.3">
      <c r="A7610" s="2">
        <v>45959</v>
      </c>
      <c r="B7610" t="s">
        <v>72</v>
      </c>
      <c r="C7610">
        <v>82</v>
      </c>
      <c r="D7610">
        <v>0</v>
      </c>
      <c r="F7610">
        <v>0</v>
      </c>
      <c r="G7610">
        <v>0</v>
      </c>
      <c r="H7610">
        <v>0</v>
      </c>
      <c r="I7610" t="s">
        <v>149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5" x14ac:dyDescent="0.3">
      <c r="A7611" s="2">
        <v>45959</v>
      </c>
      <c r="B7611" t="s">
        <v>106</v>
      </c>
      <c r="C7611">
        <v>138</v>
      </c>
      <c r="D7611">
        <v>1</v>
      </c>
      <c r="E7611">
        <v>5.9</v>
      </c>
      <c r="F7611">
        <v>0.72499999999999998</v>
      </c>
      <c r="G7611">
        <v>5.9</v>
      </c>
      <c r="H7611">
        <v>5.9</v>
      </c>
      <c r="I7611" t="s">
        <v>149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  <c r="R7611">
        <v>76.489999999999995</v>
      </c>
      <c r="S7611">
        <v>76.489999999999995</v>
      </c>
      <c r="T7611">
        <v>76.489999999999995</v>
      </c>
      <c r="U7611">
        <v>76.489999999999995</v>
      </c>
      <c r="V7611">
        <v>7.7134265920000002</v>
      </c>
      <c r="W7611">
        <v>7.7134265920000002</v>
      </c>
      <c r="X7611">
        <v>12.964406779999999</v>
      </c>
      <c r="Y7611">
        <v>12.964406779999999</v>
      </c>
    </row>
    <row r="7612" spans="1:25" x14ac:dyDescent="0.3">
      <c r="A7612" s="2">
        <v>45959</v>
      </c>
      <c r="B7612" t="s">
        <v>54</v>
      </c>
      <c r="C7612">
        <v>266</v>
      </c>
      <c r="D7612">
        <v>2</v>
      </c>
      <c r="E7612">
        <v>2.58</v>
      </c>
      <c r="F7612">
        <v>0.752</v>
      </c>
      <c r="G7612">
        <v>5.16</v>
      </c>
      <c r="H7612">
        <v>5.16</v>
      </c>
      <c r="I7612" t="s">
        <v>149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X7612">
        <v>0</v>
      </c>
      <c r="Y7612">
        <v>0</v>
      </c>
    </row>
    <row r="7613" spans="1:25" x14ac:dyDescent="0.3">
      <c r="A7613" s="2">
        <v>45959</v>
      </c>
      <c r="B7613" t="s">
        <v>82</v>
      </c>
      <c r="C7613">
        <v>49</v>
      </c>
      <c r="D7613">
        <v>0</v>
      </c>
      <c r="F7613">
        <v>0</v>
      </c>
      <c r="G7613">
        <v>0</v>
      </c>
      <c r="H7613">
        <v>0</v>
      </c>
      <c r="I7613" t="s">
        <v>149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5" x14ac:dyDescent="0.3">
      <c r="A7614" s="2">
        <v>45959</v>
      </c>
      <c r="B7614" t="s">
        <v>44</v>
      </c>
      <c r="C7614">
        <v>154</v>
      </c>
      <c r="D7614">
        <v>0</v>
      </c>
      <c r="F7614">
        <v>0</v>
      </c>
      <c r="G7614">
        <v>0</v>
      </c>
      <c r="H7614">
        <v>0</v>
      </c>
      <c r="I7614" t="s">
        <v>149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5" x14ac:dyDescent="0.3">
      <c r="A7615" s="2">
        <v>45959</v>
      </c>
      <c r="B7615" t="s">
        <v>40</v>
      </c>
      <c r="C7615">
        <v>565</v>
      </c>
      <c r="D7615">
        <v>4</v>
      </c>
      <c r="E7615">
        <v>2.968</v>
      </c>
      <c r="F7615">
        <v>0.70799999999999996</v>
      </c>
      <c r="G7615">
        <v>11.87</v>
      </c>
      <c r="H7615">
        <v>11.87</v>
      </c>
      <c r="I7615" t="s">
        <v>149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X7615">
        <v>0</v>
      </c>
      <c r="Y7615">
        <v>0</v>
      </c>
    </row>
    <row r="7616" spans="1:25" x14ac:dyDescent="0.3">
      <c r="A7616" s="2">
        <v>45959</v>
      </c>
      <c r="B7616" t="s">
        <v>56</v>
      </c>
      <c r="C7616">
        <v>212</v>
      </c>
      <c r="D7616">
        <v>2</v>
      </c>
      <c r="E7616">
        <v>2.9049999999999998</v>
      </c>
      <c r="F7616">
        <v>0.94299999999999995</v>
      </c>
      <c r="G7616">
        <v>5.81</v>
      </c>
      <c r="H7616">
        <v>5.81</v>
      </c>
      <c r="I7616" t="s">
        <v>149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X7616">
        <v>0</v>
      </c>
      <c r="Y7616">
        <v>0</v>
      </c>
    </row>
    <row r="7617" spans="1:25" x14ac:dyDescent="0.3">
      <c r="A7617" s="2">
        <v>45959</v>
      </c>
      <c r="B7617" t="s">
        <v>76</v>
      </c>
      <c r="C7617">
        <v>45</v>
      </c>
      <c r="D7617">
        <v>2</v>
      </c>
      <c r="E7617">
        <v>3.9550000000000001</v>
      </c>
      <c r="F7617">
        <v>4.444</v>
      </c>
      <c r="G7617">
        <v>7.91</v>
      </c>
      <c r="H7617">
        <v>7.91</v>
      </c>
      <c r="I7617" t="s">
        <v>149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X7617">
        <v>0</v>
      </c>
      <c r="Y7617">
        <v>0</v>
      </c>
    </row>
    <row r="7618" spans="1:25" x14ac:dyDescent="0.3">
      <c r="A7618" s="2">
        <v>45959</v>
      </c>
      <c r="B7618" t="s">
        <v>48</v>
      </c>
      <c r="C7618">
        <v>828</v>
      </c>
      <c r="D7618">
        <v>1</v>
      </c>
      <c r="E7618">
        <v>3.65</v>
      </c>
      <c r="F7618">
        <v>0.121</v>
      </c>
      <c r="G7618">
        <v>3.65</v>
      </c>
      <c r="H7618">
        <v>3.65</v>
      </c>
      <c r="I7618" t="s">
        <v>149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X7618">
        <v>0</v>
      </c>
      <c r="Y7618">
        <v>0</v>
      </c>
    </row>
    <row r="7619" spans="1:25" x14ac:dyDescent="0.3">
      <c r="A7619" s="2">
        <v>45959</v>
      </c>
      <c r="B7619" t="s">
        <v>24</v>
      </c>
      <c r="C7619">
        <v>964</v>
      </c>
      <c r="D7619">
        <v>5</v>
      </c>
      <c r="E7619">
        <v>2.52</v>
      </c>
      <c r="F7619">
        <v>0.51900000000000002</v>
      </c>
      <c r="G7619">
        <v>12.6</v>
      </c>
      <c r="H7619">
        <v>12.6</v>
      </c>
      <c r="I7619" t="s">
        <v>149</v>
      </c>
      <c r="J7619">
        <v>0</v>
      </c>
      <c r="K7619">
        <v>1</v>
      </c>
      <c r="L7619">
        <v>1</v>
      </c>
      <c r="M7619">
        <v>1</v>
      </c>
      <c r="N7619">
        <v>0</v>
      </c>
      <c r="O7619">
        <v>1</v>
      </c>
      <c r="P7619">
        <v>1</v>
      </c>
      <c r="Q7619">
        <v>1</v>
      </c>
      <c r="R7619">
        <v>0</v>
      </c>
      <c r="S7619">
        <v>22.49</v>
      </c>
      <c r="T7619">
        <v>22.49</v>
      </c>
      <c r="U7619">
        <v>22.49</v>
      </c>
      <c r="V7619">
        <v>56.024899959999999</v>
      </c>
      <c r="W7619">
        <v>56.024899959999999</v>
      </c>
      <c r="X7619">
        <v>1.784920635</v>
      </c>
      <c r="Y7619">
        <v>1.784920635</v>
      </c>
    </row>
    <row r="7620" spans="1:25" x14ac:dyDescent="0.3">
      <c r="A7620" s="2">
        <v>45959</v>
      </c>
      <c r="B7620" t="s">
        <v>108</v>
      </c>
      <c r="C7620">
        <v>276</v>
      </c>
      <c r="D7620">
        <v>1</v>
      </c>
      <c r="E7620">
        <v>2.37</v>
      </c>
      <c r="F7620">
        <v>0.36199999999999999</v>
      </c>
      <c r="G7620">
        <v>2.37</v>
      </c>
      <c r="H7620">
        <v>2.37</v>
      </c>
      <c r="I7620" t="s">
        <v>149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X7620">
        <v>0</v>
      </c>
      <c r="Y7620">
        <v>0</v>
      </c>
    </row>
    <row r="7621" spans="1:25" x14ac:dyDescent="0.3">
      <c r="A7621" s="2">
        <v>45959</v>
      </c>
      <c r="B7621" t="s">
        <v>62</v>
      </c>
      <c r="C7621">
        <v>704</v>
      </c>
      <c r="D7621">
        <v>3</v>
      </c>
      <c r="E7621">
        <v>2.62</v>
      </c>
      <c r="F7621">
        <v>0.42599999999999999</v>
      </c>
      <c r="G7621">
        <v>7.86</v>
      </c>
      <c r="H7621">
        <v>7.86</v>
      </c>
      <c r="I7621" t="s">
        <v>149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X7621">
        <v>0</v>
      </c>
      <c r="Y7621">
        <v>0</v>
      </c>
    </row>
    <row r="7622" spans="1:25" x14ac:dyDescent="0.3">
      <c r="A7622" s="2">
        <v>45959</v>
      </c>
      <c r="B7622" t="s">
        <v>80</v>
      </c>
      <c r="C7622">
        <v>68</v>
      </c>
      <c r="D7622">
        <v>1</v>
      </c>
      <c r="E7622">
        <v>7.29</v>
      </c>
      <c r="F7622">
        <v>1.4710000000000001</v>
      </c>
      <c r="G7622">
        <v>7.29</v>
      </c>
      <c r="H7622">
        <v>7.29</v>
      </c>
      <c r="I7622" t="s">
        <v>149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X7622">
        <v>0</v>
      </c>
      <c r="Y7622">
        <v>0</v>
      </c>
    </row>
    <row r="7623" spans="1:25" x14ac:dyDescent="0.3">
      <c r="A7623" s="2">
        <v>45959</v>
      </c>
      <c r="B7623" t="s">
        <v>84</v>
      </c>
      <c r="C7623">
        <v>283</v>
      </c>
      <c r="D7623">
        <v>1</v>
      </c>
      <c r="E7623">
        <v>3.06</v>
      </c>
      <c r="F7623">
        <v>0.35299999999999998</v>
      </c>
      <c r="G7623">
        <v>3.06</v>
      </c>
      <c r="H7623">
        <v>3.06</v>
      </c>
      <c r="I7623" t="s">
        <v>149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X7623">
        <v>0</v>
      </c>
      <c r="Y7623">
        <v>0</v>
      </c>
    </row>
    <row r="7624" spans="1:25" x14ac:dyDescent="0.3">
      <c r="A7624" s="2">
        <v>45959</v>
      </c>
      <c r="B7624" t="s">
        <v>42</v>
      </c>
      <c r="C7624">
        <v>312</v>
      </c>
      <c r="D7624">
        <v>3</v>
      </c>
      <c r="E7624">
        <v>4.5570000000000004</v>
      </c>
      <c r="F7624">
        <v>0.96199999999999997</v>
      </c>
      <c r="G7624">
        <v>13.67</v>
      </c>
      <c r="H7624">
        <v>13.67</v>
      </c>
      <c r="I7624" t="s">
        <v>149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  <c r="Q7624">
        <v>1</v>
      </c>
      <c r="R7624">
        <v>24.98</v>
      </c>
      <c r="S7624">
        <v>24.98</v>
      </c>
      <c r="T7624">
        <v>24.98</v>
      </c>
      <c r="U7624">
        <v>24.98</v>
      </c>
      <c r="V7624">
        <v>54.723779020000002</v>
      </c>
      <c r="W7624">
        <v>54.723779020000002</v>
      </c>
      <c r="X7624">
        <v>1.8273591810000001</v>
      </c>
      <c r="Y7624">
        <v>1.8273591810000001</v>
      </c>
    </row>
    <row r="7625" spans="1:25" x14ac:dyDescent="0.3">
      <c r="A7625" s="2">
        <v>45959</v>
      </c>
      <c r="B7625" t="s">
        <v>11</v>
      </c>
      <c r="C7625">
        <v>84</v>
      </c>
      <c r="D7625">
        <v>2</v>
      </c>
      <c r="E7625">
        <v>3.87</v>
      </c>
      <c r="F7625">
        <v>2.3809999999999998</v>
      </c>
      <c r="G7625">
        <v>7.74</v>
      </c>
      <c r="H7625">
        <v>7.74</v>
      </c>
      <c r="I7625" t="s">
        <v>149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X7625">
        <v>0</v>
      </c>
      <c r="Y7625">
        <v>0</v>
      </c>
    </row>
    <row r="7626" spans="1:25" x14ac:dyDescent="0.3">
      <c r="A7626" s="2">
        <v>45959</v>
      </c>
      <c r="B7626" t="s">
        <v>102</v>
      </c>
      <c r="C7626">
        <v>1016</v>
      </c>
      <c r="D7626">
        <v>4</v>
      </c>
      <c r="E7626">
        <v>2.5099999999999998</v>
      </c>
      <c r="F7626">
        <v>0.39400000000000002</v>
      </c>
      <c r="G7626">
        <v>10.039999999999999</v>
      </c>
      <c r="H7626">
        <v>10.039999999999999</v>
      </c>
      <c r="I7626" t="s">
        <v>149</v>
      </c>
      <c r="J7626">
        <v>2</v>
      </c>
      <c r="K7626">
        <v>2</v>
      </c>
      <c r="L7626">
        <v>2</v>
      </c>
      <c r="M7626">
        <v>2</v>
      </c>
      <c r="N7626">
        <v>3</v>
      </c>
      <c r="O7626">
        <v>3</v>
      </c>
      <c r="P7626">
        <v>3</v>
      </c>
      <c r="Q7626">
        <v>3</v>
      </c>
      <c r="R7626">
        <v>79.290000000000006</v>
      </c>
      <c r="S7626">
        <v>79.290000000000006</v>
      </c>
      <c r="T7626">
        <v>79.290000000000006</v>
      </c>
      <c r="U7626">
        <v>79.290000000000006</v>
      </c>
      <c r="V7626">
        <v>12.662378609999999</v>
      </c>
      <c r="W7626">
        <v>12.662378609999999</v>
      </c>
      <c r="X7626">
        <v>7.8974103590000002</v>
      </c>
      <c r="Y7626">
        <v>7.8974103590000002</v>
      </c>
    </row>
    <row r="7627" spans="1:25" x14ac:dyDescent="0.3">
      <c r="A7627" s="2">
        <v>45959</v>
      </c>
      <c r="B7627" t="s">
        <v>98</v>
      </c>
      <c r="C7627">
        <v>1566</v>
      </c>
      <c r="D7627">
        <v>7</v>
      </c>
      <c r="E7627">
        <v>2.4790000000000001</v>
      </c>
      <c r="F7627">
        <v>0.44700000000000001</v>
      </c>
      <c r="G7627">
        <v>17.350000000000001</v>
      </c>
      <c r="H7627">
        <v>17.350000000000001</v>
      </c>
      <c r="I7627" t="s">
        <v>149</v>
      </c>
      <c r="J7627">
        <v>1</v>
      </c>
      <c r="K7627">
        <v>1</v>
      </c>
      <c r="L7627">
        <v>1</v>
      </c>
      <c r="M7627">
        <v>1</v>
      </c>
      <c r="N7627">
        <v>3</v>
      </c>
      <c r="O7627">
        <v>3</v>
      </c>
      <c r="P7627">
        <v>3</v>
      </c>
      <c r="Q7627">
        <v>3</v>
      </c>
      <c r="R7627">
        <v>40.47</v>
      </c>
      <c r="S7627">
        <v>40.47</v>
      </c>
      <c r="T7627">
        <v>40.47</v>
      </c>
      <c r="U7627">
        <v>40.47</v>
      </c>
      <c r="V7627">
        <v>42.871262659999999</v>
      </c>
      <c r="W7627">
        <v>42.871262659999999</v>
      </c>
      <c r="X7627">
        <v>2.3325648409999999</v>
      </c>
      <c r="Y7627">
        <v>2.3325648409999999</v>
      </c>
    </row>
    <row r="7628" spans="1:25" x14ac:dyDescent="0.3">
      <c r="A7628" s="2">
        <v>45959</v>
      </c>
      <c r="B7628" t="s">
        <v>104</v>
      </c>
      <c r="C7628">
        <v>281</v>
      </c>
      <c r="D7628">
        <v>1</v>
      </c>
      <c r="E7628">
        <v>1.22</v>
      </c>
      <c r="F7628">
        <v>0.35599999999999998</v>
      </c>
      <c r="G7628">
        <v>1.22</v>
      </c>
      <c r="H7628">
        <v>1.22</v>
      </c>
      <c r="I7628" t="s">
        <v>149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X7628">
        <v>0</v>
      </c>
      <c r="Y7628">
        <v>0</v>
      </c>
    </row>
    <row r="7629" spans="1:25" x14ac:dyDescent="0.3">
      <c r="A7629" s="2">
        <v>45959</v>
      </c>
      <c r="B7629" t="s">
        <v>38</v>
      </c>
      <c r="C7629">
        <v>6</v>
      </c>
      <c r="D7629">
        <v>1</v>
      </c>
      <c r="E7629">
        <v>2.37</v>
      </c>
      <c r="F7629">
        <v>16.667000000000002</v>
      </c>
      <c r="G7629">
        <v>2.37</v>
      </c>
      <c r="H7629">
        <v>2.37</v>
      </c>
      <c r="I7629" t="s">
        <v>149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X7629">
        <v>0</v>
      </c>
      <c r="Y7629">
        <v>0</v>
      </c>
    </row>
    <row r="7630" spans="1:25" x14ac:dyDescent="0.3">
      <c r="A7630" s="2">
        <v>45959</v>
      </c>
      <c r="B7630" t="s">
        <v>42</v>
      </c>
      <c r="C7630">
        <v>68</v>
      </c>
      <c r="D7630">
        <v>2</v>
      </c>
      <c r="E7630">
        <v>1.625</v>
      </c>
      <c r="F7630">
        <v>2.9409999999999998</v>
      </c>
      <c r="G7630">
        <v>3.25</v>
      </c>
      <c r="H7630">
        <v>3.25</v>
      </c>
      <c r="I7630" t="s">
        <v>149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X7630">
        <v>0</v>
      </c>
      <c r="Y7630">
        <v>0</v>
      </c>
    </row>
    <row r="7631" spans="1:25" x14ac:dyDescent="0.3">
      <c r="A7631" s="2">
        <v>45959</v>
      </c>
      <c r="B7631" t="s">
        <v>50</v>
      </c>
      <c r="C7631">
        <v>5</v>
      </c>
      <c r="D7631">
        <v>0</v>
      </c>
      <c r="F7631">
        <v>0</v>
      </c>
      <c r="G7631">
        <v>0</v>
      </c>
      <c r="H7631">
        <v>0</v>
      </c>
      <c r="I7631" t="s">
        <v>149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5" x14ac:dyDescent="0.3">
      <c r="A7632" s="2">
        <v>45959</v>
      </c>
      <c r="B7632" t="s">
        <v>72</v>
      </c>
      <c r="C7632">
        <v>172</v>
      </c>
      <c r="D7632">
        <v>1</v>
      </c>
      <c r="E7632">
        <v>5.23</v>
      </c>
      <c r="F7632">
        <v>0.58099999999999996</v>
      </c>
      <c r="G7632">
        <v>5.23</v>
      </c>
      <c r="H7632">
        <v>5.23</v>
      </c>
      <c r="I7632" t="s">
        <v>149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X7632">
        <v>0</v>
      </c>
      <c r="Y7632">
        <v>0</v>
      </c>
    </row>
    <row r="7633" spans="1:25" x14ac:dyDescent="0.3">
      <c r="A7633" s="2">
        <v>45959</v>
      </c>
      <c r="B7633" t="s">
        <v>84</v>
      </c>
      <c r="C7633">
        <v>198</v>
      </c>
      <c r="D7633">
        <v>2</v>
      </c>
      <c r="E7633">
        <v>1.7350000000000001</v>
      </c>
      <c r="F7633">
        <v>1.01</v>
      </c>
      <c r="G7633">
        <v>3.47</v>
      </c>
      <c r="H7633">
        <v>3.47</v>
      </c>
      <c r="I7633" t="s">
        <v>149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34.49</v>
      </c>
      <c r="S7633">
        <v>34.49</v>
      </c>
      <c r="T7633">
        <v>34.49</v>
      </c>
      <c r="U7633">
        <v>34.49</v>
      </c>
      <c r="V7633">
        <v>10.060887210000001</v>
      </c>
      <c r="W7633">
        <v>10.060887210000001</v>
      </c>
      <c r="X7633">
        <v>9.9394812679999998</v>
      </c>
      <c r="Y7633">
        <v>9.9394812679999998</v>
      </c>
    </row>
    <row r="7634" spans="1:25" x14ac:dyDescent="0.3">
      <c r="A7634" s="2">
        <v>45959</v>
      </c>
      <c r="B7634" t="s">
        <v>68</v>
      </c>
      <c r="C7634">
        <v>539</v>
      </c>
      <c r="D7634">
        <v>6</v>
      </c>
      <c r="E7634">
        <v>3.2879999999999998</v>
      </c>
      <c r="F7634">
        <v>1.113</v>
      </c>
      <c r="G7634">
        <v>19.73</v>
      </c>
      <c r="H7634">
        <v>19.73</v>
      </c>
      <c r="I7634" t="s">
        <v>149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1</v>
      </c>
      <c r="R7634">
        <v>27.49</v>
      </c>
      <c r="S7634">
        <v>27.49</v>
      </c>
      <c r="T7634">
        <v>27.49</v>
      </c>
      <c r="U7634">
        <v>27.49</v>
      </c>
      <c r="V7634">
        <v>71.77155329</v>
      </c>
      <c r="W7634">
        <v>71.77155329</v>
      </c>
      <c r="X7634">
        <v>1.3933096810000001</v>
      </c>
      <c r="Y7634">
        <v>1.3933096810000001</v>
      </c>
    </row>
    <row r="7635" spans="1:25" x14ac:dyDescent="0.3">
      <c r="A7635" s="2">
        <v>45959</v>
      </c>
      <c r="B7635" t="s">
        <v>64</v>
      </c>
      <c r="C7635">
        <v>304</v>
      </c>
      <c r="D7635">
        <v>0</v>
      </c>
      <c r="F7635">
        <v>0</v>
      </c>
      <c r="G7635">
        <v>0</v>
      </c>
      <c r="H7635">
        <v>0</v>
      </c>
      <c r="I7635" t="s">
        <v>149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5" x14ac:dyDescent="0.3">
      <c r="A7636" s="2">
        <v>45959</v>
      </c>
      <c r="B7636" t="s">
        <v>26</v>
      </c>
      <c r="C7636">
        <v>59</v>
      </c>
      <c r="D7636">
        <v>1</v>
      </c>
      <c r="E7636">
        <v>3.25</v>
      </c>
      <c r="F7636">
        <v>1.6950000000000001</v>
      </c>
      <c r="G7636">
        <v>3.25</v>
      </c>
      <c r="H7636">
        <v>3.25</v>
      </c>
      <c r="I7636" t="s">
        <v>149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X7636">
        <v>0</v>
      </c>
      <c r="Y7636">
        <v>0</v>
      </c>
    </row>
    <row r="7637" spans="1:25" x14ac:dyDescent="0.3">
      <c r="A7637" s="2">
        <v>45959</v>
      </c>
      <c r="B7637" t="s">
        <v>15</v>
      </c>
      <c r="C7637">
        <v>625</v>
      </c>
      <c r="D7637">
        <v>1</v>
      </c>
      <c r="E7637">
        <v>1.42</v>
      </c>
      <c r="F7637">
        <v>0.16</v>
      </c>
      <c r="G7637">
        <v>1.42</v>
      </c>
      <c r="H7637">
        <v>1.42</v>
      </c>
      <c r="I7637" t="s">
        <v>149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X7637">
        <v>0</v>
      </c>
      <c r="Y7637">
        <v>0</v>
      </c>
    </row>
    <row r="7638" spans="1:25" x14ac:dyDescent="0.3">
      <c r="A7638" s="2">
        <v>45959</v>
      </c>
      <c r="B7638" t="s">
        <v>36</v>
      </c>
      <c r="C7638">
        <v>101</v>
      </c>
      <c r="D7638">
        <v>0</v>
      </c>
      <c r="F7638">
        <v>0</v>
      </c>
      <c r="G7638">
        <v>0</v>
      </c>
      <c r="H7638">
        <v>0</v>
      </c>
      <c r="I7638" t="s">
        <v>149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5" x14ac:dyDescent="0.3">
      <c r="A7639" s="2">
        <v>45959</v>
      </c>
      <c r="B7639" t="s">
        <v>78</v>
      </c>
      <c r="C7639">
        <v>672</v>
      </c>
      <c r="D7639">
        <v>3</v>
      </c>
      <c r="E7639">
        <v>3.8730000000000002</v>
      </c>
      <c r="F7639">
        <v>0.44600000000000001</v>
      </c>
      <c r="G7639">
        <v>11.62</v>
      </c>
      <c r="H7639">
        <v>11.62</v>
      </c>
      <c r="I7639" t="s">
        <v>149</v>
      </c>
      <c r="J7639">
        <v>3</v>
      </c>
      <c r="K7639">
        <v>3</v>
      </c>
      <c r="L7639">
        <v>3</v>
      </c>
      <c r="M7639">
        <v>3</v>
      </c>
      <c r="N7639">
        <v>4</v>
      </c>
      <c r="O7639">
        <v>4</v>
      </c>
      <c r="P7639">
        <v>4</v>
      </c>
      <c r="Q7639">
        <v>4</v>
      </c>
      <c r="R7639">
        <v>214.85</v>
      </c>
      <c r="S7639">
        <v>214.85</v>
      </c>
      <c r="T7639">
        <v>214.85</v>
      </c>
      <c r="U7639">
        <v>214.85</v>
      </c>
      <c r="V7639">
        <v>5.408424482</v>
      </c>
      <c r="W7639">
        <v>5.408424482</v>
      </c>
      <c r="X7639">
        <v>18.489672980000002</v>
      </c>
      <c r="Y7639">
        <v>18.489672980000002</v>
      </c>
    </row>
    <row r="7640" spans="1:25" x14ac:dyDescent="0.3">
      <c r="A7640" s="2">
        <v>45959</v>
      </c>
      <c r="B7640" t="s">
        <v>21</v>
      </c>
      <c r="C7640">
        <v>360</v>
      </c>
      <c r="D7640">
        <v>4</v>
      </c>
      <c r="E7640">
        <v>2.0550000000000002</v>
      </c>
      <c r="F7640">
        <v>1.111</v>
      </c>
      <c r="G7640">
        <v>8.2200000000000006</v>
      </c>
      <c r="H7640">
        <v>8.2200000000000006</v>
      </c>
      <c r="I7640" t="s">
        <v>149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X7640">
        <v>0</v>
      </c>
      <c r="Y7640">
        <v>0</v>
      </c>
    </row>
    <row r="7641" spans="1:25" x14ac:dyDescent="0.3">
      <c r="A7641" s="2">
        <v>45959</v>
      </c>
      <c r="B7641" t="s">
        <v>94</v>
      </c>
      <c r="C7641">
        <v>218</v>
      </c>
      <c r="D7641">
        <v>1</v>
      </c>
      <c r="E7641">
        <v>3.61</v>
      </c>
      <c r="F7641">
        <v>0.45900000000000002</v>
      </c>
      <c r="G7641">
        <v>3.61</v>
      </c>
      <c r="H7641">
        <v>3.61</v>
      </c>
      <c r="I7641" t="s">
        <v>149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X7641">
        <v>0</v>
      </c>
      <c r="Y7641">
        <v>0</v>
      </c>
    </row>
    <row r="7642" spans="1:25" x14ac:dyDescent="0.3">
      <c r="A7642" s="2">
        <v>45959</v>
      </c>
      <c r="B7642" t="s">
        <v>17</v>
      </c>
      <c r="C7642">
        <v>29</v>
      </c>
      <c r="D7642">
        <v>0</v>
      </c>
      <c r="F7642">
        <v>0</v>
      </c>
      <c r="G7642">
        <v>0</v>
      </c>
      <c r="H7642">
        <v>0</v>
      </c>
      <c r="I7642" t="s">
        <v>149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5" x14ac:dyDescent="0.3">
      <c r="A7643" s="2">
        <v>45959</v>
      </c>
      <c r="B7643" t="s">
        <v>17</v>
      </c>
      <c r="C7643">
        <v>51</v>
      </c>
      <c r="D7643">
        <v>1</v>
      </c>
      <c r="E7643">
        <v>1.47</v>
      </c>
      <c r="F7643">
        <v>1.9610000000000001</v>
      </c>
      <c r="G7643">
        <v>1.47</v>
      </c>
      <c r="H7643">
        <v>1.47</v>
      </c>
      <c r="I7643" t="s">
        <v>149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X7643">
        <v>0</v>
      </c>
      <c r="Y7643">
        <v>0</v>
      </c>
    </row>
    <row r="7644" spans="1:25" x14ac:dyDescent="0.3">
      <c r="A7644" s="2">
        <v>45959</v>
      </c>
      <c r="B7644" t="s">
        <v>17</v>
      </c>
      <c r="C7644">
        <v>40</v>
      </c>
      <c r="D7644">
        <v>3</v>
      </c>
      <c r="E7644">
        <v>1.69</v>
      </c>
      <c r="F7644">
        <v>7.5</v>
      </c>
      <c r="G7644">
        <v>5.07</v>
      </c>
      <c r="H7644">
        <v>5.07</v>
      </c>
      <c r="I7644" t="s">
        <v>149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X7644">
        <v>0</v>
      </c>
      <c r="Y7644">
        <v>0</v>
      </c>
    </row>
    <row r="7645" spans="1:25" x14ac:dyDescent="0.3">
      <c r="A7645" s="2">
        <v>45959</v>
      </c>
      <c r="B7645" t="s">
        <v>17</v>
      </c>
      <c r="C7645">
        <v>14</v>
      </c>
      <c r="D7645">
        <v>0</v>
      </c>
      <c r="F7645">
        <v>0</v>
      </c>
      <c r="G7645">
        <v>0</v>
      </c>
      <c r="H7645">
        <v>0</v>
      </c>
      <c r="I7645" t="s">
        <v>149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5" x14ac:dyDescent="0.3">
      <c r="A7646" s="2">
        <v>45959</v>
      </c>
      <c r="B7646" t="s">
        <v>52</v>
      </c>
      <c r="C7646">
        <v>594</v>
      </c>
      <c r="D7646">
        <v>12</v>
      </c>
      <c r="E7646">
        <v>0.69799999999999995</v>
      </c>
      <c r="F7646">
        <v>2.02</v>
      </c>
      <c r="G7646">
        <v>8.3699999999999992</v>
      </c>
      <c r="H7646">
        <v>8.3699999999999992</v>
      </c>
      <c r="I7646" t="s">
        <v>149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13.88</v>
      </c>
      <c r="S7646">
        <v>13.88</v>
      </c>
      <c r="T7646">
        <v>13.88</v>
      </c>
      <c r="U7646">
        <v>13.88</v>
      </c>
      <c r="V7646">
        <v>60.302593659999999</v>
      </c>
      <c r="W7646">
        <v>60.302593659999999</v>
      </c>
      <c r="X7646">
        <v>1.6583034649999999</v>
      </c>
      <c r="Y7646">
        <v>1.6583034649999999</v>
      </c>
    </row>
    <row r="7647" spans="1:25" x14ac:dyDescent="0.3">
      <c r="A7647" s="2">
        <v>45959</v>
      </c>
      <c r="B7647" t="s">
        <v>52</v>
      </c>
      <c r="C7647">
        <v>980</v>
      </c>
      <c r="D7647">
        <v>9</v>
      </c>
      <c r="E7647">
        <v>0.61699999999999999</v>
      </c>
      <c r="F7647">
        <v>0.91800000000000004</v>
      </c>
      <c r="G7647">
        <v>5.55</v>
      </c>
      <c r="H7647">
        <v>5.55</v>
      </c>
      <c r="I7647" t="s">
        <v>149</v>
      </c>
      <c r="J7647">
        <v>2</v>
      </c>
      <c r="K7647">
        <v>2</v>
      </c>
      <c r="L7647">
        <v>2</v>
      </c>
      <c r="M7647">
        <v>2</v>
      </c>
      <c r="N7647">
        <v>3</v>
      </c>
      <c r="O7647">
        <v>3</v>
      </c>
      <c r="P7647">
        <v>3</v>
      </c>
      <c r="Q7647">
        <v>3</v>
      </c>
      <c r="R7647">
        <v>39.25</v>
      </c>
      <c r="S7647">
        <v>39.25</v>
      </c>
      <c r="T7647">
        <v>39.25</v>
      </c>
      <c r="U7647">
        <v>39.25</v>
      </c>
      <c r="V7647">
        <v>14.14012739</v>
      </c>
      <c r="W7647">
        <v>14.14012739</v>
      </c>
      <c r="X7647">
        <v>7.0720720720000001</v>
      </c>
      <c r="Y7647">
        <v>7.0720720720000001</v>
      </c>
    </row>
    <row r="7648" spans="1:25" x14ac:dyDescent="0.3">
      <c r="A7648" s="2">
        <v>45959</v>
      </c>
      <c r="B7648" t="s">
        <v>52</v>
      </c>
      <c r="C7648">
        <v>702</v>
      </c>
      <c r="D7648">
        <v>8</v>
      </c>
      <c r="E7648">
        <v>0.56899999999999995</v>
      </c>
      <c r="F7648">
        <v>1.1399999999999999</v>
      </c>
      <c r="G7648">
        <v>4.55</v>
      </c>
      <c r="H7648">
        <v>4.55</v>
      </c>
      <c r="I7648" t="s">
        <v>149</v>
      </c>
      <c r="J7648">
        <v>0</v>
      </c>
      <c r="K7648">
        <v>1</v>
      </c>
      <c r="L7648">
        <v>1</v>
      </c>
      <c r="M7648">
        <v>1</v>
      </c>
      <c r="N7648">
        <v>0</v>
      </c>
      <c r="O7648">
        <v>1</v>
      </c>
      <c r="P7648">
        <v>1</v>
      </c>
      <c r="Q7648">
        <v>1</v>
      </c>
      <c r="R7648">
        <v>0</v>
      </c>
      <c r="S7648">
        <v>13.88</v>
      </c>
      <c r="T7648">
        <v>13.88</v>
      </c>
      <c r="U7648">
        <v>13.88</v>
      </c>
      <c r="V7648">
        <v>32.78097983</v>
      </c>
      <c r="W7648">
        <v>32.78097983</v>
      </c>
      <c r="X7648">
        <v>3.0505494510000002</v>
      </c>
      <c r="Y7648">
        <v>3.0505494510000002</v>
      </c>
    </row>
    <row r="7649" spans="1:25" x14ac:dyDescent="0.3">
      <c r="A7649" s="2">
        <v>45959</v>
      </c>
      <c r="B7649" t="s">
        <v>52</v>
      </c>
      <c r="C7649">
        <v>1559</v>
      </c>
      <c r="D7649">
        <v>15</v>
      </c>
      <c r="E7649">
        <v>0.32700000000000001</v>
      </c>
      <c r="F7649">
        <v>0.96199999999999997</v>
      </c>
      <c r="G7649">
        <v>4.9000000000000004</v>
      </c>
      <c r="H7649">
        <v>4.9000000000000004</v>
      </c>
      <c r="I7649" t="s">
        <v>149</v>
      </c>
      <c r="J7649">
        <v>1</v>
      </c>
      <c r="K7649">
        <v>2</v>
      </c>
      <c r="L7649">
        <v>2</v>
      </c>
      <c r="M7649">
        <v>2</v>
      </c>
      <c r="N7649">
        <v>1</v>
      </c>
      <c r="O7649">
        <v>2</v>
      </c>
      <c r="P7649">
        <v>2</v>
      </c>
      <c r="Q7649">
        <v>2</v>
      </c>
      <c r="R7649">
        <v>34.49</v>
      </c>
      <c r="S7649">
        <v>48.37</v>
      </c>
      <c r="T7649">
        <v>48.37</v>
      </c>
      <c r="U7649">
        <v>48.37</v>
      </c>
      <c r="V7649">
        <v>10.13024602</v>
      </c>
      <c r="W7649">
        <v>10.13024602</v>
      </c>
      <c r="X7649">
        <v>9.8714285709999992</v>
      </c>
      <c r="Y7649">
        <v>9.8714285709999992</v>
      </c>
    </row>
    <row r="7650" spans="1:25" x14ac:dyDescent="0.3">
      <c r="A7650" s="2">
        <v>45959</v>
      </c>
      <c r="B7650" t="s">
        <v>112</v>
      </c>
      <c r="C7650">
        <v>295</v>
      </c>
      <c r="D7650">
        <v>2</v>
      </c>
      <c r="E7650">
        <v>1.35</v>
      </c>
      <c r="F7650">
        <v>0.67800000000000005</v>
      </c>
      <c r="G7650">
        <v>2.7</v>
      </c>
      <c r="H7650">
        <v>2.7</v>
      </c>
      <c r="I7650" t="s">
        <v>149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X7650">
        <v>0</v>
      </c>
      <c r="Y7650">
        <v>0</v>
      </c>
    </row>
    <row r="7651" spans="1:25" x14ac:dyDescent="0.3">
      <c r="A7651" s="2">
        <v>45959</v>
      </c>
      <c r="B7651" t="s">
        <v>15</v>
      </c>
      <c r="C7651">
        <v>197</v>
      </c>
      <c r="D7651">
        <v>2</v>
      </c>
      <c r="E7651">
        <v>1.595</v>
      </c>
      <c r="F7651">
        <v>1.0149999999999999</v>
      </c>
      <c r="G7651">
        <v>3.19</v>
      </c>
      <c r="H7651">
        <v>3.19</v>
      </c>
      <c r="I7651" t="s">
        <v>149</v>
      </c>
      <c r="J7651">
        <v>2</v>
      </c>
      <c r="K7651">
        <v>2</v>
      </c>
      <c r="L7651">
        <v>2</v>
      </c>
      <c r="M7651">
        <v>2</v>
      </c>
      <c r="N7651">
        <v>2</v>
      </c>
      <c r="O7651">
        <v>2</v>
      </c>
      <c r="P7651">
        <v>2</v>
      </c>
      <c r="Q7651">
        <v>2</v>
      </c>
      <c r="R7651">
        <v>58.76</v>
      </c>
      <c r="S7651">
        <v>58.76</v>
      </c>
      <c r="T7651">
        <v>58.76</v>
      </c>
      <c r="U7651">
        <v>58.76</v>
      </c>
      <c r="V7651">
        <v>5.4288631719999998</v>
      </c>
      <c r="W7651">
        <v>5.4288631719999998</v>
      </c>
      <c r="X7651">
        <v>18.420062699999999</v>
      </c>
      <c r="Y7651">
        <v>18.420062699999999</v>
      </c>
    </row>
    <row r="7652" spans="1:25" x14ac:dyDescent="0.3">
      <c r="A7652" s="2">
        <v>45959</v>
      </c>
      <c r="B7652" t="s">
        <v>112</v>
      </c>
      <c r="C7652">
        <v>989</v>
      </c>
      <c r="D7652">
        <v>7</v>
      </c>
      <c r="E7652">
        <v>1.129</v>
      </c>
      <c r="F7652">
        <v>0.70799999999999996</v>
      </c>
      <c r="G7652">
        <v>7.9</v>
      </c>
      <c r="H7652">
        <v>7.9</v>
      </c>
      <c r="I7652" t="s">
        <v>149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X7652">
        <v>0</v>
      </c>
      <c r="Y7652">
        <v>0</v>
      </c>
    </row>
    <row r="7653" spans="1:25" x14ac:dyDescent="0.3">
      <c r="A7653" s="2">
        <v>45959</v>
      </c>
      <c r="B7653" t="s">
        <v>15</v>
      </c>
      <c r="C7653">
        <v>353</v>
      </c>
      <c r="D7653">
        <v>2</v>
      </c>
      <c r="E7653">
        <v>1.115</v>
      </c>
      <c r="F7653">
        <v>0.56699999999999995</v>
      </c>
      <c r="G7653">
        <v>2.23</v>
      </c>
      <c r="H7653">
        <v>2.23</v>
      </c>
      <c r="I7653" t="s">
        <v>149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X7653">
        <v>0</v>
      </c>
      <c r="Y7653">
        <v>0</v>
      </c>
    </row>
    <row r="7654" spans="1:25" x14ac:dyDescent="0.3">
      <c r="A7654" s="2">
        <v>45959</v>
      </c>
      <c r="B7654" t="s">
        <v>15</v>
      </c>
      <c r="C7654">
        <v>452</v>
      </c>
      <c r="D7654">
        <v>6</v>
      </c>
      <c r="E7654">
        <v>1.798</v>
      </c>
      <c r="F7654">
        <v>1.327</v>
      </c>
      <c r="G7654">
        <v>10.79</v>
      </c>
      <c r="H7654">
        <v>10.79</v>
      </c>
      <c r="I7654" t="s">
        <v>149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X7654">
        <v>0</v>
      </c>
      <c r="Y7654">
        <v>0</v>
      </c>
    </row>
    <row r="7655" spans="1:25" x14ac:dyDescent="0.3">
      <c r="A7655" s="2">
        <v>45959</v>
      </c>
      <c r="B7655" t="s">
        <v>112</v>
      </c>
      <c r="C7655">
        <v>266</v>
      </c>
      <c r="D7655">
        <v>3</v>
      </c>
      <c r="E7655">
        <v>1.08</v>
      </c>
      <c r="F7655">
        <v>1.1279999999999999</v>
      </c>
      <c r="G7655">
        <v>3.24</v>
      </c>
      <c r="H7655">
        <v>3.24</v>
      </c>
      <c r="I7655" t="s">
        <v>149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X7655">
        <v>0</v>
      </c>
      <c r="Y7655">
        <v>0</v>
      </c>
    </row>
    <row r="7656" spans="1:25" x14ac:dyDescent="0.3">
      <c r="A7656" s="2">
        <v>45959</v>
      </c>
      <c r="B7656" t="s">
        <v>15</v>
      </c>
      <c r="C7656">
        <v>428</v>
      </c>
      <c r="D7656">
        <v>3</v>
      </c>
      <c r="E7656">
        <v>0.92</v>
      </c>
      <c r="F7656">
        <v>0.70099999999999996</v>
      </c>
      <c r="G7656">
        <v>2.76</v>
      </c>
      <c r="H7656">
        <v>2.76</v>
      </c>
      <c r="I7656" t="s">
        <v>149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X7656">
        <v>0</v>
      </c>
      <c r="Y7656">
        <v>0</v>
      </c>
    </row>
    <row r="7657" spans="1:25" x14ac:dyDescent="0.3">
      <c r="A7657" s="2">
        <v>45959</v>
      </c>
      <c r="B7657" t="s">
        <v>112</v>
      </c>
      <c r="C7657">
        <v>1432</v>
      </c>
      <c r="D7657">
        <v>9</v>
      </c>
      <c r="E7657">
        <v>0.76100000000000001</v>
      </c>
      <c r="F7657">
        <v>0.628</v>
      </c>
      <c r="G7657">
        <v>6.85</v>
      </c>
      <c r="H7657">
        <v>6.85</v>
      </c>
      <c r="I7657" t="s">
        <v>149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X7657">
        <v>0</v>
      </c>
      <c r="Y7657">
        <v>0</v>
      </c>
    </row>
    <row r="7658" spans="1:25" x14ac:dyDescent="0.3">
      <c r="A7658" s="2">
        <v>45959</v>
      </c>
      <c r="B7658" t="s">
        <v>100</v>
      </c>
      <c r="C7658">
        <v>10</v>
      </c>
      <c r="D7658">
        <v>0</v>
      </c>
      <c r="F7658">
        <v>0</v>
      </c>
      <c r="G7658">
        <v>0</v>
      </c>
      <c r="H7658">
        <v>0</v>
      </c>
      <c r="I7658" t="s">
        <v>149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5" x14ac:dyDescent="0.3">
      <c r="A7659" s="2">
        <v>45959</v>
      </c>
      <c r="B7659" t="s">
        <v>54</v>
      </c>
      <c r="C7659">
        <v>340</v>
      </c>
      <c r="D7659">
        <v>4</v>
      </c>
      <c r="E7659">
        <v>0.95</v>
      </c>
      <c r="F7659">
        <v>1.1759999999999999</v>
      </c>
      <c r="G7659">
        <v>3.8</v>
      </c>
      <c r="H7659">
        <v>3.8</v>
      </c>
      <c r="I7659" t="s">
        <v>149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  <c r="Q7659">
        <v>1</v>
      </c>
      <c r="R7659">
        <v>34.49</v>
      </c>
      <c r="S7659">
        <v>34.49</v>
      </c>
      <c r="T7659">
        <v>34.49</v>
      </c>
      <c r="U7659">
        <v>34.49</v>
      </c>
      <c r="V7659">
        <v>11.01768629</v>
      </c>
      <c r="W7659">
        <v>11.01768629</v>
      </c>
      <c r="X7659">
        <v>9.0763157890000006</v>
      </c>
      <c r="Y7659">
        <v>9.0763157890000006</v>
      </c>
    </row>
    <row r="7660" spans="1:25" x14ac:dyDescent="0.3">
      <c r="A7660" s="2">
        <v>45959</v>
      </c>
      <c r="B7660" t="s">
        <v>60</v>
      </c>
      <c r="C7660">
        <v>616</v>
      </c>
      <c r="D7660">
        <v>1</v>
      </c>
      <c r="E7660">
        <v>2.13</v>
      </c>
      <c r="F7660">
        <v>0.16200000000000001</v>
      </c>
      <c r="G7660">
        <v>2.13</v>
      </c>
      <c r="H7660">
        <v>2.13</v>
      </c>
      <c r="I7660" t="s">
        <v>149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X7660">
        <v>0</v>
      </c>
      <c r="Y7660">
        <v>0</v>
      </c>
    </row>
    <row r="7661" spans="1:25" x14ac:dyDescent="0.3">
      <c r="A7661" s="2">
        <v>45959</v>
      </c>
      <c r="B7661" t="s">
        <v>60</v>
      </c>
      <c r="C7661">
        <v>2538</v>
      </c>
      <c r="D7661">
        <v>9</v>
      </c>
      <c r="E7661">
        <v>0.88200000000000001</v>
      </c>
      <c r="F7661">
        <v>0.35499999999999998</v>
      </c>
      <c r="G7661">
        <v>7.94</v>
      </c>
      <c r="H7661">
        <v>7.94</v>
      </c>
      <c r="I7661" t="s">
        <v>149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X7661">
        <v>0</v>
      </c>
      <c r="Y7661">
        <v>0</v>
      </c>
    </row>
    <row r="7662" spans="1:25" x14ac:dyDescent="0.3">
      <c r="A7662" s="2">
        <v>45959</v>
      </c>
      <c r="B7662" t="s">
        <v>100</v>
      </c>
      <c r="C7662">
        <v>31</v>
      </c>
      <c r="D7662">
        <v>0</v>
      </c>
      <c r="F7662">
        <v>0</v>
      </c>
      <c r="G7662">
        <v>0</v>
      </c>
      <c r="H7662">
        <v>0</v>
      </c>
      <c r="I7662" t="s">
        <v>149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5" x14ac:dyDescent="0.3">
      <c r="A7663" s="2">
        <v>45959</v>
      </c>
      <c r="B7663" t="s">
        <v>54</v>
      </c>
      <c r="C7663">
        <v>501</v>
      </c>
      <c r="D7663">
        <v>3</v>
      </c>
      <c r="E7663">
        <v>0.79</v>
      </c>
      <c r="F7663">
        <v>0.59899999999999998</v>
      </c>
      <c r="G7663">
        <v>2.37</v>
      </c>
      <c r="H7663">
        <v>2.37</v>
      </c>
      <c r="I7663" t="s">
        <v>149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X7663">
        <v>0</v>
      </c>
      <c r="Y7663">
        <v>0</v>
      </c>
    </row>
    <row r="7664" spans="1:25" x14ac:dyDescent="0.3">
      <c r="A7664" s="2">
        <v>45959</v>
      </c>
      <c r="B7664" t="s">
        <v>100</v>
      </c>
      <c r="C7664">
        <v>84</v>
      </c>
      <c r="D7664">
        <v>0</v>
      </c>
      <c r="F7664">
        <v>0</v>
      </c>
      <c r="G7664">
        <v>0</v>
      </c>
      <c r="H7664">
        <v>0</v>
      </c>
      <c r="I7664" t="s">
        <v>149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5" x14ac:dyDescent="0.3">
      <c r="A7665" s="2">
        <v>45959</v>
      </c>
      <c r="B7665" t="s">
        <v>54</v>
      </c>
      <c r="C7665">
        <v>213</v>
      </c>
      <c r="D7665">
        <v>3</v>
      </c>
      <c r="E7665">
        <v>0.86</v>
      </c>
      <c r="F7665">
        <v>1.4079999999999999</v>
      </c>
      <c r="G7665">
        <v>2.58</v>
      </c>
      <c r="H7665">
        <v>2.58</v>
      </c>
      <c r="I7665" t="s">
        <v>149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104.9</v>
      </c>
      <c r="S7665">
        <v>104.9</v>
      </c>
      <c r="T7665">
        <v>104.9</v>
      </c>
      <c r="U7665">
        <v>104.9</v>
      </c>
      <c r="V7665">
        <v>2.4594852239999998</v>
      </c>
      <c r="W7665">
        <v>2.4594852239999998</v>
      </c>
      <c r="X7665">
        <v>40.658914729999999</v>
      </c>
      <c r="Y7665">
        <v>40.658914729999999</v>
      </c>
    </row>
    <row r="7666" spans="1:25" x14ac:dyDescent="0.3">
      <c r="A7666" s="2">
        <v>45959</v>
      </c>
      <c r="B7666" t="s">
        <v>60</v>
      </c>
      <c r="C7666">
        <v>687</v>
      </c>
      <c r="D7666">
        <v>6</v>
      </c>
      <c r="E7666">
        <v>1.0720000000000001</v>
      </c>
      <c r="F7666">
        <v>0.873</v>
      </c>
      <c r="G7666">
        <v>6.43</v>
      </c>
      <c r="H7666">
        <v>6.43</v>
      </c>
      <c r="I7666" t="s">
        <v>149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X7666">
        <v>0</v>
      </c>
      <c r="Y7666">
        <v>0</v>
      </c>
    </row>
    <row r="7667" spans="1:25" x14ac:dyDescent="0.3">
      <c r="A7667" s="2">
        <v>45959</v>
      </c>
      <c r="B7667" t="s">
        <v>54</v>
      </c>
      <c r="C7667">
        <v>1037</v>
      </c>
      <c r="D7667">
        <v>7</v>
      </c>
      <c r="E7667">
        <v>0.50700000000000001</v>
      </c>
      <c r="F7667">
        <v>0.67500000000000004</v>
      </c>
      <c r="G7667">
        <v>3.55</v>
      </c>
      <c r="H7667">
        <v>3.55</v>
      </c>
      <c r="I7667" t="s">
        <v>149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X7667">
        <v>0</v>
      </c>
      <c r="Y7667">
        <v>0</v>
      </c>
    </row>
    <row r="7668" spans="1:25" x14ac:dyDescent="0.3">
      <c r="A7668" s="2">
        <v>45959</v>
      </c>
      <c r="B7668" t="s">
        <v>100</v>
      </c>
      <c r="C7668">
        <v>42</v>
      </c>
      <c r="D7668">
        <v>0</v>
      </c>
      <c r="F7668">
        <v>0</v>
      </c>
      <c r="G7668">
        <v>0</v>
      </c>
      <c r="H7668">
        <v>0</v>
      </c>
      <c r="I7668" t="s">
        <v>149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5" x14ac:dyDescent="0.3">
      <c r="A7669" s="2">
        <v>45959</v>
      </c>
      <c r="B7669" t="s">
        <v>60</v>
      </c>
      <c r="C7669">
        <v>1679</v>
      </c>
      <c r="D7669">
        <v>6</v>
      </c>
      <c r="E7669">
        <v>0.5</v>
      </c>
      <c r="F7669">
        <v>0.35699999999999998</v>
      </c>
      <c r="G7669">
        <v>3</v>
      </c>
      <c r="H7669">
        <v>3</v>
      </c>
      <c r="I7669" t="s">
        <v>149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X7669">
        <v>0</v>
      </c>
      <c r="Y7669">
        <v>0</v>
      </c>
    </row>
    <row r="7670" spans="1:25" x14ac:dyDescent="0.3">
      <c r="A7670" s="2">
        <v>45959</v>
      </c>
      <c r="B7670" t="s">
        <v>48</v>
      </c>
      <c r="C7670">
        <v>689</v>
      </c>
      <c r="D7670">
        <v>7</v>
      </c>
      <c r="E7670">
        <v>2.1190000000000002</v>
      </c>
      <c r="F7670">
        <v>1.016</v>
      </c>
      <c r="G7670">
        <v>14.83</v>
      </c>
      <c r="H7670">
        <v>14.83</v>
      </c>
      <c r="I7670" t="s">
        <v>149</v>
      </c>
      <c r="J7670">
        <v>1</v>
      </c>
      <c r="K7670">
        <v>2</v>
      </c>
      <c r="L7670">
        <v>2</v>
      </c>
      <c r="M7670">
        <v>2</v>
      </c>
      <c r="N7670">
        <v>1</v>
      </c>
      <c r="O7670">
        <v>2</v>
      </c>
      <c r="P7670">
        <v>2</v>
      </c>
      <c r="Q7670">
        <v>2</v>
      </c>
      <c r="R7670">
        <v>28.49</v>
      </c>
      <c r="S7670">
        <v>56.98</v>
      </c>
      <c r="T7670">
        <v>56.98</v>
      </c>
      <c r="U7670">
        <v>56.98</v>
      </c>
      <c r="V7670">
        <v>26.026676030000001</v>
      </c>
      <c r="W7670">
        <v>26.026676030000001</v>
      </c>
      <c r="X7670">
        <v>3.8422117330000001</v>
      </c>
      <c r="Y7670">
        <v>3.8422117330000001</v>
      </c>
    </row>
    <row r="7671" spans="1:25" x14ac:dyDescent="0.3">
      <c r="A7671" s="2">
        <v>45959</v>
      </c>
      <c r="B7671" t="s">
        <v>48</v>
      </c>
      <c r="C7671">
        <v>1764</v>
      </c>
      <c r="D7671">
        <v>5</v>
      </c>
      <c r="E7671">
        <v>1.3859999999999999</v>
      </c>
      <c r="F7671">
        <v>0.28299999999999997</v>
      </c>
      <c r="G7671">
        <v>6.93</v>
      </c>
      <c r="H7671">
        <v>6.93</v>
      </c>
      <c r="I7671" t="s">
        <v>149</v>
      </c>
      <c r="J7671">
        <v>1</v>
      </c>
      <c r="K7671">
        <v>1</v>
      </c>
      <c r="L7671">
        <v>1</v>
      </c>
      <c r="M7671">
        <v>1</v>
      </c>
      <c r="N7671">
        <v>2</v>
      </c>
      <c r="O7671">
        <v>2</v>
      </c>
      <c r="P7671">
        <v>2</v>
      </c>
      <c r="Q7671">
        <v>2</v>
      </c>
      <c r="R7671">
        <v>56.98</v>
      </c>
      <c r="S7671">
        <v>56.98</v>
      </c>
      <c r="T7671">
        <v>56.98</v>
      </c>
      <c r="U7671">
        <v>56.98</v>
      </c>
      <c r="V7671">
        <v>12.162162159999999</v>
      </c>
      <c r="W7671">
        <v>12.162162159999999</v>
      </c>
      <c r="X7671">
        <v>8.2222222219999992</v>
      </c>
      <c r="Y7671">
        <v>8.2222222219999992</v>
      </c>
    </row>
    <row r="7672" spans="1:25" x14ac:dyDescent="0.3">
      <c r="A7672" s="2">
        <v>45959</v>
      </c>
      <c r="B7672" t="s">
        <v>48</v>
      </c>
      <c r="C7672">
        <v>514</v>
      </c>
      <c r="D7672">
        <v>5</v>
      </c>
      <c r="E7672">
        <v>1.77</v>
      </c>
      <c r="F7672">
        <v>0.97299999999999998</v>
      </c>
      <c r="G7672">
        <v>8.85</v>
      </c>
      <c r="H7672">
        <v>8.85</v>
      </c>
      <c r="I7672" t="s">
        <v>149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X7672">
        <v>0</v>
      </c>
      <c r="Y7672">
        <v>0</v>
      </c>
    </row>
    <row r="7673" spans="1:25" x14ac:dyDescent="0.3">
      <c r="A7673" s="2">
        <v>45959</v>
      </c>
      <c r="B7673" t="s">
        <v>48</v>
      </c>
      <c r="C7673">
        <v>2199</v>
      </c>
      <c r="D7673">
        <v>3</v>
      </c>
      <c r="E7673">
        <v>0.72299999999999998</v>
      </c>
      <c r="F7673">
        <v>0.13600000000000001</v>
      </c>
      <c r="G7673">
        <v>2.17</v>
      </c>
      <c r="H7673">
        <v>2.17</v>
      </c>
      <c r="I7673" t="s">
        <v>149</v>
      </c>
      <c r="J7673">
        <v>1</v>
      </c>
      <c r="K7673">
        <v>1</v>
      </c>
      <c r="L7673">
        <v>1</v>
      </c>
      <c r="M7673">
        <v>1</v>
      </c>
      <c r="N7673">
        <v>2</v>
      </c>
      <c r="O7673">
        <v>2</v>
      </c>
      <c r="P7673">
        <v>2</v>
      </c>
      <c r="Q7673">
        <v>2</v>
      </c>
      <c r="R7673">
        <v>56.98</v>
      </c>
      <c r="S7673">
        <v>56.98</v>
      </c>
      <c r="T7673">
        <v>56.98</v>
      </c>
      <c r="U7673">
        <v>56.98</v>
      </c>
      <c r="V7673">
        <v>3.8083538080000001</v>
      </c>
      <c r="W7673">
        <v>3.8083538080000001</v>
      </c>
      <c r="X7673">
        <v>26.258064520000001</v>
      </c>
      <c r="Y7673">
        <v>26.258064520000001</v>
      </c>
    </row>
    <row r="7674" spans="1:25" x14ac:dyDescent="0.3">
      <c r="A7674" s="2">
        <v>45959</v>
      </c>
      <c r="B7674" t="s">
        <v>19</v>
      </c>
      <c r="C7674">
        <v>9</v>
      </c>
      <c r="D7674">
        <v>0</v>
      </c>
      <c r="F7674">
        <v>0</v>
      </c>
      <c r="G7674">
        <v>0</v>
      </c>
      <c r="H7674">
        <v>0</v>
      </c>
      <c r="I7674" t="s">
        <v>149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5" x14ac:dyDescent="0.3">
      <c r="A7675" s="2">
        <v>45959</v>
      </c>
      <c r="B7675" t="s">
        <v>90</v>
      </c>
      <c r="C7675">
        <v>7</v>
      </c>
      <c r="D7675">
        <v>0</v>
      </c>
      <c r="F7675">
        <v>0</v>
      </c>
      <c r="G7675">
        <v>0</v>
      </c>
      <c r="H7675">
        <v>0</v>
      </c>
      <c r="I7675" t="s">
        <v>149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5" x14ac:dyDescent="0.3">
      <c r="A7676" s="2">
        <v>45959</v>
      </c>
      <c r="B7676" t="s">
        <v>19</v>
      </c>
      <c r="C7676">
        <v>27</v>
      </c>
      <c r="D7676">
        <v>0</v>
      </c>
      <c r="F7676">
        <v>0</v>
      </c>
      <c r="G7676">
        <v>0</v>
      </c>
      <c r="H7676">
        <v>0</v>
      </c>
      <c r="I7676" t="s">
        <v>149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5" x14ac:dyDescent="0.3">
      <c r="A7677" s="2">
        <v>45959</v>
      </c>
      <c r="B7677" t="s">
        <v>90</v>
      </c>
      <c r="C7677">
        <v>8</v>
      </c>
      <c r="D7677">
        <v>0</v>
      </c>
      <c r="F7677">
        <v>0</v>
      </c>
      <c r="G7677">
        <v>0</v>
      </c>
      <c r="H7677">
        <v>0</v>
      </c>
      <c r="I7677" t="s">
        <v>149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5" x14ac:dyDescent="0.3">
      <c r="A7678" s="2">
        <v>45959</v>
      </c>
      <c r="B7678" t="s">
        <v>19</v>
      </c>
      <c r="C7678">
        <v>27</v>
      </c>
      <c r="D7678">
        <v>0</v>
      </c>
      <c r="F7678">
        <v>0</v>
      </c>
      <c r="G7678">
        <v>0</v>
      </c>
      <c r="H7678">
        <v>0</v>
      </c>
      <c r="I7678" t="s">
        <v>149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5" x14ac:dyDescent="0.3">
      <c r="A7679" s="2">
        <v>45959</v>
      </c>
      <c r="B7679" t="s">
        <v>90</v>
      </c>
      <c r="C7679">
        <v>13</v>
      </c>
      <c r="D7679">
        <v>0</v>
      </c>
      <c r="F7679">
        <v>0</v>
      </c>
      <c r="G7679">
        <v>0</v>
      </c>
      <c r="H7679">
        <v>0</v>
      </c>
      <c r="I7679" t="s">
        <v>149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5" x14ac:dyDescent="0.3">
      <c r="A7680" s="2">
        <v>45959</v>
      </c>
      <c r="B7680" t="s">
        <v>19</v>
      </c>
      <c r="C7680">
        <v>10</v>
      </c>
      <c r="D7680">
        <v>0</v>
      </c>
      <c r="F7680">
        <v>0</v>
      </c>
      <c r="G7680">
        <v>0</v>
      </c>
      <c r="H7680">
        <v>0</v>
      </c>
      <c r="I7680" t="s">
        <v>149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5" x14ac:dyDescent="0.3">
      <c r="A7681" s="2">
        <v>45959</v>
      </c>
      <c r="B7681" t="s">
        <v>90</v>
      </c>
      <c r="C7681">
        <v>3</v>
      </c>
      <c r="D7681">
        <v>0</v>
      </c>
      <c r="F7681">
        <v>0</v>
      </c>
      <c r="G7681">
        <v>0</v>
      </c>
      <c r="H7681">
        <v>0</v>
      </c>
      <c r="I7681" t="s">
        <v>149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5" x14ac:dyDescent="0.3">
      <c r="A7682" s="2">
        <v>45959</v>
      </c>
      <c r="B7682" t="s">
        <v>58</v>
      </c>
      <c r="C7682">
        <v>268</v>
      </c>
      <c r="D7682">
        <v>5</v>
      </c>
      <c r="E7682">
        <v>1.17</v>
      </c>
      <c r="F7682">
        <v>1.8660000000000001</v>
      </c>
      <c r="G7682">
        <v>5.85</v>
      </c>
      <c r="H7682">
        <v>5.85</v>
      </c>
      <c r="I7682" t="s">
        <v>149</v>
      </c>
      <c r="J7682">
        <v>2</v>
      </c>
      <c r="K7682">
        <v>2</v>
      </c>
      <c r="L7682">
        <v>2</v>
      </c>
      <c r="M7682">
        <v>2</v>
      </c>
      <c r="N7682">
        <v>2</v>
      </c>
      <c r="O7682">
        <v>2</v>
      </c>
      <c r="P7682">
        <v>2</v>
      </c>
      <c r="Q7682">
        <v>2</v>
      </c>
      <c r="R7682">
        <v>24.98</v>
      </c>
      <c r="S7682">
        <v>24.98</v>
      </c>
      <c r="T7682">
        <v>24.98</v>
      </c>
      <c r="U7682">
        <v>24.98</v>
      </c>
      <c r="V7682">
        <v>23.418734990000001</v>
      </c>
      <c r="W7682">
        <v>23.418734990000001</v>
      </c>
      <c r="X7682">
        <v>4.2700854699999997</v>
      </c>
      <c r="Y7682">
        <v>4.2700854699999997</v>
      </c>
    </row>
    <row r="7683" spans="1:25" x14ac:dyDescent="0.3">
      <c r="A7683" s="2">
        <v>45959</v>
      </c>
      <c r="B7683" t="s">
        <v>110</v>
      </c>
      <c r="C7683">
        <v>90</v>
      </c>
      <c r="D7683">
        <v>0</v>
      </c>
      <c r="F7683">
        <v>0</v>
      </c>
      <c r="G7683">
        <v>0</v>
      </c>
      <c r="H7683">
        <v>0</v>
      </c>
      <c r="I7683" t="s">
        <v>149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5" x14ac:dyDescent="0.3">
      <c r="A7684" s="2">
        <v>45959</v>
      </c>
      <c r="B7684" t="s">
        <v>34</v>
      </c>
      <c r="C7684">
        <v>484</v>
      </c>
      <c r="D7684">
        <v>4</v>
      </c>
      <c r="E7684">
        <v>1.06</v>
      </c>
      <c r="F7684">
        <v>0.82599999999999996</v>
      </c>
      <c r="G7684">
        <v>4.24</v>
      </c>
      <c r="H7684">
        <v>4.24</v>
      </c>
      <c r="I7684" t="s">
        <v>149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X7684">
        <v>0</v>
      </c>
      <c r="Y7684">
        <v>0</v>
      </c>
    </row>
    <row r="7685" spans="1:25" x14ac:dyDescent="0.3">
      <c r="A7685" s="2">
        <v>45959</v>
      </c>
      <c r="B7685" t="s">
        <v>28</v>
      </c>
      <c r="C7685">
        <v>41</v>
      </c>
      <c r="D7685">
        <v>0</v>
      </c>
      <c r="F7685">
        <v>0</v>
      </c>
      <c r="G7685">
        <v>0</v>
      </c>
      <c r="H7685">
        <v>0</v>
      </c>
      <c r="I7685" t="s">
        <v>149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5" x14ac:dyDescent="0.3">
      <c r="A7686" s="2">
        <v>45959</v>
      </c>
      <c r="B7686" t="s">
        <v>58</v>
      </c>
      <c r="C7686">
        <v>281</v>
      </c>
      <c r="D7686">
        <v>5</v>
      </c>
      <c r="E7686">
        <v>1.032</v>
      </c>
      <c r="F7686">
        <v>1.7789999999999999</v>
      </c>
      <c r="G7686">
        <v>5.16</v>
      </c>
      <c r="H7686">
        <v>5.16</v>
      </c>
      <c r="I7686" t="s">
        <v>149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11.49</v>
      </c>
      <c r="S7686">
        <v>11.49</v>
      </c>
      <c r="T7686">
        <v>11.49</v>
      </c>
      <c r="U7686">
        <v>11.49</v>
      </c>
      <c r="V7686">
        <v>44.908616189999996</v>
      </c>
      <c r="W7686">
        <v>44.908616189999996</v>
      </c>
      <c r="X7686">
        <v>2.2267441859999999</v>
      </c>
      <c r="Y7686">
        <v>2.2267441859999999</v>
      </c>
    </row>
    <row r="7687" spans="1:25" x14ac:dyDescent="0.3">
      <c r="A7687" s="2">
        <v>45959</v>
      </c>
      <c r="B7687" t="s">
        <v>110</v>
      </c>
      <c r="C7687">
        <v>245</v>
      </c>
      <c r="D7687">
        <v>2</v>
      </c>
      <c r="E7687">
        <v>0.87</v>
      </c>
      <c r="F7687">
        <v>0.81599999999999995</v>
      </c>
      <c r="G7687">
        <v>1.74</v>
      </c>
      <c r="H7687">
        <v>1.74</v>
      </c>
      <c r="I7687" t="s">
        <v>149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X7687">
        <v>0</v>
      </c>
      <c r="Y7687">
        <v>0</v>
      </c>
    </row>
    <row r="7688" spans="1:25" x14ac:dyDescent="0.3">
      <c r="A7688" s="2">
        <v>45959</v>
      </c>
      <c r="B7688" t="s">
        <v>34</v>
      </c>
      <c r="C7688">
        <v>758</v>
      </c>
      <c r="D7688">
        <v>1</v>
      </c>
      <c r="E7688">
        <v>1.1399999999999999</v>
      </c>
      <c r="F7688">
        <v>0.13200000000000001</v>
      </c>
      <c r="G7688">
        <v>1.1399999999999999</v>
      </c>
      <c r="H7688">
        <v>1.1399999999999999</v>
      </c>
      <c r="I7688" t="s">
        <v>149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X7688">
        <v>0</v>
      </c>
      <c r="Y7688">
        <v>0</v>
      </c>
    </row>
    <row r="7689" spans="1:25" x14ac:dyDescent="0.3">
      <c r="A7689" s="2">
        <v>45959</v>
      </c>
      <c r="B7689" t="s">
        <v>28</v>
      </c>
      <c r="C7689">
        <v>561</v>
      </c>
      <c r="D7689">
        <v>0</v>
      </c>
      <c r="F7689">
        <v>0</v>
      </c>
      <c r="G7689">
        <v>0</v>
      </c>
      <c r="H7689">
        <v>0</v>
      </c>
      <c r="I7689" t="s">
        <v>149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5" x14ac:dyDescent="0.3">
      <c r="A7690" s="2">
        <v>45959</v>
      </c>
      <c r="B7690" t="s">
        <v>28</v>
      </c>
      <c r="C7690">
        <v>26</v>
      </c>
      <c r="D7690">
        <v>1</v>
      </c>
      <c r="E7690">
        <v>0.87</v>
      </c>
      <c r="F7690">
        <v>3.8460000000000001</v>
      </c>
      <c r="G7690">
        <v>0.87</v>
      </c>
      <c r="H7690">
        <v>0.87</v>
      </c>
      <c r="I7690" t="s">
        <v>149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X7690">
        <v>0</v>
      </c>
      <c r="Y7690">
        <v>0</v>
      </c>
    </row>
    <row r="7691" spans="1:25" x14ac:dyDescent="0.3">
      <c r="A7691" s="2">
        <v>45959</v>
      </c>
      <c r="B7691" t="s">
        <v>58</v>
      </c>
      <c r="C7691">
        <v>171</v>
      </c>
      <c r="D7691">
        <v>1</v>
      </c>
      <c r="E7691">
        <v>1.08</v>
      </c>
      <c r="F7691">
        <v>0.58499999999999996</v>
      </c>
      <c r="G7691">
        <v>1.08</v>
      </c>
      <c r="H7691">
        <v>1.08</v>
      </c>
      <c r="I7691" t="s">
        <v>149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X7691">
        <v>0</v>
      </c>
      <c r="Y7691">
        <v>0</v>
      </c>
    </row>
    <row r="7692" spans="1:25" x14ac:dyDescent="0.3">
      <c r="A7692" s="2">
        <v>45959</v>
      </c>
      <c r="B7692" t="s">
        <v>110</v>
      </c>
      <c r="C7692">
        <v>204</v>
      </c>
      <c r="D7692">
        <v>1</v>
      </c>
      <c r="E7692">
        <v>0.78</v>
      </c>
      <c r="F7692">
        <v>0.49</v>
      </c>
      <c r="G7692">
        <v>0.78</v>
      </c>
      <c r="H7692">
        <v>0.78</v>
      </c>
      <c r="I7692" t="s">
        <v>149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X7692">
        <v>0</v>
      </c>
      <c r="Y7692">
        <v>0</v>
      </c>
    </row>
    <row r="7693" spans="1:25" x14ac:dyDescent="0.3">
      <c r="A7693" s="2">
        <v>45959</v>
      </c>
      <c r="B7693" t="s">
        <v>34</v>
      </c>
      <c r="C7693">
        <v>546</v>
      </c>
      <c r="D7693">
        <v>2</v>
      </c>
      <c r="E7693">
        <v>1.29</v>
      </c>
      <c r="F7693">
        <v>0.36599999999999999</v>
      </c>
      <c r="G7693">
        <v>2.58</v>
      </c>
      <c r="H7693">
        <v>2.58</v>
      </c>
      <c r="I7693" t="s">
        <v>149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X7693">
        <v>0</v>
      </c>
      <c r="Y7693">
        <v>0</v>
      </c>
    </row>
    <row r="7694" spans="1:25" x14ac:dyDescent="0.3">
      <c r="A7694" s="2">
        <v>45959</v>
      </c>
      <c r="B7694" t="s">
        <v>34</v>
      </c>
      <c r="C7694">
        <v>131</v>
      </c>
      <c r="D7694">
        <v>0</v>
      </c>
      <c r="F7694">
        <v>0</v>
      </c>
      <c r="G7694">
        <v>0</v>
      </c>
      <c r="H7694">
        <v>0</v>
      </c>
      <c r="I7694" t="s">
        <v>149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5" x14ac:dyDescent="0.3">
      <c r="A7695" s="2">
        <v>45959</v>
      </c>
      <c r="B7695" t="s">
        <v>58</v>
      </c>
      <c r="C7695">
        <v>187</v>
      </c>
      <c r="D7695">
        <v>1</v>
      </c>
      <c r="E7695">
        <v>0.32</v>
      </c>
      <c r="F7695">
        <v>0.53500000000000003</v>
      </c>
      <c r="G7695">
        <v>0.32</v>
      </c>
      <c r="H7695">
        <v>0.32</v>
      </c>
      <c r="I7695" t="s">
        <v>149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X7695">
        <v>0</v>
      </c>
      <c r="Y7695">
        <v>0</v>
      </c>
    </row>
    <row r="7696" spans="1:25" x14ac:dyDescent="0.3">
      <c r="A7696" s="2">
        <v>45959</v>
      </c>
      <c r="B7696" t="s">
        <v>28</v>
      </c>
      <c r="C7696">
        <v>52</v>
      </c>
      <c r="D7696">
        <v>0</v>
      </c>
      <c r="F7696">
        <v>0</v>
      </c>
      <c r="G7696">
        <v>0</v>
      </c>
      <c r="H7696">
        <v>0</v>
      </c>
      <c r="I7696" t="s">
        <v>149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5" x14ac:dyDescent="0.3">
      <c r="A7697" s="2">
        <v>45959</v>
      </c>
      <c r="B7697" t="s">
        <v>110</v>
      </c>
      <c r="C7697">
        <v>909</v>
      </c>
      <c r="D7697">
        <v>6</v>
      </c>
      <c r="E7697">
        <v>0.66</v>
      </c>
      <c r="F7697">
        <v>0.66</v>
      </c>
      <c r="G7697">
        <v>3.96</v>
      </c>
      <c r="H7697">
        <v>3.96</v>
      </c>
      <c r="I7697" t="s">
        <v>149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X7697">
        <v>0</v>
      </c>
      <c r="Y7697">
        <v>0</v>
      </c>
    </row>
    <row r="7698" spans="1:25" x14ac:dyDescent="0.3">
      <c r="A7698" s="2">
        <v>45959</v>
      </c>
      <c r="B7698" t="s">
        <v>26</v>
      </c>
      <c r="C7698">
        <v>101</v>
      </c>
      <c r="D7698">
        <v>1</v>
      </c>
      <c r="E7698">
        <v>2.2200000000000002</v>
      </c>
      <c r="F7698">
        <v>0.99</v>
      </c>
      <c r="G7698">
        <v>2.2200000000000002</v>
      </c>
      <c r="H7698">
        <v>2.2200000000000002</v>
      </c>
      <c r="I7698" t="s">
        <v>149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X7698">
        <v>0</v>
      </c>
      <c r="Y7698">
        <v>0</v>
      </c>
    </row>
    <row r="7699" spans="1:25" x14ac:dyDescent="0.3">
      <c r="A7699" s="2">
        <v>45959</v>
      </c>
      <c r="B7699" t="s">
        <v>30</v>
      </c>
      <c r="C7699">
        <v>7</v>
      </c>
      <c r="D7699">
        <v>0</v>
      </c>
      <c r="F7699">
        <v>0</v>
      </c>
      <c r="G7699">
        <v>0</v>
      </c>
      <c r="H7699">
        <v>0</v>
      </c>
      <c r="I7699" t="s">
        <v>149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5" x14ac:dyDescent="0.3">
      <c r="A7700" s="2">
        <v>45959</v>
      </c>
      <c r="B7700" t="s">
        <v>26</v>
      </c>
      <c r="C7700">
        <v>272</v>
      </c>
      <c r="D7700">
        <v>5</v>
      </c>
      <c r="E7700">
        <v>0.95799999999999996</v>
      </c>
      <c r="F7700">
        <v>1.8380000000000001</v>
      </c>
      <c r="G7700">
        <v>4.79</v>
      </c>
      <c r="H7700">
        <v>4.79</v>
      </c>
      <c r="I7700" t="s">
        <v>149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X7700">
        <v>0</v>
      </c>
      <c r="Y7700">
        <v>0</v>
      </c>
    </row>
    <row r="7701" spans="1:25" x14ac:dyDescent="0.3">
      <c r="A7701" s="2">
        <v>45959</v>
      </c>
      <c r="B7701" t="s">
        <v>30</v>
      </c>
      <c r="C7701">
        <v>50</v>
      </c>
      <c r="D7701">
        <v>0</v>
      </c>
      <c r="F7701">
        <v>0</v>
      </c>
      <c r="G7701">
        <v>0</v>
      </c>
      <c r="H7701">
        <v>0</v>
      </c>
      <c r="I7701" t="s">
        <v>149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5" x14ac:dyDescent="0.3">
      <c r="A7702" s="2">
        <v>45959</v>
      </c>
      <c r="B7702" t="s">
        <v>26</v>
      </c>
      <c r="C7702">
        <v>299</v>
      </c>
      <c r="D7702">
        <v>2</v>
      </c>
      <c r="E7702">
        <v>0.85499999999999998</v>
      </c>
      <c r="F7702">
        <v>0.66900000000000004</v>
      </c>
      <c r="G7702">
        <v>1.71</v>
      </c>
      <c r="H7702">
        <v>1.71</v>
      </c>
      <c r="I7702" t="s">
        <v>149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1</v>
      </c>
      <c r="R7702">
        <v>34.49</v>
      </c>
      <c r="S7702">
        <v>34.49</v>
      </c>
      <c r="T7702">
        <v>34.49</v>
      </c>
      <c r="U7702">
        <v>34.49</v>
      </c>
      <c r="V7702">
        <v>4.9579588289999998</v>
      </c>
      <c r="W7702">
        <v>4.9579588289999998</v>
      </c>
      <c r="X7702">
        <v>20.169590639999999</v>
      </c>
      <c r="Y7702">
        <v>20.169590639999999</v>
      </c>
    </row>
    <row r="7703" spans="1:25" x14ac:dyDescent="0.3">
      <c r="A7703" s="2">
        <v>45959</v>
      </c>
      <c r="B7703" t="s">
        <v>30</v>
      </c>
      <c r="C7703">
        <v>41</v>
      </c>
      <c r="D7703">
        <v>1</v>
      </c>
      <c r="E7703">
        <v>0.75</v>
      </c>
      <c r="F7703">
        <v>2.4390000000000001</v>
      </c>
      <c r="G7703">
        <v>0.75</v>
      </c>
      <c r="H7703">
        <v>0.75</v>
      </c>
      <c r="I7703" t="s">
        <v>149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X7703">
        <v>0</v>
      </c>
      <c r="Y7703">
        <v>0</v>
      </c>
    </row>
    <row r="7704" spans="1:25" x14ac:dyDescent="0.3">
      <c r="A7704" s="2">
        <v>45959</v>
      </c>
      <c r="B7704" t="s">
        <v>30</v>
      </c>
      <c r="C7704">
        <v>33</v>
      </c>
      <c r="D7704">
        <v>0</v>
      </c>
      <c r="F7704">
        <v>0</v>
      </c>
      <c r="G7704">
        <v>0</v>
      </c>
      <c r="H7704">
        <v>0</v>
      </c>
      <c r="I7704" t="s">
        <v>149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5" x14ac:dyDescent="0.3">
      <c r="A7705" s="2">
        <v>45959</v>
      </c>
      <c r="B7705" t="s">
        <v>26</v>
      </c>
      <c r="C7705">
        <v>214</v>
      </c>
      <c r="D7705">
        <v>0</v>
      </c>
      <c r="F7705">
        <v>0</v>
      </c>
      <c r="G7705">
        <v>0</v>
      </c>
      <c r="H7705">
        <v>0</v>
      </c>
      <c r="I7705" t="s">
        <v>149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5" x14ac:dyDescent="0.3">
      <c r="A7706" s="2">
        <v>45959</v>
      </c>
      <c r="B7706" t="s">
        <v>86</v>
      </c>
      <c r="C7706">
        <v>14</v>
      </c>
      <c r="D7706">
        <v>0</v>
      </c>
      <c r="F7706">
        <v>0</v>
      </c>
      <c r="G7706">
        <v>0</v>
      </c>
      <c r="H7706">
        <v>0</v>
      </c>
      <c r="I7706" t="s">
        <v>149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5" x14ac:dyDescent="0.3">
      <c r="A7707" s="2">
        <v>45959</v>
      </c>
      <c r="B7707" t="s">
        <v>32</v>
      </c>
      <c r="C7707">
        <v>76</v>
      </c>
      <c r="D7707">
        <v>0</v>
      </c>
      <c r="F7707">
        <v>0</v>
      </c>
      <c r="G7707">
        <v>0</v>
      </c>
      <c r="H7707">
        <v>0</v>
      </c>
      <c r="I7707" t="s">
        <v>149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5" x14ac:dyDescent="0.3">
      <c r="A7708" s="2">
        <v>45959</v>
      </c>
      <c r="B7708" t="s">
        <v>46</v>
      </c>
      <c r="C7708">
        <v>50</v>
      </c>
      <c r="D7708">
        <v>1</v>
      </c>
      <c r="E7708">
        <v>1.92</v>
      </c>
      <c r="F7708">
        <v>2</v>
      </c>
      <c r="G7708">
        <v>1.92</v>
      </c>
      <c r="H7708">
        <v>1.92</v>
      </c>
      <c r="I7708" t="s">
        <v>149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1</v>
      </c>
      <c r="R7708">
        <v>30.49</v>
      </c>
      <c r="S7708">
        <v>30.49</v>
      </c>
      <c r="T7708">
        <v>30.49</v>
      </c>
      <c r="U7708">
        <v>30.49</v>
      </c>
      <c r="V7708">
        <v>6.297146605</v>
      </c>
      <c r="W7708">
        <v>6.297146605</v>
      </c>
      <c r="X7708">
        <v>15.88020833</v>
      </c>
      <c r="Y7708">
        <v>15.88020833</v>
      </c>
    </row>
    <row r="7709" spans="1:25" x14ac:dyDescent="0.3">
      <c r="A7709" s="2">
        <v>45959</v>
      </c>
      <c r="B7709" t="s">
        <v>38</v>
      </c>
      <c r="C7709">
        <v>269</v>
      </c>
      <c r="D7709">
        <v>4</v>
      </c>
      <c r="E7709">
        <v>0.86799999999999999</v>
      </c>
      <c r="F7709">
        <v>1.4870000000000001</v>
      </c>
      <c r="G7709">
        <v>3.47</v>
      </c>
      <c r="H7709">
        <v>3.47</v>
      </c>
      <c r="I7709" t="s">
        <v>149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X7709">
        <v>0</v>
      </c>
      <c r="Y7709">
        <v>0</v>
      </c>
    </row>
    <row r="7710" spans="1:25" x14ac:dyDescent="0.3">
      <c r="A7710" s="2">
        <v>45959</v>
      </c>
      <c r="B7710" t="s">
        <v>46</v>
      </c>
      <c r="C7710">
        <v>82</v>
      </c>
      <c r="D7710">
        <v>0</v>
      </c>
      <c r="F7710">
        <v>0</v>
      </c>
      <c r="G7710">
        <v>0</v>
      </c>
      <c r="H7710">
        <v>0</v>
      </c>
      <c r="I7710" t="s">
        <v>149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5" x14ac:dyDescent="0.3">
      <c r="A7711" s="2">
        <v>45959</v>
      </c>
      <c r="B7711" t="s">
        <v>38</v>
      </c>
      <c r="C7711">
        <v>583</v>
      </c>
      <c r="D7711">
        <v>4</v>
      </c>
      <c r="E7711">
        <v>0.84799999999999998</v>
      </c>
      <c r="F7711">
        <v>0.68600000000000005</v>
      </c>
      <c r="G7711">
        <v>3.39</v>
      </c>
      <c r="H7711">
        <v>3.39</v>
      </c>
      <c r="I7711" t="s">
        <v>149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X7711">
        <v>0</v>
      </c>
      <c r="Y7711">
        <v>0</v>
      </c>
    </row>
    <row r="7712" spans="1:25" x14ac:dyDescent="0.3">
      <c r="A7712" s="2">
        <v>45959</v>
      </c>
      <c r="B7712" t="s">
        <v>86</v>
      </c>
      <c r="C7712">
        <v>233</v>
      </c>
      <c r="D7712">
        <v>0</v>
      </c>
      <c r="F7712">
        <v>0</v>
      </c>
      <c r="G7712">
        <v>0</v>
      </c>
      <c r="H7712">
        <v>0</v>
      </c>
      <c r="I7712" t="s">
        <v>149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5" x14ac:dyDescent="0.3">
      <c r="A7713" s="2">
        <v>45959</v>
      </c>
      <c r="B7713" t="s">
        <v>32</v>
      </c>
      <c r="C7713">
        <v>203</v>
      </c>
      <c r="D7713">
        <v>1</v>
      </c>
      <c r="E7713">
        <v>1.5</v>
      </c>
      <c r="F7713">
        <v>0.49299999999999999</v>
      </c>
      <c r="G7713">
        <v>1.5</v>
      </c>
      <c r="H7713">
        <v>1.5</v>
      </c>
      <c r="I7713" t="s">
        <v>149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X7713">
        <v>0</v>
      </c>
      <c r="Y7713">
        <v>0</v>
      </c>
    </row>
    <row r="7714" spans="1:25" x14ac:dyDescent="0.3">
      <c r="A7714" s="2">
        <v>45959</v>
      </c>
      <c r="B7714" t="s">
        <v>38</v>
      </c>
      <c r="C7714">
        <v>319</v>
      </c>
      <c r="D7714">
        <v>1</v>
      </c>
      <c r="E7714">
        <v>0.99</v>
      </c>
      <c r="F7714">
        <v>0.313</v>
      </c>
      <c r="G7714">
        <v>0.99</v>
      </c>
      <c r="H7714">
        <v>0.99</v>
      </c>
      <c r="I7714" t="s">
        <v>149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X7714">
        <v>0</v>
      </c>
      <c r="Y7714">
        <v>0</v>
      </c>
    </row>
    <row r="7715" spans="1:25" x14ac:dyDescent="0.3">
      <c r="A7715" s="2">
        <v>45959</v>
      </c>
      <c r="B7715" t="s">
        <v>86</v>
      </c>
      <c r="C7715">
        <v>18</v>
      </c>
      <c r="D7715">
        <v>0</v>
      </c>
      <c r="F7715">
        <v>0</v>
      </c>
      <c r="G7715">
        <v>0</v>
      </c>
      <c r="H7715">
        <v>0</v>
      </c>
      <c r="I7715" t="s">
        <v>149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5" x14ac:dyDescent="0.3">
      <c r="A7716" s="2">
        <v>45959</v>
      </c>
      <c r="B7716" t="s">
        <v>32</v>
      </c>
      <c r="C7716">
        <v>20</v>
      </c>
      <c r="D7716">
        <v>0</v>
      </c>
      <c r="F7716">
        <v>0</v>
      </c>
      <c r="G7716">
        <v>0</v>
      </c>
      <c r="H7716">
        <v>0</v>
      </c>
      <c r="I7716" t="s">
        <v>149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5" x14ac:dyDescent="0.3">
      <c r="A7717" s="2">
        <v>45959</v>
      </c>
      <c r="B7717" t="s">
        <v>46</v>
      </c>
      <c r="C7717">
        <v>199</v>
      </c>
      <c r="D7717">
        <v>1</v>
      </c>
      <c r="E7717">
        <v>1.92</v>
      </c>
      <c r="F7717">
        <v>0.503</v>
      </c>
      <c r="G7717">
        <v>1.92</v>
      </c>
      <c r="H7717">
        <v>1.92</v>
      </c>
      <c r="I7717" t="s">
        <v>149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X7717">
        <v>0</v>
      </c>
      <c r="Y7717">
        <v>0</v>
      </c>
    </row>
    <row r="7718" spans="1:25" x14ac:dyDescent="0.3">
      <c r="A7718" s="2">
        <v>45959</v>
      </c>
      <c r="B7718" t="s">
        <v>86</v>
      </c>
      <c r="C7718">
        <v>74</v>
      </c>
      <c r="D7718">
        <v>0</v>
      </c>
      <c r="F7718">
        <v>0</v>
      </c>
      <c r="G7718">
        <v>0</v>
      </c>
      <c r="H7718">
        <v>0</v>
      </c>
      <c r="I7718" t="s">
        <v>149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5" x14ac:dyDescent="0.3">
      <c r="A7719" s="2">
        <v>45959</v>
      </c>
      <c r="B7719" t="s">
        <v>46</v>
      </c>
      <c r="C7719">
        <v>45</v>
      </c>
      <c r="D7719">
        <v>0</v>
      </c>
      <c r="F7719">
        <v>0</v>
      </c>
      <c r="G7719">
        <v>0</v>
      </c>
      <c r="H7719">
        <v>0</v>
      </c>
      <c r="I7719" t="s">
        <v>149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5" x14ac:dyDescent="0.3">
      <c r="A7720" s="2">
        <v>45959</v>
      </c>
      <c r="B7720" t="s">
        <v>32</v>
      </c>
      <c r="C7720">
        <v>101</v>
      </c>
      <c r="D7720">
        <v>0</v>
      </c>
      <c r="F7720">
        <v>0</v>
      </c>
      <c r="G7720">
        <v>0</v>
      </c>
      <c r="H7720">
        <v>0</v>
      </c>
      <c r="I7720" t="s">
        <v>149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5" x14ac:dyDescent="0.3">
      <c r="A7721" s="2">
        <v>45959</v>
      </c>
      <c r="B7721" t="s">
        <v>38</v>
      </c>
      <c r="C7721">
        <v>409</v>
      </c>
      <c r="D7721">
        <v>7</v>
      </c>
      <c r="E7721">
        <v>0.42599999999999999</v>
      </c>
      <c r="F7721">
        <v>1.7110000000000001</v>
      </c>
      <c r="G7721">
        <v>2.98</v>
      </c>
      <c r="H7721">
        <v>2.98</v>
      </c>
      <c r="I7721" t="s">
        <v>149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X7721">
        <v>0</v>
      </c>
      <c r="Y7721">
        <v>0</v>
      </c>
    </row>
    <row r="7722" spans="1:25" x14ac:dyDescent="0.3">
      <c r="A7722" s="2">
        <v>45959</v>
      </c>
      <c r="B7722" t="s">
        <v>40</v>
      </c>
      <c r="C7722">
        <v>295</v>
      </c>
      <c r="D7722">
        <v>3</v>
      </c>
      <c r="E7722">
        <v>3.86</v>
      </c>
      <c r="F7722">
        <v>1.0169999999999999</v>
      </c>
      <c r="G7722">
        <v>11.58</v>
      </c>
      <c r="H7722">
        <v>11.58</v>
      </c>
      <c r="I7722" t="s">
        <v>149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X7722">
        <v>0</v>
      </c>
      <c r="Y7722">
        <v>0</v>
      </c>
    </row>
    <row r="7723" spans="1:25" x14ac:dyDescent="0.3">
      <c r="A7723" s="2">
        <v>45960</v>
      </c>
      <c r="B7723" t="s">
        <v>44</v>
      </c>
      <c r="C7723">
        <v>1585</v>
      </c>
      <c r="D7723">
        <v>4</v>
      </c>
      <c r="E7723">
        <v>2.2650000000000001</v>
      </c>
      <c r="F7723">
        <v>0.252</v>
      </c>
      <c r="G7723">
        <v>9.06</v>
      </c>
      <c r="H7723">
        <v>9.06</v>
      </c>
      <c r="I7723" t="s">
        <v>149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X7723">
        <v>0</v>
      </c>
      <c r="Y7723">
        <v>0</v>
      </c>
    </row>
    <row r="7724" spans="1:25" x14ac:dyDescent="0.3">
      <c r="A7724" s="2">
        <v>45960</v>
      </c>
      <c r="B7724" t="s">
        <v>42</v>
      </c>
      <c r="C7724">
        <v>4506</v>
      </c>
      <c r="D7724">
        <v>50</v>
      </c>
      <c r="E7724">
        <v>1.9630000000000001</v>
      </c>
      <c r="F7724">
        <v>1.1100000000000001</v>
      </c>
      <c r="G7724">
        <v>98.17</v>
      </c>
      <c r="H7724">
        <v>98.17</v>
      </c>
      <c r="I7724" t="s">
        <v>149</v>
      </c>
      <c r="J7724">
        <v>14</v>
      </c>
      <c r="K7724">
        <v>14</v>
      </c>
      <c r="L7724">
        <v>14</v>
      </c>
      <c r="M7724">
        <v>14</v>
      </c>
      <c r="N7724">
        <v>17</v>
      </c>
      <c r="O7724">
        <v>17</v>
      </c>
      <c r="P7724">
        <v>17</v>
      </c>
      <c r="Q7724">
        <v>17</v>
      </c>
      <c r="R7724">
        <v>430.94</v>
      </c>
      <c r="S7724">
        <v>430.94</v>
      </c>
      <c r="T7724">
        <v>430.94</v>
      </c>
      <c r="U7724">
        <v>430.94</v>
      </c>
      <c r="V7724">
        <v>22.780433469999998</v>
      </c>
      <c r="W7724">
        <v>22.780433469999998</v>
      </c>
      <c r="X7724">
        <v>4.3897320969999996</v>
      </c>
      <c r="Y7724">
        <v>4.3897320969999996</v>
      </c>
    </row>
    <row r="7725" spans="1:25" x14ac:dyDescent="0.3">
      <c r="A7725" s="2">
        <v>45960</v>
      </c>
      <c r="B7725" t="s">
        <v>40</v>
      </c>
      <c r="C7725">
        <v>2061</v>
      </c>
      <c r="D7725">
        <v>18</v>
      </c>
      <c r="E7725">
        <v>2.7389999999999999</v>
      </c>
      <c r="F7725">
        <v>0.873</v>
      </c>
      <c r="G7725">
        <v>49.31</v>
      </c>
      <c r="H7725">
        <v>49.31</v>
      </c>
      <c r="I7725" t="s">
        <v>149</v>
      </c>
      <c r="J7725">
        <v>5</v>
      </c>
      <c r="K7725">
        <v>5</v>
      </c>
      <c r="L7725">
        <v>5</v>
      </c>
      <c r="M7725">
        <v>5</v>
      </c>
      <c r="N7725">
        <v>6</v>
      </c>
      <c r="O7725">
        <v>6</v>
      </c>
      <c r="P7725">
        <v>6</v>
      </c>
      <c r="Q7725">
        <v>6</v>
      </c>
      <c r="R7725">
        <v>265.01</v>
      </c>
      <c r="S7725">
        <v>265.01</v>
      </c>
      <c r="T7725">
        <v>265.01</v>
      </c>
      <c r="U7725">
        <v>265.01</v>
      </c>
      <c r="V7725">
        <v>18.606845020000002</v>
      </c>
      <c r="W7725">
        <v>18.606845020000002</v>
      </c>
      <c r="X7725">
        <v>5.3743662539999999</v>
      </c>
      <c r="Y7725">
        <v>5.3743662539999999</v>
      </c>
    </row>
    <row r="7726" spans="1:25" x14ac:dyDescent="0.3">
      <c r="A7726" s="2">
        <v>45960</v>
      </c>
      <c r="B7726" t="s">
        <v>62</v>
      </c>
      <c r="C7726">
        <v>1610</v>
      </c>
      <c r="D7726">
        <v>15</v>
      </c>
      <c r="E7726">
        <v>4.4669999999999996</v>
      </c>
      <c r="F7726">
        <v>0.93200000000000005</v>
      </c>
      <c r="G7726">
        <v>67</v>
      </c>
      <c r="H7726">
        <v>67</v>
      </c>
      <c r="I7726" t="s">
        <v>149</v>
      </c>
      <c r="J7726">
        <v>3</v>
      </c>
      <c r="K7726">
        <v>3</v>
      </c>
      <c r="L7726">
        <v>3</v>
      </c>
      <c r="M7726">
        <v>3</v>
      </c>
      <c r="N7726">
        <v>4</v>
      </c>
      <c r="O7726">
        <v>4</v>
      </c>
      <c r="P7726">
        <v>4</v>
      </c>
      <c r="Q7726">
        <v>4</v>
      </c>
      <c r="R7726">
        <v>433.37</v>
      </c>
      <c r="S7726">
        <v>433.37</v>
      </c>
      <c r="T7726">
        <v>433.37</v>
      </c>
      <c r="U7726">
        <v>433.37</v>
      </c>
      <c r="V7726">
        <v>15.46023029</v>
      </c>
      <c r="W7726">
        <v>15.46023029</v>
      </c>
      <c r="X7726">
        <v>6.4682089549999997</v>
      </c>
      <c r="Y7726">
        <v>6.4682089549999997</v>
      </c>
    </row>
    <row r="7727" spans="1:25" x14ac:dyDescent="0.3">
      <c r="A7727" s="2">
        <v>45960</v>
      </c>
      <c r="B7727" t="s">
        <v>84</v>
      </c>
      <c r="C7727">
        <v>4269</v>
      </c>
      <c r="D7727">
        <v>44</v>
      </c>
      <c r="E7727">
        <v>2.5089999999999999</v>
      </c>
      <c r="F7727">
        <v>1.0309999999999999</v>
      </c>
      <c r="G7727">
        <v>110.4</v>
      </c>
      <c r="H7727">
        <v>110.4</v>
      </c>
      <c r="I7727" t="s">
        <v>149</v>
      </c>
      <c r="J7727">
        <v>9</v>
      </c>
      <c r="K7727">
        <v>10</v>
      </c>
      <c r="L7727">
        <v>10</v>
      </c>
      <c r="M7727">
        <v>10</v>
      </c>
      <c r="N7727">
        <v>9</v>
      </c>
      <c r="O7727">
        <v>10</v>
      </c>
      <c r="P7727">
        <v>10</v>
      </c>
      <c r="Q7727">
        <v>10</v>
      </c>
      <c r="R7727">
        <v>257.68</v>
      </c>
      <c r="S7727">
        <v>292.17</v>
      </c>
      <c r="T7727">
        <v>292.17</v>
      </c>
      <c r="U7727">
        <v>292.17</v>
      </c>
      <c r="V7727">
        <v>37.786220350000001</v>
      </c>
      <c r="W7727">
        <v>37.786220350000001</v>
      </c>
      <c r="X7727">
        <v>2.6464673909999998</v>
      </c>
      <c r="Y7727">
        <v>2.6464673909999998</v>
      </c>
    </row>
    <row r="7728" spans="1:25" x14ac:dyDescent="0.3">
      <c r="A7728" s="2">
        <v>45960</v>
      </c>
      <c r="B7728" t="s">
        <v>56</v>
      </c>
      <c r="C7728">
        <v>660</v>
      </c>
      <c r="D7728">
        <v>7</v>
      </c>
      <c r="E7728">
        <v>1.7609999999999999</v>
      </c>
      <c r="F7728">
        <v>1.0609999999999999</v>
      </c>
      <c r="G7728">
        <v>12.33</v>
      </c>
      <c r="H7728">
        <v>12.33</v>
      </c>
      <c r="I7728" t="s">
        <v>149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X7728">
        <v>0</v>
      </c>
      <c r="Y7728">
        <v>0</v>
      </c>
    </row>
    <row r="7729" spans="1:25" x14ac:dyDescent="0.3">
      <c r="A7729" s="2">
        <v>45960</v>
      </c>
      <c r="B7729" t="s">
        <v>50</v>
      </c>
      <c r="C7729">
        <v>2319</v>
      </c>
      <c r="D7729">
        <v>12</v>
      </c>
      <c r="E7729">
        <v>1.643</v>
      </c>
      <c r="F7729">
        <v>0.51700000000000002</v>
      </c>
      <c r="G7729">
        <v>19.72</v>
      </c>
      <c r="H7729">
        <v>19.72</v>
      </c>
      <c r="I7729" t="s">
        <v>149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80.489999999999995</v>
      </c>
      <c r="S7729">
        <v>80.489999999999995</v>
      </c>
      <c r="T7729">
        <v>80.489999999999995</v>
      </c>
      <c r="U7729">
        <v>80.489999999999995</v>
      </c>
      <c r="V7729">
        <v>24.499937880000001</v>
      </c>
      <c r="W7729">
        <v>24.499937880000001</v>
      </c>
      <c r="X7729">
        <v>4.0816430019999999</v>
      </c>
      <c r="Y7729">
        <v>4.0816430019999999</v>
      </c>
    </row>
    <row r="7730" spans="1:25" x14ac:dyDescent="0.3">
      <c r="A7730" s="2">
        <v>45960</v>
      </c>
      <c r="B7730" t="s">
        <v>36</v>
      </c>
      <c r="C7730">
        <v>1404</v>
      </c>
      <c r="D7730">
        <v>10</v>
      </c>
      <c r="E7730">
        <v>1.385</v>
      </c>
      <c r="F7730">
        <v>0.71199999999999997</v>
      </c>
      <c r="G7730">
        <v>13.85</v>
      </c>
      <c r="H7730">
        <v>13.85</v>
      </c>
      <c r="I7730" t="s">
        <v>149</v>
      </c>
      <c r="J7730">
        <v>2</v>
      </c>
      <c r="K7730">
        <v>2</v>
      </c>
      <c r="L7730">
        <v>2</v>
      </c>
      <c r="M7730">
        <v>2</v>
      </c>
      <c r="N7730">
        <v>2</v>
      </c>
      <c r="O7730">
        <v>2</v>
      </c>
      <c r="P7730">
        <v>2</v>
      </c>
      <c r="Q7730">
        <v>2</v>
      </c>
      <c r="R7730">
        <v>44.37</v>
      </c>
      <c r="S7730">
        <v>44.37</v>
      </c>
      <c r="T7730">
        <v>44.37</v>
      </c>
      <c r="U7730">
        <v>44.37</v>
      </c>
      <c r="V7730">
        <v>31.214784760000001</v>
      </c>
      <c r="W7730">
        <v>31.214784760000001</v>
      </c>
      <c r="X7730">
        <v>3.2036101079999999</v>
      </c>
      <c r="Y7730">
        <v>3.2036101079999999</v>
      </c>
    </row>
    <row r="7731" spans="1:25" x14ac:dyDescent="0.3">
      <c r="A7731" s="2">
        <v>45960</v>
      </c>
      <c r="B7731" t="s">
        <v>62</v>
      </c>
      <c r="C7731">
        <v>7182</v>
      </c>
      <c r="D7731">
        <v>74</v>
      </c>
      <c r="E7731">
        <v>4.7830000000000004</v>
      </c>
      <c r="F7731">
        <v>1.03</v>
      </c>
      <c r="G7731">
        <v>353.97</v>
      </c>
      <c r="H7731">
        <v>353.97</v>
      </c>
      <c r="I7731" t="s">
        <v>149</v>
      </c>
      <c r="J7731">
        <v>17</v>
      </c>
      <c r="K7731">
        <v>23</v>
      </c>
      <c r="L7731">
        <v>23</v>
      </c>
      <c r="M7731">
        <v>23</v>
      </c>
      <c r="N7731">
        <v>20</v>
      </c>
      <c r="O7731">
        <v>26</v>
      </c>
      <c r="P7731">
        <v>26</v>
      </c>
      <c r="Q7731">
        <v>26</v>
      </c>
      <c r="R7731">
        <v>718.09</v>
      </c>
      <c r="S7731">
        <v>1057.44</v>
      </c>
      <c r="T7731">
        <v>1057.44</v>
      </c>
      <c r="U7731">
        <v>1057.44</v>
      </c>
      <c r="V7731">
        <v>33.474239670000003</v>
      </c>
      <c r="W7731">
        <v>33.474239670000003</v>
      </c>
      <c r="X7731">
        <v>2.987371811</v>
      </c>
      <c r="Y7731">
        <v>2.987371811</v>
      </c>
    </row>
    <row r="7732" spans="1:25" x14ac:dyDescent="0.3">
      <c r="A7732" s="2">
        <v>45960</v>
      </c>
      <c r="B7732" t="s">
        <v>64</v>
      </c>
      <c r="C7732">
        <v>2482</v>
      </c>
      <c r="D7732">
        <v>22</v>
      </c>
      <c r="E7732">
        <v>4.4829999999999997</v>
      </c>
      <c r="F7732">
        <v>0.88600000000000001</v>
      </c>
      <c r="G7732">
        <v>98.63</v>
      </c>
      <c r="H7732">
        <v>98.63</v>
      </c>
      <c r="I7732" t="s">
        <v>149</v>
      </c>
      <c r="J7732">
        <v>10</v>
      </c>
      <c r="K7732">
        <v>11</v>
      </c>
      <c r="L7732">
        <v>11</v>
      </c>
      <c r="M7732">
        <v>11</v>
      </c>
      <c r="N7732">
        <v>24</v>
      </c>
      <c r="O7732">
        <v>25</v>
      </c>
      <c r="P7732">
        <v>25</v>
      </c>
      <c r="Q7732">
        <v>25</v>
      </c>
      <c r="R7732">
        <v>1011.34</v>
      </c>
      <c r="S7732">
        <v>1048.32</v>
      </c>
      <c r="T7732">
        <v>1048.32</v>
      </c>
      <c r="U7732">
        <v>1048.32</v>
      </c>
      <c r="V7732">
        <v>9.4083867520000002</v>
      </c>
      <c r="W7732">
        <v>9.4083867520000002</v>
      </c>
      <c r="X7732">
        <v>10.628814759999999</v>
      </c>
      <c r="Y7732">
        <v>10.628814759999999</v>
      </c>
    </row>
    <row r="7733" spans="1:25" x14ac:dyDescent="0.3">
      <c r="A7733" s="2">
        <v>45960</v>
      </c>
      <c r="B7733" t="s">
        <v>66</v>
      </c>
      <c r="C7733">
        <v>1600</v>
      </c>
      <c r="D7733">
        <v>13</v>
      </c>
      <c r="E7733">
        <v>3.9830000000000001</v>
      </c>
      <c r="F7733">
        <v>0.81299999999999994</v>
      </c>
      <c r="G7733">
        <v>51.78</v>
      </c>
      <c r="H7733">
        <v>51.78</v>
      </c>
      <c r="I7733" t="s">
        <v>149</v>
      </c>
      <c r="J7733">
        <v>7</v>
      </c>
      <c r="K7733">
        <v>7</v>
      </c>
      <c r="L7733">
        <v>7</v>
      </c>
      <c r="M7733">
        <v>7</v>
      </c>
      <c r="N7733">
        <v>9</v>
      </c>
      <c r="O7733">
        <v>9</v>
      </c>
      <c r="P7733">
        <v>9</v>
      </c>
      <c r="Q7733">
        <v>9</v>
      </c>
      <c r="R7733">
        <v>315.68</v>
      </c>
      <c r="S7733">
        <v>315.68</v>
      </c>
      <c r="T7733">
        <v>315.68</v>
      </c>
      <c r="U7733">
        <v>315.68</v>
      </c>
      <c r="V7733">
        <v>16.402686259999999</v>
      </c>
      <c r="W7733">
        <v>16.402686259999999</v>
      </c>
      <c r="X7733">
        <v>6.0965623789999999</v>
      </c>
      <c r="Y7733">
        <v>6.0965623789999999</v>
      </c>
    </row>
    <row r="7734" spans="1:25" x14ac:dyDescent="0.3">
      <c r="A7734" s="2">
        <v>45960</v>
      </c>
      <c r="B7734" t="s">
        <v>68</v>
      </c>
      <c r="C7734">
        <v>2796</v>
      </c>
      <c r="D7734">
        <v>24</v>
      </c>
      <c r="E7734">
        <v>5.524</v>
      </c>
      <c r="F7734">
        <v>0.85799999999999998</v>
      </c>
      <c r="G7734">
        <v>132.57</v>
      </c>
      <c r="H7734">
        <v>132.57</v>
      </c>
      <c r="I7734" t="s">
        <v>149</v>
      </c>
      <c r="J7734">
        <v>8</v>
      </c>
      <c r="K7734">
        <v>10</v>
      </c>
      <c r="L7734">
        <v>10</v>
      </c>
      <c r="M7734">
        <v>10</v>
      </c>
      <c r="N7734">
        <v>9</v>
      </c>
      <c r="O7734">
        <v>11</v>
      </c>
      <c r="P7734">
        <v>11</v>
      </c>
      <c r="Q7734">
        <v>11</v>
      </c>
      <c r="R7734">
        <v>244.91</v>
      </c>
      <c r="S7734">
        <v>305.77999999999997</v>
      </c>
      <c r="T7734">
        <v>305.77999999999997</v>
      </c>
      <c r="U7734">
        <v>305.77999999999997</v>
      </c>
      <c r="V7734">
        <v>43.354699459999999</v>
      </c>
      <c r="W7734">
        <v>43.354699459999999</v>
      </c>
      <c r="X7734">
        <v>2.306555028</v>
      </c>
      <c r="Y7734">
        <v>2.306555028</v>
      </c>
    </row>
    <row r="7735" spans="1:25" x14ac:dyDescent="0.3">
      <c r="A7735" s="2">
        <v>45960</v>
      </c>
      <c r="B7735" t="s">
        <v>70</v>
      </c>
      <c r="C7735">
        <v>4535</v>
      </c>
      <c r="D7735">
        <v>18</v>
      </c>
      <c r="E7735">
        <v>3.754</v>
      </c>
      <c r="F7735">
        <v>0.39700000000000002</v>
      </c>
      <c r="G7735">
        <v>67.58</v>
      </c>
      <c r="H7735">
        <v>67.58</v>
      </c>
      <c r="I7735" t="s">
        <v>149</v>
      </c>
      <c r="J7735">
        <v>6</v>
      </c>
      <c r="K7735">
        <v>6</v>
      </c>
      <c r="L7735">
        <v>6</v>
      </c>
      <c r="M7735">
        <v>6</v>
      </c>
      <c r="N7735">
        <v>7</v>
      </c>
      <c r="O7735">
        <v>7</v>
      </c>
      <c r="P7735">
        <v>7</v>
      </c>
      <c r="Q7735">
        <v>7</v>
      </c>
      <c r="R7735">
        <v>269.39</v>
      </c>
      <c r="S7735">
        <v>269.39</v>
      </c>
      <c r="T7735">
        <v>269.39</v>
      </c>
      <c r="U7735">
        <v>269.39</v>
      </c>
      <c r="V7735">
        <v>25.086306100000002</v>
      </c>
      <c r="W7735">
        <v>25.086306100000002</v>
      </c>
      <c r="X7735">
        <v>3.9862385319999998</v>
      </c>
      <c r="Y7735">
        <v>3.9862385319999998</v>
      </c>
    </row>
    <row r="7736" spans="1:25" x14ac:dyDescent="0.3">
      <c r="A7736" s="2">
        <v>45960</v>
      </c>
      <c r="B7736" t="s">
        <v>72</v>
      </c>
      <c r="C7736">
        <v>1000</v>
      </c>
      <c r="D7736">
        <v>8</v>
      </c>
      <c r="E7736">
        <v>2.8639999999999999</v>
      </c>
      <c r="F7736">
        <v>0.8</v>
      </c>
      <c r="G7736">
        <v>22.91</v>
      </c>
      <c r="H7736">
        <v>22.91</v>
      </c>
      <c r="I7736" t="s">
        <v>149</v>
      </c>
      <c r="J7736">
        <v>2</v>
      </c>
      <c r="K7736">
        <v>2</v>
      </c>
      <c r="L7736">
        <v>2</v>
      </c>
      <c r="M7736">
        <v>2</v>
      </c>
      <c r="N7736">
        <v>2</v>
      </c>
      <c r="O7736">
        <v>2</v>
      </c>
      <c r="P7736">
        <v>2</v>
      </c>
      <c r="Q7736">
        <v>2</v>
      </c>
      <c r="R7736">
        <v>84.98</v>
      </c>
      <c r="S7736">
        <v>84.98</v>
      </c>
      <c r="T7736">
        <v>84.98</v>
      </c>
      <c r="U7736">
        <v>84.98</v>
      </c>
      <c r="V7736">
        <v>26.959284539999999</v>
      </c>
      <c r="W7736">
        <v>26.959284539999999</v>
      </c>
      <c r="X7736">
        <v>3.7092972500000001</v>
      </c>
      <c r="Y7736">
        <v>3.7092972500000001</v>
      </c>
    </row>
    <row r="7737" spans="1:25" x14ac:dyDescent="0.3">
      <c r="A7737" s="2">
        <v>45960</v>
      </c>
      <c r="B7737" t="s">
        <v>74</v>
      </c>
      <c r="C7737">
        <v>1078</v>
      </c>
      <c r="D7737">
        <v>8</v>
      </c>
      <c r="E7737">
        <v>2.3279999999999998</v>
      </c>
      <c r="F7737">
        <v>0.74199999999999999</v>
      </c>
      <c r="G7737">
        <v>18.62</v>
      </c>
      <c r="H7737">
        <v>18.62</v>
      </c>
      <c r="I7737" t="s">
        <v>149</v>
      </c>
      <c r="J7737">
        <v>0</v>
      </c>
      <c r="K7737">
        <v>1</v>
      </c>
      <c r="L7737">
        <v>1</v>
      </c>
      <c r="M7737">
        <v>1</v>
      </c>
      <c r="N7737">
        <v>0</v>
      </c>
      <c r="O7737">
        <v>1</v>
      </c>
      <c r="P7737">
        <v>1</v>
      </c>
      <c r="Q7737">
        <v>1</v>
      </c>
      <c r="R7737">
        <v>0</v>
      </c>
      <c r="S7737">
        <v>31.49</v>
      </c>
      <c r="T7737">
        <v>31.49</v>
      </c>
      <c r="U7737">
        <v>31.49</v>
      </c>
      <c r="V7737">
        <v>59.129882500000001</v>
      </c>
      <c r="W7737">
        <v>59.129882500000001</v>
      </c>
      <c r="X7737">
        <v>1.6911922660000001</v>
      </c>
      <c r="Y7737">
        <v>1.6911922660000001</v>
      </c>
    </row>
    <row r="7738" spans="1:25" x14ac:dyDescent="0.3">
      <c r="A7738" s="2">
        <v>45960</v>
      </c>
      <c r="B7738" t="s">
        <v>76</v>
      </c>
      <c r="C7738">
        <v>1395</v>
      </c>
      <c r="D7738">
        <v>4</v>
      </c>
      <c r="E7738">
        <v>2.298</v>
      </c>
      <c r="F7738">
        <v>0.28699999999999998</v>
      </c>
      <c r="G7738">
        <v>9.19</v>
      </c>
      <c r="H7738">
        <v>9.19</v>
      </c>
      <c r="I7738" t="s">
        <v>149</v>
      </c>
      <c r="J7738">
        <v>2</v>
      </c>
      <c r="K7738">
        <v>2</v>
      </c>
      <c r="L7738">
        <v>2</v>
      </c>
      <c r="M7738">
        <v>2</v>
      </c>
      <c r="N7738">
        <v>3</v>
      </c>
      <c r="O7738">
        <v>3</v>
      </c>
      <c r="P7738">
        <v>3</v>
      </c>
      <c r="Q7738">
        <v>3</v>
      </c>
      <c r="R7738">
        <v>94.47</v>
      </c>
      <c r="S7738">
        <v>94.47</v>
      </c>
      <c r="T7738">
        <v>94.47</v>
      </c>
      <c r="U7738">
        <v>94.47</v>
      </c>
      <c r="V7738">
        <v>9.7279559649999996</v>
      </c>
      <c r="W7738">
        <v>9.7279559649999996</v>
      </c>
      <c r="X7738">
        <v>10.2796518</v>
      </c>
      <c r="Y7738">
        <v>10.2796518</v>
      </c>
    </row>
    <row r="7739" spans="1:25" x14ac:dyDescent="0.3">
      <c r="A7739" s="2">
        <v>45960</v>
      </c>
      <c r="B7739" t="s">
        <v>78</v>
      </c>
      <c r="C7739">
        <v>917</v>
      </c>
      <c r="D7739">
        <v>3</v>
      </c>
      <c r="E7739">
        <v>4.6929999999999996</v>
      </c>
      <c r="F7739">
        <v>0.32700000000000001</v>
      </c>
      <c r="G7739">
        <v>14.08</v>
      </c>
      <c r="H7739">
        <v>14.08</v>
      </c>
      <c r="I7739" t="s">
        <v>149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X7739">
        <v>0</v>
      </c>
      <c r="Y7739">
        <v>0</v>
      </c>
    </row>
    <row r="7740" spans="1:25" x14ac:dyDescent="0.3">
      <c r="A7740" s="2">
        <v>45960</v>
      </c>
      <c r="B7740" t="s">
        <v>88</v>
      </c>
      <c r="C7740">
        <v>4684</v>
      </c>
      <c r="D7740">
        <v>44</v>
      </c>
      <c r="E7740">
        <v>1.8109999999999999</v>
      </c>
      <c r="F7740">
        <v>0.93899999999999995</v>
      </c>
      <c r="G7740">
        <v>79.69</v>
      </c>
      <c r="H7740">
        <v>79.69</v>
      </c>
      <c r="I7740" t="s">
        <v>149</v>
      </c>
      <c r="J7740">
        <v>8</v>
      </c>
      <c r="K7740">
        <v>8</v>
      </c>
      <c r="L7740">
        <v>8</v>
      </c>
      <c r="M7740">
        <v>8</v>
      </c>
      <c r="N7740">
        <v>18</v>
      </c>
      <c r="O7740">
        <v>18</v>
      </c>
      <c r="P7740">
        <v>18</v>
      </c>
      <c r="Q7740">
        <v>18</v>
      </c>
      <c r="R7740">
        <v>570.32000000000005</v>
      </c>
      <c r="S7740">
        <v>570.32000000000005</v>
      </c>
      <c r="T7740">
        <v>570.32000000000005</v>
      </c>
      <c r="U7740">
        <v>570.32000000000005</v>
      </c>
      <c r="V7740">
        <v>13.972857339999999</v>
      </c>
      <c r="W7740">
        <v>13.972857339999999</v>
      </c>
      <c r="X7740">
        <v>7.1567323380000003</v>
      </c>
      <c r="Y7740">
        <v>7.1567323380000003</v>
      </c>
    </row>
    <row r="7741" spans="1:25" x14ac:dyDescent="0.3">
      <c r="A7741" s="2">
        <v>45960</v>
      </c>
      <c r="B7741" t="s">
        <v>80</v>
      </c>
      <c r="C7741">
        <v>305</v>
      </c>
      <c r="D7741">
        <v>3</v>
      </c>
      <c r="E7741">
        <v>5.0170000000000003</v>
      </c>
      <c r="F7741">
        <v>0.98399999999999999</v>
      </c>
      <c r="G7741">
        <v>15.05</v>
      </c>
      <c r="H7741">
        <v>15.05</v>
      </c>
      <c r="I7741" t="s">
        <v>149</v>
      </c>
      <c r="J7741">
        <v>2</v>
      </c>
      <c r="K7741">
        <v>2</v>
      </c>
      <c r="L7741">
        <v>2</v>
      </c>
      <c r="M7741">
        <v>2</v>
      </c>
      <c r="N7741">
        <v>3</v>
      </c>
      <c r="O7741">
        <v>3</v>
      </c>
      <c r="P7741">
        <v>3</v>
      </c>
      <c r="Q7741">
        <v>3</v>
      </c>
      <c r="R7741">
        <v>104.64</v>
      </c>
      <c r="S7741">
        <v>104.64</v>
      </c>
      <c r="T7741">
        <v>104.64</v>
      </c>
      <c r="U7741">
        <v>104.64</v>
      </c>
      <c r="V7741">
        <v>14.38264526</v>
      </c>
      <c r="W7741">
        <v>14.38264526</v>
      </c>
      <c r="X7741">
        <v>6.9528239200000002</v>
      </c>
      <c r="Y7741">
        <v>6.9528239200000002</v>
      </c>
    </row>
    <row r="7742" spans="1:25" x14ac:dyDescent="0.3">
      <c r="A7742" s="2">
        <v>45960</v>
      </c>
      <c r="B7742" t="s">
        <v>82</v>
      </c>
      <c r="C7742">
        <v>272</v>
      </c>
      <c r="D7742">
        <v>4</v>
      </c>
      <c r="E7742">
        <v>3.2050000000000001</v>
      </c>
      <c r="F7742">
        <v>1.4710000000000001</v>
      </c>
      <c r="G7742">
        <v>12.82</v>
      </c>
      <c r="H7742">
        <v>12.82</v>
      </c>
      <c r="I7742" t="s">
        <v>149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X7742">
        <v>0</v>
      </c>
      <c r="Y7742">
        <v>0</v>
      </c>
    </row>
    <row r="7743" spans="1:25" x14ac:dyDescent="0.3">
      <c r="A7743" s="2">
        <v>45960</v>
      </c>
      <c r="B7743" t="s">
        <v>94</v>
      </c>
      <c r="C7743">
        <v>1002</v>
      </c>
      <c r="D7743">
        <v>7</v>
      </c>
      <c r="E7743">
        <v>8.3559999999999999</v>
      </c>
      <c r="F7743">
        <v>0.69899999999999995</v>
      </c>
      <c r="G7743">
        <v>58.49</v>
      </c>
      <c r="H7743">
        <v>58.49</v>
      </c>
      <c r="I7743" t="s">
        <v>149</v>
      </c>
      <c r="J7743">
        <v>7</v>
      </c>
      <c r="K7743">
        <v>8</v>
      </c>
      <c r="L7743">
        <v>8</v>
      </c>
      <c r="M7743">
        <v>8</v>
      </c>
      <c r="N7743">
        <v>16</v>
      </c>
      <c r="O7743">
        <v>18</v>
      </c>
      <c r="P7743">
        <v>18</v>
      </c>
      <c r="Q7743">
        <v>18</v>
      </c>
      <c r="R7743">
        <v>977.84</v>
      </c>
      <c r="S7743">
        <v>1041.5999999999999</v>
      </c>
      <c r="T7743">
        <v>1041.5999999999999</v>
      </c>
      <c r="U7743">
        <v>1041.5999999999999</v>
      </c>
      <c r="V7743">
        <v>5.615399386</v>
      </c>
      <c r="W7743">
        <v>5.615399386</v>
      </c>
      <c r="X7743">
        <v>17.808172339999999</v>
      </c>
      <c r="Y7743">
        <v>17.808172339999999</v>
      </c>
    </row>
    <row r="7744" spans="1:25" x14ac:dyDescent="0.3">
      <c r="A7744" s="2">
        <v>45960</v>
      </c>
      <c r="B7744" t="s">
        <v>96</v>
      </c>
      <c r="C7744">
        <v>2116</v>
      </c>
      <c r="D7744">
        <v>9</v>
      </c>
      <c r="E7744">
        <v>4.3620000000000001</v>
      </c>
      <c r="F7744">
        <v>0.42499999999999999</v>
      </c>
      <c r="G7744">
        <v>39.26</v>
      </c>
      <c r="H7744">
        <v>39.26</v>
      </c>
      <c r="I7744" t="s">
        <v>149</v>
      </c>
      <c r="J7744">
        <v>4</v>
      </c>
      <c r="K7744">
        <v>6</v>
      </c>
      <c r="L7744">
        <v>6</v>
      </c>
      <c r="M7744">
        <v>6</v>
      </c>
      <c r="N7744">
        <v>6</v>
      </c>
      <c r="O7744">
        <v>8</v>
      </c>
      <c r="P7744">
        <v>8</v>
      </c>
      <c r="Q7744">
        <v>8</v>
      </c>
      <c r="R7744">
        <v>422.52</v>
      </c>
      <c r="S7744">
        <v>517.99</v>
      </c>
      <c r="T7744">
        <v>517.99</v>
      </c>
      <c r="U7744">
        <v>517.99</v>
      </c>
      <c r="V7744">
        <v>7.5792968979999999</v>
      </c>
      <c r="W7744">
        <v>7.5792968979999999</v>
      </c>
      <c r="X7744">
        <v>13.19383597</v>
      </c>
      <c r="Y7744">
        <v>13.19383597</v>
      </c>
    </row>
    <row r="7745" spans="1:25" x14ac:dyDescent="0.3">
      <c r="A7745" s="2">
        <v>45960</v>
      </c>
      <c r="B7745" t="s">
        <v>11</v>
      </c>
      <c r="C7745">
        <v>1072</v>
      </c>
      <c r="D7745">
        <v>11</v>
      </c>
      <c r="E7745">
        <v>2.3370000000000002</v>
      </c>
      <c r="F7745">
        <v>1.026</v>
      </c>
      <c r="G7745">
        <v>25.71</v>
      </c>
      <c r="H7745">
        <v>25.71</v>
      </c>
      <c r="I7745" t="s">
        <v>149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24.98</v>
      </c>
      <c r="S7745">
        <v>24.98</v>
      </c>
      <c r="T7745">
        <v>24.98</v>
      </c>
      <c r="U7745">
        <v>24.98</v>
      </c>
      <c r="V7745">
        <v>102.9223379</v>
      </c>
      <c r="W7745">
        <v>102.9223379</v>
      </c>
      <c r="X7745">
        <v>0.9716063788</v>
      </c>
      <c r="Y7745">
        <v>0.9716063788</v>
      </c>
    </row>
    <row r="7746" spans="1:25" x14ac:dyDescent="0.3">
      <c r="A7746" s="2">
        <v>45960</v>
      </c>
      <c r="B7746" t="s">
        <v>92</v>
      </c>
      <c r="C7746">
        <v>336</v>
      </c>
      <c r="D7746">
        <v>4</v>
      </c>
      <c r="E7746">
        <v>2.593</v>
      </c>
      <c r="F7746">
        <v>1.19</v>
      </c>
      <c r="G7746">
        <v>10.37</v>
      </c>
      <c r="H7746">
        <v>10.37</v>
      </c>
      <c r="I7746" t="s">
        <v>149</v>
      </c>
      <c r="J7746">
        <v>2</v>
      </c>
      <c r="K7746">
        <v>2</v>
      </c>
      <c r="L7746">
        <v>2</v>
      </c>
      <c r="M7746">
        <v>2</v>
      </c>
      <c r="N7746">
        <v>4</v>
      </c>
      <c r="O7746">
        <v>4</v>
      </c>
      <c r="P7746">
        <v>4</v>
      </c>
      <c r="Q7746">
        <v>4</v>
      </c>
      <c r="R7746">
        <v>105.96</v>
      </c>
      <c r="S7746">
        <v>105.96</v>
      </c>
      <c r="T7746">
        <v>105.96</v>
      </c>
      <c r="U7746">
        <v>105.96</v>
      </c>
      <c r="V7746">
        <v>9.7867119670000005</v>
      </c>
      <c r="W7746">
        <v>9.7867119670000005</v>
      </c>
      <c r="X7746">
        <v>10.21793635</v>
      </c>
      <c r="Y7746">
        <v>10.21793635</v>
      </c>
    </row>
    <row r="7747" spans="1:25" x14ac:dyDescent="0.3">
      <c r="A7747" s="2">
        <v>45960</v>
      </c>
      <c r="B7747" t="s">
        <v>46</v>
      </c>
      <c r="C7747">
        <v>885</v>
      </c>
      <c r="D7747">
        <v>1</v>
      </c>
      <c r="E7747">
        <v>3.22</v>
      </c>
      <c r="F7747">
        <v>0.113</v>
      </c>
      <c r="G7747">
        <v>3.22</v>
      </c>
      <c r="H7747">
        <v>3.22</v>
      </c>
      <c r="I7747" t="s">
        <v>149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X7747">
        <v>0</v>
      </c>
      <c r="Y7747">
        <v>0</v>
      </c>
    </row>
    <row r="7748" spans="1:25" x14ac:dyDescent="0.3">
      <c r="A7748" s="2">
        <v>45960</v>
      </c>
      <c r="B7748" t="s">
        <v>74</v>
      </c>
      <c r="C7748">
        <v>292</v>
      </c>
      <c r="D7748">
        <v>1</v>
      </c>
      <c r="E7748">
        <v>2.8</v>
      </c>
      <c r="F7748">
        <v>0.34200000000000003</v>
      </c>
      <c r="G7748">
        <v>2.8</v>
      </c>
      <c r="H7748">
        <v>2.8</v>
      </c>
      <c r="I7748" t="s">
        <v>149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X7748">
        <v>0</v>
      </c>
      <c r="Y7748">
        <v>0</v>
      </c>
    </row>
    <row r="7749" spans="1:25" x14ac:dyDescent="0.3">
      <c r="A7749" s="2">
        <v>45960</v>
      </c>
      <c r="B7749" t="s">
        <v>32</v>
      </c>
      <c r="C7749">
        <v>90</v>
      </c>
      <c r="D7749">
        <v>0</v>
      </c>
      <c r="F7749">
        <v>0</v>
      </c>
      <c r="G7749">
        <v>0</v>
      </c>
      <c r="H7749">
        <v>0</v>
      </c>
      <c r="I7749" t="s">
        <v>149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5" x14ac:dyDescent="0.3">
      <c r="A7750" s="2">
        <v>45960</v>
      </c>
      <c r="B7750" t="s">
        <v>64</v>
      </c>
      <c r="C7750">
        <v>679</v>
      </c>
      <c r="D7750">
        <v>0</v>
      </c>
      <c r="F7750">
        <v>0</v>
      </c>
      <c r="G7750">
        <v>0</v>
      </c>
      <c r="H7750">
        <v>0</v>
      </c>
      <c r="I7750" t="s">
        <v>149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5" x14ac:dyDescent="0.3">
      <c r="A7751" s="2">
        <v>45960</v>
      </c>
      <c r="B7751" t="s">
        <v>72</v>
      </c>
      <c r="C7751">
        <v>82</v>
      </c>
      <c r="D7751">
        <v>0</v>
      </c>
      <c r="F7751">
        <v>0</v>
      </c>
      <c r="G7751">
        <v>0</v>
      </c>
      <c r="H7751">
        <v>0</v>
      </c>
      <c r="I7751" t="s">
        <v>149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5" x14ac:dyDescent="0.3">
      <c r="A7752" s="2">
        <v>45960</v>
      </c>
      <c r="B7752" t="s">
        <v>106</v>
      </c>
      <c r="C7752">
        <v>113</v>
      </c>
      <c r="D7752">
        <v>1</v>
      </c>
      <c r="E7752">
        <v>2.88</v>
      </c>
      <c r="F7752">
        <v>0.88500000000000001</v>
      </c>
      <c r="G7752">
        <v>2.88</v>
      </c>
      <c r="H7752">
        <v>2.88</v>
      </c>
      <c r="I7752" t="s">
        <v>149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X7752">
        <v>0</v>
      </c>
      <c r="Y7752">
        <v>0</v>
      </c>
    </row>
    <row r="7753" spans="1:25" x14ac:dyDescent="0.3">
      <c r="A7753" s="2">
        <v>45960</v>
      </c>
      <c r="B7753" t="s">
        <v>54</v>
      </c>
      <c r="C7753">
        <v>157</v>
      </c>
      <c r="D7753">
        <v>2</v>
      </c>
      <c r="E7753">
        <v>3.11</v>
      </c>
      <c r="F7753">
        <v>1.274</v>
      </c>
      <c r="G7753">
        <v>6.22</v>
      </c>
      <c r="H7753">
        <v>6.22</v>
      </c>
      <c r="I7753" t="s">
        <v>149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X7753">
        <v>0</v>
      </c>
      <c r="Y7753">
        <v>0</v>
      </c>
    </row>
    <row r="7754" spans="1:25" x14ac:dyDescent="0.3">
      <c r="A7754" s="2">
        <v>45960</v>
      </c>
      <c r="B7754" t="s">
        <v>82</v>
      </c>
      <c r="C7754">
        <v>46</v>
      </c>
      <c r="D7754">
        <v>0</v>
      </c>
      <c r="F7754">
        <v>0</v>
      </c>
      <c r="G7754">
        <v>0</v>
      </c>
      <c r="H7754">
        <v>0</v>
      </c>
      <c r="I7754" t="s">
        <v>149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5" x14ac:dyDescent="0.3">
      <c r="A7755" s="2">
        <v>45960</v>
      </c>
      <c r="B7755" t="s">
        <v>44</v>
      </c>
      <c r="C7755">
        <v>112</v>
      </c>
      <c r="D7755">
        <v>0</v>
      </c>
      <c r="F7755">
        <v>0</v>
      </c>
      <c r="G7755">
        <v>0</v>
      </c>
      <c r="H7755">
        <v>0</v>
      </c>
      <c r="I7755" t="s">
        <v>149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5" x14ac:dyDescent="0.3">
      <c r="A7756" s="2">
        <v>45960</v>
      </c>
      <c r="B7756" t="s">
        <v>40</v>
      </c>
      <c r="C7756">
        <v>546</v>
      </c>
      <c r="D7756">
        <v>7</v>
      </c>
      <c r="E7756">
        <v>2.6190000000000002</v>
      </c>
      <c r="F7756">
        <v>1.282</v>
      </c>
      <c r="G7756">
        <v>18.329999999999998</v>
      </c>
      <c r="H7756">
        <v>18.329999999999998</v>
      </c>
      <c r="I7756" t="s">
        <v>149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X7756">
        <v>0</v>
      </c>
      <c r="Y7756">
        <v>0</v>
      </c>
    </row>
    <row r="7757" spans="1:25" x14ac:dyDescent="0.3">
      <c r="A7757" s="2">
        <v>45960</v>
      </c>
      <c r="B7757" t="s">
        <v>56</v>
      </c>
      <c r="C7757">
        <v>178</v>
      </c>
      <c r="D7757">
        <v>1</v>
      </c>
      <c r="E7757">
        <v>2.09</v>
      </c>
      <c r="F7757">
        <v>0.56200000000000006</v>
      </c>
      <c r="G7757">
        <v>2.09</v>
      </c>
      <c r="H7757">
        <v>2.09</v>
      </c>
      <c r="I7757" t="s">
        <v>149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X7757">
        <v>0</v>
      </c>
      <c r="Y7757">
        <v>0</v>
      </c>
    </row>
    <row r="7758" spans="1:25" x14ac:dyDescent="0.3">
      <c r="A7758" s="2">
        <v>45960</v>
      </c>
      <c r="B7758" t="s">
        <v>76</v>
      </c>
      <c r="C7758">
        <v>108</v>
      </c>
      <c r="D7758">
        <v>0</v>
      </c>
      <c r="F7758">
        <v>0</v>
      </c>
      <c r="G7758">
        <v>0</v>
      </c>
      <c r="H7758">
        <v>0</v>
      </c>
      <c r="I7758" t="s">
        <v>149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5" x14ac:dyDescent="0.3">
      <c r="A7759" s="2">
        <v>45960</v>
      </c>
      <c r="B7759" t="s">
        <v>48</v>
      </c>
      <c r="C7759">
        <v>643</v>
      </c>
      <c r="D7759">
        <v>5</v>
      </c>
      <c r="E7759">
        <v>3.14</v>
      </c>
      <c r="F7759">
        <v>0.77800000000000002</v>
      </c>
      <c r="G7759">
        <v>15.7</v>
      </c>
      <c r="H7759">
        <v>15.7</v>
      </c>
      <c r="I7759" t="s">
        <v>149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X7759">
        <v>0</v>
      </c>
      <c r="Y7759">
        <v>0</v>
      </c>
    </row>
    <row r="7760" spans="1:25" x14ac:dyDescent="0.3">
      <c r="A7760" s="2">
        <v>45960</v>
      </c>
      <c r="B7760" t="s">
        <v>24</v>
      </c>
      <c r="C7760">
        <v>686</v>
      </c>
      <c r="D7760">
        <v>5</v>
      </c>
      <c r="E7760">
        <v>1.698</v>
      </c>
      <c r="F7760">
        <v>0.72899999999999998</v>
      </c>
      <c r="G7760">
        <v>8.49</v>
      </c>
      <c r="H7760">
        <v>8.49</v>
      </c>
      <c r="I7760" t="s">
        <v>149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X7760">
        <v>0</v>
      </c>
      <c r="Y7760">
        <v>0</v>
      </c>
    </row>
    <row r="7761" spans="1:25" x14ac:dyDescent="0.3">
      <c r="A7761" s="2">
        <v>45960</v>
      </c>
      <c r="B7761" t="s">
        <v>108</v>
      </c>
      <c r="C7761">
        <v>292</v>
      </c>
      <c r="D7761">
        <v>2</v>
      </c>
      <c r="E7761">
        <v>3.375</v>
      </c>
      <c r="F7761">
        <v>0.68500000000000005</v>
      </c>
      <c r="G7761">
        <v>6.75</v>
      </c>
      <c r="H7761">
        <v>6.75</v>
      </c>
      <c r="I7761" t="s">
        <v>149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X7761">
        <v>0</v>
      </c>
      <c r="Y7761">
        <v>0</v>
      </c>
    </row>
    <row r="7762" spans="1:25" x14ac:dyDescent="0.3">
      <c r="A7762" s="2">
        <v>45960</v>
      </c>
      <c r="B7762" t="s">
        <v>62</v>
      </c>
      <c r="C7762">
        <v>1224</v>
      </c>
      <c r="D7762">
        <v>12</v>
      </c>
      <c r="E7762">
        <v>3.4380000000000002</v>
      </c>
      <c r="F7762">
        <v>0.98</v>
      </c>
      <c r="G7762">
        <v>41.26</v>
      </c>
      <c r="H7762">
        <v>41.26</v>
      </c>
      <c r="I7762" t="s">
        <v>149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36.49</v>
      </c>
      <c r="S7762">
        <v>36.49</v>
      </c>
      <c r="T7762">
        <v>36.49</v>
      </c>
      <c r="U7762">
        <v>36.49</v>
      </c>
      <c r="V7762">
        <v>113.0720745</v>
      </c>
      <c r="W7762">
        <v>113.0720745</v>
      </c>
      <c r="X7762">
        <v>0.88439166260000002</v>
      </c>
      <c r="Y7762">
        <v>0.88439166260000002</v>
      </c>
    </row>
    <row r="7763" spans="1:25" x14ac:dyDescent="0.3">
      <c r="A7763" s="2">
        <v>45960</v>
      </c>
      <c r="B7763" t="s">
        <v>80</v>
      </c>
      <c r="C7763">
        <v>70</v>
      </c>
      <c r="D7763">
        <v>0</v>
      </c>
      <c r="F7763">
        <v>0</v>
      </c>
      <c r="G7763">
        <v>0</v>
      </c>
      <c r="H7763">
        <v>0</v>
      </c>
      <c r="I7763" t="s">
        <v>149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5" x14ac:dyDescent="0.3">
      <c r="A7764" s="2">
        <v>45960</v>
      </c>
      <c r="B7764" t="s">
        <v>84</v>
      </c>
      <c r="C7764">
        <v>221</v>
      </c>
      <c r="D7764">
        <v>1</v>
      </c>
      <c r="E7764">
        <v>4.4800000000000004</v>
      </c>
      <c r="F7764">
        <v>0.45200000000000001</v>
      </c>
      <c r="G7764">
        <v>4.4800000000000004</v>
      </c>
      <c r="H7764">
        <v>4.4800000000000004</v>
      </c>
      <c r="I7764" t="s">
        <v>149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X7764">
        <v>0</v>
      </c>
      <c r="Y7764">
        <v>0</v>
      </c>
    </row>
    <row r="7765" spans="1:25" x14ac:dyDescent="0.3">
      <c r="A7765" s="2">
        <v>45960</v>
      </c>
      <c r="B7765" t="s">
        <v>42</v>
      </c>
      <c r="C7765">
        <v>291</v>
      </c>
      <c r="D7765">
        <v>0</v>
      </c>
      <c r="F7765">
        <v>0</v>
      </c>
      <c r="G7765">
        <v>0</v>
      </c>
      <c r="H7765">
        <v>0</v>
      </c>
      <c r="I7765" t="s">
        <v>149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5" x14ac:dyDescent="0.3">
      <c r="A7766" s="2">
        <v>45960</v>
      </c>
      <c r="B7766" t="s">
        <v>11</v>
      </c>
      <c r="C7766">
        <v>75</v>
      </c>
      <c r="D7766">
        <v>0</v>
      </c>
      <c r="F7766">
        <v>0</v>
      </c>
      <c r="G7766">
        <v>0</v>
      </c>
      <c r="H7766">
        <v>0</v>
      </c>
      <c r="I7766" t="s">
        <v>149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5" x14ac:dyDescent="0.3">
      <c r="A7767" s="2">
        <v>45960</v>
      </c>
      <c r="B7767" t="s">
        <v>102</v>
      </c>
      <c r="C7767">
        <v>658</v>
      </c>
      <c r="D7767">
        <v>1</v>
      </c>
      <c r="E7767">
        <v>3.6</v>
      </c>
      <c r="F7767">
        <v>0.152</v>
      </c>
      <c r="G7767">
        <v>3.6</v>
      </c>
      <c r="H7767">
        <v>3.6</v>
      </c>
      <c r="I7767" t="s">
        <v>149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X7767">
        <v>0</v>
      </c>
      <c r="Y7767">
        <v>0</v>
      </c>
    </row>
    <row r="7768" spans="1:25" x14ac:dyDescent="0.3">
      <c r="A7768" s="2">
        <v>45960</v>
      </c>
      <c r="B7768" t="s">
        <v>98</v>
      </c>
      <c r="C7768">
        <v>1391</v>
      </c>
      <c r="D7768">
        <v>6</v>
      </c>
      <c r="E7768">
        <v>1.8420000000000001</v>
      </c>
      <c r="F7768">
        <v>0.43099999999999999</v>
      </c>
      <c r="G7768">
        <v>11.05</v>
      </c>
      <c r="H7768">
        <v>11.05</v>
      </c>
      <c r="I7768" t="s">
        <v>149</v>
      </c>
      <c r="J7768">
        <v>2</v>
      </c>
      <c r="K7768">
        <v>2</v>
      </c>
      <c r="L7768">
        <v>2</v>
      </c>
      <c r="M7768">
        <v>2</v>
      </c>
      <c r="N7768">
        <v>2</v>
      </c>
      <c r="O7768">
        <v>2</v>
      </c>
      <c r="P7768">
        <v>2</v>
      </c>
      <c r="Q7768">
        <v>2</v>
      </c>
      <c r="R7768">
        <v>36.979999999999997</v>
      </c>
      <c r="S7768">
        <v>36.979999999999997</v>
      </c>
      <c r="T7768">
        <v>36.979999999999997</v>
      </c>
      <c r="U7768">
        <v>36.979999999999997</v>
      </c>
      <c r="V7768">
        <v>29.881016769999999</v>
      </c>
      <c r="W7768">
        <v>29.881016769999999</v>
      </c>
      <c r="X7768">
        <v>3.3466063350000002</v>
      </c>
      <c r="Y7768">
        <v>3.3466063350000002</v>
      </c>
    </row>
    <row r="7769" spans="1:25" x14ac:dyDescent="0.3">
      <c r="A7769" s="2">
        <v>45960</v>
      </c>
      <c r="B7769" t="s">
        <v>104</v>
      </c>
      <c r="C7769">
        <v>284</v>
      </c>
      <c r="D7769">
        <v>2</v>
      </c>
      <c r="E7769">
        <v>1.61</v>
      </c>
      <c r="F7769">
        <v>0.70399999999999996</v>
      </c>
      <c r="G7769">
        <v>3.22</v>
      </c>
      <c r="H7769">
        <v>3.22</v>
      </c>
      <c r="I7769" t="s">
        <v>149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1</v>
      </c>
      <c r="R7769">
        <v>11.88</v>
      </c>
      <c r="S7769">
        <v>11.88</v>
      </c>
      <c r="T7769">
        <v>11.88</v>
      </c>
      <c r="U7769">
        <v>11.88</v>
      </c>
      <c r="V7769">
        <v>27.104377100000001</v>
      </c>
      <c r="W7769">
        <v>27.104377100000001</v>
      </c>
      <c r="X7769">
        <v>3.6894409939999999</v>
      </c>
      <c r="Y7769">
        <v>3.6894409939999999</v>
      </c>
    </row>
    <row r="7770" spans="1:25" x14ac:dyDescent="0.3">
      <c r="A7770" s="2">
        <v>45960</v>
      </c>
      <c r="B7770" t="s">
        <v>38</v>
      </c>
      <c r="C7770">
        <v>5</v>
      </c>
      <c r="D7770">
        <v>0</v>
      </c>
      <c r="F7770">
        <v>0</v>
      </c>
      <c r="G7770">
        <v>0</v>
      </c>
      <c r="H7770">
        <v>0</v>
      </c>
      <c r="I7770" t="s">
        <v>149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5" x14ac:dyDescent="0.3">
      <c r="A7771" s="2">
        <v>45960</v>
      </c>
      <c r="B7771" t="s">
        <v>42</v>
      </c>
      <c r="C7771">
        <v>54</v>
      </c>
      <c r="D7771">
        <v>1</v>
      </c>
      <c r="E7771">
        <v>1.94</v>
      </c>
      <c r="F7771">
        <v>1.8520000000000001</v>
      </c>
      <c r="G7771">
        <v>1.94</v>
      </c>
      <c r="H7771">
        <v>1.94</v>
      </c>
      <c r="I7771" t="s">
        <v>149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X7771">
        <v>0</v>
      </c>
      <c r="Y7771">
        <v>0</v>
      </c>
    </row>
    <row r="7772" spans="1:25" x14ac:dyDescent="0.3">
      <c r="A7772" s="2">
        <v>45960</v>
      </c>
      <c r="B7772" t="s">
        <v>50</v>
      </c>
      <c r="C7772">
        <v>4</v>
      </c>
      <c r="D7772">
        <v>0</v>
      </c>
      <c r="F7772">
        <v>0</v>
      </c>
      <c r="G7772">
        <v>0</v>
      </c>
      <c r="H7772">
        <v>0</v>
      </c>
      <c r="I7772" t="s">
        <v>149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5" x14ac:dyDescent="0.3">
      <c r="A7773" s="2">
        <v>45960</v>
      </c>
      <c r="B7773" t="s">
        <v>72</v>
      </c>
      <c r="C7773">
        <v>130</v>
      </c>
      <c r="D7773">
        <v>4</v>
      </c>
      <c r="E7773">
        <v>4.923</v>
      </c>
      <c r="F7773">
        <v>3.077</v>
      </c>
      <c r="G7773">
        <v>19.690000000000001</v>
      </c>
      <c r="H7773">
        <v>19.690000000000001</v>
      </c>
      <c r="I7773" t="s">
        <v>149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X7773">
        <v>0</v>
      </c>
      <c r="Y7773">
        <v>0</v>
      </c>
    </row>
    <row r="7774" spans="1:25" x14ac:dyDescent="0.3">
      <c r="A7774" s="2">
        <v>45960</v>
      </c>
      <c r="B7774" t="s">
        <v>84</v>
      </c>
      <c r="C7774">
        <v>153</v>
      </c>
      <c r="D7774">
        <v>4</v>
      </c>
      <c r="E7774">
        <v>1.2130000000000001</v>
      </c>
      <c r="F7774">
        <v>2.6139999999999999</v>
      </c>
      <c r="G7774">
        <v>4.8499999999999996</v>
      </c>
      <c r="H7774">
        <v>4.8499999999999996</v>
      </c>
      <c r="I7774" t="s">
        <v>149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  <c r="Q7774">
        <v>1</v>
      </c>
      <c r="R7774">
        <v>34.49</v>
      </c>
      <c r="S7774">
        <v>34.49</v>
      </c>
      <c r="T7774">
        <v>34.49</v>
      </c>
      <c r="U7774">
        <v>34.49</v>
      </c>
      <c r="V7774">
        <v>14.062046970000001</v>
      </c>
      <c r="W7774">
        <v>14.062046970000001</v>
      </c>
      <c r="X7774">
        <v>7.1113402060000004</v>
      </c>
      <c r="Y7774">
        <v>7.1113402060000004</v>
      </c>
    </row>
    <row r="7775" spans="1:25" x14ac:dyDescent="0.3">
      <c r="A7775" s="2">
        <v>45960</v>
      </c>
      <c r="B7775" t="s">
        <v>68</v>
      </c>
      <c r="C7775">
        <v>521</v>
      </c>
      <c r="D7775">
        <v>12</v>
      </c>
      <c r="E7775">
        <v>4.0359999999999996</v>
      </c>
      <c r="F7775">
        <v>2.3029999999999999</v>
      </c>
      <c r="G7775">
        <v>48.43</v>
      </c>
      <c r="H7775">
        <v>48.43</v>
      </c>
      <c r="I7775" t="s">
        <v>149</v>
      </c>
      <c r="J7775">
        <v>9</v>
      </c>
      <c r="K7775">
        <v>12</v>
      </c>
      <c r="L7775">
        <v>13</v>
      </c>
      <c r="M7775">
        <v>13</v>
      </c>
      <c r="N7775">
        <v>17</v>
      </c>
      <c r="O7775">
        <v>21</v>
      </c>
      <c r="P7775">
        <v>22</v>
      </c>
      <c r="Q7775">
        <v>22</v>
      </c>
      <c r="R7775">
        <v>504.88</v>
      </c>
      <c r="S7775">
        <v>743.25</v>
      </c>
      <c r="T7775">
        <v>775.13</v>
      </c>
      <c r="U7775">
        <v>775.13</v>
      </c>
      <c r="V7775">
        <v>6.5159771270000002</v>
      </c>
      <c r="W7775">
        <v>6.2479842090000002</v>
      </c>
      <c r="X7775">
        <v>15.34689242</v>
      </c>
      <c r="Y7775">
        <v>16.005162089999999</v>
      </c>
    </row>
    <row r="7776" spans="1:25" x14ac:dyDescent="0.3">
      <c r="A7776" s="2">
        <v>45960</v>
      </c>
      <c r="B7776" t="s">
        <v>64</v>
      </c>
      <c r="C7776">
        <v>291</v>
      </c>
      <c r="D7776">
        <v>2</v>
      </c>
      <c r="E7776">
        <v>4.17</v>
      </c>
      <c r="F7776">
        <v>0.68700000000000006</v>
      </c>
      <c r="G7776">
        <v>8.34</v>
      </c>
      <c r="H7776">
        <v>8.34</v>
      </c>
      <c r="I7776" t="s">
        <v>149</v>
      </c>
      <c r="J7776">
        <v>2</v>
      </c>
      <c r="K7776">
        <v>2</v>
      </c>
      <c r="L7776">
        <v>2</v>
      </c>
      <c r="M7776">
        <v>2</v>
      </c>
      <c r="N7776">
        <v>2</v>
      </c>
      <c r="O7776">
        <v>2</v>
      </c>
      <c r="P7776">
        <v>2</v>
      </c>
      <c r="Q7776">
        <v>2</v>
      </c>
      <c r="R7776">
        <v>65.760000000000005</v>
      </c>
      <c r="S7776">
        <v>65.760000000000005</v>
      </c>
      <c r="T7776">
        <v>65.760000000000005</v>
      </c>
      <c r="U7776">
        <v>65.760000000000005</v>
      </c>
      <c r="V7776">
        <v>12.682481750000001</v>
      </c>
      <c r="W7776">
        <v>12.682481750000001</v>
      </c>
      <c r="X7776">
        <v>7.8848920859999998</v>
      </c>
      <c r="Y7776">
        <v>7.8848920859999998</v>
      </c>
    </row>
    <row r="7777" spans="1:25" x14ac:dyDescent="0.3">
      <c r="A7777" s="2">
        <v>45960</v>
      </c>
      <c r="B7777" t="s">
        <v>26</v>
      </c>
      <c r="C7777">
        <v>55</v>
      </c>
      <c r="D7777">
        <v>1</v>
      </c>
      <c r="E7777">
        <v>3.73</v>
      </c>
      <c r="F7777">
        <v>1.8180000000000001</v>
      </c>
      <c r="G7777">
        <v>3.73</v>
      </c>
      <c r="H7777">
        <v>3.73</v>
      </c>
      <c r="I7777" t="s">
        <v>149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X7777">
        <v>0</v>
      </c>
      <c r="Y7777">
        <v>0</v>
      </c>
    </row>
    <row r="7778" spans="1:25" x14ac:dyDescent="0.3">
      <c r="A7778" s="2">
        <v>45960</v>
      </c>
      <c r="B7778" t="s">
        <v>15</v>
      </c>
      <c r="C7778">
        <v>490</v>
      </c>
      <c r="D7778">
        <v>5</v>
      </c>
      <c r="E7778">
        <v>3.6179999999999999</v>
      </c>
      <c r="F7778">
        <v>1.02</v>
      </c>
      <c r="G7778">
        <v>18.09</v>
      </c>
      <c r="H7778">
        <v>18.09</v>
      </c>
      <c r="I7778" t="s">
        <v>149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X7778">
        <v>0</v>
      </c>
      <c r="Y7778">
        <v>0</v>
      </c>
    </row>
    <row r="7779" spans="1:25" x14ac:dyDescent="0.3">
      <c r="A7779" s="2">
        <v>45960</v>
      </c>
      <c r="B7779" t="s">
        <v>36</v>
      </c>
      <c r="C7779">
        <v>112</v>
      </c>
      <c r="D7779">
        <v>0</v>
      </c>
      <c r="F7779">
        <v>0</v>
      </c>
      <c r="G7779">
        <v>0</v>
      </c>
      <c r="H7779">
        <v>0</v>
      </c>
      <c r="I7779" t="s">
        <v>149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5" x14ac:dyDescent="0.3">
      <c r="A7780" s="2">
        <v>45960</v>
      </c>
      <c r="B7780" t="s">
        <v>78</v>
      </c>
      <c r="C7780">
        <v>415</v>
      </c>
      <c r="D7780">
        <v>0</v>
      </c>
      <c r="F7780">
        <v>0</v>
      </c>
      <c r="G7780">
        <v>0</v>
      </c>
      <c r="H7780">
        <v>0</v>
      </c>
      <c r="I7780" t="s">
        <v>149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5" x14ac:dyDescent="0.3">
      <c r="A7781" s="2">
        <v>45960</v>
      </c>
      <c r="B7781" t="s">
        <v>21</v>
      </c>
      <c r="C7781">
        <v>258</v>
      </c>
      <c r="D7781">
        <v>2</v>
      </c>
      <c r="E7781">
        <v>1.7150000000000001</v>
      </c>
      <c r="F7781">
        <v>0.77500000000000002</v>
      </c>
      <c r="G7781">
        <v>3.43</v>
      </c>
      <c r="H7781">
        <v>3.43</v>
      </c>
      <c r="I7781" t="s">
        <v>149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X7781">
        <v>0</v>
      </c>
      <c r="Y7781">
        <v>0</v>
      </c>
    </row>
    <row r="7782" spans="1:25" x14ac:dyDescent="0.3">
      <c r="A7782" s="2">
        <v>45960</v>
      </c>
      <c r="B7782" t="s">
        <v>94</v>
      </c>
      <c r="C7782">
        <v>239</v>
      </c>
      <c r="D7782">
        <v>4</v>
      </c>
      <c r="E7782">
        <v>4.1879999999999997</v>
      </c>
      <c r="F7782">
        <v>1.6739999999999999</v>
      </c>
      <c r="G7782">
        <v>16.75</v>
      </c>
      <c r="H7782">
        <v>16.75</v>
      </c>
      <c r="I7782" t="s">
        <v>149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X7782">
        <v>0</v>
      </c>
      <c r="Y7782">
        <v>0</v>
      </c>
    </row>
    <row r="7783" spans="1:25" x14ac:dyDescent="0.3">
      <c r="A7783" s="2">
        <v>45960</v>
      </c>
      <c r="B7783" t="s">
        <v>17</v>
      </c>
      <c r="C7783">
        <v>37</v>
      </c>
      <c r="D7783">
        <v>2</v>
      </c>
      <c r="E7783">
        <v>0.52</v>
      </c>
      <c r="F7783">
        <v>5.4050000000000002</v>
      </c>
      <c r="G7783">
        <v>1.04</v>
      </c>
      <c r="H7783">
        <v>1.04</v>
      </c>
      <c r="I7783" t="s">
        <v>149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X7783">
        <v>0</v>
      </c>
      <c r="Y7783">
        <v>0</v>
      </c>
    </row>
    <row r="7784" spans="1:25" x14ac:dyDescent="0.3">
      <c r="A7784" s="2">
        <v>45960</v>
      </c>
      <c r="B7784" t="s">
        <v>17</v>
      </c>
      <c r="C7784">
        <v>40</v>
      </c>
      <c r="D7784">
        <v>0</v>
      </c>
      <c r="F7784">
        <v>0</v>
      </c>
      <c r="G7784">
        <v>0</v>
      </c>
      <c r="H7784">
        <v>0</v>
      </c>
      <c r="I7784" t="s">
        <v>149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5" x14ac:dyDescent="0.3">
      <c r="A7785" s="2">
        <v>45960</v>
      </c>
      <c r="B7785" t="s">
        <v>17</v>
      </c>
      <c r="C7785">
        <v>32</v>
      </c>
      <c r="D7785">
        <v>3</v>
      </c>
      <c r="E7785">
        <v>1.29</v>
      </c>
      <c r="F7785">
        <v>9.375</v>
      </c>
      <c r="G7785">
        <v>3.87</v>
      </c>
      <c r="H7785">
        <v>3.87</v>
      </c>
      <c r="I7785" t="s">
        <v>149</v>
      </c>
      <c r="J7785">
        <v>3</v>
      </c>
      <c r="K7785">
        <v>3</v>
      </c>
      <c r="L7785">
        <v>3</v>
      </c>
      <c r="M7785">
        <v>3</v>
      </c>
      <c r="N7785">
        <v>3</v>
      </c>
      <c r="O7785">
        <v>3</v>
      </c>
      <c r="P7785">
        <v>3</v>
      </c>
      <c r="Q7785">
        <v>3</v>
      </c>
      <c r="R7785">
        <v>73.86</v>
      </c>
      <c r="S7785">
        <v>73.86</v>
      </c>
      <c r="T7785">
        <v>73.86</v>
      </c>
      <c r="U7785">
        <v>73.86</v>
      </c>
      <c r="V7785">
        <v>5.2396425669999998</v>
      </c>
      <c r="W7785">
        <v>5.2396425669999998</v>
      </c>
      <c r="X7785">
        <v>19.08527132</v>
      </c>
      <c r="Y7785">
        <v>19.08527132</v>
      </c>
    </row>
    <row r="7786" spans="1:25" x14ac:dyDescent="0.3">
      <c r="A7786" s="2">
        <v>45960</v>
      </c>
      <c r="B7786" t="s">
        <v>17</v>
      </c>
      <c r="C7786">
        <v>11</v>
      </c>
      <c r="D7786">
        <v>0</v>
      </c>
      <c r="F7786">
        <v>0</v>
      </c>
      <c r="G7786">
        <v>0</v>
      </c>
      <c r="H7786">
        <v>0</v>
      </c>
      <c r="I7786" t="s">
        <v>149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5" x14ac:dyDescent="0.3">
      <c r="A7787" s="2">
        <v>45960</v>
      </c>
      <c r="B7787" t="s">
        <v>52</v>
      </c>
      <c r="C7787">
        <v>746</v>
      </c>
      <c r="D7787">
        <v>9</v>
      </c>
      <c r="E7787">
        <v>0.82099999999999995</v>
      </c>
      <c r="F7787">
        <v>1.206</v>
      </c>
      <c r="G7787">
        <v>7.39</v>
      </c>
      <c r="H7787">
        <v>7.39</v>
      </c>
      <c r="I7787" t="s">
        <v>149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X7787">
        <v>0</v>
      </c>
      <c r="Y7787">
        <v>0</v>
      </c>
    </row>
    <row r="7788" spans="1:25" x14ac:dyDescent="0.3">
      <c r="A7788" s="2">
        <v>45960</v>
      </c>
      <c r="B7788" t="s">
        <v>52</v>
      </c>
      <c r="C7788">
        <v>1004</v>
      </c>
      <c r="D7788">
        <v>9</v>
      </c>
      <c r="E7788">
        <v>0.63200000000000001</v>
      </c>
      <c r="F7788">
        <v>0.89600000000000002</v>
      </c>
      <c r="G7788">
        <v>5.69</v>
      </c>
      <c r="H7788">
        <v>5.69</v>
      </c>
      <c r="I7788" t="s">
        <v>149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X7788">
        <v>0</v>
      </c>
      <c r="Y7788">
        <v>0</v>
      </c>
    </row>
    <row r="7789" spans="1:25" x14ac:dyDescent="0.3">
      <c r="A7789" s="2">
        <v>45960</v>
      </c>
      <c r="B7789" t="s">
        <v>52</v>
      </c>
      <c r="C7789">
        <v>557</v>
      </c>
      <c r="D7789">
        <v>6</v>
      </c>
      <c r="E7789">
        <v>0.42699999999999999</v>
      </c>
      <c r="F7789">
        <v>1.077</v>
      </c>
      <c r="G7789">
        <v>2.56</v>
      </c>
      <c r="H7789">
        <v>2.56</v>
      </c>
      <c r="I7789" t="s">
        <v>149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X7789">
        <v>0</v>
      </c>
      <c r="Y7789">
        <v>0</v>
      </c>
    </row>
    <row r="7790" spans="1:25" x14ac:dyDescent="0.3">
      <c r="A7790" s="2">
        <v>45960</v>
      </c>
      <c r="B7790" t="s">
        <v>52</v>
      </c>
      <c r="C7790">
        <v>1529</v>
      </c>
      <c r="D7790">
        <v>10</v>
      </c>
      <c r="E7790">
        <v>0.28399999999999997</v>
      </c>
      <c r="F7790">
        <v>0.65400000000000003</v>
      </c>
      <c r="G7790">
        <v>2.84</v>
      </c>
      <c r="H7790">
        <v>2.84</v>
      </c>
      <c r="I7790" t="s">
        <v>149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X7790">
        <v>0</v>
      </c>
      <c r="Y7790">
        <v>0</v>
      </c>
    </row>
    <row r="7791" spans="1:25" x14ac:dyDescent="0.3">
      <c r="A7791" s="2">
        <v>45960</v>
      </c>
      <c r="B7791" t="s">
        <v>112</v>
      </c>
      <c r="C7791">
        <v>178</v>
      </c>
      <c r="D7791">
        <v>2</v>
      </c>
      <c r="E7791">
        <v>1.29</v>
      </c>
      <c r="F7791">
        <v>1.1240000000000001</v>
      </c>
      <c r="G7791">
        <v>2.58</v>
      </c>
      <c r="H7791">
        <v>2.58</v>
      </c>
      <c r="I7791" t="s">
        <v>149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1</v>
      </c>
      <c r="R7791">
        <v>31.49</v>
      </c>
      <c r="S7791">
        <v>31.49</v>
      </c>
      <c r="T7791">
        <v>31.49</v>
      </c>
      <c r="U7791">
        <v>31.49</v>
      </c>
      <c r="V7791">
        <v>8.1930771670000002</v>
      </c>
      <c r="W7791">
        <v>8.1930771670000002</v>
      </c>
      <c r="X7791">
        <v>12.205426360000001</v>
      </c>
      <c r="Y7791">
        <v>12.205426360000001</v>
      </c>
    </row>
    <row r="7792" spans="1:25" x14ac:dyDescent="0.3">
      <c r="A7792" s="2">
        <v>45960</v>
      </c>
      <c r="B7792" t="s">
        <v>15</v>
      </c>
      <c r="C7792">
        <v>157</v>
      </c>
      <c r="D7792">
        <v>1</v>
      </c>
      <c r="E7792">
        <v>1.62</v>
      </c>
      <c r="F7792">
        <v>0.63700000000000001</v>
      </c>
      <c r="G7792">
        <v>1.62</v>
      </c>
      <c r="H7792">
        <v>1.62</v>
      </c>
      <c r="I7792" t="s">
        <v>149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X7792">
        <v>0</v>
      </c>
      <c r="Y7792">
        <v>0</v>
      </c>
    </row>
    <row r="7793" spans="1:25" x14ac:dyDescent="0.3">
      <c r="A7793" s="2">
        <v>45960</v>
      </c>
      <c r="B7793" t="s">
        <v>112</v>
      </c>
      <c r="C7793">
        <v>867</v>
      </c>
      <c r="D7793">
        <v>9</v>
      </c>
      <c r="E7793">
        <v>1.204</v>
      </c>
      <c r="F7793">
        <v>1.038</v>
      </c>
      <c r="G7793">
        <v>10.84</v>
      </c>
      <c r="H7793">
        <v>10.84</v>
      </c>
      <c r="I7793" t="s">
        <v>149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X7793">
        <v>0</v>
      </c>
      <c r="Y7793">
        <v>0</v>
      </c>
    </row>
    <row r="7794" spans="1:25" x14ac:dyDescent="0.3">
      <c r="A7794" s="2">
        <v>45960</v>
      </c>
      <c r="B7794" t="s">
        <v>15</v>
      </c>
      <c r="C7794">
        <v>347</v>
      </c>
      <c r="D7794">
        <v>1</v>
      </c>
      <c r="E7794">
        <v>1.1399999999999999</v>
      </c>
      <c r="F7794">
        <v>0.28799999999999998</v>
      </c>
      <c r="G7794">
        <v>1.1399999999999999</v>
      </c>
      <c r="H7794">
        <v>1.1399999999999999</v>
      </c>
      <c r="I7794" t="s">
        <v>149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X7794">
        <v>0</v>
      </c>
      <c r="Y7794">
        <v>0</v>
      </c>
    </row>
    <row r="7795" spans="1:25" x14ac:dyDescent="0.3">
      <c r="A7795" s="2">
        <v>45960</v>
      </c>
      <c r="B7795" t="s">
        <v>15</v>
      </c>
      <c r="C7795">
        <v>364</v>
      </c>
      <c r="D7795">
        <v>0</v>
      </c>
      <c r="F7795">
        <v>0</v>
      </c>
      <c r="G7795">
        <v>0</v>
      </c>
      <c r="H7795">
        <v>0</v>
      </c>
      <c r="I7795" t="s">
        <v>149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5" x14ac:dyDescent="0.3">
      <c r="A7796" s="2">
        <v>45960</v>
      </c>
      <c r="B7796" t="s">
        <v>112</v>
      </c>
      <c r="C7796">
        <v>200</v>
      </c>
      <c r="D7796">
        <v>1</v>
      </c>
      <c r="E7796">
        <v>0.83</v>
      </c>
      <c r="F7796">
        <v>0.5</v>
      </c>
      <c r="G7796">
        <v>0.83</v>
      </c>
      <c r="H7796">
        <v>0.83</v>
      </c>
      <c r="I7796" t="s">
        <v>149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1</v>
      </c>
      <c r="R7796">
        <v>31.49</v>
      </c>
      <c r="S7796">
        <v>31.49</v>
      </c>
      <c r="T7796">
        <v>31.49</v>
      </c>
      <c r="U7796">
        <v>31.49</v>
      </c>
      <c r="V7796">
        <v>2.6357573830000001</v>
      </c>
      <c r="W7796">
        <v>2.6357573830000001</v>
      </c>
      <c r="X7796">
        <v>37.939759039999998</v>
      </c>
      <c r="Y7796">
        <v>37.939759039999998</v>
      </c>
    </row>
    <row r="7797" spans="1:25" x14ac:dyDescent="0.3">
      <c r="A7797" s="2">
        <v>45960</v>
      </c>
      <c r="B7797" t="s">
        <v>15</v>
      </c>
      <c r="C7797">
        <v>350</v>
      </c>
      <c r="D7797">
        <v>1</v>
      </c>
      <c r="E7797">
        <v>0.75</v>
      </c>
      <c r="F7797">
        <v>0.28599999999999998</v>
      </c>
      <c r="G7797">
        <v>0.75</v>
      </c>
      <c r="H7797">
        <v>0.75</v>
      </c>
      <c r="I7797" t="s">
        <v>149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X7797">
        <v>0</v>
      </c>
      <c r="Y7797">
        <v>0</v>
      </c>
    </row>
    <row r="7798" spans="1:25" x14ac:dyDescent="0.3">
      <c r="A7798" s="2">
        <v>45960</v>
      </c>
      <c r="B7798" t="s">
        <v>112</v>
      </c>
      <c r="C7798">
        <v>916</v>
      </c>
      <c r="D7798">
        <v>3</v>
      </c>
      <c r="E7798">
        <v>0.71</v>
      </c>
      <c r="F7798">
        <v>0.32800000000000001</v>
      </c>
      <c r="G7798">
        <v>2.13</v>
      </c>
      <c r="H7798">
        <v>2.13</v>
      </c>
      <c r="I7798" t="s">
        <v>149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X7798">
        <v>0</v>
      </c>
      <c r="Y7798">
        <v>0</v>
      </c>
    </row>
    <row r="7799" spans="1:25" x14ac:dyDescent="0.3">
      <c r="A7799" s="2">
        <v>45960</v>
      </c>
      <c r="B7799" t="s">
        <v>100</v>
      </c>
      <c r="C7799">
        <v>20</v>
      </c>
      <c r="D7799">
        <v>0</v>
      </c>
      <c r="F7799">
        <v>0</v>
      </c>
      <c r="G7799">
        <v>0</v>
      </c>
      <c r="H7799">
        <v>0</v>
      </c>
      <c r="I7799" t="s">
        <v>149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5" x14ac:dyDescent="0.3">
      <c r="A7800" s="2">
        <v>45960</v>
      </c>
      <c r="B7800" t="s">
        <v>54</v>
      </c>
      <c r="C7800">
        <v>297</v>
      </c>
      <c r="D7800">
        <v>4</v>
      </c>
      <c r="E7800">
        <v>0.83799999999999997</v>
      </c>
      <c r="F7800">
        <v>1.347</v>
      </c>
      <c r="G7800">
        <v>3.35</v>
      </c>
      <c r="H7800">
        <v>3.35</v>
      </c>
      <c r="I7800" t="s">
        <v>149</v>
      </c>
      <c r="J7800">
        <v>3</v>
      </c>
      <c r="K7800">
        <v>3</v>
      </c>
      <c r="L7800">
        <v>3</v>
      </c>
      <c r="M7800">
        <v>3</v>
      </c>
      <c r="N7800">
        <v>3</v>
      </c>
      <c r="O7800">
        <v>3</v>
      </c>
      <c r="P7800">
        <v>3</v>
      </c>
      <c r="Q7800">
        <v>3</v>
      </c>
      <c r="R7800">
        <v>77.86</v>
      </c>
      <c r="S7800">
        <v>77.86</v>
      </c>
      <c r="T7800">
        <v>77.86</v>
      </c>
      <c r="U7800">
        <v>77.86</v>
      </c>
      <c r="V7800">
        <v>4.3025944000000003</v>
      </c>
      <c r="W7800">
        <v>4.3025944000000003</v>
      </c>
      <c r="X7800">
        <v>23.241791039999999</v>
      </c>
      <c r="Y7800">
        <v>23.241791039999999</v>
      </c>
    </row>
    <row r="7801" spans="1:25" x14ac:dyDescent="0.3">
      <c r="A7801" s="2">
        <v>45960</v>
      </c>
      <c r="B7801" t="s">
        <v>60</v>
      </c>
      <c r="C7801">
        <v>583</v>
      </c>
      <c r="D7801">
        <v>4</v>
      </c>
      <c r="E7801">
        <v>1.125</v>
      </c>
      <c r="F7801">
        <v>0.68600000000000005</v>
      </c>
      <c r="G7801">
        <v>4.5</v>
      </c>
      <c r="H7801">
        <v>4.5</v>
      </c>
      <c r="I7801" t="s">
        <v>149</v>
      </c>
      <c r="J7801">
        <v>1</v>
      </c>
      <c r="K7801">
        <v>2</v>
      </c>
      <c r="L7801">
        <v>2</v>
      </c>
      <c r="M7801">
        <v>2</v>
      </c>
      <c r="N7801">
        <v>1</v>
      </c>
      <c r="O7801">
        <v>2</v>
      </c>
      <c r="P7801">
        <v>2</v>
      </c>
      <c r="Q7801">
        <v>2</v>
      </c>
      <c r="R7801">
        <v>24.98</v>
      </c>
      <c r="S7801">
        <v>48.86</v>
      </c>
      <c r="T7801">
        <v>48.86</v>
      </c>
      <c r="U7801">
        <v>48.86</v>
      </c>
      <c r="V7801">
        <v>9.2099877200000009</v>
      </c>
      <c r="W7801">
        <v>9.2099877200000009</v>
      </c>
      <c r="X7801">
        <v>10.857777779999999</v>
      </c>
      <c r="Y7801">
        <v>10.857777779999999</v>
      </c>
    </row>
    <row r="7802" spans="1:25" x14ac:dyDescent="0.3">
      <c r="A7802" s="2">
        <v>45960</v>
      </c>
      <c r="B7802" t="s">
        <v>60</v>
      </c>
      <c r="C7802">
        <v>1923</v>
      </c>
      <c r="D7802">
        <v>7</v>
      </c>
      <c r="E7802">
        <v>0.96099999999999997</v>
      </c>
      <c r="F7802">
        <v>0.36399999999999999</v>
      </c>
      <c r="G7802">
        <v>6.73</v>
      </c>
      <c r="H7802">
        <v>6.73</v>
      </c>
      <c r="I7802" t="s">
        <v>149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X7802">
        <v>0</v>
      </c>
      <c r="Y7802">
        <v>0</v>
      </c>
    </row>
    <row r="7803" spans="1:25" x14ac:dyDescent="0.3">
      <c r="A7803" s="2">
        <v>45960</v>
      </c>
      <c r="B7803" t="s">
        <v>100</v>
      </c>
      <c r="C7803">
        <v>43</v>
      </c>
      <c r="D7803">
        <v>1</v>
      </c>
      <c r="E7803">
        <v>0.08</v>
      </c>
      <c r="F7803">
        <v>2.3260000000000001</v>
      </c>
      <c r="G7803">
        <v>0.08</v>
      </c>
      <c r="H7803">
        <v>0.08</v>
      </c>
      <c r="I7803" t="s">
        <v>149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X7803">
        <v>0</v>
      </c>
      <c r="Y7803">
        <v>0</v>
      </c>
    </row>
    <row r="7804" spans="1:25" x14ac:dyDescent="0.3">
      <c r="A7804" s="2">
        <v>45960</v>
      </c>
      <c r="B7804" t="s">
        <v>54</v>
      </c>
      <c r="C7804">
        <v>426</v>
      </c>
      <c r="D7804">
        <v>7</v>
      </c>
      <c r="E7804">
        <v>1.1040000000000001</v>
      </c>
      <c r="F7804">
        <v>1.643</v>
      </c>
      <c r="G7804">
        <v>7.73</v>
      </c>
      <c r="H7804">
        <v>7.73</v>
      </c>
      <c r="I7804" t="s">
        <v>149</v>
      </c>
      <c r="J7804">
        <v>2</v>
      </c>
      <c r="K7804">
        <v>2</v>
      </c>
      <c r="L7804">
        <v>2</v>
      </c>
      <c r="M7804">
        <v>2</v>
      </c>
      <c r="N7804">
        <v>2</v>
      </c>
      <c r="O7804">
        <v>2</v>
      </c>
      <c r="P7804">
        <v>2</v>
      </c>
      <c r="Q7804">
        <v>2</v>
      </c>
      <c r="R7804">
        <v>68.37</v>
      </c>
      <c r="S7804">
        <v>68.37</v>
      </c>
      <c r="T7804">
        <v>68.37</v>
      </c>
      <c r="U7804">
        <v>68.37</v>
      </c>
      <c r="V7804">
        <v>11.30612842</v>
      </c>
      <c r="W7804">
        <v>11.30612842</v>
      </c>
      <c r="X7804">
        <v>8.8447606729999997</v>
      </c>
      <c r="Y7804">
        <v>8.8447606729999997</v>
      </c>
    </row>
    <row r="7805" spans="1:25" x14ac:dyDescent="0.3">
      <c r="A7805" s="2">
        <v>45960</v>
      </c>
      <c r="B7805" t="s">
        <v>100</v>
      </c>
      <c r="C7805">
        <v>83</v>
      </c>
      <c r="D7805">
        <v>0</v>
      </c>
      <c r="F7805">
        <v>0</v>
      </c>
      <c r="G7805">
        <v>0</v>
      </c>
      <c r="H7805">
        <v>0</v>
      </c>
      <c r="I7805" t="s">
        <v>149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5" x14ac:dyDescent="0.3">
      <c r="A7806" s="2">
        <v>45960</v>
      </c>
      <c r="B7806" t="s">
        <v>54</v>
      </c>
      <c r="C7806">
        <v>179</v>
      </c>
      <c r="D7806">
        <v>1</v>
      </c>
      <c r="E7806">
        <v>0.93</v>
      </c>
      <c r="F7806">
        <v>0.55900000000000005</v>
      </c>
      <c r="G7806">
        <v>0.93</v>
      </c>
      <c r="H7806">
        <v>0.93</v>
      </c>
      <c r="I7806" t="s">
        <v>149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  <c r="Q7806">
        <v>1</v>
      </c>
      <c r="R7806">
        <v>29.88</v>
      </c>
      <c r="S7806">
        <v>29.88</v>
      </c>
      <c r="T7806">
        <v>29.88</v>
      </c>
      <c r="U7806">
        <v>29.88</v>
      </c>
      <c r="V7806">
        <v>3.1124497990000002</v>
      </c>
      <c r="W7806">
        <v>3.1124497990000002</v>
      </c>
      <c r="X7806">
        <v>32.129032260000002</v>
      </c>
      <c r="Y7806">
        <v>32.129032260000002</v>
      </c>
    </row>
    <row r="7807" spans="1:25" x14ac:dyDescent="0.3">
      <c r="A7807" s="2">
        <v>45960</v>
      </c>
      <c r="B7807" t="s">
        <v>60</v>
      </c>
      <c r="C7807">
        <v>598</v>
      </c>
      <c r="D7807">
        <v>3</v>
      </c>
      <c r="E7807">
        <v>1.1499999999999999</v>
      </c>
      <c r="F7807">
        <v>0.502</v>
      </c>
      <c r="G7807">
        <v>3.45</v>
      </c>
      <c r="H7807">
        <v>3.45</v>
      </c>
      <c r="I7807" t="s">
        <v>149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1</v>
      </c>
      <c r="Q7807">
        <v>1</v>
      </c>
      <c r="R7807">
        <v>21.88</v>
      </c>
      <c r="S7807">
        <v>21.88</v>
      </c>
      <c r="T7807">
        <v>21.88</v>
      </c>
      <c r="U7807">
        <v>21.88</v>
      </c>
      <c r="V7807">
        <v>15.7678245</v>
      </c>
      <c r="W7807">
        <v>15.7678245</v>
      </c>
      <c r="X7807">
        <v>6.3420289859999999</v>
      </c>
      <c r="Y7807">
        <v>6.3420289859999999</v>
      </c>
    </row>
    <row r="7808" spans="1:25" x14ac:dyDescent="0.3">
      <c r="A7808" s="2">
        <v>45960</v>
      </c>
      <c r="B7808" t="s">
        <v>54</v>
      </c>
      <c r="C7808">
        <v>944</v>
      </c>
      <c r="D7808">
        <v>6</v>
      </c>
      <c r="E7808">
        <v>0.54500000000000004</v>
      </c>
      <c r="F7808">
        <v>0.63600000000000001</v>
      </c>
      <c r="G7808">
        <v>3.27</v>
      </c>
      <c r="H7808">
        <v>3.27</v>
      </c>
      <c r="I7808" t="s">
        <v>149</v>
      </c>
      <c r="J7808">
        <v>0</v>
      </c>
      <c r="K7808">
        <v>1</v>
      </c>
      <c r="L7808">
        <v>1</v>
      </c>
      <c r="M7808">
        <v>1</v>
      </c>
      <c r="N7808">
        <v>0</v>
      </c>
      <c r="O7808">
        <v>1</v>
      </c>
      <c r="P7808">
        <v>1</v>
      </c>
      <c r="Q7808">
        <v>1</v>
      </c>
      <c r="R7808">
        <v>0</v>
      </c>
      <c r="S7808">
        <v>34.49</v>
      </c>
      <c r="T7808">
        <v>34.49</v>
      </c>
      <c r="U7808">
        <v>34.49</v>
      </c>
      <c r="V7808">
        <v>9.4810089879999992</v>
      </c>
      <c r="W7808">
        <v>9.4810089879999992</v>
      </c>
      <c r="X7808">
        <v>10.54740061</v>
      </c>
      <c r="Y7808">
        <v>10.54740061</v>
      </c>
    </row>
    <row r="7809" spans="1:25" x14ac:dyDescent="0.3">
      <c r="A7809" s="2">
        <v>45960</v>
      </c>
      <c r="B7809" t="s">
        <v>100</v>
      </c>
      <c r="C7809">
        <v>29</v>
      </c>
      <c r="D7809">
        <v>0</v>
      </c>
      <c r="F7809">
        <v>0</v>
      </c>
      <c r="G7809">
        <v>0</v>
      </c>
      <c r="H7809">
        <v>0</v>
      </c>
      <c r="I7809" t="s">
        <v>149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5" x14ac:dyDescent="0.3">
      <c r="A7810" s="2">
        <v>45960</v>
      </c>
      <c r="B7810" t="s">
        <v>60</v>
      </c>
      <c r="C7810">
        <v>1472</v>
      </c>
      <c r="D7810">
        <v>4</v>
      </c>
      <c r="E7810">
        <v>0.69299999999999995</v>
      </c>
      <c r="F7810">
        <v>0.27200000000000002</v>
      </c>
      <c r="G7810">
        <v>2.77</v>
      </c>
      <c r="H7810">
        <v>2.77</v>
      </c>
      <c r="I7810" t="s">
        <v>149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X7810">
        <v>0</v>
      </c>
      <c r="Y7810">
        <v>0</v>
      </c>
    </row>
    <row r="7811" spans="1:25" x14ac:dyDescent="0.3">
      <c r="A7811" s="2">
        <v>45960</v>
      </c>
      <c r="B7811" t="s">
        <v>48</v>
      </c>
      <c r="C7811">
        <v>499</v>
      </c>
      <c r="D7811">
        <v>6</v>
      </c>
      <c r="E7811">
        <v>2.06</v>
      </c>
      <c r="F7811">
        <v>1.202</v>
      </c>
      <c r="G7811">
        <v>12.36</v>
      </c>
      <c r="H7811">
        <v>12.36</v>
      </c>
      <c r="I7811" t="s">
        <v>149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1</v>
      </c>
      <c r="R7811">
        <v>28.49</v>
      </c>
      <c r="S7811">
        <v>28.49</v>
      </c>
      <c r="T7811">
        <v>28.49</v>
      </c>
      <c r="U7811">
        <v>28.49</v>
      </c>
      <c r="V7811">
        <v>43.383643380000002</v>
      </c>
      <c r="W7811">
        <v>43.383643380000002</v>
      </c>
      <c r="X7811">
        <v>2.3050161810000001</v>
      </c>
      <c r="Y7811">
        <v>2.3050161810000001</v>
      </c>
    </row>
    <row r="7812" spans="1:25" x14ac:dyDescent="0.3">
      <c r="A7812" s="2">
        <v>45960</v>
      </c>
      <c r="B7812" t="s">
        <v>48</v>
      </c>
      <c r="C7812">
        <v>1161</v>
      </c>
      <c r="D7812">
        <v>3</v>
      </c>
      <c r="E7812">
        <v>1.0229999999999999</v>
      </c>
      <c r="F7812">
        <v>0.25800000000000001</v>
      </c>
      <c r="G7812">
        <v>3.07</v>
      </c>
      <c r="H7812">
        <v>3.07</v>
      </c>
      <c r="I7812" t="s">
        <v>149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  <c r="Q7812">
        <v>1</v>
      </c>
      <c r="R7812">
        <v>28.49</v>
      </c>
      <c r="S7812">
        <v>28.49</v>
      </c>
      <c r="T7812">
        <v>28.49</v>
      </c>
      <c r="U7812">
        <v>28.49</v>
      </c>
      <c r="V7812">
        <v>10.775710780000001</v>
      </c>
      <c r="W7812">
        <v>10.775710780000001</v>
      </c>
      <c r="X7812">
        <v>9.2801302929999991</v>
      </c>
      <c r="Y7812">
        <v>9.2801302929999991</v>
      </c>
    </row>
    <row r="7813" spans="1:25" x14ac:dyDescent="0.3">
      <c r="A7813" s="2">
        <v>45960</v>
      </c>
      <c r="B7813" t="s">
        <v>48</v>
      </c>
      <c r="C7813">
        <v>441</v>
      </c>
      <c r="D7813">
        <v>3</v>
      </c>
      <c r="E7813">
        <v>1.57</v>
      </c>
      <c r="F7813">
        <v>0.68</v>
      </c>
      <c r="G7813">
        <v>4.71</v>
      </c>
      <c r="H7813">
        <v>4.71</v>
      </c>
      <c r="I7813" t="s">
        <v>149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</v>
      </c>
      <c r="R7813">
        <v>28.49</v>
      </c>
      <c r="S7813">
        <v>28.49</v>
      </c>
      <c r="T7813">
        <v>28.49</v>
      </c>
      <c r="U7813">
        <v>28.49</v>
      </c>
      <c r="V7813">
        <v>16.53211653</v>
      </c>
      <c r="W7813">
        <v>16.53211653</v>
      </c>
      <c r="X7813">
        <v>6.0488322720000003</v>
      </c>
      <c r="Y7813">
        <v>6.0488322720000003</v>
      </c>
    </row>
    <row r="7814" spans="1:25" x14ac:dyDescent="0.3">
      <c r="A7814" s="2">
        <v>45960</v>
      </c>
      <c r="B7814" t="s">
        <v>48</v>
      </c>
      <c r="C7814">
        <v>1833</v>
      </c>
      <c r="D7814">
        <v>5</v>
      </c>
      <c r="E7814">
        <v>1</v>
      </c>
      <c r="F7814">
        <v>0.27300000000000002</v>
      </c>
      <c r="G7814">
        <v>5</v>
      </c>
      <c r="H7814">
        <v>5</v>
      </c>
      <c r="I7814" t="s">
        <v>149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  <c r="Q7814">
        <v>1</v>
      </c>
      <c r="R7814">
        <v>28.49</v>
      </c>
      <c r="S7814">
        <v>28.49</v>
      </c>
      <c r="T7814">
        <v>28.49</v>
      </c>
      <c r="U7814">
        <v>28.49</v>
      </c>
      <c r="V7814">
        <v>17.55001755</v>
      </c>
      <c r="W7814">
        <v>17.55001755</v>
      </c>
      <c r="X7814">
        <v>5.6980000000000004</v>
      </c>
      <c r="Y7814">
        <v>5.6980000000000004</v>
      </c>
    </row>
    <row r="7815" spans="1:25" x14ac:dyDescent="0.3">
      <c r="A7815" s="2">
        <v>45960</v>
      </c>
      <c r="B7815" t="s">
        <v>19</v>
      </c>
      <c r="C7815">
        <v>8</v>
      </c>
      <c r="D7815">
        <v>0</v>
      </c>
      <c r="F7815">
        <v>0</v>
      </c>
      <c r="G7815">
        <v>0</v>
      </c>
      <c r="H7815">
        <v>0</v>
      </c>
      <c r="I7815" t="s">
        <v>149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5" x14ac:dyDescent="0.3">
      <c r="A7816" s="2">
        <v>45960</v>
      </c>
      <c r="B7816" t="s">
        <v>90</v>
      </c>
      <c r="C7816">
        <v>2</v>
      </c>
      <c r="D7816">
        <v>0</v>
      </c>
      <c r="F7816">
        <v>0</v>
      </c>
      <c r="G7816">
        <v>0</v>
      </c>
      <c r="H7816">
        <v>0</v>
      </c>
      <c r="I7816" t="s">
        <v>149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5" x14ac:dyDescent="0.3">
      <c r="A7817" s="2">
        <v>45960</v>
      </c>
      <c r="B7817" t="s">
        <v>19</v>
      </c>
      <c r="C7817">
        <v>25</v>
      </c>
      <c r="D7817">
        <v>0</v>
      </c>
      <c r="F7817">
        <v>0</v>
      </c>
      <c r="G7817">
        <v>0</v>
      </c>
      <c r="H7817">
        <v>0</v>
      </c>
      <c r="I7817" t="s">
        <v>149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5" x14ac:dyDescent="0.3">
      <c r="A7818" s="2">
        <v>45960</v>
      </c>
      <c r="B7818" t="s">
        <v>90</v>
      </c>
      <c r="C7818">
        <v>7</v>
      </c>
      <c r="D7818">
        <v>0</v>
      </c>
      <c r="F7818">
        <v>0</v>
      </c>
      <c r="G7818">
        <v>0</v>
      </c>
      <c r="H7818">
        <v>0</v>
      </c>
      <c r="I7818" t="s">
        <v>149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5" x14ac:dyDescent="0.3">
      <c r="A7819" s="2">
        <v>45960</v>
      </c>
      <c r="B7819" t="s">
        <v>19</v>
      </c>
      <c r="C7819">
        <v>16</v>
      </c>
      <c r="D7819">
        <v>0</v>
      </c>
      <c r="F7819">
        <v>0</v>
      </c>
      <c r="G7819">
        <v>0</v>
      </c>
      <c r="H7819">
        <v>0</v>
      </c>
      <c r="I7819" t="s">
        <v>149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5" x14ac:dyDescent="0.3">
      <c r="A7820" s="2">
        <v>45960</v>
      </c>
      <c r="B7820" t="s">
        <v>90</v>
      </c>
      <c r="C7820">
        <v>14</v>
      </c>
      <c r="D7820">
        <v>0</v>
      </c>
      <c r="F7820">
        <v>0</v>
      </c>
      <c r="G7820">
        <v>0</v>
      </c>
      <c r="H7820">
        <v>0</v>
      </c>
      <c r="I7820" t="s">
        <v>149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5" x14ac:dyDescent="0.3">
      <c r="A7821" s="2">
        <v>45960</v>
      </c>
      <c r="B7821" t="s">
        <v>19</v>
      </c>
      <c r="C7821">
        <v>4</v>
      </c>
      <c r="D7821">
        <v>0</v>
      </c>
      <c r="F7821">
        <v>0</v>
      </c>
      <c r="G7821">
        <v>0</v>
      </c>
      <c r="H7821">
        <v>0</v>
      </c>
      <c r="I7821" t="s">
        <v>149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5" x14ac:dyDescent="0.3">
      <c r="A7822" s="2">
        <v>45960</v>
      </c>
      <c r="B7822" t="s">
        <v>90</v>
      </c>
      <c r="C7822">
        <v>3</v>
      </c>
      <c r="D7822">
        <v>0</v>
      </c>
      <c r="F7822">
        <v>0</v>
      </c>
      <c r="G7822">
        <v>0</v>
      </c>
      <c r="H7822">
        <v>0</v>
      </c>
      <c r="I7822" t="s">
        <v>149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5" x14ac:dyDescent="0.3">
      <c r="A7823" s="2">
        <v>45960</v>
      </c>
      <c r="B7823" t="s">
        <v>58</v>
      </c>
      <c r="C7823">
        <v>125</v>
      </c>
      <c r="D7823">
        <v>2</v>
      </c>
      <c r="E7823">
        <v>0.99</v>
      </c>
      <c r="F7823">
        <v>1.6</v>
      </c>
      <c r="G7823">
        <v>1.98</v>
      </c>
      <c r="H7823">
        <v>1.98</v>
      </c>
      <c r="I7823" t="s">
        <v>149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1</v>
      </c>
      <c r="R7823">
        <v>11.88</v>
      </c>
      <c r="S7823">
        <v>11.88</v>
      </c>
      <c r="T7823">
        <v>11.88</v>
      </c>
      <c r="U7823">
        <v>11.88</v>
      </c>
      <c r="V7823">
        <v>16.666666670000001</v>
      </c>
      <c r="W7823">
        <v>16.666666670000001</v>
      </c>
      <c r="X7823">
        <v>6</v>
      </c>
      <c r="Y7823">
        <v>6</v>
      </c>
    </row>
    <row r="7824" spans="1:25" x14ac:dyDescent="0.3">
      <c r="A7824" s="2">
        <v>45960</v>
      </c>
      <c r="B7824" t="s">
        <v>110</v>
      </c>
      <c r="C7824">
        <v>110</v>
      </c>
      <c r="D7824">
        <v>1</v>
      </c>
      <c r="E7824">
        <v>0.99</v>
      </c>
      <c r="F7824">
        <v>0.90900000000000003</v>
      </c>
      <c r="G7824">
        <v>0.99</v>
      </c>
      <c r="H7824">
        <v>0.99</v>
      </c>
      <c r="I7824" t="s">
        <v>149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X7824">
        <v>0</v>
      </c>
      <c r="Y7824">
        <v>0</v>
      </c>
    </row>
    <row r="7825" spans="1:25" x14ac:dyDescent="0.3">
      <c r="A7825" s="2">
        <v>45960</v>
      </c>
      <c r="B7825" t="s">
        <v>34</v>
      </c>
      <c r="C7825">
        <v>397</v>
      </c>
      <c r="D7825">
        <v>0</v>
      </c>
      <c r="F7825">
        <v>0</v>
      </c>
      <c r="G7825">
        <v>0</v>
      </c>
      <c r="H7825">
        <v>0</v>
      </c>
      <c r="I7825" t="s">
        <v>149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5" x14ac:dyDescent="0.3">
      <c r="A7826" s="2">
        <v>45960</v>
      </c>
      <c r="B7826" t="s">
        <v>28</v>
      </c>
      <c r="C7826">
        <v>34</v>
      </c>
      <c r="D7826">
        <v>0</v>
      </c>
      <c r="F7826">
        <v>0</v>
      </c>
      <c r="G7826">
        <v>0</v>
      </c>
      <c r="H7826">
        <v>0</v>
      </c>
      <c r="I7826" t="s">
        <v>149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5" x14ac:dyDescent="0.3">
      <c r="A7827" s="2">
        <v>45960</v>
      </c>
      <c r="B7827" t="s">
        <v>58</v>
      </c>
      <c r="C7827">
        <v>163</v>
      </c>
      <c r="D7827">
        <v>1</v>
      </c>
      <c r="E7827">
        <v>0.84</v>
      </c>
      <c r="F7827">
        <v>0.61299999999999999</v>
      </c>
      <c r="G7827">
        <v>0.84</v>
      </c>
      <c r="H7827">
        <v>0.84</v>
      </c>
      <c r="I7827" t="s">
        <v>149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X7827">
        <v>0</v>
      </c>
      <c r="Y7827">
        <v>0</v>
      </c>
    </row>
    <row r="7828" spans="1:25" x14ac:dyDescent="0.3">
      <c r="A7828" s="2">
        <v>45960</v>
      </c>
      <c r="B7828" t="s">
        <v>110</v>
      </c>
      <c r="C7828">
        <v>244</v>
      </c>
      <c r="D7828">
        <v>5</v>
      </c>
      <c r="E7828">
        <v>0.92400000000000004</v>
      </c>
      <c r="F7828">
        <v>2.0489999999999999</v>
      </c>
      <c r="G7828">
        <v>4.62</v>
      </c>
      <c r="H7828">
        <v>4.62</v>
      </c>
      <c r="I7828" t="s">
        <v>149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X7828">
        <v>0</v>
      </c>
      <c r="Y7828">
        <v>0</v>
      </c>
    </row>
    <row r="7829" spans="1:25" x14ac:dyDescent="0.3">
      <c r="A7829" s="2">
        <v>45960</v>
      </c>
      <c r="B7829" t="s">
        <v>34</v>
      </c>
      <c r="C7829">
        <v>733</v>
      </c>
      <c r="D7829">
        <v>2</v>
      </c>
      <c r="E7829">
        <v>1.1000000000000001</v>
      </c>
      <c r="F7829">
        <v>0.27300000000000002</v>
      </c>
      <c r="G7829">
        <v>2.2000000000000002</v>
      </c>
      <c r="H7829">
        <v>2.2000000000000002</v>
      </c>
      <c r="I7829" t="s">
        <v>149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X7829">
        <v>0</v>
      </c>
      <c r="Y7829">
        <v>0</v>
      </c>
    </row>
    <row r="7830" spans="1:25" x14ac:dyDescent="0.3">
      <c r="A7830" s="2">
        <v>45960</v>
      </c>
      <c r="B7830" t="s">
        <v>28</v>
      </c>
      <c r="C7830">
        <v>451</v>
      </c>
      <c r="D7830">
        <v>1</v>
      </c>
      <c r="E7830">
        <v>1.1100000000000001</v>
      </c>
      <c r="F7830">
        <v>0.222</v>
      </c>
      <c r="G7830">
        <v>1.1100000000000001</v>
      </c>
      <c r="H7830">
        <v>1.1100000000000001</v>
      </c>
      <c r="I7830" t="s">
        <v>149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X7830">
        <v>0</v>
      </c>
      <c r="Y7830">
        <v>0</v>
      </c>
    </row>
    <row r="7831" spans="1:25" x14ac:dyDescent="0.3">
      <c r="A7831" s="2">
        <v>45960</v>
      </c>
      <c r="B7831" t="s">
        <v>28</v>
      </c>
      <c r="C7831">
        <v>13</v>
      </c>
      <c r="D7831">
        <v>0</v>
      </c>
      <c r="F7831">
        <v>0</v>
      </c>
      <c r="G7831">
        <v>0</v>
      </c>
      <c r="H7831">
        <v>0</v>
      </c>
      <c r="I7831" t="s">
        <v>149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5" x14ac:dyDescent="0.3">
      <c r="A7832" s="2">
        <v>45960</v>
      </c>
      <c r="B7832" t="s">
        <v>58</v>
      </c>
      <c r="C7832">
        <v>132</v>
      </c>
      <c r="D7832">
        <v>1</v>
      </c>
      <c r="E7832">
        <v>1.5</v>
      </c>
      <c r="F7832">
        <v>0.75800000000000001</v>
      </c>
      <c r="G7832">
        <v>1.5</v>
      </c>
      <c r="H7832">
        <v>1.5</v>
      </c>
      <c r="I7832" t="s">
        <v>149</v>
      </c>
      <c r="J7832">
        <v>1</v>
      </c>
      <c r="K7832">
        <v>1</v>
      </c>
      <c r="L7832">
        <v>1</v>
      </c>
      <c r="M7832">
        <v>1</v>
      </c>
      <c r="N7832">
        <v>5</v>
      </c>
      <c r="O7832">
        <v>5</v>
      </c>
      <c r="P7832">
        <v>5</v>
      </c>
      <c r="Q7832">
        <v>5</v>
      </c>
      <c r="R7832">
        <v>357.45</v>
      </c>
      <c r="S7832">
        <v>357.45</v>
      </c>
      <c r="T7832">
        <v>357.45</v>
      </c>
      <c r="U7832">
        <v>357.45</v>
      </c>
      <c r="V7832">
        <v>0.41963911040000001</v>
      </c>
      <c r="W7832">
        <v>0.41963911040000001</v>
      </c>
      <c r="X7832">
        <v>238.3</v>
      </c>
      <c r="Y7832">
        <v>238.3</v>
      </c>
    </row>
    <row r="7833" spans="1:25" x14ac:dyDescent="0.3">
      <c r="A7833" s="2">
        <v>45960</v>
      </c>
      <c r="B7833" t="s">
        <v>110</v>
      </c>
      <c r="C7833">
        <v>159</v>
      </c>
      <c r="D7833">
        <v>4</v>
      </c>
      <c r="E7833">
        <v>0.70299999999999996</v>
      </c>
      <c r="F7833">
        <v>2.516</v>
      </c>
      <c r="G7833">
        <v>2.81</v>
      </c>
      <c r="H7833">
        <v>2.81</v>
      </c>
      <c r="I7833" t="s">
        <v>149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X7833">
        <v>0</v>
      </c>
      <c r="Y7833">
        <v>0</v>
      </c>
    </row>
    <row r="7834" spans="1:25" x14ac:dyDescent="0.3">
      <c r="A7834" s="2">
        <v>45960</v>
      </c>
      <c r="B7834" t="s">
        <v>34</v>
      </c>
      <c r="C7834">
        <v>492</v>
      </c>
      <c r="D7834">
        <v>3</v>
      </c>
      <c r="E7834">
        <v>1.077</v>
      </c>
      <c r="F7834">
        <v>0.61</v>
      </c>
      <c r="G7834">
        <v>3.23</v>
      </c>
      <c r="H7834">
        <v>3.23</v>
      </c>
      <c r="I7834" t="s">
        <v>149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X7834">
        <v>0</v>
      </c>
      <c r="Y7834">
        <v>0</v>
      </c>
    </row>
    <row r="7835" spans="1:25" x14ac:dyDescent="0.3">
      <c r="A7835" s="2">
        <v>45960</v>
      </c>
      <c r="B7835" t="s">
        <v>34</v>
      </c>
      <c r="C7835">
        <v>167</v>
      </c>
      <c r="D7835">
        <v>0</v>
      </c>
      <c r="F7835">
        <v>0</v>
      </c>
      <c r="G7835">
        <v>0</v>
      </c>
      <c r="H7835">
        <v>0</v>
      </c>
      <c r="I7835" t="s">
        <v>149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5" x14ac:dyDescent="0.3">
      <c r="A7836" s="2">
        <v>45960</v>
      </c>
      <c r="B7836" t="s">
        <v>58</v>
      </c>
      <c r="C7836">
        <v>140</v>
      </c>
      <c r="D7836">
        <v>1</v>
      </c>
      <c r="E7836">
        <v>0.32</v>
      </c>
      <c r="F7836">
        <v>0.71399999999999997</v>
      </c>
      <c r="G7836">
        <v>0.32</v>
      </c>
      <c r="H7836">
        <v>0.32</v>
      </c>
      <c r="I7836" t="s">
        <v>149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X7836">
        <v>0</v>
      </c>
      <c r="Y7836">
        <v>0</v>
      </c>
    </row>
    <row r="7837" spans="1:25" x14ac:dyDescent="0.3">
      <c r="A7837" s="2">
        <v>45960</v>
      </c>
      <c r="B7837" t="s">
        <v>28</v>
      </c>
      <c r="C7837">
        <v>31</v>
      </c>
      <c r="D7837">
        <v>1</v>
      </c>
      <c r="E7837">
        <v>0.73</v>
      </c>
      <c r="F7837">
        <v>3.226</v>
      </c>
      <c r="G7837">
        <v>0.73</v>
      </c>
      <c r="H7837">
        <v>0.73</v>
      </c>
      <c r="I7837" t="s">
        <v>149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X7837">
        <v>0</v>
      </c>
      <c r="Y7837">
        <v>0</v>
      </c>
    </row>
    <row r="7838" spans="1:25" x14ac:dyDescent="0.3">
      <c r="A7838" s="2">
        <v>45960</v>
      </c>
      <c r="B7838" t="s">
        <v>110</v>
      </c>
      <c r="C7838">
        <v>843</v>
      </c>
      <c r="D7838">
        <v>3</v>
      </c>
      <c r="E7838">
        <v>0.64700000000000002</v>
      </c>
      <c r="F7838">
        <v>0.35599999999999998</v>
      </c>
      <c r="G7838">
        <v>1.94</v>
      </c>
      <c r="H7838">
        <v>1.94</v>
      </c>
      <c r="I7838" t="s">
        <v>149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  <c r="Q7838">
        <v>1</v>
      </c>
      <c r="R7838">
        <v>34.49</v>
      </c>
      <c r="S7838">
        <v>34.49</v>
      </c>
      <c r="T7838">
        <v>34.49</v>
      </c>
      <c r="U7838">
        <v>34.49</v>
      </c>
      <c r="V7838">
        <v>5.6248187879999998</v>
      </c>
      <c r="W7838">
        <v>5.6248187879999998</v>
      </c>
      <c r="X7838">
        <v>17.77835052</v>
      </c>
      <c r="Y7838">
        <v>17.77835052</v>
      </c>
    </row>
    <row r="7839" spans="1:25" x14ac:dyDescent="0.3">
      <c r="A7839" s="2">
        <v>45960</v>
      </c>
      <c r="B7839" t="s">
        <v>26</v>
      </c>
      <c r="C7839">
        <v>102</v>
      </c>
      <c r="D7839">
        <v>0</v>
      </c>
      <c r="F7839">
        <v>0</v>
      </c>
      <c r="G7839">
        <v>0</v>
      </c>
      <c r="H7839">
        <v>0</v>
      </c>
      <c r="I7839" t="s">
        <v>149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5" x14ac:dyDescent="0.3">
      <c r="A7840" s="2">
        <v>45960</v>
      </c>
      <c r="B7840" t="s">
        <v>30</v>
      </c>
      <c r="C7840">
        <v>3</v>
      </c>
      <c r="D7840">
        <v>0</v>
      </c>
      <c r="F7840">
        <v>0</v>
      </c>
      <c r="G7840">
        <v>0</v>
      </c>
      <c r="H7840">
        <v>0</v>
      </c>
      <c r="I7840" t="s">
        <v>149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5" x14ac:dyDescent="0.3">
      <c r="A7841" s="2">
        <v>45960</v>
      </c>
      <c r="B7841" t="s">
        <v>26</v>
      </c>
      <c r="C7841">
        <v>212</v>
      </c>
      <c r="D7841">
        <v>1</v>
      </c>
      <c r="E7841">
        <v>0.46</v>
      </c>
      <c r="F7841">
        <v>0.47199999999999998</v>
      </c>
      <c r="G7841">
        <v>0.46</v>
      </c>
      <c r="H7841">
        <v>0.46</v>
      </c>
      <c r="I7841" t="s">
        <v>149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23.88</v>
      </c>
      <c r="S7841">
        <v>23.88</v>
      </c>
      <c r="T7841">
        <v>23.88</v>
      </c>
      <c r="U7841">
        <v>23.88</v>
      </c>
      <c r="V7841">
        <v>1.926298157</v>
      </c>
      <c r="W7841">
        <v>1.926298157</v>
      </c>
      <c r="X7841">
        <v>51.913043479999999</v>
      </c>
      <c r="Y7841">
        <v>51.913043479999999</v>
      </c>
    </row>
    <row r="7842" spans="1:25" x14ac:dyDescent="0.3">
      <c r="A7842" s="2">
        <v>45960</v>
      </c>
      <c r="B7842" t="s">
        <v>30</v>
      </c>
      <c r="C7842">
        <v>45</v>
      </c>
      <c r="D7842">
        <v>0</v>
      </c>
      <c r="F7842">
        <v>0</v>
      </c>
      <c r="G7842">
        <v>0</v>
      </c>
      <c r="H7842">
        <v>0</v>
      </c>
      <c r="I7842" t="s">
        <v>149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5" x14ac:dyDescent="0.3">
      <c r="A7843" s="2">
        <v>45960</v>
      </c>
      <c r="B7843" t="s">
        <v>26</v>
      </c>
      <c r="C7843">
        <v>231</v>
      </c>
      <c r="D7843">
        <v>2</v>
      </c>
      <c r="E7843">
        <v>0.97</v>
      </c>
      <c r="F7843">
        <v>0.86599999999999999</v>
      </c>
      <c r="G7843">
        <v>1.94</v>
      </c>
      <c r="H7843">
        <v>1.94</v>
      </c>
      <c r="I7843" t="s">
        <v>149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X7843">
        <v>0</v>
      </c>
      <c r="Y7843">
        <v>0</v>
      </c>
    </row>
    <row r="7844" spans="1:25" x14ac:dyDescent="0.3">
      <c r="A7844" s="2">
        <v>45960</v>
      </c>
      <c r="B7844" t="s">
        <v>30</v>
      </c>
      <c r="C7844">
        <v>26</v>
      </c>
      <c r="D7844">
        <v>1</v>
      </c>
      <c r="E7844">
        <v>0.75</v>
      </c>
      <c r="F7844">
        <v>3.8460000000000001</v>
      </c>
      <c r="G7844">
        <v>0.75</v>
      </c>
      <c r="H7844">
        <v>0.75</v>
      </c>
      <c r="I7844" t="s">
        <v>149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X7844">
        <v>0</v>
      </c>
      <c r="Y7844">
        <v>0</v>
      </c>
    </row>
    <row r="7845" spans="1:25" x14ac:dyDescent="0.3">
      <c r="A7845" s="2">
        <v>45960</v>
      </c>
      <c r="B7845" t="s">
        <v>30</v>
      </c>
      <c r="C7845">
        <v>22</v>
      </c>
      <c r="D7845">
        <v>0</v>
      </c>
      <c r="F7845">
        <v>0</v>
      </c>
      <c r="G7845">
        <v>0</v>
      </c>
      <c r="H7845">
        <v>0</v>
      </c>
      <c r="I7845" t="s">
        <v>149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5" x14ac:dyDescent="0.3">
      <c r="A7846" s="2">
        <v>45960</v>
      </c>
      <c r="B7846" t="s">
        <v>26</v>
      </c>
      <c r="C7846">
        <v>152</v>
      </c>
      <c r="D7846">
        <v>0</v>
      </c>
      <c r="F7846">
        <v>0</v>
      </c>
      <c r="G7846">
        <v>0</v>
      </c>
      <c r="H7846">
        <v>0</v>
      </c>
      <c r="I7846" t="s">
        <v>149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5" x14ac:dyDescent="0.3">
      <c r="A7847" s="2">
        <v>45960</v>
      </c>
      <c r="B7847" t="s">
        <v>86</v>
      </c>
      <c r="C7847">
        <v>4</v>
      </c>
      <c r="D7847">
        <v>0</v>
      </c>
      <c r="F7847">
        <v>0</v>
      </c>
      <c r="G7847">
        <v>0</v>
      </c>
      <c r="H7847">
        <v>0</v>
      </c>
      <c r="I7847" t="s">
        <v>149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5" x14ac:dyDescent="0.3">
      <c r="A7848" s="2">
        <v>45960</v>
      </c>
      <c r="B7848" t="s">
        <v>32</v>
      </c>
      <c r="C7848">
        <v>94</v>
      </c>
      <c r="D7848">
        <v>0</v>
      </c>
      <c r="F7848">
        <v>0</v>
      </c>
      <c r="G7848">
        <v>0</v>
      </c>
      <c r="H7848">
        <v>0</v>
      </c>
      <c r="I7848" t="s">
        <v>149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5" x14ac:dyDescent="0.3">
      <c r="A7849" s="2">
        <v>45960</v>
      </c>
      <c r="B7849" t="s">
        <v>46</v>
      </c>
      <c r="C7849">
        <v>41</v>
      </c>
      <c r="D7849">
        <v>1</v>
      </c>
      <c r="E7849">
        <v>1.92</v>
      </c>
      <c r="F7849">
        <v>2.4390000000000001</v>
      </c>
      <c r="G7849">
        <v>1.92</v>
      </c>
      <c r="H7849">
        <v>1.92</v>
      </c>
      <c r="I7849" t="s">
        <v>149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X7849">
        <v>0</v>
      </c>
      <c r="Y7849">
        <v>0</v>
      </c>
    </row>
    <row r="7850" spans="1:25" x14ac:dyDescent="0.3">
      <c r="A7850" s="2">
        <v>45960</v>
      </c>
      <c r="B7850" t="s">
        <v>38</v>
      </c>
      <c r="C7850">
        <v>134</v>
      </c>
      <c r="D7850">
        <v>1</v>
      </c>
      <c r="E7850">
        <v>0.75</v>
      </c>
      <c r="F7850">
        <v>0.746</v>
      </c>
      <c r="G7850">
        <v>0.75</v>
      </c>
      <c r="H7850">
        <v>0.75</v>
      </c>
      <c r="I7850" t="s">
        <v>149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X7850">
        <v>0</v>
      </c>
      <c r="Y7850">
        <v>0</v>
      </c>
    </row>
    <row r="7851" spans="1:25" x14ac:dyDescent="0.3">
      <c r="A7851" s="2">
        <v>45960</v>
      </c>
      <c r="B7851" t="s">
        <v>46</v>
      </c>
      <c r="C7851">
        <v>93</v>
      </c>
      <c r="D7851">
        <v>0</v>
      </c>
      <c r="F7851">
        <v>0</v>
      </c>
      <c r="G7851">
        <v>0</v>
      </c>
      <c r="H7851">
        <v>0</v>
      </c>
      <c r="I7851" t="s">
        <v>149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5" x14ac:dyDescent="0.3">
      <c r="A7852" s="2">
        <v>45960</v>
      </c>
      <c r="B7852" t="s">
        <v>38</v>
      </c>
      <c r="C7852">
        <v>381</v>
      </c>
      <c r="D7852">
        <v>6</v>
      </c>
      <c r="E7852">
        <v>0.64500000000000002</v>
      </c>
      <c r="F7852">
        <v>1.575</v>
      </c>
      <c r="G7852">
        <v>3.87</v>
      </c>
      <c r="H7852">
        <v>3.87</v>
      </c>
      <c r="I7852" t="s">
        <v>149</v>
      </c>
      <c r="J7852">
        <v>2</v>
      </c>
      <c r="K7852">
        <v>2</v>
      </c>
      <c r="L7852">
        <v>2</v>
      </c>
      <c r="M7852">
        <v>2</v>
      </c>
      <c r="N7852">
        <v>2</v>
      </c>
      <c r="O7852">
        <v>2</v>
      </c>
      <c r="P7852">
        <v>2</v>
      </c>
      <c r="Q7852">
        <v>2</v>
      </c>
      <c r="R7852">
        <v>49.47</v>
      </c>
      <c r="S7852">
        <v>49.47</v>
      </c>
      <c r="T7852">
        <v>49.47</v>
      </c>
      <c r="U7852">
        <v>49.47</v>
      </c>
      <c r="V7852">
        <v>7.8229229839999999</v>
      </c>
      <c r="W7852">
        <v>7.8229229839999999</v>
      </c>
      <c r="X7852">
        <v>12.782945740000001</v>
      </c>
      <c r="Y7852">
        <v>12.782945740000001</v>
      </c>
    </row>
    <row r="7853" spans="1:25" x14ac:dyDescent="0.3">
      <c r="A7853" s="2">
        <v>45960</v>
      </c>
      <c r="B7853" t="s">
        <v>86</v>
      </c>
      <c r="C7853">
        <v>273</v>
      </c>
      <c r="D7853">
        <v>2</v>
      </c>
      <c r="E7853">
        <v>1.5</v>
      </c>
      <c r="F7853">
        <v>0.73299999999999998</v>
      </c>
      <c r="G7853">
        <v>3</v>
      </c>
      <c r="H7853">
        <v>3</v>
      </c>
      <c r="I7853" t="s">
        <v>149</v>
      </c>
      <c r="J7853">
        <v>3</v>
      </c>
      <c r="K7853">
        <v>3</v>
      </c>
      <c r="L7853">
        <v>3</v>
      </c>
      <c r="M7853">
        <v>3</v>
      </c>
      <c r="N7853">
        <v>3</v>
      </c>
      <c r="O7853">
        <v>3</v>
      </c>
      <c r="P7853">
        <v>3</v>
      </c>
      <c r="Q7853">
        <v>3</v>
      </c>
      <c r="R7853">
        <v>74.36</v>
      </c>
      <c r="S7853">
        <v>74.36</v>
      </c>
      <c r="T7853">
        <v>74.36</v>
      </c>
      <c r="U7853">
        <v>74.36</v>
      </c>
      <c r="V7853">
        <v>4.0344271110000003</v>
      </c>
      <c r="W7853">
        <v>4.0344271110000003</v>
      </c>
      <c r="X7853">
        <v>24.786666669999999</v>
      </c>
      <c r="Y7853">
        <v>24.786666669999999</v>
      </c>
    </row>
    <row r="7854" spans="1:25" x14ac:dyDescent="0.3">
      <c r="A7854" s="2">
        <v>45960</v>
      </c>
      <c r="B7854" t="s">
        <v>32</v>
      </c>
      <c r="C7854">
        <v>190</v>
      </c>
      <c r="D7854">
        <v>2</v>
      </c>
      <c r="E7854">
        <v>1.1850000000000001</v>
      </c>
      <c r="F7854">
        <v>1.0529999999999999</v>
      </c>
      <c r="G7854">
        <v>2.37</v>
      </c>
      <c r="H7854">
        <v>2.37</v>
      </c>
      <c r="I7854" t="s">
        <v>149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X7854">
        <v>0</v>
      </c>
      <c r="Y7854">
        <v>0</v>
      </c>
    </row>
    <row r="7855" spans="1:25" x14ac:dyDescent="0.3">
      <c r="A7855" s="2">
        <v>45960</v>
      </c>
      <c r="B7855" t="s">
        <v>38</v>
      </c>
      <c r="C7855">
        <v>239</v>
      </c>
      <c r="D7855">
        <v>0</v>
      </c>
      <c r="F7855">
        <v>0</v>
      </c>
      <c r="G7855">
        <v>0</v>
      </c>
      <c r="H7855">
        <v>0</v>
      </c>
      <c r="I7855" t="s">
        <v>149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5" x14ac:dyDescent="0.3">
      <c r="A7856" s="2">
        <v>45960</v>
      </c>
      <c r="B7856" t="s">
        <v>86</v>
      </c>
      <c r="C7856">
        <v>13</v>
      </c>
      <c r="D7856">
        <v>1</v>
      </c>
      <c r="E7856">
        <v>1.32</v>
      </c>
      <c r="F7856">
        <v>7.6920000000000002</v>
      </c>
      <c r="G7856">
        <v>1.32</v>
      </c>
      <c r="H7856">
        <v>1.32</v>
      </c>
      <c r="I7856" t="s">
        <v>149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X7856">
        <v>0</v>
      </c>
      <c r="Y7856">
        <v>0</v>
      </c>
    </row>
    <row r="7857" spans="1:25" x14ac:dyDescent="0.3">
      <c r="A7857" s="2">
        <v>45960</v>
      </c>
      <c r="B7857" t="s">
        <v>32</v>
      </c>
      <c r="C7857">
        <v>24</v>
      </c>
      <c r="D7857">
        <v>1</v>
      </c>
      <c r="E7857">
        <v>1.26</v>
      </c>
      <c r="F7857">
        <v>4.1669999999999998</v>
      </c>
      <c r="G7857">
        <v>1.26</v>
      </c>
      <c r="H7857">
        <v>1.26</v>
      </c>
      <c r="I7857" t="s">
        <v>149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X7857">
        <v>0</v>
      </c>
      <c r="Y7857">
        <v>0</v>
      </c>
    </row>
    <row r="7858" spans="1:25" x14ac:dyDescent="0.3">
      <c r="A7858" s="2">
        <v>45960</v>
      </c>
      <c r="B7858" t="s">
        <v>46</v>
      </c>
      <c r="C7858">
        <v>171</v>
      </c>
      <c r="D7858">
        <v>1</v>
      </c>
      <c r="E7858">
        <v>1.54</v>
      </c>
      <c r="F7858">
        <v>0.58499999999999996</v>
      </c>
      <c r="G7858">
        <v>1.54</v>
      </c>
      <c r="H7858">
        <v>1.54</v>
      </c>
      <c r="I7858" t="s">
        <v>149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X7858">
        <v>0</v>
      </c>
      <c r="Y7858">
        <v>0</v>
      </c>
    </row>
    <row r="7859" spans="1:25" x14ac:dyDescent="0.3">
      <c r="A7859" s="2">
        <v>45960</v>
      </c>
      <c r="B7859" t="s">
        <v>86</v>
      </c>
      <c r="C7859">
        <v>70</v>
      </c>
      <c r="D7859">
        <v>3</v>
      </c>
      <c r="E7859">
        <v>0.79</v>
      </c>
      <c r="F7859">
        <v>4.2859999999999996</v>
      </c>
      <c r="G7859">
        <v>2.37</v>
      </c>
      <c r="H7859">
        <v>2.37</v>
      </c>
      <c r="I7859" t="s">
        <v>149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X7859">
        <v>0</v>
      </c>
      <c r="Y7859">
        <v>0</v>
      </c>
    </row>
    <row r="7860" spans="1:25" x14ac:dyDescent="0.3">
      <c r="A7860" s="2">
        <v>45960</v>
      </c>
      <c r="B7860" t="s">
        <v>46</v>
      </c>
      <c r="C7860">
        <v>29</v>
      </c>
      <c r="D7860">
        <v>0</v>
      </c>
      <c r="F7860">
        <v>0</v>
      </c>
      <c r="G7860">
        <v>0</v>
      </c>
      <c r="H7860">
        <v>0</v>
      </c>
      <c r="I7860" t="s">
        <v>149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5" x14ac:dyDescent="0.3">
      <c r="A7861" s="2">
        <v>45960</v>
      </c>
      <c r="B7861" t="s">
        <v>32</v>
      </c>
      <c r="C7861">
        <v>75</v>
      </c>
      <c r="D7861">
        <v>0</v>
      </c>
      <c r="F7861">
        <v>0</v>
      </c>
      <c r="G7861">
        <v>0</v>
      </c>
      <c r="H7861">
        <v>0</v>
      </c>
      <c r="I7861" t="s">
        <v>149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5" x14ac:dyDescent="0.3">
      <c r="A7862" s="2">
        <v>45960</v>
      </c>
      <c r="B7862" t="s">
        <v>38</v>
      </c>
      <c r="C7862">
        <v>295</v>
      </c>
      <c r="D7862">
        <v>4</v>
      </c>
      <c r="E7862">
        <v>0.31</v>
      </c>
      <c r="F7862">
        <v>1.3560000000000001</v>
      </c>
      <c r="G7862">
        <v>1.24</v>
      </c>
      <c r="H7862">
        <v>1.24</v>
      </c>
      <c r="I7862" t="s">
        <v>149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X7862">
        <v>0</v>
      </c>
      <c r="Y7862">
        <v>0</v>
      </c>
    </row>
    <row r="7863" spans="1:25" x14ac:dyDescent="0.3">
      <c r="A7863" s="2">
        <v>45960</v>
      </c>
      <c r="B7863" t="s">
        <v>40</v>
      </c>
      <c r="C7863">
        <v>263</v>
      </c>
      <c r="D7863">
        <v>3</v>
      </c>
      <c r="E7863">
        <v>2.2370000000000001</v>
      </c>
      <c r="F7863">
        <v>1.141</v>
      </c>
      <c r="G7863">
        <v>6.71</v>
      </c>
      <c r="H7863">
        <v>6.71</v>
      </c>
      <c r="I7863" t="s">
        <v>149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X7863">
        <v>0</v>
      </c>
      <c r="Y7863">
        <v>0</v>
      </c>
    </row>
    <row r="7864" spans="1:25" x14ac:dyDescent="0.3">
      <c r="A7864" s="2">
        <v>45961</v>
      </c>
      <c r="B7864" t="s">
        <v>44</v>
      </c>
      <c r="C7864">
        <v>990</v>
      </c>
      <c r="D7864">
        <v>6</v>
      </c>
      <c r="E7864">
        <v>2.278</v>
      </c>
      <c r="F7864">
        <v>0.60599999999999998</v>
      </c>
      <c r="G7864">
        <v>13.67</v>
      </c>
      <c r="H7864">
        <v>13.67</v>
      </c>
      <c r="I7864" t="s">
        <v>149</v>
      </c>
      <c r="J7864">
        <v>2</v>
      </c>
      <c r="K7864">
        <v>2</v>
      </c>
      <c r="L7864">
        <v>2</v>
      </c>
      <c r="M7864">
        <v>2</v>
      </c>
      <c r="N7864">
        <v>2</v>
      </c>
      <c r="O7864">
        <v>2</v>
      </c>
      <c r="P7864">
        <v>2</v>
      </c>
      <c r="Q7864">
        <v>2</v>
      </c>
      <c r="R7864">
        <v>44.98</v>
      </c>
      <c r="S7864">
        <v>44.98</v>
      </c>
      <c r="T7864">
        <v>44.98</v>
      </c>
      <c r="U7864">
        <v>44.98</v>
      </c>
      <c r="V7864">
        <v>30.391285020000002</v>
      </c>
      <c r="W7864">
        <v>30.391285020000002</v>
      </c>
      <c r="X7864">
        <v>3.290416971</v>
      </c>
      <c r="Y7864">
        <v>3.290416971</v>
      </c>
    </row>
    <row r="7865" spans="1:25" x14ac:dyDescent="0.3">
      <c r="A7865" s="2">
        <v>45961</v>
      </c>
      <c r="B7865" t="s">
        <v>42</v>
      </c>
      <c r="C7865">
        <v>3150</v>
      </c>
      <c r="D7865">
        <v>36</v>
      </c>
      <c r="E7865">
        <v>2.0310000000000001</v>
      </c>
      <c r="F7865">
        <v>1.143</v>
      </c>
      <c r="G7865">
        <v>73.099999999999994</v>
      </c>
      <c r="H7865">
        <v>73.099999999999994</v>
      </c>
      <c r="I7865" t="s">
        <v>149</v>
      </c>
      <c r="J7865">
        <v>5</v>
      </c>
      <c r="K7865">
        <v>5</v>
      </c>
      <c r="L7865">
        <v>5</v>
      </c>
      <c r="M7865">
        <v>5</v>
      </c>
      <c r="N7865">
        <v>5</v>
      </c>
      <c r="O7865">
        <v>5</v>
      </c>
      <c r="P7865">
        <v>5</v>
      </c>
      <c r="Q7865">
        <v>5</v>
      </c>
      <c r="R7865">
        <v>133.31</v>
      </c>
      <c r="S7865">
        <v>133.31</v>
      </c>
      <c r="T7865">
        <v>133.31</v>
      </c>
      <c r="U7865">
        <v>133.31</v>
      </c>
      <c r="V7865">
        <v>54.834596050000002</v>
      </c>
      <c r="W7865">
        <v>54.834596050000002</v>
      </c>
      <c r="X7865">
        <v>1.8236662109999999</v>
      </c>
      <c r="Y7865">
        <v>1.8236662109999999</v>
      </c>
    </row>
    <row r="7866" spans="1:25" x14ac:dyDescent="0.3">
      <c r="A7866" s="2">
        <v>45961</v>
      </c>
      <c r="B7866" t="s">
        <v>40</v>
      </c>
      <c r="C7866">
        <v>1441</v>
      </c>
      <c r="D7866">
        <v>14</v>
      </c>
      <c r="E7866">
        <v>2.468</v>
      </c>
      <c r="F7866">
        <v>0.97199999999999998</v>
      </c>
      <c r="G7866">
        <v>34.549999999999997</v>
      </c>
      <c r="H7866">
        <v>34.549999999999997</v>
      </c>
      <c r="I7866" t="s">
        <v>149</v>
      </c>
      <c r="J7866">
        <v>0</v>
      </c>
      <c r="K7866">
        <v>1</v>
      </c>
      <c r="L7866">
        <v>1</v>
      </c>
      <c r="M7866">
        <v>1</v>
      </c>
      <c r="N7866">
        <v>0</v>
      </c>
      <c r="O7866">
        <v>1</v>
      </c>
      <c r="P7866">
        <v>1</v>
      </c>
      <c r="Q7866">
        <v>1</v>
      </c>
      <c r="R7866">
        <v>0</v>
      </c>
      <c r="S7866">
        <v>21.88</v>
      </c>
      <c r="T7866">
        <v>21.88</v>
      </c>
      <c r="U7866">
        <v>21.88</v>
      </c>
      <c r="V7866">
        <v>157.9067642</v>
      </c>
      <c r="W7866">
        <v>157.9067642</v>
      </c>
      <c r="X7866">
        <v>0.6332850941</v>
      </c>
      <c r="Y7866">
        <v>0.6332850941</v>
      </c>
    </row>
    <row r="7867" spans="1:25" x14ac:dyDescent="0.3">
      <c r="A7867" s="2">
        <v>45961</v>
      </c>
      <c r="B7867" t="s">
        <v>62</v>
      </c>
      <c r="C7867">
        <v>1456</v>
      </c>
      <c r="D7867">
        <v>11</v>
      </c>
      <c r="E7867">
        <v>5.17</v>
      </c>
      <c r="F7867">
        <v>0.755</v>
      </c>
      <c r="G7867">
        <v>56.87</v>
      </c>
      <c r="H7867">
        <v>56.87</v>
      </c>
      <c r="I7867" t="s">
        <v>149</v>
      </c>
      <c r="J7867">
        <v>6</v>
      </c>
      <c r="K7867">
        <v>6</v>
      </c>
      <c r="L7867">
        <v>6</v>
      </c>
      <c r="M7867">
        <v>6</v>
      </c>
      <c r="N7867">
        <v>25</v>
      </c>
      <c r="O7867">
        <v>25</v>
      </c>
      <c r="P7867">
        <v>25</v>
      </c>
      <c r="Q7867">
        <v>25</v>
      </c>
      <c r="R7867">
        <v>1362.9</v>
      </c>
      <c r="S7867">
        <v>1362.9</v>
      </c>
      <c r="T7867">
        <v>1362.9</v>
      </c>
      <c r="U7867">
        <v>1362.9</v>
      </c>
      <c r="V7867">
        <v>4.1727199349999999</v>
      </c>
      <c r="W7867">
        <v>4.1727199349999999</v>
      </c>
      <c r="X7867">
        <v>23.965183750000001</v>
      </c>
      <c r="Y7867">
        <v>23.965183750000001</v>
      </c>
    </row>
    <row r="7868" spans="1:25" x14ac:dyDescent="0.3">
      <c r="A7868" s="2">
        <v>45961</v>
      </c>
      <c r="B7868" t="s">
        <v>84</v>
      </c>
      <c r="C7868">
        <v>1331</v>
      </c>
      <c r="D7868">
        <v>14</v>
      </c>
      <c r="E7868">
        <v>2.1480000000000001</v>
      </c>
      <c r="F7868">
        <v>1.052</v>
      </c>
      <c r="G7868">
        <v>30.07</v>
      </c>
      <c r="H7868">
        <v>30.07</v>
      </c>
      <c r="I7868" t="s">
        <v>149</v>
      </c>
      <c r="J7868">
        <v>2</v>
      </c>
      <c r="K7868">
        <v>2</v>
      </c>
      <c r="L7868">
        <v>2</v>
      </c>
      <c r="M7868">
        <v>2</v>
      </c>
      <c r="N7868">
        <v>2</v>
      </c>
      <c r="O7868">
        <v>2</v>
      </c>
      <c r="P7868">
        <v>2</v>
      </c>
      <c r="Q7868">
        <v>2</v>
      </c>
      <c r="R7868">
        <v>58.37</v>
      </c>
      <c r="S7868">
        <v>58.37</v>
      </c>
      <c r="T7868">
        <v>58.37</v>
      </c>
      <c r="U7868">
        <v>58.37</v>
      </c>
      <c r="V7868">
        <v>51.516189820000001</v>
      </c>
      <c r="W7868">
        <v>51.516189820000001</v>
      </c>
      <c r="X7868">
        <v>1.9411373460000001</v>
      </c>
      <c r="Y7868">
        <v>1.9411373460000001</v>
      </c>
    </row>
    <row r="7869" spans="1:25" x14ac:dyDescent="0.3">
      <c r="A7869" s="2">
        <v>45961</v>
      </c>
      <c r="B7869" t="s">
        <v>56</v>
      </c>
      <c r="C7869">
        <v>554</v>
      </c>
      <c r="D7869">
        <v>7</v>
      </c>
      <c r="E7869">
        <v>1.764</v>
      </c>
      <c r="F7869">
        <v>1.264</v>
      </c>
      <c r="G7869">
        <v>12.35</v>
      </c>
      <c r="H7869">
        <v>12.35</v>
      </c>
      <c r="I7869" t="s">
        <v>149</v>
      </c>
      <c r="J7869">
        <v>3</v>
      </c>
      <c r="K7869">
        <v>3</v>
      </c>
      <c r="L7869">
        <v>3</v>
      </c>
      <c r="M7869">
        <v>3</v>
      </c>
      <c r="N7869">
        <v>3</v>
      </c>
      <c r="O7869">
        <v>3</v>
      </c>
      <c r="P7869">
        <v>3</v>
      </c>
      <c r="Q7869">
        <v>3</v>
      </c>
      <c r="R7869">
        <v>80.86</v>
      </c>
      <c r="S7869">
        <v>80.86</v>
      </c>
      <c r="T7869">
        <v>80.86</v>
      </c>
      <c r="U7869">
        <v>80.86</v>
      </c>
      <c r="V7869">
        <v>15.273311899999999</v>
      </c>
      <c r="W7869">
        <v>15.273311899999999</v>
      </c>
      <c r="X7869">
        <v>6.5473684209999998</v>
      </c>
      <c r="Y7869">
        <v>6.5473684209999998</v>
      </c>
    </row>
    <row r="7870" spans="1:25" x14ac:dyDescent="0.3">
      <c r="A7870" s="2">
        <v>45961</v>
      </c>
      <c r="B7870" t="s">
        <v>50</v>
      </c>
      <c r="C7870">
        <v>905</v>
      </c>
      <c r="D7870">
        <v>6</v>
      </c>
      <c r="E7870">
        <v>2.1179999999999999</v>
      </c>
      <c r="F7870">
        <v>0.66300000000000003</v>
      </c>
      <c r="G7870">
        <v>12.71</v>
      </c>
      <c r="H7870">
        <v>12.71</v>
      </c>
      <c r="I7870" t="s">
        <v>149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X7870">
        <v>0</v>
      </c>
      <c r="Y7870">
        <v>0</v>
      </c>
    </row>
    <row r="7871" spans="1:25" x14ac:dyDescent="0.3">
      <c r="A7871" s="2">
        <v>45961</v>
      </c>
      <c r="B7871" t="s">
        <v>36</v>
      </c>
      <c r="C7871">
        <v>1166</v>
      </c>
      <c r="D7871">
        <v>7</v>
      </c>
      <c r="E7871">
        <v>0.93400000000000005</v>
      </c>
      <c r="F7871">
        <v>0.6</v>
      </c>
      <c r="G7871">
        <v>6.54</v>
      </c>
      <c r="H7871">
        <v>6.54</v>
      </c>
      <c r="I7871" t="s">
        <v>149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X7871">
        <v>0</v>
      </c>
      <c r="Y7871">
        <v>0</v>
      </c>
    </row>
    <row r="7872" spans="1:25" x14ac:dyDescent="0.3">
      <c r="A7872" s="2">
        <v>45961</v>
      </c>
      <c r="B7872" t="s">
        <v>62</v>
      </c>
      <c r="C7872">
        <v>4938</v>
      </c>
      <c r="D7872">
        <v>60</v>
      </c>
      <c r="E7872">
        <v>4.6429999999999998</v>
      </c>
      <c r="F7872">
        <v>1.2150000000000001</v>
      </c>
      <c r="G7872">
        <v>278.56</v>
      </c>
      <c r="H7872">
        <v>278.56</v>
      </c>
      <c r="I7872" t="s">
        <v>149</v>
      </c>
      <c r="J7872">
        <v>16</v>
      </c>
      <c r="K7872">
        <v>19</v>
      </c>
      <c r="L7872">
        <v>19</v>
      </c>
      <c r="M7872">
        <v>19</v>
      </c>
      <c r="N7872">
        <v>23</v>
      </c>
      <c r="O7872">
        <v>27</v>
      </c>
      <c r="P7872">
        <v>27</v>
      </c>
      <c r="Q7872">
        <v>27</v>
      </c>
      <c r="R7872">
        <v>834.46</v>
      </c>
      <c r="S7872">
        <v>978.83</v>
      </c>
      <c r="T7872">
        <v>978.83</v>
      </c>
      <c r="U7872">
        <v>978.83</v>
      </c>
      <c r="V7872">
        <v>28.45846572</v>
      </c>
      <c r="W7872">
        <v>28.45846572</v>
      </c>
      <c r="X7872">
        <v>3.5138928780000001</v>
      </c>
      <c r="Y7872">
        <v>3.5138928780000001</v>
      </c>
    </row>
    <row r="7873" spans="1:25" x14ac:dyDescent="0.3">
      <c r="A7873" s="2">
        <v>45961</v>
      </c>
      <c r="B7873" t="s">
        <v>64</v>
      </c>
      <c r="C7873">
        <v>1419</v>
      </c>
      <c r="D7873">
        <v>6</v>
      </c>
      <c r="E7873">
        <v>5.2619999999999996</v>
      </c>
      <c r="F7873">
        <v>0.42299999999999999</v>
      </c>
      <c r="G7873">
        <v>31.57</v>
      </c>
      <c r="H7873">
        <v>31.57</v>
      </c>
      <c r="I7873" t="s">
        <v>149</v>
      </c>
      <c r="J7873">
        <v>2</v>
      </c>
      <c r="K7873">
        <v>3</v>
      </c>
      <c r="L7873">
        <v>3</v>
      </c>
      <c r="M7873">
        <v>3</v>
      </c>
      <c r="N7873">
        <v>2</v>
      </c>
      <c r="O7873">
        <v>3</v>
      </c>
      <c r="P7873">
        <v>3</v>
      </c>
      <c r="Q7873">
        <v>3</v>
      </c>
      <c r="R7873">
        <v>65.760000000000005</v>
      </c>
      <c r="S7873">
        <v>96.64</v>
      </c>
      <c r="T7873">
        <v>96.64</v>
      </c>
      <c r="U7873">
        <v>96.64</v>
      </c>
      <c r="V7873">
        <v>32.667632449999999</v>
      </c>
      <c r="W7873">
        <v>32.667632449999999</v>
      </c>
      <c r="X7873">
        <v>3.0611339879999999</v>
      </c>
      <c r="Y7873">
        <v>3.0611339879999999</v>
      </c>
    </row>
    <row r="7874" spans="1:25" x14ac:dyDescent="0.3">
      <c r="A7874" s="2">
        <v>45961</v>
      </c>
      <c r="B7874" t="s">
        <v>66</v>
      </c>
      <c r="C7874">
        <v>585</v>
      </c>
      <c r="D7874">
        <v>1</v>
      </c>
      <c r="E7874">
        <v>4.92</v>
      </c>
      <c r="F7874">
        <v>0.17100000000000001</v>
      </c>
      <c r="G7874">
        <v>4.92</v>
      </c>
      <c r="H7874">
        <v>4.92</v>
      </c>
      <c r="I7874" t="s">
        <v>149</v>
      </c>
      <c r="J7874">
        <v>1</v>
      </c>
      <c r="K7874">
        <v>1</v>
      </c>
      <c r="L7874">
        <v>1</v>
      </c>
      <c r="M7874">
        <v>1</v>
      </c>
      <c r="N7874">
        <v>2</v>
      </c>
      <c r="O7874">
        <v>2</v>
      </c>
      <c r="P7874">
        <v>2</v>
      </c>
      <c r="Q7874">
        <v>2</v>
      </c>
      <c r="R7874">
        <v>49.98</v>
      </c>
      <c r="S7874">
        <v>49.98</v>
      </c>
      <c r="T7874">
        <v>49.98</v>
      </c>
      <c r="U7874">
        <v>49.98</v>
      </c>
      <c r="V7874">
        <v>9.843937575</v>
      </c>
      <c r="W7874">
        <v>9.843937575</v>
      </c>
      <c r="X7874">
        <v>10.158536590000001</v>
      </c>
      <c r="Y7874">
        <v>10.158536590000001</v>
      </c>
    </row>
    <row r="7875" spans="1:25" x14ac:dyDescent="0.3">
      <c r="A7875" s="2">
        <v>45961</v>
      </c>
      <c r="B7875" t="s">
        <v>68</v>
      </c>
      <c r="C7875">
        <v>2195</v>
      </c>
      <c r="D7875">
        <v>18</v>
      </c>
      <c r="E7875">
        <v>5.4279999999999999</v>
      </c>
      <c r="F7875">
        <v>0.82</v>
      </c>
      <c r="G7875">
        <v>97.71</v>
      </c>
      <c r="H7875">
        <v>97.71</v>
      </c>
      <c r="I7875" t="s">
        <v>149</v>
      </c>
      <c r="J7875">
        <v>7</v>
      </c>
      <c r="K7875">
        <v>7</v>
      </c>
      <c r="L7875">
        <v>7</v>
      </c>
      <c r="M7875">
        <v>7</v>
      </c>
      <c r="N7875">
        <v>8</v>
      </c>
      <c r="O7875">
        <v>8</v>
      </c>
      <c r="P7875">
        <v>8</v>
      </c>
      <c r="Q7875">
        <v>8</v>
      </c>
      <c r="R7875">
        <v>345.27</v>
      </c>
      <c r="S7875">
        <v>345.27</v>
      </c>
      <c r="T7875">
        <v>345.27</v>
      </c>
      <c r="U7875">
        <v>345.27</v>
      </c>
      <c r="V7875">
        <v>28.299591620000001</v>
      </c>
      <c r="W7875">
        <v>28.299591620000001</v>
      </c>
      <c r="X7875">
        <v>3.5336198959999998</v>
      </c>
      <c r="Y7875">
        <v>3.5336198959999998</v>
      </c>
    </row>
    <row r="7876" spans="1:25" x14ac:dyDescent="0.3">
      <c r="A7876" s="2">
        <v>45961</v>
      </c>
      <c r="B7876" t="s">
        <v>70</v>
      </c>
      <c r="C7876">
        <v>3290</v>
      </c>
      <c r="D7876">
        <v>19</v>
      </c>
      <c r="E7876">
        <v>4.4969999999999999</v>
      </c>
      <c r="F7876">
        <v>0.57799999999999996</v>
      </c>
      <c r="G7876">
        <v>85.44</v>
      </c>
      <c r="H7876">
        <v>85.44</v>
      </c>
      <c r="I7876" t="s">
        <v>149</v>
      </c>
      <c r="J7876">
        <v>4</v>
      </c>
      <c r="K7876">
        <v>5</v>
      </c>
      <c r="L7876">
        <v>5</v>
      </c>
      <c r="M7876">
        <v>5</v>
      </c>
      <c r="N7876">
        <v>5</v>
      </c>
      <c r="O7876">
        <v>6</v>
      </c>
      <c r="P7876">
        <v>6</v>
      </c>
      <c r="Q7876">
        <v>6</v>
      </c>
      <c r="R7876">
        <v>169.92</v>
      </c>
      <c r="S7876">
        <v>196.41</v>
      </c>
      <c r="T7876">
        <v>196.41</v>
      </c>
      <c r="U7876">
        <v>196.41</v>
      </c>
      <c r="V7876">
        <v>43.500840080000003</v>
      </c>
      <c r="W7876">
        <v>43.500840080000003</v>
      </c>
      <c r="X7876">
        <v>2.2988061800000001</v>
      </c>
      <c r="Y7876">
        <v>2.2988061800000001</v>
      </c>
    </row>
    <row r="7877" spans="1:25" x14ac:dyDescent="0.3">
      <c r="A7877" s="2">
        <v>45961</v>
      </c>
      <c r="B7877" t="s">
        <v>72</v>
      </c>
      <c r="C7877">
        <v>756</v>
      </c>
      <c r="D7877">
        <v>11</v>
      </c>
      <c r="E7877">
        <v>3.4169999999999998</v>
      </c>
      <c r="F7877">
        <v>1.4550000000000001</v>
      </c>
      <c r="G7877">
        <v>37.590000000000003</v>
      </c>
      <c r="H7877">
        <v>37.590000000000003</v>
      </c>
      <c r="I7877" t="s">
        <v>149</v>
      </c>
      <c r="J7877">
        <v>1</v>
      </c>
      <c r="K7877">
        <v>1</v>
      </c>
      <c r="L7877">
        <v>1</v>
      </c>
      <c r="M7877">
        <v>1</v>
      </c>
      <c r="N7877">
        <v>6</v>
      </c>
      <c r="O7877">
        <v>6</v>
      </c>
      <c r="P7877">
        <v>6</v>
      </c>
      <c r="Q7877">
        <v>6</v>
      </c>
      <c r="R7877">
        <v>221.88</v>
      </c>
      <c r="S7877">
        <v>221.88</v>
      </c>
      <c r="T7877">
        <v>221.88</v>
      </c>
      <c r="U7877">
        <v>221.88</v>
      </c>
      <c r="V7877">
        <v>16.941590049999999</v>
      </c>
      <c r="W7877">
        <v>16.941590049999999</v>
      </c>
      <c r="X7877">
        <v>5.902633679</v>
      </c>
      <c r="Y7877">
        <v>5.902633679</v>
      </c>
    </row>
    <row r="7878" spans="1:25" x14ac:dyDescent="0.3">
      <c r="A7878" s="2">
        <v>45961</v>
      </c>
      <c r="B7878" t="s">
        <v>74</v>
      </c>
      <c r="C7878">
        <v>820</v>
      </c>
      <c r="D7878">
        <v>5</v>
      </c>
      <c r="E7878">
        <v>2.8780000000000001</v>
      </c>
      <c r="F7878">
        <v>0.61</v>
      </c>
      <c r="G7878">
        <v>14.39</v>
      </c>
      <c r="H7878">
        <v>14.39</v>
      </c>
      <c r="I7878" t="s">
        <v>149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X7878">
        <v>0</v>
      </c>
      <c r="Y7878">
        <v>0</v>
      </c>
    </row>
    <row r="7879" spans="1:25" x14ac:dyDescent="0.3">
      <c r="A7879" s="2">
        <v>45961</v>
      </c>
      <c r="B7879" t="s">
        <v>76</v>
      </c>
      <c r="C7879">
        <v>984</v>
      </c>
      <c r="D7879">
        <v>7</v>
      </c>
      <c r="E7879">
        <v>4.0830000000000002</v>
      </c>
      <c r="F7879">
        <v>0.71099999999999997</v>
      </c>
      <c r="G7879">
        <v>28.58</v>
      </c>
      <c r="H7879">
        <v>28.58</v>
      </c>
      <c r="I7879" t="s">
        <v>149</v>
      </c>
      <c r="J7879">
        <v>3</v>
      </c>
      <c r="K7879">
        <v>3</v>
      </c>
      <c r="L7879">
        <v>3</v>
      </c>
      <c r="M7879">
        <v>3</v>
      </c>
      <c r="N7879">
        <v>4</v>
      </c>
      <c r="O7879">
        <v>4</v>
      </c>
      <c r="P7879">
        <v>4</v>
      </c>
      <c r="Q7879">
        <v>4</v>
      </c>
      <c r="R7879">
        <v>117.96</v>
      </c>
      <c r="S7879">
        <v>117.96</v>
      </c>
      <c r="T7879">
        <v>117.96</v>
      </c>
      <c r="U7879">
        <v>117.96</v>
      </c>
      <c r="V7879">
        <v>24.228552050000001</v>
      </c>
      <c r="W7879">
        <v>24.228552050000001</v>
      </c>
      <c r="X7879">
        <v>4.1273617910000002</v>
      </c>
      <c r="Y7879">
        <v>4.1273617910000002</v>
      </c>
    </row>
    <row r="7880" spans="1:25" x14ac:dyDescent="0.3">
      <c r="A7880" s="2">
        <v>45961</v>
      </c>
      <c r="B7880" t="s">
        <v>78</v>
      </c>
      <c r="C7880">
        <v>658</v>
      </c>
      <c r="D7880">
        <v>4</v>
      </c>
      <c r="E7880">
        <v>3.7450000000000001</v>
      </c>
      <c r="F7880">
        <v>0.60799999999999998</v>
      </c>
      <c r="G7880">
        <v>14.98</v>
      </c>
      <c r="H7880">
        <v>14.98</v>
      </c>
      <c r="I7880" t="s">
        <v>149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X7880">
        <v>0</v>
      </c>
      <c r="Y7880">
        <v>0</v>
      </c>
    </row>
    <row r="7881" spans="1:25" x14ac:dyDescent="0.3">
      <c r="A7881" s="2">
        <v>45961</v>
      </c>
      <c r="B7881" t="s">
        <v>88</v>
      </c>
      <c r="C7881">
        <v>2588</v>
      </c>
      <c r="D7881">
        <v>27</v>
      </c>
      <c r="E7881">
        <v>2.4129999999999998</v>
      </c>
      <c r="F7881">
        <v>1.0429999999999999</v>
      </c>
      <c r="G7881">
        <v>65.14</v>
      </c>
      <c r="H7881">
        <v>65.14</v>
      </c>
      <c r="I7881" t="s">
        <v>149</v>
      </c>
      <c r="J7881">
        <v>8</v>
      </c>
      <c r="K7881">
        <v>9</v>
      </c>
      <c r="L7881">
        <v>9</v>
      </c>
      <c r="M7881">
        <v>9</v>
      </c>
      <c r="N7881">
        <v>9</v>
      </c>
      <c r="O7881">
        <v>10</v>
      </c>
      <c r="P7881">
        <v>10</v>
      </c>
      <c r="Q7881">
        <v>10</v>
      </c>
      <c r="R7881">
        <v>240.58</v>
      </c>
      <c r="S7881">
        <v>275.07</v>
      </c>
      <c r="T7881">
        <v>275.07</v>
      </c>
      <c r="U7881">
        <v>275.07</v>
      </c>
      <c r="V7881">
        <v>23.681244769999999</v>
      </c>
      <c r="W7881">
        <v>23.681244769999999</v>
      </c>
      <c r="X7881">
        <v>4.2227509980000004</v>
      </c>
      <c r="Y7881">
        <v>4.2227509980000004</v>
      </c>
    </row>
    <row r="7882" spans="1:25" x14ac:dyDescent="0.3">
      <c r="A7882" s="2">
        <v>45961</v>
      </c>
      <c r="B7882" t="s">
        <v>80</v>
      </c>
      <c r="C7882">
        <v>260</v>
      </c>
      <c r="D7882">
        <v>2</v>
      </c>
      <c r="E7882">
        <v>3.53</v>
      </c>
      <c r="F7882">
        <v>0.76900000000000002</v>
      </c>
      <c r="G7882">
        <v>7.06</v>
      </c>
      <c r="H7882">
        <v>7.06</v>
      </c>
      <c r="I7882" t="s">
        <v>149</v>
      </c>
      <c r="J7882">
        <v>1</v>
      </c>
      <c r="K7882">
        <v>1</v>
      </c>
      <c r="L7882">
        <v>1</v>
      </c>
      <c r="M7882">
        <v>1</v>
      </c>
      <c r="N7882">
        <v>2</v>
      </c>
      <c r="O7882">
        <v>2</v>
      </c>
      <c r="P7882">
        <v>2</v>
      </c>
      <c r="Q7882">
        <v>2</v>
      </c>
      <c r="R7882">
        <v>69.760000000000005</v>
      </c>
      <c r="S7882">
        <v>69.760000000000005</v>
      </c>
      <c r="T7882">
        <v>69.760000000000005</v>
      </c>
      <c r="U7882">
        <v>69.760000000000005</v>
      </c>
      <c r="V7882">
        <v>10.12041284</v>
      </c>
      <c r="W7882">
        <v>10.12041284</v>
      </c>
      <c r="X7882">
        <v>9.8810198299999996</v>
      </c>
      <c r="Y7882">
        <v>9.8810198299999996</v>
      </c>
    </row>
    <row r="7883" spans="1:25" x14ac:dyDescent="0.3">
      <c r="A7883" s="2">
        <v>45961</v>
      </c>
      <c r="B7883" t="s">
        <v>82</v>
      </c>
      <c r="C7883">
        <v>388</v>
      </c>
      <c r="D7883">
        <v>1</v>
      </c>
      <c r="E7883">
        <v>1.83</v>
      </c>
      <c r="F7883">
        <v>0.25800000000000001</v>
      </c>
      <c r="G7883">
        <v>1.83</v>
      </c>
      <c r="H7883">
        <v>1.83</v>
      </c>
      <c r="I7883" t="s">
        <v>149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X7883">
        <v>0</v>
      </c>
      <c r="Y7883">
        <v>0</v>
      </c>
    </row>
    <row r="7884" spans="1:25" x14ac:dyDescent="0.3">
      <c r="A7884" s="2">
        <v>45961</v>
      </c>
      <c r="B7884" t="s">
        <v>94</v>
      </c>
      <c r="C7884">
        <v>712</v>
      </c>
      <c r="D7884">
        <v>7</v>
      </c>
      <c r="E7884">
        <v>6.0090000000000003</v>
      </c>
      <c r="F7884">
        <v>0.98299999999999998</v>
      </c>
      <c r="G7884">
        <v>42.06</v>
      </c>
      <c r="H7884">
        <v>42.06</v>
      </c>
      <c r="I7884" t="s">
        <v>149</v>
      </c>
      <c r="J7884">
        <v>2</v>
      </c>
      <c r="K7884">
        <v>3</v>
      </c>
      <c r="L7884">
        <v>3</v>
      </c>
      <c r="M7884">
        <v>3</v>
      </c>
      <c r="N7884">
        <v>2</v>
      </c>
      <c r="O7884">
        <v>4</v>
      </c>
      <c r="P7884">
        <v>4</v>
      </c>
      <c r="Q7884">
        <v>4</v>
      </c>
      <c r="R7884">
        <v>105.98</v>
      </c>
      <c r="S7884">
        <v>262.95999999999998</v>
      </c>
      <c r="T7884">
        <v>262.95999999999998</v>
      </c>
      <c r="U7884">
        <v>262.95999999999998</v>
      </c>
      <c r="V7884">
        <v>15.99482811</v>
      </c>
      <c r="W7884">
        <v>15.99482811</v>
      </c>
      <c r="X7884">
        <v>6.2520209219999998</v>
      </c>
      <c r="Y7884">
        <v>6.2520209219999998</v>
      </c>
    </row>
    <row r="7885" spans="1:25" x14ac:dyDescent="0.3">
      <c r="A7885" s="2">
        <v>45961</v>
      </c>
      <c r="B7885" t="s">
        <v>96</v>
      </c>
      <c r="C7885">
        <v>1398</v>
      </c>
      <c r="D7885">
        <v>9</v>
      </c>
      <c r="E7885">
        <v>4.2880000000000003</v>
      </c>
      <c r="F7885">
        <v>0.64400000000000002</v>
      </c>
      <c r="G7885">
        <v>38.590000000000003</v>
      </c>
      <c r="H7885">
        <v>38.590000000000003</v>
      </c>
      <c r="I7885" t="s">
        <v>149</v>
      </c>
      <c r="J7885">
        <v>5</v>
      </c>
      <c r="K7885">
        <v>5</v>
      </c>
      <c r="L7885">
        <v>5</v>
      </c>
      <c r="M7885">
        <v>5</v>
      </c>
      <c r="N7885">
        <v>5</v>
      </c>
      <c r="O7885">
        <v>5</v>
      </c>
      <c r="P7885">
        <v>5</v>
      </c>
      <c r="Q7885">
        <v>5</v>
      </c>
      <c r="R7885">
        <v>193.33</v>
      </c>
      <c r="S7885">
        <v>193.33</v>
      </c>
      <c r="T7885">
        <v>193.33</v>
      </c>
      <c r="U7885">
        <v>193.33</v>
      </c>
      <c r="V7885">
        <v>19.96068898</v>
      </c>
      <c r="W7885">
        <v>19.96068898</v>
      </c>
      <c r="X7885">
        <v>5.009847111</v>
      </c>
      <c r="Y7885">
        <v>5.009847111</v>
      </c>
    </row>
    <row r="7886" spans="1:25" x14ac:dyDescent="0.3">
      <c r="A7886" s="2">
        <v>45961</v>
      </c>
      <c r="B7886" t="s">
        <v>11</v>
      </c>
      <c r="C7886">
        <v>680</v>
      </c>
      <c r="D7886">
        <v>6</v>
      </c>
      <c r="E7886">
        <v>2.9049999999999998</v>
      </c>
      <c r="F7886">
        <v>0.88200000000000001</v>
      </c>
      <c r="G7886">
        <v>17.43</v>
      </c>
      <c r="H7886">
        <v>17.43</v>
      </c>
      <c r="I7886" t="s">
        <v>149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1</v>
      </c>
      <c r="R7886">
        <v>42.49</v>
      </c>
      <c r="S7886">
        <v>42.49</v>
      </c>
      <c r="T7886">
        <v>42.49</v>
      </c>
      <c r="U7886">
        <v>42.49</v>
      </c>
      <c r="V7886">
        <v>41.021416799999997</v>
      </c>
      <c r="W7886">
        <v>41.021416799999997</v>
      </c>
      <c r="X7886">
        <v>2.4377510039999999</v>
      </c>
      <c r="Y7886">
        <v>2.4377510039999999</v>
      </c>
    </row>
    <row r="7887" spans="1:25" x14ac:dyDescent="0.3">
      <c r="A7887" s="2">
        <v>45961</v>
      </c>
      <c r="B7887" t="s">
        <v>92</v>
      </c>
      <c r="C7887">
        <v>337</v>
      </c>
      <c r="D7887">
        <v>3</v>
      </c>
      <c r="E7887">
        <v>3.72</v>
      </c>
      <c r="F7887">
        <v>0.89</v>
      </c>
      <c r="G7887">
        <v>11.16</v>
      </c>
      <c r="H7887">
        <v>11.16</v>
      </c>
      <c r="I7887" t="s">
        <v>149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X7887">
        <v>0</v>
      </c>
      <c r="Y7887">
        <v>0</v>
      </c>
    </row>
    <row r="7888" spans="1:25" x14ac:dyDescent="0.3">
      <c r="A7888" s="2">
        <v>45961</v>
      </c>
      <c r="B7888" t="s">
        <v>46</v>
      </c>
      <c r="C7888">
        <v>649</v>
      </c>
      <c r="D7888">
        <v>0</v>
      </c>
      <c r="F7888">
        <v>0</v>
      </c>
      <c r="G7888">
        <v>0</v>
      </c>
      <c r="H7888">
        <v>0</v>
      </c>
      <c r="I7888" t="s">
        <v>149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5" x14ac:dyDescent="0.3">
      <c r="A7889" s="2">
        <v>45961</v>
      </c>
      <c r="B7889" t="s">
        <v>74</v>
      </c>
      <c r="C7889">
        <v>211</v>
      </c>
      <c r="D7889">
        <v>0</v>
      </c>
      <c r="F7889">
        <v>0</v>
      </c>
      <c r="G7889">
        <v>0</v>
      </c>
      <c r="H7889">
        <v>0</v>
      </c>
      <c r="I7889" t="s">
        <v>149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5" x14ac:dyDescent="0.3">
      <c r="A7890" s="2">
        <v>45961</v>
      </c>
      <c r="B7890" t="s">
        <v>32</v>
      </c>
      <c r="C7890">
        <v>127</v>
      </c>
      <c r="D7890">
        <v>2</v>
      </c>
      <c r="E7890">
        <v>4.96</v>
      </c>
      <c r="F7890">
        <v>1.575</v>
      </c>
      <c r="G7890">
        <v>9.92</v>
      </c>
      <c r="H7890">
        <v>9.92</v>
      </c>
      <c r="I7890" t="s">
        <v>149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X7890">
        <v>0</v>
      </c>
      <c r="Y7890">
        <v>0</v>
      </c>
    </row>
    <row r="7891" spans="1:25" x14ac:dyDescent="0.3">
      <c r="A7891" s="2">
        <v>45961</v>
      </c>
      <c r="B7891" t="s">
        <v>64</v>
      </c>
      <c r="C7891">
        <v>517</v>
      </c>
      <c r="D7891">
        <v>0</v>
      </c>
      <c r="F7891">
        <v>0</v>
      </c>
      <c r="G7891">
        <v>0</v>
      </c>
      <c r="H7891">
        <v>0</v>
      </c>
      <c r="I7891" t="s">
        <v>149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5" x14ac:dyDescent="0.3">
      <c r="A7892" s="2">
        <v>45961</v>
      </c>
      <c r="B7892" t="s">
        <v>72</v>
      </c>
      <c r="C7892">
        <v>84</v>
      </c>
      <c r="D7892">
        <v>0</v>
      </c>
      <c r="F7892">
        <v>0</v>
      </c>
      <c r="G7892">
        <v>0</v>
      </c>
      <c r="H7892">
        <v>0</v>
      </c>
      <c r="I7892" t="s">
        <v>149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5" x14ac:dyDescent="0.3">
      <c r="A7893" s="2">
        <v>45961</v>
      </c>
      <c r="B7893" t="s">
        <v>106</v>
      </c>
      <c r="C7893">
        <v>49</v>
      </c>
      <c r="D7893">
        <v>0</v>
      </c>
      <c r="F7893">
        <v>0</v>
      </c>
      <c r="G7893">
        <v>0</v>
      </c>
      <c r="H7893">
        <v>0</v>
      </c>
      <c r="I7893" t="s">
        <v>149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5" x14ac:dyDescent="0.3">
      <c r="A7894" s="2">
        <v>45961</v>
      </c>
      <c r="B7894" t="s">
        <v>54</v>
      </c>
      <c r="C7894">
        <v>109</v>
      </c>
      <c r="D7894">
        <v>0</v>
      </c>
      <c r="F7894">
        <v>0</v>
      </c>
      <c r="G7894">
        <v>0</v>
      </c>
      <c r="H7894">
        <v>0</v>
      </c>
      <c r="I7894" t="s">
        <v>149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5" x14ac:dyDescent="0.3">
      <c r="A7895" s="2">
        <v>45961</v>
      </c>
      <c r="B7895" t="s">
        <v>82</v>
      </c>
      <c r="C7895">
        <v>27</v>
      </c>
      <c r="D7895">
        <v>0</v>
      </c>
      <c r="F7895">
        <v>0</v>
      </c>
      <c r="G7895">
        <v>0</v>
      </c>
      <c r="H7895">
        <v>0</v>
      </c>
      <c r="I7895" t="s">
        <v>149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5" x14ac:dyDescent="0.3">
      <c r="A7896" s="2">
        <v>45961</v>
      </c>
      <c r="B7896" t="s">
        <v>44</v>
      </c>
      <c r="C7896">
        <v>65</v>
      </c>
      <c r="D7896">
        <v>0</v>
      </c>
      <c r="F7896">
        <v>0</v>
      </c>
      <c r="G7896">
        <v>0</v>
      </c>
      <c r="H7896">
        <v>0</v>
      </c>
      <c r="I7896" t="s">
        <v>149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5" x14ac:dyDescent="0.3">
      <c r="A7897" s="2">
        <v>45961</v>
      </c>
      <c r="B7897" t="s">
        <v>40</v>
      </c>
      <c r="C7897">
        <v>337</v>
      </c>
      <c r="D7897">
        <v>0</v>
      </c>
      <c r="F7897">
        <v>0</v>
      </c>
      <c r="G7897">
        <v>0</v>
      </c>
      <c r="H7897">
        <v>0</v>
      </c>
      <c r="I7897" t="s">
        <v>149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5" x14ac:dyDescent="0.3">
      <c r="A7898" s="2">
        <v>45961</v>
      </c>
      <c r="B7898" t="s">
        <v>56</v>
      </c>
      <c r="C7898">
        <v>108</v>
      </c>
      <c r="D7898">
        <v>1</v>
      </c>
      <c r="E7898">
        <v>3.16</v>
      </c>
      <c r="F7898">
        <v>0.92600000000000005</v>
      </c>
      <c r="G7898">
        <v>3.16</v>
      </c>
      <c r="H7898">
        <v>3.16</v>
      </c>
      <c r="I7898" t="s">
        <v>149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X7898">
        <v>0</v>
      </c>
      <c r="Y7898">
        <v>0</v>
      </c>
    </row>
    <row r="7899" spans="1:25" x14ac:dyDescent="0.3">
      <c r="A7899" s="2">
        <v>45961</v>
      </c>
      <c r="B7899" t="s">
        <v>76</v>
      </c>
      <c r="C7899">
        <v>194</v>
      </c>
      <c r="D7899">
        <v>0</v>
      </c>
      <c r="F7899">
        <v>0</v>
      </c>
      <c r="G7899">
        <v>0</v>
      </c>
      <c r="H7899">
        <v>0</v>
      </c>
      <c r="I7899" t="s">
        <v>149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5" x14ac:dyDescent="0.3">
      <c r="A7900" s="2">
        <v>45961</v>
      </c>
      <c r="B7900" t="s">
        <v>48</v>
      </c>
      <c r="C7900">
        <v>520</v>
      </c>
      <c r="D7900">
        <v>1</v>
      </c>
      <c r="E7900">
        <v>3.19</v>
      </c>
      <c r="F7900">
        <v>0.192</v>
      </c>
      <c r="G7900">
        <v>3.19</v>
      </c>
      <c r="H7900">
        <v>3.19</v>
      </c>
      <c r="I7900" t="s">
        <v>149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X7900">
        <v>0</v>
      </c>
      <c r="Y7900">
        <v>0</v>
      </c>
    </row>
    <row r="7901" spans="1:25" x14ac:dyDescent="0.3">
      <c r="A7901" s="2">
        <v>45961</v>
      </c>
      <c r="B7901" t="s">
        <v>24</v>
      </c>
      <c r="C7901">
        <v>457</v>
      </c>
      <c r="D7901">
        <v>3</v>
      </c>
      <c r="E7901">
        <v>2.173</v>
      </c>
      <c r="F7901">
        <v>0.65600000000000003</v>
      </c>
      <c r="G7901">
        <v>6.52</v>
      </c>
      <c r="H7901">
        <v>6.52</v>
      </c>
      <c r="I7901" t="s">
        <v>149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X7901">
        <v>0</v>
      </c>
      <c r="Y7901">
        <v>0</v>
      </c>
    </row>
    <row r="7902" spans="1:25" x14ac:dyDescent="0.3">
      <c r="A7902" s="2">
        <v>45961</v>
      </c>
      <c r="B7902" t="s">
        <v>108</v>
      </c>
      <c r="C7902">
        <v>320</v>
      </c>
      <c r="D7902">
        <v>1</v>
      </c>
      <c r="E7902">
        <v>4.01</v>
      </c>
      <c r="F7902">
        <v>0.313</v>
      </c>
      <c r="G7902">
        <v>4.01</v>
      </c>
      <c r="H7902">
        <v>4.01</v>
      </c>
      <c r="I7902" t="s">
        <v>149</v>
      </c>
      <c r="J7902">
        <v>2</v>
      </c>
      <c r="K7902">
        <v>2</v>
      </c>
      <c r="L7902">
        <v>2</v>
      </c>
      <c r="M7902">
        <v>2</v>
      </c>
      <c r="N7902">
        <v>2</v>
      </c>
      <c r="O7902">
        <v>2</v>
      </c>
      <c r="P7902">
        <v>2</v>
      </c>
      <c r="Q7902">
        <v>2</v>
      </c>
      <c r="R7902">
        <v>61.98</v>
      </c>
      <c r="S7902">
        <v>61.98</v>
      </c>
      <c r="T7902">
        <v>61.98</v>
      </c>
      <c r="U7902">
        <v>61.98</v>
      </c>
      <c r="V7902">
        <v>6.4698289769999997</v>
      </c>
      <c r="W7902">
        <v>6.4698289769999997</v>
      </c>
      <c r="X7902">
        <v>15.4563591</v>
      </c>
      <c r="Y7902">
        <v>15.4563591</v>
      </c>
    </row>
    <row r="7903" spans="1:25" x14ac:dyDescent="0.3">
      <c r="A7903" s="2">
        <v>45961</v>
      </c>
      <c r="B7903" t="s">
        <v>62</v>
      </c>
      <c r="C7903">
        <v>503</v>
      </c>
      <c r="D7903">
        <v>6</v>
      </c>
      <c r="E7903">
        <v>2.8380000000000001</v>
      </c>
      <c r="F7903">
        <v>1.1930000000000001</v>
      </c>
      <c r="G7903">
        <v>17.03</v>
      </c>
      <c r="H7903">
        <v>17.03</v>
      </c>
      <c r="I7903" t="s">
        <v>149</v>
      </c>
      <c r="J7903">
        <v>2</v>
      </c>
      <c r="K7903">
        <v>2</v>
      </c>
      <c r="L7903">
        <v>2</v>
      </c>
      <c r="M7903">
        <v>2</v>
      </c>
      <c r="N7903">
        <v>2</v>
      </c>
      <c r="O7903">
        <v>2</v>
      </c>
      <c r="P7903">
        <v>2</v>
      </c>
      <c r="Q7903">
        <v>2</v>
      </c>
      <c r="R7903">
        <v>145.97999999999999</v>
      </c>
      <c r="S7903">
        <v>145.97999999999999</v>
      </c>
      <c r="T7903">
        <v>145.97999999999999</v>
      </c>
      <c r="U7903">
        <v>145.97999999999999</v>
      </c>
      <c r="V7903">
        <v>11.66598164</v>
      </c>
      <c r="W7903">
        <v>11.66598164</v>
      </c>
      <c r="X7903">
        <v>8.5719318849999997</v>
      </c>
      <c r="Y7903">
        <v>8.5719318849999997</v>
      </c>
    </row>
    <row r="7904" spans="1:25" x14ac:dyDescent="0.3">
      <c r="A7904" s="2">
        <v>45961</v>
      </c>
      <c r="B7904" t="s">
        <v>80</v>
      </c>
      <c r="C7904">
        <v>70</v>
      </c>
      <c r="D7904">
        <v>0</v>
      </c>
      <c r="F7904">
        <v>0</v>
      </c>
      <c r="G7904">
        <v>0</v>
      </c>
      <c r="H7904">
        <v>0</v>
      </c>
      <c r="I7904" t="s">
        <v>149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5" x14ac:dyDescent="0.3">
      <c r="A7905" s="2">
        <v>45961</v>
      </c>
      <c r="B7905" t="s">
        <v>84</v>
      </c>
      <c r="C7905">
        <v>64</v>
      </c>
      <c r="D7905">
        <v>0</v>
      </c>
      <c r="F7905">
        <v>0</v>
      </c>
      <c r="G7905">
        <v>0</v>
      </c>
      <c r="H7905">
        <v>0</v>
      </c>
      <c r="I7905" t="s">
        <v>149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5" x14ac:dyDescent="0.3">
      <c r="A7906" s="2">
        <v>45961</v>
      </c>
      <c r="B7906" t="s">
        <v>42</v>
      </c>
      <c r="C7906">
        <v>151</v>
      </c>
      <c r="D7906">
        <v>0</v>
      </c>
      <c r="F7906">
        <v>0</v>
      </c>
      <c r="G7906">
        <v>0</v>
      </c>
      <c r="H7906">
        <v>0</v>
      </c>
      <c r="I7906" t="s">
        <v>149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5" x14ac:dyDescent="0.3">
      <c r="A7907" s="2">
        <v>45961</v>
      </c>
      <c r="B7907" t="s">
        <v>11</v>
      </c>
      <c r="C7907">
        <v>61</v>
      </c>
      <c r="D7907">
        <v>1</v>
      </c>
      <c r="E7907">
        <v>3.46</v>
      </c>
      <c r="F7907">
        <v>1.639</v>
      </c>
      <c r="G7907">
        <v>3.46</v>
      </c>
      <c r="H7907">
        <v>3.46</v>
      </c>
      <c r="I7907" t="s">
        <v>149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X7907">
        <v>0</v>
      </c>
      <c r="Y7907">
        <v>0</v>
      </c>
    </row>
    <row r="7908" spans="1:25" x14ac:dyDescent="0.3">
      <c r="A7908" s="2">
        <v>45961</v>
      </c>
      <c r="B7908" t="s">
        <v>102</v>
      </c>
      <c r="C7908">
        <v>581</v>
      </c>
      <c r="D7908">
        <v>0</v>
      </c>
      <c r="F7908">
        <v>0</v>
      </c>
      <c r="G7908">
        <v>0</v>
      </c>
      <c r="H7908">
        <v>0</v>
      </c>
      <c r="I7908" t="s">
        <v>149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5" x14ac:dyDescent="0.3">
      <c r="A7909" s="2">
        <v>45961</v>
      </c>
      <c r="B7909" t="s">
        <v>98</v>
      </c>
      <c r="C7909">
        <v>784</v>
      </c>
      <c r="D7909">
        <v>3</v>
      </c>
      <c r="E7909">
        <v>1.823</v>
      </c>
      <c r="F7909">
        <v>0.38300000000000001</v>
      </c>
      <c r="G7909">
        <v>5.47</v>
      </c>
      <c r="H7909">
        <v>5.47</v>
      </c>
      <c r="I7909" t="s">
        <v>149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X7909">
        <v>0</v>
      </c>
      <c r="Y7909">
        <v>0</v>
      </c>
    </row>
    <row r="7910" spans="1:25" x14ac:dyDescent="0.3">
      <c r="A7910" s="2">
        <v>45961</v>
      </c>
      <c r="B7910" t="s">
        <v>104</v>
      </c>
      <c r="C7910">
        <v>218</v>
      </c>
      <c r="D7910">
        <v>1</v>
      </c>
      <c r="E7910">
        <v>1.22</v>
      </c>
      <c r="F7910">
        <v>0.45900000000000002</v>
      </c>
      <c r="G7910">
        <v>1.22</v>
      </c>
      <c r="H7910">
        <v>1.22</v>
      </c>
      <c r="I7910" t="s">
        <v>149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X7910">
        <v>0</v>
      </c>
      <c r="Y7910">
        <v>0</v>
      </c>
    </row>
    <row r="7911" spans="1:25" x14ac:dyDescent="0.3">
      <c r="A7911" s="2">
        <v>45961</v>
      </c>
      <c r="B7911" t="s">
        <v>42</v>
      </c>
      <c r="C7911">
        <v>39</v>
      </c>
      <c r="D7911">
        <v>0</v>
      </c>
      <c r="F7911">
        <v>0</v>
      </c>
      <c r="G7911">
        <v>0</v>
      </c>
      <c r="H7911">
        <v>0</v>
      </c>
      <c r="I7911" t="s">
        <v>149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5" x14ac:dyDescent="0.3">
      <c r="A7912" s="2">
        <v>45961</v>
      </c>
      <c r="B7912" t="s">
        <v>50</v>
      </c>
      <c r="C7912">
        <v>4</v>
      </c>
      <c r="D7912">
        <v>1</v>
      </c>
      <c r="E7912">
        <v>1.06</v>
      </c>
      <c r="F7912">
        <v>25</v>
      </c>
      <c r="G7912">
        <v>1.06</v>
      </c>
      <c r="H7912">
        <v>1.06</v>
      </c>
      <c r="I7912" t="s">
        <v>149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42.49</v>
      </c>
      <c r="S7912">
        <v>42.49</v>
      </c>
      <c r="T7912">
        <v>42.49</v>
      </c>
      <c r="U7912">
        <v>42.49</v>
      </c>
      <c r="V7912">
        <v>2.4947046359999998</v>
      </c>
      <c r="W7912">
        <v>2.4947046359999998</v>
      </c>
      <c r="X7912">
        <v>40.084905659999997</v>
      </c>
      <c r="Y7912">
        <v>40.084905659999997</v>
      </c>
    </row>
    <row r="7913" spans="1:25" x14ac:dyDescent="0.3">
      <c r="A7913" s="2">
        <v>45961</v>
      </c>
      <c r="B7913" t="s">
        <v>72</v>
      </c>
      <c r="C7913">
        <v>102</v>
      </c>
      <c r="D7913">
        <v>0</v>
      </c>
      <c r="F7913">
        <v>0</v>
      </c>
      <c r="G7913">
        <v>0</v>
      </c>
      <c r="H7913">
        <v>0</v>
      </c>
      <c r="I7913" t="s">
        <v>149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5" x14ac:dyDescent="0.3">
      <c r="A7914" s="2">
        <v>45961</v>
      </c>
      <c r="B7914" t="s">
        <v>84</v>
      </c>
      <c r="C7914">
        <v>46</v>
      </c>
      <c r="D7914">
        <v>1</v>
      </c>
      <c r="E7914">
        <v>1.24</v>
      </c>
      <c r="F7914">
        <v>2.1739999999999999</v>
      </c>
      <c r="G7914">
        <v>1.24</v>
      </c>
      <c r="H7914">
        <v>1.24</v>
      </c>
      <c r="I7914" t="s">
        <v>149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X7914">
        <v>0</v>
      </c>
      <c r="Y7914">
        <v>0</v>
      </c>
    </row>
    <row r="7915" spans="1:25" x14ac:dyDescent="0.3">
      <c r="A7915" s="2">
        <v>45961</v>
      </c>
      <c r="B7915" t="s">
        <v>68</v>
      </c>
      <c r="C7915">
        <v>466</v>
      </c>
      <c r="D7915">
        <v>4</v>
      </c>
      <c r="E7915">
        <v>3.4849999999999999</v>
      </c>
      <c r="F7915">
        <v>0.85799999999999998</v>
      </c>
      <c r="G7915">
        <v>13.94</v>
      </c>
      <c r="H7915">
        <v>13.94</v>
      </c>
      <c r="I7915" t="s">
        <v>149</v>
      </c>
      <c r="J7915">
        <v>4</v>
      </c>
      <c r="K7915">
        <v>4</v>
      </c>
      <c r="L7915">
        <v>4</v>
      </c>
      <c r="M7915">
        <v>4</v>
      </c>
      <c r="N7915">
        <v>4</v>
      </c>
      <c r="O7915">
        <v>4</v>
      </c>
      <c r="P7915">
        <v>4</v>
      </c>
      <c r="Q7915">
        <v>4</v>
      </c>
      <c r="R7915">
        <v>115.35</v>
      </c>
      <c r="S7915">
        <v>115.35</v>
      </c>
      <c r="T7915">
        <v>115.35</v>
      </c>
      <c r="U7915">
        <v>115.35</v>
      </c>
      <c r="V7915">
        <v>12.084958820000001</v>
      </c>
      <c r="W7915">
        <v>12.084958820000001</v>
      </c>
      <c r="X7915">
        <v>8.2747489240000007</v>
      </c>
      <c r="Y7915">
        <v>8.2747489240000007</v>
      </c>
    </row>
    <row r="7916" spans="1:25" x14ac:dyDescent="0.3">
      <c r="A7916" s="2">
        <v>45961</v>
      </c>
      <c r="B7916" t="s">
        <v>64</v>
      </c>
      <c r="C7916">
        <v>214</v>
      </c>
      <c r="D7916">
        <v>1</v>
      </c>
      <c r="E7916">
        <v>2.21</v>
      </c>
      <c r="F7916">
        <v>0.46700000000000003</v>
      </c>
      <c r="G7916">
        <v>2.21</v>
      </c>
      <c r="H7916">
        <v>2.21</v>
      </c>
      <c r="I7916" t="s">
        <v>149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X7916">
        <v>0</v>
      </c>
      <c r="Y7916">
        <v>0</v>
      </c>
    </row>
    <row r="7917" spans="1:25" x14ac:dyDescent="0.3">
      <c r="A7917" s="2">
        <v>45961</v>
      </c>
      <c r="B7917" t="s">
        <v>26</v>
      </c>
      <c r="C7917">
        <v>77</v>
      </c>
      <c r="D7917">
        <v>0</v>
      </c>
      <c r="F7917">
        <v>0</v>
      </c>
      <c r="G7917">
        <v>0</v>
      </c>
      <c r="H7917">
        <v>0</v>
      </c>
      <c r="I7917" t="s">
        <v>149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5" x14ac:dyDescent="0.3">
      <c r="A7918" s="2">
        <v>45961</v>
      </c>
      <c r="B7918" t="s">
        <v>15</v>
      </c>
      <c r="C7918">
        <v>339</v>
      </c>
      <c r="D7918">
        <v>0</v>
      </c>
      <c r="F7918">
        <v>0</v>
      </c>
      <c r="G7918">
        <v>0</v>
      </c>
      <c r="H7918">
        <v>0</v>
      </c>
      <c r="I7918" t="s">
        <v>149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5" x14ac:dyDescent="0.3">
      <c r="A7919" s="2">
        <v>45961</v>
      </c>
      <c r="B7919" t="s">
        <v>36</v>
      </c>
      <c r="C7919">
        <v>124</v>
      </c>
      <c r="D7919">
        <v>0</v>
      </c>
      <c r="F7919">
        <v>0</v>
      </c>
      <c r="G7919">
        <v>0</v>
      </c>
      <c r="H7919">
        <v>0</v>
      </c>
      <c r="I7919" t="s">
        <v>149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5" x14ac:dyDescent="0.3">
      <c r="A7920" s="2">
        <v>45961</v>
      </c>
      <c r="B7920" t="s">
        <v>78</v>
      </c>
      <c r="C7920">
        <v>305</v>
      </c>
      <c r="D7920">
        <v>1</v>
      </c>
      <c r="E7920">
        <v>5.28</v>
      </c>
      <c r="F7920">
        <v>0.32800000000000001</v>
      </c>
      <c r="G7920">
        <v>5.28</v>
      </c>
      <c r="H7920">
        <v>5.28</v>
      </c>
      <c r="I7920" t="s">
        <v>149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1</v>
      </c>
      <c r="Q7920">
        <v>1</v>
      </c>
      <c r="R7920">
        <v>78.489999999999995</v>
      </c>
      <c r="S7920">
        <v>78.489999999999995</v>
      </c>
      <c r="T7920">
        <v>78.489999999999995</v>
      </c>
      <c r="U7920">
        <v>78.489999999999995</v>
      </c>
      <c r="V7920">
        <v>6.7269715889999997</v>
      </c>
      <c r="W7920">
        <v>6.7269715889999997</v>
      </c>
      <c r="X7920">
        <v>14.8655303</v>
      </c>
      <c r="Y7920">
        <v>14.8655303</v>
      </c>
    </row>
    <row r="7921" spans="1:25" x14ac:dyDescent="0.3">
      <c r="A7921" s="2">
        <v>45961</v>
      </c>
      <c r="B7921" t="s">
        <v>21</v>
      </c>
      <c r="C7921">
        <v>451</v>
      </c>
      <c r="D7921">
        <v>9</v>
      </c>
      <c r="E7921">
        <v>1.754</v>
      </c>
      <c r="F7921">
        <v>1.996</v>
      </c>
      <c r="G7921">
        <v>15.79</v>
      </c>
      <c r="H7921">
        <v>15.79</v>
      </c>
      <c r="I7921" t="s">
        <v>149</v>
      </c>
      <c r="J7921">
        <v>2</v>
      </c>
      <c r="K7921">
        <v>2</v>
      </c>
      <c r="L7921">
        <v>2</v>
      </c>
      <c r="M7921">
        <v>2</v>
      </c>
      <c r="N7921">
        <v>2</v>
      </c>
      <c r="O7921">
        <v>2</v>
      </c>
      <c r="P7921">
        <v>2</v>
      </c>
      <c r="Q7921">
        <v>2</v>
      </c>
      <c r="R7921">
        <v>121.98</v>
      </c>
      <c r="S7921">
        <v>121.98</v>
      </c>
      <c r="T7921">
        <v>121.98</v>
      </c>
      <c r="U7921">
        <v>121.98</v>
      </c>
      <c r="V7921">
        <v>12.944745040000001</v>
      </c>
      <c r="W7921">
        <v>12.944745040000001</v>
      </c>
      <c r="X7921">
        <v>7.7251424950000001</v>
      </c>
      <c r="Y7921">
        <v>7.7251424950000001</v>
      </c>
    </row>
    <row r="7922" spans="1:25" x14ac:dyDescent="0.3">
      <c r="A7922" s="2">
        <v>45961</v>
      </c>
      <c r="B7922" t="s">
        <v>94</v>
      </c>
      <c r="C7922">
        <v>160</v>
      </c>
      <c r="D7922">
        <v>0</v>
      </c>
      <c r="F7922">
        <v>0</v>
      </c>
      <c r="G7922">
        <v>0</v>
      </c>
      <c r="H7922">
        <v>0</v>
      </c>
      <c r="I7922" t="s">
        <v>149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5" x14ac:dyDescent="0.3">
      <c r="A7923" s="2">
        <v>45961</v>
      </c>
      <c r="B7923" t="s">
        <v>17</v>
      </c>
      <c r="C7923">
        <v>24</v>
      </c>
      <c r="D7923">
        <v>0</v>
      </c>
      <c r="F7923">
        <v>0</v>
      </c>
      <c r="G7923">
        <v>0</v>
      </c>
      <c r="H7923">
        <v>0</v>
      </c>
      <c r="I7923" t="s">
        <v>149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5" x14ac:dyDescent="0.3">
      <c r="A7924" s="2">
        <v>45961</v>
      </c>
      <c r="B7924" t="s">
        <v>17</v>
      </c>
      <c r="C7924">
        <v>54</v>
      </c>
      <c r="D7924">
        <v>0</v>
      </c>
      <c r="F7924">
        <v>0</v>
      </c>
      <c r="G7924">
        <v>0</v>
      </c>
      <c r="H7924">
        <v>0</v>
      </c>
      <c r="I7924" t="s">
        <v>149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5" x14ac:dyDescent="0.3">
      <c r="A7925" s="2">
        <v>45961</v>
      </c>
      <c r="B7925" t="s">
        <v>17</v>
      </c>
      <c r="C7925">
        <v>29</v>
      </c>
      <c r="D7925">
        <v>0</v>
      </c>
      <c r="F7925">
        <v>0</v>
      </c>
      <c r="G7925">
        <v>0</v>
      </c>
      <c r="H7925">
        <v>0</v>
      </c>
      <c r="I7925" t="s">
        <v>149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5" x14ac:dyDescent="0.3">
      <c r="A7926" s="2">
        <v>45961</v>
      </c>
      <c r="B7926" t="s">
        <v>17</v>
      </c>
      <c r="C7926">
        <v>8</v>
      </c>
      <c r="D7926">
        <v>0</v>
      </c>
      <c r="F7926">
        <v>0</v>
      </c>
      <c r="G7926">
        <v>0</v>
      </c>
      <c r="H7926">
        <v>0</v>
      </c>
      <c r="I7926" t="s">
        <v>149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5" x14ac:dyDescent="0.3">
      <c r="A7927" s="2">
        <v>45961</v>
      </c>
      <c r="B7927" t="s">
        <v>52</v>
      </c>
      <c r="C7927">
        <v>636</v>
      </c>
      <c r="D7927">
        <v>6</v>
      </c>
      <c r="E7927">
        <v>0.76</v>
      </c>
      <c r="F7927">
        <v>0.94299999999999995</v>
      </c>
      <c r="G7927">
        <v>4.5599999999999996</v>
      </c>
      <c r="H7927">
        <v>4.5599999999999996</v>
      </c>
      <c r="I7927" t="s">
        <v>149</v>
      </c>
      <c r="J7927">
        <v>3</v>
      </c>
      <c r="K7927">
        <v>3</v>
      </c>
      <c r="L7927">
        <v>3</v>
      </c>
      <c r="M7927">
        <v>3</v>
      </c>
      <c r="N7927">
        <v>3</v>
      </c>
      <c r="O7927">
        <v>3</v>
      </c>
      <c r="P7927">
        <v>3</v>
      </c>
      <c r="Q7927">
        <v>3</v>
      </c>
      <c r="R7927">
        <v>59.86</v>
      </c>
      <c r="S7927">
        <v>59.86</v>
      </c>
      <c r="T7927">
        <v>59.86</v>
      </c>
      <c r="U7927">
        <v>59.86</v>
      </c>
      <c r="V7927">
        <v>7.6177748080000001</v>
      </c>
      <c r="W7927">
        <v>7.6177748080000001</v>
      </c>
      <c r="X7927">
        <v>13.12719298</v>
      </c>
      <c r="Y7927">
        <v>13.12719298</v>
      </c>
    </row>
    <row r="7928" spans="1:25" x14ac:dyDescent="0.3">
      <c r="A7928" s="2">
        <v>45961</v>
      </c>
      <c r="B7928" t="s">
        <v>52</v>
      </c>
      <c r="C7928">
        <v>1016</v>
      </c>
      <c r="D7928">
        <v>18</v>
      </c>
      <c r="E7928">
        <v>0.56599999999999995</v>
      </c>
      <c r="F7928">
        <v>1.772</v>
      </c>
      <c r="G7928">
        <v>10.19</v>
      </c>
      <c r="H7928">
        <v>10.19</v>
      </c>
      <c r="I7928" t="s">
        <v>149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X7928">
        <v>0</v>
      </c>
      <c r="Y7928">
        <v>0</v>
      </c>
    </row>
    <row r="7929" spans="1:25" x14ac:dyDescent="0.3">
      <c r="A7929" s="2">
        <v>45961</v>
      </c>
      <c r="B7929" t="s">
        <v>52</v>
      </c>
      <c r="C7929">
        <v>420</v>
      </c>
      <c r="D7929">
        <v>4</v>
      </c>
      <c r="E7929">
        <v>0.47499999999999998</v>
      </c>
      <c r="F7929">
        <v>0.95199999999999996</v>
      </c>
      <c r="G7929">
        <v>1.9</v>
      </c>
      <c r="H7929">
        <v>1.9</v>
      </c>
      <c r="I7929" t="s">
        <v>149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1</v>
      </c>
      <c r="Q7929">
        <v>1</v>
      </c>
      <c r="R7929">
        <v>13.88</v>
      </c>
      <c r="S7929">
        <v>13.88</v>
      </c>
      <c r="T7929">
        <v>13.88</v>
      </c>
      <c r="U7929">
        <v>13.88</v>
      </c>
      <c r="V7929">
        <v>13.68876081</v>
      </c>
      <c r="W7929">
        <v>13.68876081</v>
      </c>
      <c r="X7929">
        <v>7.3052631579999998</v>
      </c>
      <c r="Y7929">
        <v>7.3052631579999998</v>
      </c>
    </row>
    <row r="7930" spans="1:25" x14ac:dyDescent="0.3">
      <c r="A7930" s="2">
        <v>45961</v>
      </c>
      <c r="B7930" t="s">
        <v>52</v>
      </c>
      <c r="C7930">
        <v>1566</v>
      </c>
      <c r="D7930">
        <v>17</v>
      </c>
      <c r="E7930">
        <v>0.33</v>
      </c>
      <c r="F7930">
        <v>1.0860000000000001</v>
      </c>
      <c r="G7930">
        <v>5.61</v>
      </c>
      <c r="H7930">
        <v>5.61</v>
      </c>
      <c r="I7930" t="s">
        <v>149</v>
      </c>
      <c r="J7930">
        <v>4</v>
      </c>
      <c r="K7930">
        <v>4</v>
      </c>
      <c r="L7930">
        <v>4</v>
      </c>
      <c r="M7930">
        <v>4</v>
      </c>
      <c r="N7930">
        <v>4</v>
      </c>
      <c r="O7930">
        <v>4</v>
      </c>
      <c r="P7930">
        <v>4</v>
      </c>
      <c r="Q7930">
        <v>4</v>
      </c>
      <c r="R7930">
        <v>55.52</v>
      </c>
      <c r="S7930">
        <v>55.52</v>
      </c>
      <c r="T7930">
        <v>55.52</v>
      </c>
      <c r="U7930">
        <v>55.52</v>
      </c>
      <c r="V7930">
        <v>10.10446686</v>
      </c>
      <c r="W7930">
        <v>10.10446686</v>
      </c>
      <c r="X7930">
        <v>9.8966131910000001</v>
      </c>
      <c r="Y7930">
        <v>9.8966131910000001</v>
      </c>
    </row>
    <row r="7931" spans="1:25" x14ac:dyDescent="0.3">
      <c r="A7931" s="2">
        <v>45961</v>
      </c>
      <c r="B7931" t="s">
        <v>112</v>
      </c>
      <c r="C7931">
        <v>56</v>
      </c>
      <c r="D7931">
        <v>0</v>
      </c>
      <c r="F7931">
        <v>0</v>
      </c>
      <c r="G7931">
        <v>0</v>
      </c>
      <c r="H7931">
        <v>0</v>
      </c>
      <c r="I7931" t="s">
        <v>149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5" x14ac:dyDescent="0.3">
      <c r="A7932" s="2">
        <v>45961</v>
      </c>
      <c r="B7932" t="s">
        <v>15</v>
      </c>
      <c r="C7932">
        <v>121</v>
      </c>
      <c r="D7932">
        <v>4</v>
      </c>
      <c r="E7932">
        <v>1.3129999999999999</v>
      </c>
      <c r="F7932">
        <v>3.306</v>
      </c>
      <c r="G7932">
        <v>5.25</v>
      </c>
      <c r="H7932">
        <v>5.25</v>
      </c>
      <c r="I7932" t="s">
        <v>149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1</v>
      </c>
      <c r="R7932">
        <v>36.880000000000003</v>
      </c>
      <c r="S7932">
        <v>36.880000000000003</v>
      </c>
      <c r="T7932">
        <v>36.880000000000003</v>
      </c>
      <c r="U7932">
        <v>36.880000000000003</v>
      </c>
      <c r="V7932">
        <v>14.23535792</v>
      </c>
      <c r="W7932">
        <v>14.23535792</v>
      </c>
      <c r="X7932">
        <v>7.0247619050000001</v>
      </c>
      <c r="Y7932">
        <v>7.0247619050000001</v>
      </c>
    </row>
    <row r="7933" spans="1:25" x14ac:dyDescent="0.3">
      <c r="A7933" s="2">
        <v>45961</v>
      </c>
      <c r="B7933" t="s">
        <v>112</v>
      </c>
      <c r="C7933">
        <v>138</v>
      </c>
      <c r="D7933">
        <v>0</v>
      </c>
      <c r="F7933">
        <v>0</v>
      </c>
      <c r="G7933">
        <v>0</v>
      </c>
      <c r="H7933">
        <v>0</v>
      </c>
      <c r="I7933" t="s">
        <v>149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5" x14ac:dyDescent="0.3">
      <c r="A7934" s="2">
        <v>45961</v>
      </c>
      <c r="B7934" t="s">
        <v>15</v>
      </c>
      <c r="C7934">
        <v>187</v>
      </c>
      <c r="D7934">
        <v>0</v>
      </c>
      <c r="F7934">
        <v>0</v>
      </c>
      <c r="G7934">
        <v>0</v>
      </c>
      <c r="H7934">
        <v>0</v>
      </c>
      <c r="I7934" t="s">
        <v>149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5" x14ac:dyDescent="0.3">
      <c r="A7935" s="2">
        <v>45961</v>
      </c>
      <c r="B7935" t="s">
        <v>15</v>
      </c>
      <c r="C7935">
        <v>267</v>
      </c>
      <c r="D7935">
        <v>4</v>
      </c>
      <c r="E7935">
        <v>1.65</v>
      </c>
      <c r="F7935">
        <v>1.498</v>
      </c>
      <c r="G7935">
        <v>6.6</v>
      </c>
      <c r="H7935">
        <v>6.6</v>
      </c>
      <c r="I7935" t="s">
        <v>149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X7935">
        <v>0</v>
      </c>
      <c r="Y7935">
        <v>0</v>
      </c>
    </row>
    <row r="7936" spans="1:25" x14ac:dyDescent="0.3">
      <c r="A7936" s="2">
        <v>45961</v>
      </c>
      <c r="B7936" t="s">
        <v>112</v>
      </c>
      <c r="C7936">
        <v>96</v>
      </c>
      <c r="D7936">
        <v>1</v>
      </c>
      <c r="E7936">
        <v>2.1</v>
      </c>
      <c r="F7936">
        <v>1.042</v>
      </c>
      <c r="G7936">
        <v>2.1</v>
      </c>
      <c r="H7936">
        <v>2.1</v>
      </c>
      <c r="I7936" t="s">
        <v>149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X7936">
        <v>0</v>
      </c>
      <c r="Y7936">
        <v>0</v>
      </c>
    </row>
    <row r="7937" spans="1:25" x14ac:dyDescent="0.3">
      <c r="A7937" s="2">
        <v>45961</v>
      </c>
      <c r="B7937" t="s">
        <v>15</v>
      </c>
      <c r="C7937">
        <v>186</v>
      </c>
      <c r="D7937">
        <v>0</v>
      </c>
      <c r="F7937">
        <v>0</v>
      </c>
      <c r="G7937">
        <v>0</v>
      </c>
      <c r="H7937">
        <v>0</v>
      </c>
      <c r="I7937" t="s">
        <v>149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5" x14ac:dyDescent="0.3">
      <c r="A7938" s="2">
        <v>45961</v>
      </c>
      <c r="B7938" t="s">
        <v>112</v>
      </c>
      <c r="C7938">
        <v>263</v>
      </c>
      <c r="D7938">
        <v>7</v>
      </c>
      <c r="E7938">
        <v>0.76300000000000001</v>
      </c>
      <c r="F7938">
        <v>2.6619999999999999</v>
      </c>
      <c r="G7938">
        <v>5.34</v>
      </c>
      <c r="H7938">
        <v>5.34</v>
      </c>
      <c r="I7938" t="s">
        <v>149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  <c r="R7938">
        <v>21.49</v>
      </c>
      <c r="S7938">
        <v>21.49</v>
      </c>
      <c r="T7938">
        <v>21.49</v>
      </c>
      <c r="U7938">
        <v>21.49</v>
      </c>
      <c r="V7938">
        <v>24.848766869999999</v>
      </c>
      <c r="W7938">
        <v>24.848766869999999</v>
      </c>
      <c r="X7938">
        <v>4.0243445690000001</v>
      </c>
      <c r="Y7938">
        <v>4.0243445690000001</v>
      </c>
    </row>
    <row r="7939" spans="1:25" x14ac:dyDescent="0.3">
      <c r="A7939" s="2">
        <v>45961</v>
      </c>
      <c r="B7939" t="s">
        <v>100</v>
      </c>
      <c r="C7939">
        <v>7</v>
      </c>
      <c r="D7939">
        <v>0</v>
      </c>
      <c r="F7939">
        <v>0</v>
      </c>
      <c r="G7939">
        <v>0</v>
      </c>
      <c r="H7939">
        <v>0</v>
      </c>
      <c r="I7939" t="s">
        <v>149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5" x14ac:dyDescent="0.3">
      <c r="A7940" s="2">
        <v>45961</v>
      </c>
      <c r="B7940" t="s">
        <v>54</v>
      </c>
      <c r="C7940">
        <v>142</v>
      </c>
      <c r="D7940">
        <v>0</v>
      </c>
      <c r="F7940">
        <v>0</v>
      </c>
      <c r="G7940">
        <v>0</v>
      </c>
      <c r="H7940">
        <v>0</v>
      </c>
      <c r="I7940" t="s">
        <v>149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5" x14ac:dyDescent="0.3">
      <c r="A7941" s="2">
        <v>45961</v>
      </c>
      <c r="B7941" t="s">
        <v>60</v>
      </c>
      <c r="C7941">
        <v>617</v>
      </c>
      <c r="D7941">
        <v>6</v>
      </c>
      <c r="E7941">
        <v>1.1779999999999999</v>
      </c>
      <c r="F7941">
        <v>0.97199999999999998</v>
      </c>
      <c r="G7941">
        <v>7.07</v>
      </c>
      <c r="H7941">
        <v>7.07</v>
      </c>
      <c r="I7941" t="s">
        <v>149</v>
      </c>
      <c r="J7941">
        <v>1</v>
      </c>
      <c r="K7941">
        <v>2</v>
      </c>
      <c r="L7941">
        <v>2</v>
      </c>
      <c r="M7941">
        <v>2</v>
      </c>
      <c r="N7941">
        <v>1</v>
      </c>
      <c r="O7941">
        <v>2</v>
      </c>
      <c r="P7941">
        <v>2</v>
      </c>
      <c r="Q7941">
        <v>2</v>
      </c>
      <c r="R7941">
        <v>36.880000000000003</v>
      </c>
      <c r="S7941">
        <v>80.86</v>
      </c>
      <c r="T7941">
        <v>80.86</v>
      </c>
      <c r="U7941">
        <v>80.86</v>
      </c>
      <c r="V7941">
        <v>8.7435072970000007</v>
      </c>
      <c r="W7941">
        <v>8.7435072970000007</v>
      </c>
      <c r="X7941">
        <v>11.43705799</v>
      </c>
      <c r="Y7941">
        <v>11.43705799</v>
      </c>
    </row>
    <row r="7942" spans="1:25" x14ac:dyDescent="0.3">
      <c r="A7942" s="2">
        <v>45961</v>
      </c>
      <c r="B7942" t="s">
        <v>60</v>
      </c>
      <c r="C7942">
        <v>1623</v>
      </c>
      <c r="D7942">
        <v>5</v>
      </c>
      <c r="E7942">
        <v>0.67400000000000004</v>
      </c>
      <c r="F7942">
        <v>0.308</v>
      </c>
      <c r="G7942">
        <v>3.37</v>
      </c>
      <c r="H7942">
        <v>3.37</v>
      </c>
      <c r="I7942" t="s">
        <v>149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X7942">
        <v>0</v>
      </c>
      <c r="Y7942">
        <v>0</v>
      </c>
    </row>
    <row r="7943" spans="1:25" x14ac:dyDescent="0.3">
      <c r="A7943" s="2">
        <v>45961</v>
      </c>
      <c r="B7943" t="s">
        <v>100</v>
      </c>
      <c r="C7943">
        <v>41</v>
      </c>
      <c r="D7943">
        <v>0</v>
      </c>
      <c r="F7943">
        <v>0</v>
      </c>
      <c r="G7943">
        <v>0</v>
      </c>
      <c r="H7943">
        <v>0</v>
      </c>
      <c r="I7943" t="s">
        <v>149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5" x14ac:dyDescent="0.3">
      <c r="A7944" s="2">
        <v>45961</v>
      </c>
      <c r="B7944" t="s">
        <v>54</v>
      </c>
      <c r="C7944">
        <v>229</v>
      </c>
      <c r="D7944">
        <v>1</v>
      </c>
      <c r="E7944">
        <v>0.78</v>
      </c>
      <c r="F7944">
        <v>0.437</v>
      </c>
      <c r="G7944">
        <v>0.78</v>
      </c>
      <c r="H7944">
        <v>0.78</v>
      </c>
      <c r="I7944" t="s">
        <v>149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X7944">
        <v>0</v>
      </c>
      <c r="Y7944">
        <v>0</v>
      </c>
    </row>
    <row r="7945" spans="1:25" x14ac:dyDescent="0.3">
      <c r="A7945" s="2">
        <v>45961</v>
      </c>
      <c r="B7945" t="s">
        <v>100</v>
      </c>
      <c r="C7945">
        <v>42</v>
      </c>
      <c r="D7945">
        <v>0</v>
      </c>
      <c r="F7945">
        <v>0</v>
      </c>
      <c r="G7945">
        <v>0</v>
      </c>
      <c r="H7945">
        <v>0</v>
      </c>
      <c r="I7945" t="s">
        <v>149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5" x14ac:dyDescent="0.3">
      <c r="A7946" s="2">
        <v>45961</v>
      </c>
      <c r="B7946" t="s">
        <v>54</v>
      </c>
      <c r="C7946">
        <v>143</v>
      </c>
      <c r="D7946">
        <v>0</v>
      </c>
      <c r="F7946">
        <v>0</v>
      </c>
      <c r="G7946">
        <v>0</v>
      </c>
      <c r="H7946">
        <v>0</v>
      </c>
      <c r="I7946" t="s">
        <v>149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5" x14ac:dyDescent="0.3">
      <c r="A7947" s="2">
        <v>45961</v>
      </c>
      <c r="B7947" t="s">
        <v>60</v>
      </c>
      <c r="C7947">
        <v>400</v>
      </c>
      <c r="D7947">
        <v>2</v>
      </c>
      <c r="E7947">
        <v>1.1000000000000001</v>
      </c>
      <c r="F7947">
        <v>0.5</v>
      </c>
      <c r="G7947">
        <v>2.2000000000000002</v>
      </c>
      <c r="H7947">
        <v>2.2000000000000002</v>
      </c>
      <c r="I7947" t="s">
        <v>149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X7947">
        <v>0</v>
      </c>
      <c r="Y7947">
        <v>0</v>
      </c>
    </row>
    <row r="7948" spans="1:25" x14ac:dyDescent="0.3">
      <c r="A7948" s="2">
        <v>45961</v>
      </c>
      <c r="B7948" t="s">
        <v>54</v>
      </c>
      <c r="C7948">
        <v>687</v>
      </c>
      <c r="D7948">
        <v>1</v>
      </c>
      <c r="E7948">
        <v>0.56999999999999995</v>
      </c>
      <c r="F7948">
        <v>0.14599999999999999</v>
      </c>
      <c r="G7948">
        <v>0.56999999999999995</v>
      </c>
      <c r="H7948">
        <v>0.56999999999999995</v>
      </c>
      <c r="I7948" t="s">
        <v>149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X7948">
        <v>0</v>
      </c>
      <c r="Y7948">
        <v>0</v>
      </c>
    </row>
    <row r="7949" spans="1:25" x14ac:dyDescent="0.3">
      <c r="A7949" s="2">
        <v>45961</v>
      </c>
      <c r="B7949" t="s">
        <v>100</v>
      </c>
      <c r="C7949">
        <v>20</v>
      </c>
      <c r="D7949">
        <v>0</v>
      </c>
      <c r="F7949">
        <v>0</v>
      </c>
      <c r="G7949">
        <v>0</v>
      </c>
      <c r="H7949">
        <v>0</v>
      </c>
      <c r="I7949" t="s">
        <v>149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5" x14ac:dyDescent="0.3">
      <c r="A7950" s="2">
        <v>45961</v>
      </c>
      <c r="B7950" t="s">
        <v>60</v>
      </c>
      <c r="C7950">
        <v>1208</v>
      </c>
      <c r="D7950">
        <v>2</v>
      </c>
      <c r="E7950">
        <v>0.47499999999999998</v>
      </c>
      <c r="F7950">
        <v>0.16600000000000001</v>
      </c>
      <c r="G7950">
        <v>0.95</v>
      </c>
      <c r="H7950">
        <v>0.95</v>
      </c>
      <c r="I7950" t="s">
        <v>149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X7950">
        <v>0</v>
      </c>
      <c r="Y7950">
        <v>0</v>
      </c>
    </row>
    <row r="7951" spans="1:25" x14ac:dyDescent="0.3">
      <c r="A7951" s="2">
        <v>45961</v>
      </c>
      <c r="B7951" t="s">
        <v>48</v>
      </c>
      <c r="C7951">
        <v>84</v>
      </c>
      <c r="D7951">
        <v>0</v>
      </c>
      <c r="F7951">
        <v>0</v>
      </c>
      <c r="G7951">
        <v>0</v>
      </c>
      <c r="H7951">
        <v>0</v>
      </c>
      <c r="I7951" t="s">
        <v>149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5" x14ac:dyDescent="0.3">
      <c r="A7952" s="2">
        <v>45961</v>
      </c>
      <c r="B7952" t="s">
        <v>48</v>
      </c>
      <c r="C7952">
        <v>270</v>
      </c>
      <c r="D7952">
        <v>0</v>
      </c>
      <c r="F7952">
        <v>0</v>
      </c>
      <c r="G7952">
        <v>0</v>
      </c>
      <c r="H7952">
        <v>0</v>
      </c>
      <c r="I7952" t="s">
        <v>149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5" x14ac:dyDescent="0.3">
      <c r="A7953" s="2">
        <v>45961</v>
      </c>
      <c r="B7953" t="s">
        <v>48</v>
      </c>
      <c r="C7953">
        <v>279</v>
      </c>
      <c r="D7953">
        <v>1</v>
      </c>
      <c r="E7953">
        <v>1.68</v>
      </c>
      <c r="F7953">
        <v>0.35799999999999998</v>
      </c>
      <c r="G7953">
        <v>1.68</v>
      </c>
      <c r="H7953">
        <v>1.68</v>
      </c>
      <c r="I7953" t="s">
        <v>149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X7953">
        <v>0</v>
      </c>
      <c r="Y7953">
        <v>0</v>
      </c>
    </row>
    <row r="7954" spans="1:25" x14ac:dyDescent="0.3">
      <c r="A7954" s="2">
        <v>45961</v>
      </c>
      <c r="B7954" t="s">
        <v>48</v>
      </c>
      <c r="C7954">
        <v>565</v>
      </c>
      <c r="D7954">
        <v>3</v>
      </c>
      <c r="E7954">
        <v>0.92</v>
      </c>
      <c r="F7954">
        <v>0.53100000000000003</v>
      </c>
      <c r="G7954">
        <v>2.76</v>
      </c>
      <c r="H7954">
        <v>2.76</v>
      </c>
      <c r="I7954" t="s">
        <v>149</v>
      </c>
      <c r="J7954">
        <v>0</v>
      </c>
      <c r="K7954">
        <v>1</v>
      </c>
      <c r="L7954">
        <v>1</v>
      </c>
      <c r="M7954">
        <v>1</v>
      </c>
      <c r="N7954">
        <v>0</v>
      </c>
      <c r="O7954">
        <v>1</v>
      </c>
      <c r="P7954">
        <v>1</v>
      </c>
      <c r="Q7954">
        <v>1</v>
      </c>
      <c r="R7954">
        <v>0</v>
      </c>
      <c r="S7954">
        <v>36.979999999999997</v>
      </c>
      <c r="T7954">
        <v>36.979999999999997</v>
      </c>
      <c r="U7954">
        <v>36.979999999999997</v>
      </c>
      <c r="V7954">
        <v>7.4634937800000003</v>
      </c>
      <c r="W7954">
        <v>7.4634937800000003</v>
      </c>
      <c r="X7954">
        <v>13.398550719999999</v>
      </c>
      <c r="Y7954">
        <v>13.398550719999999</v>
      </c>
    </row>
    <row r="7955" spans="1:25" x14ac:dyDescent="0.3">
      <c r="A7955" s="2">
        <v>45961</v>
      </c>
      <c r="B7955" t="s">
        <v>19</v>
      </c>
      <c r="C7955">
        <v>5</v>
      </c>
      <c r="D7955">
        <v>0</v>
      </c>
      <c r="F7955">
        <v>0</v>
      </c>
      <c r="G7955">
        <v>0</v>
      </c>
      <c r="H7955">
        <v>0</v>
      </c>
      <c r="I7955" t="s">
        <v>149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5" x14ac:dyDescent="0.3">
      <c r="A7956" s="2">
        <v>45961</v>
      </c>
      <c r="B7956" t="s">
        <v>90</v>
      </c>
      <c r="C7956">
        <v>6</v>
      </c>
      <c r="D7956">
        <v>0</v>
      </c>
      <c r="F7956">
        <v>0</v>
      </c>
      <c r="G7956">
        <v>0</v>
      </c>
      <c r="H7956">
        <v>0</v>
      </c>
      <c r="I7956" t="s">
        <v>149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5" x14ac:dyDescent="0.3">
      <c r="A7957" s="2">
        <v>45961</v>
      </c>
      <c r="B7957" t="s">
        <v>19</v>
      </c>
      <c r="C7957">
        <v>13</v>
      </c>
      <c r="D7957">
        <v>0</v>
      </c>
      <c r="F7957">
        <v>0</v>
      </c>
      <c r="G7957">
        <v>0</v>
      </c>
      <c r="H7957">
        <v>0</v>
      </c>
      <c r="I7957" t="s">
        <v>149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5" x14ac:dyDescent="0.3">
      <c r="A7958" s="2">
        <v>45961</v>
      </c>
      <c r="B7958" t="s">
        <v>90</v>
      </c>
      <c r="C7958">
        <v>14</v>
      </c>
      <c r="D7958">
        <v>0</v>
      </c>
      <c r="F7958">
        <v>0</v>
      </c>
      <c r="G7958">
        <v>0</v>
      </c>
      <c r="H7958">
        <v>0</v>
      </c>
      <c r="I7958" t="s">
        <v>149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5" x14ac:dyDescent="0.3">
      <c r="A7959" s="2">
        <v>45961</v>
      </c>
      <c r="B7959" t="s">
        <v>19</v>
      </c>
      <c r="C7959">
        <v>8</v>
      </c>
      <c r="D7959">
        <v>0</v>
      </c>
      <c r="F7959">
        <v>0</v>
      </c>
      <c r="G7959">
        <v>0</v>
      </c>
      <c r="H7959">
        <v>0</v>
      </c>
      <c r="I7959" t="s">
        <v>149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5" x14ac:dyDescent="0.3">
      <c r="A7960" s="2">
        <v>45961</v>
      </c>
      <c r="B7960" t="s">
        <v>90</v>
      </c>
      <c r="C7960">
        <v>9</v>
      </c>
      <c r="D7960">
        <v>0</v>
      </c>
      <c r="F7960">
        <v>0</v>
      </c>
      <c r="G7960">
        <v>0</v>
      </c>
      <c r="H7960">
        <v>0</v>
      </c>
      <c r="I7960" t="s">
        <v>149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5" x14ac:dyDescent="0.3">
      <c r="A7961" s="2">
        <v>45961</v>
      </c>
      <c r="B7961" t="s">
        <v>19</v>
      </c>
      <c r="C7961">
        <v>4</v>
      </c>
      <c r="D7961">
        <v>0</v>
      </c>
      <c r="F7961">
        <v>0</v>
      </c>
      <c r="G7961">
        <v>0</v>
      </c>
      <c r="H7961">
        <v>0</v>
      </c>
      <c r="I7961" t="s">
        <v>149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5" x14ac:dyDescent="0.3">
      <c r="A7962" s="2">
        <v>45961</v>
      </c>
      <c r="B7962" t="s">
        <v>90</v>
      </c>
      <c r="C7962">
        <v>3</v>
      </c>
      <c r="D7962">
        <v>0</v>
      </c>
      <c r="F7962">
        <v>0</v>
      </c>
      <c r="G7962">
        <v>0</v>
      </c>
      <c r="H7962">
        <v>0</v>
      </c>
      <c r="I7962" t="s">
        <v>149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5" x14ac:dyDescent="0.3">
      <c r="A7963" s="2">
        <v>45961</v>
      </c>
      <c r="B7963" t="s">
        <v>58</v>
      </c>
      <c r="C7963">
        <v>85</v>
      </c>
      <c r="D7963">
        <v>1</v>
      </c>
      <c r="E7963">
        <v>0.25</v>
      </c>
      <c r="F7963">
        <v>1.1759999999999999</v>
      </c>
      <c r="G7963">
        <v>0.25</v>
      </c>
      <c r="H7963">
        <v>0.25</v>
      </c>
      <c r="I7963" t="s">
        <v>149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X7963">
        <v>0</v>
      </c>
      <c r="Y7963">
        <v>0</v>
      </c>
    </row>
    <row r="7964" spans="1:25" x14ac:dyDescent="0.3">
      <c r="A7964" s="2">
        <v>45961</v>
      </c>
      <c r="B7964" t="s">
        <v>110</v>
      </c>
      <c r="C7964">
        <v>64</v>
      </c>
      <c r="D7964">
        <v>0</v>
      </c>
      <c r="F7964">
        <v>0</v>
      </c>
      <c r="G7964">
        <v>0</v>
      </c>
      <c r="H7964">
        <v>0</v>
      </c>
      <c r="I7964" t="s">
        <v>149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5" x14ac:dyDescent="0.3">
      <c r="A7965" s="2">
        <v>45961</v>
      </c>
      <c r="B7965" t="s">
        <v>34</v>
      </c>
      <c r="C7965">
        <v>188</v>
      </c>
      <c r="D7965">
        <v>1</v>
      </c>
      <c r="E7965">
        <v>1.5</v>
      </c>
      <c r="F7965">
        <v>0.53200000000000003</v>
      </c>
      <c r="G7965">
        <v>1.5</v>
      </c>
      <c r="H7965">
        <v>1.5</v>
      </c>
      <c r="I7965" t="s">
        <v>149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X7965">
        <v>0</v>
      </c>
      <c r="Y7965">
        <v>0</v>
      </c>
    </row>
    <row r="7966" spans="1:25" x14ac:dyDescent="0.3">
      <c r="A7966" s="2">
        <v>45961</v>
      </c>
      <c r="B7966" t="s">
        <v>28</v>
      </c>
      <c r="C7966">
        <v>27</v>
      </c>
      <c r="D7966">
        <v>0</v>
      </c>
      <c r="F7966">
        <v>0</v>
      </c>
      <c r="G7966">
        <v>0</v>
      </c>
      <c r="H7966">
        <v>0</v>
      </c>
      <c r="I7966" t="s">
        <v>149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5" x14ac:dyDescent="0.3">
      <c r="A7967" s="2">
        <v>45961</v>
      </c>
      <c r="B7967" t="s">
        <v>58</v>
      </c>
      <c r="C7967">
        <v>125</v>
      </c>
      <c r="D7967">
        <v>1</v>
      </c>
      <c r="E7967">
        <v>1.1100000000000001</v>
      </c>
      <c r="F7967">
        <v>0.8</v>
      </c>
      <c r="G7967">
        <v>1.1100000000000001</v>
      </c>
      <c r="H7967">
        <v>1.1100000000000001</v>
      </c>
      <c r="I7967" t="s">
        <v>149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X7967">
        <v>0</v>
      </c>
      <c r="Y7967">
        <v>0</v>
      </c>
    </row>
    <row r="7968" spans="1:25" x14ac:dyDescent="0.3">
      <c r="A7968" s="2">
        <v>45961</v>
      </c>
      <c r="B7968" t="s">
        <v>110</v>
      </c>
      <c r="C7968">
        <v>242</v>
      </c>
      <c r="D7968">
        <v>2</v>
      </c>
      <c r="E7968">
        <v>1.075</v>
      </c>
      <c r="F7968">
        <v>0.82599999999999996</v>
      </c>
      <c r="G7968">
        <v>2.15</v>
      </c>
      <c r="H7968">
        <v>2.15</v>
      </c>
      <c r="I7968" t="s">
        <v>149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X7968">
        <v>0</v>
      </c>
      <c r="Y7968">
        <v>0</v>
      </c>
    </row>
    <row r="7969" spans="1:25" x14ac:dyDescent="0.3">
      <c r="A7969" s="2">
        <v>45961</v>
      </c>
      <c r="B7969" t="s">
        <v>34</v>
      </c>
      <c r="C7969">
        <v>245</v>
      </c>
      <c r="D7969">
        <v>0</v>
      </c>
      <c r="F7969">
        <v>0</v>
      </c>
      <c r="G7969">
        <v>0</v>
      </c>
      <c r="H7969">
        <v>0</v>
      </c>
      <c r="I7969" t="s">
        <v>149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5" x14ac:dyDescent="0.3">
      <c r="A7970" s="2">
        <v>45961</v>
      </c>
      <c r="B7970" t="s">
        <v>28</v>
      </c>
      <c r="C7970">
        <v>138</v>
      </c>
      <c r="D7970">
        <v>0</v>
      </c>
      <c r="F7970">
        <v>0</v>
      </c>
      <c r="G7970">
        <v>0</v>
      </c>
      <c r="H7970">
        <v>0</v>
      </c>
      <c r="I7970" t="s">
        <v>149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5" x14ac:dyDescent="0.3">
      <c r="A7971" s="2">
        <v>45961</v>
      </c>
      <c r="B7971" t="s">
        <v>28</v>
      </c>
      <c r="C7971">
        <v>8</v>
      </c>
      <c r="D7971">
        <v>1</v>
      </c>
      <c r="E7971">
        <v>0.62</v>
      </c>
      <c r="F7971">
        <v>12.5</v>
      </c>
      <c r="G7971">
        <v>0.62</v>
      </c>
      <c r="H7971">
        <v>0.62</v>
      </c>
      <c r="I7971" t="s">
        <v>149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X7971">
        <v>0</v>
      </c>
      <c r="Y7971">
        <v>0</v>
      </c>
    </row>
    <row r="7972" spans="1:25" x14ac:dyDescent="0.3">
      <c r="A7972" s="2">
        <v>45961</v>
      </c>
      <c r="B7972" t="s">
        <v>58</v>
      </c>
      <c r="C7972">
        <v>83</v>
      </c>
      <c r="D7972">
        <v>0</v>
      </c>
      <c r="F7972">
        <v>0</v>
      </c>
      <c r="G7972">
        <v>0</v>
      </c>
      <c r="H7972">
        <v>0</v>
      </c>
      <c r="I7972" t="s">
        <v>149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5" x14ac:dyDescent="0.3">
      <c r="A7973" s="2">
        <v>45961</v>
      </c>
      <c r="B7973" t="s">
        <v>110</v>
      </c>
      <c r="C7973">
        <v>106</v>
      </c>
      <c r="D7973">
        <v>1</v>
      </c>
      <c r="E7973">
        <v>1.7</v>
      </c>
      <c r="F7973">
        <v>0.94299999999999995</v>
      </c>
      <c r="G7973">
        <v>1.7</v>
      </c>
      <c r="H7973">
        <v>1.7</v>
      </c>
      <c r="I7973" t="s">
        <v>149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X7973">
        <v>0</v>
      </c>
      <c r="Y7973">
        <v>0</v>
      </c>
    </row>
    <row r="7974" spans="1:25" x14ac:dyDescent="0.3">
      <c r="A7974" s="2">
        <v>45961</v>
      </c>
      <c r="B7974" t="s">
        <v>34</v>
      </c>
      <c r="C7974">
        <v>373</v>
      </c>
      <c r="D7974">
        <v>6</v>
      </c>
      <c r="E7974">
        <v>0.98799999999999999</v>
      </c>
      <c r="F7974">
        <v>1.609</v>
      </c>
      <c r="G7974">
        <v>5.93</v>
      </c>
      <c r="H7974">
        <v>5.93</v>
      </c>
      <c r="I7974" t="s">
        <v>149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1</v>
      </c>
      <c r="R7974">
        <v>22.49</v>
      </c>
      <c r="S7974">
        <v>22.49</v>
      </c>
      <c r="T7974">
        <v>22.49</v>
      </c>
      <c r="U7974">
        <v>22.49</v>
      </c>
      <c r="V7974">
        <v>26.367274340000002</v>
      </c>
      <c r="W7974">
        <v>26.367274340000002</v>
      </c>
      <c r="X7974">
        <v>3.792580101</v>
      </c>
      <c r="Y7974">
        <v>3.792580101</v>
      </c>
    </row>
    <row r="7975" spans="1:25" x14ac:dyDescent="0.3">
      <c r="A7975" s="2">
        <v>45961</v>
      </c>
      <c r="B7975" t="s">
        <v>34</v>
      </c>
      <c r="C7975">
        <v>102</v>
      </c>
      <c r="D7975">
        <v>0</v>
      </c>
      <c r="F7975">
        <v>0</v>
      </c>
      <c r="G7975">
        <v>0</v>
      </c>
      <c r="H7975">
        <v>0</v>
      </c>
      <c r="I7975" t="s">
        <v>149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5" x14ac:dyDescent="0.3">
      <c r="A7976" s="2">
        <v>45961</v>
      </c>
      <c r="B7976" t="s">
        <v>58</v>
      </c>
      <c r="C7976">
        <v>101</v>
      </c>
      <c r="D7976">
        <v>2</v>
      </c>
      <c r="E7976">
        <v>0.435</v>
      </c>
      <c r="F7976">
        <v>1.98</v>
      </c>
      <c r="G7976">
        <v>0.87</v>
      </c>
      <c r="H7976">
        <v>0.87</v>
      </c>
      <c r="I7976" t="s">
        <v>149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X7976">
        <v>0</v>
      </c>
      <c r="Y7976">
        <v>0</v>
      </c>
    </row>
    <row r="7977" spans="1:25" x14ac:dyDescent="0.3">
      <c r="A7977" s="2">
        <v>45961</v>
      </c>
      <c r="B7977" t="s">
        <v>28</v>
      </c>
      <c r="C7977">
        <v>16</v>
      </c>
      <c r="D7977">
        <v>0</v>
      </c>
      <c r="F7977">
        <v>0</v>
      </c>
      <c r="G7977">
        <v>0</v>
      </c>
      <c r="H7977">
        <v>0</v>
      </c>
      <c r="I7977" t="s">
        <v>149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5" x14ac:dyDescent="0.3">
      <c r="A7978" s="2">
        <v>45961</v>
      </c>
      <c r="B7978" t="s">
        <v>110</v>
      </c>
      <c r="C7978">
        <v>597</v>
      </c>
      <c r="D7978">
        <v>4</v>
      </c>
      <c r="E7978">
        <v>0.57799999999999996</v>
      </c>
      <c r="F7978">
        <v>0.67</v>
      </c>
      <c r="G7978">
        <v>2.31</v>
      </c>
      <c r="H7978">
        <v>2.31</v>
      </c>
      <c r="I7978" t="s">
        <v>149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  <c r="R7978">
        <v>31.49</v>
      </c>
      <c r="S7978">
        <v>31.49</v>
      </c>
      <c r="T7978">
        <v>31.49</v>
      </c>
      <c r="U7978">
        <v>31.49</v>
      </c>
      <c r="V7978">
        <v>7.3356621149999999</v>
      </c>
      <c r="W7978">
        <v>7.3356621149999999</v>
      </c>
      <c r="X7978">
        <v>13.63203463</v>
      </c>
      <c r="Y7978">
        <v>13.63203463</v>
      </c>
    </row>
    <row r="7979" spans="1:25" x14ac:dyDescent="0.3">
      <c r="A7979" s="2">
        <v>45961</v>
      </c>
      <c r="B7979" t="s">
        <v>26</v>
      </c>
      <c r="C7979">
        <v>68</v>
      </c>
      <c r="D7979">
        <v>1</v>
      </c>
      <c r="E7979">
        <v>2.34</v>
      </c>
      <c r="F7979">
        <v>1.4710000000000001</v>
      </c>
      <c r="G7979">
        <v>2.34</v>
      </c>
      <c r="H7979">
        <v>2.34</v>
      </c>
      <c r="I7979" t="s">
        <v>149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X7979">
        <v>0</v>
      </c>
      <c r="Y7979">
        <v>0</v>
      </c>
    </row>
    <row r="7980" spans="1:25" x14ac:dyDescent="0.3">
      <c r="A7980" s="2">
        <v>45961</v>
      </c>
      <c r="B7980" t="s">
        <v>30</v>
      </c>
      <c r="C7980">
        <v>3</v>
      </c>
      <c r="D7980">
        <v>0</v>
      </c>
      <c r="F7980">
        <v>0</v>
      </c>
      <c r="G7980">
        <v>0</v>
      </c>
      <c r="H7980">
        <v>0</v>
      </c>
      <c r="I7980" t="s">
        <v>149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5" x14ac:dyDescent="0.3">
      <c r="A7981" s="2">
        <v>45961</v>
      </c>
      <c r="B7981" t="s">
        <v>26</v>
      </c>
      <c r="C7981">
        <v>297</v>
      </c>
      <c r="D7981">
        <v>1</v>
      </c>
      <c r="E7981">
        <v>1.38</v>
      </c>
      <c r="F7981">
        <v>0.33700000000000002</v>
      </c>
      <c r="G7981">
        <v>1.38</v>
      </c>
      <c r="H7981">
        <v>1.38</v>
      </c>
      <c r="I7981" t="s">
        <v>149</v>
      </c>
      <c r="J7981">
        <v>0</v>
      </c>
      <c r="K7981">
        <v>5</v>
      </c>
      <c r="L7981">
        <v>5</v>
      </c>
      <c r="M7981">
        <v>5</v>
      </c>
      <c r="N7981">
        <v>0</v>
      </c>
      <c r="O7981">
        <v>5</v>
      </c>
      <c r="P7981">
        <v>5</v>
      </c>
      <c r="Q7981">
        <v>5</v>
      </c>
      <c r="R7981">
        <v>0</v>
      </c>
      <c r="S7981">
        <v>223.5</v>
      </c>
      <c r="T7981">
        <v>223.5</v>
      </c>
      <c r="U7981">
        <v>223.5</v>
      </c>
      <c r="V7981">
        <v>0.61744966440000004</v>
      </c>
      <c r="W7981">
        <v>0.61744966440000004</v>
      </c>
      <c r="X7981">
        <v>161.9565217</v>
      </c>
      <c r="Y7981">
        <v>161.9565217</v>
      </c>
    </row>
    <row r="7982" spans="1:25" x14ac:dyDescent="0.3">
      <c r="A7982" s="2">
        <v>45961</v>
      </c>
      <c r="B7982" t="s">
        <v>30</v>
      </c>
      <c r="C7982">
        <v>28</v>
      </c>
      <c r="D7982">
        <v>0</v>
      </c>
      <c r="F7982">
        <v>0</v>
      </c>
      <c r="G7982">
        <v>0</v>
      </c>
      <c r="H7982">
        <v>0</v>
      </c>
      <c r="I7982" t="s">
        <v>149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5" x14ac:dyDescent="0.3">
      <c r="A7983" s="2">
        <v>45961</v>
      </c>
      <c r="B7983" t="s">
        <v>26</v>
      </c>
      <c r="C7983">
        <v>153</v>
      </c>
      <c r="D7983">
        <v>1</v>
      </c>
      <c r="E7983">
        <v>1.53</v>
      </c>
      <c r="F7983">
        <v>0.65400000000000003</v>
      </c>
      <c r="G7983">
        <v>1.53</v>
      </c>
      <c r="H7983">
        <v>1.53</v>
      </c>
      <c r="I7983" t="s">
        <v>149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X7983">
        <v>0</v>
      </c>
      <c r="Y7983">
        <v>0</v>
      </c>
    </row>
    <row r="7984" spans="1:25" x14ac:dyDescent="0.3">
      <c r="A7984" s="2">
        <v>45961</v>
      </c>
      <c r="B7984" t="s">
        <v>30</v>
      </c>
      <c r="C7984">
        <v>10</v>
      </c>
      <c r="D7984">
        <v>1</v>
      </c>
      <c r="E7984">
        <v>0.54</v>
      </c>
      <c r="F7984">
        <v>10</v>
      </c>
      <c r="G7984">
        <v>0.54</v>
      </c>
      <c r="H7984">
        <v>0.54</v>
      </c>
      <c r="I7984" t="s">
        <v>149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X7984">
        <v>0</v>
      </c>
      <c r="Y7984">
        <v>0</v>
      </c>
    </row>
    <row r="7985" spans="1:25" x14ac:dyDescent="0.3">
      <c r="A7985" s="2">
        <v>45961</v>
      </c>
      <c r="B7985" t="s">
        <v>30</v>
      </c>
      <c r="C7985">
        <v>14</v>
      </c>
      <c r="D7985">
        <v>0</v>
      </c>
      <c r="F7985">
        <v>0</v>
      </c>
      <c r="G7985">
        <v>0</v>
      </c>
      <c r="H7985">
        <v>0</v>
      </c>
      <c r="I7985" t="s">
        <v>149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5" x14ac:dyDescent="0.3">
      <c r="A7986" s="2">
        <v>45961</v>
      </c>
      <c r="B7986" t="s">
        <v>26</v>
      </c>
      <c r="C7986">
        <v>144</v>
      </c>
      <c r="D7986">
        <v>3</v>
      </c>
      <c r="E7986">
        <v>0.61699999999999999</v>
      </c>
      <c r="F7986">
        <v>2.0830000000000002</v>
      </c>
      <c r="G7986">
        <v>1.85</v>
      </c>
      <c r="H7986">
        <v>1.85</v>
      </c>
      <c r="I7986" t="s">
        <v>149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X7986">
        <v>0</v>
      </c>
      <c r="Y7986">
        <v>0</v>
      </c>
    </row>
    <row r="7987" spans="1:25" x14ac:dyDescent="0.3">
      <c r="A7987" s="2">
        <v>45961</v>
      </c>
      <c r="B7987" t="s">
        <v>86</v>
      </c>
      <c r="C7987">
        <v>11</v>
      </c>
      <c r="D7987">
        <v>0</v>
      </c>
      <c r="F7987">
        <v>0</v>
      </c>
      <c r="G7987">
        <v>0</v>
      </c>
      <c r="H7987">
        <v>0</v>
      </c>
      <c r="I7987" t="s">
        <v>149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5" x14ac:dyDescent="0.3">
      <c r="A7988" s="2">
        <v>45961</v>
      </c>
      <c r="B7988" t="s">
        <v>32</v>
      </c>
      <c r="C7988">
        <v>93</v>
      </c>
      <c r="D7988">
        <v>0</v>
      </c>
      <c r="F7988">
        <v>0</v>
      </c>
      <c r="G7988">
        <v>0</v>
      </c>
      <c r="H7988">
        <v>0</v>
      </c>
      <c r="I7988" t="s">
        <v>149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5" x14ac:dyDescent="0.3">
      <c r="A7989" s="2">
        <v>45961</v>
      </c>
      <c r="B7989" t="s">
        <v>46</v>
      </c>
      <c r="C7989">
        <v>36</v>
      </c>
      <c r="D7989">
        <v>1</v>
      </c>
      <c r="E7989">
        <v>1.92</v>
      </c>
      <c r="F7989">
        <v>2.778</v>
      </c>
      <c r="G7989">
        <v>1.92</v>
      </c>
      <c r="H7989">
        <v>1.92</v>
      </c>
      <c r="I7989" t="s">
        <v>149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X7989">
        <v>0</v>
      </c>
      <c r="Y7989">
        <v>0</v>
      </c>
    </row>
    <row r="7990" spans="1:25" x14ac:dyDescent="0.3">
      <c r="A7990" s="2">
        <v>45961</v>
      </c>
      <c r="B7990" t="s">
        <v>38</v>
      </c>
      <c r="C7990">
        <v>3</v>
      </c>
      <c r="D7990">
        <v>0</v>
      </c>
      <c r="F7990">
        <v>0</v>
      </c>
      <c r="G7990">
        <v>0</v>
      </c>
      <c r="H7990">
        <v>0</v>
      </c>
      <c r="I7990" t="s">
        <v>149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5" x14ac:dyDescent="0.3">
      <c r="A7991" s="2">
        <v>45961</v>
      </c>
      <c r="B7991" t="s">
        <v>46</v>
      </c>
      <c r="C7991">
        <v>106</v>
      </c>
      <c r="D7991">
        <v>0</v>
      </c>
      <c r="F7991">
        <v>0</v>
      </c>
      <c r="G7991">
        <v>0</v>
      </c>
      <c r="H7991">
        <v>0</v>
      </c>
      <c r="I7991" t="s">
        <v>149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5" x14ac:dyDescent="0.3">
      <c r="A7992" s="2">
        <v>45961</v>
      </c>
      <c r="B7992" t="s">
        <v>38</v>
      </c>
      <c r="C7992">
        <v>4</v>
      </c>
      <c r="D7992">
        <v>0</v>
      </c>
      <c r="F7992">
        <v>0</v>
      </c>
      <c r="G7992">
        <v>0</v>
      </c>
      <c r="H7992">
        <v>0</v>
      </c>
      <c r="I7992" t="s">
        <v>149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5" x14ac:dyDescent="0.3">
      <c r="A7993" s="2">
        <v>45961</v>
      </c>
      <c r="B7993" t="s">
        <v>86</v>
      </c>
      <c r="C7993">
        <v>333</v>
      </c>
      <c r="D7993">
        <v>1</v>
      </c>
      <c r="E7993">
        <v>1.5</v>
      </c>
      <c r="F7993">
        <v>0.3</v>
      </c>
      <c r="G7993">
        <v>1.5</v>
      </c>
      <c r="H7993">
        <v>1.5</v>
      </c>
      <c r="I7993" t="s">
        <v>149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X7993">
        <v>0</v>
      </c>
      <c r="Y7993">
        <v>0</v>
      </c>
    </row>
    <row r="7994" spans="1:25" x14ac:dyDescent="0.3">
      <c r="A7994" s="2">
        <v>45961</v>
      </c>
      <c r="B7994" t="s">
        <v>32</v>
      </c>
      <c r="C7994">
        <v>161</v>
      </c>
      <c r="D7994">
        <v>1</v>
      </c>
      <c r="E7994">
        <v>0.98</v>
      </c>
      <c r="F7994">
        <v>0.621</v>
      </c>
      <c r="G7994">
        <v>0.98</v>
      </c>
      <c r="H7994">
        <v>0.98</v>
      </c>
      <c r="I7994" t="s">
        <v>149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1</v>
      </c>
      <c r="R7994">
        <v>23.98</v>
      </c>
      <c r="S7994">
        <v>23.98</v>
      </c>
      <c r="T7994">
        <v>23.98</v>
      </c>
      <c r="U7994">
        <v>23.98</v>
      </c>
      <c r="V7994">
        <v>4.0867389489999999</v>
      </c>
      <c r="W7994">
        <v>4.0867389489999999</v>
      </c>
      <c r="X7994">
        <v>24.46938776</v>
      </c>
      <c r="Y7994">
        <v>24.46938776</v>
      </c>
    </row>
    <row r="7995" spans="1:25" x14ac:dyDescent="0.3">
      <c r="A7995" s="2">
        <v>45961</v>
      </c>
      <c r="B7995" t="s">
        <v>38</v>
      </c>
      <c r="C7995">
        <v>6</v>
      </c>
      <c r="D7995">
        <v>0</v>
      </c>
      <c r="F7995">
        <v>0</v>
      </c>
      <c r="G7995">
        <v>0</v>
      </c>
      <c r="H7995">
        <v>0</v>
      </c>
      <c r="I7995" t="s">
        <v>149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5" x14ac:dyDescent="0.3">
      <c r="A7996" s="2">
        <v>45961</v>
      </c>
      <c r="B7996" t="s">
        <v>86</v>
      </c>
      <c r="C7996">
        <v>38</v>
      </c>
      <c r="D7996">
        <v>0</v>
      </c>
      <c r="F7996">
        <v>0</v>
      </c>
      <c r="G7996">
        <v>0</v>
      </c>
      <c r="H7996">
        <v>0</v>
      </c>
      <c r="I7996" t="s">
        <v>149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5" x14ac:dyDescent="0.3">
      <c r="A7997" s="2">
        <v>45961</v>
      </c>
      <c r="B7997" t="s">
        <v>32</v>
      </c>
      <c r="C7997">
        <v>7</v>
      </c>
      <c r="D7997">
        <v>0</v>
      </c>
      <c r="F7997">
        <v>0</v>
      </c>
      <c r="G7997">
        <v>0</v>
      </c>
      <c r="H7997">
        <v>0</v>
      </c>
      <c r="I7997" t="s">
        <v>149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5" x14ac:dyDescent="0.3">
      <c r="A7998" s="2">
        <v>45961</v>
      </c>
      <c r="B7998" t="s">
        <v>46</v>
      </c>
      <c r="C7998">
        <v>120</v>
      </c>
      <c r="D7998">
        <v>2</v>
      </c>
      <c r="E7998">
        <v>1.5249999999999999</v>
      </c>
      <c r="F7998">
        <v>1.667</v>
      </c>
      <c r="G7998">
        <v>3.05</v>
      </c>
      <c r="H7998">
        <v>3.05</v>
      </c>
      <c r="I7998" t="s">
        <v>149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X7998">
        <v>0</v>
      </c>
      <c r="Y7998">
        <v>0</v>
      </c>
    </row>
    <row r="7999" spans="1:25" x14ac:dyDescent="0.3">
      <c r="A7999" s="2">
        <v>45961</v>
      </c>
      <c r="B7999" t="s">
        <v>86</v>
      </c>
      <c r="C7999">
        <v>64</v>
      </c>
      <c r="D7999">
        <v>0</v>
      </c>
      <c r="F7999">
        <v>0</v>
      </c>
      <c r="G7999">
        <v>0</v>
      </c>
      <c r="H7999">
        <v>0</v>
      </c>
      <c r="I7999" t="s">
        <v>149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5" x14ac:dyDescent="0.3">
      <c r="A8000" s="2">
        <v>45961</v>
      </c>
      <c r="B8000" t="s">
        <v>46</v>
      </c>
      <c r="C8000">
        <v>13</v>
      </c>
      <c r="D8000">
        <v>0</v>
      </c>
      <c r="F8000">
        <v>0</v>
      </c>
      <c r="G8000">
        <v>0</v>
      </c>
      <c r="H8000">
        <v>0</v>
      </c>
      <c r="I8000" t="s">
        <v>149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5" x14ac:dyDescent="0.3">
      <c r="A8001" s="2">
        <v>45961</v>
      </c>
      <c r="B8001" t="s">
        <v>32</v>
      </c>
      <c r="C8001">
        <v>49</v>
      </c>
      <c r="D8001">
        <v>0</v>
      </c>
      <c r="F8001">
        <v>0</v>
      </c>
      <c r="G8001">
        <v>0</v>
      </c>
      <c r="H8001">
        <v>0</v>
      </c>
      <c r="I8001" t="s">
        <v>149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5" x14ac:dyDescent="0.3">
      <c r="A8002" s="2">
        <v>45961</v>
      </c>
      <c r="B8002" t="s">
        <v>38</v>
      </c>
      <c r="C8002">
        <v>16</v>
      </c>
      <c r="D8002">
        <v>0</v>
      </c>
      <c r="F8002">
        <v>0</v>
      </c>
      <c r="G8002">
        <v>0</v>
      </c>
      <c r="H8002">
        <v>0</v>
      </c>
      <c r="I8002" t="s">
        <v>149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5" x14ac:dyDescent="0.3">
      <c r="A8003" s="2">
        <v>45961</v>
      </c>
      <c r="B8003" t="s">
        <v>40</v>
      </c>
      <c r="C8003">
        <v>113</v>
      </c>
      <c r="D8003">
        <v>0</v>
      </c>
      <c r="F8003">
        <v>0</v>
      </c>
      <c r="G8003">
        <v>0</v>
      </c>
      <c r="H8003">
        <v>0</v>
      </c>
      <c r="I8003" t="s">
        <v>149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5" x14ac:dyDescent="0.3">
      <c r="A8004" s="2">
        <v>45962</v>
      </c>
      <c r="B8004" t="s">
        <v>44</v>
      </c>
      <c r="C8004">
        <v>1344</v>
      </c>
      <c r="D8004">
        <v>8</v>
      </c>
      <c r="E8004">
        <v>1.7030000000000001</v>
      </c>
      <c r="F8004">
        <v>0.59499999999999997</v>
      </c>
      <c r="G8004">
        <v>13.62</v>
      </c>
      <c r="H8004">
        <v>13.62</v>
      </c>
      <c r="I8004" t="s">
        <v>149</v>
      </c>
      <c r="J8004">
        <v>0</v>
      </c>
      <c r="K8004">
        <v>1</v>
      </c>
      <c r="L8004">
        <v>1</v>
      </c>
      <c r="M8004">
        <v>1</v>
      </c>
      <c r="N8004">
        <v>0</v>
      </c>
      <c r="O8004">
        <v>1</v>
      </c>
      <c r="P8004">
        <v>1</v>
      </c>
      <c r="Q8004">
        <v>1</v>
      </c>
      <c r="R8004">
        <v>0</v>
      </c>
      <c r="S8004">
        <v>22.49</v>
      </c>
      <c r="T8004">
        <v>22.49</v>
      </c>
      <c r="U8004">
        <v>22.49</v>
      </c>
      <c r="V8004">
        <v>60.560248999999999</v>
      </c>
      <c r="W8004">
        <v>60.560248999999999</v>
      </c>
      <c r="X8004">
        <v>1.6512481640000001</v>
      </c>
      <c r="Y8004">
        <v>1.6512481640000001</v>
      </c>
    </row>
    <row r="8005" spans="1:25" x14ac:dyDescent="0.3">
      <c r="A8005" s="2">
        <v>45962</v>
      </c>
      <c r="B8005" t="s">
        <v>42</v>
      </c>
      <c r="C8005">
        <v>3684</v>
      </c>
      <c r="D8005">
        <v>42</v>
      </c>
      <c r="E8005">
        <v>1.8069999999999999</v>
      </c>
      <c r="F8005">
        <v>1.1399999999999999</v>
      </c>
      <c r="G8005">
        <v>75.91</v>
      </c>
      <c r="H8005">
        <v>75.91</v>
      </c>
      <c r="I8005" t="s">
        <v>149</v>
      </c>
      <c r="J8005">
        <v>3</v>
      </c>
      <c r="K8005">
        <v>6</v>
      </c>
      <c r="L8005">
        <v>6</v>
      </c>
      <c r="M8005">
        <v>6</v>
      </c>
      <c r="N8005">
        <v>3</v>
      </c>
      <c r="O8005">
        <v>6</v>
      </c>
      <c r="P8005">
        <v>6</v>
      </c>
      <c r="Q8005">
        <v>6</v>
      </c>
      <c r="R8005">
        <v>92.45</v>
      </c>
      <c r="S8005">
        <v>167.39</v>
      </c>
      <c r="T8005">
        <v>167.39</v>
      </c>
      <c r="U8005">
        <v>167.39</v>
      </c>
      <c r="V8005">
        <v>45.349184540000003</v>
      </c>
      <c r="W8005">
        <v>45.349184540000003</v>
      </c>
      <c r="X8005">
        <v>2.205111316</v>
      </c>
      <c r="Y8005">
        <v>2.205111316</v>
      </c>
    </row>
    <row r="8006" spans="1:25" x14ac:dyDescent="0.3">
      <c r="A8006" s="2">
        <v>45962</v>
      </c>
      <c r="B8006" t="s">
        <v>40</v>
      </c>
      <c r="C8006">
        <v>1761</v>
      </c>
      <c r="D8006">
        <v>17</v>
      </c>
      <c r="E8006">
        <v>2.8580000000000001</v>
      </c>
      <c r="F8006">
        <v>0.96499999999999997</v>
      </c>
      <c r="G8006">
        <v>48.58</v>
      </c>
      <c r="H8006">
        <v>48.58</v>
      </c>
      <c r="I8006" t="s">
        <v>149</v>
      </c>
      <c r="J8006">
        <v>2</v>
      </c>
      <c r="K8006">
        <v>3</v>
      </c>
      <c r="L8006">
        <v>3</v>
      </c>
      <c r="M8006">
        <v>3</v>
      </c>
      <c r="N8006">
        <v>3</v>
      </c>
      <c r="O8006">
        <v>4</v>
      </c>
      <c r="P8006">
        <v>4</v>
      </c>
      <c r="Q8006">
        <v>4</v>
      </c>
      <c r="R8006">
        <v>89.64</v>
      </c>
      <c r="S8006">
        <v>116.13</v>
      </c>
      <c r="T8006">
        <v>116.13</v>
      </c>
      <c r="U8006">
        <v>116.13</v>
      </c>
      <c r="V8006">
        <v>41.832429169999997</v>
      </c>
      <c r="W8006">
        <v>41.832429169999997</v>
      </c>
      <c r="X8006">
        <v>2.3904899140000002</v>
      </c>
      <c r="Y8006">
        <v>2.3904899140000002</v>
      </c>
    </row>
    <row r="8007" spans="1:25" x14ac:dyDescent="0.3">
      <c r="A8007" s="2">
        <v>45962</v>
      </c>
      <c r="B8007" t="s">
        <v>62</v>
      </c>
      <c r="C8007">
        <v>1576</v>
      </c>
      <c r="D8007">
        <v>7</v>
      </c>
      <c r="E8007">
        <v>4.0369999999999999</v>
      </c>
      <c r="F8007">
        <v>0.44400000000000001</v>
      </c>
      <c r="G8007">
        <v>28.26</v>
      </c>
      <c r="H8007">
        <v>28.26</v>
      </c>
      <c r="I8007" t="s">
        <v>149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X8007">
        <v>0</v>
      </c>
      <c r="Y8007">
        <v>0</v>
      </c>
    </row>
    <row r="8008" spans="1:25" x14ac:dyDescent="0.3">
      <c r="A8008" s="2">
        <v>45962</v>
      </c>
      <c r="B8008" t="s">
        <v>84</v>
      </c>
      <c r="C8008">
        <v>1605</v>
      </c>
      <c r="D8008">
        <v>15</v>
      </c>
      <c r="E8008">
        <v>2.089</v>
      </c>
      <c r="F8008">
        <v>0.93500000000000005</v>
      </c>
      <c r="G8008">
        <v>31.34</v>
      </c>
      <c r="H8008">
        <v>31.34</v>
      </c>
      <c r="I8008" t="s">
        <v>149</v>
      </c>
      <c r="J8008">
        <v>3</v>
      </c>
      <c r="K8008">
        <v>3</v>
      </c>
      <c r="L8008">
        <v>3</v>
      </c>
      <c r="M8008">
        <v>3</v>
      </c>
      <c r="N8008">
        <v>3</v>
      </c>
      <c r="O8008">
        <v>3</v>
      </c>
      <c r="P8008">
        <v>3</v>
      </c>
      <c r="Q8008">
        <v>3</v>
      </c>
      <c r="R8008">
        <v>97.35</v>
      </c>
      <c r="S8008">
        <v>97.35</v>
      </c>
      <c r="T8008">
        <v>97.35</v>
      </c>
      <c r="U8008">
        <v>97.35</v>
      </c>
      <c r="V8008">
        <v>32.193117620000002</v>
      </c>
      <c r="W8008">
        <v>32.193117620000002</v>
      </c>
      <c r="X8008">
        <v>3.1062539889999998</v>
      </c>
      <c r="Y8008">
        <v>3.1062539889999998</v>
      </c>
    </row>
    <row r="8009" spans="1:25" x14ac:dyDescent="0.3">
      <c r="A8009" s="2">
        <v>45962</v>
      </c>
      <c r="B8009" t="s">
        <v>56</v>
      </c>
      <c r="C8009">
        <v>622</v>
      </c>
      <c r="D8009">
        <v>13</v>
      </c>
      <c r="E8009">
        <v>2.2250000000000001</v>
      </c>
      <c r="F8009">
        <v>2.09</v>
      </c>
      <c r="G8009">
        <v>28.92</v>
      </c>
      <c r="H8009">
        <v>28.92</v>
      </c>
      <c r="I8009" t="s">
        <v>149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1</v>
      </c>
      <c r="P8009">
        <v>1</v>
      </c>
      <c r="Q8009">
        <v>1</v>
      </c>
      <c r="R8009">
        <v>34.49</v>
      </c>
      <c r="S8009">
        <v>34.49</v>
      </c>
      <c r="T8009">
        <v>34.49</v>
      </c>
      <c r="U8009">
        <v>34.49</v>
      </c>
      <c r="V8009">
        <v>83.850391419999994</v>
      </c>
      <c r="W8009">
        <v>83.850391419999994</v>
      </c>
      <c r="X8009">
        <v>1.1926002769999999</v>
      </c>
      <c r="Y8009">
        <v>1.1926002769999999</v>
      </c>
    </row>
    <row r="8010" spans="1:25" x14ac:dyDescent="0.3">
      <c r="A8010" s="2">
        <v>45962</v>
      </c>
      <c r="B8010" t="s">
        <v>50</v>
      </c>
      <c r="C8010">
        <v>876</v>
      </c>
      <c r="D8010">
        <v>5</v>
      </c>
      <c r="E8010">
        <v>2.1859999999999999</v>
      </c>
      <c r="F8010">
        <v>0.57099999999999995</v>
      </c>
      <c r="G8010">
        <v>10.93</v>
      </c>
      <c r="H8010">
        <v>10.93</v>
      </c>
      <c r="I8010" t="s">
        <v>149</v>
      </c>
      <c r="J8010">
        <v>4</v>
      </c>
      <c r="K8010">
        <v>4</v>
      </c>
      <c r="L8010">
        <v>4</v>
      </c>
      <c r="M8010">
        <v>4</v>
      </c>
      <c r="N8010">
        <v>4</v>
      </c>
      <c r="O8010">
        <v>4</v>
      </c>
      <c r="P8010">
        <v>4</v>
      </c>
      <c r="Q8010">
        <v>4</v>
      </c>
      <c r="R8010">
        <v>145.35</v>
      </c>
      <c r="S8010">
        <v>145.35</v>
      </c>
      <c r="T8010">
        <v>145.35</v>
      </c>
      <c r="U8010">
        <v>145.35</v>
      </c>
      <c r="V8010">
        <v>7.5197798420000002</v>
      </c>
      <c r="W8010">
        <v>7.5197798420000002</v>
      </c>
      <c r="X8010">
        <v>13.29826167</v>
      </c>
      <c r="Y8010">
        <v>13.29826167</v>
      </c>
    </row>
    <row r="8011" spans="1:25" x14ac:dyDescent="0.3">
      <c r="A8011" s="2">
        <v>45962</v>
      </c>
      <c r="B8011" t="s">
        <v>36</v>
      </c>
      <c r="C8011">
        <v>1717</v>
      </c>
      <c r="D8011">
        <v>13</v>
      </c>
      <c r="E8011">
        <v>1.22</v>
      </c>
      <c r="F8011">
        <v>0.75700000000000001</v>
      </c>
      <c r="G8011">
        <v>15.86</v>
      </c>
      <c r="H8011">
        <v>15.86</v>
      </c>
      <c r="I8011" t="s">
        <v>149</v>
      </c>
      <c r="J8011">
        <v>2</v>
      </c>
      <c r="K8011">
        <v>2</v>
      </c>
      <c r="L8011">
        <v>2</v>
      </c>
      <c r="M8011">
        <v>2</v>
      </c>
      <c r="N8011">
        <v>4</v>
      </c>
      <c r="O8011">
        <v>4</v>
      </c>
      <c r="P8011">
        <v>4</v>
      </c>
      <c r="Q8011">
        <v>4</v>
      </c>
      <c r="R8011">
        <v>113.6</v>
      </c>
      <c r="S8011">
        <v>113.6</v>
      </c>
      <c r="T8011">
        <v>113.6</v>
      </c>
      <c r="U8011">
        <v>113.6</v>
      </c>
      <c r="V8011">
        <v>13.96126761</v>
      </c>
      <c r="W8011">
        <v>13.96126761</v>
      </c>
      <c r="X8011">
        <v>7.1626733920000003</v>
      </c>
      <c r="Y8011">
        <v>7.1626733920000003</v>
      </c>
    </row>
    <row r="8012" spans="1:25" x14ac:dyDescent="0.3">
      <c r="A8012" s="2">
        <v>45962</v>
      </c>
      <c r="B8012" t="s">
        <v>62</v>
      </c>
      <c r="C8012">
        <v>6246</v>
      </c>
      <c r="D8012">
        <v>62</v>
      </c>
      <c r="E8012">
        <v>4.83</v>
      </c>
      <c r="F8012">
        <v>0.99299999999999999</v>
      </c>
      <c r="G8012">
        <v>299.45</v>
      </c>
      <c r="H8012">
        <v>299.45</v>
      </c>
      <c r="I8012" t="s">
        <v>149</v>
      </c>
      <c r="J8012">
        <v>11</v>
      </c>
      <c r="K8012">
        <v>13</v>
      </c>
      <c r="L8012">
        <v>14</v>
      </c>
      <c r="M8012">
        <v>14</v>
      </c>
      <c r="N8012">
        <v>12</v>
      </c>
      <c r="O8012">
        <v>14</v>
      </c>
      <c r="P8012">
        <v>15</v>
      </c>
      <c r="Q8012">
        <v>15</v>
      </c>
      <c r="R8012">
        <v>425.66</v>
      </c>
      <c r="S8012">
        <v>498.64</v>
      </c>
      <c r="T8012">
        <v>535.13</v>
      </c>
      <c r="U8012">
        <v>535.13</v>
      </c>
      <c r="V8012">
        <v>60.053345100000001</v>
      </c>
      <c r="W8012">
        <v>55.958365260000001</v>
      </c>
      <c r="X8012">
        <v>1.6651861750000001</v>
      </c>
      <c r="Y8012">
        <v>1.787042912</v>
      </c>
    </row>
    <row r="8013" spans="1:25" x14ac:dyDescent="0.3">
      <c r="A8013" s="2">
        <v>45962</v>
      </c>
      <c r="B8013" t="s">
        <v>64</v>
      </c>
      <c r="C8013">
        <v>1147</v>
      </c>
      <c r="D8013">
        <v>9</v>
      </c>
      <c r="E8013">
        <v>5.3520000000000003</v>
      </c>
      <c r="F8013">
        <v>0.78500000000000003</v>
      </c>
      <c r="G8013">
        <v>48.17</v>
      </c>
      <c r="H8013">
        <v>48.17</v>
      </c>
      <c r="I8013" t="s">
        <v>149</v>
      </c>
      <c r="J8013">
        <v>2</v>
      </c>
      <c r="K8013">
        <v>2</v>
      </c>
      <c r="L8013">
        <v>2</v>
      </c>
      <c r="M8013">
        <v>2</v>
      </c>
      <c r="N8013">
        <v>2</v>
      </c>
      <c r="O8013">
        <v>2</v>
      </c>
      <c r="P8013">
        <v>2</v>
      </c>
      <c r="Q8013">
        <v>2</v>
      </c>
      <c r="R8013">
        <v>65.760000000000005</v>
      </c>
      <c r="S8013">
        <v>65.760000000000005</v>
      </c>
      <c r="T8013">
        <v>65.760000000000005</v>
      </c>
      <c r="U8013">
        <v>65.760000000000005</v>
      </c>
      <c r="V8013">
        <v>73.251216549999995</v>
      </c>
      <c r="W8013">
        <v>73.251216549999995</v>
      </c>
      <c r="X8013">
        <v>1.3651650399999999</v>
      </c>
      <c r="Y8013">
        <v>1.3651650399999999</v>
      </c>
    </row>
    <row r="8014" spans="1:25" x14ac:dyDescent="0.3">
      <c r="A8014" s="2">
        <v>45962</v>
      </c>
      <c r="B8014" t="s">
        <v>66</v>
      </c>
      <c r="C8014">
        <v>922</v>
      </c>
      <c r="D8014">
        <v>7</v>
      </c>
      <c r="E8014">
        <v>6.2670000000000003</v>
      </c>
      <c r="F8014">
        <v>0.75900000000000001</v>
      </c>
      <c r="G8014">
        <v>43.87</v>
      </c>
      <c r="H8014">
        <v>43.87</v>
      </c>
      <c r="I8014" t="s">
        <v>149</v>
      </c>
      <c r="J8014">
        <v>2</v>
      </c>
      <c r="K8014">
        <v>4</v>
      </c>
      <c r="L8014">
        <v>4</v>
      </c>
      <c r="M8014">
        <v>4</v>
      </c>
      <c r="N8014">
        <v>3</v>
      </c>
      <c r="O8014">
        <v>6</v>
      </c>
      <c r="P8014">
        <v>6</v>
      </c>
      <c r="Q8014">
        <v>6</v>
      </c>
      <c r="R8014">
        <v>74.97</v>
      </c>
      <c r="S8014">
        <v>149.94</v>
      </c>
      <c r="T8014">
        <v>149.94</v>
      </c>
      <c r="U8014">
        <v>149.94</v>
      </c>
      <c r="V8014">
        <v>29.25837001</v>
      </c>
      <c r="W8014">
        <v>29.25837001</v>
      </c>
      <c r="X8014">
        <v>3.4178253930000002</v>
      </c>
      <c r="Y8014">
        <v>3.4178253930000002</v>
      </c>
    </row>
    <row r="8015" spans="1:25" x14ac:dyDescent="0.3">
      <c r="A8015" s="2">
        <v>45962</v>
      </c>
      <c r="B8015" t="s">
        <v>68</v>
      </c>
      <c r="C8015">
        <v>2054</v>
      </c>
      <c r="D8015">
        <v>13</v>
      </c>
      <c r="E8015">
        <v>5.125</v>
      </c>
      <c r="F8015">
        <v>0.63300000000000001</v>
      </c>
      <c r="G8015">
        <v>66.63</v>
      </c>
      <c r="H8015">
        <v>66.63</v>
      </c>
      <c r="I8015" t="s">
        <v>149</v>
      </c>
      <c r="J8015">
        <v>4</v>
      </c>
      <c r="K8015">
        <v>4</v>
      </c>
      <c r="L8015">
        <v>4</v>
      </c>
      <c r="M8015">
        <v>4</v>
      </c>
      <c r="N8015">
        <v>4</v>
      </c>
      <c r="O8015">
        <v>4</v>
      </c>
      <c r="P8015">
        <v>4</v>
      </c>
      <c r="Q8015">
        <v>4</v>
      </c>
      <c r="R8015">
        <v>109.96</v>
      </c>
      <c r="S8015">
        <v>109.96</v>
      </c>
      <c r="T8015">
        <v>109.96</v>
      </c>
      <c r="U8015">
        <v>109.96</v>
      </c>
      <c r="V8015">
        <v>60.594761730000002</v>
      </c>
      <c r="W8015">
        <v>60.594761730000002</v>
      </c>
      <c r="X8015">
        <v>1.650307669</v>
      </c>
      <c r="Y8015">
        <v>1.650307669</v>
      </c>
    </row>
    <row r="8016" spans="1:25" x14ac:dyDescent="0.3">
      <c r="A8016" s="2">
        <v>45962</v>
      </c>
      <c r="B8016" t="s">
        <v>70</v>
      </c>
      <c r="C8016">
        <v>3674</v>
      </c>
      <c r="D8016">
        <v>28</v>
      </c>
      <c r="E8016">
        <v>3.7709999999999999</v>
      </c>
      <c r="F8016">
        <v>0.76200000000000001</v>
      </c>
      <c r="G8016">
        <v>105.6</v>
      </c>
      <c r="H8016">
        <v>105.6</v>
      </c>
      <c r="I8016" t="s">
        <v>149</v>
      </c>
      <c r="J8016">
        <v>6</v>
      </c>
      <c r="K8016">
        <v>7</v>
      </c>
      <c r="L8016">
        <v>7</v>
      </c>
      <c r="M8016">
        <v>7</v>
      </c>
      <c r="N8016">
        <v>6</v>
      </c>
      <c r="O8016">
        <v>7</v>
      </c>
      <c r="P8016">
        <v>7</v>
      </c>
      <c r="Q8016">
        <v>7</v>
      </c>
      <c r="R8016">
        <v>159.9</v>
      </c>
      <c r="S8016">
        <v>183.88</v>
      </c>
      <c r="T8016">
        <v>183.88</v>
      </c>
      <c r="U8016">
        <v>183.88</v>
      </c>
      <c r="V8016">
        <v>57.42875789</v>
      </c>
      <c r="W8016">
        <v>57.42875789</v>
      </c>
      <c r="X8016">
        <v>1.7412878789999999</v>
      </c>
      <c r="Y8016">
        <v>1.7412878789999999</v>
      </c>
    </row>
    <row r="8017" spans="1:25" x14ac:dyDescent="0.3">
      <c r="A8017" s="2">
        <v>45962</v>
      </c>
      <c r="B8017" t="s">
        <v>72</v>
      </c>
      <c r="C8017">
        <v>928</v>
      </c>
      <c r="D8017">
        <v>7</v>
      </c>
      <c r="E8017">
        <v>3.2109999999999999</v>
      </c>
      <c r="F8017">
        <v>0.754</v>
      </c>
      <c r="G8017">
        <v>22.48</v>
      </c>
      <c r="H8017">
        <v>22.48</v>
      </c>
      <c r="I8017" t="s">
        <v>149</v>
      </c>
      <c r="J8017">
        <v>0</v>
      </c>
      <c r="K8017">
        <v>1</v>
      </c>
      <c r="L8017">
        <v>1</v>
      </c>
      <c r="M8017">
        <v>1</v>
      </c>
      <c r="N8017">
        <v>0</v>
      </c>
      <c r="O8017">
        <v>1</v>
      </c>
      <c r="P8017">
        <v>1</v>
      </c>
      <c r="Q8017">
        <v>1</v>
      </c>
      <c r="R8017">
        <v>0</v>
      </c>
      <c r="S8017">
        <v>36.979999999999997</v>
      </c>
      <c r="T8017">
        <v>36.979999999999997</v>
      </c>
      <c r="U8017">
        <v>36.979999999999997</v>
      </c>
      <c r="V8017">
        <v>60.789616010000003</v>
      </c>
      <c r="W8017">
        <v>60.789616010000003</v>
      </c>
      <c r="X8017">
        <v>1.6450177939999999</v>
      </c>
      <c r="Y8017">
        <v>1.6450177939999999</v>
      </c>
    </row>
    <row r="8018" spans="1:25" x14ac:dyDescent="0.3">
      <c r="A8018" s="2">
        <v>45962</v>
      </c>
      <c r="B8018" t="s">
        <v>74</v>
      </c>
      <c r="C8018">
        <v>753</v>
      </c>
      <c r="D8018">
        <v>3</v>
      </c>
      <c r="E8018">
        <v>3.5329999999999999</v>
      </c>
      <c r="F8018">
        <v>0.39800000000000002</v>
      </c>
      <c r="G8018">
        <v>10.6</v>
      </c>
      <c r="H8018">
        <v>10.6</v>
      </c>
      <c r="I8018" t="s">
        <v>149</v>
      </c>
      <c r="J8018">
        <v>1</v>
      </c>
      <c r="K8018">
        <v>2</v>
      </c>
      <c r="L8018">
        <v>2</v>
      </c>
      <c r="M8018">
        <v>2</v>
      </c>
      <c r="N8018">
        <v>1</v>
      </c>
      <c r="O8018">
        <v>2</v>
      </c>
      <c r="P8018">
        <v>2</v>
      </c>
      <c r="Q8018">
        <v>2</v>
      </c>
      <c r="R8018">
        <v>27.49</v>
      </c>
      <c r="S8018">
        <v>58.98</v>
      </c>
      <c r="T8018">
        <v>58.98</v>
      </c>
      <c r="U8018">
        <v>58.98</v>
      </c>
      <c r="V8018">
        <v>17.972193959999998</v>
      </c>
      <c r="W8018">
        <v>17.972193959999998</v>
      </c>
      <c r="X8018">
        <v>5.5641509429999996</v>
      </c>
      <c r="Y8018">
        <v>5.5641509429999996</v>
      </c>
    </row>
    <row r="8019" spans="1:25" x14ac:dyDescent="0.3">
      <c r="A8019" s="2">
        <v>45962</v>
      </c>
      <c r="B8019" t="s">
        <v>76</v>
      </c>
      <c r="C8019">
        <v>1578</v>
      </c>
      <c r="D8019">
        <v>5</v>
      </c>
      <c r="E8019">
        <v>4.1879999999999997</v>
      </c>
      <c r="F8019">
        <v>0.317</v>
      </c>
      <c r="G8019">
        <v>20.94</v>
      </c>
      <c r="H8019">
        <v>20.94</v>
      </c>
      <c r="I8019" t="s">
        <v>149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X8019">
        <v>0</v>
      </c>
      <c r="Y8019">
        <v>0</v>
      </c>
    </row>
    <row r="8020" spans="1:25" x14ac:dyDescent="0.3">
      <c r="A8020" s="2">
        <v>45962</v>
      </c>
      <c r="B8020" t="s">
        <v>78</v>
      </c>
      <c r="C8020">
        <v>1034</v>
      </c>
      <c r="D8020">
        <v>4</v>
      </c>
      <c r="E8020">
        <v>4.9530000000000003</v>
      </c>
      <c r="F8020">
        <v>0.38700000000000001</v>
      </c>
      <c r="G8020">
        <v>19.809999999999999</v>
      </c>
      <c r="H8020">
        <v>19.809999999999999</v>
      </c>
      <c r="I8020" t="s">
        <v>149</v>
      </c>
      <c r="J8020">
        <v>2</v>
      </c>
      <c r="K8020">
        <v>2</v>
      </c>
      <c r="L8020">
        <v>2</v>
      </c>
      <c r="M8020">
        <v>2</v>
      </c>
      <c r="N8020">
        <v>2</v>
      </c>
      <c r="O8020">
        <v>2</v>
      </c>
      <c r="P8020">
        <v>2</v>
      </c>
      <c r="Q8020">
        <v>2</v>
      </c>
      <c r="R8020">
        <v>63.86</v>
      </c>
      <c r="S8020">
        <v>63.86</v>
      </c>
      <c r="T8020">
        <v>63.86</v>
      </c>
      <c r="U8020">
        <v>63.86</v>
      </c>
      <c r="V8020">
        <v>31.020983399999999</v>
      </c>
      <c r="W8020">
        <v>31.020983399999999</v>
      </c>
      <c r="X8020">
        <v>3.2236244319999998</v>
      </c>
      <c r="Y8020">
        <v>3.2236244319999998</v>
      </c>
    </row>
    <row r="8021" spans="1:25" x14ac:dyDescent="0.3">
      <c r="A8021" s="2">
        <v>45962</v>
      </c>
      <c r="B8021" t="s">
        <v>88</v>
      </c>
      <c r="C8021">
        <v>2761</v>
      </c>
      <c r="D8021">
        <v>22</v>
      </c>
      <c r="E8021">
        <v>2.0089999999999999</v>
      </c>
      <c r="F8021">
        <v>0.79700000000000004</v>
      </c>
      <c r="G8021">
        <v>44.19</v>
      </c>
      <c r="H8021">
        <v>44.19</v>
      </c>
      <c r="I8021" t="s">
        <v>149</v>
      </c>
      <c r="J8021">
        <v>4</v>
      </c>
      <c r="K8021">
        <v>5</v>
      </c>
      <c r="L8021">
        <v>5</v>
      </c>
      <c r="M8021">
        <v>5</v>
      </c>
      <c r="N8021">
        <v>7</v>
      </c>
      <c r="O8021">
        <v>8</v>
      </c>
      <c r="P8021">
        <v>8</v>
      </c>
      <c r="Q8021">
        <v>8</v>
      </c>
      <c r="R8021">
        <v>236.43</v>
      </c>
      <c r="S8021">
        <v>261.41000000000003</v>
      </c>
      <c r="T8021">
        <v>261.41000000000003</v>
      </c>
      <c r="U8021">
        <v>261.41000000000003</v>
      </c>
      <c r="V8021">
        <v>16.904479550000001</v>
      </c>
      <c r="W8021">
        <v>16.904479550000001</v>
      </c>
      <c r="X8021">
        <v>5.9155917630000001</v>
      </c>
      <c r="Y8021">
        <v>5.9155917630000001</v>
      </c>
    </row>
    <row r="8022" spans="1:25" x14ac:dyDescent="0.3">
      <c r="A8022" s="2">
        <v>45962</v>
      </c>
      <c r="B8022" t="s">
        <v>80</v>
      </c>
      <c r="C8022">
        <v>485</v>
      </c>
      <c r="D8022">
        <v>5</v>
      </c>
      <c r="E8022">
        <v>6.2519999999999998</v>
      </c>
      <c r="F8022">
        <v>1.0309999999999999</v>
      </c>
      <c r="G8022">
        <v>31.26</v>
      </c>
      <c r="H8022">
        <v>31.26</v>
      </c>
      <c r="I8022" t="s">
        <v>149</v>
      </c>
      <c r="J8022">
        <v>3</v>
      </c>
      <c r="K8022">
        <v>3</v>
      </c>
      <c r="L8022">
        <v>3</v>
      </c>
      <c r="M8022">
        <v>3</v>
      </c>
      <c r="N8022">
        <v>9</v>
      </c>
      <c r="O8022">
        <v>9</v>
      </c>
      <c r="P8022">
        <v>9</v>
      </c>
      <c r="Q8022">
        <v>9</v>
      </c>
      <c r="R8022">
        <v>303.92</v>
      </c>
      <c r="S8022">
        <v>303.92</v>
      </c>
      <c r="T8022">
        <v>303.92</v>
      </c>
      <c r="U8022">
        <v>303.92</v>
      </c>
      <c r="V8022">
        <v>10.28560147</v>
      </c>
      <c r="W8022">
        <v>10.28560147</v>
      </c>
      <c r="X8022">
        <v>9.7223288550000007</v>
      </c>
      <c r="Y8022">
        <v>9.7223288550000007</v>
      </c>
    </row>
    <row r="8023" spans="1:25" x14ac:dyDescent="0.3">
      <c r="A8023" s="2">
        <v>45962</v>
      </c>
      <c r="B8023" t="s">
        <v>82</v>
      </c>
      <c r="C8023">
        <v>198</v>
      </c>
      <c r="D8023">
        <v>1</v>
      </c>
      <c r="E8023">
        <v>5.71</v>
      </c>
      <c r="F8023">
        <v>0.505</v>
      </c>
      <c r="G8023">
        <v>5.71</v>
      </c>
      <c r="H8023">
        <v>5.71</v>
      </c>
      <c r="I8023" t="s">
        <v>149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34.880000000000003</v>
      </c>
      <c r="S8023">
        <v>34.880000000000003</v>
      </c>
      <c r="T8023">
        <v>34.880000000000003</v>
      </c>
      <c r="U8023">
        <v>34.880000000000003</v>
      </c>
      <c r="V8023">
        <v>16.37041284</v>
      </c>
      <c r="W8023">
        <v>16.37041284</v>
      </c>
      <c r="X8023">
        <v>6.1085814359999997</v>
      </c>
      <c r="Y8023">
        <v>6.1085814359999997</v>
      </c>
    </row>
    <row r="8024" spans="1:25" x14ac:dyDescent="0.3">
      <c r="A8024" s="2">
        <v>45962</v>
      </c>
      <c r="B8024" t="s">
        <v>94</v>
      </c>
      <c r="C8024">
        <v>814</v>
      </c>
      <c r="D8024">
        <v>6</v>
      </c>
      <c r="E8024">
        <v>7.8019999999999996</v>
      </c>
      <c r="F8024">
        <v>0.73699999999999999</v>
      </c>
      <c r="G8024">
        <v>46.81</v>
      </c>
      <c r="H8024">
        <v>46.81</v>
      </c>
      <c r="I8024" t="s">
        <v>149</v>
      </c>
      <c r="J8024">
        <v>3</v>
      </c>
      <c r="K8024">
        <v>3</v>
      </c>
      <c r="L8024">
        <v>3</v>
      </c>
      <c r="M8024">
        <v>3</v>
      </c>
      <c r="N8024">
        <v>13</v>
      </c>
      <c r="O8024">
        <v>13</v>
      </c>
      <c r="P8024">
        <v>13</v>
      </c>
      <c r="Q8024">
        <v>13</v>
      </c>
      <c r="R8024">
        <v>716.7</v>
      </c>
      <c r="S8024">
        <v>716.7</v>
      </c>
      <c r="T8024">
        <v>716.7</v>
      </c>
      <c r="U8024">
        <v>716.7</v>
      </c>
      <c r="V8024">
        <v>6.5313241240000002</v>
      </c>
      <c r="W8024">
        <v>6.5313241240000002</v>
      </c>
      <c r="X8024">
        <v>15.31083102</v>
      </c>
      <c r="Y8024">
        <v>15.31083102</v>
      </c>
    </row>
    <row r="8025" spans="1:25" x14ac:dyDescent="0.3">
      <c r="A8025" s="2">
        <v>45962</v>
      </c>
      <c r="B8025" t="s">
        <v>96</v>
      </c>
      <c r="C8025">
        <v>1486</v>
      </c>
      <c r="D8025">
        <v>9</v>
      </c>
      <c r="E8025">
        <v>5.4039999999999999</v>
      </c>
      <c r="F8025">
        <v>0.60599999999999998</v>
      </c>
      <c r="G8025">
        <v>48.64</v>
      </c>
      <c r="H8025">
        <v>48.64</v>
      </c>
      <c r="I8025" t="s">
        <v>149</v>
      </c>
      <c r="J8025">
        <v>2</v>
      </c>
      <c r="K8025">
        <v>2</v>
      </c>
      <c r="L8025">
        <v>2</v>
      </c>
      <c r="M8025">
        <v>2</v>
      </c>
      <c r="N8025">
        <v>3</v>
      </c>
      <c r="O8025">
        <v>3</v>
      </c>
      <c r="P8025">
        <v>3</v>
      </c>
      <c r="Q8025">
        <v>3</v>
      </c>
      <c r="R8025">
        <v>214.47</v>
      </c>
      <c r="S8025">
        <v>214.47</v>
      </c>
      <c r="T8025">
        <v>214.47</v>
      </c>
      <c r="U8025">
        <v>214.47</v>
      </c>
      <c r="V8025">
        <v>22.679162590000001</v>
      </c>
      <c r="W8025">
        <v>22.679162590000001</v>
      </c>
      <c r="X8025">
        <v>4.4093338820000003</v>
      </c>
      <c r="Y8025">
        <v>4.4093338820000003</v>
      </c>
    </row>
    <row r="8026" spans="1:25" x14ac:dyDescent="0.3">
      <c r="A8026" s="2">
        <v>45962</v>
      </c>
      <c r="B8026" t="s">
        <v>11</v>
      </c>
      <c r="C8026">
        <v>1003</v>
      </c>
      <c r="D8026">
        <v>5</v>
      </c>
      <c r="E8026">
        <v>2.9940000000000002</v>
      </c>
      <c r="F8026">
        <v>0.499</v>
      </c>
      <c r="G8026">
        <v>14.97</v>
      </c>
      <c r="H8026">
        <v>14.97</v>
      </c>
      <c r="I8026" t="s">
        <v>149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1</v>
      </c>
      <c r="Q8026">
        <v>1</v>
      </c>
      <c r="R8026">
        <v>40.9</v>
      </c>
      <c r="S8026">
        <v>40.9</v>
      </c>
      <c r="T8026">
        <v>40.9</v>
      </c>
      <c r="U8026">
        <v>40.9</v>
      </c>
      <c r="V8026">
        <v>36.601466989999999</v>
      </c>
      <c r="W8026">
        <v>36.601466989999999</v>
      </c>
      <c r="X8026">
        <v>2.7321309290000002</v>
      </c>
      <c r="Y8026">
        <v>2.7321309290000002</v>
      </c>
    </row>
    <row r="8027" spans="1:25" x14ac:dyDescent="0.3">
      <c r="A8027" s="2">
        <v>45962</v>
      </c>
      <c r="B8027" t="s">
        <v>92</v>
      </c>
      <c r="C8027">
        <v>247</v>
      </c>
      <c r="D8027">
        <v>3</v>
      </c>
      <c r="E8027">
        <v>3.4729999999999999</v>
      </c>
      <c r="F8027">
        <v>1.2150000000000001</v>
      </c>
      <c r="G8027">
        <v>10.42</v>
      </c>
      <c r="H8027">
        <v>10.42</v>
      </c>
      <c r="I8027" t="s">
        <v>149</v>
      </c>
      <c r="J8027">
        <v>3</v>
      </c>
      <c r="K8027">
        <v>3</v>
      </c>
      <c r="L8027">
        <v>3</v>
      </c>
      <c r="M8027">
        <v>3</v>
      </c>
      <c r="N8027">
        <v>3</v>
      </c>
      <c r="O8027">
        <v>3</v>
      </c>
      <c r="P8027">
        <v>3</v>
      </c>
      <c r="Q8027">
        <v>3</v>
      </c>
      <c r="R8027">
        <v>139.47</v>
      </c>
      <c r="S8027">
        <v>139.47</v>
      </c>
      <c r="T8027">
        <v>139.47</v>
      </c>
      <c r="U8027">
        <v>139.47</v>
      </c>
      <c r="V8027">
        <v>7.4711407469999997</v>
      </c>
      <c r="W8027">
        <v>7.4711407469999997</v>
      </c>
      <c r="X8027">
        <v>13.384836849999999</v>
      </c>
      <c r="Y8027">
        <v>13.384836849999999</v>
      </c>
    </row>
    <row r="8028" spans="1:25" x14ac:dyDescent="0.3">
      <c r="A8028" s="2">
        <v>45962</v>
      </c>
      <c r="B8028" t="s">
        <v>46</v>
      </c>
      <c r="C8028">
        <v>897</v>
      </c>
      <c r="D8028">
        <v>1</v>
      </c>
      <c r="E8028">
        <v>6.18</v>
      </c>
      <c r="F8028">
        <v>0.111</v>
      </c>
      <c r="G8028">
        <v>6.18</v>
      </c>
      <c r="H8028">
        <v>6.18</v>
      </c>
      <c r="I8028" t="s">
        <v>149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X8028">
        <v>0</v>
      </c>
      <c r="Y8028">
        <v>0</v>
      </c>
    </row>
    <row r="8029" spans="1:25" x14ac:dyDescent="0.3">
      <c r="A8029" s="2">
        <v>45962</v>
      </c>
      <c r="B8029" t="s">
        <v>74</v>
      </c>
      <c r="C8029">
        <v>169</v>
      </c>
      <c r="D8029">
        <v>1</v>
      </c>
      <c r="E8029">
        <v>3.34</v>
      </c>
      <c r="F8029">
        <v>0.59199999999999997</v>
      </c>
      <c r="G8029">
        <v>3.34</v>
      </c>
      <c r="H8029">
        <v>3.34</v>
      </c>
      <c r="I8029" t="s">
        <v>149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X8029">
        <v>0</v>
      </c>
      <c r="Y8029">
        <v>0</v>
      </c>
    </row>
    <row r="8030" spans="1:25" x14ac:dyDescent="0.3">
      <c r="A8030" s="2">
        <v>45962</v>
      </c>
      <c r="B8030" t="s">
        <v>32</v>
      </c>
      <c r="C8030">
        <v>74</v>
      </c>
      <c r="D8030">
        <v>1</v>
      </c>
      <c r="E8030">
        <v>5.61</v>
      </c>
      <c r="F8030">
        <v>1.351</v>
      </c>
      <c r="G8030">
        <v>5.61</v>
      </c>
      <c r="H8030">
        <v>5.61</v>
      </c>
      <c r="I8030" t="s">
        <v>149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>
        <v>1</v>
      </c>
      <c r="Q8030">
        <v>1</v>
      </c>
      <c r="R8030">
        <v>31.49</v>
      </c>
      <c r="S8030">
        <v>31.49</v>
      </c>
      <c r="T8030">
        <v>31.49</v>
      </c>
      <c r="U8030">
        <v>31.49</v>
      </c>
      <c r="V8030">
        <v>17.81517942</v>
      </c>
      <c r="W8030">
        <v>17.81517942</v>
      </c>
      <c r="X8030">
        <v>5.6131907310000004</v>
      </c>
      <c r="Y8030">
        <v>5.6131907310000004</v>
      </c>
    </row>
    <row r="8031" spans="1:25" x14ac:dyDescent="0.3">
      <c r="A8031" s="2">
        <v>45962</v>
      </c>
      <c r="B8031" t="s">
        <v>64</v>
      </c>
      <c r="C8031">
        <v>1089</v>
      </c>
      <c r="D8031">
        <v>1</v>
      </c>
      <c r="E8031">
        <v>5.95</v>
      </c>
      <c r="F8031">
        <v>9.1999999999999998E-2</v>
      </c>
      <c r="G8031">
        <v>5.95</v>
      </c>
      <c r="H8031">
        <v>5.95</v>
      </c>
      <c r="I8031" t="s">
        <v>149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X8031">
        <v>0</v>
      </c>
      <c r="Y8031">
        <v>0</v>
      </c>
    </row>
    <row r="8032" spans="1:25" x14ac:dyDescent="0.3">
      <c r="A8032" s="2">
        <v>45962</v>
      </c>
      <c r="B8032" t="s">
        <v>72</v>
      </c>
      <c r="C8032">
        <v>42</v>
      </c>
      <c r="D8032">
        <v>0</v>
      </c>
      <c r="F8032">
        <v>0</v>
      </c>
      <c r="G8032">
        <v>0</v>
      </c>
      <c r="H8032">
        <v>0</v>
      </c>
      <c r="I8032" t="s">
        <v>149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5" x14ac:dyDescent="0.3">
      <c r="A8033" s="2">
        <v>45962</v>
      </c>
      <c r="B8033" t="s">
        <v>106</v>
      </c>
      <c r="C8033">
        <v>7</v>
      </c>
      <c r="D8033">
        <v>0</v>
      </c>
      <c r="F8033">
        <v>0</v>
      </c>
      <c r="G8033">
        <v>0</v>
      </c>
      <c r="H8033">
        <v>0</v>
      </c>
      <c r="I8033" t="s">
        <v>149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5" x14ac:dyDescent="0.3">
      <c r="A8034" s="2">
        <v>45962</v>
      </c>
      <c r="B8034" t="s">
        <v>82</v>
      </c>
      <c r="C8034">
        <v>18</v>
      </c>
      <c r="D8034">
        <v>0</v>
      </c>
      <c r="F8034">
        <v>0</v>
      </c>
      <c r="G8034">
        <v>0</v>
      </c>
      <c r="H8034">
        <v>0</v>
      </c>
      <c r="I8034" t="s">
        <v>149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5" x14ac:dyDescent="0.3">
      <c r="A8035" s="2">
        <v>45962</v>
      </c>
      <c r="B8035" t="s">
        <v>44</v>
      </c>
      <c r="C8035">
        <v>46</v>
      </c>
      <c r="D8035">
        <v>0</v>
      </c>
      <c r="F8035">
        <v>0</v>
      </c>
      <c r="G8035">
        <v>0</v>
      </c>
      <c r="H8035">
        <v>0</v>
      </c>
      <c r="I8035" t="s">
        <v>149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5" x14ac:dyDescent="0.3">
      <c r="A8036" s="2">
        <v>45962</v>
      </c>
      <c r="B8036" t="s">
        <v>40</v>
      </c>
      <c r="C8036">
        <v>365</v>
      </c>
      <c r="D8036">
        <v>1</v>
      </c>
      <c r="E8036">
        <v>1.73</v>
      </c>
      <c r="F8036">
        <v>0.27400000000000002</v>
      </c>
      <c r="G8036">
        <v>1.73</v>
      </c>
      <c r="H8036">
        <v>1.73</v>
      </c>
      <c r="I8036" t="s">
        <v>149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X8036">
        <v>0</v>
      </c>
      <c r="Y8036">
        <v>0</v>
      </c>
    </row>
    <row r="8037" spans="1:25" x14ac:dyDescent="0.3">
      <c r="A8037" s="2">
        <v>45962</v>
      </c>
      <c r="B8037" t="s">
        <v>56</v>
      </c>
      <c r="C8037">
        <v>100</v>
      </c>
      <c r="D8037">
        <v>0</v>
      </c>
      <c r="F8037">
        <v>0</v>
      </c>
      <c r="G8037">
        <v>0</v>
      </c>
      <c r="H8037">
        <v>0</v>
      </c>
      <c r="I8037" t="s">
        <v>149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5" x14ac:dyDescent="0.3">
      <c r="A8038" s="2">
        <v>45962</v>
      </c>
      <c r="B8038" t="s">
        <v>76</v>
      </c>
      <c r="C8038">
        <v>225</v>
      </c>
      <c r="D8038">
        <v>0</v>
      </c>
      <c r="F8038">
        <v>0</v>
      </c>
      <c r="G8038">
        <v>0</v>
      </c>
      <c r="H8038">
        <v>0</v>
      </c>
      <c r="I8038" t="s">
        <v>149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5" x14ac:dyDescent="0.3">
      <c r="A8039" s="2">
        <v>45962</v>
      </c>
      <c r="B8039" t="s">
        <v>48</v>
      </c>
      <c r="C8039">
        <v>479</v>
      </c>
      <c r="D8039">
        <v>2</v>
      </c>
      <c r="E8039">
        <v>3.99</v>
      </c>
      <c r="F8039">
        <v>0.41799999999999998</v>
      </c>
      <c r="G8039">
        <v>7.98</v>
      </c>
      <c r="H8039">
        <v>7.98</v>
      </c>
      <c r="I8039" t="s">
        <v>149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1</v>
      </c>
      <c r="R8039">
        <v>28.49</v>
      </c>
      <c r="S8039">
        <v>28.49</v>
      </c>
      <c r="T8039">
        <v>28.49</v>
      </c>
      <c r="U8039">
        <v>28.49</v>
      </c>
      <c r="V8039">
        <v>28.00982801</v>
      </c>
      <c r="W8039">
        <v>28.00982801</v>
      </c>
      <c r="X8039">
        <v>3.5701754389999998</v>
      </c>
      <c r="Y8039">
        <v>3.5701754389999998</v>
      </c>
    </row>
    <row r="8040" spans="1:25" x14ac:dyDescent="0.3">
      <c r="A8040" s="2">
        <v>45962</v>
      </c>
      <c r="B8040" t="s">
        <v>24</v>
      </c>
      <c r="C8040">
        <v>452</v>
      </c>
      <c r="D8040">
        <v>7</v>
      </c>
      <c r="E8040">
        <v>2.4540000000000002</v>
      </c>
      <c r="F8040">
        <v>1.5489999999999999</v>
      </c>
      <c r="G8040">
        <v>17.18</v>
      </c>
      <c r="H8040">
        <v>17.18</v>
      </c>
      <c r="I8040" t="s">
        <v>149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>
        <v>1</v>
      </c>
      <c r="Q8040">
        <v>1</v>
      </c>
      <c r="R8040">
        <v>16.489999999999998</v>
      </c>
      <c r="S8040">
        <v>16.489999999999998</v>
      </c>
      <c r="T8040">
        <v>16.489999999999998</v>
      </c>
      <c r="U8040">
        <v>16.489999999999998</v>
      </c>
      <c r="V8040">
        <v>104.1843542</v>
      </c>
      <c r="W8040">
        <v>104.1843542</v>
      </c>
      <c r="X8040">
        <v>0.95983701980000002</v>
      </c>
      <c r="Y8040">
        <v>0.95983701980000002</v>
      </c>
    </row>
    <row r="8041" spans="1:25" x14ac:dyDescent="0.3">
      <c r="A8041" s="2">
        <v>45962</v>
      </c>
      <c r="B8041" t="s">
        <v>108</v>
      </c>
      <c r="C8041">
        <v>287</v>
      </c>
      <c r="D8041">
        <v>0</v>
      </c>
      <c r="F8041">
        <v>0</v>
      </c>
      <c r="G8041">
        <v>0</v>
      </c>
      <c r="H8041">
        <v>0</v>
      </c>
      <c r="I8041" t="s">
        <v>149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5" x14ac:dyDescent="0.3">
      <c r="A8042" s="2">
        <v>45962</v>
      </c>
      <c r="B8042" t="s">
        <v>62</v>
      </c>
      <c r="C8042">
        <v>919</v>
      </c>
      <c r="D8042">
        <v>5</v>
      </c>
      <c r="E8042">
        <v>2.8239999999999998</v>
      </c>
      <c r="F8042">
        <v>0.54400000000000004</v>
      </c>
      <c r="G8042">
        <v>14.12</v>
      </c>
      <c r="H8042">
        <v>14.12</v>
      </c>
      <c r="I8042" t="s">
        <v>149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X8042">
        <v>0</v>
      </c>
      <c r="Y8042">
        <v>0</v>
      </c>
    </row>
    <row r="8043" spans="1:25" x14ac:dyDescent="0.3">
      <c r="A8043" s="2">
        <v>45962</v>
      </c>
      <c r="B8043" t="s">
        <v>80</v>
      </c>
      <c r="C8043">
        <v>51</v>
      </c>
      <c r="D8043">
        <v>0</v>
      </c>
      <c r="F8043">
        <v>0</v>
      </c>
      <c r="G8043">
        <v>0</v>
      </c>
      <c r="H8043">
        <v>0</v>
      </c>
      <c r="I8043" t="s">
        <v>149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5" x14ac:dyDescent="0.3">
      <c r="A8044" s="2">
        <v>45962</v>
      </c>
      <c r="B8044" t="s">
        <v>84</v>
      </c>
      <c r="C8044">
        <v>103</v>
      </c>
      <c r="D8044">
        <v>0</v>
      </c>
      <c r="F8044">
        <v>0</v>
      </c>
      <c r="G8044">
        <v>0</v>
      </c>
      <c r="H8044">
        <v>0</v>
      </c>
      <c r="I8044" t="s">
        <v>149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5" x14ac:dyDescent="0.3">
      <c r="A8045" s="2">
        <v>45962</v>
      </c>
      <c r="B8045" t="s">
        <v>42</v>
      </c>
      <c r="C8045">
        <v>188</v>
      </c>
      <c r="D8045">
        <v>1</v>
      </c>
      <c r="E8045">
        <v>3.78</v>
      </c>
      <c r="F8045">
        <v>0.53200000000000003</v>
      </c>
      <c r="G8045">
        <v>3.78</v>
      </c>
      <c r="H8045">
        <v>3.78</v>
      </c>
      <c r="I8045" t="s">
        <v>149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X8045">
        <v>0</v>
      </c>
      <c r="Y8045">
        <v>0</v>
      </c>
    </row>
    <row r="8046" spans="1:25" x14ac:dyDescent="0.3">
      <c r="A8046" s="2">
        <v>45962</v>
      </c>
      <c r="B8046" t="s">
        <v>11</v>
      </c>
      <c r="C8046">
        <v>72</v>
      </c>
      <c r="D8046">
        <v>0</v>
      </c>
      <c r="F8046">
        <v>0</v>
      </c>
      <c r="G8046">
        <v>0</v>
      </c>
      <c r="H8046">
        <v>0</v>
      </c>
      <c r="I8046" t="s">
        <v>149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5" x14ac:dyDescent="0.3">
      <c r="A8047" s="2">
        <v>45962</v>
      </c>
      <c r="B8047" t="s">
        <v>102</v>
      </c>
      <c r="C8047">
        <v>701</v>
      </c>
      <c r="D8047">
        <v>4</v>
      </c>
      <c r="E8047">
        <v>3.738</v>
      </c>
      <c r="F8047">
        <v>0.57099999999999995</v>
      </c>
      <c r="G8047">
        <v>14.95</v>
      </c>
      <c r="H8047">
        <v>14.95</v>
      </c>
      <c r="I8047" t="s">
        <v>149</v>
      </c>
      <c r="J8047">
        <v>1</v>
      </c>
      <c r="K8047">
        <v>1</v>
      </c>
      <c r="L8047">
        <v>1</v>
      </c>
      <c r="M8047">
        <v>1</v>
      </c>
      <c r="N8047">
        <v>2</v>
      </c>
      <c r="O8047">
        <v>2</v>
      </c>
      <c r="P8047">
        <v>2</v>
      </c>
      <c r="Q8047">
        <v>2</v>
      </c>
      <c r="R8047">
        <v>65.8</v>
      </c>
      <c r="S8047">
        <v>65.8</v>
      </c>
      <c r="T8047">
        <v>65.8</v>
      </c>
      <c r="U8047">
        <v>65.8</v>
      </c>
      <c r="V8047">
        <v>22.720364740000001</v>
      </c>
      <c r="W8047">
        <v>22.720364740000001</v>
      </c>
      <c r="X8047">
        <v>4.4013377929999997</v>
      </c>
      <c r="Y8047">
        <v>4.4013377929999997</v>
      </c>
    </row>
    <row r="8048" spans="1:25" x14ac:dyDescent="0.3">
      <c r="A8048" s="2">
        <v>45962</v>
      </c>
      <c r="B8048" t="s">
        <v>98</v>
      </c>
      <c r="C8048">
        <v>999</v>
      </c>
      <c r="D8048">
        <v>3</v>
      </c>
      <c r="E8048">
        <v>3.0430000000000001</v>
      </c>
      <c r="F8048">
        <v>0.3</v>
      </c>
      <c r="G8048">
        <v>9.1300000000000008</v>
      </c>
      <c r="H8048">
        <v>9.1300000000000008</v>
      </c>
      <c r="I8048" t="s">
        <v>149</v>
      </c>
      <c r="J8048">
        <v>1</v>
      </c>
      <c r="K8048">
        <v>1</v>
      </c>
      <c r="L8048">
        <v>1</v>
      </c>
      <c r="M8048">
        <v>1</v>
      </c>
      <c r="N8048">
        <v>1</v>
      </c>
      <c r="O8048">
        <v>1</v>
      </c>
      <c r="P8048">
        <v>1</v>
      </c>
      <c r="Q8048">
        <v>1</v>
      </c>
      <c r="R8048">
        <v>13.49</v>
      </c>
      <c r="S8048">
        <v>13.49</v>
      </c>
      <c r="T8048">
        <v>13.49</v>
      </c>
      <c r="U8048">
        <v>13.49</v>
      </c>
      <c r="V8048">
        <v>67.679762789999998</v>
      </c>
      <c r="W8048">
        <v>67.679762789999998</v>
      </c>
      <c r="X8048">
        <v>1.47754655</v>
      </c>
      <c r="Y8048">
        <v>1.47754655</v>
      </c>
    </row>
    <row r="8049" spans="1:25" x14ac:dyDescent="0.3">
      <c r="A8049" s="2">
        <v>45962</v>
      </c>
      <c r="B8049" t="s">
        <v>104</v>
      </c>
      <c r="C8049">
        <v>202</v>
      </c>
      <c r="D8049">
        <v>2</v>
      </c>
      <c r="E8049">
        <v>1.655</v>
      </c>
      <c r="F8049">
        <v>0.99</v>
      </c>
      <c r="G8049">
        <v>3.31</v>
      </c>
      <c r="H8049">
        <v>3.31</v>
      </c>
      <c r="I8049" t="s">
        <v>149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28.9</v>
      </c>
      <c r="S8049">
        <v>28.9</v>
      </c>
      <c r="T8049">
        <v>28.9</v>
      </c>
      <c r="U8049">
        <v>28.9</v>
      </c>
      <c r="V8049">
        <v>11.4532872</v>
      </c>
      <c r="W8049">
        <v>11.4532872</v>
      </c>
      <c r="X8049">
        <v>8.7311178250000001</v>
      </c>
      <c r="Y8049">
        <v>8.7311178250000001</v>
      </c>
    </row>
    <row r="8050" spans="1:25" x14ac:dyDescent="0.3">
      <c r="A8050" s="2">
        <v>45962</v>
      </c>
      <c r="B8050" t="s">
        <v>38</v>
      </c>
      <c r="C8050">
        <v>1</v>
      </c>
      <c r="D8050">
        <v>0</v>
      </c>
      <c r="F8050">
        <v>0</v>
      </c>
      <c r="G8050">
        <v>0</v>
      </c>
      <c r="H8050">
        <v>0</v>
      </c>
      <c r="I8050" t="s">
        <v>149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5" x14ac:dyDescent="0.3">
      <c r="A8051" s="2">
        <v>45962</v>
      </c>
      <c r="B8051" t="s">
        <v>42</v>
      </c>
      <c r="C8051">
        <v>24</v>
      </c>
      <c r="D8051">
        <v>1</v>
      </c>
      <c r="E8051">
        <v>2.27</v>
      </c>
      <c r="F8051">
        <v>4.1669999999999998</v>
      </c>
      <c r="G8051">
        <v>2.27</v>
      </c>
      <c r="H8051">
        <v>2.27</v>
      </c>
      <c r="I8051" t="s">
        <v>149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X8051">
        <v>0</v>
      </c>
      <c r="Y8051">
        <v>0</v>
      </c>
    </row>
    <row r="8052" spans="1:25" x14ac:dyDescent="0.3">
      <c r="A8052" s="2">
        <v>45962</v>
      </c>
      <c r="B8052" t="s">
        <v>50</v>
      </c>
      <c r="C8052">
        <v>3</v>
      </c>
      <c r="D8052">
        <v>0</v>
      </c>
      <c r="F8052">
        <v>0</v>
      </c>
      <c r="G8052">
        <v>0</v>
      </c>
      <c r="H8052">
        <v>0</v>
      </c>
      <c r="I8052" t="s">
        <v>149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5" x14ac:dyDescent="0.3">
      <c r="A8053" s="2">
        <v>45962</v>
      </c>
      <c r="B8053" t="s">
        <v>72</v>
      </c>
      <c r="C8053">
        <v>90</v>
      </c>
      <c r="D8053">
        <v>1</v>
      </c>
      <c r="E8053">
        <v>3.34</v>
      </c>
      <c r="F8053">
        <v>1.111</v>
      </c>
      <c r="G8053">
        <v>3.34</v>
      </c>
      <c r="H8053">
        <v>3.34</v>
      </c>
      <c r="I8053" t="s">
        <v>149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X8053">
        <v>0</v>
      </c>
      <c r="Y8053">
        <v>0</v>
      </c>
    </row>
    <row r="8054" spans="1:25" x14ac:dyDescent="0.3">
      <c r="A8054" s="2">
        <v>45962</v>
      </c>
      <c r="B8054" t="s">
        <v>84</v>
      </c>
      <c r="C8054">
        <v>13</v>
      </c>
      <c r="D8054">
        <v>0</v>
      </c>
      <c r="F8054">
        <v>0</v>
      </c>
      <c r="G8054">
        <v>0</v>
      </c>
      <c r="H8054">
        <v>0</v>
      </c>
      <c r="I8054" t="s">
        <v>149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5" x14ac:dyDescent="0.3">
      <c r="A8055" s="2">
        <v>45962</v>
      </c>
      <c r="B8055" t="s">
        <v>68</v>
      </c>
      <c r="C8055">
        <v>347</v>
      </c>
      <c r="D8055">
        <v>4</v>
      </c>
      <c r="E8055">
        <v>3.6880000000000002</v>
      </c>
      <c r="F8055">
        <v>1.153</v>
      </c>
      <c r="G8055">
        <v>14.75</v>
      </c>
      <c r="H8055">
        <v>14.75</v>
      </c>
      <c r="I8055" t="s">
        <v>149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1</v>
      </c>
      <c r="Q8055">
        <v>1</v>
      </c>
      <c r="R8055">
        <v>27.49</v>
      </c>
      <c r="S8055">
        <v>27.49</v>
      </c>
      <c r="T8055">
        <v>27.49</v>
      </c>
      <c r="U8055">
        <v>27.49</v>
      </c>
      <c r="V8055">
        <v>53.655874859999997</v>
      </c>
      <c r="W8055">
        <v>53.655874859999997</v>
      </c>
      <c r="X8055">
        <v>1.8637288139999999</v>
      </c>
      <c r="Y8055">
        <v>1.8637288139999999</v>
      </c>
    </row>
    <row r="8056" spans="1:25" x14ac:dyDescent="0.3">
      <c r="A8056" s="2">
        <v>45962</v>
      </c>
      <c r="B8056" t="s">
        <v>64</v>
      </c>
      <c r="C8056">
        <v>169</v>
      </c>
      <c r="D8056">
        <v>3</v>
      </c>
      <c r="E8056">
        <v>6.07</v>
      </c>
      <c r="F8056">
        <v>1.7749999999999999</v>
      </c>
      <c r="G8056">
        <v>18.21</v>
      </c>
      <c r="H8056">
        <v>18.21</v>
      </c>
      <c r="I8056" t="s">
        <v>149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X8056">
        <v>0</v>
      </c>
      <c r="Y8056">
        <v>0</v>
      </c>
    </row>
    <row r="8057" spans="1:25" x14ac:dyDescent="0.3">
      <c r="A8057" s="2">
        <v>45962</v>
      </c>
      <c r="B8057" t="s">
        <v>26</v>
      </c>
      <c r="C8057">
        <v>43</v>
      </c>
      <c r="D8057">
        <v>0</v>
      </c>
      <c r="F8057">
        <v>0</v>
      </c>
      <c r="G8057">
        <v>0</v>
      </c>
      <c r="H8057">
        <v>0</v>
      </c>
      <c r="I8057" t="s">
        <v>149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5" x14ac:dyDescent="0.3">
      <c r="A8058" s="2">
        <v>45962</v>
      </c>
      <c r="B8058" t="s">
        <v>15</v>
      </c>
      <c r="C8058">
        <v>369</v>
      </c>
      <c r="D8058">
        <v>1</v>
      </c>
      <c r="E8058">
        <v>4.95</v>
      </c>
      <c r="F8058">
        <v>0.27100000000000002</v>
      </c>
      <c r="G8058">
        <v>4.95</v>
      </c>
      <c r="H8058">
        <v>4.95</v>
      </c>
      <c r="I8058" t="s">
        <v>149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X8058">
        <v>0</v>
      </c>
      <c r="Y8058">
        <v>0</v>
      </c>
    </row>
    <row r="8059" spans="1:25" x14ac:dyDescent="0.3">
      <c r="A8059" s="2">
        <v>45962</v>
      </c>
      <c r="B8059" t="s">
        <v>36</v>
      </c>
      <c r="C8059">
        <v>81</v>
      </c>
      <c r="D8059">
        <v>0</v>
      </c>
      <c r="F8059">
        <v>0</v>
      </c>
      <c r="G8059">
        <v>0</v>
      </c>
      <c r="H8059">
        <v>0</v>
      </c>
      <c r="I8059" t="s">
        <v>149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5" x14ac:dyDescent="0.3">
      <c r="A8060" s="2">
        <v>45962</v>
      </c>
      <c r="B8060" t="s">
        <v>78</v>
      </c>
      <c r="C8060">
        <v>298</v>
      </c>
      <c r="D8060">
        <v>0</v>
      </c>
      <c r="F8060">
        <v>0</v>
      </c>
      <c r="G8060">
        <v>0</v>
      </c>
      <c r="H8060">
        <v>0</v>
      </c>
      <c r="I8060" t="s">
        <v>149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5" x14ac:dyDescent="0.3">
      <c r="A8061" s="2">
        <v>45962</v>
      </c>
      <c r="B8061" t="s">
        <v>21</v>
      </c>
      <c r="C8061">
        <v>303</v>
      </c>
      <c r="D8061">
        <v>7</v>
      </c>
      <c r="E8061">
        <v>1.304</v>
      </c>
      <c r="F8061">
        <v>2.31</v>
      </c>
      <c r="G8061">
        <v>9.1300000000000008</v>
      </c>
      <c r="H8061">
        <v>9.1300000000000008</v>
      </c>
      <c r="I8061" t="s">
        <v>149</v>
      </c>
      <c r="J8061">
        <v>2</v>
      </c>
      <c r="K8061">
        <v>2</v>
      </c>
      <c r="L8061">
        <v>2</v>
      </c>
      <c r="M8061">
        <v>2</v>
      </c>
      <c r="N8061">
        <v>2</v>
      </c>
      <c r="O8061">
        <v>2</v>
      </c>
      <c r="P8061">
        <v>2</v>
      </c>
      <c r="Q8061">
        <v>2</v>
      </c>
      <c r="R8061">
        <v>64.98</v>
      </c>
      <c r="S8061">
        <v>64.98</v>
      </c>
      <c r="T8061">
        <v>64.98</v>
      </c>
      <c r="U8061">
        <v>64.98</v>
      </c>
      <c r="V8061">
        <v>14.050477069999999</v>
      </c>
      <c r="W8061">
        <v>14.050477069999999</v>
      </c>
      <c r="X8061">
        <v>7.1171960570000001</v>
      </c>
      <c r="Y8061">
        <v>7.1171960570000001</v>
      </c>
    </row>
    <row r="8062" spans="1:25" x14ac:dyDescent="0.3">
      <c r="A8062" s="2">
        <v>45962</v>
      </c>
      <c r="B8062" t="s">
        <v>94</v>
      </c>
      <c r="C8062">
        <v>203</v>
      </c>
      <c r="D8062">
        <v>2</v>
      </c>
      <c r="E8062">
        <v>3.4750000000000001</v>
      </c>
      <c r="F8062">
        <v>0.98499999999999999</v>
      </c>
      <c r="G8062">
        <v>6.95</v>
      </c>
      <c r="H8062">
        <v>6.95</v>
      </c>
      <c r="I8062" t="s">
        <v>149</v>
      </c>
      <c r="J8062">
        <v>2</v>
      </c>
      <c r="K8062">
        <v>2</v>
      </c>
      <c r="L8062">
        <v>2</v>
      </c>
      <c r="M8062">
        <v>2</v>
      </c>
      <c r="N8062">
        <v>3</v>
      </c>
      <c r="O8062">
        <v>3</v>
      </c>
      <c r="P8062">
        <v>3</v>
      </c>
      <c r="Q8062">
        <v>3</v>
      </c>
      <c r="R8062">
        <v>235.47</v>
      </c>
      <c r="S8062">
        <v>235.47</v>
      </c>
      <c r="T8062">
        <v>235.47</v>
      </c>
      <c r="U8062">
        <v>235.47</v>
      </c>
      <c r="V8062">
        <v>2.9515437210000002</v>
      </c>
      <c r="W8062">
        <v>2.9515437210000002</v>
      </c>
      <c r="X8062">
        <v>33.880575540000002</v>
      </c>
      <c r="Y8062">
        <v>33.880575540000002</v>
      </c>
    </row>
    <row r="8063" spans="1:25" x14ac:dyDescent="0.3">
      <c r="A8063" s="2">
        <v>45962</v>
      </c>
      <c r="B8063" t="s">
        <v>17</v>
      </c>
      <c r="C8063">
        <v>24</v>
      </c>
      <c r="D8063">
        <v>0</v>
      </c>
      <c r="F8063">
        <v>0</v>
      </c>
      <c r="G8063">
        <v>0</v>
      </c>
      <c r="H8063">
        <v>0</v>
      </c>
      <c r="I8063" t="s">
        <v>149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5" x14ac:dyDescent="0.3">
      <c r="A8064" s="2">
        <v>45962</v>
      </c>
      <c r="B8064" t="s">
        <v>17</v>
      </c>
      <c r="C8064">
        <v>93</v>
      </c>
      <c r="D8064">
        <v>2</v>
      </c>
      <c r="E8064">
        <v>1.0049999999999999</v>
      </c>
      <c r="F8064">
        <v>2.1509999999999998</v>
      </c>
      <c r="G8064">
        <v>2.0099999999999998</v>
      </c>
      <c r="H8064">
        <v>2.0099999999999998</v>
      </c>
      <c r="I8064" t="s">
        <v>149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X8064">
        <v>0</v>
      </c>
      <c r="Y8064">
        <v>0</v>
      </c>
    </row>
    <row r="8065" spans="1:25" x14ac:dyDescent="0.3">
      <c r="A8065" s="2">
        <v>45962</v>
      </c>
      <c r="B8065" t="s">
        <v>17</v>
      </c>
      <c r="C8065">
        <v>30</v>
      </c>
      <c r="D8065">
        <v>0</v>
      </c>
      <c r="F8065">
        <v>0</v>
      </c>
      <c r="G8065">
        <v>0</v>
      </c>
      <c r="H8065">
        <v>0</v>
      </c>
      <c r="I8065" t="s">
        <v>149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5" x14ac:dyDescent="0.3">
      <c r="A8066" s="2">
        <v>45962</v>
      </c>
      <c r="B8066" t="s">
        <v>17</v>
      </c>
      <c r="C8066">
        <v>7</v>
      </c>
      <c r="D8066">
        <v>0</v>
      </c>
      <c r="F8066">
        <v>0</v>
      </c>
      <c r="G8066">
        <v>0</v>
      </c>
      <c r="H8066">
        <v>0</v>
      </c>
      <c r="I8066" t="s">
        <v>149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5" x14ac:dyDescent="0.3">
      <c r="A8067" s="2">
        <v>45962</v>
      </c>
      <c r="B8067" t="s">
        <v>52</v>
      </c>
      <c r="C8067">
        <v>1125</v>
      </c>
      <c r="D8067">
        <v>12</v>
      </c>
      <c r="E8067">
        <v>0.63700000000000001</v>
      </c>
      <c r="F8067">
        <v>1.0669999999999999</v>
      </c>
      <c r="G8067">
        <v>7.64</v>
      </c>
      <c r="H8067">
        <v>7.64</v>
      </c>
      <c r="I8067" t="s">
        <v>149</v>
      </c>
      <c r="J8067">
        <v>2</v>
      </c>
      <c r="K8067">
        <v>4</v>
      </c>
      <c r="L8067">
        <v>4</v>
      </c>
      <c r="M8067">
        <v>4</v>
      </c>
      <c r="N8067">
        <v>3</v>
      </c>
      <c r="O8067">
        <v>5</v>
      </c>
      <c r="P8067">
        <v>5</v>
      </c>
      <c r="Q8067">
        <v>5</v>
      </c>
      <c r="R8067">
        <v>82.86</v>
      </c>
      <c r="S8067">
        <v>110.62</v>
      </c>
      <c r="T8067">
        <v>110.62</v>
      </c>
      <c r="U8067">
        <v>110.62</v>
      </c>
      <c r="V8067">
        <v>6.9065268489999996</v>
      </c>
      <c r="W8067">
        <v>6.9065268489999996</v>
      </c>
      <c r="X8067">
        <v>14.47905759</v>
      </c>
      <c r="Y8067">
        <v>14.47905759</v>
      </c>
    </row>
    <row r="8068" spans="1:25" x14ac:dyDescent="0.3">
      <c r="A8068" s="2">
        <v>45962</v>
      </c>
      <c r="B8068" t="s">
        <v>52</v>
      </c>
      <c r="C8068">
        <v>1455</v>
      </c>
      <c r="D8068">
        <v>10</v>
      </c>
      <c r="E8068">
        <v>0.60199999999999998</v>
      </c>
      <c r="F8068">
        <v>0.68700000000000006</v>
      </c>
      <c r="G8068">
        <v>6.02</v>
      </c>
      <c r="H8068">
        <v>6.02</v>
      </c>
      <c r="I8068" t="s">
        <v>149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1</v>
      </c>
      <c r="Q8068">
        <v>1</v>
      </c>
      <c r="R8068">
        <v>34.49</v>
      </c>
      <c r="S8068">
        <v>34.49</v>
      </c>
      <c r="T8068">
        <v>34.49</v>
      </c>
      <c r="U8068">
        <v>34.49</v>
      </c>
      <c r="V8068">
        <v>17.454334589999998</v>
      </c>
      <c r="W8068">
        <v>17.454334589999998</v>
      </c>
      <c r="X8068">
        <v>5.7292358800000001</v>
      </c>
      <c r="Y8068">
        <v>5.7292358800000001</v>
      </c>
    </row>
    <row r="8069" spans="1:25" x14ac:dyDescent="0.3">
      <c r="A8069" s="2">
        <v>45962</v>
      </c>
      <c r="B8069" t="s">
        <v>52</v>
      </c>
      <c r="C8069">
        <v>588</v>
      </c>
      <c r="D8069">
        <v>2</v>
      </c>
      <c r="E8069">
        <v>0.42</v>
      </c>
      <c r="F8069">
        <v>0.34</v>
      </c>
      <c r="G8069">
        <v>0.84</v>
      </c>
      <c r="H8069">
        <v>0.84</v>
      </c>
      <c r="I8069" t="s">
        <v>149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X8069">
        <v>0</v>
      </c>
      <c r="Y8069">
        <v>0</v>
      </c>
    </row>
    <row r="8070" spans="1:25" x14ac:dyDescent="0.3">
      <c r="A8070" s="2">
        <v>45962</v>
      </c>
      <c r="B8070" t="s">
        <v>52</v>
      </c>
      <c r="C8070">
        <v>2679</v>
      </c>
      <c r="D8070">
        <v>22</v>
      </c>
      <c r="E8070">
        <v>0.34300000000000003</v>
      </c>
      <c r="F8070">
        <v>0.82099999999999995</v>
      </c>
      <c r="G8070">
        <v>7.55</v>
      </c>
      <c r="H8070">
        <v>7.55</v>
      </c>
      <c r="I8070" t="s">
        <v>149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1</v>
      </c>
      <c r="R8070">
        <v>13.88</v>
      </c>
      <c r="S8070">
        <v>13.88</v>
      </c>
      <c r="T8070">
        <v>13.88</v>
      </c>
      <c r="U8070">
        <v>13.88</v>
      </c>
      <c r="V8070">
        <v>54.394812680000001</v>
      </c>
      <c r="W8070">
        <v>54.394812680000001</v>
      </c>
      <c r="X8070">
        <v>1.8384105959999999</v>
      </c>
      <c r="Y8070">
        <v>1.8384105959999999</v>
      </c>
    </row>
    <row r="8071" spans="1:25" x14ac:dyDescent="0.3">
      <c r="A8071" s="2">
        <v>45962</v>
      </c>
      <c r="B8071" t="s">
        <v>112</v>
      </c>
      <c r="C8071">
        <v>90</v>
      </c>
      <c r="D8071">
        <v>0</v>
      </c>
      <c r="F8071">
        <v>0</v>
      </c>
      <c r="G8071">
        <v>0</v>
      </c>
      <c r="H8071">
        <v>0</v>
      </c>
      <c r="I8071" t="s">
        <v>149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5" x14ac:dyDescent="0.3">
      <c r="A8072" s="2">
        <v>45962</v>
      </c>
      <c r="B8072" t="s">
        <v>15</v>
      </c>
      <c r="C8072">
        <v>181</v>
      </c>
      <c r="D8072">
        <v>1</v>
      </c>
      <c r="E8072">
        <v>2.31</v>
      </c>
      <c r="F8072">
        <v>0.55200000000000005</v>
      </c>
      <c r="G8072">
        <v>2.31</v>
      </c>
      <c r="H8072">
        <v>2.31</v>
      </c>
      <c r="I8072" t="s">
        <v>149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X8072">
        <v>0</v>
      </c>
      <c r="Y8072">
        <v>0</v>
      </c>
    </row>
    <row r="8073" spans="1:25" x14ac:dyDescent="0.3">
      <c r="A8073" s="2">
        <v>45962</v>
      </c>
      <c r="B8073" t="s">
        <v>112</v>
      </c>
      <c r="C8073">
        <v>223</v>
      </c>
      <c r="D8073">
        <v>0</v>
      </c>
      <c r="F8073">
        <v>0</v>
      </c>
      <c r="G8073">
        <v>0</v>
      </c>
      <c r="H8073">
        <v>0</v>
      </c>
      <c r="I8073" t="s">
        <v>149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5" x14ac:dyDescent="0.3">
      <c r="A8074" s="2">
        <v>45962</v>
      </c>
      <c r="B8074" t="s">
        <v>15</v>
      </c>
      <c r="C8074">
        <v>364</v>
      </c>
      <c r="D8074">
        <v>0</v>
      </c>
      <c r="F8074">
        <v>0</v>
      </c>
      <c r="G8074">
        <v>0</v>
      </c>
      <c r="H8074">
        <v>0</v>
      </c>
      <c r="I8074" t="s">
        <v>149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5" x14ac:dyDescent="0.3">
      <c r="A8075" s="2">
        <v>45962</v>
      </c>
      <c r="B8075" t="s">
        <v>15</v>
      </c>
      <c r="C8075">
        <v>271</v>
      </c>
      <c r="D8075">
        <v>3</v>
      </c>
      <c r="E8075">
        <v>2.153</v>
      </c>
      <c r="F8075">
        <v>1.107</v>
      </c>
      <c r="G8075">
        <v>6.46</v>
      </c>
      <c r="H8075">
        <v>6.46</v>
      </c>
      <c r="I8075" t="s">
        <v>149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X8075">
        <v>0</v>
      </c>
      <c r="Y8075">
        <v>0</v>
      </c>
    </row>
    <row r="8076" spans="1:25" x14ac:dyDescent="0.3">
      <c r="A8076" s="2">
        <v>45962</v>
      </c>
      <c r="B8076" t="s">
        <v>112</v>
      </c>
      <c r="C8076">
        <v>132</v>
      </c>
      <c r="D8076">
        <v>1</v>
      </c>
      <c r="E8076">
        <v>1.1399999999999999</v>
      </c>
      <c r="F8076">
        <v>0.75800000000000001</v>
      </c>
      <c r="G8076">
        <v>1.1399999999999999</v>
      </c>
      <c r="H8076">
        <v>1.1399999999999999</v>
      </c>
      <c r="I8076" t="s">
        <v>149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X8076">
        <v>0</v>
      </c>
      <c r="Y8076">
        <v>0</v>
      </c>
    </row>
    <row r="8077" spans="1:25" x14ac:dyDescent="0.3">
      <c r="A8077" s="2">
        <v>45962</v>
      </c>
      <c r="B8077" t="s">
        <v>15</v>
      </c>
      <c r="C8077">
        <v>280</v>
      </c>
      <c r="D8077">
        <v>3</v>
      </c>
      <c r="E8077">
        <v>0.79300000000000004</v>
      </c>
      <c r="F8077">
        <v>1.071</v>
      </c>
      <c r="G8077">
        <v>2.38</v>
      </c>
      <c r="H8077">
        <v>2.38</v>
      </c>
      <c r="I8077" t="s">
        <v>149</v>
      </c>
      <c r="J8077">
        <v>1</v>
      </c>
      <c r="K8077">
        <v>1</v>
      </c>
      <c r="L8077">
        <v>1</v>
      </c>
      <c r="M8077">
        <v>1</v>
      </c>
      <c r="N8077">
        <v>2</v>
      </c>
      <c r="O8077">
        <v>2</v>
      </c>
      <c r="P8077">
        <v>2</v>
      </c>
      <c r="Q8077">
        <v>2</v>
      </c>
      <c r="R8077">
        <v>73.760000000000005</v>
      </c>
      <c r="S8077">
        <v>73.760000000000005</v>
      </c>
      <c r="T8077">
        <v>73.760000000000005</v>
      </c>
      <c r="U8077">
        <v>73.760000000000005</v>
      </c>
      <c r="V8077">
        <v>3.2266811280000001</v>
      </c>
      <c r="W8077">
        <v>3.2266811280000001</v>
      </c>
      <c r="X8077">
        <v>30.991596640000001</v>
      </c>
      <c r="Y8077">
        <v>30.991596640000001</v>
      </c>
    </row>
    <row r="8078" spans="1:25" x14ac:dyDescent="0.3">
      <c r="A8078" s="2">
        <v>45962</v>
      </c>
      <c r="B8078" t="s">
        <v>112</v>
      </c>
      <c r="C8078">
        <v>265</v>
      </c>
      <c r="D8078">
        <v>2</v>
      </c>
      <c r="E8078">
        <v>0.56499999999999995</v>
      </c>
      <c r="F8078">
        <v>0.755</v>
      </c>
      <c r="G8078">
        <v>1.1299999999999999</v>
      </c>
      <c r="H8078">
        <v>1.1299999999999999</v>
      </c>
      <c r="I8078" t="s">
        <v>149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1</v>
      </c>
      <c r="R8078">
        <v>25.88</v>
      </c>
      <c r="S8078">
        <v>25.88</v>
      </c>
      <c r="T8078">
        <v>25.88</v>
      </c>
      <c r="U8078">
        <v>25.88</v>
      </c>
      <c r="V8078">
        <v>4.3663060280000003</v>
      </c>
      <c r="W8078">
        <v>4.3663060280000003</v>
      </c>
      <c r="X8078">
        <v>22.902654869999999</v>
      </c>
      <c r="Y8078">
        <v>22.902654869999999</v>
      </c>
    </row>
    <row r="8079" spans="1:25" x14ac:dyDescent="0.3">
      <c r="A8079" s="2">
        <v>45962</v>
      </c>
      <c r="B8079" t="s">
        <v>100</v>
      </c>
      <c r="C8079">
        <v>11</v>
      </c>
      <c r="D8079">
        <v>0</v>
      </c>
      <c r="F8079">
        <v>0</v>
      </c>
      <c r="G8079">
        <v>0</v>
      </c>
      <c r="H8079">
        <v>0</v>
      </c>
      <c r="I8079" t="s">
        <v>149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5" x14ac:dyDescent="0.3">
      <c r="A8080" s="2">
        <v>45962</v>
      </c>
      <c r="B8080" t="s">
        <v>54</v>
      </c>
      <c r="C8080">
        <v>595</v>
      </c>
      <c r="D8080">
        <v>2</v>
      </c>
      <c r="E8080">
        <v>1.26</v>
      </c>
      <c r="F8080">
        <v>0.33600000000000002</v>
      </c>
      <c r="G8080">
        <v>2.52</v>
      </c>
      <c r="H8080">
        <v>2.52</v>
      </c>
      <c r="I8080" t="s">
        <v>149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X8080">
        <v>0</v>
      </c>
      <c r="Y8080">
        <v>0</v>
      </c>
    </row>
    <row r="8081" spans="1:25" x14ac:dyDescent="0.3">
      <c r="A8081" s="2">
        <v>45962</v>
      </c>
      <c r="B8081" t="s">
        <v>60</v>
      </c>
      <c r="C8081">
        <v>1227</v>
      </c>
      <c r="D8081">
        <v>7</v>
      </c>
      <c r="E8081">
        <v>0.85099999999999998</v>
      </c>
      <c r="F8081">
        <v>0.56999999999999995</v>
      </c>
      <c r="G8081">
        <v>5.96</v>
      </c>
      <c r="H8081">
        <v>5.96</v>
      </c>
      <c r="I8081" t="s">
        <v>149</v>
      </c>
      <c r="J8081">
        <v>1</v>
      </c>
      <c r="K8081">
        <v>2</v>
      </c>
      <c r="L8081">
        <v>2</v>
      </c>
      <c r="M8081">
        <v>2</v>
      </c>
      <c r="N8081">
        <v>1</v>
      </c>
      <c r="O8081">
        <v>2</v>
      </c>
      <c r="P8081">
        <v>2</v>
      </c>
      <c r="Q8081">
        <v>2</v>
      </c>
      <c r="R8081">
        <v>21.88</v>
      </c>
      <c r="S8081">
        <v>43.76</v>
      </c>
      <c r="T8081">
        <v>43.76</v>
      </c>
      <c r="U8081">
        <v>43.76</v>
      </c>
      <c r="V8081">
        <v>13.61974406</v>
      </c>
      <c r="W8081">
        <v>13.61974406</v>
      </c>
      <c r="X8081">
        <v>7.3422818789999997</v>
      </c>
      <c r="Y8081">
        <v>7.3422818789999997</v>
      </c>
    </row>
    <row r="8082" spans="1:25" x14ac:dyDescent="0.3">
      <c r="A8082" s="2">
        <v>45962</v>
      </c>
      <c r="B8082" t="s">
        <v>60</v>
      </c>
      <c r="C8082">
        <v>2725</v>
      </c>
      <c r="D8082">
        <v>8</v>
      </c>
      <c r="E8082">
        <v>0.86799999999999999</v>
      </c>
      <c r="F8082">
        <v>0.29399999999999998</v>
      </c>
      <c r="G8082">
        <v>6.94</v>
      </c>
      <c r="H8082">
        <v>6.94</v>
      </c>
      <c r="I8082" t="s">
        <v>149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X8082">
        <v>0</v>
      </c>
      <c r="Y8082">
        <v>0</v>
      </c>
    </row>
    <row r="8083" spans="1:25" x14ac:dyDescent="0.3">
      <c r="A8083" s="2">
        <v>45962</v>
      </c>
      <c r="B8083" t="s">
        <v>100</v>
      </c>
      <c r="C8083">
        <v>46</v>
      </c>
      <c r="D8083">
        <v>0</v>
      </c>
      <c r="F8083">
        <v>0</v>
      </c>
      <c r="G8083">
        <v>0</v>
      </c>
      <c r="H8083">
        <v>0</v>
      </c>
      <c r="I8083" t="s">
        <v>149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5" x14ac:dyDescent="0.3">
      <c r="A8084" s="2">
        <v>45962</v>
      </c>
      <c r="B8084" t="s">
        <v>54</v>
      </c>
      <c r="C8084">
        <v>1309</v>
      </c>
      <c r="D8084">
        <v>6</v>
      </c>
      <c r="E8084">
        <v>1.1599999999999999</v>
      </c>
      <c r="F8084">
        <v>0.45800000000000002</v>
      </c>
      <c r="G8084">
        <v>6.96</v>
      </c>
      <c r="H8084">
        <v>6.96</v>
      </c>
      <c r="I8084" t="s">
        <v>149</v>
      </c>
      <c r="J8084">
        <v>3</v>
      </c>
      <c r="K8084">
        <v>3</v>
      </c>
      <c r="L8084">
        <v>3</v>
      </c>
      <c r="M8084">
        <v>3</v>
      </c>
      <c r="N8084">
        <v>5</v>
      </c>
      <c r="O8084">
        <v>5</v>
      </c>
      <c r="P8084">
        <v>5</v>
      </c>
      <c r="Q8084">
        <v>5</v>
      </c>
      <c r="R8084">
        <v>187.46</v>
      </c>
      <c r="S8084">
        <v>187.46</v>
      </c>
      <c r="T8084">
        <v>187.46</v>
      </c>
      <c r="U8084">
        <v>187.46</v>
      </c>
      <c r="V8084">
        <v>3.7127920620000001</v>
      </c>
      <c r="W8084">
        <v>3.7127920620000001</v>
      </c>
      <c r="X8084">
        <v>26.933908049999999</v>
      </c>
      <c r="Y8084">
        <v>26.933908049999999</v>
      </c>
    </row>
    <row r="8085" spans="1:25" x14ac:dyDescent="0.3">
      <c r="A8085" s="2">
        <v>45962</v>
      </c>
      <c r="B8085" t="s">
        <v>100</v>
      </c>
      <c r="C8085">
        <v>37</v>
      </c>
      <c r="D8085">
        <v>2</v>
      </c>
      <c r="E8085">
        <v>0.63</v>
      </c>
      <c r="F8085">
        <v>5.4050000000000002</v>
      </c>
      <c r="G8085">
        <v>1.26</v>
      </c>
      <c r="H8085">
        <v>1.26</v>
      </c>
      <c r="I8085" t="s">
        <v>149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X8085">
        <v>0</v>
      </c>
      <c r="Y8085">
        <v>0</v>
      </c>
    </row>
    <row r="8086" spans="1:25" x14ac:dyDescent="0.3">
      <c r="A8086" s="2">
        <v>45962</v>
      </c>
      <c r="B8086" t="s">
        <v>54</v>
      </c>
      <c r="C8086">
        <v>170</v>
      </c>
      <c r="D8086">
        <v>1</v>
      </c>
      <c r="E8086">
        <v>0.86</v>
      </c>
      <c r="F8086">
        <v>0.58799999999999997</v>
      </c>
      <c r="G8086">
        <v>0.86</v>
      </c>
      <c r="H8086">
        <v>0.86</v>
      </c>
      <c r="I8086" t="s">
        <v>149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X8086">
        <v>0</v>
      </c>
      <c r="Y8086">
        <v>0</v>
      </c>
    </row>
    <row r="8087" spans="1:25" x14ac:dyDescent="0.3">
      <c r="A8087" s="2">
        <v>45962</v>
      </c>
      <c r="B8087" t="s">
        <v>60</v>
      </c>
      <c r="C8087">
        <v>509</v>
      </c>
      <c r="D8087">
        <v>3</v>
      </c>
      <c r="E8087">
        <v>1.02</v>
      </c>
      <c r="F8087">
        <v>0.58899999999999997</v>
      </c>
      <c r="G8087">
        <v>3.06</v>
      </c>
      <c r="H8087">
        <v>3.06</v>
      </c>
      <c r="I8087" t="s">
        <v>149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X8087">
        <v>0</v>
      </c>
      <c r="Y8087">
        <v>0</v>
      </c>
    </row>
    <row r="8088" spans="1:25" x14ac:dyDescent="0.3">
      <c r="A8088" s="2">
        <v>45962</v>
      </c>
      <c r="B8088" t="s">
        <v>54</v>
      </c>
      <c r="C8088">
        <v>2783</v>
      </c>
      <c r="D8088">
        <v>8</v>
      </c>
      <c r="E8088">
        <v>0.52300000000000002</v>
      </c>
      <c r="F8088">
        <v>0.28699999999999998</v>
      </c>
      <c r="G8088">
        <v>4.18</v>
      </c>
      <c r="H8088">
        <v>4.18</v>
      </c>
      <c r="I8088" t="s">
        <v>149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X8088">
        <v>0</v>
      </c>
      <c r="Y8088">
        <v>0</v>
      </c>
    </row>
    <row r="8089" spans="1:25" x14ac:dyDescent="0.3">
      <c r="A8089" s="2">
        <v>45962</v>
      </c>
      <c r="B8089" t="s">
        <v>100</v>
      </c>
      <c r="C8089">
        <v>17</v>
      </c>
      <c r="D8089">
        <v>0</v>
      </c>
      <c r="F8089">
        <v>0</v>
      </c>
      <c r="G8089">
        <v>0</v>
      </c>
      <c r="H8089">
        <v>0</v>
      </c>
      <c r="I8089" t="s">
        <v>149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5" x14ac:dyDescent="0.3">
      <c r="A8090" s="2">
        <v>45962</v>
      </c>
      <c r="B8090" t="s">
        <v>60</v>
      </c>
      <c r="C8090">
        <v>2243</v>
      </c>
      <c r="D8090">
        <v>13</v>
      </c>
      <c r="E8090">
        <v>0.56399999999999995</v>
      </c>
      <c r="F8090">
        <v>0.57999999999999996</v>
      </c>
      <c r="G8090">
        <v>7.33</v>
      </c>
      <c r="H8090">
        <v>7.33</v>
      </c>
      <c r="I8090" t="s">
        <v>149</v>
      </c>
      <c r="J8090">
        <v>2</v>
      </c>
      <c r="K8090">
        <v>2</v>
      </c>
      <c r="L8090">
        <v>2</v>
      </c>
      <c r="M8090">
        <v>2</v>
      </c>
      <c r="N8090">
        <v>2</v>
      </c>
      <c r="O8090">
        <v>2</v>
      </c>
      <c r="P8090">
        <v>2</v>
      </c>
      <c r="Q8090">
        <v>2</v>
      </c>
      <c r="R8090">
        <v>57.78</v>
      </c>
      <c r="S8090">
        <v>57.78</v>
      </c>
      <c r="T8090">
        <v>57.78</v>
      </c>
      <c r="U8090">
        <v>57.78</v>
      </c>
      <c r="V8090">
        <v>12.68605054</v>
      </c>
      <c r="W8090">
        <v>12.68605054</v>
      </c>
      <c r="X8090">
        <v>7.8826739430000003</v>
      </c>
      <c r="Y8090">
        <v>7.8826739430000003</v>
      </c>
    </row>
    <row r="8091" spans="1:25" x14ac:dyDescent="0.3">
      <c r="A8091" s="2">
        <v>45962</v>
      </c>
      <c r="B8091" t="s">
        <v>48</v>
      </c>
      <c r="C8091">
        <v>249</v>
      </c>
      <c r="D8091">
        <v>4</v>
      </c>
      <c r="E8091">
        <v>1.5449999999999999</v>
      </c>
      <c r="F8091">
        <v>1.6060000000000001</v>
      </c>
      <c r="G8091">
        <v>6.18</v>
      </c>
      <c r="H8091">
        <v>6.18</v>
      </c>
      <c r="I8091" t="s">
        <v>149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X8091">
        <v>0</v>
      </c>
      <c r="Y8091">
        <v>0</v>
      </c>
    </row>
    <row r="8092" spans="1:25" x14ac:dyDescent="0.3">
      <c r="A8092" s="2">
        <v>45962</v>
      </c>
      <c r="B8092" t="s">
        <v>48</v>
      </c>
      <c r="C8092">
        <v>533</v>
      </c>
      <c r="D8092">
        <v>1</v>
      </c>
      <c r="E8092">
        <v>1.38</v>
      </c>
      <c r="F8092">
        <v>0.188</v>
      </c>
      <c r="G8092">
        <v>1.38</v>
      </c>
      <c r="H8092">
        <v>1.38</v>
      </c>
      <c r="I8092" t="s">
        <v>149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X8092">
        <v>0</v>
      </c>
      <c r="Y8092">
        <v>0</v>
      </c>
    </row>
    <row r="8093" spans="1:25" x14ac:dyDescent="0.3">
      <c r="A8093" s="2">
        <v>45962</v>
      </c>
      <c r="B8093" t="s">
        <v>48</v>
      </c>
      <c r="C8093">
        <v>422</v>
      </c>
      <c r="D8093">
        <v>3</v>
      </c>
      <c r="E8093">
        <v>1.343</v>
      </c>
      <c r="F8093">
        <v>0.71099999999999997</v>
      </c>
      <c r="G8093">
        <v>4.03</v>
      </c>
      <c r="H8093">
        <v>4.03</v>
      </c>
      <c r="I8093" t="s">
        <v>149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X8093">
        <v>0</v>
      </c>
      <c r="Y8093">
        <v>0</v>
      </c>
    </row>
    <row r="8094" spans="1:25" x14ac:dyDescent="0.3">
      <c r="A8094" s="2">
        <v>45962</v>
      </c>
      <c r="B8094" t="s">
        <v>48</v>
      </c>
      <c r="C8094">
        <v>881</v>
      </c>
      <c r="D8094">
        <v>3</v>
      </c>
      <c r="E8094">
        <v>1.0229999999999999</v>
      </c>
      <c r="F8094">
        <v>0.34100000000000003</v>
      </c>
      <c r="G8094">
        <v>3.07</v>
      </c>
      <c r="H8094">
        <v>3.07</v>
      </c>
      <c r="I8094" t="s">
        <v>149</v>
      </c>
      <c r="J8094">
        <v>0</v>
      </c>
      <c r="K8094">
        <v>1</v>
      </c>
      <c r="L8094">
        <v>1</v>
      </c>
      <c r="M8094">
        <v>1</v>
      </c>
      <c r="N8094">
        <v>0</v>
      </c>
      <c r="O8094">
        <v>1</v>
      </c>
      <c r="P8094">
        <v>1</v>
      </c>
      <c r="Q8094">
        <v>1</v>
      </c>
      <c r="R8094">
        <v>0</v>
      </c>
      <c r="S8094">
        <v>28.49</v>
      </c>
      <c r="T8094">
        <v>28.49</v>
      </c>
      <c r="U8094">
        <v>28.49</v>
      </c>
      <c r="V8094">
        <v>10.775710780000001</v>
      </c>
      <c r="W8094">
        <v>10.775710780000001</v>
      </c>
      <c r="X8094">
        <v>9.2801302929999991</v>
      </c>
      <c r="Y8094">
        <v>9.2801302929999991</v>
      </c>
    </row>
    <row r="8095" spans="1:25" x14ac:dyDescent="0.3">
      <c r="A8095" s="2">
        <v>45962</v>
      </c>
      <c r="B8095" t="s">
        <v>19</v>
      </c>
      <c r="C8095">
        <v>16</v>
      </c>
      <c r="D8095">
        <v>0</v>
      </c>
      <c r="F8095">
        <v>0</v>
      </c>
      <c r="G8095">
        <v>0</v>
      </c>
      <c r="H8095">
        <v>0</v>
      </c>
      <c r="I8095" t="s">
        <v>149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5" x14ac:dyDescent="0.3">
      <c r="A8096" s="2">
        <v>45962</v>
      </c>
      <c r="B8096" t="s">
        <v>90</v>
      </c>
      <c r="C8096">
        <v>10</v>
      </c>
      <c r="D8096">
        <v>0</v>
      </c>
      <c r="F8096">
        <v>0</v>
      </c>
      <c r="G8096">
        <v>0</v>
      </c>
      <c r="H8096">
        <v>0</v>
      </c>
      <c r="I8096" t="s">
        <v>149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5" x14ac:dyDescent="0.3">
      <c r="A8097" s="2">
        <v>45962</v>
      </c>
      <c r="B8097" t="s">
        <v>19</v>
      </c>
      <c r="C8097">
        <v>21</v>
      </c>
      <c r="D8097">
        <v>2</v>
      </c>
      <c r="E8097">
        <v>1.5</v>
      </c>
      <c r="F8097">
        <v>9.5239999999999991</v>
      </c>
      <c r="G8097">
        <v>3</v>
      </c>
      <c r="H8097">
        <v>3</v>
      </c>
      <c r="I8097" t="s">
        <v>149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31.88</v>
      </c>
      <c r="S8097">
        <v>31.88</v>
      </c>
      <c r="T8097">
        <v>31.88</v>
      </c>
      <c r="U8097">
        <v>31.88</v>
      </c>
      <c r="V8097">
        <v>9.4102885819999997</v>
      </c>
      <c r="W8097">
        <v>9.4102885819999997</v>
      </c>
      <c r="X8097">
        <v>10.626666670000001</v>
      </c>
      <c r="Y8097">
        <v>10.626666670000001</v>
      </c>
    </row>
    <row r="8098" spans="1:25" x14ac:dyDescent="0.3">
      <c r="A8098" s="2">
        <v>45962</v>
      </c>
      <c r="B8098" t="s">
        <v>90</v>
      </c>
      <c r="C8098">
        <v>6</v>
      </c>
      <c r="D8098">
        <v>1</v>
      </c>
      <c r="E8098">
        <v>0.66</v>
      </c>
      <c r="F8098">
        <v>16.667000000000002</v>
      </c>
      <c r="G8098">
        <v>0.66</v>
      </c>
      <c r="H8098">
        <v>0.66</v>
      </c>
      <c r="I8098" t="s">
        <v>149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X8098">
        <v>0</v>
      </c>
      <c r="Y8098">
        <v>0</v>
      </c>
    </row>
    <row r="8099" spans="1:25" x14ac:dyDescent="0.3">
      <c r="A8099" s="2">
        <v>45962</v>
      </c>
      <c r="B8099" t="s">
        <v>19</v>
      </c>
      <c r="C8099">
        <v>12</v>
      </c>
      <c r="D8099">
        <v>0</v>
      </c>
      <c r="F8099">
        <v>0</v>
      </c>
      <c r="G8099">
        <v>0</v>
      </c>
      <c r="H8099">
        <v>0</v>
      </c>
      <c r="I8099" t="s">
        <v>149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5" x14ac:dyDescent="0.3">
      <c r="A8100" s="2">
        <v>45962</v>
      </c>
      <c r="B8100" t="s">
        <v>90</v>
      </c>
      <c r="C8100">
        <v>14</v>
      </c>
      <c r="D8100">
        <v>0</v>
      </c>
      <c r="F8100">
        <v>0</v>
      </c>
      <c r="G8100">
        <v>0</v>
      </c>
      <c r="H8100">
        <v>0</v>
      </c>
      <c r="I8100" t="s">
        <v>149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5" x14ac:dyDescent="0.3">
      <c r="A8101" s="2">
        <v>45962</v>
      </c>
      <c r="B8101" t="s">
        <v>19</v>
      </c>
      <c r="C8101">
        <v>12</v>
      </c>
      <c r="D8101">
        <v>0</v>
      </c>
      <c r="F8101">
        <v>0</v>
      </c>
      <c r="G8101">
        <v>0</v>
      </c>
      <c r="H8101">
        <v>0</v>
      </c>
      <c r="I8101" t="s">
        <v>149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5" x14ac:dyDescent="0.3">
      <c r="A8102" s="2">
        <v>45962</v>
      </c>
      <c r="B8102" t="s">
        <v>90</v>
      </c>
      <c r="C8102">
        <v>8</v>
      </c>
      <c r="D8102">
        <v>0</v>
      </c>
      <c r="F8102">
        <v>0</v>
      </c>
      <c r="G8102">
        <v>0</v>
      </c>
      <c r="H8102">
        <v>0</v>
      </c>
      <c r="I8102" t="s">
        <v>149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5" x14ac:dyDescent="0.3">
      <c r="A8103" s="2">
        <v>45962</v>
      </c>
      <c r="B8103" t="s">
        <v>58</v>
      </c>
      <c r="C8103">
        <v>302</v>
      </c>
      <c r="D8103">
        <v>10</v>
      </c>
      <c r="E8103">
        <v>0.88500000000000001</v>
      </c>
      <c r="F8103">
        <v>3.3109999999999999</v>
      </c>
      <c r="G8103">
        <v>8.85</v>
      </c>
      <c r="H8103">
        <v>8.85</v>
      </c>
      <c r="I8103" t="s">
        <v>149</v>
      </c>
      <c r="J8103">
        <v>2</v>
      </c>
      <c r="K8103">
        <v>2</v>
      </c>
      <c r="L8103">
        <v>2</v>
      </c>
      <c r="M8103">
        <v>2</v>
      </c>
      <c r="N8103">
        <v>2</v>
      </c>
      <c r="O8103">
        <v>2</v>
      </c>
      <c r="P8103">
        <v>2</v>
      </c>
      <c r="Q8103">
        <v>2</v>
      </c>
      <c r="R8103">
        <v>24.98</v>
      </c>
      <c r="S8103">
        <v>24.98</v>
      </c>
      <c r="T8103">
        <v>24.98</v>
      </c>
      <c r="U8103">
        <v>24.98</v>
      </c>
      <c r="V8103">
        <v>35.428342669999999</v>
      </c>
      <c r="W8103">
        <v>35.428342669999999</v>
      </c>
      <c r="X8103">
        <v>2.8225988700000002</v>
      </c>
      <c r="Y8103">
        <v>2.8225988700000002</v>
      </c>
    </row>
    <row r="8104" spans="1:25" x14ac:dyDescent="0.3">
      <c r="A8104" s="2">
        <v>45962</v>
      </c>
      <c r="B8104" t="s">
        <v>110</v>
      </c>
      <c r="C8104">
        <v>102</v>
      </c>
      <c r="D8104">
        <v>2</v>
      </c>
      <c r="E8104">
        <v>1.1100000000000001</v>
      </c>
      <c r="F8104">
        <v>1.9610000000000001</v>
      </c>
      <c r="G8104">
        <v>2.2200000000000002</v>
      </c>
      <c r="H8104">
        <v>2.2200000000000002</v>
      </c>
      <c r="I8104" t="s">
        <v>149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X8104">
        <v>0</v>
      </c>
      <c r="Y8104">
        <v>0</v>
      </c>
    </row>
    <row r="8105" spans="1:25" x14ac:dyDescent="0.3">
      <c r="A8105" s="2">
        <v>45962</v>
      </c>
      <c r="B8105" t="s">
        <v>34</v>
      </c>
      <c r="C8105">
        <v>321</v>
      </c>
      <c r="D8105">
        <v>1</v>
      </c>
      <c r="E8105">
        <v>2.4900000000000002</v>
      </c>
      <c r="F8105">
        <v>0.312</v>
      </c>
      <c r="G8105">
        <v>2.4900000000000002</v>
      </c>
      <c r="H8105">
        <v>2.4900000000000002</v>
      </c>
      <c r="I8105" t="s">
        <v>149</v>
      </c>
      <c r="J8105">
        <v>0</v>
      </c>
      <c r="K8105">
        <v>1</v>
      </c>
      <c r="L8105">
        <v>1</v>
      </c>
      <c r="M8105">
        <v>1</v>
      </c>
      <c r="N8105">
        <v>0</v>
      </c>
      <c r="O8105">
        <v>1</v>
      </c>
      <c r="P8105">
        <v>1</v>
      </c>
      <c r="Q8105">
        <v>1</v>
      </c>
      <c r="R8105">
        <v>0</v>
      </c>
      <c r="S8105">
        <v>18.88</v>
      </c>
      <c r="T8105">
        <v>18.88</v>
      </c>
      <c r="U8105">
        <v>18.88</v>
      </c>
      <c r="V8105">
        <v>13.18855932</v>
      </c>
      <c r="W8105">
        <v>13.18855932</v>
      </c>
      <c r="X8105">
        <v>7.5823293170000001</v>
      </c>
      <c r="Y8105">
        <v>7.5823293170000001</v>
      </c>
    </row>
    <row r="8106" spans="1:25" x14ac:dyDescent="0.3">
      <c r="A8106" s="2">
        <v>45962</v>
      </c>
      <c r="B8106" t="s">
        <v>28</v>
      </c>
      <c r="C8106">
        <v>30</v>
      </c>
      <c r="D8106">
        <v>0</v>
      </c>
      <c r="F8106">
        <v>0</v>
      </c>
      <c r="G8106">
        <v>0</v>
      </c>
      <c r="H8106">
        <v>0</v>
      </c>
      <c r="I8106" t="s">
        <v>149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5" x14ac:dyDescent="0.3">
      <c r="A8107" s="2">
        <v>45962</v>
      </c>
      <c r="B8107" t="s">
        <v>58</v>
      </c>
      <c r="C8107">
        <v>289</v>
      </c>
      <c r="D8107">
        <v>5</v>
      </c>
      <c r="E8107">
        <v>0.90200000000000002</v>
      </c>
      <c r="F8107">
        <v>1.73</v>
      </c>
      <c r="G8107">
        <v>4.51</v>
      </c>
      <c r="H8107">
        <v>4.51</v>
      </c>
      <c r="I8107" t="s">
        <v>149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1</v>
      </c>
      <c r="P8107">
        <v>1</v>
      </c>
      <c r="Q8107">
        <v>1</v>
      </c>
      <c r="R8107">
        <v>11.49</v>
      </c>
      <c r="S8107">
        <v>11.49</v>
      </c>
      <c r="T8107">
        <v>11.49</v>
      </c>
      <c r="U8107">
        <v>11.49</v>
      </c>
      <c r="V8107">
        <v>39.251523059999997</v>
      </c>
      <c r="W8107">
        <v>39.251523059999997</v>
      </c>
      <c r="X8107">
        <v>2.54767184</v>
      </c>
      <c r="Y8107">
        <v>2.54767184</v>
      </c>
    </row>
    <row r="8108" spans="1:25" x14ac:dyDescent="0.3">
      <c r="A8108" s="2">
        <v>45962</v>
      </c>
      <c r="B8108" t="s">
        <v>110</v>
      </c>
      <c r="C8108">
        <v>462</v>
      </c>
      <c r="D8108">
        <v>2</v>
      </c>
      <c r="E8108">
        <v>0.56499999999999995</v>
      </c>
      <c r="F8108">
        <v>0.433</v>
      </c>
      <c r="G8108">
        <v>1.1299999999999999</v>
      </c>
      <c r="H8108">
        <v>1.1299999999999999</v>
      </c>
      <c r="I8108" t="s">
        <v>149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X8108">
        <v>0</v>
      </c>
      <c r="Y8108">
        <v>0</v>
      </c>
    </row>
    <row r="8109" spans="1:25" x14ac:dyDescent="0.3">
      <c r="A8109" s="2">
        <v>45962</v>
      </c>
      <c r="B8109" t="s">
        <v>34</v>
      </c>
      <c r="C8109">
        <v>578</v>
      </c>
      <c r="D8109">
        <v>1</v>
      </c>
      <c r="E8109">
        <v>0.84</v>
      </c>
      <c r="F8109">
        <v>0.17299999999999999</v>
      </c>
      <c r="G8109">
        <v>0.84</v>
      </c>
      <c r="H8109">
        <v>0.84</v>
      </c>
      <c r="I8109" t="s">
        <v>149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X8109">
        <v>0</v>
      </c>
      <c r="Y8109">
        <v>0</v>
      </c>
    </row>
    <row r="8110" spans="1:25" x14ac:dyDescent="0.3">
      <c r="A8110" s="2">
        <v>45962</v>
      </c>
      <c r="B8110" t="s">
        <v>28</v>
      </c>
      <c r="C8110">
        <v>107</v>
      </c>
      <c r="D8110">
        <v>3</v>
      </c>
      <c r="E8110">
        <v>0.54700000000000004</v>
      </c>
      <c r="F8110">
        <v>2.8039999999999998</v>
      </c>
      <c r="G8110">
        <v>1.64</v>
      </c>
      <c r="H8110">
        <v>1.64</v>
      </c>
      <c r="I8110" t="s">
        <v>149</v>
      </c>
      <c r="J8110">
        <v>0</v>
      </c>
      <c r="K8110">
        <v>4</v>
      </c>
      <c r="L8110">
        <v>4</v>
      </c>
      <c r="M8110">
        <v>4</v>
      </c>
      <c r="N8110">
        <v>0</v>
      </c>
      <c r="O8110">
        <v>4</v>
      </c>
      <c r="P8110">
        <v>4</v>
      </c>
      <c r="Q8110">
        <v>4</v>
      </c>
      <c r="R8110">
        <v>0</v>
      </c>
      <c r="S8110">
        <v>207.96</v>
      </c>
      <c r="T8110">
        <v>207.96</v>
      </c>
      <c r="U8110">
        <v>207.96</v>
      </c>
      <c r="V8110">
        <v>0.78861319480000003</v>
      </c>
      <c r="W8110">
        <v>0.78861319480000003</v>
      </c>
      <c r="X8110">
        <v>126.804878</v>
      </c>
      <c r="Y8110">
        <v>126.804878</v>
      </c>
    </row>
    <row r="8111" spans="1:25" x14ac:dyDescent="0.3">
      <c r="A8111" s="2">
        <v>45962</v>
      </c>
      <c r="B8111" t="s">
        <v>28</v>
      </c>
      <c r="C8111">
        <v>22</v>
      </c>
      <c r="D8111">
        <v>0</v>
      </c>
      <c r="F8111">
        <v>0</v>
      </c>
      <c r="G8111">
        <v>0</v>
      </c>
      <c r="H8111">
        <v>0</v>
      </c>
      <c r="I8111" t="s">
        <v>149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5" x14ac:dyDescent="0.3">
      <c r="A8112" s="2">
        <v>45962</v>
      </c>
      <c r="B8112" t="s">
        <v>58</v>
      </c>
      <c r="C8112">
        <v>143</v>
      </c>
      <c r="D8112">
        <v>2</v>
      </c>
      <c r="E8112">
        <v>1.0049999999999999</v>
      </c>
      <c r="F8112">
        <v>1.399</v>
      </c>
      <c r="G8112">
        <v>2.0099999999999998</v>
      </c>
      <c r="H8112">
        <v>2.0099999999999998</v>
      </c>
      <c r="I8112" t="s">
        <v>149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X8112">
        <v>0</v>
      </c>
      <c r="Y8112">
        <v>0</v>
      </c>
    </row>
    <row r="8113" spans="1:25" x14ac:dyDescent="0.3">
      <c r="A8113" s="2">
        <v>45962</v>
      </c>
      <c r="B8113" t="s">
        <v>110</v>
      </c>
      <c r="C8113">
        <v>165</v>
      </c>
      <c r="D8113">
        <v>1</v>
      </c>
      <c r="E8113">
        <v>1.35</v>
      </c>
      <c r="F8113">
        <v>0.60599999999999998</v>
      </c>
      <c r="G8113">
        <v>1.35</v>
      </c>
      <c r="H8113">
        <v>1.35</v>
      </c>
      <c r="I8113" t="s">
        <v>149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X8113">
        <v>0</v>
      </c>
      <c r="Y8113">
        <v>0</v>
      </c>
    </row>
    <row r="8114" spans="1:25" x14ac:dyDescent="0.3">
      <c r="A8114" s="2">
        <v>45962</v>
      </c>
      <c r="B8114" t="s">
        <v>34</v>
      </c>
      <c r="C8114">
        <v>494</v>
      </c>
      <c r="D8114">
        <v>1</v>
      </c>
      <c r="E8114">
        <v>1.93</v>
      </c>
      <c r="F8114">
        <v>0.20200000000000001</v>
      </c>
      <c r="G8114">
        <v>1.93</v>
      </c>
      <c r="H8114">
        <v>1.93</v>
      </c>
      <c r="I8114" t="s">
        <v>149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X8114">
        <v>0</v>
      </c>
      <c r="Y8114">
        <v>0</v>
      </c>
    </row>
    <row r="8115" spans="1:25" x14ac:dyDescent="0.3">
      <c r="A8115" s="2">
        <v>45962</v>
      </c>
      <c r="B8115" t="s">
        <v>34</v>
      </c>
      <c r="C8115">
        <v>82</v>
      </c>
      <c r="D8115">
        <v>0</v>
      </c>
      <c r="F8115">
        <v>0</v>
      </c>
      <c r="G8115">
        <v>0</v>
      </c>
      <c r="H8115">
        <v>0</v>
      </c>
      <c r="I8115" t="s">
        <v>149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5" x14ac:dyDescent="0.3">
      <c r="A8116" s="2">
        <v>45962</v>
      </c>
      <c r="B8116" t="s">
        <v>58</v>
      </c>
      <c r="C8116">
        <v>246</v>
      </c>
      <c r="D8116">
        <v>2</v>
      </c>
      <c r="E8116">
        <v>0.43</v>
      </c>
      <c r="F8116">
        <v>0.81299999999999994</v>
      </c>
      <c r="G8116">
        <v>0.86</v>
      </c>
      <c r="H8116">
        <v>0.86</v>
      </c>
      <c r="I8116" t="s">
        <v>149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X8116">
        <v>0</v>
      </c>
      <c r="Y8116">
        <v>0</v>
      </c>
    </row>
    <row r="8117" spans="1:25" x14ac:dyDescent="0.3">
      <c r="A8117" s="2">
        <v>45962</v>
      </c>
      <c r="B8117" t="s">
        <v>28</v>
      </c>
      <c r="C8117">
        <v>33</v>
      </c>
      <c r="D8117">
        <v>0</v>
      </c>
      <c r="F8117">
        <v>0</v>
      </c>
      <c r="G8117">
        <v>0</v>
      </c>
      <c r="H8117">
        <v>0</v>
      </c>
      <c r="I8117" t="s">
        <v>149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5" x14ac:dyDescent="0.3">
      <c r="A8118" s="2">
        <v>45962</v>
      </c>
      <c r="B8118" t="s">
        <v>110</v>
      </c>
      <c r="C8118">
        <v>682</v>
      </c>
      <c r="D8118">
        <v>5</v>
      </c>
      <c r="E8118">
        <v>0.626</v>
      </c>
      <c r="F8118">
        <v>0.73299999999999998</v>
      </c>
      <c r="G8118">
        <v>3.13</v>
      </c>
      <c r="H8118">
        <v>3.13</v>
      </c>
      <c r="I8118" t="s">
        <v>149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X8118">
        <v>0</v>
      </c>
      <c r="Y8118">
        <v>0</v>
      </c>
    </row>
    <row r="8119" spans="1:25" x14ac:dyDescent="0.3">
      <c r="A8119" s="2">
        <v>45962</v>
      </c>
      <c r="B8119" t="s">
        <v>26</v>
      </c>
      <c r="C8119">
        <v>116</v>
      </c>
      <c r="D8119">
        <v>0</v>
      </c>
      <c r="F8119">
        <v>0</v>
      </c>
      <c r="G8119">
        <v>0</v>
      </c>
      <c r="H8119">
        <v>0</v>
      </c>
      <c r="I8119" t="s">
        <v>149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5" x14ac:dyDescent="0.3">
      <c r="A8120" s="2">
        <v>45962</v>
      </c>
      <c r="B8120" t="s">
        <v>30</v>
      </c>
      <c r="C8120">
        <v>4</v>
      </c>
      <c r="D8120">
        <v>0</v>
      </c>
      <c r="F8120">
        <v>0</v>
      </c>
      <c r="G8120">
        <v>0</v>
      </c>
      <c r="H8120">
        <v>0</v>
      </c>
      <c r="I8120" t="s">
        <v>149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5" x14ac:dyDescent="0.3">
      <c r="A8121" s="2">
        <v>45962</v>
      </c>
      <c r="B8121" t="s">
        <v>26</v>
      </c>
      <c r="C8121">
        <v>247</v>
      </c>
      <c r="D8121">
        <v>2</v>
      </c>
      <c r="E8121">
        <v>1.02</v>
      </c>
      <c r="F8121">
        <v>0.81</v>
      </c>
      <c r="G8121">
        <v>2.04</v>
      </c>
      <c r="H8121">
        <v>2.04</v>
      </c>
      <c r="I8121" t="s">
        <v>149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X8121">
        <v>0</v>
      </c>
      <c r="Y8121">
        <v>0</v>
      </c>
    </row>
    <row r="8122" spans="1:25" x14ac:dyDescent="0.3">
      <c r="A8122" s="2">
        <v>45962</v>
      </c>
      <c r="B8122" t="s">
        <v>30</v>
      </c>
      <c r="C8122">
        <v>72</v>
      </c>
      <c r="D8122">
        <v>0</v>
      </c>
      <c r="F8122">
        <v>0</v>
      </c>
      <c r="G8122">
        <v>0</v>
      </c>
      <c r="H8122">
        <v>0</v>
      </c>
      <c r="I8122" t="s">
        <v>149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5" x14ac:dyDescent="0.3">
      <c r="A8123" s="2">
        <v>45962</v>
      </c>
      <c r="B8123" t="s">
        <v>26</v>
      </c>
      <c r="C8123">
        <v>234</v>
      </c>
      <c r="D8123">
        <v>2</v>
      </c>
      <c r="E8123">
        <v>0.67</v>
      </c>
      <c r="F8123">
        <v>0.85499999999999998</v>
      </c>
      <c r="G8123">
        <v>1.34</v>
      </c>
      <c r="H8123">
        <v>1.34</v>
      </c>
      <c r="I8123" t="s">
        <v>149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X8123">
        <v>0</v>
      </c>
      <c r="Y8123">
        <v>0</v>
      </c>
    </row>
    <row r="8124" spans="1:25" x14ac:dyDescent="0.3">
      <c r="A8124" s="2">
        <v>45962</v>
      </c>
      <c r="B8124" t="s">
        <v>30</v>
      </c>
      <c r="C8124">
        <v>19</v>
      </c>
      <c r="D8124">
        <v>0</v>
      </c>
      <c r="F8124">
        <v>0</v>
      </c>
      <c r="G8124">
        <v>0</v>
      </c>
      <c r="H8124">
        <v>0</v>
      </c>
      <c r="I8124" t="s">
        <v>149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5" x14ac:dyDescent="0.3">
      <c r="A8125" s="2">
        <v>45962</v>
      </c>
      <c r="B8125" t="s">
        <v>30</v>
      </c>
      <c r="C8125">
        <v>21</v>
      </c>
      <c r="D8125">
        <v>1</v>
      </c>
      <c r="E8125">
        <v>0.22</v>
      </c>
      <c r="F8125">
        <v>4.7619999999999996</v>
      </c>
      <c r="G8125">
        <v>0.22</v>
      </c>
      <c r="H8125">
        <v>0.22</v>
      </c>
      <c r="I8125" t="s">
        <v>149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X8125">
        <v>0</v>
      </c>
      <c r="Y8125">
        <v>0</v>
      </c>
    </row>
    <row r="8126" spans="1:25" x14ac:dyDescent="0.3">
      <c r="A8126" s="2">
        <v>45962</v>
      </c>
      <c r="B8126" t="s">
        <v>26</v>
      </c>
      <c r="C8126">
        <v>162</v>
      </c>
      <c r="D8126">
        <v>3</v>
      </c>
      <c r="E8126">
        <v>0.38700000000000001</v>
      </c>
      <c r="F8126">
        <v>1.8520000000000001</v>
      </c>
      <c r="G8126">
        <v>1.1599999999999999</v>
      </c>
      <c r="H8126">
        <v>1.1599999999999999</v>
      </c>
      <c r="I8126" t="s">
        <v>149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1</v>
      </c>
      <c r="Q8126">
        <v>1</v>
      </c>
      <c r="R8126">
        <v>37.49</v>
      </c>
      <c r="S8126">
        <v>37.49</v>
      </c>
      <c r="T8126">
        <v>37.49</v>
      </c>
      <c r="U8126">
        <v>37.49</v>
      </c>
      <c r="V8126">
        <v>3.0941584419999999</v>
      </c>
      <c r="W8126">
        <v>3.0941584419999999</v>
      </c>
      <c r="X8126">
        <v>32.318965519999999</v>
      </c>
      <c r="Y8126">
        <v>32.318965519999999</v>
      </c>
    </row>
    <row r="8127" spans="1:25" x14ac:dyDescent="0.3">
      <c r="A8127" s="2">
        <v>45962</v>
      </c>
      <c r="B8127" t="s">
        <v>86</v>
      </c>
      <c r="C8127">
        <v>9</v>
      </c>
      <c r="D8127">
        <v>1</v>
      </c>
      <c r="E8127">
        <v>2.4900000000000002</v>
      </c>
      <c r="F8127">
        <v>11.111000000000001</v>
      </c>
      <c r="G8127">
        <v>2.4900000000000002</v>
      </c>
      <c r="H8127">
        <v>2.4900000000000002</v>
      </c>
      <c r="I8127" t="s">
        <v>149</v>
      </c>
      <c r="J8127">
        <v>2</v>
      </c>
      <c r="K8127">
        <v>2</v>
      </c>
      <c r="L8127">
        <v>2</v>
      </c>
      <c r="M8127">
        <v>2</v>
      </c>
      <c r="N8127">
        <v>3</v>
      </c>
      <c r="O8127">
        <v>3</v>
      </c>
      <c r="P8127">
        <v>3</v>
      </c>
      <c r="Q8127">
        <v>3</v>
      </c>
      <c r="R8127">
        <v>99.25</v>
      </c>
      <c r="S8127">
        <v>99.25</v>
      </c>
      <c r="T8127">
        <v>99.25</v>
      </c>
      <c r="U8127">
        <v>99.25</v>
      </c>
      <c r="V8127">
        <v>2.5088161210000002</v>
      </c>
      <c r="W8127">
        <v>2.5088161210000002</v>
      </c>
      <c r="X8127">
        <v>39.859437749999998</v>
      </c>
      <c r="Y8127">
        <v>39.859437749999998</v>
      </c>
    </row>
    <row r="8128" spans="1:25" x14ac:dyDescent="0.3">
      <c r="A8128" s="2">
        <v>45962</v>
      </c>
      <c r="B8128" t="s">
        <v>32</v>
      </c>
      <c r="C8128">
        <v>234</v>
      </c>
      <c r="D8128">
        <v>2</v>
      </c>
      <c r="E8128">
        <v>0.91500000000000004</v>
      </c>
      <c r="F8128">
        <v>0.85499999999999998</v>
      </c>
      <c r="G8128">
        <v>1.83</v>
      </c>
      <c r="H8128">
        <v>1.83</v>
      </c>
      <c r="I8128" t="s">
        <v>149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Q8128">
        <v>1</v>
      </c>
      <c r="R8128">
        <v>21.49</v>
      </c>
      <c r="S8128">
        <v>21.49</v>
      </c>
      <c r="T8128">
        <v>21.49</v>
      </c>
      <c r="U8128">
        <v>21.49</v>
      </c>
      <c r="V8128">
        <v>8.5155886459999994</v>
      </c>
      <c r="W8128">
        <v>8.5155886459999994</v>
      </c>
      <c r="X8128">
        <v>11.743169399999999</v>
      </c>
      <c r="Y8128">
        <v>11.743169399999999</v>
      </c>
    </row>
    <row r="8129" spans="1:25" x14ac:dyDescent="0.3">
      <c r="A8129" s="2">
        <v>45962</v>
      </c>
      <c r="B8129" t="s">
        <v>46</v>
      </c>
      <c r="C8129">
        <v>73</v>
      </c>
      <c r="D8129">
        <v>1</v>
      </c>
      <c r="E8129">
        <v>1.86</v>
      </c>
      <c r="F8129">
        <v>1.37</v>
      </c>
      <c r="G8129">
        <v>1.86</v>
      </c>
      <c r="H8129">
        <v>1.86</v>
      </c>
      <c r="I8129" t="s">
        <v>149</v>
      </c>
      <c r="J8129">
        <v>1</v>
      </c>
      <c r="K8129">
        <v>1</v>
      </c>
      <c r="L8129">
        <v>1</v>
      </c>
      <c r="M8129">
        <v>1</v>
      </c>
      <c r="N8129">
        <v>2</v>
      </c>
      <c r="O8129">
        <v>2</v>
      </c>
      <c r="P8129">
        <v>2</v>
      </c>
      <c r="Q8129">
        <v>2</v>
      </c>
      <c r="R8129">
        <v>60.98</v>
      </c>
      <c r="S8129">
        <v>60.98</v>
      </c>
      <c r="T8129">
        <v>60.98</v>
      </c>
      <c r="U8129">
        <v>60.98</v>
      </c>
      <c r="V8129">
        <v>3.0501803870000002</v>
      </c>
      <c r="W8129">
        <v>3.0501803870000002</v>
      </c>
      <c r="X8129">
        <v>32.784946239999996</v>
      </c>
      <c r="Y8129">
        <v>32.784946239999996</v>
      </c>
    </row>
    <row r="8130" spans="1:25" x14ac:dyDescent="0.3">
      <c r="A8130" s="2">
        <v>45962</v>
      </c>
      <c r="B8130" t="s">
        <v>38</v>
      </c>
      <c r="C8130">
        <v>312</v>
      </c>
      <c r="D8130">
        <v>1</v>
      </c>
      <c r="E8130">
        <v>0.81</v>
      </c>
      <c r="F8130">
        <v>0.32100000000000001</v>
      </c>
      <c r="G8130">
        <v>0.81</v>
      </c>
      <c r="H8130">
        <v>0.81</v>
      </c>
      <c r="I8130" t="s">
        <v>149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X8130">
        <v>0</v>
      </c>
      <c r="Y8130">
        <v>0</v>
      </c>
    </row>
    <row r="8131" spans="1:25" x14ac:dyDescent="0.3">
      <c r="A8131" s="2">
        <v>45962</v>
      </c>
      <c r="B8131" t="s">
        <v>46</v>
      </c>
      <c r="C8131">
        <v>498</v>
      </c>
      <c r="D8131">
        <v>1</v>
      </c>
      <c r="E8131">
        <v>1.5</v>
      </c>
      <c r="F8131">
        <v>0.20100000000000001</v>
      </c>
      <c r="G8131">
        <v>1.5</v>
      </c>
      <c r="H8131">
        <v>1.5</v>
      </c>
      <c r="I8131" t="s">
        <v>149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X8131">
        <v>0</v>
      </c>
      <c r="Y8131">
        <v>0</v>
      </c>
    </row>
    <row r="8132" spans="1:25" x14ac:dyDescent="0.3">
      <c r="A8132" s="2">
        <v>45962</v>
      </c>
      <c r="B8132" t="s">
        <v>38</v>
      </c>
      <c r="C8132">
        <v>446</v>
      </c>
      <c r="D8132">
        <v>9</v>
      </c>
      <c r="E8132">
        <v>0.84099999999999997</v>
      </c>
      <c r="F8132">
        <v>2.0179999999999998</v>
      </c>
      <c r="G8132">
        <v>7.57</v>
      </c>
      <c r="H8132">
        <v>7.57</v>
      </c>
      <c r="I8132" t="s">
        <v>149</v>
      </c>
      <c r="J8132">
        <v>2</v>
      </c>
      <c r="K8132">
        <v>2</v>
      </c>
      <c r="L8132">
        <v>2</v>
      </c>
      <c r="M8132">
        <v>2</v>
      </c>
      <c r="N8132">
        <v>3</v>
      </c>
      <c r="O8132">
        <v>3</v>
      </c>
      <c r="P8132">
        <v>3</v>
      </c>
      <c r="Q8132">
        <v>3</v>
      </c>
      <c r="R8132">
        <v>89.8</v>
      </c>
      <c r="S8132">
        <v>89.8</v>
      </c>
      <c r="T8132">
        <v>89.8</v>
      </c>
      <c r="U8132">
        <v>89.8</v>
      </c>
      <c r="V8132">
        <v>8.4298440980000002</v>
      </c>
      <c r="W8132">
        <v>8.4298440980000002</v>
      </c>
      <c r="X8132">
        <v>11.862615590000001</v>
      </c>
      <c r="Y8132">
        <v>11.862615590000001</v>
      </c>
    </row>
    <row r="8133" spans="1:25" x14ac:dyDescent="0.3">
      <c r="A8133" s="2">
        <v>45962</v>
      </c>
      <c r="B8133" t="s">
        <v>86</v>
      </c>
      <c r="C8133">
        <v>313</v>
      </c>
      <c r="D8133">
        <v>1</v>
      </c>
      <c r="E8133">
        <v>1.5</v>
      </c>
      <c r="F8133">
        <v>0.31900000000000001</v>
      </c>
      <c r="G8133">
        <v>1.5</v>
      </c>
      <c r="H8133">
        <v>1.5</v>
      </c>
      <c r="I8133" t="s">
        <v>149</v>
      </c>
      <c r="J8133">
        <v>2</v>
      </c>
      <c r="K8133">
        <v>2</v>
      </c>
      <c r="L8133">
        <v>2</v>
      </c>
      <c r="M8133">
        <v>2</v>
      </c>
      <c r="N8133">
        <v>2</v>
      </c>
      <c r="O8133">
        <v>2</v>
      </c>
      <c r="P8133">
        <v>2</v>
      </c>
      <c r="Q8133">
        <v>2</v>
      </c>
      <c r="R8133">
        <v>71.760000000000005</v>
      </c>
      <c r="S8133">
        <v>71.760000000000005</v>
      </c>
      <c r="T8133">
        <v>71.760000000000005</v>
      </c>
      <c r="U8133">
        <v>71.760000000000005</v>
      </c>
      <c r="V8133">
        <v>2.090301003</v>
      </c>
      <c r="W8133">
        <v>2.090301003</v>
      </c>
      <c r="X8133">
        <v>47.84</v>
      </c>
      <c r="Y8133">
        <v>47.84</v>
      </c>
    </row>
    <row r="8134" spans="1:25" x14ac:dyDescent="0.3">
      <c r="A8134" s="2">
        <v>45962</v>
      </c>
      <c r="B8134" t="s">
        <v>32</v>
      </c>
      <c r="C8134">
        <v>321</v>
      </c>
      <c r="D8134">
        <v>3</v>
      </c>
      <c r="E8134">
        <v>0.83</v>
      </c>
      <c r="F8134">
        <v>0.93500000000000005</v>
      </c>
      <c r="G8134">
        <v>2.4900000000000002</v>
      </c>
      <c r="H8134">
        <v>2.4900000000000002</v>
      </c>
      <c r="I8134" t="s">
        <v>149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X8134">
        <v>0</v>
      </c>
      <c r="Y8134">
        <v>0</v>
      </c>
    </row>
    <row r="8135" spans="1:25" x14ac:dyDescent="0.3">
      <c r="A8135" s="2">
        <v>45962</v>
      </c>
      <c r="B8135" t="s">
        <v>38</v>
      </c>
      <c r="C8135">
        <v>259</v>
      </c>
      <c r="D8135">
        <v>3</v>
      </c>
      <c r="E8135">
        <v>0.49</v>
      </c>
      <c r="F8135">
        <v>1.1579999999999999</v>
      </c>
      <c r="G8135">
        <v>1.47</v>
      </c>
      <c r="H8135">
        <v>1.47</v>
      </c>
      <c r="I8135" t="s">
        <v>149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1</v>
      </c>
      <c r="R8135">
        <v>21.88</v>
      </c>
      <c r="S8135">
        <v>21.88</v>
      </c>
      <c r="T8135">
        <v>21.88</v>
      </c>
      <c r="U8135">
        <v>21.88</v>
      </c>
      <c r="V8135">
        <v>6.7184643509999997</v>
      </c>
      <c r="W8135">
        <v>6.7184643509999997</v>
      </c>
      <c r="X8135">
        <v>14.88435374</v>
      </c>
      <c r="Y8135">
        <v>14.88435374</v>
      </c>
    </row>
    <row r="8136" spans="1:25" x14ac:dyDescent="0.3">
      <c r="A8136" s="2">
        <v>45962</v>
      </c>
      <c r="B8136" t="s">
        <v>86</v>
      </c>
      <c r="C8136">
        <v>49</v>
      </c>
      <c r="D8136">
        <v>0</v>
      </c>
      <c r="F8136">
        <v>0</v>
      </c>
      <c r="G8136">
        <v>0</v>
      </c>
      <c r="H8136">
        <v>0</v>
      </c>
      <c r="I8136" t="s">
        <v>149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5" x14ac:dyDescent="0.3">
      <c r="A8137" s="2">
        <v>45962</v>
      </c>
      <c r="B8137" t="s">
        <v>32</v>
      </c>
      <c r="C8137">
        <v>12</v>
      </c>
      <c r="D8137">
        <v>0</v>
      </c>
      <c r="F8137">
        <v>0</v>
      </c>
      <c r="G8137">
        <v>0</v>
      </c>
      <c r="H8137">
        <v>0</v>
      </c>
      <c r="I8137" t="s">
        <v>149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5" x14ac:dyDescent="0.3">
      <c r="A8138" s="2">
        <v>45962</v>
      </c>
      <c r="B8138" t="s">
        <v>46</v>
      </c>
      <c r="C8138">
        <v>326</v>
      </c>
      <c r="D8138">
        <v>0</v>
      </c>
      <c r="F8138">
        <v>0</v>
      </c>
      <c r="G8138">
        <v>0</v>
      </c>
      <c r="H8138">
        <v>0</v>
      </c>
      <c r="I8138" t="s">
        <v>149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5" x14ac:dyDescent="0.3">
      <c r="A8139" s="2">
        <v>45962</v>
      </c>
      <c r="B8139" t="s">
        <v>86</v>
      </c>
      <c r="C8139">
        <v>81</v>
      </c>
      <c r="D8139">
        <v>1</v>
      </c>
      <c r="E8139">
        <v>0.97</v>
      </c>
      <c r="F8139">
        <v>1.2350000000000001</v>
      </c>
      <c r="G8139">
        <v>0.97</v>
      </c>
      <c r="H8139">
        <v>0.97</v>
      </c>
      <c r="I8139" t="s">
        <v>149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X8139">
        <v>0</v>
      </c>
      <c r="Y8139">
        <v>0</v>
      </c>
    </row>
    <row r="8140" spans="1:25" x14ac:dyDescent="0.3">
      <c r="A8140" s="2">
        <v>45962</v>
      </c>
      <c r="B8140" t="s">
        <v>46</v>
      </c>
      <c r="C8140">
        <v>39</v>
      </c>
      <c r="D8140">
        <v>0</v>
      </c>
      <c r="F8140">
        <v>0</v>
      </c>
      <c r="G8140">
        <v>0</v>
      </c>
      <c r="H8140">
        <v>0</v>
      </c>
      <c r="I8140" t="s">
        <v>149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5" x14ac:dyDescent="0.3">
      <c r="A8141" s="2">
        <v>45962</v>
      </c>
      <c r="B8141" t="s">
        <v>32</v>
      </c>
      <c r="C8141">
        <v>101</v>
      </c>
      <c r="D8141">
        <v>1</v>
      </c>
      <c r="E8141">
        <v>0.53</v>
      </c>
      <c r="F8141">
        <v>0.99</v>
      </c>
      <c r="G8141">
        <v>0.53</v>
      </c>
      <c r="H8141">
        <v>0.53</v>
      </c>
      <c r="I8141" t="s">
        <v>149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X8141">
        <v>0</v>
      </c>
      <c r="Y8141">
        <v>0</v>
      </c>
    </row>
    <row r="8142" spans="1:25" x14ac:dyDescent="0.3">
      <c r="A8142" s="2">
        <v>45962</v>
      </c>
      <c r="B8142" t="s">
        <v>38</v>
      </c>
      <c r="C8142">
        <v>1016</v>
      </c>
      <c r="D8142">
        <v>8</v>
      </c>
      <c r="E8142">
        <v>0.376</v>
      </c>
      <c r="F8142">
        <v>0.78700000000000003</v>
      </c>
      <c r="G8142">
        <v>3.01</v>
      </c>
      <c r="H8142">
        <v>3.01</v>
      </c>
      <c r="I8142" t="s">
        <v>149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X8142">
        <v>0</v>
      </c>
      <c r="Y8142">
        <v>0</v>
      </c>
    </row>
    <row r="8143" spans="1:25" x14ac:dyDescent="0.3">
      <c r="A8143" s="2">
        <v>45962</v>
      </c>
      <c r="B8143" t="s">
        <v>40</v>
      </c>
      <c r="C8143">
        <v>59</v>
      </c>
      <c r="D8143">
        <v>0</v>
      </c>
      <c r="F8143">
        <v>0</v>
      </c>
      <c r="G8143">
        <v>0</v>
      </c>
      <c r="H8143">
        <v>0</v>
      </c>
      <c r="I8143" t="s">
        <v>149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5" x14ac:dyDescent="0.3">
      <c r="A8144" s="2">
        <v>45963</v>
      </c>
      <c r="B8144" t="s">
        <v>44</v>
      </c>
      <c r="C8144">
        <v>3979</v>
      </c>
      <c r="D8144">
        <v>31</v>
      </c>
      <c r="E8144">
        <v>1.7110000000000001</v>
      </c>
      <c r="F8144">
        <v>0.77900000000000003</v>
      </c>
      <c r="G8144">
        <v>53.05</v>
      </c>
      <c r="H8144">
        <v>53.05</v>
      </c>
      <c r="I8144" t="s">
        <v>149</v>
      </c>
      <c r="J8144">
        <v>4</v>
      </c>
      <c r="K8144">
        <v>7</v>
      </c>
      <c r="L8144">
        <v>7</v>
      </c>
      <c r="M8144">
        <v>7</v>
      </c>
      <c r="N8144">
        <v>4</v>
      </c>
      <c r="O8144">
        <v>8</v>
      </c>
      <c r="P8144">
        <v>8</v>
      </c>
      <c r="Q8144">
        <v>8</v>
      </c>
      <c r="R8144">
        <v>186.35</v>
      </c>
      <c r="S8144">
        <v>288.48</v>
      </c>
      <c r="T8144">
        <v>288.48</v>
      </c>
      <c r="U8144">
        <v>288.48</v>
      </c>
      <c r="V8144">
        <v>18.389489739999998</v>
      </c>
      <c r="W8144">
        <v>18.389489739999998</v>
      </c>
      <c r="X8144">
        <v>5.4378887840000001</v>
      </c>
      <c r="Y8144">
        <v>5.4378887840000001</v>
      </c>
    </row>
    <row r="8145" spans="1:25" x14ac:dyDescent="0.3">
      <c r="A8145" s="2">
        <v>45963</v>
      </c>
      <c r="B8145" t="s">
        <v>42</v>
      </c>
      <c r="C8145">
        <v>7468</v>
      </c>
      <c r="D8145">
        <v>89</v>
      </c>
      <c r="E8145">
        <v>2.1230000000000002</v>
      </c>
      <c r="F8145">
        <v>1.1919999999999999</v>
      </c>
      <c r="G8145">
        <v>188.95</v>
      </c>
      <c r="H8145">
        <v>188.95</v>
      </c>
      <c r="I8145" t="s">
        <v>149</v>
      </c>
      <c r="J8145">
        <v>12</v>
      </c>
      <c r="K8145">
        <v>17</v>
      </c>
      <c r="L8145">
        <v>17</v>
      </c>
      <c r="M8145">
        <v>17</v>
      </c>
      <c r="N8145">
        <v>14</v>
      </c>
      <c r="O8145">
        <v>19</v>
      </c>
      <c r="P8145">
        <v>19</v>
      </c>
      <c r="Q8145">
        <v>19</v>
      </c>
      <c r="R8145">
        <v>361.64</v>
      </c>
      <c r="S8145">
        <v>485.44</v>
      </c>
      <c r="T8145">
        <v>485.44</v>
      </c>
      <c r="U8145">
        <v>485.44</v>
      </c>
      <c r="V8145">
        <v>38.923450889999998</v>
      </c>
      <c r="W8145">
        <v>38.923450889999998</v>
      </c>
      <c r="X8145">
        <v>2.5691452770000001</v>
      </c>
      <c r="Y8145">
        <v>2.5691452770000001</v>
      </c>
    </row>
    <row r="8146" spans="1:25" x14ac:dyDescent="0.3">
      <c r="A8146" s="2">
        <v>45963</v>
      </c>
      <c r="B8146" t="s">
        <v>40</v>
      </c>
      <c r="C8146">
        <v>3440</v>
      </c>
      <c r="D8146">
        <v>30</v>
      </c>
      <c r="E8146">
        <v>3.09</v>
      </c>
      <c r="F8146">
        <v>0.872</v>
      </c>
      <c r="G8146">
        <v>92.69</v>
      </c>
      <c r="H8146">
        <v>92.69</v>
      </c>
      <c r="I8146" t="s">
        <v>149</v>
      </c>
      <c r="J8146">
        <v>4</v>
      </c>
      <c r="K8146">
        <v>4</v>
      </c>
      <c r="L8146">
        <v>4</v>
      </c>
      <c r="M8146">
        <v>4</v>
      </c>
      <c r="N8146">
        <v>4</v>
      </c>
      <c r="O8146">
        <v>4</v>
      </c>
      <c r="P8146">
        <v>4</v>
      </c>
      <c r="Q8146">
        <v>4</v>
      </c>
      <c r="R8146">
        <v>117.13</v>
      </c>
      <c r="S8146">
        <v>117.13</v>
      </c>
      <c r="T8146">
        <v>117.13</v>
      </c>
      <c r="U8146">
        <v>117.13</v>
      </c>
      <c r="V8146">
        <v>79.134295230000006</v>
      </c>
      <c r="W8146">
        <v>79.134295230000006</v>
      </c>
      <c r="X8146">
        <v>1.2636746139999999</v>
      </c>
      <c r="Y8146">
        <v>1.2636746139999999</v>
      </c>
    </row>
    <row r="8147" spans="1:25" x14ac:dyDescent="0.3">
      <c r="A8147" s="2">
        <v>45963</v>
      </c>
      <c r="B8147" t="s">
        <v>62</v>
      </c>
      <c r="C8147">
        <v>2753</v>
      </c>
      <c r="D8147">
        <v>9</v>
      </c>
      <c r="E8147">
        <v>4.6859999999999999</v>
      </c>
      <c r="F8147">
        <v>0.32700000000000001</v>
      </c>
      <c r="G8147">
        <v>42.17</v>
      </c>
      <c r="H8147">
        <v>42.17</v>
      </c>
      <c r="I8147" t="s">
        <v>149</v>
      </c>
      <c r="J8147">
        <v>2</v>
      </c>
      <c r="K8147">
        <v>2</v>
      </c>
      <c r="L8147">
        <v>2</v>
      </c>
      <c r="M8147">
        <v>2</v>
      </c>
      <c r="N8147">
        <v>6</v>
      </c>
      <c r="O8147">
        <v>6</v>
      </c>
      <c r="P8147">
        <v>6</v>
      </c>
      <c r="Q8147">
        <v>6</v>
      </c>
      <c r="R8147">
        <v>490.94</v>
      </c>
      <c r="S8147">
        <v>490.94</v>
      </c>
      <c r="T8147">
        <v>490.94</v>
      </c>
      <c r="U8147">
        <v>490.94</v>
      </c>
      <c r="V8147">
        <v>8.5896443560000009</v>
      </c>
      <c r="W8147">
        <v>8.5896443560000009</v>
      </c>
      <c r="X8147">
        <v>11.641925540000001</v>
      </c>
      <c r="Y8147">
        <v>11.641925540000001</v>
      </c>
    </row>
    <row r="8148" spans="1:25" x14ac:dyDescent="0.3">
      <c r="A8148" s="2">
        <v>45963</v>
      </c>
      <c r="B8148" t="s">
        <v>84</v>
      </c>
      <c r="C8148">
        <v>4518</v>
      </c>
      <c r="D8148">
        <v>64</v>
      </c>
      <c r="E8148">
        <v>1.998</v>
      </c>
      <c r="F8148">
        <v>1.417</v>
      </c>
      <c r="G8148">
        <v>127.88</v>
      </c>
      <c r="H8148">
        <v>127.88</v>
      </c>
      <c r="I8148" t="s">
        <v>149</v>
      </c>
      <c r="J8148">
        <v>14</v>
      </c>
      <c r="K8148">
        <v>15</v>
      </c>
      <c r="L8148">
        <v>15</v>
      </c>
      <c r="M8148">
        <v>15</v>
      </c>
      <c r="N8148">
        <v>14</v>
      </c>
      <c r="O8148">
        <v>15</v>
      </c>
      <c r="P8148">
        <v>15</v>
      </c>
      <c r="Q8148">
        <v>15</v>
      </c>
      <c r="R8148">
        <v>480.25</v>
      </c>
      <c r="S8148">
        <v>522.74</v>
      </c>
      <c r="T8148">
        <v>522.74</v>
      </c>
      <c r="U8148">
        <v>522.74</v>
      </c>
      <c r="V8148">
        <v>24.463404369999999</v>
      </c>
      <c r="W8148">
        <v>24.463404369999999</v>
      </c>
      <c r="X8148">
        <v>4.0877385049999999</v>
      </c>
      <c r="Y8148">
        <v>4.0877385049999999</v>
      </c>
    </row>
    <row r="8149" spans="1:25" x14ac:dyDescent="0.3">
      <c r="A8149" s="2">
        <v>45963</v>
      </c>
      <c r="B8149" t="s">
        <v>56</v>
      </c>
      <c r="C8149">
        <v>1359</v>
      </c>
      <c r="D8149">
        <v>19</v>
      </c>
      <c r="E8149">
        <v>2.214</v>
      </c>
      <c r="F8149">
        <v>1.3979999999999999</v>
      </c>
      <c r="G8149">
        <v>42.07</v>
      </c>
      <c r="H8149">
        <v>42.07</v>
      </c>
      <c r="I8149" t="s">
        <v>149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1</v>
      </c>
      <c r="R8149">
        <v>22.9</v>
      </c>
      <c r="S8149">
        <v>22.9</v>
      </c>
      <c r="T8149">
        <v>22.9</v>
      </c>
      <c r="U8149">
        <v>22.9</v>
      </c>
      <c r="V8149">
        <v>183.71179040000001</v>
      </c>
      <c r="W8149">
        <v>183.71179040000001</v>
      </c>
      <c r="X8149">
        <v>0.54433087710000005</v>
      </c>
      <c r="Y8149">
        <v>0.54433087710000005</v>
      </c>
    </row>
    <row r="8150" spans="1:25" x14ac:dyDescent="0.3">
      <c r="A8150" s="2">
        <v>45963</v>
      </c>
      <c r="B8150" t="s">
        <v>50</v>
      </c>
      <c r="C8150">
        <v>2142</v>
      </c>
      <c r="D8150">
        <v>16</v>
      </c>
      <c r="E8150">
        <v>1.4650000000000001</v>
      </c>
      <c r="F8150">
        <v>0.747</v>
      </c>
      <c r="G8150">
        <v>23.44</v>
      </c>
      <c r="H8150">
        <v>23.44</v>
      </c>
      <c r="I8150" t="s">
        <v>149</v>
      </c>
      <c r="J8150">
        <v>2</v>
      </c>
      <c r="K8150">
        <v>3</v>
      </c>
      <c r="L8150">
        <v>3</v>
      </c>
      <c r="M8150">
        <v>3</v>
      </c>
      <c r="N8150">
        <v>2</v>
      </c>
      <c r="O8150">
        <v>3</v>
      </c>
      <c r="P8150">
        <v>3</v>
      </c>
      <c r="Q8150">
        <v>3</v>
      </c>
      <c r="R8150">
        <v>84.98</v>
      </c>
      <c r="S8150">
        <v>127.47</v>
      </c>
      <c r="T8150">
        <v>127.47</v>
      </c>
      <c r="U8150">
        <v>127.47</v>
      </c>
      <c r="V8150">
        <v>18.388640460000001</v>
      </c>
      <c r="W8150">
        <v>18.388640460000001</v>
      </c>
      <c r="X8150">
        <v>5.4381399320000003</v>
      </c>
      <c r="Y8150">
        <v>5.4381399320000003</v>
      </c>
    </row>
    <row r="8151" spans="1:25" x14ac:dyDescent="0.3">
      <c r="A8151" s="2">
        <v>45963</v>
      </c>
      <c r="B8151" t="s">
        <v>36</v>
      </c>
      <c r="C8151">
        <v>736</v>
      </c>
      <c r="D8151">
        <v>12</v>
      </c>
      <c r="E8151">
        <v>1.736</v>
      </c>
      <c r="F8151">
        <v>1.63</v>
      </c>
      <c r="G8151">
        <v>20.83</v>
      </c>
      <c r="H8151">
        <v>20.83</v>
      </c>
      <c r="I8151" t="s">
        <v>149</v>
      </c>
      <c r="J8151">
        <v>2</v>
      </c>
      <c r="K8151">
        <v>2</v>
      </c>
      <c r="L8151">
        <v>2</v>
      </c>
      <c r="M8151">
        <v>2</v>
      </c>
      <c r="N8151">
        <v>2</v>
      </c>
      <c r="O8151">
        <v>2</v>
      </c>
      <c r="P8151">
        <v>2</v>
      </c>
      <c r="Q8151">
        <v>2</v>
      </c>
      <c r="R8151">
        <v>56.37</v>
      </c>
      <c r="S8151">
        <v>56.37</v>
      </c>
      <c r="T8151">
        <v>56.37</v>
      </c>
      <c r="U8151">
        <v>56.37</v>
      </c>
      <c r="V8151">
        <v>36.952279580000003</v>
      </c>
      <c r="W8151">
        <v>36.952279580000003</v>
      </c>
      <c r="X8151">
        <v>2.706192991</v>
      </c>
      <c r="Y8151">
        <v>2.706192991</v>
      </c>
    </row>
    <row r="8152" spans="1:25" x14ac:dyDescent="0.3">
      <c r="A8152" s="2">
        <v>45963</v>
      </c>
      <c r="B8152" t="s">
        <v>62</v>
      </c>
      <c r="C8152">
        <v>10652</v>
      </c>
      <c r="D8152">
        <v>79</v>
      </c>
      <c r="E8152">
        <v>4.569</v>
      </c>
      <c r="F8152">
        <v>0.74199999999999999</v>
      </c>
      <c r="G8152">
        <v>360.98</v>
      </c>
      <c r="H8152">
        <v>360.98</v>
      </c>
      <c r="I8152" t="s">
        <v>149</v>
      </c>
      <c r="J8152">
        <v>15</v>
      </c>
      <c r="K8152">
        <v>19</v>
      </c>
      <c r="L8152">
        <v>19</v>
      </c>
      <c r="M8152">
        <v>19</v>
      </c>
      <c r="N8152">
        <v>23</v>
      </c>
      <c r="O8152">
        <v>28</v>
      </c>
      <c r="P8152">
        <v>28</v>
      </c>
      <c r="Q8152">
        <v>28</v>
      </c>
      <c r="R8152">
        <v>944.61</v>
      </c>
      <c r="S8152">
        <v>1095.33</v>
      </c>
      <c r="T8152">
        <v>1095.33</v>
      </c>
      <c r="U8152">
        <v>1095.33</v>
      </c>
      <c r="V8152">
        <v>32.956278019999999</v>
      </c>
      <c r="W8152">
        <v>32.956278019999999</v>
      </c>
      <c r="X8152">
        <v>3.0343232310000001</v>
      </c>
      <c r="Y8152">
        <v>3.0343232310000001</v>
      </c>
    </row>
    <row r="8153" spans="1:25" x14ac:dyDescent="0.3">
      <c r="A8153" s="2">
        <v>45963</v>
      </c>
      <c r="B8153" t="s">
        <v>64</v>
      </c>
      <c r="C8153">
        <v>3671</v>
      </c>
      <c r="D8153">
        <v>20</v>
      </c>
      <c r="E8153">
        <v>4.9400000000000004</v>
      </c>
      <c r="F8153">
        <v>0.54500000000000004</v>
      </c>
      <c r="G8153">
        <v>98.8</v>
      </c>
      <c r="H8153">
        <v>98.8</v>
      </c>
      <c r="I8153" t="s">
        <v>149</v>
      </c>
      <c r="J8153">
        <v>7</v>
      </c>
      <c r="K8153">
        <v>10</v>
      </c>
      <c r="L8153">
        <v>10</v>
      </c>
      <c r="M8153">
        <v>10</v>
      </c>
      <c r="N8153">
        <v>23</v>
      </c>
      <c r="O8153">
        <v>26</v>
      </c>
      <c r="P8153">
        <v>26</v>
      </c>
      <c r="Q8153">
        <v>26</v>
      </c>
      <c r="R8153">
        <v>1494.24</v>
      </c>
      <c r="S8153">
        <v>1579.6</v>
      </c>
      <c r="T8153">
        <v>1579.6</v>
      </c>
      <c r="U8153">
        <v>1579.6</v>
      </c>
      <c r="V8153">
        <v>6.2547480369999997</v>
      </c>
      <c r="W8153">
        <v>6.2547480369999997</v>
      </c>
      <c r="X8153">
        <v>15.98785425</v>
      </c>
      <c r="Y8153">
        <v>15.98785425</v>
      </c>
    </row>
    <row r="8154" spans="1:25" x14ac:dyDescent="0.3">
      <c r="A8154" s="2">
        <v>45963</v>
      </c>
      <c r="B8154" t="s">
        <v>66</v>
      </c>
      <c r="C8154">
        <v>1031</v>
      </c>
      <c r="D8154">
        <v>13</v>
      </c>
      <c r="E8154">
        <v>5.3879999999999999</v>
      </c>
      <c r="F8154">
        <v>1.2609999999999999</v>
      </c>
      <c r="G8154">
        <v>70.040000000000006</v>
      </c>
      <c r="H8154">
        <v>70.040000000000006</v>
      </c>
      <c r="I8154" t="s">
        <v>149</v>
      </c>
      <c r="J8154">
        <v>7</v>
      </c>
      <c r="K8154">
        <v>7</v>
      </c>
      <c r="L8154">
        <v>7</v>
      </c>
      <c r="M8154">
        <v>7</v>
      </c>
      <c r="N8154">
        <v>7</v>
      </c>
      <c r="O8154">
        <v>7</v>
      </c>
      <c r="P8154">
        <v>7</v>
      </c>
      <c r="Q8154">
        <v>7</v>
      </c>
      <c r="R8154">
        <v>182.82</v>
      </c>
      <c r="S8154">
        <v>182.82</v>
      </c>
      <c r="T8154">
        <v>182.82</v>
      </c>
      <c r="U8154">
        <v>182.82</v>
      </c>
      <c r="V8154">
        <v>38.310906899999999</v>
      </c>
      <c r="W8154">
        <v>38.310906899999999</v>
      </c>
      <c r="X8154">
        <v>2.6102227299999998</v>
      </c>
      <c r="Y8154">
        <v>2.6102227299999998</v>
      </c>
    </row>
    <row r="8155" spans="1:25" x14ac:dyDescent="0.3">
      <c r="A8155" s="2">
        <v>45963</v>
      </c>
      <c r="B8155" t="s">
        <v>68</v>
      </c>
      <c r="C8155">
        <v>6140</v>
      </c>
      <c r="D8155">
        <v>28</v>
      </c>
      <c r="E8155">
        <v>4.9770000000000003</v>
      </c>
      <c r="F8155">
        <v>0.45600000000000002</v>
      </c>
      <c r="G8155">
        <v>139.35</v>
      </c>
      <c r="H8155">
        <v>139.35</v>
      </c>
      <c r="I8155" t="s">
        <v>149</v>
      </c>
      <c r="J8155">
        <v>11</v>
      </c>
      <c r="K8155">
        <v>12</v>
      </c>
      <c r="L8155">
        <v>12</v>
      </c>
      <c r="M8155">
        <v>12</v>
      </c>
      <c r="N8155">
        <v>11</v>
      </c>
      <c r="O8155">
        <v>12</v>
      </c>
      <c r="P8155">
        <v>12</v>
      </c>
      <c r="Q8155">
        <v>12</v>
      </c>
      <c r="R8155">
        <v>324.56</v>
      </c>
      <c r="S8155">
        <v>352.05</v>
      </c>
      <c r="T8155">
        <v>352.05</v>
      </c>
      <c r="U8155">
        <v>352.05</v>
      </c>
      <c r="V8155">
        <v>39.582445679999999</v>
      </c>
      <c r="W8155">
        <v>39.582445679999999</v>
      </c>
      <c r="X8155">
        <v>2.5263724430000001</v>
      </c>
      <c r="Y8155">
        <v>2.5263724430000001</v>
      </c>
    </row>
    <row r="8156" spans="1:25" x14ac:dyDescent="0.3">
      <c r="A8156" s="2">
        <v>45963</v>
      </c>
      <c r="B8156" t="s">
        <v>70</v>
      </c>
      <c r="C8156">
        <v>5944</v>
      </c>
      <c r="D8156">
        <v>41</v>
      </c>
      <c r="E8156">
        <v>3.5529999999999999</v>
      </c>
      <c r="F8156">
        <v>0.69</v>
      </c>
      <c r="G8156">
        <v>145.66999999999999</v>
      </c>
      <c r="H8156">
        <v>145.66999999999999</v>
      </c>
      <c r="I8156" t="s">
        <v>149</v>
      </c>
      <c r="J8156">
        <v>13</v>
      </c>
      <c r="K8156">
        <v>15</v>
      </c>
      <c r="L8156">
        <v>15</v>
      </c>
      <c r="M8156">
        <v>15</v>
      </c>
      <c r="N8156">
        <v>17</v>
      </c>
      <c r="O8156">
        <v>22</v>
      </c>
      <c r="P8156">
        <v>22</v>
      </c>
      <c r="Q8156">
        <v>22</v>
      </c>
      <c r="R8156">
        <v>403.91</v>
      </c>
      <c r="S8156">
        <v>713.85</v>
      </c>
      <c r="T8156">
        <v>713.85</v>
      </c>
      <c r="U8156">
        <v>713.85</v>
      </c>
      <c r="V8156">
        <v>20.40624781</v>
      </c>
      <c r="W8156">
        <v>20.40624781</v>
      </c>
      <c r="X8156">
        <v>4.9004599439999996</v>
      </c>
      <c r="Y8156">
        <v>4.9004599439999996</v>
      </c>
    </row>
    <row r="8157" spans="1:25" x14ac:dyDescent="0.3">
      <c r="A8157" s="2">
        <v>45963</v>
      </c>
      <c r="B8157" t="s">
        <v>72</v>
      </c>
      <c r="C8157">
        <v>2782</v>
      </c>
      <c r="D8157">
        <v>22</v>
      </c>
      <c r="E8157">
        <v>3.0680000000000001</v>
      </c>
      <c r="F8157">
        <v>0.79100000000000004</v>
      </c>
      <c r="G8157">
        <v>67.489999999999995</v>
      </c>
      <c r="H8157">
        <v>67.489999999999995</v>
      </c>
      <c r="I8157" t="s">
        <v>149</v>
      </c>
      <c r="J8157">
        <v>2</v>
      </c>
      <c r="K8157">
        <v>3</v>
      </c>
      <c r="L8157">
        <v>3</v>
      </c>
      <c r="M8157">
        <v>3</v>
      </c>
      <c r="N8157">
        <v>2</v>
      </c>
      <c r="O8157">
        <v>3</v>
      </c>
      <c r="P8157">
        <v>3</v>
      </c>
      <c r="Q8157">
        <v>3</v>
      </c>
      <c r="R8157">
        <v>74.47</v>
      </c>
      <c r="S8157">
        <v>116.96</v>
      </c>
      <c r="T8157">
        <v>116.96</v>
      </c>
      <c r="U8157">
        <v>116.96</v>
      </c>
      <c r="V8157">
        <v>57.703488370000002</v>
      </c>
      <c r="W8157">
        <v>57.703488370000002</v>
      </c>
      <c r="X8157">
        <v>1.732997481</v>
      </c>
      <c r="Y8157">
        <v>1.732997481</v>
      </c>
    </row>
    <row r="8158" spans="1:25" x14ac:dyDescent="0.3">
      <c r="A8158" s="2">
        <v>45963</v>
      </c>
      <c r="B8158" t="s">
        <v>74</v>
      </c>
      <c r="C8158">
        <v>1827</v>
      </c>
      <c r="D8158">
        <v>11</v>
      </c>
      <c r="E8158">
        <v>2.7850000000000001</v>
      </c>
      <c r="F8158">
        <v>0.60199999999999998</v>
      </c>
      <c r="G8158">
        <v>30.63</v>
      </c>
      <c r="H8158">
        <v>30.63</v>
      </c>
      <c r="I8158" t="s">
        <v>149</v>
      </c>
      <c r="J8158">
        <v>2</v>
      </c>
      <c r="K8158">
        <v>3</v>
      </c>
      <c r="L8158">
        <v>3</v>
      </c>
      <c r="M8158">
        <v>3</v>
      </c>
      <c r="N8158">
        <v>2</v>
      </c>
      <c r="O8158">
        <v>3</v>
      </c>
      <c r="P8158">
        <v>3</v>
      </c>
      <c r="Q8158">
        <v>3</v>
      </c>
      <c r="R8158">
        <v>62.98</v>
      </c>
      <c r="S8158">
        <v>97.86</v>
      </c>
      <c r="T8158">
        <v>97.86</v>
      </c>
      <c r="U8158">
        <v>97.86</v>
      </c>
      <c r="V8158">
        <v>31.299816060000001</v>
      </c>
      <c r="W8158">
        <v>31.299816060000001</v>
      </c>
      <c r="X8158">
        <v>3.1949069539999999</v>
      </c>
      <c r="Y8158">
        <v>3.1949069539999999</v>
      </c>
    </row>
    <row r="8159" spans="1:25" x14ac:dyDescent="0.3">
      <c r="A8159" s="2">
        <v>45963</v>
      </c>
      <c r="B8159" t="s">
        <v>76</v>
      </c>
      <c r="C8159">
        <v>1838</v>
      </c>
      <c r="D8159">
        <v>9</v>
      </c>
      <c r="E8159">
        <v>3.3879999999999999</v>
      </c>
      <c r="F8159">
        <v>0.49</v>
      </c>
      <c r="G8159">
        <v>30.49</v>
      </c>
      <c r="H8159">
        <v>30.49</v>
      </c>
      <c r="I8159" t="s">
        <v>149</v>
      </c>
      <c r="J8159">
        <v>3</v>
      </c>
      <c r="K8159">
        <v>4</v>
      </c>
      <c r="L8159">
        <v>4</v>
      </c>
      <c r="M8159">
        <v>4</v>
      </c>
      <c r="N8159">
        <v>6</v>
      </c>
      <c r="O8159">
        <v>7</v>
      </c>
      <c r="P8159">
        <v>7</v>
      </c>
      <c r="Q8159">
        <v>7</v>
      </c>
      <c r="R8159">
        <v>176.94</v>
      </c>
      <c r="S8159">
        <v>213.92</v>
      </c>
      <c r="T8159">
        <v>213.92</v>
      </c>
      <c r="U8159">
        <v>213.92</v>
      </c>
      <c r="V8159">
        <v>14.25299177</v>
      </c>
      <c r="W8159">
        <v>14.25299177</v>
      </c>
      <c r="X8159">
        <v>7.0160708429999996</v>
      </c>
      <c r="Y8159">
        <v>7.0160708429999996</v>
      </c>
    </row>
    <row r="8160" spans="1:25" x14ac:dyDescent="0.3">
      <c r="A8160" s="2">
        <v>45963</v>
      </c>
      <c r="B8160" t="s">
        <v>78</v>
      </c>
      <c r="C8160">
        <v>1526</v>
      </c>
      <c r="D8160">
        <v>9</v>
      </c>
      <c r="E8160">
        <v>3.597</v>
      </c>
      <c r="F8160">
        <v>0.59</v>
      </c>
      <c r="G8160">
        <v>32.369999999999997</v>
      </c>
      <c r="H8160">
        <v>32.369999999999997</v>
      </c>
      <c r="I8160" t="s">
        <v>149</v>
      </c>
      <c r="J8160">
        <v>4</v>
      </c>
      <c r="K8160">
        <v>4</v>
      </c>
      <c r="L8160">
        <v>4</v>
      </c>
      <c r="M8160">
        <v>4</v>
      </c>
      <c r="N8160">
        <v>6</v>
      </c>
      <c r="O8160">
        <v>6</v>
      </c>
      <c r="P8160">
        <v>6</v>
      </c>
      <c r="Q8160">
        <v>6</v>
      </c>
      <c r="R8160">
        <v>171.11</v>
      </c>
      <c r="S8160">
        <v>171.11</v>
      </c>
      <c r="T8160">
        <v>171.11</v>
      </c>
      <c r="U8160">
        <v>171.11</v>
      </c>
      <c r="V8160">
        <v>18.917655310000001</v>
      </c>
      <c r="W8160">
        <v>18.917655310000001</v>
      </c>
      <c r="X8160">
        <v>5.2860673460000003</v>
      </c>
      <c r="Y8160">
        <v>5.2860673460000003</v>
      </c>
    </row>
    <row r="8161" spans="1:25" x14ac:dyDescent="0.3">
      <c r="A8161" s="2">
        <v>45963</v>
      </c>
      <c r="B8161" t="s">
        <v>88</v>
      </c>
      <c r="C8161">
        <v>4581</v>
      </c>
      <c r="D8161">
        <v>44</v>
      </c>
      <c r="E8161">
        <v>1.9019999999999999</v>
      </c>
      <c r="F8161">
        <v>0.96</v>
      </c>
      <c r="G8161">
        <v>83.68</v>
      </c>
      <c r="H8161">
        <v>83.68</v>
      </c>
      <c r="I8161" t="s">
        <v>149</v>
      </c>
      <c r="J8161">
        <v>3</v>
      </c>
      <c r="K8161">
        <v>3</v>
      </c>
      <c r="L8161">
        <v>3</v>
      </c>
      <c r="M8161">
        <v>3</v>
      </c>
      <c r="N8161">
        <v>10</v>
      </c>
      <c r="O8161">
        <v>10</v>
      </c>
      <c r="P8161">
        <v>10</v>
      </c>
      <c r="Q8161">
        <v>10</v>
      </c>
      <c r="R8161">
        <v>307.97000000000003</v>
      </c>
      <c r="S8161">
        <v>307.97000000000003</v>
      </c>
      <c r="T8161">
        <v>307.97000000000003</v>
      </c>
      <c r="U8161">
        <v>307.97000000000003</v>
      </c>
      <c r="V8161">
        <v>27.17147774</v>
      </c>
      <c r="W8161">
        <v>27.17147774</v>
      </c>
      <c r="X8161">
        <v>3.6803298280000001</v>
      </c>
      <c r="Y8161">
        <v>3.6803298280000001</v>
      </c>
    </row>
    <row r="8162" spans="1:25" x14ac:dyDescent="0.3">
      <c r="A8162" s="2">
        <v>45963</v>
      </c>
      <c r="B8162" t="s">
        <v>80</v>
      </c>
      <c r="C8162">
        <v>1138</v>
      </c>
      <c r="D8162">
        <v>9</v>
      </c>
      <c r="E8162">
        <v>5.9240000000000004</v>
      </c>
      <c r="F8162">
        <v>0.79100000000000004</v>
      </c>
      <c r="G8162">
        <v>53.32</v>
      </c>
      <c r="H8162">
        <v>53.32</v>
      </c>
      <c r="I8162" t="s">
        <v>149</v>
      </c>
      <c r="J8162">
        <v>2</v>
      </c>
      <c r="K8162">
        <v>2</v>
      </c>
      <c r="L8162">
        <v>2</v>
      </c>
      <c r="M8162">
        <v>2</v>
      </c>
      <c r="N8162">
        <v>2</v>
      </c>
      <c r="O8162">
        <v>2</v>
      </c>
      <c r="P8162">
        <v>2</v>
      </c>
      <c r="Q8162">
        <v>2</v>
      </c>
      <c r="R8162">
        <v>139.37</v>
      </c>
      <c r="S8162">
        <v>139.37</v>
      </c>
      <c r="T8162">
        <v>139.37</v>
      </c>
      <c r="U8162">
        <v>139.37</v>
      </c>
      <c r="V8162">
        <v>38.257874719999997</v>
      </c>
      <c r="W8162">
        <v>38.257874719999997</v>
      </c>
      <c r="X8162">
        <v>2.6138409600000001</v>
      </c>
      <c r="Y8162">
        <v>2.6138409600000001</v>
      </c>
    </row>
    <row r="8163" spans="1:25" x14ac:dyDescent="0.3">
      <c r="A8163" s="2">
        <v>45963</v>
      </c>
      <c r="B8163" t="s">
        <v>82</v>
      </c>
      <c r="C8163">
        <v>892</v>
      </c>
      <c r="D8163">
        <v>10</v>
      </c>
      <c r="E8163">
        <v>2.597</v>
      </c>
      <c r="F8163">
        <v>1.121</v>
      </c>
      <c r="G8163">
        <v>25.97</v>
      </c>
      <c r="H8163">
        <v>25.97</v>
      </c>
      <c r="I8163" t="s">
        <v>149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34.880000000000003</v>
      </c>
      <c r="S8163">
        <v>34.880000000000003</v>
      </c>
      <c r="T8163">
        <v>34.880000000000003</v>
      </c>
      <c r="U8163">
        <v>34.880000000000003</v>
      </c>
      <c r="V8163">
        <v>74.455275229999998</v>
      </c>
      <c r="W8163">
        <v>74.455275229999998</v>
      </c>
      <c r="X8163">
        <v>1.343088179</v>
      </c>
      <c r="Y8163">
        <v>1.343088179</v>
      </c>
    </row>
    <row r="8164" spans="1:25" x14ac:dyDescent="0.3">
      <c r="A8164" s="2">
        <v>45963</v>
      </c>
      <c r="B8164" t="s">
        <v>94</v>
      </c>
      <c r="C8164">
        <v>2585</v>
      </c>
      <c r="D8164">
        <v>11</v>
      </c>
      <c r="E8164">
        <v>6.1070000000000002</v>
      </c>
      <c r="F8164">
        <v>0.42599999999999999</v>
      </c>
      <c r="G8164">
        <v>67.180000000000007</v>
      </c>
      <c r="H8164">
        <v>67.180000000000007</v>
      </c>
      <c r="I8164" t="s">
        <v>149</v>
      </c>
      <c r="J8164">
        <v>6</v>
      </c>
      <c r="K8164">
        <v>6</v>
      </c>
      <c r="L8164">
        <v>6</v>
      </c>
      <c r="M8164">
        <v>6</v>
      </c>
      <c r="N8164">
        <v>22</v>
      </c>
      <c r="O8164">
        <v>22</v>
      </c>
      <c r="P8164">
        <v>22</v>
      </c>
      <c r="Q8164">
        <v>22</v>
      </c>
      <c r="R8164">
        <v>1499.71</v>
      </c>
      <c r="S8164">
        <v>1499.71</v>
      </c>
      <c r="T8164">
        <v>1499.71</v>
      </c>
      <c r="U8164">
        <v>1499.71</v>
      </c>
      <c r="V8164">
        <v>4.47953271</v>
      </c>
      <c r="W8164">
        <v>4.47953271</v>
      </c>
      <c r="X8164">
        <v>22.323757069999999</v>
      </c>
      <c r="Y8164">
        <v>22.323757069999999</v>
      </c>
    </row>
    <row r="8165" spans="1:25" x14ac:dyDescent="0.3">
      <c r="A8165" s="2">
        <v>45963</v>
      </c>
      <c r="B8165" t="s">
        <v>96</v>
      </c>
      <c r="C8165">
        <v>1799</v>
      </c>
      <c r="D8165">
        <v>11</v>
      </c>
      <c r="E8165">
        <v>5.3929999999999998</v>
      </c>
      <c r="F8165">
        <v>0.61099999999999999</v>
      </c>
      <c r="G8165">
        <v>59.32</v>
      </c>
      <c r="H8165">
        <v>59.32</v>
      </c>
      <c r="I8165" t="s">
        <v>149</v>
      </c>
      <c r="J8165">
        <v>5</v>
      </c>
      <c r="K8165">
        <v>5</v>
      </c>
      <c r="L8165">
        <v>5</v>
      </c>
      <c r="M8165">
        <v>5</v>
      </c>
      <c r="N8165">
        <v>6</v>
      </c>
      <c r="O8165">
        <v>6</v>
      </c>
      <c r="P8165">
        <v>6</v>
      </c>
      <c r="Q8165">
        <v>6</v>
      </c>
      <c r="R8165">
        <v>266.11</v>
      </c>
      <c r="S8165">
        <v>266.11</v>
      </c>
      <c r="T8165">
        <v>266.11</v>
      </c>
      <c r="U8165">
        <v>266.11</v>
      </c>
      <c r="V8165">
        <v>22.291533579999999</v>
      </c>
      <c r="W8165">
        <v>22.291533579999999</v>
      </c>
      <c r="X8165">
        <v>4.4860080919999996</v>
      </c>
      <c r="Y8165">
        <v>4.4860080919999996</v>
      </c>
    </row>
    <row r="8166" spans="1:25" x14ac:dyDescent="0.3">
      <c r="A8166" s="2">
        <v>45963</v>
      </c>
      <c r="B8166" t="s">
        <v>11</v>
      </c>
      <c r="C8166">
        <v>2374</v>
      </c>
      <c r="D8166">
        <v>15</v>
      </c>
      <c r="E8166">
        <v>2.6059999999999999</v>
      </c>
      <c r="F8166">
        <v>0.63200000000000001</v>
      </c>
      <c r="G8166">
        <v>39.090000000000003</v>
      </c>
      <c r="H8166">
        <v>39.090000000000003</v>
      </c>
      <c r="I8166" t="s">
        <v>149</v>
      </c>
      <c r="J8166">
        <v>4</v>
      </c>
      <c r="K8166">
        <v>4</v>
      </c>
      <c r="L8166">
        <v>4</v>
      </c>
      <c r="M8166">
        <v>4</v>
      </c>
      <c r="N8166">
        <v>8</v>
      </c>
      <c r="O8166">
        <v>8</v>
      </c>
      <c r="P8166">
        <v>8</v>
      </c>
      <c r="Q8166">
        <v>8</v>
      </c>
      <c r="R8166">
        <v>227.68</v>
      </c>
      <c r="S8166">
        <v>227.68</v>
      </c>
      <c r="T8166">
        <v>227.68</v>
      </c>
      <c r="U8166">
        <v>227.68</v>
      </c>
      <c r="V8166">
        <v>17.168833450000001</v>
      </c>
      <c r="W8166">
        <v>17.168833450000001</v>
      </c>
      <c r="X8166">
        <v>5.8245075469999996</v>
      </c>
      <c r="Y8166">
        <v>5.8245075469999996</v>
      </c>
    </row>
    <row r="8167" spans="1:25" x14ac:dyDescent="0.3">
      <c r="A8167" s="2">
        <v>45963</v>
      </c>
      <c r="B8167" t="s">
        <v>92</v>
      </c>
      <c r="C8167">
        <v>571</v>
      </c>
      <c r="D8167">
        <v>6</v>
      </c>
      <c r="E8167">
        <v>3.3919999999999999</v>
      </c>
      <c r="F8167">
        <v>1.0509999999999999</v>
      </c>
      <c r="G8167">
        <v>20.350000000000001</v>
      </c>
      <c r="H8167">
        <v>20.350000000000001</v>
      </c>
      <c r="I8167" t="s">
        <v>149</v>
      </c>
      <c r="J8167">
        <v>1</v>
      </c>
      <c r="K8167">
        <v>1</v>
      </c>
      <c r="L8167">
        <v>1</v>
      </c>
      <c r="M8167">
        <v>1</v>
      </c>
      <c r="N8167">
        <v>1</v>
      </c>
      <c r="O8167">
        <v>1</v>
      </c>
      <c r="P8167">
        <v>1</v>
      </c>
      <c r="Q8167">
        <v>1</v>
      </c>
      <c r="R8167">
        <v>26.49</v>
      </c>
      <c r="S8167">
        <v>26.49</v>
      </c>
      <c r="T8167">
        <v>26.49</v>
      </c>
      <c r="U8167">
        <v>26.49</v>
      </c>
      <c r="V8167">
        <v>76.821442050000002</v>
      </c>
      <c r="W8167">
        <v>76.821442050000002</v>
      </c>
      <c r="X8167">
        <v>1.3017199020000001</v>
      </c>
      <c r="Y8167">
        <v>1.3017199020000001</v>
      </c>
    </row>
    <row r="8168" spans="1:25" x14ac:dyDescent="0.3">
      <c r="A8168" s="2">
        <v>45963</v>
      </c>
      <c r="B8168" t="s">
        <v>46</v>
      </c>
      <c r="C8168">
        <v>1755</v>
      </c>
      <c r="D8168">
        <v>7</v>
      </c>
      <c r="E8168">
        <v>4.6289999999999996</v>
      </c>
      <c r="F8168">
        <v>0.39900000000000002</v>
      </c>
      <c r="G8168">
        <v>32.4</v>
      </c>
      <c r="H8168">
        <v>32.4</v>
      </c>
      <c r="I8168" t="s">
        <v>149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X8168">
        <v>0</v>
      </c>
      <c r="Y8168">
        <v>0</v>
      </c>
    </row>
    <row r="8169" spans="1:25" x14ac:dyDescent="0.3">
      <c r="A8169" s="2">
        <v>45963</v>
      </c>
      <c r="B8169" t="s">
        <v>74</v>
      </c>
      <c r="C8169">
        <v>359</v>
      </c>
      <c r="D8169">
        <v>1</v>
      </c>
      <c r="E8169">
        <v>2.8</v>
      </c>
      <c r="F8169">
        <v>0.27900000000000003</v>
      </c>
      <c r="G8169">
        <v>2.8</v>
      </c>
      <c r="H8169">
        <v>2.8</v>
      </c>
      <c r="I8169" t="s">
        <v>149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X8169">
        <v>0</v>
      </c>
      <c r="Y8169">
        <v>0</v>
      </c>
    </row>
    <row r="8170" spans="1:25" x14ac:dyDescent="0.3">
      <c r="A8170" s="2">
        <v>45963</v>
      </c>
      <c r="B8170" t="s">
        <v>32</v>
      </c>
      <c r="C8170">
        <v>196</v>
      </c>
      <c r="D8170">
        <v>4</v>
      </c>
      <c r="E8170">
        <v>2.8</v>
      </c>
      <c r="F8170">
        <v>2.0409999999999999</v>
      </c>
      <c r="G8170">
        <v>11.2</v>
      </c>
      <c r="H8170">
        <v>11.2</v>
      </c>
      <c r="I8170" t="s">
        <v>149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X8170">
        <v>0</v>
      </c>
      <c r="Y8170">
        <v>0</v>
      </c>
    </row>
    <row r="8171" spans="1:25" x14ac:dyDescent="0.3">
      <c r="A8171" s="2">
        <v>45963</v>
      </c>
      <c r="B8171" t="s">
        <v>64</v>
      </c>
      <c r="C8171">
        <v>1379</v>
      </c>
      <c r="D8171">
        <v>3</v>
      </c>
      <c r="E8171">
        <v>5.4829999999999997</v>
      </c>
      <c r="F8171">
        <v>0.218</v>
      </c>
      <c r="G8171">
        <v>16.45</v>
      </c>
      <c r="H8171">
        <v>16.45</v>
      </c>
      <c r="I8171" t="s">
        <v>149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X8171">
        <v>0</v>
      </c>
      <c r="Y8171">
        <v>0</v>
      </c>
    </row>
    <row r="8172" spans="1:25" x14ac:dyDescent="0.3">
      <c r="A8172" s="2">
        <v>45963</v>
      </c>
      <c r="B8172" t="s">
        <v>72</v>
      </c>
      <c r="C8172">
        <v>319</v>
      </c>
      <c r="D8172">
        <v>1</v>
      </c>
      <c r="E8172">
        <v>3.22</v>
      </c>
      <c r="F8172">
        <v>0.313</v>
      </c>
      <c r="G8172">
        <v>3.22</v>
      </c>
      <c r="H8172">
        <v>3.22</v>
      </c>
      <c r="I8172" t="s">
        <v>149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X8172">
        <v>0</v>
      </c>
      <c r="Y8172">
        <v>0</v>
      </c>
    </row>
    <row r="8173" spans="1:25" x14ac:dyDescent="0.3">
      <c r="A8173" s="2">
        <v>45963</v>
      </c>
      <c r="B8173" t="s">
        <v>106</v>
      </c>
      <c r="C8173">
        <v>271</v>
      </c>
      <c r="D8173">
        <v>2</v>
      </c>
      <c r="E8173">
        <v>4.95</v>
      </c>
      <c r="F8173">
        <v>0.73799999999999999</v>
      </c>
      <c r="G8173">
        <v>9.9</v>
      </c>
      <c r="H8173">
        <v>9.9</v>
      </c>
      <c r="I8173" t="s">
        <v>149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X8173">
        <v>0</v>
      </c>
      <c r="Y8173">
        <v>0</v>
      </c>
    </row>
    <row r="8174" spans="1:25" x14ac:dyDescent="0.3">
      <c r="A8174" s="2">
        <v>45963</v>
      </c>
      <c r="B8174" t="s">
        <v>82</v>
      </c>
      <c r="C8174">
        <v>116</v>
      </c>
      <c r="D8174">
        <v>0</v>
      </c>
      <c r="F8174">
        <v>0</v>
      </c>
      <c r="G8174">
        <v>0</v>
      </c>
      <c r="H8174">
        <v>0</v>
      </c>
      <c r="I8174" t="s">
        <v>149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5" x14ac:dyDescent="0.3">
      <c r="A8175" s="2">
        <v>45963</v>
      </c>
      <c r="B8175" t="s">
        <v>44</v>
      </c>
      <c r="C8175">
        <v>110</v>
      </c>
      <c r="D8175">
        <v>1</v>
      </c>
      <c r="E8175">
        <v>3.16</v>
      </c>
      <c r="F8175">
        <v>0.90900000000000003</v>
      </c>
      <c r="G8175">
        <v>3.16</v>
      </c>
      <c r="H8175">
        <v>3.16</v>
      </c>
      <c r="I8175" t="s">
        <v>149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X8175">
        <v>0</v>
      </c>
      <c r="Y8175">
        <v>0</v>
      </c>
    </row>
    <row r="8176" spans="1:25" x14ac:dyDescent="0.3">
      <c r="A8176" s="2">
        <v>45963</v>
      </c>
      <c r="B8176" t="s">
        <v>40</v>
      </c>
      <c r="C8176">
        <v>663</v>
      </c>
      <c r="D8176">
        <v>5</v>
      </c>
      <c r="E8176">
        <v>2.41</v>
      </c>
      <c r="F8176">
        <v>0.754</v>
      </c>
      <c r="G8176">
        <v>12.05</v>
      </c>
      <c r="H8176">
        <v>12.05</v>
      </c>
      <c r="I8176" t="s">
        <v>149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X8176">
        <v>0</v>
      </c>
      <c r="Y8176">
        <v>0</v>
      </c>
    </row>
    <row r="8177" spans="1:25" x14ac:dyDescent="0.3">
      <c r="A8177" s="2">
        <v>45963</v>
      </c>
      <c r="B8177" t="s">
        <v>56</v>
      </c>
      <c r="C8177">
        <v>276</v>
      </c>
      <c r="D8177">
        <v>3</v>
      </c>
      <c r="E8177">
        <v>2.7069999999999999</v>
      </c>
      <c r="F8177">
        <v>1.087</v>
      </c>
      <c r="G8177">
        <v>8.1199999999999992</v>
      </c>
      <c r="H8177">
        <v>8.1199999999999992</v>
      </c>
      <c r="I8177" t="s">
        <v>149</v>
      </c>
      <c r="J8177">
        <v>0</v>
      </c>
      <c r="K8177">
        <v>2</v>
      </c>
      <c r="L8177">
        <v>2</v>
      </c>
      <c r="M8177">
        <v>2</v>
      </c>
      <c r="N8177">
        <v>0</v>
      </c>
      <c r="O8177">
        <v>2</v>
      </c>
      <c r="P8177">
        <v>2</v>
      </c>
      <c r="Q8177">
        <v>2</v>
      </c>
      <c r="R8177">
        <v>0</v>
      </c>
      <c r="S8177">
        <v>53.76</v>
      </c>
      <c r="T8177">
        <v>53.76</v>
      </c>
      <c r="U8177">
        <v>53.76</v>
      </c>
      <c r="V8177">
        <v>15.10416667</v>
      </c>
      <c r="W8177">
        <v>15.10416667</v>
      </c>
      <c r="X8177">
        <v>6.6206896549999996</v>
      </c>
      <c r="Y8177">
        <v>6.6206896549999996</v>
      </c>
    </row>
    <row r="8178" spans="1:25" x14ac:dyDescent="0.3">
      <c r="A8178" s="2">
        <v>45963</v>
      </c>
      <c r="B8178" t="s">
        <v>76</v>
      </c>
      <c r="C8178">
        <v>302</v>
      </c>
      <c r="D8178">
        <v>2</v>
      </c>
      <c r="E8178">
        <v>3.0350000000000001</v>
      </c>
      <c r="F8178">
        <v>0.66200000000000003</v>
      </c>
      <c r="G8178">
        <v>6.07</v>
      </c>
      <c r="H8178">
        <v>6.07</v>
      </c>
      <c r="I8178" t="s">
        <v>149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X8178">
        <v>0</v>
      </c>
      <c r="Y8178">
        <v>0</v>
      </c>
    </row>
    <row r="8179" spans="1:25" x14ac:dyDescent="0.3">
      <c r="A8179" s="2">
        <v>45963</v>
      </c>
      <c r="B8179" t="s">
        <v>48</v>
      </c>
      <c r="C8179">
        <v>1795</v>
      </c>
      <c r="D8179">
        <v>5</v>
      </c>
      <c r="E8179">
        <v>2.5099999999999998</v>
      </c>
      <c r="F8179">
        <v>0.27900000000000003</v>
      </c>
      <c r="G8179">
        <v>12.55</v>
      </c>
      <c r="H8179">
        <v>12.55</v>
      </c>
      <c r="I8179" t="s">
        <v>149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92.88</v>
      </c>
      <c r="S8179">
        <v>92.88</v>
      </c>
      <c r="T8179">
        <v>92.88</v>
      </c>
      <c r="U8179">
        <v>92.88</v>
      </c>
      <c r="V8179">
        <v>13.512058570000001</v>
      </c>
      <c r="W8179">
        <v>13.512058570000001</v>
      </c>
      <c r="X8179">
        <v>7.4007968130000004</v>
      </c>
      <c r="Y8179">
        <v>7.4007968130000004</v>
      </c>
    </row>
    <row r="8180" spans="1:25" x14ac:dyDescent="0.3">
      <c r="A8180" s="2">
        <v>45963</v>
      </c>
      <c r="B8180" t="s">
        <v>24</v>
      </c>
      <c r="C8180">
        <v>1350</v>
      </c>
      <c r="D8180">
        <v>14</v>
      </c>
      <c r="E8180">
        <v>2.512</v>
      </c>
      <c r="F8180">
        <v>1.0369999999999999</v>
      </c>
      <c r="G8180">
        <v>35.17</v>
      </c>
      <c r="H8180">
        <v>35.17</v>
      </c>
      <c r="I8180" t="s">
        <v>149</v>
      </c>
      <c r="J8180">
        <v>0</v>
      </c>
      <c r="K8180">
        <v>1</v>
      </c>
      <c r="L8180">
        <v>1</v>
      </c>
      <c r="M8180">
        <v>1</v>
      </c>
      <c r="N8180">
        <v>0</v>
      </c>
      <c r="O8180">
        <v>2</v>
      </c>
      <c r="P8180">
        <v>2</v>
      </c>
      <c r="Q8180">
        <v>2</v>
      </c>
      <c r="R8180">
        <v>0</v>
      </c>
      <c r="S8180">
        <v>43.76</v>
      </c>
      <c r="T8180">
        <v>43.76</v>
      </c>
      <c r="U8180">
        <v>43.76</v>
      </c>
      <c r="V8180">
        <v>80.370201100000003</v>
      </c>
      <c r="W8180">
        <v>80.370201100000003</v>
      </c>
      <c r="X8180">
        <v>1.244242252</v>
      </c>
      <c r="Y8180">
        <v>1.244242252</v>
      </c>
    </row>
    <row r="8181" spans="1:25" x14ac:dyDescent="0.3">
      <c r="A8181" s="2">
        <v>45963</v>
      </c>
      <c r="B8181" t="s">
        <v>108</v>
      </c>
      <c r="C8181">
        <v>345</v>
      </c>
      <c r="D8181">
        <v>3</v>
      </c>
      <c r="E8181">
        <v>4.4770000000000003</v>
      </c>
      <c r="F8181">
        <v>0.87</v>
      </c>
      <c r="G8181">
        <v>13.43</v>
      </c>
      <c r="H8181">
        <v>13.43</v>
      </c>
      <c r="I8181" t="s">
        <v>149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24.99</v>
      </c>
      <c r="S8181">
        <v>24.99</v>
      </c>
      <c r="T8181">
        <v>24.99</v>
      </c>
      <c r="U8181">
        <v>24.99</v>
      </c>
      <c r="V8181">
        <v>53.741496599999998</v>
      </c>
      <c r="W8181">
        <v>53.741496599999998</v>
      </c>
      <c r="X8181">
        <v>1.8607594940000001</v>
      </c>
      <c r="Y8181">
        <v>1.8607594940000001</v>
      </c>
    </row>
    <row r="8182" spans="1:25" x14ac:dyDescent="0.3">
      <c r="A8182" s="2">
        <v>45963</v>
      </c>
      <c r="B8182" t="s">
        <v>62</v>
      </c>
      <c r="C8182">
        <v>3203</v>
      </c>
      <c r="D8182">
        <v>32</v>
      </c>
      <c r="E8182">
        <v>2.9289999999999998</v>
      </c>
      <c r="F8182">
        <v>0.999</v>
      </c>
      <c r="G8182">
        <v>93.73</v>
      </c>
      <c r="H8182">
        <v>93.73</v>
      </c>
      <c r="I8182" t="s">
        <v>149</v>
      </c>
      <c r="J8182">
        <v>8</v>
      </c>
      <c r="K8182">
        <v>9</v>
      </c>
      <c r="L8182">
        <v>10</v>
      </c>
      <c r="M8182">
        <v>10</v>
      </c>
      <c r="N8182">
        <v>10</v>
      </c>
      <c r="O8182">
        <v>11</v>
      </c>
      <c r="P8182">
        <v>12</v>
      </c>
      <c r="Q8182">
        <v>12</v>
      </c>
      <c r="R8182">
        <v>512.55999999999995</v>
      </c>
      <c r="S8182">
        <v>549.04999999999995</v>
      </c>
      <c r="T8182">
        <v>574.03</v>
      </c>
      <c r="U8182">
        <v>574.03</v>
      </c>
      <c r="V8182">
        <v>17.071304980000001</v>
      </c>
      <c r="W8182">
        <v>16.328414890000001</v>
      </c>
      <c r="X8182">
        <v>5.8577829939999999</v>
      </c>
      <c r="Y8182">
        <v>6.1242931829999998</v>
      </c>
    </row>
    <row r="8183" spans="1:25" x14ac:dyDescent="0.3">
      <c r="A8183" s="2">
        <v>45963</v>
      </c>
      <c r="B8183" t="s">
        <v>80</v>
      </c>
      <c r="C8183">
        <v>101</v>
      </c>
      <c r="D8183">
        <v>0</v>
      </c>
      <c r="F8183">
        <v>0</v>
      </c>
      <c r="G8183">
        <v>0</v>
      </c>
      <c r="H8183">
        <v>0</v>
      </c>
      <c r="I8183" t="s">
        <v>149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5" x14ac:dyDescent="0.3">
      <c r="A8184" s="2">
        <v>45963</v>
      </c>
      <c r="B8184" t="s">
        <v>84</v>
      </c>
      <c r="C8184">
        <v>247</v>
      </c>
      <c r="D8184">
        <v>3</v>
      </c>
      <c r="E8184">
        <v>2.61</v>
      </c>
      <c r="F8184">
        <v>1.2150000000000001</v>
      </c>
      <c r="G8184">
        <v>7.83</v>
      </c>
      <c r="H8184">
        <v>7.83</v>
      </c>
      <c r="I8184" t="s">
        <v>149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X8184">
        <v>0</v>
      </c>
      <c r="Y8184">
        <v>0</v>
      </c>
    </row>
    <row r="8185" spans="1:25" x14ac:dyDescent="0.3">
      <c r="A8185" s="2">
        <v>45963</v>
      </c>
      <c r="B8185" t="s">
        <v>42</v>
      </c>
      <c r="C8185">
        <v>411</v>
      </c>
      <c r="D8185">
        <v>1</v>
      </c>
      <c r="E8185">
        <v>2.4300000000000002</v>
      </c>
      <c r="F8185">
        <v>0.24299999999999999</v>
      </c>
      <c r="G8185">
        <v>2.4300000000000002</v>
      </c>
      <c r="H8185">
        <v>2.4300000000000002</v>
      </c>
      <c r="I8185" t="s">
        <v>149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X8185">
        <v>0</v>
      </c>
      <c r="Y8185">
        <v>0</v>
      </c>
    </row>
    <row r="8186" spans="1:25" x14ac:dyDescent="0.3">
      <c r="A8186" s="2">
        <v>45963</v>
      </c>
      <c r="B8186" t="s">
        <v>11</v>
      </c>
      <c r="C8186">
        <v>175</v>
      </c>
      <c r="D8186">
        <v>2</v>
      </c>
      <c r="E8186">
        <v>2.105</v>
      </c>
      <c r="F8186">
        <v>1.143</v>
      </c>
      <c r="G8186">
        <v>4.21</v>
      </c>
      <c r="H8186">
        <v>4.21</v>
      </c>
      <c r="I8186" t="s">
        <v>149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X8186">
        <v>0</v>
      </c>
      <c r="Y8186">
        <v>0</v>
      </c>
    </row>
    <row r="8187" spans="1:25" x14ac:dyDescent="0.3">
      <c r="A8187" s="2">
        <v>45963</v>
      </c>
      <c r="B8187" t="s">
        <v>102</v>
      </c>
      <c r="C8187">
        <v>1028</v>
      </c>
      <c r="D8187">
        <v>2</v>
      </c>
      <c r="E8187">
        <v>3.15</v>
      </c>
      <c r="F8187">
        <v>0.19500000000000001</v>
      </c>
      <c r="G8187">
        <v>6.3</v>
      </c>
      <c r="H8187">
        <v>6.3</v>
      </c>
      <c r="I8187" t="s">
        <v>149</v>
      </c>
      <c r="J8187">
        <v>2</v>
      </c>
      <c r="K8187">
        <v>2</v>
      </c>
      <c r="L8187">
        <v>2</v>
      </c>
      <c r="M8187">
        <v>2</v>
      </c>
      <c r="N8187">
        <v>2</v>
      </c>
      <c r="O8187">
        <v>2</v>
      </c>
      <c r="P8187">
        <v>2</v>
      </c>
      <c r="Q8187">
        <v>2</v>
      </c>
      <c r="R8187">
        <v>102.37</v>
      </c>
      <c r="S8187">
        <v>102.37</v>
      </c>
      <c r="T8187">
        <v>102.37</v>
      </c>
      <c r="U8187">
        <v>102.37</v>
      </c>
      <c r="V8187">
        <v>6.1541467230000002</v>
      </c>
      <c r="W8187">
        <v>6.1541467230000002</v>
      </c>
      <c r="X8187">
        <v>16.249206350000001</v>
      </c>
      <c r="Y8187">
        <v>16.249206350000001</v>
      </c>
    </row>
    <row r="8188" spans="1:25" x14ac:dyDescent="0.3">
      <c r="A8188" s="2">
        <v>45963</v>
      </c>
      <c r="B8188" t="s">
        <v>98</v>
      </c>
      <c r="C8188">
        <v>1687</v>
      </c>
      <c r="D8188">
        <v>9</v>
      </c>
      <c r="E8188">
        <v>2.8410000000000002</v>
      </c>
      <c r="F8188">
        <v>0.53300000000000003</v>
      </c>
      <c r="G8188">
        <v>25.57</v>
      </c>
      <c r="H8188">
        <v>25.57</v>
      </c>
      <c r="I8188" t="s">
        <v>149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  <c r="R8188">
        <v>13.49</v>
      </c>
      <c r="S8188">
        <v>13.49</v>
      </c>
      <c r="T8188">
        <v>13.49</v>
      </c>
      <c r="U8188">
        <v>13.49</v>
      </c>
      <c r="V8188">
        <v>189.54781320000001</v>
      </c>
      <c r="W8188">
        <v>189.54781320000001</v>
      </c>
      <c r="X8188">
        <v>0.52757137269999999</v>
      </c>
      <c r="Y8188">
        <v>0.52757137269999999</v>
      </c>
    </row>
    <row r="8189" spans="1:25" x14ac:dyDescent="0.3">
      <c r="A8189" s="2">
        <v>45963</v>
      </c>
      <c r="B8189" t="s">
        <v>104</v>
      </c>
      <c r="C8189">
        <v>810</v>
      </c>
      <c r="D8189">
        <v>8</v>
      </c>
      <c r="E8189">
        <v>2.2149999999999999</v>
      </c>
      <c r="F8189">
        <v>0.98799999999999999</v>
      </c>
      <c r="G8189">
        <v>17.72</v>
      </c>
      <c r="H8189">
        <v>17.72</v>
      </c>
      <c r="I8189" t="s">
        <v>149</v>
      </c>
      <c r="J8189">
        <v>3</v>
      </c>
      <c r="K8189">
        <v>4</v>
      </c>
      <c r="L8189">
        <v>4</v>
      </c>
      <c r="M8189">
        <v>4</v>
      </c>
      <c r="N8189">
        <v>7</v>
      </c>
      <c r="O8189">
        <v>8</v>
      </c>
      <c r="P8189">
        <v>8</v>
      </c>
      <c r="Q8189">
        <v>8</v>
      </c>
      <c r="R8189">
        <v>215.43</v>
      </c>
      <c r="S8189">
        <v>244.92</v>
      </c>
      <c r="T8189">
        <v>244.92</v>
      </c>
      <c r="U8189">
        <v>244.92</v>
      </c>
      <c r="V8189">
        <v>7.2350155149999997</v>
      </c>
      <c r="W8189">
        <v>7.2350155149999997</v>
      </c>
      <c r="X8189">
        <v>13.821670429999999</v>
      </c>
      <c r="Y8189">
        <v>13.821670429999999</v>
      </c>
    </row>
    <row r="8190" spans="1:25" x14ac:dyDescent="0.3">
      <c r="A8190" s="2">
        <v>45963</v>
      </c>
      <c r="B8190" t="s">
        <v>38</v>
      </c>
      <c r="C8190">
        <v>7</v>
      </c>
      <c r="D8190">
        <v>0</v>
      </c>
      <c r="F8190">
        <v>0</v>
      </c>
      <c r="G8190">
        <v>0</v>
      </c>
      <c r="H8190">
        <v>0</v>
      </c>
      <c r="I8190" t="s">
        <v>149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5" x14ac:dyDescent="0.3">
      <c r="A8191" s="2">
        <v>45963</v>
      </c>
      <c r="B8191" t="s">
        <v>42</v>
      </c>
      <c r="C8191">
        <v>66</v>
      </c>
      <c r="D8191">
        <v>3</v>
      </c>
      <c r="E8191">
        <v>2.25</v>
      </c>
      <c r="F8191">
        <v>4.5449999999999999</v>
      </c>
      <c r="G8191">
        <v>6.75</v>
      </c>
      <c r="H8191">
        <v>6.75</v>
      </c>
      <c r="I8191" t="s">
        <v>149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X8191">
        <v>0</v>
      </c>
      <c r="Y8191">
        <v>0</v>
      </c>
    </row>
    <row r="8192" spans="1:25" x14ac:dyDescent="0.3">
      <c r="A8192" s="2">
        <v>45963</v>
      </c>
      <c r="B8192" t="s">
        <v>50</v>
      </c>
      <c r="C8192">
        <v>3</v>
      </c>
      <c r="D8192">
        <v>0</v>
      </c>
      <c r="F8192">
        <v>0</v>
      </c>
      <c r="G8192">
        <v>0</v>
      </c>
      <c r="H8192">
        <v>0</v>
      </c>
      <c r="I8192" t="s">
        <v>149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5" x14ac:dyDescent="0.3">
      <c r="A8193" s="2">
        <v>45963</v>
      </c>
      <c r="B8193" t="s">
        <v>72</v>
      </c>
      <c r="C8193">
        <v>181</v>
      </c>
      <c r="D8193">
        <v>4</v>
      </c>
      <c r="E8193">
        <v>4.09</v>
      </c>
      <c r="F8193">
        <v>2.21</v>
      </c>
      <c r="G8193">
        <v>16.36</v>
      </c>
      <c r="H8193">
        <v>16.36</v>
      </c>
      <c r="I8193" t="s">
        <v>149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1</v>
      </c>
      <c r="Q8193">
        <v>1</v>
      </c>
      <c r="R8193">
        <v>36.979999999999997</v>
      </c>
      <c r="S8193">
        <v>36.979999999999997</v>
      </c>
      <c r="T8193">
        <v>36.979999999999997</v>
      </c>
      <c r="U8193">
        <v>36.979999999999997</v>
      </c>
      <c r="V8193">
        <v>44.240129799999998</v>
      </c>
      <c r="W8193">
        <v>44.240129799999998</v>
      </c>
      <c r="X8193">
        <v>2.2603911980000002</v>
      </c>
      <c r="Y8193">
        <v>2.2603911980000002</v>
      </c>
    </row>
    <row r="8194" spans="1:25" x14ac:dyDescent="0.3">
      <c r="A8194" s="2">
        <v>45963</v>
      </c>
      <c r="B8194" t="s">
        <v>84</v>
      </c>
      <c r="C8194">
        <v>55</v>
      </c>
      <c r="D8194">
        <v>0</v>
      </c>
      <c r="F8194">
        <v>0</v>
      </c>
      <c r="G8194">
        <v>0</v>
      </c>
      <c r="H8194">
        <v>0</v>
      </c>
      <c r="I8194" t="s">
        <v>149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5" x14ac:dyDescent="0.3">
      <c r="A8195" s="2">
        <v>45963</v>
      </c>
      <c r="B8195" t="s">
        <v>68</v>
      </c>
      <c r="C8195">
        <v>986</v>
      </c>
      <c r="D8195">
        <v>12</v>
      </c>
      <c r="E8195">
        <v>3.77</v>
      </c>
      <c r="F8195">
        <v>1.2170000000000001</v>
      </c>
      <c r="G8195">
        <v>45.24</v>
      </c>
      <c r="H8195">
        <v>45.24</v>
      </c>
      <c r="I8195" t="s">
        <v>149</v>
      </c>
      <c r="J8195">
        <v>2</v>
      </c>
      <c r="K8195">
        <v>3</v>
      </c>
      <c r="L8195">
        <v>3</v>
      </c>
      <c r="M8195">
        <v>3</v>
      </c>
      <c r="N8195">
        <v>2</v>
      </c>
      <c r="O8195">
        <v>3</v>
      </c>
      <c r="P8195">
        <v>3</v>
      </c>
      <c r="Q8195">
        <v>3</v>
      </c>
      <c r="R8195">
        <v>54.98</v>
      </c>
      <c r="S8195">
        <v>82.47</v>
      </c>
      <c r="T8195">
        <v>82.47</v>
      </c>
      <c r="U8195">
        <v>82.47</v>
      </c>
      <c r="V8195">
        <v>54.856311390000002</v>
      </c>
      <c r="W8195">
        <v>54.856311390000002</v>
      </c>
      <c r="X8195">
        <v>1.822944297</v>
      </c>
      <c r="Y8195">
        <v>1.822944297</v>
      </c>
    </row>
    <row r="8196" spans="1:25" x14ac:dyDescent="0.3">
      <c r="A8196" s="2">
        <v>45963</v>
      </c>
      <c r="B8196" t="s">
        <v>64</v>
      </c>
      <c r="C8196">
        <v>480</v>
      </c>
      <c r="D8196">
        <v>2</v>
      </c>
      <c r="E8196">
        <v>5.37</v>
      </c>
      <c r="F8196">
        <v>0.41699999999999998</v>
      </c>
      <c r="G8196">
        <v>10.74</v>
      </c>
      <c r="H8196">
        <v>10.74</v>
      </c>
      <c r="I8196" t="s">
        <v>149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X8196">
        <v>0</v>
      </c>
      <c r="Y8196">
        <v>0</v>
      </c>
    </row>
    <row r="8197" spans="1:25" x14ac:dyDescent="0.3">
      <c r="A8197" s="2">
        <v>45963</v>
      </c>
      <c r="B8197" t="s">
        <v>26</v>
      </c>
      <c r="C8197">
        <v>156</v>
      </c>
      <c r="D8197">
        <v>0</v>
      </c>
      <c r="F8197">
        <v>0</v>
      </c>
      <c r="G8197">
        <v>0</v>
      </c>
      <c r="H8197">
        <v>0</v>
      </c>
      <c r="I8197" t="s">
        <v>149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5" x14ac:dyDescent="0.3">
      <c r="A8198" s="2">
        <v>45963</v>
      </c>
      <c r="B8198" t="s">
        <v>15</v>
      </c>
      <c r="C8198">
        <v>1180</v>
      </c>
      <c r="D8198">
        <v>4</v>
      </c>
      <c r="E8198">
        <v>3.89</v>
      </c>
      <c r="F8198">
        <v>0.33900000000000002</v>
      </c>
      <c r="G8198">
        <v>15.56</v>
      </c>
      <c r="H8198">
        <v>15.56</v>
      </c>
      <c r="I8198" t="s">
        <v>149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X8198">
        <v>0</v>
      </c>
      <c r="Y8198">
        <v>0</v>
      </c>
    </row>
    <row r="8199" spans="1:25" x14ac:dyDescent="0.3">
      <c r="A8199" s="2">
        <v>45963</v>
      </c>
      <c r="B8199" t="s">
        <v>36</v>
      </c>
      <c r="C8199">
        <v>71</v>
      </c>
      <c r="D8199">
        <v>1</v>
      </c>
      <c r="E8199">
        <v>0.93</v>
      </c>
      <c r="F8199">
        <v>1.4079999999999999</v>
      </c>
      <c r="G8199">
        <v>0.93</v>
      </c>
      <c r="H8199">
        <v>0.93</v>
      </c>
      <c r="I8199" t="s">
        <v>149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X8199">
        <v>0</v>
      </c>
      <c r="Y8199">
        <v>0</v>
      </c>
    </row>
    <row r="8200" spans="1:25" x14ac:dyDescent="0.3">
      <c r="A8200" s="2">
        <v>45963</v>
      </c>
      <c r="B8200" t="s">
        <v>78</v>
      </c>
      <c r="C8200">
        <v>1123</v>
      </c>
      <c r="D8200">
        <v>2</v>
      </c>
      <c r="E8200">
        <v>3.91</v>
      </c>
      <c r="F8200">
        <v>0.17799999999999999</v>
      </c>
      <c r="G8200">
        <v>7.82</v>
      </c>
      <c r="H8200">
        <v>7.82</v>
      </c>
      <c r="I8200" t="s">
        <v>149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X8200">
        <v>0</v>
      </c>
      <c r="Y8200">
        <v>0</v>
      </c>
    </row>
    <row r="8201" spans="1:25" x14ac:dyDescent="0.3">
      <c r="A8201" s="2">
        <v>45963</v>
      </c>
      <c r="B8201" t="s">
        <v>21</v>
      </c>
      <c r="C8201">
        <v>1247</v>
      </c>
      <c r="D8201">
        <v>10</v>
      </c>
      <c r="E8201">
        <v>1.3009999999999999</v>
      </c>
      <c r="F8201">
        <v>0.80200000000000005</v>
      </c>
      <c r="G8201">
        <v>13.01</v>
      </c>
      <c r="H8201">
        <v>13.01</v>
      </c>
      <c r="I8201" t="s">
        <v>149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X8201">
        <v>0</v>
      </c>
      <c r="Y8201">
        <v>0</v>
      </c>
    </row>
    <row r="8202" spans="1:25" x14ac:dyDescent="0.3">
      <c r="A8202" s="2">
        <v>45963</v>
      </c>
      <c r="B8202" t="s">
        <v>94</v>
      </c>
      <c r="C8202">
        <v>566</v>
      </c>
      <c r="D8202">
        <v>1</v>
      </c>
      <c r="E8202">
        <v>2.3199999999999998</v>
      </c>
      <c r="F8202">
        <v>0.17699999999999999</v>
      </c>
      <c r="G8202">
        <v>2.3199999999999998</v>
      </c>
      <c r="H8202">
        <v>2.3199999999999998</v>
      </c>
      <c r="I8202" t="s">
        <v>149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X8202">
        <v>0</v>
      </c>
      <c r="Y8202">
        <v>0</v>
      </c>
    </row>
    <row r="8203" spans="1:25" x14ac:dyDescent="0.3">
      <c r="A8203" s="2">
        <v>45963</v>
      </c>
      <c r="B8203" t="s">
        <v>17</v>
      </c>
      <c r="C8203">
        <v>27</v>
      </c>
      <c r="D8203">
        <v>0</v>
      </c>
      <c r="F8203">
        <v>0</v>
      </c>
      <c r="G8203">
        <v>0</v>
      </c>
      <c r="H8203">
        <v>0</v>
      </c>
      <c r="I8203" t="s">
        <v>149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5" x14ac:dyDescent="0.3">
      <c r="A8204" s="2">
        <v>45963</v>
      </c>
      <c r="B8204" t="s">
        <v>17</v>
      </c>
      <c r="C8204">
        <v>47</v>
      </c>
      <c r="D8204">
        <v>0</v>
      </c>
      <c r="F8204">
        <v>0</v>
      </c>
      <c r="G8204">
        <v>0</v>
      </c>
      <c r="H8204">
        <v>0</v>
      </c>
      <c r="I8204" t="s">
        <v>149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5" x14ac:dyDescent="0.3">
      <c r="A8205" s="2">
        <v>45963</v>
      </c>
      <c r="B8205" t="s">
        <v>17</v>
      </c>
      <c r="C8205">
        <v>39</v>
      </c>
      <c r="D8205">
        <v>0</v>
      </c>
      <c r="F8205">
        <v>0</v>
      </c>
      <c r="G8205">
        <v>0</v>
      </c>
      <c r="H8205">
        <v>0</v>
      </c>
      <c r="I8205" t="s">
        <v>149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5" x14ac:dyDescent="0.3">
      <c r="A8206" s="2">
        <v>45963</v>
      </c>
      <c r="B8206" t="s">
        <v>17</v>
      </c>
      <c r="C8206">
        <v>9</v>
      </c>
      <c r="D8206">
        <v>0</v>
      </c>
      <c r="F8206">
        <v>0</v>
      </c>
      <c r="G8206">
        <v>0</v>
      </c>
      <c r="H8206">
        <v>0</v>
      </c>
      <c r="I8206" t="s">
        <v>149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5" x14ac:dyDescent="0.3">
      <c r="A8207" s="2">
        <v>45963</v>
      </c>
      <c r="B8207" t="s">
        <v>52</v>
      </c>
      <c r="C8207">
        <v>993</v>
      </c>
      <c r="D8207">
        <v>11</v>
      </c>
      <c r="E8207">
        <v>0.59099999999999997</v>
      </c>
      <c r="F8207">
        <v>1.1080000000000001</v>
      </c>
      <c r="G8207">
        <v>6.5</v>
      </c>
      <c r="H8207">
        <v>6.5</v>
      </c>
      <c r="I8207" t="s">
        <v>149</v>
      </c>
      <c r="J8207">
        <v>2</v>
      </c>
      <c r="K8207">
        <v>2</v>
      </c>
      <c r="L8207">
        <v>2</v>
      </c>
      <c r="M8207">
        <v>2</v>
      </c>
      <c r="N8207">
        <v>2</v>
      </c>
      <c r="O8207">
        <v>2</v>
      </c>
      <c r="P8207">
        <v>2</v>
      </c>
      <c r="Q8207">
        <v>2</v>
      </c>
      <c r="R8207">
        <v>38.369999999999997</v>
      </c>
      <c r="S8207">
        <v>38.369999999999997</v>
      </c>
      <c r="T8207">
        <v>38.369999999999997</v>
      </c>
      <c r="U8207">
        <v>38.369999999999997</v>
      </c>
      <c r="V8207">
        <v>16.940317960000002</v>
      </c>
      <c r="W8207">
        <v>16.940317960000002</v>
      </c>
      <c r="X8207">
        <v>5.9030769230000004</v>
      </c>
      <c r="Y8207">
        <v>5.9030769230000004</v>
      </c>
    </row>
    <row r="8208" spans="1:25" x14ac:dyDescent="0.3">
      <c r="A8208" s="2">
        <v>45963</v>
      </c>
      <c r="B8208" t="s">
        <v>52</v>
      </c>
      <c r="C8208">
        <v>1461</v>
      </c>
      <c r="D8208">
        <v>21</v>
      </c>
      <c r="E8208">
        <v>0.50900000000000001</v>
      </c>
      <c r="F8208">
        <v>1.4370000000000001</v>
      </c>
      <c r="G8208">
        <v>10.68</v>
      </c>
      <c r="H8208">
        <v>10.68</v>
      </c>
      <c r="I8208" t="s">
        <v>149</v>
      </c>
      <c r="J8208">
        <v>2</v>
      </c>
      <c r="K8208">
        <v>2</v>
      </c>
      <c r="L8208">
        <v>2</v>
      </c>
      <c r="M8208">
        <v>2</v>
      </c>
      <c r="N8208">
        <v>2</v>
      </c>
      <c r="O8208">
        <v>2</v>
      </c>
      <c r="P8208">
        <v>2</v>
      </c>
      <c r="Q8208">
        <v>2</v>
      </c>
      <c r="R8208">
        <v>22.98</v>
      </c>
      <c r="S8208">
        <v>22.98</v>
      </c>
      <c r="T8208">
        <v>22.98</v>
      </c>
      <c r="U8208">
        <v>22.98</v>
      </c>
      <c r="V8208">
        <v>46.475195820000003</v>
      </c>
      <c r="W8208">
        <v>46.475195820000003</v>
      </c>
      <c r="X8208">
        <v>2.1516853930000002</v>
      </c>
      <c r="Y8208">
        <v>2.1516853930000002</v>
      </c>
    </row>
    <row r="8209" spans="1:25" x14ac:dyDescent="0.3">
      <c r="A8209" s="2">
        <v>45963</v>
      </c>
      <c r="B8209" t="s">
        <v>52</v>
      </c>
      <c r="C8209">
        <v>611</v>
      </c>
      <c r="D8209">
        <v>5</v>
      </c>
      <c r="E8209">
        <v>0.49399999999999999</v>
      </c>
      <c r="F8209">
        <v>0.81799999999999995</v>
      </c>
      <c r="G8209">
        <v>2.4700000000000002</v>
      </c>
      <c r="H8209">
        <v>2.4700000000000002</v>
      </c>
      <c r="I8209" t="s">
        <v>149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1</v>
      </c>
      <c r="Q8209">
        <v>1</v>
      </c>
      <c r="R8209">
        <v>13.88</v>
      </c>
      <c r="S8209">
        <v>13.88</v>
      </c>
      <c r="T8209">
        <v>13.88</v>
      </c>
      <c r="U8209">
        <v>13.88</v>
      </c>
      <c r="V8209">
        <v>17.795389050000001</v>
      </c>
      <c r="W8209">
        <v>17.795389050000001</v>
      </c>
      <c r="X8209">
        <v>5.6194331980000003</v>
      </c>
      <c r="Y8209">
        <v>5.6194331980000003</v>
      </c>
    </row>
    <row r="8210" spans="1:25" x14ac:dyDescent="0.3">
      <c r="A8210" s="2">
        <v>45963</v>
      </c>
      <c r="B8210" t="s">
        <v>52</v>
      </c>
      <c r="C8210">
        <v>3036</v>
      </c>
      <c r="D8210">
        <v>31</v>
      </c>
      <c r="E8210">
        <v>0.316</v>
      </c>
      <c r="F8210">
        <v>1.0209999999999999</v>
      </c>
      <c r="G8210">
        <v>9.8000000000000007</v>
      </c>
      <c r="H8210">
        <v>9.8000000000000007</v>
      </c>
      <c r="I8210" t="s">
        <v>149</v>
      </c>
      <c r="J8210">
        <v>2</v>
      </c>
      <c r="K8210">
        <v>2</v>
      </c>
      <c r="L8210">
        <v>2</v>
      </c>
      <c r="M8210">
        <v>2</v>
      </c>
      <c r="N8210">
        <v>2</v>
      </c>
      <c r="O8210">
        <v>2</v>
      </c>
      <c r="P8210">
        <v>2</v>
      </c>
      <c r="Q8210">
        <v>2</v>
      </c>
      <c r="R8210">
        <v>22.98</v>
      </c>
      <c r="S8210">
        <v>22.98</v>
      </c>
      <c r="T8210">
        <v>22.98</v>
      </c>
      <c r="U8210">
        <v>22.98</v>
      </c>
      <c r="V8210">
        <v>42.64577894</v>
      </c>
      <c r="W8210">
        <v>42.64577894</v>
      </c>
      <c r="X8210">
        <v>2.3448979589999999</v>
      </c>
      <c r="Y8210">
        <v>2.3448979589999999</v>
      </c>
    </row>
    <row r="8211" spans="1:25" x14ac:dyDescent="0.3">
      <c r="A8211" s="2">
        <v>45963</v>
      </c>
      <c r="B8211" t="s">
        <v>112</v>
      </c>
      <c r="C8211">
        <v>74</v>
      </c>
      <c r="D8211">
        <v>0</v>
      </c>
      <c r="F8211">
        <v>0</v>
      </c>
      <c r="G8211">
        <v>0</v>
      </c>
      <c r="H8211">
        <v>0</v>
      </c>
      <c r="I8211" t="s">
        <v>149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5" x14ac:dyDescent="0.3">
      <c r="A8212" s="2">
        <v>45963</v>
      </c>
      <c r="B8212" t="s">
        <v>15</v>
      </c>
      <c r="C8212">
        <v>195</v>
      </c>
      <c r="D8212">
        <v>2</v>
      </c>
      <c r="E8212">
        <v>1.1850000000000001</v>
      </c>
      <c r="F8212">
        <v>1.026</v>
      </c>
      <c r="G8212">
        <v>2.37</v>
      </c>
      <c r="H8212">
        <v>2.37</v>
      </c>
      <c r="I8212" t="s">
        <v>149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X8212">
        <v>0</v>
      </c>
      <c r="Y8212">
        <v>0</v>
      </c>
    </row>
    <row r="8213" spans="1:25" x14ac:dyDescent="0.3">
      <c r="A8213" s="2">
        <v>45963</v>
      </c>
      <c r="B8213" t="s">
        <v>112</v>
      </c>
      <c r="C8213">
        <v>197</v>
      </c>
      <c r="D8213">
        <v>1</v>
      </c>
      <c r="E8213">
        <v>0.56000000000000005</v>
      </c>
      <c r="F8213">
        <v>0.50800000000000001</v>
      </c>
      <c r="G8213">
        <v>0.56000000000000005</v>
      </c>
      <c r="H8213">
        <v>0.56000000000000005</v>
      </c>
      <c r="I8213" t="s">
        <v>149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X8213">
        <v>0</v>
      </c>
      <c r="Y8213">
        <v>0</v>
      </c>
    </row>
    <row r="8214" spans="1:25" x14ac:dyDescent="0.3">
      <c r="A8214" s="2">
        <v>45963</v>
      </c>
      <c r="B8214" t="s">
        <v>15</v>
      </c>
      <c r="C8214">
        <v>276</v>
      </c>
      <c r="D8214">
        <v>2</v>
      </c>
      <c r="E8214">
        <v>1.2749999999999999</v>
      </c>
      <c r="F8214">
        <v>0.72499999999999998</v>
      </c>
      <c r="G8214">
        <v>2.5499999999999998</v>
      </c>
      <c r="H8214">
        <v>2.5499999999999998</v>
      </c>
      <c r="I8214" t="s">
        <v>149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X8214">
        <v>0</v>
      </c>
      <c r="Y8214">
        <v>0</v>
      </c>
    </row>
    <row r="8215" spans="1:25" x14ac:dyDescent="0.3">
      <c r="A8215" s="2">
        <v>45963</v>
      </c>
      <c r="B8215" t="s">
        <v>15</v>
      </c>
      <c r="C8215">
        <v>292</v>
      </c>
      <c r="D8215">
        <v>2</v>
      </c>
      <c r="E8215">
        <v>0.92500000000000004</v>
      </c>
      <c r="F8215">
        <v>0.68500000000000005</v>
      </c>
      <c r="G8215">
        <v>1.85</v>
      </c>
      <c r="H8215">
        <v>1.85</v>
      </c>
      <c r="I8215" t="s">
        <v>149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X8215">
        <v>0</v>
      </c>
      <c r="Y8215">
        <v>0</v>
      </c>
    </row>
    <row r="8216" spans="1:25" x14ac:dyDescent="0.3">
      <c r="A8216" s="2">
        <v>45963</v>
      </c>
      <c r="B8216" t="s">
        <v>112</v>
      </c>
      <c r="C8216">
        <v>156</v>
      </c>
      <c r="D8216">
        <v>1</v>
      </c>
      <c r="E8216">
        <v>1.02</v>
      </c>
      <c r="F8216">
        <v>0.64100000000000001</v>
      </c>
      <c r="G8216">
        <v>1.02</v>
      </c>
      <c r="H8216">
        <v>1.02</v>
      </c>
      <c r="I8216" t="s">
        <v>149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X8216">
        <v>0</v>
      </c>
      <c r="Y8216">
        <v>0</v>
      </c>
    </row>
    <row r="8217" spans="1:25" x14ac:dyDescent="0.3">
      <c r="A8217" s="2">
        <v>45963</v>
      </c>
      <c r="B8217" t="s">
        <v>15</v>
      </c>
      <c r="C8217">
        <v>300</v>
      </c>
      <c r="D8217">
        <v>1</v>
      </c>
      <c r="E8217">
        <v>0.68</v>
      </c>
      <c r="F8217">
        <v>0.33300000000000002</v>
      </c>
      <c r="G8217">
        <v>0.68</v>
      </c>
      <c r="H8217">
        <v>0.68</v>
      </c>
      <c r="I8217" t="s">
        <v>149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1</v>
      </c>
      <c r="Q8217">
        <v>1</v>
      </c>
      <c r="R8217">
        <v>36.880000000000003</v>
      </c>
      <c r="S8217">
        <v>36.880000000000003</v>
      </c>
      <c r="T8217">
        <v>36.880000000000003</v>
      </c>
      <c r="U8217">
        <v>36.880000000000003</v>
      </c>
      <c r="V8217">
        <v>1.8438177870000001</v>
      </c>
      <c r="W8217">
        <v>1.8438177870000001</v>
      </c>
      <c r="X8217">
        <v>54.235294119999999</v>
      </c>
      <c r="Y8217">
        <v>54.235294119999999</v>
      </c>
    </row>
    <row r="8218" spans="1:25" x14ac:dyDescent="0.3">
      <c r="A8218" s="2">
        <v>45963</v>
      </c>
      <c r="B8218" t="s">
        <v>112</v>
      </c>
      <c r="C8218">
        <v>268</v>
      </c>
      <c r="D8218">
        <v>2</v>
      </c>
      <c r="E8218">
        <v>0.65500000000000003</v>
      </c>
      <c r="F8218">
        <v>0.746</v>
      </c>
      <c r="G8218">
        <v>1.31</v>
      </c>
      <c r="H8218">
        <v>1.31</v>
      </c>
      <c r="I8218" t="s">
        <v>149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X8218">
        <v>0</v>
      </c>
      <c r="Y8218">
        <v>0</v>
      </c>
    </row>
    <row r="8219" spans="1:25" x14ac:dyDescent="0.3">
      <c r="A8219" s="2">
        <v>45963</v>
      </c>
      <c r="B8219" t="s">
        <v>100</v>
      </c>
      <c r="C8219">
        <v>13</v>
      </c>
      <c r="D8219">
        <v>0</v>
      </c>
      <c r="F8219">
        <v>0</v>
      </c>
      <c r="G8219">
        <v>0</v>
      </c>
      <c r="H8219">
        <v>0</v>
      </c>
      <c r="I8219" t="s">
        <v>149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5" x14ac:dyDescent="0.3">
      <c r="A8220" s="2">
        <v>45963</v>
      </c>
      <c r="B8220" t="s">
        <v>54</v>
      </c>
      <c r="C8220">
        <v>800</v>
      </c>
      <c r="D8220">
        <v>8</v>
      </c>
      <c r="E8220">
        <v>1.0209999999999999</v>
      </c>
      <c r="F8220">
        <v>1</v>
      </c>
      <c r="G8220">
        <v>8.17</v>
      </c>
      <c r="H8220">
        <v>8.17</v>
      </c>
      <c r="I8220" t="s">
        <v>149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X8220">
        <v>0</v>
      </c>
      <c r="Y8220">
        <v>0</v>
      </c>
    </row>
    <row r="8221" spans="1:25" x14ac:dyDescent="0.3">
      <c r="A8221" s="2">
        <v>45963</v>
      </c>
      <c r="B8221" t="s">
        <v>60</v>
      </c>
      <c r="C8221">
        <v>1420</v>
      </c>
      <c r="D8221">
        <v>6</v>
      </c>
      <c r="E8221">
        <v>0.90800000000000003</v>
      </c>
      <c r="F8221">
        <v>0.42299999999999999</v>
      </c>
      <c r="G8221">
        <v>5.45</v>
      </c>
      <c r="H8221">
        <v>5.45</v>
      </c>
      <c r="I8221" t="s">
        <v>149</v>
      </c>
      <c r="J8221">
        <v>2</v>
      </c>
      <c r="K8221">
        <v>2</v>
      </c>
      <c r="L8221">
        <v>2</v>
      </c>
      <c r="M8221">
        <v>2</v>
      </c>
      <c r="N8221">
        <v>2</v>
      </c>
      <c r="O8221">
        <v>2</v>
      </c>
      <c r="P8221">
        <v>2</v>
      </c>
      <c r="Q8221">
        <v>2</v>
      </c>
      <c r="R8221">
        <v>44.37</v>
      </c>
      <c r="S8221">
        <v>44.37</v>
      </c>
      <c r="T8221">
        <v>44.37</v>
      </c>
      <c r="U8221">
        <v>44.37</v>
      </c>
      <c r="V8221">
        <v>12.283074149999999</v>
      </c>
      <c r="W8221">
        <v>12.283074149999999</v>
      </c>
      <c r="X8221">
        <v>8.1412844040000003</v>
      </c>
      <c r="Y8221">
        <v>8.1412844040000003</v>
      </c>
    </row>
    <row r="8222" spans="1:25" x14ac:dyDescent="0.3">
      <c r="A8222" s="2">
        <v>45963</v>
      </c>
      <c r="B8222" t="s">
        <v>60</v>
      </c>
      <c r="C8222">
        <v>4632</v>
      </c>
      <c r="D8222">
        <v>18</v>
      </c>
      <c r="E8222">
        <v>0.78300000000000003</v>
      </c>
      <c r="F8222">
        <v>0.38900000000000001</v>
      </c>
      <c r="G8222">
        <v>14.1</v>
      </c>
      <c r="H8222">
        <v>14.1</v>
      </c>
      <c r="I8222" t="s">
        <v>149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X8222">
        <v>0</v>
      </c>
      <c r="Y8222">
        <v>0</v>
      </c>
    </row>
    <row r="8223" spans="1:25" x14ac:dyDescent="0.3">
      <c r="A8223" s="2">
        <v>45963</v>
      </c>
      <c r="B8223" t="s">
        <v>100</v>
      </c>
      <c r="C8223">
        <v>37</v>
      </c>
      <c r="D8223">
        <v>0</v>
      </c>
      <c r="F8223">
        <v>0</v>
      </c>
      <c r="G8223">
        <v>0</v>
      </c>
      <c r="H8223">
        <v>0</v>
      </c>
      <c r="I8223" t="s">
        <v>149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5" x14ac:dyDescent="0.3">
      <c r="A8224" s="2">
        <v>45963</v>
      </c>
      <c r="B8224" t="s">
        <v>54</v>
      </c>
      <c r="C8224">
        <v>1828</v>
      </c>
      <c r="D8224">
        <v>16</v>
      </c>
      <c r="E8224">
        <v>0.79100000000000004</v>
      </c>
      <c r="F8224">
        <v>0.875</v>
      </c>
      <c r="G8224">
        <v>12.65</v>
      </c>
      <c r="H8224">
        <v>12.65</v>
      </c>
      <c r="I8224" t="s">
        <v>149</v>
      </c>
      <c r="J8224">
        <v>3</v>
      </c>
      <c r="K8224">
        <v>4</v>
      </c>
      <c r="L8224">
        <v>4</v>
      </c>
      <c r="M8224">
        <v>4</v>
      </c>
      <c r="N8224">
        <v>3</v>
      </c>
      <c r="O8224">
        <v>4</v>
      </c>
      <c r="P8224">
        <v>4</v>
      </c>
      <c r="Q8224">
        <v>4</v>
      </c>
      <c r="R8224">
        <v>78.66</v>
      </c>
      <c r="S8224">
        <v>103.64</v>
      </c>
      <c r="T8224">
        <v>103.64</v>
      </c>
      <c r="U8224">
        <v>103.64</v>
      </c>
      <c r="V8224">
        <v>12.20571208</v>
      </c>
      <c r="W8224">
        <v>12.20571208</v>
      </c>
      <c r="X8224">
        <v>8.1928853749999995</v>
      </c>
      <c r="Y8224">
        <v>8.1928853749999995</v>
      </c>
    </row>
    <row r="8225" spans="1:25" x14ac:dyDescent="0.3">
      <c r="A8225" s="2">
        <v>45963</v>
      </c>
      <c r="B8225" t="s">
        <v>100</v>
      </c>
      <c r="C8225">
        <v>37</v>
      </c>
      <c r="D8225">
        <v>0</v>
      </c>
      <c r="F8225">
        <v>0</v>
      </c>
      <c r="G8225">
        <v>0</v>
      </c>
      <c r="H8225">
        <v>0</v>
      </c>
      <c r="I8225" t="s">
        <v>149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5" x14ac:dyDescent="0.3">
      <c r="A8226" s="2">
        <v>45963</v>
      </c>
      <c r="B8226" t="s">
        <v>54</v>
      </c>
      <c r="C8226">
        <v>269</v>
      </c>
      <c r="D8226">
        <v>0</v>
      </c>
      <c r="F8226">
        <v>0</v>
      </c>
      <c r="G8226">
        <v>0</v>
      </c>
      <c r="H8226">
        <v>0</v>
      </c>
      <c r="I8226" t="s">
        <v>149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5" x14ac:dyDescent="0.3">
      <c r="A8227" s="2">
        <v>45963</v>
      </c>
      <c r="B8227" t="s">
        <v>60</v>
      </c>
      <c r="C8227">
        <v>675</v>
      </c>
      <c r="D8227">
        <v>4</v>
      </c>
      <c r="E8227">
        <v>0.82</v>
      </c>
      <c r="F8227">
        <v>0.59299999999999997</v>
      </c>
      <c r="G8227">
        <v>3.28</v>
      </c>
      <c r="H8227">
        <v>3.28</v>
      </c>
      <c r="I8227" t="s">
        <v>149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X8227">
        <v>0</v>
      </c>
      <c r="Y8227">
        <v>0</v>
      </c>
    </row>
    <row r="8228" spans="1:25" x14ac:dyDescent="0.3">
      <c r="A8228" s="2">
        <v>45963</v>
      </c>
      <c r="B8228" t="s">
        <v>54</v>
      </c>
      <c r="C8228">
        <v>3682</v>
      </c>
      <c r="D8228">
        <v>9</v>
      </c>
      <c r="E8228">
        <v>0.54300000000000004</v>
      </c>
      <c r="F8228">
        <v>0.24399999999999999</v>
      </c>
      <c r="G8228">
        <v>4.8899999999999997</v>
      </c>
      <c r="H8228">
        <v>4.8899999999999997</v>
      </c>
      <c r="I8228" t="s">
        <v>149</v>
      </c>
      <c r="J8228">
        <v>3</v>
      </c>
      <c r="K8228">
        <v>3</v>
      </c>
      <c r="L8228">
        <v>3</v>
      </c>
      <c r="M8228">
        <v>3</v>
      </c>
      <c r="N8228">
        <v>3</v>
      </c>
      <c r="O8228">
        <v>3</v>
      </c>
      <c r="P8228">
        <v>3</v>
      </c>
      <c r="Q8228">
        <v>3</v>
      </c>
      <c r="R8228">
        <v>87.47</v>
      </c>
      <c r="S8228">
        <v>87.47</v>
      </c>
      <c r="T8228">
        <v>87.47</v>
      </c>
      <c r="U8228">
        <v>87.47</v>
      </c>
      <c r="V8228">
        <v>5.5904881670000002</v>
      </c>
      <c r="W8228">
        <v>5.5904881670000002</v>
      </c>
      <c r="X8228">
        <v>17.88752556</v>
      </c>
      <c r="Y8228">
        <v>17.88752556</v>
      </c>
    </row>
    <row r="8229" spans="1:25" x14ac:dyDescent="0.3">
      <c r="A8229" s="2">
        <v>45963</v>
      </c>
      <c r="B8229" t="s">
        <v>100</v>
      </c>
      <c r="C8229">
        <v>29</v>
      </c>
      <c r="D8229">
        <v>0</v>
      </c>
      <c r="F8229">
        <v>0</v>
      </c>
      <c r="G8229">
        <v>0</v>
      </c>
      <c r="H8229">
        <v>0</v>
      </c>
      <c r="I8229" t="s">
        <v>149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5" x14ac:dyDescent="0.3">
      <c r="A8230" s="2">
        <v>45963</v>
      </c>
      <c r="B8230" t="s">
        <v>60</v>
      </c>
      <c r="C8230">
        <v>4061</v>
      </c>
      <c r="D8230">
        <v>20</v>
      </c>
      <c r="E8230">
        <v>0.52100000000000002</v>
      </c>
      <c r="F8230">
        <v>0.49199999999999999</v>
      </c>
      <c r="G8230">
        <v>10.41</v>
      </c>
      <c r="H8230">
        <v>10.41</v>
      </c>
      <c r="I8230" t="s">
        <v>149</v>
      </c>
      <c r="J8230">
        <v>1</v>
      </c>
      <c r="K8230">
        <v>2</v>
      </c>
      <c r="L8230">
        <v>2</v>
      </c>
      <c r="M8230">
        <v>2</v>
      </c>
      <c r="N8230">
        <v>1</v>
      </c>
      <c r="O8230">
        <v>2</v>
      </c>
      <c r="P8230">
        <v>2</v>
      </c>
      <c r="Q8230">
        <v>2</v>
      </c>
      <c r="R8230">
        <v>21.88</v>
      </c>
      <c r="S8230">
        <v>42.78</v>
      </c>
      <c r="T8230">
        <v>42.78</v>
      </c>
      <c r="U8230">
        <v>42.78</v>
      </c>
      <c r="V8230">
        <v>24.333800839999999</v>
      </c>
      <c r="W8230">
        <v>24.333800839999999</v>
      </c>
      <c r="X8230">
        <v>4.1095100860000002</v>
      </c>
      <c r="Y8230">
        <v>4.1095100860000002</v>
      </c>
    </row>
    <row r="8231" spans="1:25" x14ac:dyDescent="0.3">
      <c r="A8231" s="2">
        <v>45963</v>
      </c>
      <c r="B8231" t="s">
        <v>48</v>
      </c>
      <c r="C8231">
        <v>282</v>
      </c>
      <c r="D8231">
        <v>3</v>
      </c>
      <c r="E8231">
        <v>2.0499999999999998</v>
      </c>
      <c r="F8231">
        <v>1.0640000000000001</v>
      </c>
      <c r="G8231">
        <v>6.15</v>
      </c>
      <c r="H8231">
        <v>6.15</v>
      </c>
      <c r="I8231" t="s">
        <v>149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X8231">
        <v>0</v>
      </c>
      <c r="Y8231">
        <v>0</v>
      </c>
    </row>
    <row r="8232" spans="1:25" x14ac:dyDescent="0.3">
      <c r="A8232" s="2">
        <v>45963</v>
      </c>
      <c r="B8232" t="s">
        <v>48</v>
      </c>
      <c r="C8232">
        <v>744</v>
      </c>
      <c r="D8232">
        <v>2</v>
      </c>
      <c r="E8232">
        <v>1.33</v>
      </c>
      <c r="F8232">
        <v>0.26900000000000002</v>
      </c>
      <c r="G8232">
        <v>2.66</v>
      </c>
      <c r="H8232">
        <v>2.66</v>
      </c>
      <c r="I8232" t="s">
        <v>149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X8232">
        <v>0</v>
      </c>
      <c r="Y8232">
        <v>0</v>
      </c>
    </row>
    <row r="8233" spans="1:25" x14ac:dyDescent="0.3">
      <c r="A8233" s="2">
        <v>45963</v>
      </c>
      <c r="B8233" t="s">
        <v>48</v>
      </c>
      <c r="C8233">
        <v>461</v>
      </c>
      <c r="D8233">
        <v>2</v>
      </c>
      <c r="E8233">
        <v>1.83</v>
      </c>
      <c r="F8233">
        <v>0.434</v>
      </c>
      <c r="G8233">
        <v>3.66</v>
      </c>
      <c r="H8233">
        <v>3.66</v>
      </c>
      <c r="I8233" t="s">
        <v>149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X8233">
        <v>0</v>
      </c>
      <c r="Y8233">
        <v>0</v>
      </c>
    </row>
    <row r="8234" spans="1:25" x14ac:dyDescent="0.3">
      <c r="A8234" s="2">
        <v>45963</v>
      </c>
      <c r="B8234" t="s">
        <v>48</v>
      </c>
      <c r="C8234">
        <v>875</v>
      </c>
      <c r="D8234">
        <v>1</v>
      </c>
      <c r="E8234">
        <v>0.86</v>
      </c>
      <c r="F8234">
        <v>0.114</v>
      </c>
      <c r="G8234">
        <v>0.86</v>
      </c>
      <c r="H8234">
        <v>0.86</v>
      </c>
      <c r="I8234" t="s">
        <v>149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X8234">
        <v>0</v>
      </c>
      <c r="Y8234">
        <v>0</v>
      </c>
    </row>
    <row r="8235" spans="1:25" x14ac:dyDescent="0.3">
      <c r="A8235" s="2">
        <v>45963</v>
      </c>
      <c r="B8235" t="s">
        <v>19</v>
      </c>
      <c r="C8235">
        <v>14</v>
      </c>
      <c r="D8235">
        <v>0</v>
      </c>
      <c r="F8235">
        <v>0</v>
      </c>
      <c r="G8235">
        <v>0</v>
      </c>
      <c r="H8235">
        <v>0</v>
      </c>
      <c r="I8235" t="s">
        <v>149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5" x14ac:dyDescent="0.3">
      <c r="A8236" s="2">
        <v>45963</v>
      </c>
      <c r="B8236" t="s">
        <v>90</v>
      </c>
      <c r="C8236">
        <v>3</v>
      </c>
      <c r="D8236">
        <v>0</v>
      </c>
      <c r="F8236">
        <v>0</v>
      </c>
      <c r="G8236">
        <v>0</v>
      </c>
      <c r="H8236">
        <v>0</v>
      </c>
      <c r="I8236" t="s">
        <v>149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5" x14ac:dyDescent="0.3">
      <c r="A8237" s="2">
        <v>45963</v>
      </c>
      <c r="B8237" t="s">
        <v>19</v>
      </c>
      <c r="C8237">
        <v>35</v>
      </c>
      <c r="D8237">
        <v>0</v>
      </c>
      <c r="F8237">
        <v>0</v>
      </c>
      <c r="G8237">
        <v>0</v>
      </c>
      <c r="H8237">
        <v>0</v>
      </c>
      <c r="I8237" t="s">
        <v>149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5" x14ac:dyDescent="0.3">
      <c r="A8238" s="2">
        <v>45963</v>
      </c>
      <c r="B8238" t="s">
        <v>90</v>
      </c>
      <c r="C8238">
        <v>15</v>
      </c>
      <c r="D8238">
        <v>0</v>
      </c>
      <c r="F8238">
        <v>0</v>
      </c>
      <c r="G8238">
        <v>0</v>
      </c>
      <c r="H8238">
        <v>0</v>
      </c>
      <c r="I8238" t="s">
        <v>149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5" x14ac:dyDescent="0.3">
      <c r="A8239" s="2">
        <v>45963</v>
      </c>
      <c r="B8239" t="s">
        <v>19</v>
      </c>
      <c r="C8239">
        <v>17</v>
      </c>
      <c r="D8239">
        <v>0</v>
      </c>
      <c r="F8239">
        <v>0</v>
      </c>
      <c r="G8239">
        <v>0</v>
      </c>
      <c r="H8239">
        <v>0</v>
      </c>
      <c r="I8239" t="s">
        <v>149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5" x14ac:dyDescent="0.3">
      <c r="A8240" s="2">
        <v>45963</v>
      </c>
      <c r="B8240" t="s">
        <v>90</v>
      </c>
      <c r="C8240">
        <v>17</v>
      </c>
      <c r="D8240">
        <v>0</v>
      </c>
      <c r="F8240">
        <v>0</v>
      </c>
      <c r="G8240">
        <v>0</v>
      </c>
      <c r="H8240">
        <v>0</v>
      </c>
      <c r="I8240" t="s">
        <v>149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5" x14ac:dyDescent="0.3">
      <c r="A8241" s="2">
        <v>45963</v>
      </c>
      <c r="B8241" t="s">
        <v>19</v>
      </c>
      <c r="C8241">
        <v>12</v>
      </c>
      <c r="D8241">
        <v>0</v>
      </c>
      <c r="F8241">
        <v>0</v>
      </c>
      <c r="G8241">
        <v>0</v>
      </c>
      <c r="H8241">
        <v>0</v>
      </c>
      <c r="I8241" t="s">
        <v>149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5" x14ac:dyDescent="0.3">
      <c r="A8242" s="2">
        <v>45963</v>
      </c>
      <c r="B8242" t="s">
        <v>90</v>
      </c>
      <c r="C8242">
        <v>6</v>
      </c>
      <c r="D8242">
        <v>0</v>
      </c>
      <c r="F8242">
        <v>0</v>
      </c>
      <c r="G8242">
        <v>0</v>
      </c>
      <c r="H8242">
        <v>0</v>
      </c>
      <c r="I8242" t="s">
        <v>149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5" x14ac:dyDescent="0.3">
      <c r="A8243" s="2">
        <v>45963</v>
      </c>
      <c r="B8243" t="s">
        <v>58</v>
      </c>
      <c r="C8243">
        <v>801</v>
      </c>
      <c r="D8243">
        <v>8</v>
      </c>
      <c r="E8243">
        <v>0.94099999999999995</v>
      </c>
      <c r="F8243">
        <v>0.999</v>
      </c>
      <c r="G8243">
        <v>7.53</v>
      </c>
      <c r="H8243">
        <v>7.53</v>
      </c>
      <c r="I8243" t="s">
        <v>149</v>
      </c>
      <c r="J8243">
        <v>0</v>
      </c>
      <c r="K8243">
        <v>1</v>
      </c>
      <c r="L8243">
        <v>1</v>
      </c>
      <c r="M8243">
        <v>1</v>
      </c>
      <c r="N8243">
        <v>0</v>
      </c>
      <c r="O8243">
        <v>1</v>
      </c>
      <c r="P8243">
        <v>1</v>
      </c>
      <c r="Q8243">
        <v>1</v>
      </c>
      <c r="R8243">
        <v>0</v>
      </c>
      <c r="S8243">
        <v>11.49</v>
      </c>
      <c r="T8243">
        <v>11.49</v>
      </c>
      <c r="U8243">
        <v>11.49</v>
      </c>
      <c r="V8243">
        <v>65.535248039999999</v>
      </c>
      <c r="W8243">
        <v>65.535248039999999</v>
      </c>
      <c r="X8243">
        <v>1.525896414</v>
      </c>
      <c r="Y8243">
        <v>1.525896414</v>
      </c>
    </row>
    <row r="8244" spans="1:25" x14ac:dyDescent="0.3">
      <c r="A8244" s="2">
        <v>45963</v>
      </c>
      <c r="B8244" t="s">
        <v>110</v>
      </c>
      <c r="C8244">
        <v>167</v>
      </c>
      <c r="D8244">
        <v>2</v>
      </c>
      <c r="E8244">
        <v>1.2350000000000001</v>
      </c>
      <c r="F8244">
        <v>1.198</v>
      </c>
      <c r="G8244">
        <v>2.4700000000000002</v>
      </c>
      <c r="H8244">
        <v>2.4700000000000002</v>
      </c>
      <c r="I8244" t="s">
        <v>149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</v>
      </c>
      <c r="Q8244">
        <v>1</v>
      </c>
      <c r="R8244">
        <v>34.49</v>
      </c>
      <c r="S8244">
        <v>34.49</v>
      </c>
      <c r="T8244">
        <v>34.49</v>
      </c>
      <c r="U8244">
        <v>34.49</v>
      </c>
      <c r="V8244">
        <v>7.1614960859999997</v>
      </c>
      <c r="W8244">
        <v>7.1614960859999997</v>
      </c>
      <c r="X8244">
        <v>13.963562749999999</v>
      </c>
      <c r="Y8244">
        <v>13.963562749999999</v>
      </c>
    </row>
    <row r="8245" spans="1:25" x14ac:dyDescent="0.3">
      <c r="A8245" s="2">
        <v>45963</v>
      </c>
      <c r="B8245" t="s">
        <v>34</v>
      </c>
      <c r="C8245">
        <v>575</v>
      </c>
      <c r="D8245">
        <v>4</v>
      </c>
      <c r="E8245">
        <v>1.62</v>
      </c>
      <c r="F8245">
        <v>0.69599999999999995</v>
      </c>
      <c r="G8245">
        <v>6.48</v>
      </c>
      <c r="H8245">
        <v>6.48</v>
      </c>
      <c r="I8245" t="s">
        <v>149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1</v>
      </c>
      <c r="Q8245">
        <v>1</v>
      </c>
      <c r="R8245">
        <v>42.49</v>
      </c>
      <c r="S8245">
        <v>42.49</v>
      </c>
      <c r="T8245">
        <v>42.49</v>
      </c>
      <c r="U8245">
        <v>42.49</v>
      </c>
      <c r="V8245">
        <v>15.25064721</v>
      </c>
      <c r="W8245">
        <v>15.25064721</v>
      </c>
      <c r="X8245">
        <v>6.5570987650000001</v>
      </c>
      <c r="Y8245">
        <v>6.5570987650000001</v>
      </c>
    </row>
    <row r="8246" spans="1:25" x14ac:dyDescent="0.3">
      <c r="A8246" s="2">
        <v>45963</v>
      </c>
      <c r="B8246" t="s">
        <v>28</v>
      </c>
      <c r="C8246">
        <v>12</v>
      </c>
      <c r="D8246">
        <v>0</v>
      </c>
      <c r="F8246">
        <v>0</v>
      </c>
      <c r="G8246">
        <v>0</v>
      </c>
      <c r="H8246">
        <v>0</v>
      </c>
      <c r="I8246" t="s">
        <v>149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5" x14ac:dyDescent="0.3">
      <c r="A8247" s="2">
        <v>45963</v>
      </c>
      <c r="B8247" t="s">
        <v>58</v>
      </c>
      <c r="C8247">
        <v>842</v>
      </c>
      <c r="D8247">
        <v>9</v>
      </c>
      <c r="E8247">
        <v>0.88600000000000001</v>
      </c>
      <c r="F8247">
        <v>1.069</v>
      </c>
      <c r="G8247">
        <v>7.97</v>
      </c>
      <c r="H8247">
        <v>7.97</v>
      </c>
      <c r="I8247" t="s">
        <v>149</v>
      </c>
      <c r="J8247">
        <v>4</v>
      </c>
      <c r="K8247">
        <v>7</v>
      </c>
      <c r="L8247">
        <v>7</v>
      </c>
      <c r="M8247">
        <v>7</v>
      </c>
      <c r="N8247">
        <v>4</v>
      </c>
      <c r="O8247">
        <v>7</v>
      </c>
      <c r="P8247">
        <v>7</v>
      </c>
      <c r="Q8247">
        <v>7</v>
      </c>
      <c r="R8247">
        <v>86.96</v>
      </c>
      <c r="S8247">
        <v>138.75</v>
      </c>
      <c r="T8247">
        <v>138.75</v>
      </c>
      <c r="U8247">
        <v>138.75</v>
      </c>
      <c r="V8247">
        <v>5.7441441439999998</v>
      </c>
      <c r="W8247">
        <v>5.7441441439999998</v>
      </c>
      <c r="X8247">
        <v>17.409033879999999</v>
      </c>
      <c r="Y8247">
        <v>17.409033879999999</v>
      </c>
    </row>
    <row r="8248" spans="1:25" x14ac:dyDescent="0.3">
      <c r="A8248" s="2">
        <v>45963</v>
      </c>
      <c r="B8248" t="s">
        <v>110</v>
      </c>
      <c r="C8248">
        <v>923</v>
      </c>
      <c r="D8248">
        <v>13</v>
      </c>
      <c r="E8248">
        <v>1.036</v>
      </c>
      <c r="F8248">
        <v>1.4079999999999999</v>
      </c>
      <c r="G8248">
        <v>13.47</v>
      </c>
      <c r="H8248">
        <v>13.47</v>
      </c>
      <c r="I8248" t="s">
        <v>149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1</v>
      </c>
      <c r="Q8248">
        <v>1</v>
      </c>
      <c r="R8248">
        <v>34.49</v>
      </c>
      <c r="S8248">
        <v>34.49</v>
      </c>
      <c r="T8248">
        <v>34.49</v>
      </c>
      <c r="U8248">
        <v>34.49</v>
      </c>
      <c r="V8248">
        <v>39.054798490000003</v>
      </c>
      <c r="W8248">
        <v>39.054798490000003</v>
      </c>
      <c r="X8248">
        <v>2.5605048259999998</v>
      </c>
      <c r="Y8248">
        <v>2.5605048259999998</v>
      </c>
    </row>
    <row r="8249" spans="1:25" x14ac:dyDescent="0.3">
      <c r="A8249" s="2">
        <v>45963</v>
      </c>
      <c r="B8249" t="s">
        <v>34</v>
      </c>
      <c r="C8249">
        <v>633</v>
      </c>
      <c r="D8249">
        <v>2</v>
      </c>
      <c r="E8249">
        <v>1.26</v>
      </c>
      <c r="F8249">
        <v>0.316</v>
      </c>
      <c r="G8249">
        <v>2.52</v>
      </c>
      <c r="H8249">
        <v>2.52</v>
      </c>
      <c r="I8249" t="s">
        <v>149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X8249">
        <v>0</v>
      </c>
      <c r="Y8249">
        <v>0</v>
      </c>
    </row>
    <row r="8250" spans="1:25" x14ac:dyDescent="0.3">
      <c r="A8250" s="2">
        <v>45963</v>
      </c>
      <c r="B8250" t="s">
        <v>28</v>
      </c>
      <c r="C8250">
        <v>207</v>
      </c>
      <c r="D8250">
        <v>0</v>
      </c>
      <c r="F8250">
        <v>0</v>
      </c>
      <c r="G8250">
        <v>0</v>
      </c>
      <c r="H8250">
        <v>0</v>
      </c>
      <c r="I8250" t="s">
        <v>149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5" x14ac:dyDescent="0.3">
      <c r="A8251" s="2">
        <v>45963</v>
      </c>
      <c r="B8251" t="s">
        <v>28</v>
      </c>
      <c r="C8251">
        <v>18</v>
      </c>
      <c r="D8251">
        <v>0</v>
      </c>
      <c r="F8251">
        <v>0</v>
      </c>
      <c r="G8251">
        <v>0</v>
      </c>
      <c r="H8251">
        <v>0</v>
      </c>
      <c r="I8251" t="s">
        <v>149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5" x14ac:dyDescent="0.3">
      <c r="A8252" s="2">
        <v>45963</v>
      </c>
      <c r="B8252" t="s">
        <v>58</v>
      </c>
      <c r="C8252">
        <v>273</v>
      </c>
      <c r="D8252">
        <v>6</v>
      </c>
      <c r="E8252">
        <v>0.73</v>
      </c>
      <c r="F8252">
        <v>2.198</v>
      </c>
      <c r="G8252">
        <v>4.38</v>
      </c>
      <c r="H8252">
        <v>4.38</v>
      </c>
      <c r="I8252" t="s">
        <v>149</v>
      </c>
      <c r="J8252">
        <v>2</v>
      </c>
      <c r="K8252">
        <v>2</v>
      </c>
      <c r="L8252">
        <v>2</v>
      </c>
      <c r="M8252">
        <v>2</v>
      </c>
      <c r="N8252">
        <v>2</v>
      </c>
      <c r="O8252">
        <v>2</v>
      </c>
      <c r="P8252">
        <v>2</v>
      </c>
      <c r="Q8252">
        <v>2</v>
      </c>
      <c r="R8252">
        <v>38.369999999999997</v>
      </c>
      <c r="S8252">
        <v>38.369999999999997</v>
      </c>
      <c r="T8252">
        <v>38.369999999999997</v>
      </c>
      <c r="U8252">
        <v>38.369999999999997</v>
      </c>
      <c r="V8252">
        <v>11.415168100000001</v>
      </c>
      <c r="W8252">
        <v>11.415168100000001</v>
      </c>
      <c r="X8252">
        <v>8.7602739730000003</v>
      </c>
      <c r="Y8252">
        <v>8.7602739730000003</v>
      </c>
    </row>
    <row r="8253" spans="1:25" x14ac:dyDescent="0.3">
      <c r="A8253" s="2">
        <v>45963</v>
      </c>
      <c r="B8253" t="s">
        <v>110</v>
      </c>
      <c r="C8253">
        <v>255</v>
      </c>
      <c r="D8253">
        <v>0</v>
      </c>
      <c r="F8253">
        <v>0</v>
      </c>
      <c r="G8253">
        <v>0</v>
      </c>
      <c r="H8253">
        <v>0</v>
      </c>
      <c r="I8253" t="s">
        <v>149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5" x14ac:dyDescent="0.3">
      <c r="A8254" s="2">
        <v>45963</v>
      </c>
      <c r="B8254" t="s">
        <v>34</v>
      </c>
      <c r="C8254">
        <v>672</v>
      </c>
      <c r="D8254">
        <v>7</v>
      </c>
      <c r="E8254">
        <v>1.2230000000000001</v>
      </c>
      <c r="F8254">
        <v>1.042</v>
      </c>
      <c r="G8254">
        <v>8.56</v>
      </c>
      <c r="H8254">
        <v>8.56</v>
      </c>
      <c r="I8254" t="s">
        <v>149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1</v>
      </c>
      <c r="P8254">
        <v>1</v>
      </c>
      <c r="Q8254">
        <v>1</v>
      </c>
      <c r="R8254">
        <v>22.49</v>
      </c>
      <c r="S8254">
        <v>22.49</v>
      </c>
      <c r="T8254">
        <v>22.49</v>
      </c>
      <c r="U8254">
        <v>22.49</v>
      </c>
      <c r="V8254">
        <v>38.0613606</v>
      </c>
      <c r="W8254">
        <v>38.0613606</v>
      </c>
      <c r="X8254">
        <v>2.627336449</v>
      </c>
      <c r="Y8254">
        <v>2.627336449</v>
      </c>
    </row>
    <row r="8255" spans="1:25" x14ac:dyDescent="0.3">
      <c r="A8255" s="2">
        <v>45963</v>
      </c>
      <c r="B8255" t="s">
        <v>34</v>
      </c>
      <c r="C8255">
        <v>123</v>
      </c>
      <c r="D8255">
        <v>2</v>
      </c>
      <c r="E8255">
        <v>1.24</v>
      </c>
      <c r="F8255">
        <v>1.6259999999999999</v>
      </c>
      <c r="G8255">
        <v>2.48</v>
      </c>
      <c r="H8255">
        <v>2.48</v>
      </c>
      <c r="I8255" t="s">
        <v>149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X8255">
        <v>0</v>
      </c>
      <c r="Y8255">
        <v>0</v>
      </c>
    </row>
    <row r="8256" spans="1:25" x14ac:dyDescent="0.3">
      <c r="A8256" s="2">
        <v>45963</v>
      </c>
      <c r="B8256" t="s">
        <v>58</v>
      </c>
      <c r="C8256">
        <v>650</v>
      </c>
      <c r="D8256">
        <v>2</v>
      </c>
      <c r="E8256">
        <v>0.38</v>
      </c>
      <c r="F8256">
        <v>0.308</v>
      </c>
      <c r="G8256">
        <v>0.76</v>
      </c>
      <c r="H8256">
        <v>0.76</v>
      </c>
      <c r="I8256" t="s">
        <v>149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X8256">
        <v>0</v>
      </c>
      <c r="Y8256">
        <v>0</v>
      </c>
    </row>
    <row r="8257" spans="1:25" x14ac:dyDescent="0.3">
      <c r="A8257" s="2">
        <v>45963</v>
      </c>
      <c r="B8257" t="s">
        <v>28</v>
      </c>
      <c r="C8257">
        <v>47</v>
      </c>
      <c r="D8257">
        <v>0</v>
      </c>
      <c r="F8257">
        <v>0</v>
      </c>
      <c r="G8257">
        <v>0</v>
      </c>
      <c r="H8257">
        <v>0</v>
      </c>
      <c r="I8257" t="s">
        <v>149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5" x14ac:dyDescent="0.3">
      <c r="A8258" s="2">
        <v>45963</v>
      </c>
      <c r="B8258" t="s">
        <v>110</v>
      </c>
      <c r="C8258">
        <v>1411</v>
      </c>
      <c r="D8258">
        <v>15</v>
      </c>
      <c r="E8258">
        <v>0.65700000000000003</v>
      </c>
      <c r="F8258">
        <v>1.0629999999999999</v>
      </c>
      <c r="G8258">
        <v>9.86</v>
      </c>
      <c r="H8258">
        <v>9.86</v>
      </c>
      <c r="I8258" t="s">
        <v>149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22.88</v>
      </c>
      <c r="S8258">
        <v>22.88</v>
      </c>
      <c r="T8258">
        <v>22.88</v>
      </c>
      <c r="U8258">
        <v>22.88</v>
      </c>
      <c r="V8258">
        <v>43.094405590000001</v>
      </c>
      <c r="W8258">
        <v>43.094405590000001</v>
      </c>
      <c r="X8258">
        <v>2.3204868150000002</v>
      </c>
      <c r="Y8258">
        <v>2.3204868150000002</v>
      </c>
    </row>
    <row r="8259" spans="1:25" x14ac:dyDescent="0.3">
      <c r="A8259" s="2">
        <v>45963</v>
      </c>
      <c r="B8259" t="s">
        <v>26</v>
      </c>
      <c r="C8259">
        <v>133</v>
      </c>
      <c r="D8259">
        <v>0</v>
      </c>
      <c r="F8259">
        <v>0</v>
      </c>
      <c r="G8259">
        <v>0</v>
      </c>
      <c r="H8259">
        <v>0</v>
      </c>
      <c r="I8259" t="s">
        <v>149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5" x14ac:dyDescent="0.3">
      <c r="A8260" s="2">
        <v>45963</v>
      </c>
      <c r="B8260" t="s">
        <v>30</v>
      </c>
      <c r="C8260">
        <v>3</v>
      </c>
      <c r="D8260">
        <v>0</v>
      </c>
      <c r="F8260">
        <v>0</v>
      </c>
      <c r="G8260">
        <v>0</v>
      </c>
      <c r="H8260">
        <v>0</v>
      </c>
      <c r="I8260" t="s">
        <v>149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5" x14ac:dyDescent="0.3">
      <c r="A8261" s="2">
        <v>45963</v>
      </c>
      <c r="B8261" t="s">
        <v>26</v>
      </c>
      <c r="C8261">
        <v>266</v>
      </c>
      <c r="D8261">
        <v>2</v>
      </c>
      <c r="E8261">
        <v>1.02</v>
      </c>
      <c r="F8261">
        <v>0.752</v>
      </c>
      <c r="G8261">
        <v>2.04</v>
      </c>
      <c r="H8261">
        <v>2.04</v>
      </c>
      <c r="I8261" t="s">
        <v>149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  <c r="R8261">
        <v>37.49</v>
      </c>
      <c r="S8261">
        <v>37.49</v>
      </c>
      <c r="T8261">
        <v>37.49</v>
      </c>
      <c r="U8261">
        <v>37.49</v>
      </c>
      <c r="V8261">
        <v>5.4414510539999998</v>
      </c>
      <c r="W8261">
        <v>5.4414510539999998</v>
      </c>
      <c r="X8261">
        <v>18.377450979999999</v>
      </c>
      <c r="Y8261">
        <v>18.377450979999999</v>
      </c>
    </row>
    <row r="8262" spans="1:25" x14ac:dyDescent="0.3">
      <c r="A8262" s="2">
        <v>45963</v>
      </c>
      <c r="B8262" t="s">
        <v>30</v>
      </c>
      <c r="C8262">
        <v>129</v>
      </c>
      <c r="D8262">
        <v>1</v>
      </c>
      <c r="E8262">
        <v>0.33</v>
      </c>
      <c r="F8262">
        <v>0.77500000000000002</v>
      </c>
      <c r="G8262">
        <v>0.33</v>
      </c>
      <c r="H8262">
        <v>0.33</v>
      </c>
      <c r="I8262" t="s">
        <v>149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X8262">
        <v>0</v>
      </c>
      <c r="Y8262">
        <v>0</v>
      </c>
    </row>
    <row r="8263" spans="1:25" x14ac:dyDescent="0.3">
      <c r="A8263" s="2">
        <v>45963</v>
      </c>
      <c r="B8263" t="s">
        <v>26</v>
      </c>
      <c r="C8263">
        <v>205</v>
      </c>
      <c r="D8263">
        <v>0</v>
      </c>
      <c r="F8263">
        <v>0</v>
      </c>
      <c r="G8263">
        <v>0</v>
      </c>
      <c r="H8263">
        <v>0</v>
      </c>
      <c r="I8263" t="s">
        <v>149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5" x14ac:dyDescent="0.3">
      <c r="A8264" s="2">
        <v>45963</v>
      </c>
      <c r="B8264" t="s">
        <v>30</v>
      </c>
      <c r="C8264">
        <v>27</v>
      </c>
      <c r="D8264">
        <v>0</v>
      </c>
      <c r="F8264">
        <v>0</v>
      </c>
      <c r="G8264">
        <v>0</v>
      </c>
      <c r="H8264">
        <v>0</v>
      </c>
      <c r="I8264" t="s">
        <v>149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5" x14ac:dyDescent="0.3">
      <c r="A8265" s="2">
        <v>45963</v>
      </c>
      <c r="B8265" t="s">
        <v>30</v>
      </c>
      <c r="C8265">
        <v>34</v>
      </c>
      <c r="D8265">
        <v>0</v>
      </c>
      <c r="F8265">
        <v>0</v>
      </c>
      <c r="G8265">
        <v>0</v>
      </c>
      <c r="H8265">
        <v>0</v>
      </c>
      <c r="I8265" t="s">
        <v>149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5" x14ac:dyDescent="0.3">
      <c r="A8266" s="2">
        <v>45963</v>
      </c>
      <c r="B8266" t="s">
        <v>26</v>
      </c>
      <c r="C8266">
        <v>205</v>
      </c>
      <c r="D8266">
        <v>1</v>
      </c>
      <c r="E8266">
        <v>0.38</v>
      </c>
      <c r="F8266">
        <v>0.48799999999999999</v>
      </c>
      <c r="G8266">
        <v>0.38</v>
      </c>
      <c r="H8266">
        <v>0.38</v>
      </c>
      <c r="I8266" t="s">
        <v>149</v>
      </c>
      <c r="J8266">
        <v>0</v>
      </c>
      <c r="K8266">
        <v>1</v>
      </c>
      <c r="L8266">
        <v>1</v>
      </c>
      <c r="M8266">
        <v>1</v>
      </c>
      <c r="N8266">
        <v>0</v>
      </c>
      <c r="O8266">
        <v>1</v>
      </c>
      <c r="P8266">
        <v>1</v>
      </c>
      <c r="Q8266">
        <v>1</v>
      </c>
      <c r="R8266">
        <v>0</v>
      </c>
      <c r="S8266">
        <v>37.49</v>
      </c>
      <c r="T8266">
        <v>37.49</v>
      </c>
      <c r="U8266">
        <v>37.49</v>
      </c>
      <c r="V8266">
        <v>1.013603628</v>
      </c>
      <c r="W8266">
        <v>1.013603628</v>
      </c>
      <c r="X8266">
        <v>98.657894740000003</v>
      </c>
      <c r="Y8266">
        <v>98.657894740000003</v>
      </c>
    </row>
    <row r="8267" spans="1:25" x14ac:dyDescent="0.3">
      <c r="A8267" s="2">
        <v>45963</v>
      </c>
      <c r="B8267" t="s">
        <v>86</v>
      </c>
      <c r="C8267">
        <v>23</v>
      </c>
      <c r="D8267">
        <v>0</v>
      </c>
      <c r="F8267">
        <v>0</v>
      </c>
      <c r="G8267">
        <v>0</v>
      </c>
      <c r="H8267">
        <v>0</v>
      </c>
      <c r="I8267" t="s">
        <v>149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5" x14ac:dyDescent="0.3">
      <c r="A8268" s="2">
        <v>45963</v>
      </c>
      <c r="B8268" t="s">
        <v>32</v>
      </c>
      <c r="C8268">
        <v>334</v>
      </c>
      <c r="D8268">
        <v>0</v>
      </c>
      <c r="F8268">
        <v>0</v>
      </c>
      <c r="G8268">
        <v>0</v>
      </c>
      <c r="H8268">
        <v>0</v>
      </c>
      <c r="I8268" t="s">
        <v>149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5" x14ac:dyDescent="0.3">
      <c r="A8269" s="2">
        <v>45963</v>
      </c>
      <c r="B8269" t="s">
        <v>46</v>
      </c>
      <c r="C8269">
        <v>137</v>
      </c>
      <c r="D8269">
        <v>1</v>
      </c>
      <c r="E8269">
        <v>2.25</v>
      </c>
      <c r="F8269">
        <v>0.73</v>
      </c>
      <c r="G8269">
        <v>2.25</v>
      </c>
      <c r="H8269">
        <v>2.25</v>
      </c>
      <c r="I8269" t="s">
        <v>149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X8269">
        <v>0</v>
      </c>
      <c r="Y8269">
        <v>0</v>
      </c>
    </row>
    <row r="8270" spans="1:25" x14ac:dyDescent="0.3">
      <c r="A8270" s="2">
        <v>45963</v>
      </c>
      <c r="B8270" t="s">
        <v>38</v>
      </c>
      <c r="C8270">
        <v>675</v>
      </c>
      <c r="D8270">
        <v>4</v>
      </c>
      <c r="E8270">
        <v>0.88500000000000001</v>
      </c>
      <c r="F8270">
        <v>0.59299999999999997</v>
      </c>
      <c r="G8270">
        <v>3.54</v>
      </c>
      <c r="H8270">
        <v>3.54</v>
      </c>
      <c r="I8270" t="s">
        <v>149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X8270">
        <v>0</v>
      </c>
      <c r="Y8270">
        <v>0</v>
      </c>
    </row>
    <row r="8271" spans="1:25" x14ac:dyDescent="0.3">
      <c r="A8271" s="2">
        <v>45963</v>
      </c>
      <c r="B8271" t="s">
        <v>46</v>
      </c>
      <c r="C8271">
        <v>1257</v>
      </c>
      <c r="D8271">
        <v>4</v>
      </c>
      <c r="E8271">
        <v>1.478</v>
      </c>
      <c r="F8271">
        <v>0.318</v>
      </c>
      <c r="G8271">
        <v>5.91</v>
      </c>
      <c r="H8271">
        <v>5.91</v>
      </c>
      <c r="I8271" t="s">
        <v>149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X8271">
        <v>0</v>
      </c>
      <c r="Y8271">
        <v>0</v>
      </c>
    </row>
    <row r="8272" spans="1:25" x14ac:dyDescent="0.3">
      <c r="A8272" s="2">
        <v>45963</v>
      </c>
      <c r="B8272" t="s">
        <v>38</v>
      </c>
      <c r="C8272">
        <v>809</v>
      </c>
      <c r="D8272">
        <v>9</v>
      </c>
      <c r="E8272">
        <v>0.85</v>
      </c>
      <c r="F8272">
        <v>1.1120000000000001</v>
      </c>
      <c r="G8272">
        <v>7.65</v>
      </c>
      <c r="H8272">
        <v>7.65</v>
      </c>
      <c r="I8272" t="s">
        <v>149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X8272">
        <v>0</v>
      </c>
      <c r="Y8272">
        <v>0</v>
      </c>
    </row>
    <row r="8273" spans="1:25" x14ac:dyDescent="0.3">
      <c r="A8273" s="2">
        <v>45963</v>
      </c>
      <c r="B8273" t="s">
        <v>86</v>
      </c>
      <c r="C8273">
        <v>498</v>
      </c>
      <c r="D8273">
        <v>2</v>
      </c>
      <c r="E8273">
        <v>1.425</v>
      </c>
      <c r="F8273">
        <v>0.40200000000000002</v>
      </c>
      <c r="G8273">
        <v>2.85</v>
      </c>
      <c r="H8273">
        <v>2.85</v>
      </c>
      <c r="I8273" t="s">
        <v>149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X8273">
        <v>0</v>
      </c>
      <c r="Y8273">
        <v>0</v>
      </c>
    </row>
    <row r="8274" spans="1:25" x14ac:dyDescent="0.3">
      <c r="A8274" s="2">
        <v>45963</v>
      </c>
      <c r="B8274" t="s">
        <v>32</v>
      </c>
      <c r="C8274">
        <v>704</v>
      </c>
      <c r="D8274">
        <v>3</v>
      </c>
      <c r="E8274">
        <v>0.82</v>
      </c>
      <c r="F8274">
        <v>0.42599999999999999</v>
      </c>
      <c r="G8274">
        <v>2.46</v>
      </c>
      <c r="H8274">
        <v>2.46</v>
      </c>
      <c r="I8274" t="s">
        <v>149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X8274">
        <v>0</v>
      </c>
      <c r="Y8274">
        <v>0</v>
      </c>
    </row>
    <row r="8275" spans="1:25" x14ac:dyDescent="0.3">
      <c r="A8275" s="2">
        <v>45963</v>
      </c>
      <c r="B8275" t="s">
        <v>38</v>
      </c>
      <c r="C8275">
        <v>364</v>
      </c>
      <c r="D8275">
        <v>4</v>
      </c>
      <c r="E8275">
        <v>1.0880000000000001</v>
      </c>
      <c r="F8275">
        <v>1.099</v>
      </c>
      <c r="G8275">
        <v>4.3499999999999996</v>
      </c>
      <c r="H8275">
        <v>4.3499999999999996</v>
      </c>
      <c r="I8275" t="s">
        <v>149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1</v>
      </c>
      <c r="Q8275">
        <v>1</v>
      </c>
      <c r="R8275">
        <v>24.49</v>
      </c>
      <c r="S8275">
        <v>24.49</v>
      </c>
      <c r="T8275">
        <v>24.49</v>
      </c>
      <c r="U8275">
        <v>24.49</v>
      </c>
      <c r="V8275">
        <v>17.762351979999998</v>
      </c>
      <c r="W8275">
        <v>17.762351979999998</v>
      </c>
      <c r="X8275">
        <v>5.6298850570000001</v>
      </c>
      <c r="Y8275">
        <v>5.6298850570000001</v>
      </c>
    </row>
    <row r="8276" spans="1:25" x14ac:dyDescent="0.3">
      <c r="A8276" s="2">
        <v>45963</v>
      </c>
      <c r="B8276" t="s">
        <v>86</v>
      </c>
      <c r="C8276">
        <v>162</v>
      </c>
      <c r="D8276">
        <v>1</v>
      </c>
      <c r="E8276">
        <v>1.86</v>
      </c>
      <c r="F8276">
        <v>0.61699999999999999</v>
      </c>
      <c r="G8276">
        <v>1.86</v>
      </c>
      <c r="H8276">
        <v>1.86</v>
      </c>
      <c r="I8276" t="s">
        <v>149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X8276">
        <v>0</v>
      </c>
      <c r="Y8276">
        <v>0</v>
      </c>
    </row>
    <row r="8277" spans="1:25" x14ac:dyDescent="0.3">
      <c r="A8277" s="2">
        <v>45963</v>
      </c>
      <c r="B8277" t="s">
        <v>32</v>
      </c>
      <c r="C8277">
        <v>24</v>
      </c>
      <c r="D8277">
        <v>0</v>
      </c>
      <c r="F8277">
        <v>0</v>
      </c>
      <c r="G8277">
        <v>0</v>
      </c>
      <c r="H8277">
        <v>0</v>
      </c>
      <c r="I8277" t="s">
        <v>149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5" x14ac:dyDescent="0.3">
      <c r="A8278" s="2">
        <v>45963</v>
      </c>
      <c r="B8278" t="s">
        <v>46</v>
      </c>
      <c r="C8278">
        <v>398</v>
      </c>
      <c r="D8278">
        <v>2</v>
      </c>
      <c r="E8278">
        <v>2.04</v>
      </c>
      <c r="F8278">
        <v>0.503</v>
      </c>
      <c r="G8278">
        <v>4.08</v>
      </c>
      <c r="H8278">
        <v>4.08</v>
      </c>
      <c r="I8278" t="s">
        <v>149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X8278">
        <v>0</v>
      </c>
      <c r="Y8278">
        <v>0</v>
      </c>
    </row>
    <row r="8279" spans="1:25" x14ac:dyDescent="0.3">
      <c r="A8279" s="2">
        <v>45963</v>
      </c>
      <c r="B8279" t="s">
        <v>86</v>
      </c>
      <c r="C8279">
        <v>197</v>
      </c>
      <c r="D8279">
        <v>1</v>
      </c>
      <c r="E8279">
        <v>0.73</v>
      </c>
      <c r="F8279">
        <v>0.50800000000000001</v>
      </c>
      <c r="G8279">
        <v>0.73</v>
      </c>
      <c r="H8279">
        <v>0.73</v>
      </c>
      <c r="I8279" t="s">
        <v>149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X8279">
        <v>0</v>
      </c>
      <c r="Y8279">
        <v>0</v>
      </c>
    </row>
    <row r="8280" spans="1:25" x14ac:dyDescent="0.3">
      <c r="A8280" s="2">
        <v>45963</v>
      </c>
      <c r="B8280" t="s">
        <v>46</v>
      </c>
      <c r="C8280">
        <v>94</v>
      </c>
      <c r="D8280">
        <v>0</v>
      </c>
      <c r="F8280">
        <v>0</v>
      </c>
      <c r="G8280">
        <v>0</v>
      </c>
      <c r="H8280">
        <v>0</v>
      </c>
      <c r="I8280" t="s">
        <v>149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5" x14ac:dyDescent="0.3">
      <c r="A8281" s="2">
        <v>45963</v>
      </c>
      <c r="B8281" t="s">
        <v>32</v>
      </c>
      <c r="C8281">
        <v>337</v>
      </c>
      <c r="D8281">
        <v>3</v>
      </c>
      <c r="E8281">
        <v>0.65</v>
      </c>
      <c r="F8281">
        <v>0.89</v>
      </c>
      <c r="G8281">
        <v>1.95</v>
      </c>
      <c r="H8281">
        <v>1.95</v>
      </c>
      <c r="I8281" t="s">
        <v>149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X8281">
        <v>0</v>
      </c>
      <c r="Y8281">
        <v>0</v>
      </c>
    </row>
    <row r="8282" spans="1:25" x14ac:dyDescent="0.3">
      <c r="A8282" s="2">
        <v>45963</v>
      </c>
      <c r="B8282" t="s">
        <v>38</v>
      </c>
      <c r="C8282">
        <v>1475</v>
      </c>
      <c r="D8282">
        <v>12</v>
      </c>
      <c r="E8282">
        <v>0.47299999999999998</v>
      </c>
      <c r="F8282">
        <v>0.81399999999999995</v>
      </c>
      <c r="G8282">
        <v>5.67</v>
      </c>
      <c r="H8282">
        <v>5.67</v>
      </c>
      <c r="I8282" t="s">
        <v>149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1</v>
      </c>
      <c r="R8282">
        <v>38.880000000000003</v>
      </c>
      <c r="S8282">
        <v>38.880000000000003</v>
      </c>
      <c r="T8282">
        <v>38.880000000000003</v>
      </c>
      <c r="U8282">
        <v>38.880000000000003</v>
      </c>
      <c r="V8282">
        <v>14.58333333</v>
      </c>
      <c r="W8282">
        <v>14.58333333</v>
      </c>
      <c r="X8282">
        <v>6.8571428570000004</v>
      </c>
      <c r="Y8282">
        <v>6.8571428570000004</v>
      </c>
    </row>
    <row r="8283" spans="1:25" x14ac:dyDescent="0.3">
      <c r="A8283" s="2">
        <v>45963</v>
      </c>
      <c r="B8283" t="s">
        <v>40</v>
      </c>
      <c r="C8283">
        <v>145</v>
      </c>
      <c r="D8283">
        <v>0</v>
      </c>
      <c r="F8283">
        <v>0</v>
      </c>
      <c r="G8283">
        <v>0</v>
      </c>
      <c r="H8283">
        <v>0</v>
      </c>
      <c r="I8283" t="s">
        <v>149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5" x14ac:dyDescent="0.3">
      <c r="A8284" s="2">
        <v>45964</v>
      </c>
      <c r="B8284" t="s">
        <v>44</v>
      </c>
      <c r="C8284">
        <v>4048</v>
      </c>
      <c r="D8284">
        <v>28</v>
      </c>
      <c r="E8284">
        <v>1.663</v>
      </c>
      <c r="F8284">
        <v>0.69199999999999995</v>
      </c>
      <c r="G8284">
        <v>46.56</v>
      </c>
      <c r="H8284">
        <v>46.56</v>
      </c>
      <c r="I8284" t="s">
        <v>149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</v>
      </c>
      <c r="Q8284">
        <v>1</v>
      </c>
      <c r="R8284">
        <v>37.49</v>
      </c>
      <c r="S8284">
        <v>37.49</v>
      </c>
      <c r="T8284">
        <v>37.49</v>
      </c>
      <c r="U8284">
        <v>37.49</v>
      </c>
      <c r="V8284">
        <v>124.1931182</v>
      </c>
      <c r="W8284">
        <v>124.1931182</v>
      </c>
      <c r="X8284">
        <v>0.80519759449999995</v>
      </c>
      <c r="Y8284">
        <v>0.80519759449999995</v>
      </c>
    </row>
    <row r="8285" spans="1:25" x14ac:dyDescent="0.3">
      <c r="A8285" s="2">
        <v>45964</v>
      </c>
      <c r="B8285" t="s">
        <v>42</v>
      </c>
      <c r="C8285">
        <v>6479</v>
      </c>
      <c r="D8285">
        <v>99</v>
      </c>
      <c r="E8285">
        <v>1.885</v>
      </c>
      <c r="F8285">
        <v>1.528</v>
      </c>
      <c r="G8285">
        <v>186.6</v>
      </c>
      <c r="H8285">
        <v>186.6</v>
      </c>
      <c r="I8285" t="s">
        <v>149</v>
      </c>
      <c r="J8285">
        <v>19</v>
      </c>
      <c r="K8285">
        <v>21</v>
      </c>
      <c r="L8285">
        <v>21</v>
      </c>
      <c r="M8285">
        <v>21</v>
      </c>
      <c r="N8285">
        <v>23</v>
      </c>
      <c r="O8285">
        <v>26</v>
      </c>
      <c r="P8285">
        <v>26</v>
      </c>
      <c r="Q8285">
        <v>26</v>
      </c>
      <c r="R8285">
        <v>1247.8900000000001</v>
      </c>
      <c r="S8285">
        <v>1316.73</v>
      </c>
      <c r="T8285">
        <v>1316.73</v>
      </c>
      <c r="U8285">
        <v>1316.73</v>
      </c>
      <c r="V8285">
        <v>14.171470230000001</v>
      </c>
      <c r="W8285">
        <v>14.171470230000001</v>
      </c>
      <c r="X8285">
        <v>7.0564308679999996</v>
      </c>
      <c r="Y8285">
        <v>7.0564308679999996</v>
      </c>
    </row>
    <row r="8286" spans="1:25" x14ac:dyDescent="0.3">
      <c r="A8286" s="2">
        <v>45964</v>
      </c>
      <c r="B8286" t="s">
        <v>40</v>
      </c>
      <c r="C8286">
        <v>4495</v>
      </c>
      <c r="D8286">
        <v>40</v>
      </c>
      <c r="E8286">
        <v>2.3010000000000002</v>
      </c>
      <c r="F8286">
        <v>0.89</v>
      </c>
      <c r="G8286">
        <v>92.04</v>
      </c>
      <c r="H8286">
        <v>92.04</v>
      </c>
      <c r="I8286" t="s">
        <v>149</v>
      </c>
      <c r="J8286">
        <v>9</v>
      </c>
      <c r="K8286">
        <v>11</v>
      </c>
      <c r="L8286">
        <v>11</v>
      </c>
      <c r="M8286">
        <v>11</v>
      </c>
      <c r="N8286">
        <v>16</v>
      </c>
      <c r="O8286">
        <v>18</v>
      </c>
      <c r="P8286">
        <v>18</v>
      </c>
      <c r="Q8286">
        <v>18</v>
      </c>
      <c r="R8286">
        <v>483.01</v>
      </c>
      <c r="S8286">
        <v>547.38</v>
      </c>
      <c r="T8286">
        <v>547.38</v>
      </c>
      <c r="U8286">
        <v>547.38</v>
      </c>
      <c r="V8286">
        <v>16.814644309999998</v>
      </c>
      <c r="W8286">
        <v>16.814644309999998</v>
      </c>
      <c r="X8286">
        <v>5.9471968710000001</v>
      </c>
      <c r="Y8286">
        <v>5.9471968710000001</v>
      </c>
    </row>
    <row r="8287" spans="1:25" x14ac:dyDescent="0.3">
      <c r="A8287" s="2">
        <v>45964</v>
      </c>
      <c r="B8287" t="s">
        <v>62</v>
      </c>
      <c r="C8287">
        <v>3075</v>
      </c>
      <c r="D8287">
        <v>11</v>
      </c>
      <c r="E8287">
        <v>4.5650000000000004</v>
      </c>
      <c r="F8287">
        <v>0.35799999999999998</v>
      </c>
      <c r="G8287">
        <v>50.22</v>
      </c>
      <c r="H8287">
        <v>50.22</v>
      </c>
      <c r="I8287" t="s">
        <v>149</v>
      </c>
      <c r="J8287">
        <v>10</v>
      </c>
      <c r="K8287">
        <v>10</v>
      </c>
      <c r="L8287">
        <v>10</v>
      </c>
      <c r="M8287">
        <v>10</v>
      </c>
      <c r="N8287">
        <v>15</v>
      </c>
      <c r="O8287">
        <v>15</v>
      </c>
      <c r="P8287">
        <v>15</v>
      </c>
      <c r="Q8287">
        <v>15</v>
      </c>
      <c r="R8287">
        <v>825.83</v>
      </c>
      <c r="S8287">
        <v>825.83</v>
      </c>
      <c r="T8287">
        <v>825.83</v>
      </c>
      <c r="U8287">
        <v>825.83</v>
      </c>
      <c r="V8287">
        <v>6.0811547170000004</v>
      </c>
      <c r="W8287">
        <v>6.0811547170000004</v>
      </c>
      <c r="X8287">
        <v>16.44424532</v>
      </c>
      <c r="Y8287">
        <v>16.44424532</v>
      </c>
    </row>
    <row r="8288" spans="1:25" x14ac:dyDescent="0.3">
      <c r="A8288" s="2">
        <v>45964</v>
      </c>
      <c r="B8288" t="s">
        <v>84</v>
      </c>
      <c r="C8288">
        <v>5226</v>
      </c>
      <c r="D8288">
        <v>52</v>
      </c>
      <c r="E8288">
        <v>2.1920000000000002</v>
      </c>
      <c r="F8288">
        <v>0.995</v>
      </c>
      <c r="G8288">
        <v>113.99</v>
      </c>
      <c r="H8288">
        <v>113.99</v>
      </c>
      <c r="I8288" t="s">
        <v>149</v>
      </c>
      <c r="J8288">
        <v>6</v>
      </c>
      <c r="K8288">
        <v>7</v>
      </c>
      <c r="L8288">
        <v>7</v>
      </c>
      <c r="M8288">
        <v>7</v>
      </c>
      <c r="N8288">
        <v>6</v>
      </c>
      <c r="O8288">
        <v>7</v>
      </c>
      <c r="P8288">
        <v>7</v>
      </c>
      <c r="Q8288">
        <v>7</v>
      </c>
      <c r="R8288">
        <v>187.93</v>
      </c>
      <c r="S8288">
        <v>222.42</v>
      </c>
      <c r="T8288">
        <v>222.42</v>
      </c>
      <c r="U8288">
        <v>222.42</v>
      </c>
      <c r="V8288">
        <v>51.249887600000001</v>
      </c>
      <c r="W8288">
        <v>51.249887600000001</v>
      </c>
      <c r="X8288">
        <v>1.951223792</v>
      </c>
      <c r="Y8288">
        <v>1.951223792</v>
      </c>
    </row>
    <row r="8289" spans="1:25" x14ac:dyDescent="0.3">
      <c r="A8289" s="2">
        <v>45964</v>
      </c>
      <c r="B8289" t="s">
        <v>56</v>
      </c>
      <c r="C8289">
        <v>1420</v>
      </c>
      <c r="D8289">
        <v>17</v>
      </c>
      <c r="E8289">
        <v>1.7809999999999999</v>
      </c>
      <c r="F8289">
        <v>1.1970000000000001</v>
      </c>
      <c r="G8289">
        <v>30.28</v>
      </c>
      <c r="H8289">
        <v>30.28</v>
      </c>
      <c r="I8289" t="s">
        <v>149</v>
      </c>
      <c r="J8289">
        <v>4</v>
      </c>
      <c r="K8289">
        <v>5</v>
      </c>
      <c r="L8289">
        <v>5</v>
      </c>
      <c r="M8289">
        <v>5</v>
      </c>
      <c r="N8289">
        <v>4</v>
      </c>
      <c r="O8289">
        <v>5</v>
      </c>
      <c r="P8289">
        <v>5</v>
      </c>
      <c r="Q8289">
        <v>5</v>
      </c>
      <c r="R8289">
        <v>96.62</v>
      </c>
      <c r="S8289">
        <v>120.5</v>
      </c>
      <c r="T8289">
        <v>120.5</v>
      </c>
      <c r="U8289">
        <v>120.5</v>
      </c>
      <c r="V8289">
        <v>25.128630709999999</v>
      </c>
      <c r="W8289">
        <v>25.128630709999999</v>
      </c>
      <c r="X8289">
        <v>3.979524439</v>
      </c>
      <c r="Y8289">
        <v>3.979524439</v>
      </c>
    </row>
    <row r="8290" spans="1:25" x14ac:dyDescent="0.3">
      <c r="A8290" s="2">
        <v>45964</v>
      </c>
      <c r="B8290" t="s">
        <v>50</v>
      </c>
      <c r="C8290">
        <v>1612</v>
      </c>
      <c r="D8290">
        <v>19</v>
      </c>
      <c r="E8290">
        <v>2.1379999999999999</v>
      </c>
      <c r="F8290">
        <v>1.179</v>
      </c>
      <c r="G8290">
        <v>40.619999999999997</v>
      </c>
      <c r="H8290">
        <v>40.619999999999997</v>
      </c>
      <c r="I8290" t="s">
        <v>149</v>
      </c>
      <c r="J8290">
        <v>4</v>
      </c>
      <c r="K8290">
        <v>5</v>
      </c>
      <c r="L8290">
        <v>5</v>
      </c>
      <c r="M8290">
        <v>5</v>
      </c>
      <c r="N8290">
        <v>4</v>
      </c>
      <c r="O8290">
        <v>5</v>
      </c>
      <c r="P8290">
        <v>5</v>
      </c>
      <c r="Q8290">
        <v>5</v>
      </c>
      <c r="R8290">
        <v>169.74</v>
      </c>
      <c r="S8290">
        <v>204.23</v>
      </c>
      <c r="T8290">
        <v>204.23</v>
      </c>
      <c r="U8290">
        <v>204.23</v>
      </c>
      <c r="V8290">
        <v>19.889340449999999</v>
      </c>
      <c r="W8290">
        <v>19.889340449999999</v>
      </c>
      <c r="X8290">
        <v>5.0278188080000001</v>
      </c>
      <c r="Y8290">
        <v>5.0278188080000001</v>
      </c>
    </row>
    <row r="8291" spans="1:25" x14ac:dyDescent="0.3">
      <c r="A8291" s="2">
        <v>45964</v>
      </c>
      <c r="B8291" t="s">
        <v>36</v>
      </c>
      <c r="C8291">
        <v>1412</v>
      </c>
      <c r="D8291">
        <v>14</v>
      </c>
      <c r="E8291">
        <v>1.5309999999999999</v>
      </c>
      <c r="F8291">
        <v>0.99199999999999999</v>
      </c>
      <c r="G8291">
        <v>21.43</v>
      </c>
      <c r="H8291">
        <v>21.43</v>
      </c>
      <c r="I8291" t="s">
        <v>149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  <c r="R8291">
        <v>21.88</v>
      </c>
      <c r="S8291">
        <v>21.88</v>
      </c>
      <c r="T8291">
        <v>21.88</v>
      </c>
      <c r="U8291">
        <v>21.88</v>
      </c>
      <c r="V8291">
        <v>97.943327240000002</v>
      </c>
      <c r="W8291">
        <v>97.943327240000002</v>
      </c>
      <c r="X8291">
        <v>1.0209986</v>
      </c>
      <c r="Y8291">
        <v>1.0209986</v>
      </c>
    </row>
    <row r="8292" spans="1:25" x14ac:dyDescent="0.3">
      <c r="A8292" s="2">
        <v>45964</v>
      </c>
      <c r="B8292" t="s">
        <v>62</v>
      </c>
      <c r="C8292">
        <v>14560</v>
      </c>
      <c r="D8292">
        <v>97</v>
      </c>
      <c r="E8292">
        <v>4.57</v>
      </c>
      <c r="F8292">
        <v>0.66600000000000004</v>
      </c>
      <c r="G8292">
        <v>443.26</v>
      </c>
      <c r="H8292">
        <v>443.26</v>
      </c>
      <c r="I8292" t="s">
        <v>149</v>
      </c>
      <c r="J8292">
        <v>30</v>
      </c>
      <c r="K8292">
        <v>35</v>
      </c>
      <c r="L8292">
        <v>36</v>
      </c>
      <c r="M8292">
        <v>36</v>
      </c>
      <c r="N8292">
        <v>60</v>
      </c>
      <c r="O8292">
        <v>67</v>
      </c>
      <c r="P8292">
        <v>71</v>
      </c>
      <c r="Q8292">
        <v>71</v>
      </c>
      <c r="R8292">
        <v>2608.48</v>
      </c>
      <c r="S8292">
        <v>2851.4</v>
      </c>
      <c r="T8292">
        <v>2997.36</v>
      </c>
      <c r="U8292">
        <v>2997.36</v>
      </c>
      <c r="V8292">
        <v>15.54534615</v>
      </c>
      <c r="W8292">
        <v>14.788347079999999</v>
      </c>
      <c r="X8292">
        <v>6.4327933939999999</v>
      </c>
      <c r="Y8292">
        <v>6.7620809460000002</v>
      </c>
    </row>
    <row r="8293" spans="1:25" x14ac:dyDescent="0.3">
      <c r="A8293" s="2">
        <v>45964</v>
      </c>
      <c r="B8293" t="s">
        <v>64</v>
      </c>
      <c r="C8293">
        <v>3992</v>
      </c>
      <c r="D8293">
        <v>19</v>
      </c>
      <c r="E8293">
        <v>5.4329999999999998</v>
      </c>
      <c r="F8293">
        <v>0.47599999999999998</v>
      </c>
      <c r="G8293">
        <v>103.23</v>
      </c>
      <c r="H8293">
        <v>103.23</v>
      </c>
      <c r="I8293" t="s">
        <v>149</v>
      </c>
      <c r="J8293">
        <v>9</v>
      </c>
      <c r="K8293">
        <v>10</v>
      </c>
      <c r="L8293">
        <v>10</v>
      </c>
      <c r="M8293">
        <v>10</v>
      </c>
      <c r="N8293">
        <v>10</v>
      </c>
      <c r="O8293">
        <v>17</v>
      </c>
      <c r="P8293">
        <v>17</v>
      </c>
      <c r="Q8293">
        <v>17</v>
      </c>
      <c r="R8293">
        <v>322.91000000000003</v>
      </c>
      <c r="S8293">
        <v>518.84</v>
      </c>
      <c r="T8293">
        <v>518.84</v>
      </c>
      <c r="U8293">
        <v>518.84</v>
      </c>
      <c r="V8293">
        <v>19.896307149999998</v>
      </c>
      <c r="W8293">
        <v>19.896307149999998</v>
      </c>
      <c r="X8293">
        <v>5.0260583160000003</v>
      </c>
      <c r="Y8293">
        <v>5.0260583160000003</v>
      </c>
    </row>
    <row r="8294" spans="1:25" x14ac:dyDescent="0.3">
      <c r="A8294" s="2">
        <v>45964</v>
      </c>
      <c r="B8294" t="s">
        <v>66</v>
      </c>
      <c r="C8294">
        <v>2136</v>
      </c>
      <c r="D8294">
        <v>16</v>
      </c>
      <c r="E8294">
        <v>5.516</v>
      </c>
      <c r="F8294">
        <v>0.749</v>
      </c>
      <c r="G8294">
        <v>88.25</v>
      </c>
      <c r="H8294">
        <v>88.25</v>
      </c>
      <c r="I8294" t="s">
        <v>149</v>
      </c>
      <c r="J8294">
        <v>5</v>
      </c>
      <c r="K8294">
        <v>6</v>
      </c>
      <c r="L8294">
        <v>6</v>
      </c>
      <c r="M8294">
        <v>6</v>
      </c>
      <c r="N8294">
        <v>12</v>
      </c>
      <c r="O8294">
        <v>13</v>
      </c>
      <c r="P8294">
        <v>13</v>
      </c>
      <c r="Q8294">
        <v>13</v>
      </c>
      <c r="R8294">
        <v>299.88</v>
      </c>
      <c r="S8294">
        <v>327.37</v>
      </c>
      <c r="T8294">
        <v>327.37</v>
      </c>
      <c r="U8294">
        <v>327.37</v>
      </c>
      <c r="V8294">
        <v>26.95726548</v>
      </c>
      <c r="W8294">
        <v>26.95726548</v>
      </c>
      <c r="X8294">
        <v>3.7095750710000002</v>
      </c>
      <c r="Y8294">
        <v>3.7095750710000002</v>
      </c>
    </row>
    <row r="8295" spans="1:25" x14ac:dyDescent="0.3">
      <c r="A8295" s="2">
        <v>45964</v>
      </c>
      <c r="B8295" t="s">
        <v>68</v>
      </c>
      <c r="C8295">
        <v>6342</v>
      </c>
      <c r="D8295">
        <v>42</v>
      </c>
      <c r="E8295">
        <v>5.0359999999999996</v>
      </c>
      <c r="F8295">
        <v>0.66200000000000003</v>
      </c>
      <c r="G8295">
        <v>211.52</v>
      </c>
      <c r="H8295">
        <v>211.52</v>
      </c>
      <c r="I8295" t="s">
        <v>149</v>
      </c>
      <c r="J8295">
        <v>15</v>
      </c>
      <c r="K8295">
        <v>16</v>
      </c>
      <c r="L8295">
        <v>16</v>
      </c>
      <c r="M8295">
        <v>16</v>
      </c>
      <c r="N8295">
        <v>19</v>
      </c>
      <c r="O8295">
        <v>20</v>
      </c>
      <c r="P8295">
        <v>20</v>
      </c>
      <c r="Q8295">
        <v>20</v>
      </c>
      <c r="R8295">
        <v>727.81</v>
      </c>
      <c r="S8295">
        <v>806.3</v>
      </c>
      <c r="T8295">
        <v>806.3</v>
      </c>
      <c r="U8295">
        <v>806.3</v>
      </c>
      <c r="V8295">
        <v>26.233411879999998</v>
      </c>
      <c r="W8295">
        <v>26.233411879999998</v>
      </c>
      <c r="X8295">
        <v>3.8119326779999998</v>
      </c>
      <c r="Y8295">
        <v>3.8119326779999998</v>
      </c>
    </row>
    <row r="8296" spans="1:25" x14ac:dyDescent="0.3">
      <c r="A8296" s="2">
        <v>45964</v>
      </c>
      <c r="B8296" t="s">
        <v>70</v>
      </c>
      <c r="C8296">
        <v>9720</v>
      </c>
      <c r="D8296">
        <v>35</v>
      </c>
      <c r="E8296">
        <v>3.7450000000000001</v>
      </c>
      <c r="F8296">
        <v>0.36</v>
      </c>
      <c r="G8296">
        <v>131.08000000000001</v>
      </c>
      <c r="H8296">
        <v>131.08000000000001</v>
      </c>
      <c r="I8296" t="s">
        <v>149</v>
      </c>
      <c r="J8296">
        <v>11</v>
      </c>
      <c r="K8296">
        <v>13</v>
      </c>
      <c r="L8296">
        <v>13</v>
      </c>
      <c r="M8296">
        <v>13</v>
      </c>
      <c r="N8296">
        <v>13</v>
      </c>
      <c r="O8296">
        <v>15</v>
      </c>
      <c r="P8296">
        <v>15</v>
      </c>
      <c r="Q8296">
        <v>15</v>
      </c>
      <c r="R8296">
        <v>381.8</v>
      </c>
      <c r="S8296">
        <v>437.28</v>
      </c>
      <c r="T8296">
        <v>437.28</v>
      </c>
      <c r="U8296">
        <v>437.28</v>
      </c>
      <c r="V8296">
        <v>29.976216610000002</v>
      </c>
      <c r="W8296">
        <v>29.976216610000002</v>
      </c>
      <c r="X8296">
        <v>3.3359780290000001</v>
      </c>
      <c r="Y8296">
        <v>3.3359780290000001</v>
      </c>
    </row>
    <row r="8297" spans="1:25" x14ac:dyDescent="0.3">
      <c r="A8297" s="2">
        <v>45964</v>
      </c>
      <c r="B8297" t="s">
        <v>72</v>
      </c>
      <c r="C8297">
        <v>2826</v>
      </c>
      <c r="D8297">
        <v>16</v>
      </c>
      <c r="E8297">
        <v>3.3660000000000001</v>
      </c>
      <c r="F8297">
        <v>0.56599999999999995</v>
      </c>
      <c r="G8297">
        <v>53.85</v>
      </c>
      <c r="H8297">
        <v>53.85</v>
      </c>
      <c r="I8297" t="s">
        <v>149</v>
      </c>
      <c r="J8297">
        <v>2</v>
      </c>
      <c r="K8297">
        <v>2</v>
      </c>
      <c r="L8297">
        <v>2</v>
      </c>
      <c r="M8297">
        <v>2</v>
      </c>
      <c r="N8297">
        <v>2</v>
      </c>
      <c r="O8297">
        <v>2</v>
      </c>
      <c r="P8297">
        <v>2</v>
      </c>
      <c r="Q8297">
        <v>2</v>
      </c>
      <c r="R8297">
        <v>61.47</v>
      </c>
      <c r="S8297">
        <v>61.47</v>
      </c>
      <c r="T8297">
        <v>61.47</v>
      </c>
      <c r="U8297">
        <v>61.47</v>
      </c>
      <c r="V8297">
        <v>87.603709129999999</v>
      </c>
      <c r="W8297">
        <v>87.603709129999999</v>
      </c>
      <c r="X8297">
        <v>1.1415041779999999</v>
      </c>
      <c r="Y8297">
        <v>1.1415041779999999</v>
      </c>
    </row>
    <row r="8298" spans="1:25" x14ac:dyDescent="0.3">
      <c r="A8298" s="2">
        <v>45964</v>
      </c>
      <c r="B8298" t="s">
        <v>74</v>
      </c>
      <c r="C8298">
        <v>2179</v>
      </c>
      <c r="D8298">
        <v>8</v>
      </c>
      <c r="E8298">
        <v>2.391</v>
      </c>
      <c r="F8298">
        <v>0.36699999999999999</v>
      </c>
      <c r="G8298">
        <v>19.13</v>
      </c>
      <c r="H8298">
        <v>19.13</v>
      </c>
      <c r="I8298" t="s">
        <v>149</v>
      </c>
      <c r="J8298">
        <v>5</v>
      </c>
      <c r="K8298">
        <v>5</v>
      </c>
      <c r="L8298">
        <v>5</v>
      </c>
      <c r="M8298">
        <v>5</v>
      </c>
      <c r="N8298">
        <v>5</v>
      </c>
      <c r="O8298">
        <v>5</v>
      </c>
      <c r="P8298">
        <v>5</v>
      </c>
      <c r="Q8298">
        <v>5</v>
      </c>
      <c r="R8298">
        <v>160.33000000000001</v>
      </c>
      <c r="S8298">
        <v>160.33000000000001</v>
      </c>
      <c r="T8298">
        <v>160.33000000000001</v>
      </c>
      <c r="U8298">
        <v>160.33000000000001</v>
      </c>
      <c r="V8298">
        <v>11.93164099</v>
      </c>
      <c r="W8298">
        <v>11.93164099</v>
      </c>
      <c r="X8298">
        <v>8.3810768430000007</v>
      </c>
      <c r="Y8298">
        <v>8.3810768430000007</v>
      </c>
    </row>
    <row r="8299" spans="1:25" x14ac:dyDescent="0.3">
      <c r="A8299" s="2">
        <v>45964</v>
      </c>
      <c r="B8299" t="s">
        <v>76</v>
      </c>
      <c r="C8299">
        <v>2786</v>
      </c>
      <c r="D8299">
        <v>8</v>
      </c>
      <c r="E8299">
        <v>3.67</v>
      </c>
      <c r="F8299">
        <v>0.28699999999999998</v>
      </c>
      <c r="G8299">
        <v>29.36</v>
      </c>
      <c r="H8299">
        <v>29.36</v>
      </c>
      <c r="I8299" t="s">
        <v>149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1</v>
      </c>
      <c r="P8299">
        <v>1</v>
      </c>
      <c r="Q8299">
        <v>1</v>
      </c>
      <c r="R8299">
        <v>78.489999999999995</v>
      </c>
      <c r="S8299">
        <v>78.489999999999995</v>
      </c>
      <c r="T8299">
        <v>78.489999999999995</v>
      </c>
      <c r="U8299">
        <v>78.489999999999995</v>
      </c>
      <c r="V8299">
        <v>37.406038989999999</v>
      </c>
      <c r="W8299">
        <v>37.406038989999999</v>
      </c>
      <c r="X8299">
        <v>2.673365123</v>
      </c>
      <c r="Y8299">
        <v>2.673365123</v>
      </c>
    </row>
    <row r="8300" spans="1:25" x14ac:dyDescent="0.3">
      <c r="A8300" s="2">
        <v>45964</v>
      </c>
      <c r="B8300" t="s">
        <v>78</v>
      </c>
      <c r="C8300">
        <v>1450</v>
      </c>
      <c r="D8300">
        <v>8</v>
      </c>
      <c r="E8300">
        <v>3.5249999999999999</v>
      </c>
      <c r="F8300">
        <v>0.55200000000000005</v>
      </c>
      <c r="G8300">
        <v>28.2</v>
      </c>
      <c r="H8300">
        <v>28.2</v>
      </c>
      <c r="I8300" t="s">
        <v>149</v>
      </c>
      <c r="J8300">
        <v>3</v>
      </c>
      <c r="K8300">
        <v>3</v>
      </c>
      <c r="L8300">
        <v>3</v>
      </c>
      <c r="M8300">
        <v>3</v>
      </c>
      <c r="N8300">
        <v>3</v>
      </c>
      <c r="O8300">
        <v>3</v>
      </c>
      <c r="P8300">
        <v>3</v>
      </c>
      <c r="Q8300">
        <v>3</v>
      </c>
      <c r="R8300">
        <v>198.25</v>
      </c>
      <c r="S8300">
        <v>198.25</v>
      </c>
      <c r="T8300">
        <v>198.25</v>
      </c>
      <c r="U8300">
        <v>198.25</v>
      </c>
      <c r="V8300">
        <v>14.224464060000001</v>
      </c>
      <c r="W8300">
        <v>14.224464060000001</v>
      </c>
      <c r="X8300">
        <v>7.0301418440000001</v>
      </c>
      <c r="Y8300">
        <v>7.0301418440000001</v>
      </c>
    </row>
    <row r="8301" spans="1:25" x14ac:dyDescent="0.3">
      <c r="A8301" s="2">
        <v>45964</v>
      </c>
      <c r="B8301" t="s">
        <v>88</v>
      </c>
      <c r="C8301">
        <v>6162</v>
      </c>
      <c r="D8301">
        <v>43</v>
      </c>
      <c r="E8301">
        <v>1.919</v>
      </c>
      <c r="F8301">
        <v>0.69799999999999995</v>
      </c>
      <c r="G8301">
        <v>82.5</v>
      </c>
      <c r="H8301">
        <v>82.5</v>
      </c>
      <c r="I8301" t="s">
        <v>149</v>
      </c>
      <c r="J8301">
        <v>6</v>
      </c>
      <c r="K8301">
        <v>6</v>
      </c>
      <c r="L8301">
        <v>6</v>
      </c>
      <c r="M8301">
        <v>6</v>
      </c>
      <c r="N8301">
        <v>15</v>
      </c>
      <c r="O8301">
        <v>15</v>
      </c>
      <c r="P8301">
        <v>15</v>
      </c>
      <c r="Q8301">
        <v>15</v>
      </c>
      <c r="R8301">
        <v>496.74</v>
      </c>
      <c r="S8301">
        <v>496.74</v>
      </c>
      <c r="T8301">
        <v>496.74</v>
      </c>
      <c r="U8301">
        <v>496.74</v>
      </c>
      <c r="V8301">
        <v>16.608286020000001</v>
      </c>
      <c r="W8301">
        <v>16.608286020000001</v>
      </c>
      <c r="X8301">
        <v>6.0210909089999998</v>
      </c>
      <c r="Y8301">
        <v>6.0210909089999998</v>
      </c>
    </row>
    <row r="8302" spans="1:25" x14ac:dyDescent="0.3">
      <c r="A8302" s="2">
        <v>45964</v>
      </c>
      <c r="B8302" t="s">
        <v>80</v>
      </c>
      <c r="C8302">
        <v>940</v>
      </c>
      <c r="D8302">
        <v>6</v>
      </c>
      <c r="E8302">
        <v>4.673</v>
      </c>
      <c r="F8302">
        <v>0.63800000000000001</v>
      </c>
      <c r="G8302">
        <v>28.04</v>
      </c>
      <c r="H8302">
        <v>28.04</v>
      </c>
      <c r="I8302" t="s">
        <v>149</v>
      </c>
      <c r="J8302">
        <v>1</v>
      </c>
      <c r="K8302">
        <v>1</v>
      </c>
      <c r="L8302">
        <v>1</v>
      </c>
      <c r="M8302">
        <v>1</v>
      </c>
      <c r="N8302">
        <v>2</v>
      </c>
      <c r="O8302">
        <v>2</v>
      </c>
      <c r="P8302">
        <v>2</v>
      </c>
      <c r="Q8302">
        <v>2</v>
      </c>
      <c r="R8302">
        <v>69.760000000000005</v>
      </c>
      <c r="S8302">
        <v>69.760000000000005</v>
      </c>
      <c r="T8302">
        <v>69.760000000000005</v>
      </c>
      <c r="U8302">
        <v>69.760000000000005</v>
      </c>
      <c r="V8302">
        <v>40.194954129999999</v>
      </c>
      <c r="W8302">
        <v>40.194954129999999</v>
      </c>
      <c r="X8302">
        <v>2.487874465</v>
      </c>
      <c r="Y8302">
        <v>2.487874465</v>
      </c>
    </row>
    <row r="8303" spans="1:25" x14ac:dyDescent="0.3">
      <c r="A8303" s="2">
        <v>45964</v>
      </c>
      <c r="B8303" t="s">
        <v>82</v>
      </c>
      <c r="C8303">
        <v>825</v>
      </c>
      <c r="D8303">
        <v>7</v>
      </c>
      <c r="E8303">
        <v>2.5470000000000002</v>
      </c>
      <c r="F8303">
        <v>0.84799999999999998</v>
      </c>
      <c r="G8303">
        <v>17.829999999999998</v>
      </c>
      <c r="H8303">
        <v>17.829999999999998</v>
      </c>
      <c r="I8303" t="s">
        <v>149</v>
      </c>
      <c r="J8303">
        <v>0</v>
      </c>
      <c r="K8303">
        <v>1</v>
      </c>
      <c r="L8303">
        <v>1</v>
      </c>
      <c r="M8303">
        <v>1</v>
      </c>
      <c r="N8303">
        <v>0</v>
      </c>
      <c r="O8303">
        <v>1</v>
      </c>
      <c r="P8303">
        <v>1</v>
      </c>
      <c r="Q8303">
        <v>1</v>
      </c>
      <c r="R8303">
        <v>0</v>
      </c>
      <c r="S8303">
        <v>104.88</v>
      </c>
      <c r="T8303">
        <v>104.88</v>
      </c>
      <c r="U8303">
        <v>104.88</v>
      </c>
      <c r="V8303">
        <v>17.000381390000001</v>
      </c>
      <c r="W8303">
        <v>17.000381390000001</v>
      </c>
      <c r="X8303">
        <v>5.8822209760000002</v>
      </c>
      <c r="Y8303">
        <v>5.8822209760000002</v>
      </c>
    </row>
    <row r="8304" spans="1:25" x14ac:dyDescent="0.3">
      <c r="A8304" s="2">
        <v>45964</v>
      </c>
      <c r="B8304" t="s">
        <v>94</v>
      </c>
      <c r="C8304">
        <v>2968</v>
      </c>
      <c r="D8304">
        <v>7</v>
      </c>
      <c r="E8304">
        <v>8.4269999999999996</v>
      </c>
      <c r="F8304">
        <v>0.23599999999999999</v>
      </c>
      <c r="G8304">
        <v>58.99</v>
      </c>
      <c r="H8304">
        <v>58.99</v>
      </c>
      <c r="I8304" t="s">
        <v>149</v>
      </c>
      <c r="J8304">
        <v>3</v>
      </c>
      <c r="K8304">
        <v>3</v>
      </c>
      <c r="L8304">
        <v>3</v>
      </c>
      <c r="M8304">
        <v>3</v>
      </c>
      <c r="N8304">
        <v>4</v>
      </c>
      <c r="O8304">
        <v>4</v>
      </c>
      <c r="P8304">
        <v>4</v>
      </c>
      <c r="Q8304">
        <v>4</v>
      </c>
      <c r="R8304">
        <v>260.45999999999998</v>
      </c>
      <c r="S8304">
        <v>260.45999999999998</v>
      </c>
      <c r="T8304">
        <v>260.45999999999998</v>
      </c>
      <c r="U8304">
        <v>260.45999999999998</v>
      </c>
      <c r="V8304">
        <v>22.648391310000001</v>
      </c>
      <c r="W8304">
        <v>22.648391310000001</v>
      </c>
      <c r="X8304">
        <v>4.4153246309999998</v>
      </c>
      <c r="Y8304">
        <v>4.4153246309999998</v>
      </c>
    </row>
    <row r="8305" spans="1:25" x14ac:dyDescent="0.3">
      <c r="A8305" s="2">
        <v>45964</v>
      </c>
      <c r="B8305" t="s">
        <v>96</v>
      </c>
      <c r="C8305">
        <v>2923</v>
      </c>
      <c r="D8305">
        <v>15</v>
      </c>
      <c r="E8305">
        <v>4.3970000000000002</v>
      </c>
      <c r="F8305">
        <v>0.51300000000000001</v>
      </c>
      <c r="G8305">
        <v>65.95</v>
      </c>
      <c r="H8305">
        <v>65.95</v>
      </c>
      <c r="I8305" t="s">
        <v>149</v>
      </c>
      <c r="J8305">
        <v>3</v>
      </c>
      <c r="K8305">
        <v>3</v>
      </c>
      <c r="L8305">
        <v>3</v>
      </c>
      <c r="M8305">
        <v>3</v>
      </c>
      <c r="N8305">
        <v>13</v>
      </c>
      <c r="O8305">
        <v>13</v>
      </c>
      <c r="P8305">
        <v>13</v>
      </c>
      <c r="Q8305">
        <v>13</v>
      </c>
      <c r="R8305">
        <v>906.54</v>
      </c>
      <c r="S8305">
        <v>906.54</v>
      </c>
      <c r="T8305">
        <v>906.54</v>
      </c>
      <c r="U8305">
        <v>906.54</v>
      </c>
      <c r="V8305">
        <v>7.2749134069999997</v>
      </c>
      <c r="W8305">
        <v>7.2749134069999997</v>
      </c>
      <c r="X8305">
        <v>13.745868079999999</v>
      </c>
      <c r="Y8305">
        <v>13.745868079999999</v>
      </c>
    </row>
    <row r="8306" spans="1:25" x14ac:dyDescent="0.3">
      <c r="A8306" s="2">
        <v>45964</v>
      </c>
      <c r="B8306" t="s">
        <v>11</v>
      </c>
      <c r="C8306">
        <v>2449</v>
      </c>
      <c r="D8306">
        <v>16</v>
      </c>
      <c r="E8306">
        <v>3.1760000000000002</v>
      </c>
      <c r="F8306">
        <v>0.65300000000000002</v>
      </c>
      <c r="G8306">
        <v>50.82</v>
      </c>
      <c r="H8306">
        <v>50.82</v>
      </c>
      <c r="I8306" t="s">
        <v>149</v>
      </c>
      <c r="J8306">
        <v>3</v>
      </c>
      <c r="K8306">
        <v>3</v>
      </c>
      <c r="L8306">
        <v>3</v>
      </c>
      <c r="M8306">
        <v>3</v>
      </c>
      <c r="N8306">
        <v>3</v>
      </c>
      <c r="O8306">
        <v>3</v>
      </c>
      <c r="P8306">
        <v>3</v>
      </c>
      <c r="Q8306">
        <v>3</v>
      </c>
      <c r="R8306">
        <v>105.27</v>
      </c>
      <c r="S8306">
        <v>105.27</v>
      </c>
      <c r="T8306">
        <v>105.27</v>
      </c>
      <c r="U8306">
        <v>105.27</v>
      </c>
      <c r="V8306">
        <v>48.275862070000002</v>
      </c>
      <c r="W8306">
        <v>48.275862070000002</v>
      </c>
      <c r="X8306">
        <v>2.0714285710000002</v>
      </c>
      <c r="Y8306">
        <v>2.0714285710000002</v>
      </c>
    </row>
    <row r="8307" spans="1:25" x14ac:dyDescent="0.3">
      <c r="A8307" s="2">
        <v>45964</v>
      </c>
      <c r="B8307" t="s">
        <v>92</v>
      </c>
      <c r="C8307">
        <v>433</v>
      </c>
      <c r="D8307">
        <v>6</v>
      </c>
      <c r="E8307">
        <v>3.5579999999999998</v>
      </c>
      <c r="F8307">
        <v>1.3859999999999999</v>
      </c>
      <c r="G8307">
        <v>21.35</v>
      </c>
      <c r="H8307">
        <v>21.35</v>
      </c>
      <c r="I8307" t="s">
        <v>149</v>
      </c>
      <c r="J8307">
        <v>2</v>
      </c>
      <c r="K8307">
        <v>2</v>
      </c>
      <c r="L8307">
        <v>2</v>
      </c>
      <c r="M8307">
        <v>2</v>
      </c>
      <c r="N8307">
        <v>2</v>
      </c>
      <c r="O8307">
        <v>2</v>
      </c>
      <c r="P8307">
        <v>2</v>
      </c>
      <c r="Q8307">
        <v>2</v>
      </c>
      <c r="R8307">
        <v>102.98</v>
      </c>
      <c r="S8307">
        <v>102.98</v>
      </c>
      <c r="T8307">
        <v>102.98</v>
      </c>
      <c r="U8307">
        <v>102.98</v>
      </c>
      <c r="V8307">
        <v>20.732181010000001</v>
      </c>
      <c r="W8307">
        <v>20.732181010000001</v>
      </c>
      <c r="X8307">
        <v>4.8234192040000003</v>
      </c>
      <c r="Y8307">
        <v>4.8234192040000003</v>
      </c>
    </row>
    <row r="8308" spans="1:25" x14ac:dyDescent="0.3">
      <c r="A8308" s="2">
        <v>45964</v>
      </c>
      <c r="B8308" t="s">
        <v>46</v>
      </c>
      <c r="C8308">
        <v>1795</v>
      </c>
      <c r="D8308">
        <v>4</v>
      </c>
      <c r="E8308">
        <v>5.2350000000000003</v>
      </c>
      <c r="F8308">
        <v>0.223</v>
      </c>
      <c r="G8308">
        <v>20.94</v>
      </c>
      <c r="H8308">
        <v>20.94</v>
      </c>
      <c r="I8308" t="s">
        <v>149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1</v>
      </c>
      <c r="R8308">
        <v>98.49</v>
      </c>
      <c r="S8308">
        <v>98.49</v>
      </c>
      <c r="T8308">
        <v>98.49</v>
      </c>
      <c r="U8308">
        <v>98.49</v>
      </c>
      <c r="V8308">
        <v>21.261041729999999</v>
      </c>
      <c r="W8308">
        <v>21.261041729999999</v>
      </c>
      <c r="X8308">
        <v>4.703438395</v>
      </c>
      <c r="Y8308">
        <v>4.703438395</v>
      </c>
    </row>
    <row r="8309" spans="1:25" x14ac:dyDescent="0.3">
      <c r="A8309" s="2">
        <v>45964</v>
      </c>
      <c r="B8309" t="s">
        <v>74</v>
      </c>
      <c r="C8309">
        <v>750</v>
      </c>
      <c r="D8309">
        <v>0</v>
      </c>
      <c r="F8309">
        <v>0</v>
      </c>
      <c r="G8309">
        <v>0</v>
      </c>
      <c r="H8309">
        <v>0</v>
      </c>
      <c r="I8309" t="s">
        <v>149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5" x14ac:dyDescent="0.3">
      <c r="A8310" s="2">
        <v>45964</v>
      </c>
      <c r="B8310" t="s">
        <v>32</v>
      </c>
      <c r="C8310">
        <v>299</v>
      </c>
      <c r="D8310">
        <v>3</v>
      </c>
      <c r="E8310">
        <v>2.7</v>
      </c>
      <c r="F8310">
        <v>1.0029999999999999</v>
      </c>
      <c r="G8310">
        <v>8.1</v>
      </c>
      <c r="H8310">
        <v>8.1</v>
      </c>
      <c r="I8310" t="s">
        <v>149</v>
      </c>
      <c r="J8310">
        <v>0</v>
      </c>
      <c r="K8310">
        <v>1</v>
      </c>
      <c r="L8310">
        <v>1</v>
      </c>
      <c r="M8310">
        <v>1</v>
      </c>
      <c r="N8310">
        <v>0</v>
      </c>
      <c r="O8310">
        <v>1</v>
      </c>
      <c r="P8310">
        <v>1</v>
      </c>
      <c r="Q8310">
        <v>1</v>
      </c>
      <c r="R8310">
        <v>0</v>
      </c>
      <c r="S8310">
        <v>27.49</v>
      </c>
      <c r="T8310">
        <v>27.49</v>
      </c>
      <c r="U8310">
        <v>27.49</v>
      </c>
      <c r="V8310">
        <v>29.465260090000001</v>
      </c>
      <c r="W8310">
        <v>29.465260090000001</v>
      </c>
      <c r="X8310">
        <v>3.3938271599999998</v>
      </c>
      <c r="Y8310">
        <v>3.3938271599999998</v>
      </c>
    </row>
    <row r="8311" spans="1:25" x14ac:dyDescent="0.3">
      <c r="A8311" s="2">
        <v>45964</v>
      </c>
      <c r="B8311" t="s">
        <v>64</v>
      </c>
      <c r="C8311">
        <v>1175</v>
      </c>
      <c r="D8311">
        <v>6</v>
      </c>
      <c r="E8311">
        <v>3.7669999999999999</v>
      </c>
      <c r="F8311">
        <v>0.51100000000000001</v>
      </c>
      <c r="G8311">
        <v>22.6</v>
      </c>
      <c r="H8311">
        <v>22.6</v>
      </c>
      <c r="I8311" t="s">
        <v>149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  <c r="R8311">
        <v>90.9</v>
      </c>
      <c r="S8311">
        <v>90.9</v>
      </c>
      <c r="T8311">
        <v>90.9</v>
      </c>
      <c r="U8311">
        <v>90.9</v>
      </c>
      <c r="V8311">
        <v>24.86248625</v>
      </c>
      <c r="W8311">
        <v>24.86248625</v>
      </c>
      <c r="X8311">
        <v>4.0221238939999999</v>
      </c>
      <c r="Y8311">
        <v>4.0221238939999999</v>
      </c>
    </row>
    <row r="8312" spans="1:25" x14ac:dyDescent="0.3">
      <c r="A8312" s="2">
        <v>45964</v>
      </c>
      <c r="B8312" t="s">
        <v>72</v>
      </c>
      <c r="C8312">
        <v>289</v>
      </c>
      <c r="D8312">
        <v>0</v>
      </c>
      <c r="F8312">
        <v>0</v>
      </c>
      <c r="G8312">
        <v>0</v>
      </c>
      <c r="H8312">
        <v>0</v>
      </c>
      <c r="I8312" t="s">
        <v>149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5" x14ac:dyDescent="0.3">
      <c r="A8313" s="2">
        <v>45964</v>
      </c>
      <c r="B8313" t="s">
        <v>106</v>
      </c>
      <c r="C8313">
        <v>255</v>
      </c>
      <c r="D8313">
        <v>7</v>
      </c>
      <c r="E8313">
        <v>3.2730000000000001</v>
      </c>
      <c r="F8313">
        <v>2.7450000000000001</v>
      </c>
      <c r="G8313">
        <v>22.91</v>
      </c>
      <c r="H8313">
        <v>22.91</v>
      </c>
      <c r="I8313" t="s">
        <v>149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1</v>
      </c>
      <c r="P8313">
        <v>1</v>
      </c>
      <c r="Q8313">
        <v>1</v>
      </c>
      <c r="R8313">
        <v>76.489999999999995</v>
      </c>
      <c r="S8313">
        <v>76.489999999999995</v>
      </c>
      <c r="T8313">
        <v>76.489999999999995</v>
      </c>
      <c r="U8313">
        <v>76.489999999999995</v>
      </c>
      <c r="V8313">
        <v>29.95162766</v>
      </c>
      <c r="W8313">
        <v>29.95162766</v>
      </c>
      <c r="X8313">
        <v>3.3387167180000001</v>
      </c>
      <c r="Y8313">
        <v>3.3387167180000001</v>
      </c>
    </row>
    <row r="8314" spans="1:25" x14ac:dyDescent="0.3">
      <c r="A8314" s="2">
        <v>45964</v>
      </c>
      <c r="B8314" t="s">
        <v>54</v>
      </c>
      <c r="C8314">
        <v>68</v>
      </c>
      <c r="D8314">
        <v>0</v>
      </c>
      <c r="F8314">
        <v>0</v>
      </c>
      <c r="G8314">
        <v>0</v>
      </c>
      <c r="H8314">
        <v>0</v>
      </c>
      <c r="I8314" t="s">
        <v>149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5" x14ac:dyDescent="0.3">
      <c r="A8315" s="2">
        <v>45964</v>
      </c>
      <c r="B8315" t="s">
        <v>82</v>
      </c>
      <c r="C8315">
        <v>128</v>
      </c>
      <c r="D8315">
        <v>0</v>
      </c>
      <c r="F8315">
        <v>0</v>
      </c>
      <c r="G8315">
        <v>0</v>
      </c>
      <c r="H8315">
        <v>0</v>
      </c>
      <c r="I8315" t="s">
        <v>149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5" x14ac:dyDescent="0.3">
      <c r="A8316" s="2">
        <v>45964</v>
      </c>
      <c r="B8316" t="s">
        <v>44</v>
      </c>
      <c r="C8316">
        <v>192</v>
      </c>
      <c r="D8316">
        <v>0</v>
      </c>
      <c r="F8316">
        <v>0</v>
      </c>
      <c r="G8316">
        <v>0</v>
      </c>
      <c r="H8316">
        <v>0</v>
      </c>
      <c r="I8316" t="s">
        <v>149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5" x14ac:dyDescent="0.3">
      <c r="A8317" s="2">
        <v>45964</v>
      </c>
      <c r="B8317" t="s">
        <v>40</v>
      </c>
      <c r="C8317">
        <v>600</v>
      </c>
      <c r="D8317">
        <v>2</v>
      </c>
      <c r="E8317">
        <v>4.0750000000000002</v>
      </c>
      <c r="F8317">
        <v>0.33300000000000002</v>
      </c>
      <c r="G8317">
        <v>8.15</v>
      </c>
      <c r="H8317">
        <v>8.15</v>
      </c>
      <c r="I8317" t="s">
        <v>149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X8317">
        <v>0</v>
      </c>
      <c r="Y8317">
        <v>0</v>
      </c>
    </row>
    <row r="8318" spans="1:25" x14ac:dyDescent="0.3">
      <c r="A8318" s="2">
        <v>45964</v>
      </c>
      <c r="B8318" t="s">
        <v>56</v>
      </c>
      <c r="C8318">
        <v>446</v>
      </c>
      <c r="D8318">
        <v>6</v>
      </c>
      <c r="E8318">
        <v>2.9729999999999999</v>
      </c>
      <c r="F8318">
        <v>1.345</v>
      </c>
      <c r="G8318">
        <v>17.84</v>
      </c>
      <c r="H8318">
        <v>17.84</v>
      </c>
      <c r="I8318" t="s">
        <v>149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X8318">
        <v>0</v>
      </c>
      <c r="Y8318">
        <v>0</v>
      </c>
    </row>
    <row r="8319" spans="1:25" x14ac:dyDescent="0.3">
      <c r="A8319" s="2">
        <v>45964</v>
      </c>
      <c r="B8319" t="s">
        <v>76</v>
      </c>
      <c r="C8319">
        <v>466</v>
      </c>
      <c r="D8319">
        <v>2</v>
      </c>
      <c r="E8319">
        <v>2.95</v>
      </c>
      <c r="F8319">
        <v>0.42899999999999999</v>
      </c>
      <c r="G8319">
        <v>5.9</v>
      </c>
      <c r="H8319">
        <v>5.9</v>
      </c>
      <c r="I8319" t="s">
        <v>149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X8319">
        <v>0</v>
      </c>
      <c r="Y8319">
        <v>0</v>
      </c>
    </row>
    <row r="8320" spans="1:25" x14ac:dyDescent="0.3">
      <c r="A8320" s="2">
        <v>45964</v>
      </c>
      <c r="B8320" t="s">
        <v>48</v>
      </c>
      <c r="C8320">
        <v>1338</v>
      </c>
      <c r="D8320">
        <v>3</v>
      </c>
      <c r="E8320">
        <v>2.593</v>
      </c>
      <c r="F8320">
        <v>0.224</v>
      </c>
      <c r="G8320">
        <v>7.78</v>
      </c>
      <c r="H8320">
        <v>7.78</v>
      </c>
      <c r="I8320" t="s">
        <v>149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X8320">
        <v>0</v>
      </c>
      <c r="Y8320">
        <v>0</v>
      </c>
    </row>
    <row r="8321" spans="1:25" x14ac:dyDescent="0.3">
      <c r="A8321" s="2">
        <v>45964</v>
      </c>
      <c r="B8321" t="s">
        <v>24</v>
      </c>
      <c r="C8321">
        <v>1461</v>
      </c>
      <c r="D8321">
        <v>7</v>
      </c>
      <c r="E8321">
        <v>2.5390000000000001</v>
      </c>
      <c r="F8321">
        <v>0.47899999999999998</v>
      </c>
      <c r="G8321">
        <v>17.77</v>
      </c>
      <c r="H8321">
        <v>17.77</v>
      </c>
      <c r="I8321" t="s">
        <v>149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21.88</v>
      </c>
      <c r="S8321">
        <v>21.88</v>
      </c>
      <c r="T8321">
        <v>21.88</v>
      </c>
      <c r="U8321">
        <v>21.88</v>
      </c>
      <c r="V8321">
        <v>81.215722119999995</v>
      </c>
      <c r="W8321">
        <v>81.215722119999995</v>
      </c>
      <c r="X8321">
        <v>1.2312886890000001</v>
      </c>
      <c r="Y8321">
        <v>1.2312886890000001</v>
      </c>
    </row>
    <row r="8322" spans="1:25" x14ac:dyDescent="0.3">
      <c r="A8322" s="2">
        <v>45964</v>
      </c>
      <c r="B8322" t="s">
        <v>108</v>
      </c>
      <c r="C8322">
        <v>415</v>
      </c>
      <c r="D8322">
        <v>0</v>
      </c>
      <c r="F8322">
        <v>0</v>
      </c>
      <c r="G8322">
        <v>0</v>
      </c>
      <c r="H8322">
        <v>0</v>
      </c>
      <c r="I8322" t="s">
        <v>149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5" x14ac:dyDescent="0.3">
      <c r="A8323" s="2">
        <v>45964</v>
      </c>
      <c r="B8323" t="s">
        <v>62</v>
      </c>
      <c r="C8323">
        <v>1031</v>
      </c>
      <c r="D8323">
        <v>4</v>
      </c>
      <c r="E8323">
        <v>2.8879999999999999</v>
      </c>
      <c r="F8323">
        <v>0.38800000000000001</v>
      </c>
      <c r="G8323">
        <v>11.55</v>
      </c>
      <c r="H8323">
        <v>11.55</v>
      </c>
      <c r="I8323" t="s">
        <v>149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X8323">
        <v>0</v>
      </c>
      <c r="Y8323">
        <v>0</v>
      </c>
    </row>
    <row r="8324" spans="1:25" x14ac:dyDescent="0.3">
      <c r="A8324" s="2">
        <v>45964</v>
      </c>
      <c r="B8324" t="s">
        <v>80</v>
      </c>
      <c r="C8324">
        <v>172</v>
      </c>
      <c r="D8324">
        <v>0</v>
      </c>
      <c r="F8324">
        <v>0</v>
      </c>
      <c r="G8324">
        <v>0</v>
      </c>
      <c r="H8324">
        <v>0</v>
      </c>
      <c r="I8324" t="s">
        <v>149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5" x14ac:dyDescent="0.3">
      <c r="A8325" s="2">
        <v>45964</v>
      </c>
      <c r="B8325" t="s">
        <v>84</v>
      </c>
      <c r="C8325">
        <v>508</v>
      </c>
      <c r="D8325">
        <v>4</v>
      </c>
      <c r="E8325">
        <v>4.01</v>
      </c>
      <c r="F8325">
        <v>0.78700000000000003</v>
      </c>
      <c r="G8325">
        <v>16.04</v>
      </c>
      <c r="H8325">
        <v>16.04</v>
      </c>
      <c r="I8325" t="s">
        <v>149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X8325">
        <v>0</v>
      </c>
      <c r="Y8325">
        <v>0</v>
      </c>
    </row>
    <row r="8326" spans="1:25" x14ac:dyDescent="0.3">
      <c r="A8326" s="2">
        <v>45964</v>
      </c>
      <c r="B8326" t="s">
        <v>42</v>
      </c>
      <c r="C8326">
        <v>439</v>
      </c>
      <c r="D8326">
        <v>1</v>
      </c>
      <c r="E8326">
        <v>3.51</v>
      </c>
      <c r="F8326">
        <v>0.22800000000000001</v>
      </c>
      <c r="G8326">
        <v>3.51</v>
      </c>
      <c r="H8326">
        <v>3.51</v>
      </c>
      <c r="I8326" t="s">
        <v>149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X8326">
        <v>0</v>
      </c>
      <c r="Y8326">
        <v>0</v>
      </c>
    </row>
    <row r="8327" spans="1:25" x14ac:dyDescent="0.3">
      <c r="A8327" s="2">
        <v>45964</v>
      </c>
      <c r="B8327" t="s">
        <v>11</v>
      </c>
      <c r="C8327">
        <v>198</v>
      </c>
      <c r="D8327">
        <v>2</v>
      </c>
      <c r="E8327">
        <v>3.75</v>
      </c>
      <c r="F8327">
        <v>1.01</v>
      </c>
      <c r="G8327">
        <v>7.5</v>
      </c>
      <c r="H8327">
        <v>7.5</v>
      </c>
      <c r="I8327" t="s">
        <v>149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X8327">
        <v>0</v>
      </c>
      <c r="Y8327">
        <v>0</v>
      </c>
    </row>
    <row r="8328" spans="1:25" x14ac:dyDescent="0.3">
      <c r="A8328" s="2">
        <v>45964</v>
      </c>
      <c r="B8328" t="s">
        <v>102</v>
      </c>
      <c r="C8328">
        <v>630</v>
      </c>
      <c r="D8328">
        <v>2</v>
      </c>
      <c r="E8328">
        <v>3.7749999999999999</v>
      </c>
      <c r="F8328">
        <v>0.317</v>
      </c>
      <c r="G8328">
        <v>7.55</v>
      </c>
      <c r="H8328">
        <v>7.55</v>
      </c>
      <c r="I8328" t="s">
        <v>149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X8328">
        <v>0</v>
      </c>
      <c r="Y8328">
        <v>0</v>
      </c>
    </row>
    <row r="8329" spans="1:25" x14ac:dyDescent="0.3">
      <c r="A8329" s="2">
        <v>45964</v>
      </c>
      <c r="B8329" t="s">
        <v>98</v>
      </c>
      <c r="C8329">
        <v>1020</v>
      </c>
      <c r="D8329">
        <v>8</v>
      </c>
      <c r="E8329">
        <v>2.9409999999999998</v>
      </c>
      <c r="F8329">
        <v>0.78400000000000003</v>
      </c>
      <c r="G8329">
        <v>23.53</v>
      </c>
      <c r="H8329">
        <v>23.53</v>
      </c>
      <c r="I8329" t="s">
        <v>149</v>
      </c>
      <c r="J8329">
        <v>2</v>
      </c>
      <c r="K8329">
        <v>2</v>
      </c>
      <c r="L8329">
        <v>2</v>
      </c>
      <c r="M8329">
        <v>2</v>
      </c>
      <c r="N8329">
        <v>2</v>
      </c>
      <c r="O8329">
        <v>2</v>
      </c>
      <c r="P8329">
        <v>2</v>
      </c>
      <c r="Q8329">
        <v>2</v>
      </c>
      <c r="R8329">
        <v>45.8</v>
      </c>
      <c r="S8329">
        <v>45.8</v>
      </c>
      <c r="T8329">
        <v>45.8</v>
      </c>
      <c r="U8329">
        <v>45.8</v>
      </c>
      <c r="V8329">
        <v>51.375545850000002</v>
      </c>
      <c r="W8329">
        <v>51.375545850000002</v>
      </c>
      <c r="X8329">
        <v>1.946451339</v>
      </c>
      <c r="Y8329">
        <v>1.946451339</v>
      </c>
    </row>
    <row r="8330" spans="1:25" x14ac:dyDescent="0.3">
      <c r="A8330" s="2">
        <v>45964</v>
      </c>
      <c r="B8330" t="s">
        <v>104</v>
      </c>
      <c r="C8330">
        <v>684</v>
      </c>
      <c r="D8330">
        <v>5</v>
      </c>
      <c r="E8330">
        <v>2.1</v>
      </c>
      <c r="F8330">
        <v>0.73099999999999998</v>
      </c>
      <c r="G8330">
        <v>10.5</v>
      </c>
      <c r="H8330">
        <v>10.5</v>
      </c>
      <c r="I8330" t="s">
        <v>149</v>
      </c>
      <c r="J8330">
        <v>0</v>
      </c>
      <c r="K8330">
        <v>4</v>
      </c>
      <c r="L8330">
        <v>4</v>
      </c>
      <c r="M8330">
        <v>4</v>
      </c>
      <c r="N8330">
        <v>0</v>
      </c>
      <c r="O8330">
        <v>4</v>
      </c>
      <c r="P8330">
        <v>4</v>
      </c>
      <c r="Q8330">
        <v>4</v>
      </c>
      <c r="R8330">
        <v>0</v>
      </c>
      <c r="S8330">
        <v>111.35</v>
      </c>
      <c r="T8330">
        <v>111.35</v>
      </c>
      <c r="U8330">
        <v>111.35</v>
      </c>
      <c r="V8330">
        <v>9.4297260890000008</v>
      </c>
      <c r="W8330">
        <v>9.4297260890000008</v>
      </c>
      <c r="X8330">
        <v>10.6047619</v>
      </c>
      <c r="Y8330">
        <v>10.6047619</v>
      </c>
    </row>
    <row r="8331" spans="1:25" x14ac:dyDescent="0.3">
      <c r="A8331" s="2">
        <v>45964</v>
      </c>
      <c r="B8331" t="s">
        <v>38</v>
      </c>
      <c r="C8331">
        <v>10</v>
      </c>
      <c r="D8331">
        <v>0</v>
      </c>
      <c r="F8331">
        <v>0</v>
      </c>
      <c r="G8331">
        <v>0</v>
      </c>
      <c r="H8331">
        <v>0</v>
      </c>
      <c r="I8331" t="s">
        <v>149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5" x14ac:dyDescent="0.3">
      <c r="A8332" s="2">
        <v>45964</v>
      </c>
      <c r="B8332" t="s">
        <v>42</v>
      </c>
      <c r="C8332">
        <v>99</v>
      </c>
      <c r="D8332">
        <v>1</v>
      </c>
      <c r="E8332">
        <v>2.08</v>
      </c>
      <c r="F8332">
        <v>1.01</v>
      </c>
      <c r="G8332">
        <v>2.08</v>
      </c>
      <c r="H8332">
        <v>2.08</v>
      </c>
      <c r="I8332" t="s">
        <v>149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X8332">
        <v>0</v>
      </c>
      <c r="Y8332">
        <v>0</v>
      </c>
    </row>
    <row r="8333" spans="1:25" x14ac:dyDescent="0.3">
      <c r="A8333" s="2">
        <v>45964</v>
      </c>
      <c r="B8333" t="s">
        <v>50</v>
      </c>
      <c r="C8333">
        <v>4</v>
      </c>
      <c r="D8333">
        <v>0</v>
      </c>
      <c r="F8333">
        <v>0</v>
      </c>
      <c r="G8333">
        <v>0</v>
      </c>
      <c r="H8333">
        <v>0</v>
      </c>
      <c r="I8333" t="s">
        <v>149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5" x14ac:dyDescent="0.3">
      <c r="A8334" s="2">
        <v>45964</v>
      </c>
      <c r="B8334" t="s">
        <v>72</v>
      </c>
      <c r="C8334">
        <v>135</v>
      </c>
      <c r="D8334">
        <v>5</v>
      </c>
      <c r="E8334">
        <v>3.4180000000000001</v>
      </c>
      <c r="F8334">
        <v>3.7040000000000002</v>
      </c>
      <c r="G8334">
        <v>17.09</v>
      </c>
      <c r="H8334">
        <v>17.09</v>
      </c>
      <c r="I8334" t="s">
        <v>149</v>
      </c>
      <c r="J8334">
        <v>2</v>
      </c>
      <c r="K8334">
        <v>2</v>
      </c>
      <c r="L8334">
        <v>2</v>
      </c>
      <c r="M8334">
        <v>2</v>
      </c>
      <c r="N8334">
        <v>2</v>
      </c>
      <c r="O8334">
        <v>2</v>
      </c>
      <c r="P8334">
        <v>2</v>
      </c>
      <c r="Q8334">
        <v>2</v>
      </c>
      <c r="R8334">
        <v>73.959999999999994</v>
      </c>
      <c r="S8334">
        <v>73.959999999999994</v>
      </c>
      <c r="T8334">
        <v>73.959999999999994</v>
      </c>
      <c r="U8334">
        <v>73.959999999999994</v>
      </c>
      <c r="V8334">
        <v>23.107084910000001</v>
      </c>
      <c r="W8334">
        <v>23.107084910000001</v>
      </c>
      <c r="X8334">
        <v>4.3276770039999999</v>
      </c>
      <c r="Y8334">
        <v>4.3276770039999999</v>
      </c>
    </row>
    <row r="8335" spans="1:25" x14ac:dyDescent="0.3">
      <c r="A8335" s="2">
        <v>45964</v>
      </c>
      <c r="B8335" t="s">
        <v>84</v>
      </c>
      <c r="C8335">
        <v>37</v>
      </c>
      <c r="D8335">
        <v>1</v>
      </c>
      <c r="E8335">
        <v>2.48</v>
      </c>
      <c r="F8335">
        <v>2.7029999999999998</v>
      </c>
      <c r="G8335">
        <v>2.48</v>
      </c>
      <c r="H8335">
        <v>2.48</v>
      </c>
      <c r="I8335" t="s">
        <v>149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X8335">
        <v>0</v>
      </c>
      <c r="Y8335">
        <v>0</v>
      </c>
    </row>
    <row r="8336" spans="1:25" x14ac:dyDescent="0.3">
      <c r="A8336" s="2">
        <v>45964</v>
      </c>
      <c r="B8336" t="s">
        <v>68</v>
      </c>
      <c r="C8336">
        <v>852</v>
      </c>
      <c r="D8336">
        <v>9</v>
      </c>
      <c r="E8336">
        <v>3.2789999999999999</v>
      </c>
      <c r="F8336">
        <v>1.056</v>
      </c>
      <c r="G8336">
        <v>29.51</v>
      </c>
      <c r="H8336">
        <v>29.51</v>
      </c>
      <c r="I8336" t="s">
        <v>149</v>
      </c>
      <c r="J8336">
        <v>5</v>
      </c>
      <c r="K8336">
        <v>7</v>
      </c>
      <c r="L8336">
        <v>7</v>
      </c>
      <c r="M8336">
        <v>7</v>
      </c>
      <c r="N8336">
        <v>5</v>
      </c>
      <c r="O8336">
        <v>8</v>
      </c>
      <c r="P8336">
        <v>8</v>
      </c>
      <c r="Q8336">
        <v>8</v>
      </c>
      <c r="R8336">
        <v>132.44999999999999</v>
      </c>
      <c r="S8336">
        <v>221.31</v>
      </c>
      <c r="T8336">
        <v>221.31</v>
      </c>
      <c r="U8336">
        <v>221.31</v>
      </c>
      <c r="V8336">
        <v>13.33423704</v>
      </c>
      <c r="W8336">
        <v>13.33423704</v>
      </c>
      <c r="X8336">
        <v>7.4994916979999999</v>
      </c>
      <c r="Y8336">
        <v>7.4994916979999999</v>
      </c>
    </row>
    <row r="8337" spans="1:25" x14ac:dyDescent="0.3">
      <c r="A8337" s="2">
        <v>45964</v>
      </c>
      <c r="B8337" t="s">
        <v>64</v>
      </c>
      <c r="C8337">
        <v>564</v>
      </c>
      <c r="D8337">
        <v>2</v>
      </c>
      <c r="E8337">
        <v>4.665</v>
      </c>
      <c r="F8337">
        <v>0.35499999999999998</v>
      </c>
      <c r="G8337">
        <v>9.33</v>
      </c>
      <c r="H8337">
        <v>9.33</v>
      </c>
      <c r="I8337" t="s">
        <v>149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X8337">
        <v>0</v>
      </c>
      <c r="Y8337">
        <v>0</v>
      </c>
    </row>
    <row r="8338" spans="1:25" x14ac:dyDescent="0.3">
      <c r="A8338" s="2">
        <v>45964</v>
      </c>
      <c r="B8338" t="s">
        <v>26</v>
      </c>
      <c r="C8338">
        <v>185</v>
      </c>
      <c r="D8338">
        <v>1</v>
      </c>
      <c r="E8338">
        <v>1.57</v>
      </c>
      <c r="F8338">
        <v>0.54100000000000004</v>
      </c>
      <c r="G8338">
        <v>1.57</v>
      </c>
      <c r="H8338">
        <v>1.57</v>
      </c>
      <c r="I8338" t="s">
        <v>149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X8338">
        <v>0</v>
      </c>
      <c r="Y8338">
        <v>0</v>
      </c>
    </row>
    <row r="8339" spans="1:25" x14ac:dyDescent="0.3">
      <c r="A8339" s="2">
        <v>45964</v>
      </c>
      <c r="B8339" t="s">
        <v>15</v>
      </c>
      <c r="C8339">
        <v>1339</v>
      </c>
      <c r="D8339">
        <v>8</v>
      </c>
      <c r="E8339">
        <v>2.3250000000000002</v>
      </c>
      <c r="F8339">
        <v>0.59699999999999998</v>
      </c>
      <c r="G8339">
        <v>18.600000000000001</v>
      </c>
      <c r="H8339">
        <v>18.600000000000001</v>
      </c>
      <c r="I8339" t="s">
        <v>149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1</v>
      </c>
      <c r="R8339">
        <v>22.88</v>
      </c>
      <c r="S8339">
        <v>22.88</v>
      </c>
      <c r="T8339">
        <v>22.88</v>
      </c>
      <c r="U8339">
        <v>22.88</v>
      </c>
      <c r="V8339">
        <v>81.293706290000003</v>
      </c>
      <c r="W8339">
        <v>81.293706290000003</v>
      </c>
      <c r="X8339">
        <v>1.2301075269999999</v>
      </c>
      <c r="Y8339">
        <v>1.2301075269999999</v>
      </c>
    </row>
    <row r="8340" spans="1:25" x14ac:dyDescent="0.3">
      <c r="A8340" s="2">
        <v>45964</v>
      </c>
      <c r="B8340" t="s">
        <v>36</v>
      </c>
      <c r="C8340">
        <v>201</v>
      </c>
      <c r="D8340">
        <v>1</v>
      </c>
      <c r="E8340">
        <v>2.08</v>
      </c>
      <c r="F8340">
        <v>0.498</v>
      </c>
      <c r="G8340">
        <v>2.08</v>
      </c>
      <c r="H8340">
        <v>2.08</v>
      </c>
      <c r="I8340" t="s">
        <v>149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X8340">
        <v>0</v>
      </c>
      <c r="Y8340">
        <v>0</v>
      </c>
    </row>
    <row r="8341" spans="1:25" x14ac:dyDescent="0.3">
      <c r="A8341" s="2">
        <v>45964</v>
      </c>
      <c r="B8341" t="s">
        <v>78</v>
      </c>
      <c r="C8341">
        <v>597</v>
      </c>
      <c r="D8341">
        <v>6</v>
      </c>
      <c r="E8341">
        <v>5.3479999999999999</v>
      </c>
      <c r="F8341">
        <v>1.0049999999999999</v>
      </c>
      <c r="G8341">
        <v>32.090000000000003</v>
      </c>
      <c r="H8341">
        <v>32.090000000000003</v>
      </c>
      <c r="I8341" t="s">
        <v>149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X8341">
        <v>0</v>
      </c>
      <c r="Y8341">
        <v>0</v>
      </c>
    </row>
    <row r="8342" spans="1:25" x14ac:dyDescent="0.3">
      <c r="A8342" s="2">
        <v>45964</v>
      </c>
      <c r="B8342" t="s">
        <v>21</v>
      </c>
      <c r="C8342">
        <v>2746</v>
      </c>
      <c r="D8342">
        <v>15</v>
      </c>
      <c r="E8342">
        <v>1.351</v>
      </c>
      <c r="F8342">
        <v>0.54600000000000004</v>
      </c>
      <c r="G8342">
        <v>20.260000000000002</v>
      </c>
      <c r="H8342">
        <v>20.260000000000002</v>
      </c>
      <c r="I8342" t="s">
        <v>149</v>
      </c>
      <c r="J8342">
        <v>1</v>
      </c>
      <c r="K8342">
        <v>2</v>
      </c>
      <c r="L8342">
        <v>2</v>
      </c>
      <c r="M8342">
        <v>2</v>
      </c>
      <c r="N8342">
        <v>1</v>
      </c>
      <c r="O8342">
        <v>2</v>
      </c>
      <c r="P8342">
        <v>2</v>
      </c>
      <c r="Q8342">
        <v>2</v>
      </c>
      <c r="R8342">
        <v>22.49</v>
      </c>
      <c r="S8342">
        <v>44.37</v>
      </c>
      <c r="T8342">
        <v>44.37</v>
      </c>
      <c r="U8342">
        <v>44.37</v>
      </c>
      <c r="V8342">
        <v>45.661482980000002</v>
      </c>
      <c r="W8342">
        <v>45.661482980000002</v>
      </c>
      <c r="X8342">
        <v>2.1900296149999998</v>
      </c>
      <c r="Y8342">
        <v>2.1900296149999998</v>
      </c>
    </row>
    <row r="8343" spans="1:25" x14ac:dyDescent="0.3">
      <c r="A8343" s="2">
        <v>45964</v>
      </c>
      <c r="B8343" t="s">
        <v>94</v>
      </c>
      <c r="C8343">
        <v>420</v>
      </c>
      <c r="D8343">
        <v>1</v>
      </c>
      <c r="E8343">
        <v>3.24</v>
      </c>
      <c r="F8343">
        <v>0.23799999999999999</v>
      </c>
      <c r="G8343">
        <v>3.24</v>
      </c>
      <c r="H8343">
        <v>3.24</v>
      </c>
      <c r="I8343" t="s">
        <v>149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X8343">
        <v>0</v>
      </c>
      <c r="Y8343">
        <v>0</v>
      </c>
    </row>
    <row r="8344" spans="1:25" x14ac:dyDescent="0.3">
      <c r="A8344" s="2">
        <v>45964</v>
      </c>
      <c r="B8344" t="s">
        <v>17</v>
      </c>
      <c r="C8344">
        <v>53</v>
      </c>
      <c r="D8344">
        <v>1</v>
      </c>
      <c r="E8344">
        <v>1.74</v>
      </c>
      <c r="F8344">
        <v>1.887</v>
      </c>
      <c r="G8344">
        <v>1.74</v>
      </c>
      <c r="H8344">
        <v>1.74</v>
      </c>
      <c r="I8344" t="s">
        <v>149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1</v>
      </c>
      <c r="P8344">
        <v>1</v>
      </c>
      <c r="Q8344">
        <v>1</v>
      </c>
      <c r="R8344">
        <v>37.49</v>
      </c>
      <c r="S8344">
        <v>37.49</v>
      </c>
      <c r="T8344">
        <v>37.49</v>
      </c>
      <c r="U8344">
        <v>37.49</v>
      </c>
      <c r="V8344">
        <v>4.6412376630000001</v>
      </c>
      <c r="W8344">
        <v>4.6412376630000001</v>
      </c>
      <c r="X8344">
        <v>21.545977010000001</v>
      </c>
      <c r="Y8344">
        <v>21.545977010000001</v>
      </c>
    </row>
    <row r="8345" spans="1:25" x14ac:dyDescent="0.3">
      <c r="A8345" s="2">
        <v>45964</v>
      </c>
      <c r="B8345" t="s">
        <v>17</v>
      </c>
      <c r="C8345">
        <v>75</v>
      </c>
      <c r="D8345">
        <v>1</v>
      </c>
      <c r="E8345">
        <v>1.1499999999999999</v>
      </c>
      <c r="F8345">
        <v>1.333</v>
      </c>
      <c r="G8345">
        <v>1.1499999999999999</v>
      </c>
      <c r="H8345">
        <v>1.1499999999999999</v>
      </c>
      <c r="I8345" t="s">
        <v>149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X8345">
        <v>0</v>
      </c>
      <c r="Y8345">
        <v>0</v>
      </c>
    </row>
    <row r="8346" spans="1:25" x14ac:dyDescent="0.3">
      <c r="A8346" s="2">
        <v>45964</v>
      </c>
      <c r="B8346" t="s">
        <v>17</v>
      </c>
      <c r="C8346">
        <v>94</v>
      </c>
      <c r="D8346">
        <v>0</v>
      </c>
      <c r="F8346">
        <v>0</v>
      </c>
      <c r="G8346">
        <v>0</v>
      </c>
      <c r="H8346">
        <v>0</v>
      </c>
      <c r="I8346" t="s">
        <v>149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5" x14ac:dyDescent="0.3">
      <c r="A8347" s="2">
        <v>45964</v>
      </c>
      <c r="B8347" t="s">
        <v>17</v>
      </c>
      <c r="C8347">
        <v>19</v>
      </c>
      <c r="D8347">
        <v>0</v>
      </c>
      <c r="F8347">
        <v>0</v>
      </c>
      <c r="G8347">
        <v>0</v>
      </c>
      <c r="H8347">
        <v>0</v>
      </c>
      <c r="I8347" t="s">
        <v>149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5" x14ac:dyDescent="0.3">
      <c r="A8348" s="2">
        <v>45964</v>
      </c>
      <c r="B8348" t="s">
        <v>52</v>
      </c>
      <c r="C8348">
        <v>973</v>
      </c>
      <c r="D8348">
        <v>13</v>
      </c>
      <c r="E8348">
        <v>0.61799999999999999</v>
      </c>
      <c r="F8348">
        <v>1.3360000000000001</v>
      </c>
      <c r="G8348">
        <v>8.0299999999999994</v>
      </c>
      <c r="H8348">
        <v>8.0299999999999994</v>
      </c>
      <c r="I8348" t="s">
        <v>149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1</v>
      </c>
      <c r="Q8348">
        <v>1</v>
      </c>
      <c r="R8348">
        <v>13.88</v>
      </c>
      <c r="S8348">
        <v>13.88</v>
      </c>
      <c r="T8348">
        <v>13.88</v>
      </c>
      <c r="U8348">
        <v>13.88</v>
      </c>
      <c r="V8348">
        <v>57.853025940000002</v>
      </c>
      <c r="W8348">
        <v>57.853025940000002</v>
      </c>
      <c r="X8348">
        <v>1.7285180570000001</v>
      </c>
      <c r="Y8348">
        <v>1.7285180570000001</v>
      </c>
    </row>
    <row r="8349" spans="1:25" x14ac:dyDescent="0.3">
      <c r="A8349" s="2">
        <v>45964</v>
      </c>
      <c r="B8349" t="s">
        <v>52</v>
      </c>
      <c r="C8349">
        <v>1454</v>
      </c>
      <c r="D8349">
        <v>13</v>
      </c>
      <c r="E8349">
        <v>0.63200000000000001</v>
      </c>
      <c r="F8349">
        <v>0.89400000000000002</v>
      </c>
      <c r="G8349">
        <v>8.2200000000000006</v>
      </c>
      <c r="H8349">
        <v>8.2200000000000006</v>
      </c>
      <c r="I8349" t="s">
        <v>149</v>
      </c>
      <c r="J8349">
        <v>4</v>
      </c>
      <c r="K8349">
        <v>4</v>
      </c>
      <c r="L8349">
        <v>4</v>
      </c>
      <c r="M8349">
        <v>4</v>
      </c>
      <c r="N8349">
        <v>4</v>
      </c>
      <c r="O8349">
        <v>4</v>
      </c>
      <c r="P8349">
        <v>4</v>
      </c>
      <c r="Q8349">
        <v>4</v>
      </c>
      <c r="R8349">
        <v>68.150000000000006</v>
      </c>
      <c r="S8349">
        <v>68.150000000000006</v>
      </c>
      <c r="T8349">
        <v>68.150000000000006</v>
      </c>
      <c r="U8349">
        <v>68.150000000000006</v>
      </c>
      <c r="V8349">
        <v>12.06162876</v>
      </c>
      <c r="W8349">
        <v>12.06162876</v>
      </c>
      <c r="X8349">
        <v>8.2907542579999998</v>
      </c>
      <c r="Y8349">
        <v>8.2907542579999998</v>
      </c>
    </row>
    <row r="8350" spans="1:25" x14ac:dyDescent="0.3">
      <c r="A8350" s="2">
        <v>45964</v>
      </c>
      <c r="B8350" t="s">
        <v>52</v>
      </c>
      <c r="C8350">
        <v>633</v>
      </c>
      <c r="D8350">
        <v>8</v>
      </c>
      <c r="E8350">
        <v>0.63</v>
      </c>
      <c r="F8350">
        <v>1.264</v>
      </c>
      <c r="G8350">
        <v>5.04</v>
      </c>
      <c r="H8350">
        <v>5.04</v>
      </c>
      <c r="I8350" t="s">
        <v>149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X8350">
        <v>0</v>
      </c>
      <c r="Y8350">
        <v>0</v>
      </c>
    </row>
    <row r="8351" spans="1:25" x14ac:dyDescent="0.3">
      <c r="A8351" s="2">
        <v>45964</v>
      </c>
      <c r="B8351" t="s">
        <v>52</v>
      </c>
      <c r="C8351">
        <v>3188</v>
      </c>
      <c r="D8351">
        <v>40</v>
      </c>
      <c r="E8351">
        <v>0.311</v>
      </c>
      <c r="F8351">
        <v>1.2549999999999999</v>
      </c>
      <c r="G8351">
        <v>12.45</v>
      </c>
      <c r="H8351">
        <v>12.45</v>
      </c>
      <c r="I8351" t="s">
        <v>149</v>
      </c>
      <c r="J8351">
        <v>3</v>
      </c>
      <c r="K8351">
        <v>3</v>
      </c>
      <c r="L8351">
        <v>3</v>
      </c>
      <c r="M8351">
        <v>3</v>
      </c>
      <c r="N8351">
        <v>3</v>
      </c>
      <c r="O8351">
        <v>3</v>
      </c>
      <c r="P8351">
        <v>3</v>
      </c>
      <c r="Q8351">
        <v>3</v>
      </c>
      <c r="R8351">
        <v>41.64</v>
      </c>
      <c r="S8351">
        <v>41.64</v>
      </c>
      <c r="T8351">
        <v>41.64</v>
      </c>
      <c r="U8351">
        <v>41.64</v>
      </c>
      <c r="V8351">
        <v>29.899135449999999</v>
      </c>
      <c r="W8351">
        <v>29.899135449999999</v>
      </c>
      <c r="X8351">
        <v>3.344578313</v>
      </c>
      <c r="Y8351">
        <v>3.344578313</v>
      </c>
    </row>
    <row r="8352" spans="1:25" x14ac:dyDescent="0.3">
      <c r="A8352" s="2">
        <v>45964</v>
      </c>
      <c r="B8352" t="s">
        <v>112</v>
      </c>
      <c r="C8352">
        <v>63</v>
      </c>
      <c r="D8352">
        <v>1</v>
      </c>
      <c r="E8352">
        <v>1.26</v>
      </c>
      <c r="F8352">
        <v>1.587</v>
      </c>
      <c r="G8352">
        <v>1.26</v>
      </c>
      <c r="H8352">
        <v>1.26</v>
      </c>
      <c r="I8352" t="s">
        <v>149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X8352">
        <v>0</v>
      </c>
      <c r="Y8352">
        <v>0</v>
      </c>
    </row>
    <row r="8353" spans="1:25" x14ac:dyDescent="0.3">
      <c r="A8353" s="2">
        <v>45964</v>
      </c>
      <c r="B8353" t="s">
        <v>15</v>
      </c>
      <c r="C8353">
        <v>190</v>
      </c>
      <c r="D8353">
        <v>0</v>
      </c>
      <c r="F8353">
        <v>0</v>
      </c>
      <c r="G8353">
        <v>0</v>
      </c>
      <c r="H8353">
        <v>0</v>
      </c>
      <c r="I8353" t="s">
        <v>149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5" x14ac:dyDescent="0.3">
      <c r="A8354" s="2">
        <v>45964</v>
      </c>
      <c r="B8354" t="s">
        <v>112</v>
      </c>
      <c r="C8354">
        <v>162</v>
      </c>
      <c r="D8354">
        <v>0</v>
      </c>
      <c r="F8354">
        <v>0</v>
      </c>
      <c r="G8354">
        <v>0</v>
      </c>
      <c r="H8354">
        <v>0</v>
      </c>
      <c r="I8354" t="s">
        <v>149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5" x14ac:dyDescent="0.3">
      <c r="A8355" s="2">
        <v>45964</v>
      </c>
      <c r="B8355" t="s">
        <v>15</v>
      </c>
      <c r="C8355">
        <v>273</v>
      </c>
      <c r="D8355">
        <v>1</v>
      </c>
      <c r="E8355">
        <v>0.8</v>
      </c>
      <c r="F8355">
        <v>0.36599999999999999</v>
      </c>
      <c r="G8355">
        <v>0.8</v>
      </c>
      <c r="H8355">
        <v>0.8</v>
      </c>
      <c r="I8355" t="s">
        <v>149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1</v>
      </c>
      <c r="R8355">
        <v>29.9</v>
      </c>
      <c r="S8355">
        <v>29.9</v>
      </c>
      <c r="T8355">
        <v>29.9</v>
      </c>
      <c r="U8355">
        <v>29.9</v>
      </c>
      <c r="V8355">
        <v>2.6755852839999998</v>
      </c>
      <c r="W8355">
        <v>2.6755852839999998</v>
      </c>
      <c r="X8355">
        <v>37.375</v>
      </c>
      <c r="Y8355">
        <v>37.375</v>
      </c>
    </row>
    <row r="8356" spans="1:25" x14ac:dyDescent="0.3">
      <c r="A8356" s="2">
        <v>45964</v>
      </c>
      <c r="B8356" t="s">
        <v>15</v>
      </c>
      <c r="C8356">
        <v>419</v>
      </c>
      <c r="D8356">
        <v>0</v>
      </c>
      <c r="F8356">
        <v>0</v>
      </c>
      <c r="G8356">
        <v>0</v>
      </c>
      <c r="H8356">
        <v>0</v>
      </c>
      <c r="I8356" t="s">
        <v>149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5" x14ac:dyDescent="0.3">
      <c r="A8357" s="2">
        <v>45964</v>
      </c>
      <c r="B8357" t="s">
        <v>112</v>
      </c>
      <c r="C8357">
        <v>149</v>
      </c>
      <c r="D8357">
        <v>1</v>
      </c>
      <c r="E8357">
        <v>0.28999999999999998</v>
      </c>
      <c r="F8357">
        <v>0.67100000000000004</v>
      </c>
      <c r="G8357">
        <v>0.28999999999999998</v>
      </c>
      <c r="H8357">
        <v>0.28999999999999998</v>
      </c>
      <c r="I8357" t="s">
        <v>149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X8357">
        <v>0</v>
      </c>
      <c r="Y8357">
        <v>0</v>
      </c>
    </row>
    <row r="8358" spans="1:25" x14ac:dyDescent="0.3">
      <c r="A8358" s="2">
        <v>45964</v>
      </c>
      <c r="B8358" t="s">
        <v>15</v>
      </c>
      <c r="C8358">
        <v>280</v>
      </c>
      <c r="D8358">
        <v>3</v>
      </c>
      <c r="E8358">
        <v>0.68700000000000006</v>
      </c>
      <c r="F8358">
        <v>1.071</v>
      </c>
      <c r="G8358">
        <v>2.06</v>
      </c>
      <c r="H8358">
        <v>2.06</v>
      </c>
      <c r="I8358" t="s">
        <v>149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X8358">
        <v>0</v>
      </c>
      <c r="Y8358">
        <v>0</v>
      </c>
    </row>
    <row r="8359" spans="1:25" x14ac:dyDescent="0.3">
      <c r="A8359" s="2">
        <v>45964</v>
      </c>
      <c r="B8359" t="s">
        <v>112</v>
      </c>
      <c r="C8359">
        <v>239</v>
      </c>
      <c r="D8359">
        <v>0</v>
      </c>
      <c r="F8359">
        <v>0</v>
      </c>
      <c r="G8359">
        <v>0</v>
      </c>
      <c r="H8359">
        <v>0</v>
      </c>
      <c r="I8359" t="s">
        <v>149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5" x14ac:dyDescent="0.3">
      <c r="A8360" s="2">
        <v>45964</v>
      </c>
      <c r="B8360" t="s">
        <v>100</v>
      </c>
      <c r="C8360">
        <v>17</v>
      </c>
      <c r="D8360">
        <v>0</v>
      </c>
      <c r="F8360">
        <v>0</v>
      </c>
      <c r="G8360">
        <v>0</v>
      </c>
      <c r="H8360">
        <v>0</v>
      </c>
      <c r="I8360" t="s">
        <v>149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5" x14ac:dyDescent="0.3">
      <c r="A8361" s="2">
        <v>45964</v>
      </c>
      <c r="B8361" t="s">
        <v>54</v>
      </c>
      <c r="C8361">
        <v>668</v>
      </c>
      <c r="D8361">
        <v>4</v>
      </c>
      <c r="E8361">
        <v>0.78500000000000003</v>
      </c>
      <c r="F8361">
        <v>0.59899999999999998</v>
      </c>
      <c r="G8361">
        <v>3.14</v>
      </c>
      <c r="H8361">
        <v>3.14</v>
      </c>
      <c r="I8361" t="s">
        <v>149</v>
      </c>
      <c r="J8361">
        <v>1</v>
      </c>
      <c r="K8361">
        <v>1</v>
      </c>
      <c r="L8361">
        <v>1</v>
      </c>
      <c r="M8361">
        <v>1</v>
      </c>
      <c r="N8361">
        <v>2</v>
      </c>
      <c r="O8361">
        <v>2</v>
      </c>
      <c r="P8361">
        <v>2</v>
      </c>
      <c r="Q8361">
        <v>2</v>
      </c>
      <c r="R8361">
        <v>42.98</v>
      </c>
      <c r="S8361">
        <v>42.98</v>
      </c>
      <c r="T8361">
        <v>42.98</v>
      </c>
      <c r="U8361">
        <v>42.98</v>
      </c>
      <c r="V8361">
        <v>7.3057235919999997</v>
      </c>
      <c r="W8361">
        <v>7.3057235919999997</v>
      </c>
      <c r="X8361">
        <v>13.687898089999999</v>
      </c>
      <c r="Y8361">
        <v>13.687898089999999</v>
      </c>
    </row>
    <row r="8362" spans="1:25" x14ac:dyDescent="0.3">
      <c r="A8362" s="2">
        <v>45964</v>
      </c>
      <c r="B8362" t="s">
        <v>60</v>
      </c>
      <c r="C8362">
        <v>1011</v>
      </c>
      <c r="D8362">
        <v>5</v>
      </c>
      <c r="E8362">
        <v>0.67</v>
      </c>
      <c r="F8362">
        <v>0.495</v>
      </c>
      <c r="G8362">
        <v>3.35</v>
      </c>
      <c r="H8362">
        <v>3.35</v>
      </c>
      <c r="I8362" t="s">
        <v>149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X8362">
        <v>0</v>
      </c>
      <c r="Y8362">
        <v>0</v>
      </c>
    </row>
    <row r="8363" spans="1:25" x14ac:dyDescent="0.3">
      <c r="A8363" s="2">
        <v>45964</v>
      </c>
      <c r="B8363" t="s">
        <v>60</v>
      </c>
      <c r="C8363">
        <v>2653</v>
      </c>
      <c r="D8363">
        <v>12</v>
      </c>
      <c r="E8363">
        <v>0.76300000000000001</v>
      </c>
      <c r="F8363">
        <v>0.45200000000000001</v>
      </c>
      <c r="G8363">
        <v>9.16</v>
      </c>
      <c r="H8363">
        <v>9.16</v>
      </c>
      <c r="I8363" t="s">
        <v>149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X8363">
        <v>0</v>
      </c>
      <c r="Y8363">
        <v>0</v>
      </c>
    </row>
    <row r="8364" spans="1:25" x14ac:dyDescent="0.3">
      <c r="A8364" s="2">
        <v>45964</v>
      </c>
      <c r="B8364" t="s">
        <v>100</v>
      </c>
      <c r="C8364">
        <v>63</v>
      </c>
      <c r="D8364">
        <v>0</v>
      </c>
      <c r="F8364">
        <v>0</v>
      </c>
      <c r="G8364">
        <v>0</v>
      </c>
      <c r="H8364">
        <v>0</v>
      </c>
      <c r="I8364" t="s">
        <v>149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5" x14ac:dyDescent="0.3">
      <c r="A8365" s="2">
        <v>45964</v>
      </c>
      <c r="B8365" t="s">
        <v>54</v>
      </c>
      <c r="C8365">
        <v>1689</v>
      </c>
      <c r="D8365">
        <v>10</v>
      </c>
      <c r="E8365">
        <v>0.92900000000000005</v>
      </c>
      <c r="F8365">
        <v>0.59199999999999997</v>
      </c>
      <c r="G8365">
        <v>9.2899999999999991</v>
      </c>
      <c r="H8365">
        <v>9.2899999999999991</v>
      </c>
      <c r="I8365" t="s">
        <v>149</v>
      </c>
      <c r="J8365">
        <v>4</v>
      </c>
      <c r="K8365">
        <v>4</v>
      </c>
      <c r="L8365">
        <v>4</v>
      </c>
      <c r="M8365">
        <v>4</v>
      </c>
      <c r="N8365">
        <v>4</v>
      </c>
      <c r="O8365">
        <v>4</v>
      </c>
      <c r="P8365">
        <v>4</v>
      </c>
      <c r="Q8365">
        <v>4</v>
      </c>
      <c r="R8365">
        <v>90.76</v>
      </c>
      <c r="S8365">
        <v>90.76</v>
      </c>
      <c r="T8365">
        <v>90.76</v>
      </c>
      <c r="U8365">
        <v>90.76</v>
      </c>
      <c r="V8365">
        <v>10.235786689999999</v>
      </c>
      <c r="W8365">
        <v>10.235786689999999</v>
      </c>
      <c r="X8365">
        <v>9.7696447790000001</v>
      </c>
      <c r="Y8365">
        <v>9.7696447790000001</v>
      </c>
    </row>
    <row r="8366" spans="1:25" x14ac:dyDescent="0.3">
      <c r="A8366" s="2">
        <v>45964</v>
      </c>
      <c r="B8366" t="s">
        <v>100</v>
      </c>
      <c r="C8366">
        <v>68</v>
      </c>
      <c r="D8366">
        <v>0</v>
      </c>
      <c r="F8366">
        <v>0</v>
      </c>
      <c r="G8366">
        <v>0</v>
      </c>
      <c r="H8366">
        <v>0</v>
      </c>
      <c r="I8366" t="s">
        <v>149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5" x14ac:dyDescent="0.3">
      <c r="A8367" s="2">
        <v>45964</v>
      </c>
      <c r="B8367" t="s">
        <v>54</v>
      </c>
      <c r="C8367">
        <v>294</v>
      </c>
      <c r="D8367">
        <v>1</v>
      </c>
      <c r="E8367">
        <v>0.28999999999999998</v>
      </c>
      <c r="F8367">
        <v>0.34</v>
      </c>
      <c r="G8367">
        <v>0.28999999999999998</v>
      </c>
      <c r="H8367">
        <v>0.28999999999999998</v>
      </c>
      <c r="I8367" t="s">
        <v>149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1</v>
      </c>
      <c r="P8367">
        <v>1</v>
      </c>
      <c r="Q8367">
        <v>1</v>
      </c>
      <c r="R8367">
        <v>21.88</v>
      </c>
      <c r="S8367">
        <v>21.88</v>
      </c>
      <c r="T8367">
        <v>21.88</v>
      </c>
      <c r="U8367">
        <v>21.88</v>
      </c>
      <c r="V8367">
        <v>1.3254113350000001</v>
      </c>
      <c r="W8367">
        <v>1.3254113350000001</v>
      </c>
      <c r="X8367">
        <v>75.448275859999995</v>
      </c>
      <c r="Y8367">
        <v>75.448275859999995</v>
      </c>
    </row>
    <row r="8368" spans="1:25" x14ac:dyDescent="0.3">
      <c r="A8368" s="2">
        <v>45964</v>
      </c>
      <c r="B8368" t="s">
        <v>60</v>
      </c>
      <c r="C8368">
        <v>693</v>
      </c>
      <c r="D8368">
        <v>10</v>
      </c>
      <c r="E8368">
        <v>0.83599999999999997</v>
      </c>
      <c r="F8368">
        <v>1.4430000000000001</v>
      </c>
      <c r="G8368">
        <v>8.36</v>
      </c>
      <c r="H8368">
        <v>8.36</v>
      </c>
      <c r="I8368" t="s">
        <v>149</v>
      </c>
      <c r="J8368">
        <v>4</v>
      </c>
      <c r="K8368">
        <v>4</v>
      </c>
      <c r="L8368">
        <v>4</v>
      </c>
      <c r="M8368">
        <v>4</v>
      </c>
      <c r="N8368">
        <v>5</v>
      </c>
      <c r="O8368">
        <v>5</v>
      </c>
      <c r="P8368">
        <v>5</v>
      </c>
      <c r="Q8368">
        <v>5</v>
      </c>
      <c r="R8368">
        <v>150.11000000000001</v>
      </c>
      <c r="S8368">
        <v>150.11000000000001</v>
      </c>
      <c r="T8368">
        <v>150.11000000000001</v>
      </c>
      <c r="U8368">
        <v>150.11000000000001</v>
      </c>
      <c r="V8368">
        <v>5.5692492170000003</v>
      </c>
      <c r="W8368">
        <v>5.5692492170000003</v>
      </c>
      <c r="X8368">
        <v>17.955741629999999</v>
      </c>
      <c r="Y8368">
        <v>17.955741629999999</v>
      </c>
    </row>
    <row r="8369" spans="1:25" x14ac:dyDescent="0.3">
      <c r="A8369" s="2">
        <v>45964</v>
      </c>
      <c r="B8369" t="s">
        <v>54</v>
      </c>
      <c r="C8369">
        <v>3153</v>
      </c>
      <c r="D8369">
        <v>8</v>
      </c>
      <c r="E8369">
        <v>0.58899999999999997</v>
      </c>
      <c r="F8369">
        <v>0.254</v>
      </c>
      <c r="G8369">
        <v>4.71</v>
      </c>
      <c r="H8369">
        <v>4.71</v>
      </c>
      <c r="I8369" t="s">
        <v>149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X8369">
        <v>0</v>
      </c>
      <c r="Y8369">
        <v>0</v>
      </c>
    </row>
    <row r="8370" spans="1:25" x14ac:dyDescent="0.3">
      <c r="A8370" s="2">
        <v>45964</v>
      </c>
      <c r="B8370" t="s">
        <v>100</v>
      </c>
      <c r="C8370">
        <v>32</v>
      </c>
      <c r="D8370">
        <v>0</v>
      </c>
      <c r="F8370">
        <v>0</v>
      </c>
      <c r="G8370">
        <v>0</v>
      </c>
      <c r="H8370">
        <v>0</v>
      </c>
      <c r="I8370" t="s">
        <v>149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5" x14ac:dyDescent="0.3">
      <c r="A8371" s="2">
        <v>45964</v>
      </c>
      <c r="B8371" t="s">
        <v>60</v>
      </c>
      <c r="C8371">
        <v>2938</v>
      </c>
      <c r="D8371">
        <v>14</v>
      </c>
      <c r="E8371">
        <v>0.53600000000000003</v>
      </c>
      <c r="F8371">
        <v>0.47699999999999998</v>
      </c>
      <c r="G8371">
        <v>7.5</v>
      </c>
      <c r="H8371">
        <v>7.5</v>
      </c>
      <c r="I8371" t="s">
        <v>149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1</v>
      </c>
      <c r="Q8371">
        <v>1</v>
      </c>
      <c r="R8371">
        <v>22.88</v>
      </c>
      <c r="S8371">
        <v>22.88</v>
      </c>
      <c r="T8371">
        <v>22.88</v>
      </c>
      <c r="U8371">
        <v>22.88</v>
      </c>
      <c r="V8371">
        <v>32.779720279999999</v>
      </c>
      <c r="W8371">
        <v>32.779720279999999</v>
      </c>
      <c r="X8371">
        <v>3.0506666670000002</v>
      </c>
      <c r="Y8371">
        <v>3.0506666670000002</v>
      </c>
    </row>
    <row r="8372" spans="1:25" x14ac:dyDescent="0.3">
      <c r="A8372" s="2">
        <v>45964</v>
      </c>
      <c r="B8372" t="s">
        <v>48</v>
      </c>
      <c r="C8372">
        <v>248</v>
      </c>
      <c r="D8372">
        <v>4</v>
      </c>
      <c r="E8372">
        <v>1.913</v>
      </c>
      <c r="F8372">
        <v>1.613</v>
      </c>
      <c r="G8372">
        <v>7.65</v>
      </c>
      <c r="H8372">
        <v>7.65</v>
      </c>
      <c r="I8372" t="s">
        <v>149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X8372">
        <v>0</v>
      </c>
      <c r="Y8372">
        <v>0</v>
      </c>
    </row>
    <row r="8373" spans="1:25" x14ac:dyDescent="0.3">
      <c r="A8373" s="2">
        <v>45964</v>
      </c>
      <c r="B8373" t="s">
        <v>48</v>
      </c>
      <c r="C8373">
        <v>702</v>
      </c>
      <c r="D8373">
        <v>2</v>
      </c>
      <c r="E8373">
        <v>1.5</v>
      </c>
      <c r="F8373">
        <v>0.28499999999999998</v>
      </c>
      <c r="G8373">
        <v>3</v>
      </c>
      <c r="H8373">
        <v>3</v>
      </c>
      <c r="I8373" t="s">
        <v>149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X8373">
        <v>0</v>
      </c>
      <c r="Y8373">
        <v>0</v>
      </c>
    </row>
    <row r="8374" spans="1:25" x14ac:dyDescent="0.3">
      <c r="A8374" s="2">
        <v>45964</v>
      </c>
      <c r="B8374" t="s">
        <v>48</v>
      </c>
      <c r="C8374">
        <v>539</v>
      </c>
      <c r="D8374">
        <v>5</v>
      </c>
      <c r="E8374">
        <v>1.536</v>
      </c>
      <c r="F8374">
        <v>0.92800000000000005</v>
      </c>
      <c r="G8374">
        <v>7.68</v>
      </c>
      <c r="H8374">
        <v>7.68</v>
      </c>
      <c r="I8374" t="s">
        <v>149</v>
      </c>
      <c r="J8374">
        <v>1</v>
      </c>
      <c r="K8374">
        <v>1</v>
      </c>
      <c r="L8374">
        <v>1</v>
      </c>
      <c r="M8374">
        <v>1</v>
      </c>
      <c r="N8374">
        <v>5</v>
      </c>
      <c r="O8374">
        <v>5</v>
      </c>
      <c r="P8374">
        <v>5</v>
      </c>
      <c r="Q8374">
        <v>5</v>
      </c>
      <c r="R8374">
        <v>142.44999999999999</v>
      </c>
      <c r="S8374">
        <v>142.44999999999999</v>
      </c>
      <c r="T8374">
        <v>142.44999999999999</v>
      </c>
      <c r="U8374">
        <v>142.44999999999999</v>
      </c>
      <c r="V8374">
        <v>5.3913653909999999</v>
      </c>
      <c r="W8374">
        <v>5.3913653909999999</v>
      </c>
      <c r="X8374">
        <v>18.548177079999999</v>
      </c>
      <c r="Y8374">
        <v>18.548177079999999</v>
      </c>
    </row>
    <row r="8375" spans="1:25" x14ac:dyDescent="0.3">
      <c r="A8375" s="2">
        <v>45964</v>
      </c>
      <c r="B8375" t="s">
        <v>48</v>
      </c>
      <c r="C8375">
        <v>799</v>
      </c>
      <c r="D8375">
        <v>3</v>
      </c>
      <c r="E8375">
        <v>0.83299999999999996</v>
      </c>
      <c r="F8375">
        <v>0.375</v>
      </c>
      <c r="G8375">
        <v>2.5</v>
      </c>
      <c r="H8375">
        <v>2.5</v>
      </c>
      <c r="I8375" t="s">
        <v>149</v>
      </c>
      <c r="J8375">
        <v>1</v>
      </c>
      <c r="K8375">
        <v>1</v>
      </c>
      <c r="L8375">
        <v>1</v>
      </c>
      <c r="M8375">
        <v>1</v>
      </c>
      <c r="N8375">
        <v>2</v>
      </c>
      <c r="O8375">
        <v>2</v>
      </c>
      <c r="P8375">
        <v>2</v>
      </c>
      <c r="Q8375">
        <v>2</v>
      </c>
      <c r="R8375">
        <v>56.98</v>
      </c>
      <c r="S8375">
        <v>56.98</v>
      </c>
      <c r="T8375">
        <v>56.98</v>
      </c>
      <c r="U8375">
        <v>56.98</v>
      </c>
      <c r="V8375">
        <v>4.387504388</v>
      </c>
      <c r="W8375">
        <v>4.387504388</v>
      </c>
      <c r="X8375">
        <v>22.792000000000002</v>
      </c>
      <c r="Y8375">
        <v>22.792000000000002</v>
      </c>
    </row>
    <row r="8376" spans="1:25" x14ac:dyDescent="0.3">
      <c r="A8376" s="2">
        <v>45964</v>
      </c>
      <c r="B8376" t="s">
        <v>19</v>
      </c>
      <c r="C8376">
        <v>16</v>
      </c>
      <c r="D8376">
        <v>0</v>
      </c>
      <c r="F8376">
        <v>0</v>
      </c>
      <c r="G8376">
        <v>0</v>
      </c>
      <c r="H8376">
        <v>0</v>
      </c>
      <c r="I8376" t="s">
        <v>149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5" x14ac:dyDescent="0.3">
      <c r="A8377" s="2">
        <v>45964</v>
      </c>
      <c r="B8377" t="s">
        <v>90</v>
      </c>
      <c r="C8377">
        <v>4</v>
      </c>
      <c r="D8377">
        <v>0</v>
      </c>
      <c r="F8377">
        <v>0</v>
      </c>
      <c r="G8377">
        <v>0</v>
      </c>
      <c r="H8377">
        <v>0</v>
      </c>
      <c r="I8377" t="s">
        <v>149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5" x14ac:dyDescent="0.3">
      <c r="A8378" s="2">
        <v>45964</v>
      </c>
      <c r="B8378" t="s">
        <v>19</v>
      </c>
      <c r="C8378">
        <v>42</v>
      </c>
      <c r="D8378">
        <v>0</v>
      </c>
      <c r="F8378">
        <v>0</v>
      </c>
      <c r="G8378">
        <v>0</v>
      </c>
      <c r="H8378">
        <v>0</v>
      </c>
      <c r="I8378" t="s">
        <v>149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5" x14ac:dyDescent="0.3">
      <c r="A8379" s="2">
        <v>45964</v>
      </c>
      <c r="B8379" t="s">
        <v>90</v>
      </c>
      <c r="C8379">
        <v>11</v>
      </c>
      <c r="D8379">
        <v>0</v>
      </c>
      <c r="F8379">
        <v>0</v>
      </c>
      <c r="G8379">
        <v>0</v>
      </c>
      <c r="H8379">
        <v>0</v>
      </c>
      <c r="I8379" t="s">
        <v>149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5" x14ac:dyDescent="0.3">
      <c r="A8380" s="2">
        <v>45964</v>
      </c>
      <c r="B8380" t="s">
        <v>19</v>
      </c>
      <c r="C8380">
        <v>33</v>
      </c>
      <c r="D8380">
        <v>0</v>
      </c>
      <c r="F8380">
        <v>0</v>
      </c>
      <c r="G8380">
        <v>0</v>
      </c>
      <c r="H8380">
        <v>0</v>
      </c>
      <c r="I8380" t="s">
        <v>149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5" x14ac:dyDescent="0.3">
      <c r="A8381" s="2">
        <v>45964</v>
      </c>
      <c r="B8381" t="s">
        <v>90</v>
      </c>
      <c r="C8381">
        <v>21</v>
      </c>
      <c r="D8381">
        <v>0</v>
      </c>
      <c r="F8381">
        <v>0</v>
      </c>
      <c r="G8381">
        <v>0</v>
      </c>
      <c r="H8381">
        <v>0</v>
      </c>
      <c r="I8381" t="s">
        <v>149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5" x14ac:dyDescent="0.3">
      <c r="A8382" s="2">
        <v>45964</v>
      </c>
      <c r="B8382" t="s">
        <v>19</v>
      </c>
      <c r="C8382">
        <v>24</v>
      </c>
      <c r="D8382">
        <v>0</v>
      </c>
      <c r="F8382">
        <v>0</v>
      </c>
      <c r="G8382">
        <v>0</v>
      </c>
      <c r="H8382">
        <v>0</v>
      </c>
      <c r="I8382" t="s">
        <v>149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5" x14ac:dyDescent="0.3">
      <c r="A8383" s="2">
        <v>45964</v>
      </c>
      <c r="B8383" t="s">
        <v>90</v>
      </c>
      <c r="C8383">
        <v>5</v>
      </c>
      <c r="D8383">
        <v>0</v>
      </c>
      <c r="F8383">
        <v>0</v>
      </c>
      <c r="G8383">
        <v>0</v>
      </c>
      <c r="H8383">
        <v>0</v>
      </c>
      <c r="I8383" t="s">
        <v>149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5" x14ac:dyDescent="0.3">
      <c r="A8384" s="2">
        <v>45964</v>
      </c>
      <c r="B8384" t="s">
        <v>58</v>
      </c>
      <c r="C8384">
        <v>744</v>
      </c>
      <c r="D8384">
        <v>8</v>
      </c>
      <c r="E8384">
        <v>0.879</v>
      </c>
      <c r="F8384">
        <v>1.075</v>
      </c>
      <c r="G8384">
        <v>7.03</v>
      </c>
      <c r="H8384">
        <v>7.03</v>
      </c>
      <c r="I8384" t="s">
        <v>149</v>
      </c>
      <c r="J8384">
        <v>0</v>
      </c>
      <c r="K8384">
        <v>1</v>
      </c>
      <c r="L8384">
        <v>1</v>
      </c>
      <c r="M8384">
        <v>1</v>
      </c>
      <c r="N8384">
        <v>0</v>
      </c>
      <c r="O8384">
        <v>1</v>
      </c>
      <c r="P8384">
        <v>1</v>
      </c>
      <c r="Q8384">
        <v>1</v>
      </c>
      <c r="R8384">
        <v>0</v>
      </c>
      <c r="S8384">
        <v>13.88</v>
      </c>
      <c r="T8384">
        <v>13.88</v>
      </c>
      <c r="U8384">
        <v>13.88</v>
      </c>
      <c r="V8384">
        <v>50.648414989999999</v>
      </c>
      <c r="W8384">
        <v>50.648414989999999</v>
      </c>
      <c r="X8384">
        <v>1.9743954480000001</v>
      </c>
      <c r="Y8384">
        <v>1.9743954480000001</v>
      </c>
    </row>
    <row r="8385" spans="1:25" x14ac:dyDescent="0.3">
      <c r="A8385" s="2">
        <v>45964</v>
      </c>
      <c r="B8385" t="s">
        <v>110</v>
      </c>
      <c r="C8385">
        <v>181</v>
      </c>
      <c r="D8385">
        <v>2</v>
      </c>
      <c r="E8385">
        <v>0.59499999999999997</v>
      </c>
      <c r="F8385">
        <v>1.105</v>
      </c>
      <c r="G8385">
        <v>1.19</v>
      </c>
      <c r="H8385">
        <v>1.19</v>
      </c>
      <c r="I8385" t="s">
        <v>149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X8385">
        <v>0</v>
      </c>
      <c r="Y8385">
        <v>0</v>
      </c>
    </row>
    <row r="8386" spans="1:25" x14ac:dyDescent="0.3">
      <c r="A8386" s="2">
        <v>45964</v>
      </c>
      <c r="B8386" t="s">
        <v>34</v>
      </c>
      <c r="C8386">
        <v>685</v>
      </c>
      <c r="D8386">
        <v>4</v>
      </c>
      <c r="E8386">
        <v>1.5149999999999999</v>
      </c>
      <c r="F8386">
        <v>0.58399999999999996</v>
      </c>
      <c r="G8386">
        <v>6.06</v>
      </c>
      <c r="H8386">
        <v>6.06</v>
      </c>
      <c r="I8386" t="s">
        <v>149</v>
      </c>
      <c r="J8386">
        <v>3</v>
      </c>
      <c r="K8386">
        <v>4</v>
      </c>
      <c r="L8386">
        <v>4</v>
      </c>
      <c r="M8386">
        <v>4</v>
      </c>
      <c r="N8386">
        <v>3</v>
      </c>
      <c r="O8386">
        <v>4</v>
      </c>
      <c r="P8386">
        <v>4</v>
      </c>
      <c r="Q8386">
        <v>4</v>
      </c>
      <c r="R8386">
        <v>66.349999999999994</v>
      </c>
      <c r="S8386">
        <v>103.84</v>
      </c>
      <c r="T8386">
        <v>103.84</v>
      </c>
      <c r="U8386">
        <v>103.84</v>
      </c>
      <c r="V8386">
        <v>5.8359013869999998</v>
      </c>
      <c r="W8386">
        <v>5.8359013869999998</v>
      </c>
      <c r="X8386">
        <v>17.135313530000001</v>
      </c>
      <c r="Y8386">
        <v>17.135313530000001</v>
      </c>
    </row>
    <row r="8387" spans="1:25" x14ac:dyDescent="0.3">
      <c r="A8387" s="2">
        <v>45964</v>
      </c>
      <c r="B8387" t="s">
        <v>28</v>
      </c>
      <c r="C8387">
        <v>46</v>
      </c>
      <c r="D8387">
        <v>2</v>
      </c>
      <c r="E8387">
        <v>1.56</v>
      </c>
      <c r="F8387">
        <v>4.3479999999999999</v>
      </c>
      <c r="G8387">
        <v>3.12</v>
      </c>
      <c r="H8387">
        <v>3.12</v>
      </c>
      <c r="I8387" t="s">
        <v>149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X8387">
        <v>0</v>
      </c>
      <c r="Y8387">
        <v>0</v>
      </c>
    </row>
    <row r="8388" spans="1:25" x14ac:dyDescent="0.3">
      <c r="A8388" s="2">
        <v>45964</v>
      </c>
      <c r="B8388" t="s">
        <v>58</v>
      </c>
      <c r="C8388">
        <v>894</v>
      </c>
      <c r="D8388">
        <v>1</v>
      </c>
      <c r="E8388">
        <v>1.17</v>
      </c>
      <c r="F8388">
        <v>0.112</v>
      </c>
      <c r="G8388">
        <v>1.17</v>
      </c>
      <c r="H8388">
        <v>1.17</v>
      </c>
      <c r="I8388" t="s">
        <v>149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1</v>
      </c>
      <c r="Q8388">
        <v>1</v>
      </c>
      <c r="R8388">
        <v>13.49</v>
      </c>
      <c r="S8388">
        <v>13.49</v>
      </c>
      <c r="T8388">
        <v>13.49</v>
      </c>
      <c r="U8388">
        <v>13.49</v>
      </c>
      <c r="V8388">
        <v>8.673091179</v>
      </c>
      <c r="W8388">
        <v>8.673091179</v>
      </c>
      <c r="X8388">
        <v>11.529914529999999</v>
      </c>
      <c r="Y8388">
        <v>11.529914529999999</v>
      </c>
    </row>
    <row r="8389" spans="1:25" x14ac:dyDescent="0.3">
      <c r="A8389" s="2">
        <v>45964</v>
      </c>
      <c r="B8389" t="s">
        <v>110</v>
      </c>
      <c r="C8389">
        <v>1097</v>
      </c>
      <c r="D8389">
        <v>10</v>
      </c>
      <c r="E8389">
        <v>0.97199999999999998</v>
      </c>
      <c r="F8389">
        <v>0.91200000000000003</v>
      </c>
      <c r="G8389">
        <v>9.7200000000000006</v>
      </c>
      <c r="H8389">
        <v>9.7200000000000006</v>
      </c>
      <c r="I8389" t="s">
        <v>149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X8389">
        <v>0</v>
      </c>
      <c r="Y8389">
        <v>0</v>
      </c>
    </row>
    <row r="8390" spans="1:25" x14ac:dyDescent="0.3">
      <c r="A8390" s="2">
        <v>45964</v>
      </c>
      <c r="B8390" t="s">
        <v>34</v>
      </c>
      <c r="C8390">
        <v>749</v>
      </c>
      <c r="D8390">
        <v>2</v>
      </c>
      <c r="E8390">
        <v>1.2150000000000001</v>
      </c>
      <c r="F8390">
        <v>0.26700000000000002</v>
      </c>
      <c r="G8390">
        <v>2.4300000000000002</v>
      </c>
      <c r="H8390">
        <v>2.4300000000000002</v>
      </c>
      <c r="I8390" t="s">
        <v>149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X8390">
        <v>0</v>
      </c>
      <c r="Y8390">
        <v>0</v>
      </c>
    </row>
    <row r="8391" spans="1:25" x14ac:dyDescent="0.3">
      <c r="A8391" s="2">
        <v>45964</v>
      </c>
      <c r="B8391" t="s">
        <v>28</v>
      </c>
      <c r="C8391">
        <v>315</v>
      </c>
      <c r="D8391">
        <v>2</v>
      </c>
      <c r="E8391">
        <v>0.745</v>
      </c>
      <c r="F8391">
        <v>0.63500000000000001</v>
      </c>
      <c r="G8391">
        <v>1.49</v>
      </c>
      <c r="H8391">
        <v>1.49</v>
      </c>
      <c r="I8391" t="s">
        <v>149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1</v>
      </c>
      <c r="R8391">
        <v>37.880000000000003</v>
      </c>
      <c r="S8391">
        <v>37.880000000000003</v>
      </c>
      <c r="T8391">
        <v>37.880000000000003</v>
      </c>
      <c r="U8391">
        <v>37.880000000000003</v>
      </c>
      <c r="V8391">
        <v>3.9334741289999999</v>
      </c>
      <c r="W8391">
        <v>3.9334741289999999</v>
      </c>
      <c r="X8391">
        <v>25.422818790000001</v>
      </c>
      <c r="Y8391">
        <v>25.422818790000001</v>
      </c>
    </row>
    <row r="8392" spans="1:25" x14ac:dyDescent="0.3">
      <c r="A8392" s="2">
        <v>45964</v>
      </c>
      <c r="B8392" t="s">
        <v>28</v>
      </c>
      <c r="C8392">
        <v>48</v>
      </c>
      <c r="D8392">
        <v>0</v>
      </c>
      <c r="F8392">
        <v>0</v>
      </c>
      <c r="G8392">
        <v>0</v>
      </c>
      <c r="H8392">
        <v>0</v>
      </c>
      <c r="I8392" t="s">
        <v>149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5" x14ac:dyDescent="0.3">
      <c r="A8393" s="2">
        <v>45964</v>
      </c>
      <c r="B8393" t="s">
        <v>58</v>
      </c>
      <c r="C8393">
        <v>343</v>
      </c>
      <c r="D8393">
        <v>3</v>
      </c>
      <c r="E8393">
        <v>1.24</v>
      </c>
      <c r="F8393">
        <v>0.875</v>
      </c>
      <c r="G8393">
        <v>3.72</v>
      </c>
      <c r="H8393">
        <v>3.72</v>
      </c>
      <c r="I8393" t="s">
        <v>149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X8393">
        <v>0</v>
      </c>
      <c r="Y8393">
        <v>0</v>
      </c>
    </row>
    <row r="8394" spans="1:25" x14ac:dyDescent="0.3">
      <c r="A8394" s="2">
        <v>45964</v>
      </c>
      <c r="B8394" t="s">
        <v>110</v>
      </c>
      <c r="C8394">
        <v>361</v>
      </c>
      <c r="D8394">
        <v>0</v>
      </c>
      <c r="F8394">
        <v>0</v>
      </c>
      <c r="G8394">
        <v>0</v>
      </c>
      <c r="H8394">
        <v>0</v>
      </c>
      <c r="I8394" t="s">
        <v>149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5" x14ac:dyDescent="0.3">
      <c r="A8395" s="2">
        <v>45964</v>
      </c>
      <c r="B8395" t="s">
        <v>34</v>
      </c>
      <c r="C8395">
        <v>1032</v>
      </c>
      <c r="D8395">
        <v>6</v>
      </c>
      <c r="E8395">
        <v>1.1180000000000001</v>
      </c>
      <c r="F8395">
        <v>0.58099999999999996</v>
      </c>
      <c r="G8395">
        <v>6.71</v>
      </c>
      <c r="H8395">
        <v>6.71</v>
      </c>
      <c r="I8395" t="s">
        <v>149</v>
      </c>
      <c r="J8395">
        <v>1</v>
      </c>
      <c r="K8395">
        <v>1</v>
      </c>
      <c r="L8395">
        <v>1</v>
      </c>
      <c r="M8395">
        <v>1</v>
      </c>
      <c r="N8395">
        <v>2</v>
      </c>
      <c r="O8395">
        <v>2</v>
      </c>
      <c r="P8395">
        <v>2</v>
      </c>
      <c r="Q8395">
        <v>2</v>
      </c>
      <c r="R8395">
        <v>63.76</v>
      </c>
      <c r="S8395">
        <v>63.76</v>
      </c>
      <c r="T8395">
        <v>63.76</v>
      </c>
      <c r="U8395">
        <v>63.76</v>
      </c>
      <c r="V8395">
        <v>10.5238394</v>
      </c>
      <c r="W8395">
        <v>10.5238394</v>
      </c>
      <c r="X8395">
        <v>9.5022354690000004</v>
      </c>
      <c r="Y8395">
        <v>9.5022354690000004</v>
      </c>
    </row>
    <row r="8396" spans="1:25" x14ac:dyDescent="0.3">
      <c r="A8396" s="2">
        <v>45964</v>
      </c>
      <c r="B8396" t="s">
        <v>34</v>
      </c>
      <c r="C8396">
        <v>286</v>
      </c>
      <c r="D8396">
        <v>1</v>
      </c>
      <c r="E8396">
        <v>1.24</v>
      </c>
      <c r="F8396">
        <v>0.35</v>
      </c>
      <c r="G8396">
        <v>1.24</v>
      </c>
      <c r="H8396">
        <v>1.24</v>
      </c>
      <c r="I8396" t="s">
        <v>149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X8396">
        <v>0</v>
      </c>
      <c r="Y8396">
        <v>0</v>
      </c>
    </row>
    <row r="8397" spans="1:25" x14ac:dyDescent="0.3">
      <c r="A8397" s="2">
        <v>45964</v>
      </c>
      <c r="B8397" t="s">
        <v>58</v>
      </c>
      <c r="C8397">
        <v>646</v>
      </c>
      <c r="D8397">
        <v>4</v>
      </c>
      <c r="E8397">
        <v>0.34</v>
      </c>
      <c r="F8397">
        <v>0.61899999999999999</v>
      </c>
      <c r="G8397">
        <v>1.36</v>
      </c>
      <c r="H8397">
        <v>1.36</v>
      </c>
      <c r="I8397" t="s">
        <v>149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X8397">
        <v>0</v>
      </c>
      <c r="Y8397">
        <v>0</v>
      </c>
    </row>
    <row r="8398" spans="1:25" x14ac:dyDescent="0.3">
      <c r="A8398" s="2">
        <v>45964</v>
      </c>
      <c r="B8398" t="s">
        <v>28</v>
      </c>
      <c r="C8398">
        <v>43</v>
      </c>
      <c r="D8398">
        <v>1</v>
      </c>
      <c r="E8398">
        <v>0.43</v>
      </c>
      <c r="F8398">
        <v>2.3260000000000001</v>
      </c>
      <c r="G8398">
        <v>0.43</v>
      </c>
      <c r="H8398">
        <v>0.43</v>
      </c>
      <c r="I8398" t="s">
        <v>149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1</v>
      </c>
      <c r="Q8398">
        <v>1</v>
      </c>
      <c r="R8398">
        <v>16.489999999999998</v>
      </c>
      <c r="S8398">
        <v>16.489999999999998</v>
      </c>
      <c r="T8398">
        <v>16.489999999999998</v>
      </c>
      <c r="U8398">
        <v>16.489999999999998</v>
      </c>
      <c r="V8398">
        <v>2.6076409950000001</v>
      </c>
      <c r="W8398">
        <v>2.6076409950000001</v>
      </c>
      <c r="X8398">
        <v>38.348837209999999</v>
      </c>
      <c r="Y8398">
        <v>38.348837209999999</v>
      </c>
    </row>
    <row r="8399" spans="1:25" x14ac:dyDescent="0.3">
      <c r="A8399" s="2">
        <v>45964</v>
      </c>
      <c r="B8399" t="s">
        <v>110</v>
      </c>
      <c r="C8399">
        <v>2168</v>
      </c>
      <c r="D8399">
        <v>12</v>
      </c>
      <c r="E8399">
        <v>0.66100000000000003</v>
      </c>
      <c r="F8399">
        <v>0.55400000000000005</v>
      </c>
      <c r="G8399">
        <v>7.93</v>
      </c>
      <c r="H8399">
        <v>7.93</v>
      </c>
      <c r="I8399" t="s">
        <v>149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X8399">
        <v>0</v>
      </c>
      <c r="Y8399">
        <v>0</v>
      </c>
    </row>
    <row r="8400" spans="1:25" x14ac:dyDescent="0.3">
      <c r="A8400" s="2">
        <v>45964</v>
      </c>
      <c r="B8400" t="s">
        <v>26</v>
      </c>
      <c r="C8400">
        <v>152</v>
      </c>
      <c r="D8400">
        <v>1</v>
      </c>
      <c r="E8400">
        <v>1.05</v>
      </c>
      <c r="F8400">
        <v>0.65800000000000003</v>
      </c>
      <c r="G8400">
        <v>1.05</v>
      </c>
      <c r="H8400">
        <v>1.05</v>
      </c>
      <c r="I8400" t="s">
        <v>149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X8400">
        <v>0</v>
      </c>
      <c r="Y8400">
        <v>0</v>
      </c>
    </row>
    <row r="8401" spans="1:25" x14ac:dyDescent="0.3">
      <c r="A8401" s="2">
        <v>45964</v>
      </c>
      <c r="B8401" t="s">
        <v>30</v>
      </c>
      <c r="C8401">
        <v>2</v>
      </c>
      <c r="D8401">
        <v>0</v>
      </c>
      <c r="F8401">
        <v>0</v>
      </c>
      <c r="G8401">
        <v>0</v>
      </c>
      <c r="H8401">
        <v>0</v>
      </c>
      <c r="I8401" t="s">
        <v>149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5" x14ac:dyDescent="0.3">
      <c r="A8402" s="2">
        <v>45964</v>
      </c>
      <c r="B8402" t="s">
        <v>26</v>
      </c>
      <c r="C8402">
        <v>339</v>
      </c>
      <c r="D8402">
        <v>2</v>
      </c>
      <c r="E8402">
        <v>0.64500000000000002</v>
      </c>
      <c r="F8402">
        <v>0.59</v>
      </c>
      <c r="G8402">
        <v>1.29</v>
      </c>
      <c r="H8402">
        <v>1.29</v>
      </c>
      <c r="I8402" t="s">
        <v>149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X8402">
        <v>0</v>
      </c>
      <c r="Y8402">
        <v>0</v>
      </c>
    </row>
    <row r="8403" spans="1:25" x14ac:dyDescent="0.3">
      <c r="A8403" s="2">
        <v>45964</v>
      </c>
      <c r="B8403" t="s">
        <v>30</v>
      </c>
      <c r="C8403">
        <v>249</v>
      </c>
      <c r="D8403">
        <v>1</v>
      </c>
      <c r="E8403">
        <v>1.08</v>
      </c>
      <c r="F8403">
        <v>0.40200000000000002</v>
      </c>
      <c r="G8403">
        <v>1.08</v>
      </c>
      <c r="H8403">
        <v>1.08</v>
      </c>
      <c r="I8403" t="s">
        <v>149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X8403">
        <v>0</v>
      </c>
      <c r="Y8403">
        <v>0</v>
      </c>
    </row>
    <row r="8404" spans="1:25" x14ac:dyDescent="0.3">
      <c r="A8404" s="2">
        <v>45964</v>
      </c>
      <c r="B8404" t="s">
        <v>26</v>
      </c>
      <c r="C8404">
        <v>388</v>
      </c>
      <c r="D8404">
        <v>5</v>
      </c>
      <c r="E8404">
        <v>0.51800000000000002</v>
      </c>
      <c r="F8404">
        <v>1.2889999999999999</v>
      </c>
      <c r="G8404">
        <v>2.59</v>
      </c>
      <c r="H8404">
        <v>2.59</v>
      </c>
      <c r="I8404" t="s">
        <v>149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1</v>
      </c>
      <c r="R8404">
        <v>37.49</v>
      </c>
      <c r="S8404">
        <v>37.49</v>
      </c>
      <c r="T8404">
        <v>37.49</v>
      </c>
      <c r="U8404">
        <v>37.49</v>
      </c>
      <c r="V8404">
        <v>6.9085089359999996</v>
      </c>
      <c r="W8404">
        <v>6.9085089359999996</v>
      </c>
      <c r="X8404">
        <v>14.474903469999999</v>
      </c>
      <c r="Y8404">
        <v>14.474903469999999</v>
      </c>
    </row>
    <row r="8405" spans="1:25" x14ac:dyDescent="0.3">
      <c r="A8405" s="2">
        <v>45964</v>
      </c>
      <c r="B8405" t="s">
        <v>30</v>
      </c>
      <c r="C8405">
        <v>34</v>
      </c>
      <c r="D8405">
        <v>0</v>
      </c>
      <c r="F8405">
        <v>0</v>
      </c>
      <c r="G8405">
        <v>0</v>
      </c>
      <c r="H8405">
        <v>0</v>
      </c>
      <c r="I8405" t="s">
        <v>149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5" x14ac:dyDescent="0.3">
      <c r="A8406" s="2">
        <v>45964</v>
      </c>
      <c r="B8406" t="s">
        <v>30</v>
      </c>
      <c r="C8406">
        <v>29</v>
      </c>
      <c r="D8406">
        <v>0</v>
      </c>
      <c r="F8406">
        <v>0</v>
      </c>
      <c r="G8406">
        <v>0</v>
      </c>
      <c r="H8406">
        <v>0</v>
      </c>
      <c r="I8406" t="s">
        <v>149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5" x14ac:dyDescent="0.3">
      <c r="A8407" s="2">
        <v>45964</v>
      </c>
      <c r="B8407" t="s">
        <v>26</v>
      </c>
      <c r="C8407">
        <v>229</v>
      </c>
      <c r="D8407">
        <v>5</v>
      </c>
      <c r="E8407">
        <v>0.67600000000000005</v>
      </c>
      <c r="F8407">
        <v>2.1829999999999998</v>
      </c>
      <c r="G8407">
        <v>3.38</v>
      </c>
      <c r="H8407">
        <v>3.38</v>
      </c>
      <c r="I8407" t="s">
        <v>149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X8407">
        <v>0</v>
      </c>
      <c r="Y8407">
        <v>0</v>
      </c>
    </row>
    <row r="8408" spans="1:25" x14ac:dyDescent="0.3">
      <c r="A8408" s="2">
        <v>45964</v>
      </c>
      <c r="B8408" t="s">
        <v>86</v>
      </c>
      <c r="C8408">
        <v>23</v>
      </c>
      <c r="D8408">
        <v>0</v>
      </c>
      <c r="F8408">
        <v>0</v>
      </c>
      <c r="G8408">
        <v>0</v>
      </c>
      <c r="H8408">
        <v>0</v>
      </c>
      <c r="I8408" t="s">
        <v>149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5" x14ac:dyDescent="0.3">
      <c r="A8409" s="2">
        <v>45964</v>
      </c>
      <c r="B8409" t="s">
        <v>32</v>
      </c>
      <c r="C8409">
        <v>322</v>
      </c>
      <c r="D8409">
        <v>1</v>
      </c>
      <c r="E8409">
        <v>2.4900000000000002</v>
      </c>
      <c r="F8409">
        <v>0.311</v>
      </c>
      <c r="G8409">
        <v>2.4900000000000002</v>
      </c>
      <c r="H8409">
        <v>2.4900000000000002</v>
      </c>
      <c r="I8409" t="s">
        <v>149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X8409">
        <v>0</v>
      </c>
      <c r="Y8409">
        <v>0</v>
      </c>
    </row>
    <row r="8410" spans="1:25" x14ac:dyDescent="0.3">
      <c r="A8410" s="2">
        <v>45964</v>
      </c>
      <c r="B8410" t="s">
        <v>46</v>
      </c>
      <c r="C8410">
        <v>126</v>
      </c>
      <c r="D8410">
        <v>1</v>
      </c>
      <c r="E8410">
        <v>2.0099999999999998</v>
      </c>
      <c r="F8410">
        <v>0.79400000000000004</v>
      </c>
      <c r="G8410">
        <v>2.0099999999999998</v>
      </c>
      <c r="H8410">
        <v>2.0099999999999998</v>
      </c>
      <c r="I8410" t="s">
        <v>149</v>
      </c>
      <c r="J8410">
        <v>1</v>
      </c>
      <c r="K8410">
        <v>1</v>
      </c>
      <c r="L8410">
        <v>1</v>
      </c>
      <c r="M8410">
        <v>1</v>
      </c>
      <c r="N8410">
        <v>2</v>
      </c>
      <c r="O8410">
        <v>2</v>
      </c>
      <c r="P8410">
        <v>2</v>
      </c>
      <c r="Q8410">
        <v>2</v>
      </c>
      <c r="R8410">
        <v>72.98</v>
      </c>
      <c r="S8410">
        <v>72.98</v>
      </c>
      <c r="T8410">
        <v>72.98</v>
      </c>
      <c r="U8410">
        <v>72.98</v>
      </c>
      <c r="V8410">
        <v>2.7541792269999998</v>
      </c>
      <c r="W8410">
        <v>2.7541792269999998</v>
      </c>
      <c r="X8410">
        <v>36.308457709999999</v>
      </c>
      <c r="Y8410">
        <v>36.308457709999999</v>
      </c>
    </row>
    <row r="8411" spans="1:25" x14ac:dyDescent="0.3">
      <c r="A8411" s="2">
        <v>45964</v>
      </c>
      <c r="B8411" t="s">
        <v>38</v>
      </c>
      <c r="C8411">
        <v>666</v>
      </c>
      <c r="D8411">
        <v>8</v>
      </c>
      <c r="E8411">
        <v>0.84399999999999997</v>
      </c>
      <c r="F8411">
        <v>1.2010000000000001</v>
      </c>
      <c r="G8411">
        <v>6.75</v>
      </c>
      <c r="H8411">
        <v>6.75</v>
      </c>
      <c r="I8411" t="s">
        <v>149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24.49</v>
      </c>
      <c r="S8411">
        <v>24.49</v>
      </c>
      <c r="T8411">
        <v>24.49</v>
      </c>
      <c r="U8411">
        <v>24.49</v>
      </c>
      <c r="V8411">
        <v>27.562270309999999</v>
      </c>
      <c r="W8411">
        <v>27.562270309999999</v>
      </c>
      <c r="X8411">
        <v>3.6281481480000002</v>
      </c>
      <c r="Y8411">
        <v>3.6281481480000002</v>
      </c>
    </row>
    <row r="8412" spans="1:25" x14ac:dyDescent="0.3">
      <c r="A8412" s="2">
        <v>45964</v>
      </c>
      <c r="B8412" t="s">
        <v>46</v>
      </c>
      <c r="C8412">
        <v>873</v>
      </c>
      <c r="D8412">
        <v>5</v>
      </c>
      <c r="E8412">
        <v>1.3759999999999999</v>
      </c>
      <c r="F8412">
        <v>0.57299999999999995</v>
      </c>
      <c r="G8412">
        <v>6.88</v>
      </c>
      <c r="H8412">
        <v>6.88</v>
      </c>
      <c r="I8412" t="s">
        <v>149</v>
      </c>
      <c r="J8412">
        <v>2</v>
      </c>
      <c r="K8412">
        <v>2</v>
      </c>
      <c r="L8412">
        <v>2</v>
      </c>
      <c r="M8412">
        <v>2</v>
      </c>
      <c r="N8412">
        <v>4</v>
      </c>
      <c r="O8412">
        <v>4</v>
      </c>
      <c r="P8412">
        <v>4</v>
      </c>
      <c r="Q8412">
        <v>4</v>
      </c>
      <c r="R8412">
        <v>115.96</v>
      </c>
      <c r="S8412">
        <v>115.96</v>
      </c>
      <c r="T8412">
        <v>115.96</v>
      </c>
      <c r="U8412">
        <v>115.96</v>
      </c>
      <c r="V8412">
        <v>5.9330803730000001</v>
      </c>
      <c r="W8412">
        <v>5.9330803730000001</v>
      </c>
      <c r="X8412">
        <v>16.85465116</v>
      </c>
      <c r="Y8412">
        <v>16.85465116</v>
      </c>
    </row>
    <row r="8413" spans="1:25" x14ac:dyDescent="0.3">
      <c r="A8413" s="2">
        <v>45964</v>
      </c>
      <c r="B8413" t="s">
        <v>38</v>
      </c>
      <c r="C8413">
        <v>1030</v>
      </c>
      <c r="D8413">
        <v>7</v>
      </c>
      <c r="E8413">
        <v>0.70699999999999996</v>
      </c>
      <c r="F8413">
        <v>0.68</v>
      </c>
      <c r="G8413">
        <v>4.95</v>
      </c>
      <c r="H8413">
        <v>4.95</v>
      </c>
      <c r="I8413" t="s">
        <v>149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1</v>
      </c>
      <c r="P8413">
        <v>1</v>
      </c>
      <c r="Q8413">
        <v>1</v>
      </c>
      <c r="R8413">
        <v>23.88</v>
      </c>
      <c r="S8413">
        <v>23.88</v>
      </c>
      <c r="T8413">
        <v>23.88</v>
      </c>
      <c r="U8413">
        <v>23.88</v>
      </c>
      <c r="V8413">
        <v>20.728643219999999</v>
      </c>
      <c r="W8413">
        <v>20.728643219999999</v>
      </c>
      <c r="X8413">
        <v>4.8242424240000004</v>
      </c>
      <c r="Y8413">
        <v>4.8242424240000004</v>
      </c>
    </row>
    <row r="8414" spans="1:25" x14ac:dyDescent="0.3">
      <c r="A8414" s="2">
        <v>45964</v>
      </c>
      <c r="B8414" t="s">
        <v>86</v>
      </c>
      <c r="C8414">
        <v>524</v>
      </c>
      <c r="D8414">
        <v>2</v>
      </c>
      <c r="E8414">
        <v>1.5</v>
      </c>
      <c r="F8414">
        <v>0.38200000000000001</v>
      </c>
      <c r="G8414">
        <v>3</v>
      </c>
      <c r="H8414">
        <v>3</v>
      </c>
      <c r="I8414" t="s">
        <v>149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X8414">
        <v>0</v>
      </c>
      <c r="Y8414">
        <v>0</v>
      </c>
    </row>
    <row r="8415" spans="1:25" x14ac:dyDescent="0.3">
      <c r="A8415" s="2">
        <v>45964</v>
      </c>
      <c r="B8415" t="s">
        <v>32</v>
      </c>
      <c r="C8415">
        <v>915</v>
      </c>
      <c r="D8415">
        <v>0</v>
      </c>
      <c r="F8415">
        <v>0</v>
      </c>
      <c r="G8415">
        <v>0</v>
      </c>
      <c r="H8415">
        <v>0</v>
      </c>
      <c r="I8415" t="s">
        <v>149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5" x14ac:dyDescent="0.3">
      <c r="A8416" s="2">
        <v>45964</v>
      </c>
      <c r="B8416" t="s">
        <v>38</v>
      </c>
      <c r="C8416">
        <v>550</v>
      </c>
      <c r="D8416">
        <v>8</v>
      </c>
      <c r="E8416">
        <v>0.96099999999999997</v>
      </c>
      <c r="F8416">
        <v>1.4550000000000001</v>
      </c>
      <c r="G8416">
        <v>7.69</v>
      </c>
      <c r="H8416">
        <v>7.69</v>
      </c>
      <c r="I8416" t="s">
        <v>149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21.88</v>
      </c>
      <c r="S8416">
        <v>21.88</v>
      </c>
      <c r="T8416">
        <v>21.88</v>
      </c>
      <c r="U8416">
        <v>21.88</v>
      </c>
      <c r="V8416">
        <v>35.14625229</v>
      </c>
      <c r="W8416">
        <v>35.14625229</v>
      </c>
      <c r="X8416">
        <v>2.8452535760000002</v>
      </c>
      <c r="Y8416">
        <v>2.8452535760000002</v>
      </c>
    </row>
    <row r="8417" spans="1:25" x14ac:dyDescent="0.3">
      <c r="A8417" s="2">
        <v>45964</v>
      </c>
      <c r="B8417" t="s">
        <v>86</v>
      </c>
      <c r="C8417">
        <v>205</v>
      </c>
      <c r="D8417">
        <v>1</v>
      </c>
      <c r="E8417">
        <v>1.86</v>
      </c>
      <c r="F8417">
        <v>0.48799999999999999</v>
      </c>
      <c r="G8417">
        <v>1.86</v>
      </c>
      <c r="H8417">
        <v>1.86</v>
      </c>
      <c r="I8417" t="s">
        <v>149</v>
      </c>
      <c r="J8417">
        <v>2</v>
      </c>
      <c r="K8417">
        <v>2</v>
      </c>
      <c r="L8417">
        <v>2</v>
      </c>
      <c r="M8417">
        <v>2</v>
      </c>
      <c r="N8417">
        <v>3</v>
      </c>
      <c r="O8417">
        <v>3</v>
      </c>
      <c r="P8417">
        <v>3</v>
      </c>
      <c r="Q8417">
        <v>3</v>
      </c>
      <c r="R8417">
        <v>136.26</v>
      </c>
      <c r="S8417">
        <v>136.26</v>
      </c>
      <c r="T8417">
        <v>136.26</v>
      </c>
      <c r="U8417">
        <v>136.26</v>
      </c>
      <c r="V8417">
        <v>1.3650374279999999</v>
      </c>
      <c r="W8417">
        <v>1.3650374279999999</v>
      </c>
      <c r="X8417">
        <v>73.258064520000005</v>
      </c>
      <c r="Y8417">
        <v>73.258064520000005</v>
      </c>
    </row>
    <row r="8418" spans="1:25" x14ac:dyDescent="0.3">
      <c r="A8418" s="2">
        <v>45964</v>
      </c>
      <c r="B8418" t="s">
        <v>32</v>
      </c>
      <c r="C8418">
        <v>33</v>
      </c>
      <c r="D8418">
        <v>0</v>
      </c>
      <c r="F8418">
        <v>0</v>
      </c>
      <c r="G8418">
        <v>0</v>
      </c>
      <c r="H8418">
        <v>0</v>
      </c>
      <c r="I8418" t="s">
        <v>149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5" x14ac:dyDescent="0.3">
      <c r="A8419" s="2">
        <v>45964</v>
      </c>
      <c r="B8419" t="s">
        <v>46</v>
      </c>
      <c r="C8419">
        <v>497</v>
      </c>
      <c r="D8419">
        <v>2</v>
      </c>
      <c r="E8419">
        <v>2.04</v>
      </c>
      <c r="F8419">
        <v>0.40200000000000002</v>
      </c>
      <c r="G8419">
        <v>4.08</v>
      </c>
      <c r="H8419">
        <v>4.08</v>
      </c>
      <c r="I8419" t="s">
        <v>149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X8419">
        <v>0</v>
      </c>
      <c r="Y8419">
        <v>0</v>
      </c>
    </row>
    <row r="8420" spans="1:25" x14ac:dyDescent="0.3">
      <c r="A8420" s="2">
        <v>45964</v>
      </c>
      <c r="B8420" t="s">
        <v>86</v>
      </c>
      <c r="C8420">
        <v>234</v>
      </c>
      <c r="D8420">
        <v>0</v>
      </c>
      <c r="F8420">
        <v>0</v>
      </c>
      <c r="G8420">
        <v>0</v>
      </c>
      <c r="H8420">
        <v>0</v>
      </c>
      <c r="I8420" t="s">
        <v>149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5" x14ac:dyDescent="0.3">
      <c r="A8421" s="2">
        <v>45964</v>
      </c>
      <c r="B8421" t="s">
        <v>46</v>
      </c>
      <c r="C8421">
        <v>110</v>
      </c>
      <c r="D8421">
        <v>0</v>
      </c>
      <c r="F8421">
        <v>0</v>
      </c>
      <c r="G8421">
        <v>0</v>
      </c>
      <c r="H8421">
        <v>0</v>
      </c>
      <c r="I8421" t="s">
        <v>149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5" x14ac:dyDescent="0.3">
      <c r="A8422" s="2">
        <v>45964</v>
      </c>
      <c r="B8422" t="s">
        <v>32</v>
      </c>
      <c r="C8422">
        <v>339</v>
      </c>
      <c r="D8422">
        <v>4</v>
      </c>
      <c r="E8422">
        <v>0.65300000000000002</v>
      </c>
      <c r="F8422">
        <v>1.18</v>
      </c>
      <c r="G8422">
        <v>2.61</v>
      </c>
      <c r="H8422">
        <v>2.61</v>
      </c>
      <c r="I8422" t="s">
        <v>149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X8422">
        <v>0</v>
      </c>
      <c r="Y8422">
        <v>0</v>
      </c>
    </row>
    <row r="8423" spans="1:25" x14ac:dyDescent="0.3">
      <c r="A8423" s="2">
        <v>45964</v>
      </c>
      <c r="B8423" t="s">
        <v>38</v>
      </c>
      <c r="C8423">
        <v>1442</v>
      </c>
      <c r="D8423">
        <v>15</v>
      </c>
      <c r="E8423">
        <v>0.36699999999999999</v>
      </c>
      <c r="F8423">
        <v>1.04</v>
      </c>
      <c r="G8423">
        <v>5.51</v>
      </c>
      <c r="H8423">
        <v>5.51</v>
      </c>
      <c r="I8423" t="s">
        <v>149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21.88</v>
      </c>
      <c r="S8423">
        <v>21.88</v>
      </c>
      <c r="T8423">
        <v>21.88</v>
      </c>
      <c r="U8423">
        <v>21.88</v>
      </c>
      <c r="V8423">
        <v>25.182815359999999</v>
      </c>
      <c r="W8423">
        <v>25.182815359999999</v>
      </c>
      <c r="X8423">
        <v>3.9709618870000001</v>
      </c>
      <c r="Y8423">
        <v>3.9709618870000001</v>
      </c>
    </row>
    <row r="8424" spans="1:25" x14ac:dyDescent="0.3">
      <c r="A8424" s="2">
        <v>45964</v>
      </c>
      <c r="B8424" t="s">
        <v>40</v>
      </c>
      <c r="C8424">
        <v>225</v>
      </c>
      <c r="D8424">
        <v>0</v>
      </c>
      <c r="F8424">
        <v>0</v>
      </c>
      <c r="G8424">
        <v>0</v>
      </c>
      <c r="H8424">
        <v>0</v>
      </c>
      <c r="I8424" t="s">
        <v>149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5" x14ac:dyDescent="0.3">
      <c r="A8425" s="2">
        <v>45965</v>
      </c>
      <c r="B8425" t="s">
        <v>44</v>
      </c>
      <c r="C8425">
        <v>3934</v>
      </c>
      <c r="D8425">
        <v>20</v>
      </c>
      <c r="E8425">
        <v>1.7190000000000001</v>
      </c>
      <c r="F8425">
        <v>0.50800000000000001</v>
      </c>
      <c r="G8425">
        <v>34.380000000000003</v>
      </c>
      <c r="H8425">
        <v>34.380000000000003</v>
      </c>
      <c r="I8425" t="s">
        <v>149</v>
      </c>
      <c r="J8425">
        <v>1</v>
      </c>
      <c r="K8425">
        <v>3</v>
      </c>
      <c r="L8425">
        <v>3</v>
      </c>
      <c r="M8425">
        <v>3</v>
      </c>
      <c r="N8425">
        <v>1</v>
      </c>
      <c r="O8425">
        <v>3</v>
      </c>
      <c r="P8425">
        <v>3</v>
      </c>
      <c r="Q8425">
        <v>3</v>
      </c>
      <c r="R8425">
        <v>23.88</v>
      </c>
      <c r="S8425">
        <v>77.25</v>
      </c>
      <c r="T8425">
        <v>77.25</v>
      </c>
      <c r="U8425">
        <v>77.25</v>
      </c>
      <c r="V8425">
        <v>44.504854369999997</v>
      </c>
      <c r="W8425">
        <v>44.504854369999997</v>
      </c>
      <c r="X8425">
        <v>2.246945899</v>
      </c>
      <c r="Y8425">
        <v>2.246945899</v>
      </c>
    </row>
    <row r="8426" spans="1:25" x14ac:dyDescent="0.3">
      <c r="A8426" s="2">
        <v>45965</v>
      </c>
      <c r="B8426" t="s">
        <v>42</v>
      </c>
      <c r="C8426">
        <v>5730</v>
      </c>
      <c r="D8426">
        <v>76</v>
      </c>
      <c r="E8426">
        <v>1.8360000000000001</v>
      </c>
      <c r="F8426">
        <v>1.3260000000000001</v>
      </c>
      <c r="G8426">
        <v>139.57</v>
      </c>
      <c r="H8426">
        <v>139.57</v>
      </c>
      <c r="I8426" t="s">
        <v>149</v>
      </c>
      <c r="J8426">
        <v>12</v>
      </c>
      <c r="K8426">
        <v>13</v>
      </c>
      <c r="L8426">
        <v>13</v>
      </c>
      <c r="M8426">
        <v>13</v>
      </c>
      <c r="N8426">
        <v>12</v>
      </c>
      <c r="O8426">
        <v>13</v>
      </c>
      <c r="P8426">
        <v>13</v>
      </c>
      <c r="Q8426">
        <v>13</v>
      </c>
      <c r="R8426">
        <v>433.48</v>
      </c>
      <c r="S8426">
        <v>563.36</v>
      </c>
      <c r="T8426">
        <v>563.36</v>
      </c>
      <c r="U8426">
        <v>563.36</v>
      </c>
      <c r="V8426">
        <v>24.774566879999998</v>
      </c>
      <c r="W8426">
        <v>24.774566879999998</v>
      </c>
      <c r="X8426">
        <v>4.0363975070000002</v>
      </c>
      <c r="Y8426">
        <v>4.0363975070000002</v>
      </c>
    </row>
    <row r="8427" spans="1:25" x14ac:dyDescent="0.3">
      <c r="A8427" s="2">
        <v>45965</v>
      </c>
      <c r="B8427" t="s">
        <v>40</v>
      </c>
      <c r="C8427">
        <v>2433</v>
      </c>
      <c r="D8427">
        <v>31</v>
      </c>
      <c r="E8427">
        <v>2.75</v>
      </c>
      <c r="F8427">
        <v>1.274</v>
      </c>
      <c r="G8427">
        <v>85.26</v>
      </c>
      <c r="H8427">
        <v>85.26</v>
      </c>
      <c r="I8427" t="s">
        <v>149</v>
      </c>
      <c r="J8427">
        <v>3</v>
      </c>
      <c r="K8427">
        <v>3</v>
      </c>
      <c r="L8427">
        <v>3</v>
      </c>
      <c r="M8427">
        <v>3</v>
      </c>
      <c r="N8427">
        <v>6</v>
      </c>
      <c r="O8427">
        <v>6</v>
      </c>
      <c r="P8427">
        <v>6</v>
      </c>
      <c r="Q8427">
        <v>6</v>
      </c>
      <c r="R8427">
        <v>179.28</v>
      </c>
      <c r="S8427">
        <v>179.28</v>
      </c>
      <c r="T8427">
        <v>179.28</v>
      </c>
      <c r="U8427">
        <v>179.28</v>
      </c>
      <c r="V8427">
        <v>47.556894239999998</v>
      </c>
      <c r="W8427">
        <v>47.556894239999998</v>
      </c>
      <c r="X8427">
        <v>2.1027445459999998</v>
      </c>
      <c r="Y8427">
        <v>2.1027445459999998</v>
      </c>
    </row>
    <row r="8428" spans="1:25" x14ac:dyDescent="0.3">
      <c r="A8428" s="2">
        <v>45965</v>
      </c>
      <c r="B8428" t="s">
        <v>46</v>
      </c>
      <c r="C8428">
        <v>223</v>
      </c>
      <c r="D8428">
        <v>0</v>
      </c>
      <c r="F8428">
        <v>0</v>
      </c>
      <c r="G8428">
        <v>0</v>
      </c>
      <c r="H8428">
        <v>0</v>
      </c>
      <c r="I8428" t="s">
        <v>149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5" x14ac:dyDescent="0.3">
      <c r="A8429" s="2">
        <v>45965</v>
      </c>
      <c r="B8429" t="s">
        <v>62</v>
      </c>
      <c r="C8429">
        <v>1881</v>
      </c>
      <c r="D8429">
        <v>1</v>
      </c>
      <c r="E8429">
        <v>6.02</v>
      </c>
      <c r="F8429">
        <v>5.2999999999999999E-2</v>
      </c>
      <c r="G8429">
        <v>6.02</v>
      </c>
      <c r="H8429">
        <v>6.02</v>
      </c>
      <c r="I8429" t="s">
        <v>149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X8429">
        <v>0</v>
      </c>
      <c r="Y8429">
        <v>0</v>
      </c>
    </row>
    <row r="8430" spans="1:25" x14ac:dyDescent="0.3">
      <c r="A8430" s="2">
        <v>45965</v>
      </c>
      <c r="B8430" t="s">
        <v>38</v>
      </c>
      <c r="C8430">
        <v>323</v>
      </c>
      <c r="D8430">
        <v>6</v>
      </c>
      <c r="E8430">
        <v>0.97</v>
      </c>
      <c r="F8430">
        <v>1.8580000000000001</v>
      </c>
      <c r="G8430">
        <v>5.82</v>
      </c>
      <c r="H8430">
        <v>5.82</v>
      </c>
      <c r="I8430" t="s">
        <v>149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21.88</v>
      </c>
      <c r="S8430">
        <v>21.88</v>
      </c>
      <c r="T8430">
        <v>21.88</v>
      </c>
      <c r="U8430">
        <v>21.88</v>
      </c>
      <c r="V8430">
        <v>26.59963437</v>
      </c>
      <c r="W8430">
        <v>26.59963437</v>
      </c>
      <c r="X8430">
        <v>3.7594501720000002</v>
      </c>
      <c r="Y8430">
        <v>3.7594501720000002</v>
      </c>
    </row>
    <row r="8431" spans="1:25" x14ac:dyDescent="0.3">
      <c r="A8431" s="2">
        <v>45965</v>
      </c>
      <c r="B8431" t="s">
        <v>84</v>
      </c>
      <c r="C8431">
        <v>5753</v>
      </c>
      <c r="D8431">
        <v>61</v>
      </c>
      <c r="E8431">
        <v>1.9379999999999999</v>
      </c>
      <c r="F8431">
        <v>1.06</v>
      </c>
      <c r="G8431">
        <v>118.19</v>
      </c>
      <c r="H8431">
        <v>118.19</v>
      </c>
      <c r="I8431" t="s">
        <v>149</v>
      </c>
      <c r="J8431">
        <v>10</v>
      </c>
      <c r="K8431">
        <v>15</v>
      </c>
      <c r="L8431">
        <v>15</v>
      </c>
      <c r="M8431">
        <v>15</v>
      </c>
      <c r="N8431">
        <v>10</v>
      </c>
      <c r="O8431">
        <v>15</v>
      </c>
      <c r="P8431">
        <v>15</v>
      </c>
      <c r="Q8431">
        <v>15</v>
      </c>
      <c r="R8431">
        <v>379.72</v>
      </c>
      <c r="S8431">
        <v>530.01</v>
      </c>
      <c r="T8431">
        <v>530.01</v>
      </c>
      <c r="U8431">
        <v>530.01</v>
      </c>
      <c r="V8431">
        <v>22.299579250000001</v>
      </c>
      <c r="W8431">
        <v>22.299579250000001</v>
      </c>
      <c r="X8431">
        <v>4.4843895419999997</v>
      </c>
      <c r="Y8431">
        <v>4.4843895419999997</v>
      </c>
    </row>
    <row r="8432" spans="1:25" x14ac:dyDescent="0.3">
      <c r="A8432" s="2">
        <v>45965</v>
      </c>
      <c r="B8432" t="s">
        <v>56</v>
      </c>
      <c r="C8432">
        <v>1117</v>
      </c>
      <c r="D8432">
        <v>12</v>
      </c>
      <c r="E8432">
        <v>1.762</v>
      </c>
      <c r="F8432">
        <v>1.0740000000000001</v>
      </c>
      <c r="G8432">
        <v>21.14</v>
      </c>
      <c r="H8432">
        <v>21.14</v>
      </c>
      <c r="I8432" t="s">
        <v>149</v>
      </c>
      <c r="J8432">
        <v>4</v>
      </c>
      <c r="K8432">
        <v>5</v>
      </c>
      <c r="L8432">
        <v>5</v>
      </c>
      <c r="M8432">
        <v>5</v>
      </c>
      <c r="N8432">
        <v>4</v>
      </c>
      <c r="O8432">
        <v>5</v>
      </c>
      <c r="P8432">
        <v>5</v>
      </c>
      <c r="Q8432">
        <v>5</v>
      </c>
      <c r="R8432">
        <v>122.23</v>
      </c>
      <c r="S8432">
        <v>146.11000000000001</v>
      </c>
      <c r="T8432">
        <v>146.11000000000001</v>
      </c>
      <c r="U8432">
        <v>146.11000000000001</v>
      </c>
      <c r="V8432">
        <v>14.46855109</v>
      </c>
      <c r="W8432">
        <v>14.46855109</v>
      </c>
      <c r="X8432">
        <v>6.9115421000000001</v>
      </c>
      <c r="Y8432">
        <v>6.9115421000000001</v>
      </c>
    </row>
    <row r="8433" spans="1:25" x14ac:dyDescent="0.3">
      <c r="A8433" s="2">
        <v>45965</v>
      </c>
      <c r="B8433" t="s">
        <v>50</v>
      </c>
      <c r="C8433">
        <v>1313</v>
      </c>
      <c r="D8433">
        <v>17</v>
      </c>
      <c r="E8433">
        <v>2.2389999999999999</v>
      </c>
      <c r="F8433">
        <v>1.2949999999999999</v>
      </c>
      <c r="G8433">
        <v>38.07</v>
      </c>
      <c r="H8433">
        <v>38.07</v>
      </c>
      <c r="I8433" t="s">
        <v>149</v>
      </c>
      <c r="J8433">
        <v>9</v>
      </c>
      <c r="K8433">
        <v>11</v>
      </c>
      <c r="L8433">
        <v>11</v>
      </c>
      <c r="M8433">
        <v>11</v>
      </c>
      <c r="N8433">
        <v>9</v>
      </c>
      <c r="O8433">
        <v>11</v>
      </c>
      <c r="P8433">
        <v>11</v>
      </c>
      <c r="Q8433">
        <v>11</v>
      </c>
      <c r="R8433">
        <v>416.57</v>
      </c>
      <c r="S8433">
        <v>484.04</v>
      </c>
      <c r="T8433">
        <v>484.04</v>
      </c>
      <c r="U8433">
        <v>484.04</v>
      </c>
      <c r="V8433">
        <v>7.8650524749999997</v>
      </c>
      <c r="W8433">
        <v>7.8650524749999997</v>
      </c>
      <c r="X8433">
        <v>12.71447334</v>
      </c>
      <c r="Y8433">
        <v>12.71447334</v>
      </c>
    </row>
    <row r="8434" spans="1:25" x14ac:dyDescent="0.3">
      <c r="A8434" s="2">
        <v>45965</v>
      </c>
      <c r="B8434" t="s">
        <v>60</v>
      </c>
      <c r="C8434">
        <v>179</v>
      </c>
      <c r="D8434">
        <v>1</v>
      </c>
      <c r="E8434">
        <v>1.67</v>
      </c>
      <c r="F8434">
        <v>0.55900000000000005</v>
      </c>
      <c r="G8434">
        <v>1.67</v>
      </c>
      <c r="H8434">
        <v>1.67</v>
      </c>
      <c r="I8434" t="s">
        <v>149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X8434">
        <v>0</v>
      </c>
      <c r="Y8434">
        <v>0</v>
      </c>
    </row>
    <row r="8435" spans="1:25" x14ac:dyDescent="0.3">
      <c r="A8435" s="2">
        <v>45965</v>
      </c>
      <c r="B8435" t="s">
        <v>36</v>
      </c>
      <c r="C8435">
        <v>1185</v>
      </c>
      <c r="D8435">
        <v>11</v>
      </c>
      <c r="E8435">
        <v>1.839</v>
      </c>
      <c r="F8435">
        <v>0.92800000000000005</v>
      </c>
      <c r="G8435">
        <v>20.23</v>
      </c>
      <c r="H8435">
        <v>20.23</v>
      </c>
      <c r="I8435" t="s">
        <v>149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  <c r="R8435">
        <v>35.880000000000003</v>
      </c>
      <c r="S8435">
        <v>35.880000000000003</v>
      </c>
      <c r="T8435">
        <v>35.880000000000003</v>
      </c>
      <c r="U8435">
        <v>35.880000000000003</v>
      </c>
      <c r="V8435">
        <v>56.382385730000003</v>
      </c>
      <c r="W8435">
        <v>56.382385730000003</v>
      </c>
      <c r="X8435">
        <v>1.7736035590000001</v>
      </c>
      <c r="Y8435">
        <v>1.7736035590000001</v>
      </c>
    </row>
    <row r="8436" spans="1:25" x14ac:dyDescent="0.3">
      <c r="A8436" s="2">
        <v>45965</v>
      </c>
      <c r="B8436" t="s">
        <v>62</v>
      </c>
      <c r="C8436">
        <v>9543</v>
      </c>
      <c r="D8436">
        <v>97</v>
      </c>
      <c r="E8436">
        <v>4.6210000000000004</v>
      </c>
      <c r="F8436">
        <v>1.016</v>
      </c>
      <c r="G8436">
        <v>448.19</v>
      </c>
      <c r="H8436">
        <v>448.19</v>
      </c>
      <c r="I8436" t="s">
        <v>149</v>
      </c>
      <c r="J8436">
        <v>23</v>
      </c>
      <c r="K8436">
        <v>29</v>
      </c>
      <c r="L8436">
        <v>29</v>
      </c>
      <c r="M8436">
        <v>29</v>
      </c>
      <c r="N8436">
        <v>31</v>
      </c>
      <c r="O8436">
        <v>38</v>
      </c>
      <c r="P8436">
        <v>38</v>
      </c>
      <c r="Q8436">
        <v>38</v>
      </c>
      <c r="R8436">
        <v>1548.04</v>
      </c>
      <c r="S8436">
        <v>1793.86</v>
      </c>
      <c r="T8436">
        <v>1793.86</v>
      </c>
      <c r="U8436">
        <v>1793.86</v>
      </c>
      <c r="V8436">
        <v>24.984669929999999</v>
      </c>
      <c r="W8436">
        <v>24.984669929999999</v>
      </c>
      <c r="X8436">
        <v>4.0024543159999997</v>
      </c>
      <c r="Y8436">
        <v>4.0024543159999997</v>
      </c>
    </row>
    <row r="8437" spans="1:25" x14ac:dyDescent="0.3">
      <c r="A8437" s="2">
        <v>45965</v>
      </c>
      <c r="B8437" t="s">
        <v>64</v>
      </c>
      <c r="C8437">
        <v>2604</v>
      </c>
      <c r="D8437">
        <v>23</v>
      </c>
      <c r="E8437">
        <v>5.3369999999999997</v>
      </c>
      <c r="F8437">
        <v>0.88300000000000001</v>
      </c>
      <c r="G8437">
        <v>122.75</v>
      </c>
      <c r="H8437">
        <v>122.75</v>
      </c>
      <c r="I8437" t="s">
        <v>149</v>
      </c>
      <c r="J8437">
        <v>9</v>
      </c>
      <c r="K8437">
        <v>10</v>
      </c>
      <c r="L8437">
        <v>10</v>
      </c>
      <c r="M8437">
        <v>10</v>
      </c>
      <c r="N8437">
        <v>26</v>
      </c>
      <c r="O8437">
        <v>27</v>
      </c>
      <c r="P8437">
        <v>27</v>
      </c>
      <c r="Q8437">
        <v>27</v>
      </c>
      <c r="R8437">
        <v>858.49</v>
      </c>
      <c r="S8437">
        <v>884.98</v>
      </c>
      <c r="T8437">
        <v>884.98</v>
      </c>
      <c r="U8437">
        <v>884.98</v>
      </c>
      <c r="V8437">
        <v>13.870369950000001</v>
      </c>
      <c r="W8437">
        <v>13.870369950000001</v>
      </c>
      <c r="X8437">
        <v>7.2096130350000003</v>
      </c>
      <c r="Y8437">
        <v>7.2096130350000003</v>
      </c>
    </row>
    <row r="8438" spans="1:25" x14ac:dyDescent="0.3">
      <c r="A8438" s="2">
        <v>45965</v>
      </c>
      <c r="B8438" t="s">
        <v>66</v>
      </c>
      <c r="C8438">
        <v>1620</v>
      </c>
      <c r="D8438">
        <v>16</v>
      </c>
      <c r="E8438">
        <v>4.4359999999999999</v>
      </c>
      <c r="F8438">
        <v>0.98799999999999999</v>
      </c>
      <c r="G8438">
        <v>70.98</v>
      </c>
      <c r="H8438">
        <v>70.98</v>
      </c>
      <c r="I8438" t="s">
        <v>149</v>
      </c>
      <c r="J8438">
        <v>8</v>
      </c>
      <c r="K8438">
        <v>9</v>
      </c>
      <c r="L8438">
        <v>9</v>
      </c>
      <c r="M8438">
        <v>9</v>
      </c>
      <c r="N8438">
        <v>10</v>
      </c>
      <c r="O8438">
        <v>12</v>
      </c>
      <c r="P8438">
        <v>12</v>
      </c>
      <c r="Q8438">
        <v>12</v>
      </c>
      <c r="R8438">
        <v>314.39999999999998</v>
      </c>
      <c r="S8438">
        <v>370.38</v>
      </c>
      <c r="T8438">
        <v>370.38</v>
      </c>
      <c r="U8438">
        <v>370.38</v>
      </c>
      <c r="V8438">
        <v>19.164101729999999</v>
      </c>
      <c r="W8438">
        <v>19.164101729999999</v>
      </c>
      <c r="X8438">
        <v>5.2180896030000001</v>
      </c>
      <c r="Y8438">
        <v>5.2180896030000001</v>
      </c>
    </row>
    <row r="8439" spans="1:25" x14ac:dyDescent="0.3">
      <c r="A8439" s="2">
        <v>45965</v>
      </c>
      <c r="B8439" t="s">
        <v>68</v>
      </c>
      <c r="C8439">
        <v>5883</v>
      </c>
      <c r="D8439">
        <v>31</v>
      </c>
      <c r="E8439">
        <v>5.4</v>
      </c>
      <c r="F8439">
        <v>0.52700000000000002</v>
      </c>
      <c r="G8439">
        <v>167.39</v>
      </c>
      <c r="H8439">
        <v>167.39</v>
      </c>
      <c r="I8439" t="s">
        <v>149</v>
      </c>
      <c r="J8439">
        <v>8</v>
      </c>
      <c r="K8439">
        <v>10</v>
      </c>
      <c r="L8439">
        <v>10</v>
      </c>
      <c r="M8439">
        <v>10</v>
      </c>
      <c r="N8439">
        <v>13</v>
      </c>
      <c r="O8439">
        <v>16</v>
      </c>
      <c r="P8439">
        <v>16</v>
      </c>
      <c r="Q8439">
        <v>16</v>
      </c>
      <c r="R8439">
        <v>512.38</v>
      </c>
      <c r="S8439">
        <v>590.85</v>
      </c>
      <c r="T8439">
        <v>590.85</v>
      </c>
      <c r="U8439">
        <v>590.85</v>
      </c>
      <c r="V8439">
        <v>28.330371499999998</v>
      </c>
      <c r="W8439">
        <v>28.330371499999998</v>
      </c>
      <c r="X8439">
        <v>3.5297807520000002</v>
      </c>
      <c r="Y8439">
        <v>3.5297807520000002</v>
      </c>
    </row>
    <row r="8440" spans="1:25" x14ac:dyDescent="0.3">
      <c r="A8440" s="2">
        <v>45965</v>
      </c>
      <c r="B8440" t="s">
        <v>70</v>
      </c>
      <c r="C8440">
        <v>7530</v>
      </c>
      <c r="D8440">
        <v>30</v>
      </c>
      <c r="E8440">
        <v>3.5630000000000002</v>
      </c>
      <c r="F8440">
        <v>0.39800000000000002</v>
      </c>
      <c r="G8440">
        <v>106.89</v>
      </c>
      <c r="H8440">
        <v>106.89</v>
      </c>
      <c r="I8440" t="s">
        <v>149</v>
      </c>
      <c r="J8440">
        <v>14</v>
      </c>
      <c r="K8440">
        <v>17</v>
      </c>
      <c r="L8440">
        <v>17</v>
      </c>
      <c r="M8440">
        <v>17</v>
      </c>
      <c r="N8440">
        <v>15</v>
      </c>
      <c r="O8440">
        <v>29</v>
      </c>
      <c r="P8440">
        <v>29</v>
      </c>
      <c r="Q8440">
        <v>29</v>
      </c>
      <c r="R8440">
        <v>475.66</v>
      </c>
      <c r="S8440">
        <v>911.46</v>
      </c>
      <c r="T8440">
        <v>911.46</v>
      </c>
      <c r="U8440">
        <v>911.46</v>
      </c>
      <c r="V8440">
        <v>11.72733856</v>
      </c>
      <c r="W8440">
        <v>11.72733856</v>
      </c>
      <c r="X8440">
        <v>8.5270839180000007</v>
      </c>
      <c r="Y8440">
        <v>8.5270839180000007</v>
      </c>
    </row>
    <row r="8441" spans="1:25" x14ac:dyDescent="0.3">
      <c r="A8441" s="2">
        <v>45965</v>
      </c>
      <c r="B8441" t="s">
        <v>72</v>
      </c>
      <c r="C8441">
        <v>1667</v>
      </c>
      <c r="D8441">
        <v>18</v>
      </c>
      <c r="E8441">
        <v>3.5470000000000002</v>
      </c>
      <c r="F8441">
        <v>1.08</v>
      </c>
      <c r="G8441">
        <v>63.84</v>
      </c>
      <c r="H8441">
        <v>63.84</v>
      </c>
      <c r="I8441" t="s">
        <v>149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36.979999999999997</v>
      </c>
      <c r="S8441">
        <v>36.979999999999997</v>
      </c>
      <c r="T8441">
        <v>36.979999999999997</v>
      </c>
      <c r="U8441">
        <v>36.979999999999997</v>
      </c>
      <c r="V8441">
        <v>172.6338561</v>
      </c>
      <c r="W8441">
        <v>172.6338561</v>
      </c>
      <c r="X8441">
        <v>0.57926065159999995</v>
      </c>
      <c r="Y8441">
        <v>0.57926065159999995</v>
      </c>
    </row>
    <row r="8442" spans="1:25" x14ac:dyDescent="0.3">
      <c r="A8442" s="2">
        <v>45965</v>
      </c>
      <c r="B8442" t="s">
        <v>74</v>
      </c>
      <c r="C8442">
        <v>1942</v>
      </c>
      <c r="D8442">
        <v>7</v>
      </c>
      <c r="E8442">
        <v>2.2589999999999999</v>
      </c>
      <c r="F8442">
        <v>0.36</v>
      </c>
      <c r="G8442">
        <v>15.81</v>
      </c>
      <c r="H8442">
        <v>15.81</v>
      </c>
      <c r="I8442" t="s">
        <v>149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  <c r="R8442">
        <v>31.49</v>
      </c>
      <c r="S8442">
        <v>31.49</v>
      </c>
      <c r="T8442">
        <v>31.49</v>
      </c>
      <c r="U8442">
        <v>31.49</v>
      </c>
      <c r="V8442">
        <v>50.206414729999999</v>
      </c>
      <c r="W8442">
        <v>50.206414729999999</v>
      </c>
      <c r="X8442">
        <v>1.9917773560000001</v>
      </c>
      <c r="Y8442">
        <v>1.9917773560000001</v>
      </c>
    </row>
    <row r="8443" spans="1:25" x14ac:dyDescent="0.3">
      <c r="A8443" s="2">
        <v>45965</v>
      </c>
      <c r="B8443" t="s">
        <v>76</v>
      </c>
      <c r="C8443">
        <v>2072</v>
      </c>
      <c r="D8443">
        <v>11</v>
      </c>
      <c r="E8443">
        <v>3.3029999999999999</v>
      </c>
      <c r="F8443">
        <v>0.53100000000000003</v>
      </c>
      <c r="G8443">
        <v>36.33</v>
      </c>
      <c r="H8443">
        <v>36.33</v>
      </c>
      <c r="I8443" t="s">
        <v>149</v>
      </c>
      <c r="J8443">
        <v>5</v>
      </c>
      <c r="K8443">
        <v>5</v>
      </c>
      <c r="L8443">
        <v>5</v>
      </c>
      <c r="M8443">
        <v>5</v>
      </c>
      <c r="N8443">
        <v>8</v>
      </c>
      <c r="O8443">
        <v>8</v>
      </c>
      <c r="P8443">
        <v>8</v>
      </c>
      <c r="Q8443">
        <v>8</v>
      </c>
      <c r="R8443">
        <v>388.7</v>
      </c>
      <c r="S8443">
        <v>388.7</v>
      </c>
      <c r="T8443">
        <v>388.7</v>
      </c>
      <c r="U8443">
        <v>388.7</v>
      </c>
      <c r="V8443">
        <v>9.3465397479999996</v>
      </c>
      <c r="W8443">
        <v>9.3465397479999996</v>
      </c>
      <c r="X8443">
        <v>10.699146710000001</v>
      </c>
      <c r="Y8443">
        <v>10.699146710000001</v>
      </c>
    </row>
    <row r="8444" spans="1:25" x14ac:dyDescent="0.3">
      <c r="A8444" s="2">
        <v>45965</v>
      </c>
      <c r="B8444" t="s">
        <v>78</v>
      </c>
      <c r="C8444">
        <v>981</v>
      </c>
      <c r="D8444">
        <v>7</v>
      </c>
      <c r="E8444">
        <v>3.8170000000000002</v>
      </c>
      <c r="F8444">
        <v>0.71399999999999997</v>
      </c>
      <c r="G8444">
        <v>26.72</v>
      </c>
      <c r="H8444">
        <v>26.72</v>
      </c>
      <c r="I8444" t="s">
        <v>149</v>
      </c>
      <c r="J8444">
        <v>2</v>
      </c>
      <c r="K8444">
        <v>3</v>
      </c>
      <c r="L8444">
        <v>3</v>
      </c>
      <c r="M8444">
        <v>3</v>
      </c>
      <c r="N8444">
        <v>4</v>
      </c>
      <c r="O8444">
        <v>5</v>
      </c>
      <c r="P8444">
        <v>5</v>
      </c>
      <c r="Q8444">
        <v>5</v>
      </c>
      <c r="R8444">
        <v>313.95999999999998</v>
      </c>
      <c r="S8444">
        <v>392.45</v>
      </c>
      <c r="T8444">
        <v>392.45</v>
      </c>
      <c r="U8444">
        <v>392.45</v>
      </c>
      <c r="V8444">
        <v>6.8085106379999996</v>
      </c>
      <c r="W8444">
        <v>6.8085106379999996</v>
      </c>
      <c r="X8444">
        <v>14.6875</v>
      </c>
      <c r="Y8444">
        <v>14.6875</v>
      </c>
    </row>
    <row r="8445" spans="1:25" x14ac:dyDescent="0.3">
      <c r="A8445" s="2">
        <v>45965</v>
      </c>
      <c r="B8445" t="s">
        <v>88</v>
      </c>
      <c r="C8445">
        <v>4410</v>
      </c>
      <c r="D8445">
        <v>40</v>
      </c>
      <c r="E8445">
        <v>2.0430000000000001</v>
      </c>
      <c r="F8445">
        <v>0.90700000000000003</v>
      </c>
      <c r="G8445">
        <v>81.73</v>
      </c>
      <c r="H8445">
        <v>81.73</v>
      </c>
      <c r="I8445" t="s">
        <v>149</v>
      </c>
      <c r="J8445">
        <v>7</v>
      </c>
      <c r="K8445">
        <v>8</v>
      </c>
      <c r="L8445">
        <v>8</v>
      </c>
      <c r="M8445">
        <v>8</v>
      </c>
      <c r="N8445">
        <v>8</v>
      </c>
      <c r="O8445">
        <v>9</v>
      </c>
      <c r="P8445">
        <v>9</v>
      </c>
      <c r="Q8445">
        <v>9</v>
      </c>
      <c r="R8445">
        <v>131.97</v>
      </c>
      <c r="S8445">
        <v>166.46</v>
      </c>
      <c r="T8445">
        <v>166.46</v>
      </c>
      <c r="U8445">
        <v>166.46</v>
      </c>
      <c r="V8445">
        <v>49.098882609999997</v>
      </c>
      <c r="W8445">
        <v>49.098882609999997</v>
      </c>
      <c r="X8445">
        <v>2.0367062279999999</v>
      </c>
      <c r="Y8445">
        <v>2.0367062279999999</v>
      </c>
    </row>
    <row r="8446" spans="1:25" x14ac:dyDescent="0.3">
      <c r="A8446" s="2">
        <v>45965</v>
      </c>
      <c r="B8446" t="s">
        <v>80</v>
      </c>
      <c r="C8446">
        <v>733</v>
      </c>
      <c r="D8446">
        <v>11</v>
      </c>
      <c r="E8446">
        <v>4.681</v>
      </c>
      <c r="F8446">
        <v>1.5009999999999999</v>
      </c>
      <c r="G8446">
        <v>51.49</v>
      </c>
      <c r="H8446">
        <v>51.49</v>
      </c>
      <c r="I8446" t="s">
        <v>149</v>
      </c>
      <c r="J8446">
        <v>6</v>
      </c>
      <c r="K8446">
        <v>8</v>
      </c>
      <c r="L8446">
        <v>8</v>
      </c>
      <c r="M8446">
        <v>8</v>
      </c>
      <c r="N8446">
        <v>13</v>
      </c>
      <c r="O8446">
        <v>20</v>
      </c>
      <c r="P8446">
        <v>20</v>
      </c>
      <c r="Q8446">
        <v>20</v>
      </c>
      <c r="R8446">
        <v>444.08</v>
      </c>
      <c r="S8446">
        <v>654.41</v>
      </c>
      <c r="T8446">
        <v>654.41</v>
      </c>
      <c r="U8446">
        <v>654.41</v>
      </c>
      <c r="V8446">
        <v>7.8681560490000004</v>
      </c>
      <c r="W8446">
        <v>7.8681560490000004</v>
      </c>
      <c r="X8446">
        <v>12.70945815</v>
      </c>
      <c r="Y8446">
        <v>12.70945815</v>
      </c>
    </row>
    <row r="8447" spans="1:25" x14ac:dyDescent="0.3">
      <c r="A8447" s="2">
        <v>45965</v>
      </c>
      <c r="B8447" t="s">
        <v>82</v>
      </c>
      <c r="C8447">
        <v>1854</v>
      </c>
      <c r="D8447">
        <v>17</v>
      </c>
      <c r="E8447">
        <v>2.3420000000000001</v>
      </c>
      <c r="F8447">
        <v>0.91700000000000004</v>
      </c>
      <c r="G8447">
        <v>39.82</v>
      </c>
      <c r="H8447">
        <v>39.82</v>
      </c>
      <c r="I8447" t="s">
        <v>149</v>
      </c>
      <c r="J8447">
        <v>7</v>
      </c>
      <c r="K8447">
        <v>9</v>
      </c>
      <c r="L8447">
        <v>9</v>
      </c>
      <c r="M8447">
        <v>9</v>
      </c>
      <c r="N8447">
        <v>14</v>
      </c>
      <c r="O8447">
        <v>16</v>
      </c>
      <c r="P8447">
        <v>16</v>
      </c>
      <c r="Q8447">
        <v>16</v>
      </c>
      <c r="R8447">
        <v>1091.76</v>
      </c>
      <c r="S8447">
        <v>1135.1300000000001</v>
      </c>
      <c r="T8447">
        <v>1135.1300000000001</v>
      </c>
      <c r="U8447">
        <v>1135.1300000000001</v>
      </c>
      <c r="V8447">
        <v>3.5079682499999998</v>
      </c>
      <c r="W8447">
        <v>3.5079682499999998</v>
      </c>
      <c r="X8447">
        <v>28.50652938</v>
      </c>
      <c r="Y8447">
        <v>28.50652938</v>
      </c>
    </row>
    <row r="8448" spans="1:25" x14ac:dyDescent="0.3">
      <c r="A8448" s="2">
        <v>45965</v>
      </c>
      <c r="B8448" t="s">
        <v>94</v>
      </c>
      <c r="C8448">
        <v>1731</v>
      </c>
      <c r="D8448">
        <v>13</v>
      </c>
      <c r="E8448">
        <v>7.6929999999999996</v>
      </c>
      <c r="F8448">
        <v>0.751</v>
      </c>
      <c r="G8448">
        <v>100.01</v>
      </c>
      <c r="H8448">
        <v>100.01</v>
      </c>
      <c r="I8448" t="s">
        <v>149</v>
      </c>
      <c r="J8448">
        <v>9</v>
      </c>
      <c r="K8448">
        <v>9</v>
      </c>
      <c r="L8448">
        <v>9</v>
      </c>
      <c r="M8448">
        <v>9</v>
      </c>
      <c r="N8448">
        <v>12</v>
      </c>
      <c r="O8448">
        <v>12</v>
      </c>
      <c r="P8448">
        <v>12</v>
      </c>
      <c r="Q8448">
        <v>12</v>
      </c>
      <c r="R8448">
        <v>776.18</v>
      </c>
      <c r="S8448">
        <v>776.18</v>
      </c>
      <c r="T8448">
        <v>776.18</v>
      </c>
      <c r="U8448">
        <v>776.18</v>
      </c>
      <c r="V8448">
        <v>12.88489783</v>
      </c>
      <c r="W8448">
        <v>12.88489783</v>
      </c>
      <c r="X8448">
        <v>7.7610238980000004</v>
      </c>
      <c r="Y8448">
        <v>7.7610238980000004</v>
      </c>
    </row>
    <row r="8449" spans="1:25" x14ac:dyDescent="0.3">
      <c r="A8449" s="2">
        <v>45965</v>
      </c>
      <c r="B8449" t="s">
        <v>96</v>
      </c>
      <c r="C8449">
        <v>2040</v>
      </c>
      <c r="D8449">
        <v>15</v>
      </c>
      <c r="E8449">
        <v>5.8780000000000001</v>
      </c>
      <c r="F8449">
        <v>0.73499999999999999</v>
      </c>
      <c r="G8449">
        <v>88.17</v>
      </c>
      <c r="H8449">
        <v>88.17</v>
      </c>
      <c r="I8449" t="s">
        <v>149</v>
      </c>
      <c r="J8449">
        <v>3</v>
      </c>
      <c r="K8449">
        <v>4</v>
      </c>
      <c r="L8449">
        <v>4</v>
      </c>
      <c r="M8449">
        <v>4</v>
      </c>
      <c r="N8449">
        <v>5</v>
      </c>
      <c r="O8449">
        <v>6</v>
      </c>
      <c r="P8449">
        <v>6</v>
      </c>
      <c r="Q8449">
        <v>6</v>
      </c>
      <c r="R8449">
        <v>357.45</v>
      </c>
      <c r="S8449">
        <v>383.94</v>
      </c>
      <c r="T8449">
        <v>383.94</v>
      </c>
      <c r="U8449">
        <v>383.94</v>
      </c>
      <c r="V8449">
        <v>22.96452571</v>
      </c>
      <c r="W8449">
        <v>22.96452571</v>
      </c>
      <c r="X8449">
        <v>4.354542361</v>
      </c>
      <c r="Y8449">
        <v>4.354542361</v>
      </c>
    </row>
    <row r="8450" spans="1:25" x14ac:dyDescent="0.3">
      <c r="A8450" s="2">
        <v>45965</v>
      </c>
      <c r="B8450" t="s">
        <v>11</v>
      </c>
      <c r="C8450">
        <v>2072</v>
      </c>
      <c r="D8450">
        <v>15</v>
      </c>
      <c r="E8450">
        <v>3.1989999999999998</v>
      </c>
      <c r="F8450">
        <v>0.72399999999999998</v>
      </c>
      <c r="G8450">
        <v>47.99</v>
      </c>
      <c r="H8450">
        <v>47.99</v>
      </c>
      <c r="I8450" t="s">
        <v>149</v>
      </c>
      <c r="J8450">
        <v>3</v>
      </c>
      <c r="K8450">
        <v>4</v>
      </c>
      <c r="L8450">
        <v>4</v>
      </c>
      <c r="M8450">
        <v>4</v>
      </c>
      <c r="N8450">
        <v>5</v>
      </c>
      <c r="O8450">
        <v>7</v>
      </c>
      <c r="P8450">
        <v>7</v>
      </c>
      <c r="Q8450">
        <v>7</v>
      </c>
      <c r="R8450">
        <v>173.84</v>
      </c>
      <c r="S8450">
        <v>258.82</v>
      </c>
      <c r="T8450">
        <v>258.82</v>
      </c>
      <c r="U8450">
        <v>258.82</v>
      </c>
      <c r="V8450">
        <v>18.541843750000002</v>
      </c>
      <c r="W8450">
        <v>18.541843750000002</v>
      </c>
      <c r="X8450">
        <v>5.3932069179999997</v>
      </c>
      <c r="Y8450">
        <v>5.3932069179999997</v>
      </c>
    </row>
    <row r="8451" spans="1:25" x14ac:dyDescent="0.3">
      <c r="A8451" s="2">
        <v>45965</v>
      </c>
      <c r="B8451" t="s">
        <v>92</v>
      </c>
      <c r="C8451">
        <v>402</v>
      </c>
      <c r="D8451">
        <v>3</v>
      </c>
      <c r="E8451">
        <v>2.9329999999999998</v>
      </c>
      <c r="F8451">
        <v>0.746</v>
      </c>
      <c r="G8451">
        <v>8.8000000000000007</v>
      </c>
      <c r="H8451">
        <v>8.8000000000000007</v>
      </c>
      <c r="I8451" t="s">
        <v>149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26.49</v>
      </c>
      <c r="S8451">
        <v>26.49</v>
      </c>
      <c r="T8451">
        <v>26.49</v>
      </c>
      <c r="U8451">
        <v>26.49</v>
      </c>
      <c r="V8451">
        <v>33.22008305</v>
      </c>
      <c r="W8451">
        <v>33.22008305</v>
      </c>
      <c r="X8451">
        <v>3.0102272729999999</v>
      </c>
      <c r="Y8451">
        <v>3.0102272729999999</v>
      </c>
    </row>
    <row r="8452" spans="1:25" x14ac:dyDescent="0.3">
      <c r="A8452" s="2">
        <v>45965</v>
      </c>
      <c r="B8452" t="s">
        <v>46</v>
      </c>
      <c r="C8452">
        <v>1111</v>
      </c>
      <c r="D8452">
        <v>3</v>
      </c>
      <c r="E8452">
        <v>6.18</v>
      </c>
      <c r="F8452">
        <v>0.27</v>
      </c>
      <c r="G8452">
        <v>18.54</v>
      </c>
      <c r="H8452">
        <v>18.54</v>
      </c>
      <c r="I8452" t="s">
        <v>149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X8452">
        <v>0</v>
      </c>
      <c r="Y8452">
        <v>0</v>
      </c>
    </row>
    <row r="8453" spans="1:25" x14ac:dyDescent="0.3">
      <c r="A8453" s="2">
        <v>45965</v>
      </c>
      <c r="B8453" t="s">
        <v>74</v>
      </c>
      <c r="C8453">
        <v>753</v>
      </c>
      <c r="D8453">
        <v>1</v>
      </c>
      <c r="E8453">
        <v>2.33</v>
      </c>
      <c r="F8453">
        <v>0.13300000000000001</v>
      </c>
      <c r="G8453">
        <v>2.33</v>
      </c>
      <c r="H8453">
        <v>2.33</v>
      </c>
      <c r="I8453" t="s">
        <v>149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X8453">
        <v>0</v>
      </c>
      <c r="Y8453">
        <v>0</v>
      </c>
    </row>
    <row r="8454" spans="1:25" x14ac:dyDescent="0.3">
      <c r="A8454" s="2">
        <v>45965</v>
      </c>
      <c r="B8454" t="s">
        <v>32</v>
      </c>
      <c r="C8454">
        <v>195</v>
      </c>
      <c r="D8454">
        <v>0</v>
      </c>
      <c r="F8454">
        <v>0</v>
      </c>
      <c r="G8454">
        <v>0</v>
      </c>
      <c r="H8454">
        <v>0</v>
      </c>
      <c r="I8454" t="s">
        <v>149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5" x14ac:dyDescent="0.3">
      <c r="A8455" s="2">
        <v>45965</v>
      </c>
      <c r="B8455" t="s">
        <v>64</v>
      </c>
      <c r="C8455">
        <v>992</v>
      </c>
      <c r="D8455">
        <v>2</v>
      </c>
      <c r="E8455">
        <v>3.8149999999999999</v>
      </c>
      <c r="F8455">
        <v>0.20200000000000001</v>
      </c>
      <c r="G8455">
        <v>7.63</v>
      </c>
      <c r="H8455">
        <v>7.63</v>
      </c>
      <c r="I8455" t="s">
        <v>149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X8455">
        <v>0</v>
      </c>
      <c r="Y8455">
        <v>0</v>
      </c>
    </row>
    <row r="8456" spans="1:25" x14ac:dyDescent="0.3">
      <c r="A8456" s="2">
        <v>45965</v>
      </c>
      <c r="B8456" t="s">
        <v>72</v>
      </c>
      <c r="C8456">
        <v>180</v>
      </c>
      <c r="D8456">
        <v>0</v>
      </c>
      <c r="F8456">
        <v>0</v>
      </c>
      <c r="G8456">
        <v>0</v>
      </c>
      <c r="H8456">
        <v>0</v>
      </c>
      <c r="I8456" t="s">
        <v>149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5" x14ac:dyDescent="0.3">
      <c r="A8457" s="2">
        <v>45965</v>
      </c>
      <c r="B8457" t="s">
        <v>106</v>
      </c>
      <c r="C8457">
        <v>310</v>
      </c>
      <c r="D8457">
        <v>2</v>
      </c>
      <c r="E8457">
        <v>4.16</v>
      </c>
      <c r="F8457">
        <v>0.64500000000000002</v>
      </c>
      <c r="G8457">
        <v>8.32</v>
      </c>
      <c r="H8457">
        <v>8.32</v>
      </c>
      <c r="I8457" t="s">
        <v>149</v>
      </c>
      <c r="J8457">
        <v>1</v>
      </c>
      <c r="K8457">
        <v>1</v>
      </c>
      <c r="L8457">
        <v>1</v>
      </c>
      <c r="M8457">
        <v>1</v>
      </c>
      <c r="N8457">
        <v>2</v>
      </c>
      <c r="O8457">
        <v>2</v>
      </c>
      <c r="P8457">
        <v>2</v>
      </c>
      <c r="Q8457">
        <v>2</v>
      </c>
      <c r="R8457">
        <v>152.97999999999999</v>
      </c>
      <c r="S8457">
        <v>152.97999999999999</v>
      </c>
      <c r="T8457">
        <v>152.97999999999999</v>
      </c>
      <c r="U8457">
        <v>152.97999999999999</v>
      </c>
      <c r="V8457">
        <v>5.4386194269999999</v>
      </c>
      <c r="W8457">
        <v>5.4386194269999999</v>
      </c>
      <c r="X8457">
        <v>18.38701923</v>
      </c>
      <c r="Y8457">
        <v>18.38701923</v>
      </c>
    </row>
    <row r="8458" spans="1:25" x14ac:dyDescent="0.3">
      <c r="A8458" s="2">
        <v>45965</v>
      </c>
      <c r="B8458" t="s">
        <v>54</v>
      </c>
      <c r="C8458">
        <v>108</v>
      </c>
      <c r="D8458">
        <v>1</v>
      </c>
      <c r="E8458">
        <v>5.12</v>
      </c>
      <c r="F8458">
        <v>0.92600000000000005</v>
      </c>
      <c r="G8458">
        <v>5.12</v>
      </c>
      <c r="H8458">
        <v>5.12</v>
      </c>
      <c r="I8458" t="s">
        <v>149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X8458">
        <v>0</v>
      </c>
      <c r="Y8458">
        <v>0</v>
      </c>
    </row>
    <row r="8459" spans="1:25" x14ac:dyDescent="0.3">
      <c r="A8459" s="2">
        <v>45965</v>
      </c>
      <c r="B8459" t="s">
        <v>82</v>
      </c>
      <c r="C8459">
        <v>232</v>
      </c>
      <c r="D8459">
        <v>1</v>
      </c>
      <c r="E8459">
        <v>1.4</v>
      </c>
      <c r="F8459">
        <v>0.43099999999999999</v>
      </c>
      <c r="G8459">
        <v>1.4</v>
      </c>
      <c r="H8459">
        <v>1.4</v>
      </c>
      <c r="I8459" t="s">
        <v>149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X8459">
        <v>0</v>
      </c>
      <c r="Y8459">
        <v>0</v>
      </c>
    </row>
    <row r="8460" spans="1:25" x14ac:dyDescent="0.3">
      <c r="A8460" s="2">
        <v>45965</v>
      </c>
      <c r="B8460" t="s">
        <v>44</v>
      </c>
      <c r="C8460">
        <v>148</v>
      </c>
      <c r="D8460">
        <v>0</v>
      </c>
      <c r="F8460">
        <v>0</v>
      </c>
      <c r="G8460">
        <v>0</v>
      </c>
      <c r="H8460">
        <v>0</v>
      </c>
      <c r="I8460" t="s">
        <v>149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5" x14ac:dyDescent="0.3">
      <c r="A8461" s="2">
        <v>45965</v>
      </c>
      <c r="B8461" t="s">
        <v>40</v>
      </c>
      <c r="C8461">
        <v>207</v>
      </c>
      <c r="D8461">
        <v>5</v>
      </c>
      <c r="E8461">
        <v>3.1659999999999999</v>
      </c>
      <c r="F8461">
        <v>2.415</v>
      </c>
      <c r="G8461">
        <v>15.83</v>
      </c>
      <c r="H8461">
        <v>15.83</v>
      </c>
      <c r="I8461" t="s">
        <v>149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29.88</v>
      </c>
      <c r="S8461">
        <v>29.88</v>
      </c>
      <c r="T8461">
        <v>29.88</v>
      </c>
      <c r="U8461">
        <v>29.88</v>
      </c>
      <c r="V8461">
        <v>52.978580989999998</v>
      </c>
      <c r="W8461">
        <v>52.978580989999998</v>
      </c>
      <c r="X8461">
        <v>1.887555275</v>
      </c>
      <c r="Y8461">
        <v>1.887555275</v>
      </c>
    </row>
    <row r="8462" spans="1:25" x14ac:dyDescent="0.3">
      <c r="A8462" s="2">
        <v>45965</v>
      </c>
      <c r="B8462" t="s">
        <v>56</v>
      </c>
      <c r="C8462">
        <v>386</v>
      </c>
      <c r="D8462">
        <v>4</v>
      </c>
      <c r="E8462">
        <v>2.8929999999999998</v>
      </c>
      <c r="F8462">
        <v>1.036</v>
      </c>
      <c r="G8462">
        <v>11.57</v>
      </c>
      <c r="H8462">
        <v>11.57</v>
      </c>
      <c r="I8462" t="s">
        <v>149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X8462">
        <v>0</v>
      </c>
      <c r="Y8462">
        <v>0</v>
      </c>
    </row>
    <row r="8463" spans="1:25" x14ac:dyDescent="0.3">
      <c r="A8463" s="2">
        <v>45965</v>
      </c>
      <c r="B8463" t="s">
        <v>76</v>
      </c>
      <c r="C8463">
        <v>203</v>
      </c>
      <c r="D8463">
        <v>0</v>
      </c>
      <c r="F8463">
        <v>0</v>
      </c>
      <c r="G8463">
        <v>0</v>
      </c>
      <c r="H8463">
        <v>0</v>
      </c>
      <c r="I8463" t="s">
        <v>149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5" x14ac:dyDescent="0.3">
      <c r="A8464" s="2">
        <v>45965</v>
      </c>
      <c r="B8464" t="s">
        <v>48</v>
      </c>
      <c r="C8464">
        <v>919</v>
      </c>
      <c r="D8464">
        <v>3</v>
      </c>
      <c r="E8464">
        <v>3.68</v>
      </c>
      <c r="F8464">
        <v>0.32600000000000001</v>
      </c>
      <c r="G8464">
        <v>11.04</v>
      </c>
      <c r="H8464">
        <v>11.04</v>
      </c>
      <c r="I8464" t="s">
        <v>149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X8464">
        <v>0</v>
      </c>
      <c r="Y8464">
        <v>0</v>
      </c>
    </row>
    <row r="8465" spans="1:25" x14ac:dyDescent="0.3">
      <c r="A8465" s="2">
        <v>45965</v>
      </c>
      <c r="B8465" t="s">
        <v>15</v>
      </c>
      <c r="C8465">
        <v>291</v>
      </c>
      <c r="D8465">
        <v>1</v>
      </c>
      <c r="E8465">
        <v>1.02</v>
      </c>
      <c r="F8465">
        <v>0.34399999999999997</v>
      </c>
      <c r="G8465">
        <v>1.02</v>
      </c>
      <c r="H8465">
        <v>1.02</v>
      </c>
      <c r="I8465" t="s">
        <v>149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X8465">
        <v>0</v>
      </c>
      <c r="Y8465">
        <v>0</v>
      </c>
    </row>
    <row r="8466" spans="1:25" x14ac:dyDescent="0.3">
      <c r="A8466" s="2">
        <v>45965</v>
      </c>
      <c r="B8466" t="s">
        <v>24</v>
      </c>
      <c r="C8466">
        <v>1561</v>
      </c>
      <c r="D8466">
        <v>7</v>
      </c>
      <c r="E8466">
        <v>2.2839999999999998</v>
      </c>
      <c r="F8466">
        <v>0.44800000000000001</v>
      </c>
      <c r="G8466">
        <v>15.99</v>
      </c>
      <c r="H8466">
        <v>15.99</v>
      </c>
      <c r="I8466" t="s">
        <v>149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X8466">
        <v>0</v>
      </c>
      <c r="Y8466">
        <v>0</v>
      </c>
    </row>
    <row r="8467" spans="1:25" x14ac:dyDescent="0.3">
      <c r="A8467" s="2">
        <v>45965</v>
      </c>
      <c r="B8467" t="s">
        <v>108</v>
      </c>
      <c r="C8467">
        <v>366</v>
      </c>
      <c r="D8467">
        <v>2</v>
      </c>
      <c r="E8467">
        <v>5.8150000000000004</v>
      </c>
      <c r="F8467">
        <v>0.54600000000000004</v>
      </c>
      <c r="G8467">
        <v>11.63</v>
      </c>
      <c r="H8467">
        <v>11.63</v>
      </c>
      <c r="I8467" t="s">
        <v>149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X8467">
        <v>0</v>
      </c>
      <c r="Y8467">
        <v>0</v>
      </c>
    </row>
    <row r="8468" spans="1:25" x14ac:dyDescent="0.3">
      <c r="A8468" s="2">
        <v>45965</v>
      </c>
      <c r="B8468" t="s">
        <v>62</v>
      </c>
      <c r="C8468">
        <v>1757</v>
      </c>
      <c r="D8468">
        <v>20</v>
      </c>
      <c r="E8468">
        <v>2.617</v>
      </c>
      <c r="F8468">
        <v>1.1379999999999999</v>
      </c>
      <c r="G8468">
        <v>52.33</v>
      </c>
      <c r="H8468">
        <v>52.33</v>
      </c>
      <c r="I8468" t="s">
        <v>149</v>
      </c>
      <c r="J8468">
        <v>8</v>
      </c>
      <c r="K8468">
        <v>8</v>
      </c>
      <c r="L8468">
        <v>8</v>
      </c>
      <c r="M8468">
        <v>8</v>
      </c>
      <c r="N8468">
        <v>9</v>
      </c>
      <c r="O8468">
        <v>9</v>
      </c>
      <c r="P8468">
        <v>9</v>
      </c>
      <c r="Q8468">
        <v>9</v>
      </c>
      <c r="R8468">
        <v>389.41</v>
      </c>
      <c r="S8468">
        <v>389.41</v>
      </c>
      <c r="T8468">
        <v>389.41</v>
      </c>
      <c r="U8468">
        <v>389.41</v>
      </c>
      <c r="V8468">
        <v>13.43827842</v>
      </c>
      <c r="W8468">
        <v>13.43827842</v>
      </c>
      <c r="X8468">
        <v>7.4414293899999997</v>
      </c>
      <c r="Y8468">
        <v>7.4414293899999997</v>
      </c>
    </row>
    <row r="8469" spans="1:25" x14ac:dyDescent="0.3">
      <c r="A8469" s="2">
        <v>45965</v>
      </c>
      <c r="B8469" t="s">
        <v>80</v>
      </c>
      <c r="C8469">
        <v>204</v>
      </c>
      <c r="D8469">
        <v>0</v>
      </c>
      <c r="F8469">
        <v>0</v>
      </c>
      <c r="G8469">
        <v>0</v>
      </c>
      <c r="H8469">
        <v>0</v>
      </c>
      <c r="I8469" t="s">
        <v>149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5" x14ac:dyDescent="0.3">
      <c r="A8470" s="2">
        <v>45965</v>
      </c>
      <c r="B8470" t="s">
        <v>38</v>
      </c>
      <c r="C8470">
        <v>64</v>
      </c>
      <c r="D8470">
        <v>0</v>
      </c>
      <c r="F8470">
        <v>0</v>
      </c>
      <c r="G8470">
        <v>0</v>
      </c>
      <c r="H8470">
        <v>0</v>
      </c>
      <c r="I8470" t="s">
        <v>149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5" x14ac:dyDescent="0.3">
      <c r="A8471" s="2">
        <v>45965</v>
      </c>
      <c r="B8471" t="s">
        <v>84</v>
      </c>
      <c r="C8471">
        <v>418</v>
      </c>
      <c r="D8471">
        <v>0</v>
      </c>
      <c r="F8471">
        <v>0</v>
      </c>
      <c r="G8471">
        <v>0</v>
      </c>
      <c r="H8471">
        <v>0</v>
      </c>
      <c r="I8471" t="s">
        <v>149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5" x14ac:dyDescent="0.3">
      <c r="A8472" s="2">
        <v>45965</v>
      </c>
      <c r="B8472" t="s">
        <v>42</v>
      </c>
      <c r="C8472">
        <v>302</v>
      </c>
      <c r="D8472">
        <v>1</v>
      </c>
      <c r="E8472">
        <v>2.39</v>
      </c>
      <c r="F8472">
        <v>0.33100000000000002</v>
      </c>
      <c r="G8472">
        <v>2.39</v>
      </c>
      <c r="H8472">
        <v>2.39</v>
      </c>
      <c r="I8472" t="s">
        <v>149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X8472">
        <v>0</v>
      </c>
      <c r="Y8472">
        <v>0</v>
      </c>
    </row>
    <row r="8473" spans="1:25" x14ac:dyDescent="0.3">
      <c r="A8473" s="2">
        <v>45965</v>
      </c>
      <c r="B8473" t="s">
        <v>11</v>
      </c>
      <c r="C8473">
        <v>152</v>
      </c>
      <c r="D8473">
        <v>1</v>
      </c>
      <c r="E8473">
        <v>2.6</v>
      </c>
      <c r="F8473">
        <v>0.65800000000000003</v>
      </c>
      <c r="G8473">
        <v>2.6</v>
      </c>
      <c r="H8473">
        <v>2.6</v>
      </c>
      <c r="I8473" t="s">
        <v>149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X8473">
        <v>0</v>
      </c>
      <c r="Y8473">
        <v>0</v>
      </c>
    </row>
    <row r="8474" spans="1:25" x14ac:dyDescent="0.3">
      <c r="A8474" s="2">
        <v>45965</v>
      </c>
      <c r="B8474" t="s">
        <v>102</v>
      </c>
      <c r="C8474">
        <v>375</v>
      </c>
      <c r="D8474">
        <v>1</v>
      </c>
      <c r="E8474">
        <v>2.95</v>
      </c>
      <c r="F8474">
        <v>0.26700000000000002</v>
      </c>
      <c r="G8474">
        <v>2.95</v>
      </c>
      <c r="H8474">
        <v>2.95</v>
      </c>
      <c r="I8474" t="s">
        <v>149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X8474">
        <v>0</v>
      </c>
      <c r="Y8474">
        <v>0</v>
      </c>
    </row>
    <row r="8475" spans="1:25" x14ac:dyDescent="0.3">
      <c r="A8475" s="2">
        <v>45965</v>
      </c>
      <c r="B8475" t="s">
        <v>98</v>
      </c>
      <c r="C8475">
        <v>1915</v>
      </c>
      <c r="D8475">
        <v>3</v>
      </c>
      <c r="E8475">
        <v>2.4430000000000001</v>
      </c>
      <c r="F8475">
        <v>0.157</v>
      </c>
      <c r="G8475">
        <v>7.33</v>
      </c>
      <c r="H8475">
        <v>7.33</v>
      </c>
      <c r="I8475" t="s">
        <v>149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X8475">
        <v>0</v>
      </c>
      <c r="Y8475">
        <v>0</v>
      </c>
    </row>
    <row r="8476" spans="1:25" x14ac:dyDescent="0.3">
      <c r="A8476" s="2">
        <v>45965</v>
      </c>
      <c r="B8476" t="s">
        <v>104</v>
      </c>
      <c r="C8476">
        <v>384</v>
      </c>
      <c r="D8476">
        <v>1</v>
      </c>
      <c r="E8476">
        <v>2</v>
      </c>
      <c r="F8476">
        <v>0.26</v>
      </c>
      <c r="G8476">
        <v>2</v>
      </c>
      <c r="H8476">
        <v>2</v>
      </c>
      <c r="I8476" t="s">
        <v>149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X8476">
        <v>0</v>
      </c>
      <c r="Y8476">
        <v>0</v>
      </c>
    </row>
    <row r="8477" spans="1:25" x14ac:dyDescent="0.3">
      <c r="A8477" s="2">
        <v>45965</v>
      </c>
      <c r="B8477" t="s">
        <v>38</v>
      </c>
      <c r="C8477">
        <v>19</v>
      </c>
      <c r="D8477">
        <v>0</v>
      </c>
      <c r="F8477">
        <v>0</v>
      </c>
      <c r="G8477">
        <v>0</v>
      </c>
      <c r="H8477">
        <v>0</v>
      </c>
      <c r="I8477" t="s">
        <v>149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5" x14ac:dyDescent="0.3">
      <c r="A8478" s="2">
        <v>45965</v>
      </c>
      <c r="B8478" t="s">
        <v>42</v>
      </c>
      <c r="C8478">
        <v>109</v>
      </c>
      <c r="D8478">
        <v>3</v>
      </c>
      <c r="E8478">
        <v>2.073</v>
      </c>
      <c r="F8478">
        <v>2.7519999999999998</v>
      </c>
      <c r="G8478">
        <v>6.22</v>
      </c>
      <c r="H8478">
        <v>6.22</v>
      </c>
      <c r="I8478" t="s">
        <v>149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X8478">
        <v>0</v>
      </c>
      <c r="Y8478">
        <v>0</v>
      </c>
    </row>
    <row r="8479" spans="1:25" x14ac:dyDescent="0.3">
      <c r="A8479" s="2">
        <v>45965</v>
      </c>
      <c r="B8479" t="s">
        <v>72</v>
      </c>
      <c r="C8479">
        <v>103</v>
      </c>
      <c r="D8479">
        <v>4</v>
      </c>
      <c r="E8479">
        <v>4.3600000000000003</v>
      </c>
      <c r="F8479">
        <v>3.883</v>
      </c>
      <c r="G8479">
        <v>17.440000000000001</v>
      </c>
      <c r="H8479">
        <v>17.440000000000001</v>
      </c>
      <c r="I8479" t="s">
        <v>149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X8479">
        <v>0</v>
      </c>
      <c r="Y8479">
        <v>0</v>
      </c>
    </row>
    <row r="8480" spans="1:25" x14ac:dyDescent="0.3">
      <c r="A8480" s="2">
        <v>45965</v>
      </c>
      <c r="B8480" t="s">
        <v>84</v>
      </c>
      <c r="C8480">
        <v>43</v>
      </c>
      <c r="D8480">
        <v>1</v>
      </c>
      <c r="E8480">
        <v>0.72</v>
      </c>
      <c r="F8480">
        <v>2.3260000000000001</v>
      </c>
      <c r="G8480">
        <v>0.72</v>
      </c>
      <c r="H8480">
        <v>0.72</v>
      </c>
      <c r="I8480" t="s">
        <v>149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X8480">
        <v>0</v>
      </c>
      <c r="Y8480">
        <v>0</v>
      </c>
    </row>
    <row r="8481" spans="1:25" x14ac:dyDescent="0.3">
      <c r="A8481" s="2">
        <v>45965</v>
      </c>
      <c r="B8481" t="s">
        <v>68</v>
      </c>
      <c r="C8481">
        <v>893</v>
      </c>
      <c r="D8481">
        <v>7</v>
      </c>
      <c r="E8481">
        <v>3.3260000000000001</v>
      </c>
      <c r="F8481">
        <v>0.78400000000000003</v>
      </c>
      <c r="G8481">
        <v>23.28</v>
      </c>
      <c r="H8481">
        <v>23.28</v>
      </c>
      <c r="I8481" t="s">
        <v>149</v>
      </c>
      <c r="J8481">
        <v>6</v>
      </c>
      <c r="K8481">
        <v>7</v>
      </c>
      <c r="L8481">
        <v>7</v>
      </c>
      <c r="M8481">
        <v>7</v>
      </c>
      <c r="N8481">
        <v>6</v>
      </c>
      <c r="O8481">
        <v>7</v>
      </c>
      <c r="P8481">
        <v>7</v>
      </c>
      <c r="Q8481">
        <v>7</v>
      </c>
      <c r="R8481">
        <v>181.33</v>
      </c>
      <c r="S8481">
        <v>208.82</v>
      </c>
      <c r="T8481">
        <v>208.82</v>
      </c>
      <c r="U8481">
        <v>208.82</v>
      </c>
      <c r="V8481">
        <v>11.14835744</v>
      </c>
      <c r="W8481">
        <v>11.14835744</v>
      </c>
      <c r="X8481">
        <v>8.9699312710000001</v>
      </c>
      <c r="Y8481">
        <v>8.9699312710000001</v>
      </c>
    </row>
    <row r="8482" spans="1:25" x14ac:dyDescent="0.3">
      <c r="A8482" s="2">
        <v>45965</v>
      </c>
      <c r="B8482" t="s">
        <v>64</v>
      </c>
      <c r="C8482">
        <v>322</v>
      </c>
      <c r="D8482">
        <v>5</v>
      </c>
      <c r="E8482">
        <v>4.47</v>
      </c>
      <c r="F8482">
        <v>1.5529999999999999</v>
      </c>
      <c r="G8482">
        <v>22.35</v>
      </c>
      <c r="H8482">
        <v>22.35</v>
      </c>
      <c r="I8482" t="s">
        <v>149</v>
      </c>
      <c r="J8482">
        <v>1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32.22</v>
      </c>
      <c r="S8482">
        <v>32.22</v>
      </c>
      <c r="T8482">
        <v>32.22</v>
      </c>
      <c r="U8482">
        <v>32.22</v>
      </c>
      <c r="V8482">
        <v>69.366852890000004</v>
      </c>
      <c r="W8482">
        <v>69.366852890000004</v>
      </c>
      <c r="X8482">
        <v>1.4416107380000001</v>
      </c>
      <c r="Y8482">
        <v>1.4416107380000001</v>
      </c>
    </row>
    <row r="8483" spans="1:25" x14ac:dyDescent="0.3">
      <c r="A8483" s="2">
        <v>45965</v>
      </c>
      <c r="B8483" t="s">
        <v>26</v>
      </c>
      <c r="C8483">
        <v>177</v>
      </c>
      <c r="D8483">
        <v>1</v>
      </c>
      <c r="E8483">
        <v>3.38</v>
      </c>
      <c r="F8483">
        <v>0.56499999999999995</v>
      </c>
      <c r="G8483">
        <v>3.38</v>
      </c>
      <c r="H8483">
        <v>3.38</v>
      </c>
      <c r="I8483" t="s">
        <v>149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X8483">
        <v>0</v>
      </c>
      <c r="Y8483">
        <v>0</v>
      </c>
    </row>
    <row r="8484" spans="1:25" x14ac:dyDescent="0.3">
      <c r="A8484" s="2">
        <v>45965</v>
      </c>
      <c r="B8484" t="s">
        <v>15</v>
      </c>
      <c r="C8484">
        <v>853</v>
      </c>
      <c r="D8484">
        <v>4</v>
      </c>
      <c r="E8484">
        <v>4.2880000000000003</v>
      </c>
      <c r="F8484">
        <v>0.46899999999999997</v>
      </c>
      <c r="G8484">
        <v>17.149999999999999</v>
      </c>
      <c r="H8484">
        <v>17.149999999999999</v>
      </c>
      <c r="I8484" t="s">
        <v>149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X8484">
        <v>0</v>
      </c>
      <c r="Y8484">
        <v>0</v>
      </c>
    </row>
    <row r="8485" spans="1:25" x14ac:dyDescent="0.3">
      <c r="A8485" s="2">
        <v>45965</v>
      </c>
      <c r="B8485" t="s">
        <v>36</v>
      </c>
      <c r="C8485">
        <v>93</v>
      </c>
      <c r="D8485">
        <v>0</v>
      </c>
      <c r="F8485">
        <v>0</v>
      </c>
      <c r="G8485">
        <v>0</v>
      </c>
      <c r="H8485">
        <v>0</v>
      </c>
      <c r="I8485" t="s">
        <v>149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5" x14ac:dyDescent="0.3">
      <c r="A8486" s="2">
        <v>45965</v>
      </c>
      <c r="B8486" t="s">
        <v>78</v>
      </c>
      <c r="C8486">
        <v>466</v>
      </c>
      <c r="D8486">
        <v>1</v>
      </c>
      <c r="E8486">
        <v>4.9000000000000004</v>
      </c>
      <c r="F8486">
        <v>0.215</v>
      </c>
      <c r="G8486">
        <v>4.9000000000000004</v>
      </c>
      <c r="H8486">
        <v>4.9000000000000004</v>
      </c>
      <c r="I8486" t="s">
        <v>149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X8486">
        <v>0</v>
      </c>
      <c r="Y8486">
        <v>0</v>
      </c>
    </row>
    <row r="8487" spans="1:25" x14ac:dyDescent="0.3">
      <c r="A8487" s="2">
        <v>45965</v>
      </c>
      <c r="B8487" t="s">
        <v>21</v>
      </c>
      <c r="C8487">
        <v>3224</v>
      </c>
      <c r="D8487">
        <v>17</v>
      </c>
      <c r="E8487">
        <v>1.357</v>
      </c>
      <c r="F8487">
        <v>0.52700000000000002</v>
      </c>
      <c r="G8487">
        <v>23.07</v>
      </c>
      <c r="H8487">
        <v>23.07</v>
      </c>
      <c r="I8487" t="s">
        <v>149</v>
      </c>
      <c r="J8487">
        <v>1</v>
      </c>
      <c r="K8487">
        <v>3</v>
      </c>
      <c r="L8487">
        <v>3</v>
      </c>
      <c r="M8487">
        <v>3</v>
      </c>
      <c r="N8487">
        <v>1</v>
      </c>
      <c r="O8487">
        <v>4</v>
      </c>
      <c r="P8487">
        <v>4</v>
      </c>
      <c r="Q8487">
        <v>4</v>
      </c>
      <c r="R8487">
        <v>22.49</v>
      </c>
      <c r="S8487">
        <v>88.13</v>
      </c>
      <c r="T8487">
        <v>88.13</v>
      </c>
      <c r="U8487">
        <v>88.13</v>
      </c>
      <c r="V8487">
        <v>26.177238169999999</v>
      </c>
      <c r="W8487">
        <v>26.177238169999999</v>
      </c>
      <c r="X8487">
        <v>3.8201127000000001</v>
      </c>
      <c r="Y8487">
        <v>3.8201127000000001</v>
      </c>
    </row>
    <row r="8488" spans="1:25" x14ac:dyDescent="0.3">
      <c r="A8488" s="2">
        <v>45965</v>
      </c>
      <c r="B8488" t="s">
        <v>94</v>
      </c>
      <c r="C8488">
        <v>133</v>
      </c>
      <c r="D8488">
        <v>1</v>
      </c>
      <c r="E8488">
        <v>4.1900000000000004</v>
      </c>
      <c r="F8488">
        <v>0.752</v>
      </c>
      <c r="G8488">
        <v>4.1900000000000004</v>
      </c>
      <c r="H8488">
        <v>4.1900000000000004</v>
      </c>
      <c r="I8488" t="s">
        <v>149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78.489999999999995</v>
      </c>
      <c r="S8488">
        <v>78.489999999999995</v>
      </c>
      <c r="T8488">
        <v>78.489999999999995</v>
      </c>
      <c r="U8488">
        <v>78.489999999999995</v>
      </c>
      <c r="V8488">
        <v>5.3382596510000004</v>
      </c>
      <c r="W8488">
        <v>5.3382596510000004</v>
      </c>
      <c r="X8488">
        <v>18.732696900000001</v>
      </c>
      <c r="Y8488">
        <v>18.732696900000001</v>
      </c>
    </row>
    <row r="8489" spans="1:25" x14ac:dyDescent="0.3">
      <c r="A8489" s="2">
        <v>45965</v>
      </c>
      <c r="B8489" t="s">
        <v>17</v>
      </c>
      <c r="C8489">
        <v>38</v>
      </c>
      <c r="D8489">
        <v>0</v>
      </c>
      <c r="F8489">
        <v>0</v>
      </c>
      <c r="G8489">
        <v>0</v>
      </c>
      <c r="H8489">
        <v>0</v>
      </c>
      <c r="I8489" t="s">
        <v>149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5" x14ac:dyDescent="0.3">
      <c r="A8490" s="2">
        <v>45965</v>
      </c>
      <c r="B8490" t="s">
        <v>17</v>
      </c>
      <c r="C8490">
        <v>38</v>
      </c>
      <c r="D8490">
        <v>0</v>
      </c>
      <c r="F8490">
        <v>0</v>
      </c>
      <c r="G8490">
        <v>0</v>
      </c>
      <c r="H8490">
        <v>0</v>
      </c>
      <c r="I8490" t="s">
        <v>149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5" x14ac:dyDescent="0.3">
      <c r="A8491" s="2">
        <v>45965</v>
      </c>
      <c r="B8491" t="s">
        <v>17</v>
      </c>
      <c r="C8491">
        <v>105</v>
      </c>
      <c r="D8491">
        <v>0</v>
      </c>
      <c r="F8491">
        <v>0</v>
      </c>
      <c r="G8491">
        <v>0</v>
      </c>
      <c r="H8491">
        <v>0</v>
      </c>
      <c r="I8491" t="s">
        <v>149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5" x14ac:dyDescent="0.3">
      <c r="A8492" s="2">
        <v>45965</v>
      </c>
      <c r="B8492" t="s">
        <v>17</v>
      </c>
      <c r="C8492">
        <v>14</v>
      </c>
      <c r="D8492">
        <v>0</v>
      </c>
      <c r="F8492">
        <v>0</v>
      </c>
      <c r="G8492">
        <v>0</v>
      </c>
      <c r="H8492">
        <v>0</v>
      </c>
      <c r="I8492" t="s">
        <v>149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5" x14ac:dyDescent="0.3">
      <c r="A8493" s="2">
        <v>45965</v>
      </c>
      <c r="B8493" t="s">
        <v>52</v>
      </c>
      <c r="C8493">
        <v>921</v>
      </c>
      <c r="D8493">
        <v>13</v>
      </c>
      <c r="E8493">
        <v>0.628</v>
      </c>
      <c r="F8493">
        <v>1.4119999999999999</v>
      </c>
      <c r="G8493">
        <v>8.16</v>
      </c>
      <c r="H8493">
        <v>8.16</v>
      </c>
      <c r="I8493" t="s">
        <v>149</v>
      </c>
      <c r="J8493">
        <v>1</v>
      </c>
      <c r="K8493">
        <v>1</v>
      </c>
      <c r="L8493">
        <v>3</v>
      </c>
      <c r="M8493">
        <v>3</v>
      </c>
      <c r="N8493">
        <v>1</v>
      </c>
      <c r="O8493">
        <v>1</v>
      </c>
      <c r="P8493">
        <v>3</v>
      </c>
      <c r="Q8493">
        <v>3</v>
      </c>
      <c r="R8493">
        <v>13.88</v>
      </c>
      <c r="S8493">
        <v>13.88</v>
      </c>
      <c r="T8493">
        <v>62.64</v>
      </c>
      <c r="U8493">
        <v>62.64</v>
      </c>
      <c r="V8493">
        <v>58.789625360000002</v>
      </c>
      <c r="W8493">
        <v>13.026819919999999</v>
      </c>
      <c r="X8493">
        <v>1.700980392</v>
      </c>
      <c r="Y8493">
        <v>7.6764705879999999</v>
      </c>
    </row>
    <row r="8494" spans="1:25" x14ac:dyDescent="0.3">
      <c r="A8494" s="2">
        <v>45965</v>
      </c>
      <c r="B8494" t="s">
        <v>52</v>
      </c>
      <c r="C8494">
        <v>1383</v>
      </c>
      <c r="D8494">
        <v>9</v>
      </c>
      <c r="E8494">
        <v>0.65900000000000003</v>
      </c>
      <c r="F8494">
        <v>0.65100000000000002</v>
      </c>
      <c r="G8494">
        <v>5.93</v>
      </c>
      <c r="H8494">
        <v>5.93</v>
      </c>
      <c r="I8494" t="s">
        <v>149</v>
      </c>
      <c r="J8494">
        <v>4</v>
      </c>
      <c r="K8494">
        <v>4</v>
      </c>
      <c r="L8494">
        <v>4</v>
      </c>
      <c r="M8494">
        <v>4</v>
      </c>
      <c r="N8494">
        <v>4</v>
      </c>
      <c r="O8494">
        <v>4</v>
      </c>
      <c r="P8494">
        <v>4</v>
      </c>
      <c r="Q8494">
        <v>4</v>
      </c>
      <c r="R8494">
        <v>66.62</v>
      </c>
      <c r="S8494">
        <v>66.62</v>
      </c>
      <c r="T8494">
        <v>66.62</v>
      </c>
      <c r="U8494">
        <v>66.62</v>
      </c>
      <c r="V8494">
        <v>8.9012308620000002</v>
      </c>
      <c r="W8494">
        <v>8.9012308620000002</v>
      </c>
      <c r="X8494">
        <v>11.234401350000001</v>
      </c>
      <c r="Y8494">
        <v>11.234401350000001</v>
      </c>
    </row>
    <row r="8495" spans="1:25" x14ac:dyDescent="0.3">
      <c r="A8495" s="2">
        <v>45965</v>
      </c>
      <c r="B8495" t="s">
        <v>52</v>
      </c>
      <c r="C8495">
        <v>645</v>
      </c>
      <c r="D8495">
        <v>11</v>
      </c>
      <c r="E8495">
        <v>0.502</v>
      </c>
      <c r="F8495">
        <v>1.7050000000000001</v>
      </c>
      <c r="G8495">
        <v>5.52</v>
      </c>
      <c r="H8495">
        <v>5.52</v>
      </c>
      <c r="I8495" t="s">
        <v>149</v>
      </c>
      <c r="J8495">
        <v>2</v>
      </c>
      <c r="K8495">
        <v>2</v>
      </c>
      <c r="L8495">
        <v>2</v>
      </c>
      <c r="M8495">
        <v>2</v>
      </c>
      <c r="N8495">
        <v>2</v>
      </c>
      <c r="O8495">
        <v>2</v>
      </c>
      <c r="P8495">
        <v>2</v>
      </c>
      <c r="Q8495">
        <v>2</v>
      </c>
      <c r="R8495">
        <v>27.76</v>
      </c>
      <c r="S8495">
        <v>27.76</v>
      </c>
      <c r="T8495">
        <v>27.76</v>
      </c>
      <c r="U8495">
        <v>27.76</v>
      </c>
      <c r="V8495">
        <v>19.884726220000001</v>
      </c>
      <c r="W8495">
        <v>19.884726220000001</v>
      </c>
      <c r="X8495">
        <v>5.0289855069999998</v>
      </c>
      <c r="Y8495">
        <v>5.0289855069999998</v>
      </c>
    </row>
    <row r="8496" spans="1:25" x14ac:dyDescent="0.3">
      <c r="A8496" s="2">
        <v>45965</v>
      </c>
      <c r="B8496" t="s">
        <v>52</v>
      </c>
      <c r="C8496">
        <v>3807</v>
      </c>
      <c r="D8496">
        <v>21</v>
      </c>
      <c r="E8496">
        <v>0.28699999999999998</v>
      </c>
      <c r="F8496">
        <v>0.55200000000000005</v>
      </c>
      <c r="G8496">
        <v>6.03</v>
      </c>
      <c r="H8496">
        <v>6.03</v>
      </c>
      <c r="I8496" t="s">
        <v>149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  <c r="R8496">
        <v>15.98</v>
      </c>
      <c r="S8496">
        <v>15.98</v>
      </c>
      <c r="T8496">
        <v>15.98</v>
      </c>
      <c r="U8496">
        <v>15.98</v>
      </c>
      <c r="V8496">
        <v>37.734668339999999</v>
      </c>
      <c r="W8496">
        <v>37.734668339999999</v>
      </c>
      <c r="X8496">
        <v>2.6500829189999999</v>
      </c>
      <c r="Y8496">
        <v>2.6500829189999999</v>
      </c>
    </row>
    <row r="8497" spans="1:25" x14ac:dyDescent="0.3">
      <c r="A8497" s="2">
        <v>45965</v>
      </c>
      <c r="B8497" t="s">
        <v>112</v>
      </c>
      <c r="C8497">
        <v>48</v>
      </c>
      <c r="D8497">
        <v>0</v>
      </c>
      <c r="F8497">
        <v>0</v>
      </c>
      <c r="G8497">
        <v>0</v>
      </c>
      <c r="H8497">
        <v>0</v>
      </c>
      <c r="I8497" t="s">
        <v>149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5" x14ac:dyDescent="0.3">
      <c r="A8498" s="2">
        <v>45965</v>
      </c>
      <c r="B8498" t="s">
        <v>15</v>
      </c>
      <c r="C8498">
        <v>162</v>
      </c>
      <c r="D8498">
        <v>1</v>
      </c>
      <c r="E8498">
        <v>1.5</v>
      </c>
      <c r="F8498">
        <v>0.61699999999999999</v>
      </c>
      <c r="G8498">
        <v>1.5</v>
      </c>
      <c r="H8498">
        <v>1.5</v>
      </c>
      <c r="I8498" t="s">
        <v>149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X8498">
        <v>0</v>
      </c>
      <c r="Y8498">
        <v>0</v>
      </c>
    </row>
    <row r="8499" spans="1:25" x14ac:dyDescent="0.3">
      <c r="A8499" s="2">
        <v>45965</v>
      </c>
      <c r="B8499" t="s">
        <v>112</v>
      </c>
      <c r="C8499">
        <v>132</v>
      </c>
      <c r="D8499">
        <v>0</v>
      </c>
      <c r="F8499">
        <v>0</v>
      </c>
      <c r="G8499">
        <v>0</v>
      </c>
      <c r="H8499">
        <v>0</v>
      </c>
      <c r="I8499" t="s">
        <v>149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5" x14ac:dyDescent="0.3">
      <c r="A8500" s="2">
        <v>45965</v>
      </c>
      <c r="B8500" t="s">
        <v>15</v>
      </c>
      <c r="C8500">
        <v>373</v>
      </c>
      <c r="D8500">
        <v>5</v>
      </c>
      <c r="E8500">
        <v>0.95399999999999996</v>
      </c>
      <c r="F8500">
        <v>1.34</v>
      </c>
      <c r="G8500">
        <v>4.7699999999999996</v>
      </c>
      <c r="H8500">
        <v>4.7699999999999996</v>
      </c>
      <c r="I8500" t="s">
        <v>149</v>
      </c>
      <c r="J8500">
        <v>2</v>
      </c>
      <c r="K8500">
        <v>2</v>
      </c>
      <c r="L8500">
        <v>2</v>
      </c>
      <c r="M8500">
        <v>2</v>
      </c>
      <c r="N8500">
        <v>3</v>
      </c>
      <c r="O8500">
        <v>3</v>
      </c>
      <c r="P8500">
        <v>3</v>
      </c>
      <c r="Q8500">
        <v>3</v>
      </c>
      <c r="R8500">
        <v>110.64</v>
      </c>
      <c r="S8500">
        <v>110.64</v>
      </c>
      <c r="T8500">
        <v>110.64</v>
      </c>
      <c r="U8500">
        <v>110.64</v>
      </c>
      <c r="V8500">
        <v>4.3112798259999998</v>
      </c>
      <c r="W8500">
        <v>4.3112798259999998</v>
      </c>
      <c r="X8500">
        <v>23.194968549999999</v>
      </c>
      <c r="Y8500">
        <v>23.194968549999999</v>
      </c>
    </row>
    <row r="8501" spans="1:25" x14ac:dyDescent="0.3">
      <c r="A8501" s="2">
        <v>45965</v>
      </c>
      <c r="B8501" t="s">
        <v>15</v>
      </c>
      <c r="C8501">
        <v>410</v>
      </c>
      <c r="D8501">
        <v>3</v>
      </c>
      <c r="E8501">
        <v>1.587</v>
      </c>
      <c r="F8501">
        <v>0.73199999999999998</v>
      </c>
      <c r="G8501">
        <v>4.76</v>
      </c>
      <c r="H8501">
        <v>4.76</v>
      </c>
      <c r="I8501" t="s">
        <v>149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X8501">
        <v>0</v>
      </c>
      <c r="Y8501">
        <v>0</v>
      </c>
    </row>
    <row r="8502" spans="1:25" x14ac:dyDescent="0.3">
      <c r="A8502" s="2">
        <v>45965</v>
      </c>
      <c r="B8502" t="s">
        <v>112</v>
      </c>
      <c r="C8502">
        <v>166</v>
      </c>
      <c r="D8502">
        <v>1</v>
      </c>
      <c r="E8502">
        <v>1.89</v>
      </c>
      <c r="F8502">
        <v>0.60199999999999998</v>
      </c>
      <c r="G8502">
        <v>1.89</v>
      </c>
      <c r="H8502">
        <v>1.89</v>
      </c>
      <c r="I8502" t="s">
        <v>149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X8502">
        <v>0</v>
      </c>
      <c r="Y8502">
        <v>0</v>
      </c>
    </row>
    <row r="8503" spans="1:25" x14ac:dyDescent="0.3">
      <c r="A8503" s="2">
        <v>45965</v>
      </c>
      <c r="B8503" t="s">
        <v>15</v>
      </c>
      <c r="C8503">
        <v>302</v>
      </c>
      <c r="D8503">
        <v>0</v>
      </c>
      <c r="F8503">
        <v>0</v>
      </c>
      <c r="G8503">
        <v>0</v>
      </c>
      <c r="H8503">
        <v>0</v>
      </c>
      <c r="I8503" t="s">
        <v>149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5" x14ac:dyDescent="0.3">
      <c r="A8504" s="2">
        <v>45965</v>
      </c>
      <c r="B8504" t="s">
        <v>112</v>
      </c>
      <c r="C8504">
        <v>277</v>
      </c>
      <c r="D8504">
        <v>3</v>
      </c>
      <c r="E8504">
        <v>0.59699999999999998</v>
      </c>
      <c r="F8504">
        <v>1.083</v>
      </c>
      <c r="G8504">
        <v>1.79</v>
      </c>
      <c r="H8504">
        <v>1.79</v>
      </c>
      <c r="I8504" t="s">
        <v>149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X8504">
        <v>0</v>
      </c>
      <c r="Y8504">
        <v>0</v>
      </c>
    </row>
    <row r="8505" spans="1:25" x14ac:dyDescent="0.3">
      <c r="A8505" s="2">
        <v>45965</v>
      </c>
      <c r="B8505" t="s">
        <v>100</v>
      </c>
      <c r="C8505">
        <v>11</v>
      </c>
      <c r="D8505">
        <v>0</v>
      </c>
      <c r="F8505">
        <v>0</v>
      </c>
      <c r="G8505">
        <v>0</v>
      </c>
      <c r="H8505">
        <v>0</v>
      </c>
      <c r="I8505" t="s">
        <v>149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5" x14ac:dyDescent="0.3">
      <c r="A8506" s="2">
        <v>45965</v>
      </c>
      <c r="B8506" t="s">
        <v>54</v>
      </c>
      <c r="C8506">
        <v>655</v>
      </c>
      <c r="D8506">
        <v>6</v>
      </c>
      <c r="E8506">
        <v>1.155</v>
      </c>
      <c r="F8506">
        <v>0.91600000000000004</v>
      </c>
      <c r="G8506">
        <v>6.93</v>
      </c>
      <c r="H8506">
        <v>6.93</v>
      </c>
      <c r="I8506" t="s">
        <v>149</v>
      </c>
      <c r="J8506">
        <v>3</v>
      </c>
      <c r="K8506">
        <v>3</v>
      </c>
      <c r="L8506">
        <v>3</v>
      </c>
      <c r="M8506">
        <v>3</v>
      </c>
      <c r="N8506">
        <v>3</v>
      </c>
      <c r="O8506">
        <v>3</v>
      </c>
      <c r="P8506">
        <v>3</v>
      </c>
      <c r="Q8506">
        <v>3</v>
      </c>
      <c r="R8506">
        <v>64.64</v>
      </c>
      <c r="S8506">
        <v>64.64</v>
      </c>
      <c r="T8506">
        <v>64.64</v>
      </c>
      <c r="U8506">
        <v>64.64</v>
      </c>
      <c r="V8506">
        <v>10.72091584</v>
      </c>
      <c r="W8506">
        <v>10.72091584</v>
      </c>
      <c r="X8506">
        <v>9.3275613279999998</v>
      </c>
      <c r="Y8506">
        <v>9.3275613279999998</v>
      </c>
    </row>
    <row r="8507" spans="1:25" x14ac:dyDescent="0.3">
      <c r="A8507" s="2">
        <v>45965</v>
      </c>
      <c r="B8507" t="s">
        <v>60</v>
      </c>
      <c r="C8507">
        <v>907</v>
      </c>
      <c r="D8507">
        <v>2</v>
      </c>
      <c r="E8507">
        <v>0.91500000000000004</v>
      </c>
      <c r="F8507">
        <v>0.221</v>
      </c>
      <c r="G8507">
        <v>1.83</v>
      </c>
      <c r="H8507">
        <v>1.83</v>
      </c>
      <c r="I8507" t="s">
        <v>149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>
        <v>21.88</v>
      </c>
      <c r="S8507">
        <v>21.88</v>
      </c>
      <c r="T8507">
        <v>21.88</v>
      </c>
      <c r="U8507">
        <v>21.88</v>
      </c>
      <c r="V8507">
        <v>8.3638025589999998</v>
      </c>
      <c r="W8507">
        <v>8.3638025589999998</v>
      </c>
      <c r="X8507">
        <v>11.95628415</v>
      </c>
      <c r="Y8507">
        <v>11.95628415</v>
      </c>
    </row>
    <row r="8508" spans="1:25" x14ac:dyDescent="0.3">
      <c r="A8508" s="2">
        <v>45965</v>
      </c>
      <c r="B8508" t="s">
        <v>60</v>
      </c>
      <c r="C8508">
        <v>1617</v>
      </c>
      <c r="D8508">
        <v>4</v>
      </c>
      <c r="E8508">
        <v>0.85499999999999998</v>
      </c>
      <c r="F8508">
        <v>0.247</v>
      </c>
      <c r="G8508">
        <v>3.42</v>
      </c>
      <c r="H8508">
        <v>3.42</v>
      </c>
      <c r="I8508" t="s">
        <v>149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1</v>
      </c>
      <c r="R8508">
        <v>21.88</v>
      </c>
      <c r="S8508">
        <v>21.88</v>
      </c>
      <c r="T8508">
        <v>21.88</v>
      </c>
      <c r="U8508">
        <v>21.88</v>
      </c>
      <c r="V8508">
        <v>15.63071298</v>
      </c>
      <c r="W8508">
        <v>15.63071298</v>
      </c>
      <c r="X8508">
        <v>6.3976608190000004</v>
      </c>
      <c r="Y8508">
        <v>6.3976608190000004</v>
      </c>
    </row>
    <row r="8509" spans="1:25" x14ac:dyDescent="0.3">
      <c r="A8509" s="2">
        <v>45965</v>
      </c>
      <c r="B8509" t="s">
        <v>100</v>
      </c>
      <c r="C8509">
        <v>16</v>
      </c>
      <c r="D8509">
        <v>0</v>
      </c>
      <c r="F8509">
        <v>0</v>
      </c>
      <c r="G8509">
        <v>0</v>
      </c>
      <c r="H8509">
        <v>0</v>
      </c>
      <c r="I8509" t="s">
        <v>149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5" x14ac:dyDescent="0.3">
      <c r="A8510" s="2">
        <v>45965</v>
      </c>
      <c r="B8510" t="s">
        <v>54</v>
      </c>
      <c r="C8510">
        <v>2280</v>
      </c>
      <c r="D8510">
        <v>10</v>
      </c>
      <c r="E8510">
        <v>0.78100000000000003</v>
      </c>
      <c r="F8510">
        <v>0.439</v>
      </c>
      <c r="G8510">
        <v>7.81</v>
      </c>
      <c r="H8510">
        <v>7.81</v>
      </c>
      <c r="I8510" t="s">
        <v>149</v>
      </c>
      <c r="J8510">
        <v>1</v>
      </c>
      <c r="K8510">
        <v>2</v>
      </c>
      <c r="L8510">
        <v>2</v>
      </c>
      <c r="M8510">
        <v>2</v>
      </c>
      <c r="N8510">
        <v>1</v>
      </c>
      <c r="O8510">
        <v>2</v>
      </c>
      <c r="P8510">
        <v>2</v>
      </c>
      <c r="Q8510">
        <v>2</v>
      </c>
      <c r="R8510">
        <v>22.88</v>
      </c>
      <c r="S8510">
        <v>44.76</v>
      </c>
      <c r="T8510">
        <v>44.76</v>
      </c>
      <c r="U8510">
        <v>44.76</v>
      </c>
      <c r="V8510">
        <v>17.44861483</v>
      </c>
      <c r="W8510">
        <v>17.44861483</v>
      </c>
      <c r="X8510">
        <v>5.7311139559999997</v>
      </c>
      <c r="Y8510">
        <v>5.7311139559999997</v>
      </c>
    </row>
    <row r="8511" spans="1:25" x14ac:dyDescent="0.3">
      <c r="A8511" s="2">
        <v>45965</v>
      </c>
      <c r="B8511" t="s">
        <v>100</v>
      </c>
      <c r="C8511">
        <v>29</v>
      </c>
      <c r="D8511">
        <v>0</v>
      </c>
      <c r="F8511">
        <v>0</v>
      </c>
      <c r="G8511">
        <v>0</v>
      </c>
      <c r="H8511">
        <v>0</v>
      </c>
      <c r="I8511" t="s">
        <v>149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5" x14ac:dyDescent="0.3">
      <c r="A8512" s="2">
        <v>45965</v>
      </c>
      <c r="B8512" t="s">
        <v>54</v>
      </c>
      <c r="C8512">
        <v>283</v>
      </c>
      <c r="D8512">
        <v>5</v>
      </c>
      <c r="E8512">
        <v>0.91800000000000004</v>
      </c>
      <c r="F8512">
        <v>1.7669999999999999</v>
      </c>
      <c r="G8512">
        <v>4.59</v>
      </c>
      <c r="H8512">
        <v>4.59</v>
      </c>
      <c r="I8512" t="s">
        <v>149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X8512">
        <v>0</v>
      </c>
      <c r="Y8512">
        <v>0</v>
      </c>
    </row>
    <row r="8513" spans="1:25" x14ac:dyDescent="0.3">
      <c r="A8513" s="2">
        <v>45965</v>
      </c>
      <c r="B8513" t="s">
        <v>60</v>
      </c>
      <c r="C8513">
        <v>549</v>
      </c>
      <c r="D8513">
        <v>6</v>
      </c>
      <c r="E8513">
        <v>1.165</v>
      </c>
      <c r="F8513">
        <v>1.093</v>
      </c>
      <c r="G8513">
        <v>6.99</v>
      </c>
      <c r="H8513">
        <v>6.99</v>
      </c>
      <c r="I8513" t="s">
        <v>149</v>
      </c>
      <c r="J8513">
        <v>0</v>
      </c>
      <c r="K8513">
        <v>1</v>
      </c>
      <c r="L8513">
        <v>1</v>
      </c>
      <c r="M8513">
        <v>1</v>
      </c>
      <c r="N8513">
        <v>0</v>
      </c>
      <c r="O8513">
        <v>1</v>
      </c>
      <c r="P8513">
        <v>1</v>
      </c>
      <c r="Q8513">
        <v>1</v>
      </c>
      <c r="R8513">
        <v>0</v>
      </c>
      <c r="S8513">
        <v>21.88</v>
      </c>
      <c r="T8513">
        <v>21.88</v>
      </c>
      <c r="U8513">
        <v>21.88</v>
      </c>
      <c r="V8513">
        <v>31.946983549999999</v>
      </c>
      <c r="W8513">
        <v>31.946983549999999</v>
      </c>
      <c r="X8513">
        <v>3.1301859799999998</v>
      </c>
      <c r="Y8513">
        <v>3.1301859799999998</v>
      </c>
    </row>
    <row r="8514" spans="1:25" x14ac:dyDescent="0.3">
      <c r="A8514" s="2">
        <v>45965</v>
      </c>
      <c r="B8514" t="s">
        <v>54</v>
      </c>
      <c r="C8514">
        <v>4143</v>
      </c>
      <c r="D8514">
        <v>11</v>
      </c>
      <c r="E8514">
        <v>0.53300000000000003</v>
      </c>
      <c r="F8514">
        <v>0.26600000000000001</v>
      </c>
      <c r="G8514">
        <v>5.86</v>
      </c>
      <c r="H8514">
        <v>5.86</v>
      </c>
      <c r="I8514" t="s">
        <v>149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34.49</v>
      </c>
      <c r="S8514">
        <v>34.49</v>
      </c>
      <c r="T8514">
        <v>34.49</v>
      </c>
      <c r="U8514">
        <v>34.49</v>
      </c>
      <c r="V8514">
        <v>16.990432009999999</v>
      </c>
      <c r="W8514">
        <v>16.990432009999999</v>
      </c>
      <c r="X8514">
        <v>5.8856655289999997</v>
      </c>
      <c r="Y8514">
        <v>5.8856655289999997</v>
      </c>
    </row>
    <row r="8515" spans="1:25" x14ac:dyDescent="0.3">
      <c r="A8515" s="2">
        <v>45965</v>
      </c>
      <c r="B8515" t="s">
        <v>100</v>
      </c>
      <c r="C8515">
        <v>10</v>
      </c>
      <c r="D8515">
        <v>0</v>
      </c>
      <c r="F8515">
        <v>0</v>
      </c>
      <c r="G8515">
        <v>0</v>
      </c>
      <c r="H8515">
        <v>0</v>
      </c>
      <c r="I8515" t="s">
        <v>149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5" x14ac:dyDescent="0.3">
      <c r="A8516" s="2">
        <v>45965</v>
      </c>
      <c r="B8516" t="s">
        <v>60</v>
      </c>
      <c r="C8516">
        <v>1340</v>
      </c>
      <c r="D8516">
        <v>9</v>
      </c>
      <c r="E8516">
        <v>0.51400000000000001</v>
      </c>
      <c r="F8516">
        <v>0.67200000000000004</v>
      </c>
      <c r="G8516">
        <v>4.63</v>
      </c>
      <c r="H8516">
        <v>4.63</v>
      </c>
      <c r="I8516" t="s">
        <v>149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X8516">
        <v>0</v>
      </c>
      <c r="Y8516">
        <v>0</v>
      </c>
    </row>
    <row r="8517" spans="1:25" x14ac:dyDescent="0.3">
      <c r="A8517" s="2">
        <v>45965</v>
      </c>
      <c r="B8517" t="s">
        <v>48</v>
      </c>
      <c r="C8517">
        <v>319</v>
      </c>
      <c r="D8517">
        <v>4</v>
      </c>
      <c r="E8517">
        <v>1.7549999999999999</v>
      </c>
      <c r="F8517">
        <v>1.254</v>
      </c>
      <c r="G8517">
        <v>7.02</v>
      </c>
      <c r="H8517">
        <v>7.02</v>
      </c>
      <c r="I8517" t="s">
        <v>149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  <c r="R8517">
        <v>28.49</v>
      </c>
      <c r="S8517">
        <v>28.49</v>
      </c>
      <c r="T8517">
        <v>28.49</v>
      </c>
      <c r="U8517">
        <v>28.49</v>
      </c>
      <c r="V8517">
        <v>24.64022464</v>
      </c>
      <c r="W8517">
        <v>24.64022464</v>
      </c>
      <c r="X8517">
        <v>4.0584045580000003</v>
      </c>
      <c r="Y8517">
        <v>4.0584045580000003</v>
      </c>
    </row>
    <row r="8518" spans="1:25" x14ac:dyDescent="0.3">
      <c r="A8518" s="2">
        <v>45965</v>
      </c>
      <c r="B8518" t="s">
        <v>48</v>
      </c>
      <c r="C8518">
        <v>1480</v>
      </c>
      <c r="D8518">
        <v>6</v>
      </c>
      <c r="E8518">
        <v>1.24</v>
      </c>
      <c r="F8518">
        <v>0.40500000000000003</v>
      </c>
      <c r="G8518">
        <v>7.44</v>
      </c>
      <c r="H8518">
        <v>7.44</v>
      </c>
      <c r="I8518" t="s">
        <v>149</v>
      </c>
      <c r="J8518">
        <v>2</v>
      </c>
      <c r="K8518">
        <v>2</v>
      </c>
      <c r="L8518">
        <v>2</v>
      </c>
      <c r="M8518">
        <v>2</v>
      </c>
      <c r="N8518">
        <v>2</v>
      </c>
      <c r="O8518">
        <v>2</v>
      </c>
      <c r="P8518">
        <v>2</v>
      </c>
      <c r="Q8518">
        <v>2</v>
      </c>
      <c r="R8518">
        <v>56.98</v>
      </c>
      <c r="S8518">
        <v>56.98</v>
      </c>
      <c r="T8518">
        <v>56.98</v>
      </c>
      <c r="U8518">
        <v>56.98</v>
      </c>
      <c r="V8518">
        <v>13.05721306</v>
      </c>
      <c r="W8518">
        <v>13.05721306</v>
      </c>
      <c r="X8518">
        <v>7.6586021510000002</v>
      </c>
      <c r="Y8518">
        <v>7.6586021510000002</v>
      </c>
    </row>
    <row r="8519" spans="1:25" x14ac:dyDescent="0.3">
      <c r="A8519" s="2">
        <v>45965</v>
      </c>
      <c r="B8519" t="s">
        <v>48</v>
      </c>
      <c r="C8519">
        <v>423</v>
      </c>
      <c r="D8519">
        <v>3</v>
      </c>
      <c r="E8519">
        <v>1.9870000000000001</v>
      </c>
      <c r="F8519">
        <v>0.70899999999999996</v>
      </c>
      <c r="G8519">
        <v>5.96</v>
      </c>
      <c r="H8519">
        <v>5.96</v>
      </c>
      <c r="I8519" t="s">
        <v>149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28.49</v>
      </c>
      <c r="S8519">
        <v>28.49</v>
      </c>
      <c r="T8519">
        <v>28.49</v>
      </c>
      <c r="U8519">
        <v>28.49</v>
      </c>
      <c r="V8519">
        <v>20.91962092</v>
      </c>
      <c r="W8519">
        <v>20.91962092</v>
      </c>
      <c r="X8519">
        <v>4.7802013419999998</v>
      </c>
      <c r="Y8519">
        <v>4.7802013419999998</v>
      </c>
    </row>
    <row r="8520" spans="1:25" x14ac:dyDescent="0.3">
      <c r="A8520" s="2">
        <v>45965</v>
      </c>
      <c r="B8520" t="s">
        <v>48</v>
      </c>
      <c r="C8520">
        <v>1127</v>
      </c>
      <c r="D8520">
        <v>3</v>
      </c>
      <c r="E8520">
        <v>0.753</v>
      </c>
      <c r="F8520">
        <v>0.26600000000000001</v>
      </c>
      <c r="G8520">
        <v>2.2599999999999998</v>
      </c>
      <c r="H8520">
        <v>2.2599999999999998</v>
      </c>
      <c r="I8520" t="s">
        <v>149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X8520">
        <v>0</v>
      </c>
      <c r="Y8520">
        <v>0</v>
      </c>
    </row>
    <row r="8521" spans="1:25" x14ac:dyDescent="0.3">
      <c r="A8521" s="2">
        <v>45965</v>
      </c>
      <c r="B8521" t="s">
        <v>19</v>
      </c>
      <c r="C8521">
        <v>21</v>
      </c>
      <c r="D8521">
        <v>0</v>
      </c>
      <c r="F8521">
        <v>0</v>
      </c>
      <c r="G8521">
        <v>0</v>
      </c>
      <c r="H8521">
        <v>0</v>
      </c>
      <c r="I8521" t="s">
        <v>149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5" x14ac:dyDescent="0.3">
      <c r="A8522" s="2">
        <v>45965</v>
      </c>
      <c r="B8522" t="s">
        <v>90</v>
      </c>
      <c r="C8522">
        <v>6</v>
      </c>
      <c r="D8522">
        <v>2</v>
      </c>
      <c r="E8522">
        <v>1.7849999999999999</v>
      </c>
      <c r="F8522">
        <v>33.332999999999998</v>
      </c>
      <c r="G8522">
        <v>3.57</v>
      </c>
      <c r="H8522">
        <v>3.57</v>
      </c>
      <c r="I8522" t="s">
        <v>149</v>
      </c>
      <c r="J8522">
        <v>1</v>
      </c>
      <c r="K8522">
        <v>1</v>
      </c>
      <c r="L8522">
        <v>1</v>
      </c>
      <c r="M8522">
        <v>1</v>
      </c>
      <c r="N8522">
        <v>3</v>
      </c>
      <c r="O8522">
        <v>3</v>
      </c>
      <c r="P8522">
        <v>3</v>
      </c>
      <c r="Q8522">
        <v>3</v>
      </c>
      <c r="R8522">
        <v>98.7</v>
      </c>
      <c r="S8522">
        <v>98.7</v>
      </c>
      <c r="T8522">
        <v>98.7</v>
      </c>
      <c r="U8522">
        <v>98.7</v>
      </c>
      <c r="V8522">
        <v>3.6170212770000001</v>
      </c>
      <c r="W8522">
        <v>3.6170212770000001</v>
      </c>
      <c r="X8522">
        <v>27.647058820000002</v>
      </c>
      <c r="Y8522">
        <v>27.647058820000002</v>
      </c>
    </row>
    <row r="8523" spans="1:25" x14ac:dyDescent="0.3">
      <c r="A8523" s="2">
        <v>45965</v>
      </c>
      <c r="B8523" t="s">
        <v>19</v>
      </c>
      <c r="C8523">
        <v>30</v>
      </c>
      <c r="D8523">
        <v>0</v>
      </c>
      <c r="F8523">
        <v>0</v>
      </c>
      <c r="G8523">
        <v>0</v>
      </c>
      <c r="H8523">
        <v>0</v>
      </c>
      <c r="I8523" t="s">
        <v>149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5" x14ac:dyDescent="0.3">
      <c r="A8524" s="2">
        <v>45965</v>
      </c>
      <c r="B8524" t="s">
        <v>90</v>
      </c>
      <c r="C8524">
        <v>9</v>
      </c>
      <c r="D8524">
        <v>0</v>
      </c>
      <c r="F8524">
        <v>0</v>
      </c>
      <c r="G8524">
        <v>0</v>
      </c>
      <c r="H8524">
        <v>0</v>
      </c>
      <c r="I8524" t="s">
        <v>149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5" x14ac:dyDescent="0.3">
      <c r="A8525" s="2">
        <v>45965</v>
      </c>
      <c r="B8525" t="s">
        <v>19</v>
      </c>
      <c r="C8525">
        <v>45</v>
      </c>
      <c r="D8525">
        <v>0</v>
      </c>
      <c r="F8525">
        <v>0</v>
      </c>
      <c r="G8525">
        <v>0</v>
      </c>
      <c r="H8525">
        <v>0</v>
      </c>
      <c r="I8525" t="s">
        <v>149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5" x14ac:dyDescent="0.3">
      <c r="A8526" s="2">
        <v>45965</v>
      </c>
      <c r="B8526" t="s">
        <v>90</v>
      </c>
      <c r="C8526">
        <v>13</v>
      </c>
      <c r="D8526">
        <v>0</v>
      </c>
      <c r="F8526">
        <v>0</v>
      </c>
      <c r="G8526">
        <v>0</v>
      </c>
      <c r="H8526">
        <v>0</v>
      </c>
      <c r="I8526" t="s">
        <v>149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5" x14ac:dyDescent="0.3">
      <c r="A8527" s="2">
        <v>45965</v>
      </c>
      <c r="B8527" t="s">
        <v>19</v>
      </c>
      <c r="C8527">
        <v>16</v>
      </c>
      <c r="D8527">
        <v>0</v>
      </c>
      <c r="F8527">
        <v>0</v>
      </c>
      <c r="G8527">
        <v>0</v>
      </c>
      <c r="H8527">
        <v>0</v>
      </c>
      <c r="I8527" t="s">
        <v>149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5" x14ac:dyDescent="0.3">
      <c r="A8528" s="2">
        <v>45965</v>
      </c>
      <c r="B8528" t="s">
        <v>90</v>
      </c>
      <c r="C8528">
        <v>5</v>
      </c>
      <c r="D8528">
        <v>0</v>
      </c>
      <c r="F8528">
        <v>0</v>
      </c>
      <c r="G8528">
        <v>0</v>
      </c>
      <c r="H8528">
        <v>0</v>
      </c>
      <c r="I8528" t="s">
        <v>149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5" x14ac:dyDescent="0.3">
      <c r="A8529" s="2">
        <v>45965</v>
      </c>
      <c r="B8529" t="s">
        <v>58</v>
      </c>
      <c r="C8529">
        <v>475</v>
      </c>
      <c r="D8529">
        <v>10</v>
      </c>
      <c r="E8529">
        <v>0.98199999999999998</v>
      </c>
      <c r="F8529">
        <v>2.105</v>
      </c>
      <c r="G8529">
        <v>9.82</v>
      </c>
      <c r="H8529">
        <v>9.82</v>
      </c>
      <c r="I8529" t="s">
        <v>149</v>
      </c>
      <c r="J8529">
        <v>1</v>
      </c>
      <c r="K8529">
        <v>4</v>
      </c>
      <c r="L8529">
        <v>4</v>
      </c>
      <c r="M8529">
        <v>4</v>
      </c>
      <c r="N8529">
        <v>1</v>
      </c>
      <c r="O8529">
        <v>4</v>
      </c>
      <c r="P8529">
        <v>4</v>
      </c>
      <c r="Q8529">
        <v>4</v>
      </c>
      <c r="R8529">
        <v>13.88</v>
      </c>
      <c r="S8529">
        <v>74.739999999999995</v>
      </c>
      <c r="T8529">
        <v>74.739999999999995</v>
      </c>
      <c r="U8529">
        <v>74.739999999999995</v>
      </c>
      <c r="V8529">
        <v>13.13888146</v>
      </c>
      <c r="W8529">
        <v>13.13888146</v>
      </c>
      <c r="X8529">
        <v>7.610997963</v>
      </c>
      <c r="Y8529">
        <v>7.610997963</v>
      </c>
    </row>
    <row r="8530" spans="1:25" x14ac:dyDescent="0.3">
      <c r="A8530" s="2">
        <v>45965</v>
      </c>
      <c r="B8530" t="s">
        <v>110</v>
      </c>
      <c r="C8530">
        <v>205</v>
      </c>
      <c r="D8530">
        <v>1</v>
      </c>
      <c r="E8530">
        <v>1.1100000000000001</v>
      </c>
      <c r="F8530">
        <v>0.48799999999999999</v>
      </c>
      <c r="G8530">
        <v>1.1100000000000001</v>
      </c>
      <c r="H8530">
        <v>1.1100000000000001</v>
      </c>
      <c r="I8530" t="s">
        <v>149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X8530">
        <v>0</v>
      </c>
      <c r="Y8530">
        <v>0</v>
      </c>
    </row>
    <row r="8531" spans="1:25" x14ac:dyDescent="0.3">
      <c r="A8531" s="2">
        <v>45965</v>
      </c>
      <c r="B8531" t="s">
        <v>34</v>
      </c>
      <c r="C8531">
        <v>515</v>
      </c>
      <c r="D8531">
        <v>3</v>
      </c>
      <c r="E8531">
        <v>1.58</v>
      </c>
      <c r="F8531">
        <v>0.58299999999999996</v>
      </c>
      <c r="G8531">
        <v>4.74</v>
      </c>
      <c r="H8531">
        <v>4.74</v>
      </c>
      <c r="I8531" t="s">
        <v>149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1</v>
      </c>
      <c r="R8531">
        <v>32.979999999999997</v>
      </c>
      <c r="S8531">
        <v>32.979999999999997</v>
      </c>
      <c r="T8531">
        <v>32.979999999999997</v>
      </c>
      <c r="U8531">
        <v>32.979999999999997</v>
      </c>
      <c r="V8531">
        <v>14.37234688</v>
      </c>
      <c r="W8531">
        <v>14.37234688</v>
      </c>
      <c r="X8531">
        <v>6.957805907</v>
      </c>
      <c r="Y8531">
        <v>6.957805907</v>
      </c>
    </row>
    <row r="8532" spans="1:25" x14ac:dyDescent="0.3">
      <c r="A8532" s="2">
        <v>45965</v>
      </c>
      <c r="B8532" t="s">
        <v>28</v>
      </c>
      <c r="C8532">
        <v>29</v>
      </c>
      <c r="D8532">
        <v>0</v>
      </c>
      <c r="F8532">
        <v>0</v>
      </c>
      <c r="G8532">
        <v>0</v>
      </c>
      <c r="H8532">
        <v>0</v>
      </c>
      <c r="I8532" t="s">
        <v>149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5" x14ac:dyDescent="0.3">
      <c r="A8533" s="2">
        <v>45965</v>
      </c>
      <c r="B8533" t="s">
        <v>58</v>
      </c>
      <c r="C8533">
        <v>457</v>
      </c>
      <c r="D8533">
        <v>4</v>
      </c>
      <c r="E8533">
        <v>0.97</v>
      </c>
      <c r="F8533">
        <v>0.875</v>
      </c>
      <c r="G8533">
        <v>3.88</v>
      </c>
      <c r="H8533">
        <v>3.88</v>
      </c>
      <c r="I8533" t="s">
        <v>149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X8533">
        <v>0</v>
      </c>
      <c r="Y8533">
        <v>0</v>
      </c>
    </row>
    <row r="8534" spans="1:25" x14ac:dyDescent="0.3">
      <c r="A8534" s="2">
        <v>45965</v>
      </c>
      <c r="B8534" t="s">
        <v>110</v>
      </c>
      <c r="C8534">
        <v>719</v>
      </c>
      <c r="D8534">
        <v>6</v>
      </c>
      <c r="E8534">
        <v>0.84499999999999997</v>
      </c>
      <c r="F8534">
        <v>0.83399999999999996</v>
      </c>
      <c r="G8534">
        <v>5.07</v>
      </c>
      <c r="H8534">
        <v>5.07</v>
      </c>
      <c r="I8534" t="s">
        <v>149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X8534">
        <v>0</v>
      </c>
      <c r="Y8534">
        <v>0</v>
      </c>
    </row>
    <row r="8535" spans="1:25" x14ac:dyDescent="0.3">
      <c r="A8535" s="2">
        <v>45965</v>
      </c>
      <c r="B8535" t="s">
        <v>34</v>
      </c>
      <c r="C8535">
        <v>664</v>
      </c>
      <c r="D8535">
        <v>1</v>
      </c>
      <c r="E8535">
        <v>1.44</v>
      </c>
      <c r="F8535">
        <v>0.151</v>
      </c>
      <c r="G8535">
        <v>1.44</v>
      </c>
      <c r="H8535">
        <v>1.44</v>
      </c>
      <c r="I8535" t="s">
        <v>149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X8535">
        <v>0</v>
      </c>
      <c r="Y8535">
        <v>0</v>
      </c>
    </row>
    <row r="8536" spans="1:25" x14ac:dyDescent="0.3">
      <c r="A8536" s="2">
        <v>45965</v>
      </c>
      <c r="B8536" t="s">
        <v>28</v>
      </c>
      <c r="C8536">
        <v>227</v>
      </c>
      <c r="D8536">
        <v>2</v>
      </c>
      <c r="E8536">
        <v>1</v>
      </c>
      <c r="F8536">
        <v>0.88100000000000001</v>
      </c>
      <c r="G8536">
        <v>2</v>
      </c>
      <c r="H8536">
        <v>2</v>
      </c>
      <c r="I8536" t="s">
        <v>149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X8536">
        <v>0</v>
      </c>
      <c r="Y8536">
        <v>0</v>
      </c>
    </row>
    <row r="8537" spans="1:25" x14ac:dyDescent="0.3">
      <c r="A8537" s="2">
        <v>45965</v>
      </c>
      <c r="B8537" t="s">
        <v>28</v>
      </c>
      <c r="C8537">
        <v>44</v>
      </c>
      <c r="D8537">
        <v>0</v>
      </c>
      <c r="F8537">
        <v>0</v>
      </c>
      <c r="G8537">
        <v>0</v>
      </c>
      <c r="H8537">
        <v>0</v>
      </c>
      <c r="I8537" t="s">
        <v>149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5" x14ac:dyDescent="0.3">
      <c r="A8538" s="2">
        <v>45965</v>
      </c>
      <c r="B8538" t="s">
        <v>58</v>
      </c>
      <c r="C8538">
        <v>258</v>
      </c>
      <c r="D8538">
        <v>4</v>
      </c>
      <c r="E8538">
        <v>1.093</v>
      </c>
      <c r="F8538">
        <v>1.55</v>
      </c>
      <c r="G8538">
        <v>4.37</v>
      </c>
      <c r="H8538">
        <v>4.37</v>
      </c>
      <c r="I8538" t="s">
        <v>149</v>
      </c>
      <c r="J8538">
        <v>2</v>
      </c>
      <c r="K8538">
        <v>2</v>
      </c>
      <c r="L8538">
        <v>2</v>
      </c>
      <c r="M8538">
        <v>2</v>
      </c>
      <c r="N8538">
        <v>2</v>
      </c>
      <c r="O8538">
        <v>2</v>
      </c>
      <c r="P8538">
        <v>2</v>
      </c>
      <c r="Q8538">
        <v>2</v>
      </c>
      <c r="R8538">
        <v>51.76</v>
      </c>
      <c r="S8538">
        <v>51.76</v>
      </c>
      <c r="T8538">
        <v>51.76</v>
      </c>
      <c r="U8538">
        <v>51.76</v>
      </c>
      <c r="V8538">
        <v>8.4428129829999996</v>
      </c>
      <c r="W8538">
        <v>8.4428129829999996</v>
      </c>
      <c r="X8538">
        <v>11.844393589999999</v>
      </c>
      <c r="Y8538">
        <v>11.844393589999999</v>
      </c>
    </row>
    <row r="8539" spans="1:25" x14ac:dyDescent="0.3">
      <c r="A8539" s="2">
        <v>45965</v>
      </c>
      <c r="B8539" t="s">
        <v>110</v>
      </c>
      <c r="C8539">
        <v>376</v>
      </c>
      <c r="D8539">
        <v>4</v>
      </c>
      <c r="E8539">
        <v>1.0529999999999999</v>
      </c>
      <c r="F8539">
        <v>1.0640000000000001</v>
      </c>
      <c r="G8539">
        <v>4.21</v>
      </c>
      <c r="H8539">
        <v>4.21</v>
      </c>
      <c r="I8539" t="s">
        <v>149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  <c r="R8539">
        <v>22.88</v>
      </c>
      <c r="S8539">
        <v>22.88</v>
      </c>
      <c r="T8539">
        <v>22.88</v>
      </c>
      <c r="U8539">
        <v>22.88</v>
      </c>
      <c r="V8539">
        <v>18.400349649999999</v>
      </c>
      <c r="W8539">
        <v>18.400349649999999</v>
      </c>
      <c r="X8539">
        <v>5.4346793350000002</v>
      </c>
      <c r="Y8539">
        <v>5.4346793350000002</v>
      </c>
    </row>
    <row r="8540" spans="1:25" x14ac:dyDescent="0.3">
      <c r="A8540" s="2">
        <v>45965</v>
      </c>
      <c r="B8540" t="s">
        <v>34</v>
      </c>
      <c r="C8540">
        <v>914</v>
      </c>
      <c r="D8540">
        <v>5</v>
      </c>
      <c r="E8540">
        <v>1.1819999999999999</v>
      </c>
      <c r="F8540">
        <v>0.54700000000000004</v>
      </c>
      <c r="G8540">
        <v>5.91</v>
      </c>
      <c r="H8540">
        <v>5.91</v>
      </c>
      <c r="I8540" t="s">
        <v>149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  <c r="R8540">
        <v>22.49</v>
      </c>
      <c r="S8540">
        <v>22.49</v>
      </c>
      <c r="T8540">
        <v>22.49</v>
      </c>
      <c r="U8540">
        <v>22.49</v>
      </c>
      <c r="V8540">
        <v>26.27834593</v>
      </c>
      <c r="W8540">
        <v>26.27834593</v>
      </c>
      <c r="X8540">
        <v>3.8054145519999998</v>
      </c>
      <c r="Y8540">
        <v>3.8054145519999998</v>
      </c>
    </row>
    <row r="8541" spans="1:25" x14ac:dyDescent="0.3">
      <c r="A8541" s="2">
        <v>45965</v>
      </c>
      <c r="B8541" t="s">
        <v>34</v>
      </c>
      <c r="C8541">
        <v>208</v>
      </c>
      <c r="D8541">
        <v>1</v>
      </c>
      <c r="E8541">
        <v>0.62</v>
      </c>
      <c r="F8541">
        <v>0.48099999999999998</v>
      </c>
      <c r="G8541">
        <v>0.62</v>
      </c>
      <c r="H8541">
        <v>0.62</v>
      </c>
      <c r="I8541" t="s">
        <v>149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X8541">
        <v>0</v>
      </c>
      <c r="Y8541">
        <v>0</v>
      </c>
    </row>
    <row r="8542" spans="1:25" x14ac:dyDescent="0.3">
      <c r="A8542" s="2">
        <v>45965</v>
      </c>
      <c r="B8542" t="s">
        <v>58</v>
      </c>
      <c r="C8542">
        <v>282</v>
      </c>
      <c r="D8542">
        <v>2</v>
      </c>
      <c r="E8542">
        <v>0.45500000000000002</v>
      </c>
      <c r="F8542">
        <v>0.70899999999999996</v>
      </c>
      <c r="G8542">
        <v>0.91</v>
      </c>
      <c r="H8542">
        <v>0.91</v>
      </c>
      <c r="I8542" t="s">
        <v>149</v>
      </c>
      <c r="J8542">
        <v>2</v>
      </c>
      <c r="K8542">
        <v>2</v>
      </c>
      <c r="L8542">
        <v>2</v>
      </c>
      <c r="M8542">
        <v>2</v>
      </c>
      <c r="N8542">
        <v>2</v>
      </c>
      <c r="O8542">
        <v>2</v>
      </c>
      <c r="P8542">
        <v>2</v>
      </c>
      <c r="Q8542">
        <v>2</v>
      </c>
      <c r="R8542">
        <v>32.979999999999997</v>
      </c>
      <c r="S8542">
        <v>32.979999999999997</v>
      </c>
      <c r="T8542">
        <v>32.979999999999997</v>
      </c>
      <c r="U8542">
        <v>32.979999999999997</v>
      </c>
      <c r="V8542">
        <v>2.7592480290000001</v>
      </c>
      <c r="W8542">
        <v>2.7592480290000001</v>
      </c>
      <c r="X8542">
        <v>36.241758240000003</v>
      </c>
      <c r="Y8542">
        <v>36.241758240000003</v>
      </c>
    </row>
    <row r="8543" spans="1:25" x14ac:dyDescent="0.3">
      <c r="A8543" s="2">
        <v>45965</v>
      </c>
      <c r="B8543" t="s">
        <v>28</v>
      </c>
      <c r="C8543">
        <v>49</v>
      </c>
      <c r="D8543">
        <v>1</v>
      </c>
      <c r="E8543">
        <v>0.39</v>
      </c>
      <c r="F8543">
        <v>2.0409999999999999</v>
      </c>
      <c r="G8543">
        <v>0.39</v>
      </c>
      <c r="H8543">
        <v>0.39</v>
      </c>
      <c r="I8543" t="s">
        <v>149</v>
      </c>
      <c r="J8543">
        <v>2</v>
      </c>
      <c r="K8543">
        <v>4</v>
      </c>
      <c r="L8543">
        <v>4</v>
      </c>
      <c r="M8543">
        <v>4</v>
      </c>
      <c r="N8543">
        <v>3</v>
      </c>
      <c r="O8543">
        <v>6</v>
      </c>
      <c r="P8543">
        <v>6</v>
      </c>
      <c r="Q8543">
        <v>6</v>
      </c>
      <c r="R8543">
        <v>70.86</v>
      </c>
      <c r="S8543">
        <v>181.11</v>
      </c>
      <c r="T8543">
        <v>181.11</v>
      </c>
      <c r="U8543">
        <v>181.11</v>
      </c>
      <c r="V8543">
        <v>0.2153387444</v>
      </c>
      <c r="W8543">
        <v>0.2153387444</v>
      </c>
      <c r="X8543">
        <v>464.38461539999997</v>
      </c>
      <c r="Y8543">
        <v>464.38461539999997</v>
      </c>
    </row>
    <row r="8544" spans="1:25" x14ac:dyDescent="0.3">
      <c r="A8544" s="2">
        <v>45965</v>
      </c>
      <c r="B8544" t="s">
        <v>110</v>
      </c>
      <c r="C8544">
        <v>2231</v>
      </c>
      <c r="D8544">
        <v>7</v>
      </c>
      <c r="E8544">
        <v>0.68600000000000005</v>
      </c>
      <c r="F8544">
        <v>0.314</v>
      </c>
      <c r="G8544">
        <v>4.8</v>
      </c>
      <c r="H8544">
        <v>4.8</v>
      </c>
      <c r="I8544" t="s">
        <v>149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X8544">
        <v>0</v>
      </c>
      <c r="Y8544">
        <v>0</v>
      </c>
    </row>
    <row r="8545" spans="1:25" x14ac:dyDescent="0.3">
      <c r="A8545" s="2">
        <v>45965</v>
      </c>
      <c r="B8545" t="s">
        <v>26</v>
      </c>
      <c r="C8545">
        <v>105</v>
      </c>
      <c r="D8545">
        <v>1</v>
      </c>
      <c r="E8545">
        <v>0.78</v>
      </c>
      <c r="F8545">
        <v>0.95199999999999996</v>
      </c>
      <c r="G8545">
        <v>0.78</v>
      </c>
      <c r="H8545">
        <v>0.78</v>
      </c>
      <c r="I8545" t="s">
        <v>149</v>
      </c>
      <c r="J8545">
        <v>0</v>
      </c>
      <c r="K8545">
        <v>1</v>
      </c>
      <c r="L8545">
        <v>1</v>
      </c>
      <c r="M8545">
        <v>1</v>
      </c>
      <c r="N8545">
        <v>0</v>
      </c>
      <c r="O8545">
        <v>1</v>
      </c>
      <c r="P8545">
        <v>1</v>
      </c>
      <c r="Q8545">
        <v>1</v>
      </c>
      <c r="R8545">
        <v>0</v>
      </c>
      <c r="S8545">
        <v>132.97999999999999</v>
      </c>
      <c r="T8545">
        <v>132.97999999999999</v>
      </c>
      <c r="U8545">
        <v>132.97999999999999</v>
      </c>
      <c r="V8545">
        <v>0.58655436910000003</v>
      </c>
      <c r="W8545">
        <v>0.58655436910000003</v>
      </c>
      <c r="X8545">
        <v>170.4871795</v>
      </c>
      <c r="Y8545">
        <v>170.4871795</v>
      </c>
    </row>
    <row r="8546" spans="1:25" x14ac:dyDescent="0.3">
      <c r="A8546" s="2">
        <v>45965</v>
      </c>
      <c r="B8546" t="s">
        <v>30</v>
      </c>
      <c r="C8546">
        <v>8</v>
      </c>
      <c r="D8546">
        <v>0</v>
      </c>
      <c r="F8546">
        <v>0</v>
      </c>
      <c r="G8546">
        <v>0</v>
      </c>
      <c r="H8546">
        <v>0</v>
      </c>
      <c r="I8546" t="s">
        <v>149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5" x14ac:dyDescent="0.3">
      <c r="A8547" s="2">
        <v>45965</v>
      </c>
      <c r="B8547" t="s">
        <v>26</v>
      </c>
      <c r="C8547">
        <v>307</v>
      </c>
      <c r="D8547">
        <v>1</v>
      </c>
      <c r="E8547">
        <v>1.02</v>
      </c>
      <c r="F8547">
        <v>0.32600000000000001</v>
      </c>
      <c r="G8547">
        <v>1.02</v>
      </c>
      <c r="H8547">
        <v>1.02</v>
      </c>
      <c r="I8547" t="s">
        <v>149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X8547">
        <v>0</v>
      </c>
      <c r="Y8547">
        <v>0</v>
      </c>
    </row>
    <row r="8548" spans="1:25" x14ac:dyDescent="0.3">
      <c r="A8548" s="2">
        <v>45965</v>
      </c>
      <c r="B8548" t="s">
        <v>30</v>
      </c>
      <c r="C8548">
        <v>195</v>
      </c>
      <c r="D8548">
        <v>0</v>
      </c>
      <c r="F8548">
        <v>0</v>
      </c>
      <c r="G8548">
        <v>0</v>
      </c>
      <c r="H8548">
        <v>0</v>
      </c>
      <c r="I8548" t="s">
        <v>149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5" x14ac:dyDescent="0.3">
      <c r="A8549" s="2">
        <v>45965</v>
      </c>
      <c r="B8549" t="s">
        <v>26</v>
      </c>
      <c r="C8549">
        <v>286</v>
      </c>
      <c r="D8549">
        <v>2</v>
      </c>
      <c r="E8549">
        <v>0.76</v>
      </c>
      <c r="F8549">
        <v>0.69899999999999995</v>
      </c>
      <c r="G8549">
        <v>1.52</v>
      </c>
      <c r="H8549">
        <v>1.52</v>
      </c>
      <c r="I8549" t="s">
        <v>149</v>
      </c>
      <c r="J8549">
        <v>3</v>
      </c>
      <c r="K8549">
        <v>3</v>
      </c>
      <c r="L8549">
        <v>3</v>
      </c>
      <c r="M8549">
        <v>3</v>
      </c>
      <c r="N8549">
        <v>10</v>
      </c>
      <c r="O8549">
        <v>10</v>
      </c>
      <c r="P8549">
        <v>10</v>
      </c>
      <c r="Q8549">
        <v>10</v>
      </c>
      <c r="R8549">
        <v>346</v>
      </c>
      <c r="S8549">
        <v>346</v>
      </c>
      <c r="T8549">
        <v>346</v>
      </c>
      <c r="U8549">
        <v>346</v>
      </c>
      <c r="V8549">
        <v>0.43930635839999999</v>
      </c>
      <c r="W8549">
        <v>0.43930635839999999</v>
      </c>
      <c r="X8549">
        <v>227.63157889999999</v>
      </c>
      <c r="Y8549">
        <v>227.63157889999999</v>
      </c>
    </row>
    <row r="8550" spans="1:25" x14ac:dyDescent="0.3">
      <c r="A8550" s="2">
        <v>45965</v>
      </c>
      <c r="B8550" t="s">
        <v>30</v>
      </c>
      <c r="C8550">
        <v>20</v>
      </c>
      <c r="D8550">
        <v>0</v>
      </c>
      <c r="F8550">
        <v>0</v>
      </c>
      <c r="G8550">
        <v>0</v>
      </c>
      <c r="H8550">
        <v>0</v>
      </c>
      <c r="I8550" t="s">
        <v>149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5" x14ac:dyDescent="0.3">
      <c r="A8551" s="2">
        <v>45965</v>
      </c>
      <c r="B8551" t="s">
        <v>30</v>
      </c>
      <c r="C8551">
        <v>25</v>
      </c>
      <c r="D8551">
        <v>1</v>
      </c>
      <c r="E8551">
        <v>0.34</v>
      </c>
      <c r="F8551">
        <v>4</v>
      </c>
      <c r="G8551">
        <v>0.34</v>
      </c>
      <c r="H8551">
        <v>0.34</v>
      </c>
      <c r="I8551" t="s">
        <v>149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X8551">
        <v>0</v>
      </c>
      <c r="Y8551">
        <v>0</v>
      </c>
    </row>
    <row r="8552" spans="1:25" x14ac:dyDescent="0.3">
      <c r="A8552" s="2">
        <v>45965</v>
      </c>
      <c r="B8552" t="s">
        <v>26</v>
      </c>
      <c r="C8552">
        <v>186</v>
      </c>
      <c r="D8552">
        <v>1</v>
      </c>
      <c r="E8552">
        <v>0.39</v>
      </c>
      <c r="F8552">
        <v>0.53800000000000003</v>
      </c>
      <c r="G8552">
        <v>0.39</v>
      </c>
      <c r="H8552">
        <v>0.39</v>
      </c>
      <c r="I8552" t="s">
        <v>149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X8552">
        <v>0</v>
      </c>
      <c r="Y8552">
        <v>0</v>
      </c>
    </row>
    <row r="8553" spans="1:25" x14ac:dyDescent="0.3">
      <c r="A8553" s="2">
        <v>45965</v>
      </c>
      <c r="B8553" t="s">
        <v>86</v>
      </c>
      <c r="C8553">
        <v>32</v>
      </c>
      <c r="D8553">
        <v>0</v>
      </c>
      <c r="F8553">
        <v>0</v>
      </c>
      <c r="G8553">
        <v>0</v>
      </c>
      <c r="H8553">
        <v>0</v>
      </c>
      <c r="I8553" t="s">
        <v>149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5" x14ac:dyDescent="0.3">
      <c r="A8554" s="2">
        <v>45965</v>
      </c>
      <c r="B8554" t="s">
        <v>32</v>
      </c>
      <c r="C8554">
        <v>162</v>
      </c>
      <c r="D8554">
        <v>1</v>
      </c>
      <c r="E8554">
        <v>1.05</v>
      </c>
      <c r="F8554">
        <v>0.61699999999999999</v>
      </c>
      <c r="G8554">
        <v>1.05</v>
      </c>
      <c r="H8554">
        <v>1.05</v>
      </c>
      <c r="I8554" t="s">
        <v>149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X8554">
        <v>0</v>
      </c>
      <c r="Y8554">
        <v>0</v>
      </c>
    </row>
    <row r="8555" spans="1:25" x14ac:dyDescent="0.3">
      <c r="A8555" s="2">
        <v>45965</v>
      </c>
      <c r="B8555" t="s">
        <v>46</v>
      </c>
      <c r="C8555">
        <v>95</v>
      </c>
      <c r="D8555">
        <v>0</v>
      </c>
      <c r="F8555">
        <v>0</v>
      </c>
      <c r="G8555">
        <v>0</v>
      </c>
      <c r="H8555">
        <v>0</v>
      </c>
      <c r="I8555" t="s">
        <v>149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5" x14ac:dyDescent="0.3">
      <c r="A8556" s="2">
        <v>45965</v>
      </c>
      <c r="B8556" t="s">
        <v>38</v>
      </c>
      <c r="C8556">
        <v>493</v>
      </c>
      <c r="D8556">
        <v>6</v>
      </c>
      <c r="E8556">
        <v>0.85799999999999998</v>
      </c>
      <c r="F8556">
        <v>1.2170000000000001</v>
      </c>
      <c r="G8556">
        <v>5.15</v>
      </c>
      <c r="H8556">
        <v>5.15</v>
      </c>
      <c r="I8556" t="s">
        <v>149</v>
      </c>
      <c r="J8556">
        <v>2</v>
      </c>
      <c r="K8556">
        <v>2</v>
      </c>
      <c r="L8556">
        <v>2</v>
      </c>
      <c r="M8556">
        <v>2</v>
      </c>
      <c r="N8556">
        <v>4</v>
      </c>
      <c r="O8556">
        <v>4</v>
      </c>
      <c r="P8556">
        <v>4</v>
      </c>
      <c r="Q8556">
        <v>4</v>
      </c>
      <c r="R8556">
        <v>95.77</v>
      </c>
      <c r="S8556">
        <v>95.77</v>
      </c>
      <c r="T8556">
        <v>95.77</v>
      </c>
      <c r="U8556">
        <v>95.77</v>
      </c>
      <c r="V8556">
        <v>5.3774668480000001</v>
      </c>
      <c r="W8556">
        <v>5.3774668480000001</v>
      </c>
      <c r="X8556">
        <v>18.596116500000001</v>
      </c>
      <c r="Y8556">
        <v>18.596116500000001</v>
      </c>
    </row>
    <row r="8557" spans="1:25" x14ac:dyDescent="0.3">
      <c r="A8557" s="2">
        <v>45965</v>
      </c>
      <c r="B8557" t="s">
        <v>46</v>
      </c>
      <c r="C8557">
        <v>231</v>
      </c>
      <c r="D8557">
        <v>1</v>
      </c>
      <c r="E8557">
        <v>1.5</v>
      </c>
      <c r="F8557">
        <v>0.433</v>
      </c>
      <c r="G8557">
        <v>1.5</v>
      </c>
      <c r="H8557">
        <v>1.5</v>
      </c>
      <c r="I8557" t="s">
        <v>149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X8557">
        <v>0</v>
      </c>
      <c r="Y8557">
        <v>0</v>
      </c>
    </row>
    <row r="8558" spans="1:25" x14ac:dyDescent="0.3">
      <c r="A8558" s="2">
        <v>45965</v>
      </c>
      <c r="B8558" t="s">
        <v>38</v>
      </c>
      <c r="C8558">
        <v>1413</v>
      </c>
      <c r="D8558">
        <v>9</v>
      </c>
      <c r="E8558">
        <v>0.97</v>
      </c>
      <c r="F8558">
        <v>0.63700000000000001</v>
      </c>
      <c r="G8558">
        <v>8.73</v>
      </c>
      <c r="H8558">
        <v>8.73</v>
      </c>
      <c r="I8558" t="s">
        <v>149</v>
      </c>
      <c r="J8558">
        <v>2</v>
      </c>
      <c r="K8558">
        <v>2</v>
      </c>
      <c r="L8558">
        <v>2</v>
      </c>
      <c r="M8558">
        <v>2</v>
      </c>
      <c r="N8558">
        <v>2</v>
      </c>
      <c r="O8558">
        <v>2</v>
      </c>
      <c r="P8558">
        <v>2</v>
      </c>
      <c r="Q8558">
        <v>2</v>
      </c>
      <c r="R8558">
        <v>58.98</v>
      </c>
      <c r="S8558">
        <v>58.98</v>
      </c>
      <c r="T8558">
        <v>58.98</v>
      </c>
      <c r="U8558">
        <v>58.98</v>
      </c>
      <c r="V8558">
        <v>14.80162767</v>
      </c>
      <c r="W8558">
        <v>14.80162767</v>
      </c>
      <c r="X8558">
        <v>6.7560137459999998</v>
      </c>
      <c r="Y8558">
        <v>6.7560137459999998</v>
      </c>
    </row>
    <row r="8559" spans="1:25" x14ac:dyDescent="0.3">
      <c r="A8559" s="2">
        <v>45965</v>
      </c>
      <c r="B8559" t="s">
        <v>86</v>
      </c>
      <c r="C8559">
        <v>900</v>
      </c>
      <c r="D8559">
        <v>2</v>
      </c>
      <c r="E8559">
        <v>1.5</v>
      </c>
      <c r="F8559">
        <v>0.222</v>
      </c>
      <c r="G8559">
        <v>3</v>
      </c>
      <c r="H8559">
        <v>3</v>
      </c>
      <c r="I8559" t="s">
        <v>149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X8559">
        <v>0</v>
      </c>
      <c r="Y8559">
        <v>0</v>
      </c>
    </row>
    <row r="8560" spans="1:25" x14ac:dyDescent="0.3">
      <c r="A8560" s="2">
        <v>45965</v>
      </c>
      <c r="B8560" t="s">
        <v>32</v>
      </c>
      <c r="C8560">
        <v>704</v>
      </c>
      <c r="D8560">
        <v>1</v>
      </c>
      <c r="E8560">
        <v>0.99</v>
      </c>
      <c r="F8560">
        <v>0.14199999999999999</v>
      </c>
      <c r="G8560">
        <v>0.99</v>
      </c>
      <c r="H8560">
        <v>0.99</v>
      </c>
      <c r="I8560" t="s">
        <v>149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X8560">
        <v>0</v>
      </c>
      <c r="Y8560">
        <v>0</v>
      </c>
    </row>
    <row r="8561" spans="1:25" x14ac:dyDescent="0.3">
      <c r="A8561" s="2">
        <v>45965</v>
      </c>
      <c r="B8561" t="s">
        <v>38</v>
      </c>
      <c r="C8561">
        <v>615</v>
      </c>
      <c r="D8561">
        <v>5</v>
      </c>
      <c r="E8561">
        <v>0.93400000000000005</v>
      </c>
      <c r="F8561">
        <v>0.81299999999999994</v>
      </c>
      <c r="G8561">
        <v>4.67</v>
      </c>
      <c r="H8561">
        <v>4.67</v>
      </c>
      <c r="I8561" t="s">
        <v>149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X8561">
        <v>0</v>
      </c>
      <c r="Y8561">
        <v>0</v>
      </c>
    </row>
    <row r="8562" spans="1:25" x14ac:dyDescent="0.3">
      <c r="A8562" s="2">
        <v>45965</v>
      </c>
      <c r="B8562" t="s">
        <v>86</v>
      </c>
      <c r="C8562">
        <v>382</v>
      </c>
      <c r="D8562">
        <v>0</v>
      </c>
      <c r="F8562">
        <v>0</v>
      </c>
      <c r="G8562">
        <v>0</v>
      </c>
      <c r="H8562">
        <v>0</v>
      </c>
      <c r="I8562" t="s">
        <v>149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5" x14ac:dyDescent="0.3">
      <c r="A8563" s="2">
        <v>45965</v>
      </c>
      <c r="B8563" t="s">
        <v>32</v>
      </c>
      <c r="C8563">
        <v>46</v>
      </c>
      <c r="D8563">
        <v>0</v>
      </c>
      <c r="F8563">
        <v>0</v>
      </c>
      <c r="G8563">
        <v>0</v>
      </c>
      <c r="H8563">
        <v>0</v>
      </c>
      <c r="I8563" t="s">
        <v>149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5" x14ac:dyDescent="0.3">
      <c r="A8564" s="2">
        <v>45965</v>
      </c>
      <c r="B8564" t="s">
        <v>46</v>
      </c>
      <c r="C8564">
        <v>586</v>
      </c>
      <c r="D8564">
        <v>3</v>
      </c>
      <c r="E8564">
        <v>2.11</v>
      </c>
      <c r="F8564">
        <v>0.51200000000000001</v>
      </c>
      <c r="G8564">
        <v>6.33</v>
      </c>
      <c r="H8564">
        <v>6.33</v>
      </c>
      <c r="I8564" t="s">
        <v>149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  <c r="R8564">
        <v>30.49</v>
      </c>
      <c r="S8564">
        <v>30.49</v>
      </c>
      <c r="T8564">
        <v>30.49</v>
      </c>
      <c r="U8564">
        <v>30.49</v>
      </c>
      <c r="V8564">
        <v>20.760905210000001</v>
      </c>
      <c r="W8564">
        <v>20.760905210000001</v>
      </c>
      <c r="X8564">
        <v>4.8167456560000002</v>
      </c>
      <c r="Y8564">
        <v>4.8167456560000002</v>
      </c>
    </row>
    <row r="8565" spans="1:25" x14ac:dyDescent="0.3">
      <c r="A8565" s="2">
        <v>45965</v>
      </c>
      <c r="B8565" t="s">
        <v>86</v>
      </c>
      <c r="C8565">
        <v>363</v>
      </c>
      <c r="D8565">
        <v>0</v>
      </c>
      <c r="F8565">
        <v>0</v>
      </c>
      <c r="G8565">
        <v>0</v>
      </c>
      <c r="H8565">
        <v>0</v>
      </c>
      <c r="I8565" t="s">
        <v>149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5" x14ac:dyDescent="0.3">
      <c r="A8566" s="2">
        <v>45965</v>
      </c>
      <c r="B8566" t="s">
        <v>46</v>
      </c>
      <c r="C8566">
        <v>70</v>
      </c>
      <c r="D8566">
        <v>0</v>
      </c>
      <c r="F8566">
        <v>0</v>
      </c>
      <c r="G8566">
        <v>0</v>
      </c>
      <c r="H8566">
        <v>0</v>
      </c>
      <c r="I8566" t="s">
        <v>149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5" x14ac:dyDescent="0.3">
      <c r="A8567" s="2">
        <v>45965</v>
      </c>
      <c r="B8567" t="s">
        <v>32</v>
      </c>
      <c r="C8567">
        <v>369</v>
      </c>
      <c r="D8567">
        <v>2</v>
      </c>
      <c r="E8567">
        <v>0.65</v>
      </c>
      <c r="F8567">
        <v>0.54200000000000004</v>
      </c>
      <c r="G8567">
        <v>1.3</v>
      </c>
      <c r="H8567">
        <v>1.3</v>
      </c>
      <c r="I8567" t="s">
        <v>149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X8567">
        <v>0</v>
      </c>
      <c r="Y8567">
        <v>0</v>
      </c>
    </row>
    <row r="8568" spans="1:25" x14ac:dyDescent="0.3">
      <c r="A8568" s="2">
        <v>45965</v>
      </c>
      <c r="B8568" t="s">
        <v>38</v>
      </c>
      <c r="C8568">
        <v>2863</v>
      </c>
      <c r="D8568">
        <v>27</v>
      </c>
      <c r="E8568">
        <v>0.36599999999999999</v>
      </c>
      <c r="F8568">
        <v>0.94299999999999995</v>
      </c>
      <c r="G8568">
        <v>9.8699999999999992</v>
      </c>
      <c r="H8568">
        <v>9.8699999999999992</v>
      </c>
      <c r="I8568" t="s">
        <v>149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21.88</v>
      </c>
      <c r="S8568">
        <v>21.88</v>
      </c>
      <c r="T8568">
        <v>21.88</v>
      </c>
      <c r="U8568">
        <v>21.88</v>
      </c>
      <c r="V8568">
        <v>45.109689209999999</v>
      </c>
      <c r="W8568">
        <v>45.109689209999999</v>
      </c>
      <c r="X8568">
        <v>2.2168186419999998</v>
      </c>
      <c r="Y8568">
        <v>2.2168186419999998</v>
      </c>
    </row>
    <row r="8569" spans="1:25" x14ac:dyDescent="0.3">
      <c r="A8569" s="2">
        <v>45965</v>
      </c>
      <c r="B8569" t="s">
        <v>40</v>
      </c>
      <c r="C8569">
        <v>95</v>
      </c>
      <c r="D8569">
        <v>0</v>
      </c>
      <c r="F8569">
        <v>0</v>
      </c>
      <c r="G8569">
        <v>0</v>
      </c>
      <c r="H8569">
        <v>0</v>
      </c>
      <c r="I8569" t="s">
        <v>149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5" x14ac:dyDescent="0.3">
      <c r="A8570" s="2">
        <v>45966</v>
      </c>
      <c r="B8570" t="s">
        <v>44</v>
      </c>
      <c r="C8570">
        <v>3532</v>
      </c>
      <c r="D8570">
        <v>22</v>
      </c>
      <c r="E8570">
        <v>1.849</v>
      </c>
      <c r="F8570">
        <v>0.623</v>
      </c>
      <c r="G8570">
        <v>40.68</v>
      </c>
      <c r="H8570">
        <v>40.68</v>
      </c>
      <c r="I8570" t="s">
        <v>149</v>
      </c>
      <c r="J8570">
        <v>1</v>
      </c>
      <c r="K8570">
        <v>2</v>
      </c>
      <c r="L8570">
        <v>2</v>
      </c>
      <c r="M8570">
        <v>2</v>
      </c>
      <c r="N8570">
        <v>1</v>
      </c>
      <c r="O8570">
        <v>2</v>
      </c>
      <c r="P8570">
        <v>2</v>
      </c>
      <c r="Q8570">
        <v>2</v>
      </c>
      <c r="R8570">
        <v>22.49</v>
      </c>
      <c r="S8570">
        <v>44.98</v>
      </c>
      <c r="T8570">
        <v>44.98</v>
      </c>
      <c r="U8570">
        <v>44.98</v>
      </c>
      <c r="V8570">
        <v>90.440195639999999</v>
      </c>
      <c r="W8570">
        <v>90.440195639999999</v>
      </c>
      <c r="X8570">
        <v>1.1057030480000001</v>
      </c>
      <c r="Y8570">
        <v>1.1057030480000001</v>
      </c>
    </row>
    <row r="8571" spans="1:25" x14ac:dyDescent="0.3">
      <c r="A8571" s="2">
        <v>45966</v>
      </c>
      <c r="B8571" t="s">
        <v>42</v>
      </c>
      <c r="C8571">
        <v>5142</v>
      </c>
      <c r="D8571">
        <v>73</v>
      </c>
      <c r="E8571">
        <v>1.9419999999999999</v>
      </c>
      <c r="F8571">
        <v>1.42</v>
      </c>
      <c r="G8571">
        <v>141.78</v>
      </c>
      <c r="H8571">
        <v>141.78</v>
      </c>
      <c r="I8571" t="s">
        <v>149</v>
      </c>
      <c r="J8571">
        <v>13</v>
      </c>
      <c r="K8571">
        <v>14</v>
      </c>
      <c r="L8571">
        <v>14</v>
      </c>
      <c r="M8571">
        <v>14</v>
      </c>
      <c r="N8571">
        <v>13</v>
      </c>
      <c r="O8571">
        <v>14</v>
      </c>
      <c r="P8571">
        <v>14</v>
      </c>
      <c r="Q8571">
        <v>14</v>
      </c>
      <c r="R8571">
        <v>353.18</v>
      </c>
      <c r="S8571">
        <v>483.06</v>
      </c>
      <c r="T8571">
        <v>483.06</v>
      </c>
      <c r="U8571">
        <v>483.06</v>
      </c>
      <c r="V8571">
        <v>29.350391259999999</v>
      </c>
      <c r="W8571">
        <v>29.350391259999999</v>
      </c>
      <c r="X8571">
        <v>3.4071096060000001</v>
      </c>
      <c r="Y8571">
        <v>3.4071096060000001</v>
      </c>
    </row>
    <row r="8572" spans="1:25" x14ac:dyDescent="0.3">
      <c r="A8572" s="2">
        <v>45966</v>
      </c>
      <c r="B8572" t="s">
        <v>40</v>
      </c>
      <c r="C8572">
        <v>3000</v>
      </c>
      <c r="D8572">
        <v>30</v>
      </c>
      <c r="E8572">
        <v>2.9180000000000001</v>
      </c>
      <c r="F8572">
        <v>1</v>
      </c>
      <c r="G8572">
        <v>87.54</v>
      </c>
      <c r="H8572">
        <v>87.54</v>
      </c>
      <c r="I8572" t="s">
        <v>149</v>
      </c>
      <c r="J8572">
        <v>3</v>
      </c>
      <c r="K8572">
        <v>4</v>
      </c>
      <c r="L8572">
        <v>4</v>
      </c>
      <c r="M8572">
        <v>4</v>
      </c>
      <c r="N8572">
        <v>3</v>
      </c>
      <c r="O8572">
        <v>4</v>
      </c>
      <c r="P8572">
        <v>4</v>
      </c>
      <c r="Q8572">
        <v>4</v>
      </c>
      <c r="R8572">
        <v>95.86</v>
      </c>
      <c r="S8572">
        <v>125.74</v>
      </c>
      <c r="T8572">
        <v>125.74</v>
      </c>
      <c r="U8572">
        <v>125.74</v>
      </c>
      <c r="V8572">
        <v>69.619850490000005</v>
      </c>
      <c r="W8572">
        <v>69.619850490000005</v>
      </c>
      <c r="X8572">
        <v>1.436371944</v>
      </c>
      <c r="Y8572">
        <v>1.436371944</v>
      </c>
    </row>
    <row r="8573" spans="1:25" x14ac:dyDescent="0.3">
      <c r="A8573" s="2">
        <v>45966</v>
      </c>
      <c r="B8573" t="s">
        <v>46</v>
      </c>
      <c r="C8573">
        <v>972</v>
      </c>
      <c r="D8573">
        <v>9</v>
      </c>
      <c r="E8573">
        <v>3.8759999999999999</v>
      </c>
      <c r="F8573">
        <v>0.92600000000000005</v>
      </c>
      <c r="G8573">
        <v>34.880000000000003</v>
      </c>
      <c r="H8573">
        <v>34.880000000000003</v>
      </c>
      <c r="I8573" t="s">
        <v>149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  <c r="R8573">
        <v>30.49</v>
      </c>
      <c r="S8573">
        <v>30.49</v>
      </c>
      <c r="T8573">
        <v>30.49</v>
      </c>
      <c r="U8573">
        <v>30.49</v>
      </c>
      <c r="V8573">
        <v>114.39816329999999</v>
      </c>
      <c r="W8573">
        <v>114.39816329999999</v>
      </c>
      <c r="X8573">
        <v>0.87413990829999999</v>
      </c>
      <c r="Y8573">
        <v>0.87413990829999999</v>
      </c>
    </row>
    <row r="8574" spans="1:25" x14ac:dyDescent="0.3">
      <c r="A8574" s="2">
        <v>45966</v>
      </c>
      <c r="B8574" t="s">
        <v>62</v>
      </c>
      <c r="C8574">
        <v>1958</v>
      </c>
      <c r="D8574">
        <v>12</v>
      </c>
      <c r="E8574">
        <v>5.5910000000000002</v>
      </c>
      <c r="F8574">
        <v>0.61299999999999999</v>
      </c>
      <c r="G8574">
        <v>67.09</v>
      </c>
      <c r="H8574">
        <v>67.09</v>
      </c>
      <c r="I8574" t="s">
        <v>149</v>
      </c>
      <c r="J8574">
        <v>3</v>
      </c>
      <c r="K8574">
        <v>3</v>
      </c>
      <c r="L8574">
        <v>3</v>
      </c>
      <c r="M8574">
        <v>3</v>
      </c>
      <c r="N8574">
        <v>7</v>
      </c>
      <c r="O8574">
        <v>7</v>
      </c>
      <c r="P8574">
        <v>7</v>
      </c>
      <c r="Q8574">
        <v>7</v>
      </c>
      <c r="R8574">
        <v>462.38</v>
      </c>
      <c r="S8574">
        <v>462.38</v>
      </c>
      <c r="T8574">
        <v>462.38</v>
      </c>
      <c r="U8574">
        <v>462.38</v>
      </c>
      <c r="V8574">
        <v>14.509710630000001</v>
      </c>
      <c r="W8574">
        <v>14.509710630000001</v>
      </c>
      <c r="X8574">
        <v>6.8919362050000004</v>
      </c>
      <c r="Y8574">
        <v>6.8919362050000004</v>
      </c>
    </row>
    <row r="8575" spans="1:25" x14ac:dyDescent="0.3">
      <c r="A8575" s="2">
        <v>45966</v>
      </c>
      <c r="B8575" t="s">
        <v>38</v>
      </c>
      <c r="C8575">
        <v>763</v>
      </c>
      <c r="D8575">
        <v>12</v>
      </c>
      <c r="E8575">
        <v>1.5</v>
      </c>
      <c r="F8575">
        <v>1.573</v>
      </c>
      <c r="G8575">
        <v>18</v>
      </c>
      <c r="H8575">
        <v>18</v>
      </c>
      <c r="I8575" t="s">
        <v>149</v>
      </c>
      <c r="J8575">
        <v>2</v>
      </c>
      <c r="K8575">
        <v>4</v>
      </c>
      <c r="L8575">
        <v>4</v>
      </c>
      <c r="M8575">
        <v>4</v>
      </c>
      <c r="N8575">
        <v>2</v>
      </c>
      <c r="O8575">
        <v>4</v>
      </c>
      <c r="P8575">
        <v>4</v>
      </c>
      <c r="Q8575">
        <v>4</v>
      </c>
      <c r="R8575">
        <v>60.88</v>
      </c>
      <c r="S8575">
        <v>119.86</v>
      </c>
      <c r="T8575">
        <v>119.86</v>
      </c>
      <c r="U8575">
        <v>119.86</v>
      </c>
      <c r="V8575">
        <v>15.01752044</v>
      </c>
      <c r="W8575">
        <v>15.01752044</v>
      </c>
      <c r="X8575">
        <v>6.658888889</v>
      </c>
      <c r="Y8575">
        <v>6.658888889</v>
      </c>
    </row>
    <row r="8576" spans="1:25" x14ac:dyDescent="0.3">
      <c r="A8576" s="2">
        <v>45966</v>
      </c>
      <c r="B8576" t="s">
        <v>84</v>
      </c>
      <c r="C8576">
        <v>5304</v>
      </c>
      <c r="D8576">
        <v>56</v>
      </c>
      <c r="E8576">
        <v>2.339</v>
      </c>
      <c r="F8576">
        <v>1.056</v>
      </c>
      <c r="G8576">
        <v>131.01</v>
      </c>
      <c r="H8576">
        <v>131.01</v>
      </c>
      <c r="I8576" t="s">
        <v>149</v>
      </c>
      <c r="J8576">
        <v>13</v>
      </c>
      <c r="K8576">
        <v>17</v>
      </c>
      <c r="L8576">
        <v>17</v>
      </c>
      <c r="M8576">
        <v>17</v>
      </c>
      <c r="N8576">
        <v>14</v>
      </c>
      <c r="O8576">
        <v>18</v>
      </c>
      <c r="P8576">
        <v>18</v>
      </c>
      <c r="Q8576">
        <v>18</v>
      </c>
      <c r="R8576">
        <v>661.61</v>
      </c>
      <c r="S8576">
        <v>800.98</v>
      </c>
      <c r="T8576">
        <v>800.98</v>
      </c>
      <c r="U8576">
        <v>800.98</v>
      </c>
      <c r="V8576">
        <v>16.35621364</v>
      </c>
      <c r="W8576">
        <v>16.35621364</v>
      </c>
      <c r="X8576">
        <v>6.1138844360000002</v>
      </c>
      <c r="Y8576">
        <v>6.1138844360000002</v>
      </c>
    </row>
    <row r="8577" spans="1:25" x14ac:dyDescent="0.3">
      <c r="A8577" s="2">
        <v>45966</v>
      </c>
      <c r="B8577" t="s">
        <v>56</v>
      </c>
      <c r="C8577">
        <v>1091</v>
      </c>
      <c r="D8577">
        <v>6</v>
      </c>
      <c r="E8577">
        <v>2.14</v>
      </c>
      <c r="F8577">
        <v>0.55000000000000004</v>
      </c>
      <c r="G8577">
        <v>12.84</v>
      </c>
      <c r="H8577">
        <v>12.84</v>
      </c>
      <c r="I8577" t="s">
        <v>149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X8577">
        <v>0</v>
      </c>
      <c r="Y8577">
        <v>0</v>
      </c>
    </row>
    <row r="8578" spans="1:25" x14ac:dyDescent="0.3">
      <c r="A8578" s="2">
        <v>45966</v>
      </c>
      <c r="B8578" t="s">
        <v>50</v>
      </c>
      <c r="C8578">
        <v>1187</v>
      </c>
      <c r="D8578">
        <v>15</v>
      </c>
      <c r="E8578">
        <v>2.0920000000000001</v>
      </c>
      <c r="F8578">
        <v>1.264</v>
      </c>
      <c r="G8578">
        <v>31.38</v>
      </c>
      <c r="H8578">
        <v>31.38</v>
      </c>
      <c r="I8578" t="s">
        <v>149</v>
      </c>
      <c r="J8578">
        <v>6</v>
      </c>
      <c r="K8578">
        <v>7</v>
      </c>
      <c r="L8578">
        <v>7</v>
      </c>
      <c r="M8578">
        <v>7</v>
      </c>
      <c r="N8578">
        <v>6</v>
      </c>
      <c r="O8578">
        <v>7</v>
      </c>
      <c r="P8578">
        <v>7</v>
      </c>
      <c r="Q8578">
        <v>7</v>
      </c>
      <c r="R8578">
        <v>243.82</v>
      </c>
      <c r="S8578">
        <v>286.31</v>
      </c>
      <c r="T8578">
        <v>286.31</v>
      </c>
      <c r="U8578">
        <v>286.31</v>
      </c>
      <c r="V8578">
        <v>10.960148090000001</v>
      </c>
      <c r="W8578">
        <v>10.960148090000001</v>
      </c>
      <c r="X8578">
        <v>9.1239643079999997</v>
      </c>
      <c r="Y8578">
        <v>9.1239643079999997</v>
      </c>
    </row>
    <row r="8579" spans="1:25" x14ac:dyDescent="0.3">
      <c r="A8579" s="2">
        <v>45966</v>
      </c>
      <c r="B8579" t="s">
        <v>60</v>
      </c>
      <c r="C8579">
        <v>929</v>
      </c>
      <c r="D8579">
        <v>5</v>
      </c>
      <c r="E8579">
        <v>1.6639999999999999</v>
      </c>
      <c r="F8579">
        <v>0.53800000000000003</v>
      </c>
      <c r="G8579">
        <v>8.32</v>
      </c>
      <c r="H8579">
        <v>8.32</v>
      </c>
      <c r="I8579" t="s">
        <v>149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X8579">
        <v>0</v>
      </c>
      <c r="Y8579">
        <v>0</v>
      </c>
    </row>
    <row r="8580" spans="1:25" x14ac:dyDescent="0.3">
      <c r="A8580" s="2">
        <v>45966</v>
      </c>
      <c r="B8580" t="s">
        <v>86</v>
      </c>
      <c r="C8580">
        <v>39</v>
      </c>
      <c r="D8580">
        <v>1</v>
      </c>
      <c r="E8580">
        <v>3.54</v>
      </c>
      <c r="F8580">
        <v>2.5640000000000001</v>
      </c>
      <c r="G8580">
        <v>3.54</v>
      </c>
      <c r="H8580">
        <v>3.54</v>
      </c>
      <c r="I8580" t="s">
        <v>149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X8580">
        <v>0</v>
      </c>
      <c r="Y8580">
        <v>0</v>
      </c>
    </row>
    <row r="8581" spans="1:25" x14ac:dyDescent="0.3">
      <c r="A8581" s="2">
        <v>45966</v>
      </c>
      <c r="B8581" t="s">
        <v>36</v>
      </c>
      <c r="C8581">
        <v>1351</v>
      </c>
      <c r="D8581">
        <v>17</v>
      </c>
      <c r="E8581">
        <v>1.196</v>
      </c>
      <c r="F8581">
        <v>1.258</v>
      </c>
      <c r="G8581">
        <v>20.34</v>
      </c>
      <c r="H8581">
        <v>20.34</v>
      </c>
      <c r="I8581" t="s">
        <v>149</v>
      </c>
      <c r="J8581">
        <v>0</v>
      </c>
      <c r="K8581">
        <v>1</v>
      </c>
      <c r="L8581">
        <v>1</v>
      </c>
      <c r="M8581">
        <v>1</v>
      </c>
      <c r="N8581">
        <v>0</v>
      </c>
      <c r="O8581">
        <v>1</v>
      </c>
      <c r="P8581">
        <v>1</v>
      </c>
      <c r="Q8581">
        <v>1</v>
      </c>
      <c r="R8581">
        <v>0</v>
      </c>
      <c r="S8581">
        <v>21.88</v>
      </c>
      <c r="T8581">
        <v>21.88</v>
      </c>
      <c r="U8581">
        <v>21.88</v>
      </c>
      <c r="V8581">
        <v>92.961608780000006</v>
      </c>
      <c r="W8581">
        <v>92.961608780000006</v>
      </c>
      <c r="X8581">
        <v>1.0757128810000001</v>
      </c>
      <c r="Y8581">
        <v>1.0757128810000001</v>
      </c>
    </row>
    <row r="8582" spans="1:25" x14ac:dyDescent="0.3">
      <c r="A8582" s="2">
        <v>45966</v>
      </c>
      <c r="B8582" t="s">
        <v>62</v>
      </c>
      <c r="C8582">
        <v>6305</v>
      </c>
      <c r="D8582">
        <v>85</v>
      </c>
      <c r="E8582">
        <v>4.8360000000000003</v>
      </c>
      <c r="F8582">
        <v>1.3480000000000001</v>
      </c>
      <c r="G8582">
        <v>411.09</v>
      </c>
      <c r="H8582">
        <v>411.09</v>
      </c>
      <c r="I8582" t="s">
        <v>149</v>
      </c>
      <c r="J8582">
        <v>21</v>
      </c>
      <c r="K8582">
        <v>26</v>
      </c>
      <c r="L8582">
        <v>26</v>
      </c>
      <c r="M8582">
        <v>26</v>
      </c>
      <c r="N8582">
        <v>31</v>
      </c>
      <c r="O8582">
        <v>36</v>
      </c>
      <c r="P8582">
        <v>36</v>
      </c>
      <c r="Q8582">
        <v>36</v>
      </c>
      <c r="R8582">
        <v>1030.8599999999999</v>
      </c>
      <c r="S8582">
        <v>1291.31</v>
      </c>
      <c r="T8582">
        <v>1291.31</v>
      </c>
      <c r="U8582">
        <v>1291.31</v>
      </c>
      <c r="V8582">
        <v>31.83511318</v>
      </c>
      <c r="W8582">
        <v>31.83511318</v>
      </c>
      <c r="X8582">
        <v>3.1411856280000001</v>
      </c>
      <c r="Y8582">
        <v>3.1411856280000001</v>
      </c>
    </row>
    <row r="8583" spans="1:25" x14ac:dyDescent="0.3">
      <c r="A8583" s="2">
        <v>45966</v>
      </c>
      <c r="B8583" t="s">
        <v>64</v>
      </c>
      <c r="C8583">
        <v>2855</v>
      </c>
      <c r="D8583">
        <v>18</v>
      </c>
      <c r="E8583">
        <v>4.9089999999999998</v>
      </c>
      <c r="F8583">
        <v>0.63</v>
      </c>
      <c r="G8583">
        <v>88.37</v>
      </c>
      <c r="H8583">
        <v>88.37</v>
      </c>
      <c r="I8583" t="s">
        <v>149</v>
      </c>
      <c r="J8583">
        <v>4</v>
      </c>
      <c r="K8583">
        <v>4</v>
      </c>
      <c r="L8583">
        <v>4</v>
      </c>
      <c r="M8583">
        <v>4</v>
      </c>
      <c r="N8583">
        <v>4</v>
      </c>
      <c r="O8583">
        <v>4</v>
      </c>
      <c r="P8583">
        <v>4</v>
      </c>
      <c r="Q8583">
        <v>4</v>
      </c>
      <c r="R8583">
        <v>117.07</v>
      </c>
      <c r="S8583">
        <v>117.07</v>
      </c>
      <c r="T8583">
        <v>117.07</v>
      </c>
      <c r="U8583">
        <v>117.07</v>
      </c>
      <c r="V8583">
        <v>75.484752709999995</v>
      </c>
      <c r="W8583">
        <v>75.484752709999995</v>
      </c>
      <c r="X8583">
        <v>1.3247708499999999</v>
      </c>
      <c r="Y8583">
        <v>1.3247708499999999</v>
      </c>
    </row>
    <row r="8584" spans="1:25" x14ac:dyDescent="0.3">
      <c r="A8584" s="2">
        <v>45966</v>
      </c>
      <c r="B8584" t="s">
        <v>66</v>
      </c>
      <c r="C8584">
        <v>1700</v>
      </c>
      <c r="D8584">
        <v>14</v>
      </c>
      <c r="E8584">
        <v>4.7469999999999999</v>
      </c>
      <c r="F8584">
        <v>0.82399999999999995</v>
      </c>
      <c r="G8584">
        <v>66.459999999999994</v>
      </c>
      <c r="H8584">
        <v>66.459999999999994</v>
      </c>
      <c r="I8584" t="s">
        <v>149</v>
      </c>
      <c r="J8584">
        <v>6</v>
      </c>
      <c r="K8584">
        <v>7</v>
      </c>
      <c r="L8584">
        <v>7</v>
      </c>
      <c r="M8584">
        <v>7</v>
      </c>
      <c r="N8584">
        <v>7</v>
      </c>
      <c r="O8584">
        <v>8</v>
      </c>
      <c r="P8584">
        <v>8</v>
      </c>
      <c r="Q8584">
        <v>8</v>
      </c>
      <c r="R8584">
        <v>277.43</v>
      </c>
      <c r="S8584">
        <v>305.42</v>
      </c>
      <c r="T8584">
        <v>305.42</v>
      </c>
      <c r="U8584">
        <v>305.42</v>
      </c>
      <c r="V8584">
        <v>21.760199069999999</v>
      </c>
      <c r="W8584">
        <v>21.760199069999999</v>
      </c>
      <c r="X8584">
        <v>4.5955461929999997</v>
      </c>
      <c r="Y8584">
        <v>4.5955461929999997</v>
      </c>
    </row>
    <row r="8585" spans="1:25" x14ac:dyDescent="0.3">
      <c r="A8585" s="2">
        <v>45966</v>
      </c>
      <c r="B8585" t="s">
        <v>68</v>
      </c>
      <c r="C8585">
        <v>4548</v>
      </c>
      <c r="D8585">
        <v>37</v>
      </c>
      <c r="E8585">
        <v>4.7060000000000004</v>
      </c>
      <c r="F8585">
        <v>0.81399999999999995</v>
      </c>
      <c r="G8585">
        <v>174.11</v>
      </c>
      <c r="H8585">
        <v>174.11</v>
      </c>
      <c r="I8585" t="s">
        <v>149</v>
      </c>
      <c r="J8585">
        <v>15</v>
      </c>
      <c r="K8585">
        <v>25</v>
      </c>
      <c r="L8585">
        <v>25</v>
      </c>
      <c r="M8585">
        <v>25</v>
      </c>
      <c r="N8585">
        <v>23</v>
      </c>
      <c r="O8585">
        <v>52</v>
      </c>
      <c r="P8585">
        <v>52</v>
      </c>
      <c r="Q8585">
        <v>52</v>
      </c>
      <c r="R8585">
        <v>1034.1199999999999</v>
      </c>
      <c r="S8585">
        <v>2556.7399999999998</v>
      </c>
      <c r="T8585">
        <v>2556.7399999999998</v>
      </c>
      <c r="U8585">
        <v>2556.7399999999998</v>
      </c>
      <c r="V8585">
        <v>6.809843785</v>
      </c>
      <c r="W8585">
        <v>6.809843785</v>
      </c>
      <c r="X8585">
        <v>14.684624660000001</v>
      </c>
      <c r="Y8585">
        <v>14.684624660000001</v>
      </c>
    </row>
    <row r="8586" spans="1:25" x14ac:dyDescent="0.3">
      <c r="A8586" s="2">
        <v>45966</v>
      </c>
      <c r="B8586" t="s">
        <v>70</v>
      </c>
      <c r="C8586">
        <v>6288</v>
      </c>
      <c r="D8586">
        <v>34</v>
      </c>
      <c r="E8586">
        <v>3.4329999999999998</v>
      </c>
      <c r="F8586">
        <v>0.54100000000000004</v>
      </c>
      <c r="G8586">
        <v>116.73</v>
      </c>
      <c r="H8586">
        <v>116.73</v>
      </c>
      <c r="I8586" t="s">
        <v>149</v>
      </c>
      <c r="J8586">
        <v>16</v>
      </c>
      <c r="K8586">
        <v>17</v>
      </c>
      <c r="L8586">
        <v>17</v>
      </c>
      <c r="M8586">
        <v>17</v>
      </c>
      <c r="N8586">
        <v>20</v>
      </c>
      <c r="O8586">
        <v>21</v>
      </c>
      <c r="P8586">
        <v>21</v>
      </c>
      <c r="Q8586">
        <v>21</v>
      </c>
      <c r="R8586">
        <v>588.08000000000004</v>
      </c>
      <c r="S8586">
        <v>612.05999999999995</v>
      </c>
      <c r="T8586">
        <v>612.05999999999995</v>
      </c>
      <c r="U8586">
        <v>612.05999999999995</v>
      </c>
      <c r="V8586">
        <v>19.07165964</v>
      </c>
      <c r="W8586">
        <v>19.07165964</v>
      </c>
      <c r="X8586">
        <v>5.2433821639999998</v>
      </c>
      <c r="Y8586">
        <v>5.2433821639999998</v>
      </c>
    </row>
    <row r="8587" spans="1:25" x14ac:dyDescent="0.3">
      <c r="A8587" s="2">
        <v>45966</v>
      </c>
      <c r="B8587" t="s">
        <v>72</v>
      </c>
      <c r="C8587">
        <v>2157</v>
      </c>
      <c r="D8587">
        <v>22</v>
      </c>
      <c r="E8587">
        <v>2.7280000000000002</v>
      </c>
      <c r="F8587">
        <v>1.02</v>
      </c>
      <c r="G8587">
        <v>60.01</v>
      </c>
      <c r="H8587">
        <v>60.01</v>
      </c>
      <c r="I8587" t="s">
        <v>149</v>
      </c>
      <c r="J8587">
        <v>2</v>
      </c>
      <c r="K8587">
        <v>6</v>
      </c>
      <c r="L8587">
        <v>7</v>
      </c>
      <c r="M8587">
        <v>7</v>
      </c>
      <c r="N8587">
        <v>2</v>
      </c>
      <c r="O8587">
        <v>6</v>
      </c>
      <c r="P8587">
        <v>7</v>
      </c>
      <c r="Q8587">
        <v>7</v>
      </c>
      <c r="R8587">
        <v>71.86</v>
      </c>
      <c r="S8587">
        <v>260.60000000000002</v>
      </c>
      <c r="T8587">
        <v>290.48</v>
      </c>
      <c r="U8587">
        <v>290.48</v>
      </c>
      <c r="V8587">
        <v>23.027628549999999</v>
      </c>
      <c r="W8587">
        <v>20.658909390000002</v>
      </c>
      <c r="X8587">
        <v>4.3426095650000001</v>
      </c>
      <c r="Y8587">
        <v>4.8405265789999996</v>
      </c>
    </row>
    <row r="8588" spans="1:25" x14ac:dyDescent="0.3">
      <c r="A8588" s="2">
        <v>45966</v>
      </c>
      <c r="B8588" t="s">
        <v>74</v>
      </c>
      <c r="C8588">
        <v>1808</v>
      </c>
      <c r="D8588">
        <v>9</v>
      </c>
      <c r="E8588">
        <v>2.1179999999999999</v>
      </c>
      <c r="F8588">
        <v>0.498</v>
      </c>
      <c r="G8588">
        <v>19.059999999999999</v>
      </c>
      <c r="H8588">
        <v>19.059999999999999</v>
      </c>
      <c r="I8588" t="s">
        <v>149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X8588">
        <v>0</v>
      </c>
      <c r="Y8588">
        <v>0</v>
      </c>
    </row>
    <row r="8589" spans="1:25" x14ac:dyDescent="0.3">
      <c r="A8589" s="2">
        <v>45966</v>
      </c>
      <c r="B8589" t="s">
        <v>76</v>
      </c>
      <c r="C8589">
        <v>2354</v>
      </c>
      <c r="D8589">
        <v>9</v>
      </c>
      <c r="E8589">
        <v>3.9630000000000001</v>
      </c>
      <c r="F8589">
        <v>0.38200000000000001</v>
      </c>
      <c r="G8589">
        <v>35.67</v>
      </c>
      <c r="H8589">
        <v>35.67</v>
      </c>
      <c r="I8589" t="s">
        <v>149</v>
      </c>
      <c r="J8589">
        <v>9</v>
      </c>
      <c r="K8589">
        <v>10</v>
      </c>
      <c r="L8589">
        <v>10</v>
      </c>
      <c r="M8589">
        <v>10</v>
      </c>
      <c r="N8589">
        <v>26</v>
      </c>
      <c r="O8589">
        <v>30</v>
      </c>
      <c r="P8589">
        <v>30</v>
      </c>
      <c r="Q8589">
        <v>30</v>
      </c>
      <c r="R8589">
        <v>1065.74</v>
      </c>
      <c r="S8589">
        <v>1161.26</v>
      </c>
      <c r="T8589">
        <v>1161.26</v>
      </c>
      <c r="U8589">
        <v>1161.26</v>
      </c>
      <c r="V8589">
        <v>3.0716635380000001</v>
      </c>
      <c r="W8589">
        <v>3.0716635380000001</v>
      </c>
      <c r="X8589">
        <v>32.555649000000003</v>
      </c>
      <c r="Y8589">
        <v>32.555649000000003</v>
      </c>
    </row>
    <row r="8590" spans="1:25" x14ac:dyDescent="0.3">
      <c r="A8590" s="2">
        <v>45966</v>
      </c>
      <c r="B8590" t="s">
        <v>78</v>
      </c>
      <c r="C8590">
        <v>1135</v>
      </c>
      <c r="D8590">
        <v>8</v>
      </c>
      <c r="E8590">
        <v>4.9180000000000001</v>
      </c>
      <c r="F8590">
        <v>0.70499999999999996</v>
      </c>
      <c r="G8590">
        <v>39.340000000000003</v>
      </c>
      <c r="H8590">
        <v>39.340000000000003</v>
      </c>
      <c r="I8590" t="s">
        <v>149</v>
      </c>
      <c r="J8590">
        <v>2</v>
      </c>
      <c r="K8590">
        <v>2</v>
      </c>
      <c r="L8590">
        <v>2</v>
      </c>
      <c r="M8590">
        <v>2</v>
      </c>
      <c r="N8590">
        <v>3</v>
      </c>
      <c r="O8590">
        <v>3</v>
      </c>
      <c r="P8590">
        <v>3</v>
      </c>
      <c r="Q8590">
        <v>3</v>
      </c>
      <c r="R8590">
        <v>80.64</v>
      </c>
      <c r="S8590">
        <v>80.64</v>
      </c>
      <c r="T8590">
        <v>80.64</v>
      </c>
      <c r="U8590">
        <v>80.64</v>
      </c>
      <c r="V8590">
        <v>48.784722219999999</v>
      </c>
      <c r="W8590">
        <v>48.784722219999999</v>
      </c>
      <c r="X8590">
        <v>2.0498220640000002</v>
      </c>
      <c r="Y8590">
        <v>2.0498220640000002</v>
      </c>
    </row>
    <row r="8591" spans="1:25" x14ac:dyDescent="0.3">
      <c r="A8591" s="2">
        <v>45966</v>
      </c>
      <c r="B8591" t="s">
        <v>88</v>
      </c>
      <c r="C8591">
        <v>4731</v>
      </c>
      <c r="D8591">
        <v>43</v>
      </c>
      <c r="E8591">
        <v>1.88</v>
      </c>
      <c r="F8591">
        <v>0.90900000000000003</v>
      </c>
      <c r="G8591">
        <v>80.84</v>
      </c>
      <c r="H8591">
        <v>80.84</v>
      </c>
      <c r="I8591" t="s">
        <v>149</v>
      </c>
      <c r="J8591">
        <v>7</v>
      </c>
      <c r="K8591">
        <v>9</v>
      </c>
      <c r="L8591">
        <v>9</v>
      </c>
      <c r="M8591">
        <v>9</v>
      </c>
      <c r="N8591">
        <v>17</v>
      </c>
      <c r="O8591">
        <v>19</v>
      </c>
      <c r="P8591">
        <v>19</v>
      </c>
      <c r="Q8591">
        <v>19</v>
      </c>
      <c r="R8591">
        <v>565.72</v>
      </c>
      <c r="S8591">
        <v>615.09</v>
      </c>
      <c r="T8591">
        <v>615.09</v>
      </c>
      <c r="U8591">
        <v>615.09</v>
      </c>
      <c r="V8591">
        <v>13.14279211</v>
      </c>
      <c r="W8591">
        <v>13.14279211</v>
      </c>
      <c r="X8591">
        <v>7.6087332999999999</v>
      </c>
      <c r="Y8591">
        <v>7.6087332999999999</v>
      </c>
    </row>
    <row r="8592" spans="1:25" x14ac:dyDescent="0.3">
      <c r="A8592" s="2">
        <v>45966</v>
      </c>
      <c r="B8592" t="s">
        <v>80</v>
      </c>
      <c r="C8592">
        <v>851</v>
      </c>
      <c r="D8592">
        <v>7</v>
      </c>
      <c r="E8592">
        <v>5.55</v>
      </c>
      <c r="F8592">
        <v>0.82299999999999995</v>
      </c>
      <c r="G8592">
        <v>38.85</v>
      </c>
      <c r="H8592">
        <v>38.85</v>
      </c>
      <c r="I8592" t="s">
        <v>149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34.880000000000003</v>
      </c>
      <c r="S8592">
        <v>34.880000000000003</v>
      </c>
      <c r="T8592">
        <v>34.880000000000003</v>
      </c>
      <c r="U8592">
        <v>34.880000000000003</v>
      </c>
      <c r="V8592">
        <v>111.3818807</v>
      </c>
      <c r="W8592">
        <v>111.3818807</v>
      </c>
      <c r="X8592">
        <v>0.89781209780000004</v>
      </c>
      <c r="Y8592">
        <v>0.89781209780000004</v>
      </c>
    </row>
    <row r="8593" spans="1:25" x14ac:dyDescent="0.3">
      <c r="A8593" s="2">
        <v>45966</v>
      </c>
      <c r="B8593" t="s">
        <v>82</v>
      </c>
      <c r="C8593">
        <v>827</v>
      </c>
      <c r="D8593">
        <v>4</v>
      </c>
      <c r="E8593">
        <v>2.7829999999999999</v>
      </c>
      <c r="F8593">
        <v>0.48399999999999999</v>
      </c>
      <c r="G8593">
        <v>11.13</v>
      </c>
      <c r="H8593">
        <v>11.13</v>
      </c>
      <c r="I8593" t="s">
        <v>149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X8593">
        <v>0</v>
      </c>
      <c r="Y8593">
        <v>0</v>
      </c>
    </row>
    <row r="8594" spans="1:25" x14ac:dyDescent="0.3">
      <c r="A8594" s="2">
        <v>45966</v>
      </c>
      <c r="B8594" t="s">
        <v>94</v>
      </c>
      <c r="C8594">
        <v>2035</v>
      </c>
      <c r="D8594">
        <v>12</v>
      </c>
      <c r="E8594">
        <v>6.6630000000000003</v>
      </c>
      <c r="F8594">
        <v>0.59</v>
      </c>
      <c r="G8594">
        <v>79.959999999999994</v>
      </c>
      <c r="H8594">
        <v>79.959999999999994</v>
      </c>
      <c r="I8594" t="s">
        <v>149</v>
      </c>
      <c r="J8594">
        <v>2</v>
      </c>
      <c r="K8594">
        <v>2</v>
      </c>
      <c r="L8594">
        <v>2</v>
      </c>
      <c r="M8594">
        <v>2</v>
      </c>
      <c r="N8594">
        <v>2</v>
      </c>
      <c r="O8594">
        <v>2</v>
      </c>
      <c r="P8594">
        <v>2</v>
      </c>
      <c r="Q8594">
        <v>2</v>
      </c>
      <c r="R8594">
        <v>151.80000000000001</v>
      </c>
      <c r="S8594">
        <v>151.80000000000001</v>
      </c>
      <c r="T8594">
        <v>151.80000000000001</v>
      </c>
      <c r="U8594">
        <v>151.80000000000001</v>
      </c>
      <c r="V8594">
        <v>52.674571810000003</v>
      </c>
      <c r="W8594">
        <v>52.674571810000003</v>
      </c>
      <c r="X8594">
        <v>1.898449225</v>
      </c>
      <c r="Y8594">
        <v>1.898449225</v>
      </c>
    </row>
    <row r="8595" spans="1:25" x14ac:dyDescent="0.3">
      <c r="A8595" s="2">
        <v>45966</v>
      </c>
      <c r="B8595" t="s">
        <v>96</v>
      </c>
      <c r="C8595">
        <v>1785</v>
      </c>
      <c r="D8595">
        <v>19</v>
      </c>
      <c r="E8595">
        <v>4.1440000000000001</v>
      </c>
      <c r="F8595">
        <v>1.0640000000000001</v>
      </c>
      <c r="G8595">
        <v>78.739999999999995</v>
      </c>
      <c r="H8595">
        <v>78.739999999999995</v>
      </c>
      <c r="I8595" t="s">
        <v>149</v>
      </c>
      <c r="J8595">
        <v>8</v>
      </c>
      <c r="K8595">
        <v>8</v>
      </c>
      <c r="L8595">
        <v>8</v>
      </c>
      <c r="M8595">
        <v>8</v>
      </c>
      <c r="N8595">
        <v>33</v>
      </c>
      <c r="O8595">
        <v>33</v>
      </c>
      <c r="P8595">
        <v>33</v>
      </c>
      <c r="Q8595">
        <v>33</v>
      </c>
      <c r="R8595">
        <v>2276.65</v>
      </c>
      <c r="S8595">
        <v>2276.65</v>
      </c>
      <c r="T8595">
        <v>2276.65</v>
      </c>
      <c r="U8595">
        <v>2276.65</v>
      </c>
      <c r="V8595">
        <v>3.4585904730000001</v>
      </c>
      <c r="W8595">
        <v>3.4585904730000001</v>
      </c>
      <c r="X8595">
        <v>28.913512829999998</v>
      </c>
      <c r="Y8595">
        <v>28.913512829999998</v>
      </c>
    </row>
    <row r="8596" spans="1:25" x14ac:dyDescent="0.3">
      <c r="A8596" s="2">
        <v>45966</v>
      </c>
      <c r="B8596" t="s">
        <v>11</v>
      </c>
      <c r="C8596">
        <v>1964</v>
      </c>
      <c r="D8596">
        <v>7</v>
      </c>
      <c r="E8596">
        <v>2.3039999999999998</v>
      </c>
      <c r="F8596">
        <v>0.35599999999999998</v>
      </c>
      <c r="G8596">
        <v>16.13</v>
      </c>
      <c r="H8596">
        <v>16.13</v>
      </c>
      <c r="I8596" t="s">
        <v>149</v>
      </c>
      <c r="J8596">
        <v>3</v>
      </c>
      <c r="K8596">
        <v>3</v>
      </c>
      <c r="L8596">
        <v>3</v>
      </c>
      <c r="M8596">
        <v>3</v>
      </c>
      <c r="N8596">
        <v>3</v>
      </c>
      <c r="O8596">
        <v>3</v>
      </c>
      <c r="P8596">
        <v>3</v>
      </c>
      <c r="Q8596">
        <v>3</v>
      </c>
      <c r="R8596">
        <v>127.47</v>
      </c>
      <c r="S8596">
        <v>127.47</v>
      </c>
      <c r="T8596">
        <v>127.47</v>
      </c>
      <c r="U8596">
        <v>127.47</v>
      </c>
      <c r="V8596">
        <v>12.65395779</v>
      </c>
      <c r="W8596">
        <v>12.65395779</v>
      </c>
      <c r="X8596">
        <v>7.9026658400000001</v>
      </c>
      <c r="Y8596">
        <v>7.9026658400000001</v>
      </c>
    </row>
    <row r="8597" spans="1:25" x14ac:dyDescent="0.3">
      <c r="A8597" s="2">
        <v>45966</v>
      </c>
      <c r="B8597" t="s">
        <v>92</v>
      </c>
      <c r="C8597">
        <v>372</v>
      </c>
      <c r="D8597">
        <v>5</v>
      </c>
      <c r="E8597">
        <v>2.8620000000000001</v>
      </c>
      <c r="F8597">
        <v>1.3440000000000001</v>
      </c>
      <c r="G8597">
        <v>14.31</v>
      </c>
      <c r="H8597">
        <v>14.31</v>
      </c>
      <c r="I8597" t="s">
        <v>149</v>
      </c>
      <c r="J8597">
        <v>3</v>
      </c>
      <c r="K8597">
        <v>3</v>
      </c>
      <c r="L8597">
        <v>3</v>
      </c>
      <c r="M8597">
        <v>3</v>
      </c>
      <c r="N8597">
        <v>8</v>
      </c>
      <c r="O8597">
        <v>8</v>
      </c>
      <c r="P8597">
        <v>8</v>
      </c>
      <c r="Q8597">
        <v>8</v>
      </c>
      <c r="R8597">
        <v>288.87</v>
      </c>
      <c r="S8597">
        <v>288.87</v>
      </c>
      <c r="T8597">
        <v>288.87</v>
      </c>
      <c r="U8597">
        <v>288.87</v>
      </c>
      <c r="V8597">
        <v>4.9537854399999999</v>
      </c>
      <c r="W8597">
        <v>4.9537854399999999</v>
      </c>
      <c r="X8597">
        <v>20.186582810000001</v>
      </c>
      <c r="Y8597">
        <v>20.186582810000001</v>
      </c>
    </row>
    <row r="8598" spans="1:25" x14ac:dyDescent="0.3">
      <c r="A8598" s="2">
        <v>45966</v>
      </c>
      <c r="B8598" t="s">
        <v>46</v>
      </c>
      <c r="C8598">
        <v>962</v>
      </c>
      <c r="D8598">
        <v>4</v>
      </c>
      <c r="E8598">
        <v>5.73</v>
      </c>
      <c r="F8598">
        <v>0.41599999999999998</v>
      </c>
      <c r="G8598">
        <v>22.92</v>
      </c>
      <c r="H8598">
        <v>22.92</v>
      </c>
      <c r="I8598" t="s">
        <v>149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X8598">
        <v>0</v>
      </c>
      <c r="Y8598">
        <v>0</v>
      </c>
    </row>
    <row r="8599" spans="1:25" x14ac:dyDescent="0.3">
      <c r="A8599" s="2">
        <v>45966</v>
      </c>
      <c r="B8599" t="s">
        <v>74</v>
      </c>
      <c r="C8599">
        <v>734</v>
      </c>
      <c r="D8599">
        <v>3</v>
      </c>
      <c r="E8599">
        <v>2.9329999999999998</v>
      </c>
      <c r="F8599">
        <v>0.40899999999999997</v>
      </c>
      <c r="G8599">
        <v>8.8000000000000007</v>
      </c>
      <c r="H8599">
        <v>8.8000000000000007</v>
      </c>
      <c r="I8599" t="s">
        <v>149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X8599">
        <v>0</v>
      </c>
      <c r="Y8599">
        <v>0</v>
      </c>
    </row>
    <row r="8600" spans="1:25" x14ac:dyDescent="0.3">
      <c r="A8600" s="2">
        <v>45966</v>
      </c>
      <c r="B8600" t="s">
        <v>32</v>
      </c>
      <c r="C8600">
        <v>188</v>
      </c>
      <c r="D8600">
        <v>1</v>
      </c>
      <c r="E8600">
        <v>3.39</v>
      </c>
      <c r="F8600">
        <v>0.53200000000000003</v>
      </c>
      <c r="G8600">
        <v>3.39</v>
      </c>
      <c r="H8600">
        <v>3.39</v>
      </c>
      <c r="I8600" t="s">
        <v>149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X8600">
        <v>0</v>
      </c>
      <c r="Y8600">
        <v>0</v>
      </c>
    </row>
    <row r="8601" spans="1:25" x14ac:dyDescent="0.3">
      <c r="A8601" s="2">
        <v>45966</v>
      </c>
      <c r="B8601" t="s">
        <v>64</v>
      </c>
      <c r="C8601">
        <v>753</v>
      </c>
      <c r="D8601">
        <v>3</v>
      </c>
      <c r="E8601">
        <v>4.33</v>
      </c>
      <c r="F8601">
        <v>0.39800000000000002</v>
      </c>
      <c r="G8601">
        <v>12.99</v>
      </c>
      <c r="H8601">
        <v>12.99</v>
      </c>
      <c r="I8601" t="s">
        <v>149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X8601">
        <v>0</v>
      </c>
      <c r="Y8601">
        <v>0</v>
      </c>
    </row>
    <row r="8602" spans="1:25" x14ac:dyDescent="0.3">
      <c r="A8602" s="2">
        <v>45966</v>
      </c>
      <c r="B8602" t="s">
        <v>72</v>
      </c>
      <c r="C8602">
        <v>122</v>
      </c>
      <c r="D8602">
        <v>2</v>
      </c>
      <c r="E8602">
        <v>4.71</v>
      </c>
      <c r="F8602">
        <v>1.639</v>
      </c>
      <c r="G8602">
        <v>9.42</v>
      </c>
      <c r="H8602">
        <v>9.42</v>
      </c>
      <c r="I8602" t="s">
        <v>149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X8602">
        <v>0</v>
      </c>
      <c r="Y8602">
        <v>0</v>
      </c>
    </row>
    <row r="8603" spans="1:25" x14ac:dyDescent="0.3">
      <c r="A8603" s="2">
        <v>45966</v>
      </c>
      <c r="B8603" t="s">
        <v>106</v>
      </c>
      <c r="C8603">
        <v>319</v>
      </c>
      <c r="D8603">
        <v>1</v>
      </c>
      <c r="E8603">
        <v>4.1500000000000004</v>
      </c>
      <c r="F8603">
        <v>0.313</v>
      </c>
      <c r="G8603">
        <v>4.1500000000000004</v>
      </c>
      <c r="H8603">
        <v>4.1500000000000004</v>
      </c>
      <c r="I8603" t="s">
        <v>149</v>
      </c>
      <c r="J8603">
        <v>2</v>
      </c>
      <c r="K8603">
        <v>2</v>
      </c>
      <c r="L8603">
        <v>2</v>
      </c>
      <c r="M8603">
        <v>2</v>
      </c>
      <c r="N8603">
        <v>2</v>
      </c>
      <c r="O8603">
        <v>2</v>
      </c>
      <c r="P8603">
        <v>2</v>
      </c>
      <c r="Q8603">
        <v>2</v>
      </c>
      <c r="R8603">
        <v>60.47</v>
      </c>
      <c r="S8603">
        <v>60.47</v>
      </c>
      <c r="T8603">
        <v>60.47</v>
      </c>
      <c r="U8603">
        <v>60.47</v>
      </c>
      <c r="V8603">
        <v>6.862907227</v>
      </c>
      <c r="W8603">
        <v>6.862907227</v>
      </c>
      <c r="X8603">
        <v>14.571084340000001</v>
      </c>
      <c r="Y8603">
        <v>14.571084340000001</v>
      </c>
    </row>
    <row r="8604" spans="1:25" x14ac:dyDescent="0.3">
      <c r="A8604" s="2">
        <v>45966</v>
      </c>
      <c r="B8604" t="s">
        <v>54</v>
      </c>
      <c r="C8604">
        <v>301</v>
      </c>
      <c r="D8604">
        <v>1</v>
      </c>
      <c r="E8604">
        <v>1.72</v>
      </c>
      <c r="F8604">
        <v>0.33200000000000002</v>
      </c>
      <c r="G8604">
        <v>1.72</v>
      </c>
      <c r="H8604">
        <v>1.72</v>
      </c>
      <c r="I8604" t="s">
        <v>149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X8604">
        <v>0</v>
      </c>
      <c r="Y8604">
        <v>0</v>
      </c>
    </row>
    <row r="8605" spans="1:25" x14ac:dyDescent="0.3">
      <c r="A8605" s="2">
        <v>45966</v>
      </c>
      <c r="B8605" t="s">
        <v>82</v>
      </c>
      <c r="C8605">
        <v>151</v>
      </c>
      <c r="D8605">
        <v>0</v>
      </c>
      <c r="F8605">
        <v>0</v>
      </c>
      <c r="G8605">
        <v>0</v>
      </c>
      <c r="H8605">
        <v>0</v>
      </c>
      <c r="I8605" t="s">
        <v>149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5" x14ac:dyDescent="0.3">
      <c r="A8606" s="2">
        <v>45966</v>
      </c>
      <c r="B8606" t="s">
        <v>44</v>
      </c>
      <c r="C8606">
        <v>173</v>
      </c>
      <c r="D8606">
        <v>0</v>
      </c>
      <c r="F8606">
        <v>0</v>
      </c>
      <c r="G8606">
        <v>0</v>
      </c>
      <c r="H8606">
        <v>0</v>
      </c>
      <c r="I8606" t="s">
        <v>149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5" x14ac:dyDescent="0.3">
      <c r="A8607" s="2">
        <v>45966</v>
      </c>
      <c r="B8607" t="s">
        <v>40</v>
      </c>
      <c r="C8607">
        <v>378</v>
      </c>
      <c r="D8607">
        <v>3</v>
      </c>
      <c r="E8607">
        <v>4.9429999999999996</v>
      </c>
      <c r="F8607">
        <v>0.79400000000000004</v>
      </c>
      <c r="G8607">
        <v>14.83</v>
      </c>
      <c r="H8607">
        <v>14.83</v>
      </c>
      <c r="I8607" t="s">
        <v>149</v>
      </c>
      <c r="J8607">
        <v>1</v>
      </c>
      <c r="K8607">
        <v>1</v>
      </c>
      <c r="L8607">
        <v>1</v>
      </c>
      <c r="M8607">
        <v>1</v>
      </c>
      <c r="N8607">
        <v>5</v>
      </c>
      <c r="O8607">
        <v>5</v>
      </c>
      <c r="P8607">
        <v>5</v>
      </c>
      <c r="Q8607">
        <v>5</v>
      </c>
      <c r="R8607">
        <v>144.5</v>
      </c>
      <c r="S8607">
        <v>144.5</v>
      </c>
      <c r="T8607">
        <v>144.5</v>
      </c>
      <c r="U8607">
        <v>144.5</v>
      </c>
      <c r="V8607">
        <v>10.26297578</v>
      </c>
      <c r="W8607">
        <v>10.26297578</v>
      </c>
      <c r="X8607">
        <v>9.7437626430000002</v>
      </c>
      <c r="Y8607">
        <v>9.7437626430000002</v>
      </c>
    </row>
    <row r="8608" spans="1:25" x14ac:dyDescent="0.3">
      <c r="A8608" s="2">
        <v>45966</v>
      </c>
      <c r="B8608" t="s">
        <v>56</v>
      </c>
      <c r="C8608">
        <v>400</v>
      </c>
      <c r="D8608">
        <v>3</v>
      </c>
      <c r="E8608">
        <v>2.8029999999999999</v>
      </c>
      <c r="F8608">
        <v>0.75</v>
      </c>
      <c r="G8608">
        <v>8.41</v>
      </c>
      <c r="H8608">
        <v>8.41</v>
      </c>
      <c r="I8608" t="s">
        <v>149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X8608">
        <v>0</v>
      </c>
      <c r="Y8608">
        <v>0</v>
      </c>
    </row>
    <row r="8609" spans="1:25" x14ac:dyDescent="0.3">
      <c r="A8609" s="2">
        <v>45966</v>
      </c>
      <c r="B8609" t="s">
        <v>76</v>
      </c>
      <c r="C8609">
        <v>241</v>
      </c>
      <c r="D8609">
        <v>0</v>
      </c>
      <c r="F8609">
        <v>0</v>
      </c>
      <c r="G8609">
        <v>0</v>
      </c>
      <c r="H8609">
        <v>0</v>
      </c>
      <c r="I8609" t="s">
        <v>149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5" x14ac:dyDescent="0.3">
      <c r="A8610" s="2">
        <v>45966</v>
      </c>
      <c r="B8610" t="s">
        <v>48</v>
      </c>
      <c r="C8610">
        <v>816</v>
      </c>
      <c r="D8610">
        <v>7</v>
      </c>
      <c r="E8610">
        <v>3.8010000000000002</v>
      </c>
      <c r="F8610">
        <v>0.85799999999999998</v>
      </c>
      <c r="G8610">
        <v>26.61</v>
      </c>
      <c r="H8610">
        <v>26.61</v>
      </c>
      <c r="I8610" t="s">
        <v>149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X8610">
        <v>0</v>
      </c>
      <c r="Y8610">
        <v>0</v>
      </c>
    </row>
    <row r="8611" spans="1:25" x14ac:dyDescent="0.3">
      <c r="A8611" s="2">
        <v>45966</v>
      </c>
      <c r="B8611" t="s">
        <v>15</v>
      </c>
      <c r="C8611">
        <v>1599</v>
      </c>
      <c r="D8611">
        <v>16</v>
      </c>
      <c r="E8611">
        <v>2.351</v>
      </c>
      <c r="F8611">
        <v>1.0009999999999999</v>
      </c>
      <c r="G8611">
        <v>37.61</v>
      </c>
      <c r="H8611">
        <v>37.61</v>
      </c>
      <c r="I8611" t="s">
        <v>149</v>
      </c>
      <c r="J8611">
        <v>3</v>
      </c>
      <c r="K8611">
        <v>3</v>
      </c>
      <c r="L8611">
        <v>3</v>
      </c>
      <c r="M8611">
        <v>3</v>
      </c>
      <c r="N8611">
        <v>3</v>
      </c>
      <c r="O8611">
        <v>3</v>
      </c>
      <c r="P8611">
        <v>3</v>
      </c>
      <c r="Q8611">
        <v>3</v>
      </c>
      <c r="R8611">
        <v>84.74</v>
      </c>
      <c r="S8611">
        <v>84.74</v>
      </c>
      <c r="T8611">
        <v>84.74</v>
      </c>
      <c r="U8611">
        <v>84.74</v>
      </c>
      <c r="V8611">
        <v>44.382818030000003</v>
      </c>
      <c r="W8611">
        <v>44.382818030000003</v>
      </c>
      <c r="X8611">
        <v>2.2531241689999999</v>
      </c>
      <c r="Y8611">
        <v>2.2531241689999999</v>
      </c>
    </row>
    <row r="8612" spans="1:25" x14ac:dyDescent="0.3">
      <c r="A8612" s="2">
        <v>45966</v>
      </c>
      <c r="B8612" t="s">
        <v>24</v>
      </c>
      <c r="C8612">
        <v>1415</v>
      </c>
      <c r="D8612">
        <v>13</v>
      </c>
      <c r="E8612">
        <v>2.0059999999999998</v>
      </c>
      <c r="F8612">
        <v>0.91900000000000004</v>
      </c>
      <c r="G8612">
        <v>26.08</v>
      </c>
      <c r="H8612">
        <v>26.08</v>
      </c>
      <c r="I8612" t="s">
        <v>149</v>
      </c>
      <c r="J8612">
        <v>2</v>
      </c>
      <c r="K8612">
        <v>2</v>
      </c>
      <c r="L8612">
        <v>2</v>
      </c>
      <c r="M8612">
        <v>2</v>
      </c>
      <c r="N8612">
        <v>2</v>
      </c>
      <c r="O8612">
        <v>2</v>
      </c>
      <c r="P8612">
        <v>2</v>
      </c>
      <c r="Q8612">
        <v>2</v>
      </c>
      <c r="R8612">
        <v>52.86</v>
      </c>
      <c r="S8612">
        <v>52.86</v>
      </c>
      <c r="T8612">
        <v>52.86</v>
      </c>
      <c r="U8612">
        <v>52.86</v>
      </c>
      <c r="V8612">
        <v>49.337873629999997</v>
      </c>
      <c r="W8612">
        <v>49.337873629999997</v>
      </c>
      <c r="X8612">
        <v>2.0268404910000002</v>
      </c>
      <c r="Y8612">
        <v>2.0268404910000002</v>
      </c>
    </row>
    <row r="8613" spans="1:25" x14ac:dyDescent="0.3">
      <c r="A8613" s="2">
        <v>45966</v>
      </c>
      <c r="B8613" t="s">
        <v>108</v>
      </c>
      <c r="C8613">
        <v>394</v>
      </c>
      <c r="D8613">
        <v>4</v>
      </c>
      <c r="E8613">
        <v>3.6930000000000001</v>
      </c>
      <c r="F8613">
        <v>1.0149999999999999</v>
      </c>
      <c r="G8613">
        <v>14.77</v>
      </c>
      <c r="H8613">
        <v>14.77</v>
      </c>
      <c r="I8613" t="s">
        <v>149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X8613">
        <v>0</v>
      </c>
      <c r="Y8613">
        <v>0</v>
      </c>
    </row>
    <row r="8614" spans="1:25" x14ac:dyDescent="0.3">
      <c r="A8614" s="2">
        <v>45966</v>
      </c>
      <c r="B8614" t="s">
        <v>62</v>
      </c>
      <c r="C8614">
        <v>597</v>
      </c>
      <c r="D8614">
        <v>10</v>
      </c>
      <c r="E8614">
        <v>2.82</v>
      </c>
      <c r="F8614">
        <v>1.675</v>
      </c>
      <c r="G8614">
        <v>28.2</v>
      </c>
      <c r="H8614">
        <v>28.2</v>
      </c>
      <c r="I8614" t="s">
        <v>149</v>
      </c>
      <c r="J8614">
        <v>1</v>
      </c>
      <c r="K8614">
        <v>1</v>
      </c>
      <c r="L8614">
        <v>1</v>
      </c>
      <c r="M8614">
        <v>1</v>
      </c>
      <c r="N8614">
        <v>2</v>
      </c>
      <c r="O8614">
        <v>2</v>
      </c>
      <c r="P8614">
        <v>2</v>
      </c>
      <c r="Q8614">
        <v>2</v>
      </c>
      <c r="R8614">
        <v>72.98</v>
      </c>
      <c r="S8614">
        <v>72.98</v>
      </c>
      <c r="T8614">
        <v>72.98</v>
      </c>
      <c r="U8614">
        <v>72.98</v>
      </c>
      <c r="V8614">
        <v>38.640723489999999</v>
      </c>
      <c r="W8614">
        <v>38.640723489999999</v>
      </c>
      <c r="X8614">
        <v>2.587943262</v>
      </c>
      <c r="Y8614">
        <v>2.587943262</v>
      </c>
    </row>
    <row r="8615" spans="1:25" x14ac:dyDescent="0.3">
      <c r="A8615" s="2">
        <v>45966</v>
      </c>
      <c r="B8615" t="s">
        <v>80</v>
      </c>
      <c r="C8615">
        <v>217</v>
      </c>
      <c r="D8615">
        <v>1</v>
      </c>
      <c r="E8615">
        <v>6.48</v>
      </c>
      <c r="F8615">
        <v>0.46100000000000002</v>
      </c>
      <c r="G8615">
        <v>6.48</v>
      </c>
      <c r="H8615">
        <v>6.48</v>
      </c>
      <c r="I8615" t="s">
        <v>149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X8615">
        <v>0</v>
      </c>
      <c r="Y8615">
        <v>0</v>
      </c>
    </row>
    <row r="8616" spans="1:25" x14ac:dyDescent="0.3">
      <c r="A8616" s="2">
        <v>45966</v>
      </c>
      <c r="B8616" t="s">
        <v>38</v>
      </c>
      <c r="C8616">
        <v>300</v>
      </c>
      <c r="D8616">
        <v>1</v>
      </c>
      <c r="E8616">
        <v>1.1599999999999999</v>
      </c>
      <c r="F8616">
        <v>0.33300000000000002</v>
      </c>
      <c r="G8616">
        <v>1.1599999999999999</v>
      </c>
      <c r="H8616">
        <v>1.1599999999999999</v>
      </c>
      <c r="I8616" t="s">
        <v>149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X8616">
        <v>0</v>
      </c>
      <c r="Y8616">
        <v>0</v>
      </c>
    </row>
    <row r="8617" spans="1:25" x14ac:dyDescent="0.3">
      <c r="A8617" s="2">
        <v>45966</v>
      </c>
      <c r="B8617" t="s">
        <v>84</v>
      </c>
      <c r="C8617">
        <v>399</v>
      </c>
      <c r="D8617">
        <v>1</v>
      </c>
      <c r="E8617">
        <v>1.35</v>
      </c>
      <c r="F8617">
        <v>0.251</v>
      </c>
      <c r="G8617">
        <v>1.35</v>
      </c>
      <c r="H8617">
        <v>1.35</v>
      </c>
      <c r="I8617" t="s">
        <v>149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X8617">
        <v>0</v>
      </c>
      <c r="Y8617">
        <v>0</v>
      </c>
    </row>
    <row r="8618" spans="1:25" x14ac:dyDescent="0.3">
      <c r="A8618" s="2">
        <v>45966</v>
      </c>
      <c r="B8618" t="s">
        <v>42</v>
      </c>
      <c r="C8618">
        <v>268</v>
      </c>
      <c r="D8618">
        <v>1</v>
      </c>
      <c r="E8618">
        <v>5.26</v>
      </c>
      <c r="F8618">
        <v>0.373</v>
      </c>
      <c r="G8618">
        <v>5.26</v>
      </c>
      <c r="H8618">
        <v>5.26</v>
      </c>
      <c r="I8618" t="s">
        <v>149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X8618">
        <v>0</v>
      </c>
      <c r="Y8618">
        <v>0</v>
      </c>
    </row>
    <row r="8619" spans="1:25" x14ac:dyDescent="0.3">
      <c r="A8619" s="2">
        <v>45966</v>
      </c>
      <c r="B8619" t="s">
        <v>11</v>
      </c>
      <c r="C8619">
        <v>157</v>
      </c>
      <c r="D8619">
        <v>0</v>
      </c>
      <c r="F8619">
        <v>0</v>
      </c>
      <c r="G8619">
        <v>0</v>
      </c>
      <c r="H8619">
        <v>0</v>
      </c>
      <c r="I8619" t="s">
        <v>149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5" x14ac:dyDescent="0.3">
      <c r="A8620" s="2">
        <v>45966</v>
      </c>
      <c r="B8620" t="s">
        <v>102</v>
      </c>
      <c r="C8620">
        <v>602</v>
      </c>
      <c r="D8620">
        <v>0</v>
      </c>
      <c r="F8620">
        <v>0</v>
      </c>
      <c r="G8620">
        <v>0</v>
      </c>
      <c r="H8620">
        <v>0</v>
      </c>
      <c r="I8620" t="s">
        <v>149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5" x14ac:dyDescent="0.3">
      <c r="A8621" s="2">
        <v>45966</v>
      </c>
      <c r="B8621" t="s">
        <v>98</v>
      </c>
      <c r="C8621">
        <v>1764</v>
      </c>
      <c r="D8621">
        <v>12</v>
      </c>
      <c r="E8621">
        <v>2.25</v>
      </c>
      <c r="F8621">
        <v>0.68</v>
      </c>
      <c r="G8621">
        <v>27</v>
      </c>
      <c r="H8621">
        <v>27</v>
      </c>
      <c r="I8621" t="s">
        <v>149</v>
      </c>
      <c r="J8621">
        <v>3</v>
      </c>
      <c r="K8621">
        <v>4</v>
      </c>
      <c r="L8621">
        <v>4</v>
      </c>
      <c r="M8621">
        <v>4</v>
      </c>
      <c r="N8621">
        <v>3</v>
      </c>
      <c r="O8621">
        <v>4</v>
      </c>
      <c r="P8621">
        <v>4</v>
      </c>
      <c r="Q8621">
        <v>4</v>
      </c>
      <c r="R8621">
        <v>69.86</v>
      </c>
      <c r="S8621">
        <v>82.35</v>
      </c>
      <c r="T8621">
        <v>82.35</v>
      </c>
      <c r="U8621">
        <v>82.35</v>
      </c>
      <c r="V8621">
        <v>32.786885249999997</v>
      </c>
      <c r="W8621">
        <v>32.786885249999997</v>
      </c>
      <c r="X8621">
        <v>3.05</v>
      </c>
      <c r="Y8621">
        <v>3.05</v>
      </c>
    </row>
    <row r="8622" spans="1:25" x14ac:dyDescent="0.3">
      <c r="A8622" s="2">
        <v>45966</v>
      </c>
      <c r="B8622" t="s">
        <v>104</v>
      </c>
      <c r="C8622">
        <v>529</v>
      </c>
      <c r="D8622">
        <v>3</v>
      </c>
      <c r="E8622">
        <v>1.46</v>
      </c>
      <c r="F8622">
        <v>0.56699999999999995</v>
      </c>
      <c r="G8622">
        <v>4.38</v>
      </c>
      <c r="H8622">
        <v>4.38</v>
      </c>
      <c r="I8622" t="s">
        <v>149</v>
      </c>
      <c r="J8622">
        <v>1</v>
      </c>
      <c r="K8622">
        <v>1</v>
      </c>
      <c r="L8622">
        <v>1</v>
      </c>
      <c r="M8622">
        <v>1</v>
      </c>
      <c r="N8622">
        <v>6</v>
      </c>
      <c r="O8622">
        <v>6</v>
      </c>
      <c r="P8622">
        <v>6</v>
      </c>
      <c r="Q8622">
        <v>6</v>
      </c>
      <c r="R8622">
        <v>206.94</v>
      </c>
      <c r="S8622">
        <v>206.94</v>
      </c>
      <c r="T8622">
        <v>206.94</v>
      </c>
      <c r="U8622">
        <v>206.94</v>
      </c>
      <c r="V8622">
        <v>2.1165555230000002</v>
      </c>
      <c r="W8622">
        <v>2.1165555230000002</v>
      </c>
      <c r="X8622">
        <v>47.24657534</v>
      </c>
      <c r="Y8622">
        <v>47.24657534</v>
      </c>
    </row>
    <row r="8623" spans="1:25" x14ac:dyDescent="0.3">
      <c r="A8623" s="2">
        <v>45966</v>
      </c>
      <c r="B8623" t="s">
        <v>38</v>
      </c>
      <c r="C8623">
        <v>9</v>
      </c>
      <c r="D8623">
        <v>1</v>
      </c>
      <c r="E8623">
        <v>1.37</v>
      </c>
      <c r="F8623">
        <v>11.111000000000001</v>
      </c>
      <c r="G8623">
        <v>1.37</v>
      </c>
      <c r="H8623">
        <v>1.37</v>
      </c>
      <c r="I8623" t="s">
        <v>149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36.880000000000003</v>
      </c>
      <c r="S8623">
        <v>36.880000000000003</v>
      </c>
      <c r="T8623">
        <v>36.880000000000003</v>
      </c>
      <c r="U8623">
        <v>36.880000000000003</v>
      </c>
      <c r="V8623">
        <v>3.714750542</v>
      </c>
      <c r="W8623">
        <v>3.714750542</v>
      </c>
      <c r="X8623">
        <v>26.919708029999999</v>
      </c>
      <c r="Y8623">
        <v>26.919708029999999</v>
      </c>
    </row>
    <row r="8624" spans="1:25" x14ac:dyDescent="0.3">
      <c r="A8624" s="2">
        <v>45966</v>
      </c>
      <c r="B8624" t="s">
        <v>42</v>
      </c>
      <c r="C8624">
        <v>95</v>
      </c>
      <c r="D8624">
        <v>4</v>
      </c>
      <c r="E8624">
        <v>2.0329999999999999</v>
      </c>
      <c r="F8624">
        <v>4.2110000000000003</v>
      </c>
      <c r="G8624">
        <v>8.1300000000000008</v>
      </c>
      <c r="H8624">
        <v>8.1300000000000008</v>
      </c>
      <c r="I8624" t="s">
        <v>149</v>
      </c>
      <c r="J8624">
        <v>5</v>
      </c>
      <c r="K8624">
        <v>5</v>
      </c>
      <c r="L8624">
        <v>5</v>
      </c>
      <c r="M8624">
        <v>5</v>
      </c>
      <c r="N8624">
        <v>5</v>
      </c>
      <c r="O8624">
        <v>5</v>
      </c>
      <c r="P8624">
        <v>5</v>
      </c>
      <c r="Q8624">
        <v>5</v>
      </c>
      <c r="R8624">
        <v>154.69999999999999</v>
      </c>
      <c r="S8624">
        <v>154.69999999999999</v>
      </c>
      <c r="T8624">
        <v>154.69999999999999</v>
      </c>
      <c r="U8624">
        <v>154.69999999999999</v>
      </c>
      <c r="V8624">
        <v>5.2553329020000001</v>
      </c>
      <c r="W8624">
        <v>5.2553329020000001</v>
      </c>
      <c r="X8624">
        <v>19.02829028</v>
      </c>
      <c r="Y8624">
        <v>19.02829028</v>
      </c>
    </row>
    <row r="8625" spans="1:25" x14ac:dyDescent="0.3">
      <c r="A8625" s="2">
        <v>45966</v>
      </c>
      <c r="B8625" t="s">
        <v>50</v>
      </c>
      <c r="C8625">
        <v>4</v>
      </c>
      <c r="D8625">
        <v>1</v>
      </c>
      <c r="E8625">
        <v>1.38</v>
      </c>
      <c r="F8625">
        <v>25</v>
      </c>
      <c r="G8625">
        <v>1.38</v>
      </c>
      <c r="H8625">
        <v>1.38</v>
      </c>
      <c r="I8625" t="s">
        <v>149</v>
      </c>
      <c r="J8625">
        <v>2</v>
      </c>
      <c r="K8625">
        <v>2</v>
      </c>
      <c r="L8625">
        <v>2</v>
      </c>
      <c r="M8625">
        <v>2</v>
      </c>
      <c r="N8625">
        <v>2</v>
      </c>
      <c r="O8625">
        <v>2</v>
      </c>
      <c r="P8625">
        <v>2</v>
      </c>
      <c r="Q8625">
        <v>2</v>
      </c>
      <c r="R8625">
        <v>56.98</v>
      </c>
      <c r="S8625">
        <v>56.98</v>
      </c>
      <c r="T8625">
        <v>56.98</v>
      </c>
      <c r="U8625">
        <v>56.98</v>
      </c>
      <c r="V8625">
        <v>2.4219024220000001</v>
      </c>
      <c r="W8625">
        <v>2.4219024220000001</v>
      </c>
      <c r="X8625">
        <v>41.289855070000002</v>
      </c>
      <c r="Y8625">
        <v>41.289855070000002</v>
      </c>
    </row>
    <row r="8626" spans="1:25" x14ac:dyDescent="0.3">
      <c r="A8626" s="2">
        <v>45966</v>
      </c>
      <c r="B8626" t="s">
        <v>72</v>
      </c>
      <c r="C8626">
        <v>191</v>
      </c>
      <c r="D8626">
        <v>3</v>
      </c>
      <c r="E8626">
        <v>4.2169999999999996</v>
      </c>
      <c r="F8626">
        <v>1.571</v>
      </c>
      <c r="G8626">
        <v>12.65</v>
      </c>
      <c r="H8626">
        <v>12.65</v>
      </c>
      <c r="I8626" t="s">
        <v>149</v>
      </c>
      <c r="J8626">
        <v>2</v>
      </c>
      <c r="K8626">
        <v>2</v>
      </c>
      <c r="L8626">
        <v>2</v>
      </c>
      <c r="M8626">
        <v>2</v>
      </c>
      <c r="N8626">
        <v>3</v>
      </c>
      <c r="O8626">
        <v>3</v>
      </c>
      <c r="P8626">
        <v>3</v>
      </c>
      <c r="Q8626">
        <v>3</v>
      </c>
      <c r="R8626">
        <v>96.74</v>
      </c>
      <c r="S8626">
        <v>96.74</v>
      </c>
      <c r="T8626">
        <v>96.74</v>
      </c>
      <c r="U8626">
        <v>96.74</v>
      </c>
      <c r="V8626">
        <v>13.07628695</v>
      </c>
      <c r="W8626">
        <v>13.07628695</v>
      </c>
      <c r="X8626">
        <v>7.6474308300000002</v>
      </c>
      <c r="Y8626">
        <v>7.6474308300000002</v>
      </c>
    </row>
    <row r="8627" spans="1:25" x14ac:dyDescent="0.3">
      <c r="A8627" s="2">
        <v>45966</v>
      </c>
      <c r="B8627" t="s">
        <v>84</v>
      </c>
      <c r="C8627">
        <v>82</v>
      </c>
      <c r="D8627">
        <v>1</v>
      </c>
      <c r="E8627">
        <v>1.1100000000000001</v>
      </c>
      <c r="F8627">
        <v>1.22</v>
      </c>
      <c r="G8627">
        <v>1.1100000000000001</v>
      </c>
      <c r="H8627">
        <v>1.1100000000000001</v>
      </c>
      <c r="I8627" t="s">
        <v>149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  <c r="R8627">
        <v>34.49</v>
      </c>
      <c r="S8627">
        <v>34.49</v>
      </c>
      <c r="T8627">
        <v>34.49</v>
      </c>
      <c r="U8627">
        <v>34.49</v>
      </c>
      <c r="V8627">
        <v>3.2183241520000001</v>
      </c>
      <c r="W8627">
        <v>3.2183241520000001</v>
      </c>
      <c r="X8627">
        <v>31.072072070000001</v>
      </c>
      <c r="Y8627">
        <v>31.072072070000001</v>
      </c>
    </row>
    <row r="8628" spans="1:25" x14ac:dyDescent="0.3">
      <c r="A8628" s="2">
        <v>45966</v>
      </c>
      <c r="B8628" t="s">
        <v>68</v>
      </c>
      <c r="C8628">
        <v>1077</v>
      </c>
      <c r="D8628">
        <v>12</v>
      </c>
      <c r="E8628">
        <v>3.7309999999999999</v>
      </c>
      <c r="F8628">
        <v>1.1140000000000001</v>
      </c>
      <c r="G8628">
        <v>44.77</v>
      </c>
      <c r="H8628">
        <v>44.77</v>
      </c>
      <c r="I8628" t="s">
        <v>149</v>
      </c>
      <c r="J8628">
        <v>4</v>
      </c>
      <c r="K8628">
        <v>4</v>
      </c>
      <c r="L8628">
        <v>4</v>
      </c>
      <c r="M8628">
        <v>4</v>
      </c>
      <c r="N8628">
        <v>5</v>
      </c>
      <c r="O8628">
        <v>5</v>
      </c>
      <c r="P8628">
        <v>5</v>
      </c>
      <c r="Q8628">
        <v>5</v>
      </c>
      <c r="R8628">
        <v>137.94999999999999</v>
      </c>
      <c r="S8628">
        <v>137.94999999999999</v>
      </c>
      <c r="T8628">
        <v>137.94999999999999</v>
      </c>
      <c r="U8628">
        <v>137.94999999999999</v>
      </c>
      <c r="V8628">
        <v>32.453787599999998</v>
      </c>
      <c r="W8628">
        <v>32.453787599999998</v>
      </c>
      <c r="X8628">
        <v>3.0813044449999998</v>
      </c>
      <c r="Y8628">
        <v>3.0813044449999998</v>
      </c>
    </row>
    <row r="8629" spans="1:25" x14ac:dyDescent="0.3">
      <c r="A8629" s="2">
        <v>45966</v>
      </c>
      <c r="B8629" t="s">
        <v>64</v>
      </c>
      <c r="C8629">
        <v>255</v>
      </c>
      <c r="D8629">
        <v>2</v>
      </c>
      <c r="E8629">
        <v>5.57</v>
      </c>
      <c r="F8629">
        <v>0.78400000000000003</v>
      </c>
      <c r="G8629">
        <v>11.14</v>
      </c>
      <c r="H8629">
        <v>11.14</v>
      </c>
      <c r="I8629" t="s">
        <v>149</v>
      </c>
      <c r="J8629">
        <v>3</v>
      </c>
      <c r="K8629">
        <v>3</v>
      </c>
      <c r="L8629">
        <v>3</v>
      </c>
      <c r="M8629">
        <v>3</v>
      </c>
      <c r="N8629">
        <v>5</v>
      </c>
      <c r="O8629">
        <v>5</v>
      </c>
      <c r="P8629">
        <v>5</v>
      </c>
      <c r="Q8629">
        <v>5</v>
      </c>
      <c r="R8629">
        <v>164.4</v>
      </c>
      <c r="S8629">
        <v>164.4</v>
      </c>
      <c r="T8629">
        <v>164.4</v>
      </c>
      <c r="U8629">
        <v>164.4</v>
      </c>
      <c r="V8629">
        <v>6.776155718</v>
      </c>
      <c r="W8629">
        <v>6.776155718</v>
      </c>
      <c r="X8629">
        <v>14.75763016</v>
      </c>
      <c r="Y8629">
        <v>14.75763016</v>
      </c>
    </row>
    <row r="8630" spans="1:25" x14ac:dyDescent="0.3">
      <c r="A8630" s="2">
        <v>45966</v>
      </c>
      <c r="B8630" t="s">
        <v>26</v>
      </c>
      <c r="C8630">
        <v>111</v>
      </c>
      <c r="D8630">
        <v>1</v>
      </c>
      <c r="E8630">
        <v>3.73</v>
      </c>
      <c r="F8630">
        <v>0.90100000000000002</v>
      </c>
      <c r="G8630">
        <v>3.73</v>
      </c>
      <c r="H8630">
        <v>3.73</v>
      </c>
      <c r="I8630" t="s">
        <v>149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X8630">
        <v>0</v>
      </c>
      <c r="Y8630">
        <v>0</v>
      </c>
    </row>
    <row r="8631" spans="1:25" x14ac:dyDescent="0.3">
      <c r="A8631" s="2">
        <v>45966</v>
      </c>
      <c r="B8631" t="s">
        <v>15</v>
      </c>
      <c r="C8631">
        <v>484</v>
      </c>
      <c r="D8631">
        <v>2</v>
      </c>
      <c r="E8631">
        <v>3.62</v>
      </c>
      <c r="F8631">
        <v>0.41299999999999998</v>
      </c>
      <c r="G8631">
        <v>7.24</v>
      </c>
      <c r="H8631">
        <v>7.24</v>
      </c>
      <c r="I8631" t="s">
        <v>149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X8631">
        <v>0</v>
      </c>
      <c r="Y8631">
        <v>0</v>
      </c>
    </row>
    <row r="8632" spans="1:25" x14ac:dyDescent="0.3">
      <c r="A8632" s="2">
        <v>45966</v>
      </c>
      <c r="B8632" t="s">
        <v>36</v>
      </c>
      <c r="C8632">
        <v>81</v>
      </c>
      <c r="D8632">
        <v>0</v>
      </c>
      <c r="F8632">
        <v>0</v>
      </c>
      <c r="G8632">
        <v>0</v>
      </c>
      <c r="H8632">
        <v>0</v>
      </c>
      <c r="I8632" t="s">
        <v>149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5" x14ac:dyDescent="0.3">
      <c r="A8633" s="2">
        <v>45966</v>
      </c>
      <c r="B8633" t="s">
        <v>78</v>
      </c>
      <c r="C8633">
        <v>548</v>
      </c>
      <c r="D8633">
        <v>3</v>
      </c>
      <c r="E8633">
        <v>4.6630000000000003</v>
      </c>
      <c r="F8633">
        <v>0.54700000000000004</v>
      </c>
      <c r="G8633">
        <v>13.99</v>
      </c>
      <c r="H8633">
        <v>13.99</v>
      </c>
      <c r="I8633" t="s">
        <v>149</v>
      </c>
      <c r="J8633">
        <v>1</v>
      </c>
      <c r="K8633">
        <v>1</v>
      </c>
      <c r="L8633">
        <v>1</v>
      </c>
      <c r="M8633">
        <v>1</v>
      </c>
      <c r="N8633">
        <v>3</v>
      </c>
      <c r="O8633">
        <v>3</v>
      </c>
      <c r="P8633">
        <v>3</v>
      </c>
      <c r="Q8633">
        <v>3</v>
      </c>
      <c r="R8633">
        <v>235.47</v>
      </c>
      <c r="S8633">
        <v>235.47</v>
      </c>
      <c r="T8633">
        <v>235.47</v>
      </c>
      <c r="U8633">
        <v>235.47</v>
      </c>
      <c r="V8633">
        <v>5.9413088719999996</v>
      </c>
      <c r="W8633">
        <v>5.9413088719999996</v>
      </c>
      <c r="X8633">
        <v>16.831308079999999</v>
      </c>
      <c r="Y8633">
        <v>16.831308079999999</v>
      </c>
    </row>
    <row r="8634" spans="1:25" x14ac:dyDescent="0.3">
      <c r="A8634" s="2">
        <v>45966</v>
      </c>
      <c r="B8634" t="s">
        <v>21</v>
      </c>
      <c r="C8634">
        <v>2111</v>
      </c>
      <c r="D8634">
        <v>21</v>
      </c>
      <c r="E8634">
        <v>1.024</v>
      </c>
      <c r="F8634">
        <v>0.995</v>
      </c>
      <c r="G8634">
        <v>21.5</v>
      </c>
      <c r="H8634">
        <v>21.5</v>
      </c>
      <c r="I8634" t="s">
        <v>149</v>
      </c>
      <c r="J8634">
        <v>0</v>
      </c>
      <c r="K8634">
        <v>3</v>
      </c>
      <c r="L8634">
        <v>3</v>
      </c>
      <c r="M8634">
        <v>3</v>
      </c>
      <c r="N8634">
        <v>0</v>
      </c>
      <c r="O8634">
        <v>7</v>
      </c>
      <c r="P8634">
        <v>7</v>
      </c>
      <c r="Q8634">
        <v>7</v>
      </c>
      <c r="R8634">
        <v>0</v>
      </c>
      <c r="S8634">
        <v>154.47</v>
      </c>
      <c r="T8634">
        <v>154.47</v>
      </c>
      <c r="U8634">
        <v>154.47</v>
      </c>
      <c r="V8634">
        <v>13.91856024</v>
      </c>
      <c r="W8634">
        <v>13.91856024</v>
      </c>
      <c r="X8634">
        <v>7.1846511629999998</v>
      </c>
      <c r="Y8634">
        <v>7.1846511629999998</v>
      </c>
    </row>
    <row r="8635" spans="1:25" x14ac:dyDescent="0.3">
      <c r="A8635" s="2">
        <v>45966</v>
      </c>
      <c r="B8635" t="s">
        <v>52</v>
      </c>
      <c r="C8635">
        <v>0</v>
      </c>
      <c r="D8635">
        <v>0</v>
      </c>
      <c r="G8635">
        <v>0</v>
      </c>
      <c r="H8635">
        <v>0</v>
      </c>
      <c r="I8635" t="s">
        <v>149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5" x14ac:dyDescent="0.3">
      <c r="A8636" s="2">
        <v>45966</v>
      </c>
      <c r="B8636" t="s">
        <v>94</v>
      </c>
      <c r="C8636">
        <v>338</v>
      </c>
      <c r="D8636">
        <v>1</v>
      </c>
      <c r="E8636">
        <v>5.34</v>
      </c>
      <c r="F8636">
        <v>0.29599999999999999</v>
      </c>
      <c r="G8636">
        <v>5.34</v>
      </c>
      <c r="H8636">
        <v>5.34</v>
      </c>
      <c r="I8636" t="s">
        <v>149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X8636">
        <v>0</v>
      </c>
      <c r="Y8636">
        <v>0</v>
      </c>
    </row>
    <row r="8637" spans="1:25" x14ac:dyDescent="0.3">
      <c r="A8637" s="2">
        <v>45966</v>
      </c>
      <c r="B8637" t="s">
        <v>17</v>
      </c>
      <c r="C8637">
        <v>40</v>
      </c>
      <c r="D8637">
        <v>0</v>
      </c>
      <c r="F8637">
        <v>0</v>
      </c>
      <c r="G8637">
        <v>0</v>
      </c>
      <c r="H8637">
        <v>0</v>
      </c>
      <c r="I8637" t="s">
        <v>149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5" x14ac:dyDescent="0.3">
      <c r="A8638" s="2">
        <v>45966</v>
      </c>
      <c r="B8638" t="s">
        <v>17</v>
      </c>
      <c r="C8638">
        <v>41</v>
      </c>
      <c r="D8638">
        <v>0</v>
      </c>
      <c r="F8638">
        <v>0</v>
      </c>
      <c r="G8638">
        <v>0</v>
      </c>
      <c r="H8638">
        <v>0</v>
      </c>
      <c r="I8638" t="s">
        <v>149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5" x14ac:dyDescent="0.3">
      <c r="A8639" s="2">
        <v>45966</v>
      </c>
      <c r="B8639" t="s">
        <v>17</v>
      </c>
      <c r="C8639">
        <v>108</v>
      </c>
      <c r="D8639">
        <v>0</v>
      </c>
      <c r="F8639">
        <v>0</v>
      </c>
      <c r="G8639">
        <v>0</v>
      </c>
      <c r="H8639">
        <v>0</v>
      </c>
      <c r="I8639" t="s">
        <v>149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5" x14ac:dyDescent="0.3">
      <c r="A8640" s="2">
        <v>45966</v>
      </c>
      <c r="B8640" t="s">
        <v>17</v>
      </c>
      <c r="C8640">
        <v>12</v>
      </c>
      <c r="D8640">
        <v>0</v>
      </c>
      <c r="F8640">
        <v>0</v>
      </c>
      <c r="G8640">
        <v>0</v>
      </c>
      <c r="H8640">
        <v>0</v>
      </c>
      <c r="I8640" t="s">
        <v>149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5" x14ac:dyDescent="0.3">
      <c r="A8641" s="2">
        <v>45966</v>
      </c>
      <c r="B8641" t="s">
        <v>52</v>
      </c>
      <c r="C8641">
        <v>875</v>
      </c>
      <c r="D8641">
        <v>9</v>
      </c>
      <c r="E8641">
        <v>0.63700000000000001</v>
      </c>
      <c r="F8641">
        <v>1.0289999999999999</v>
      </c>
      <c r="G8641">
        <v>5.73</v>
      </c>
      <c r="H8641">
        <v>5.73</v>
      </c>
      <c r="I8641" t="s">
        <v>149</v>
      </c>
      <c r="J8641">
        <v>2</v>
      </c>
      <c r="K8641">
        <v>2</v>
      </c>
      <c r="L8641">
        <v>2</v>
      </c>
      <c r="M8641">
        <v>2</v>
      </c>
      <c r="N8641">
        <v>3</v>
      </c>
      <c r="O8641">
        <v>3</v>
      </c>
      <c r="P8641">
        <v>3</v>
      </c>
      <c r="Q8641">
        <v>3</v>
      </c>
      <c r="R8641">
        <v>41.64</v>
      </c>
      <c r="S8641">
        <v>41.64</v>
      </c>
      <c r="T8641">
        <v>41.64</v>
      </c>
      <c r="U8641">
        <v>41.64</v>
      </c>
      <c r="V8641">
        <v>13.76080692</v>
      </c>
      <c r="W8641">
        <v>13.76080692</v>
      </c>
      <c r="X8641">
        <v>7.2670157069999997</v>
      </c>
      <c r="Y8641">
        <v>7.2670157069999997</v>
      </c>
    </row>
    <row r="8642" spans="1:25" x14ac:dyDescent="0.3">
      <c r="A8642" s="2">
        <v>45966</v>
      </c>
      <c r="B8642" t="s">
        <v>52</v>
      </c>
      <c r="C8642">
        <v>1382</v>
      </c>
      <c r="D8642">
        <v>19</v>
      </c>
      <c r="E8642">
        <v>0.43099999999999999</v>
      </c>
      <c r="F8642">
        <v>1.375</v>
      </c>
      <c r="G8642">
        <v>8.18</v>
      </c>
      <c r="H8642">
        <v>8.18</v>
      </c>
      <c r="I8642" t="s">
        <v>149</v>
      </c>
      <c r="J8642">
        <v>2</v>
      </c>
      <c r="K8642">
        <v>2</v>
      </c>
      <c r="L8642">
        <v>2</v>
      </c>
      <c r="M8642">
        <v>2</v>
      </c>
      <c r="N8642">
        <v>2</v>
      </c>
      <c r="O8642">
        <v>2</v>
      </c>
      <c r="P8642">
        <v>2</v>
      </c>
      <c r="Q8642">
        <v>2</v>
      </c>
      <c r="R8642">
        <v>48.76</v>
      </c>
      <c r="S8642">
        <v>48.76</v>
      </c>
      <c r="T8642">
        <v>48.76</v>
      </c>
      <c r="U8642">
        <v>48.76</v>
      </c>
      <c r="V8642">
        <v>16.776045939999999</v>
      </c>
      <c r="W8642">
        <v>16.776045939999999</v>
      </c>
      <c r="X8642">
        <v>5.9608801959999997</v>
      </c>
      <c r="Y8642">
        <v>5.9608801959999997</v>
      </c>
    </row>
    <row r="8643" spans="1:25" x14ac:dyDescent="0.3">
      <c r="A8643" s="2">
        <v>45966</v>
      </c>
      <c r="B8643" t="s">
        <v>52</v>
      </c>
      <c r="C8643">
        <v>583</v>
      </c>
      <c r="D8643">
        <v>12</v>
      </c>
      <c r="E8643">
        <v>0.52800000000000002</v>
      </c>
      <c r="F8643">
        <v>2.0579999999999998</v>
      </c>
      <c r="G8643">
        <v>6.34</v>
      </c>
      <c r="H8643">
        <v>6.34</v>
      </c>
      <c r="I8643" t="s">
        <v>149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>
        <v>11.49</v>
      </c>
      <c r="S8643">
        <v>11.49</v>
      </c>
      <c r="T8643">
        <v>11.49</v>
      </c>
      <c r="U8643">
        <v>11.49</v>
      </c>
      <c r="V8643">
        <v>55.178416009999999</v>
      </c>
      <c r="W8643">
        <v>55.178416009999999</v>
      </c>
      <c r="X8643">
        <v>1.812302839</v>
      </c>
      <c r="Y8643">
        <v>1.812302839</v>
      </c>
    </row>
    <row r="8644" spans="1:25" x14ac:dyDescent="0.3">
      <c r="A8644" s="2">
        <v>45966</v>
      </c>
      <c r="B8644" t="s">
        <v>52</v>
      </c>
      <c r="C8644">
        <v>3343</v>
      </c>
      <c r="D8644">
        <v>24</v>
      </c>
      <c r="E8644">
        <v>0.312</v>
      </c>
      <c r="F8644">
        <v>0.71799999999999997</v>
      </c>
      <c r="G8644">
        <v>7.49</v>
      </c>
      <c r="H8644">
        <v>7.49</v>
      </c>
      <c r="I8644" t="s">
        <v>149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1</v>
      </c>
      <c r="R8644">
        <v>13.88</v>
      </c>
      <c r="S8644">
        <v>13.88</v>
      </c>
      <c r="T8644">
        <v>13.88</v>
      </c>
      <c r="U8644">
        <v>13.88</v>
      </c>
      <c r="V8644">
        <v>53.962536020000002</v>
      </c>
      <c r="W8644">
        <v>53.962536020000002</v>
      </c>
      <c r="X8644">
        <v>1.853137517</v>
      </c>
      <c r="Y8644">
        <v>1.853137517</v>
      </c>
    </row>
    <row r="8645" spans="1:25" x14ac:dyDescent="0.3">
      <c r="A8645" s="2">
        <v>45966</v>
      </c>
      <c r="B8645" t="s">
        <v>112</v>
      </c>
      <c r="C8645">
        <v>45</v>
      </c>
      <c r="D8645">
        <v>1</v>
      </c>
      <c r="E8645">
        <v>0.96</v>
      </c>
      <c r="F8645">
        <v>2.222</v>
      </c>
      <c r="G8645">
        <v>0.96</v>
      </c>
      <c r="H8645">
        <v>0.96</v>
      </c>
      <c r="I8645" t="s">
        <v>149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X8645">
        <v>0</v>
      </c>
      <c r="Y8645">
        <v>0</v>
      </c>
    </row>
    <row r="8646" spans="1:25" x14ac:dyDescent="0.3">
      <c r="A8646" s="2">
        <v>45966</v>
      </c>
      <c r="B8646" t="s">
        <v>15</v>
      </c>
      <c r="C8646">
        <v>125</v>
      </c>
      <c r="D8646">
        <v>2</v>
      </c>
      <c r="E8646">
        <v>0.89500000000000002</v>
      </c>
      <c r="F8646">
        <v>1.6</v>
      </c>
      <c r="G8646">
        <v>1.79</v>
      </c>
      <c r="H8646">
        <v>1.79</v>
      </c>
      <c r="I8646" t="s">
        <v>149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  <c r="R8646">
        <v>36.880000000000003</v>
      </c>
      <c r="S8646">
        <v>36.880000000000003</v>
      </c>
      <c r="T8646">
        <v>36.880000000000003</v>
      </c>
      <c r="U8646">
        <v>36.880000000000003</v>
      </c>
      <c r="V8646">
        <v>4.8535791760000002</v>
      </c>
      <c r="W8646">
        <v>4.8535791760000002</v>
      </c>
      <c r="X8646">
        <v>20.603351960000001</v>
      </c>
      <c r="Y8646">
        <v>20.603351960000001</v>
      </c>
    </row>
    <row r="8647" spans="1:25" x14ac:dyDescent="0.3">
      <c r="A8647" s="2">
        <v>45966</v>
      </c>
      <c r="B8647" t="s">
        <v>112</v>
      </c>
      <c r="C8647">
        <v>118</v>
      </c>
      <c r="D8647">
        <v>1</v>
      </c>
      <c r="E8647">
        <v>1.5</v>
      </c>
      <c r="F8647">
        <v>0.84699999999999998</v>
      </c>
      <c r="G8647">
        <v>1.5</v>
      </c>
      <c r="H8647">
        <v>1.5</v>
      </c>
      <c r="I8647" t="s">
        <v>149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X8647">
        <v>0</v>
      </c>
      <c r="Y8647">
        <v>0</v>
      </c>
    </row>
    <row r="8648" spans="1:25" x14ac:dyDescent="0.3">
      <c r="A8648" s="2">
        <v>45966</v>
      </c>
      <c r="B8648" t="s">
        <v>15</v>
      </c>
      <c r="C8648">
        <v>261</v>
      </c>
      <c r="D8648">
        <v>0</v>
      </c>
      <c r="F8648">
        <v>0</v>
      </c>
      <c r="G8648">
        <v>0</v>
      </c>
      <c r="H8648">
        <v>0</v>
      </c>
      <c r="I8648" t="s">
        <v>149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5" x14ac:dyDescent="0.3">
      <c r="A8649" s="2">
        <v>45966</v>
      </c>
      <c r="B8649" t="s">
        <v>15</v>
      </c>
      <c r="C8649">
        <v>389</v>
      </c>
      <c r="D8649">
        <v>1</v>
      </c>
      <c r="E8649">
        <v>1.23</v>
      </c>
      <c r="F8649">
        <v>0.25700000000000001</v>
      </c>
      <c r="G8649">
        <v>1.23</v>
      </c>
      <c r="H8649">
        <v>1.23</v>
      </c>
      <c r="I8649" t="s">
        <v>149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X8649">
        <v>0</v>
      </c>
      <c r="Y8649">
        <v>0</v>
      </c>
    </row>
    <row r="8650" spans="1:25" x14ac:dyDescent="0.3">
      <c r="A8650" s="2">
        <v>45966</v>
      </c>
      <c r="B8650" t="s">
        <v>112</v>
      </c>
      <c r="C8650">
        <v>139</v>
      </c>
      <c r="D8650">
        <v>2</v>
      </c>
      <c r="E8650">
        <v>0.78</v>
      </c>
      <c r="F8650">
        <v>1.4390000000000001</v>
      </c>
      <c r="G8650">
        <v>1.56</v>
      </c>
      <c r="H8650">
        <v>1.56</v>
      </c>
      <c r="I8650" t="s">
        <v>149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X8650">
        <v>0</v>
      </c>
      <c r="Y8650">
        <v>0</v>
      </c>
    </row>
    <row r="8651" spans="1:25" x14ac:dyDescent="0.3">
      <c r="A8651" s="2">
        <v>45966</v>
      </c>
      <c r="B8651" t="s">
        <v>15</v>
      </c>
      <c r="C8651">
        <v>255</v>
      </c>
      <c r="D8651">
        <v>1</v>
      </c>
      <c r="E8651">
        <v>0.87</v>
      </c>
      <c r="F8651">
        <v>0.39200000000000002</v>
      </c>
      <c r="G8651">
        <v>0.87</v>
      </c>
      <c r="H8651">
        <v>0.87</v>
      </c>
      <c r="I8651" t="s">
        <v>149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X8651">
        <v>0</v>
      </c>
      <c r="Y8651">
        <v>0</v>
      </c>
    </row>
    <row r="8652" spans="1:25" x14ac:dyDescent="0.3">
      <c r="A8652" s="2">
        <v>45966</v>
      </c>
      <c r="B8652" t="s">
        <v>112</v>
      </c>
      <c r="C8652">
        <v>244</v>
      </c>
      <c r="D8652">
        <v>0</v>
      </c>
      <c r="F8652">
        <v>0</v>
      </c>
      <c r="G8652">
        <v>0</v>
      </c>
      <c r="H8652">
        <v>0</v>
      </c>
      <c r="I8652" t="s">
        <v>149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5" x14ac:dyDescent="0.3">
      <c r="A8653" s="2">
        <v>45966</v>
      </c>
      <c r="B8653" t="s">
        <v>100</v>
      </c>
      <c r="C8653">
        <v>15</v>
      </c>
      <c r="D8653">
        <v>0</v>
      </c>
      <c r="F8653">
        <v>0</v>
      </c>
      <c r="G8653">
        <v>0</v>
      </c>
      <c r="H8653">
        <v>0</v>
      </c>
      <c r="I8653" t="s">
        <v>149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5" x14ac:dyDescent="0.3">
      <c r="A8654" s="2">
        <v>45966</v>
      </c>
      <c r="B8654" t="s">
        <v>54</v>
      </c>
      <c r="C8654">
        <v>645</v>
      </c>
      <c r="D8654">
        <v>6</v>
      </c>
      <c r="E8654">
        <v>1.02</v>
      </c>
      <c r="F8654">
        <v>0.93</v>
      </c>
      <c r="G8654">
        <v>6.12</v>
      </c>
      <c r="H8654">
        <v>6.12</v>
      </c>
      <c r="I8654" t="s">
        <v>149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X8654">
        <v>0</v>
      </c>
      <c r="Y8654">
        <v>0</v>
      </c>
    </row>
    <row r="8655" spans="1:25" x14ac:dyDescent="0.3">
      <c r="A8655" s="2">
        <v>45966</v>
      </c>
      <c r="B8655" t="s">
        <v>60</v>
      </c>
      <c r="C8655">
        <v>811</v>
      </c>
      <c r="D8655">
        <v>9</v>
      </c>
      <c r="E8655">
        <v>0.95599999999999996</v>
      </c>
      <c r="F8655">
        <v>1.1100000000000001</v>
      </c>
      <c r="G8655">
        <v>8.6</v>
      </c>
      <c r="H8655">
        <v>8.6</v>
      </c>
      <c r="I8655" t="s">
        <v>149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X8655">
        <v>0</v>
      </c>
      <c r="Y8655">
        <v>0</v>
      </c>
    </row>
    <row r="8656" spans="1:25" x14ac:dyDescent="0.3">
      <c r="A8656" s="2">
        <v>45966</v>
      </c>
      <c r="B8656" t="s">
        <v>60</v>
      </c>
      <c r="C8656">
        <v>2144</v>
      </c>
      <c r="D8656">
        <v>6</v>
      </c>
      <c r="E8656">
        <v>1.052</v>
      </c>
      <c r="F8656">
        <v>0.28000000000000003</v>
      </c>
      <c r="G8656">
        <v>6.31</v>
      </c>
      <c r="H8656">
        <v>6.31</v>
      </c>
      <c r="I8656" t="s">
        <v>149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12.49</v>
      </c>
      <c r="S8656">
        <v>12.49</v>
      </c>
      <c r="T8656">
        <v>12.49</v>
      </c>
      <c r="U8656">
        <v>12.49</v>
      </c>
      <c r="V8656">
        <v>50.520416330000003</v>
      </c>
      <c r="W8656">
        <v>50.520416330000003</v>
      </c>
      <c r="X8656">
        <v>1.9793977810000001</v>
      </c>
      <c r="Y8656">
        <v>1.9793977810000001</v>
      </c>
    </row>
    <row r="8657" spans="1:25" x14ac:dyDescent="0.3">
      <c r="A8657" s="2">
        <v>45966</v>
      </c>
      <c r="B8657" t="s">
        <v>100</v>
      </c>
      <c r="C8657">
        <v>23</v>
      </c>
      <c r="D8657">
        <v>0</v>
      </c>
      <c r="F8657">
        <v>0</v>
      </c>
      <c r="G8657">
        <v>0</v>
      </c>
      <c r="H8657">
        <v>0</v>
      </c>
      <c r="I8657" t="s">
        <v>149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5" x14ac:dyDescent="0.3">
      <c r="A8658" s="2">
        <v>45966</v>
      </c>
      <c r="B8658" t="s">
        <v>54</v>
      </c>
      <c r="C8658">
        <v>2302</v>
      </c>
      <c r="D8658">
        <v>9</v>
      </c>
      <c r="E8658">
        <v>1.242</v>
      </c>
      <c r="F8658">
        <v>0.39100000000000001</v>
      </c>
      <c r="G8658">
        <v>11.18</v>
      </c>
      <c r="H8658">
        <v>11.18</v>
      </c>
      <c r="I8658" t="s">
        <v>149</v>
      </c>
      <c r="J8658">
        <v>5</v>
      </c>
      <c r="K8658">
        <v>5</v>
      </c>
      <c r="L8658">
        <v>5</v>
      </c>
      <c r="M8658">
        <v>5</v>
      </c>
      <c r="N8658">
        <v>7</v>
      </c>
      <c r="O8658">
        <v>7</v>
      </c>
      <c r="P8658">
        <v>7</v>
      </c>
      <c r="Q8658">
        <v>7</v>
      </c>
      <c r="R8658">
        <v>481.87</v>
      </c>
      <c r="S8658">
        <v>481.87</v>
      </c>
      <c r="T8658">
        <v>481.87</v>
      </c>
      <c r="U8658">
        <v>481.87</v>
      </c>
      <c r="V8658">
        <v>2.3201278350000001</v>
      </c>
      <c r="W8658">
        <v>2.3201278350000001</v>
      </c>
      <c r="X8658">
        <v>43.10107335</v>
      </c>
      <c r="Y8658">
        <v>43.10107335</v>
      </c>
    </row>
    <row r="8659" spans="1:25" x14ac:dyDescent="0.3">
      <c r="A8659" s="2">
        <v>45966</v>
      </c>
      <c r="B8659" t="s">
        <v>100</v>
      </c>
      <c r="C8659">
        <v>24</v>
      </c>
      <c r="D8659">
        <v>0</v>
      </c>
      <c r="F8659">
        <v>0</v>
      </c>
      <c r="G8659">
        <v>0</v>
      </c>
      <c r="H8659">
        <v>0</v>
      </c>
      <c r="I8659" t="s">
        <v>149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5" x14ac:dyDescent="0.3">
      <c r="A8660" s="2">
        <v>45966</v>
      </c>
      <c r="B8660" t="s">
        <v>54</v>
      </c>
      <c r="C8660">
        <v>238</v>
      </c>
      <c r="D8660">
        <v>1</v>
      </c>
      <c r="E8660">
        <v>1.51</v>
      </c>
      <c r="F8660">
        <v>0.42</v>
      </c>
      <c r="G8660">
        <v>1.51</v>
      </c>
      <c r="H8660">
        <v>1.51</v>
      </c>
      <c r="I8660" t="s">
        <v>149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22.88</v>
      </c>
      <c r="S8660">
        <v>22.88</v>
      </c>
      <c r="T8660">
        <v>22.88</v>
      </c>
      <c r="U8660">
        <v>22.88</v>
      </c>
      <c r="V8660">
        <v>6.5996503500000001</v>
      </c>
      <c r="W8660">
        <v>6.5996503500000001</v>
      </c>
      <c r="X8660">
        <v>15.15231788</v>
      </c>
      <c r="Y8660">
        <v>15.15231788</v>
      </c>
    </row>
    <row r="8661" spans="1:25" x14ac:dyDescent="0.3">
      <c r="A8661" s="2">
        <v>45966</v>
      </c>
      <c r="B8661" t="s">
        <v>60</v>
      </c>
      <c r="C8661">
        <v>688</v>
      </c>
      <c r="D8661">
        <v>8</v>
      </c>
      <c r="E8661">
        <v>0.97</v>
      </c>
      <c r="F8661">
        <v>1.163</v>
      </c>
      <c r="G8661">
        <v>7.76</v>
      </c>
      <c r="H8661">
        <v>7.76</v>
      </c>
      <c r="I8661" t="s">
        <v>149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21.88</v>
      </c>
      <c r="S8661">
        <v>21.88</v>
      </c>
      <c r="T8661">
        <v>21.88</v>
      </c>
      <c r="U8661">
        <v>21.88</v>
      </c>
      <c r="V8661">
        <v>35.466179160000003</v>
      </c>
      <c r="W8661">
        <v>35.466179160000003</v>
      </c>
      <c r="X8661">
        <v>2.8195876289999999</v>
      </c>
      <c r="Y8661">
        <v>2.8195876289999999</v>
      </c>
    </row>
    <row r="8662" spans="1:25" x14ac:dyDescent="0.3">
      <c r="A8662" s="2">
        <v>45966</v>
      </c>
      <c r="B8662" t="s">
        <v>54</v>
      </c>
      <c r="C8662">
        <v>5058</v>
      </c>
      <c r="D8662">
        <v>10</v>
      </c>
      <c r="E8662">
        <v>0.59099999999999997</v>
      </c>
      <c r="F8662">
        <v>0.19800000000000001</v>
      </c>
      <c r="G8662">
        <v>5.91</v>
      </c>
      <c r="H8662">
        <v>5.91</v>
      </c>
      <c r="I8662" t="s">
        <v>149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X8662">
        <v>0</v>
      </c>
      <c r="Y8662">
        <v>0</v>
      </c>
    </row>
    <row r="8663" spans="1:25" x14ac:dyDescent="0.3">
      <c r="A8663" s="2">
        <v>45966</v>
      </c>
      <c r="B8663" t="s">
        <v>100</v>
      </c>
      <c r="C8663">
        <v>26</v>
      </c>
      <c r="D8663">
        <v>0</v>
      </c>
      <c r="F8663">
        <v>0</v>
      </c>
      <c r="G8663">
        <v>0</v>
      </c>
      <c r="H8663">
        <v>0</v>
      </c>
      <c r="I8663" t="s">
        <v>149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5" x14ac:dyDescent="0.3">
      <c r="A8664" s="2">
        <v>45966</v>
      </c>
      <c r="B8664" t="s">
        <v>60</v>
      </c>
      <c r="C8664">
        <v>1659</v>
      </c>
      <c r="D8664">
        <v>7</v>
      </c>
      <c r="E8664">
        <v>0.57699999999999996</v>
      </c>
      <c r="F8664">
        <v>0.42199999999999999</v>
      </c>
      <c r="G8664">
        <v>4.04</v>
      </c>
      <c r="H8664">
        <v>4.04</v>
      </c>
      <c r="I8664" t="s">
        <v>149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X8664">
        <v>0</v>
      </c>
      <c r="Y8664">
        <v>0</v>
      </c>
    </row>
    <row r="8665" spans="1:25" x14ac:dyDescent="0.3">
      <c r="A8665" s="2">
        <v>45966</v>
      </c>
      <c r="B8665" t="s">
        <v>48</v>
      </c>
      <c r="C8665">
        <v>322</v>
      </c>
      <c r="D8665">
        <v>3</v>
      </c>
      <c r="E8665">
        <v>1.41</v>
      </c>
      <c r="F8665">
        <v>0.93200000000000005</v>
      </c>
      <c r="G8665">
        <v>4.2300000000000004</v>
      </c>
      <c r="H8665">
        <v>4.2300000000000004</v>
      </c>
      <c r="I8665" t="s">
        <v>149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X8665">
        <v>0</v>
      </c>
      <c r="Y8665">
        <v>0</v>
      </c>
    </row>
    <row r="8666" spans="1:25" x14ac:dyDescent="0.3">
      <c r="A8666" s="2">
        <v>45966</v>
      </c>
      <c r="B8666" t="s">
        <v>48</v>
      </c>
      <c r="C8666">
        <v>1269</v>
      </c>
      <c r="D8666">
        <v>4</v>
      </c>
      <c r="E8666">
        <v>1.4550000000000001</v>
      </c>
      <c r="F8666">
        <v>0.315</v>
      </c>
      <c r="G8666">
        <v>5.82</v>
      </c>
      <c r="H8666">
        <v>5.82</v>
      </c>
      <c r="I8666" t="s">
        <v>149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X8666">
        <v>0</v>
      </c>
      <c r="Y8666">
        <v>0</v>
      </c>
    </row>
    <row r="8667" spans="1:25" x14ac:dyDescent="0.3">
      <c r="A8667" s="2">
        <v>45966</v>
      </c>
      <c r="B8667" t="s">
        <v>48</v>
      </c>
      <c r="C8667">
        <v>335</v>
      </c>
      <c r="D8667">
        <v>2</v>
      </c>
      <c r="E8667">
        <v>1.29</v>
      </c>
      <c r="F8667">
        <v>0.59699999999999998</v>
      </c>
      <c r="G8667">
        <v>2.58</v>
      </c>
      <c r="H8667">
        <v>2.58</v>
      </c>
      <c r="I8667" t="s">
        <v>149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X8667">
        <v>0</v>
      </c>
      <c r="Y8667">
        <v>0</v>
      </c>
    </row>
    <row r="8668" spans="1:25" x14ac:dyDescent="0.3">
      <c r="A8668" s="2">
        <v>45966</v>
      </c>
      <c r="B8668" t="s">
        <v>48</v>
      </c>
      <c r="C8668">
        <v>1080</v>
      </c>
      <c r="D8668">
        <v>4</v>
      </c>
      <c r="E8668">
        <v>0.80300000000000005</v>
      </c>
      <c r="F8668">
        <v>0.37</v>
      </c>
      <c r="G8668">
        <v>3.21</v>
      </c>
      <c r="H8668">
        <v>3.21</v>
      </c>
      <c r="I8668" t="s">
        <v>149</v>
      </c>
      <c r="J8668">
        <v>1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42.49</v>
      </c>
      <c r="S8668">
        <v>42.49</v>
      </c>
      <c r="T8668">
        <v>42.49</v>
      </c>
      <c r="U8668">
        <v>42.49</v>
      </c>
      <c r="V8668">
        <v>7.5547187569999998</v>
      </c>
      <c r="W8668">
        <v>7.5547187569999998</v>
      </c>
      <c r="X8668">
        <v>13.23676012</v>
      </c>
      <c r="Y8668">
        <v>13.23676012</v>
      </c>
    </row>
    <row r="8669" spans="1:25" x14ac:dyDescent="0.3">
      <c r="A8669" s="2">
        <v>45966</v>
      </c>
      <c r="B8669" t="s">
        <v>19</v>
      </c>
      <c r="C8669">
        <v>22</v>
      </c>
      <c r="D8669">
        <v>0</v>
      </c>
      <c r="F8669">
        <v>0</v>
      </c>
      <c r="G8669">
        <v>0</v>
      </c>
      <c r="H8669">
        <v>0</v>
      </c>
      <c r="I8669" t="s">
        <v>149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5" x14ac:dyDescent="0.3">
      <c r="A8670" s="2">
        <v>45966</v>
      </c>
      <c r="B8670" t="s">
        <v>90</v>
      </c>
      <c r="C8670">
        <v>11</v>
      </c>
      <c r="D8670">
        <v>0</v>
      </c>
      <c r="F8670">
        <v>0</v>
      </c>
      <c r="G8670">
        <v>0</v>
      </c>
      <c r="H8670">
        <v>0</v>
      </c>
      <c r="I8670" t="s">
        <v>149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5" x14ac:dyDescent="0.3">
      <c r="A8671" s="2">
        <v>45966</v>
      </c>
      <c r="B8671" t="s">
        <v>19</v>
      </c>
      <c r="C8671">
        <v>26</v>
      </c>
      <c r="D8671">
        <v>0</v>
      </c>
      <c r="F8671">
        <v>0</v>
      </c>
      <c r="G8671">
        <v>0</v>
      </c>
      <c r="H8671">
        <v>0</v>
      </c>
      <c r="I8671" t="s">
        <v>149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5" x14ac:dyDescent="0.3">
      <c r="A8672" s="2">
        <v>45966</v>
      </c>
      <c r="B8672" t="s">
        <v>90</v>
      </c>
      <c r="C8672">
        <v>22</v>
      </c>
      <c r="D8672">
        <v>0</v>
      </c>
      <c r="F8672">
        <v>0</v>
      </c>
      <c r="G8672">
        <v>0</v>
      </c>
      <c r="H8672">
        <v>0</v>
      </c>
      <c r="I8672" t="s">
        <v>149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5" x14ac:dyDescent="0.3">
      <c r="A8673" s="2">
        <v>45966</v>
      </c>
      <c r="B8673" t="s">
        <v>19</v>
      </c>
      <c r="C8673">
        <v>40</v>
      </c>
      <c r="D8673">
        <v>0</v>
      </c>
      <c r="F8673">
        <v>0</v>
      </c>
      <c r="G8673">
        <v>0</v>
      </c>
      <c r="H8673">
        <v>0</v>
      </c>
      <c r="I8673" t="s">
        <v>149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5" x14ac:dyDescent="0.3">
      <c r="A8674" s="2">
        <v>45966</v>
      </c>
      <c r="B8674" t="s">
        <v>90</v>
      </c>
      <c r="C8674">
        <v>7</v>
      </c>
      <c r="D8674">
        <v>0</v>
      </c>
      <c r="F8674">
        <v>0</v>
      </c>
      <c r="G8674">
        <v>0</v>
      </c>
      <c r="H8674">
        <v>0</v>
      </c>
      <c r="I8674" t="s">
        <v>149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5" x14ac:dyDescent="0.3">
      <c r="A8675" s="2">
        <v>45966</v>
      </c>
      <c r="B8675" t="s">
        <v>19</v>
      </c>
      <c r="C8675">
        <v>22</v>
      </c>
      <c r="D8675">
        <v>0</v>
      </c>
      <c r="F8675">
        <v>0</v>
      </c>
      <c r="G8675">
        <v>0</v>
      </c>
      <c r="H8675">
        <v>0</v>
      </c>
      <c r="I8675" t="s">
        <v>149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5" x14ac:dyDescent="0.3">
      <c r="A8676" s="2">
        <v>45966</v>
      </c>
      <c r="B8676" t="s">
        <v>90</v>
      </c>
      <c r="C8676">
        <v>8</v>
      </c>
      <c r="D8676">
        <v>0</v>
      </c>
      <c r="F8676">
        <v>0</v>
      </c>
      <c r="G8676">
        <v>0</v>
      </c>
      <c r="H8676">
        <v>0</v>
      </c>
      <c r="I8676" t="s">
        <v>149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5" x14ac:dyDescent="0.3">
      <c r="A8677" s="2">
        <v>45966</v>
      </c>
      <c r="B8677" t="s">
        <v>58</v>
      </c>
      <c r="C8677">
        <v>442</v>
      </c>
      <c r="D8677">
        <v>4</v>
      </c>
      <c r="E8677">
        <v>0.93</v>
      </c>
      <c r="F8677">
        <v>0.90500000000000003</v>
      </c>
      <c r="G8677">
        <v>3.72</v>
      </c>
      <c r="H8677">
        <v>3.72</v>
      </c>
      <c r="I8677" t="s">
        <v>149</v>
      </c>
      <c r="J8677">
        <v>2</v>
      </c>
      <c r="K8677">
        <v>2</v>
      </c>
      <c r="L8677">
        <v>2</v>
      </c>
      <c r="M8677">
        <v>2</v>
      </c>
      <c r="N8677">
        <v>2</v>
      </c>
      <c r="O8677">
        <v>2</v>
      </c>
      <c r="P8677">
        <v>2</v>
      </c>
      <c r="Q8677">
        <v>2</v>
      </c>
      <c r="R8677">
        <v>22.98</v>
      </c>
      <c r="S8677">
        <v>22.98</v>
      </c>
      <c r="T8677">
        <v>22.98</v>
      </c>
      <c r="U8677">
        <v>22.98</v>
      </c>
      <c r="V8677">
        <v>16.187989559999998</v>
      </c>
      <c r="W8677">
        <v>16.187989559999998</v>
      </c>
      <c r="X8677">
        <v>6.1774193549999996</v>
      </c>
      <c r="Y8677">
        <v>6.1774193549999996</v>
      </c>
    </row>
    <row r="8678" spans="1:25" x14ac:dyDescent="0.3">
      <c r="A8678" s="2">
        <v>45966</v>
      </c>
      <c r="B8678" t="s">
        <v>110</v>
      </c>
      <c r="C8678">
        <v>221</v>
      </c>
      <c r="D8678">
        <v>1</v>
      </c>
      <c r="E8678">
        <v>1.44</v>
      </c>
      <c r="F8678">
        <v>0.45200000000000001</v>
      </c>
      <c r="G8678">
        <v>1.44</v>
      </c>
      <c r="H8678">
        <v>1.44</v>
      </c>
      <c r="I8678" t="s">
        <v>149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X8678">
        <v>0</v>
      </c>
      <c r="Y8678">
        <v>0</v>
      </c>
    </row>
    <row r="8679" spans="1:25" x14ac:dyDescent="0.3">
      <c r="A8679" s="2">
        <v>45966</v>
      </c>
      <c r="B8679" t="s">
        <v>34</v>
      </c>
      <c r="C8679">
        <v>516</v>
      </c>
      <c r="D8679">
        <v>0</v>
      </c>
      <c r="F8679">
        <v>0</v>
      </c>
      <c r="G8679">
        <v>0</v>
      </c>
      <c r="H8679">
        <v>0</v>
      </c>
      <c r="I8679" t="s">
        <v>149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5" x14ac:dyDescent="0.3">
      <c r="A8680" s="2">
        <v>45966</v>
      </c>
      <c r="B8680" t="s">
        <v>28</v>
      </c>
      <c r="C8680">
        <v>47</v>
      </c>
      <c r="D8680">
        <v>2</v>
      </c>
      <c r="E8680">
        <v>1.5449999999999999</v>
      </c>
      <c r="F8680">
        <v>4.2549999999999999</v>
      </c>
      <c r="G8680">
        <v>3.09</v>
      </c>
      <c r="H8680">
        <v>3.09</v>
      </c>
      <c r="I8680" t="s">
        <v>149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X8680">
        <v>0</v>
      </c>
      <c r="Y8680">
        <v>0</v>
      </c>
    </row>
    <row r="8681" spans="1:25" x14ac:dyDescent="0.3">
      <c r="A8681" s="2">
        <v>45966</v>
      </c>
      <c r="B8681" t="s">
        <v>58</v>
      </c>
      <c r="C8681">
        <v>623</v>
      </c>
      <c r="D8681">
        <v>9</v>
      </c>
      <c r="E8681">
        <v>0.94099999999999995</v>
      </c>
      <c r="F8681">
        <v>1.4450000000000001</v>
      </c>
      <c r="G8681">
        <v>8.4700000000000006</v>
      </c>
      <c r="H8681">
        <v>8.4700000000000006</v>
      </c>
      <c r="I8681" t="s">
        <v>149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11.49</v>
      </c>
      <c r="S8681">
        <v>11.49</v>
      </c>
      <c r="T8681">
        <v>11.49</v>
      </c>
      <c r="U8681">
        <v>11.49</v>
      </c>
      <c r="V8681">
        <v>73.716275019999998</v>
      </c>
      <c r="W8681">
        <v>73.716275019999998</v>
      </c>
      <c r="X8681">
        <v>1.3565525380000001</v>
      </c>
      <c r="Y8681">
        <v>1.3565525380000001</v>
      </c>
    </row>
    <row r="8682" spans="1:25" x14ac:dyDescent="0.3">
      <c r="A8682" s="2">
        <v>45966</v>
      </c>
      <c r="B8682" t="s">
        <v>110</v>
      </c>
      <c r="C8682">
        <v>404</v>
      </c>
      <c r="D8682">
        <v>6</v>
      </c>
      <c r="E8682">
        <v>0.877</v>
      </c>
      <c r="F8682">
        <v>1.4850000000000001</v>
      </c>
      <c r="G8682">
        <v>5.26</v>
      </c>
      <c r="H8682">
        <v>5.26</v>
      </c>
      <c r="I8682" t="s">
        <v>149</v>
      </c>
      <c r="J8682">
        <v>2</v>
      </c>
      <c r="K8682">
        <v>2</v>
      </c>
      <c r="L8682">
        <v>2</v>
      </c>
      <c r="M8682">
        <v>2</v>
      </c>
      <c r="N8682">
        <v>4</v>
      </c>
      <c r="O8682">
        <v>4</v>
      </c>
      <c r="P8682">
        <v>4</v>
      </c>
      <c r="Q8682">
        <v>4</v>
      </c>
      <c r="R8682">
        <v>137.96</v>
      </c>
      <c r="S8682">
        <v>137.96</v>
      </c>
      <c r="T8682">
        <v>137.96</v>
      </c>
      <c r="U8682">
        <v>137.96</v>
      </c>
      <c r="V8682">
        <v>3.8126993329999999</v>
      </c>
      <c r="W8682">
        <v>3.8126993329999999</v>
      </c>
      <c r="X8682">
        <v>26.228136880000001</v>
      </c>
      <c r="Y8682">
        <v>26.228136880000001</v>
      </c>
    </row>
    <row r="8683" spans="1:25" x14ac:dyDescent="0.3">
      <c r="A8683" s="2">
        <v>45966</v>
      </c>
      <c r="B8683" t="s">
        <v>34</v>
      </c>
      <c r="C8683">
        <v>1204</v>
      </c>
      <c r="D8683">
        <v>3</v>
      </c>
      <c r="E8683">
        <v>1.29</v>
      </c>
      <c r="F8683">
        <v>0.249</v>
      </c>
      <c r="G8683">
        <v>3.87</v>
      </c>
      <c r="H8683">
        <v>3.87</v>
      </c>
      <c r="I8683" t="s">
        <v>149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X8683">
        <v>0</v>
      </c>
      <c r="Y8683">
        <v>0</v>
      </c>
    </row>
    <row r="8684" spans="1:25" x14ac:dyDescent="0.3">
      <c r="A8684" s="2">
        <v>45966</v>
      </c>
      <c r="B8684" t="s">
        <v>28</v>
      </c>
      <c r="C8684">
        <v>434</v>
      </c>
      <c r="D8684">
        <v>2</v>
      </c>
      <c r="E8684">
        <v>1.2450000000000001</v>
      </c>
      <c r="F8684">
        <v>0.46100000000000002</v>
      </c>
      <c r="G8684">
        <v>2.4900000000000002</v>
      </c>
      <c r="H8684">
        <v>2.4900000000000002</v>
      </c>
      <c r="I8684" t="s">
        <v>149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X8684">
        <v>0</v>
      </c>
      <c r="Y8684">
        <v>0</v>
      </c>
    </row>
    <row r="8685" spans="1:25" x14ac:dyDescent="0.3">
      <c r="A8685" s="2">
        <v>45966</v>
      </c>
      <c r="B8685" t="s">
        <v>28</v>
      </c>
      <c r="C8685">
        <v>36</v>
      </c>
      <c r="D8685">
        <v>0</v>
      </c>
      <c r="F8685">
        <v>0</v>
      </c>
      <c r="G8685">
        <v>0</v>
      </c>
      <c r="H8685">
        <v>0</v>
      </c>
      <c r="I8685" t="s">
        <v>149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5" x14ac:dyDescent="0.3">
      <c r="A8686" s="2">
        <v>45966</v>
      </c>
      <c r="B8686" t="s">
        <v>58</v>
      </c>
      <c r="C8686">
        <v>280</v>
      </c>
      <c r="D8686">
        <v>2</v>
      </c>
      <c r="E8686">
        <v>0.62</v>
      </c>
      <c r="F8686">
        <v>0.71399999999999997</v>
      </c>
      <c r="G8686">
        <v>1.24</v>
      </c>
      <c r="H8686">
        <v>1.24</v>
      </c>
      <c r="I8686" t="s">
        <v>149</v>
      </c>
      <c r="J8686">
        <v>2</v>
      </c>
      <c r="K8686">
        <v>2</v>
      </c>
      <c r="L8686">
        <v>2</v>
      </c>
      <c r="M8686">
        <v>2</v>
      </c>
      <c r="N8686">
        <v>2</v>
      </c>
      <c r="O8686">
        <v>2</v>
      </c>
      <c r="P8686">
        <v>2</v>
      </c>
      <c r="Q8686">
        <v>2</v>
      </c>
      <c r="R8686">
        <v>22.98</v>
      </c>
      <c r="S8686">
        <v>22.98</v>
      </c>
      <c r="T8686">
        <v>22.98</v>
      </c>
      <c r="U8686">
        <v>22.98</v>
      </c>
      <c r="V8686">
        <v>5.3959965189999997</v>
      </c>
      <c r="W8686">
        <v>5.3959965189999997</v>
      </c>
      <c r="X8686">
        <v>18.53225806</v>
      </c>
      <c r="Y8686">
        <v>18.53225806</v>
      </c>
    </row>
    <row r="8687" spans="1:25" x14ac:dyDescent="0.3">
      <c r="A8687" s="2">
        <v>45966</v>
      </c>
      <c r="B8687" t="s">
        <v>110</v>
      </c>
      <c r="C8687">
        <v>368</v>
      </c>
      <c r="D8687">
        <v>4</v>
      </c>
      <c r="E8687">
        <v>1.5149999999999999</v>
      </c>
      <c r="F8687">
        <v>1.087</v>
      </c>
      <c r="G8687">
        <v>6.06</v>
      </c>
      <c r="H8687">
        <v>6.06</v>
      </c>
      <c r="I8687" t="s">
        <v>149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104.9</v>
      </c>
      <c r="S8687">
        <v>104.9</v>
      </c>
      <c r="T8687">
        <v>104.9</v>
      </c>
      <c r="U8687">
        <v>104.9</v>
      </c>
      <c r="V8687">
        <v>5.7769304100000003</v>
      </c>
      <c r="W8687">
        <v>5.7769304100000003</v>
      </c>
      <c r="X8687">
        <v>17.31023102</v>
      </c>
      <c r="Y8687">
        <v>17.31023102</v>
      </c>
    </row>
    <row r="8688" spans="1:25" x14ac:dyDescent="0.3">
      <c r="A8688" s="2">
        <v>45966</v>
      </c>
      <c r="B8688" t="s">
        <v>34</v>
      </c>
      <c r="C8688">
        <v>810</v>
      </c>
      <c r="D8688">
        <v>4</v>
      </c>
      <c r="E8688">
        <v>1.56</v>
      </c>
      <c r="F8688">
        <v>0.49399999999999999</v>
      </c>
      <c r="G8688">
        <v>6.24</v>
      </c>
      <c r="H8688">
        <v>6.24</v>
      </c>
      <c r="I8688" t="s">
        <v>149</v>
      </c>
      <c r="J8688">
        <v>4</v>
      </c>
      <c r="K8688">
        <v>4</v>
      </c>
      <c r="L8688">
        <v>4</v>
      </c>
      <c r="M8688">
        <v>4</v>
      </c>
      <c r="N8688">
        <v>4</v>
      </c>
      <c r="O8688">
        <v>4</v>
      </c>
      <c r="P8688">
        <v>4</v>
      </c>
      <c r="Q8688">
        <v>4</v>
      </c>
      <c r="R8688">
        <v>113.87</v>
      </c>
      <c r="S8688">
        <v>113.87</v>
      </c>
      <c r="T8688">
        <v>113.87</v>
      </c>
      <c r="U8688">
        <v>113.87</v>
      </c>
      <c r="V8688">
        <v>5.4799332569999999</v>
      </c>
      <c r="W8688">
        <v>5.4799332569999999</v>
      </c>
      <c r="X8688">
        <v>18.248397440000002</v>
      </c>
      <c r="Y8688">
        <v>18.248397440000002</v>
      </c>
    </row>
    <row r="8689" spans="1:25" x14ac:dyDescent="0.3">
      <c r="A8689" s="2">
        <v>45966</v>
      </c>
      <c r="B8689" t="s">
        <v>34</v>
      </c>
      <c r="C8689">
        <v>203</v>
      </c>
      <c r="D8689">
        <v>0</v>
      </c>
      <c r="F8689">
        <v>0</v>
      </c>
      <c r="G8689">
        <v>0</v>
      </c>
      <c r="H8689">
        <v>0</v>
      </c>
      <c r="I8689" t="s">
        <v>149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5" x14ac:dyDescent="0.3">
      <c r="A8690" s="2">
        <v>45966</v>
      </c>
      <c r="B8690" t="s">
        <v>58</v>
      </c>
      <c r="C8690">
        <v>432</v>
      </c>
      <c r="D8690">
        <v>1</v>
      </c>
      <c r="E8690">
        <v>0.33</v>
      </c>
      <c r="F8690">
        <v>0.23100000000000001</v>
      </c>
      <c r="G8690">
        <v>0.33</v>
      </c>
      <c r="H8690">
        <v>0.33</v>
      </c>
      <c r="I8690" t="s">
        <v>149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X8690">
        <v>0</v>
      </c>
      <c r="Y8690">
        <v>0</v>
      </c>
    </row>
    <row r="8691" spans="1:25" x14ac:dyDescent="0.3">
      <c r="A8691" s="2">
        <v>45966</v>
      </c>
      <c r="B8691" t="s">
        <v>28</v>
      </c>
      <c r="C8691">
        <v>54</v>
      </c>
      <c r="D8691">
        <v>1</v>
      </c>
      <c r="E8691">
        <v>0.32</v>
      </c>
      <c r="F8691">
        <v>1.8520000000000001</v>
      </c>
      <c r="G8691">
        <v>0.32</v>
      </c>
      <c r="H8691">
        <v>0.32</v>
      </c>
      <c r="I8691" t="s">
        <v>149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X8691">
        <v>0</v>
      </c>
      <c r="Y8691">
        <v>0</v>
      </c>
    </row>
    <row r="8692" spans="1:25" x14ac:dyDescent="0.3">
      <c r="A8692" s="2">
        <v>45966</v>
      </c>
      <c r="B8692" t="s">
        <v>110</v>
      </c>
      <c r="C8692">
        <v>2307</v>
      </c>
      <c r="D8692">
        <v>5</v>
      </c>
      <c r="E8692">
        <v>0.62</v>
      </c>
      <c r="F8692">
        <v>0.217</v>
      </c>
      <c r="G8692">
        <v>3.1</v>
      </c>
      <c r="H8692">
        <v>3.1</v>
      </c>
      <c r="I8692" t="s">
        <v>149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X8692">
        <v>0</v>
      </c>
      <c r="Y8692">
        <v>0</v>
      </c>
    </row>
    <row r="8693" spans="1:25" x14ac:dyDescent="0.3">
      <c r="A8693" s="2">
        <v>45966</v>
      </c>
      <c r="B8693" t="s">
        <v>26</v>
      </c>
      <c r="C8693">
        <v>93</v>
      </c>
      <c r="D8693">
        <v>0</v>
      </c>
      <c r="F8693">
        <v>0</v>
      </c>
      <c r="G8693">
        <v>0</v>
      </c>
      <c r="H8693">
        <v>0</v>
      </c>
      <c r="I8693" t="s">
        <v>149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5" x14ac:dyDescent="0.3">
      <c r="A8694" s="2">
        <v>45966</v>
      </c>
      <c r="B8694" t="s">
        <v>30</v>
      </c>
      <c r="C8694">
        <v>33</v>
      </c>
      <c r="D8694">
        <v>0</v>
      </c>
      <c r="F8694">
        <v>0</v>
      </c>
      <c r="G8694">
        <v>0</v>
      </c>
      <c r="H8694">
        <v>0</v>
      </c>
      <c r="I8694" t="s">
        <v>149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5" x14ac:dyDescent="0.3">
      <c r="A8695" s="2">
        <v>45966</v>
      </c>
      <c r="B8695" t="s">
        <v>26</v>
      </c>
      <c r="C8695">
        <v>334</v>
      </c>
      <c r="D8695">
        <v>0</v>
      </c>
      <c r="F8695">
        <v>0</v>
      </c>
      <c r="G8695">
        <v>0</v>
      </c>
      <c r="H8695">
        <v>0</v>
      </c>
      <c r="I8695" t="s">
        <v>149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5" x14ac:dyDescent="0.3">
      <c r="A8696" s="2">
        <v>45966</v>
      </c>
      <c r="B8696" t="s">
        <v>30</v>
      </c>
      <c r="C8696">
        <v>337</v>
      </c>
      <c r="D8696">
        <v>1</v>
      </c>
      <c r="E8696">
        <v>0.5</v>
      </c>
      <c r="F8696">
        <v>0.29699999999999999</v>
      </c>
      <c r="G8696">
        <v>0.5</v>
      </c>
      <c r="H8696">
        <v>0.5</v>
      </c>
      <c r="I8696" t="s">
        <v>149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X8696">
        <v>0</v>
      </c>
      <c r="Y8696">
        <v>0</v>
      </c>
    </row>
    <row r="8697" spans="1:25" x14ac:dyDescent="0.3">
      <c r="A8697" s="2">
        <v>45966</v>
      </c>
      <c r="B8697" t="s">
        <v>26</v>
      </c>
      <c r="C8697">
        <v>337</v>
      </c>
      <c r="D8697">
        <v>2</v>
      </c>
      <c r="E8697">
        <v>1.5</v>
      </c>
      <c r="F8697">
        <v>0.59299999999999997</v>
      </c>
      <c r="G8697">
        <v>3</v>
      </c>
      <c r="H8697">
        <v>3</v>
      </c>
      <c r="I8697" t="s">
        <v>149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24.49</v>
      </c>
      <c r="S8697">
        <v>24.49</v>
      </c>
      <c r="T8697">
        <v>24.49</v>
      </c>
      <c r="U8697">
        <v>24.49</v>
      </c>
      <c r="V8697">
        <v>12.24989792</v>
      </c>
      <c r="W8697">
        <v>12.24989792</v>
      </c>
      <c r="X8697">
        <v>8.1633333330000006</v>
      </c>
      <c r="Y8697">
        <v>8.1633333330000006</v>
      </c>
    </row>
    <row r="8698" spans="1:25" x14ac:dyDescent="0.3">
      <c r="A8698" s="2">
        <v>45966</v>
      </c>
      <c r="B8698" t="s">
        <v>30</v>
      </c>
      <c r="C8698">
        <v>19</v>
      </c>
      <c r="D8698">
        <v>0</v>
      </c>
      <c r="F8698">
        <v>0</v>
      </c>
      <c r="G8698">
        <v>0</v>
      </c>
      <c r="H8698">
        <v>0</v>
      </c>
      <c r="I8698" t="s">
        <v>149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5" x14ac:dyDescent="0.3">
      <c r="A8699" s="2">
        <v>45966</v>
      </c>
      <c r="B8699" t="s">
        <v>30</v>
      </c>
      <c r="C8699">
        <v>49</v>
      </c>
      <c r="D8699">
        <v>0</v>
      </c>
      <c r="F8699">
        <v>0</v>
      </c>
      <c r="G8699">
        <v>0</v>
      </c>
      <c r="H8699">
        <v>0</v>
      </c>
      <c r="I8699" t="s">
        <v>149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5" x14ac:dyDescent="0.3">
      <c r="A8700" s="2">
        <v>45966</v>
      </c>
      <c r="B8700" t="s">
        <v>26</v>
      </c>
      <c r="C8700">
        <v>259</v>
      </c>
      <c r="D8700">
        <v>1</v>
      </c>
      <c r="E8700">
        <v>0.3</v>
      </c>
      <c r="F8700">
        <v>0.38600000000000001</v>
      </c>
      <c r="G8700">
        <v>0.3</v>
      </c>
      <c r="H8700">
        <v>0.3</v>
      </c>
      <c r="I8700" t="s">
        <v>149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X8700">
        <v>0</v>
      </c>
      <c r="Y8700">
        <v>0</v>
      </c>
    </row>
    <row r="8701" spans="1:25" x14ac:dyDescent="0.3">
      <c r="A8701" s="2">
        <v>45966</v>
      </c>
      <c r="B8701" t="s">
        <v>86</v>
      </c>
      <c r="C8701">
        <v>36</v>
      </c>
      <c r="D8701">
        <v>0</v>
      </c>
      <c r="F8701">
        <v>0</v>
      </c>
      <c r="G8701">
        <v>0</v>
      </c>
      <c r="H8701">
        <v>0</v>
      </c>
      <c r="I8701" t="s">
        <v>149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5" x14ac:dyDescent="0.3">
      <c r="A8702" s="2">
        <v>45966</v>
      </c>
      <c r="B8702" t="s">
        <v>32</v>
      </c>
      <c r="C8702">
        <v>537</v>
      </c>
      <c r="D8702">
        <v>3</v>
      </c>
      <c r="E8702">
        <v>1.83</v>
      </c>
      <c r="F8702">
        <v>0.55900000000000005</v>
      </c>
      <c r="G8702">
        <v>5.49</v>
      </c>
      <c r="H8702">
        <v>5.49</v>
      </c>
      <c r="I8702" t="s">
        <v>149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X8702">
        <v>0</v>
      </c>
      <c r="Y8702">
        <v>0</v>
      </c>
    </row>
    <row r="8703" spans="1:25" x14ac:dyDescent="0.3">
      <c r="A8703" s="2">
        <v>45966</v>
      </c>
      <c r="B8703" t="s">
        <v>46</v>
      </c>
      <c r="C8703">
        <v>118</v>
      </c>
      <c r="D8703">
        <v>1</v>
      </c>
      <c r="E8703">
        <v>2.34</v>
      </c>
      <c r="F8703">
        <v>0.84699999999999998</v>
      </c>
      <c r="G8703">
        <v>2.34</v>
      </c>
      <c r="H8703">
        <v>2.34</v>
      </c>
      <c r="I8703" t="s">
        <v>149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X8703">
        <v>0</v>
      </c>
      <c r="Y8703">
        <v>0</v>
      </c>
    </row>
    <row r="8704" spans="1:25" x14ac:dyDescent="0.3">
      <c r="A8704" s="2">
        <v>45966</v>
      </c>
      <c r="B8704" t="s">
        <v>38</v>
      </c>
      <c r="C8704">
        <v>564</v>
      </c>
      <c r="D8704">
        <v>1</v>
      </c>
      <c r="E8704">
        <v>0.93</v>
      </c>
      <c r="F8704">
        <v>0.17699999999999999</v>
      </c>
      <c r="G8704">
        <v>0.93</v>
      </c>
      <c r="H8704">
        <v>0.93</v>
      </c>
      <c r="I8704" t="s">
        <v>149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X8704">
        <v>0</v>
      </c>
      <c r="Y8704">
        <v>0</v>
      </c>
    </row>
    <row r="8705" spans="1:25" x14ac:dyDescent="0.3">
      <c r="A8705" s="2">
        <v>45966</v>
      </c>
      <c r="B8705" t="s">
        <v>46</v>
      </c>
      <c r="C8705">
        <v>348</v>
      </c>
      <c r="D8705">
        <v>2</v>
      </c>
      <c r="E8705">
        <v>1.5</v>
      </c>
      <c r="F8705">
        <v>0.57499999999999996</v>
      </c>
      <c r="G8705">
        <v>3</v>
      </c>
      <c r="H8705">
        <v>3</v>
      </c>
      <c r="I8705" t="s">
        <v>149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X8705">
        <v>0</v>
      </c>
      <c r="Y8705">
        <v>0</v>
      </c>
    </row>
    <row r="8706" spans="1:25" x14ac:dyDescent="0.3">
      <c r="A8706" s="2">
        <v>45966</v>
      </c>
      <c r="B8706" t="s">
        <v>38</v>
      </c>
      <c r="C8706">
        <v>854</v>
      </c>
      <c r="D8706">
        <v>10</v>
      </c>
      <c r="E8706">
        <v>1.0289999999999999</v>
      </c>
      <c r="F8706">
        <v>1.171</v>
      </c>
      <c r="G8706">
        <v>10.29</v>
      </c>
      <c r="H8706">
        <v>10.29</v>
      </c>
      <c r="I8706" t="s">
        <v>149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24.49</v>
      </c>
      <c r="S8706">
        <v>24.49</v>
      </c>
      <c r="T8706">
        <v>24.49</v>
      </c>
      <c r="U8706">
        <v>24.49</v>
      </c>
      <c r="V8706">
        <v>42.017149860000004</v>
      </c>
      <c r="W8706">
        <v>42.017149860000004</v>
      </c>
      <c r="X8706">
        <v>2.3799805639999998</v>
      </c>
      <c r="Y8706">
        <v>2.3799805639999998</v>
      </c>
    </row>
    <row r="8707" spans="1:25" x14ac:dyDescent="0.3">
      <c r="A8707" s="2">
        <v>45966</v>
      </c>
      <c r="B8707" t="s">
        <v>86</v>
      </c>
      <c r="C8707">
        <v>479</v>
      </c>
      <c r="D8707">
        <v>4</v>
      </c>
      <c r="E8707">
        <v>1.5</v>
      </c>
      <c r="F8707">
        <v>0.83499999999999996</v>
      </c>
      <c r="G8707">
        <v>6</v>
      </c>
      <c r="H8707">
        <v>6</v>
      </c>
      <c r="I8707" t="s">
        <v>149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X8707">
        <v>0</v>
      </c>
      <c r="Y8707">
        <v>0</v>
      </c>
    </row>
    <row r="8708" spans="1:25" x14ac:dyDescent="0.3">
      <c r="A8708" s="2">
        <v>45966</v>
      </c>
      <c r="B8708" t="s">
        <v>32</v>
      </c>
      <c r="C8708">
        <v>1172</v>
      </c>
      <c r="D8708">
        <v>4</v>
      </c>
      <c r="E8708">
        <v>1.1180000000000001</v>
      </c>
      <c r="F8708">
        <v>0.34100000000000003</v>
      </c>
      <c r="G8708">
        <v>4.47</v>
      </c>
      <c r="H8708">
        <v>4.47</v>
      </c>
      <c r="I8708" t="s">
        <v>149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X8708">
        <v>0</v>
      </c>
      <c r="Y8708">
        <v>0</v>
      </c>
    </row>
    <row r="8709" spans="1:25" x14ac:dyDescent="0.3">
      <c r="A8709" s="2">
        <v>45966</v>
      </c>
      <c r="B8709" t="s">
        <v>38</v>
      </c>
      <c r="C8709">
        <v>471</v>
      </c>
      <c r="D8709">
        <v>6</v>
      </c>
      <c r="E8709">
        <v>1.3</v>
      </c>
      <c r="F8709">
        <v>1.274</v>
      </c>
      <c r="G8709">
        <v>7.8</v>
      </c>
      <c r="H8709">
        <v>7.8</v>
      </c>
      <c r="I8709" t="s">
        <v>149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X8709">
        <v>0</v>
      </c>
      <c r="Y8709">
        <v>0</v>
      </c>
    </row>
    <row r="8710" spans="1:25" x14ac:dyDescent="0.3">
      <c r="A8710" s="2">
        <v>45966</v>
      </c>
      <c r="B8710" t="s">
        <v>86</v>
      </c>
      <c r="C8710">
        <v>279</v>
      </c>
      <c r="D8710">
        <v>0</v>
      </c>
      <c r="F8710">
        <v>0</v>
      </c>
      <c r="G8710">
        <v>0</v>
      </c>
      <c r="H8710">
        <v>0</v>
      </c>
      <c r="I8710" t="s">
        <v>149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5" x14ac:dyDescent="0.3">
      <c r="A8711" s="2">
        <v>45966</v>
      </c>
      <c r="B8711" t="s">
        <v>32</v>
      </c>
      <c r="C8711">
        <v>41</v>
      </c>
      <c r="D8711">
        <v>0</v>
      </c>
      <c r="F8711">
        <v>0</v>
      </c>
      <c r="G8711">
        <v>0</v>
      </c>
      <c r="H8711">
        <v>0</v>
      </c>
      <c r="I8711" t="s">
        <v>149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5" x14ac:dyDescent="0.3">
      <c r="A8712" s="2">
        <v>45966</v>
      </c>
      <c r="B8712" t="s">
        <v>46</v>
      </c>
      <c r="C8712">
        <v>670</v>
      </c>
      <c r="D8712">
        <v>3</v>
      </c>
      <c r="E8712">
        <v>2.2599999999999998</v>
      </c>
      <c r="F8712">
        <v>0.44800000000000001</v>
      </c>
      <c r="G8712">
        <v>6.78</v>
      </c>
      <c r="H8712">
        <v>6.78</v>
      </c>
      <c r="I8712" t="s">
        <v>149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X8712">
        <v>0</v>
      </c>
      <c r="Y8712">
        <v>0</v>
      </c>
    </row>
    <row r="8713" spans="1:25" x14ac:dyDescent="0.3">
      <c r="A8713" s="2">
        <v>45966</v>
      </c>
      <c r="B8713" t="s">
        <v>86</v>
      </c>
      <c r="C8713">
        <v>173</v>
      </c>
      <c r="D8713">
        <v>0</v>
      </c>
      <c r="F8713">
        <v>0</v>
      </c>
      <c r="G8713">
        <v>0</v>
      </c>
      <c r="H8713">
        <v>0</v>
      </c>
      <c r="I8713" t="s">
        <v>149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5" x14ac:dyDescent="0.3">
      <c r="A8714" s="2">
        <v>45966</v>
      </c>
      <c r="B8714" t="s">
        <v>46</v>
      </c>
      <c r="C8714">
        <v>75</v>
      </c>
      <c r="D8714">
        <v>0</v>
      </c>
      <c r="F8714">
        <v>0</v>
      </c>
      <c r="G8714">
        <v>0</v>
      </c>
      <c r="H8714">
        <v>0</v>
      </c>
      <c r="I8714" t="s">
        <v>149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5" x14ac:dyDescent="0.3">
      <c r="A8715" s="2">
        <v>45966</v>
      </c>
      <c r="B8715" t="s">
        <v>32</v>
      </c>
      <c r="C8715">
        <v>401</v>
      </c>
      <c r="D8715">
        <v>5</v>
      </c>
      <c r="E8715">
        <v>0.63</v>
      </c>
      <c r="F8715">
        <v>1.2470000000000001</v>
      </c>
      <c r="G8715">
        <v>3.15</v>
      </c>
      <c r="H8715">
        <v>3.15</v>
      </c>
      <c r="I8715" t="s">
        <v>149</v>
      </c>
      <c r="J8715">
        <v>2</v>
      </c>
      <c r="K8715">
        <v>2</v>
      </c>
      <c r="L8715">
        <v>2</v>
      </c>
      <c r="M8715">
        <v>2</v>
      </c>
      <c r="N8715">
        <v>2</v>
      </c>
      <c r="O8715">
        <v>2</v>
      </c>
      <c r="P8715">
        <v>2</v>
      </c>
      <c r="Q8715">
        <v>2</v>
      </c>
      <c r="R8715">
        <v>53.96</v>
      </c>
      <c r="S8715">
        <v>53.96</v>
      </c>
      <c r="T8715">
        <v>53.96</v>
      </c>
      <c r="U8715">
        <v>53.96</v>
      </c>
      <c r="V8715">
        <v>5.8376575239999999</v>
      </c>
      <c r="W8715">
        <v>5.8376575239999999</v>
      </c>
      <c r="X8715">
        <v>17.130158730000002</v>
      </c>
      <c r="Y8715">
        <v>17.130158730000002</v>
      </c>
    </row>
    <row r="8716" spans="1:25" x14ac:dyDescent="0.3">
      <c r="A8716" s="2">
        <v>45966</v>
      </c>
      <c r="B8716" t="s">
        <v>38</v>
      </c>
      <c r="C8716">
        <v>1571</v>
      </c>
      <c r="D8716">
        <v>18</v>
      </c>
      <c r="E8716">
        <v>0.45800000000000002</v>
      </c>
      <c r="F8716">
        <v>1.1459999999999999</v>
      </c>
      <c r="G8716">
        <v>8.25</v>
      </c>
      <c r="H8716">
        <v>8.25</v>
      </c>
      <c r="I8716" t="s">
        <v>149</v>
      </c>
      <c r="J8716">
        <v>0</v>
      </c>
      <c r="K8716">
        <v>2</v>
      </c>
      <c r="L8716">
        <v>2</v>
      </c>
      <c r="M8716">
        <v>2</v>
      </c>
      <c r="N8716">
        <v>0</v>
      </c>
      <c r="O8716">
        <v>2</v>
      </c>
      <c r="P8716">
        <v>2</v>
      </c>
      <c r="Q8716">
        <v>2</v>
      </c>
      <c r="R8716">
        <v>0</v>
      </c>
      <c r="S8716">
        <v>58.98</v>
      </c>
      <c r="T8716">
        <v>58.98</v>
      </c>
      <c r="U8716">
        <v>58.98</v>
      </c>
      <c r="V8716">
        <v>13.98779247</v>
      </c>
      <c r="W8716">
        <v>13.98779247</v>
      </c>
      <c r="X8716">
        <v>7.1490909089999999</v>
      </c>
      <c r="Y8716">
        <v>7.1490909089999999</v>
      </c>
    </row>
    <row r="8717" spans="1:25" x14ac:dyDescent="0.3">
      <c r="A8717" s="2">
        <v>45966</v>
      </c>
      <c r="B8717" t="s">
        <v>40</v>
      </c>
      <c r="C8717">
        <v>173</v>
      </c>
      <c r="D8717">
        <v>0</v>
      </c>
      <c r="F8717">
        <v>0</v>
      </c>
      <c r="G8717">
        <v>0</v>
      </c>
      <c r="H8717">
        <v>0</v>
      </c>
      <c r="I8717" t="s">
        <v>149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5" x14ac:dyDescent="0.3">
      <c r="A8718" s="2">
        <v>45967</v>
      </c>
      <c r="B8718" t="s">
        <v>44</v>
      </c>
      <c r="C8718">
        <v>3331</v>
      </c>
      <c r="D8718">
        <v>23</v>
      </c>
      <c r="E8718">
        <v>1.694</v>
      </c>
      <c r="F8718">
        <v>0.69</v>
      </c>
      <c r="G8718">
        <v>38.97</v>
      </c>
      <c r="H8718">
        <v>38.97</v>
      </c>
      <c r="I8718" t="s">
        <v>149</v>
      </c>
      <c r="J8718">
        <v>3</v>
      </c>
      <c r="K8718">
        <v>3</v>
      </c>
      <c r="L8718">
        <v>3</v>
      </c>
      <c r="M8718">
        <v>3</v>
      </c>
      <c r="N8718">
        <v>3</v>
      </c>
      <c r="O8718">
        <v>3</v>
      </c>
      <c r="P8718">
        <v>3</v>
      </c>
      <c r="Q8718">
        <v>3</v>
      </c>
      <c r="R8718">
        <v>82.47</v>
      </c>
      <c r="S8718">
        <v>82.47</v>
      </c>
      <c r="T8718">
        <v>82.47</v>
      </c>
      <c r="U8718">
        <v>82.47</v>
      </c>
      <c r="V8718">
        <v>47.253546739999997</v>
      </c>
      <c r="W8718">
        <v>47.253546739999997</v>
      </c>
      <c r="X8718">
        <v>2.116243264</v>
      </c>
      <c r="Y8718">
        <v>2.116243264</v>
      </c>
    </row>
    <row r="8719" spans="1:25" x14ac:dyDescent="0.3">
      <c r="A8719" s="2">
        <v>45967</v>
      </c>
      <c r="B8719" t="s">
        <v>42</v>
      </c>
      <c r="C8719">
        <v>5257</v>
      </c>
      <c r="D8719">
        <v>68</v>
      </c>
      <c r="E8719">
        <v>1.7709999999999999</v>
      </c>
      <c r="F8719">
        <v>1.294</v>
      </c>
      <c r="G8719">
        <v>120.42</v>
      </c>
      <c r="H8719">
        <v>120.42</v>
      </c>
      <c r="I8719" t="s">
        <v>149</v>
      </c>
      <c r="J8719">
        <v>8</v>
      </c>
      <c r="K8719">
        <v>11</v>
      </c>
      <c r="L8719">
        <v>11</v>
      </c>
      <c r="M8719">
        <v>11</v>
      </c>
      <c r="N8719">
        <v>8</v>
      </c>
      <c r="O8719">
        <v>11</v>
      </c>
      <c r="P8719">
        <v>11</v>
      </c>
      <c r="Q8719">
        <v>11</v>
      </c>
      <c r="R8719">
        <v>198.74</v>
      </c>
      <c r="S8719">
        <v>283.19</v>
      </c>
      <c r="T8719">
        <v>283.19</v>
      </c>
      <c r="U8719">
        <v>283.19</v>
      </c>
      <c r="V8719">
        <v>42.522687949999998</v>
      </c>
      <c r="W8719">
        <v>42.522687949999998</v>
      </c>
      <c r="X8719">
        <v>2.3516857660000001</v>
      </c>
      <c r="Y8719">
        <v>2.3516857660000001</v>
      </c>
    </row>
    <row r="8720" spans="1:25" x14ac:dyDescent="0.3">
      <c r="A8720" s="2">
        <v>45967</v>
      </c>
      <c r="B8720" t="s">
        <v>40</v>
      </c>
      <c r="C8720">
        <v>3323</v>
      </c>
      <c r="D8720">
        <v>31</v>
      </c>
      <c r="E8720">
        <v>2.891</v>
      </c>
      <c r="F8720">
        <v>0.93300000000000005</v>
      </c>
      <c r="G8720">
        <v>89.63</v>
      </c>
      <c r="H8720">
        <v>89.63</v>
      </c>
      <c r="I8720" t="s">
        <v>149</v>
      </c>
      <c r="J8720">
        <v>3</v>
      </c>
      <c r="K8720">
        <v>3</v>
      </c>
      <c r="L8720">
        <v>3</v>
      </c>
      <c r="M8720">
        <v>3</v>
      </c>
      <c r="N8720">
        <v>3</v>
      </c>
      <c r="O8720">
        <v>3</v>
      </c>
      <c r="P8720">
        <v>3</v>
      </c>
      <c r="Q8720">
        <v>3</v>
      </c>
      <c r="R8720">
        <v>89.64</v>
      </c>
      <c r="S8720">
        <v>89.64</v>
      </c>
      <c r="T8720">
        <v>89.64</v>
      </c>
      <c r="U8720">
        <v>89.64</v>
      </c>
      <c r="V8720">
        <v>99.988844270000001</v>
      </c>
      <c r="W8720">
        <v>99.988844270000001</v>
      </c>
      <c r="X8720">
        <v>1.0001115700000001</v>
      </c>
      <c r="Y8720">
        <v>1.0001115700000001</v>
      </c>
    </row>
    <row r="8721" spans="1:25" x14ac:dyDescent="0.3">
      <c r="A8721" s="2">
        <v>45967</v>
      </c>
      <c r="B8721" t="s">
        <v>46</v>
      </c>
      <c r="C8721">
        <v>1172</v>
      </c>
      <c r="D8721">
        <v>16</v>
      </c>
      <c r="E8721">
        <v>4.0430000000000001</v>
      </c>
      <c r="F8721">
        <v>1.365</v>
      </c>
      <c r="G8721">
        <v>64.680000000000007</v>
      </c>
      <c r="H8721">
        <v>64.680000000000007</v>
      </c>
      <c r="I8721" t="s">
        <v>149</v>
      </c>
      <c r="J8721">
        <v>5</v>
      </c>
      <c r="K8721">
        <v>5</v>
      </c>
      <c r="L8721">
        <v>5</v>
      </c>
      <c r="M8721">
        <v>5</v>
      </c>
      <c r="N8721">
        <v>6</v>
      </c>
      <c r="O8721">
        <v>6</v>
      </c>
      <c r="P8721">
        <v>6</v>
      </c>
      <c r="Q8721">
        <v>6</v>
      </c>
      <c r="R8721">
        <v>182.94</v>
      </c>
      <c r="S8721">
        <v>182.94</v>
      </c>
      <c r="T8721">
        <v>182.94</v>
      </c>
      <c r="U8721">
        <v>182.94</v>
      </c>
      <c r="V8721">
        <v>35.355854379999997</v>
      </c>
      <c r="W8721">
        <v>35.355854379999997</v>
      </c>
      <c r="X8721">
        <v>2.8283858999999998</v>
      </c>
      <c r="Y8721">
        <v>2.8283858999999998</v>
      </c>
    </row>
    <row r="8722" spans="1:25" x14ac:dyDescent="0.3">
      <c r="A8722" s="2">
        <v>45967</v>
      </c>
      <c r="B8722" t="s">
        <v>62</v>
      </c>
      <c r="C8722">
        <v>2277</v>
      </c>
      <c r="D8722">
        <v>9</v>
      </c>
      <c r="E8722">
        <v>4.4000000000000004</v>
      </c>
      <c r="F8722">
        <v>0.39500000000000002</v>
      </c>
      <c r="G8722">
        <v>39.6</v>
      </c>
      <c r="H8722">
        <v>39.6</v>
      </c>
      <c r="I8722" t="s">
        <v>149</v>
      </c>
      <c r="J8722">
        <v>5</v>
      </c>
      <c r="K8722">
        <v>5</v>
      </c>
      <c r="L8722">
        <v>5</v>
      </c>
      <c r="M8722">
        <v>5</v>
      </c>
      <c r="N8722">
        <v>7</v>
      </c>
      <c r="O8722">
        <v>7</v>
      </c>
      <c r="P8722">
        <v>7</v>
      </c>
      <c r="Q8722">
        <v>7</v>
      </c>
      <c r="R8722">
        <v>581.66</v>
      </c>
      <c r="S8722">
        <v>581.66</v>
      </c>
      <c r="T8722">
        <v>581.66</v>
      </c>
      <c r="U8722">
        <v>581.66</v>
      </c>
      <c r="V8722">
        <v>6.8081009520000002</v>
      </c>
      <c r="W8722">
        <v>6.8081009520000002</v>
      </c>
      <c r="X8722">
        <v>14.68838384</v>
      </c>
      <c r="Y8722">
        <v>14.68838384</v>
      </c>
    </row>
    <row r="8723" spans="1:25" x14ac:dyDescent="0.3">
      <c r="A8723" s="2">
        <v>45967</v>
      </c>
      <c r="B8723" t="s">
        <v>38</v>
      </c>
      <c r="C8723">
        <v>822</v>
      </c>
      <c r="D8723">
        <v>8</v>
      </c>
      <c r="E8723">
        <v>1.294</v>
      </c>
      <c r="F8723">
        <v>0.97299999999999998</v>
      </c>
      <c r="G8723">
        <v>10.35</v>
      </c>
      <c r="H8723">
        <v>10.35</v>
      </c>
      <c r="I8723" t="s">
        <v>149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X8723">
        <v>0</v>
      </c>
      <c r="Y8723">
        <v>0</v>
      </c>
    </row>
    <row r="8724" spans="1:25" x14ac:dyDescent="0.3">
      <c r="A8724" s="2">
        <v>45967</v>
      </c>
      <c r="B8724" t="s">
        <v>84</v>
      </c>
      <c r="C8724">
        <v>4923</v>
      </c>
      <c r="D8724">
        <v>44</v>
      </c>
      <c r="E8724">
        <v>2.6120000000000001</v>
      </c>
      <c r="F8724">
        <v>0.89400000000000002</v>
      </c>
      <c r="G8724">
        <v>114.94</v>
      </c>
      <c r="H8724">
        <v>114.94</v>
      </c>
      <c r="I8724" t="s">
        <v>149</v>
      </c>
      <c r="J8724">
        <v>8</v>
      </c>
      <c r="K8724">
        <v>11</v>
      </c>
      <c r="L8724">
        <v>11</v>
      </c>
      <c r="M8724">
        <v>11</v>
      </c>
      <c r="N8724">
        <v>8</v>
      </c>
      <c r="O8724">
        <v>11</v>
      </c>
      <c r="P8724">
        <v>11</v>
      </c>
      <c r="Q8724">
        <v>11</v>
      </c>
      <c r="R8724">
        <v>318.74</v>
      </c>
      <c r="S8724">
        <v>388.09</v>
      </c>
      <c r="T8724">
        <v>388.09</v>
      </c>
      <c r="U8724">
        <v>388.09</v>
      </c>
      <c r="V8724">
        <v>29.616841449999999</v>
      </c>
      <c r="W8724">
        <v>29.616841449999999</v>
      </c>
      <c r="X8724">
        <v>3.3764572820000001</v>
      </c>
      <c r="Y8724">
        <v>3.3764572820000001</v>
      </c>
    </row>
    <row r="8725" spans="1:25" x14ac:dyDescent="0.3">
      <c r="A8725" s="2">
        <v>45967</v>
      </c>
      <c r="B8725" t="s">
        <v>56</v>
      </c>
      <c r="C8725">
        <v>1163</v>
      </c>
      <c r="D8725">
        <v>18</v>
      </c>
      <c r="E8725">
        <v>2.0920000000000001</v>
      </c>
      <c r="F8725">
        <v>1.548</v>
      </c>
      <c r="G8725">
        <v>37.659999999999997</v>
      </c>
      <c r="H8725">
        <v>37.659999999999997</v>
      </c>
      <c r="I8725" t="s">
        <v>149</v>
      </c>
      <c r="J8725">
        <v>4</v>
      </c>
      <c r="K8725">
        <v>4</v>
      </c>
      <c r="L8725">
        <v>4</v>
      </c>
      <c r="M8725">
        <v>4</v>
      </c>
      <c r="N8725">
        <v>4</v>
      </c>
      <c r="O8725">
        <v>4</v>
      </c>
      <c r="P8725">
        <v>4</v>
      </c>
      <c r="Q8725">
        <v>4</v>
      </c>
      <c r="R8725">
        <v>106.56</v>
      </c>
      <c r="S8725">
        <v>106.56</v>
      </c>
      <c r="T8725">
        <v>106.56</v>
      </c>
      <c r="U8725">
        <v>106.56</v>
      </c>
      <c r="V8725">
        <v>35.34159159</v>
      </c>
      <c r="W8725">
        <v>35.34159159</v>
      </c>
      <c r="X8725">
        <v>2.8295273500000002</v>
      </c>
      <c r="Y8725">
        <v>2.8295273500000002</v>
      </c>
    </row>
    <row r="8726" spans="1:25" x14ac:dyDescent="0.3">
      <c r="A8726" s="2">
        <v>45967</v>
      </c>
      <c r="B8726" t="s">
        <v>50</v>
      </c>
      <c r="C8726">
        <v>1007</v>
      </c>
      <c r="D8726">
        <v>14</v>
      </c>
      <c r="E8726">
        <v>1.827</v>
      </c>
      <c r="F8726">
        <v>1.39</v>
      </c>
      <c r="G8726">
        <v>25.58</v>
      </c>
      <c r="H8726">
        <v>25.58</v>
      </c>
      <c r="I8726" t="s">
        <v>149</v>
      </c>
      <c r="J8726">
        <v>1</v>
      </c>
      <c r="K8726">
        <v>4</v>
      </c>
      <c r="L8726">
        <v>4</v>
      </c>
      <c r="M8726">
        <v>4</v>
      </c>
      <c r="N8726">
        <v>1</v>
      </c>
      <c r="O8726">
        <v>4</v>
      </c>
      <c r="P8726">
        <v>4</v>
      </c>
      <c r="Q8726">
        <v>4</v>
      </c>
      <c r="R8726">
        <v>42.49</v>
      </c>
      <c r="S8726">
        <v>162.16999999999999</v>
      </c>
      <c r="T8726">
        <v>162.16999999999999</v>
      </c>
      <c r="U8726">
        <v>162.16999999999999</v>
      </c>
      <c r="V8726">
        <v>15.773570940000001</v>
      </c>
      <c r="W8726">
        <v>15.773570940000001</v>
      </c>
      <c r="X8726">
        <v>6.3397185299999999</v>
      </c>
      <c r="Y8726">
        <v>6.3397185299999999</v>
      </c>
    </row>
    <row r="8727" spans="1:25" x14ac:dyDescent="0.3">
      <c r="A8727" s="2">
        <v>45967</v>
      </c>
      <c r="B8727" t="s">
        <v>60</v>
      </c>
      <c r="C8727">
        <v>980</v>
      </c>
      <c r="D8727">
        <v>5</v>
      </c>
      <c r="E8727">
        <v>1.248</v>
      </c>
      <c r="F8727">
        <v>0.51</v>
      </c>
      <c r="G8727">
        <v>6.24</v>
      </c>
      <c r="H8727">
        <v>6.24</v>
      </c>
      <c r="I8727" t="s">
        <v>149</v>
      </c>
      <c r="J8727">
        <v>2</v>
      </c>
      <c r="K8727">
        <v>2</v>
      </c>
      <c r="L8727">
        <v>2</v>
      </c>
      <c r="M8727">
        <v>2</v>
      </c>
      <c r="N8727">
        <v>2</v>
      </c>
      <c r="O8727">
        <v>2</v>
      </c>
      <c r="P8727">
        <v>2</v>
      </c>
      <c r="Q8727">
        <v>2</v>
      </c>
      <c r="R8727">
        <v>60.38</v>
      </c>
      <c r="S8727">
        <v>60.38</v>
      </c>
      <c r="T8727">
        <v>60.38</v>
      </c>
      <c r="U8727">
        <v>60.38</v>
      </c>
      <c r="V8727">
        <v>10.334547860000001</v>
      </c>
      <c r="W8727">
        <v>10.334547860000001</v>
      </c>
      <c r="X8727">
        <v>9.6762820509999994</v>
      </c>
      <c r="Y8727">
        <v>9.6762820509999994</v>
      </c>
    </row>
    <row r="8728" spans="1:25" x14ac:dyDescent="0.3">
      <c r="A8728" s="2">
        <v>45967</v>
      </c>
      <c r="B8728" t="s">
        <v>86</v>
      </c>
      <c r="C8728">
        <v>20</v>
      </c>
      <c r="D8728">
        <v>4</v>
      </c>
      <c r="E8728">
        <v>4.17</v>
      </c>
      <c r="F8728">
        <v>20</v>
      </c>
      <c r="G8728">
        <v>16.68</v>
      </c>
      <c r="H8728">
        <v>16.68</v>
      </c>
      <c r="I8728" t="s">
        <v>149</v>
      </c>
      <c r="J8728">
        <v>2</v>
      </c>
      <c r="K8728">
        <v>2</v>
      </c>
      <c r="L8728">
        <v>2</v>
      </c>
      <c r="M8728">
        <v>2</v>
      </c>
      <c r="N8728">
        <v>3</v>
      </c>
      <c r="O8728">
        <v>3</v>
      </c>
      <c r="P8728">
        <v>3</v>
      </c>
      <c r="Q8728">
        <v>3</v>
      </c>
      <c r="R8728">
        <v>102.47</v>
      </c>
      <c r="S8728">
        <v>102.47</v>
      </c>
      <c r="T8728">
        <v>102.47</v>
      </c>
      <c r="U8728">
        <v>102.47</v>
      </c>
      <c r="V8728">
        <v>16.27793501</v>
      </c>
      <c r="W8728">
        <v>16.27793501</v>
      </c>
      <c r="X8728">
        <v>6.1432853720000002</v>
      </c>
      <c r="Y8728">
        <v>6.1432853720000002</v>
      </c>
    </row>
    <row r="8729" spans="1:25" x14ac:dyDescent="0.3">
      <c r="A8729" s="2">
        <v>45967</v>
      </c>
      <c r="B8729" t="s">
        <v>36</v>
      </c>
      <c r="C8729">
        <v>1891</v>
      </c>
      <c r="D8729">
        <v>16</v>
      </c>
      <c r="E8729">
        <v>1.27</v>
      </c>
      <c r="F8729">
        <v>0.84599999999999997</v>
      </c>
      <c r="G8729">
        <v>20.32</v>
      </c>
      <c r="H8729">
        <v>20.32</v>
      </c>
      <c r="I8729" t="s">
        <v>149</v>
      </c>
      <c r="J8729">
        <v>2</v>
      </c>
      <c r="K8729">
        <v>4</v>
      </c>
      <c r="L8729">
        <v>4</v>
      </c>
      <c r="M8729">
        <v>4</v>
      </c>
      <c r="N8729">
        <v>2</v>
      </c>
      <c r="O8729">
        <v>7</v>
      </c>
      <c r="P8729">
        <v>7</v>
      </c>
      <c r="Q8729">
        <v>7</v>
      </c>
      <c r="R8729">
        <v>46.86</v>
      </c>
      <c r="S8729">
        <v>174.59</v>
      </c>
      <c r="T8729">
        <v>174.59</v>
      </c>
      <c r="U8729">
        <v>174.59</v>
      </c>
      <c r="V8729">
        <v>11.63869637</v>
      </c>
      <c r="W8729">
        <v>11.63869637</v>
      </c>
      <c r="X8729">
        <v>8.5920275589999999</v>
      </c>
      <c r="Y8729">
        <v>8.5920275589999999</v>
      </c>
    </row>
    <row r="8730" spans="1:25" x14ac:dyDescent="0.3">
      <c r="A8730" s="2">
        <v>45967</v>
      </c>
      <c r="B8730" t="s">
        <v>62</v>
      </c>
      <c r="C8730">
        <v>5929</v>
      </c>
      <c r="D8730">
        <v>82</v>
      </c>
      <c r="E8730">
        <v>4.7850000000000001</v>
      </c>
      <c r="F8730">
        <v>1.383</v>
      </c>
      <c r="G8730">
        <v>392.33</v>
      </c>
      <c r="H8730">
        <v>392.33</v>
      </c>
      <c r="I8730" t="s">
        <v>149</v>
      </c>
      <c r="J8730">
        <v>26</v>
      </c>
      <c r="K8730">
        <v>27</v>
      </c>
      <c r="L8730">
        <v>27</v>
      </c>
      <c r="M8730">
        <v>27</v>
      </c>
      <c r="N8730">
        <v>35</v>
      </c>
      <c r="O8730">
        <v>36</v>
      </c>
      <c r="P8730">
        <v>36</v>
      </c>
      <c r="Q8730">
        <v>36</v>
      </c>
      <c r="R8730">
        <v>1241.6199999999999</v>
      </c>
      <c r="S8730">
        <v>1278.1099999999999</v>
      </c>
      <c r="T8730">
        <v>1278.1099999999999</v>
      </c>
      <c r="U8730">
        <v>1278.1099999999999</v>
      </c>
      <c r="V8730">
        <v>30.696105970000001</v>
      </c>
      <c r="W8730">
        <v>30.696105970000001</v>
      </c>
      <c r="X8730">
        <v>3.2577422070000002</v>
      </c>
      <c r="Y8730">
        <v>3.2577422070000002</v>
      </c>
    </row>
    <row r="8731" spans="1:25" x14ac:dyDescent="0.3">
      <c r="A8731" s="2">
        <v>45967</v>
      </c>
      <c r="B8731" t="s">
        <v>64</v>
      </c>
      <c r="C8731">
        <v>2543</v>
      </c>
      <c r="D8731">
        <v>13</v>
      </c>
      <c r="E8731">
        <v>5.6619999999999999</v>
      </c>
      <c r="F8731">
        <v>0.51100000000000001</v>
      </c>
      <c r="G8731">
        <v>73.599999999999994</v>
      </c>
      <c r="H8731">
        <v>73.599999999999994</v>
      </c>
      <c r="I8731" t="s">
        <v>149</v>
      </c>
      <c r="J8731">
        <v>7</v>
      </c>
      <c r="K8731">
        <v>7</v>
      </c>
      <c r="L8731">
        <v>7</v>
      </c>
      <c r="M8731">
        <v>7</v>
      </c>
      <c r="N8731">
        <v>22</v>
      </c>
      <c r="O8731">
        <v>22</v>
      </c>
      <c r="P8731">
        <v>22</v>
      </c>
      <c r="Q8731">
        <v>22</v>
      </c>
      <c r="R8731">
        <v>718.15</v>
      </c>
      <c r="S8731">
        <v>718.15</v>
      </c>
      <c r="T8731">
        <v>718.15</v>
      </c>
      <c r="U8731">
        <v>718.15</v>
      </c>
      <c r="V8731">
        <v>10.248555319999999</v>
      </c>
      <c r="W8731">
        <v>10.248555319999999</v>
      </c>
      <c r="X8731">
        <v>9.7574728260000008</v>
      </c>
      <c r="Y8731">
        <v>9.7574728260000008</v>
      </c>
    </row>
    <row r="8732" spans="1:25" x14ac:dyDescent="0.3">
      <c r="A8732" s="2">
        <v>45967</v>
      </c>
      <c r="B8732" t="s">
        <v>66</v>
      </c>
      <c r="C8732">
        <v>1518</v>
      </c>
      <c r="D8732">
        <v>14</v>
      </c>
      <c r="E8732">
        <v>5.8029999999999999</v>
      </c>
      <c r="F8732">
        <v>0.92200000000000004</v>
      </c>
      <c r="G8732">
        <v>81.239999999999995</v>
      </c>
      <c r="H8732">
        <v>81.239999999999995</v>
      </c>
      <c r="I8732" t="s">
        <v>149</v>
      </c>
      <c r="J8732">
        <v>6</v>
      </c>
      <c r="K8732">
        <v>9</v>
      </c>
      <c r="L8732">
        <v>9</v>
      </c>
      <c r="M8732">
        <v>9</v>
      </c>
      <c r="N8732">
        <v>6</v>
      </c>
      <c r="O8732">
        <v>10</v>
      </c>
      <c r="P8732">
        <v>10</v>
      </c>
      <c r="Q8732">
        <v>10</v>
      </c>
      <c r="R8732">
        <v>574.42999999999995</v>
      </c>
      <c r="S8732">
        <v>708.9</v>
      </c>
      <c r="T8732">
        <v>708.9</v>
      </c>
      <c r="U8732">
        <v>708.9</v>
      </c>
      <c r="V8732">
        <v>11.460008459999999</v>
      </c>
      <c r="W8732">
        <v>11.460008459999999</v>
      </c>
      <c r="X8732">
        <v>8.7259970459999998</v>
      </c>
      <c r="Y8732">
        <v>8.7259970459999998</v>
      </c>
    </row>
    <row r="8733" spans="1:25" x14ac:dyDescent="0.3">
      <c r="A8733" s="2">
        <v>45967</v>
      </c>
      <c r="B8733" t="s">
        <v>68</v>
      </c>
      <c r="C8733">
        <v>4322</v>
      </c>
      <c r="D8733">
        <v>31</v>
      </c>
      <c r="E8733">
        <v>5.97</v>
      </c>
      <c r="F8733">
        <v>0.71699999999999997</v>
      </c>
      <c r="G8733">
        <v>185.07</v>
      </c>
      <c r="H8733">
        <v>185.07</v>
      </c>
      <c r="I8733" t="s">
        <v>149</v>
      </c>
      <c r="J8733">
        <v>13</v>
      </c>
      <c r="K8733">
        <v>14</v>
      </c>
      <c r="L8733">
        <v>14</v>
      </c>
      <c r="M8733">
        <v>14</v>
      </c>
      <c r="N8733">
        <v>20</v>
      </c>
      <c r="O8733">
        <v>22</v>
      </c>
      <c r="P8733">
        <v>22</v>
      </c>
      <c r="Q8733">
        <v>22</v>
      </c>
      <c r="R8733">
        <v>566.22</v>
      </c>
      <c r="S8733">
        <v>622.20000000000005</v>
      </c>
      <c r="T8733">
        <v>622.20000000000005</v>
      </c>
      <c r="U8733">
        <v>622.20000000000005</v>
      </c>
      <c r="V8733">
        <v>29.744455160000001</v>
      </c>
      <c r="W8733">
        <v>29.744455160000001</v>
      </c>
      <c r="X8733">
        <v>3.3619711460000001</v>
      </c>
      <c r="Y8733">
        <v>3.3619711460000001</v>
      </c>
    </row>
    <row r="8734" spans="1:25" x14ac:dyDescent="0.3">
      <c r="A8734" s="2">
        <v>45967</v>
      </c>
      <c r="B8734" t="s">
        <v>70</v>
      </c>
      <c r="C8734">
        <v>7624</v>
      </c>
      <c r="D8734">
        <v>34</v>
      </c>
      <c r="E8734">
        <v>4.0490000000000004</v>
      </c>
      <c r="F8734">
        <v>0.44600000000000001</v>
      </c>
      <c r="G8734">
        <v>137.68</v>
      </c>
      <c r="H8734">
        <v>137.68</v>
      </c>
      <c r="I8734" t="s">
        <v>149</v>
      </c>
      <c r="J8734">
        <v>15</v>
      </c>
      <c r="K8734">
        <v>18</v>
      </c>
      <c r="L8734">
        <v>18</v>
      </c>
      <c r="M8734">
        <v>18</v>
      </c>
      <c r="N8734">
        <v>18</v>
      </c>
      <c r="O8734">
        <v>21</v>
      </c>
      <c r="P8734">
        <v>21</v>
      </c>
      <c r="Q8734">
        <v>21</v>
      </c>
      <c r="R8734">
        <v>540.36</v>
      </c>
      <c r="S8734">
        <v>627.32000000000005</v>
      </c>
      <c r="T8734">
        <v>627.32000000000005</v>
      </c>
      <c r="U8734">
        <v>627.32000000000005</v>
      </c>
      <c r="V8734">
        <v>21.947331510000001</v>
      </c>
      <c r="W8734">
        <v>21.947331510000001</v>
      </c>
      <c r="X8734">
        <v>4.5563625800000001</v>
      </c>
      <c r="Y8734">
        <v>4.5563625800000001</v>
      </c>
    </row>
    <row r="8735" spans="1:25" x14ac:dyDescent="0.3">
      <c r="A8735" s="2">
        <v>45967</v>
      </c>
      <c r="B8735" t="s">
        <v>32</v>
      </c>
      <c r="C8735">
        <v>851</v>
      </c>
      <c r="D8735">
        <v>3</v>
      </c>
      <c r="E8735">
        <v>1.7170000000000001</v>
      </c>
      <c r="F8735">
        <v>0.35299999999999998</v>
      </c>
      <c r="G8735">
        <v>5.15</v>
      </c>
      <c r="H8735">
        <v>5.15</v>
      </c>
      <c r="I8735" t="s">
        <v>149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X8735">
        <v>0</v>
      </c>
      <c r="Y8735">
        <v>0</v>
      </c>
    </row>
    <row r="8736" spans="1:25" x14ac:dyDescent="0.3">
      <c r="A8736" s="2">
        <v>45967</v>
      </c>
      <c r="B8736" t="s">
        <v>72</v>
      </c>
      <c r="C8736">
        <v>1946</v>
      </c>
      <c r="D8736">
        <v>16</v>
      </c>
      <c r="E8736">
        <v>3.0840000000000001</v>
      </c>
      <c r="F8736">
        <v>0.82199999999999995</v>
      </c>
      <c r="G8736">
        <v>49.34</v>
      </c>
      <c r="H8736">
        <v>49.34</v>
      </c>
      <c r="I8736" t="s">
        <v>149</v>
      </c>
      <c r="J8736">
        <v>4</v>
      </c>
      <c r="K8736">
        <v>4</v>
      </c>
      <c r="L8736">
        <v>4</v>
      </c>
      <c r="M8736">
        <v>4</v>
      </c>
      <c r="N8736">
        <v>6</v>
      </c>
      <c r="O8736">
        <v>6</v>
      </c>
      <c r="P8736">
        <v>6</v>
      </c>
      <c r="Q8736">
        <v>6</v>
      </c>
      <c r="R8736">
        <v>193.8</v>
      </c>
      <c r="S8736">
        <v>193.8</v>
      </c>
      <c r="T8736">
        <v>193.8</v>
      </c>
      <c r="U8736">
        <v>193.8</v>
      </c>
      <c r="V8736">
        <v>25.45923633</v>
      </c>
      <c r="W8736">
        <v>25.45923633</v>
      </c>
      <c r="X8736">
        <v>3.9278475880000001</v>
      </c>
      <c r="Y8736">
        <v>3.9278475880000001</v>
      </c>
    </row>
    <row r="8737" spans="1:25" x14ac:dyDescent="0.3">
      <c r="A8737" s="2">
        <v>45967</v>
      </c>
      <c r="B8737" t="s">
        <v>74</v>
      </c>
      <c r="C8737">
        <v>1732</v>
      </c>
      <c r="D8737">
        <v>9</v>
      </c>
      <c r="E8737">
        <v>2.202</v>
      </c>
      <c r="F8737">
        <v>0.52</v>
      </c>
      <c r="G8737">
        <v>19.82</v>
      </c>
      <c r="H8737">
        <v>19.82</v>
      </c>
      <c r="I8737" t="s">
        <v>149</v>
      </c>
      <c r="J8737">
        <v>2</v>
      </c>
      <c r="K8737">
        <v>3</v>
      </c>
      <c r="L8737">
        <v>3</v>
      </c>
      <c r="M8737">
        <v>3</v>
      </c>
      <c r="N8737">
        <v>3</v>
      </c>
      <c r="O8737">
        <v>4</v>
      </c>
      <c r="P8737">
        <v>4</v>
      </c>
      <c r="Q8737">
        <v>4</v>
      </c>
      <c r="R8737">
        <v>94.47</v>
      </c>
      <c r="S8737">
        <v>125.96</v>
      </c>
      <c r="T8737">
        <v>125.96</v>
      </c>
      <c r="U8737">
        <v>125.96</v>
      </c>
      <c r="V8737">
        <v>15.73515402</v>
      </c>
      <c r="W8737">
        <v>15.73515402</v>
      </c>
      <c r="X8737">
        <v>6.3551967710000001</v>
      </c>
      <c r="Y8737">
        <v>6.3551967710000001</v>
      </c>
    </row>
    <row r="8738" spans="1:25" x14ac:dyDescent="0.3">
      <c r="A8738" s="2">
        <v>45967</v>
      </c>
      <c r="B8738" t="s">
        <v>76</v>
      </c>
      <c r="C8738">
        <v>1866</v>
      </c>
      <c r="D8738">
        <v>8</v>
      </c>
      <c r="E8738">
        <v>4.5129999999999999</v>
      </c>
      <c r="F8738">
        <v>0.42899999999999999</v>
      </c>
      <c r="G8738">
        <v>36.1</v>
      </c>
      <c r="H8738">
        <v>36.1</v>
      </c>
      <c r="I8738" t="s">
        <v>149</v>
      </c>
      <c r="J8738">
        <v>4</v>
      </c>
      <c r="K8738">
        <v>4</v>
      </c>
      <c r="L8738">
        <v>4</v>
      </c>
      <c r="M8738">
        <v>4</v>
      </c>
      <c r="N8738">
        <v>10</v>
      </c>
      <c r="O8738">
        <v>10</v>
      </c>
      <c r="P8738">
        <v>10</v>
      </c>
      <c r="Q8738">
        <v>10</v>
      </c>
      <c r="R8738">
        <v>272.52</v>
      </c>
      <c r="S8738">
        <v>272.52</v>
      </c>
      <c r="T8738">
        <v>272.52</v>
      </c>
      <c r="U8738">
        <v>272.52</v>
      </c>
      <c r="V8738">
        <v>13.246734180000001</v>
      </c>
      <c r="W8738">
        <v>13.246734180000001</v>
      </c>
      <c r="X8738">
        <v>7.549030471</v>
      </c>
      <c r="Y8738">
        <v>7.549030471</v>
      </c>
    </row>
    <row r="8739" spans="1:25" x14ac:dyDescent="0.3">
      <c r="A8739" s="2">
        <v>45967</v>
      </c>
      <c r="B8739" t="s">
        <v>78</v>
      </c>
      <c r="C8739">
        <v>1184</v>
      </c>
      <c r="D8739">
        <v>9</v>
      </c>
      <c r="E8739">
        <v>3.4630000000000001</v>
      </c>
      <c r="F8739">
        <v>0.76</v>
      </c>
      <c r="G8739">
        <v>31.17</v>
      </c>
      <c r="H8739">
        <v>31.17</v>
      </c>
      <c r="I8739" t="s">
        <v>149</v>
      </c>
      <c r="J8739">
        <v>1</v>
      </c>
      <c r="K8739">
        <v>5</v>
      </c>
      <c r="L8739">
        <v>5</v>
      </c>
      <c r="M8739">
        <v>5</v>
      </c>
      <c r="N8739">
        <v>1</v>
      </c>
      <c r="O8739">
        <v>6</v>
      </c>
      <c r="P8739">
        <v>6</v>
      </c>
      <c r="Q8739">
        <v>6</v>
      </c>
      <c r="R8739">
        <v>26.88</v>
      </c>
      <c r="S8739">
        <v>335.72</v>
      </c>
      <c r="T8739">
        <v>335.72</v>
      </c>
      <c r="U8739">
        <v>335.72</v>
      </c>
      <c r="V8739">
        <v>9.2845228169999992</v>
      </c>
      <c r="W8739">
        <v>9.2845228169999992</v>
      </c>
      <c r="X8739">
        <v>10.77061277</v>
      </c>
      <c r="Y8739">
        <v>10.77061277</v>
      </c>
    </row>
    <row r="8740" spans="1:25" x14ac:dyDescent="0.3">
      <c r="A8740" s="2">
        <v>45967</v>
      </c>
      <c r="B8740" t="s">
        <v>17</v>
      </c>
      <c r="C8740">
        <v>1728</v>
      </c>
      <c r="D8740">
        <v>10</v>
      </c>
      <c r="E8740">
        <v>2.11</v>
      </c>
      <c r="F8740">
        <v>0.57899999999999996</v>
      </c>
      <c r="G8740">
        <v>21.1</v>
      </c>
      <c r="H8740">
        <v>21.1</v>
      </c>
      <c r="I8740" t="s">
        <v>149</v>
      </c>
      <c r="J8740">
        <v>1</v>
      </c>
      <c r="K8740">
        <v>1</v>
      </c>
      <c r="L8740">
        <v>1</v>
      </c>
      <c r="M8740">
        <v>1</v>
      </c>
      <c r="N8740">
        <v>2</v>
      </c>
      <c r="O8740">
        <v>2</v>
      </c>
      <c r="P8740">
        <v>2</v>
      </c>
      <c r="Q8740">
        <v>2</v>
      </c>
      <c r="R8740">
        <v>74.98</v>
      </c>
      <c r="S8740">
        <v>74.98</v>
      </c>
      <c r="T8740">
        <v>74.98</v>
      </c>
      <c r="U8740">
        <v>74.98</v>
      </c>
      <c r="V8740">
        <v>28.140837560000001</v>
      </c>
      <c r="W8740">
        <v>28.140837560000001</v>
      </c>
      <c r="X8740">
        <v>3.5535545019999999</v>
      </c>
      <c r="Y8740">
        <v>3.5535545019999999</v>
      </c>
    </row>
    <row r="8741" spans="1:25" x14ac:dyDescent="0.3">
      <c r="A8741" s="2">
        <v>45967</v>
      </c>
      <c r="B8741" t="s">
        <v>90</v>
      </c>
      <c r="C8741">
        <v>1388</v>
      </c>
      <c r="D8741">
        <v>7</v>
      </c>
      <c r="E8741">
        <v>4.4640000000000004</v>
      </c>
      <c r="F8741">
        <v>0.504</v>
      </c>
      <c r="G8741">
        <v>31.25</v>
      </c>
      <c r="H8741">
        <v>31.25</v>
      </c>
      <c r="I8741" t="s">
        <v>149</v>
      </c>
      <c r="J8741">
        <v>4</v>
      </c>
      <c r="K8741">
        <v>4</v>
      </c>
      <c r="L8741">
        <v>4</v>
      </c>
      <c r="M8741">
        <v>4</v>
      </c>
      <c r="N8741">
        <v>5</v>
      </c>
      <c r="O8741">
        <v>5</v>
      </c>
      <c r="P8741">
        <v>5</v>
      </c>
      <c r="Q8741">
        <v>5</v>
      </c>
      <c r="R8741">
        <v>156.44999999999999</v>
      </c>
      <c r="S8741">
        <v>156.44999999999999</v>
      </c>
      <c r="T8741">
        <v>156.44999999999999</v>
      </c>
      <c r="U8741">
        <v>156.44999999999999</v>
      </c>
      <c r="V8741">
        <v>19.97443273</v>
      </c>
      <c r="W8741">
        <v>19.97443273</v>
      </c>
      <c r="X8741">
        <v>5.0064000000000002</v>
      </c>
      <c r="Y8741">
        <v>5.0064000000000002</v>
      </c>
    </row>
    <row r="8742" spans="1:25" x14ac:dyDescent="0.3">
      <c r="A8742" s="2">
        <v>45967</v>
      </c>
      <c r="B8742" t="s">
        <v>88</v>
      </c>
      <c r="C8742">
        <v>4191</v>
      </c>
      <c r="D8742">
        <v>40</v>
      </c>
      <c r="E8742">
        <v>1.948</v>
      </c>
      <c r="F8742">
        <v>0.95399999999999996</v>
      </c>
      <c r="G8742">
        <v>77.900000000000006</v>
      </c>
      <c r="H8742">
        <v>77.900000000000006</v>
      </c>
      <c r="I8742" t="s">
        <v>149</v>
      </c>
      <c r="J8742">
        <v>7</v>
      </c>
      <c r="K8742">
        <v>7</v>
      </c>
      <c r="L8742">
        <v>7</v>
      </c>
      <c r="M8742">
        <v>7</v>
      </c>
      <c r="N8742">
        <v>17</v>
      </c>
      <c r="O8742">
        <v>17</v>
      </c>
      <c r="P8742">
        <v>17</v>
      </c>
      <c r="Q8742">
        <v>17</v>
      </c>
      <c r="R8742">
        <v>662.55</v>
      </c>
      <c r="S8742">
        <v>662.55</v>
      </c>
      <c r="T8742">
        <v>662.55</v>
      </c>
      <c r="U8742">
        <v>662.55</v>
      </c>
      <c r="V8742">
        <v>11.7576032</v>
      </c>
      <c r="W8742">
        <v>11.7576032</v>
      </c>
      <c r="X8742">
        <v>8.5051347879999994</v>
      </c>
      <c r="Y8742">
        <v>8.5051347879999994</v>
      </c>
    </row>
    <row r="8743" spans="1:25" x14ac:dyDescent="0.3">
      <c r="A8743" s="2">
        <v>45967</v>
      </c>
      <c r="B8743" t="s">
        <v>80</v>
      </c>
      <c r="C8743">
        <v>968</v>
      </c>
      <c r="D8743">
        <v>11</v>
      </c>
      <c r="E8743">
        <v>5.3250000000000002</v>
      </c>
      <c r="F8743">
        <v>1.1359999999999999</v>
      </c>
      <c r="G8743">
        <v>58.58</v>
      </c>
      <c r="H8743">
        <v>58.58</v>
      </c>
      <c r="I8743" t="s">
        <v>149</v>
      </c>
      <c r="J8743">
        <v>2</v>
      </c>
      <c r="K8743">
        <v>2</v>
      </c>
      <c r="L8743">
        <v>2</v>
      </c>
      <c r="M8743">
        <v>2</v>
      </c>
      <c r="N8743">
        <v>5</v>
      </c>
      <c r="O8743">
        <v>5</v>
      </c>
      <c r="P8743">
        <v>5</v>
      </c>
      <c r="Q8743">
        <v>5</v>
      </c>
      <c r="R8743">
        <v>170.24</v>
      </c>
      <c r="S8743">
        <v>170.24</v>
      </c>
      <c r="T8743">
        <v>170.24</v>
      </c>
      <c r="U8743">
        <v>170.24</v>
      </c>
      <c r="V8743">
        <v>34.41024436</v>
      </c>
      <c r="W8743">
        <v>34.41024436</v>
      </c>
      <c r="X8743">
        <v>2.9061113010000001</v>
      </c>
      <c r="Y8743">
        <v>2.9061113010000001</v>
      </c>
    </row>
    <row r="8744" spans="1:25" x14ac:dyDescent="0.3">
      <c r="A8744" s="2">
        <v>45967</v>
      </c>
      <c r="B8744" t="s">
        <v>19</v>
      </c>
      <c r="C8744">
        <v>852</v>
      </c>
      <c r="D8744">
        <v>7</v>
      </c>
      <c r="E8744">
        <v>4.0529999999999999</v>
      </c>
      <c r="F8744">
        <v>0.82199999999999995</v>
      </c>
      <c r="G8744">
        <v>28.37</v>
      </c>
      <c r="H8744">
        <v>28.37</v>
      </c>
      <c r="I8744" t="s">
        <v>149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X8744">
        <v>0</v>
      </c>
      <c r="Y8744">
        <v>0</v>
      </c>
    </row>
    <row r="8745" spans="1:25" x14ac:dyDescent="0.3">
      <c r="A8745" s="2">
        <v>45967</v>
      </c>
      <c r="B8745" t="s">
        <v>82</v>
      </c>
      <c r="C8745">
        <v>1143</v>
      </c>
      <c r="D8745">
        <v>6</v>
      </c>
      <c r="E8745">
        <v>3.6419999999999999</v>
      </c>
      <c r="F8745">
        <v>0.52500000000000002</v>
      </c>
      <c r="G8745">
        <v>21.85</v>
      </c>
      <c r="H8745">
        <v>21.85</v>
      </c>
      <c r="I8745" t="s">
        <v>149</v>
      </c>
      <c r="J8745">
        <v>1</v>
      </c>
      <c r="K8745">
        <v>1</v>
      </c>
      <c r="L8745">
        <v>1</v>
      </c>
      <c r="M8745">
        <v>1</v>
      </c>
      <c r="N8745">
        <v>3</v>
      </c>
      <c r="O8745">
        <v>3</v>
      </c>
      <c r="P8745">
        <v>3</v>
      </c>
      <c r="Q8745">
        <v>3</v>
      </c>
      <c r="R8745">
        <v>101.52</v>
      </c>
      <c r="S8745">
        <v>101.52</v>
      </c>
      <c r="T8745">
        <v>101.52</v>
      </c>
      <c r="U8745">
        <v>101.52</v>
      </c>
      <c r="V8745">
        <v>21.52285264</v>
      </c>
      <c r="W8745">
        <v>21.52285264</v>
      </c>
      <c r="X8745">
        <v>4.646224256</v>
      </c>
      <c r="Y8745">
        <v>4.646224256</v>
      </c>
    </row>
    <row r="8746" spans="1:25" x14ac:dyDescent="0.3">
      <c r="A8746" s="2">
        <v>45967</v>
      </c>
      <c r="B8746" t="s">
        <v>94</v>
      </c>
      <c r="C8746">
        <v>1671</v>
      </c>
      <c r="D8746">
        <v>5</v>
      </c>
      <c r="E8746">
        <v>5.43</v>
      </c>
      <c r="F8746">
        <v>0.29899999999999999</v>
      </c>
      <c r="G8746">
        <v>27.15</v>
      </c>
      <c r="H8746">
        <v>27.15</v>
      </c>
      <c r="I8746" t="s">
        <v>149</v>
      </c>
      <c r="J8746">
        <v>2</v>
      </c>
      <c r="K8746">
        <v>2</v>
      </c>
      <c r="L8746">
        <v>2</v>
      </c>
      <c r="M8746">
        <v>2</v>
      </c>
      <c r="N8746">
        <v>3</v>
      </c>
      <c r="O8746">
        <v>3</v>
      </c>
      <c r="P8746">
        <v>3</v>
      </c>
      <c r="Q8746">
        <v>3</v>
      </c>
      <c r="R8746">
        <v>285.7</v>
      </c>
      <c r="S8746">
        <v>285.7</v>
      </c>
      <c r="T8746">
        <v>285.7</v>
      </c>
      <c r="U8746">
        <v>285.7</v>
      </c>
      <c r="V8746">
        <v>9.5029751489999992</v>
      </c>
      <c r="W8746">
        <v>9.5029751489999992</v>
      </c>
      <c r="X8746">
        <v>10.523020259999999</v>
      </c>
      <c r="Y8746">
        <v>10.523020259999999</v>
      </c>
    </row>
    <row r="8747" spans="1:25" x14ac:dyDescent="0.3">
      <c r="A8747" s="2">
        <v>45967</v>
      </c>
      <c r="B8747" t="s">
        <v>96</v>
      </c>
      <c r="C8747">
        <v>2121</v>
      </c>
      <c r="D8747">
        <v>14</v>
      </c>
      <c r="E8747">
        <v>4.609</v>
      </c>
      <c r="F8747">
        <v>0.66</v>
      </c>
      <c r="G8747">
        <v>64.52</v>
      </c>
      <c r="H8747">
        <v>64.52</v>
      </c>
      <c r="I8747" t="s">
        <v>149</v>
      </c>
      <c r="J8747">
        <v>4</v>
      </c>
      <c r="K8747">
        <v>4</v>
      </c>
      <c r="L8747">
        <v>4</v>
      </c>
      <c r="M8747">
        <v>4</v>
      </c>
      <c r="N8747">
        <v>11</v>
      </c>
      <c r="O8747">
        <v>11</v>
      </c>
      <c r="P8747">
        <v>11</v>
      </c>
      <c r="Q8747">
        <v>11</v>
      </c>
      <c r="R8747">
        <v>689.94</v>
      </c>
      <c r="S8747">
        <v>689.94</v>
      </c>
      <c r="T8747">
        <v>689.94</v>
      </c>
      <c r="U8747">
        <v>689.94</v>
      </c>
      <c r="V8747">
        <v>9.3515378150000004</v>
      </c>
      <c r="W8747">
        <v>9.3515378150000004</v>
      </c>
      <c r="X8747">
        <v>10.693428389999999</v>
      </c>
      <c r="Y8747">
        <v>10.693428389999999</v>
      </c>
    </row>
    <row r="8748" spans="1:25" x14ac:dyDescent="0.3">
      <c r="A8748" s="2">
        <v>45967</v>
      </c>
      <c r="B8748" t="s">
        <v>11</v>
      </c>
      <c r="C8748">
        <v>1645</v>
      </c>
      <c r="D8748">
        <v>12</v>
      </c>
      <c r="E8748">
        <v>2.7450000000000001</v>
      </c>
      <c r="F8748">
        <v>0.72899999999999998</v>
      </c>
      <c r="G8748">
        <v>32.94</v>
      </c>
      <c r="H8748">
        <v>32.94</v>
      </c>
      <c r="I8748" t="s">
        <v>149</v>
      </c>
      <c r="J8748">
        <v>1</v>
      </c>
      <c r="K8748">
        <v>2</v>
      </c>
      <c r="L8748">
        <v>2</v>
      </c>
      <c r="M8748">
        <v>2</v>
      </c>
      <c r="N8748">
        <v>1</v>
      </c>
      <c r="O8748">
        <v>2</v>
      </c>
      <c r="P8748">
        <v>2</v>
      </c>
      <c r="Q8748">
        <v>2</v>
      </c>
      <c r="R8748">
        <v>40.9</v>
      </c>
      <c r="S8748">
        <v>64.78</v>
      </c>
      <c r="T8748">
        <v>64.78</v>
      </c>
      <c r="U8748">
        <v>64.78</v>
      </c>
      <c r="V8748">
        <v>50.849027479999997</v>
      </c>
      <c r="W8748">
        <v>50.849027479999997</v>
      </c>
      <c r="X8748">
        <v>1.9666059499999999</v>
      </c>
      <c r="Y8748">
        <v>1.9666059499999999</v>
      </c>
    </row>
    <row r="8749" spans="1:25" x14ac:dyDescent="0.3">
      <c r="A8749" s="2">
        <v>45967</v>
      </c>
      <c r="B8749" t="s">
        <v>92</v>
      </c>
      <c r="C8749">
        <v>397</v>
      </c>
      <c r="D8749">
        <v>8</v>
      </c>
      <c r="E8749">
        <v>2.9049999999999998</v>
      </c>
      <c r="F8749">
        <v>2.0150000000000001</v>
      </c>
      <c r="G8749">
        <v>23.24</v>
      </c>
      <c r="H8749">
        <v>23.24</v>
      </c>
      <c r="I8749" t="s">
        <v>149</v>
      </c>
      <c r="J8749">
        <v>3</v>
      </c>
      <c r="K8749">
        <v>3</v>
      </c>
      <c r="L8749">
        <v>3</v>
      </c>
      <c r="M8749">
        <v>3</v>
      </c>
      <c r="N8749">
        <v>5</v>
      </c>
      <c r="O8749">
        <v>5</v>
      </c>
      <c r="P8749">
        <v>5</v>
      </c>
      <c r="Q8749">
        <v>5</v>
      </c>
      <c r="R8749">
        <v>130.87</v>
      </c>
      <c r="S8749">
        <v>130.87</v>
      </c>
      <c r="T8749">
        <v>130.87</v>
      </c>
      <c r="U8749">
        <v>130.87</v>
      </c>
      <c r="V8749">
        <v>17.758080540000002</v>
      </c>
      <c r="W8749">
        <v>17.758080540000002</v>
      </c>
      <c r="X8749">
        <v>5.6312392429999996</v>
      </c>
      <c r="Y8749">
        <v>5.6312392429999996</v>
      </c>
    </row>
    <row r="8750" spans="1:25" x14ac:dyDescent="0.3">
      <c r="A8750" s="2">
        <v>45967</v>
      </c>
      <c r="B8750" t="s">
        <v>46</v>
      </c>
      <c r="C8750">
        <v>903</v>
      </c>
      <c r="D8750">
        <v>3</v>
      </c>
      <c r="E8750">
        <v>4.3369999999999997</v>
      </c>
      <c r="F8750">
        <v>0.33200000000000002</v>
      </c>
      <c r="G8750">
        <v>13.01</v>
      </c>
      <c r="H8750">
        <v>13.01</v>
      </c>
      <c r="I8750" t="s">
        <v>149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X8750">
        <v>0</v>
      </c>
      <c r="Y8750">
        <v>0</v>
      </c>
    </row>
    <row r="8751" spans="1:25" x14ac:dyDescent="0.3">
      <c r="A8751" s="2">
        <v>45967</v>
      </c>
      <c r="B8751" t="s">
        <v>74</v>
      </c>
      <c r="C8751">
        <v>549</v>
      </c>
      <c r="D8751">
        <v>1</v>
      </c>
      <c r="E8751">
        <v>2.8</v>
      </c>
      <c r="F8751">
        <v>0.182</v>
      </c>
      <c r="G8751">
        <v>2.8</v>
      </c>
      <c r="H8751">
        <v>2.8</v>
      </c>
      <c r="I8751" t="s">
        <v>149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X8751">
        <v>0</v>
      </c>
      <c r="Y8751">
        <v>0</v>
      </c>
    </row>
    <row r="8752" spans="1:25" x14ac:dyDescent="0.3">
      <c r="A8752" s="2">
        <v>45967</v>
      </c>
      <c r="B8752" t="s">
        <v>32</v>
      </c>
      <c r="C8752">
        <v>131</v>
      </c>
      <c r="D8752">
        <v>1</v>
      </c>
      <c r="E8752">
        <v>1.94</v>
      </c>
      <c r="F8752">
        <v>0.76300000000000001</v>
      </c>
      <c r="G8752">
        <v>1.94</v>
      </c>
      <c r="H8752">
        <v>1.94</v>
      </c>
      <c r="I8752" t="s">
        <v>149</v>
      </c>
      <c r="J8752">
        <v>3</v>
      </c>
      <c r="K8752">
        <v>3</v>
      </c>
      <c r="L8752">
        <v>3</v>
      </c>
      <c r="M8752">
        <v>3</v>
      </c>
      <c r="N8752">
        <v>3</v>
      </c>
      <c r="O8752">
        <v>3</v>
      </c>
      <c r="P8752">
        <v>3</v>
      </c>
      <c r="Q8752">
        <v>3</v>
      </c>
      <c r="R8752">
        <v>129.25</v>
      </c>
      <c r="S8752">
        <v>129.25</v>
      </c>
      <c r="T8752">
        <v>129.25</v>
      </c>
      <c r="U8752">
        <v>129.25</v>
      </c>
      <c r="V8752">
        <v>1.5009671179999999</v>
      </c>
      <c r="W8752">
        <v>1.5009671179999999</v>
      </c>
      <c r="X8752">
        <v>66.62371134</v>
      </c>
      <c r="Y8752">
        <v>66.62371134</v>
      </c>
    </row>
    <row r="8753" spans="1:25" x14ac:dyDescent="0.3">
      <c r="A8753" s="2">
        <v>45967</v>
      </c>
      <c r="B8753" t="s">
        <v>64</v>
      </c>
      <c r="C8753">
        <v>618</v>
      </c>
      <c r="D8753">
        <v>0</v>
      </c>
      <c r="F8753">
        <v>0</v>
      </c>
      <c r="G8753">
        <v>0</v>
      </c>
      <c r="H8753">
        <v>0</v>
      </c>
      <c r="I8753" t="s">
        <v>149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5" x14ac:dyDescent="0.3">
      <c r="A8754" s="2">
        <v>45967</v>
      </c>
      <c r="B8754" t="s">
        <v>72</v>
      </c>
      <c r="C8754">
        <v>166</v>
      </c>
      <c r="D8754">
        <v>1</v>
      </c>
      <c r="E8754">
        <v>3.63</v>
      </c>
      <c r="F8754">
        <v>0.60199999999999998</v>
      </c>
      <c r="G8754">
        <v>3.63</v>
      </c>
      <c r="H8754">
        <v>3.63</v>
      </c>
      <c r="I8754" t="s">
        <v>149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</v>
      </c>
      <c r="R8754">
        <v>99.9</v>
      </c>
      <c r="S8754">
        <v>99.9</v>
      </c>
      <c r="T8754">
        <v>99.9</v>
      </c>
      <c r="U8754">
        <v>99.9</v>
      </c>
      <c r="V8754">
        <v>3.6336336340000002</v>
      </c>
      <c r="W8754">
        <v>3.6336336340000002</v>
      </c>
      <c r="X8754">
        <v>27.52066116</v>
      </c>
      <c r="Y8754">
        <v>27.52066116</v>
      </c>
    </row>
    <row r="8755" spans="1:25" x14ac:dyDescent="0.3">
      <c r="A8755" s="2">
        <v>45967</v>
      </c>
      <c r="B8755" t="s">
        <v>106</v>
      </c>
      <c r="C8755">
        <v>237</v>
      </c>
      <c r="D8755">
        <v>4</v>
      </c>
      <c r="E8755">
        <v>4.0430000000000001</v>
      </c>
      <c r="F8755">
        <v>1.6879999999999999</v>
      </c>
      <c r="G8755">
        <v>16.170000000000002</v>
      </c>
      <c r="H8755">
        <v>16.170000000000002</v>
      </c>
      <c r="I8755" t="s">
        <v>149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X8755">
        <v>0</v>
      </c>
      <c r="Y8755">
        <v>0</v>
      </c>
    </row>
    <row r="8756" spans="1:25" x14ac:dyDescent="0.3">
      <c r="A8756" s="2">
        <v>45967</v>
      </c>
      <c r="B8756" t="s">
        <v>54</v>
      </c>
      <c r="C8756">
        <v>323</v>
      </c>
      <c r="D8756">
        <v>1</v>
      </c>
      <c r="E8756">
        <v>3.2</v>
      </c>
      <c r="F8756">
        <v>0.31</v>
      </c>
      <c r="G8756">
        <v>3.2</v>
      </c>
      <c r="H8756">
        <v>3.2</v>
      </c>
      <c r="I8756" t="s">
        <v>149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X8756">
        <v>0</v>
      </c>
      <c r="Y8756">
        <v>0</v>
      </c>
    </row>
    <row r="8757" spans="1:25" x14ac:dyDescent="0.3">
      <c r="A8757" s="2">
        <v>45967</v>
      </c>
      <c r="B8757" t="s">
        <v>82</v>
      </c>
      <c r="C8757">
        <v>101</v>
      </c>
      <c r="D8757">
        <v>0</v>
      </c>
      <c r="F8757">
        <v>0</v>
      </c>
      <c r="G8757">
        <v>0</v>
      </c>
      <c r="H8757">
        <v>0</v>
      </c>
      <c r="I8757" t="s">
        <v>149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5" x14ac:dyDescent="0.3">
      <c r="A8758" s="2">
        <v>45967</v>
      </c>
      <c r="B8758" t="s">
        <v>44</v>
      </c>
      <c r="C8758">
        <v>95</v>
      </c>
      <c r="D8758">
        <v>0</v>
      </c>
      <c r="F8758">
        <v>0</v>
      </c>
      <c r="G8758">
        <v>0</v>
      </c>
      <c r="H8758">
        <v>0</v>
      </c>
      <c r="I8758" t="s">
        <v>149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5" x14ac:dyDescent="0.3">
      <c r="A8759" s="2">
        <v>45967</v>
      </c>
      <c r="B8759" t="s">
        <v>40</v>
      </c>
      <c r="C8759">
        <v>502</v>
      </c>
      <c r="D8759">
        <v>4</v>
      </c>
      <c r="E8759">
        <v>3.028</v>
      </c>
      <c r="F8759">
        <v>0.79700000000000004</v>
      </c>
      <c r="G8759">
        <v>12.11</v>
      </c>
      <c r="H8759">
        <v>12.11</v>
      </c>
      <c r="I8759" t="s">
        <v>149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X8759">
        <v>0</v>
      </c>
      <c r="Y8759">
        <v>0</v>
      </c>
    </row>
    <row r="8760" spans="1:25" x14ac:dyDescent="0.3">
      <c r="A8760" s="2">
        <v>45967</v>
      </c>
      <c r="B8760" t="s">
        <v>56</v>
      </c>
      <c r="C8760">
        <v>394</v>
      </c>
      <c r="D8760">
        <v>2</v>
      </c>
      <c r="E8760">
        <v>3.12</v>
      </c>
      <c r="F8760">
        <v>0.50800000000000001</v>
      </c>
      <c r="G8760">
        <v>6.24</v>
      </c>
      <c r="H8760">
        <v>6.24</v>
      </c>
      <c r="I8760" t="s">
        <v>149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X8760">
        <v>0</v>
      </c>
      <c r="Y8760">
        <v>0</v>
      </c>
    </row>
    <row r="8761" spans="1:25" x14ac:dyDescent="0.3">
      <c r="A8761" s="2">
        <v>45967</v>
      </c>
      <c r="B8761" t="s">
        <v>76</v>
      </c>
      <c r="C8761">
        <v>252</v>
      </c>
      <c r="D8761">
        <v>0</v>
      </c>
      <c r="F8761">
        <v>0</v>
      </c>
      <c r="G8761">
        <v>0</v>
      </c>
      <c r="H8761">
        <v>0</v>
      </c>
      <c r="I8761" t="s">
        <v>149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5" x14ac:dyDescent="0.3">
      <c r="A8762" s="2">
        <v>45967</v>
      </c>
      <c r="B8762" t="s">
        <v>48</v>
      </c>
      <c r="C8762">
        <v>857</v>
      </c>
      <c r="D8762">
        <v>7</v>
      </c>
      <c r="E8762">
        <v>4.6029999999999998</v>
      </c>
      <c r="F8762">
        <v>0.81699999999999995</v>
      </c>
      <c r="G8762">
        <v>32.22</v>
      </c>
      <c r="H8762">
        <v>32.22</v>
      </c>
      <c r="I8762" t="s">
        <v>149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X8762">
        <v>0</v>
      </c>
      <c r="Y8762">
        <v>0</v>
      </c>
    </row>
    <row r="8763" spans="1:25" x14ac:dyDescent="0.3">
      <c r="A8763" s="2">
        <v>45967</v>
      </c>
      <c r="B8763" t="s">
        <v>15</v>
      </c>
      <c r="C8763">
        <v>1251</v>
      </c>
      <c r="D8763">
        <v>3</v>
      </c>
      <c r="E8763">
        <v>2.0299999999999998</v>
      </c>
      <c r="F8763">
        <v>0.24</v>
      </c>
      <c r="G8763">
        <v>6.09</v>
      </c>
      <c r="H8763">
        <v>6.09</v>
      </c>
      <c r="I8763" t="s">
        <v>149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X8763">
        <v>0</v>
      </c>
      <c r="Y8763">
        <v>0</v>
      </c>
    </row>
    <row r="8764" spans="1:25" x14ac:dyDescent="0.3">
      <c r="A8764" s="2">
        <v>45967</v>
      </c>
      <c r="B8764" t="s">
        <v>24</v>
      </c>
      <c r="C8764">
        <v>1327</v>
      </c>
      <c r="D8764">
        <v>7</v>
      </c>
      <c r="E8764">
        <v>2.3140000000000001</v>
      </c>
      <c r="F8764">
        <v>0.52800000000000002</v>
      </c>
      <c r="G8764">
        <v>16.2</v>
      </c>
      <c r="H8764">
        <v>16.2</v>
      </c>
      <c r="I8764" t="s">
        <v>149</v>
      </c>
      <c r="J8764">
        <v>1</v>
      </c>
      <c r="K8764">
        <v>2</v>
      </c>
      <c r="L8764">
        <v>2</v>
      </c>
      <c r="M8764">
        <v>2</v>
      </c>
      <c r="N8764">
        <v>1</v>
      </c>
      <c r="O8764">
        <v>2</v>
      </c>
      <c r="P8764">
        <v>2</v>
      </c>
      <c r="Q8764">
        <v>2</v>
      </c>
      <c r="R8764">
        <v>15.9</v>
      </c>
      <c r="S8764">
        <v>40.880000000000003</v>
      </c>
      <c r="T8764">
        <v>40.880000000000003</v>
      </c>
      <c r="U8764">
        <v>40.880000000000003</v>
      </c>
      <c r="V8764">
        <v>39.628180039999997</v>
      </c>
      <c r="W8764">
        <v>39.628180039999997</v>
      </c>
      <c r="X8764">
        <v>2.52345679</v>
      </c>
      <c r="Y8764">
        <v>2.52345679</v>
      </c>
    </row>
    <row r="8765" spans="1:25" x14ac:dyDescent="0.3">
      <c r="A8765" s="2">
        <v>45967</v>
      </c>
      <c r="B8765" t="s">
        <v>108</v>
      </c>
      <c r="C8765">
        <v>271</v>
      </c>
      <c r="D8765">
        <v>0</v>
      </c>
      <c r="F8765">
        <v>0</v>
      </c>
      <c r="G8765">
        <v>0</v>
      </c>
      <c r="H8765">
        <v>0</v>
      </c>
      <c r="I8765" t="s">
        <v>149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5" x14ac:dyDescent="0.3">
      <c r="A8766" s="2">
        <v>45967</v>
      </c>
      <c r="B8766" t="s">
        <v>62</v>
      </c>
      <c r="C8766">
        <v>2046</v>
      </c>
      <c r="D8766">
        <v>24</v>
      </c>
      <c r="E8766">
        <v>3.1070000000000002</v>
      </c>
      <c r="F8766">
        <v>1.173</v>
      </c>
      <c r="G8766">
        <v>74.56</v>
      </c>
      <c r="H8766">
        <v>74.56</v>
      </c>
      <c r="I8766" t="s">
        <v>149</v>
      </c>
      <c r="J8766">
        <v>1</v>
      </c>
      <c r="K8766">
        <v>1</v>
      </c>
      <c r="L8766">
        <v>1</v>
      </c>
      <c r="M8766">
        <v>1</v>
      </c>
      <c r="N8766">
        <v>10</v>
      </c>
      <c r="O8766">
        <v>10</v>
      </c>
      <c r="P8766">
        <v>10</v>
      </c>
      <c r="Q8766">
        <v>10</v>
      </c>
      <c r="R8766">
        <v>364.9</v>
      </c>
      <c r="S8766">
        <v>364.9</v>
      </c>
      <c r="T8766">
        <v>364.9</v>
      </c>
      <c r="U8766">
        <v>364.9</v>
      </c>
      <c r="V8766">
        <v>20.432995340000002</v>
      </c>
      <c r="W8766">
        <v>20.432995340000002</v>
      </c>
      <c r="X8766">
        <v>4.8940450640000002</v>
      </c>
      <c r="Y8766">
        <v>4.8940450640000002</v>
      </c>
    </row>
    <row r="8767" spans="1:25" x14ac:dyDescent="0.3">
      <c r="A8767" s="2">
        <v>45967</v>
      </c>
      <c r="B8767" t="s">
        <v>80</v>
      </c>
      <c r="C8767">
        <v>208</v>
      </c>
      <c r="D8767">
        <v>2</v>
      </c>
      <c r="E8767">
        <v>3.7949999999999999</v>
      </c>
      <c r="F8767">
        <v>0.96199999999999997</v>
      </c>
      <c r="G8767">
        <v>7.59</v>
      </c>
      <c r="H8767">
        <v>7.59</v>
      </c>
      <c r="I8767" t="s">
        <v>149</v>
      </c>
      <c r="J8767">
        <v>1</v>
      </c>
      <c r="K8767">
        <v>1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34.880000000000003</v>
      </c>
      <c r="S8767">
        <v>34.880000000000003</v>
      </c>
      <c r="T8767">
        <v>34.880000000000003</v>
      </c>
      <c r="U8767">
        <v>34.880000000000003</v>
      </c>
      <c r="V8767">
        <v>21.760321099999999</v>
      </c>
      <c r="W8767">
        <v>21.760321099999999</v>
      </c>
      <c r="X8767">
        <v>4.5955204219999999</v>
      </c>
      <c r="Y8767">
        <v>4.5955204219999999</v>
      </c>
    </row>
    <row r="8768" spans="1:25" x14ac:dyDescent="0.3">
      <c r="A8768" s="2">
        <v>45967</v>
      </c>
      <c r="B8768" t="s">
        <v>38</v>
      </c>
      <c r="C8768">
        <v>307</v>
      </c>
      <c r="D8768">
        <v>0</v>
      </c>
      <c r="F8768">
        <v>0</v>
      </c>
      <c r="G8768">
        <v>0</v>
      </c>
      <c r="H8768">
        <v>0</v>
      </c>
      <c r="I8768" t="s">
        <v>149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5" x14ac:dyDescent="0.3">
      <c r="A8769" s="2">
        <v>45967</v>
      </c>
      <c r="B8769" t="s">
        <v>84</v>
      </c>
      <c r="C8769">
        <v>404</v>
      </c>
      <c r="D8769">
        <v>5</v>
      </c>
      <c r="E8769">
        <v>3.0259999999999998</v>
      </c>
      <c r="F8769">
        <v>1.238</v>
      </c>
      <c r="G8769">
        <v>15.13</v>
      </c>
      <c r="H8769">
        <v>15.13</v>
      </c>
      <c r="I8769" t="s">
        <v>149</v>
      </c>
      <c r="J8769">
        <v>1</v>
      </c>
      <c r="K8769">
        <v>1</v>
      </c>
      <c r="L8769">
        <v>1</v>
      </c>
      <c r="M8769">
        <v>1</v>
      </c>
      <c r="N8769">
        <v>4</v>
      </c>
      <c r="O8769">
        <v>4</v>
      </c>
      <c r="P8769">
        <v>4</v>
      </c>
      <c r="Q8769">
        <v>4</v>
      </c>
      <c r="R8769">
        <v>137.96</v>
      </c>
      <c r="S8769">
        <v>137.96</v>
      </c>
      <c r="T8769">
        <v>137.96</v>
      </c>
      <c r="U8769">
        <v>137.96</v>
      </c>
      <c r="V8769">
        <v>10.96694694</v>
      </c>
      <c r="W8769">
        <v>10.96694694</v>
      </c>
      <c r="X8769">
        <v>9.1183079970000005</v>
      </c>
      <c r="Y8769">
        <v>9.1183079970000005</v>
      </c>
    </row>
    <row r="8770" spans="1:25" x14ac:dyDescent="0.3">
      <c r="A8770" s="2">
        <v>45967</v>
      </c>
      <c r="B8770" t="s">
        <v>42</v>
      </c>
      <c r="C8770">
        <v>262</v>
      </c>
      <c r="D8770">
        <v>0</v>
      </c>
      <c r="F8770">
        <v>0</v>
      </c>
      <c r="G8770">
        <v>0</v>
      </c>
      <c r="H8770">
        <v>0</v>
      </c>
      <c r="I8770" t="s">
        <v>149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5" x14ac:dyDescent="0.3">
      <c r="A8771" s="2">
        <v>45967</v>
      </c>
      <c r="B8771" t="s">
        <v>11</v>
      </c>
      <c r="C8771">
        <v>99</v>
      </c>
      <c r="D8771">
        <v>0</v>
      </c>
      <c r="F8771">
        <v>0</v>
      </c>
      <c r="G8771">
        <v>0</v>
      </c>
      <c r="H8771">
        <v>0</v>
      </c>
      <c r="I8771" t="s">
        <v>149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5" x14ac:dyDescent="0.3">
      <c r="A8772" s="2">
        <v>45967</v>
      </c>
      <c r="B8772" t="s">
        <v>102</v>
      </c>
      <c r="C8772">
        <v>371</v>
      </c>
      <c r="D8772">
        <v>3</v>
      </c>
      <c r="E8772">
        <v>2.84</v>
      </c>
      <c r="F8772">
        <v>0.80900000000000005</v>
      </c>
      <c r="G8772">
        <v>8.52</v>
      </c>
      <c r="H8772">
        <v>8.52</v>
      </c>
      <c r="I8772" t="s">
        <v>149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X8772">
        <v>0</v>
      </c>
      <c r="Y8772">
        <v>0</v>
      </c>
    </row>
    <row r="8773" spans="1:25" x14ac:dyDescent="0.3">
      <c r="A8773" s="2">
        <v>45967</v>
      </c>
      <c r="B8773" t="s">
        <v>98</v>
      </c>
      <c r="C8773">
        <v>1044</v>
      </c>
      <c r="D8773">
        <v>8</v>
      </c>
      <c r="E8773">
        <v>3.0209999999999999</v>
      </c>
      <c r="F8773">
        <v>0.76600000000000001</v>
      </c>
      <c r="G8773">
        <v>24.17</v>
      </c>
      <c r="H8773">
        <v>24.17</v>
      </c>
      <c r="I8773" t="s">
        <v>149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X8773">
        <v>0</v>
      </c>
      <c r="Y8773">
        <v>0</v>
      </c>
    </row>
    <row r="8774" spans="1:25" x14ac:dyDescent="0.3">
      <c r="A8774" s="2">
        <v>45967</v>
      </c>
      <c r="B8774" t="s">
        <v>104</v>
      </c>
      <c r="C8774">
        <v>286</v>
      </c>
      <c r="D8774">
        <v>2</v>
      </c>
      <c r="E8774">
        <v>2.83</v>
      </c>
      <c r="F8774">
        <v>0.69899999999999995</v>
      </c>
      <c r="G8774">
        <v>5.66</v>
      </c>
      <c r="H8774">
        <v>5.66</v>
      </c>
      <c r="I8774" t="s">
        <v>149</v>
      </c>
      <c r="J8774">
        <v>2</v>
      </c>
      <c r="K8774">
        <v>2</v>
      </c>
      <c r="L8774">
        <v>2</v>
      </c>
      <c r="M8774">
        <v>2</v>
      </c>
      <c r="N8774">
        <v>2</v>
      </c>
      <c r="O8774">
        <v>2</v>
      </c>
      <c r="P8774">
        <v>2</v>
      </c>
      <c r="Q8774">
        <v>2</v>
      </c>
      <c r="R8774">
        <v>62.37</v>
      </c>
      <c r="S8774">
        <v>62.37</v>
      </c>
      <c r="T8774">
        <v>62.37</v>
      </c>
      <c r="U8774">
        <v>62.37</v>
      </c>
      <c r="V8774">
        <v>9.0748757419999997</v>
      </c>
      <c r="W8774">
        <v>9.0748757419999997</v>
      </c>
      <c r="X8774">
        <v>11.019434629999999</v>
      </c>
      <c r="Y8774">
        <v>11.019434629999999</v>
      </c>
    </row>
    <row r="8775" spans="1:25" x14ac:dyDescent="0.3">
      <c r="A8775" s="2">
        <v>45967</v>
      </c>
      <c r="B8775" t="s">
        <v>100</v>
      </c>
      <c r="C8775">
        <v>946</v>
      </c>
      <c r="D8775">
        <v>4</v>
      </c>
      <c r="E8775">
        <v>1.5029999999999999</v>
      </c>
      <c r="F8775">
        <v>0.42299999999999999</v>
      </c>
      <c r="G8775">
        <v>6.01</v>
      </c>
      <c r="H8775">
        <v>6.01</v>
      </c>
      <c r="I8775" t="s">
        <v>149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X8775">
        <v>0</v>
      </c>
      <c r="Y8775">
        <v>0</v>
      </c>
    </row>
    <row r="8776" spans="1:25" x14ac:dyDescent="0.3">
      <c r="A8776" s="2">
        <v>45967</v>
      </c>
      <c r="B8776" t="s">
        <v>38</v>
      </c>
      <c r="C8776">
        <v>6</v>
      </c>
      <c r="D8776">
        <v>2</v>
      </c>
      <c r="E8776">
        <v>1.7250000000000001</v>
      </c>
      <c r="F8776">
        <v>33.332999999999998</v>
      </c>
      <c r="G8776">
        <v>3.45</v>
      </c>
      <c r="H8776">
        <v>3.45</v>
      </c>
      <c r="I8776" t="s">
        <v>149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X8776">
        <v>0</v>
      </c>
      <c r="Y8776">
        <v>0</v>
      </c>
    </row>
    <row r="8777" spans="1:25" x14ac:dyDescent="0.3">
      <c r="A8777" s="2">
        <v>45967</v>
      </c>
      <c r="B8777" t="s">
        <v>42</v>
      </c>
      <c r="C8777">
        <v>40</v>
      </c>
      <c r="D8777">
        <v>1</v>
      </c>
      <c r="E8777">
        <v>1.96</v>
      </c>
      <c r="F8777">
        <v>2.5</v>
      </c>
      <c r="G8777">
        <v>1.96</v>
      </c>
      <c r="H8777">
        <v>1.96</v>
      </c>
      <c r="I8777" t="s">
        <v>149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X8777">
        <v>0</v>
      </c>
      <c r="Y8777">
        <v>0</v>
      </c>
    </row>
    <row r="8778" spans="1:25" x14ac:dyDescent="0.3">
      <c r="A8778" s="2">
        <v>45967</v>
      </c>
      <c r="B8778" t="s">
        <v>50</v>
      </c>
      <c r="C8778">
        <v>3</v>
      </c>
      <c r="D8778">
        <v>0</v>
      </c>
      <c r="F8778">
        <v>0</v>
      </c>
      <c r="G8778">
        <v>0</v>
      </c>
      <c r="H8778">
        <v>0</v>
      </c>
      <c r="I8778" t="s">
        <v>149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5" x14ac:dyDescent="0.3">
      <c r="A8779" s="2">
        <v>45967</v>
      </c>
      <c r="B8779" t="s">
        <v>72</v>
      </c>
      <c r="C8779">
        <v>171</v>
      </c>
      <c r="D8779">
        <v>8</v>
      </c>
      <c r="E8779">
        <v>3.4159999999999999</v>
      </c>
      <c r="F8779">
        <v>4.6779999999999999</v>
      </c>
      <c r="G8779">
        <v>27.33</v>
      </c>
      <c r="H8779">
        <v>27.33</v>
      </c>
      <c r="I8779" t="s">
        <v>149</v>
      </c>
      <c r="J8779">
        <v>1</v>
      </c>
      <c r="K8779">
        <v>2</v>
      </c>
      <c r="L8779">
        <v>2</v>
      </c>
      <c r="M8779">
        <v>2</v>
      </c>
      <c r="N8779">
        <v>1</v>
      </c>
      <c r="O8779">
        <v>2</v>
      </c>
      <c r="P8779">
        <v>2</v>
      </c>
      <c r="Q8779">
        <v>2</v>
      </c>
      <c r="R8779">
        <v>36.979999999999997</v>
      </c>
      <c r="S8779">
        <v>61.47</v>
      </c>
      <c r="T8779">
        <v>61.47</v>
      </c>
      <c r="U8779">
        <v>61.47</v>
      </c>
      <c r="V8779">
        <v>44.460712540000003</v>
      </c>
      <c r="W8779">
        <v>44.460712540000003</v>
      </c>
      <c r="X8779">
        <v>2.2491767290000002</v>
      </c>
      <c r="Y8779">
        <v>2.2491767290000002</v>
      </c>
    </row>
    <row r="8780" spans="1:25" x14ac:dyDescent="0.3">
      <c r="A8780" s="2">
        <v>45967</v>
      </c>
      <c r="B8780" t="s">
        <v>84</v>
      </c>
      <c r="C8780">
        <v>76</v>
      </c>
      <c r="D8780">
        <v>0</v>
      </c>
      <c r="F8780">
        <v>0</v>
      </c>
      <c r="G8780">
        <v>0</v>
      </c>
      <c r="H8780">
        <v>0</v>
      </c>
      <c r="I8780" t="s">
        <v>149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5" x14ac:dyDescent="0.3">
      <c r="A8781" s="2">
        <v>45967</v>
      </c>
      <c r="B8781" t="s">
        <v>68</v>
      </c>
      <c r="C8781">
        <v>1167</v>
      </c>
      <c r="D8781">
        <v>11</v>
      </c>
      <c r="E8781">
        <v>3.7919999999999998</v>
      </c>
      <c r="F8781">
        <v>0.94299999999999995</v>
      </c>
      <c r="G8781">
        <v>41.71</v>
      </c>
      <c r="H8781">
        <v>41.71</v>
      </c>
      <c r="I8781" t="s">
        <v>149</v>
      </c>
      <c r="J8781">
        <v>5</v>
      </c>
      <c r="K8781">
        <v>5</v>
      </c>
      <c r="L8781">
        <v>5</v>
      </c>
      <c r="M8781">
        <v>5</v>
      </c>
      <c r="N8781">
        <v>7</v>
      </c>
      <c r="O8781">
        <v>7</v>
      </c>
      <c r="P8781">
        <v>7</v>
      </c>
      <c r="Q8781">
        <v>7</v>
      </c>
      <c r="R8781">
        <v>201.43</v>
      </c>
      <c r="S8781">
        <v>201.43</v>
      </c>
      <c r="T8781">
        <v>201.43</v>
      </c>
      <c r="U8781">
        <v>201.43</v>
      </c>
      <c r="V8781">
        <v>20.706945340000001</v>
      </c>
      <c r="W8781">
        <v>20.706945340000001</v>
      </c>
      <c r="X8781">
        <v>4.8292975309999999</v>
      </c>
      <c r="Y8781">
        <v>4.8292975309999999</v>
      </c>
    </row>
    <row r="8782" spans="1:25" x14ac:dyDescent="0.3">
      <c r="A8782" s="2">
        <v>45967</v>
      </c>
      <c r="B8782" t="s">
        <v>64</v>
      </c>
      <c r="C8782">
        <v>211</v>
      </c>
      <c r="D8782">
        <v>1</v>
      </c>
      <c r="E8782">
        <v>6.07</v>
      </c>
      <c r="F8782">
        <v>0.47399999999999998</v>
      </c>
      <c r="G8782">
        <v>6.07</v>
      </c>
      <c r="H8782">
        <v>6.07</v>
      </c>
      <c r="I8782" t="s">
        <v>149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X8782">
        <v>0</v>
      </c>
      <c r="Y8782">
        <v>0</v>
      </c>
    </row>
    <row r="8783" spans="1:25" x14ac:dyDescent="0.3">
      <c r="A8783" s="2">
        <v>45967</v>
      </c>
      <c r="B8783" t="s">
        <v>26</v>
      </c>
      <c r="C8783">
        <v>100</v>
      </c>
      <c r="D8783">
        <v>2</v>
      </c>
      <c r="E8783">
        <v>2.74</v>
      </c>
      <c r="F8783">
        <v>2</v>
      </c>
      <c r="G8783">
        <v>5.48</v>
      </c>
      <c r="H8783">
        <v>5.48</v>
      </c>
      <c r="I8783" t="s">
        <v>149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X8783">
        <v>0</v>
      </c>
      <c r="Y8783">
        <v>0</v>
      </c>
    </row>
    <row r="8784" spans="1:25" x14ac:dyDescent="0.3">
      <c r="A8784" s="2">
        <v>45967</v>
      </c>
      <c r="B8784" t="s">
        <v>15</v>
      </c>
      <c r="C8784">
        <v>333</v>
      </c>
      <c r="D8784">
        <v>1</v>
      </c>
      <c r="E8784">
        <v>4.5</v>
      </c>
      <c r="F8784">
        <v>0.3</v>
      </c>
      <c r="G8784">
        <v>4.5</v>
      </c>
      <c r="H8784">
        <v>4.5</v>
      </c>
      <c r="I8784" t="s">
        <v>149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X8784">
        <v>0</v>
      </c>
      <c r="Y8784">
        <v>0</v>
      </c>
    </row>
    <row r="8785" spans="1:25" x14ac:dyDescent="0.3">
      <c r="A8785" s="2">
        <v>45967</v>
      </c>
      <c r="B8785" t="s">
        <v>36</v>
      </c>
      <c r="C8785">
        <v>93</v>
      </c>
      <c r="D8785">
        <v>0</v>
      </c>
      <c r="F8785">
        <v>0</v>
      </c>
      <c r="G8785">
        <v>0</v>
      </c>
      <c r="H8785">
        <v>0</v>
      </c>
      <c r="I8785" t="s">
        <v>149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5" x14ac:dyDescent="0.3">
      <c r="A8786" s="2">
        <v>45967</v>
      </c>
      <c r="B8786" t="s">
        <v>78</v>
      </c>
      <c r="C8786">
        <v>444</v>
      </c>
      <c r="D8786">
        <v>2</v>
      </c>
      <c r="E8786">
        <v>4.9000000000000004</v>
      </c>
      <c r="F8786">
        <v>0.45</v>
      </c>
      <c r="G8786">
        <v>9.8000000000000007</v>
      </c>
      <c r="H8786">
        <v>9.8000000000000007</v>
      </c>
      <c r="I8786" t="s">
        <v>149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X8786">
        <v>0</v>
      </c>
      <c r="Y8786">
        <v>0</v>
      </c>
    </row>
    <row r="8787" spans="1:25" x14ac:dyDescent="0.3">
      <c r="A8787" s="2">
        <v>45967</v>
      </c>
      <c r="B8787" t="s">
        <v>21</v>
      </c>
      <c r="C8787">
        <v>1343</v>
      </c>
      <c r="D8787">
        <v>8</v>
      </c>
      <c r="E8787">
        <v>1.048</v>
      </c>
      <c r="F8787">
        <v>0.59599999999999997</v>
      </c>
      <c r="G8787">
        <v>8.3800000000000008</v>
      </c>
      <c r="H8787">
        <v>8.3800000000000008</v>
      </c>
      <c r="I8787" t="s">
        <v>149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X8787">
        <v>0</v>
      </c>
      <c r="Y8787">
        <v>0</v>
      </c>
    </row>
    <row r="8788" spans="1:25" x14ac:dyDescent="0.3">
      <c r="A8788" s="2">
        <v>45967</v>
      </c>
      <c r="B8788" t="s">
        <v>94</v>
      </c>
      <c r="C8788">
        <v>175</v>
      </c>
      <c r="D8788">
        <v>1</v>
      </c>
      <c r="E8788">
        <v>4.42</v>
      </c>
      <c r="F8788">
        <v>0.57099999999999995</v>
      </c>
      <c r="G8788">
        <v>4.42</v>
      </c>
      <c r="H8788">
        <v>4.42</v>
      </c>
      <c r="I8788" t="s">
        <v>149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X8788">
        <v>0</v>
      </c>
      <c r="Y8788">
        <v>0</v>
      </c>
    </row>
    <row r="8789" spans="1:25" x14ac:dyDescent="0.3">
      <c r="A8789" s="2">
        <v>45967</v>
      </c>
      <c r="B8789" t="s">
        <v>17</v>
      </c>
      <c r="C8789">
        <v>27</v>
      </c>
      <c r="D8789">
        <v>0</v>
      </c>
      <c r="F8789">
        <v>0</v>
      </c>
      <c r="G8789">
        <v>0</v>
      </c>
      <c r="H8789">
        <v>0</v>
      </c>
      <c r="I8789" t="s">
        <v>149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5" x14ac:dyDescent="0.3">
      <c r="A8790" s="2">
        <v>45967</v>
      </c>
      <c r="B8790" t="s">
        <v>17</v>
      </c>
      <c r="C8790">
        <v>46</v>
      </c>
      <c r="D8790">
        <v>0</v>
      </c>
      <c r="F8790">
        <v>0</v>
      </c>
      <c r="G8790">
        <v>0</v>
      </c>
      <c r="H8790">
        <v>0</v>
      </c>
      <c r="I8790" t="s">
        <v>149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5" x14ac:dyDescent="0.3">
      <c r="A8791" s="2">
        <v>45967</v>
      </c>
      <c r="B8791" t="s">
        <v>17</v>
      </c>
      <c r="C8791">
        <v>43</v>
      </c>
      <c r="D8791">
        <v>1</v>
      </c>
      <c r="E8791">
        <v>1.32</v>
      </c>
      <c r="F8791">
        <v>2.3260000000000001</v>
      </c>
      <c r="G8791">
        <v>1.32</v>
      </c>
      <c r="H8791">
        <v>1.32</v>
      </c>
      <c r="I8791" t="s">
        <v>149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X8791">
        <v>0</v>
      </c>
      <c r="Y8791">
        <v>0</v>
      </c>
    </row>
    <row r="8792" spans="1:25" x14ac:dyDescent="0.3">
      <c r="A8792" s="2">
        <v>45967</v>
      </c>
      <c r="B8792" t="s">
        <v>17</v>
      </c>
      <c r="C8792">
        <v>14</v>
      </c>
      <c r="D8792">
        <v>1</v>
      </c>
      <c r="E8792">
        <v>0.3</v>
      </c>
      <c r="F8792">
        <v>7.1429999999999998</v>
      </c>
      <c r="G8792">
        <v>0.3</v>
      </c>
      <c r="H8792">
        <v>0.3</v>
      </c>
      <c r="I8792" t="s">
        <v>149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1</v>
      </c>
      <c r="Q8792">
        <v>1</v>
      </c>
      <c r="R8792">
        <v>81.88</v>
      </c>
      <c r="S8792">
        <v>81.88</v>
      </c>
      <c r="T8792">
        <v>81.88</v>
      </c>
      <c r="U8792">
        <v>81.88</v>
      </c>
      <c r="V8792">
        <v>0.36638983879999998</v>
      </c>
      <c r="W8792">
        <v>0.36638983879999998</v>
      </c>
      <c r="X8792">
        <v>272.93333330000002</v>
      </c>
      <c r="Y8792">
        <v>272.93333330000002</v>
      </c>
    </row>
    <row r="8793" spans="1:25" x14ac:dyDescent="0.3">
      <c r="A8793" s="2">
        <v>45967</v>
      </c>
      <c r="B8793" t="s">
        <v>52</v>
      </c>
      <c r="C8793">
        <v>967</v>
      </c>
      <c r="D8793">
        <v>7</v>
      </c>
      <c r="E8793">
        <v>0.68</v>
      </c>
      <c r="F8793">
        <v>0.72399999999999998</v>
      </c>
      <c r="G8793">
        <v>4.76</v>
      </c>
      <c r="H8793">
        <v>4.76</v>
      </c>
      <c r="I8793" t="s">
        <v>149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X8793">
        <v>0</v>
      </c>
      <c r="Y8793">
        <v>0</v>
      </c>
    </row>
    <row r="8794" spans="1:25" x14ac:dyDescent="0.3">
      <c r="A8794" s="2">
        <v>45967</v>
      </c>
      <c r="B8794" t="s">
        <v>52</v>
      </c>
      <c r="C8794">
        <v>1426</v>
      </c>
      <c r="D8794">
        <v>9</v>
      </c>
      <c r="E8794">
        <v>0.58799999999999997</v>
      </c>
      <c r="F8794">
        <v>0.63100000000000001</v>
      </c>
      <c r="G8794">
        <v>5.29</v>
      </c>
      <c r="H8794">
        <v>5.29</v>
      </c>
      <c r="I8794" t="s">
        <v>149</v>
      </c>
      <c r="J8794">
        <v>0</v>
      </c>
      <c r="K8794">
        <v>1</v>
      </c>
      <c r="L8794">
        <v>1</v>
      </c>
      <c r="M8794">
        <v>1</v>
      </c>
      <c r="N8794">
        <v>0</v>
      </c>
      <c r="O8794">
        <v>1</v>
      </c>
      <c r="P8794">
        <v>1</v>
      </c>
      <c r="Q8794">
        <v>1</v>
      </c>
      <c r="R8794">
        <v>0</v>
      </c>
      <c r="S8794">
        <v>13.88</v>
      </c>
      <c r="T8794">
        <v>13.88</v>
      </c>
      <c r="U8794">
        <v>13.88</v>
      </c>
      <c r="V8794">
        <v>38.112391930000001</v>
      </c>
      <c r="W8794">
        <v>38.112391930000001</v>
      </c>
      <c r="X8794">
        <v>2.623818526</v>
      </c>
      <c r="Y8794">
        <v>2.623818526</v>
      </c>
    </row>
    <row r="8795" spans="1:25" x14ac:dyDescent="0.3">
      <c r="A8795" s="2">
        <v>45967</v>
      </c>
      <c r="B8795" t="s">
        <v>52</v>
      </c>
      <c r="C8795">
        <v>487</v>
      </c>
      <c r="D8795">
        <v>11</v>
      </c>
      <c r="E8795">
        <v>0.42199999999999999</v>
      </c>
      <c r="F8795">
        <v>2.2589999999999999</v>
      </c>
      <c r="G8795">
        <v>4.6399999999999997</v>
      </c>
      <c r="H8795">
        <v>4.6399999999999997</v>
      </c>
      <c r="I8795" t="s">
        <v>149</v>
      </c>
      <c r="J8795">
        <v>0</v>
      </c>
      <c r="K8795">
        <v>1</v>
      </c>
      <c r="L8795">
        <v>1</v>
      </c>
      <c r="M8795">
        <v>1</v>
      </c>
      <c r="N8795">
        <v>0</v>
      </c>
      <c r="O8795">
        <v>1</v>
      </c>
      <c r="P8795">
        <v>1</v>
      </c>
      <c r="Q8795">
        <v>1</v>
      </c>
      <c r="R8795">
        <v>0</v>
      </c>
      <c r="S8795">
        <v>25.88</v>
      </c>
      <c r="T8795">
        <v>25.88</v>
      </c>
      <c r="U8795">
        <v>25.88</v>
      </c>
      <c r="V8795">
        <v>17.92890263</v>
      </c>
      <c r="W8795">
        <v>17.92890263</v>
      </c>
      <c r="X8795">
        <v>5.5775862070000004</v>
      </c>
      <c r="Y8795">
        <v>5.5775862070000004</v>
      </c>
    </row>
    <row r="8796" spans="1:25" x14ac:dyDescent="0.3">
      <c r="A8796" s="2">
        <v>45967</v>
      </c>
      <c r="B8796" t="s">
        <v>52</v>
      </c>
      <c r="C8796">
        <v>3467</v>
      </c>
      <c r="D8796">
        <v>32</v>
      </c>
      <c r="E8796">
        <v>0.27300000000000002</v>
      </c>
      <c r="F8796">
        <v>0.92300000000000004</v>
      </c>
      <c r="G8796">
        <v>8.7200000000000006</v>
      </c>
      <c r="H8796">
        <v>8.7200000000000006</v>
      </c>
      <c r="I8796" t="s">
        <v>149</v>
      </c>
      <c r="J8796">
        <v>2</v>
      </c>
      <c r="K8796">
        <v>2</v>
      </c>
      <c r="L8796">
        <v>2</v>
      </c>
      <c r="M8796">
        <v>2</v>
      </c>
      <c r="N8796">
        <v>2</v>
      </c>
      <c r="O8796">
        <v>2</v>
      </c>
      <c r="P8796">
        <v>2</v>
      </c>
      <c r="Q8796">
        <v>2</v>
      </c>
      <c r="R8796">
        <v>45.98</v>
      </c>
      <c r="S8796">
        <v>45.98</v>
      </c>
      <c r="T8796">
        <v>45.98</v>
      </c>
      <c r="U8796">
        <v>45.98</v>
      </c>
      <c r="V8796">
        <v>18.964767290000001</v>
      </c>
      <c r="W8796">
        <v>18.964767290000001</v>
      </c>
      <c r="X8796">
        <v>5.2729357800000001</v>
      </c>
      <c r="Y8796">
        <v>5.2729357800000001</v>
      </c>
    </row>
    <row r="8797" spans="1:25" x14ac:dyDescent="0.3">
      <c r="A8797" s="2">
        <v>45967</v>
      </c>
      <c r="B8797" t="s">
        <v>112</v>
      </c>
      <c r="C8797">
        <v>38</v>
      </c>
      <c r="D8797">
        <v>0</v>
      </c>
      <c r="F8797">
        <v>0</v>
      </c>
      <c r="G8797">
        <v>0</v>
      </c>
      <c r="H8797">
        <v>0</v>
      </c>
      <c r="I8797" t="s">
        <v>149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5" x14ac:dyDescent="0.3">
      <c r="A8798" s="2">
        <v>45967</v>
      </c>
      <c r="B8798" t="s">
        <v>15</v>
      </c>
      <c r="C8798">
        <v>78</v>
      </c>
      <c r="D8798">
        <v>1</v>
      </c>
      <c r="E8798">
        <v>1.1000000000000001</v>
      </c>
      <c r="F8798">
        <v>1.282</v>
      </c>
      <c r="G8798">
        <v>1.1000000000000001</v>
      </c>
      <c r="H8798">
        <v>1.1000000000000001</v>
      </c>
      <c r="I8798" t="s">
        <v>149</v>
      </c>
      <c r="J8798">
        <v>1</v>
      </c>
      <c r="K8798">
        <v>2</v>
      </c>
      <c r="L8798">
        <v>2</v>
      </c>
      <c r="M8798">
        <v>2</v>
      </c>
      <c r="N8798">
        <v>1</v>
      </c>
      <c r="O8798">
        <v>2</v>
      </c>
      <c r="P8798">
        <v>2</v>
      </c>
      <c r="Q8798">
        <v>2</v>
      </c>
      <c r="R8798">
        <v>34.49</v>
      </c>
      <c r="S8798">
        <v>68.98</v>
      </c>
      <c r="T8798">
        <v>68.98</v>
      </c>
      <c r="U8798">
        <v>68.98</v>
      </c>
      <c r="V8798">
        <v>1.5946651199999999</v>
      </c>
      <c r="W8798">
        <v>1.5946651199999999</v>
      </c>
      <c r="X8798">
        <v>62.70909091</v>
      </c>
      <c r="Y8798">
        <v>62.70909091</v>
      </c>
    </row>
    <row r="8799" spans="1:25" x14ac:dyDescent="0.3">
      <c r="A8799" s="2">
        <v>45967</v>
      </c>
      <c r="B8799" t="s">
        <v>112</v>
      </c>
      <c r="C8799">
        <v>145</v>
      </c>
      <c r="D8799">
        <v>1</v>
      </c>
      <c r="E8799">
        <v>1.1399999999999999</v>
      </c>
      <c r="F8799">
        <v>0.69</v>
      </c>
      <c r="G8799">
        <v>1.1399999999999999</v>
      </c>
      <c r="H8799">
        <v>1.1399999999999999</v>
      </c>
      <c r="I8799" t="s">
        <v>149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X8799">
        <v>0</v>
      </c>
      <c r="Y8799">
        <v>0</v>
      </c>
    </row>
    <row r="8800" spans="1:25" x14ac:dyDescent="0.3">
      <c r="A8800" s="2">
        <v>45967</v>
      </c>
      <c r="B8800" t="s">
        <v>15</v>
      </c>
      <c r="C8800">
        <v>125</v>
      </c>
      <c r="D8800">
        <v>0</v>
      </c>
      <c r="F8800">
        <v>0</v>
      </c>
      <c r="G8800">
        <v>0</v>
      </c>
      <c r="H8800">
        <v>0</v>
      </c>
      <c r="I8800" t="s">
        <v>149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5" x14ac:dyDescent="0.3">
      <c r="A8801" s="2">
        <v>45967</v>
      </c>
      <c r="B8801" t="s">
        <v>15</v>
      </c>
      <c r="C8801">
        <v>199</v>
      </c>
      <c r="D8801">
        <v>3</v>
      </c>
      <c r="E8801">
        <v>0.97</v>
      </c>
      <c r="F8801">
        <v>1.508</v>
      </c>
      <c r="G8801">
        <v>2.91</v>
      </c>
      <c r="H8801">
        <v>2.91</v>
      </c>
      <c r="I8801" t="s">
        <v>149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X8801">
        <v>0</v>
      </c>
      <c r="Y8801">
        <v>0</v>
      </c>
    </row>
    <row r="8802" spans="1:25" x14ac:dyDescent="0.3">
      <c r="A8802" s="2">
        <v>45967</v>
      </c>
      <c r="B8802" t="s">
        <v>112</v>
      </c>
      <c r="C8802">
        <v>85</v>
      </c>
      <c r="D8802">
        <v>1</v>
      </c>
      <c r="E8802">
        <v>0.91</v>
      </c>
      <c r="F8802">
        <v>1.1759999999999999</v>
      </c>
      <c r="G8802">
        <v>0.91</v>
      </c>
      <c r="H8802">
        <v>0.91</v>
      </c>
      <c r="I8802" t="s">
        <v>149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X8802">
        <v>0</v>
      </c>
      <c r="Y8802">
        <v>0</v>
      </c>
    </row>
    <row r="8803" spans="1:25" x14ac:dyDescent="0.3">
      <c r="A8803" s="2">
        <v>45967</v>
      </c>
      <c r="B8803" t="s">
        <v>15</v>
      </c>
      <c r="C8803">
        <v>155</v>
      </c>
      <c r="D8803">
        <v>0</v>
      </c>
      <c r="F8803">
        <v>0</v>
      </c>
      <c r="G8803">
        <v>0</v>
      </c>
      <c r="H8803">
        <v>0</v>
      </c>
      <c r="I8803" t="s">
        <v>149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5" x14ac:dyDescent="0.3">
      <c r="A8804" s="2">
        <v>45967</v>
      </c>
      <c r="B8804" t="s">
        <v>112</v>
      </c>
      <c r="C8804">
        <v>265</v>
      </c>
      <c r="D8804">
        <v>0</v>
      </c>
      <c r="F8804">
        <v>0</v>
      </c>
      <c r="G8804">
        <v>0</v>
      </c>
      <c r="H8804">
        <v>0</v>
      </c>
      <c r="I8804" t="s">
        <v>149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5" x14ac:dyDescent="0.3">
      <c r="A8805" s="2">
        <v>45967</v>
      </c>
      <c r="B8805" t="s">
        <v>100</v>
      </c>
      <c r="C8805">
        <v>5</v>
      </c>
      <c r="D8805">
        <v>0</v>
      </c>
      <c r="F8805">
        <v>0</v>
      </c>
      <c r="G8805">
        <v>0</v>
      </c>
      <c r="H8805">
        <v>0</v>
      </c>
      <c r="I8805" t="s">
        <v>149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5" x14ac:dyDescent="0.3">
      <c r="A8806" s="2">
        <v>45967</v>
      </c>
      <c r="B8806" t="s">
        <v>54</v>
      </c>
      <c r="C8806">
        <v>664</v>
      </c>
      <c r="D8806">
        <v>7</v>
      </c>
      <c r="E8806">
        <v>1.179</v>
      </c>
      <c r="F8806">
        <v>1.054</v>
      </c>
      <c r="G8806">
        <v>8.25</v>
      </c>
      <c r="H8806">
        <v>8.25</v>
      </c>
      <c r="I8806" t="s">
        <v>149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X8806">
        <v>0</v>
      </c>
      <c r="Y8806">
        <v>0</v>
      </c>
    </row>
    <row r="8807" spans="1:25" x14ac:dyDescent="0.3">
      <c r="A8807" s="2">
        <v>45967</v>
      </c>
      <c r="B8807" t="s">
        <v>60</v>
      </c>
      <c r="C8807">
        <v>708</v>
      </c>
      <c r="D8807">
        <v>7</v>
      </c>
      <c r="E8807">
        <v>1.617</v>
      </c>
      <c r="F8807">
        <v>0.98899999999999999</v>
      </c>
      <c r="G8807">
        <v>11.32</v>
      </c>
      <c r="H8807">
        <v>11.32</v>
      </c>
      <c r="I8807" t="s">
        <v>149</v>
      </c>
      <c r="J8807">
        <v>0</v>
      </c>
      <c r="K8807">
        <v>1</v>
      </c>
      <c r="L8807">
        <v>1</v>
      </c>
      <c r="M8807">
        <v>1</v>
      </c>
      <c r="N8807">
        <v>0</v>
      </c>
      <c r="O8807">
        <v>1</v>
      </c>
      <c r="P8807">
        <v>1</v>
      </c>
      <c r="Q8807">
        <v>1</v>
      </c>
      <c r="R8807">
        <v>0</v>
      </c>
      <c r="S8807">
        <v>21.88</v>
      </c>
      <c r="T8807">
        <v>21.88</v>
      </c>
      <c r="U8807">
        <v>21.88</v>
      </c>
      <c r="V8807">
        <v>51.736745890000002</v>
      </c>
      <c r="W8807">
        <v>51.736745890000002</v>
      </c>
      <c r="X8807">
        <v>1.9328621909999999</v>
      </c>
      <c r="Y8807">
        <v>1.9328621909999999</v>
      </c>
    </row>
    <row r="8808" spans="1:25" x14ac:dyDescent="0.3">
      <c r="A8808" s="2">
        <v>45967</v>
      </c>
      <c r="B8808" t="s">
        <v>60</v>
      </c>
      <c r="C8808">
        <v>1354</v>
      </c>
      <c r="D8808">
        <v>10</v>
      </c>
      <c r="E8808">
        <v>1.2310000000000001</v>
      </c>
      <c r="F8808">
        <v>0.73899999999999999</v>
      </c>
      <c r="G8808">
        <v>12.31</v>
      </c>
      <c r="H8808">
        <v>12.31</v>
      </c>
      <c r="I8808" t="s">
        <v>149</v>
      </c>
      <c r="J8808">
        <v>3</v>
      </c>
      <c r="K8808">
        <v>3</v>
      </c>
      <c r="L8808">
        <v>3</v>
      </c>
      <c r="M8808">
        <v>3</v>
      </c>
      <c r="N8808">
        <v>3</v>
      </c>
      <c r="O8808">
        <v>3</v>
      </c>
      <c r="P8808">
        <v>3</v>
      </c>
      <c r="Q8808">
        <v>3</v>
      </c>
      <c r="R8808">
        <v>68.25</v>
      </c>
      <c r="S8808">
        <v>68.25</v>
      </c>
      <c r="T8808">
        <v>68.25</v>
      </c>
      <c r="U8808">
        <v>68.25</v>
      </c>
      <c r="V8808">
        <v>18.036630039999999</v>
      </c>
      <c r="W8808">
        <v>18.036630039999999</v>
      </c>
      <c r="X8808">
        <v>5.5442729489999998</v>
      </c>
      <c r="Y8808">
        <v>5.5442729489999998</v>
      </c>
    </row>
    <row r="8809" spans="1:25" x14ac:dyDescent="0.3">
      <c r="A8809" s="2">
        <v>45967</v>
      </c>
      <c r="B8809" t="s">
        <v>100</v>
      </c>
      <c r="C8809">
        <v>15</v>
      </c>
      <c r="D8809">
        <v>0</v>
      </c>
      <c r="F8809">
        <v>0</v>
      </c>
      <c r="G8809">
        <v>0</v>
      </c>
      <c r="H8809">
        <v>0</v>
      </c>
      <c r="I8809" t="s">
        <v>149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5" x14ac:dyDescent="0.3">
      <c r="A8810" s="2">
        <v>45967</v>
      </c>
      <c r="B8810" t="s">
        <v>54</v>
      </c>
      <c r="C8810">
        <v>2627</v>
      </c>
      <c r="D8810">
        <v>17</v>
      </c>
      <c r="E8810">
        <v>1.0409999999999999</v>
      </c>
      <c r="F8810">
        <v>0.64700000000000002</v>
      </c>
      <c r="G8810">
        <v>17.7</v>
      </c>
      <c r="H8810">
        <v>17.7</v>
      </c>
      <c r="I8810" t="s">
        <v>149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X8810">
        <v>0</v>
      </c>
      <c r="Y8810">
        <v>0</v>
      </c>
    </row>
    <row r="8811" spans="1:25" x14ac:dyDescent="0.3">
      <c r="A8811" s="2">
        <v>45967</v>
      </c>
      <c r="B8811" t="s">
        <v>100</v>
      </c>
      <c r="C8811">
        <v>22</v>
      </c>
      <c r="D8811">
        <v>0</v>
      </c>
      <c r="F8811">
        <v>0</v>
      </c>
      <c r="G8811">
        <v>0</v>
      </c>
      <c r="H8811">
        <v>0</v>
      </c>
      <c r="I8811" t="s">
        <v>149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5" x14ac:dyDescent="0.3">
      <c r="A8812" s="2">
        <v>45967</v>
      </c>
      <c r="B8812" t="s">
        <v>54</v>
      </c>
      <c r="C8812">
        <v>241</v>
      </c>
      <c r="D8812">
        <v>2</v>
      </c>
      <c r="E8812">
        <v>0.80500000000000005</v>
      </c>
      <c r="F8812">
        <v>0.83</v>
      </c>
      <c r="G8812">
        <v>1.61</v>
      </c>
      <c r="H8812">
        <v>1.61</v>
      </c>
      <c r="I8812" t="s">
        <v>149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X8812">
        <v>0</v>
      </c>
      <c r="Y8812">
        <v>0</v>
      </c>
    </row>
    <row r="8813" spans="1:25" x14ac:dyDescent="0.3">
      <c r="A8813" s="2">
        <v>45967</v>
      </c>
      <c r="B8813" t="s">
        <v>60</v>
      </c>
      <c r="C8813">
        <v>501</v>
      </c>
      <c r="D8813">
        <v>8</v>
      </c>
      <c r="E8813">
        <v>1.085</v>
      </c>
      <c r="F8813">
        <v>1.597</v>
      </c>
      <c r="G8813">
        <v>8.68</v>
      </c>
      <c r="H8813">
        <v>8.68</v>
      </c>
      <c r="I8813" t="s">
        <v>149</v>
      </c>
      <c r="J8813">
        <v>1</v>
      </c>
      <c r="K8813">
        <v>1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1</v>
      </c>
      <c r="R8813">
        <v>20.9</v>
      </c>
      <c r="S8813">
        <v>20.9</v>
      </c>
      <c r="T8813">
        <v>20.9</v>
      </c>
      <c r="U8813">
        <v>20.9</v>
      </c>
      <c r="V8813">
        <v>41.531100479999999</v>
      </c>
      <c r="W8813">
        <v>41.531100479999999</v>
      </c>
      <c r="X8813">
        <v>2.4078341010000002</v>
      </c>
      <c r="Y8813">
        <v>2.4078341010000002</v>
      </c>
    </row>
    <row r="8814" spans="1:25" x14ac:dyDescent="0.3">
      <c r="A8814" s="2">
        <v>45967</v>
      </c>
      <c r="B8814" t="s">
        <v>54</v>
      </c>
      <c r="C8814">
        <v>5062</v>
      </c>
      <c r="D8814">
        <v>9</v>
      </c>
      <c r="E8814">
        <v>0.59799999999999998</v>
      </c>
      <c r="F8814">
        <v>0.17799999999999999</v>
      </c>
      <c r="G8814">
        <v>5.38</v>
      </c>
      <c r="H8814">
        <v>5.38</v>
      </c>
      <c r="I8814" t="s">
        <v>149</v>
      </c>
      <c r="J8814">
        <v>1</v>
      </c>
      <c r="K8814">
        <v>1</v>
      </c>
      <c r="L8814">
        <v>1</v>
      </c>
      <c r="M8814">
        <v>1</v>
      </c>
      <c r="N8814">
        <v>1</v>
      </c>
      <c r="O8814">
        <v>1</v>
      </c>
      <c r="P8814">
        <v>1</v>
      </c>
      <c r="Q8814">
        <v>1</v>
      </c>
      <c r="R8814">
        <v>34.49</v>
      </c>
      <c r="S8814">
        <v>34.49</v>
      </c>
      <c r="T8814">
        <v>34.49</v>
      </c>
      <c r="U8814">
        <v>34.49</v>
      </c>
      <c r="V8814">
        <v>15.59872427</v>
      </c>
      <c r="W8814">
        <v>15.59872427</v>
      </c>
      <c r="X8814">
        <v>6.4107806690000002</v>
      </c>
      <c r="Y8814">
        <v>6.4107806690000002</v>
      </c>
    </row>
    <row r="8815" spans="1:25" x14ac:dyDescent="0.3">
      <c r="A8815" s="2">
        <v>45967</v>
      </c>
      <c r="B8815" t="s">
        <v>100</v>
      </c>
      <c r="C8815">
        <v>15</v>
      </c>
      <c r="D8815">
        <v>0</v>
      </c>
      <c r="F8815">
        <v>0</v>
      </c>
      <c r="G8815">
        <v>0</v>
      </c>
      <c r="H8815">
        <v>0</v>
      </c>
      <c r="I8815" t="s">
        <v>149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5" x14ac:dyDescent="0.3">
      <c r="A8816" s="2">
        <v>45967</v>
      </c>
      <c r="B8816" t="s">
        <v>60</v>
      </c>
      <c r="C8816">
        <v>946</v>
      </c>
      <c r="D8816">
        <v>9</v>
      </c>
      <c r="E8816">
        <v>0.50800000000000001</v>
      </c>
      <c r="F8816">
        <v>0.95099999999999996</v>
      </c>
      <c r="G8816">
        <v>4.57</v>
      </c>
      <c r="H8816">
        <v>4.57</v>
      </c>
      <c r="I8816" t="s">
        <v>149</v>
      </c>
      <c r="J8816">
        <v>1</v>
      </c>
      <c r="K8816">
        <v>1</v>
      </c>
      <c r="L8816">
        <v>1</v>
      </c>
      <c r="M8816">
        <v>1</v>
      </c>
      <c r="N8816">
        <v>1</v>
      </c>
      <c r="O8816">
        <v>1</v>
      </c>
      <c r="P8816">
        <v>1</v>
      </c>
      <c r="Q8816">
        <v>1</v>
      </c>
      <c r="R8816">
        <v>24.98</v>
      </c>
      <c r="S8816">
        <v>24.98</v>
      </c>
      <c r="T8816">
        <v>24.98</v>
      </c>
      <c r="U8816">
        <v>24.98</v>
      </c>
      <c r="V8816">
        <v>18.294635710000001</v>
      </c>
      <c r="W8816">
        <v>18.294635710000001</v>
      </c>
      <c r="X8816">
        <v>5.4660831510000003</v>
      </c>
      <c r="Y8816">
        <v>5.4660831510000003</v>
      </c>
    </row>
    <row r="8817" spans="1:25" x14ac:dyDescent="0.3">
      <c r="A8817" s="2">
        <v>45967</v>
      </c>
      <c r="B8817" t="s">
        <v>48</v>
      </c>
      <c r="C8817">
        <v>276</v>
      </c>
      <c r="D8817">
        <v>4</v>
      </c>
      <c r="E8817">
        <v>0.96</v>
      </c>
      <c r="F8817">
        <v>1.4490000000000001</v>
      </c>
      <c r="G8817">
        <v>3.84</v>
      </c>
      <c r="H8817">
        <v>3.84</v>
      </c>
      <c r="I8817" t="s">
        <v>149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1</v>
      </c>
      <c r="P8817">
        <v>1</v>
      </c>
      <c r="Q8817">
        <v>1</v>
      </c>
      <c r="R8817">
        <v>28.49</v>
      </c>
      <c r="S8817">
        <v>28.49</v>
      </c>
      <c r="T8817">
        <v>28.49</v>
      </c>
      <c r="U8817">
        <v>28.49</v>
      </c>
      <c r="V8817">
        <v>13.47841348</v>
      </c>
      <c r="W8817">
        <v>13.47841348</v>
      </c>
      <c r="X8817">
        <v>7.4192708329999997</v>
      </c>
      <c r="Y8817">
        <v>7.4192708329999997</v>
      </c>
    </row>
    <row r="8818" spans="1:25" x14ac:dyDescent="0.3">
      <c r="A8818" s="2">
        <v>45967</v>
      </c>
      <c r="B8818" t="s">
        <v>48</v>
      </c>
      <c r="C8818">
        <v>982</v>
      </c>
      <c r="D8818">
        <v>3</v>
      </c>
      <c r="E8818">
        <v>1.1499999999999999</v>
      </c>
      <c r="F8818">
        <v>0.30499999999999999</v>
      </c>
      <c r="G8818">
        <v>3.45</v>
      </c>
      <c r="H8818">
        <v>3.45</v>
      </c>
      <c r="I8818" t="s">
        <v>149</v>
      </c>
      <c r="J8818">
        <v>1</v>
      </c>
      <c r="K8818">
        <v>1</v>
      </c>
      <c r="L8818">
        <v>1</v>
      </c>
      <c r="M8818">
        <v>1</v>
      </c>
      <c r="N8818">
        <v>1</v>
      </c>
      <c r="O8818">
        <v>1</v>
      </c>
      <c r="P8818">
        <v>1</v>
      </c>
      <c r="Q8818">
        <v>1</v>
      </c>
      <c r="R8818">
        <v>28.49</v>
      </c>
      <c r="S8818">
        <v>28.49</v>
      </c>
      <c r="T8818">
        <v>28.49</v>
      </c>
      <c r="U8818">
        <v>28.49</v>
      </c>
      <c r="V8818">
        <v>12.109512110000001</v>
      </c>
      <c r="W8818">
        <v>12.109512110000001</v>
      </c>
      <c r="X8818">
        <v>8.2579710140000007</v>
      </c>
      <c r="Y8818">
        <v>8.2579710140000007</v>
      </c>
    </row>
    <row r="8819" spans="1:25" x14ac:dyDescent="0.3">
      <c r="A8819" s="2">
        <v>45967</v>
      </c>
      <c r="B8819" t="s">
        <v>48</v>
      </c>
      <c r="C8819">
        <v>288</v>
      </c>
      <c r="D8819">
        <v>2</v>
      </c>
      <c r="E8819">
        <v>2.0099999999999998</v>
      </c>
      <c r="F8819">
        <v>0.69399999999999995</v>
      </c>
      <c r="G8819">
        <v>4.0199999999999996</v>
      </c>
      <c r="H8819">
        <v>4.0199999999999996</v>
      </c>
      <c r="I8819" t="s">
        <v>149</v>
      </c>
      <c r="J8819">
        <v>1</v>
      </c>
      <c r="K8819">
        <v>1</v>
      </c>
      <c r="L8819">
        <v>1</v>
      </c>
      <c r="M8819">
        <v>1</v>
      </c>
      <c r="N8819">
        <v>1</v>
      </c>
      <c r="O8819">
        <v>1</v>
      </c>
      <c r="P8819">
        <v>1</v>
      </c>
      <c r="Q8819">
        <v>1</v>
      </c>
      <c r="R8819">
        <v>28.49</v>
      </c>
      <c r="S8819">
        <v>28.49</v>
      </c>
      <c r="T8819">
        <v>28.49</v>
      </c>
      <c r="U8819">
        <v>28.49</v>
      </c>
      <c r="V8819">
        <v>14.110214109999999</v>
      </c>
      <c r="W8819">
        <v>14.110214109999999</v>
      </c>
      <c r="X8819">
        <v>7.0870646769999999</v>
      </c>
      <c r="Y8819">
        <v>7.0870646769999999</v>
      </c>
    </row>
    <row r="8820" spans="1:25" x14ac:dyDescent="0.3">
      <c r="A8820" s="2">
        <v>45967</v>
      </c>
      <c r="B8820" t="s">
        <v>48</v>
      </c>
      <c r="C8820">
        <v>1013</v>
      </c>
      <c r="D8820">
        <v>3</v>
      </c>
      <c r="E8820">
        <v>0.77</v>
      </c>
      <c r="F8820">
        <v>0.29599999999999999</v>
      </c>
      <c r="G8820">
        <v>2.31</v>
      </c>
      <c r="H8820">
        <v>2.31</v>
      </c>
      <c r="I8820" t="s">
        <v>149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X8820">
        <v>0</v>
      </c>
      <c r="Y8820">
        <v>0</v>
      </c>
    </row>
    <row r="8821" spans="1:25" x14ac:dyDescent="0.3">
      <c r="A8821" s="2">
        <v>45967</v>
      </c>
      <c r="B8821" t="s">
        <v>19</v>
      </c>
      <c r="C8821">
        <v>27</v>
      </c>
      <c r="D8821">
        <v>1</v>
      </c>
      <c r="E8821">
        <v>1.74</v>
      </c>
      <c r="F8821">
        <v>3.7040000000000002</v>
      </c>
      <c r="G8821">
        <v>1.74</v>
      </c>
      <c r="H8821">
        <v>1.74</v>
      </c>
      <c r="I8821" t="s">
        <v>149</v>
      </c>
      <c r="J8821">
        <v>1</v>
      </c>
      <c r="K8821">
        <v>1</v>
      </c>
      <c r="L8821">
        <v>1</v>
      </c>
      <c r="M8821">
        <v>1</v>
      </c>
      <c r="N8821">
        <v>1</v>
      </c>
      <c r="O8821">
        <v>1</v>
      </c>
      <c r="P8821">
        <v>1</v>
      </c>
      <c r="Q8821">
        <v>1</v>
      </c>
      <c r="R8821">
        <v>31.88</v>
      </c>
      <c r="S8821">
        <v>31.88</v>
      </c>
      <c r="T8821">
        <v>31.88</v>
      </c>
      <c r="U8821">
        <v>31.88</v>
      </c>
      <c r="V8821">
        <v>5.4579673780000002</v>
      </c>
      <c r="W8821">
        <v>5.4579673780000002</v>
      </c>
      <c r="X8821">
        <v>18.32183908</v>
      </c>
      <c r="Y8821">
        <v>18.32183908</v>
      </c>
    </row>
    <row r="8822" spans="1:25" x14ac:dyDescent="0.3">
      <c r="A8822" s="2">
        <v>45967</v>
      </c>
      <c r="B8822" t="s">
        <v>90</v>
      </c>
      <c r="C8822">
        <v>3</v>
      </c>
      <c r="D8822">
        <v>0</v>
      </c>
      <c r="F8822">
        <v>0</v>
      </c>
      <c r="G8822">
        <v>0</v>
      </c>
      <c r="H8822">
        <v>0</v>
      </c>
      <c r="I8822" t="s">
        <v>149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5" x14ac:dyDescent="0.3">
      <c r="A8823" s="2">
        <v>45967</v>
      </c>
      <c r="B8823" t="s">
        <v>19</v>
      </c>
      <c r="C8823">
        <v>24</v>
      </c>
      <c r="D8823">
        <v>0</v>
      </c>
      <c r="F8823">
        <v>0</v>
      </c>
      <c r="G8823">
        <v>0</v>
      </c>
      <c r="H8823">
        <v>0</v>
      </c>
      <c r="I8823" t="s">
        <v>149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5" x14ac:dyDescent="0.3">
      <c r="A8824" s="2">
        <v>45967</v>
      </c>
      <c r="B8824" t="s">
        <v>90</v>
      </c>
      <c r="C8824">
        <v>5</v>
      </c>
      <c r="D8824">
        <v>0</v>
      </c>
      <c r="F8824">
        <v>0</v>
      </c>
      <c r="G8824">
        <v>0</v>
      </c>
      <c r="H8824">
        <v>0</v>
      </c>
      <c r="I8824" t="s">
        <v>149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5" x14ac:dyDescent="0.3">
      <c r="A8825" s="2">
        <v>45967</v>
      </c>
      <c r="B8825" t="s">
        <v>19</v>
      </c>
      <c r="C8825">
        <v>26</v>
      </c>
      <c r="D8825">
        <v>0</v>
      </c>
      <c r="F8825">
        <v>0</v>
      </c>
      <c r="G8825">
        <v>0</v>
      </c>
      <c r="H8825">
        <v>0</v>
      </c>
      <c r="I8825" t="s">
        <v>149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5" x14ac:dyDescent="0.3">
      <c r="A8826" s="2">
        <v>45967</v>
      </c>
      <c r="B8826" t="s">
        <v>90</v>
      </c>
      <c r="C8826">
        <v>8</v>
      </c>
      <c r="D8826">
        <v>0</v>
      </c>
      <c r="F8826">
        <v>0</v>
      </c>
      <c r="G8826">
        <v>0</v>
      </c>
      <c r="H8826">
        <v>0</v>
      </c>
      <c r="I8826" t="s">
        <v>149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5" x14ac:dyDescent="0.3">
      <c r="A8827" s="2">
        <v>45967</v>
      </c>
      <c r="B8827" t="s">
        <v>19</v>
      </c>
      <c r="C8827">
        <v>20</v>
      </c>
      <c r="D8827">
        <v>0</v>
      </c>
      <c r="F8827">
        <v>0</v>
      </c>
      <c r="G8827">
        <v>0</v>
      </c>
      <c r="H8827">
        <v>0</v>
      </c>
      <c r="I8827" t="s">
        <v>149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5" x14ac:dyDescent="0.3">
      <c r="A8828" s="2">
        <v>45967</v>
      </c>
      <c r="B8828" t="s">
        <v>90</v>
      </c>
      <c r="C8828">
        <v>1</v>
      </c>
      <c r="D8828">
        <v>0</v>
      </c>
      <c r="F8828">
        <v>0</v>
      </c>
      <c r="G8828">
        <v>0</v>
      </c>
      <c r="H8828">
        <v>0</v>
      </c>
      <c r="I8828" t="s">
        <v>149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5" x14ac:dyDescent="0.3">
      <c r="A8829" s="2">
        <v>45967</v>
      </c>
      <c r="B8829" t="s">
        <v>58</v>
      </c>
      <c r="C8829">
        <v>496</v>
      </c>
      <c r="D8829">
        <v>4</v>
      </c>
      <c r="E8829">
        <v>1.0429999999999999</v>
      </c>
      <c r="F8829">
        <v>0.80600000000000005</v>
      </c>
      <c r="G8829">
        <v>4.17</v>
      </c>
      <c r="H8829">
        <v>4.17</v>
      </c>
      <c r="I8829" t="s">
        <v>149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X8829">
        <v>0</v>
      </c>
      <c r="Y8829">
        <v>0</v>
      </c>
    </row>
    <row r="8830" spans="1:25" x14ac:dyDescent="0.3">
      <c r="A8830" s="2">
        <v>45967</v>
      </c>
      <c r="B8830" t="s">
        <v>110</v>
      </c>
      <c r="C8830">
        <v>211</v>
      </c>
      <c r="D8830">
        <v>3</v>
      </c>
      <c r="E8830">
        <v>0.82</v>
      </c>
      <c r="F8830">
        <v>1.4219999999999999</v>
      </c>
      <c r="G8830">
        <v>2.46</v>
      </c>
      <c r="H8830">
        <v>2.46</v>
      </c>
      <c r="I8830" t="s">
        <v>149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X8830">
        <v>0</v>
      </c>
      <c r="Y8830">
        <v>0</v>
      </c>
    </row>
    <row r="8831" spans="1:25" x14ac:dyDescent="0.3">
      <c r="A8831" s="2">
        <v>45967</v>
      </c>
      <c r="B8831" t="s">
        <v>34</v>
      </c>
      <c r="C8831">
        <v>504</v>
      </c>
      <c r="D8831">
        <v>4</v>
      </c>
      <c r="E8831">
        <v>1.508</v>
      </c>
      <c r="F8831">
        <v>0.79400000000000004</v>
      </c>
      <c r="G8831">
        <v>6.03</v>
      </c>
      <c r="H8831">
        <v>6.03</v>
      </c>
      <c r="I8831" t="s">
        <v>149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X8831">
        <v>0</v>
      </c>
      <c r="Y8831">
        <v>0</v>
      </c>
    </row>
    <row r="8832" spans="1:25" x14ac:dyDescent="0.3">
      <c r="A8832" s="2">
        <v>45967</v>
      </c>
      <c r="B8832" t="s">
        <v>28</v>
      </c>
      <c r="C8832">
        <v>68</v>
      </c>
      <c r="D8832">
        <v>1</v>
      </c>
      <c r="E8832">
        <v>0.9</v>
      </c>
      <c r="F8832">
        <v>1.4710000000000001</v>
      </c>
      <c r="G8832">
        <v>0.9</v>
      </c>
      <c r="H8832">
        <v>0.9</v>
      </c>
      <c r="I8832" t="s">
        <v>149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X8832">
        <v>0</v>
      </c>
      <c r="Y8832">
        <v>0</v>
      </c>
    </row>
    <row r="8833" spans="1:25" x14ac:dyDescent="0.3">
      <c r="A8833" s="2">
        <v>45967</v>
      </c>
      <c r="B8833" t="s">
        <v>58</v>
      </c>
      <c r="C8833">
        <v>494</v>
      </c>
      <c r="D8833">
        <v>8</v>
      </c>
      <c r="E8833">
        <v>0.83399999999999996</v>
      </c>
      <c r="F8833">
        <v>1.619</v>
      </c>
      <c r="G8833">
        <v>6.67</v>
      </c>
      <c r="H8833">
        <v>6.67</v>
      </c>
      <c r="I8833" t="s">
        <v>149</v>
      </c>
      <c r="J8833">
        <v>2</v>
      </c>
      <c r="K8833">
        <v>2</v>
      </c>
      <c r="L8833">
        <v>2</v>
      </c>
      <c r="M8833">
        <v>2</v>
      </c>
      <c r="N8833">
        <v>2</v>
      </c>
      <c r="O8833">
        <v>2</v>
      </c>
      <c r="P8833">
        <v>2</v>
      </c>
      <c r="Q8833">
        <v>2</v>
      </c>
      <c r="R8833">
        <v>22.98</v>
      </c>
      <c r="S8833">
        <v>22.98</v>
      </c>
      <c r="T8833">
        <v>22.98</v>
      </c>
      <c r="U8833">
        <v>22.98</v>
      </c>
      <c r="V8833">
        <v>29.025239339999999</v>
      </c>
      <c r="W8833">
        <v>29.025239339999999</v>
      </c>
      <c r="X8833">
        <v>3.445277361</v>
      </c>
      <c r="Y8833">
        <v>3.445277361</v>
      </c>
    </row>
    <row r="8834" spans="1:25" x14ac:dyDescent="0.3">
      <c r="A8834" s="2">
        <v>45967</v>
      </c>
      <c r="B8834" t="s">
        <v>110</v>
      </c>
      <c r="C8834">
        <v>442</v>
      </c>
      <c r="D8834">
        <v>6</v>
      </c>
      <c r="E8834">
        <v>1.127</v>
      </c>
      <c r="F8834">
        <v>1.357</v>
      </c>
      <c r="G8834">
        <v>6.76</v>
      </c>
      <c r="H8834">
        <v>6.76</v>
      </c>
      <c r="I8834" t="s">
        <v>149</v>
      </c>
      <c r="J8834">
        <v>1</v>
      </c>
      <c r="K8834">
        <v>1</v>
      </c>
      <c r="L8834">
        <v>1</v>
      </c>
      <c r="M8834">
        <v>1</v>
      </c>
      <c r="N8834">
        <v>5</v>
      </c>
      <c r="O8834">
        <v>5</v>
      </c>
      <c r="P8834">
        <v>5</v>
      </c>
      <c r="Q8834">
        <v>5</v>
      </c>
      <c r="R8834">
        <v>164.5</v>
      </c>
      <c r="S8834">
        <v>164.5</v>
      </c>
      <c r="T8834">
        <v>164.5</v>
      </c>
      <c r="U8834">
        <v>164.5</v>
      </c>
      <c r="V8834">
        <v>4.1094224920000002</v>
      </c>
      <c r="W8834">
        <v>4.1094224920000002</v>
      </c>
      <c r="X8834">
        <v>24.334319529999998</v>
      </c>
      <c r="Y8834">
        <v>24.334319529999998</v>
      </c>
    </row>
    <row r="8835" spans="1:25" x14ac:dyDescent="0.3">
      <c r="A8835" s="2">
        <v>45967</v>
      </c>
      <c r="B8835" t="s">
        <v>34</v>
      </c>
      <c r="C8835">
        <v>1359</v>
      </c>
      <c r="D8835">
        <v>2</v>
      </c>
      <c r="E8835">
        <v>1.17</v>
      </c>
      <c r="F8835">
        <v>0.14699999999999999</v>
      </c>
      <c r="G8835">
        <v>2.34</v>
      </c>
      <c r="H8835">
        <v>2.34</v>
      </c>
      <c r="I8835" t="s">
        <v>149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X8835">
        <v>0</v>
      </c>
      <c r="Y8835">
        <v>0</v>
      </c>
    </row>
    <row r="8836" spans="1:25" x14ac:dyDescent="0.3">
      <c r="A8836" s="2">
        <v>45967</v>
      </c>
      <c r="B8836" t="s">
        <v>28</v>
      </c>
      <c r="C8836">
        <v>646</v>
      </c>
      <c r="D8836">
        <v>2</v>
      </c>
      <c r="E8836">
        <v>0.83499999999999996</v>
      </c>
      <c r="F8836">
        <v>0.31</v>
      </c>
      <c r="G8836">
        <v>1.67</v>
      </c>
      <c r="H8836">
        <v>1.67</v>
      </c>
      <c r="I8836" t="s">
        <v>149</v>
      </c>
      <c r="J8836">
        <v>0</v>
      </c>
      <c r="K8836">
        <v>1</v>
      </c>
      <c r="L8836">
        <v>1</v>
      </c>
      <c r="M8836">
        <v>1</v>
      </c>
      <c r="N8836">
        <v>0</v>
      </c>
      <c r="O8836">
        <v>1</v>
      </c>
      <c r="P8836">
        <v>1</v>
      </c>
      <c r="Q8836">
        <v>1</v>
      </c>
      <c r="R8836">
        <v>0</v>
      </c>
      <c r="S8836">
        <v>15.98</v>
      </c>
      <c r="T8836">
        <v>15.98</v>
      </c>
      <c r="U8836">
        <v>15.98</v>
      </c>
      <c r="V8836">
        <v>10.450563199999999</v>
      </c>
      <c r="W8836">
        <v>10.450563199999999</v>
      </c>
      <c r="X8836">
        <v>9.5688622750000007</v>
      </c>
      <c r="Y8836">
        <v>9.5688622750000007</v>
      </c>
    </row>
    <row r="8837" spans="1:25" x14ac:dyDescent="0.3">
      <c r="A8837" s="2">
        <v>45967</v>
      </c>
      <c r="B8837" t="s">
        <v>28</v>
      </c>
      <c r="C8837">
        <v>29</v>
      </c>
      <c r="D8837">
        <v>0</v>
      </c>
      <c r="F8837">
        <v>0</v>
      </c>
      <c r="G8837">
        <v>0</v>
      </c>
      <c r="H8837">
        <v>0</v>
      </c>
      <c r="I8837" t="s">
        <v>149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5" x14ac:dyDescent="0.3">
      <c r="A8838" s="2">
        <v>45967</v>
      </c>
      <c r="B8838" t="s">
        <v>58</v>
      </c>
      <c r="C8838">
        <v>269</v>
      </c>
      <c r="D8838">
        <v>2</v>
      </c>
      <c r="E8838">
        <v>0.67500000000000004</v>
      </c>
      <c r="F8838">
        <v>0.74299999999999999</v>
      </c>
      <c r="G8838">
        <v>1.35</v>
      </c>
      <c r="H8838">
        <v>1.35</v>
      </c>
      <c r="I8838" t="s">
        <v>149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X8838">
        <v>0</v>
      </c>
      <c r="Y8838">
        <v>0</v>
      </c>
    </row>
    <row r="8839" spans="1:25" x14ac:dyDescent="0.3">
      <c r="A8839" s="2">
        <v>45967</v>
      </c>
      <c r="B8839" t="s">
        <v>110</v>
      </c>
      <c r="C8839">
        <v>309</v>
      </c>
      <c r="D8839">
        <v>1</v>
      </c>
      <c r="E8839">
        <v>0.37</v>
      </c>
      <c r="F8839">
        <v>0.32400000000000001</v>
      </c>
      <c r="G8839">
        <v>0.37</v>
      </c>
      <c r="H8839">
        <v>0.37</v>
      </c>
      <c r="I8839" t="s">
        <v>149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X8839">
        <v>0</v>
      </c>
      <c r="Y8839">
        <v>0</v>
      </c>
    </row>
    <row r="8840" spans="1:25" x14ac:dyDescent="0.3">
      <c r="A8840" s="2">
        <v>45967</v>
      </c>
      <c r="B8840" t="s">
        <v>34</v>
      </c>
      <c r="C8840">
        <v>555</v>
      </c>
      <c r="D8840">
        <v>7</v>
      </c>
      <c r="E8840">
        <v>0.92300000000000004</v>
      </c>
      <c r="F8840">
        <v>1.2609999999999999</v>
      </c>
      <c r="G8840">
        <v>6.46</v>
      </c>
      <c r="H8840">
        <v>6.46</v>
      </c>
      <c r="I8840" t="s">
        <v>149</v>
      </c>
      <c r="J8840">
        <v>1</v>
      </c>
      <c r="K8840">
        <v>2</v>
      </c>
      <c r="L8840">
        <v>2</v>
      </c>
      <c r="M8840">
        <v>2</v>
      </c>
      <c r="N8840">
        <v>1</v>
      </c>
      <c r="O8840">
        <v>2</v>
      </c>
      <c r="P8840">
        <v>2</v>
      </c>
      <c r="Q8840">
        <v>2</v>
      </c>
      <c r="R8840">
        <v>18.88</v>
      </c>
      <c r="S8840">
        <v>50.76</v>
      </c>
      <c r="T8840">
        <v>50.76</v>
      </c>
      <c r="U8840">
        <v>50.76</v>
      </c>
      <c r="V8840">
        <v>12.72655634</v>
      </c>
      <c r="W8840">
        <v>12.72655634</v>
      </c>
      <c r="X8840">
        <v>7.8575851390000002</v>
      </c>
      <c r="Y8840">
        <v>7.8575851390000002</v>
      </c>
    </row>
    <row r="8841" spans="1:25" x14ac:dyDescent="0.3">
      <c r="A8841" s="2">
        <v>45967</v>
      </c>
      <c r="B8841" t="s">
        <v>34</v>
      </c>
      <c r="C8841">
        <v>177</v>
      </c>
      <c r="D8841">
        <v>0</v>
      </c>
      <c r="F8841">
        <v>0</v>
      </c>
      <c r="G8841">
        <v>0</v>
      </c>
      <c r="H8841">
        <v>0</v>
      </c>
      <c r="I8841" t="s">
        <v>149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5" x14ac:dyDescent="0.3">
      <c r="A8842" s="2">
        <v>45967</v>
      </c>
      <c r="B8842" t="s">
        <v>58</v>
      </c>
      <c r="C8842">
        <v>282</v>
      </c>
      <c r="D8842">
        <v>2</v>
      </c>
      <c r="E8842">
        <v>0.46</v>
      </c>
      <c r="F8842">
        <v>0.70899999999999996</v>
      </c>
      <c r="G8842">
        <v>0.92</v>
      </c>
      <c r="H8842">
        <v>0.92</v>
      </c>
      <c r="I8842" t="s">
        <v>149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1</v>
      </c>
      <c r="P8842">
        <v>1</v>
      </c>
      <c r="Q8842">
        <v>1</v>
      </c>
      <c r="R8842">
        <v>13.88</v>
      </c>
      <c r="S8842">
        <v>13.88</v>
      </c>
      <c r="T8842">
        <v>13.88</v>
      </c>
      <c r="U8842">
        <v>13.88</v>
      </c>
      <c r="V8842">
        <v>6.6282420750000002</v>
      </c>
      <c r="W8842">
        <v>6.6282420750000002</v>
      </c>
      <c r="X8842">
        <v>15.086956519999999</v>
      </c>
      <c r="Y8842">
        <v>15.086956519999999</v>
      </c>
    </row>
    <row r="8843" spans="1:25" x14ac:dyDescent="0.3">
      <c r="A8843" s="2">
        <v>45967</v>
      </c>
      <c r="B8843" t="s">
        <v>28</v>
      </c>
      <c r="C8843">
        <v>47</v>
      </c>
      <c r="D8843">
        <v>0</v>
      </c>
      <c r="F8843">
        <v>0</v>
      </c>
      <c r="G8843">
        <v>0</v>
      </c>
      <c r="H8843">
        <v>0</v>
      </c>
      <c r="I8843" t="s">
        <v>149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5" x14ac:dyDescent="0.3">
      <c r="A8844" s="2">
        <v>45967</v>
      </c>
      <c r="B8844" t="s">
        <v>110</v>
      </c>
      <c r="C8844">
        <v>2328</v>
      </c>
      <c r="D8844">
        <v>11</v>
      </c>
      <c r="E8844">
        <v>0.58499999999999996</v>
      </c>
      <c r="F8844">
        <v>0.47299999999999998</v>
      </c>
      <c r="G8844">
        <v>6.44</v>
      </c>
      <c r="H8844">
        <v>6.44</v>
      </c>
      <c r="I8844" t="s">
        <v>149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X8844">
        <v>0</v>
      </c>
      <c r="Y8844">
        <v>0</v>
      </c>
    </row>
    <row r="8845" spans="1:25" x14ac:dyDescent="0.3">
      <c r="A8845" s="2">
        <v>45967</v>
      </c>
      <c r="B8845" t="s">
        <v>26</v>
      </c>
      <c r="C8845">
        <v>127</v>
      </c>
      <c r="D8845">
        <v>1</v>
      </c>
      <c r="E8845">
        <v>2.4</v>
      </c>
      <c r="F8845">
        <v>0.78700000000000003</v>
      </c>
      <c r="G8845">
        <v>2.4</v>
      </c>
      <c r="H8845">
        <v>2.4</v>
      </c>
      <c r="I8845" t="s">
        <v>149</v>
      </c>
      <c r="J8845">
        <v>0</v>
      </c>
      <c r="K8845">
        <v>3</v>
      </c>
      <c r="L8845">
        <v>3</v>
      </c>
      <c r="M8845">
        <v>3</v>
      </c>
      <c r="N8845">
        <v>0</v>
      </c>
      <c r="O8845">
        <v>3</v>
      </c>
      <c r="P8845">
        <v>3</v>
      </c>
      <c r="Q8845">
        <v>3</v>
      </c>
      <c r="R8845">
        <v>0</v>
      </c>
      <c r="S8845">
        <v>94.25</v>
      </c>
      <c r="T8845">
        <v>94.25</v>
      </c>
      <c r="U8845">
        <v>94.25</v>
      </c>
      <c r="V8845">
        <v>2.5464190979999999</v>
      </c>
      <c r="W8845">
        <v>2.5464190979999999</v>
      </c>
      <c r="X8845">
        <v>39.270833330000002</v>
      </c>
      <c r="Y8845">
        <v>39.270833330000002</v>
      </c>
    </row>
    <row r="8846" spans="1:25" x14ac:dyDescent="0.3">
      <c r="A8846" s="2">
        <v>45967</v>
      </c>
      <c r="B8846" t="s">
        <v>30</v>
      </c>
      <c r="C8846">
        <v>29</v>
      </c>
      <c r="D8846">
        <v>0</v>
      </c>
      <c r="F8846">
        <v>0</v>
      </c>
      <c r="G8846">
        <v>0</v>
      </c>
      <c r="H8846">
        <v>0</v>
      </c>
      <c r="I8846" t="s">
        <v>149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5" x14ac:dyDescent="0.3">
      <c r="A8847" s="2">
        <v>45967</v>
      </c>
      <c r="B8847" t="s">
        <v>26</v>
      </c>
      <c r="C8847">
        <v>458</v>
      </c>
      <c r="D8847">
        <v>2</v>
      </c>
      <c r="E8847">
        <v>1.26</v>
      </c>
      <c r="F8847">
        <v>0.437</v>
      </c>
      <c r="G8847">
        <v>2.52</v>
      </c>
      <c r="H8847">
        <v>2.52</v>
      </c>
      <c r="I8847" t="s">
        <v>149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X8847">
        <v>0</v>
      </c>
      <c r="Y8847">
        <v>0</v>
      </c>
    </row>
    <row r="8848" spans="1:25" x14ac:dyDescent="0.3">
      <c r="A8848" s="2">
        <v>45967</v>
      </c>
      <c r="B8848" t="s">
        <v>30</v>
      </c>
      <c r="C8848">
        <v>250</v>
      </c>
      <c r="D8848">
        <v>0</v>
      </c>
      <c r="F8848">
        <v>0</v>
      </c>
      <c r="G8848">
        <v>0</v>
      </c>
      <c r="H8848">
        <v>0</v>
      </c>
      <c r="I8848" t="s">
        <v>149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5" x14ac:dyDescent="0.3">
      <c r="A8849" s="2">
        <v>45967</v>
      </c>
      <c r="B8849" t="s">
        <v>26</v>
      </c>
      <c r="C8849">
        <v>292</v>
      </c>
      <c r="D8849">
        <v>3</v>
      </c>
      <c r="E8849">
        <v>0.92700000000000005</v>
      </c>
      <c r="F8849">
        <v>1.0269999999999999</v>
      </c>
      <c r="G8849">
        <v>2.78</v>
      </c>
      <c r="H8849">
        <v>2.78</v>
      </c>
      <c r="I8849" t="s">
        <v>149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X8849">
        <v>0</v>
      </c>
      <c r="Y8849">
        <v>0</v>
      </c>
    </row>
    <row r="8850" spans="1:25" x14ac:dyDescent="0.3">
      <c r="A8850" s="2">
        <v>45967</v>
      </c>
      <c r="B8850" t="s">
        <v>30</v>
      </c>
      <c r="C8850">
        <v>25</v>
      </c>
      <c r="D8850">
        <v>0</v>
      </c>
      <c r="F8850">
        <v>0</v>
      </c>
      <c r="G8850">
        <v>0</v>
      </c>
      <c r="H8850">
        <v>0</v>
      </c>
      <c r="I8850" t="s">
        <v>149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5" x14ac:dyDescent="0.3">
      <c r="A8851" s="2">
        <v>45967</v>
      </c>
      <c r="B8851" t="s">
        <v>30</v>
      </c>
      <c r="C8851">
        <v>23</v>
      </c>
      <c r="D8851">
        <v>0</v>
      </c>
      <c r="F8851">
        <v>0</v>
      </c>
      <c r="G8851">
        <v>0</v>
      </c>
      <c r="H8851">
        <v>0</v>
      </c>
      <c r="I8851" t="s">
        <v>149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5" x14ac:dyDescent="0.3">
      <c r="A8852" s="2">
        <v>45967</v>
      </c>
      <c r="B8852" t="s">
        <v>26</v>
      </c>
      <c r="C8852">
        <v>305</v>
      </c>
      <c r="D8852">
        <v>2</v>
      </c>
      <c r="E8852">
        <v>1.2949999999999999</v>
      </c>
      <c r="F8852">
        <v>0.65600000000000003</v>
      </c>
      <c r="G8852">
        <v>2.59</v>
      </c>
      <c r="H8852">
        <v>2.59</v>
      </c>
      <c r="I8852" t="s">
        <v>149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X8852">
        <v>0</v>
      </c>
      <c r="Y8852">
        <v>0</v>
      </c>
    </row>
    <row r="8853" spans="1:25" x14ac:dyDescent="0.3">
      <c r="A8853" s="2">
        <v>45967</v>
      </c>
      <c r="B8853" t="s">
        <v>86</v>
      </c>
      <c r="C8853">
        <v>67</v>
      </c>
      <c r="D8853">
        <v>0</v>
      </c>
      <c r="F8853">
        <v>0</v>
      </c>
      <c r="G8853">
        <v>0</v>
      </c>
      <c r="H8853">
        <v>0</v>
      </c>
      <c r="I8853" t="s">
        <v>149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5" x14ac:dyDescent="0.3">
      <c r="A8854" s="2">
        <v>45967</v>
      </c>
      <c r="B8854" t="s">
        <v>32</v>
      </c>
      <c r="C8854">
        <v>404</v>
      </c>
      <c r="D8854">
        <v>1</v>
      </c>
      <c r="E8854">
        <v>1.08</v>
      </c>
      <c r="F8854">
        <v>0.248</v>
      </c>
      <c r="G8854">
        <v>1.08</v>
      </c>
      <c r="H8854">
        <v>1.08</v>
      </c>
      <c r="I8854" t="s">
        <v>149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X8854">
        <v>0</v>
      </c>
      <c r="Y8854">
        <v>0</v>
      </c>
    </row>
    <row r="8855" spans="1:25" x14ac:dyDescent="0.3">
      <c r="A8855" s="2">
        <v>45967</v>
      </c>
      <c r="B8855" t="s">
        <v>46</v>
      </c>
      <c r="C8855">
        <v>68</v>
      </c>
      <c r="D8855">
        <v>0</v>
      </c>
      <c r="F8855">
        <v>0</v>
      </c>
      <c r="G8855">
        <v>0</v>
      </c>
      <c r="H8855">
        <v>0</v>
      </c>
      <c r="I8855" t="s">
        <v>149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5" x14ac:dyDescent="0.3">
      <c r="A8856" s="2">
        <v>45967</v>
      </c>
      <c r="B8856" t="s">
        <v>38</v>
      </c>
      <c r="C8856">
        <v>392</v>
      </c>
      <c r="D8856">
        <v>2</v>
      </c>
      <c r="E8856">
        <v>0.73</v>
      </c>
      <c r="F8856">
        <v>0.51</v>
      </c>
      <c r="G8856">
        <v>1.46</v>
      </c>
      <c r="H8856">
        <v>1.46</v>
      </c>
      <c r="I8856" t="s">
        <v>149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X8856">
        <v>0</v>
      </c>
      <c r="Y8856">
        <v>0</v>
      </c>
    </row>
    <row r="8857" spans="1:25" x14ac:dyDescent="0.3">
      <c r="A8857" s="2">
        <v>45967</v>
      </c>
      <c r="B8857" t="s">
        <v>46</v>
      </c>
      <c r="C8857">
        <v>129</v>
      </c>
      <c r="D8857">
        <v>0</v>
      </c>
      <c r="F8857">
        <v>0</v>
      </c>
      <c r="G8857">
        <v>0</v>
      </c>
      <c r="H8857">
        <v>0</v>
      </c>
      <c r="I8857" t="s">
        <v>149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5" x14ac:dyDescent="0.3">
      <c r="A8858" s="2">
        <v>45967</v>
      </c>
      <c r="B8858" t="s">
        <v>38</v>
      </c>
      <c r="C8858">
        <v>756</v>
      </c>
      <c r="D8858">
        <v>7</v>
      </c>
      <c r="E8858">
        <v>0.61299999999999999</v>
      </c>
      <c r="F8858">
        <v>0.92600000000000005</v>
      </c>
      <c r="G8858">
        <v>4.29</v>
      </c>
      <c r="H8858">
        <v>4.29</v>
      </c>
      <c r="I8858" t="s">
        <v>149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X8858">
        <v>0</v>
      </c>
      <c r="Y8858">
        <v>0</v>
      </c>
    </row>
    <row r="8859" spans="1:25" x14ac:dyDescent="0.3">
      <c r="A8859" s="2">
        <v>45967</v>
      </c>
      <c r="B8859" t="s">
        <v>86</v>
      </c>
      <c r="C8859">
        <v>244</v>
      </c>
      <c r="D8859">
        <v>0</v>
      </c>
      <c r="F8859">
        <v>0</v>
      </c>
      <c r="G8859">
        <v>0</v>
      </c>
      <c r="H8859">
        <v>0</v>
      </c>
      <c r="I8859" t="s">
        <v>149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5" x14ac:dyDescent="0.3">
      <c r="A8860" s="2">
        <v>45967</v>
      </c>
      <c r="B8860" t="s">
        <v>32</v>
      </c>
      <c r="C8860">
        <v>692</v>
      </c>
      <c r="D8860">
        <v>5</v>
      </c>
      <c r="E8860">
        <v>1.0580000000000001</v>
      </c>
      <c r="F8860">
        <v>0.72299999999999998</v>
      </c>
      <c r="G8860">
        <v>5.29</v>
      </c>
      <c r="H8860">
        <v>5.29</v>
      </c>
      <c r="I8860" t="s">
        <v>149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X8860">
        <v>0</v>
      </c>
      <c r="Y8860">
        <v>0</v>
      </c>
    </row>
    <row r="8861" spans="1:25" x14ac:dyDescent="0.3">
      <c r="A8861" s="2">
        <v>45967</v>
      </c>
      <c r="B8861" t="s">
        <v>38</v>
      </c>
      <c r="C8861">
        <v>349</v>
      </c>
      <c r="D8861">
        <v>3</v>
      </c>
      <c r="E8861">
        <v>0.83699999999999997</v>
      </c>
      <c r="F8861">
        <v>0.86</v>
      </c>
      <c r="G8861">
        <v>2.5099999999999998</v>
      </c>
      <c r="H8861">
        <v>2.5099999999999998</v>
      </c>
      <c r="I8861" t="s">
        <v>149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X8861">
        <v>0</v>
      </c>
      <c r="Y8861">
        <v>0</v>
      </c>
    </row>
    <row r="8862" spans="1:25" x14ac:dyDescent="0.3">
      <c r="A8862" s="2">
        <v>45967</v>
      </c>
      <c r="B8862" t="s">
        <v>86</v>
      </c>
      <c r="C8862">
        <v>176</v>
      </c>
      <c r="D8862">
        <v>2</v>
      </c>
      <c r="E8862">
        <v>1.66</v>
      </c>
      <c r="F8862">
        <v>1.1359999999999999</v>
      </c>
      <c r="G8862">
        <v>3.32</v>
      </c>
      <c r="H8862">
        <v>3.32</v>
      </c>
      <c r="I8862" t="s">
        <v>149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1</v>
      </c>
      <c r="Q8862">
        <v>1</v>
      </c>
      <c r="R8862">
        <v>29.49</v>
      </c>
      <c r="S8862">
        <v>29.49</v>
      </c>
      <c r="T8862">
        <v>29.49</v>
      </c>
      <c r="U8862">
        <v>29.49</v>
      </c>
      <c r="V8862">
        <v>11.25805358</v>
      </c>
      <c r="W8862">
        <v>11.25805358</v>
      </c>
      <c r="X8862">
        <v>8.8825301200000002</v>
      </c>
      <c r="Y8862">
        <v>8.8825301200000002</v>
      </c>
    </row>
    <row r="8863" spans="1:25" x14ac:dyDescent="0.3">
      <c r="A8863" s="2">
        <v>45967</v>
      </c>
      <c r="B8863" t="s">
        <v>32</v>
      </c>
      <c r="C8863">
        <v>34</v>
      </c>
      <c r="D8863">
        <v>0</v>
      </c>
      <c r="F8863">
        <v>0</v>
      </c>
      <c r="G8863">
        <v>0</v>
      </c>
      <c r="H8863">
        <v>0</v>
      </c>
      <c r="I8863" t="s">
        <v>149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5" x14ac:dyDescent="0.3">
      <c r="A8864" s="2">
        <v>45967</v>
      </c>
      <c r="B8864" t="s">
        <v>46</v>
      </c>
      <c r="C8864">
        <v>445</v>
      </c>
      <c r="D8864">
        <v>2</v>
      </c>
      <c r="E8864">
        <v>2.0099999999999998</v>
      </c>
      <c r="F8864">
        <v>0.44900000000000001</v>
      </c>
      <c r="G8864">
        <v>4.0199999999999996</v>
      </c>
      <c r="H8864">
        <v>4.0199999999999996</v>
      </c>
      <c r="I8864" t="s">
        <v>149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X8864">
        <v>0</v>
      </c>
      <c r="Y8864">
        <v>0</v>
      </c>
    </row>
    <row r="8865" spans="1:25" x14ac:dyDescent="0.3">
      <c r="A8865" s="2">
        <v>45967</v>
      </c>
      <c r="B8865" t="s">
        <v>86</v>
      </c>
      <c r="C8865">
        <v>208</v>
      </c>
      <c r="D8865">
        <v>1</v>
      </c>
      <c r="E8865">
        <v>1.02</v>
      </c>
      <c r="F8865">
        <v>0.48099999999999998</v>
      </c>
      <c r="G8865">
        <v>1.02</v>
      </c>
      <c r="H8865">
        <v>1.02</v>
      </c>
      <c r="I8865" t="s">
        <v>149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X8865">
        <v>0</v>
      </c>
      <c r="Y8865">
        <v>0</v>
      </c>
    </row>
    <row r="8866" spans="1:25" x14ac:dyDescent="0.3">
      <c r="A8866" s="2">
        <v>45967</v>
      </c>
      <c r="B8866" t="s">
        <v>46</v>
      </c>
      <c r="C8866">
        <v>40</v>
      </c>
      <c r="D8866">
        <v>0</v>
      </c>
      <c r="F8866">
        <v>0</v>
      </c>
      <c r="G8866">
        <v>0</v>
      </c>
      <c r="H8866">
        <v>0</v>
      </c>
      <c r="I8866" t="s">
        <v>149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5" x14ac:dyDescent="0.3">
      <c r="A8867" s="2">
        <v>45967</v>
      </c>
      <c r="B8867" t="s">
        <v>32</v>
      </c>
      <c r="C8867">
        <v>359</v>
      </c>
      <c r="D8867">
        <v>1</v>
      </c>
      <c r="E8867">
        <v>0.65</v>
      </c>
      <c r="F8867">
        <v>0.27900000000000003</v>
      </c>
      <c r="G8867">
        <v>0.65</v>
      </c>
      <c r="H8867">
        <v>0.65</v>
      </c>
      <c r="I8867" t="s">
        <v>149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X8867">
        <v>0</v>
      </c>
      <c r="Y8867">
        <v>0</v>
      </c>
    </row>
    <row r="8868" spans="1:25" x14ac:dyDescent="0.3">
      <c r="A8868" s="2">
        <v>45967</v>
      </c>
      <c r="B8868" t="s">
        <v>38</v>
      </c>
      <c r="C8868">
        <v>1201</v>
      </c>
      <c r="D8868">
        <v>9</v>
      </c>
      <c r="E8868">
        <v>0.45</v>
      </c>
      <c r="F8868">
        <v>0.749</v>
      </c>
      <c r="G8868">
        <v>4.05</v>
      </c>
      <c r="H8868">
        <v>4.05</v>
      </c>
      <c r="I8868" t="s">
        <v>149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X8868">
        <v>0</v>
      </c>
      <c r="Y8868">
        <v>0</v>
      </c>
    </row>
    <row r="8869" spans="1:25" x14ac:dyDescent="0.3">
      <c r="A8869" s="2">
        <v>45967</v>
      </c>
      <c r="B8869" t="s">
        <v>40</v>
      </c>
      <c r="C8869">
        <v>240</v>
      </c>
      <c r="D8869">
        <v>1</v>
      </c>
      <c r="E8869">
        <v>1.87</v>
      </c>
      <c r="F8869">
        <v>0.41699999999999998</v>
      </c>
      <c r="G8869">
        <v>1.87</v>
      </c>
      <c r="H8869">
        <v>1.87</v>
      </c>
      <c r="I8869" t="s">
        <v>149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X8869">
        <v>0</v>
      </c>
      <c r="Y8869">
        <v>0</v>
      </c>
    </row>
    <row r="8870" spans="1:25" x14ac:dyDescent="0.3">
      <c r="A8870" s="2">
        <v>45967</v>
      </c>
      <c r="B8870" t="s">
        <v>76</v>
      </c>
      <c r="C8870">
        <v>31</v>
      </c>
      <c r="D8870">
        <v>0</v>
      </c>
      <c r="F8870">
        <v>0</v>
      </c>
      <c r="G8870">
        <v>0</v>
      </c>
      <c r="H8870">
        <v>0</v>
      </c>
      <c r="I8870" t="s">
        <v>149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5" x14ac:dyDescent="0.3">
      <c r="A8871" s="2">
        <v>45967</v>
      </c>
      <c r="B8871" t="s">
        <v>92</v>
      </c>
      <c r="C8871">
        <v>12</v>
      </c>
      <c r="D8871">
        <v>0</v>
      </c>
      <c r="F8871">
        <v>0</v>
      </c>
      <c r="G8871">
        <v>0</v>
      </c>
      <c r="H8871">
        <v>0</v>
      </c>
      <c r="I8871" t="s">
        <v>149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5" x14ac:dyDescent="0.3">
      <c r="A8872" s="2">
        <v>45967</v>
      </c>
      <c r="B8872" t="s">
        <v>68</v>
      </c>
      <c r="C8872">
        <v>70</v>
      </c>
      <c r="D8872">
        <v>0</v>
      </c>
      <c r="F8872">
        <v>0</v>
      </c>
      <c r="G8872">
        <v>0</v>
      </c>
      <c r="H8872">
        <v>0</v>
      </c>
      <c r="I8872" t="s">
        <v>149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5" x14ac:dyDescent="0.3">
      <c r="A8873" s="2">
        <v>45967</v>
      </c>
      <c r="B8873" t="s">
        <v>70</v>
      </c>
      <c r="C8873">
        <v>352</v>
      </c>
      <c r="D8873">
        <v>0</v>
      </c>
      <c r="F8873">
        <v>0</v>
      </c>
      <c r="G8873">
        <v>0</v>
      </c>
      <c r="H8873">
        <v>0</v>
      </c>
      <c r="I8873" t="s">
        <v>149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5" x14ac:dyDescent="0.3">
      <c r="A8874" s="2">
        <v>45967</v>
      </c>
      <c r="B8874" t="s">
        <v>78</v>
      </c>
      <c r="C8874">
        <v>9</v>
      </c>
      <c r="D8874">
        <v>0</v>
      </c>
      <c r="F8874">
        <v>0</v>
      </c>
      <c r="G8874">
        <v>0</v>
      </c>
      <c r="H8874">
        <v>0</v>
      </c>
      <c r="I8874" t="s">
        <v>149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5" x14ac:dyDescent="0.3">
      <c r="A8875" s="2">
        <v>45967</v>
      </c>
      <c r="B8875" t="s">
        <v>74</v>
      </c>
      <c r="C8875">
        <v>531</v>
      </c>
      <c r="D8875">
        <v>0</v>
      </c>
      <c r="F8875">
        <v>0</v>
      </c>
      <c r="G8875">
        <v>0</v>
      </c>
      <c r="H8875">
        <v>0</v>
      </c>
      <c r="I8875" t="s">
        <v>149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5" x14ac:dyDescent="0.3">
      <c r="A8876" s="2">
        <v>45967</v>
      </c>
      <c r="B8876" t="s">
        <v>64</v>
      </c>
      <c r="C8876">
        <v>193</v>
      </c>
      <c r="D8876">
        <v>0</v>
      </c>
      <c r="F8876">
        <v>0</v>
      </c>
      <c r="G8876">
        <v>0</v>
      </c>
      <c r="H8876">
        <v>0</v>
      </c>
      <c r="I8876" t="s">
        <v>149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5" x14ac:dyDescent="0.3">
      <c r="A8877" s="2">
        <v>45967</v>
      </c>
      <c r="B8877" t="s">
        <v>86</v>
      </c>
      <c r="C8877">
        <v>2</v>
      </c>
      <c r="D8877">
        <v>0</v>
      </c>
      <c r="F8877">
        <v>0</v>
      </c>
      <c r="G8877">
        <v>0</v>
      </c>
      <c r="H8877">
        <v>0</v>
      </c>
      <c r="I8877" t="s">
        <v>149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5" x14ac:dyDescent="0.3">
      <c r="A8878" s="2">
        <v>45967</v>
      </c>
      <c r="B8878" t="s">
        <v>86</v>
      </c>
      <c r="C8878">
        <v>0</v>
      </c>
      <c r="D8878">
        <v>0</v>
      </c>
      <c r="G8878">
        <v>0</v>
      </c>
      <c r="H8878">
        <v>0</v>
      </c>
      <c r="I8878" t="s">
        <v>149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5" x14ac:dyDescent="0.3">
      <c r="A8879" s="2">
        <v>45967</v>
      </c>
      <c r="B8879" t="s">
        <v>66</v>
      </c>
      <c r="C8879">
        <v>7</v>
      </c>
      <c r="D8879">
        <v>0</v>
      </c>
      <c r="F8879">
        <v>0</v>
      </c>
      <c r="G8879">
        <v>0</v>
      </c>
      <c r="H8879">
        <v>0</v>
      </c>
      <c r="I8879" t="s">
        <v>149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5" x14ac:dyDescent="0.3">
      <c r="A8880" s="2">
        <v>45968</v>
      </c>
      <c r="B8880" t="s">
        <v>44</v>
      </c>
      <c r="C8880">
        <v>2300</v>
      </c>
      <c r="D8880">
        <v>14</v>
      </c>
      <c r="E8880">
        <v>1.6659999999999999</v>
      </c>
      <c r="F8880">
        <v>0.60899999999999999</v>
      </c>
      <c r="G8880">
        <v>23.33</v>
      </c>
      <c r="H8880">
        <v>23.33</v>
      </c>
      <c r="I8880" t="s">
        <v>149</v>
      </c>
      <c r="J8880">
        <v>2</v>
      </c>
      <c r="K8880">
        <v>7</v>
      </c>
      <c r="L8880">
        <v>7</v>
      </c>
      <c r="M8880">
        <v>7</v>
      </c>
      <c r="N8880">
        <v>2</v>
      </c>
      <c r="O8880">
        <v>7</v>
      </c>
      <c r="P8880">
        <v>7</v>
      </c>
      <c r="Q8880">
        <v>7</v>
      </c>
      <c r="R8880">
        <v>47.47</v>
      </c>
      <c r="S8880">
        <v>176.09</v>
      </c>
      <c r="T8880">
        <v>176.09</v>
      </c>
      <c r="U8880">
        <v>176.09</v>
      </c>
      <c r="V8880">
        <v>13.248906809999999</v>
      </c>
      <c r="W8880">
        <v>13.248906809999999</v>
      </c>
      <c r="X8880">
        <v>7.5477925419999998</v>
      </c>
      <c r="Y8880">
        <v>7.5477925419999998</v>
      </c>
    </row>
    <row r="8881" spans="1:25" x14ac:dyDescent="0.3">
      <c r="A8881" s="2">
        <v>45968</v>
      </c>
      <c r="B8881" t="s">
        <v>42</v>
      </c>
      <c r="C8881">
        <v>5419</v>
      </c>
      <c r="D8881">
        <v>60</v>
      </c>
      <c r="E8881">
        <v>1.66</v>
      </c>
      <c r="F8881">
        <v>1.107</v>
      </c>
      <c r="G8881">
        <v>99.59</v>
      </c>
      <c r="H8881">
        <v>99.59</v>
      </c>
      <c r="I8881" t="s">
        <v>149</v>
      </c>
      <c r="J8881">
        <v>7</v>
      </c>
      <c r="K8881">
        <v>9</v>
      </c>
      <c r="L8881">
        <v>9</v>
      </c>
      <c r="M8881">
        <v>9</v>
      </c>
      <c r="N8881">
        <v>7</v>
      </c>
      <c r="O8881">
        <v>9</v>
      </c>
      <c r="P8881">
        <v>9</v>
      </c>
      <c r="Q8881">
        <v>9</v>
      </c>
      <c r="R8881">
        <v>174.36</v>
      </c>
      <c r="S8881">
        <v>224.32</v>
      </c>
      <c r="T8881">
        <v>224.32</v>
      </c>
      <c r="U8881">
        <v>224.32</v>
      </c>
      <c r="V8881">
        <v>44.396397999999998</v>
      </c>
      <c r="W8881">
        <v>44.396397999999998</v>
      </c>
      <c r="X8881">
        <v>2.2524349830000001</v>
      </c>
      <c r="Y8881">
        <v>2.2524349830000001</v>
      </c>
    </row>
    <row r="8882" spans="1:25" x14ac:dyDescent="0.3">
      <c r="A8882" s="2">
        <v>45968</v>
      </c>
      <c r="B8882" t="s">
        <v>40</v>
      </c>
      <c r="C8882">
        <v>2415</v>
      </c>
      <c r="D8882">
        <v>25</v>
      </c>
      <c r="E8882">
        <v>2.3370000000000002</v>
      </c>
      <c r="F8882">
        <v>1.0349999999999999</v>
      </c>
      <c r="G8882">
        <v>58.43</v>
      </c>
      <c r="H8882">
        <v>58.43</v>
      </c>
      <c r="I8882" t="s">
        <v>149</v>
      </c>
      <c r="J8882">
        <v>5</v>
      </c>
      <c r="K8882">
        <v>6</v>
      </c>
      <c r="L8882">
        <v>6</v>
      </c>
      <c r="M8882">
        <v>6</v>
      </c>
      <c r="N8882">
        <v>7</v>
      </c>
      <c r="O8882">
        <v>8</v>
      </c>
      <c r="P8882">
        <v>8</v>
      </c>
      <c r="Q8882">
        <v>8</v>
      </c>
      <c r="R8882">
        <v>208.18</v>
      </c>
      <c r="S8882">
        <v>238.06</v>
      </c>
      <c r="T8882">
        <v>238.06</v>
      </c>
      <c r="U8882">
        <v>238.06</v>
      </c>
      <c r="V8882">
        <v>24.54423255</v>
      </c>
      <c r="W8882">
        <v>24.54423255</v>
      </c>
      <c r="X8882">
        <v>4.0742769130000003</v>
      </c>
      <c r="Y8882">
        <v>4.0742769130000003</v>
      </c>
    </row>
    <row r="8883" spans="1:25" x14ac:dyDescent="0.3">
      <c r="A8883" s="2">
        <v>45968</v>
      </c>
      <c r="B8883" t="s">
        <v>46</v>
      </c>
      <c r="C8883">
        <v>1327</v>
      </c>
      <c r="D8883">
        <v>10</v>
      </c>
      <c r="E8883">
        <v>3.823</v>
      </c>
      <c r="F8883">
        <v>0.754</v>
      </c>
      <c r="G8883">
        <v>38.229999999999997</v>
      </c>
      <c r="H8883">
        <v>38.229999999999997</v>
      </c>
      <c r="I8883" t="s">
        <v>149</v>
      </c>
      <c r="J8883">
        <v>3</v>
      </c>
      <c r="K8883">
        <v>3</v>
      </c>
      <c r="L8883">
        <v>3</v>
      </c>
      <c r="M8883">
        <v>3</v>
      </c>
      <c r="N8883">
        <v>3</v>
      </c>
      <c r="O8883">
        <v>3</v>
      </c>
      <c r="P8883">
        <v>3</v>
      </c>
      <c r="Q8883">
        <v>3</v>
      </c>
      <c r="R8883">
        <v>97.47</v>
      </c>
      <c r="S8883">
        <v>97.47</v>
      </c>
      <c r="T8883">
        <v>97.47</v>
      </c>
      <c r="U8883">
        <v>97.47</v>
      </c>
      <c r="V8883">
        <v>39.222324819999997</v>
      </c>
      <c r="W8883">
        <v>39.222324819999997</v>
      </c>
      <c r="X8883">
        <v>2.5495684019999998</v>
      </c>
      <c r="Y8883">
        <v>2.5495684019999998</v>
      </c>
    </row>
    <row r="8884" spans="1:25" x14ac:dyDescent="0.3">
      <c r="A8884" s="2">
        <v>45968</v>
      </c>
      <c r="B8884" t="s">
        <v>62</v>
      </c>
      <c r="C8884">
        <v>2344</v>
      </c>
      <c r="D8884">
        <v>8</v>
      </c>
      <c r="E8884">
        <v>3.9009999999999998</v>
      </c>
      <c r="F8884">
        <v>0.34100000000000003</v>
      </c>
      <c r="G8884">
        <v>31.21</v>
      </c>
      <c r="H8884">
        <v>31.21</v>
      </c>
      <c r="I8884" t="s">
        <v>149</v>
      </c>
      <c r="J8884">
        <v>2</v>
      </c>
      <c r="K8884">
        <v>2</v>
      </c>
      <c r="L8884">
        <v>2</v>
      </c>
      <c r="M8884">
        <v>2</v>
      </c>
      <c r="N8884">
        <v>5</v>
      </c>
      <c r="O8884">
        <v>5</v>
      </c>
      <c r="P8884">
        <v>5</v>
      </c>
      <c r="Q8884">
        <v>5</v>
      </c>
      <c r="R8884">
        <v>456.09</v>
      </c>
      <c r="S8884">
        <v>456.09</v>
      </c>
      <c r="T8884">
        <v>456.09</v>
      </c>
      <c r="U8884">
        <v>456.09</v>
      </c>
      <c r="V8884">
        <v>6.8429476640000004</v>
      </c>
      <c r="W8884">
        <v>6.8429476640000004</v>
      </c>
      <c r="X8884">
        <v>14.613585390000001</v>
      </c>
      <c r="Y8884">
        <v>14.613585390000001</v>
      </c>
    </row>
    <row r="8885" spans="1:25" x14ac:dyDescent="0.3">
      <c r="A8885" s="2">
        <v>45968</v>
      </c>
      <c r="B8885" t="s">
        <v>38</v>
      </c>
      <c r="C8885">
        <v>965</v>
      </c>
      <c r="D8885">
        <v>10</v>
      </c>
      <c r="E8885">
        <v>0.98699999999999999</v>
      </c>
      <c r="F8885">
        <v>1.036</v>
      </c>
      <c r="G8885">
        <v>9.8699999999999992</v>
      </c>
      <c r="H8885">
        <v>9.8699999999999992</v>
      </c>
      <c r="I8885" t="s">
        <v>149</v>
      </c>
      <c r="J8885">
        <v>1</v>
      </c>
      <c r="K8885">
        <v>2</v>
      </c>
      <c r="L8885">
        <v>2</v>
      </c>
      <c r="M8885">
        <v>2</v>
      </c>
      <c r="N8885">
        <v>1</v>
      </c>
      <c r="O8885">
        <v>2</v>
      </c>
      <c r="P8885">
        <v>2</v>
      </c>
      <c r="Q8885">
        <v>2</v>
      </c>
      <c r="R8885">
        <v>36.880000000000003</v>
      </c>
      <c r="S8885">
        <v>66.760000000000005</v>
      </c>
      <c r="T8885">
        <v>66.760000000000005</v>
      </c>
      <c r="U8885">
        <v>66.760000000000005</v>
      </c>
      <c r="V8885">
        <v>14.78430198</v>
      </c>
      <c r="W8885">
        <v>14.78430198</v>
      </c>
      <c r="X8885">
        <v>6.7639311040000001</v>
      </c>
      <c r="Y8885">
        <v>6.7639311040000001</v>
      </c>
    </row>
    <row r="8886" spans="1:25" x14ac:dyDescent="0.3">
      <c r="A8886" s="2">
        <v>45968</v>
      </c>
      <c r="B8886" t="s">
        <v>84</v>
      </c>
      <c r="C8886">
        <v>2685</v>
      </c>
      <c r="D8886">
        <v>17</v>
      </c>
      <c r="E8886">
        <v>1.7829999999999999</v>
      </c>
      <c r="F8886">
        <v>0.63300000000000001</v>
      </c>
      <c r="G8886">
        <v>30.31</v>
      </c>
      <c r="H8886">
        <v>30.31</v>
      </c>
      <c r="I8886" t="s">
        <v>149</v>
      </c>
      <c r="J8886">
        <v>4</v>
      </c>
      <c r="K8886">
        <v>4</v>
      </c>
      <c r="L8886">
        <v>4</v>
      </c>
      <c r="M8886">
        <v>4</v>
      </c>
      <c r="N8886">
        <v>4</v>
      </c>
      <c r="O8886">
        <v>4</v>
      </c>
      <c r="P8886">
        <v>4</v>
      </c>
      <c r="Q8886">
        <v>4</v>
      </c>
      <c r="R8886">
        <v>133.96</v>
      </c>
      <c r="S8886">
        <v>133.96</v>
      </c>
      <c r="T8886">
        <v>133.96</v>
      </c>
      <c r="U8886">
        <v>133.96</v>
      </c>
      <c r="V8886">
        <v>22.626157060000001</v>
      </c>
      <c r="W8886">
        <v>22.626157060000001</v>
      </c>
      <c r="X8886">
        <v>4.4196634770000003</v>
      </c>
      <c r="Y8886">
        <v>4.4196634770000003</v>
      </c>
    </row>
    <row r="8887" spans="1:25" x14ac:dyDescent="0.3">
      <c r="A8887" s="2">
        <v>45968</v>
      </c>
      <c r="B8887" t="s">
        <v>56</v>
      </c>
      <c r="C8887">
        <v>848</v>
      </c>
      <c r="D8887">
        <v>5</v>
      </c>
      <c r="E8887">
        <v>1.5640000000000001</v>
      </c>
      <c r="F8887">
        <v>0.59</v>
      </c>
      <c r="G8887">
        <v>7.82</v>
      </c>
      <c r="H8887">
        <v>7.82</v>
      </c>
      <c r="I8887" t="s">
        <v>149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X8887">
        <v>0</v>
      </c>
      <c r="Y8887">
        <v>0</v>
      </c>
    </row>
    <row r="8888" spans="1:25" x14ac:dyDescent="0.3">
      <c r="A8888" s="2">
        <v>45968</v>
      </c>
      <c r="B8888" t="s">
        <v>50</v>
      </c>
      <c r="C8888">
        <v>922</v>
      </c>
      <c r="D8888">
        <v>14</v>
      </c>
      <c r="E8888">
        <v>1.925</v>
      </c>
      <c r="F8888">
        <v>1.518</v>
      </c>
      <c r="G8888">
        <v>26.95</v>
      </c>
      <c r="H8888">
        <v>26.95</v>
      </c>
      <c r="I8888" t="s">
        <v>149</v>
      </c>
      <c r="J8888">
        <v>2</v>
      </c>
      <c r="K8888">
        <v>3</v>
      </c>
      <c r="L8888">
        <v>3</v>
      </c>
      <c r="M8888">
        <v>3</v>
      </c>
      <c r="N8888">
        <v>2</v>
      </c>
      <c r="O8888">
        <v>3</v>
      </c>
      <c r="P8888">
        <v>3</v>
      </c>
      <c r="Q8888">
        <v>3</v>
      </c>
      <c r="R8888">
        <v>169.39</v>
      </c>
      <c r="S8888">
        <v>211.88</v>
      </c>
      <c r="T8888">
        <v>211.88</v>
      </c>
      <c r="U8888">
        <v>211.88</v>
      </c>
      <c r="V8888">
        <v>12.71946385</v>
      </c>
      <c r="W8888">
        <v>12.71946385</v>
      </c>
      <c r="X8888">
        <v>7.8619666050000001</v>
      </c>
      <c r="Y8888">
        <v>7.8619666050000001</v>
      </c>
    </row>
    <row r="8889" spans="1:25" x14ac:dyDescent="0.3">
      <c r="A8889" s="2">
        <v>45968</v>
      </c>
      <c r="B8889" t="s">
        <v>60</v>
      </c>
      <c r="C8889">
        <v>930</v>
      </c>
      <c r="D8889">
        <v>1</v>
      </c>
      <c r="E8889">
        <v>1.06</v>
      </c>
      <c r="F8889">
        <v>0.108</v>
      </c>
      <c r="G8889">
        <v>1.06</v>
      </c>
      <c r="H8889">
        <v>1.06</v>
      </c>
      <c r="I8889" t="s">
        <v>149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X8889">
        <v>0</v>
      </c>
      <c r="Y8889">
        <v>0</v>
      </c>
    </row>
    <row r="8890" spans="1:25" x14ac:dyDescent="0.3">
      <c r="A8890" s="2">
        <v>45968</v>
      </c>
      <c r="B8890" t="s">
        <v>86</v>
      </c>
      <c r="C8890">
        <v>311</v>
      </c>
      <c r="D8890">
        <v>2</v>
      </c>
      <c r="E8890">
        <v>4.97</v>
      </c>
      <c r="F8890">
        <v>0.64300000000000002</v>
      </c>
      <c r="G8890">
        <v>9.94</v>
      </c>
      <c r="H8890">
        <v>9.94</v>
      </c>
      <c r="I8890" t="s">
        <v>149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X8890">
        <v>0</v>
      </c>
      <c r="Y8890">
        <v>0</v>
      </c>
    </row>
    <row r="8891" spans="1:25" x14ac:dyDescent="0.3">
      <c r="A8891" s="2">
        <v>45968</v>
      </c>
      <c r="B8891" t="s">
        <v>36</v>
      </c>
      <c r="C8891">
        <v>1708</v>
      </c>
      <c r="D8891">
        <v>14</v>
      </c>
      <c r="E8891">
        <v>1.579</v>
      </c>
      <c r="F8891">
        <v>0.82</v>
      </c>
      <c r="G8891">
        <v>22.1</v>
      </c>
      <c r="H8891">
        <v>22.1</v>
      </c>
      <c r="I8891" t="s">
        <v>149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X8891">
        <v>0</v>
      </c>
      <c r="Y8891">
        <v>0</v>
      </c>
    </row>
    <row r="8892" spans="1:25" x14ac:dyDescent="0.3">
      <c r="A8892" s="2">
        <v>45968</v>
      </c>
      <c r="B8892" t="s">
        <v>62</v>
      </c>
      <c r="C8892">
        <v>4462</v>
      </c>
      <c r="D8892">
        <v>76</v>
      </c>
      <c r="E8892">
        <v>4.9649999999999999</v>
      </c>
      <c r="F8892">
        <v>1.7030000000000001</v>
      </c>
      <c r="G8892">
        <v>377.35</v>
      </c>
      <c r="H8892">
        <v>377.35</v>
      </c>
      <c r="I8892" t="s">
        <v>149</v>
      </c>
      <c r="J8892">
        <v>27</v>
      </c>
      <c r="K8892">
        <v>35</v>
      </c>
      <c r="L8892">
        <v>35</v>
      </c>
      <c r="M8892">
        <v>35</v>
      </c>
      <c r="N8892">
        <v>42</v>
      </c>
      <c r="O8892">
        <v>54</v>
      </c>
      <c r="P8892">
        <v>54</v>
      </c>
      <c r="Q8892">
        <v>54</v>
      </c>
      <c r="R8892">
        <v>2067.35</v>
      </c>
      <c r="S8892">
        <v>2466.2800000000002</v>
      </c>
      <c r="T8892">
        <v>2466.2800000000002</v>
      </c>
      <c r="U8892">
        <v>2466.2800000000002</v>
      </c>
      <c r="V8892">
        <v>15.30037141</v>
      </c>
      <c r="W8892">
        <v>15.30037141</v>
      </c>
      <c r="X8892">
        <v>6.5357890550000004</v>
      </c>
      <c r="Y8892">
        <v>6.5357890550000004</v>
      </c>
    </row>
    <row r="8893" spans="1:25" x14ac:dyDescent="0.3">
      <c r="A8893" s="2">
        <v>45968</v>
      </c>
      <c r="B8893" t="s">
        <v>64</v>
      </c>
      <c r="C8893">
        <v>1675</v>
      </c>
      <c r="D8893">
        <v>11</v>
      </c>
      <c r="E8893">
        <v>5.2039999999999997</v>
      </c>
      <c r="F8893">
        <v>0.65700000000000003</v>
      </c>
      <c r="G8893">
        <v>57.24</v>
      </c>
      <c r="H8893">
        <v>57.24</v>
      </c>
      <c r="I8893" t="s">
        <v>149</v>
      </c>
      <c r="J8893">
        <v>7</v>
      </c>
      <c r="K8893">
        <v>7</v>
      </c>
      <c r="L8893">
        <v>7</v>
      </c>
      <c r="M8893">
        <v>7</v>
      </c>
      <c r="N8893">
        <v>9</v>
      </c>
      <c r="O8893">
        <v>9</v>
      </c>
      <c r="P8893">
        <v>9</v>
      </c>
      <c r="Q8893">
        <v>9</v>
      </c>
      <c r="R8893">
        <v>285.05</v>
      </c>
      <c r="S8893">
        <v>285.05</v>
      </c>
      <c r="T8893">
        <v>285.05</v>
      </c>
      <c r="U8893">
        <v>285.05</v>
      </c>
      <c r="V8893">
        <v>20.080687600000001</v>
      </c>
      <c r="W8893">
        <v>20.080687600000001</v>
      </c>
      <c r="X8893">
        <v>4.9799091539999996</v>
      </c>
      <c r="Y8893">
        <v>4.9799091539999996</v>
      </c>
    </row>
    <row r="8894" spans="1:25" x14ac:dyDescent="0.3">
      <c r="A8894" s="2">
        <v>45968</v>
      </c>
      <c r="B8894" t="s">
        <v>66</v>
      </c>
      <c r="C8894">
        <v>1281</v>
      </c>
      <c r="D8894">
        <v>13</v>
      </c>
      <c r="E8894">
        <v>4.8280000000000003</v>
      </c>
      <c r="F8894">
        <v>1.0149999999999999</v>
      </c>
      <c r="G8894">
        <v>62.76</v>
      </c>
      <c r="H8894">
        <v>62.76</v>
      </c>
      <c r="I8894" t="s">
        <v>149</v>
      </c>
      <c r="J8894">
        <v>5</v>
      </c>
      <c r="K8894">
        <v>5</v>
      </c>
      <c r="L8894">
        <v>5</v>
      </c>
      <c r="M8894">
        <v>5</v>
      </c>
      <c r="N8894">
        <v>7</v>
      </c>
      <c r="O8894">
        <v>7</v>
      </c>
      <c r="P8894">
        <v>7</v>
      </c>
      <c r="Q8894">
        <v>7</v>
      </c>
      <c r="R8894">
        <v>197.43</v>
      </c>
      <c r="S8894">
        <v>197.43</v>
      </c>
      <c r="T8894">
        <v>197.43</v>
      </c>
      <c r="U8894">
        <v>197.43</v>
      </c>
      <c r="V8894">
        <v>31.788481990000001</v>
      </c>
      <c r="W8894">
        <v>31.788481990000001</v>
      </c>
      <c r="X8894">
        <v>3.1457934989999998</v>
      </c>
      <c r="Y8894">
        <v>3.1457934989999998</v>
      </c>
    </row>
    <row r="8895" spans="1:25" x14ac:dyDescent="0.3">
      <c r="A8895" s="2">
        <v>45968</v>
      </c>
      <c r="B8895" t="s">
        <v>68</v>
      </c>
      <c r="C8895">
        <v>3287</v>
      </c>
      <c r="D8895">
        <v>26</v>
      </c>
      <c r="E8895">
        <v>5.2569999999999997</v>
      </c>
      <c r="F8895">
        <v>0.79100000000000004</v>
      </c>
      <c r="G8895">
        <v>136.68</v>
      </c>
      <c r="H8895">
        <v>136.68</v>
      </c>
      <c r="I8895" t="s">
        <v>149</v>
      </c>
      <c r="J8895">
        <v>10</v>
      </c>
      <c r="K8895">
        <v>10</v>
      </c>
      <c r="L8895">
        <v>10</v>
      </c>
      <c r="M8895">
        <v>10</v>
      </c>
      <c r="N8895">
        <v>11</v>
      </c>
      <c r="O8895">
        <v>11</v>
      </c>
      <c r="P8895">
        <v>11</v>
      </c>
      <c r="Q8895">
        <v>11</v>
      </c>
      <c r="R8895">
        <v>319.67</v>
      </c>
      <c r="S8895">
        <v>319.67</v>
      </c>
      <c r="T8895">
        <v>319.67</v>
      </c>
      <c r="U8895">
        <v>319.67</v>
      </c>
      <c r="V8895">
        <v>42.756592740000002</v>
      </c>
      <c r="W8895">
        <v>42.756592740000002</v>
      </c>
      <c r="X8895">
        <v>2.3388206029999998</v>
      </c>
      <c r="Y8895">
        <v>2.3388206029999998</v>
      </c>
    </row>
    <row r="8896" spans="1:25" x14ac:dyDescent="0.3">
      <c r="A8896" s="2">
        <v>45968</v>
      </c>
      <c r="B8896" t="s">
        <v>70</v>
      </c>
      <c r="C8896">
        <v>6151</v>
      </c>
      <c r="D8896">
        <v>35</v>
      </c>
      <c r="E8896">
        <v>3.3330000000000002</v>
      </c>
      <c r="F8896">
        <v>0.56899999999999995</v>
      </c>
      <c r="G8896">
        <v>116.64</v>
      </c>
      <c r="H8896">
        <v>116.64</v>
      </c>
      <c r="I8896" t="s">
        <v>149</v>
      </c>
      <c r="J8896">
        <v>14</v>
      </c>
      <c r="K8896">
        <v>16</v>
      </c>
      <c r="L8896">
        <v>16</v>
      </c>
      <c r="M8896">
        <v>16</v>
      </c>
      <c r="N8896">
        <v>19</v>
      </c>
      <c r="O8896">
        <v>22</v>
      </c>
      <c r="P8896">
        <v>22</v>
      </c>
      <c r="Q8896">
        <v>22</v>
      </c>
      <c r="R8896">
        <v>552.91999999999996</v>
      </c>
      <c r="S8896">
        <v>649.88</v>
      </c>
      <c r="T8896">
        <v>649.88</v>
      </c>
      <c r="U8896">
        <v>649.88</v>
      </c>
      <c r="V8896">
        <v>17.94792885</v>
      </c>
      <c r="W8896">
        <v>17.94792885</v>
      </c>
      <c r="X8896">
        <v>5.5716735249999996</v>
      </c>
      <c r="Y8896">
        <v>5.5716735249999996</v>
      </c>
    </row>
    <row r="8897" spans="1:25" x14ac:dyDescent="0.3">
      <c r="A8897" s="2">
        <v>45968</v>
      </c>
      <c r="B8897" t="s">
        <v>32</v>
      </c>
      <c r="C8897">
        <v>1189</v>
      </c>
      <c r="D8897">
        <v>6</v>
      </c>
      <c r="E8897">
        <v>1.8280000000000001</v>
      </c>
      <c r="F8897">
        <v>0.505</v>
      </c>
      <c r="G8897">
        <v>10.97</v>
      </c>
      <c r="H8897">
        <v>10.97</v>
      </c>
      <c r="I8897" t="s">
        <v>149</v>
      </c>
      <c r="J8897">
        <v>2</v>
      </c>
      <c r="K8897">
        <v>2</v>
      </c>
      <c r="L8897">
        <v>2</v>
      </c>
      <c r="M8897">
        <v>2</v>
      </c>
      <c r="N8897">
        <v>2</v>
      </c>
      <c r="O8897">
        <v>2</v>
      </c>
      <c r="P8897">
        <v>2</v>
      </c>
      <c r="Q8897">
        <v>2</v>
      </c>
      <c r="R8897">
        <v>52.98</v>
      </c>
      <c r="S8897">
        <v>52.98</v>
      </c>
      <c r="T8897">
        <v>52.98</v>
      </c>
      <c r="U8897">
        <v>52.98</v>
      </c>
      <c r="V8897">
        <v>20.705926760000001</v>
      </c>
      <c r="W8897">
        <v>20.705926760000001</v>
      </c>
      <c r="X8897">
        <v>4.8295350959999999</v>
      </c>
      <c r="Y8897">
        <v>4.8295350959999999</v>
      </c>
    </row>
    <row r="8898" spans="1:25" x14ac:dyDescent="0.3">
      <c r="A8898" s="2">
        <v>45968</v>
      </c>
      <c r="B8898" t="s">
        <v>72</v>
      </c>
      <c r="C8898">
        <v>1461</v>
      </c>
      <c r="D8898">
        <v>11</v>
      </c>
      <c r="E8898">
        <v>3.3650000000000002</v>
      </c>
      <c r="F8898">
        <v>0.753</v>
      </c>
      <c r="G8898">
        <v>37.01</v>
      </c>
      <c r="H8898">
        <v>37.01</v>
      </c>
      <c r="I8898" t="s">
        <v>149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X8898">
        <v>0</v>
      </c>
      <c r="Y8898">
        <v>0</v>
      </c>
    </row>
    <row r="8899" spans="1:25" x14ac:dyDescent="0.3">
      <c r="A8899" s="2">
        <v>45968</v>
      </c>
      <c r="B8899" t="s">
        <v>74</v>
      </c>
      <c r="C8899">
        <v>1092</v>
      </c>
      <c r="D8899">
        <v>3</v>
      </c>
      <c r="E8899">
        <v>3.43</v>
      </c>
      <c r="F8899">
        <v>0.27500000000000002</v>
      </c>
      <c r="G8899">
        <v>10.29</v>
      </c>
      <c r="H8899">
        <v>10.29</v>
      </c>
      <c r="I8899" t="s">
        <v>149</v>
      </c>
      <c r="J8899">
        <v>1</v>
      </c>
      <c r="K8899">
        <v>1</v>
      </c>
      <c r="L8899">
        <v>1</v>
      </c>
      <c r="M8899">
        <v>1</v>
      </c>
      <c r="N8899">
        <v>3</v>
      </c>
      <c r="O8899">
        <v>3</v>
      </c>
      <c r="P8899">
        <v>3</v>
      </c>
      <c r="Q8899">
        <v>3</v>
      </c>
      <c r="R8899">
        <v>94.47</v>
      </c>
      <c r="S8899">
        <v>94.47</v>
      </c>
      <c r="T8899">
        <v>94.47</v>
      </c>
      <c r="U8899">
        <v>94.47</v>
      </c>
      <c r="V8899">
        <v>10.89234678</v>
      </c>
      <c r="W8899">
        <v>10.89234678</v>
      </c>
      <c r="X8899">
        <v>9.1807580170000005</v>
      </c>
      <c r="Y8899">
        <v>9.1807580170000005</v>
      </c>
    </row>
    <row r="8900" spans="1:25" x14ac:dyDescent="0.3">
      <c r="A8900" s="2">
        <v>45968</v>
      </c>
      <c r="B8900" t="s">
        <v>76</v>
      </c>
      <c r="C8900">
        <v>2195</v>
      </c>
      <c r="D8900">
        <v>5</v>
      </c>
      <c r="E8900">
        <v>4.7140000000000004</v>
      </c>
      <c r="F8900">
        <v>0.22800000000000001</v>
      </c>
      <c r="G8900">
        <v>23.57</v>
      </c>
      <c r="H8900">
        <v>23.57</v>
      </c>
      <c r="I8900" t="s">
        <v>149</v>
      </c>
      <c r="J8900">
        <v>3</v>
      </c>
      <c r="K8900">
        <v>3</v>
      </c>
      <c r="L8900">
        <v>3</v>
      </c>
      <c r="M8900">
        <v>3</v>
      </c>
      <c r="N8900">
        <v>4</v>
      </c>
      <c r="O8900">
        <v>4</v>
      </c>
      <c r="P8900">
        <v>4</v>
      </c>
      <c r="Q8900">
        <v>4</v>
      </c>
      <c r="R8900">
        <v>272.95999999999998</v>
      </c>
      <c r="S8900">
        <v>272.95999999999998</v>
      </c>
      <c r="T8900">
        <v>272.95999999999998</v>
      </c>
      <c r="U8900">
        <v>272.95999999999998</v>
      </c>
      <c r="V8900">
        <v>8.6349648299999995</v>
      </c>
      <c r="W8900">
        <v>8.6349648299999995</v>
      </c>
      <c r="X8900">
        <v>11.58082308</v>
      </c>
      <c r="Y8900">
        <v>11.58082308</v>
      </c>
    </row>
    <row r="8901" spans="1:25" x14ac:dyDescent="0.3">
      <c r="A8901" s="2">
        <v>45968</v>
      </c>
      <c r="B8901" t="s">
        <v>78</v>
      </c>
      <c r="C8901">
        <v>707</v>
      </c>
      <c r="D8901">
        <v>3</v>
      </c>
      <c r="E8901">
        <v>3.92</v>
      </c>
      <c r="F8901">
        <v>0.42399999999999999</v>
      </c>
      <c r="G8901">
        <v>11.76</v>
      </c>
      <c r="H8901">
        <v>11.76</v>
      </c>
      <c r="I8901" t="s">
        <v>149</v>
      </c>
      <c r="J8901">
        <v>1</v>
      </c>
      <c r="K8901">
        <v>1</v>
      </c>
      <c r="L8901">
        <v>1</v>
      </c>
      <c r="M8901">
        <v>1</v>
      </c>
      <c r="N8901">
        <v>2</v>
      </c>
      <c r="O8901">
        <v>2</v>
      </c>
      <c r="P8901">
        <v>2</v>
      </c>
      <c r="Q8901">
        <v>2</v>
      </c>
      <c r="R8901">
        <v>53.76</v>
      </c>
      <c r="S8901">
        <v>53.76</v>
      </c>
      <c r="T8901">
        <v>53.76</v>
      </c>
      <c r="U8901">
        <v>53.76</v>
      </c>
      <c r="V8901">
        <v>21.875</v>
      </c>
      <c r="W8901">
        <v>21.875</v>
      </c>
      <c r="X8901">
        <v>4.5714285710000002</v>
      </c>
      <c r="Y8901">
        <v>4.5714285710000002</v>
      </c>
    </row>
    <row r="8902" spans="1:25" x14ac:dyDescent="0.3">
      <c r="A8902" s="2">
        <v>45968</v>
      </c>
      <c r="B8902" t="s">
        <v>17</v>
      </c>
      <c r="C8902">
        <v>1555</v>
      </c>
      <c r="D8902">
        <v>5</v>
      </c>
      <c r="E8902">
        <v>2.758</v>
      </c>
      <c r="F8902">
        <v>0.32200000000000001</v>
      </c>
      <c r="G8902">
        <v>13.79</v>
      </c>
      <c r="H8902">
        <v>13.79</v>
      </c>
      <c r="I8902" t="s">
        <v>149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X8902">
        <v>0</v>
      </c>
      <c r="Y8902">
        <v>0</v>
      </c>
    </row>
    <row r="8903" spans="1:25" x14ac:dyDescent="0.3">
      <c r="A8903" s="2">
        <v>45968</v>
      </c>
      <c r="B8903" t="s">
        <v>90</v>
      </c>
      <c r="C8903">
        <v>1884</v>
      </c>
      <c r="D8903">
        <v>6</v>
      </c>
      <c r="E8903">
        <v>5.4649999999999999</v>
      </c>
      <c r="F8903">
        <v>0.318</v>
      </c>
      <c r="G8903">
        <v>32.79</v>
      </c>
      <c r="H8903">
        <v>32.79</v>
      </c>
      <c r="I8903" t="s">
        <v>149</v>
      </c>
      <c r="J8903">
        <v>1</v>
      </c>
      <c r="K8903">
        <v>1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  <c r="R8903">
        <v>25.49</v>
      </c>
      <c r="S8903">
        <v>25.49</v>
      </c>
      <c r="T8903">
        <v>25.49</v>
      </c>
      <c r="U8903">
        <v>25.49</v>
      </c>
      <c r="V8903">
        <v>128.6386818</v>
      </c>
      <c r="W8903">
        <v>128.6386818</v>
      </c>
      <c r="X8903">
        <v>0.77737114969999999</v>
      </c>
      <c r="Y8903">
        <v>0.77737114969999999</v>
      </c>
    </row>
    <row r="8904" spans="1:25" x14ac:dyDescent="0.3">
      <c r="A8904" s="2">
        <v>45968</v>
      </c>
      <c r="B8904" t="s">
        <v>88</v>
      </c>
      <c r="C8904">
        <v>3666</v>
      </c>
      <c r="D8904">
        <v>31</v>
      </c>
      <c r="E8904">
        <v>1.998</v>
      </c>
      <c r="F8904">
        <v>0.84599999999999997</v>
      </c>
      <c r="G8904">
        <v>61.93</v>
      </c>
      <c r="H8904">
        <v>61.93</v>
      </c>
      <c r="I8904" t="s">
        <v>149</v>
      </c>
      <c r="J8904">
        <v>4</v>
      </c>
      <c r="K8904">
        <v>4</v>
      </c>
      <c r="L8904">
        <v>4</v>
      </c>
      <c r="M8904">
        <v>4</v>
      </c>
      <c r="N8904">
        <v>4</v>
      </c>
      <c r="O8904">
        <v>4</v>
      </c>
      <c r="P8904">
        <v>4</v>
      </c>
      <c r="Q8904">
        <v>4</v>
      </c>
      <c r="R8904">
        <v>126.35</v>
      </c>
      <c r="S8904">
        <v>126.35</v>
      </c>
      <c r="T8904">
        <v>126.35</v>
      </c>
      <c r="U8904">
        <v>126.35</v>
      </c>
      <c r="V8904">
        <v>49.014641869999998</v>
      </c>
      <c r="W8904">
        <v>49.014641869999998</v>
      </c>
      <c r="X8904">
        <v>2.0402066849999998</v>
      </c>
      <c r="Y8904">
        <v>2.0402066849999998</v>
      </c>
    </row>
    <row r="8905" spans="1:25" x14ac:dyDescent="0.3">
      <c r="A8905" s="2">
        <v>45968</v>
      </c>
      <c r="B8905" t="s">
        <v>80</v>
      </c>
      <c r="C8905">
        <v>610</v>
      </c>
      <c r="D8905">
        <v>4</v>
      </c>
      <c r="E8905">
        <v>3.7730000000000001</v>
      </c>
      <c r="F8905">
        <v>0.65600000000000003</v>
      </c>
      <c r="G8905">
        <v>15.09</v>
      </c>
      <c r="H8905">
        <v>15.09</v>
      </c>
      <c r="I8905" t="s">
        <v>149</v>
      </c>
      <c r="J8905">
        <v>5</v>
      </c>
      <c r="K8905">
        <v>5</v>
      </c>
      <c r="L8905">
        <v>5</v>
      </c>
      <c r="M8905">
        <v>5</v>
      </c>
      <c r="N8905">
        <v>8</v>
      </c>
      <c r="O8905">
        <v>8</v>
      </c>
      <c r="P8905">
        <v>8</v>
      </c>
      <c r="Q8905">
        <v>8</v>
      </c>
      <c r="R8905">
        <v>336.56</v>
      </c>
      <c r="S8905">
        <v>336.56</v>
      </c>
      <c r="T8905">
        <v>336.56</v>
      </c>
      <c r="U8905">
        <v>336.56</v>
      </c>
      <c r="V8905">
        <v>4.4835987639999999</v>
      </c>
      <c r="W8905">
        <v>4.4835987639999999</v>
      </c>
      <c r="X8905">
        <v>22.303512260000002</v>
      </c>
      <c r="Y8905">
        <v>22.303512260000002</v>
      </c>
    </row>
    <row r="8906" spans="1:25" x14ac:dyDescent="0.3">
      <c r="A8906" s="2">
        <v>45968</v>
      </c>
      <c r="B8906" t="s">
        <v>19</v>
      </c>
      <c r="C8906">
        <v>578</v>
      </c>
      <c r="D8906">
        <v>6</v>
      </c>
      <c r="E8906">
        <v>5.0880000000000001</v>
      </c>
      <c r="F8906">
        <v>1.038</v>
      </c>
      <c r="G8906">
        <v>30.53</v>
      </c>
      <c r="H8906">
        <v>30.53</v>
      </c>
      <c r="I8906" t="s">
        <v>149</v>
      </c>
      <c r="J8906">
        <v>0</v>
      </c>
      <c r="K8906">
        <v>0</v>
      </c>
      <c r="L8906">
        <v>1</v>
      </c>
      <c r="M8906">
        <v>1</v>
      </c>
      <c r="N8906">
        <v>0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31.88</v>
      </c>
      <c r="U8906">
        <v>31.88</v>
      </c>
      <c r="W8906">
        <v>95.765370140000002</v>
      </c>
      <c r="X8906">
        <v>0</v>
      </c>
      <c r="Y8906">
        <v>1.044218801</v>
      </c>
    </row>
    <row r="8907" spans="1:25" x14ac:dyDescent="0.3">
      <c r="A8907" s="2">
        <v>45968</v>
      </c>
      <c r="B8907" t="s">
        <v>82</v>
      </c>
      <c r="C8907">
        <v>804</v>
      </c>
      <c r="D8907">
        <v>12</v>
      </c>
      <c r="E8907">
        <v>2.294</v>
      </c>
      <c r="F8907">
        <v>1.4930000000000001</v>
      </c>
      <c r="G8907">
        <v>27.53</v>
      </c>
      <c r="H8907">
        <v>27.53</v>
      </c>
      <c r="I8907" t="s">
        <v>149</v>
      </c>
      <c r="J8907">
        <v>0</v>
      </c>
      <c r="K8907">
        <v>2</v>
      </c>
      <c r="L8907">
        <v>2</v>
      </c>
      <c r="M8907">
        <v>2</v>
      </c>
      <c r="N8907">
        <v>0</v>
      </c>
      <c r="O8907">
        <v>2</v>
      </c>
      <c r="P8907">
        <v>2</v>
      </c>
      <c r="Q8907">
        <v>2</v>
      </c>
      <c r="R8907">
        <v>0</v>
      </c>
      <c r="S8907">
        <v>69.760000000000005</v>
      </c>
      <c r="T8907">
        <v>69.760000000000005</v>
      </c>
      <c r="U8907">
        <v>69.760000000000005</v>
      </c>
      <c r="V8907">
        <v>39.463876149999997</v>
      </c>
      <c r="W8907">
        <v>39.463876149999997</v>
      </c>
      <c r="X8907">
        <v>2.5339629499999998</v>
      </c>
      <c r="Y8907">
        <v>2.5339629499999998</v>
      </c>
    </row>
    <row r="8908" spans="1:25" x14ac:dyDescent="0.3">
      <c r="A8908" s="2">
        <v>45968</v>
      </c>
      <c r="B8908" t="s">
        <v>94</v>
      </c>
      <c r="C8908">
        <v>1496</v>
      </c>
      <c r="D8908">
        <v>8</v>
      </c>
      <c r="E8908">
        <v>5.8330000000000002</v>
      </c>
      <c r="F8908">
        <v>0.53500000000000003</v>
      </c>
      <c r="G8908">
        <v>46.66</v>
      </c>
      <c r="H8908">
        <v>46.66</v>
      </c>
      <c r="I8908" t="s">
        <v>149</v>
      </c>
      <c r="J8908">
        <v>0</v>
      </c>
      <c r="K8908">
        <v>0</v>
      </c>
      <c r="L8908">
        <v>1</v>
      </c>
      <c r="M8908">
        <v>1</v>
      </c>
      <c r="N8908">
        <v>0</v>
      </c>
      <c r="O8908">
        <v>0</v>
      </c>
      <c r="P8908">
        <v>2</v>
      </c>
      <c r="Q8908">
        <v>2</v>
      </c>
      <c r="R8908">
        <v>0</v>
      </c>
      <c r="S8908">
        <v>0</v>
      </c>
      <c r="T8908">
        <v>699.8</v>
      </c>
      <c r="U8908">
        <v>699.8</v>
      </c>
      <c r="W8908">
        <v>6.66761932</v>
      </c>
      <c r="X8908">
        <v>0</v>
      </c>
      <c r="Y8908">
        <v>14.997856840000001</v>
      </c>
    </row>
    <row r="8909" spans="1:25" x14ac:dyDescent="0.3">
      <c r="A8909" s="2">
        <v>45968</v>
      </c>
      <c r="B8909" t="s">
        <v>96</v>
      </c>
      <c r="C8909">
        <v>1637</v>
      </c>
      <c r="D8909">
        <v>11</v>
      </c>
      <c r="E8909">
        <v>4.1029999999999998</v>
      </c>
      <c r="F8909">
        <v>0.67200000000000004</v>
      </c>
      <c r="G8909">
        <v>45.13</v>
      </c>
      <c r="H8909">
        <v>45.13</v>
      </c>
      <c r="I8909" t="s">
        <v>149</v>
      </c>
      <c r="J8909">
        <v>4</v>
      </c>
      <c r="K8909">
        <v>4</v>
      </c>
      <c r="L8909">
        <v>4</v>
      </c>
      <c r="M8909">
        <v>4</v>
      </c>
      <c r="N8909">
        <v>5</v>
      </c>
      <c r="O8909">
        <v>5</v>
      </c>
      <c r="P8909">
        <v>5</v>
      </c>
      <c r="Q8909">
        <v>5</v>
      </c>
      <c r="R8909">
        <v>262.43</v>
      </c>
      <c r="S8909">
        <v>262.43</v>
      </c>
      <c r="T8909">
        <v>262.43</v>
      </c>
      <c r="U8909">
        <v>262.43</v>
      </c>
      <c r="V8909">
        <v>17.196966809999999</v>
      </c>
      <c r="W8909">
        <v>17.196966809999999</v>
      </c>
      <c r="X8909">
        <v>5.8149789500000004</v>
      </c>
      <c r="Y8909">
        <v>5.8149789500000004</v>
      </c>
    </row>
    <row r="8910" spans="1:25" x14ac:dyDescent="0.3">
      <c r="A8910" s="2">
        <v>45968</v>
      </c>
      <c r="B8910" t="s">
        <v>11</v>
      </c>
      <c r="C8910">
        <v>1235</v>
      </c>
      <c r="D8910">
        <v>6</v>
      </c>
      <c r="E8910">
        <v>2.2799999999999998</v>
      </c>
      <c r="F8910">
        <v>0.48599999999999999</v>
      </c>
      <c r="G8910">
        <v>13.68</v>
      </c>
      <c r="H8910">
        <v>13.68</v>
      </c>
      <c r="I8910" t="s">
        <v>149</v>
      </c>
      <c r="J8910">
        <v>2</v>
      </c>
      <c r="K8910">
        <v>3</v>
      </c>
      <c r="L8910">
        <v>3</v>
      </c>
      <c r="M8910">
        <v>3</v>
      </c>
      <c r="N8910">
        <v>2</v>
      </c>
      <c r="O8910">
        <v>4</v>
      </c>
      <c r="P8910">
        <v>4</v>
      </c>
      <c r="Q8910">
        <v>4</v>
      </c>
      <c r="R8910">
        <v>82.54</v>
      </c>
      <c r="S8910">
        <v>144.34</v>
      </c>
      <c r="T8910">
        <v>144.34</v>
      </c>
      <c r="U8910">
        <v>144.34</v>
      </c>
      <c r="V8910">
        <v>9.4776222810000004</v>
      </c>
      <c r="W8910">
        <v>9.4776222810000004</v>
      </c>
      <c r="X8910">
        <v>10.551169590000001</v>
      </c>
      <c r="Y8910">
        <v>10.551169590000001</v>
      </c>
    </row>
    <row r="8911" spans="1:25" x14ac:dyDescent="0.3">
      <c r="A8911" s="2">
        <v>45968</v>
      </c>
      <c r="B8911" t="s">
        <v>92</v>
      </c>
      <c r="C8911">
        <v>362</v>
      </c>
      <c r="D8911">
        <v>5</v>
      </c>
      <c r="E8911">
        <v>2.9020000000000001</v>
      </c>
      <c r="F8911">
        <v>1.381</v>
      </c>
      <c r="G8911">
        <v>14.51</v>
      </c>
      <c r="H8911">
        <v>14.51</v>
      </c>
      <c r="I8911" t="s">
        <v>149</v>
      </c>
      <c r="J8911">
        <v>4</v>
      </c>
      <c r="K8911">
        <v>4</v>
      </c>
      <c r="L8911">
        <v>4</v>
      </c>
      <c r="M8911">
        <v>4</v>
      </c>
      <c r="N8911">
        <v>4</v>
      </c>
      <c r="O8911">
        <v>4</v>
      </c>
      <c r="P8911">
        <v>4</v>
      </c>
      <c r="Q8911">
        <v>4</v>
      </c>
      <c r="R8911">
        <v>103.35</v>
      </c>
      <c r="S8911">
        <v>103.35</v>
      </c>
      <c r="T8911">
        <v>103.35</v>
      </c>
      <c r="U8911">
        <v>103.35</v>
      </c>
      <c r="V8911">
        <v>14.03967102</v>
      </c>
      <c r="W8911">
        <v>14.03967102</v>
      </c>
      <c r="X8911">
        <v>7.1226740179999997</v>
      </c>
      <c r="Y8911">
        <v>7.1226740179999997</v>
      </c>
    </row>
    <row r="8912" spans="1:25" x14ac:dyDescent="0.3">
      <c r="A8912" s="2">
        <v>45968</v>
      </c>
      <c r="B8912" t="s">
        <v>46</v>
      </c>
      <c r="C8912">
        <v>627</v>
      </c>
      <c r="D8912">
        <v>4</v>
      </c>
      <c r="E8912">
        <v>5.1230000000000002</v>
      </c>
      <c r="F8912">
        <v>0.63800000000000001</v>
      </c>
      <c r="G8912">
        <v>20.49</v>
      </c>
      <c r="H8912">
        <v>20.49</v>
      </c>
      <c r="I8912" t="s">
        <v>149</v>
      </c>
      <c r="J8912">
        <v>2</v>
      </c>
      <c r="K8912">
        <v>2</v>
      </c>
      <c r="L8912">
        <v>2</v>
      </c>
      <c r="M8912">
        <v>2</v>
      </c>
      <c r="N8912">
        <v>2</v>
      </c>
      <c r="O8912">
        <v>2</v>
      </c>
      <c r="P8912">
        <v>2</v>
      </c>
      <c r="Q8912">
        <v>2</v>
      </c>
      <c r="R8912">
        <v>128.97999999999999</v>
      </c>
      <c r="S8912">
        <v>128.97999999999999</v>
      </c>
      <c r="T8912">
        <v>128.97999999999999</v>
      </c>
      <c r="U8912">
        <v>128.97999999999999</v>
      </c>
      <c r="V8912">
        <v>15.886183900000001</v>
      </c>
      <c r="W8912">
        <v>15.886183900000001</v>
      </c>
      <c r="X8912">
        <v>6.2947779400000003</v>
      </c>
      <c r="Y8912">
        <v>6.2947779400000003</v>
      </c>
    </row>
    <row r="8913" spans="1:25" x14ac:dyDescent="0.3">
      <c r="A8913" s="2">
        <v>45968</v>
      </c>
      <c r="B8913" t="s">
        <v>74</v>
      </c>
      <c r="C8913">
        <v>286</v>
      </c>
      <c r="D8913">
        <v>1</v>
      </c>
      <c r="E8913">
        <v>3.4</v>
      </c>
      <c r="F8913">
        <v>0.35</v>
      </c>
      <c r="G8913">
        <v>3.4</v>
      </c>
      <c r="H8913">
        <v>3.4</v>
      </c>
      <c r="I8913" t="s">
        <v>149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X8913">
        <v>0</v>
      </c>
      <c r="Y8913">
        <v>0</v>
      </c>
    </row>
    <row r="8914" spans="1:25" x14ac:dyDescent="0.3">
      <c r="A8914" s="2">
        <v>45968</v>
      </c>
      <c r="B8914" t="s">
        <v>32</v>
      </c>
      <c r="C8914">
        <v>122</v>
      </c>
      <c r="D8914">
        <v>2</v>
      </c>
      <c r="E8914">
        <v>2.6</v>
      </c>
      <c r="F8914">
        <v>1.639</v>
      </c>
      <c r="G8914">
        <v>5.2</v>
      </c>
      <c r="H8914">
        <v>5.2</v>
      </c>
      <c r="I8914" t="s">
        <v>149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X8914">
        <v>0</v>
      </c>
      <c r="Y8914">
        <v>0</v>
      </c>
    </row>
    <row r="8915" spans="1:25" x14ac:dyDescent="0.3">
      <c r="A8915" s="2">
        <v>45968</v>
      </c>
      <c r="B8915" t="s">
        <v>64</v>
      </c>
      <c r="C8915">
        <v>596</v>
      </c>
      <c r="D8915">
        <v>3</v>
      </c>
      <c r="E8915">
        <v>4.3499999999999996</v>
      </c>
      <c r="F8915">
        <v>0.503</v>
      </c>
      <c r="G8915">
        <v>13.05</v>
      </c>
      <c r="H8915">
        <v>13.05</v>
      </c>
      <c r="I8915" t="s">
        <v>149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X8915">
        <v>0</v>
      </c>
      <c r="Y8915">
        <v>0</v>
      </c>
    </row>
    <row r="8916" spans="1:25" x14ac:dyDescent="0.3">
      <c r="A8916" s="2">
        <v>45968</v>
      </c>
      <c r="B8916" t="s">
        <v>72</v>
      </c>
      <c r="C8916">
        <v>62</v>
      </c>
      <c r="D8916">
        <v>0</v>
      </c>
      <c r="F8916">
        <v>0</v>
      </c>
      <c r="G8916">
        <v>0</v>
      </c>
      <c r="H8916">
        <v>0</v>
      </c>
      <c r="I8916" t="s">
        <v>149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5" x14ac:dyDescent="0.3">
      <c r="A8917" s="2">
        <v>45968</v>
      </c>
      <c r="B8917" t="s">
        <v>106</v>
      </c>
      <c r="C8917">
        <v>163</v>
      </c>
      <c r="D8917">
        <v>1</v>
      </c>
      <c r="E8917">
        <v>2.06</v>
      </c>
      <c r="F8917">
        <v>0.61299999999999999</v>
      </c>
      <c r="G8917">
        <v>2.06</v>
      </c>
      <c r="H8917">
        <v>2.06</v>
      </c>
      <c r="I8917" t="s">
        <v>149</v>
      </c>
      <c r="J8917">
        <v>1</v>
      </c>
      <c r="K8917">
        <v>1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>
        <v>76.489999999999995</v>
      </c>
      <c r="S8917">
        <v>76.489999999999995</v>
      </c>
      <c r="T8917">
        <v>76.489999999999995</v>
      </c>
      <c r="U8917">
        <v>76.489999999999995</v>
      </c>
      <c r="V8917">
        <v>2.6931625050000001</v>
      </c>
      <c r="W8917">
        <v>2.6931625050000001</v>
      </c>
      <c r="X8917">
        <v>37.131067960000003</v>
      </c>
      <c r="Y8917">
        <v>37.131067960000003</v>
      </c>
    </row>
    <row r="8918" spans="1:25" x14ac:dyDescent="0.3">
      <c r="A8918" s="2">
        <v>45968</v>
      </c>
      <c r="B8918" t="s">
        <v>54</v>
      </c>
      <c r="C8918">
        <v>191</v>
      </c>
      <c r="D8918">
        <v>1</v>
      </c>
      <c r="E8918">
        <v>1.22</v>
      </c>
      <c r="F8918">
        <v>0.52400000000000002</v>
      </c>
      <c r="G8918">
        <v>1.22</v>
      </c>
      <c r="H8918">
        <v>1.22</v>
      </c>
      <c r="I8918" t="s">
        <v>149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109.88</v>
      </c>
      <c r="S8918">
        <v>109.88</v>
      </c>
      <c r="T8918">
        <v>109.88</v>
      </c>
      <c r="U8918">
        <v>109.88</v>
      </c>
      <c r="V8918">
        <v>1.1103021479999999</v>
      </c>
      <c r="W8918">
        <v>1.1103021479999999</v>
      </c>
      <c r="X8918">
        <v>90.06557377</v>
      </c>
      <c r="Y8918">
        <v>90.06557377</v>
      </c>
    </row>
    <row r="8919" spans="1:25" x14ac:dyDescent="0.3">
      <c r="A8919" s="2">
        <v>45968</v>
      </c>
      <c r="B8919" t="s">
        <v>82</v>
      </c>
      <c r="C8919">
        <v>79</v>
      </c>
      <c r="D8919">
        <v>0</v>
      </c>
      <c r="F8919">
        <v>0</v>
      </c>
      <c r="G8919">
        <v>0</v>
      </c>
      <c r="H8919">
        <v>0</v>
      </c>
      <c r="I8919" t="s">
        <v>149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5" x14ac:dyDescent="0.3">
      <c r="A8920" s="2">
        <v>45968</v>
      </c>
      <c r="B8920" t="s">
        <v>44</v>
      </c>
      <c r="C8920">
        <v>54</v>
      </c>
      <c r="D8920">
        <v>0</v>
      </c>
      <c r="F8920">
        <v>0</v>
      </c>
      <c r="G8920">
        <v>0</v>
      </c>
      <c r="H8920">
        <v>0</v>
      </c>
      <c r="I8920" t="s">
        <v>149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5" x14ac:dyDescent="0.3">
      <c r="A8921" s="2">
        <v>45968</v>
      </c>
      <c r="B8921" t="s">
        <v>40</v>
      </c>
      <c r="C8921">
        <v>304</v>
      </c>
      <c r="D8921">
        <v>6</v>
      </c>
      <c r="E8921">
        <v>3.113</v>
      </c>
      <c r="F8921">
        <v>1.974</v>
      </c>
      <c r="G8921">
        <v>18.68</v>
      </c>
      <c r="H8921">
        <v>18.68</v>
      </c>
      <c r="I8921" t="s">
        <v>149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X8921">
        <v>0</v>
      </c>
      <c r="Y8921">
        <v>0</v>
      </c>
    </row>
    <row r="8922" spans="1:25" x14ac:dyDescent="0.3">
      <c r="A8922" s="2">
        <v>45968</v>
      </c>
      <c r="B8922" t="s">
        <v>56</v>
      </c>
      <c r="C8922">
        <v>298</v>
      </c>
      <c r="D8922">
        <v>1</v>
      </c>
      <c r="E8922">
        <v>3.16</v>
      </c>
      <c r="F8922">
        <v>0.33600000000000002</v>
      </c>
      <c r="G8922">
        <v>3.16</v>
      </c>
      <c r="H8922">
        <v>3.16</v>
      </c>
      <c r="I8922" t="s">
        <v>149</v>
      </c>
      <c r="J8922">
        <v>2</v>
      </c>
      <c r="K8922">
        <v>2</v>
      </c>
      <c r="L8922">
        <v>2</v>
      </c>
      <c r="M8922">
        <v>2</v>
      </c>
      <c r="N8922">
        <v>2</v>
      </c>
      <c r="O8922">
        <v>2</v>
      </c>
      <c r="P8922">
        <v>2</v>
      </c>
      <c r="Q8922">
        <v>2</v>
      </c>
      <c r="R8922">
        <v>63.8</v>
      </c>
      <c r="S8922">
        <v>63.8</v>
      </c>
      <c r="T8922">
        <v>63.8</v>
      </c>
      <c r="U8922">
        <v>63.8</v>
      </c>
      <c r="V8922">
        <v>4.9529780560000001</v>
      </c>
      <c r="W8922">
        <v>4.9529780560000001</v>
      </c>
      <c r="X8922">
        <v>20.189873420000001</v>
      </c>
      <c r="Y8922">
        <v>20.189873420000001</v>
      </c>
    </row>
    <row r="8923" spans="1:25" x14ac:dyDescent="0.3">
      <c r="A8923" s="2">
        <v>45968</v>
      </c>
      <c r="B8923" t="s">
        <v>76</v>
      </c>
      <c r="C8923">
        <v>262</v>
      </c>
      <c r="D8923">
        <v>0</v>
      </c>
      <c r="F8923">
        <v>0</v>
      </c>
      <c r="G8923">
        <v>0</v>
      </c>
      <c r="H8923">
        <v>0</v>
      </c>
      <c r="I8923" t="s">
        <v>149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5" x14ac:dyDescent="0.3">
      <c r="A8924" s="2">
        <v>45968</v>
      </c>
      <c r="B8924" t="s">
        <v>48</v>
      </c>
      <c r="C8924">
        <v>442</v>
      </c>
      <c r="D8924">
        <v>2</v>
      </c>
      <c r="E8924">
        <v>2.61</v>
      </c>
      <c r="F8924">
        <v>0.45200000000000001</v>
      </c>
      <c r="G8924">
        <v>5.22</v>
      </c>
      <c r="H8924">
        <v>5.22</v>
      </c>
      <c r="I8924" t="s">
        <v>149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X8924">
        <v>0</v>
      </c>
      <c r="Y8924">
        <v>0</v>
      </c>
    </row>
    <row r="8925" spans="1:25" x14ac:dyDescent="0.3">
      <c r="A8925" s="2">
        <v>45968</v>
      </c>
      <c r="B8925" t="s">
        <v>15</v>
      </c>
      <c r="C8925">
        <v>1547</v>
      </c>
      <c r="D8925">
        <v>6</v>
      </c>
      <c r="E8925">
        <v>2.887</v>
      </c>
      <c r="F8925">
        <v>0.38800000000000001</v>
      </c>
      <c r="G8925">
        <v>17.32</v>
      </c>
      <c r="H8925">
        <v>17.32</v>
      </c>
      <c r="I8925" t="s">
        <v>149</v>
      </c>
      <c r="J8925">
        <v>1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80.900000000000006</v>
      </c>
      <c r="S8925">
        <v>80.900000000000006</v>
      </c>
      <c r="T8925">
        <v>80.900000000000006</v>
      </c>
      <c r="U8925">
        <v>80.900000000000006</v>
      </c>
      <c r="V8925">
        <v>21.409147099999998</v>
      </c>
      <c r="W8925">
        <v>21.409147099999998</v>
      </c>
      <c r="X8925">
        <v>4.6709006930000001</v>
      </c>
      <c r="Y8925">
        <v>4.6709006930000001</v>
      </c>
    </row>
    <row r="8926" spans="1:25" x14ac:dyDescent="0.3">
      <c r="A8926" s="2">
        <v>45968</v>
      </c>
      <c r="B8926" t="s">
        <v>24</v>
      </c>
      <c r="C8926">
        <v>886</v>
      </c>
      <c r="D8926">
        <v>8</v>
      </c>
      <c r="E8926">
        <v>1.895</v>
      </c>
      <c r="F8926">
        <v>0.90300000000000002</v>
      </c>
      <c r="G8926">
        <v>15.16</v>
      </c>
      <c r="H8926">
        <v>15.16</v>
      </c>
      <c r="I8926" t="s">
        <v>149</v>
      </c>
      <c r="J8926">
        <v>2</v>
      </c>
      <c r="K8926">
        <v>2</v>
      </c>
      <c r="L8926">
        <v>2</v>
      </c>
      <c r="M8926">
        <v>2</v>
      </c>
      <c r="N8926">
        <v>2</v>
      </c>
      <c r="O8926">
        <v>2</v>
      </c>
      <c r="P8926">
        <v>2</v>
      </c>
      <c r="Q8926">
        <v>2</v>
      </c>
      <c r="R8926">
        <v>31.96</v>
      </c>
      <c r="S8926">
        <v>31.96</v>
      </c>
      <c r="T8926">
        <v>31.96</v>
      </c>
      <c r="U8926">
        <v>31.96</v>
      </c>
      <c r="V8926">
        <v>47.43429287</v>
      </c>
      <c r="W8926">
        <v>47.43429287</v>
      </c>
      <c r="X8926">
        <v>2.1081794199999999</v>
      </c>
      <c r="Y8926">
        <v>2.1081794199999999</v>
      </c>
    </row>
    <row r="8927" spans="1:25" x14ac:dyDescent="0.3">
      <c r="A8927" s="2">
        <v>45968</v>
      </c>
      <c r="B8927" t="s">
        <v>108</v>
      </c>
      <c r="C8927">
        <v>229</v>
      </c>
      <c r="D8927">
        <v>2</v>
      </c>
      <c r="E8927">
        <v>6.0350000000000001</v>
      </c>
      <c r="F8927">
        <v>0.873</v>
      </c>
      <c r="G8927">
        <v>12.07</v>
      </c>
      <c r="H8927">
        <v>12.07</v>
      </c>
      <c r="I8927" t="s">
        <v>149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X8927">
        <v>0</v>
      </c>
      <c r="Y8927">
        <v>0</v>
      </c>
    </row>
    <row r="8928" spans="1:25" x14ac:dyDescent="0.3">
      <c r="A8928" s="2">
        <v>45968</v>
      </c>
      <c r="B8928" t="s">
        <v>62</v>
      </c>
      <c r="C8928">
        <v>1561</v>
      </c>
      <c r="D8928">
        <v>31</v>
      </c>
      <c r="E8928">
        <v>3.0470000000000002</v>
      </c>
      <c r="F8928">
        <v>1.986</v>
      </c>
      <c r="G8928">
        <v>94.45</v>
      </c>
      <c r="H8928">
        <v>94.45</v>
      </c>
      <c r="I8928" t="s">
        <v>149</v>
      </c>
      <c r="J8928">
        <v>5</v>
      </c>
      <c r="K8928">
        <v>5</v>
      </c>
      <c r="L8928">
        <v>5</v>
      </c>
      <c r="M8928">
        <v>5</v>
      </c>
      <c r="N8928">
        <v>6</v>
      </c>
      <c r="O8928">
        <v>6</v>
      </c>
      <c r="P8928">
        <v>6</v>
      </c>
      <c r="Q8928">
        <v>6</v>
      </c>
      <c r="R8928">
        <v>217.33</v>
      </c>
      <c r="S8928">
        <v>217.33</v>
      </c>
      <c r="T8928">
        <v>217.33</v>
      </c>
      <c r="U8928">
        <v>217.33</v>
      </c>
      <c r="V8928">
        <v>43.459255509999998</v>
      </c>
      <c r="W8928">
        <v>43.459255509999998</v>
      </c>
      <c r="X8928">
        <v>2.3010058230000001</v>
      </c>
      <c r="Y8928">
        <v>2.3010058230000001</v>
      </c>
    </row>
    <row r="8929" spans="1:25" x14ac:dyDescent="0.3">
      <c r="A8929" s="2">
        <v>45968</v>
      </c>
      <c r="B8929" t="s">
        <v>80</v>
      </c>
      <c r="C8929">
        <v>225</v>
      </c>
      <c r="D8929">
        <v>2</v>
      </c>
      <c r="E8929">
        <v>3.85</v>
      </c>
      <c r="F8929">
        <v>0.88900000000000001</v>
      </c>
      <c r="G8929">
        <v>7.7</v>
      </c>
      <c r="H8929">
        <v>7.7</v>
      </c>
      <c r="I8929" t="s">
        <v>149</v>
      </c>
      <c r="J8929">
        <v>1</v>
      </c>
      <c r="K8929">
        <v>1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  <c r="R8929">
        <v>104.49</v>
      </c>
      <c r="S8929">
        <v>104.49</v>
      </c>
      <c r="T8929">
        <v>104.49</v>
      </c>
      <c r="U8929">
        <v>104.49</v>
      </c>
      <c r="V8929">
        <v>7.3691262320000002</v>
      </c>
      <c r="W8929">
        <v>7.3691262320000002</v>
      </c>
      <c r="X8929">
        <v>13.570129870000001</v>
      </c>
      <c r="Y8929">
        <v>13.570129870000001</v>
      </c>
    </row>
    <row r="8930" spans="1:25" x14ac:dyDescent="0.3">
      <c r="A8930" s="2">
        <v>45968</v>
      </c>
      <c r="B8930" t="s">
        <v>38</v>
      </c>
      <c r="C8930">
        <v>162</v>
      </c>
      <c r="D8930">
        <v>0</v>
      </c>
      <c r="F8930">
        <v>0</v>
      </c>
      <c r="G8930">
        <v>0</v>
      </c>
      <c r="H8930">
        <v>0</v>
      </c>
      <c r="I8930" t="s">
        <v>149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5" x14ac:dyDescent="0.3">
      <c r="A8931" s="2">
        <v>45968</v>
      </c>
      <c r="B8931" t="s">
        <v>84</v>
      </c>
      <c r="C8931">
        <v>177</v>
      </c>
      <c r="D8931">
        <v>2</v>
      </c>
      <c r="E8931">
        <v>3.42</v>
      </c>
      <c r="F8931">
        <v>1.1299999999999999</v>
      </c>
      <c r="G8931">
        <v>6.84</v>
      </c>
      <c r="H8931">
        <v>6.84</v>
      </c>
      <c r="I8931" t="s">
        <v>149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X8931">
        <v>0</v>
      </c>
      <c r="Y8931">
        <v>0</v>
      </c>
    </row>
    <row r="8932" spans="1:25" x14ac:dyDescent="0.3">
      <c r="A8932" s="2">
        <v>45968</v>
      </c>
      <c r="B8932" t="s">
        <v>42</v>
      </c>
      <c r="C8932">
        <v>197</v>
      </c>
      <c r="D8932">
        <v>0</v>
      </c>
      <c r="F8932">
        <v>0</v>
      </c>
      <c r="G8932">
        <v>0</v>
      </c>
      <c r="H8932">
        <v>0</v>
      </c>
      <c r="I8932" t="s">
        <v>149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5" x14ac:dyDescent="0.3">
      <c r="A8933" s="2">
        <v>45968</v>
      </c>
      <c r="B8933" t="s">
        <v>11</v>
      </c>
      <c r="C8933">
        <v>59</v>
      </c>
      <c r="D8933">
        <v>0</v>
      </c>
      <c r="F8933">
        <v>0</v>
      </c>
      <c r="G8933">
        <v>0</v>
      </c>
      <c r="H8933">
        <v>0</v>
      </c>
      <c r="I8933" t="s">
        <v>149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5" x14ac:dyDescent="0.3">
      <c r="A8934" s="2">
        <v>45968</v>
      </c>
      <c r="B8934" t="s">
        <v>102</v>
      </c>
      <c r="C8934">
        <v>402</v>
      </c>
      <c r="D8934">
        <v>1</v>
      </c>
      <c r="E8934">
        <v>2.37</v>
      </c>
      <c r="F8934">
        <v>0.249</v>
      </c>
      <c r="G8934">
        <v>2.37</v>
      </c>
      <c r="H8934">
        <v>2.37</v>
      </c>
      <c r="I8934" t="s">
        <v>149</v>
      </c>
      <c r="J8934">
        <v>1</v>
      </c>
      <c r="K8934">
        <v>1</v>
      </c>
      <c r="L8934">
        <v>1</v>
      </c>
      <c r="M8934">
        <v>1</v>
      </c>
      <c r="N8934">
        <v>5</v>
      </c>
      <c r="O8934">
        <v>5</v>
      </c>
      <c r="P8934">
        <v>5</v>
      </c>
      <c r="Q8934">
        <v>5</v>
      </c>
      <c r="R8934">
        <v>164.5</v>
      </c>
      <c r="S8934">
        <v>164.5</v>
      </c>
      <c r="T8934">
        <v>164.5</v>
      </c>
      <c r="U8934">
        <v>164.5</v>
      </c>
      <c r="V8934">
        <v>1.4407294829999999</v>
      </c>
      <c r="W8934">
        <v>1.4407294829999999</v>
      </c>
      <c r="X8934">
        <v>69.409282700000006</v>
      </c>
      <c r="Y8934">
        <v>69.409282700000006</v>
      </c>
    </row>
    <row r="8935" spans="1:25" x14ac:dyDescent="0.3">
      <c r="A8935" s="2">
        <v>45968</v>
      </c>
      <c r="B8935" t="s">
        <v>98</v>
      </c>
      <c r="C8935">
        <v>1078</v>
      </c>
      <c r="D8935">
        <v>2</v>
      </c>
      <c r="E8935">
        <v>3.17</v>
      </c>
      <c r="F8935">
        <v>0.186</v>
      </c>
      <c r="G8935">
        <v>6.34</v>
      </c>
      <c r="H8935">
        <v>6.34</v>
      </c>
      <c r="I8935" t="s">
        <v>149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X8935">
        <v>0</v>
      </c>
      <c r="Y8935">
        <v>0</v>
      </c>
    </row>
    <row r="8936" spans="1:25" x14ac:dyDescent="0.3">
      <c r="A8936" s="2">
        <v>45968</v>
      </c>
      <c r="B8936" t="s">
        <v>104</v>
      </c>
      <c r="C8936">
        <v>364</v>
      </c>
      <c r="D8936">
        <v>1</v>
      </c>
      <c r="E8936">
        <v>1.73</v>
      </c>
      <c r="F8936">
        <v>0.27500000000000002</v>
      </c>
      <c r="G8936">
        <v>1.73</v>
      </c>
      <c r="H8936">
        <v>1.73</v>
      </c>
      <c r="I8936" t="s">
        <v>149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X8936">
        <v>0</v>
      </c>
      <c r="Y8936">
        <v>0</v>
      </c>
    </row>
    <row r="8937" spans="1:25" x14ac:dyDescent="0.3">
      <c r="A8937" s="2">
        <v>45968</v>
      </c>
      <c r="B8937" t="s">
        <v>100</v>
      </c>
      <c r="C8937">
        <v>788</v>
      </c>
      <c r="D8937">
        <v>8</v>
      </c>
      <c r="E8937">
        <v>1.8640000000000001</v>
      </c>
      <c r="F8937">
        <v>1.0149999999999999</v>
      </c>
      <c r="G8937">
        <v>14.91</v>
      </c>
      <c r="H8937">
        <v>14.91</v>
      </c>
      <c r="I8937" t="s">
        <v>149</v>
      </c>
      <c r="J8937">
        <v>1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  <c r="R8937">
        <v>24.98</v>
      </c>
      <c r="S8937">
        <v>24.98</v>
      </c>
      <c r="T8937">
        <v>24.98</v>
      </c>
      <c r="U8937">
        <v>24.98</v>
      </c>
      <c r="V8937">
        <v>59.687750200000004</v>
      </c>
      <c r="W8937">
        <v>59.687750200000004</v>
      </c>
      <c r="X8937">
        <v>1.6753856469999999</v>
      </c>
      <c r="Y8937">
        <v>1.6753856469999999</v>
      </c>
    </row>
    <row r="8938" spans="1:25" x14ac:dyDescent="0.3">
      <c r="A8938" s="2">
        <v>45968</v>
      </c>
      <c r="B8938" t="s">
        <v>38</v>
      </c>
      <c r="C8938">
        <v>4</v>
      </c>
      <c r="D8938">
        <v>0</v>
      </c>
      <c r="F8938">
        <v>0</v>
      </c>
      <c r="G8938">
        <v>0</v>
      </c>
      <c r="H8938">
        <v>0</v>
      </c>
      <c r="I8938" t="s">
        <v>149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5" x14ac:dyDescent="0.3">
      <c r="A8939" s="2">
        <v>45968</v>
      </c>
      <c r="B8939" t="s">
        <v>42</v>
      </c>
      <c r="C8939">
        <v>22</v>
      </c>
      <c r="D8939">
        <v>0</v>
      </c>
      <c r="F8939">
        <v>0</v>
      </c>
      <c r="G8939">
        <v>0</v>
      </c>
      <c r="H8939">
        <v>0</v>
      </c>
      <c r="I8939" t="s">
        <v>149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5" x14ac:dyDescent="0.3">
      <c r="A8940" s="2">
        <v>45968</v>
      </c>
      <c r="B8940" t="s">
        <v>50</v>
      </c>
      <c r="C8940">
        <v>3</v>
      </c>
      <c r="D8940">
        <v>0</v>
      </c>
      <c r="F8940">
        <v>0</v>
      </c>
      <c r="G8940">
        <v>0</v>
      </c>
      <c r="H8940">
        <v>0</v>
      </c>
      <c r="I8940" t="s">
        <v>149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5" x14ac:dyDescent="0.3">
      <c r="A8941" s="2">
        <v>45968</v>
      </c>
      <c r="B8941" t="s">
        <v>72</v>
      </c>
      <c r="C8941">
        <v>109</v>
      </c>
      <c r="D8941">
        <v>0</v>
      </c>
      <c r="F8941">
        <v>0</v>
      </c>
      <c r="G8941">
        <v>0</v>
      </c>
      <c r="H8941">
        <v>0</v>
      </c>
      <c r="I8941" t="s">
        <v>149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5" x14ac:dyDescent="0.3">
      <c r="A8942" s="2">
        <v>45968</v>
      </c>
      <c r="B8942" t="s">
        <v>84</v>
      </c>
      <c r="C8942">
        <v>44</v>
      </c>
      <c r="D8942">
        <v>0</v>
      </c>
      <c r="F8942">
        <v>0</v>
      </c>
      <c r="G8942">
        <v>0</v>
      </c>
      <c r="H8942">
        <v>0</v>
      </c>
      <c r="I8942" t="s">
        <v>149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5" x14ac:dyDescent="0.3">
      <c r="A8943" s="2">
        <v>45968</v>
      </c>
      <c r="B8943" t="s">
        <v>68</v>
      </c>
      <c r="C8943">
        <v>910</v>
      </c>
      <c r="D8943">
        <v>8</v>
      </c>
      <c r="E8943">
        <v>3.8260000000000001</v>
      </c>
      <c r="F8943">
        <v>0.879</v>
      </c>
      <c r="G8943">
        <v>30.61</v>
      </c>
      <c r="H8943">
        <v>30.61</v>
      </c>
      <c r="I8943" t="s">
        <v>149</v>
      </c>
      <c r="J8943">
        <v>3</v>
      </c>
      <c r="K8943">
        <v>4</v>
      </c>
      <c r="L8943">
        <v>4</v>
      </c>
      <c r="M8943">
        <v>4</v>
      </c>
      <c r="N8943">
        <v>4</v>
      </c>
      <c r="O8943">
        <v>5</v>
      </c>
      <c r="P8943">
        <v>5</v>
      </c>
      <c r="Q8943">
        <v>5</v>
      </c>
      <c r="R8943">
        <v>111.46</v>
      </c>
      <c r="S8943">
        <v>189.95</v>
      </c>
      <c r="T8943">
        <v>189.95</v>
      </c>
      <c r="U8943">
        <v>189.95</v>
      </c>
      <c r="V8943">
        <v>16.11476704</v>
      </c>
      <c r="W8943">
        <v>16.11476704</v>
      </c>
      <c r="X8943">
        <v>6.2054884020000003</v>
      </c>
      <c r="Y8943">
        <v>6.2054884020000003</v>
      </c>
    </row>
    <row r="8944" spans="1:25" x14ac:dyDescent="0.3">
      <c r="A8944" s="2">
        <v>45968</v>
      </c>
      <c r="B8944" t="s">
        <v>64</v>
      </c>
      <c r="C8944">
        <v>127</v>
      </c>
      <c r="D8944">
        <v>2</v>
      </c>
      <c r="E8944">
        <v>3.39</v>
      </c>
      <c r="F8944">
        <v>1.575</v>
      </c>
      <c r="G8944">
        <v>6.78</v>
      </c>
      <c r="H8944">
        <v>6.78</v>
      </c>
      <c r="I8944" t="s">
        <v>149</v>
      </c>
      <c r="J8944">
        <v>1</v>
      </c>
      <c r="K8944">
        <v>1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1</v>
      </c>
      <c r="R8944">
        <v>32.880000000000003</v>
      </c>
      <c r="S8944">
        <v>32.880000000000003</v>
      </c>
      <c r="T8944">
        <v>32.880000000000003</v>
      </c>
      <c r="U8944">
        <v>32.880000000000003</v>
      </c>
      <c r="V8944">
        <v>20.62043796</v>
      </c>
      <c r="W8944">
        <v>20.62043796</v>
      </c>
      <c r="X8944">
        <v>4.8495575219999996</v>
      </c>
      <c r="Y8944">
        <v>4.8495575219999996</v>
      </c>
    </row>
    <row r="8945" spans="1:25" x14ac:dyDescent="0.3">
      <c r="A8945" s="2">
        <v>45968</v>
      </c>
      <c r="B8945" t="s">
        <v>26</v>
      </c>
      <c r="C8945">
        <v>66</v>
      </c>
      <c r="D8945">
        <v>0</v>
      </c>
      <c r="F8945">
        <v>0</v>
      </c>
      <c r="G8945">
        <v>0</v>
      </c>
      <c r="H8945">
        <v>0</v>
      </c>
      <c r="I8945" t="s">
        <v>149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5" x14ac:dyDescent="0.3">
      <c r="A8946" s="2">
        <v>45968</v>
      </c>
      <c r="B8946" t="s">
        <v>15</v>
      </c>
      <c r="C8946">
        <v>197</v>
      </c>
      <c r="D8946">
        <v>0</v>
      </c>
      <c r="F8946">
        <v>0</v>
      </c>
      <c r="G8946">
        <v>0</v>
      </c>
      <c r="H8946">
        <v>0</v>
      </c>
      <c r="I8946" t="s">
        <v>149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5" x14ac:dyDescent="0.3">
      <c r="A8947" s="2">
        <v>45968</v>
      </c>
      <c r="B8947" t="s">
        <v>36</v>
      </c>
      <c r="C8947">
        <v>70</v>
      </c>
      <c r="D8947">
        <v>0</v>
      </c>
      <c r="F8947">
        <v>0</v>
      </c>
      <c r="G8947">
        <v>0</v>
      </c>
      <c r="H8947">
        <v>0</v>
      </c>
      <c r="I8947" t="s">
        <v>149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5" x14ac:dyDescent="0.3">
      <c r="A8948" s="2">
        <v>45968</v>
      </c>
      <c r="B8948" t="s">
        <v>78</v>
      </c>
      <c r="C8948">
        <v>317</v>
      </c>
      <c r="D8948">
        <v>1</v>
      </c>
      <c r="E8948">
        <v>3.81</v>
      </c>
      <c r="F8948">
        <v>0.315</v>
      </c>
      <c r="G8948">
        <v>3.81</v>
      </c>
      <c r="H8948">
        <v>3.81</v>
      </c>
      <c r="I8948" t="s">
        <v>149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X8948">
        <v>0</v>
      </c>
      <c r="Y8948">
        <v>0</v>
      </c>
    </row>
    <row r="8949" spans="1:25" x14ac:dyDescent="0.3">
      <c r="A8949" s="2">
        <v>45968</v>
      </c>
      <c r="B8949" t="s">
        <v>21</v>
      </c>
      <c r="C8949">
        <v>962</v>
      </c>
      <c r="D8949">
        <v>10</v>
      </c>
      <c r="E8949">
        <v>1.325</v>
      </c>
      <c r="F8949">
        <v>1.04</v>
      </c>
      <c r="G8949">
        <v>13.25</v>
      </c>
      <c r="H8949">
        <v>13.25</v>
      </c>
      <c r="I8949" t="s">
        <v>149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X8949">
        <v>0</v>
      </c>
      <c r="Y8949">
        <v>0</v>
      </c>
    </row>
    <row r="8950" spans="1:25" x14ac:dyDescent="0.3">
      <c r="A8950" s="2">
        <v>45968</v>
      </c>
      <c r="B8950" t="s">
        <v>94</v>
      </c>
      <c r="C8950">
        <v>126</v>
      </c>
      <c r="D8950">
        <v>0</v>
      </c>
      <c r="F8950">
        <v>0</v>
      </c>
      <c r="G8950">
        <v>0</v>
      </c>
      <c r="H8950">
        <v>0</v>
      </c>
      <c r="I8950" t="s">
        <v>149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5" x14ac:dyDescent="0.3">
      <c r="A8951" s="2">
        <v>45968</v>
      </c>
      <c r="B8951" t="s">
        <v>17</v>
      </c>
      <c r="C8951">
        <v>8</v>
      </c>
      <c r="D8951">
        <v>0</v>
      </c>
      <c r="F8951">
        <v>0</v>
      </c>
      <c r="G8951">
        <v>0</v>
      </c>
      <c r="H8951">
        <v>0</v>
      </c>
      <c r="I8951" t="s">
        <v>149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5" x14ac:dyDescent="0.3">
      <c r="A8952" s="2">
        <v>45968</v>
      </c>
      <c r="B8952" t="s">
        <v>17</v>
      </c>
      <c r="C8952">
        <v>21</v>
      </c>
      <c r="D8952">
        <v>0</v>
      </c>
      <c r="F8952">
        <v>0</v>
      </c>
      <c r="G8952">
        <v>0</v>
      </c>
      <c r="H8952">
        <v>0</v>
      </c>
      <c r="I8952" t="s">
        <v>149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5" x14ac:dyDescent="0.3">
      <c r="A8953" s="2">
        <v>45968</v>
      </c>
      <c r="B8953" t="s">
        <v>17</v>
      </c>
      <c r="C8953">
        <v>51</v>
      </c>
      <c r="D8953">
        <v>1</v>
      </c>
      <c r="E8953">
        <v>2.4900000000000002</v>
      </c>
      <c r="F8953">
        <v>1.9610000000000001</v>
      </c>
      <c r="G8953">
        <v>2.4900000000000002</v>
      </c>
      <c r="H8953">
        <v>2.4900000000000002</v>
      </c>
      <c r="I8953" t="s">
        <v>149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X8953">
        <v>0</v>
      </c>
      <c r="Y8953">
        <v>0</v>
      </c>
    </row>
    <row r="8954" spans="1:25" x14ac:dyDescent="0.3">
      <c r="A8954" s="2">
        <v>45968</v>
      </c>
      <c r="B8954" t="s">
        <v>17</v>
      </c>
      <c r="C8954">
        <v>5</v>
      </c>
      <c r="D8954">
        <v>0</v>
      </c>
      <c r="F8954">
        <v>0</v>
      </c>
      <c r="G8954">
        <v>0</v>
      </c>
      <c r="H8954">
        <v>0</v>
      </c>
      <c r="I8954" t="s">
        <v>149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5" x14ac:dyDescent="0.3">
      <c r="A8955" s="2">
        <v>45968</v>
      </c>
      <c r="B8955" t="s">
        <v>52</v>
      </c>
      <c r="C8955">
        <v>726</v>
      </c>
      <c r="D8955">
        <v>7</v>
      </c>
      <c r="E8955">
        <v>1.0029999999999999</v>
      </c>
      <c r="F8955">
        <v>0.96399999999999997</v>
      </c>
      <c r="G8955">
        <v>7.02</v>
      </c>
      <c r="H8955">
        <v>7.02</v>
      </c>
      <c r="I8955" t="s">
        <v>149</v>
      </c>
      <c r="J8955">
        <v>2</v>
      </c>
      <c r="K8955">
        <v>5</v>
      </c>
      <c r="L8955">
        <v>5</v>
      </c>
      <c r="M8955">
        <v>5</v>
      </c>
      <c r="N8955">
        <v>2</v>
      </c>
      <c r="O8955">
        <v>5</v>
      </c>
      <c r="P8955">
        <v>5</v>
      </c>
      <c r="Q8955">
        <v>5</v>
      </c>
      <c r="R8955">
        <v>37.76</v>
      </c>
      <c r="S8955">
        <v>100.01</v>
      </c>
      <c r="T8955">
        <v>100.01</v>
      </c>
      <c r="U8955">
        <v>100.01</v>
      </c>
      <c r="V8955">
        <v>7.0192980699999996</v>
      </c>
      <c r="W8955">
        <v>7.0192980699999996</v>
      </c>
      <c r="X8955">
        <v>14.246438749999999</v>
      </c>
      <c r="Y8955">
        <v>14.246438749999999</v>
      </c>
    </row>
    <row r="8956" spans="1:25" x14ac:dyDescent="0.3">
      <c r="A8956" s="2">
        <v>45968</v>
      </c>
      <c r="B8956" t="s">
        <v>52</v>
      </c>
      <c r="C8956">
        <v>891</v>
      </c>
      <c r="D8956">
        <v>6</v>
      </c>
      <c r="E8956">
        <v>0.59</v>
      </c>
      <c r="F8956">
        <v>0.67300000000000004</v>
      </c>
      <c r="G8956">
        <v>3.54</v>
      </c>
      <c r="H8956">
        <v>3.54</v>
      </c>
      <c r="I8956" t="s">
        <v>149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X8956">
        <v>0</v>
      </c>
      <c r="Y8956">
        <v>0</v>
      </c>
    </row>
    <row r="8957" spans="1:25" x14ac:dyDescent="0.3">
      <c r="A8957" s="2">
        <v>45968</v>
      </c>
      <c r="B8957" t="s">
        <v>52</v>
      </c>
      <c r="C8957">
        <v>349</v>
      </c>
      <c r="D8957">
        <v>2</v>
      </c>
      <c r="E8957">
        <v>0.75</v>
      </c>
      <c r="F8957">
        <v>0.57299999999999995</v>
      </c>
      <c r="G8957">
        <v>1.5</v>
      </c>
      <c r="H8957">
        <v>1.5</v>
      </c>
      <c r="I8957" t="s">
        <v>149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X8957">
        <v>0</v>
      </c>
      <c r="Y8957">
        <v>0</v>
      </c>
    </row>
    <row r="8958" spans="1:25" x14ac:dyDescent="0.3">
      <c r="A8958" s="2">
        <v>45968</v>
      </c>
      <c r="B8958" t="s">
        <v>52</v>
      </c>
      <c r="C8958">
        <v>1616</v>
      </c>
      <c r="D8958">
        <v>14</v>
      </c>
      <c r="E8958">
        <v>0.245</v>
      </c>
      <c r="F8958">
        <v>0.86599999999999999</v>
      </c>
      <c r="G8958">
        <v>3.43</v>
      </c>
      <c r="H8958">
        <v>3.43</v>
      </c>
      <c r="I8958" t="s">
        <v>149</v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13.88</v>
      </c>
      <c r="S8958">
        <v>13.88</v>
      </c>
      <c r="T8958">
        <v>13.88</v>
      </c>
      <c r="U8958">
        <v>13.88</v>
      </c>
      <c r="V8958">
        <v>24.711815560000002</v>
      </c>
      <c r="W8958">
        <v>24.711815560000002</v>
      </c>
      <c r="X8958">
        <v>4.0466472299999996</v>
      </c>
      <c r="Y8958">
        <v>4.0466472299999996</v>
      </c>
    </row>
    <row r="8959" spans="1:25" x14ac:dyDescent="0.3">
      <c r="A8959" s="2">
        <v>45968</v>
      </c>
      <c r="B8959" t="s">
        <v>112</v>
      </c>
      <c r="C8959">
        <v>30</v>
      </c>
      <c r="D8959">
        <v>0</v>
      </c>
      <c r="F8959">
        <v>0</v>
      </c>
      <c r="G8959">
        <v>0</v>
      </c>
      <c r="H8959">
        <v>0</v>
      </c>
      <c r="I8959" t="s">
        <v>149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5" x14ac:dyDescent="0.3">
      <c r="A8960" s="2">
        <v>45968</v>
      </c>
      <c r="B8960" t="s">
        <v>15</v>
      </c>
      <c r="C8960">
        <v>92</v>
      </c>
      <c r="D8960">
        <v>1</v>
      </c>
      <c r="E8960">
        <v>0.87</v>
      </c>
      <c r="F8960">
        <v>1.087</v>
      </c>
      <c r="G8960">
        <v>0.87</v>
      </c>
      <c r="H8960">
        <v>0.87</v>
      </c>
      <c r="I8960" t="s">
        <v>149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X8960">
        <v>0</v>
      </c>
      <c r="Y8960">
        <v>0</v>
      </c>
    </row>
    <row r="8961" spans="1:25" x14ac:dyDescent="0.3">
      <c r="A8961" s="2">
        <v>45968</v>
      </c>
      <c r="B8961" t="s">
        <v>112</v>
      </c>
      <c r="C8961">
        <v>71</v>
      </c>
      <c r="D8961">
        <v>2</v>
      </c>
      <c r="E8961">
        <v>1.17</v>
      </c>
      <c r="F8961">
        <v>2.8170000000000002</v>
      </c>
      <c r="G8961">
        <v>2.34</v>
      </c>
      <c r="H8961">
        <v>2.34</v>
      </c>
      <c r="I8961" t="s">
        <v>149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X8961">
        <v>0</v>
      </c>
      <c r="Y8961">
        <v>0</v>
      </c>
    </row>
    <row r="8962" spans="1:25" x14ac:dyDescent="0.3">
      <c r="A8962" s="2">
        <v>45968</v>
      </c>
      <c r="B8962" t="s">
        <v>15</v>
      </c>
      <c r="C8962">
        <v>190</v>
      </c>
      <c r="D8962">
        <v>1</v>
      </c>
      <c r="E8962">
        <v>1.5</v>
      </c>
      <c r="F8962">
        <v>0.52600000000000002</v>
      </c>
      <c r="G8962">
        <v>1.5</v>
      </c>
      <c r="H8962">
        <v>1.5</v>
      </c>
      <c r="I8962" t="s">
        <v>149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X8962">
        <v>0</v>
      </c>
      <c r="Y8962">
        <v>0</v>
      </c>
    </row>
    <row r="8963" spans="1:25" x14ac:dyDescent="0.3">
      <c r="A8963" s="2">
        <v>45968</v>
      </c>
      <c r="B8963" t="s">
        <v>15</v>
      </c>
      <c r="C8963">
        <v>183</v>
      </c>
      <c r="D8963">
        <v>0</v>
      </c>
      <c r="F8963">
        <v>0</v>
      </c>
      <c r="G8963">
        <v>0</v>
      </c>
      <c r="H8963">
        <v>0</v>
      </c>
      <c r="I8963" t="s">
        <v>149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5" x14ac:dyDescent="0.3">
      <c r="A8964" s="2">
        <v>45968</v>
      </c>
      <c r="B8964" t="s">
        <v>112</v>
      </c>
      <c r="C8964">
        <v>122</v>
      </c>
      <c r="D8964">
        <v>2</v>
      </c>
      <c r="E8964">
        <v>1.0349999999999999</v>
      </c>
      <c r="F8964">
        <v>1.639</v>
      </c>
      <c r="G8964">
        <v>2.0699999999999998</v>
      </c>
      <c r="H8964">
        <v>2.0699999999999998</v>
      </c>
      <c r="I8964" t="s">
        <v>149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X8964">
        <v>0</v>
      </c>
      <c r="Y8964">
        <v>0</v>
      </c>
    </row>
    <row r="8965" spans="1:25" x14ac:dyDescent="0.3">
      <c r="A8965" s="2">
        <v>45968</v>
      </c>
      <c r="B8965" t="s">
        <v>15</v>
      </c>
      <c r="C8965">
        <v>182</v>
      </c>
      <c r="D8965">
        <v>2</v>
      </c>
      <c r="E8965">
        <v>0.54500000000000004</v>
      </c>
      <c r="F8965">
        <v>1.099</v>
      </c>
      <c r="G8965">
        <v>1.0900000000000001</v>
      </c>
      <c r="H8965">
        <v>1.0900000000000001</v>
      </c>
      <c r="I8965" t="s">
        <v>149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X8965">
        <v>0</v>
      </c>
      <c r="Y8965">
        <v>0</v>
      </c>
    </row>
    <row r="8966" spans="1:25" x14ac:dyDescent="0.3">
      <c r="A8966" s="2">
        <v>45968</v>
      </c>
      <c r="B8966" t="s">
        <v>112</v>
      </c>
      <c r="C8966">
        <v>172</v>
      </c>
      <c r="D8966">
        <v>4</v>
      </c>
      <c r="E8966">
        <v>0.56299999999999994</v>
      </c>
      <c r="F8966">
        <v>2.3260000000000001</v>
      </c>
      <c r="G8966">
        <v>2.25</v>
      </c>
      <c r="H8966">
        <v>2.25</v>
      </c>
      <c r="I8966" t="s">
        <v>149</v>
      </c>
      <c r="J8966">
        <v>3</v>
      </c>
      <c r="K8966">
        <v>3</v>
      </c>
      <c r="L8966">
        <v>3</v>
      </c>
      <c r="M8966">
        <v>3</v>
      </c>
      <c r="N8966">
        <v>3</v>
      </c>
      <c r="O8966">
        <v>3</v>
      </c>
      <c r="P8966">
        <v>3</v>
      </c>
      <c r="Q8966">
        <v>3</v>
      </c>
      <c r="R8966">
        <v>96.47</v>
      </c>
      <c r="S8966">
        <v>96.47</v>
      </c>
      <c r="T8966">
        <v>96.47</v>
      </c>
      <c r="U8966">
        <v>96.47</v>
      </c>
      <c r="V8966">
        <v>2.3323312949999999</v>
      </c>
      <c r="W8966">
        <v>2.3323312949999999</v>
      </c>
      <c r="X8966">
        <v>42.875555560000002</v>
      </c>
      <c r="Y8966">
        <v>42.875555560000002</v>
      </c>
    </row>
    <row r="8967" spans="1:25" x14ac:dyDescent="0.3">
      <c r="A8967" s="2">
        <v>45968</v>
      </c>
      <c r="B8967" t="s">
        <v>100</v>
      </c>
      <c r="C8967">
        <v>8</v>
      </c>
      <c r="D8967">
        <v>0</v>
      </c>
      <c r="F8967">
        <v>0</v>
      </c>
      <c r="G8967">
        <v>0</v>
      </c>
      <c r="H8967">
        <v>0</v>
      </c>
      <c r="I8967" t="s">
        <v>149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5" x14ac:dyDescent="0.3">
      <c r="A8968" s="2">
        <v>45968</v>
      </c>
      <c r="B8968" t="s">
        <v>54</v>
      </c>
      <c r="C8968">
        <v>349</v>
      </c>
      <c r="D8968">
        <v>6</v>
      </c>
      <c r="E8968">
        <v>1.0349999999999999</v>
      </c>
      <c r="F8968">
        <v>1.7190000000000001</v>
      </c>
      <c r="G8968">
        <v>6.21</v>
      </c>
      <c r="H8968">
        <v>6.21</v>
      </c>
      <c r="I8968" t="s">
        <v>149</v>
      </c>
      <c r="J8968">
        <v>2</v>
      </c>
      <c r="K8968">
        <v>2</v>
      </c>
      <c r="L8968">
        <v>2</v>
      </c>
      <c r="M8968">
        <v>2</v>
      </c>
      <c r="N8968">
        <v>2</v>
      </c>
      <c r="O8968">
        <v>2</v>
      </c>
      <c r="P8968">
        <v>2</v>
      </c>
      <c r="Q8968">
        <v>2</v>
      </c>
      <c r="R8968">
        <v>45.76</v>
      </c>
      <c r="S8968">
        <v>45.76</v>
      </c>
      <c r="T8968">
        <v>45.76</v>
      </c>
      <c r="U8968">
        <v>45.76</v>
      </c>
      <c r="V8968">
        <v>13.5708042</v>
      </c>
      <c r="W8968">
        <v>13.5708042</v>
      </c>
      <c r="X8968">
        <v>7.3687600639999999</v>
      </c>
      <c r="Y8968">
        <v>7.3687600639999999</v>
      </c>
    </row>
    <row r="8969" spans="1:25" x14ac:dyDescent="0.3">
      <c r="A8969" s="2">
        <v>45968</v>
      </c>
      <c r="B8969" t="s">
        <v>60</v>
      </c>
      <c r="C8969">
        <v>636</v>
      </c>
      <c r="D8969">
        <v>3</v>
      </c>
      <c r="E8969">
        <v>0.82699999999999996</v>
      </c>
      <c r="F8969">
        <v>0.47199999999999998</v>
      </c>
      <c r="G8969">
        <v>2.48</v>
      </c>
      <c r="H8969">
        <v>2.48</v>
      </c>
      <c r="I8969" t="s">
        <v>149</v>
      </c>
      <c r="J8969">
        <v>1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21.88</v>
      </c>
      <c r="S8969">
        <v>21.88</v>
      </c>
      <c r="T8969">
        <v>21.88</v>
      </c>
      <c r="U8969">
        <v>21.88</v>
      </c>
      <c r="V8969">
        <v>11.3345521</v>
      </c>
      <c r="W8969">
        <v>11.3345521</v>
      </c>
      <c r="X8969">
        <v>8.8225806450000004</v>
      </c>
      <c r="Y8969">
        <v>8.8225806450000004</v>
      </c>
    </row>
    <row r="8970" spans="1:25" x14ac:dyDescent="0.3">
      <c r="A8970" s="2">
        <v>45968</v>
      </c>
      <c r="B8970" t="s">
        <v>60</v>
      </c>
      <c r="C8970">
        <v>1733</v>
      </c>
      <c r="D8970">
        <v>7</v>
      </c>
      <c r="E8970">
        <v>0.86599999999999999</v>
      </c>
      <c r="F8970">
        <v>0.40400000000000003</v>
      </c>
      <c r="G8970">
        <v>6.06</v>
      </c>
      <c r="H8970">
        <v>6.06</v>
      </c>
      <c r="I8970" t="s">
        <v>149</v>
      </c>
      <c r="J8970">
        <v>1</v>
      </c>
      <c r="K8970">
        <v>1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43.98</v>
      </c>
      <c r="S8970">
        <v>43.98</v>
      </c>
      <c r="T8970">
        <v>43.98</v>
      </c>
      <c r="U8970">
        <v>43.98</v>
      </c>
      <c r="V8970">
        <v>13.77899045</v>
      </c>
      <c r="W8970">
        <v>13.77899045</v>
      </c>
      <c r="X8970">
        <v>7.2574257429999998</v>
      </c>
      <c r="Y8970">
        <v>7.2574257429999998</v>
      </c>
    </row>
    <row r="8971" spans="1:25" x14ac:dyDescent="0.3">
      <c r="A8971" s="2">
        <v>45968</v>
      </c>
      <c r="B8971" t="s">
        <v>100</v>
      </c>
      <c r="C8971">
        <v>10</v>
      </c>
      <c r="D8971">
        <v>1</v>
      </c>
      <c r="E8971">
        <v>0.69</v>
      </c>
      <c r="F8971">
        <v>10</v>
      </c>
      <c r="G8971">
        <v>0.69</v>
      </c>
      <c r="H8971">
        <v>0.69</v>
      </c>
      <c r="I8971" t="s">
        <v>149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X8971">
        <v>0</v>
      </c>
      <c r="Y8971">
        <v>0</v>
      </c>
    </row>
    <row r="8972" spans="1:25" x14ac:dyDescent="0.3">
      <c r="A8972" s="2">
        <v>45968</v>
      </c>
      <c r="B8972" t="s">
        <v>54</v>
      </c>
      <c r="C8972">
        <v>1320</v>
      </c>
      <c r="D8972">
        <v>10</v>
      </c>
      <c r="E8972">
        <v>1.242</v>
      </c>
      <c r="F8972">
        <v>0.75800000000000001</v>
      </c>
      <c r="G8972">
        <v>12.42</v>
      </c>
      <c r="H8972">
        <v>12.42</v>
      </c>
      <c r="I8972" t="s">
        <v>149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X8972">
        <v>0</v>
      </c>
      <c r="Y8972">
        <v>0</v>
      </c>
    </row>
    <row r="8973" spans="1:25" x14ac:dyDescent="0.3">
      <c r="A8973" s="2">
        <v>45968</v>
      </c>
      <c r="B8973" t="s">
        <v>100</v>
      </c>
      <c r="C8973">
        <v>16</v>
      </c>
      <c r="D8973">
        <v>0</v>
      </c>
      <c r="F8973">
        <v>0</v>
      </c>
      <c r="G8973">
        <v>0</v>
      </c>
      <c r="H8973">
        <v>0</v>
      </c>
      <c r="I8973" t="s">
        <v>149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5" x14ac:dyDescent="0.3">
      <c r="A8974" s="2">
        <v>45968</v>
      </c>
      <c r="B8974" t="s">
        <v>54</v>
      </c>
      <c r="C8974">
        <v>233</v>
      </c>
      <c r="D8974">
        <v>2</v>
      </c>
      <c r="E8974">
        <v>1.1399999999999999</v>
      </c>
      <c r="F8974">
        <v>0.85799999999999998</v>
      </c>
      <c r="G8974">
        <v>2.2799999999999998</v>
      </c>
      <c r="H8974">
        <v>2.2799999999999998</v>
      </c>
      <c r="I8974" t="s">
        <v>149</v>
      </c>
      <c r="J8974">
        <v>1</v>
      </c>
      <c r="K8974">
        <v>1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1</v>
      </c>
      <c r="R8974">
        <v>104.9</v>
      </c>
      <c r="S8974">
        <v>104.9</v>
      </c>
      <c r="T8974">
        <v>104.9</v>
      </c>
      <c r="U8974">
        <v>104.9</v>
      </c>
      <c r="V8974">
        <v>2.17349857</v>
      </c>
      <c r="W8974">
        <v>2.17349857</v>
      </c>
      <c r="X8974">
        <v>46.008771930000002</v>
      </c>
      <c r="Y8974">
        <v>46.008771930000002</v>
      </c>
    </row>
    <row r="8975" spans="1:25" x14ac:dyDescent="0.3">
      <c r="A8975" s="2">
        <v>45968</v>
      </c>
      <c r="B8975" t="s">
        <v>60</v>
      </c>
      <c r="C8975">
        <v>504</v>
      </c>
      <c r="D8975">
        <v>6</v>
      </c>
      <c r="E8975">
        <v>1.06</v>
      </c>
      <c r="F8975">
        <v>1.19</v>
      </c>
      <c r="G8975">
        <v>6.36</v>
      </c>
      <c r="H8975">
        <v>6.36</v>
      </c>
      <c r="I8975" t="s">
        <v>149</v>
      </c>
      <c r="J8975">
        <v>1</v>
      </c>
      <c r="K8975">
        <v>1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  <c r="R8975">
        <v>36.880000000000003</v>
      </c>
      <c r="S8975">
        <v>36.880000000000003</v>
      </c>
      <c r="T8975">
        <v>36.880000000000003</v>
      </c>
      <c r="U8975">
        <v>36.880000000000003</v>
      </c>
      <c r="V8975">
        <v>17.24511931</v>
      </c>
      <c r="W8975">
        <v>17.24511931</v>
      </c>
      <c r="X8975">
        <v>5.7987421379999997</v>
      </c>
      <c r="Y8975">
        <v>5.7987421379999997</v>
      </c>
    </row>
    <row r="8976" spans="1:25" x14ac:dyDescent="0.3">
      <c r="A8976" s="2">
        <v>45968</v>
      </c>
      <c r="B8976" t="s">
        <v>54</v>
      </c>
      <c r="C8976">
        <v>3077</v>
      </c>
      <c r="D8976">
        <v>11</v>
      </c>
      <c r="E8976">
        <v>0.57899999999999996</v>
      </c>
      <c r="F8976">
        <v>0.35699999999999998</v>
      </c>
      <c r="G8976">
        <v>6.37</v>
      </c>
      <c r="H8976">
        <v>6.37</v>
      </c>
      <c r="I8976" t="s">
        <v>149</v>
      </c>
      <c r="J8976">
        <v>2</v>
      </c>
      <c r="K8976">
        <v>2</v>
      </c>
      <c r="L8976">
        <v>2</v>
      </c>
      <c r="M8976">
        <v>2</v>
      </c>
      <c r="N8976">
        <v>2</v>
      </c>
      <c r="O8976">
        <v>2</v>
      </c>
      <c r="P8976">
        <v>2</v>
      </c>
      <c r="Q8976">
        <v>2</v>
      </c>
      <c r="R8976">
        <v>57.37</v>
      </c>
      <c r="S8976">
        <v>57.37</v>
      </c>
      <c r="T8976">
        <v>57.37</v>
      </c>
      <c r="U8976">
        <v>57.37</v>
      </c>
      <c r="V8976">
        <v>11.103364129999999</v>
      </c>
      <c r="W8976">
        <v>11.103364129999999</v>
      </c>
      <c r="X8976">
        <v>9.0062794349999997</v>
      </c>
      <c r="Y8976">
        <v>9.0062794349999997</v>
      </c>
    </row>
    <row r="8977" spans="1:25" x14ac:dyDescent="0.3">
      <c r="A8977" s="2">
        <v>45968</v>
      </c>
      <c r="B8977" t="s">
        <v>100</v>
      </c>
      <c r="C8977">
        <v>12</v>
      </c>
      <c r="D8977">
        <v>1</v>
      </c>
      <c r="E8977">
        <v>0.39</v>
      </c>
      <c r="F8977">
        <v>8.3330000000000002</v>
      </c>
      <c r="G8977">
        <v>0.39</v>
      </c>
      <c r="H8977">
        <v>0.39</v>
      </c>
      <c r="I8977" t="s">
        <v>149</v>
      </c>
      <c r="J8977">
        <v>1</v>
      </c>
      <c r="K8977">
        <v>1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R8977">
        <v>25.49</v>
      </c>
      <c r="S8977">
        <v>25.49</v>
      </c>
      <c r="T8977">
        <v>25.49</v>
      </c>
      <c r="U8977">
        <v>25.49</v>
      </c>
      <c r="V8977">
        <v>1.5300117689999999</v>
      </c>
      <c r="W8977">
        <v>1.5300117689999999</v>
      </c>
      <c r="X8977">
        <v>65.358974360000005</v>
      </c>
      <c r="Y8977">
        <v>65.358974360000005</v>
      </c>
    </row>
    <row r="8978" spans="1:25" x14ac:dyDescent="0.3">
      <c r="A8978" s="2">
        <v>45968</v>
      </c>
      <c r="B8978" t="s">
        <v>60</v>
      </c>
      <c r="C8978">
        <v>1101</v>
      </c>
      <c r="D8978">
        <v>5</v>
      </c>
      <c r="E8978">
        <v>0.54200000000000004</v>
      </c>
      <c r="F8978">
        <v>0.45400000000000001</v>
      </c>
      <c r="G8978">
        <v>2.71</v>
      </c>
      <c r="H8978">
        <v>2.71</v>
      </c>
      <c r="I8978" t="s">
        <v>149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X8978">
        <v>0</v>
      </c>
      <c r="Y8978">
        <v>0</v>
      </c>
    </row>
    <row r="8979" spans="1:25" x14ac:dyDescent="0.3">
      <c r="A8979" s="2">
        <v>45968</v>
      </c>
      <c r="B8979" t="s">
        <v>48</v>
      </c>
      <c r="C8979">
        <v>124</v>
      </c>
      <c r="D8979">
        <v>1</v>
      </c>
      <c r="E8979">
        <v>1.74</v>
      </c>
      <c r="F8979">
        <v>0.80600000000000005</v>
      </c>
      <c r="G8979">
        <v>1.74</v>
      </c>
      <c r="H8979">
        <v>1.74</v>
      </c>
      <c r="I8979" t="s">
        <v>149</v>
      </c>
      <c r="J8979">
        <v>1</v>
      </c>
      <c r="K8979">
        <v>1</v>
      </c>
      <c r="L8979">
        <v>1</v>
      </c>
      <c r="M8979">
        <v>1</v>
      </c>
      <c r="N8979">
        <v>2</v>
      </c>
      <c r="O8979">
        <v>2</v>
      </c>
      <c r="P8979">
        <v>2</v>
      </c>
      <c r="Q8979">
        <v>2</v>
      </c>
      <c r="R8979">
        <v>56.98</v>
      </c>
      <c r="S8979">
        <v>56.98</v>
      </c>
      <c r="T8979">
        <v>56.98</v>
      </c>
      <c r="U8979">
        <v>56.98</v>
      </c>
      <c r="V8979">
        <v>3.0537030540000001</v>
      </c>
      <c r="W8979">
        <v>3.0537030540000001</v>
      </c>
      <c r="X8979">
        <v>32.747126440000002</v>
      </c>
      <c r="Y8979">
        <v>32.747126440000002</v>
      </c>
    </row>
    <row r="8980" spans="1:25" x14ac:dyDescent="0.3">
      <c r="A8980" s="2">
        <v>45968</v>
      </c>
      <c r="B8980" t="s">
        <v>48</v>
      </c>
      <c r="C8980">
        <v>269</v>
      </c>
      <c r="D8980">
        <v>1</v>
      </c>
      <c r="E8980">
        <v>1.5</v>
      </c>
      <c r="F8980">
        <v>0.372</v>
      </c>
      <c r="G8980">
        <v>1.5</v>
      </c>
      <c r="H8980">
        <v>1.5</v>
      </c>
      <c r="I8980" t="s">
        <v>149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X8980">
        <v>0</v>
      </c>
      <c r="Y8980">
        <v>0</v>
      </c>
    </row>
    <row r="8981" spans="1:25" x14ac:dyDescent="0.3">
      <c r="A8981" s="2">
        <v>45968</v>
      </c>
      <c r="B8981" t="s">
        <v>48</v>
      </c>
      <c r="C8981">
        <v>141</v>
      </c>
      <c r="D8981">
        <v>1</v>
      </c>
      <c r="E8981">
        <v>1.44</v>
      </c>
      <c r="F8981">
        <v>0.70899999999999996</v>
      </c>
      <c r="G8981">
        <v>1.44</v>
      </c>
      <c r="H8981">
        <v>1.44</v>
      </c>
      <c r="I8981" t="s">
        <v>149</v>
      </c>
      <c r="J8981">
        <v>1</v>
      </c>
      <c r="K8981">
        <v>1</v>
      </c>
      <c r="L8981">
        <v>1</v>
      </c>
      <c r="M8981">
        <v>1</v>
      </c>
      <c r="N8981">
        <v>3</v>
      </c>
      <c r="O8981">
        <v>3</v>
      </c>
      <c r="P8981">
        <v>3</v>
      </c>
      <c r="Q8981">
        <v>3</v>
      </c>
      <c r="R8981">
        <v>85.47</v>
      </c>
      <c r="S8981">
        <v>85.47</v>
      </c>
      <c r="T8981">
        <v>85.47</v>
      </c>
      <c r="U8981">
        <v>85.47</v>
      </c>
      <c r="V8981">
        <v>1.684801685</v>
      </c>
      <c r="W8981">
        <v>1.684801685</v>
      </c>
      <c r="X8981">
        <v>59.354166669999998</v>
      </c>
      <c r="Y8981">
        <v>59.354166669999998</v>
      </c>
    </row>
    <row r="8982" spans="1:25" x14ac:dyDescent="0.3">
      <c r="A8982" s="2">
        <v>45968</v>
      </c>
      <c r="B8982" t="s">
        <v>48</v>
      </c>
      <c r="C8982">
        <v>332</v>
      </c>
      <c r="D8982">
        <v>1</v>
      </c>
      <c r="E8982">
        <v>0.76</v>
      </c>
      <c r="F8982">
        <v>0.30099999999999999</v>
      </c>
      <c r="G8982">
        <v>0.76</v>
      </c>
      <c r="H8982">
        <v>0.76</v>
      </c>
      <c r="I8982" t="s">
        <v>149</v>
      </c>
      <c r="J8982">
        <v>1</v>
      </c>
      <c r="K8982">
        <v>1</v>
      </c>
      <c r="L8982">
        <v>1</v>
      </c>
      <c r="M8982">
        <v>1</v>
      </c>
      <c r="N8982">
        <v>4</v>
      </c>
      <c r="O8982">
        <v>4</v>
      </c>
      <c r="P8982">
        <v>4</v>
      </c>
      <c r="Q8982">
        <v>4</v>
      </c>
      <c r="R8982">
        <v>113.96</v>
      </c>
      <c r="S8982">
        <v>113.96</v>
      </c>
      <c r="T8982">
        <v>113.96</v>
      </c>
      <c r="U8982">
        <v>113.96</v>
      </c>
      <c r="V8982">
        <v>0.66690066690000005</v>
      </c>
      <c r="W8982">
        <v>0.66690066690000005</v>
      </c>
      <c r="X8982">
        <v>149.94736839999999</v>
      </c>
      <c r="Y8982">
        <v>149.94736839999999</v>
      </c>
    </row>
    <row r="8983" spans="1:25" x14ac:dyDescent="0.3">
      <c r="A8983" s="2">
        <v>45968</v>
      </c>
      <c r="B8983" t="s">
        <v>19</v>
      </c>
      <c r="C8983">
        <v>9</v>
      </c>
      <c r="D8983">
        <v>0</v>
      </c>
      <c r="F8983">
        <v>0</v>
      </c>
      <c r="G8983">
        <v>0</v>
      </c>
      <c r="H8983">
        <v>0</v>
      </c>
      <c r="I8983" t="s">
        <v>149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5" x14ac:dyDescent="0.3">
      <c r="A8984" s="2">
        <v>45968</v>
      </c>
      <c r="B8984" t="s">
        <v>90</v>
      </c>
      <c r="C8984">
        <v>5</v>
      </c>
      <c r="D8984">
        <v>0</v>
      </c>
      <c r="F8984">
        <v>0</v>
      </c>
      <c r="G8984">
        <v>0</v>
      </c>
      <c r="H8984">
        <v>0</v>
      </c>
      <c r="I8984" t="s">
        <v>149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5" x14ac:dyDescent="0.3">
      <c r="A8985" s="2">
        <v>45968</v>
      </c>
      <c r="B8985" t="s">
        <v>19</v>
      </c>
      <c r="C8985">
        <v>17</v>
      </c>
      <c r="D8985">
        <v>0</v>
      </c>
      <c r="F8985">
        <v>0</v>
      </c>
      <c r="G8985">
        <v>0</v>
      </c>
      <c r="H8985">
        <v>0</v>
      </c>
      <c r="I8985" t="s">
        <v>149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5" x14ac:dyDescent="0.3">
      <c r="A8986" s="2">
        <v>45968</v>
      </c>
      <c r="B8986" t="s">
        <v>90</v>
      </c>
      <c r="C8986">
        <v>21</v>
      </c>
      <c r="D8986">
        <v>0</v>
      </c>
      <c r="F8986">
        <v>0</v>
      </c>
      <c r="G8986">
        <v>0</v>
      </c>
      <c r="H8986">
        <v>0</v>
      </c>
      <c r="I8986" t="s">
        <v>149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5" x14ac:dyDescent="0.3">
      <c r="A8987" s="2">
        <v>45968</v>
      </c>
      <c r="B8987" t="s">
        <v>19</v>
      </c>
      <c r="C8987">
        <v>27</v>
      </c>
      <c r="D8987">
        <v>0</v>
      </c>
      <c r="F8987">
        <v>0</v>
      </c>
      <c r="G8987">
        <v>0</v>
      </c>
      <c r="H8987">
        <v>0</v>
      </c>
      <c r="I8987" t="s">
        <v>149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5" x14ac:dyDescent="0.3">
      <c r="A8988" s="2">
        <v>45968</v>
      </c>
      <c r="B8988" t="s">
        <v>90</v>
      </c>
      <c r="C8988">
        <v>7</v>
      </c>
      <c r="D8988">
        <v>0</v>
      </c>
      <c r="F8988">
        <v>0</v>
      </c>
      <c r="G8988">
        <v>0</v>
      </c>
      <c r="H8988">
        <v>0</v>
      </c>
      <c r="I8988" t="s">
        <v>149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5" x14ac:dyDescent="0.3">
      <c r="A8989" s="2">
        <v>45968</v>
      </c>
      <c r="B8989" t="s">
        <v>19</v>
      </c>
      <c r="C8989">
        <v>37</v>
      </c>
      <c r="D8989">
        <v>0</v>
      </c>
      <c r="F8989">
        <v>0</v>
      </c>
      <c r="G8989">
        <v>0</v>
      </c>
      <c r="H8989">
        <v>0</v>
      </c>
      <c r="I8989" t="s">
        <v>149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5" x14ac:dyDescent="0.3">
      <c r="A8990" s="2">
        <v>45968</v>
      </c>
      <c r="B8990" t="s">
        <v>90</v>
      </c>
      <c r="C8990">
        <v>6</v>
      </c>
      <c r="D8990">
        <v>0</v>
      </c>
      <c r="F8990">
        <v>0</v>
      </c>
      <c r="G8990">
        <v>0</v>
      </c>
      <c r="H8990">
        <v>0</v>
      </c>
      <c r="I8990" t="s">
        <v>149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5" x14ac:dyDescent="0.3">
      <c r="A8991" s="2">
        <v>45968</v>
      </c>
      <c r="B8991" t="s">
        <v>58</v>
      </c>
      <c r="C8991">
        <v>343</v>
      </c>
      <c r="D8991">
        <v>3</v>
      </c>
      <c r="E8991">
        <v>1.0429999999999999</v>
      </c>
      <c r="F8991">
        <v>0.875</v>
      </c>
      <c r="G8991">
        <v>3.13</v>
      </c>
      <c r="H8991">
        <v>3.13</v>
      </c>
      <c r="I8991" t="s">
        <v>149</v>
      </c>
      <c r="J8991">
        <v>1</v>
      </c>
      <c r="K8991">
        <v>1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  <c r="R8991">
        <v>11.49</v>
      </c>
      <c r="S8991">
        <v>11.49</v>
      </c>
      <c r="T8991">
        <v>11.49</v>
      </c>
      <c r="U8991">
        <v>11.49</v>
      </c>
      <c r="V8991">
        <v>27.241079200000001</v>
      </c>
      <c r="W8991">
        <v>27.241079200000001</v>
      </c>
      <c r="X8991">
        <v>3.6709265179999999</v>
      </c>
      <c r="Y8991">
        <v>3.6709265179999999</v>
      </c>
    </row>
    <row r="8992" spans="1:25" x14ac:dyDescent="0.3">
      <c r="A8992" s="2">
        <v>45968</v>
      </c>
      <c r="B8992" t="s">
        <v>110</v>
      </c>
      <c r="C8992">
        <v>155</v>
      </c>
      <c r="D8992">
        <v>3</v>
      </c>
      <c r="E8992">
        <v>1.77</v>
      </c>
      <c r="F8992">
        <v>1.9350000000000001</v>
      </c>
      <c r="G8992">
        <v>5.31</v>
      </c>
      <c r="H8992">
        <v>5.31</v>
      </c>
      <c r="I8992" t="s">
        <v>149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X8992">
        <v>0</v>
      </c>
      <c r="Y8992">
        <v>0</v>
      </c>
    </row>
    <row r="8993" spans="1:25" x14ac:dyDescent="0.3">
      <c r="A8993" s="2">
        <v>45968</v>
      </c>
      <c r="B8993" t="s">
        <v>34</v>
      </c>
      <c r="C8993">
        <v>363</v>
      </c>
      <c r="D8993">
        <v>3</v>
      </c>
      <c r="E8993">
        <v>2.19</v>
      </c>
      <c r="F8993">
        <v>0.82599999999999996</v>
      </c>
      <c r="G8993">
        <v>6.57</v>
      </c>
      <c r="H8993">
        <v>6.57</v>
      </c>
      <c r="I8993" t="s">
        <v>149</v>
      </c>
      <c r="J8993">
        <v>1</v>
      </c>
      <c r="K8993">
        <v>1</v>
      </c>
      <c r="L8993">
        <v>1</v>
      </c>
      <c r="M8993">
        <v>1</v>
      </c>
      <c r="N8993">
        <v>2</v>
      </c>
      <c r="O8993">
        <v>2</v>
      </c>
      <c r="P8993">
        <v>2</v>
      </c>
      <c r="Q8993">
        <v>2</v>
      </c>
      <c r="R8993">
        <v>63.76</v>
      </c>
      <c r="S8993">
        <v>63.76</v>
      </c>
      <c r="T8993">
        <v>63.76</v>
      </c>
      <c r="U8993">
        <v>63.76</v>
      </c>
      <c r="V8993">
        <v>10.304266</v>
      </c>
      <c r="W8993">
        <v>10.304266</v>
      </c>
      <c r="X8993">
        <v>9.7047184170000005</v>
      </c>
      <c r="Y8993">
        <v>9.7047184170000005</v>
      </c>
    </row>
    <row r="8994" spans="1:25" x14ac:dyDescent="0.3">
      <c r="A8994" s="2">
        <v>45968</v>
      </c>
      <c r="B8994" t="s">
        <v>28</v>
      </c>
      <c r="C8994">
        <v>66</v>
      </c>
      <c r="D8994">
        <v>0</v>
      </c>
      <c r="F8994">
        <v>0</v>
      </c>
      <c r="G8994">
        <v>0</v>
      </c>
      <c r="H8994">
        <v>0</v>
      </c>
      <c r="I8994" t="s">
        <v>149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5" x14ac:dyDescent="0.3">
      <c r="A8995" s="2">
        <v>45968</v>
      </c>
      <c r="B8995" t="s">
        <v>58</v>
      </c>
      <c r="C8995">
        <v>597</v>
      </c>
      <c r="D8995">
        <v>3</v>
      </c>
      <c r="E8995">
        <v>0.93</v>
      </c>
      <c r="F8995">
        <v>0.503</v>
      </c>
      <c r="G8995">
        <v>2.79</v>
      </c>
      <c r="H8995">
        <v>2.79</v>
      </c>
      <c r="I8995" t="s">
        <v>149</v>
      </c>
      <c r="J8995">
        <v>1</v>
      </c>
      <c r="K8995">
        <v>1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25.49</v>
      </c>
      <c r="S8995">
        <v>25.49</v>
      </c>
      <c r="T8995">
        <v>25.49</v>
      </c>
      <c r="U8995">
        <v>25.49</v>
      </c>
      <c r="V8995">
        <v>10.945468809999999</v>
      </c>
      <c r="W8995">
        <v>10.945468809999999</v>
      </c>
      <c r="X8995">
        <v>9.1362007169999995</v>
      </c>
      <c r="Y8995">
        <v>9.1362007169999995</v>
      </c>
    </row>
    <row r="8996" spans="1:25" x14ac:dyDescent="0.3">
      <c r="A8996" s="2">
        <v>45968</v>
      </c>
      <c r="B8996" t="s">
        <v>110</v>
      </c>
      <c r="C8996">
        <v>406</v>
      </c>
      <c r="D8996">
        <v>4</v>
      </c>
      <c r="E8996">
        <v>0.64500000000000002</v>
      </c>
      <c r="F8996">
        <v>0.98499999999999999</v>
      </c>
      <c r="G8996">
        <v>2.58</v>
      </c>
      <c r="H8996">
        <v>2.58</v>
      </c>
      <c r="I8996" t="s">
        <v>149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34.49</v>
      </c>
      <c r="S8996">
        <v>34.49</v>
      </c>
      <c r="T8996">
        <v>34.49</v>
      </c>
      <c r="U8996">
        <v>34.49</v>
      </c>
      <c r="V8996">
        <v>7.4804291100000002</v>
      </c>
      <c r="W8996">
        <v>7.4804291100000002</v>
      </c>
      <c r="X8996">
        <v>13.36821705</v>
      </c>
      <c r="Y8996">
        <v>13.36821705</v>
      </c>
    </row>
    <row r="8997" spans="1:25" x14ac:dyDescent="0.3">
      <c r="A8997" s="2">
        <v>45968</v>
      </c>
      <c r="B8997" t="s">
        <v>34</v>
      </c>
      <c r="C8997">
        <v>688</v>
      </c>
      <c r="D8997">
        <v>0</v>
      </c>
      <c r="F8997">
        <v>0</v>
      </c>
      <c r="G8997">
        <v>0</v>
      </c>
      <c r="H8997">
        <v>0</v>
      </c>
      <c r="I8997" t="s">
        <v>149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5" x14ac:dyDescent="0.3">
      <c r="A8998" s="2">
        <v>45968</v>
      </c>
      <c r="B8998" t="s">
        <v>28</v>
      </c>
      <c r="C8998">
        <v>493</v>
      </c>
      <c r="D8998">
        <v>5</v>
      </c>
      <c r="E8998">
        <v>1.1160000000000001</v>
      </c>
      <c r="F8998">
        <v>1.014</v>
      </c>
      <c r="G8998">
        <v>5.58</v>
      </c>
      <c r="H8998">
        <v>5.58</v>
      </c>
      <c r="I8998" t="s">
        <v>149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X8998">
        <v>0</v>
      </c>
      <c r="Y8998">
        <v>0</v>
      </c>
    </row>
    <row r="8999" spans="1:25" x14ac:dyDescent="0.3">
      <c r="A8999" s="2">
        <v>45968</v>
      </c>
      <c r="B8999" t="s">
        <v>28</v>
      </c>
      <c r="C8999">
        <v>22</v>
      </c>
      <c r="D8999">
        <v>0</v>
      </c>
      <c r="F8999">
        <v>0</v>
      </c>
      <c r="G8999">
        <v>0</v>
      </c>
      <c r="H8999">
        <v>0</v>
      </c>
      <c r="I8999" t="s">
        <v>149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5" x14ac:dyDescent="0.3">
      <c r="A9000" s="2">
        <v>45968</v>
      </c>
      <c r="B9000" t="s">
        <v>58</v>
      </c>
      <c r="C9000">
        <v>318</v>
      </c>
      <c r="D9000">
        <v>2</v>
      </c>
      <c r="E9000">
        <v>1.4550000000000001</v>
      </c>
      <c r="F9000">
        <v>0.629</v>
      </c>
      <c r="G9000">
        <v>2.91</v>
      </c>
      <c r="H9000">
        <v>2.91</v>
      </c>
      <c r="I9000" t="s">
        <v>149</v>
      </c>
      <c r="J9000">
        <v>1</v>
      </c>
      <c r="K9000">
        <v>1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  <c r="R9000">
        <v>25.49</v>
      </c>
      <c r="S9000">
        <v>25.49</v>
      </c>
      <c r="T9000">
        <v>25.49</v>
      </c>
      <c r="U9000">
        <v>25.49</v>
      </c>
      <c r="V9000">
        <v>11.416241660000001</v>
      </c>
      <c r="W9000">
        <v>11.416241660000001</v>
      </c>
      <c r="X9000">
        <v>8.7594501719999993</v>
      </c>
      <c r="Y9000">
        <v>8.7594501719999993</v>
      </c>
    </row>
    <row r="9001" spans="1:25" x14ac:dyDescent="0.3">
      <c r="A9001" s="2">
        <v>45968</v>
      </c>
      <c r="B9001" t="s">
        <v>110</v>
      </c>
      <c r="C9001">
        <v>297</v>
      </c>
      <c r="D9001">
        <v>3</v>
      </c>
      <c r="E9001">
        <v>1.393</v>
      </c>
      <c r="F9001">
        <v>1.01</v>
      </c>
      <c r="G9001">
        <v>4.18</v>
      </c>
      <c r="H9001">
        <v>4.18</v>
      </c>
      <c r="I9001" t="s">
        <v>149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X9001">
        <v>0</v>
      </c>
      <c r="Y9001">
        <v>0</v>
      </c>
    </row>
    <row r="9002" spans="1:25" x14ac:dyDescent="0.3">
      <c r="A9002" s="2">
        <v>45968</v>
      </c>
      <c r="B9002" t="s">
        <v>34</v>
      </c>
      <c r="C9002">
        <v>610</v>
      </c>
      <c r="D9002">
        <v>4</v>
      </c>
      <c r="E9002">
        <v>1.123</v>
      </c>
      <c r="F9002">
        <v>0.65600000000000003</v>
      </c>
      <c r="G9002">
        <v>4.49</v>
      </c>
      <c r="H9002">
        <v>4.49</v>
      </c>
      <c r="I9002" t="s">
        <v>149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X9002">
        <v>0</v>
      </c>
      <c r="Y9002">
        <v>0</v>
      </c>
    </row>
    <row r="9003" spans="1:25" x14ac:dyDescent="0.3">
      <c r="A9003" s="2">
        <v>45968</v>
      </c>
      <c r="B9003" t="s">
        <v>34</v>
      </c>
      <c r="C9003">
        <v>142</v>
      </c>
      <c r="D9003">
        <v>1</v>
      </c>
      <c r="E9003">
        <v>0.38</v>
      </c>
      <c r="F9003">
        <v>0.70399999999999996</v>
      </c>
      <c r="G9003">
        <v>0.38</v>
      </c>
      <c r="H9003">
        <v>0.38</v>
      </c>
      <c r="I9003" t="s">
        <v>149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X9003">
        <v>0</v>
      </c>
      <c r="Y9003">
        <v>0</v>
      </c>
    </row>
    <row r="9004" spans="1:25" x14ac:dyDescent="0.3">
      <c r="A9004" s="2">
        <v>45968</v>
      </c>
      <c r="B9004" t="s">
        <v>58</v>
      </c>
      <c r="C9004">
        <v>289</v>
      </c>
      <c r="D9004">
        <v>2</v>
      </c>
      <c r="E9004">
        <v>0.4</v>
      </c>
      <c r="F9004">
        <v>0.69199999999999995</v>
      </c>
      <c r="G9004">
        <v>0.8</v>
      </c>
      <c r="H9004">
        <v>0.8</v>
      </c>
      <c r="I9004" t="s">
        <v>149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X9004">
        <v>0</v>
      </c>
      <c r="Y9004">
        <v>0</v>
      </c>
    </row>
    <row r="9005" spans="1:25" x14ac:dyDescent="0.3">
      <c r="A9005" s="2">
        <v>45968</v>
      </c>
      <c r="B9005" t="s">
        <v>28</v>
      </c>
      <c r="C9005">
        <v>62</v>
      </c>
      <c r="D9005">
        <v>0</v>
      </c>
      <c r="F9005">
        <v>0</v>
      </c>
      <c r="G9005">
        <v>0</v>
      </c>
      <c r="H9005">
        <v>0</v>
      </c>
      <c r="I9005" t="s">
        <v>149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5" x14ac:dyDescent="0.3">
      <c r="A9006" s="2">
        <v>45968</v>
      </c>
      <c r="B9006" t="s">
        <v>110</v>
      </c>
      <c r="C9006">
        <v>1781</v>
      </c>
      <c r="D9006">
        <v>3</v>
      </c>
      <c r="E9006">
        <v>0.58299999999999996</v>
      </c>
      <c r="F9006">
        <v>0.16800000000000001</v>
      </c>
      <c r="G9006">
        <v>1.75</v>
      </c>
      <c r="H9006">
        <v>1.75</v>
      </c>
      <c r="I9006" t="s">
        <v>149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X9006">
        <v>0</v>
      </c>
      <c r="Y9006">
        <v>0</v>
      </c>
    </row>
    <row r="9007" spans="1:25" x14ac:dyDescent="0.3">
      <c r="A9007" s="2">
        <v>45968</v>
      </c>
      <c r="B9007" t="s">
        <v>26</v>
      </c>
      <c r="C9007">
        <v>193</v>
      </c>
      <c r="D9007">
        <v>1</v>
      </c>
      <c r="E9007">
        <v>2.4</v>
      </c>
      <c r="F9007">
        <v>0.51800000000000002</v>
      </c>
      <c r="G9007">
        <v>2.4</v>
      </c>
      <c r="H9007">
        <v>2.4</v>
      </c>
      <c r="I9007" t="s">
        <v>149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X9007">
        <v>0</v>
      </c>
      <c r="Y9007">
        <v>0</v>
      </c>
    </row>
    <row r="9008" spans="1:25" x14ac:dyDescent="0.3">
      <c r="A9008" s="2">
        <v>45968</v>
      </c>
      <c r="B9008" t="s">
        <v>30</v>
      </c>
      <c r="C9008">
        <v>13</v>
      </c>
      <c r="D9008">
        <v>0</v>
      </c>
      <c r="F9008">
        <v>0</v>
      </c>
      <c r="G9008">
        <v>0</v>
      </c>
      <c r="H9008">
        <v>0</v>
      </c>
      <c r="I9008" t="s">
        <v>149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5" x14ac:dyDescent="0.3">
      <c r="A9009" s="2">
        <v>45968</v>
      </c>
      <c r="B9009" t="s">
        <v>26</v>
      </c>
      <c r="C9009">
        <v>408</v>
      </c>
      <c r="D9009">
        <v>0</v>
      </c>
      <c r="F9009">
        <v>0</v>
      </c>
      <c r="G9009">
        <v>0</v>
      </c>
      <c r="H9009">
        <v>0</v>
      </c>
      <c r="I9009" t="s">
        <v>149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5" x14ac:dyDescent="0.3">
      <c r="A9010" s="2">
        <v>45968</v>
      </c>
      <c r="B9010" t="s">
        <v>30</v>
      </c>
      <c r="C9010">
        <v>150</v>
      </c>
      <c r="D9010">
        <v>0</v>
      </c>
      <c r="F9010">
        <v>0</v>
      </c>
      <c r="G9010">
        <v>0</v>
      </c>
      <c r="H9010">
        <v>0</v>
      </c>
      <c r="I9010" t="s">
        <v>149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5" x14ac:dyDescent="0.3">
      <c r="A9011" s="2">
        <v>45968</v>
      </c>
      <c r="B9011" t="s">
        <v>26</v>
      </c>
      <c r="C9011">
        <v>271</v>
      </c>
      <c r="D9011">
        <v>1</v>
      </c>
      <c r="E9011">
        <v>2.37</v>
      </c>
      <c r="F9011">
        <v>0.36899999999999999</v>
      </c>
      <c r="G9011">
        <v>2.37</v>
      </c>
      <c r="H9011">
        <v>2.37</v>
      </c>
      <c r="I9011" t="s">
        <v>149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X9011">
        <v>0</v>
      </c>
      <c r="Y9011">
        <v>0</v>
      </c>
    </row>
    <row r="9012" spans="1:25" x14ac:dyDescent="0.3">
      <c r="A9012" s="2">
        <v>45968</v>
      </c>
      <c r="B9012" t="s">
        <v>30</v>
      </c>
      <c r="C9012">
        <v>28</v>
      </c>
      <c r="D9012">
        <v>0</v>
      </c>
      <c r="F9012">
        <v>0</v>
      </c>
      <c r="G9012">
        <v>0</v>
      </c>
      <c r="H9012">
        <v>0</v>
      </c>
      <c r="I9012" t="s">
        <v>149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5" x14ac:dyDescent="0.3">
      <c r="A9013" s="2">
        <v>45968</v>
      </c>
      <c r="B9013" t="s">
        <v>30</v>
      </c>
      <c r="C9013">
        <v>33</v>
      </c>
      <c r="D9013">
        <v>0</v>
      </c>
      <c r="F9013">
        <v>0</v>
      </c>
      <c r="G9013">
        <v>0</v>
      </c>
      <c r="H9013">
        <v>0</v>
      </c>
      <c r="I9013" t="s">
        <v>149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5" x14ac:dyDescent="0.3">
      <c r="A9014" s="2">
        <v>45968</v>
      </c>
      <c r="B9014" t="s">
        <v>26</v>
      </c>
      <c r="C9014">
        <v>383</v>
      </c>
      <c r="D9014">
        <v>3</v>
      </c>
      <c r="E9014">
        <v>0.74299999999999999</v>
      </c>
      <c r="F9014">
        <v>0.78300000000000003</v>
      </c>
      <c r="G9014">
        <v>2.23</v>
      </c>
      <c r="H9014">
        <v>2.23</v>
      </c>
      <c r="I9014" t="s">
        <v>149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X9014">
        <v>0</v>
      </c>
      <c r="Y9014">
        <v>0</v>
      </c>
    </row>
    <row r="9015" spans="1:25" x14ac:dyDescent="0.3">
      <c r="A9015" s="2">
        <v>45968</v>
      </c>
      <c r="B9015" t="s">
        <v>86</v>
      </c>
      <c r="C9015">
        <v>30</v>
      </c>
      <c r="D9015">
        <v>0</v>
      </c>
      <c r="F9015">
        <v>0</v>
      </c>
      <c r="G9015">
        <v>0</v>
      </c>
      <c r="H9015">
        <v>0</v>
      </c>
      <c r="I9015" t="s">
        <v>149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5" x14ac:dyDescent="0.3">
      <c r="A9016" s="2">
        <v>45968</v>
      </c>
      <c r="B9016" t="s">
        <v>32</v>
      </c>
      <c r="C9016">
        <v>444</v>
      </c>
      <c r="D9016">
        <v>1</v>
      </c>
      <c r="E9016">
        <v>1.24</v>
      </c>
      <c r="F9016">
        <v>0.22500000000000001</v>
      </c>
      <c r="G9016">
        <v>1.24</v>
      </c>
      <c r="H9016">
        <v>1.24</v>
      </c>
      <c r="I9016" t="s">
        <v>149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X9016">
        <v>0</v>
      </c>
      <c r="Y9016">
        <v>0</v>
      </c>
    </row>
    <row r="9017" spans="1:25" x14ac:dyDescent="0.3">
      <c r="A9017" s="2">
        <v>45968</v>
      </c>
      <c r="B9017" t="s">
        <v>46</v>
      </c>
      <c r="C9017">
        <v>189</v>
      </c>
      <c r="D9017">
        <v>0</v>
      </c>
      <c r="F9017">
        <v>0</v>
      </c>
      <c r="G9017">
        <v>0</v>
      </c>
      <c r="H9017">
        <v>0</v>
      </c>
      <c r="I9017" t="s">
        <v>149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5" x14ac:dyDescent="0.3">
      <c r="A9018" s="2">
        <v>45968</v>
      </c>
      <c r="B9018" t="s">
        <v>38</v>
      </c>
      <c r="C9018">
        <v>381</v>
      </c>
      <c r="D9018">
        <v>3</v>
      </c>
      <c r="E9018">
        <v>0.81699999999999995</v>
      </c>
      <c r="F9018">
        <v>0.78700000000000003</v>
      </c>
      <c r="G9018">
        <v>2.4500000000000002</v>
      </c>
      <c r="H9018">
        <v>2.4500000000000002</v>
      </c>
      <c r="I9018" t="s">
        <v>149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21.88</v>
      </c>
      <c r="S9018">
        <v>21.88</v>
      </c>
      <c r="T9018">
        <v>21.88</v>
      </c>
      <c r="U9018">
        <v>21.88</v>
      </c>
      <c r="V9018">
        <v>11.197440589999999</v>
      </c>
      <c r="W9018">
        <v>11.197440589999999</v>
      </c>
      <c r="X9018">
        <v>8.9306122450000007</v>
      </c>
      <c r="Y9018">
        <v>8.9306122450000007</v>
      </c>
    </row>
    <row r="9019" spans="1:25" x14ac:dyDescent="0.3">
      <c r="A9019" s="2">
        <v>45968</v>
      </c>
      <c r="B9019" t="s">
        <v>46</v>
      </c>
      <c r="C9019">
        <v>380</v>
      </c>
      <c r="D9019">
        <v>1</v>
      </c>
      <c r="E9019">
        <v>1.5</v>
      </c>
      <c r="F9019">
        <v>0.26300000000000001</v>
      </c>
      <c r="G9019">
        <v>1.5</v>
      </c>
      <c r="H9019">
        <v>1.5</v>
      </c>
      <c r="I9019" t="s">
        <v>149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X9019">
        <v>0</v>
      </c>
      <c r="Y9019">
        <v>0</v>
      </c>
    </row>
    <row r="9020" spans="1:25" x14ac:dyDescent="0.3">
      <c r="A9020" s="2">
        <v>45968</v>
      </c>
      <c r="B9020" t="s">
        <v>38</v>
      </c>
      <c r="C9020">
        <v>705</v>
      </c>
      <c r="D9020">
        <v>2</v>
      </c>
      <c r="E9020">
        <v>1.23</v>
      </c>
      <c r="F9020">
        <v>0.28399999999999997</v>
      </c>
      <c r="G9020">
        <v>2.46</v>
      </c>
      <c r="H9020">
        <v>2.46</v>
      </c>
      <c r="I9020" t="s">
        <v>149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X9020">
        <v>0</v>
      </c>
      <c r="Y9020">
        <v>0</v>
      </c>
    </row>
    <row r="9021" spans="1:25" x14ac:dyDescent="0.3">
      <c r="A9021" s="2">
        <v>45968</v>
      </c>
      <c r="B9021" t="s">
        <v>86</v>
      </c>
      <c r="C9021">
        <v>205</v>
      </c>
      <c r="D9021">
        <v>0</v>
      </c>
      <c r="F9021">
        <v>0</v>
      </c>
      <c r="G9021">
        <v>0</v>
      </c>
      <c r="H9021">
        <v>0</v>
      </c>
      <c r="I9021" t="s">
        <v>149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5" x14ac:dyDescent="0.3">
      <c r="A9022" s="2">
        <v>45968</v>
      </c>
      <c r="B9022" t="s">
        <v>32</v>
      </c>
      <c r="C9022">
        <v>650</v>
      </c>
      <c r="D9022">
        <v>3</v>
      </c>
      <c r="E9022">
        <v>0.747</v>
      </c>
      <c r="F9022">
        <v>0.46200000000000002</v>
      </c>
      <c r="G9022">
        <v>2.2400000000000002</v>
      </c>
      <c r="H9022">
        <v>2.2400000000000002</v>
      </c>
      <c r="I9022" t="s">
        <v>149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X9022">
        <v>0</v>
      </c>
      <c r="Y9022">
        <v>0</v>
      </c>
    </row>
    <row r="9023" spans="1:25" x14ac:dyDescent="0.3">
      <c r="A9023" s="2">
        <v>45968</v>
      </c>
      <c r="B9023" t="s">
        <v>38</v>
      </c>
      <c r="C9023">
        <v>392</v>
      </c>
      <c r="D9023">
        <v>2</v>
      </c>
      <c r="E9023">
        <v>0.97</v>
      </c>
      <c r="F9023">
        <v>0.51</v>
      </c>
      <c r="G9023">
        <v>1.94</v>
      </c>
      <c r="H9023">
        <v>1.94</v>
      </c>
      <c r="I9023" t="s">
        <v>149</v>
      </c>
      <c r="J9023">
        <v>1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24.49</v>
      </c>
      <c r="S9023">
        <v>24.49</v>
      </c>
      <c r="T9023">
        <v>24.49</v>
      </c>
      <c r="U9023">
        <v>24.49</v>
      </c>
      <c r="V9023">
        <v>7.9216006529999996</v>
      </c>
      <c r="W9023">
        <v>7.9216006529999996</v>
      </c>
      <c r="X9023">
        <v>12.62371134</v>
      </c>
      <c r="Y9023">
        <v>12.62371134</v>
      </c>
    </row>
    <row r="9024" spans="1:25" x14ac:dyDescent="0.3">
      <c r="A9024" s="2">
        <v>45968</v>
      </c>
      <c r="B9024" t="s">
        <v>86</v>
      </c>
      <c r="C9024">
        <v>216</v>
      </c>
      <c r="D9024">
        <v>1</v>
      </c>
      <c r="E9024">
        <v>2.0699999999999998</v>
      </c>
      <c r="F9024">
        <v>0.46300000000000002</v>
      </c>
      <c r="G9024">
        <v>2.0699999999999998</v>
      </c>
      <c r="H9024">
        <v>2.0699999999999998</v>
      </c>
      <c r="I9024" t="s">
        <v>149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X9024">
        <v>0</v>
      </c>
      <c r="Y9024">
        <v>0</v>
      </c>
    </row>
    <row r="9025" spans="1:25" x14ac:dyDescent="0.3">
      <c r="A9025" s="2">
        <v>45968</v>
      </c>
      <c r="B9025" t="s">
        <v>32</v>
      </c>
      <c r="C9025">
        <v>35</v>
      </c>
      <c r="D9025">
        <v>0</v>
      </c>
      <c r="F9025">
        <v>0</v>
      </c>
      <c r="G9025">
        <v>0</v>
      </c>
      <c r="H9025">
        <v>0</v>
      </c>
      <c r="I9025" t="s">
        <v>149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5" x14ac:dyDescent="0.3">
      <c r="A9026" s="2">
        <v>45968</v>
      </c>
      <c r="B9026" t="s">
        <v>46</v>
      </c>
      <c r="C9026">
        <v>380</v>
      </c>
      <c r="D9026">
        <v>2</v>
      </c>
      <c r="E9026">
        <v>2.16</v>
      </c>
      <c r="F9026">
        <v>0.52600000000000002</v>
      </c>
      <c r="G9026">
        <v>4.32</v>
      </c>
      <c r="H9026">
        <v>4.32</v>
      </c>
      <c r="I9026" t="s">
        <v>149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X9026">
        <v>0</v>
      </c>
      <c r="Y9026">
        <v>0</v>
      </c>
    </row>
    <row r="9027" spans="1:25" x14ac:dyDescent="0.3">
      <c r="A9027" s="2">
        <v>45968</v>
      </c>
      <c r="B9027" t="s">
        <v>86</v>
      </c>
      <c r="C9027">
        <v>124</v>
      </c>
      <c r="D9027">
        <v>0</v>
      </c>
      <c r="F9027">
        <v>0</v>
      </c>
      <c r="G9027">
        <v>0</v>
      </c>
      <c r="H9027">
        <v>0</v>
      </c>
      <c r="I9027" t="s">
        <v>149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5" x14ac:dyDescent="0.3">
      <c r="A9028" s="2">
        <v>45968</v>
      </c>
      <c r="B9028" t="s">
        <v>46</v>
      </c>
      <c r="C9028">
        <v>64</v>
      </c>
      <c r="D9028">
        <v>0</v>
      </c>
      <c r="F9028">
        <v>0</v>
      </c>
      <c r="G9028">
        <v>0</v>
      </c>
      <c r="H9028">
        <v>0</v>
      </c>
      <c r="I9028" t="s">
        <v>149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5" x14ac:dyDescent="0.3">
      <c r="A9029" s="2">
        <v>45968</v>
      </c>
      <c r="B9029" t="s">
        <v>32</v>
      </c>
      <c r="C9029">
        <v>361</v>
      </c>
      <c r="D9029">
        <v>4</v>
      </c>
      <c r="E9029">
        <v>0.65</v>
      </c>
      <c r="F9029">
        <v>1.1080000000000001</v>
      </c>
      <c r="G9029">
        <v>2.6</v>
      </c>
      <c r="H9029">
        <v>2.6</v>
      </c>
      <c r="I9029" t="s">
        <v>149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X9029">
        <v>0</v>
      </c>
      <c r="Y9029">
        <v>0</v>
      </c>
    </row>
    <row r="9030" spans="1:25" x14ac:dyDescent="0.3">
      <c r="A9030" s="2">
        <v>45968</v>
      </c>
      <c r="B9030" t="s">
        <v>38</v>
      </c>
      <c r="C9030">
        <v>1213</v>
      </c>
      <c r="D9030">
        <v>11</v>
      </c>
      <c r="E9030">
        <v>0.45500000000000002</v>
      </c>
      <c r="F9030">
        <v>0.90700000000000003</v>
      </c>
      <c r="G9030">
        <v>5.01</v>
      </c>
      <c r="H9030">
        <v>5.01</v>
      </c>
      <c r="I9030" t="s">
        <v>149</v>
      </c>
      <c r="J9030">
        <v>0</v>
      </c>
      <c r="K9030">
        <v>1</v>
      </c>
      <c r="L9030">
        <v>1</v>
      </c>
      <c r="M9030">
        <v>1</v>
      </c>
      <c r="N9030">
        <v>0</v>
      </c>
      <c r="O9030">
        <v>1</v>
      </c>
      <c r="P9030">
        <v>1</v>
      </c>
      <c r="Q9030">
        <v>1</v>
      </c>
      <c r="R9030">
        <v>0</v>
      </c>
      <c r="S9030">
        <v>42.49</v>
      </c>
      <c r="T9030">
        <v>42.49</v>
      </c>
      <c r="U9030">
        <v>42.49</v>
      </c>
      <c r="V9030">
        <v>11.791009649999999</v>
      </c>
      <c r="W9030">
        <v>11.791009649999999</v>
      </c>
      <c r="X9030">
        <v>8.4810379240000007</v>
      </c>
      <c r="Y9030">
        <v>8.4810379240000007</v>
      </c>
    </row>
    <row r="9031" spans="1:25" x14ac:dyDescent="0.3">
      <c r="A9031" s="2">
        <v>45968</v>
      </c>
      <c r="B9031" t="s">
        <v>40</v>
      </c>
      <c r="C9031">
        <v>149</v>
      </c>
      <c r="D9031">
        <v>0</v>
      </c>
      <c r="F9031">
        <v>0</v>
      </c>
      <c r="G9031">
        <v>0</v>
      </c>
      <c r="H9031">
        <v>0</v>
      </c>
      <c r="I9031" t="s">
        <v>149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5" x14ac:dyDescent="0.3">
      <c r="A9032" s="2">
        <v>45968</v>
      </c>
      <c r="B9032" t="s">
        <v>76</v>
      </c>
      <c r="C9032">
        <v>47</v>
      </c>
      <c r="D9032">
        <v>0</v>
      </c>
      <c r="F9032">
        <v>0</v>
      </c>
      <c r="G9032">
        <v>0</v>
      </c>
      <c r="H9032">
        <v>0</v>
      </c>
      <c r="I9032" t="s">
        <v>149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5" x14ac:dyDescent="0.3">
      <c r="A9033" s="2">
        <v>45968</v>
      </c>
      <c r="B9033" t="s">
        <v>92</v>
      </c>
      <c r="C9033">
        <v>3</v>
      </c>
      <c r="D9033">
        <v>0</v>
      </c>
      <c r="F9033">
        <v>0</v>
      </c>
      <c r="G9033">
        <v>0</v>
      </c>
      <c r="H9033">
        <v>0</v>
      </c>
      <c r="I9033" t="s">
        <v>149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5" x14ac:dyDescent="0.3">
      <c r="A9034" s="2">
        <v>45968</v>
      </c>
      <c r="B9034" t="s">
        <v>68</v>
      </c>
      <c r="C9034">
        <v>150</v>
      </c>
      <c r="D9034">
        <v>0</v>
      </c>
      <c r="F9034">
        <v>0</v>
      </c>
      <c r="G9034">
        <v>0</v>
      </c>
      <c r="H9034">
        <v>0</v>
      </c>
      <c r="I9034" t="s">
        <v>149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5" x14ac:dyDescent="0.3">
      <c r="A9035" s="2">
        <v>45968</v>
      </c>
      <c r="B9035" t="s">
        <v>70</v>
      </c>
      <c r="C9035">
        <v>228</v>
      </c>
      <c r="D9035">
        <v>1</v>
      </c>
      <c r="E9035">
        <v>3.43</v>
      </c>
      <c r="F9035">
        <v>0.439</v>
      </c>
      <c r="G9035">
        <v>3.43</v>
      </c>
      <c r="H9035">
        <v>3.43</v>
      </c>
      <c r="I9035" t="s">
        <v>149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X9035">
        <v>0</v>
      </c>
      <c r="Y9035">
        <v>0</v>
      </c>
    </row>
    <row r="9036" spans="1:25" x14ac:dyDescent="0.3">
      <c r="A9036" s="2">
        <v>45968</v>
      </c>
      <c r="B9036" t="s">
        <v>78</v>
      </c>
      <c r="C9036">
        <v>15</v>
      </c>
      <c r="D9036">
        <v>0</v>
      </c>
      <c r="F9036">
        <v>0</v>
      </c>
      <c r="G9036">
        <v>0</v>
      </c>
      <c r="H9036">
        <v>0</v>
      </c>
      <c r="I9036" t="s">
        <v>149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5" x14ac:dyDescent="0.3">
      <c r="A9037" s="2">
        <v>45968</v>
      </c>
      <c r="B9037" t="s">
        <v>74</v>
      </c>
      <c r="C9037">
        <v>558</v>
      </c>
      <c r="D9037">
        <v>0</v>
      </c>
      <c r="F9037">
        <v>0</v>
      </c>
      <c r="G9037">
        <v>0</v>
      </c>
      <c r="H9037">
        <v>0</v>
      </c>
      <c r="I9037" t="s">
        <v>149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5" x14ac:dyDescent="0.3">
      <c r="A9038" s="2">
        <v>45968</v>
      </c>
      <c r="B9038" t="s">
        <v>64</v>
      </c>
      <c r="C9038">
        <v>143</v>
      </c>
      <c r="D9038">
        <v>0</v>
      </c>
      <c r="F9038">
        <v>0</v>
      </c>
      <c r="G9038">
        <v>0</v>
      </c>
      <c r="H9038">
        <v>0</v>
      </c>
      <c r="I9038" t="s">
        <v>149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5" x14ac:dyDescent="0.3">
      <c r="A9039" s="2">
        <v>45968</v>
      </c>
      <c r="B9039" t="s">
        <v>86</v>
      </c>
      <c r="C9039">
        <v>16</v>
      </c>
      <c r="D9039">
        <v>0</v>
      </c>
      <c r="F9039">
        <v>0</v>
      </c>
      <c r="G9039">
        <v>0</v>
      </c>
      <c r="H9039">
        <v>0</v>
      </c>
      <c r="I9039" t="s">
        <v>149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5" x14ac:dyDescent="0.3">
      <c r="A9040" s="2">
        <v>45968</v>
      </c>
      <c r="B9040" t="s">
        <v>86</v>
      </c>
      <c r="C9040">
        <v>9</v>
      </c>
      <c r="D9040">
        <v>0</v>
      </c>
      <c r="F9040">
        <v>0</v>
      </c>
      <c r="G9040">
        <v>0</v>
      </c>
      <c r="H9040">
        <v>0</v>
      </c>
      <c r="I9040" t="s">
        <v>149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5" x14ac:dyDescent="0.3">
      <c r="A9041" s="2">
        <v>45968</v>
      </c>
      <c r="B9041" t="s">
        <v>66</v>
      </c>
      <c r="C9041">
        <v>11</v>
      </c>
      <c r="D9041">
        <v>0</v>
      </c>
      <c r="F9041">
        <v>0</v>
      </c>
      <c r="G9041">
        <v>0</v>
      </c>
      <c r="H9041">
        <v>0</v>
      </c>
      <c r="I9041" t="s">
        <v>149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5" x14ac:dyDescent="0.3">
      <c r="A9042" s="2">
        <v>45969</v>
      </c>
      <c r="B9042" t="s">
        <v>44</v>
      </c>
      <c r="C9042">
        <v>1268</v>
      </c>
      <c r="D9042">
        <v>5</v>
      </c>
      <c r="E9042">
        <v>2.39</v>
      </c>
      <c r="F9042">
        <v>0.39400000000000002</v>
      </c>
      <c r="G9042">
        <v>11.95</v>
      </c>
      <c r="H9042">
        <v>11.95</v>
      </c>
      <c r="I9042" t="s">
        <v>149</v>
      </c>
      <c r="J9042">
        <v>5</v>
      </c>
      <c r="K9042">
        <v>6</v>
      </c>
      <c r="L9042">
        <v>6</v>
      </c>
      <c r="M9042">
        <v>6</v>
      </c>
      <c r="N9042">
        <v>6</v>
      </c>
      <c r="O9042">
        <v>7</v>
      </c>
      <c r="P9042">
        <v>7</v>
      </c>
      <c r="Q9042">
        <v>7</v>
      </c>
      <c r="R9042">
        <v>195.52</v>
      </c>
      <c r="S9042">
        <v>232.4</v>
      </c>
      <c r="T9042">
        <v>232.4</v>
      </c>
      <c r="U9042">
        <v>232.4</v>
      </c>
      <c r="V9042">
        <v>5.1419965579999998</v>
      </c>
      <c r="W9042">
        <v>5.1419965579999998</v>
      </c>
      <c r="X9042">
        <v>19.44769874</v>
      </c>
      <c r="Y9042">
        <v>19.44769874</v>
      </c>
    </row>
    <row r="9043" spans="1:25" x14ac:dyDescent="0.3">
      <c r="A9043" s="2">
        <v>45969</v>
      </c>
      <c r="B9043" t="s">
        <v>42</v>
      </c>
      <c r="C9043">
        <v>3720</v>
      </c>
      <c r="D9043">
        <v>39</v>
      </c>
      <c r="E9043">
        <v>1.752</v>
      </c>
      <c r="F9043">
        <v>1.048</v>
      </c>
      <c r="G9043">
        <v>68.33</v>
      </c>
      <c r="H9043">
        <v>68.33</v>
      </c>
      <c r="I9043" t="s">
        <v>149</v>
      </c>
      <c r="J9043">
        <v>5</v>
      </c>
      <c r="K9043">
        <v>5</v>
      </c>
      <c r="L9043">
        <v>5</v>
      </c>
      <c r="M9043">
        <v>5</v>
      </c>
      <c r="N9043">
        <v>5</v>
      </c>
      <c r="O9043">
        <v>5</v>
      </c>
      <c r="P9043">
        <v>5</v>
      </c>
      <c r="Q9043">
        <v>5</v>
      </c>
      <c r="R9043">
        <v>124.9</v>
      </c>
      <c r="S9043">
        <v>124.9</v>
      </c>
      <c r="T9043">
        <v>124.9</v>
      </c>
      <c r="U9043">
        <v>124.9</v>
      </c>
      <c r="V9043">
        <v>54.707766210000003</v>
      </c>
      <c r="W9043">
        <v>54.707766210000003</v>
      </c>
      <c r="X9043">
        <v>1.827894044</v>
      </c>
      <c r="Y9043">
        <v>1.827894044</v>
      </c>
    </row>
    <row r="9044" spans="1:25" x14ac:dyDescent="0.3">
      <c r="A9044" s="2">
        <v>45969</v>
      </c>
      <c r="B9044" t="s">
        <v>40</v>
      </c>
      <c r="C9044">
        <v>1954</v>
      </c>
      <c r="D9044">
        <v>21</v>
      </c>
      <c r="E9044">
        <v>2.508</v>
      </c>
      <c r="F9044">
        <v>1.075</v>
      </c>
      <c r="G9044">
        <v>52.67</v>
      </c>
      <c r="H9044">
        <v>52.67</v>
      </c>
      <c r="I9044" t="s">
        <v>149</v>
      </c>
      <c r="J9044">
        <v>3</v>
      </c>
      <c r="K9044">
        <v>3</v>
      </c>
      <c r="L9044">
        <v>3</v>
      </c>
      <c r="M9044">
        <v>3</v>
      </c>
      <c r="N9044">
        <v>3</v>
      </c>
      <c r="O9044">
        <v>3</v>
      </c>
      <c r="P9044">
        <v>3</v>
      </c>
      <c r="Q9044">
        <v>3</v>
      </c>
      <c r="R9044">
        <v>89.64</v>
      </c>
      <c r="S9044">
        <v>89.64</v>
      </c>
      <c r="T9044">
        <v>89.64</v>
      </c>
      <c r="U9044">
        <v>89.64</v>
      </c>
      <c r="V9044">
        <v>58.757251230000001</v>
      </c>
      <c r="W9044">
        <v>58.757251230000001</v>
      </c>
      <c r="X9044">
        <v>1.7019176</v>
      </c>
      <c r="Y9044">
        <v>1.7019176</v>
      </c>
    </row>
    <row r="9045" spans="1:25" x14ac:dyDescent="0.3">
      <c r="A9045" s="2">
        <v>45969</v>
      </c>
      <c r="B9045" t="s">
        <v>46</v>
      </c>
      <c r="C9045">
        <v>1283</v>
      </c>
      <c r="D9045">
        <v>13</v>
      </c>
      <c r="E9045">
        <v>4.0890000000000004</v>
      </c>
      <c r="F9045">
        <v>1.0129999999999999</v>
      </c>
      <c r="G9045">
        <v>53.16</v>
      </c>
      <c r="H9045">
        <v>53.16</v>
      </c>
      <c r="I9045" t="s">
        <v>149</v>
      </c>
      <c r="J9045">
        <v>2</v>
      </c>
      <c r="K9045">
        <v>2</v>
      </c>
      <c r="L9045">
        <v>2</v>
      </c>
      <c r="M9045">
        <v>2</v>
      </c>
      <c r="N9045">
        <v>8</v>
      </c>
      <c r="O9045">
        <v>8</v>
      </c>
      <c r="P9045">
        <v>8</v>
      </c>
      <c r="Q9045">
        <v>8</v>
      </c>
      <c r="R9045">
        <v>243.92</v>
      </c>
      <c r="S9045">
        <v>243.92</v>
      </c>
      <c r="T9045">
        <v>243.92</v>
      </c>
      <c r="U9045">
        <v>243.92</v>
      </c>
      <c r="V9045">
        <v>21.794030830000001</v>
      </c>
      <c r="W9045">
        <v>21.794030830000001</v>
      </c>
      <c r="X9045">
        <v>4.5884123399999996</v>
      </c>
      <c r="Y9045">
        <v>4.5884123399999996</v>
      </c>
    </row>
    <row r="9046" spans="1:25" x14ac:dyDescent="0.3">
      <c r="A9046" s="2">
        <v>45969</v>
      </c>
      <c r="B9046" t="s">
        <v>62</v>
      </c>
      <c r="C9046">
        <v>1336</v>
      </c>
      <c r="D9046">
        <v>5</v>
      </c>
      <c r="E9046">
        <v>5.0519999999999996</v>
      </c>
      <c r="F9046">
        <v>0.374</v>
      </c>
      <c r="G9046">
        <v>25.26</v>
      </c>
      <c r="H9046">
        <v>25.26</v>
      </c>
      <c r="I9046" t="s">
        <v>149</v>
      </c>
      <c r="J9046">
        <v>4</v>
      </c>
      <c r="K9046">
        <v>5</v>
      </c>
      <c r="L9046">
        <v>5</v>
      </c>
      <c r="M9046">
        <v>5</v>
      </c>
      <c r="N9046">
        <v>5</v>
      </c>
      <c r="O9046">
        <v>6</v>
      </c>
      <c r="P9046">
        <v>6</v>
      </c>
      <c r="Q9046">
        <v>6</v>
      </c>
      <c r="R9046">
        <v>393.94</v>
      </c>
      <c r="S9046">
        <v>508.43</v>
      </c>
      <c r="T9046">
        <v>508.43</v>
      </c>
      <c r="U9046">
        <v>508.43</v>
      </c>
      <c r="V9046">
        <v>4.9682355490000001</v>
      </c>
      <c r="W9046">
        <v>4.9682355490000001</v>
      </c>
      <c r="X9046">
        <v>20.12787015</v>
      </c>
      <c r="Y9046">
        <v>20.12787015</v>
      </c>
    </row>
    <row r="9047" spans="1:25" x14ac:dyDescent="0.3">
      <c r="A9047" s="2">
        <v>45969</v>
      </c>
      <c r="B9047" t="s">
        <v>38</v>
      </c>
      <c r="C9047">
        <v>887</v>
      </c>
      <c r="D9047">
        <v>13</v>
      </c>
      <c r="E9047">
        <v>1.3420000000000001</v>
      </c>
      <c r="F9047">
        <v>1.466</v>
      </c>
      <c r="G9047">
        <v>17.45</v>
      </c>
      <c r="H9047">
        <v>17.45</v>
      </c>
      <c r="I9047" t="s">
        <v>149</v>
      </c>
      <c r="J9047">
        <v>0</v>
      </c>
      <c r="K9047">
        <v>1</v>
      </c>
      <c r="L9047">
        <v>1</v>
      </c>
      <c r="M9047">
        <v>1</v>
      </c>
      <c r="N9047">
        <v>0</v>
      </c>
      <c r="O9047">
        <v>1</v>
      </c>
      <c r="P9047">
        <v>1</v>
      </c>
      <c r="Q9047">
        <v>1</v>
      </c>
      <c r="R9047">
        <v>0</v>
      </c>
      <c r="S9047">
        <v>24.49</v>
      </c>
      <c r="T9047">
        <v>24.49</v>
      </c>
      <c r="U9047">
        <v>24.49</v>
      </c>
      <c r="V9047">
        <v>71.253572890000001</v>
      </c>
      <c r="W9047">
        <v>71.253572890000001</v>
      </c>
      <c r="X9047">
        <v>1.403438395</v>
      </c>
      <c r="Y9047">
        <v>1.403438395</v>
      </c>
    </row>
    <row r="9048" spans="1:25" x14ac:dyDescent="0.3">
      <c r="A9048" s="2">
        <v>45969</v>
      </c>
      <c r="B9048" t="s">
        <v>84</v>
      </c>
      <c r="C9048">
        <v>2174</v>
      </c>
      <c r="D9048">
        <v>25</v>
      </c>
      <c r="E9048">
        <v>1.84</v>
      </c>
      <c r="F9048">
        <v>1.1499999999999999</v>
      </c>
      <c r="G9048">
        <v>46</v>
      </c>
      <c r="H9048">
        <v>46</v>
      </c>
      <c r="I9048" t="s">
        <v>149</v>
      </c>
      <c r="J9048">
        <v>4</v>
      </c>
      <c r="K9048">
        <v>5</v>
      </c>
      <c r="L9048">
        <v>5</v>
      </c>
      <c r="M9048">
        <v>5</v>
      </c>
      <c r="N9048">
        <v>4</v>
      </c>
      <c r="O9048">
        <v>5</v>
      </c>
      <c r="P9048">
        <v>5</v>
      </c>
      <c r="Q9048">
        <v>5</v>
      </c>
      <c r="R9048">
        <v>228.37</v>
      </c>
      <c r="S9048">
        <v>299.27</v>
      </c>
      <c r="T9048">
        <v>299.27</v>
      </c>
      <c r="U9048">
        <v>299.27</v>
      </c>
      <c r="V9048">
        <v>15.370735460000001</v>
      </c>
      <c r="W9048">
        <v>15.370735460000001</v>
      </c>
      <c r="X9048">
        <v>6.5058695650000002</v>
      </c>
      <c r="Y9048">
        <v>6.5058695650000002</v>
      </c>
    </row>
    <row r="9049" spans="1:25" x14ac:dyDescent="0.3">
      <c r="A9049" s="2">
        <v>45969</v>
      </c>
      <c r="B9049" t="s">
        <v>56</v>
      </c>
      <c r="C9049">
        <v>607</v>
      </c>
      <c r="D9049">
        <v>4</v>
      </c>
      <c r="E9049">
        <v>1.4750000000000001</v>
      </c>
      <c r="F9049">
        <v>0.65900000000000003</v>
      </c>
      <c r="G9049">
        <v>5.9</v>
      </c>
      <c r="H9049">
        <v>5.9</v>
      </c>
      <c r="I9049" t="s">
        <v>149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X9049">
        <v>0</v>
      </c>
      <c r="Y9049">
        <v>0</v>
      </c>
    </row>
    <row r="9050" spans="1:25" x14ac:dyDescent="0.3">
      <c r="A9050" s="2">
        <v>45969</v>
      </c>
      <c r="B9050" t="s">
        <v>50</v>
      </c>
      <c r="C9050">
        <v>1569</v>
      </c>
      <c r="D9050">
        <v>11</v>
      </c>
      <c r="E9050">
        <v>1.5940000000000001</v>
      </c>
      <c r="F9050">
        <v>0.70099999999999996</v>
      </c>
      <c r="G9050">
        <v>17.53</v>
      </c>
      <c r="H9050">
        <v>17.53</v>
      </c>
      <c r="I9050" t="s">
        <v>149</v>
      </c>
      <c r="J9050">
        <v>0</v>
      </c>
      <c r="K9050">
        <v>1</v>
      </c>
      <c r="L9050">
        <v>1</v>
      </c>
      <c r="M9050">
        <v>1</v>
      </c>
      <c r="N9050">
        <v>0</v>
      </c>
      <c r="O9050">
        <v>1</v>
      </c>
      <c r="P9050">
        <v>1</v>
      </c>
      <c r="Q9050">
        <v>1</v>
      </c>
      <c r="R9050">
        <v>0</v>
      </c>
      <c r="S9050">
        <v>42.49</v>
      </c>
      <c r="T9050">
        <v>42.49</v>
      </c>
      <c r="U9050">
        <v>42.49</v>
      </c>
      <c r="V9050">
        <v>41.256766300000002</v>
      </c>
      <c r="W9050">
        <v>41.256766300000002</v>
      </c>
      <c r="X9050">
        <v>2.4238448369999999</v>
      </c>
      <c r="Y9050">
        <v>2.4238448369999999</v>
      </c>
    </row>
    <row r="9051" spans="1:25" x14ac:dyDescent="0.3">
      <c r="A9051" s="2">
        <v>45969</v>
      </c>
      <c r="B9051" t="s">
        <v>60</v>
      </c>
      <c r="C9051">
        <v>777</v>
      </c>
      <c r="D9051">
        <v>4</v>
      </c>
      <c r="E9051">
        <v>2.3050000000000002</v>
      </c>
      <c r="F9051">
        <v>0.51500000000000001</v>
      </c>
      <c r="G9051">
        <v>9.2200000000000006</v>
      </c>
      <c r="H9051">
        <v>9.2200000000000006</v>
      </c>
      <c r="I9051" t="s">
        <v>149</v>
      </c>
      <c r="J9051">
        <v>2</v>
      </c>
      <c r="K9051">
        <v>2</v>
      </c>
      <c r="L9051">
        <v>2</v>
      </c>
      <c r="M9051">
        <v>2</v>
      </c>
      <c r="N9051">
        <v>2</v>
      </c>
      <c r="O9051">
        <v>2</v>
      </c>
      <c r="P9051">
        <v>2</v>
      </c>
      <c r="Q9051">
        <v>2</v>
      </c>
      <c r="R9051">
        <v>80.37</v>
      </c>
      <c r="S9051">
        <v>80.37</v>
      </c>
      <c r="T9051">
        <v>80.37</v>
      </c>
      <c r="U9051">
        <v>80.37</v>
      </c>
      <c r="V9051">
        <v>11.47194227</v>
      </c>
      <c r="W9051">
        <v>11.47194227</v>
      </c>
      <c r="X9051">
        <v>8.7169197399999998</v>
      </c>
      <c r="Y9051">
        <v>8.7169197399999998</v>
      </c>
    </row>
    <row r="9052" spans="1:25" x14ac:dyDescent="0.3">
      <c r="A9052" s="2">
        <v>45969</v>
      </c>
      <c r="B9052" t="s">
        <v>86</v>
      </c>
      <c r="C9052">
        <v>288</v>
      </c>
      <c r="D9052">
        <v>5</v>
      </c>
      <c r="E9052">
        <v>4.226</v>
      </c>
      <c r="F9052">
        <v>1.736</v>
      </c>
      <c r="G9052">
        <v>21.13</v>
      </c>
      <c r="H9052">
        <v>21.13</v>
      </c>
      <c r="I9052" t="s">
        <v>149</v>
      </c>
      <c r="J9052">
        <v>1</v>
      </c>
      <c r="K9052">
        <v>1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29.49</v>
      </c>
      <c r="S9052">
        <v>29.49</v>
      </c>
      <c r="T9052">
        <v>29.49</v>
      </c>
      <c r="U9052">
        <v>29.49</v>
      </c>
      <c r="V9052">
        <v>71.651407259999999</v>
      </c>
      <c r="W9052">
        <v>71.651407259999999</v>
      </c>
      <c r="X9052">
        <v>1.395646001</v>
      </c>
      <c r="Y9052">
        <v>1.395646001</v>
      </c>
    </row>
    <row r="9053" spans="1:25" x14ac:dyDescent="0.3">
      <c r="A9053" s="2">
        <v>45969</v>
      </c>
      <c r="B9053" t="s">
        <v>36</v>
      </c>
      <c r="C9053">
        <v>1429</v>
      </c>
      <c r="D9053">
        <v>12</v>
      </c>
      <c r="E9053">
        <v>1.39</v>
      </c>
      <c r="F9053">
        <v>0.84</v>
      </c>
      <c r="G9053">
        <v>16.68</v>
      </c>
      <c r="H9053">
        <v>16.68</v>
      </c>
      <c r="I9053" t="s">
        <v>149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X9053">
        <v>0</v>
      </c>
      <c r="Y9053">
        <v>0</v>
      </c>
    </row>
    <row r="9054" spans="1:25" x14ac:dyDescent="0.3">
      <c r="A9054" s="2">
        <v>45969</v>
      </c>
      <c r="B9054" t="s">
        <v>62</v>
      </c>
      <c r="C9054">
        <v>5036</v>
      </c>
      <c r="D9054">
        <v>55</v>
      </c>
      <c r="E9054">
        <v>4.6509999999999998</v>
      </c>
      <c r="F9054">
        <v>1.0920000000000001</v>
      </c>
      <c r="G9054">
        <v>255.78</v>
      </c>
      <c r="H9054">
        <v>255.78</v>
      </c>
      <c r="I9054" t="s">
        <v>149</v>
      </c>
      <c r="J9054">
        <v>10</v>
      </c>
      <c r="K9054">
        <v>14</v>
      </c>
      <c r="L9054">
        <v>14</v>
      </c>
      <c r="M9054">
        <v>14</v>
      </c>
      <c r="N9054">
        <v>22</v>
      </c>
      <c r="O9054">
        <v>27</v>
      </c>
      <c r="P9054">
        <v>27</v>
      </c>
      <c r="Q9054">
        <v>27</v>
      </c>
      <c r="R9054">
        <v>798.4</v>
      </c>
      <c r="S9054">
        <v>976.85</v>
      </c>
      <c r="T9054">
        <v>976.85</v>
      </c>
      <c r="U9054">
        <v>976.85</v>
      </c>
      <c r="V9054">
        <v>26.184163380000001</v>
      </c>
      <c r="W9054">
        <v>26.184163380000001</v>
      </c>
      <c r="X9054">
        <v>3.819102354</v>
      </c>
      <c r="Y9054">
        <v>3.819102354</v>
      </c>
    </row>
    <row r="9055" spans="1:25" x14ac:dyDescent="0.3">
      <c r="A9055" s="2">
        <v>45969</v>
      </c>
      <c r="B9055" t="s">
        <v>64</v>
      </c>
      <c r="C9055">
        <v>1094</v>
      </c>
      <c r="D9055">
        <v>9</v>
      </c>
      <c r="E9055">
        <v>5.633</v>
      </c>
      <c r="F9055">
        <v>0.82299999999999995</v>
      </c>
      <c r="G9055">
        <v>50.7</v>
      </c>
      <c r="H9055">
        <v>50.7</v>
      </c>
      <c r="I9055" t="s">
        <v>149</v>
      </c>
      <c r="J9055">
        <v>4</v>
      </c>
      <c r="K9055">
        <v>5</v>
      </c>
      <c r="L9055">
        <v>5</v>
      </c>
      <c r="M9055">
        <v>5</v>
      </c>
      <c r="N9055">
        <v>24</v>
      </c>
      <c r="O9055">
        <v>25</v>
      </c>
      <c r="P9055">
        <v>25</v>
      </c>
      <c r="Q9055">
        <v>25</v>
      </c>
      <c r="R9055">
        <v>792.12</v>
      </c>
      <c r="S9055">
        <v>825</v>
      </c>
      <c r="T9055">
        <v>825</v>
      </c>
      <c r="U9055">
        <v>825</v>
      </c>
      <c r="V9055">
        <v>6.1454545449999998</v>
      </c>
      <c r="W9055">
        <v>6.1454545449999998</v>
      </c>
      <c r="X9055">
        <v>16.272189350000001</v>
      </c>
      <c r="Y9055">
        <v>16.272189350000001</v>
      </c>
    </row>
    <row r="9056" spans="1:25" x14ac:dyDescent="0.3">
      <c r="A9056" s="2">
        <v>45969</v>
      </c>
      <c r="B9056" t="s">
        <v>66</v>
      </c>
      <c r="C9056">
        <v>952</v>
      </c>
      <c r="D9056">
        <v>7</v>
      </c>
      <c r="E9056">
        <v>4.806</v>
      </c>
      <c r="F9056">
        <v>0.73499999999999999</v>
      </c>
      <c r="G9056">
        <v>33.64</v>
      </c>
      <c r="H9056">
        <v>33.64</v>
      </c>
      <c r="I9056" t="s">
        <v>149</v>
      </c>
      <c r="J9056">
        <v>4</v>
      </c>
      <c r="K9056">
        <v>4</v>
      </c>
      <c r="L9056">
        <v>4</v>
      </c>
      <c r="M9056">
        <v>4</v>
      </c>
      <c r="N9056">
        <v>5</v>
      </c>
      <c r="O9056">
        <v>5</v>
      </c>
      <c r="P9056">
        <v>5</v>
      </c>
      <c r="Q9056">
        <v>5</v>
      </c>
      <c r="R9056">
        <v>149.72999999999999</v>
      </c>
      <c r="S9056">
        <v>149.72999999999999</v>
      </c>
      <c r="T9056">
        <v>149.72999999999999</v>
      </c>
      <c r="U9056">
        <v>149.72999999999999</v>
      </c>
      <c r="V9056">
        <v>22.467107460000001</v>
      </c>
      <c r="W9056">
        <v>22.467107460000001</v>
      </c>
      <c r="X9056">
        <v>4.4509512490000001</v>
      </c>
      <c r="Y9056">
        <v>4.4509512490000001</v>
      </c>
    </row>
    <row r="9057" spans="1:25" x14ac:dyDescent="0.3">
      <c r="A9057" s="2">
        <v>45969</v>
      </c>
      <c r="B9057" t="s">
        <v>68</v>
      </c>
      <c r="C9057">
        <v>2442</v>
      </c>
      <c r="D9057">
        <v>10</v>
      </c>
      <c r="E9057">
        <v>5.5069999999999997</v>
      </c>
      <c r="F9057">
        <v>0.41</v>
      </c>
      <c r="G9057">
        <v>55.07</v>
      </c>
      <c r="H9057">
        <v>55.07</v>
      </c>
      <c r="I9057" t="s">
        <v>149</v>
      </c>
      <c r="J9057">
        <v>8</v>
      </c>
      <c r="K9057">
        <v>9</v>
      </c>
      <c r="L9057">
        <v>9</v>
      </c>
      <c r="M9057">
        <v>9</v>
      </c>
      <c r="N9057">
        <v>9</v>
      </c>
      <c r="O9057">
        <v>10</v>
      </c>
      <c r="P9057">
        <v>10</v>
      </c>
      <c r="Q9057">
        <v>10</v>
      </c>
      <c r="R9057">
        <v>307.91000000000003</v>
      </c>
      <c r="S9057">
        <v>340.79</v>
      </c>
      <c r="T9057">
        <v>340.79</v>
      </c>
      <c r="U9057">
        <v>340.79</v>
      </c>
      <c r="V9057">
        <v>16.159511720000001</v>
      </c>
      <c r="W9057">
        <v>16.159511720000001</v>
      </c>
      <c r="X9057">
        <v>6.1883057929999996</v>
      </c>
      <c r="Y9057">
        <v>6.1883057929999996</v>
      </c>
    </row>
    <row r="9058" spans="1:25" x14ac:dyDescent="0.3">
      <c r="A9058" s="2">
        <v>45969</v>
      </c>
      <c r="B9058" t="s">
        <v>70</v>
      </c>
      <c r="C9058">
        <v>4250</v>
      </c>
      <c r="D9058">
        <v>29</v>
      </c>
      <c r="E9058">
        <v>3.2890000000000001</v>
      </c>
      <c r="F9058">
        <v>0.68200000000000005</v>
      </c>
      <c r="G9058">
        <v>95.38</v>
      </c>
      <c r="H9058">
        <v>95.38</v>
      </c>
      <c r="I9058" t="s">
        <v>149</v>
      </c>
      <c r="J9058">
        <v>9</v>
      </c>
      <c r="K9058">
        <v>10</v>
      </c>
      <c r="L9058">
        <v>10</v>
      </c>
      <c r="M9058">
        <v>10</v>
      </c>
      <c r="N9058">
        <v>10</v>
      </c>
      <c r="O9058">
        <v>11</v>
      </c>
      <c r="P9058">
        <v>11</v>
      </c>
      <c r="Q9058">
        <v>11</v>
      </c>
      <c r="R9058">
        <v>259.83999999999997</v>
      </c>
      <c r="S9058">
        <v>283.82</v>
      </c>
      <c r="T9058">
        <v>283.82</v>
      </c>
      <c r="U9058">
        <v>283.82</v>
      </c>
      <c r="V9058">
        <v>33.6058065</v>
      </c>
      <c r="W9058">
        <v>33.6058065</v>
      </c>
      <c r="X9058">
        <v>2.975676242</v>
      </c>
      <c r="Y9058">
        <v>2.975676242</v>
      </c>
    </row>
    <row r="9059" spans="1:25" x14ac:dyDescent="0.3">
      <c r="A9059" s="2">
        <v>45969</v>
      </c>
      <c r="B9059" t="s">
        <v>32</v>
      </c>
      <c r="C9059">
        <v>1003</v>
      </c>
      <c r="D9059">
        <v>3</v>
      </c>
      <c r="E9059">
        <v>1.587</v>
      </c>
      <c r="F9059">
        <v>0.29899999999999999</v>
      </c>
      <c r="G9059">
        <v>4.76</v>
      </c>
      <c r="H9059">
        <v>4.76</v>
      </c>
      <c r="I9059" t="s">
        <v>149</v>
      </c>
      <c r="J9059">
        <v>0</v>
      </c>
      <c r="K9059">
        <v>1</v>
      </c>
      <c r="L9059">
        <v>1</v>
      </c>
      <c r="M9059">
        <v>1</v>
      </c>
      <c r="N9059">
        <v>0</v>
      </c>
      <c r="O9059">
        <v>1</v>
      </c>
      <c r="P9059">
        <v>1</v>
      </c>
      <c r="Q9059">
        <v>1</v>
      </c>
      <c r="R9059">
        <v>0</v>
      </c>
      <c r="S9059">
        <v>21.06</v>
      </c>
      <c r="T9059">
        <v>21.06</v>
      </c>
      <c r="U9059">
        <v>21.06</v>
      </c>
      <c r="V9059">
        <v>22.60208927</v>
      </c>
      <c r="W9059">
        <v>22.60208927</v>
      </c>
      <c r="X9059">
        <v>4.4243697480000002</v>
      </c>
      <c r="Y9059">
        <v>4.4243697480000002</v>
      </c>
    </row>
    <row r="9060" spans="1:25" x14ac:dyDescent="0.3">
      <c r="A9060" s="2">
        <v>45969</v>
      </c>
      <c r="B9060" t="s">
        <v>72</v>
      </c>
      <c r="C9060">
        <v>909</v>
      </c>
      <c r="D9060">
        <v>6</v>
      </c>
      <c r="E9060">
        <v>2.8719999999999999</v>
      </c>
      <c r="F9060">
        <v>0.66</v>
      </c>
      <c r="G9060">
        <v>17.23</v>
      </c>
      <c r="H9060">
        <v>17.23</v>
      </c>
      <c r="I9060" t="s">
        <v>149</v>
      </c>
      <c r="J9060">
        <v>2</v>
      </c>
      <c r="K9060">
        <v>4</v>
      </c>
      <c r="L9060">
        <v>4</v>
      </c>
      <c r="M9060">
        <v>4</v>
      </c>
      <c r="N9060">
        <v>3</v>
      </c>
      <c r="O9060">
        <v>5</v>
      </c>
      <c r="P9060">
        <v>5</v>
      </c>
      <c r="Q9060">
        <v>5</v>
      </c>
      <c r="R9060">
        <v>96.74</v>
      </c>
      <c r="S9060">
        <v>163.6</v>
      </c>
      <c r="T9060">
        <v>163.6</v>
      </c>
      <c r="U9060">
        <v>163.6</v>
      </c>
      <c r="V9060">
        <v>10.53178484</v>
      </c>
      <c r="W9060">
        <v>10.53178484</v>
      </c>
      <c r="X9060">
        <v>9.4950667440000007</v>
      </c>
      <c r="Y9060">
        <v>9.4950667440000007</v>
      </c>
    </row>
    <row r="9061" spans="1:25" x14ac:dyDescent="0.3">
      <c r="A9061" s="2">
        <v>45969</v>
      </c>
      <c r="B9061" t="s">
        <v>74</v>
      </c>
      <c r="C9061">
        <v>734</v>
      </c>
      <c r="D9061">
        <v>3</v>
      </c>
      <c r="E9061">
        <v>1.833</v>
      </c>
      <c r="F9061">
        <v>0.40899999999999997</v>
      </c>
      <c r="G9061">
        <v>5.5</v>
      </c>
      <c r="H9061">
        <v>5.5</v>
      </c>
      <c r="I9061" t="s">
        <v>149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X9061">
        <v>0</v>
      </c>
      <c r="Y9061">
        <v>0</v>
      </c>
    </row>
    <row r="9062" spans="1:25" x14ac:dyDescent="0.3">
      <c r="A9062" s="2">
        <v>45969</v>
      </c>
      <c r="B9062" t="s">
        <v>76</v>
      </c>
      <c r="C9062">
        <v>2562</v>
      </c>
      <c r="D9062">
        <v>4</v>
      </c>
      <c r="E9062">
        <v>2.85</v>
      </c>
      <c r="F9062">
        <v>0.156</v>
      </c>
      <c r="G9062">
        <v>11.4</v>
      </c>
      <c r="H9062">
        <v>11.4</v>
      </c>
      <c r="I9062" t="s">
        <v>149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X9062">
        <v>0</v>
      </c>
      <c r="Y9062">
        <v>0</v>
      </c>
    </row>
    <row r="9063" spans="1:25" x14ac:dyDescent="0.3">
      <c r="A9063" s="2">
        <v>45969</v>
      </c>
      <c r="B9063" t="s">
        <v>78</v>
      </c>
      <c r="C9063">
        <v>373</v>
      </c>
      <c r="D9063">
        <v>2</v>
      </c>
      <c r="E9063">
        <v>5.73</v>
      </c>
      <c r="F9063">
        <v>0.53600000000000003</v>
      </c>
      <c r="G9063">
        <v>11.46</v>
      </c>
      <c r="H9063">
        <v>11.46</v>
      </c>
      <c r="I9063" t="s">
        <v>149</v>
      </c>
      <c r="J9063">
        <v>0</v>
      </c>
      <c r="K9063">
        <v>1</v>
      </c>
      <c r="L9063">
        <v>1</v>
      </c>
      <c r="M9063">
        <v>1</v>
      </c>
      <c r="N9063">
        <v>0</v>
      </c>
      <c r="O9063">
        <v>1</v>
      </c>
      <c r="P9063">
        <v>1</v>
      </c>
      <c r="Q9063">
        <v>1</v>
      </c>
      <c r="R9063">
        <v>0</v>
      </c>
      <c r="S9063">
        <v>26.88</v>
      </c>
      <c r="T9063">
        <v>26.88</v>
      </c>
      <c r="U9063">
        <v>26.88</v>
      </c>
      <c r="V9063">
        <v>42.633928570000002</v>
      </c>
      <c r="W9063">
        <v>42.633928570000002</v>
      </c>
      <c r="X9063">
        <v>2.3455497379999999</v>
      </c>
      <c r="Y9063">
        <v>2.3455497379999999</v>
      </c>
    </row>
    <row r="9064" spans="1:25" x14ac:dyDescent="0.3">
      <c r="A9064" s="2">
        <v>45969</v>
      </c>
      <c r="B9064" t="s">
        <v>17</v>
      </c>
      <c r="C9064">
        <v>1345</v>
      </c>
      <c r="D9064">
        <v>5</v>
      </c>
      <c r="E9064">
        <v>2.5219999999999998</v>
      </c>
      <c r="F9064">
        <v>0.372</v>
      </c>
      <c r="G9064">
        <v>12.61</v>
      </c>
      <c r="H9064">
        <v>12.61</v>
      </c>
      <c r="I9064" t="s">
        <v>149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X9064">
        <v>0</v>
      </c>
      <c r="Y9064">
        <v>0</v>
      </c>
    </row>
    <row r="9065" spans="1:25" x14ac:dyDescent="0.3">
      <c r="A9065" s="2">
        <v>45969</v>
      </c>
      <c r="B9065" t="s">
        <v>90</v>
      </c>
      <c r="C9065">
        <v>1538</v>
      </c>
      <c r="D9065">
        <v>5</v>
      </c>
      <c r="E9065">
        <v>4.18</v>
      </c>
      <c r="F9065">
        <v>0.32500000000000001</v>
      </c>
      <c r="G9065">
        <v>20.9</v>
      </c>
      <c r="H9065">
        <v>20.9</v>
      </c>
      <c r="I9065" t="s">
        <v>149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X9065">
        <v>0</v>
      </c>
      <c r="Y9065">
        <v>0</v>
      </c>
    </row>
    <row r="9066" spans="1:25" x14ac:dyDescent="0.3">
      <c r="A9066" s="2">
        <v>45969</v>
      </c>
      <c r="B9066" t="s">
        <v>88</v>
      </c>
      <c r="C9066">
        <v>1921</v>
      </c>
      <c r="D9066">
        <v>19</v>
      </c>
      <c r="E9066">
        <v>1.5660000000000001</v>
      </c>
      <c r="F9066">
        <v>0.98899999999999999</v>
      </c>
      <c r="G9066">
        <v>29.75</v>
      </c>
      <c r="H9066">
        <v>29.75</v>
      </c>
      <c r="I9066" t="s">
        <v>149</v>
      </c>
      <c r="J9066">
        <v>3</v>
      </c>
      <c r="K9066">
        <v>3</v>
      </c>
      <c r="L9066">
        <v>3</v>
      </c>
      <c r="M9066">
        <v>3</v>
      </c>
      <c r="N9066">
        <v>3</v>
      </c>
      <c r="O9066">
        <v>3</v>
      </c>
      <c r="P9066">
        <v>3</v>
      </c>
      <c r="Q9066">
        <v>3</v>
      </c>
      <c r="R9066">
        <v>73.349999999999994</v>
      </c>
      <c r="S9066">
        <v>73.349999999999994</v>
      </c>
      <c r="T9066">
        <v>73.349999999999994</v>
      </c>
      <c r="U9066">
        <v>73.349999999999994</v>
      </c>
      <c r="V9066">
        <v>40.558963869999999</v>
      </c>
      <c r="W9066">
        <v>40.558963869999999</v>
      </c>
      <c r="X9066">
        <v>2.4655462180000001</v>
      </c>
      <c r="Y9066">
        <v>2.4655462180000001</v>
      </c>
    </row>
    <row r="9067" spans="1:25" x14ac:dyDescent="0.3">
      <c r="A9067" s="2">
        <v>45969</v>
      </c>
      <c r="B9067" t="s">
        <v>80</v>
      </c>
      <c r="C9067">
        <v>471</v>
      </c>
      <c r="D9067">
        <v>3</v>
      </c>
      <c r="E9067">
        <v>5.2770000000000001</v>
      </c>
      <c r="F9067">
        <v>0.63700000000000001</v>
      </c>
      <c r="G9067">
        <v>15.83</v>
      </c>
      <c r="H9067">
        <v>15.83</v>
      </c>
      <c r="I9067" t="s">
        <v>149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X9067">
        <v>0</v>
      </c>
      <c r="Y9067">
        <v>0</v>
      </c>
    </row>
    <row r="9068" spans="1:25" x14ac:dyDescent="0.3">
      <c r="A9068" s="2">
        <v>45969</v>
      </c>
      <c r="B9068" t="s">
        <v>19</v>
      </c>
      <c r="C9068">
        <v>807</v>
      </c>
      <c r="D9068">
        <v>8</v>
      </c>
      <c r="E9068">
        <v>4.08</v>
      </c>
      <c r="F9068">
        <v>0.99099999999999999</v>
      </c>
      <c r="G9068">
        <v>32.64</v>
      </c>
      <c r="H9068">
        <v>32.64</v>
      </c>
      <c r="I9068" t="s">
        <v>149</v>
      </c>
      <c r="J9068">
        <v>5</v>
      </c>
      <c r="K9068">
        <v>5</v>
      </c>
      <c r="L9068">
        <v>5</v>
      </c>
      <c r="M9068">
        <v>5</v>
      </c>
      <c r="N9068">
        <v>5</v>
      </c>
      <c r="O9068">
        <v>5</v>
      </c>
      <c r="P9068">
        <v>5</v>
      </c>
      <c r="Q9068">
        <v>5</v>
      </c>
      <c r="R9068">
        <v>160.13</v>
      </c>
      <c r="S9068">
        <v>160.13</v>
      </c>
      <c r="T9068">
        <v>160.13</v>
      </c>
      <c r="U9068">
        <v>160.13</v>
      </c>
      <c r="V9068">
        <v>20.383438460000001</v>
      </c>
      <c r="W9068">
        <v>20.383438460000001</v>
      </c>
      <c r="X9068">
        <v>4.9059436270000001</v>
      </c>
      <c r="Y9068">
        <v>4.9059436270000001</v>
      </c>
    </row>
    <row r="9069" spans="1:25" x14ac:dyDescent="0.3">
      <c r="A9069" s="2">
        <v>45969</v>
      </c>
      <c r="B9069" t="s">
        <v>82</v>
      </c>
      <c r="C9069">
        <v>782</v>
      </c>
      <c r="D9069">
        <v>5</v>
      </c>
      <c r="E9069">
        <v>3.7719999999999998</v>
      </c>
      <c r="F9069">
        <v>0.63900000000000001</v>
      </c>
      <c r="G9069">
        <v>18.86</v>
      </c>
      <c r="H9069">
        <v>18.86</v>
      </c>
      <c r="I9069" t="s">
        <v>149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X9069">
        <v>0</v>
      </c>
      <c r="Y9069">
        <v>0</v>
      </c>
    </row>
    <row r="9070" spans="1:25" x14ac:dyDescent="0.3">
      <c r="A9070" s="2">
        <v>45969</v>
      </c>
      <c r="B9070" t="s">
        <v>94</v>
      </c>
      <c r="C9070">
        <v>830</v>
      </c>
      <c r="D9070">
        <v>2</v>
      </c>
      <c r="E9070">
        <v>6.79</v>
      </c>
      <c r="F9070">
        <v>0.24099999999999999</v>
      </c>
      <c r="G9070">
        <v>13.58</v>
      </c>
      <c r="H9070">
        <v>13.58</v>
      </c>
      <c r="I9070" t="s">
        <v>149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X9070">
        <v>0</v>
      </c>
      <c r="Y9070">
        <v>0</v>
      </c>
    </row>
    <row r="9071" spans="1:25" x14ac:dyDescent="0.3">
      <c r="A9071" s="2">
        <v>45969</v>
      </c>
      <c r="B9071" t="s">
        <v>96</v>
      </c>
      <c r="C9071">
        <v>1093</v>
      </c>
      <c r="D9071">
        <v>4</v>
      </c>
      <c r="E9071">
        <v>4.3280000000000003</v>
      </c>
      <c r="F9071">
        <v>0.36599999999999999</v>
      </c>
      <c r="G9071">
        <v>17.309999999999999</v>
      </c>
      <c r="H9071">
        <v>17.309999999999999</v>
      </c>
      <c r="I9071" t="s">
        <v>149</v>
      </c>
      <c r="J9071">
        <v>2</v>
      </c>
      <c r="K9071">
        <v>3</v>
      </c>
      <c r="L9071">
        <v>3</v>
      </c>
      <c r="M9071">
        <v>3</v>
      </c>
      <c r="N9071">
        <v>3</v>
      </c>
      <c r="O9071">
        <v>4</v>
      </c>
      <c r="P9071">
        <v>4</v>
      </c>
      <c r="Q9071">
        <v>4</v>
      </c>
      <c r="R9071">
        <v>78.959999999999994</v>
      </c>
      <c r="S9071">
        <v>106.45</v>
      </c>
      <c r="T9071">
        <v>106.45</v>
      </c>
      <c r="U9071">
        <v>106.45</v>
      </c>
      <c r="V9071">
        <v>16.261155469999999</v>
      </c>
      <c r="W9071">
        <v>16.261155469999999</v>
      </c>
      <c r="X9071">
        <v>6.1496244950000003</v>
      </c>
      <c r="Y9071">
        <v>6.1496244950000003</v>
      </c>
    </row>
    <row r="9072" spans="1:25" x14ac:dyDescent="0.3">
      <c r="A9072" s="2">
        <v>45969</v>
      </c>
      <c r="B9072" t="s">
        <v>11</v>
      </c>
      <c r="C9072">
        <v>1242</v>
      </c>
      <c r="D9072">
        <v>12</v>
      </c>
      <c r="E9072">
        <v>2.9689999999999999</v>
      </c>
      <c r="F9072">
        <v>0.96599999999999997</v>
      </c>
      <c r="G9072">
        <v>35.630000000000003</v>
      </c>
      <c r="H9072">
        <v>35.630000000000003</v>
      </c>
      <c r="I9072" t="s">
        <v>149</v>
      </c>
      <c r="J9072">
        <v>4</v>
      </c>
      <c r="K9072">
        <v>5</v>
      </c>
      <c r="L9072">
        <v>5</v>
      </c>
      <c r="M9072">
        <v>5</v>
      </c>
      <c r="N9072">
        <v>5</v>
      </c>
      <c r="O9072">
        <v>6</v>
      </c>
      <c r="P9072">
        <v>6</v>
      </c>
      <c r="Q9072">
        <v>6</v>
      </c>
      <c r="R9072">
        <v>155.84</v>
      </c>
      <c r="S9072">
        <v>169.72</v>
      </c>
      <c r="T9072">
        <v>169.72</v>
      </c>
      <c r="U9072">
        <v>169.72</v>
      </c>
      <c r="V9072">
        <v>20.993400900000001</v>
      </c>
      <c r="W9072">
        <v>20.993400900000001</v>
      </c>
      <c r="X9072">
        <v>4.7634016280000004</v>
      </c>
      <c r="Y9072">
        <v>4.7634016280000004</v>
      </c>
    </row>
    <row r="9073" spans="1:25" x14ac:dyDescent="0.3">
      <c r="A9073" s="2">
        <v>45969</v>
      </c>
      <c r="B9073" t="s">
        <v>92</v>
      </c>
      <c r="C9073">
        <v>241</v>
      </c>
      <c r="D9073">
        <v>4</v>
      </c>
      <c r="E9073">
        <v>3.528</v>
      </c>
      <c r="F9073">
        <v>1.66</v>
      </c>
      <c r="G9073">
        <v>14.11</v>
      </c>
      <c r="H9073">
        <v>14.11</v>
      </c>
      <c r="I9073" t="s">
        <v>149</v>
      </c>
      <c r="J9073">
        <v>1</v>
      </c>
      <c r="K9073">
        <v>1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26.49</v>
      </c>
      <c r="S9073">
        <v>26.49</v>
      </c>
      <c r="T9073">
        <v>26.49</v>
      </c>
      <c r="U9073">
        <v>26.49</v>
      </c>
      <c r="V9073">
        <v>53.265383159999999</v>
      </c>
      <c r="W9073">
        <v>53.265383159999999</v>
      </c>
      <c r="X9073">
        <v>1.8773919210000001</v>
      </c>
      <c r="Y9073">
        <v>1.8773919210000001</v>
      </c>
    </row>
    <row r="9074" spans="1:25" x14ac:dyDescent="0.3">
      <c r="A9074" s="2">
        <v>45969</v>
      </c>
      <c r="B9074" t="s">
        <v>46</v>
      </c>
      <c r="C9074">
        <v>496</v>
      </c>
      <c r="D9074">
        <v>2</v>
      </c>
      <c r="E9074">
        <v>4.125</v>
      </c>
      <c r="F9074">
        <v>0.40300000000000002</v>
      </c>
      <c r="G9074">
        <v>8.25</v>
      </c>
      <c r="H9074">
        <v>8.25</v>
      </c>
      <c r="I9074" t="s">
        <v>149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X9074">
        <v>0</v>
      </c>
      <c r="Y9074">
        <v>0</v>
      </c>
    </row>
    <row r="9075" spans="1:25" x14ac:dyDescent="0.3">
      <c r="A9075" s="2">
        <v>45969</v>
      </c>
      <c r="B9075" t="s">
        <v>74</v>
      </c>
      <c r="C9075">
        <v>188</v>
      </c>
      <c r="D9075">
        <v>0</v>
      </c>
      <c r="F9075">
        <v>0</v>
      </c>
      <c r="G9075">
        <v>0</v>
      </c>
      <c r="H9075">
        <v>0</v>
      </c>
      <c r="I9075" t="s">
        <v>149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5" x14ac:dyDescent="0.3">
      <c r="A9076" s="2">
        <v>45969</v>
      </c>
      <c r="B9076" t="s">
        <v>32</v>
      </c>
      <c r="C9076">
        <v>83</v>
      </c>
      <c r="D9076">
        <v>1</v>
      </c>
      <c r="E9076">
        <v>1.73</v>
      </c>
      <c r="F9076">
        <v>1.2050000000000001</v>
      </c>
      <c r="G9076">
        <v>1.73</v>
      </c>
      <c r="H9076">
        <v>1.73</v>
      </c>
      <c r="I9076" t="s">
        <v>149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X9076">
        <v>0</v>
      </c>
      <c r="Y9076">
        <v>0</v>
      </c>
    </row>
    <row r="9077" spans="1:25" x14ac:dyDescent="0.3">
      <c r="A9077" s="2">
        <v>45969</v>
      </c>
      <c r="B9077" t="s">
        <v>64</v>
      </c>
      <c r="C9077">
        <v>341</v>
      </c>
      <c r="D9077">
        <v>0</v>
      </c>
      <c r="F9077">
        <v>0</v>
      </c>
      <c r="G9077">
        <v>0</v>
      </c>
      <c r="H9077">
        <v>0</v>
      </c>
      <c r="I9077" t="s">
        <v>149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5" x14ac:dyDescent="0.3">
      <c r="A9078" s="2">
        <v>45969</v>
      </c>
      <c r="B9078" t="s">
        <v>72</v>
      </c>
      <c r="C9078">
        <v>73</v>
      </c>
      <c r="D9078">
        <v>0</v>
      </c>
      <c r="F9078">
        <v>0</v>
      </c>
      <c r="G9078">
        <v>0</v>
      </c>
      <c r="H9078">
        <v>0</v>
      </c>
      <c r="I9078" t="s">
        <v>149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5" x14ac:dyDescent="0.3">
      <c r="A9079" s="2">
        <v>45969</v>
      </c>
      <c r="B9079" t="s">
        <v>106</v>
      </c>
      <c r="C9079">
        <v>76</v>
      </c>
      <c r="D9079">
        <v>1</v>
      </c>
      <c r="E9079">
        <v>1.27</v>
      </c>
      <c r="F9079">
        <v>1.3160000000000001</v>
      </c>
      <c r="G9079">
        <v>1.27</v>
      </c>
      <c r="H9079">
        <v>1.27</v>
      </c>
      <c r="I9079" t="s">
        <v>149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X9079">
        <v>0</v>
      </c>
      <c r="Y9079">
        <v>0</v>
      </c>
    </row>
    <row r="9080" spans="1:25" x14ac:dyDescent="0.3">
      <c r="A9080" s="2">
        <v>45969</v>
      </c>
      <c r="B9080" t="s">
        <v>54</v>
      </c>
      <c r="C9080">
        <v>122</v>
      </c>
      <c r="D9080">
        <v>1</v>
      </c>
      <c r="E9080">
        <v>3.63</v>
      </c>
      <c r="F9080">
        <v>0.82</v>
      </c>
      <c r="G9080">
        <v>3.63</v>
      </c>
      <c r="H9080">
        <v>3.63</v>
      </c>
      <c r="I9080" t="s">
        <v>149</v>
      </c>
      <c r="J9080">
        <v>2</v>
      </c>
      <c r="K9080">
        <v>2</v>
      </c>
      <c r="L9080">
        <v>2</v>
      </c>
      <c r="M9080">
        <v>2</v>
      </c>
      <c r="N9080">
        <v>2</v>
      </c>
      <c r="O9080">
        <v>2</v>
      </c>
      <c r="P9080">
        <v>2</v>
      </c>
      <c r="Q9080">
        <v>2</v>
      </c>
      <c r="R9080">
        <v>44.76</v>
      </c>
      <c r="S9080">
        <v>44.76</v>
      </c>
      <c r="T9080">
        <v>44.76</v>
      </c>
      <c r="U9080">
        <v>44.76</v>
      </c>
      <c r="V9080">
        <v>8.1099195710000007</v>
      </c>
      <c r="W9080">
        <v>8.1099195710000007</v>
      </c>
      <c r="X9080">
        <v>12.33057851</v>
      </c>
      <c r="Y9080">
        <v>12.33057851</v>
      </c>
    </row>
    <row r="9081" spans="1:25" x14ac:dyDescent="0.3">
      <c r="A9081" s="2">
        <v>45969</v>
      </c>
      <c r="B9081" t="s">
        <v>82</v>
      </c>
      <c r="C9081">
        <v>44</v>
      </c>
      <c r="D9081">
        <v>0</v>
      </c>
      <c r="F9081">
        <v>0</v>
      </c>
      <c r="G9081">
        <v>0</v>
      </c>
      <c r="H9081">
        <v>0</v>
      </c>
      <c r="I9081" t="s">
        <v>149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5" x14ac:dyDescent="0.3">
      <c r="A9082" s="2">
        <v>45969</v>
      </c>
      <c r="B9082" t="s">
        <v>44</v>
      </c>
      <c r="C9082">
        <v>28</v>
      </c>
      <c r="D9082">
        <v>0</v>
      </c>
      <c r="F9082">
        <v>0</v>
      </c>
      <c r="G9082">
        <v>0</v>
      </c>
      <c r="H9082">
        <v>0</v>
      </c>
      <c r="I9082" t="s">
        <v>149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5" x14ac:dyDescent="0.3">
      <c r="A9083" s="2">
        <v>45969</v>
      </c>
      <c r="B9083" t="s">
        <v>40</v>
      </c>
      <c r="C9083">
        <v>272</v>
      </c>
      <c r="D9083">
        <v>2</v>
      </c>
      <c r="E9083">
        <v>3.07</v>
      </c>
      <c r="F9083">
        <v>0.73499999999999999</v>
      </c>
      <c r="G9083">
        <v>6.14</v>
      </c>
      <c r="H9083">
        <v>6.14</v>
      </c>
      <c r="I9083" t="s">
        <v>149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X9083">
        <v>0</v>
      </c>
      <c r="Y9083">
        <v>0</v>
      </c>
    </row>
    <row r="9084" spans="1:25" x14ac:dyDescent="0.3">
      <c r="A9084" s="2">
        <v>45969</v>
      </c>
      <c r="B9084" t="s">
        <v>56</v>
      </c>
      <c r="C9084">
        <v>175</v>
      </c>
      <c r="D9084">
        <v>3</v>
      </c>
      <c r="E9084">
        <v>3.5529999999999999</v>
      </c>
      <c r="F9084">
        <v>1.714</v>
      </c>
      <c r="G9084">
        <v>10.66</v>
      </c>
      <c r="H9084">
        <v>10.66</v>
      </c>
      <c r="I9084" t="s">
        <v>149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X9084">
        <v>0</v>
      </c>
      <c r="Y9084">
        <v>0</v>
      </c>
    </row>
    <row r="9085" spans="1:25" x14ac:dyDescent="0.3">
      <c r="A9085" s="2">
        <v>45969</v>
      </c>
      <c r="B9085" t="s">
        <v>76</v>
      </c>
      <c r="C9085">
        <v>211</v>
      </c>
      <c r="D9085">
        <v>0</v>
      </c>
      <c r="F9085">
        <v>0</v>
      </c>
      <c r="G9085">
        <v>0</v>
      </c>
      <c r="H9085">
        <v>0</v>
      </c>
      <c r="I9085" t="s">
        <v>149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5" x14ac:dyDescent="0.3">
      <c r="A9086" s="2">
        <v>45969</v>
      </c>
      <c r="B9086" t="s">
        <v>48</v>
      </c>
      <c r="C9086">
        <v>326</v>
      </c>
      <c r="D9086">
        <v>2</v>
      </c>
      <c r="E9086">
        <v>1.87</v>
      </c>
      <c r="F9086">
        <v>0.61299999999999999</v>
      </c>
      <c r="G9086">
        <v>3.74</v>
      </c>
      <c r="H9086">
        <v>3.74</v>
      </c>
      <c r="I9086" t="s">
        <v>149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X9086">
        <v>0</v>
      </c>
      <c r="Y9086">
        <v>0</v>
      </c>
    </row>
    <row r="9087" spans="1:25" x14ac:dyDescent="0.3">
      <c r="A9087" s="2">
        <v>45969</v>
      </c>
      <c r="B9087" t="s">
        <v>15</v>
      </c>
      <c r="C9087">
        <v>1207</v>
      </c>
      <c r="D9087">
        <v>6</v>
      </c>
      <c r="E9087">
        <v>2.6869999999999998</v>
      </c>
      <c r="F9087">
        <v>0.497</v>
      </c>
      <c r="G9087">
        <v>16.12</v>
      </c>
      <c r="H9087">
        <v>16.12</v>
      </c>
      <c r="I9087" t="s">
        <v>149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X9087">
        <v>0</v>
      </c>
      <c r="Y9087">
        <v>0</v>
      </c>
    </row>
    <row r="9088" spans="1:25" x14ac:dyDescent="0.3">
      <c r="A9088" s="2">
        <v>45969</v>
      </c>
      <c r="B9088" t="s">
        <v>24</v>
      </c>
      <c r="C9088">
        <v>885</v>
      </c>
      <c r="D9088">
        <v>3</v>
      </c>
      <c r="E9088">
        <v>2.2469999999999999</v>
      </c>
      <c r="F9088">
        <v>0.33900000000000002</v>
      </c>
      <c r="G9088">
        <v>6.74</v>
      </c>
      <c r="H9088">
        <v>6.74</v>
      </c>
      <c r="I9088" t="s">
        <v>149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X9088">
        <v>0</v>
      </c>
      <c r="Y9088">
        <v>0</v>
      </c>
    </row>
    <row r="9089" spans="1:25" x14ac:dyDescent="0.3">
      <c r="A9089" s="2">
        <v>45969</v>
      </c>
      <c r="B9089" t="s">
        <v>108</v>
      </c>
      <c r="C9089">
        <v>142</v>
      </c>
      <c r="D9089">
        <v>1</v>
      </c>
      <c r="E9089">
        <v>9.84</v>
      </c>
      <c r="F9089">
        <v>0.70399999999999996</v>
      </c>
      <c r="G9089">
        <v>9.84</v>
      </c>
      <c r="H9089">
        <v>9.84</v>
      </c>
      <c r="I9089" t="s">
        <v>149</v>
      </c>
      <c r="J9089">
        <v>2</v>
      </c>
      <c r="K9089">
        <v>2</v>
      </c>
      <c r="L9089">
        <v>2</v>
      </c>
      <c r="M9089">
        <v>2</v>
      </c>
      <c r="N9089">
        <v>2</v>
      </c>
      <c r="O9089">
        <v>2</v>
      </c>
      <c r="P9089">
        <v>2</v>
      </c>
      <c r="Q9089">
        <v>2</v>
      </c>
      <c r="R9089">
        <v>113.37</v>
      </c>
      <c r="S9089">
        <v>113.37</v>
      </c>
      <c r="T9089">
        <v>113.37</v>
      </c>
      <c r="U9089">
        <v>113.37</v>
      </c>
      <c r="V9089">
        <v>8.6795448529999994</v>
      </c>
      <c r="W9089">
        <v>8.6795448529999994</v>
      </c>
      <c r="X9089">
        <v>11.52134146</v>
      </c>
      <c r="Y9089">
        <v>11.52134146</v>
      </c>
    </row>
    <row r="9090" spans="1:25" x14ac:dyDescent="0.3">
      <c r="A9090" s="2">
        <v>45969</v>
      </c>
      <c r="B9090" t="s">
        <v>62</v>
      </c>
      <c r="C9090">
        <v>2658</v>
      </c>
      <c r="D9090">
        <v>9</v>
      </c>
      <c r="E9090">
        <v>2.1110000000000002</v>
      </c>
      <c r="F9090">
        <v>0.33900000000000002</v>
      </c>
      <c r="G9090">
        <v>19</v>
      </c>
      <c r="H9090">
        <v>19</v>
      </c>
      <c r="I9090" t="s">
        <v>149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X9090">
        <v>0</v>
      </c>
      <c r="Y9090">
        <v>0</v>
      </c>
    </row>
    <row r="9091" spans="1:25" x14ac:dyDescent="0.3">
      <c r="A9091" s="2">
        <v>45969</v>
      </c>
      <c r="B9091" t="s">
        <v>80</v>
      </c>
      <c r="C9091">
        <v>109</v>
      </c>
      <c r="D9091">
        <v>0</v>
      </c>
      <c r="F9091">
        <v>0</v>
      </c>
      <c r="G9091">
        <v>0</v>
      </c>
      <c r="H9091">
        <v>0</v>
      </c>
      <c r="I9091" t="s">
        <v>149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5" x14ac:dyDescent="0.3">
      <c r="A9092" s="2">
        <v>45969</v>
      </c>
      <c r="B9092" t="s">
        <v>38</v>
      </c>
      <c r="C9092">
        <v>108</v>
      </c>
      <c r="D9092">
        <v>1</v>
      </c>
      <c r="E9092">
        <v>2.35</v>
      </c>
      <c r="F9092">
        <v>0.92600000000000005</v>
      </c>
      <c r="G9092">
        <v>2.35</v>
      </c>
      <c r="H9092">
        <v>2.35</v>
      </c>
      <c r="I9092" t="s">
        <v>149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X9092">
        <v>0</v>
      </c>
      <c r="Y9092">
        <v>0</v>
      </c>
    </row>
    <row r="9093" spans="1:25" x14ac:dyDescent="0.3">
      <c r="A9093" s="2">
        <v>45969</v>
      </c>
      <c r="B9093" t="s">
        <v>84</v>
      </c>
      <c r="C9093">
        <v>99</v>
      </c>
      <c r="D9093">
        <v>0</v>
      </c>
      <c r="F9093">
        <v>0</v>
      </c>
      <c r="G9093">
        <v>0</v>
      </c>
      <c r="H9093">
        <v>0</v>
      </c>
      <c r="I9093" t="s">
        <v>149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5" x14ac:dyDescent="0.3">
      <c r="A9094" s="2">
        <v>45969</v>
      </c>
      <c r="B9094" t="s">
        <v>42</v>
      </c>
      <c r="C9094">
        <v>96</v>
      </c>
      <c r="D9094">
        <v>0</v>
      </c>
      <c r="F9094">
        <v>0</v>
      </c>
      <c r="G9094">
        <v>0</v>
      </c>
      <c r="H9094">
        <v>0</v>
      </c>
      <c r="I9094" t="s">
        <v>149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5" x14ac:dyDescent="0.3">
      <c r="A9095" s="2">
        <v>45969</v>
      </c>
      <c r="B9095" t="s">
        <v>11</v>
      </c>
      <c r="C9095">
        <v>35</v>
      </c>
      <c r="D9095">
        <v>0</v>
      </c>
      <c r="F9095">
        <v>0</v>
      </c>
      <c r="G9095">
        <v>0</v>
      </c>
      <c r="H9095">
        <v>0</v>
      </c>
      <c r="I9095" t="s">
        <v>149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5" x14ac:dyDescent="0.3">
      <c r="A9096" s="2">
        <v>45969</v>
      </c>
      <c r="B9096" t="s">
        <v>102</v>
      </c>
      <c r="C9096">
        <v>224</v>
      </c>
      <c r="D9096">
        <v>1</v>
      </c>
      <c r="E9096">
        <v>3.44</v>
      </c>
      <c r="F9096">
        <v>0.44600000000000001</v>
      </c>
      <c r="G9096">
        <v>3.44</v>
      </c>
      <c r="H9096">
        <v>3.44</v>
      </c>
      <c r="I9096" t="s">
        <v>149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X9096">
        <v>0</v>
      </c>
      <c r="Y9096">
        <v>0</v>
      </c>
    </row>
    <row r="9097" spans="1:25" x14ac:dyDescent="0.3">
      <c r="A9097" s="2">
        <v>45969</v>
      </c>
      <c r="B9097" t="s">
        <v>98</v>
      </c>
      <c r="C9097">
        <v>886</v>
      </c>
      <c r="D9097">
        <v>9</v>
      </c>
      <c r="E9097">
        <v>1.77</v>
      </c>
      <c r="F9097">
        <v>1.016</v>
      </c>
      <c r="G9097">
        <v>15.93</v>
      </c>
      <c r="H9097">
        <v>15.93</v>
      </c>
      <c r="I9097" t="s">
        <v>149</v>
      </c>
      <c r="J9097">
        <v>2</v>
      </c>
      <c r="K9097">
        <v>2</v>
      </c>
      <c r="L9097">
        <v>2</v>
      </c>
      <c r="M9097">
        <v>2</v>
      </c>
      <c r="N9097">
        <v>2</v>
      </c>
      <c r="O9097">
        <v>2</v>
      </c>
      <c r="P9097">
        <v>2</v>
      </c>
      <c r="Q9097">
        <v>2</v>
      </c>
      <c r="R9097">
        <v>24.98</v>
      </c>
      <c r="S9097">
        <v>24.98</v>
      </c>
      <c r="T9097">
        <v>24.98</v>
      </c>
      <c r="U9097">
        <v>24.98</v>
      </c>
      <c r="V9097">
        <v>63.771016809999999</v>
      </c>
      <c r="W9097">
        <v>63.771016809999999</v>
      </c>
      <c r="X9097">
        <v>1.5681104830000001</v>
      </c>
      <c r="Y9097">
        <v>1.5681104830000001</v>
      </c>
    </row>
    <row r="9098" spans="1:25" x14ac:dyDescent="0.3">
      <c r="A9098" s="2">
        <v>45969</v>
      </c>
      <c r="B9098" t="s">
        <v>104</v>
      </c>
      <c r="C9098">
        <v>293</v>
      </c>
      <c r="D9098">
        <v>2</v>
      </c>
      <c r="E9098">
        <v>1.98</v>
      </c>
      <c r="F9098">
        <v>0.68300000000000005</v>
      </c>
      <c r="G9098">
        <v>3.96</v>
      </c>
      <c r="H9098">
        <v>3.96</v>
      </c>
      <c r="I9098" t="s">
        <v>149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X9098">
        <v>0</v>
      </c>
      <c r="Y9098">
        <v>0</v>
      </c>
    </row>
    <row r="9099" spans="1:25" x14ac:dyDescent="0.3">
      <c r="A9099" s="2">
        <v>45969</v>
      </c>
      <c r="B9099" t="s">
        <v>100</v>
      </c>
      <c r="C9099">
        <v>569</v>
      </c>
      <c r="D9099">
        <v>4</v>
      </c>
      <c r="E9099">
        <v>1.9850000000000001</v>
      </c>
      <c r="F9099">
        <v>0.70299999999999996</v>
      </c>
      <c r="G9099">
        <v>7.94</v>
      </c>
      <c r="H9099">
        <v>7.94</v>
      </c>
      <c r="I9099" t="s">
        <v>149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11.49</v>
      </c>
      <c r="S9099">
        <v>11.49</v>
      </c>
      <c r="T9099">
        <v>11.49</v>
      </c>
      <c r="U9099">
        <v>11.49</v>
      </c>
      <c r="V9099">
        <v>69.103568319999994</v>
      </c>
      <c r="W9099">
        <v>69.103568319999994</v>
      </c>
      <c r="X9099">
        <v>1.4471032749999999</v>
      </c>
      <c r="Y9099">
        <v>1.4471032749999999</v>
      </c>
    </row>
    <row r="9100" spans="1:25" x14ac:dyDescent="0.3">
      <c r="A9100" s="2">
        <v>45969</v>
      </c>
      <c r="B9100" t="s">
        <v>38</v>
      </c>
      <c r="C9100">
        <v>4</v>
      </c>
      <c r="D9100">
        <v>0</v>
      </c>
      <c r="F9100">
        <v>0</v>
      </c>
      <c r="G9100">
        <v>0</v>
      </c>
      <c r="H9100">
        <v>0</v>
      </c>
      <c r="I9100" t="s">
        <v>149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5" x14ac:dyDescent="0.3">
      <c r="A9101" s="2">
        <v>45969</v>
      </c>
      <c r="B9101" t="s">
        <v>42</v>
      </c>
      <c r="C9101">
        <v>13</v>
      </c>
      <c r="D9101">
        <v>1</v>
      </c>
      <c r="E9101">
        <v>1.66</v>
      </c>
      <c r="F9101">
        <v>7.6920000000000002</v>
      </c>
      <c r="G9101">
        <v>1.66</v>
      </c>
      <c r="H9101">
        <v>1.66</v>
      </c>
      <c r="I9101" t="s">
        <v>149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X9101">
        <v>0</v>
      </c>
      <c r="Y9101">
        <v>0</v>
      </c>
    </row>
    <row r="9102" spans="1:25" x14ac:dyDescent="0.3">
      <c r="A9102" s="2">
        <v>45969</v>
      </c>
      <c r="B9102" t="s">
        <v>50</v>
      </c>
      <c r="C9102">
        <v>1</v>
      </c>
      <c r="D9102">
        <v>0</v>
      </c>
      <c r="F9102">
        <v>0</v>
      </c>
      <c r="G9102">
        <v>0</v>
      </c>
      <c r="H9102">
        <v>0</v>
      </c>
      <c r="I9102" t="s">
        <v>149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5" x14ac:dyDescent="0.3">
      <c r="A9103" s="2">
        <v>45969</v>
      </c>
      <c r="B9103" t="s">
        <v>72</v>
      </c>
      <c r="C9103">
        <v>84</v>
      </c>
      <c r="D9103">
        <v>1</v>
      </c>
      <c r="E9103">
        <v>1.06</v>
      </c>
      <c r="F9103">
        <v>1.19</v>
      </c>
      <c r="G9103">
        <v>1.06</v>
      </c>
      <c r="H9103">
        <v>1.06</v>
      </c>
      <c r="I9103" t="s">
        <v>149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X9103">
        <v>0</v>
      </c>
      <c r="Y9103">
        <v>0</v>
      </c>
    </row>
    <row r="9104" spans="1:25" x14ac:dyDescent="0.3">
      <c r="A9104" s="2">
        <v>45969</v>
      </c>
      <c r="B9104" t="s">
        <v>84</v>
      </c>
      <c r="C9104">
        <v>28</v>
      </c>
      <c r="D9104">
        <v>2</v>
      </c>
      <c r="E9104">
        <v>1.41</v>
      </c>
      <c r="F9104">
        <v>7.1429999999999998</v>
      </c>
      <c r="G9104">
        <v>2.82</v>
      </c>
      <c r="H9104">
        <v>2.82</v>
      </c>
      <c r="I9104" t="s">
        <v>149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X9104">
        <v>0</v>
      </c>
      <c r="Y9104">
        <v>0</v>
      </c>
    </row>
    <row r="9105" spans="1:25" x14ac:dyDescent="0.3">
      <c r="A9105" s="2">
        <v>45969</v>
      </c>
      <c r="B9105" t="s">
        <v>68</v>
      </c>
      <c r="C9105">
        <v>555</v>
      </c>
      <c r="D9105">
        <v>1</v>
      </c>
      <c r="E9105">
        <v>4.62</v>
      </c>
      <c r="F9105">
        <v>0.18</v>
      </c>
      <c r="G9105">
        <v>4.62</v>
      </c>
      <c r="H9105">
        <v>4.62</v>
      </c>
      <c r="I9105" t="s">
        <v>149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</v>
      </c>
      <c r="P9105">
        <v>1</v>
      </c>
      <c r="Q9105">
        <v>1</v>
      </c>
      <c r="R9105">
        <v>0</v>
      </c>
      <c r="S9105">
        <v>27.49</v>
      </c>
      <c r="T9105">
        <v>27.49</v>
      </c>
      <c r="U9105">
        <v>27.49</v>
      </c>
      <c r="V9105">
        <v>16.806111309999999</v>
      </c>
      <c r="W9105">
        <v>16.806111309999999</v>
      </c>
      <c r="X9105">
        <v>5.9502164500000001</v>
      </c>
      <c r="Y9105">
        <v>5.9502164500000001</v>
      </c>
    </row>
    <row r="9106" spans="1:25" x14ac:dyDescent="0.3">
      <c r="A9106" s="2">
        <v>45969</v>
      </c>
      <c r="B9106" t="s">
        <v>64</v>
      </c>
      <c r="C9106">
        <v>52</v>
      </c>
      <c r="D9106">
        <v>0</v>
      </c>
      <c r="F9106">
        <v>0</v>
      </c>
      <c r="G9106">
        <v>0</v>
      </c>
      <c r="H9106">
        <v>0</v>
      </c>
      <c r="I9106" t="s">
        <v>149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5" x14ac:dyDescent="0.3">
      <c r="A9107" s="2">
        <v>45969</v>
      </c>
      <c r="B9107" t="s">
        <v>26</v>
      </c>
      <c r="C9107">
        <v>42</v>
      </c>
      <c r="D9107">
        <v>0</v>
      </c>
      <c r="F9107">
        <v>0</v>
      </c>
      <c r="G9107">
        <v>0</v>
      </c>
      <c r="H9107">
        <v>0</v>
      </c>
      <c r="I9107" t="s">
        <v>149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5" x14ac:dyDescent="0.3">
      <c r="A9108" s="2">
        <v>45969</v>
      </c>
      <c r="B9108" t="s">
        <v>15</v>
      </c>
      <c r="C9108">
        <v>108</v>
      </c>
      <c r="D9108">
        <v>0</v>
      </c>
      <c r="F9108">
        <v>0</v>
      </c>
      <c r="G9108">
        <v>0</v>
      </c>
      <c r="H9108">
        <v>0</v>
      </c>
      <c r="I9108" t="s">
        <v>149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5" x14ac:dyDescent="0.3">
      <c r="A9109" s="2">
        <v>45969</v>
      </c>
      <c r="B9109" t="s">
        <v>36</v>
      </c>
      <c r="C9109">
        <v>96</v>
      </c>
      <c r="D9109">
        <v>0</v>
      </c>
      <c r="F9109">
        <v>0</v>
      </c>
      <c r="G9109">
        <v>0</v>
      </c>
      <c r="H9109">
        <v>0</v>
      </c>
      <c r="I9109" t="s">
        <v>149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5" x14ac:dyDescent="0.3">
      <c r="A9110" s="2">
        <v>45969</v>
      </c>
      <c r="B9110" t="s">
        <v>78</v>
      </c>
      <c r="C9110">
        <v>173</v>
      </c>
      <c r="D9110">
        <v>0</v>
      </c>
      <c r="F9110">
        <v>0</v>
      </c>
      <c r="G9110">
        <v>0</v>
      </c>
      <c r="H9110">
        <v>0</v>
      </c>
      <c r="I9110" t="s">
        <v>149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5" x14ac:dyDescent="0.3">
      <c r="A9111" s="2">
        <v>45969</v>
      </c>
      <c r="B9111" t="s">
        <v>21</v>
      </c>
      <c r="C9111">
        <v>581</v>
      </c>
      <c r="D9111">
        <v>5</v>
      </c>
      <c r="E9111">
        <v>1.4079999999999999</v>
      </c>
      <c r="F9111">
        <v>0.86099999999999999</v>
      </c>
      <c r="G9111">
        <v>7.04</v>
      </c>
      <c r="H9111">
        <v>7.04</v>
      </c>
      <c r="I9111" t="s">
        <v>149</v>
      </c>
      <c r="J9111">
        <v>1</v>
      </c>
      <c r="K9111">
        <v>2</v>
      </c>
      <c r="L9111">
        <v>2</v>
      </c>
      <c r="M9111">
        <v>2</v>
      </c>
      <c r="N9111">
        <v>1</v>
      </c>
      <c r="O9111">
        <v>2</v>
      </c>
      <c r="P9111">
        <v>2</v>
      </c>
      <c r="Q9111">
        <v>2</v>
      </c>
      <c r="R9111">
        <v>37.49</v>
      </c>
      <c r="S9111">
        <v>59.37</v>
      </c>
      <c r="T9111">
        <v>59.37</v>
      </c>
      <c r="U9111">
        <v>59.37</v>
      </c>
      <c r="V9111">
        <v>11.857840660000001</v>
      </c>
      <c r="W9111">
        <v>11.857840660000001</v>
      </c>
      <c r="X9111">
        <v>8.4332386360000005</v>
      </c>
      <c r="Y9111">
        <v>8.4332386360000005</v>
      </c>
    </row>
    <row r="9112" spans="1:25" x14ac:dyDescent="0.3">
      <c r="A9112" s="2">
        <v>45969</v>
      </c>
      <c r="B9112" t="s">
        <v>94</v>
      </c>
      <c r="C9112">
        <v>94</v>
      </c>
      <c r="D9112">
        <v>0</v>
      </c>
      <c r="F9112">
        <v>0</v>
      </c>
      <c r="G9112">
        <v>0</v>
      </c>
      <c r="H9112">
        <v>0</v>
      </c>
      <c r="I9112" t="s">
        <v>149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5" x14ac:dyDescent="0.3">
      <c r="A9113" s="2">
        <v>45969</v>
      </c>
      <c r="B9113" t="s">
        <v>17</v>
      </c>
      <c r="C9113">
        <v>25</v>
      </c>
      <c r="D9113">
        <v>0</v>
      </c>
      <c r="F9113">
        <v>0</v>
      </c>
      <c r="G9113">
        <v>0</v>
      </c>
      <c r="H9113">
        <v>0</v>
      </c>
      <c r="I9113" t="s">
        <v>149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5" x14ac:dyDescent="0.3">
      <c r="A9114" s="2">
        <v>45969</v>
      </c>
      <c r="B9114" t="s">
        <v>17</v>
      </c>
      <c r="C9114">
        <v>34</v>
      </c>
      <c r="D9114">
        <v>0</v>
      </c>
      <c r="F9114">
        <v>0</v>
      </c>
      <c r="G9114">
        <v>0</v>
      </c>
      <c r="H9114">
        <v>0</v>
      </c>
      <c r="I9114" t="s">
        <v>149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5" x14ac:dyDescent="0.3">
      <c r="A9115" s="2">
        <v>45969</v>
      </c>
      <c r="B9115" t="s">
        <v>17</v>
      </c>
      <c r="C9115">
        <v>36</v>
      </c>
      <c r="D9115">
        <v>0</v>
      </c>
      <c r="F9115">
        <v>0</v>
      </c>
      <c r="G9115">
        <v>0</v>
      </c>
      <c r="H9115">
        <v>0</v>
      </c>
      <c r="I9115" t="s">
        <v>149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5" x14ac:dyDescent="0.3">
      <c r="A9116" s="2">
        <v>45969</v>
      </c>
      <c r="B9116" t="s">
        <v>17</v>
      </c>
      <c r="C9116">
        <v>9</v>
      </c>
      <c r="D9116">
        <v>1</v>
      </c>
      <c r="E9116">
        <v>0.55000000000000004</v>
      </c>
      <c r="F9116">
        <v>11.111000000000001</v>
      </c>
      <c r="G9116">
        <v>0.55000000000000004</v>
      </c>
      <c r="H9116">
        <v>0.55000000000000004</v>
      </c>
      <c r="I9116" t="s">
        <v>149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X9116">
        <v>0</v>
      </c>
      <c r="Y9116">
        <v>0</v>
      </c>
    </row>
    <row r="9117" spans="1:25" x14ac:dyDescent="0.3">
      <c r="A9117" s="2">
        <v>45969</v>
      </c>
      <c r="B9117" t="s">
        <v>52</v>
      </c>
      <c r="C9117">
        <v>746</v>
      </c>
      <c r="D9117">
        <v>6</v>
      </c>
      <c r="E9117">
        <v>0.46700000000000003</v>
      </c>
      <c r="F9117">
        <v>0.80400000000000005</v>
      </c>
      <c r="G9117">
        <v>2.8</v>
      </c>
      <c r="H9117">
        <v>2.8</v>
      </c>
      <c r="I9117" t="s">
        <v>149</v>
      </c>
      <c r="J9117">
        <v>1</v>
      </c>
      <c r="K9117">
        <v>1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11.49</v>
      </c>
      <c r="S9117">
        <v>11.49</v>
      </c>
      <c r="T9117">
        <v>11.49</v>
      </c>
      <c r="U9117">
        <v>11.49</v>
      </c>
      <c r="V9117">
        <v>24.369016540000001</v>
      </c>
      <c r="W9117">
        <v>24.369016540000001</v>
      </c>
      <c r="X9117">
        <v>4.1035714289999996</v>
      </c>
      <c r="Y9117">
        <v>4.1035714289999996</v>
      </c>
    </row>
    <row r="9118" spans="1:25" x14ac:dyDescent="0.3">
      <c r="A9118" s="2">
        <v>45969</v>
      </c>
      <c r="B9118" t="s">
        <v>52</v>
      </c>
      <c r="C9118">
        <v>958</v>
      </c>
      <c r="D9118">
        <v>4</v>
      </c>
      <c r="E9118">
        <v>0.69</v>
      </c>
      <c r="F9118">
        <v>0.41799999999999998</v>
      </c>
      <c r="G9118">
        <v>2.76</v>
      </c>
      <c r="H9118">
        <v>2.76</v>
      </c>
      <c r="I9118" t="s">
        <v>149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X9118">
        <v>0</v>
      </c>
      <c r="Y9118">
        <v>0</v>
      </c>
    </row>
    <row r="9119" spans="1:25" x14ac:dyDescent="0.3">
      <c r="A9119" s="2">
        <v>45969</v>
      </c>
      <c r="B9119" t="s">
        <v>52</v>
      </c>
      <c r="C9119">
        <v>424</v>
      </c>
      <c r="D9119">
        <v>6</v>
      </c>
      <c r="E9119">
        <v>0.48</v>
      </c>
      <c r="F9119">
        <v>1.415</v>
      </c>
      <c r="G9119">
        <v>2.88</v>
      </c>
      <c r="H9119">
        <v>2.88</v>
      </c>
      <c r="I9119" t="s">
        <v>149</v>
      </c>
      <c r="J9119">
        <v>1</v>
      </c>
      <c r="K9119">
        <v>2</v>
      </c>
      <c r="L9119">
        <v>2</v>
      </c>
      <c r="M9119">
        <v>2</v>
      </c>
      <c r="N9119">
        <v>1</v>
      </c>
      <c r="O9119">
        <v>2</v>
      </c>
      <c r="P9119">
        <v>2</v>
      </c>
      <c r="Q9119">
        <v>2</v>
      </c>
      <c r="R9119">
        <v>13.88</v>
      </c>
      <c r="S9119">
        <v>27.76</v>
      </c>
      <c r="T9119">
        <v>27.76</v>
      </c>
      <c r="U9119">
        <v>27.76</v>
      </c>
      <c r="V9119">
        <v>10.37463977</v>
      </c>
      <c r="W9119">
        <v>10.37463977</v>
      </c>
      <c r="X9119">
        <v>9.6388888890000004</v>
      </c>
      <c r="Y9119">
        <v>9.6388888890000004</v>
      </c>
    </row>
    <row r="9120" spans="1:25" x14ac:dyDescent="0.3">
      <c r="A9120" s="2">
        <v>45969</v>
      </c>
      <c r="B9120" t="s">
        <v>52</v>
      </c>
      <c r="C9120">
        <v>1882</v>
      </c>
      <c r="D9120">
        <v>16</v>
      </c>
      <c r="E9120">
        <v>0.27100000000000002</v>
      </c>
      <c r="F9120">
        <v>0.85</v>
      </c>
      <c r="G9120">
        <v>4.34</v>
      </c>
      <c r="H9120">
        <v>4.34</v>
      </c>
      <c r="I9120" t="s">
        <v>149</v>
      </c>
      <c r="J9120">
        <v>4</v>
      </c>
      <c r="K9120">
        <v>4</v>
      </c>
      <c r="L9120">
        <v>4</v>
      </c>
      <c r="M9120">
        <v>4</v>
      </c>
      <c r="N9120">
        <v>4</v>
      </c>
      <c r="O9120">
        <v>4</v>
      </c>
      <c r="P9120">
        <v>4</v>
      </c>
      <c r="Q9120">
        <v>4</v>
      </c>
      <c r="R9120">
        <v>99.74</v>
      </c>
      <c r="S9120">
        <v>99.74</v>
      </c>
      <c r="T9120">
        <v>99.74</v>
      </c>
      <c r="U9120">
        <v>99.74</v>
      </c>
      <c r="V9120">
        <v>4.3513134149999999</v>
      </c>
      <c r="W9120">
        <v>4.3513134149999999</v>
      </c>
      <c r="X9120">
        <v>22.981566820000001</v>
      </c>
      <c r="Y9120">
        <v>22.981566820000001</v>
      </c>
    </row>
    <row r="9121" spans="1:25" x14ac:dyDescent="0.3">
      <c r="A9121" s="2">
        <v>45969</v>
      </c>
      <c r="B9121" t="s">
        <v>112</v>
      </c>
      <c r="C9121">
        <v>177</v>
      </c>
      <c r="D9121">
        <v>1</v>
      </c>
      <c r="E9121">
        <v>1.83</v>
      </c>
      <c r="F9121">
        <v>0.56499999999999995</v>
      </c>
      <c r="G9121">
        <v>1.83</v>
      </c>
      <c r="H9121">
        <v>1.83</v>
      </c>
      <c r="I9121" t="s">
        <v>149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X9121">
        <v>0</v>
      </c>
      <c r="Y9121">
        <v>0</v>
      </c>
    </row>
    <row r="9122" spans="1:25" x14ac:dyDescent="0.3">
      <c r="A9122" s="2">
        <v>45969</v>
      </c>
      <c r="B9122" t="s">
        <v>15</v>
      </c>
      <c r="C9122">
        <v>173</v>
      </c>
      <c r="D9122">
        <v>4</v>
      </c>
      <c r="E9122">
        <v>1.2729999999999999</v>
      </c>
      <c r="F9122">
        <v>2.3119999999999998</v>
      </c>
      <c r="G9122">
        <v>5.09</v>
      </c>
      <c r="H9122">
        <v>5.09</v>
      </c>
      <c r="I9122" t="s">
        <v>149</v>
      </c>
      <c r="J9122">
        <v>1</v>
      </c>
      <c r="K9122">
        <v>1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104.9</v>
      </c>
      <c r="S9122">
        <v>104.9</v>
      </c>
      <c r="T9122">
        <v>104.9</v>
      </c>
      <c r="U9122">
        <v>104.9</v>
      </c>
      <c r="V9122">
        <v>4.8522402290000004</v>
      </c>
      <c r="W9122">
        <v>4.8522402290000004</v>
      </c>
      <c r="X9122">
        <v>20.60903733</v>
      </c>
      <c r="Y9122">
        <v>20.60903733</v>
      </c>
    </row>
    <row r="9123" spans="1:25" x14ac:dyDescent="0.3">
      <c r="A9123" s="2">
        <v>45969</v>
      </c>
      <c r="B9123" t="s">
        <v>112</v>
      </c>
      <c r="C9123">
        <v>417</v>
      </c>
      <c r="D9123">
        <v>5</v>
      </c>
      <c r="E9123">
        <v>1.448</v>
      </c>
      <c r="F9123">
        <v>1.1990000000000001</v>
      </c>
      <c r="G9123">
        <v>7.24</v>
      </c>
      <c r="H9123">
        <v>7.24</v>
      </c>
      <c r="I9123" t="s">
        <v>149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X9123">
        <v>0</v>
      </c>
      <c r="Y9123">
        <v>0</v>
      </c>
    </row>
    <row r="9124" spans="1:25" x14ac:dyDescent="0.3">
      <c r="A9124" s="2">
        <v>45969</v>
      </c>
      <c r="B9124" t="s">
        <v>15</v>
      </c>
      <c r="C9124">
        <v>248</v>
      </c>
      <c r="D9124">
        <v>0</v>
      </c>
      <c r="F9124">
        <v>0</v>
      </c>
      <c r="G9124">
        <v>0</v>
      </c>
      <c r="H9124">
        <v>0</v>
      </c>
      <c r="I9124" t="s">
        <v>149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5" x14ac:dyDescent="0.3">
      <c r="A9125" s="2">
        <v>45969</v>
      </c>
      <c r="B9125" t="s">
        <v>15</v>
      </c>
      <c r="C9125">
        <v>206</v>
      </c>
      <c r="D9125">
        <v>3</v>
      </c>
      <c r="E9125">
        <v>1.0429999999999999</v>
      </c>
      <c r="F9125">
        <v>1.456</v>
      </c>
      <c r="G9125">
        <v>3.13</v>
      </c>
      <c r="H9125">
        <v>3.13</v>
      </c>
      <c r="I9125" t="s">
        <v>149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X9125">
        <v>0</v>
      </c>
      <c r="Y9125">
        <v>0</v>
      </c>
    </row>
    <row r="9126" spans="1:25" x14ac:dyDescent="0.3">
      <c r="A9126" s="2">
        <v>45969</v>
      </c>
      <c r="B9126" t="s">
        <v>112</v>
      </c>
      <c r="C9126">
        <v>425</v>
      </c>
      <c r="D9126">
        <v>5</v>
      </c>
      <c r="E9126">
        <v>1.3759999999999999</v>
      </c>
      <c r="F9126">
        <v>1.1759999999999999</v>
      </c>
      <c r="G9126">
        <v>6.88</v>
      </c>
      <c r="H9126">
        <v>6.88</v>
      </c>
      <c r="I9126" t="s">
        <v>149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X9126">
        <v>0</v>
      </c>
      <c r="Y9126">
        <v>0</v>
      </c>
    </row>
    <row r="9127" spans="1:25" x14ac:dyDescent="0.3">
      <c r="A9127" s="2">
        <v>45969</v>
      </c>
      <c r="B9127" t="s">
        <v>15</v>
      </c>
      <c r="C9127">
        <v>175</v>
      </c>
      <c r="D9127">
        <v>0</v>
      </c>
      <c r="F9127">
        <v>0</v>
      </c>
      <c r="G9127">
        <v>0</v>
      </c>
      <c r="H9127">
        <v>0</v>
      </c>
      <c r="I9127" t="s">
        <v>149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5" x14ac:dyDescent="0.3">
      <c r="A9128" s="2">
        <v>45969</v>
      </c>
      <c r="B9128" t="s">
        <v>112</v>
      </c>
      <c r="C9128">
        <v>1752</v>
      </c>
      <c r="D9128">
        <v>12</v>
      </c>
      <c r="E9128">
        <v>1.0129999999999999</v>
      </c>
      <c r="F9128">
        <v>0.68500000000000005</v>
      </c>
      <c r="G9128">
        <v>12.16</v>
      </c>
      <c r="H9128">
        <v>12.16</v>
      </c>
      <c r="I9128" t="s">
        <v>149</v>
      </c>
      <c r="J9128">
        <v>2</v>
      </c>
      <c r="K9128">
        <v>2</v>
      </c>
      <c r="L9128">
        <v>2</v>
      </c>
      <c r="M9128">
        <v>2</v>
      </c>
      <c r="N9128">
        <v>2</v>
      </c>
      <c r="O9128">
        <v>2</v>
      </c>
      <c r="P9128">
        <v>2</v>
      </c>
      <c r="Q9128">
        <v>2</v>
      </c>
      <c r="R9128">
        <v>52.98</v>
      </c>
      <c r="S9128">
        <v>52.98</v>
      </c>
      <c r="T9128">
        <v>52.98</v>
      </c>
      <c r="U9128">
        <v>52.98</v>
      </c>
      <c r="V9128">
        <v>22.952057379999999</v>
      </c>
      <c r="W9128">
        <v>22.952057379999999</v>
      </c>
      <c r="X9128">
        <v>4.356907895</v>
      </c>
      <c r="Y9128">
        <v>4.356907895</v>
      </c>
    </row>
    <row r="9129" spans="1:25" x14ac:dyDescent="0.3">
      <c r="A9129" s="2">
        <v>45969</v>
      </c>
      <c r="B9129" t="s">
        <v>100</v>
      </c>
      <c r="C9129">
        <v>11</v>
      </c>
      <c r="D9129">
        <v>0</v>
      </c>
      <c r="F9129">
        <v>0</v>
      </c>
      <c r="G9129">
        <v>0</v>
      </c>
      <c r="H9129">
        <v>0</v>
      </c>
      <c r="I9129" t="s">
        <v>149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5" x14ac:dyDescent="0.3">
      <c r="A9130" s="2">
        <v>45969</v>
      </c>
      <c r="B9130" t="s">
        <v>54</v>
      </c>
      <c r="C9130">
        <v>286</v>
      </c>
      <c r="D9130">
        <v>1</v>
      </c>
      <c r="E9130">
        <v>0.6</v>
      </c>
      <c r="F9130">
        <v>0.35</v>
      </c>
      <c r="G9130">
        <v>0.6</v>
      </c>
      <c r="H9130">
        <v>0.6</v>
      </c>
      <c r="I9130" t="s">
        <v>149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X9130">
        <v>0</v>
      </c>
      <c r="Y9130">
        <v>0</v>
      </c>
    </row>
    <row r="9131" spans="1:25" x14ac:dyDescent="0.3">
      <c r="A9131" s="2">
        <v>45969</v>
      </c>
      <c r="B9131" t="s">
        <v>60</v>
      </c>
      <c r="C9131">
        <v>905</v>
      </c>
      <c r="D9131">
        <v>9</v>
      </c>
      <c r="E9131">
        <v>0.88600000000000001</v>
      </c>
      <c r="F9131">
        <v>0.99399999999999999</v>
      </c>
      <c r="G9131">
        <v>7.97</v>
      </c>
      <c r="H9131">
        <v>7.97</v>
      </c>
      <c r="I9131" t="s">
        <v>149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X9131">
        <v>0</v>
      </c>
      <c r="Y9131">
        <v>0</v>
      </c>
    </row>
    <row r="9132" spans="1:25" x14ac:dyDescent="0.3">
      <c r="A9132" s="2">
        <v>45969</v>
      </c>
      <c r="B9132" t="s">
        <v>60</v>
      </c>
      <c r="C9132">
        <v>2022</v>
      </c>
      <c r="D9132">
        <v>8</v>
      </c>
      <c r="E9132">
        <v>1.0229999999999999</v>
      </c>
      <c r="F9132">
        <v>0.39600000000000002</v>
      </c>
      <c r="G9132">
        <v>8.18</v>
      </c>
      <c r="H9132">
        <v>8.18</v>
      </c>
      <c r="I9132" t="s">
        <v>149</v>
      </c>
      <c r="J9132">
        <v>1</v>
      </c>
      <c r="K9132">
        <v>1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109.49</v>
      </c>
      <c r="S9132">
        <v>109.49</v>
      </c>
      <c r="T9132">
        <v>109.49</v>
      </c>
      <c r="U9132">
        <v>109.49</v>
      </c>
      <c r="V9132">
        <v>7.4710019179999998</v>
      </c>
      <c r="W9132">
        <v>7.4710019179999998</v>
      </c>
      <c r="X9132">
        <v>13.385085569999999</v>
      </c>
      <c r="Y9132">
        <v>13.385085569999999</v>
      </c>
    </row>
    <row r="9133" spans="1:25" x14ac:dyDescent="0.3">
      <c r="A9133" s="2">
        <v>45969</v>
      </c>
      <c r="B9133" t="s">
        <v>100</v>
      </c>
      <c r="C9133">
        <v>16</v>
      </c>
      <c r="D9133">
        <v>0</v>
      </c>
      <c r="F9133">
        <v>0</v>
      </c>
      <c r="G9133">
        <v>0</v>
      </c>
      <c r="H9133">
        <v>0</v>
      </c>
      <c r="I9133" t="s">
        <v>149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5" x14ac:dyDescent="0.3">
      <c r="A9134" s="2">
        <v>45969</v>
      </c>
      <c r="B9134" t="s">
        <v>54</v>
      </c>
      <c r="C9134">
        <v>1037</v>
      </c>
      <c r="D9134">
        <v>12</v>
      </c>
      <c r="E9134">
        <v>1.083</v>
      </c>
      <c r="F9134">
        <v>1.157</v>
      </c>
      <c r="G9134">
        <v>12.99</v>
      </c>
      <c r="H9134">
        <v>12.99</v>
      </c>
      <c r="I9134" t="s">
        <v>149</v>
      </c>
      <c r="J9134">
        <v>2</v>
      </c>
      <c r="K9134">
        <v>2</v>
      </c>
      <c r="L9134">
        <v>2</v>
      </c>
      <c r="M9134">
        <v>2</v>
      </c>
      <c r="N9134">
        <v>2</v>
      </c>
      <c r="O9134">
        <v>2</v>
      </c>
      <c r="P9134">
        <v>2</v>
      </c>
      <c r="Q9134">
        <v>2</v>
      </c>
      <c r="R9134">
        <v>58.39</v>
      </c>
      <c r="S9134">
        <v>58.39</v>
      </c>
      <c r="T9134">
        <v>58.39</v>
      </c>
      <c r="U9134">
        <v>58.39</v>
      </c>
      <c r="V9134">
        <v>22.246960099999999</v>
      </c>
      <c r="W9134">
        <v>22.246960099999999</v>
      </c>
      <c r="X9134">
        <v>4.4949961509999996</v>
      </c>
      <c r="Y9134">
        <v>4.4949961509999996</v>
      </c>
    </row>
    <row r="9135" spans="1:25" x14ac:dyDescent="0.3">
      <c r="A9135" s="2">
        <v>45969</v>
      </c>
      <c r="B9135" t="s">
        <v>100</v>
      </c>
      <c r="C9135">
        <v>35</v>
      </c>
      <c r="D9135">
        <v>0</v>
      </c>
      <c r="F9135">
        <v>0</v>
      </c>
      <c r="G9135">
        <v>0</v>
      </c>
      <c r="H9135">
        <v>0</v>
      </c>
      <c r="I9135" t="s">
        <v>149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5" x14ac:dyDescent="0.3">
      <c r="A9136" s="2">
        <v>45969</v>
      </c>
      <c r="B9136" t="s">
        <v>54</v>
      </c>
      <c r="C9136">
        <v>223</v>
      </c>
      <c r="D9136">
        <v>2</v>
      </c>
      <c r="E9136">
        <v>0.8</v>
      </c>
      <c r="F9136">
        <v>0.89700000000000002</v>
      </c>
      <c r="G9136">
        <v>1.6</v>
      </c>
      <c r="H9136">
        <v>1.6</v>
      </c>
      <c r="I9136" t="s">
        <v>149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X9136">
        <v>0</v>
      </c>
      <c r="Y9136">
        <v>0</v>
      </c>
    </row>
    <row r="9137" spans="1:25" x14ac:dyDescent="0.3">
      <c r="A9137" s="2">
        <v>45969</v>
      </c>
      <c r="B9137" t="s">
        <v>60</v>
      </c>
      <c r="C9137">
        <v>675</v>
      </c>
      <c r="D9137">
        <v>10</v>
      </c>
      <c r="E9137">
        <v>1.0389999999999999</v>
      </c>
      <c r="F9137">
        <v>1.4810000000000001</v>
      </c>
      <c r="G9137">
        <v>10.39</v>
      </c>
      <c r="H9137">
        <v>10.39</v>
      </c>
      <c r="I9137" t="s">
        <v>149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X9137">
        <v>0</v>
      </c>
      <c r="Y9137">
        <v>0</v>
      </c>
    </row>
    <row r="9138" spans="1:25" x14ac:dyDescent="0.3">
      <c r="A9138" s="2">
        <v>45969</v>
      </c>
      <c r="B9138" t="s">
        <v>54</v>
      </c>
      <c r="C9138">
        <v>1400</v>
      </c>
      <c r="D9138">
        <v>7</v>
      </c>
      <c r="E9138">
        <v>0.54400000000000004</v>
      </c>
      <c r="F9138">
        <v>0.5</v>
      </c>
      <c r="G9138">
        <v>3.81</v>
      </c>
      <c r="H9138">
        <v>3.81</v>
      </c>
      <c r="I9138" t="s">
        <v>149</v>
      </c>
      <c r="J9138">
        <v>1</v>
      </c>
      <c r="K9138">
        <v>2</v>
      </c>
      <c r="L9138">
        <v>2</v>
      </c>
      <c r="M9138">
        <v>2</v>
      </c>
      <c r="N9138">
        <v>1</v>
      </c>
      <c r="O9138">
        <v>3</v>
      </c>
      <c r="P9138">
        <v>3</v>
      </c>
      <c r="Q9138">
        <v>3</v>
      </c>
      <c r="R9138">
        <v>21.49</v>
      </c>
      <c r="S9138">
        <v>80.47</v>
      </c>
      <c r="T9138">
        <v>80.47</v>
      </c>
      <c r="U9138">
        <v>80.47</v>
      </c>
      <c r="V9138">
        <v>4.7346837329999998</v>
      </c>
      <c r="W9138">
        <v>4.7346837329999998</v>
      </c>
      <c r="X9138">
        <v>21.120734909999999</v>
      </c>
      <c r="Y9138">
        <v>21.120734909999999</v>
      </c>
    </row>
    <row r="9139" spans="1:25" x14ac:dyDescent="0.3">
      <c r="A9139" s="2">
        <v>45969</v>
      </c>
      <c r="B9139" t="s">
        <v>100</v>
      </c>
      <c r="C9139">
        <v>16</v>
      </c>
      <c r="D9139">
        <v>0</v>
      </c>
      <c r="F9139">
        <v>0</v>
      </c>
      <c r="G9139">
        <v>0</v>
      </c>
      <c r="H9139">
        <v>0</v>
      </c>
      <c r="I9139" t="s">
        <v>149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5" x14ac:dyDescent="0.3">
      <c r="A9140" s="2">
        <v>45969</v>
      </c>
      <c r="B9140" t="s">
        <v>60</v>
      </c>
      <c r="C9140">
        <v>1332</v>
      </c>
      <c r="D9140">
        <v>4</v>
      </c>
      <c r="E9140">
        <v>0.433</v>
      </c>
      <c r="F9140">
        <v>0.3</v>
      </c>
      <c r="G9140">
        <v>1.73</v>
      </c>
      <c r="H9140">
        <v>1.73</v>
      </c>
      <c r="I9140" t="s">
        <v>149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X9140">
        <v>0</v>
      </c>
      <c r="Y9140">
        <v>0</v>
      </c>
    </row>
    <row r="9141" spans="1:25" x14ac:dyDescent="0.3">
      <c r="A9141" s="2">
        <v>45969</v>
      </c>
      <c r="B9141" t="s">
        <v>48</v>
      </c>
      <c r="C9141">
        <v>216</v>
      </c>
      <c r="D9141">
        <v>4</v>
      </c>
      <c r="E9141">
        <v>2.0499999999999998</v>
      </c>
      <c r="F9141">
        <v>1.8520000000000001</v>
      </c>
      <c r="G9141">
        <v>8.1999999999999993</v>
      </c>
      <c r="H9141">
        <v>8.1999999999999993</v>
      </c>
      <c r="I9141" t="s">
        <v>149</v>
      </c>
      <c r="J9141">
        <v>1</v>
      </c>
      <c r="K9141">
        <v>2</v>
      </c>
      <c r="L9141">
        <v>2</v>
      </c>
      <c r="M9141">
        <v>2</v>
      </c>
      <c r="N9141">
        <v>1</v>
      </c>
      <c r="O9141">
        <v>2</v>
      </c>
      <c r="P9141">
        <v>2</v>
      </c>
      <c r="Q9141">
        <v>2</v>
      </c>
      <c r="R9141">
        <v>28.49</v>
      </c>
      <c r="S9141">
        <v>56.98</v>
      </c>
      <c r="T9141">
        <v>56.98</v>
      </c>
      <c r="U9141">
        <v>56.98</v>
      </c>
      <c r="V9141">
        <v>14.39101439</v>
      </c>
      <c r="W9141">
        <v>14.39101439</v>
      </c>
      <c r="X9141">
        <v>6.9487804879999997</v>
      </c>
      <c r="Y9141">
        <v>6.9487804879999997</v>
      </c>
    </row>
    <row r="9142" spans="1:25" x14ac:dyDescent="0.3">
      <c r="A9142" s="2">
        <v>45969</v>
      </c>
      <c r="B9142" t="s">
        <v>48</v>
      </c>
      <c r="C9142">
        <v>540</v>
      </c>
      <c r="D9142">
        <v>3</v>
      </c>
      <c r="E9142">
        <v>1.29</v>
      </c>
      <c r="F9142">
        <v>0.55600000000000005</v>
      </c>
      <c r="G9142">
        <v>3.87</v>
      </c>
      <c r="H9142">
        <v>3.87</v>
      </c>
      <c r="I9142" t="s">
        <v>149</v>
      </c>
      <c r="J9142">
        <v>1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1</v>
      </c>
      <c r="Q9142">
        <v>1</v>
      </c>
      <c r="R9142">
        <v>28.49</v>
      </c>
      <c r="S9142">
        <v>28.49</v>
      </c>
      <c r="T9142">
        <v>28.49</v>
      </c>
      <c r="U9142">
        <v>28.49</v>
      </c>
      <c r="V9142">
        <v>13.58371358</v>
      </c>
      <c r="W9142">
        <v>13.58371358</v>
      </c>
      <c r="X9142">
        <v>7.3617571059999998</v>
      </c>
      <c r="Y9142">
        <v>7.3617571059999998</v>
      </c>
    </row>
    <row r="9143" spans="1:25" x14ac:dyDescent="0.3">
      <c r="A9143" s="2">
        <v>45969</v>
      </c>
      <c r="B9143" t="s">
        <v>48</v>
      </c>
      <c r="C9143">
        <v>214</v>
      </c>
      <c r="D9143">
        <v>6</v>
      </c>
      <c r="E9143">
        <v>1.2829999999999999</v>
      </c>
      <c r="F9143">
        <v>2.8039999999999998</v>
      </c>
      <c r="G9143">
        <v>7.7</v>
      </c>
      <c r="H9143">
        <v>7.7</v>
      </c>
      <c r="I9143" t="s">
        <v>149</v>
      </c>
      <c r="J9143">
        <v>4</v>
      </c>
      <c r="K9143">
        <v>4</v>
      </c>
      <c r="L9143">
        <v>4</v>
      </c>
      <c r="M9143">
        <v>4</v>
      </c>
      <c r="N9143">
        <v>5</v>
      </c>
      <c r="O9143">
        <v>5</v>
      </c>
      <c r="P9143">
        <v>5</v>
      </c>
      <c r="Q9143">
        <v>5</v>
      </c>
      <c r="R9143">
        <v>143.84</v>
      </c>
      <c r="S9143">
        <v>143.84</v>
      </c>
      <c r="T9143">
        <v>143.84</v>
      </c>
      <c r="U9143">
        <v>143.84</v>
      </c>
      <c r="V9143">
        <v>5.3531701890000001</v>
      </c>
      <c r="W9143">
        <v>5.3531701890000001</v>
      </c>
      <c r="X9143">
        <v>18.680519480000001</v>
      </c>
      <c r="Y9143">
        <v>18.680519480000001</v>
      </c>
    </row>
    <row r="9144" spans="1:25" x14ac:dyDescent="0.3">
      <c r="A9144" s="2">
        <v>45969</v>
      </c>
      <c r="B9144" t="s">
        <v>48</v>
      </c>
      <c r="C9144">
        <v>493</v>
      </c>
      <c r="D9144">
        <v>3</v>
      </c>
      <c r="E9144">
        <v>0.88700000000000001</v>
      </c>
      <c r="F9144">
        <v>0.60899999999999999</v>
      </c>
      <c r="G9144">
        <v>2.66</v>
      </c>
      <c r="H9144">
        <v>2.66</v>
      </c>
      <c r="I9144" t="s">
        <v>149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X9144">
        <v>0</v>
      </c>
      <c r="Y9144">
        <v>0</v>
      </c>
    </row>
    <row r="9145" spans="1:25" x14ac:dyDescent="0.3">
      <c r="A9145" s="2">
        <v>45969</v>
      </c>
      <c r="B9145" t="s">
        <v>19</v>
      </c>
      <c r="C9145">
        <v>19</v>
      </c>
      <c r="D9145">
        <v>0</v>
      </c>
      <c r="F9145">
        <v>0</v>
      </c>
      <c r="G9145">
        <v>0</v>
      </c>
      <c r="H9145">
        <v>0</v>
      </c>
      <c r="I9145" t="s">
        <v>149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5" x14ac:dyDescent="0.3">
      <c r="A9146" s="2">
        <v>45969</v>
      </c>
      <c r="B9146" t="s">
        <v>90</v>
      </c>
      <c r="C9146">
        <v>9</v>
      </c>
      <c r="D9146">
        <v>1</v>
      </c>
      <c r="E9146">
        <v>0.93</v>
      </c>
      <c r="F9146">
        <v>11.111000000000001</v>
      </c>
      <c r="G9146">
        <v>0.93</v>
      </c>
      <c r="H9146">
        <v>0.93</v>
      </c>
      <c r="I9146" t="s">
        <v>149</v>
      </c>
      <c r="J9146">
        <v>1</v>
      </c>
      <c r="K9146">
        <v>1</v>
      </c>
      <c r="L9146">
        <v>1</v>
      </c>
      <c r="M9146">
        <v>1</v>
      </c>
      <c r="N9146">
        <v>5</v>
      </c>
      <c r="O9146">
        <v>5</v>
      </c>
      <c r="P9146">
        <v>5</v>
      </c>
      <c r="Q9146">
        <v>5</v>
      </c>
      <c r="R9146">
        <v>156.30000000000001</v>
      </c>
      <c r="S9146">
        <v>156.30000000000001</v>
      </c>
      <c r="T9146">
        <v>156.30000000000001</v>
      </c>
      <c r="U9146">
        <v>156.30000000000001</v>
      </c>
      <c r="V9146">
        <v>0.59500959689999999</v>
      </c>
      <c r="W9146">
        <v>0.59500959689999999</v>
      </c>
      <c r="X9146">
        <v>168.06451609999999</v>
      </c>
      <c r="Y9146">
        <v>168.06451609999999</v>
      </c>
    </row>
    <row r="9147" spans="1:25" x14ac:dyDescent="0.3">
      <c r="A9147" s="2">
        <v>45969</v>
      </c>
      <c r="B9147" t="s">
        <v>19</v>
      </c>
      <c r="C9147">
        <v>44</v>
      </c>
      <c r="D9147">
        <v>0</v>
      </c>
      <c r="F9147">
        <v>0</v>
      </c>
      <c r="G9147">
        <v>0</v>
      </c>
      <c r="H9147">
        <v>0</v>
      </c>
      <c r="I9147" t="s">
        <v>149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5" x14ac:dyDescent="0.3">
      <c r="A9148" s="2">
        <v>45969</v>
      </c>
      <c r="B9148" t="s">
        <v>90</v>
      </c>
      <c r="C9148">
        <v>16</v>
      </c>
      <c r="D9148">
        <v>0</v>
      </c>
      <c r="F9148">
        <v>0</v>
      </c>
      <c r="G9148">
        <v>0</v>
      </c>
      <c r="H9148">
        <v>0</v>
      </c>
      <c r="I9148" t="s">
        <v>149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5" x14ac:dyDescent="0.3">
      <c r="A9149" s="2">
        <v>45969</v>
      </c>
      <c r="B9149" t="s">
        <v>19</v>
      </c>
      <c r="C9149">
        <v>30</v>
      </c>
      <c r="D9149">
        <v>0</v>
      </c>
      <c r="F9149">
        <v>0</v>
      </c>
      <c r="G9149">
        <v>0</v>
      </c>
      <c r="H9149">
        <v>0</v>
      </c>
      <c r="I9149" t="s">
        <v>149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5" x14ac:dyDescent="0.3">
      <c r="A9150" s="2">
        <v>45969</v>
      </c>
      <c r="B9150" t="s">
        <v>90</v>
      </c>
      <c r="C9150">
        <v>18</v>
      </c>
      <c r="D9150">
        <v>0</v>
      </c>
      <c r="F9150">
        <v>0</v>
      </c>
      <c r="G9150">
        <v>0</v>
      </c>
      <c r="H9150">
        <v>0</v>
      </c>
      <c r="I9150" t="s">
        <v>149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5" x14ac:dyDescent="0.3">
      <c r="A9151" s="2">
        <v>45969</v>
      </c>
      <c r="B9151" t="s">
        <v>19</v>
      </c>
      <c r="C9151">
        <v>17</v>
      </c>
      <c r="D9151">
        <v>0</v>
      </c>
      <c r="F9151">
        <v>0</v>
      </c>
      <c r="G9151">
        <v>0</v>
      </c>
      <c r="H9151">
        <v>0</v>
      </c>
      <c r="I9151" t="s">
        <v>149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5" x14ac:dyDescent="0.3">
      <c r="A9152" s="2">
        <v>45969</v>
      </c>
      <c r="B9152" t="s">
        <v>90</v>
      </c>
      <c r="C9152">
        <v>8</v>
      </c>
      <c r="D9152">
        <v>1</v>
      </c>
      <c r="E9152">
        <v>0.39</v>
      </c>
      <c r="F9152">
        <v>12.5</v>
      </c>
      <c r="G9152">
        <v>0.39</v>
      </c>
      <c r="H9152">
        <v>0.39</v>
      </c>
      <c r="I9152" t="s">
        <v>149</v>
      </c>
      <c r="J9152">
        <v>1</v>
      </c>
      <c r="K9152">
        <v>2</v>
      </c>
      <c r="L9152">
        <v>2</v>
      </c>
      <c r="M9152">
        <v>2</v>
      </c>
      <c r="N9152">
        <v>1</v>
      </c>
      <c r="O9152">
        <v>2</v>
      </c>
      <c r="P9152">
        <v>2</v>
      </c>
      <c r="Q9152">
        <v>2</v>
      </c>
      <c r="R9152">
        <v>25.49</v>
      </c>
      <c r="S9152">
        <v>59.98</v>
      </c>
      <c r="T9152">
        <v>59.98</v>
      </c>
      <c r="U9152">
        <v>59.98</v>
      </c>
      <c r="V9152">
        <v>0.65021673889999998</v>
      </c>
      <c r="W9152">
        <v>0.65021673889999998</v>
      </c>
      <c r="X9152">
        <v>153.79487180000001</v>
      </c>
      <c r="Y9152">
        <v>153.79487180000001</v>
      </c>
    </row>
    <row r="9153" spans="1:25" x14ac:dyDescent="0.3">
      <c r="A9153" s="2">
        <v>45969</v>
      </c>
      <c r="B9153" t="s">
        <v>58</v>
      </c>
      <c r="C9153">
        <v>430</v>
      </c>
      <c r="D9153">
        <v>8</v>
      </c>
      <c r="E9153">
        <v>1.131</v>
      </c>
      <c r="F9153">
        <v>1.86</v>
      </c>
      <c r="G9153">
        <v>9.0500000000000007</v>
      </c>
      <c r="H9153">
        <v>9.0500000000000007</v>
      </c>
      <c r="I9153" t="s">
        <v>149</v>
      </c>
      <c r="J9153">
        <v>2</v>
      </c>
      <c r="K9153">
        <v>2</v>
      </c>
      <c r="L9153">
        <v>2</v>
      </c>
      <c r="M9153">
        <v>2</v>
      </c>
      <c r="N9153">
        <v>2</v>
      </c>
      <c r="O9153">
        <v>2</v>
      </c>
      <c r="P9153">
        <v>2</v>
      </c>
      <c r="Q9153">
        <v>2</v>
      </c>
      <c r="R9153">
        <v>37.369999999999997</v>
      </c>
      <c r="S9153">
        <v>37.369999999999997</v>
      </c>
      <c r="T9153">
        <v>37.369999999999997</v>
      </c>
      <c r="U9153">
        <v>37.369999999999997</v>
      </c>
      <c r="V9153">
        <v>24.217286590000001</v>
      </c>
      <c r="W9153">
        <v>24.217286590000001</v>
      </c>
      <c r="X9153">
        <v>4.1292817680000002</v>
      </c>
      <c r="Y9153">
        <v>4.1292817680000002</v>
      </c>
    </row>
    <row r="9154" spans="1:25" x14ac:dyDescent="0.3">
      <c r="A9154" s="2">
        <v>45969</v>
      </c>
      <c r="B9154" t="s">
        <v>110</v>
      </c>
      <c r="C9154">
        <v>152</v>
      </c>
      <c r="D9154">
        <v>1</v>
      </c>
      <c r="E9154">
        <v>0.99</v>
      </c>
      <c r="F9154">
        <v>0.65800000000000003</v>
      </c>
      <c r="G9154">
        <v>0.99</v>
      </c>
      <c r="H9154">
        <v>0.99</v>
      </c>
      <c r="I9154" t="s">
        <v>149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X9154">
        <v>0</v>
      </c>
      <c r="Y9154">
        <v>0</v>
      </c>
    </row>
    <row r="9155" spans="1:25" x14ac:dyDescent="0.3">
      <c r="A9155" s="2">
        <v>45969</v>
      </c>
      <c r="B9155" t="s">
        <v>34</v>
      </c>
      <c r="C9155">
        <v>669</v>
      </c>
      <c r="D9155">
        <v>3</v>
      </c>
      <c r="E9155">
        <v>1.67</v>
      </c>
      <c r="F9155">
        <v>0.44800000000000001</v>
      </c>
      <c r="G9155">
        <v>5.01</v>
      </c>
      <c r="H9155">
        <v>5.01</v>
      </c>
      <c r="I9155" t="s">
        <v>149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X9155">
        <v>0</v>
      </c>
      <c r="Y9155">
        <v>0</v>
      </c>
    </row>
    <row r="9156" spans="1:25" x14ac:dyDescent="0.3">
      <c r="A9156" s="2">
        <v>45969</v>
      </c>
      <c r="B9156" t="s">
        <v>28</v>
      </c>
      <c r="C9156">
        <v>65</v>
      </c>
      <c r="D9156">
        <v>0</v>
      </c>
      <c r="F9156">
        <v>0</v>
      </c>
      <c r="G9156">
        <v>0</v>
      </c>
      <c r="H9156">
        <v>0</v>
      </c>
      <c r="I9156" t="s">
        <v>149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5" x14ac:dyDescent="0.3">
      <c r="A9157" s="2">
        <v>45969</v>
      </c>
      <c r="B9157" t="s">
        <v>58</v>
      </c>
      <c r="C9157">
        <v>595</v>
      </c>
      <c r="D9157">
        <v>0</v>
      </c>
      <c r="F9157">
        <v>0</v>
      </c>
      <c r="G9157">
        <v>0</v>
      </c>
      <c r="H9157">
        <v>0</v>
      </c>
      <c r="I9157" t="s">
        <v>149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5" x14ac:dyDescent="0.3">
      <c r="A9158" s="2">
        <v>45969</v>
      </c>
      <c r="B9158" t="s">
        <v>110</v>
      </c>
      <c r="C9158">
        <v>548</v>
      </c>
      <c r="D9158">
        <v>6</v>
      </c>
      <c r="E9158">
        <v>1.0649999999999999</v>
      </c>
      <c r="F9158">
        <v>1.095</v>
      </c>
      <c r="G9158">
        <v>6.39</v>
      </c>
      <c r="H9158">
        <v>6.39</v>
      </c>
      <c r="I9158" t="s">
        <v>149</v>
      </c>
      <c r="J9158">
        <v>1</v>
      </c>
      <c r="K9158">
        <v>1</v>
      </c>
      <c r="L9158">
        <v>1</v>
      </c>
      <c r="M9158">
        <v>1</v>
      </c>
      <c r="N9158">
        <v>1</v>
      </c>
      <c r="O9158">
        <v>1</v>
      </c>
      <c r="P9158">
        <v>1</v>
      </c>
      <c r="Q9158">
        <v>1</v>
      </c>
      <c r="R9158">
        <v>34.49</v>
      </c>
      <c r="S9158">
        <v>34.49</v>
      </c>
      <c r="T9158">
        <v>34.49</v>
      </c>
      <c r="U9158">
        <v>34.49</v>
      </c>
      <c r="V9158">
        <v>18.52710931</v>
      </c>
      <c r="W9158">
        <v>18.52710931</v>
      </c>
      <c r="X9158">
        <v>5.3974960879999996</v>
      </c>
      <c r="Y9158">
        <v>5.3974960879999996</v>
      </c>
    </row>
    <row r="9159" spans="1:25" x14ac:dyDescent="0.3">
      <c r="A9159" s="2">
        <v>45969</v>
      </c>
      <c r="B9159" t="s">
        <v>34</v>
      </c>
      <c r="C9159">
        <v>1060</v>
      </c>
      <c r="D9159">
        <v>3</v>
      </c>
      <c r="E9159">
        <v>1.35</v>
      </c>
      <c r="F9159">
        <v>0.28299999999999997</v>
      </c>
      <c r="G9159">
        <v>4.05</v>
      </c>
      <c r="H9159">
        <v>4.05</v>
      </c>
      <c r="I9159" t="s">
        <v>149</v>
      </c>
      <c r="J9159">
        <v>1</v>
      </c>
      <c r="K9159">
        <v>1</v>
      </c>
      <c r="L9159">
        <v>1</v>
      </c>
      <c r="M9159">
        <v>1</v>
      </c>
      <c r="N9159">
        <v>1</v>
      </c>
      <c r="O9159">
        <v>1</v>
      </c>
      <c r="P9159">
        <v>1</v>
      </c>
      <c r="Q9159">
        <v>1</v>
      </c>
      <c r="R9159">
        <v>31.88</v>
      </c>
      <c r="S9159">
        <v>31.88</v>
      </c>
      <c r="T9159">
        <v>31.88</v>
      </c>
      <c r="U9159">
        <v>31.88</v>
      </c>
      <c r="V9159">
        <v>12.703889589999999</v>
      </c>
      <c r="W9159">
        <v>12.703889589999999</v>
      </c>
      <c r="X9159">
        <v>7.8716049379999999</v>
      </c>
      <c r="Y9159">
        <v>7.8716049379999999</v>
      </c>
    </row>
    <row r="9160" spans="1:25" x14ac:dyDescent="0.3">
      <c r="A9160" s="2">
        <v>45969</v>
      </c>
      <c r="B9160" t="s">
        <v>28</v>
      </c>
      <c r="C9160">
        <v>756</v>
      </c>
      <c r="D9160">
        <v>2</v>
      </c>
      <c r="E9160">
        <v>1.32</v>
      </c>
      <c r="F9160">
        <v>0.26500000000000001</v>
      </c>
      <c r="G9160">
        <v>2.64</v>
      </c>
      <c r="H9160">
        <v>2.64</v>
      </c>
      <c r="I9160" t="s">
        <v>149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X9160">
        <v>0</v>
      </c>
      <c r="Y9160">
        <v>0</v>
      </c>
    </row>
    <row r="9161" spans="1:25" x14ac:dyDescent="0.3">
      <c r="A9161" s="2">
        <v>45969</v>
      </c>
      <c r="B9161" t="s">
        <v>28</v>
      </c>
      <c r="C9161">
        <v>47</v>
      </c>
      <c r="D9161">
        <v>0</v>
      </c>
      <c r="F9161">
        <v>0</v>
      </c>
      <c r="G9161">
        <v>0</v>
      </c>
      <c r="H9161">
        <v>0</v>
      </c>
      <c r="I9161" t="s">
        <v>149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5" x14ac:dyDescent="0.3">
      <c r="A9162" s="2">
        <v>45969</v>
      </c>
      <c r="B9162" t="s">
        <v>58</v>
      </c>
      <c r="C9162">
        <v>343</v>
      </c>
      <c r="D9162">
        <v>3</v>
      </c>
      <c r="E9162">
        <v>0.73299999999999998</v>
      </c>
      <c r="F9162">
        <v>0.875</v>
      </c>
      <c r="G9162">
        <v>2.2000000000000002</v>
      </c>
      <c r="H9162">
        <v>2.2000000000000002</v>
      </c>
      <c r="I9162" t="s">
        <v>149</v>
      </c>
      <c r="J9162">
        <v>1</v>
      </c>
      <c r="K9162">
        <v>1</v>
      </c>
      <c r="L9162">
        <v>1</v>
      </c>
      <c r="M9162">
        <v>1</v>
      </c>
      <c r="N9162">
        <v>1</v>
      </c>
      <c r="O9162">
        <v>1</v>
      </c>
      <c r="P9162">
        <v>1</v>
      </c>
      <c r="Q9162">
        <v>1</v>
      </c>
      <c r="R9162">
        <v>11.49</v>
      </c>
      <c r="S9162">
        <v>11.49</v>
      </c>
      <c r="T9162">
        <v>11.49</v>
      </c>
      <c r="U9162">
        <v>11.49</v>
      </c>
      <c r="V9162">
        <v>19.147084419999999</v>
      </c>
      <c r="W9162">
        <v>19.147084419999999</v>
      </c>
      <c r="X9162">
        <v>5.2227272730000003</v>
      </c>
      <c r="Y9162">
        <v>5.2227272730000003</v>
      </c>
    </row>
    <row r="9163" spans="1:25" x14ac:dyDescent="0.3">
      <c r="A9163" s="2">
        <v>45969</v>
      </c>
      <c r="B9163" t="s">
        <v>110</v>
      </c>
      <c r="C9163">
        <v>216</v>
      </c>
      <c r="D9163">
        <v>3</v>
      </c>
      <c r="E9163">
        <v>0.63300000000000001</v>
      </c>
      <c r="F9163">
        <v>1.389</v>
      </c>
      <c r="G9163">
        <v>1.9</v>
      </c>
      <c r="H9163">
        <v>1.9</v>
      </c>
      <c r="I9163" t="s">
        <v>149</v>
      </c>
      <c r="J9163">
        <v>2</v>
      </c>
      <c r="K9163">
        <v>2</v>
      </c>
      <c r="L9163">
        <v>2</v>
      </c>
      <c r="M9163">
        <v>2</v>
      </c>
      <c r="N9163">
        <v>3</v>
      </c>
      <c r="O9163">
        <v>3</v>
      </c>
      <c r="P9163">
        <v>3</v>
      </c>
      <c r="Q9163">
        <v>3</v>
      </c>
      <c r="R9163">
        <v>178.86</v>
      </c>
      <c r="S9163">
        <v>178.86</v>
      </c>
      <c r="T9163">
        <v>178.86</v>
      </c>
      <c r="U9163">
        <v>178.86</v>
      </c>
      <c r="V9163">
        <v>1.06228335</v>
      </c>
      <c r="W9163">
        <v>1.06228335</v>
      </c>
      <c r="X9163">
        <v>94.136842110000003</v>
      </c>
      <c r="Y9163">
        <v>94.136842110000003</v>
      </c>
    </row>
    <row r="9164" spans="1:25" x14ac:dyDescent="0.3">
      <c r="A9164" s="2">
        <v>45969</v>
      </c>
      <c r="B9164" t="s">
        <v>34</v>
      </c>
      <c r="C9164">
        <v>774</v>
      </c>
      <c r="D9164">
        <v>10</v>
      </c>
      <c r="E9164">
        <v>1.3140000000000001</v>
      </c>
      <c r="F9164">
        <v>1.292</v>
      </c>
      <c r="G9164">
        <v>13.14</v>
      </c>
      <c r="H9164">
        <v>13.14</v>
      </c>
      <c r="I9164" t="s">
        <v>149</v>
      </c>
      <c r="J9164">
        <v>2</v>
      </c>
      <c r="K9164">
        <v>2</v>
      </c>
      <c r="L9164">
        <v>2</v>
      </c>
      <c r="M9164">
        <v>2</v>
      </c>
      <c r="N9164">
        <v>2</v>
      </c>
      <c r="O9164">
        <v>2</v>
      </c>
      <c r="P9164">
        <v>2</v>
      </c>
      <c r="Q9164">
        <v>2</v>
      </c>
      <c r="R9164">
        <v>60.14</v>
      </c>
      <c r="S9164">
        <v>60.14</v>
      </c>
      <c r="T9164">
        <v>60.14</v>
      </c>
      <c r="U9164">
        <v>60.14</v>
      </c>
      <c r="V9164">
        <v>21.849018959999999</v>
      </c>
      <c r="W9164">
        <v>21.849018959999999</v>
      </c>
      <c r="X9164">
        <v>4.5768645360000004</v>
      </c>
      <c r="Y9164">
        <v>4.5768645360000004</v>
      </c>
    </row>
    <row r="9165" spans="1:25" x14ac:dyDescent="0.3">
      <c r="A9165" s="2">
        <v>45969</v>
      </c>
      <c r="B9165" t="s">
        <v>34</v>
      </c>
      <c r="C9165">
        <v>202</v>
      </c>
      <c r="D9165">
        <v>0</v>
      </c>
      <c r="F9165">
        <v>0</v>
      </c>
      <c r="G9165">
        <v>0</v>
      </c>
      <c r="H9165">
        <v>0</v>
      </c>
      <c r="I9165" t="s">
        <v>149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5" x14ac:dyDescent="0.3">
      <c r="A9166" s="2">
        <v>45969</v>
      </c>
      <c r="B9166" t="s">
        <v>58</v>
      </c>
      <c r="C9166">
        <v>307</v>
      </c>
      <c r="D9166">
        <v>6</v>
      </c>
      <c r="E9166">
        <v>0.44800000000000001</v>
      </c>
      <c r="F9166">
        <v>1.954</v>
      </c>
      <c r="G9166">
        <v>2.69</v>
      </c>
      <c r="H9166">
        <v>2.69</v>
      </c>
      <c r="I9166" t="s">
        <v>149</v>
      </c>
      <c r="J9166">
        <v>1</v>
      </c>
      <c r="K9166">
        <v>1</v>
      </c>
      <c r="L9166">
        <v>1</v>
      </c>
      <c r="M9166">
        <v>1</v>
      </c>
      <c r="N9166">
        <v>1</v>
      </c>
      <c r="O9166">
        <v>1</v>
      </c>
      <c r="P9166">
        <v>1</v>
      </c>
      <c r="Q9166">
        <v>1</v>
      </c>
      <c r="R9166">
        <v>11.49</v>
      </c>
      <c r="S9166">
        <v>11.49</v>
      </c>
      <c r="T9166">
        <v>11.49</v>
      </c>
      <c r="U9166">
        <v>11.49</v>
      </c>
      <c r="V9166">
        <v>23.411662320000001</v>
      </c>
      <c r="W9166">
        <v>23.411662320000001</v>
      </c>
      <c r="X9166">
        <v>4.2713754650000002</v>
      </c>
      <c r="Y9166">
        <v>4.2713754650000002</v>
      </c>
    </row>
    <row r="9167" spans="1:25" x14ac:dyDescent="0.3">
      <c r="A9167" s="2">
        <v>45969</v>
      </c>
      <c r="B9167" t="s">
        <v>28</v>
      </c>
      <c r="C9167">
        <v>44</v>
      </c>
      <c r="D9167">
        <v>0</v>
      </c>
      <c r="F9167">
        <v>0</v>
      </c>
      <c r="G9167">
        <v>0</v>
      </c>
      <c r="H9167">
        <v>0</v>
      </c>
      <c r="I9167" t="s">
        <v>149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5" x14ac:dyDescent="0.3">
      <c r="A9168" s="2">
        <v>45969</v>
      </c>
      <c r="B9168" t="s">
        <v>110</v>
      </c>
      <c r="C9168">
        <v>1326</v>
      </c>
      <c r="D9168">
        <v>4</v>
      </c>
      <c r="E9168">
        <v>0.58299999999999996</v>
      </c>
      <c r="F9168">
        <v>0.30199999999999999</v>
      </c>
      <c r="G9168">
        <v>2.33</v>
      </c>
      <c r="H9168">
        <v>2.33</v>
      </c>
      <c r="I9168" t="s">
        <v>149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X9168">
        <v>0</v>
      </c>
      <c r="Y9168">
        <v>0</v>
      </c>
    </row>
    <row r="9169" spans="1:25" x14ac:dyDescent="0.3">
      <c r="A9169" s="2">
        <v>45969</v>
      </c>
      <c r="B9169" t="s">
        <v>26</v>
      </c>
      <c r="C9169">
        <v>220</v>
      </c>
      <c r="D9169">
        <v>6</v>
      </c>
      <c r="E9169">
        <v>0.89300000000000002</v>
      </c>
      <c r="F9169">
        <v>2.7269999999999999</v>
      </c>
      <c r="G9169">
        <v>5.36</v>
      </c>
      <c r="H9169">
        <v>5.36</v>
      </c>
      <c r="I9169" t="s">
        <v>149</v>
      </c>
      <c r="J9169">
        <v>1</v>
      </c>
      <c r="K9169">
        <v>2</v>
      </c>
      <c r="L9169">
        <v>2</v>
      </c>
      <c r="M9169">
        <v>2</v>
      </c>
      <c r="N9169">
        <v>2</v>
      </c>
      <c r="O9169">
        <v>3</v>
      </c>
      <c r="P9169">
        <v>3</v>
      </c>
      <c r="Q9169">
        <v>3</v>
      </c>
      <c r="R9169">
        <v>59.76</v>
      </c>
      <c r="S9169">
        <v>192.74</v>
      </c>
      <c r="T9169">
        <v>192.74</v>
      </c>
      <c r="U9169">
        <v>192.74</v>
      </c>
      <c r="V9169">
        <v>2.7809484279999999</v>
      </c>
      <c r="W9169">
        <v>2.7809484279999999</v>
      </c>
      <c r="X9169">
        <v>35.95895522</v>
      </c>
      <c r="Y9169">
        <v>35.95895522</v>
      </c>
    </row>
    <row r="9170" spans="1:25" x14ac:dyDescent="0.3">
      <c r="A9170" s="2">
        <v>45969</v>
      </c>
      <c r="B9170" t="s">
        <v>30</v>
      </c>
      <c r="C9170">
        <v>21</v>
      </c>
      <c r="D9170">
        <v>0</v>
      </c>
      <c r="F9170">
        <v>0</v>
      </c>
      <c r="G9170">
        <v>0</v>
      </c>
      <c r="H9170">
        <v>0</v>
      </c>
      <c r="I9170" t="s">
        <v>149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5" x14ac:dyDescent="0.3">
      <c r="A9171" s="2">
        <v>45969</v>
      </c>
      <c r="B9171" t="s">
        <v>26</v>
      </c>
      <c r="C9171">
        <v>488</v>
      </c>
      <c r="D9171">
        <v>4</v>
      </c>
      <c r="E9171">
        <v>1.1100000000000001</v>
      </c>
      <c r="F9171">
        <v>0.82</v>
      </c>
      <c r="G9171">
        <v>4.4400000000000004</v>
      </c>
      <c r="H9171">
        <v>4.4400000000000004</v>
      </c>
      <c r="I9171" t="s">
        <v>149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X9171">
        <v>0</v>
      </c>
      <c r="Y9171">
        <v>0</v>
      </c>
    </row>
    <row r="9172" spans="1:25" x14ac:dyDescent="0.3">
      <c r="A9172" s="2">
        <v>45969</v>
      </c>
      <c r="B9172" t="s">
        <v>30</v>
      </c>
      <c r="C9172">
        <v>264</v>
      </c>
      <c r="D9172">
        <v>1</v>
      </c>
      <c r="E9172">
        <v>0.96</v>
      </c>
      <c r="F9172">
        <v>0.379</v>
      </c>
      <c r="G9172">
        <v>0.96</v>
      </c>
      <c r="H9172">
        <v>0.96</v>
      </c>
      <c r="I9172" t="s">
        <v>149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X9172">
        <v>0</v>
      </c>
      <c r="Y9172">
        <v>0</v>
      </c>
    </row>
    <row r="9173" spans="1:25" x14ac:dyDescent="0.3">
      <c r="A9173" s="2">
        <v>45969</v>
      </c>
      <c r="B9173" t="s">
        <v>26</v>
      </c>
      <c r="C9173">
        <v>395</v>
      </c>
      <c r="D9173">
        <v>3</v>
      </c>
      <c r="E9173">
        <v>0.91</v>
      </c>
      <c r="F9173">
        <v>0.75900000000000001</v>
      </c>
      <c r="G9173">
        <v>2.73</v>
      </c>
      <c r="H9173">
        <v>2.73</v>
      </c>
      <c r="I9173" t="s">
        <v>149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X9173">
        <v>0</v>
      </c>
      <c r="Y9173">
        <v>0</v>
      </c>
    </row>
    <row r="9174" spans="1:25" x14ac:dyDescent="0.3">
      <c r="A9174" s="2">
        <v>45969</v>
      </c>
      <c r="B9174" t="s">
        <v>30</v>
      </c>
      <c r="C9174">
        <v>39</v>
      </c>
      <c r="D9174">
        <v>2</v>
      </c>
      <c r="E9174">
        <v>1.08</v>
      </c>
      <c r="F9174">
        <v>5.1280000000000001</v>
      </c>
      <c r="G9174">
        <v>2.16</v>
      </c>
      <c r="H9174">
        <v>2.16</v>
      </c>
      <c r="I9174" t="s">
        <v>149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X9174">
        <v>0</v>
      </c>
      <c r="Y9174">
        <v>0</v>
      </c>
    </row>
    <row r="9175" spans="1:25" x14ac:dyDescent="0.3">
      <c r="A9175" s="2">
        <v>45969</v>
      </c>
      <c r="B9175" t="s">
        <v>30</v>
      </c>
      <c r="C9175">
        <v>61</v>
      </c>
      <c r="D9175">
        <v>1</v>
      </c>
      <c r="E9175">
        <v>0.56000000000000005</v>
      </c>
      <c r="F9175">
        <v>1.639</v>
      </c>
      <c r="G9175">
        <v>0.56000000000000005</v>
      </c>
      <c r="H9175">
        <v>0.56000000000000005</v>
      </c>
      <c r="I9175" t="s">
        <v>149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X9175">
        <v>0</v>
      </c>
      <c r="Y9175">
        <v>0</v>
      </c>
    </row>
    <row r="9176" spans="1:25" x14ac:dyDescent="0.3">
      <c r="A9176" s="2">
        <v>45969</v>
      </c>
      <c r="B9176" t="s">
        <v>26</v>
      </c>
      <c r="C9176">
        <v>489</v>
      </c>
      <c r="D9176">
        <v>3</v>
      </c>
      <c r="E9176">
        <v>0.72699999999999998</v>
      </c>
      <c r="F9176">
        <v>0.61299999999999999</v>
      </c>
      <c r="G9176">
        <v>2.1800000000000002</v>
      </c>
      <c r="H9176">
        <v>2.1800000000000002</v>
      </c>
      <c r="I9176" t="s">
        <v>149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X9176">
        <v>0</v>
      </c>
      <c r="Y9176">
        <v>0</v>
      </c>
    </row>
    <row r="9177" spans="1:25" x14ac:dyDescent="0.3">
      <c r="A9177" s="2">
        <v>45969</v>
      </c>
      <c r="B9177" t="s">
        <v>86</v>
      </c>
      <c r="C9177">
        <v>22</v>
      </c>
      <c r="D9177">
        <v>0</v>
      </c>
      <c r="F9177">
        <v>0</v>
      </c>
      <c r="G9177">
        <v>0</v>
      </c>
      <c r="H9177">
        <v>0</v>
      </c>
      <c r="I9177" t="s">
        <v>149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5" x14ac:dyDescent="0.3">
      <c r="A9178" s="2">
        <v>45969</v>
      </c>
      <c r="B9178" t="s">
        <v>32</v>
      </c>
      <c r="C9178">
        <v>179</v>
      </c>
      <c r="D9178">
        <v>1</v>
      </c>
      <c r="E9178">
        <v>2.31</v>
      </c>
      <c r="F9178">
        <v>0.55900000000000005</v>
      </c>
      <c r="G9178">
        <v>2.31</v>
      </c>
      <c r="H9178">
        <v>2.31</v>
      </c>
      <c r="I9178" t="s">
        <v>149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X9178">
        <v>0</v>
      </c>
      <c r="Y9178">
        <v>0</v>
      </c>
    </row>
    <row r="9179" spans="1:25" x14ac:dyDescent="0.3">
      <c r="A9179" s="2">
        <v>45969</v>
      </c>
      <c r="B9179" t="s">
        <v>46</v>
      </c>
      <c r="C9179">
        <v>164</v>
      </c>
      <c r="D9179">
        <v>1</v>
      </c>
      <c r="E9179">
        <v>2.4300000000000002</v>
      </c>
      <c r="F9179">
        <v>0.61</v>
      </c>
      <c r="G9179">
        <v>2.4300000000000002</v>
      </c>
      <c r="H9179">
        <v>2.4300000000000002</v>
      </c>
      <c r="I9179" t="s">
        <v>149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X9179">
        <v>0</v>
      </c>
      <c r="Y9179">
        <v>0</v>
      </c>
    </row>
    <row r="9180" spans="1:25" x14ac:dyDescent="0.3">
      <c r="A9180" s="2">
        <v>45969</v>
      </c>
      <c r="B9180" t="s">
        <v>38</v>
      </c>
      <c r="C9180">
        <v>603</v>
      </c>
      <c r="D9180">
        <v>4</v>
      </c>
      <c r="E9180">
        <v>0.9</v>
      </c>
      <c r="F9180">
        <v>0.66300000000000003</v>
      </c>
      <c r="G9180">
        <v>3.6</v>
      </c>
      <c r="H9180">
        <v>3.6</v>
      </c>
      <c r="I9180" t="s">
        <v>149</v>
      </c>
      <c r="J9180">
        <v>0</v>
      </c>
      <c r="K9180">
        <v>1</v>
      </c>
      <c r="L9180">
        <v>1</v>
      </c>
      <c r="M9180">
        <v>1</v>
      </c>
      <c r="N9180">
        <v>0</v>
      </c>
      <c r="O9180">
        <v>1</v>
      </c>
      <c r="P9180">
        <v>1</v>
      </c>
      <c r="Q9180">
        <v>1</v>
      </c>
      <c r="R9180">
        <v>0</v>
      </c>
      <c r="S9180">
        <v>42.49</v>
      </c>
      <c r="T9180">
        <v>42.49</v>
      </c>
      <c r="U9180">
        <v>42.49</v>
      </c>
      <c r="V9180">
        <v>8.4725817840000008</v>
      </c>
      <c r="W9180">
        <v>8.4725817840000008</v>
      </c>
      <c r="X9180">
        <v>11.80277778</v>
      </c>
      <c r="Y9180">
        <v>11.80277778</v>
      </c>
    </row>
    <row r="9181" spans="1:25" x14ac:dyDescent="0.3">
      <c r="A9181" s="2">
        <v>45969</v>
      </c>
      <c r="B9181" t="s">
        <v>46</v>
      </c>
      <c r="C9181">
        <v>284</v>
      </c>
      <c r="D9181">
        <v>1</v>
      </c>
      <c r="E9181">
        <v>1.5</v>
      </c>
      <c r="F9181">
        <v>0.35199999999999998</v>
      </c>
      <c r="G9181">
        <v>1.5</v>
      </c>
      <c r="H9181">
        <v>1.5</v>
      </c>
      <c r="I9181" t="s">
        <v>149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1</v>
      </c>
      <c r="P9181">
        <v>1</v>
      </c>
      <c r="Q9181">
        <v>1</v>
      </c>
      <c r="R9181">
        <v>38.880000000000003</v>
      </c>
      <c r="S9181">
        <v>38.880000000000003</v>
      </c>
      <c r="T9181">
        <v>38.880000000000003</v>
      </c>
      <c r="U9181">
        <v>38.880000000000003</v>
      </c>
      <c r="V9181">
        <v>3.8580246909999998</v>
      </c>
      <c r="W9181">
        <v>3.8580246909999998</v>
      </c>
      <c r="X9181">
        <v>25.92</v>
      </c>
      <c r="Y9181">
        <v>25.92</v>
      </c>
    </row>
    <row r="9182" spans="1:25" x14ac:dyDescent="0.3">
      <c r="A9182" s="2">
        <v>45969</v>
      </c>
      <c r="B9182" t="s">
        <v>38</v>
      </c>
      <c r="C9182">
        <v>1024</v>
      </c>
      <c r="D9182">
        <v>7</v>
      </c>
      <c r="E9182">
        <v>0.96</v>
      </c>
      <c r="F9182">
        <v>0.68400000000000005</v>
      </c>
      <c r="G9182">
        <v>6.72</v>
      </c>
      <c r="H9182">
        <v>6.72</v>
      </c>
      <c r="I9182" t="s">
        <v>149</v>
      </c>
      <c r="J9182">
        <v>2</v>
      </c>
      <c r="K9182">
        <v>2</v>
      </c>
      <c r="L9182">
        <v>2</v>
      </c>
      <c r="M9182">
        <v>2</v>
      </c>
      <c r="N9182">
        <v>2</v>
      </c>
      <c r="O9182">
        <v>2</v>
      </c>
      <c r="P9182">
        <v>2</v>
      </c>
      <c r="Q9182">
        <v>2</v>
      </c>
      <c r="R9182">
        <v>76.98</v>
      </c>
      <c r="S9182">
        <v>76.98</v>
      </c>
      <c r="T9182">
        <v>76.98</v>
      </c>
      <c r="U9182">
        <v>76.98</v>
      </c>
      <c r="V9182">
        <v>8.7295401399999992</v>
      </c>
      <c r="W9182">
        <v>8.7295401399999992</v>
      </c>
      <c r="X9182">
        <v>11.45535714</v>
      </c>
      <c r="Y9182">
        <v>11.45535714</v>
      </c>
    </row>
    <row r="9183" spans="1:25" x14ac:dyDescent="0.3">
      <c r="A9183" s="2">
        <v>45969</v>
      </c>
      <c r="B9183" t="s">
        <v>86</v>
      </c>
      <c r="C9183">
        <v>500</v>
      </c>
      <c r="D9183">
        <v>2</v>
      </c>
      <c r="E9183">
        <v>1.5</v>
      </c>
      <c r="F9183">
        <v>0.4</v>
      </c>
      <c r="G9183">
        <v>3</v>
      </c>
      <c r="H9183">
        <v>3</v>
      </c>
      <c r="I9183" t="s">
        <v>149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X9183">
        <v>0</v>
      </c>
      <c r="Y9183">
        <v>0</v>
      </c>
    </row>
    <row r="9184" spans="1:25" x14ac:dyDescent="0.3">
      <c r="A9184" s="2">
        <v>45969</v>
      </c>
      <c r="B9184" t="s">
        <v>32</v>
      </c>
      <c r="C9184">
        <v>530</v>
      </c>
      <c r="D9184">
        <v>1</v>
      </c>
      <c r="E9184">
        <v>0.87</v>
      </c>
      <c r="F9184">
        <v>0.189</v>
      </c>
      <c r="G9184">
        <v>0.87</v>
      </c>
      <c r="H9184">
        <v>0.87</v>
      </c>
      <c r="I9184" t="s">
        <v>149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X9184">
        <v>0</v>
      </c>
      <c r="Y9184">
        <v>0</v>
      </c>
    </row>
    <row r="9185" spans="1:25" x14ac:dyDescent="0.3">
      <c r="A9185" s="2">
        <v>45969</v>
      </c>
      <c r="B9185" t="s">
        <v>38</v>
      </c>
      <c r="C9185">
        <v>591</v>
      </c>
      <c r="D9185">
        <v>5</v>
      </c>
      <c r="E9185">
        <v>0.81200000000000006</v>
      </c>
      <c r="F9185">
        <v>0.84599999999999997</v>
      </c>
      <c r="G9185">
        <v>4.0599999999999996</v>
      </c>
      <c r="H9185">
        <v>4.0599999999999996</v>
      </c>
      <c r="I9185" t="s">
        <v>149</v>
      </c>
      <c r="J9185">
        <v>1</v>
      </c>
      <c r="K9185">
        <v>1</v>
      </c>
      <c r="L9185">
        <v>1</v>
      </c>
      <c r="M9185">
        <v>1</v>
      </c>
      <c r="N9185">
        <v>1</v>
      </c>
      <c r="O9185">
        <v>1</v>
      </c>
      <c r="P9185">
        <v>1</v>
      </c>
      <c r="Q9185">
        <v>1</v>
      </c>
      <c r="R9185">
        <v>24.49</v>
      </c>
      <c r="S9185">
        <v>24.49</v>
      </c>
      <c r="T9185">
        <v>24.49</v>
      </c>
      <c r="U9185">
        <v>24.49</v>
      </c>
      <c r="V9185">
        <v>16.578195180000002</v>
      </c>
      <c r="W9185">
        <v>16.578195180000002</v>
      </c>
      <c r="X9185">
        <v>6.0320197039999996</v>
      </c>
      <c r="Y9185">
        <v>6.0320197039999996</v>
      </c>
    </row>
    <row r="9186" spans="1:25" x14ac:dyDescent="0.3">
      <c r="A9186" s="2">
        <v>45969</v>
      </c>
      <c r="B9186" t="s">
        <v>86</v>
      </c>
      <c r="C9186">
        <v>272</v>
      </c>
      <c r="D9186">
        <v>2</v>
      </c>
      <c r="E9186">
        <v>1.405</v>
      </c>
      <c r="F9186">
        <v>0.73499999999999999</v>
      </c>
      <c r="G9186">
        <v>2.81</v>
      </c>
      <c r="H9186">
        <v>2.81</v>
      </c>
      <c r="I9186" t="s">
        <v>149</v>
      </c>
      <c r="J9186">
        <v>1</v>
      </c>
      <c r="K9186">
        <v>1</v>
      </c>
      <c r="L9186">
        <v>1</v>
      </c>
      <c r="M9186">
        <v>1</v>
      </c>
      <c r="N9186">
        <v>1</v>
      </c>
      <c r="O9186">
        <v>1</v>
      </c>
      <c r="P9186">
        <v>1</v>
      </c>
      <c r="Q9186">
        <v>1</v>
      </c>
      <c r="R9186">
        <v>29.49</v>
      </c>
      <c r="S9186">
        <v>29.49</v>
      </c>
      <c r="T9186">
        <v>29.49</v>
      </c>
      <c r="U9186">
        <v>29.49</v>
      </c>
      <c r="V9186">
        <v>9.5286537809999992</v>
      </c>
      <c r="W9186">
        <v>9.5286537809999992</v>
      </c>
      <c r="X9186">
        <v>10.49466192</v>
      </c>
      <c r="Y9186">
        <v>10.49466192</v>
      </c>
    </row>
    <row r="9187" spans="1:25" x14ac:dyDescent="0.3">
      <c r="A9187" s="2">
        <v>45969</v>
      </c>
      <c r="B9187" t="s">
        <v>32</v>
      </c>
      <c r="C9187">
        <v>35</v>
      </c>
      <c r="D9187">
        <v>0</v>
      </c>
      <c r="F9187">
        <v>0</v>
      </c>
      <c r="G9187">
        <v>0</v>
      </c>
      <c r="H9187">
        <v>0</v>
      </c>
      <c r="I9187" t="s">
        <v>149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5" x14ac:dyDescent="0.3">
      <c r="A9188" s="2">
        <v>45969</v>
      </c>
      <c r="B9188" t="s">
        <v>46</v>
      </c>
      <c r="C9188">
        <v>400</v>
      </c>
      <c r="D9188">
        <v>1</v>
      </c>
      <c r="E9188">
        <v>2.0699999999999998</v>
      </c>
      <c r="F9188">
        <v>0.25</v>
      </c>
      <c r="G9188">
        <v>2.0699999999999998</v>
      </c>
      <c r="H9188">
        <v>2.0699999999999998</v>
      </c>
      <c r="I9188" t="s">
        <v>149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X9188">
        <v>0</v>
      </c>
      <c r="Y9188">
        <v>0</v>
      </c>
    </row>
    <row r="9189" spans="1:25" x14ac:dyDescent="0.3">
      <c r="A9189" s="2">
        <v>45969</v>
      </c>
      <c r="B9189" t="s">
        <v>86</v>
      </c>
      <c r="C9189">
        <v>182</v>
      </c>
      <c r="D9189">
        <v>2</v>
      </c>
      <c r="E9189">
        <v>0.90500000000000003</v>
      </c>
      <c r="F9189">
        <v>1.099</v>
      </c>
      <c r="G9189">
        <v>1.81</v>
      </c>
      <c r="H9189">
        <v>1.81</v>
      </c>
      <c r="I9189" t="s">
        <v>149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X9189">
        <v>0</v>
      </c>
      <c r="Y9189">
        <v>0</v>
      </c>
    </row>
    <row r="9190" spans="1:25" x14ac:dyDescent="0.3">
      <c r="A9190" s="2">
        <v>45969</v>
      </c>
      <c r="B9190" t="s">
        <v>46</v>
      </c>
      <c r="C9190">
        <v>39</v>
      </c>
      <c r="D9190">
        <v>0</v>
      </c>
      <c r="F9190">
        <v>0</v>
      </c>
      <c r="G9190">
        <v>0</v>
      </c>
      <c r="H9190">
        <v>0</v>
      </c>
      <c r="I9190" t="s">
        <v>149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5" x14ac:dyDescent="0.3">
      <c r="A9191" s="2">
        <v>45969</v>
      </c>
      <c r="B9191" t="s">
        <v>32</v>
      </c>
      <c r="C9191">
        <v>376</v>
      </c>
      <c r="D9191">
        <v>3</v>
      </c>
      <c r="E9191">
        <v>0.6</v>
      </c>
      <c r="F9191">
        <v>0.79800000000000004</v>
      </c>
      <c r="G9191">
        <v>1.8</v>
      </c>
      <c r="H9191">
        <v>1.8</v>
      </c>
      <c r="I9191" t="s">
        <v>149</v>
      </c>
      <c r="J9191">
        <v>1</v>
      </c>
      <c r="K9191">
        <v>1</v>
      </c>
      <c r="L9191">
        <v>1</v>
      </c>
      <c r="M9191">
        <v>1</v>
      </c>
      <c r="N9191">
        <v>3</v>
      </c>
      <c r="O9191">
        <v>3</v>
      </c>
      <c r="P9191">
        <v>3</v>
      </c>
      <c r="Q9191">
        <v>3</v>
      </c>
      <c r="R9191">
        <v>64.47</v>
      </c>
      <c r="S9191">
        <v>64.47</v>
      </c>
      <c r="T9191">
        <v>64.47</v>
      </c>
      <c r="U9191">
        <v>64.47</v>
      </c>
      <c r="V9191">
        <v>2.791996277</v>
      </c>
      <c r="W9191">
        <v>2.791996277</v>
      </c>
      <c r="X9191">
        <v>35.816666669999996</v>
      </c>
      <c r="Y9191">
        <v>35.816666669999996</v>
      </c>
    </row>
    <row r="9192" spans="1:25" x14ac:dyDescent="0.3">
      <c r="A9192" s="2">
        <v>45969</v>
      </c>
      <c r="B9192" t="s">
        <v>38</v>
      </c>
      <c r="C9192">
        <v>1766</v>
      </c>
      <c r="D9192">
        <v>8</v>
      </c>
      <c r="E9192">
        <v>0.32500000000000001</v>
      </c>
      <c r="F9192">
        <v>0.45300000000000001</v>
      </c>
      <c r="G9192">
        <v>2.6</v>
      </c>
      <c r="H9192">
        <v>2.6</v>
      </c>
      <c r="I9192" t="s">
        <v>149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X9192">
        <v>0</v>
      </c>
      <c r="Y9192">
        <v>0</v>
      </c>
    </row>
    <row r="9193" spans="1:25" x14ac:dyDescent="0.3">
      <c r="A9193" s="2">
        <v>45969</v>
      </c>
      <c r="B9193" t="s">
        <v>40</v>
      </c>
      <c r="C9193">
        <v>125</v>
      </c>
      <c r="D9193">
        <v>5</v>
      </c>
      <c r="E9193">
        <v>2.6920000000000002</v>
      </c>
      <c r="F9193">
        <v>4</v>
      </c>
      <c r="G9193">
        <v>13.46</v>
      </c>
      <c r="H9193">
        <v>13.46</v>
      </c>
      <c r="I9193" t="s">
        <v>149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X9193">
        <v>0</v>
      </c>
      <c r="Y9193">
        <v>0</v>
      </c>
    </row>
    <row r="9194" spans="1:25" x14ac:dyDescent="0.3">
      <c r="A9194" s="2">
        <v>45969</v>
      </c>
      <c r="B9194" t="s">
        <v>76</v>
      </c>
      <c r="C9194">
        <v>135</v>
      </c>
      <c r="D9194">
        <v>1</v>
      </c>
      <c r="E9194">
        <v>4.5</v>
      </c>
      <c r="F9194">
        <v>0.74099999999999999</v>
      </c>
      <c r="G9194">
        <v>4.5</v>
      </c>
      <c r="H9194">
        <v>4.5</v>
      </c>
      <c r="I9194" t="s">
        <v>149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X9194">
        <v>0</v>
      </c>
      <c r="Y9194">
        <v>0</v>
      </c>
    </row>
    <row r="9195" spans="1:25" x14ac:dyDescent="0.3">
      <c r="A9195" s="2">
        <v>45969</v>
      </c>
      <c r="B9195" t="s">
        <v>92</v>
      </c>
      <c r="C9195">
        <v>33</v>
      </c>
      <c r="D9195">
        <v>1</v>
      </c>
      <c r="E9195">
        <v>2.1800000000000002</v>
      </c>
      <c r="F9195">
        <v>3.03</v>
      </c>
      <c r="G9195">
        <v>2.1800000000000002</v>
      </c>
      <c r="H9195">
        <v>2.1800000000000002</v>
      </c>
      <c r="I9195" t="s">
        <v>149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X9195">
        <v>0</v>
      </c>
      <c r="Y9195">
        <v>0</v>
      </c>
    </row>
    <row r="9196" spans="1:25" x14ac:dyDescent="0.3">
      <c r="A9196" s="2">
        <v>45969</v>
      </c>
      <c r="B9196" t="s">
        <v>68</v>
      </c>
      <c r="C9196">
        <v>150</v>
      </c>
      <c r="D9196">
        <v>0</v>
      </c>
      <c r="F9196">
        <v>0</v>
      </c>
      <c r="G9196">
        <v>0</v>
      </c>
      <c r="H9196">
        <v>0</v>
      </c>
      <c r="I9196" t="s">
        <v>149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5" x14ac:dyDescent="0.3">
      <c r="A9197" s="2">
        <v>45969</v>
      </c>
      <c r="B9197" t="s">
        <v>70</v>
      </c>
      <c r="C9197">
        <v>538</v>
      </c>
      <c r="D9197">
        <v>2</v>
      </c>
      <c r="E9197">
        <v>2.9849999999999999</v>
      </c>
      <c r="F9197">
        <v>0.372</v>
      </c>
      <c r="G9197">
        <v>5.97</v>
      </c>
      <c r="H9197">
        <v>5.97</v>
      </c>
      <c r="I9197" t="s">
        <v>149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X9197">
        <v>0</v>
      </c>
      <c r="Y9197">
        <v>0</v>
      </c>
    </row>
    <row r="9198" spans="1:25" x14ac:dyDescent="0.3">
      <c r="A9198" s="2">
        <v>45969</v>
      </c>
      <c r="B9198" t="s">
        <v>78</v>
      </c>
      <c r="C9198">
        <v>27</v>
      </c>
      <c r="D9198">
        <v>0</v>
      </c>
      <c r="F9198">
        <v>0</v>
      </c>
      <c r="G9198">
        <v>0</v>
      </c>
      <c r="H9198">
        <v>0</v>
      </c>
      <c r="I9198" t="s">
        <v>149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5" x14ac:dyDescent="0.3">
      <c r="A9199" s="2">
        <v>45969</v>
      </c>
      <c r="B9199" t="s">
        <v>74</v>
      </c>
      <c r="C9199">
        <v>108</v>
      </c>
      <c r="D9199">
        <v>1</v>
      </c>
      <c r="E9199">
        <v>0.63</v>
      </c>
      <c r="F9199">
        <v>0.92600000000000005</v>
      </c>
      <c r="G9199">
        <v>0.63</v>
      </c>
      <c r="H9199">
        <v>0.63</v>
      </c>
      <c r="I9199" t="s">
        <v>149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X9199">
        <v>0</v>
      </c>
      <c r="Y9199">
        <v>0</v>
      </c>
    </row>
    <row r="9200" spans="1:25" x14ac:dyDescent="0.3">
      <c r="A9200" s="2">
        <v>45969</v>
      </c>
      <c r="B9200" t="s">
        <v>64</v>
      </c>
      <c r="C9200">
        <v>175</v>
      </c>
      <c r="D9200">
        <v>1</v>
      </c>
      <c r="E9200">
        <v>2.63</v>
      </c>
      <c r="F9200">
        <v>0.57099999999999995</v>
      </c>
      <c r="G9200">
        <v>2.63</v>
      </c>
      <c r="H9200">
        <v>2.63</v>
      </c>
      <c r="I9200" t="s">
        <v>149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X9200">
        <v>0</v>
      </c>
      <c r="Y9200">
        <v>0</v>
      </c>
    </row>
    <row r="9201" spans="1:25" x14ac:dyDescent="0.3">
      <c r="A9201" s="2">
        <v>45969</v>
      </c>
      <c r="B9201" t="s">
        <v>86</v>
      </c>
      <c r="C9201">
        <v>201</v>
      </c>
      <c r="D9201">
        <v>2</v>
      </c>
      <c r="E9201">
        <v>3.8</v>
      </c>
      <c r="F9201">
        <v>0.995</v>
      </c>
      <c r="G9201">
        <v>7.6</v>
      </c>
      <c r="H9201">
        <v>7.6</v>
      </c>
      <c r="I9201" t="s">
        <v>149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X9201">
        <v>0</v>
      </c>
      <c r="Y9201">
        <v>0</v>
      </c>
    </row>
    <row r="9202" spans="1:25" x14ac:dyDescent="0.3">
      <c r="A9202" s="2">
        <v>45969</v>
      </c>
      <c r="B9202" t="s">
        <v>86</v>
      </c>
      <c r="C9202">
        <v>8</v>
      </c>
      <c r="D9202">
        <v>1</v>
      </c>
      <c r="E9202">
        <v>5.26</v>
      </c>
      <c r="F9202">
        <v>12.5</v>
      </c>
      <c r="G9202">
        <v>5.26</v>
      </c>
      <c r="H9202">
        <v>5.26</v>
      </c>
      <c r="I9202" t="s">
        <v>149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X9202">
        <v>0</v>
      </c>
      <c r="Y9202">
        <v>0</v>
      </c>
    </row>
    <row r="9203" spans="1:25" x14ac:dyDescent="0.3">
      <c r="A9203" s="2">
        <v>45969</v>
      </c>
      <c r="B9203" t="s">
        <v>66</v>
      </c>
      <c r="C9203">
        <v>14</v>
      </c>
      <c r="D9203">
        <v>0</v>
      </c>
      <c r="F9203">
        <v>0</v>
      </c>
      <c r="G9203">
        <v>0</v>
      </c>
      <c r="H9203">
        <v>0</v>
      </c>
      <c r="I9203" t="s">
        <v>149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5" x14ac:dyDescent="0.3">
      <c r="A9204" s="2">
        <v>45970</v>
      </c>
      <c r="B9204" t="s">
        <v>44</v>
      </c>
      <c r="C9204">
        <v>1598</v>
      </c>
      <c r="D9204">
        <v>10</v>
      </c>
      <c r="E9204">
        <v>1.6519999999999999</v>
      </c>
      <c r="F9204">
        <v>0.626</v>
      </c>
      <c r="G9204">
        <v>16.52</v>
      </c>
      <c r="H9204">
        <v>16.52</v>
      </c>
      <c r="I9204" t="s">
        <v>149</v>
      </c>
      <c r="J9204">
        <v>3</v>
      </c>
      <c r="K9204">
        <v>3</v>
      </c>
      <c r="L9204">
        <v>3</v>
      </c>
      <c r="M9204">
        <v>3</v>
      </c>
      <c r="N9204">
        <v>3</v>
      </c>
      <c r="O9204">
        <v>3</v>
      </c>
      <c r="P9204">
        <v>3</v>
      </c>
      <c r="Q9204">
        <v>3</v>
      </c>
      <c r="R9204">
        <v>92.45</v>
      </c>
      <c r="S9204">
        <v>92.45</v>
      </c>
      <c r="T9204">
        <v>92.45</v>
      </c>
      <c r="U9204">
        <v>92.45</v>
      </c>
      <c r="V9204">
        <v>17.869118440000001</v>
      </c>
      <c r="W9204">
        <v>17.869118440000001</v>
      </c>
      <c r="X9204">
        <v>5.5962469730000004</v>
      </c>
      <c r="Y9204">
        <v>5.5962469730000004</v>
      </c>
    </row>
    <row r="9205" spans="1:25" x14ac:dyDescent="0.3">
      <c r="A9205" s="2">
        <v>45970</v>
      </c>
      <c r="B9205" t="s">
        <v>42</v>
      </c>
      <c r="C9205">
        <v>4904</v>
      </c>
      <c r="D9205">
        <v>64</v>
      </c>
      <c r="E9205">
        <v>1.641</v>
      </c>
      <c r="F9205">
        <v>1.3049999999999999</v>
      </c>
      <c r="G9205">
        <v>105.01</v>
      </c>
      <c r="H9205">
        <v>105.01</v>
      </c>
      <c r="I9205" t="s">
        <v>149</v>
      </c>
      <c r="J9205">
        <v>12</v>
      </c>
      <c r="K9205">
        <v>12</v>
      </c>
      <c r="L9205">
        <v>13</v>
      </c>
      <c r="M9205">
        <v>13</v>
      </c>
      <c r="N9205">
        <v>12</v>
      </c>
      <c r="O9205">
        <v>12</v>
      </c>
      <c r="P9205">
        <v>13</v>
      </c>
      <c r="Q9205">
        <v>13</v>
      </c>
      <c r="R9205">
        <v>313.08</v>
      </c>
      <c r="S9205">
        <v>313.08</v>
      </c>
      <c r="T9205">
        <v>336.96</v>
      </c>
      <c r="U9205">
        <v>336.96</v>
      </c>
      <c r="V9205">
        <v>33.540948</v>
      </c>
      <c r="W9205">
        <v>31.163936369999998</v>
      </c>
      <c r="X9205">
        <v>2.9814303400000002</v>
      </c>
      <c r="Y9205">
        <v>3.2088372540000001</v>
      </c>
    </row>
    <row r="9206" spans="1:25" x14ac:dyDescent="0.3">
      <c r="A9206" s="2">
        <v>45970</v>
      </c>
      <c r="B9206" t="s">
        <v>40</v>
      </c>
      <c r="C9206">
        <v>2386</v>
      </c>
      <c r="D9206">
        <v>35</v>
      </c>
      <c r="E9206">
        <v>2.6459999999999999</v>
      </c>
      <c r="F9206">
        <v>1.4670000000000001</v>
      </c>
      <c r="G9206">
        <v>92.6</v>
      </c>
      <c r="H9206">
        <v>92.6</v>
      </c>
      <c r="I9206" t="s">
        <v>149</v>
      </c>
      <c r="J9206">
        <v>2</v>
      </c>
      <c r="K9206">
        <v>2</v>
      </c>
      <c r="L9206">
        <v>2</v>
      </c>
      <c r="M9206">
        <v>2</v>
      </c>
      <c r="N9206">
        <v>3</v>
      </c>
      <c r="O9206">
        <v>3</v>
      </c>
      <c r="P9206">
        <v>3</v>
      </c>
      <c r="Q9206">
        <v>3</v>
      </c>
      <c r="R9206">
        <v>96.25</v>
      </c>
      <c r="S9206">
        <v>96.25</v>
      </c>
      <c r="T9206">
        <v>96.25</v>
      </c>
      <c r="U9206">
        <v>96.25</v>
      </c>
      <c r="V9206">
        <v>96.207792209999994</v>
      </c>
      <c r="W9206">
        <v>96.207792209999994</v>
      </c>
      <c r="X9206">
        <v>1.039416847</v>
      </c>
      <c r="Y9206">
        <v>1.039416847</v>
      </c>
    </row>
    <row r="9207" spans="1:25" x14ac:dyDescent="0.3">
      <c r="A9207" s="2">
        <v>45970</v>
      </c>
      <c r="B9207" t="s">
        <v>46</v>
      </c>
      <c r="C9207">
        <v>1708</v>
      </c>
      <c r="D9207">
        <v>15</v>
      </c>
      <c r="E9207">
        <v>3.81</v>
      </c>
      <c r="F9207">
        <v>0.878</v>
      </c>
      <c r="G9207">
        <v>57.15</v>
      </c>
      <c r="H9207">
        <v>57.15</v>
      </c>
      <c r="I9207" t="s">
        <v>149</v>
      </c>
      <c r="J9207">
        <v>3</v>
      </c>
      <c r="K9207">
        <v>4</v>
      </c>
      <c r="L9207">
        <v>4</v>
      </c>
      <c r="M9207">
        <v>4</v>
      </c>
      <c r="N9207">
        <v>3</v>
      </c>
      <c r="O9207">
        <v>4</v>
      </c>
      <c r="P9207">
        <v>4</v>
      </c>
      <c r="Q9207">
        <v>4</v>
      </c>
      <c r="R9207">
        <v>91.47</v>
      </c>
      <c r="S9207">
        <v>121.96</v>
      </c>
      <c r="T9207">
        <v>121.96</v>
      </c>
      <c r="U9207">
        <v>121.96</v>
      </c>
      <c r="V9207">
        <v>46.859626110000001</v>
      </c>
      <c r="W9207">
        <v>46.859626110000001</v>
      </c>
      <c r="X9207">
        <v>2.134033246</v>
      </c>
      <c r="Y9207">
        <v>2.134033246</v>
      </c>
    </row>
    <row r="9208" spans="1:25" x14ac:dyDescent="0.3">
      <c r="A9208" s="2">
        <v>45970</v>
      </c>
      <c r="B9208" t="s">
        <v>62</v>
      </c>
      <c r="C9208">
        <v>1353</v>
      </c>
      <c r="D9208">
        <v>5</v>
      </c>
      <c r="E9208">
        <v>4.3659999999999997</v>
      </c>
      <c r="F9208">
        <v>0.37</v>
      </c>
      <c r="G9208">
        <v>21.83</v>
      </c>
      <c r="H9208">
        <v>21.83</v>
      </c>
      <c r="I9208" t="s">
        <v>149</v>
      </c>
      <c r="J9208">
        <v>1</v>
      </c>
      <c r="K9208">
        <v>2</v>
      </c>
      <c r="L9208">
        <v>2</v>
      </c>
      <c r="M9208">
        <v>2</v>
      </c>
      <c r="N9208">
        <v>4</v>
      </c>
      <c r="O9208">
        <v>7</v>
      </c>
      <c r="P9208">
        <v>7</v>
      </c>
      <c r="Q9208">
        <v>7</v>
      </c>
      <c r="R9208">
        <v>127.52</v>
      </c>
      <c r="S9208">
        <v>223.22</v>
      </c>
      <c r="T9208">
        <v>223.22</v>
      </c>
      <c r="U9208">
        <v>223.22</v>
      </c>
      <c r="V9208">
        <v>9.7795896429999996</v>
      </c>
      <c r="W9208">
        <v>9.7795896429999996</v>
      </c>
      <c r="X9208">
        <v>10.22537792</v>
      </c>
      <c r="Y9208">
        <v>10.22537792</v>
      </c>
    </row>
    <row r="9209" spans="1:25" x14ac:dyDescent="0.3">
      <c r="A9209" s="2">
        <v>45970</v>
      </c>
      <c r="B9209" t="s">
        <v>38</v>
      </c>
      <c r="C9209">
        <v>1847</v>
      </c>
      <c r="D9209">
        <v>11</v>
      </c>
      <c r="E9209">
        <v>1.9390000000000001</v>
      </c>
      <c r="F9209">
        <v>0.59599999999999997</v>
      </c>
      <c r="G9209">
        <v>21.33</v>
      </c>
      <c r="H9209">
        <v>21.33</v>
      </c>
      <c r="I9209" t="s">
        <v>149</v>
      </c>
      <c r="J9209">
        <v>1</v>
      </c>
      <c r="K9209">
        <v>1</v>
      </c>
      <c r="L9209">
        <v>1</v>
      </c>
      <c r="M9209">
        <v>1</v>
      </c>
      <c r="N9209">
        <v>1</v>
      </c>
      <c r="O9209">
        <v>1</v>
      </c>
      <c r="P9209">
        <v>1</v>
      </c>
      <c r="Q9209">
        <v>1</v>
      </c>
      <c r="R9209">
        <v>23.88</v>
      </c>
      <c r="S9209">
        <v>23.88</v>
      </c>
      <c r="T9209">
        <v>23.88</v>
      </c>
      <c r="U9209">
        <v>23.88</v>
      </c>
      <c r="V9209">
        <v>89.321608040000001</v>
      </c>
      <c r="W9209">
        <v>89.321608040000001</v>
      </c>
      <c r="X9209">
        <v>1.11954993</v>
      </c>
      <c r="Y9209">
        <v>1.11954993</v>
      </c>
    </row>
    <row r="9210" spans="1:25" x14ac:dyDescent="0.3">
      <c r="A9210" s="2">
        <v>45970</v>
      </c>
      <c r="B9210" t="s">
        <v>84</v>
      </c>
      <c r="C9210">
        <v>2875</v>
      </c>
      <c r="D9210">
        <v>37</v>
      </c>
      <c r="E9210">
        <v>1.8660000000000001</v>
      </c>
      <c r="F9210">
        <v>1.2869999999999999</v>
      </c>
      <c r="G9210">
        <v>69.03</v>
      </c>
      <c r="H9210">
        <v>69.03</v>
      </c>
      <c r="I9210" t="s">
        <v>149</v>
      </c>
      <c r="J9210">
        <v>3</v>
      </c>
      <c r="K9210">
        <v>8</v>
      </c>
      <c r="L9210">
        <v>8</v>
      </c>
      <c r="M9210">
        <v>8</v>
      </c>
      <c r="N9210">
        <v>3</v>
      </c>
      <c r="O9210">
        <v>9</v>
      </c>
      <c r="P9210">
        <v>9</v>
      </c>
      <c r="Q9210">
        <v>9</v>
      </c>
      <c r="R9210">
        <v>100.86</v>
      </c>
      <c r="S9210">
        <v>305.8</v>
      </c>
      <c r="T9210">
        <v>305.8</v>
      </c>
      <c r="U9210">
        <v>305.8</v>
      </c>
      <c r="V9210">
        <v>22.573577499999999</v>
      </c>
      <c r="W9210">
        <v>22.573577499999999</v>
      </c>
      <c r="X9210">
        <v>4.429957989</v>
      </c>
      <c r="Y9210">
        <v>4.429957989</v>
      </c>
    </row>
    <row r="9211" spans="1:25" x14ac:dyDescent="0.3">
      <c r="A9211" s="2">
        <v>45970</v>
      </c>
      <c r="B9211" t="s">
        <v>56</v>
      </c>
      <c r="C9211">
        <v>984</v>
      </c>
      <c r="D9211">
        <v>16</v>
      </c>
      <c r="E9211">
        <v>1.754</v>
      </c>
      <c r="F9211">
        <v>1.6259999999999999</v>
      </c>
      <c r="G9211">
        <v>28.06</v>
      </c>
      <c r="H9211">
        <v>28.06</v>
      </c>
      <c r="I9211" t="s">
        <v>149</v>
      </c>
      <c r="J9211">
        <v>2</v>
      </c>
      <c r="K9211">
        <v>2</v>
      </c>
      <c r="L9211">
        <v>2</v>
      </c>
      <c r="M9211">
        <v>2</v>
      </c>
      <c r="N9211">
        <v>2</v>
      </c>
      <c r="O9211">
        <v>2</v>
      </c>
      <c r="P9211">
        <v>2</v>
      </c>
      <c r="Q9211">
        <v>2</v>
      </c>
      <c r="R9211">
        <v>52.76</v>
      </c>
      <c r="S9211">
        <v>52.76</v>
      </c>
      <c r="T9211">
        <v>52.76</v>
      </c>
      <c r="U9211">
        <v>52.76</v>
      </c>
      <c r="V9211">
        <v>53.184230479999997</v>
      </c>
      <c r="W9211">
        <v>53.184230479999997</v>
      </c>
      <c r="X9211">
        <v>1.8802565929999999</v>
      </c>
      <c r="Y9211">
        <v>1.8802565929999999</v>
      </c>
    </row>
    <row r="9212" spans="1:25" x14ac:dyDescent="0.3">
      <c r="A9212" s="2">
        <v>45970</v>
      </c>
      <c r="B9212" t="s">
        <v>50</v>
      </c>
      <c r="C9212">
        <v>2678</v>
      </c>
      <c r="D9212">
        <v>34</v>
      </c>
      <c r="E9212">
        <v>1.5529999999999999</v>
      </c>
      <c r="F9212">
        <v>1.27</v>
      </c>
      <c r="G9212">
        <v>52.81</v>
      </c>
      <c r="H9212">
        <v>52.81</v>
      </c>
      <c r="I9212" t="s">
        <v>149</v>
      </c>
      <c r="J9212">
        <v>7</v>
      </c>
      <c r="K9212">
        <v>8</v>
      </c>
      <c r="L9212">
        <v>8</v>
      </c>
      <c r="M9212">
        <v>8</v>
      </c>
      <c r="N9212">
        <v>7</v>
      </c>
      <c r="O9212">
        <v>9</v>
      </c>
      <c r="P9212">
        <v>9</v>
      </c>
      <c r="Q9212">
        <v>9</v>
      </c>
      <c r="R9212">
        <v>466.25</v>
      </c>
      <c r="S9212">
        <v>538.04999999999995</v>
      </c>
      <c r="T9212">
        <v>538.04999999999995</v>
      </c>
      <c r="U9212">
        <v>538.04999999999995</v>
      </c>
      <c r="V9212">
        <v>9.8150729489999993</v>
      </c>
      <c r="W9212">
        <v>9.8150729489999993</v>
      </c>
      <c r="X9212">
        <v>10.188411289999999</v>
      </c>
      <c r="Y9212">
        <v>10.188411289999999</v>
      </c>
    </row>
    <row r="9213" spans="1:25" x14ac:dyDescent="0.3">
      <c r="A9213" s="2">
        <v>45970</v>
      </c>
      <c r="B9213" t="s">
        <v>60</v>
      </c>
      <c r="C9213">
        <v>981</v>
      </c>
      <c r="D9213">
        <v>6</v>
      </c>
      <c r="E9213">
        <v>1.5269999999999999</v>
      </c>
      <c r="F9213">
        <v>0.61199999999999999</v>
      </c>
      <c r="G9213">
        <v>9.16</v>
      </c>
      <c r="H9213">
        <v>9.16</v>
      </c>
      <c r="I9213" t="s">
        <v>149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X9213">
        <v>0</v>
      </c>
      <c r="Y9213">
        <v>0</v>
      </c>
    </row>
    <row r="9214" spans="1:25" x14ac:dyDescent="0.3">
      <c r="A9214" s="2">
        <v>45970</v>
      </c>
      <c r="B9214" t="s">
        <v>86</v>
      </c>
      <c r="C9214">
        <v>405</v>
      </c>
      <c r="D9214">
        <v>5</v>
      </c>
      <c r="E9214">
        <v>4.6760000000000002</v>
      </c>
      <c r="F9214">
        <v>1.2350000000000001</v>
      </c>
      <c r="G9214">
        <v>23.38</v>
      </c>
      <c r="H9214">
        <v>23.38</v>
      </c>
      <c r="I9214" t="s">
        <v>149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X9214">
        <v>0</v>
      </c>
      <c r="Y9214">
        <v>0</v>
      </c>
    </row>
    <row r="9215" spans="1:25" x14ac:dyDescent="0.3">
      <c r="A9215" s="2">
        <v>45970</v>
      </c>
      <c r="B9215" t="s">
        <v>36</v>
      </c>
      <c r="C9215">
        <v>2267</v>
      </c>
      <c r="D9215">
        <v>13</v>
      </c>
      <c r="E9215">
        <v>1.0329999999999999</v>
      </c>
      <c r="F9215">
        <v>0.57299999999999995</v>
      </c>
      <c r="G9215">
        <v>13.43</v>
      </c>
      <c r="H9215">
        <v>13.43</v>
      </c>
      <c r="I9215" t="s">
        <v>149</v>
      </c>
      <c r="J9215">
        <v>4</v>
      </c>
      <c r="K9215">
        <v>4</v>
      </c>
      <c r="L9215">
        <v>4</v>
      </c>
      <c r="M9215">
        <v>4</v>
      </c>
      <c r="N9215">
        <v>4</v>
      </c>
      <c r="O9215">
        <v>4</v>
      </c>
      <c r="P9215">
        <v>4</v>
      </c>
      <c r="Q9215">
        <v>4</v>
      </c>
      <c r="R9215">
        <v>122.74</v>
      </c>
      <c r="S9215">
        <v>122.74</v>
      </c>
      <c r="T9215">
        <v>122.74</v>
      </c>
      <c r="U9215">
        <v>122.74</v>
      </c>
      <c r="V9215">
        <v>10.94182825</v>
      </c>
      <c r="W9215">
        <v>10.94182825</v>
      </c>
      <c r="X9215">
        <v>9.1392405060000002</v>
      </c>
      <c r="Y9215">
        <v>9.1392405060000002</v>
      </c>
    </row>
    <row r="9216" spans="1:25" x14ac:dyDescent="0.3">
      <c r="A9216" s="2">
        <v>45970</v>
      </c>
      <c r="B9216" t="s">
        <v>62</v>
      </c>
      <c r="C9216">
        <v>6653</v>
      </c>
      <c r="D9216">
        <v>74</v>
      </c>
      <c r="E9216">
        <v>4.234</v>
      </c>
      <c r="F9216">
        <v>1.1120000000000001</v>
      </c>
      <c r="G9216">
        <v>313.32</v>
      </c>
      <c r="H9216">
        <v>313.32</v>
      </c>
      <c r="I9216" t="s">
        <v>149</v>
      </c>
      <c r="J9216">
        <v>19</v>
      </c>
      <c r="K9216">
        <v>21</v>
      </c>
      <c r="L9216">
        <v>21</v>
      </c>
      <c r="M9216">
        <v>21</v>
      </c>
      <c r="N9216">
        <v>24</v>
      </c>
      <c r="O9216">
        <v>26</v>
      </c>
      <c r="P9216">
        <v>26</v>
      </c>
      <c r="Q9216">
        <v>26</v>
      </c>
      <c r="R9216">
        <v>1264</v>
      </c>
      <c r="S9216">
        <v>1326.98</v>
      </c>
      <c r="T9216">
        <v>1326.98</v>
      </c>
      <c r="U9216">
        <v>1326.98</v>
      </c>
      <c r="V9216">
        <v>23.611508839999999</v>
      </c>
      <c r="W9216">
        <v>23.611508839999999</v>
      </c>
      <c r="X9216">
        <v>4.2352227750000004</v>
      </c>
      <c r="Y9216">
        <v>4.2352227750000004</v>
      </c>
    </row>
    <row r="9217" spans="1:25" x14ac:dyDescent="0.3">
      <c r="A9217" s="2">
        <v>45970</v>
      </c>
      <c r="B9217" t="s">
        <v>64</v>
      </c>
      <c r="C9217">
        <v>1397</v>
      </c>
      <c r="D9217">
        <v>7</v>
      </c>
      <c r="E9217">
        <v>4.9000000000000004</v>
      </c>
      <c r="F9217">
        <v>0.501</v>
      </c>
      <c r="G9217">
        <v>34.299999999999997</v>
      </c>
      <c r="H9217">
        <v>34.299999999999997</v>
      </c>
      <c r="I9217" t="s">
        <v>149</v>
      </c>
      <c r="J9217">
        <v>4</v>
      </c>
      <c r="K9217">
        <v>4</v>
      </c>
      <c r="L9217">
        <v>4</v>
      </c>
      <c r="M9217">
        <v>4</v>
      </c>
      <c r="N9217">
        <v>6</v>
      </c>
      <c r="O9217">
        <v>6</v>
      </c>
      <c r="P9217">
        <v>6</v>
      </c>
      <c r="Q9217">
        <v>6</v>
      </c>
      <c r="R9217">
        <v>187.5</v>
      </c>
      <c r="S9217">
        <v>187.5</v>
      </c>
      <c r="T9217">
        <v>187.5</v>
      </c>
      <c r="U9217">
        <v>187.5</v>
      </c>
      <c r="V9217">
        <v>18.293333329999999</v>
      </c>
      <c r="W9217">
        <v>18.293333329999999</v>
      </c>
      <c r="X9217">
        <v>5.4664723029999998</v>
      </c>
      <c r="Y9217">
        <v>5.4664723029999998</v>
      </c>
    </row>
    <row r="9218" spans="1:25" x14ac:dyDescent="0.3">
      <c r="A9218" s="2">
        <v>45970</v>
      </c>
      <c r="B9218" t="s">
        <v>66</v>
      </c>
      <c r="C9218">
        <v>1017</v>
      </c>
      <c r="D9218">
        <v>12</v>
      </c>
      <c r="E9218">
        <v>4.1740000000000004</v>
      </c>
      <c r="F9218">
        <v>1.18</v>
      </c>
      <c r="G9218">
        <v>50.09</v>
      </c>
      <c r="H9218">
        <v>50.09</v>
      </c>
      <c r="I9218" t="s">
        <v>149</v>
      </c>
      <c r="J9218">
        <v>4</v>
      </c>
      <c r="K9218">
        <v>4</v>
      </c>
      <c r="L9218">
        <v>4</v>
      </c>
      <c r="M9218">
        <v>4</v>
      </c>
      <c r="N9218">
        <v>4</v>
      </c>
      <c r="O9218">
        <v>4</v>
      </c>
      <c r="P9218">
        <v>4</v>
      </c>
      <c r="Q9218">
        <v>4</v>
      </c>
      <c r="R9218">
        <v>112.74</v>
      </c>
      <c r="S9218">
        <v>112.74</v>
      </c>
      <c r="T9218">
        <v>112.74</v>
      </c>
      <c r="U9218">
        <v>112.74</v>
      </c>
      <c r="V9218">
        <v>44.429661170000003</v>
      </c>
      <c r="W9218">
        <v>44.429661170000003</v>
      </c>
      <c r="X9218">
        <v>2.250748652</v>
      </c>
      <c r="Y9218">
        <v>2.250748652</v>
      </c>
    </row>
    <row r="9219" spans="1:25" x14ac:dyDescent="0.3">
      <c r="A9219" s="2">
        <v>45970</v>
      </c>
      <c r="B9219" t="s">
        <v>68</v>
      </c>
      <c r="C9219">
        <v>3552</v>
      </c>
      <c r="D9219">
        <v>18</v>
      </c>
      <c r="E9219">
        <v>5.3209999999999997</v>
      </c>
      <c r="F9219">
        <v>0.50700000000000001</v>
      </c>
      <c r="G9219">
        <v>95.77</v>
      </c>
      <c r="H9219">
        <v>95.77</v>
      </c>
      <c r="I9219" t="s">
        <v>149</v>
      </c>
      <c r="J9219">
        <v>8</v>
      </c>
      <c r="K9219">
        <v>9</v>
      </c>
      <c r="L9219">
        <v>9</v>
      </c>
      <c r="M9219">
        <v>9</v>
      </c>
      <c r="N9219">
        <v>13</v>
      </c>
      <c r="O9219">
        <v>14</v>
      </c>
      <c r="P9219">
        <v>14</v>
      </c>
      <c r="Q9219">
        <v>14</v>
      </c>
      <c r="R9219">
        <v>354.76</v>
      </c>
      <c r="S9219">
        <v>382.75</v>
      </c>
      <c r="T9219">
        <v>382.75</v>
      </c>
      <c r="U9219">
        <v>382.75</v>
      </c>
      <c r="V9219">
        <v>25.02155454</v>
      </c>
      <c r="W9219">
        <v>25.02155454</v>
      </c>
      <c r="X9219">
        <v>3.996554245</v>
      </c>
      <c r="Y9219">
        <v>3.996554245</v>
      </c>
    </row>
    <row r="9220" spans="1:25" x14ac:dyDescent="0.3">
      <c r="A9220" s="2">
        <v>45970</v>
      </c>
      <c r="B9220" t="s">
        <v>70</v>
      </c>
      <c r="C9220">
        <v>5756</v>
      </c>
      <c r="D9220">
        <v>28</v>
      </c>
      <c r="E9220">
        <v>3.3290000000000002</v>
      </c>
      <c r="F9220">
        <v>0.48599999999999999</v>
      </c>
      <c r="G9220">
        <v>93.21</v>
      </c>
      <c r="H9220">
        <v>93.21</v>
      </c>
      <c r="I9220" t="s">
        <v>149</v>
      </c>
      <c r="J9220">
        <v>13</v>
      </c>
      <c r="K9220">
        <v>14</v>
      </c>
      <c r="L9220">
        <v>14</v>
      </c>
      <c r="M9220">
        <v>14</v>
      </c>
      <c r="N9220">
        <v>15</v>
      </c>
      <c r="O9220">
        <v>16</v>
      </c>
      <c r="P9220">
        <v>16</v>
      </c>
      <c r="Q9220">
        <v>16</v>
      </c>
      <c r="R9220">
        <v>362.25</v>
      </c>
      <c r="S9220">
        <v>386.23</v>
      </c>
      <c r="T9220">
        <v>386.23</v>
      </c>
      <c r="U9220">
        <v>386.23</v>
      </c>
      <c r="V9220">
        <v>24.133288459999999</v>
      </c>
      <c r="W9220">
        <v>24.133288459999999</v>
      </c>
      <c r="X9220">
        <v>4.1436541140000003</v>
      </c>
      <c r="Y9220">
        <v>4.1436541140000003</v>
      </c>
    </row>
    <row r="9221" spans="1:25" x14ac:dyDescent="0.3">
      <c r="A9221" s="2">
        <v>45970</v>
      </c>
      <c r="B9221" t="s">
        <v>32</v>
      </c>
      <c r="C9221">
        <v>1167</v>
      </c>
      <c r="D9221">
        <v>2</v>
      </c>
      <c r="E9221">
        <v>3.9049999999999998</v>
      </c>
      <c r="F9221">
        <v>0.17100000000000001</v>
      </c>
      <c r="G9221">
        <v>7.81</v>
      </c>
      <c r="H9221">
        <v>7.81</v>
      </c>
      <c r="I9221" t="s">
        <v>149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X9221">
        <v>0</v>
      </c>
      <c r="Y9221">
        <v>0</v>
      </c>
    </row>
    <row r="9222" spans="1:25" x14ac:dyDescent="0.3">
      <c r="A9222" s="2">
        <v>45970</v>
      </c>
      <c r="B9222" t="s">
        <v>72</v>
      </c>
      <c r="C9222">
        <v>1408</v>
      </c>
      <c r="D9222">
        <v>16</v>
      </c>
      <c r="E9222">
        <v>3.0289999999999999</v>
      </c>
      <c r="F9222">
        <v>1.1359999999999999</v>
      </c>
      <c r="G9222">
        <v>48.47</v>
      </c>
      <c r="H9222">
        <v>48.47</v>
      </c>
      <c r="I9222" t="s">
        <v>149</v>
      </c>
      <c r="J9222">
        <v>4</v>
      </c>
      <c r="K9222">
        <v>4</v>
      </c>
      <c r="L9222">
        <v>4</v>
      </c>
      <c r="M9222">
        <v>4</v>
      </c>
      <c r="N9222">
        <v>4</v>
      </c>
      <c r="O9222">
        <v>4</v>
      </c>
      <c r="P9222">
        <v>4</v>
      </c>
      <c r="Q9222">
        <v>4</v>
      </c>
      <c r="R9222">
        <v>142.43</v>
      </c>
      <c r="S9222">
        <v>142.43</v>
      </c>
      <c r="T9222">
        <v>142.43</v>
      </c>
      <c r="U9222">
        <v>142.43</v>
      </c>
      <c r="V9222">
        <v>34.030751950000003</v>
      </c>
      <c r="W9222">
        <v>34.030751950000003</v>
      </c>
      <c r="X9222">
        <v>2.9385186710000002</v>
      </c>
      <c r="Y9222">
        <v>2.9385186710000002</v>
      </c>
    </row>
    <row r="9223" spans="1:25" x14ac:dyDescent="0.3">
      <c r="A9223" s="2">
        <v>45970</v>
      </c>
      <c r="B9223" t="s">
        <v>74</v>
      </c>
      <c r="C9223">
        <v>2361</v>
      </c>
      <c r="D9223">
        <v>5</v>
      </c>
      <c r="E9223">
        <v>2.8140000000000001</v>
      </c>
      <c r="F9223">
        <v>0.21199999999999999</v>
      </c>
      <c r="G9223">
        <v>14.07</v>
      </c>
      <c r="H9223">
        <v>14.07</v>
      </c>
      <c r="I9223" t="s">
        <v>149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X9223">
        <v>0</v>
      </c>
      <c r="Y9223">
        <v>0</v>
      </c>
    </row>
    <row r="9224" spans="1:25" x14ac:dyDescent="0.3">
      <c r="A9224" s="2">
        <v>45970</v>
      </c>
      <c r="B9224" t="s">
        <v>76</v>
      </c>
      <c r="C9224">
        <v>3031</v>
      </c>
      <c r="D9224">
        <v>7</v>
      </c>
      <c r="E9224">
        <v>3.867</v>
      </c>
      <c r="F9224">
        <v>0.23100000000000001</v>
      </c>
      <c r="G9224">
        <v>27.07</v>
      </c>
      <c r="H9224">
        <v>27.07</v>
      </c>
      <c r="I9224" t="s">
        <v>149</v>
      </c>
      <c r="J9224">
        <v>1</v>
      </c>
      <c r="K9224">
        <v>1</v>
      </c>
      <c r="L9224">
        <v>1</v>
      </c>
      <c r="M9224">
        <v>1</v>
      </c>
      <c r="N9224">
        <v>2</v>
      </c>
      <c r="O9224">
        <v>2</v>
      </c>
      <c r="P9224">
        <v>2</v>
      </c>
      <c r="Q9224">
        <v>2</v>
      </c>
      <c r="R9224">
        <v>58.98</v>
      </c>
      <c r="S9224">
        <v>58.98</v>
      </c>
      <c r="T9224">
        <v>58.98</v>
      </c>
      <c r="U9224">
        <v>58.98</v>
      </c>
      <c r="V9224">
        <v>45.896914209999998</v>
      </c>
      <c r="W9224">
        <v>45.896914209999998</v>
      </c>
      <c r="X9224">
        <v>2.1787957150000001</v>
      </c>
      <c r="Y9224">
        <v>2.1787957150000001</v>
      </c>
    </row>
    <row r="9225" spans="1:25" x14ac:dyDescent="0.3">
      <c r="A9225" s="2">
        <v>45970</v>
      </c>
      <c r="B9225" t="s">
        <v>78</v>
      </c>
      <c r="C9225">
        <v>604</v>
      </c>
      <c r="D9225">
        <v>8</v>
      </c>
      <c r="E9225">
        <v>3.4689999999999999</v>
      </c>
      <c r="F9225">
        <v>1.325</v>
      </c>
      <c r="G9225">
        <v>27.75</v>
      </c>
      <c r="H9225">
        <v>27.75</v>
      </c>
      <c r="I9225" t="s">
        <v>149</v>
      </c>
      <c r="J9225">
        <v>3</v>
      </c>
      <c r="K9225">
        <v>3</v>
      </c>
      <c r="L9225">
        <v>3</v>
      </c>
      <c r="M9225">
        <v>3</v>
      </c>
      <c r="N9225">
        <v>3</v>
      </c>
      <c r="O9225">
        <v>3</v>
      </c>
      <c r="P9225">
        <v>3</v>
      </c>
      <c r="Q9225">
        <v>3</v>
      </c>
      <c r="R9225">
        <v>83.64</v>
      </c>
      <c r="S9225">
        <v>83.64</v>
      </c>
      <c r="T9225">
        <v>83.64</v>
      </c>
      <c r="U9225">
        <v>83.64</v>
      </c>
      <c r="V9225">
        <v>33.17790531</v>
      </c>
      <c r="W9225">
        <v>33.17790531</v>
      </c>
      <c r="X9225">
        <v>3.0140540539999998</v>
      </c>
      <c r="Y9225">
        <v>3.0140540539999998</v>
      </c>
    </row>
    <row r="9226" spans="1:25" x14ac:dyDescent="0.3">
      <c r="A9226" s="2">
        <v>45970</v>
      </c>
      <c r="B9226" t="s">
        <v>17</v>
      </c>
      <c r="C9226">
        <v>1285</v>
      </c>
      <c r="D9226">
        <v>7</v>
      </c>
      <c r="E9226">
        <v>2.7</v>
      </c>
      <c r="F9226">
        <v>0.54500000000000004</v>
      </c>
      <c r="G9226">
        <v>18.899999999999999</v>
      </c>
      <c r="H9226">
        <v>18.899999999999999</v>
      </c>
      <c r="I9226" t="s">
        <v>149</v>
      </c>
      <c r="J9226">
        <v>3</v>
      </c>
      <c r="K9226">
        <v>3</v>
      </c>
      <c r="L9226">
        <v>3</v>
      </c>
      <c r="M9226">
        <v>3</v>
      </c>
      <c r="N9226">
        <v>3</v>
      </c>
      <c r="O9226">
        <v>3</v>
      </c>
      <c r="P9226">
        <v>3</v>
      </c>
      <c r="Q9226">
        <v>3</v>
      </c>
      <c r="R9226">
        <v>80.27</v>
      </c>
      <c r="S9226">
        <v>80.27</v>
      </c>
      <c r="T9226">
        <v>80.27</v>
      </c>
      <c r="U9226">
        <v>80.27</v>
      </c>
      <c r="V9226">
        <v>23.545533819999999</v>
      </c>
      <c r="W9226">
        <v>23.545533819999999</v>
      </c>
      <c r="X9226">
        <v>4.2470899470000001</v>
      </c>
      <c r="Y9226">
        <v>4.2470899470000001</v>
      </c>
    </row>
    <row r="9227" spans="1:25" x14ac:dyDescent="0.3">
      <c r="A9227" s="2">
        <v>45970</v>
      </c>
      <c r="B9227" t="s">
        <v>90</v>
      </c>
      <c r="C9227">
        <v>1269</v>
      </c>
      <c r="D9227">
        <v>7</v>
      </c>
      <c r="E9227">
        <v>4.4260000000000002</v>
      </c>
      <c r="F9227">
        <v>0.55200000000000005</v>
      </c>
      <c r="G9227">
        <v>30.98</v>
      </c>
      <c r="H9227">
        <v>30.98</v>
      </c>
      <c r="I9227" t="s">
        <v>149</v>
      </c>
      <c r="J9227">
        <v>1</v>
      </c>
      <c r="K9227">
        <v>1</v>
      </c>
      <c r="L9227">
        <v>1</v>
      </c>
      <c r="M9227">
        <v>1</v>
      </c>
      <c r="N9227">
        <v>1</v>
      </c>
      <c r="O9227">
        <v>1</v>
      </c>
      <c r="P9227">
        <v>1</v>
      </c>
      <c r="Q9227">
        <v>1</v>
      </c>
      <c r="R9227">
        <v>24.98</v>
      </c>
      <c r="S9227">
        <v>24.98</v>
      </c>
      <c r="T9227">
        <v>24.98</v>
      </c>
      <c r="U9227">
        <v>24.98</v>
      </c>
      <c r="V9227">
        <v>124.01921539999999</v>
      </c>
      <c r="W9227">
        <v>124.01921539999999</v>
      </c>
      <c r="X9227">
        <v>0.80632666239999995</v>
      </c>
      <c r="Y9227">
        <v>0.80632666239999995</v>
      </c>
    </row>
    <row r="9228" spans="1:25" x14ac:dyDescent="0.3">
      <c r="A9228" s="2">
        <v>45970</v>
      </c>
      <c r="B9228" t="s">
        <v>88</v>
      </c>
      <c r="C9228">
        <v>3040</v>
      </c>
      <c r="D9228">
        <v>22</v>
      </c>
      <c r="E9228">
        <v>1.7689999999999999</v>
      </c>
      <c r="F9228">
        <v>0.72399999999999998</v>
      </c>
      <c r="G9228">
        <v>38.909999999999997</v>
      </c>
      <c r="H9228">
        <v>38.909999999999997</v>
      </c>
      <c r="I9228" t="s">
        <v>149</v>
      </c>
      <c r="J9228">
        <v>1</v>
      </c>
      <c r="K9228">
        <v>1</v>
      </c>
      <c r="L9228">
        <v>1</v>
      </c>
      <c r="M9228">
        <v>1</v>
      </c>
      <c r="N9228">
        <v>2</v>
      </c>
      <c r="O9228">
        <v>2</v>
      </c>
      <c r="P9228">
        <v>2</v>
      </c>
      <c r="Q9228">
        <v>2</v>
      </c>
      <c r="R9228">
        <v>47.76</v>
      </c>
      <c r="S9228">
        <v>47.76</v>
      </c>
      <c r="T9228">
        <v>47.76</v>
      </c>
      <c r="U9228">
        <v>47.76</v>
      </c>
      <c r="V9228">
        <v>81.469849249999996</v>
      </c>
      <c r="W9228">
        <v>81.469849249999996</v>
      </c>
      <c r="X9228">
        <v>1.2274479570000001</v>
      </c>
      <c r="Y9228">
        <v>1.2274479570000001</v>
      </c>
    </row>
    <row r="9229" spans="1:25" x14ac:dyDescent="0.3">
      <c r="A9229" s="2">
        <v>45970</v>
      </c>
      <c r="B9229" t="s">
        <v>80</v>
      </c>
      <c r="C9229">
        <v>601</v>
      </c>
      <c r="D9229">
        <v>3</v>
      </c>
      <c r="E9229">
        <v>4.3170000000000002</v>
      </c>
      <c r="F9229">
        <v>0.499</v>
      </c>
      <c r="G9229">
        <v>12.95</v>
      </c>
      <c r="H9229">
        <v>12.95</v>
      </c>
      <c r="I9229" t="s">
        <v>149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X9229">
        <v>0</v>
      </c>
      <c r="Y9229">
        <v>0</v>
      </c>
    </row>
    <row r="9230" spans="1:25" x14ac:dyDescent="0.3">
      <c r="A9230" s="2">
        <v>45970</v>
      </c>
      <c r="B9230" t="s">
        <v>19</v>
      </c>
      <c r="C9230">
        <v>1725</v>
      </c>
      <c r="D9230">
        <v>6</v>
      </c>
      <c r="E9230">
        <v>5.1420000000000003</v>
      </c>
      <c r="F9230">
        <v>0.34799999999999998</v>
      </c>
      <c r="G9230">
        <v>30.85</v>
      </c>
      <c r="H9230">
        <v>30.85</v>
      </c>
      <c r="I9230" t="s">
        <v>149</v>
      </c>
      <c r="J9230">
        <v>1</v>
      </c>
      <c r="K9230">
        <v>1</v>
      </c>
      <c r="L9230">
        <v>1</v>
      </c>
      <c r="M9230">
        <v>1</v>
      </c>
      <c r="N9230">
        <v>1</v>
      </c>
      <c r="O9230">
        <v>1</v>
      </c>
      <c r="P9230">
        <v>1</v>
      </c>
      <c r="Q9230">
        <v>1</v>
      </c>
      <c r="R9230">
        <v>18.88</v>
      </c>
      <c r="S9230">
        <v>18.88</v>
      </c>
      <c r="T9230">
        <v>18.88</v>
      </c>
      <c r="U9230">
        <v>18.88</v>
      </c>
      <c r="V9230">
        <v>163.4004237</v>
      </c>
      <c r="W9230">
        <v>163.4004237</v>
      </c>
      <c r="X9230">
        <v>0.61199351700000004</v>
      </c>
      <c r="Y9230">
        <v>0.61199351700000004</v>
      </c>
    </row>
    <row r="9231" spans="1:25" x14ac:dyDescent="0.3">
      <c r="A9231" s="2">
        <v>45970</v>
      </c>
      <c r="B9231" t="s">
        <v>82</v>
      </c>
      <c r="C9231">
        <v>620</v>
      </c>
      <c r="D9231">
        <v>4</v>
      </c>
      <c r="E9231">
        <v>3.5649999999999999</v>
      </c>
      <c r="F9231">
        <v>0.64500000000000002</v>
      </c>
      <c r="G9231">
        <v>14.26</v>
      </c>
      <c r="H9231">
        <v>14.26</v>
      </c>
      <c r="I9231" t="s">
        <v>149</v>
      </c>
      <c r="J9231">
        <v>1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</v>
      </c>
      <c r="Q9231">
        <v>1</v>
      </c>
      <c r="R9231">
        <v>34.880000000000003</v>
      </c>
      <c r="S9231">
        <v>34.880000000000003</v>
      </c>
      <c r="T9231">
        <v>34.880000000000003</v>
      </c>
      <c r="U9231">
        <v>34.880000000000003</v>
      </c>
      <c r="V9231">
        <v>40.883027519999999</v>
      </c>
      <c r="W9231">
        <v>40.883027519999999</v>
      </c>
      <c r="X9231">
        <v>2.446002805</v>
      </c>
      <c r="Y9231">
        <v>2.446002805</v>
      </c>
    </row>
    <row r="9232" spans="1:25" x14ac:dyDescent="0.3">
      <c r="A9232" s="2">
        <v>45970</v>
      </c>
      <c r="B9232" t="s">
        <v>94</v>
      </c>
      <c r="C9232">
        <v>1084</v>
      </c>
      <c r="D9232">
        <v>8</v>
      </c>
      <c r="E9232">
        <v>6.359</v>
      </c>
      <c r="F9232">
        <v>0.73799999999999999</v>
      </c>
      <c r="G9232">
        <v>50.87</v>
      </c>
      <c r="H9232">
        <v>50.87</v>
      </c>
      <c r="I9232" t="s">
        <v>149</v>
      </c>
      <c r="J9232">
        <v>2</v>
      </c>
      <c r="K9232">
        <v>2</v>
      </c>
      <c r="L9232">
        <v>2</v>
      </c>
      <c r="M9232">
        <v>2</v>
      </c>
      <c r="N9232">
        <v>5</v>
      </c>
      <c r="O9232">
        <v>5</v>
      </c>
      <c r="P9232">
        <v>5</v>
      </c>
      <c r="Q9232">
        <v>5</v>
      </c>
      <c r="R9232">
        <v>382.09</v>
      </c>
      <c r="S9232">
        <v>382.09</v>
      </c>
      <c r="T9232">
        <v>382.09</v>
      </c>
      <c r="U9232">
        <v>382.09</v>
      </c>
      <c r="V9232">
        <v>13.31361721</v>
      </c>
      <c r="W9232">
        <v>13.31361721</v>
      </c>
      <c r="X9232">
        <v>7.511106743</v>
      </c>
      <c r="Y9232">
        <v>7.511106743</v>
      </c>
    </row>
    <row r="9233" spans="1:25" x14ac:dyDescent="0.3">
      <c r="A9233" s="2">
        <v>45970</v>
      </c>
      <c r="B9233" t="s">
        <v>96</v>
      </c>
      <c r="C9233">
        <v>1222</v>
      </c>
      <c r="D9233">
        <v>4</v>
      </c>
      <c r="E9233">
        <v>5.0599999999999996</v>
      </c>
      <c r="F9233">
        <v>0.32700000000000001</v>
      </c>
      <c r="G9233">
        <v>20.239999999999998</v>
      </c>
      <c r="H9233">
        <v>20.239999999999998</v>
      </c>
      <c r="I9233" t="s">
        <v>149</v>
      </c>
      <c r="J9233">
        <v>1</v>
      </c>
      <c r="K9233">
        <v>1</v>
      </c>
      <c r="L9233">
        <v>1</v>
      </c>
      <c r="M9233">
        <v>1</v>
      </c>
      <c r="N9233">
        <v>1</v>
      </c>
      <c r="O9233">
        <v>1</v>
      </c>
      <c r="P9233">
        <v>1</v>
      </c>
      <c r="Q9233">
        <v>1</v>
      </c>
      <c r="R9233">
        <v>70.06</v>
      </c>
      <c r="S9233">
        <v>70.06</v>
      </c>
      <c r="T9233">
        <v>70.06</v>
      </c>
      <c r="U9233">
        <v>70.06</v>
      </c>
      <c r="V9233">
        <v>28.889523270000002</v>
      </c>
      <c r="W9233">
        <v>28.889523270000002</v>
      </c>
      <c r="X9233">
        <v>3.4614624510000001</v>
      </c>
      <c r="Y9233">
        <v>3.4614624510000001</v>
      </c>
    </row>
    <row r="9234" spans="1:25" x14ac:dyDescent="0.3">
      <c r="A9234" s="2">
        <v>45970</v>
      </c>
      <c r="B9234" t="s">
        <v>11</v>
      </c>
      <c r="C9234">
        <v>1195</v>
      </c>
      <c r="D9234">
        <v>10</v>
      </c>
      <c r="E9234">
        <v>2</v>
      </c>
      <c r="F9234">
        <v>0.83699999999999997</v>
      </c>
      <c r="G9234">
        <v>20</v>
      </c>
      <c r="H9234">
        <v>20</v>
      </c>
      <c r="I9234" t="s">
        <v>149</v>
      </c>
      <c r="J9234">
        <v>1</v>
      </c>
      <c r="K9234">
        <v>1</v>
      </c>
      <c r="L9234">
        <v>1</v>
      </c>
      <c r="M9234">
        <v>1</v>
      </c>
      <c r="N9234">
        <v>1</v>
      </c>
      <c r="O9234">
        <v>1</v>
      </c>
      <c r="P9234">
        <v>1</v>
      </c>
      <c r="Q9234">
        <v>1</v>
      </c>
      <c r="R9234">
        <v>24.98</v>
      </c>
      <c r="S9234">
        <v>24.98</v>
      </c>
      <c r="T9234">
        <v>24.98</v>
      </c>
      <c r="U9234">
        <v>24.98</v>
      </c>
      <c r="V9234">
        <v>80.064051239999998</v>
      </c>
      <c r="W9234">
        <v>80.064051239999998</v>
      </c>
      <c r="X9234">
        <v>1.2490000000000001</v>
      </c>
      <c r="Y9234">
        <v>1.2490000000000001</v>
      </c>
    </row>
    <row r="9235" spans="1:25" x14ac:dyDescent="0.3">
      <c r="A9235" s="2">
        <v>45970</v>
      </c>
      <c r="B9235" t="s">
        <v>92</v>
      </c>
      <c r="C9235">
        <v>589</v>
      </c>
      <c r="D9235">
        <v>4</v>
      </c>
      <c r="E9235">
        <v>2.8</v>
      </c>
      <c r="F9235">
        <v>0.67900000000000005</v>
      </c>
      <c r="G9235">
        <v>11.2</v>
      </c>
      <c r="H9235">
        <v>11.2</v>
      </c>
      <c r="I9235" t="s">
        <v>149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X9235">
        <v>0</v>
      </c>
      <c r="Y9235">
        <v>0</v>
      </c>
    </row>
    <row r="9236" spans="1:25" x14ac:dyDescent="0.3">
      <c r="A9236" s="2">
        <v>45970</v>
      </c>
      <c r="B9236" t="s">
        <v>46</v>
      </c>
      <c r="C9236">
        <v>555</v>
      </c>
      <c r="D9236">
        <v>3</v>
      </c>
      <c r="E9236">
        <v>4.0170000000000003</v>
      </c>
      <c r="F9236">
        <v>0.54100000000000004</v>
      </c>
      <c r="G9236">
        <v>12.05</v>
      </c>
      <c r="H9236">
        <v>12.05</v>
      </c>
      <c r="I9236" t="s">
        <v>149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X9236">
        <v>0</v>
      </c>
      <c r="Y9236">
        <v>0</v>
      </c>
    </row>
    <row r="9237" spans="1:25" x14ac:dyDescent="0.3">
      <c r="A9237" s="2">
        <v>45970</v>
      </c>
      <c r="B9237" t="s">
        <v>74</v>
      </c>
      <c r="C9237">
        <v>140</v>
      </c>
      <c r="D9237">
        <v>0</v>
      </c>
      <c r="F9237">
        <v>0</v>
      </c>
      <c r="G9237">
        <v>0</v>
      </c>
      <c r="H9237">
        <v>0</v>
      </c>
      <c r="I9237" t="s">
        <v>149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5" x14ac:dyDescent="0.3">
      <c r="A9238" s="2">
        <v>45970</v>
      </c>
      <c r="B9238" t="s">
        <v>32</v>
      </c>
      <c r="C9238">
        <v>182</v>
      </c>
      <c r="D9238">
        <v>0</v>
      </c>
      <c r="F9238">
        <v>0</v>
      </c>
      <c r="G9238">
        <v>0</v>
      </c>
      <c r="H9238">
        <v>0</v>
      </c>
      <c r="I9238" t="s">
        <v>149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5" x14ac:dyDescent="0.3">
      <c r="A9239" s="2">
        <v>45970</v>
      </c>
      <c r="B9239" t="s">
        <v>64</v>
      </c>
      <c r="C9239">
        <v>614</v>
      </c>
      <c r="D9239">
        <v>1</v>
      </c>
      <c r="E9239">
        <v>6.56</v>
      </c>
      <c r="F9239">
        <v>0.16300000000000001</v>
      </c>
      <c r="G9239">
        <v>6.56</v>
      </c>
      <c r="H9239">
        <v>6.56</v>
      </c>
      <c r="I9239" t="s">
        <v>149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X9239">
        <v>0</v>
      </c>
      <c r="Y9239">
        <v>0</v>
      </c>
    </row>
    <row r="9240" spans="1:25" x14ac:dyDescent="0.3">
      <c r="A9240" s="2">
        <v>45970</v>
      </c>
      <c r="B9240" t="s">
        <v>72</v>
      </c>
      <c r="C9240">
        <v>67</v>
      </c>
      <c r="D9240">
        <v>0</v>
      </c>
      <c r="F9240">
        <v>0</v>
      </c>
      <c r="G9240">
        <v>0</v>
      </c>
      <c r="H9240">
        <v>0</v>
      </c>
      <c r="I9240" t="s">
        <v>149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5" x14ac:dyDescent="0.3">
      <c r="A9241" s="2">
        <v>45970</v>
      </c>
      <c r="B9241" t="s">
        <v>106</v>
      </c>
      <c r="C9241">
        <v>105</v>
      </c>
      <c r="D9241">
        <v>0</v>
      </c>
      <c r="F9241">
        <v>0</v>
      </c>
      <c r="G9241">
        <v>0</v>
      </c>
      <c r="H9241">
        <v>0</v>
      </c>
      <c r="I9241" t="s">
        <v>149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5" x14ac:dyDescent="0.3">
      <c r="A9242" s="2">
        <v>45970</v>
      </c>
      <c r="B9242" t="s">
        <v>54</v>
      </c>
      <c r="C9242">
        <v>125</v>
      </c>
      <c r="D9242">
        <v>1</v>
      </c>
      <c r="E9242">
        <v>1.43</v>
      </c>
      <c r="F9242">
        <v>0.8</v>
      </c>
      <c r="G9242">
        <v>1.43</v>
      </c>
      <c r="H9242">
        <v>1.43</v>
      </c>
      <c r="I9242" t="s">
        <v>149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X9242">
        <v>0</v>
      </c>
      <c r="Y9242">
        <v>0</v>
      </c>
    </row>
    <row r="9243" spans="1:25" x14ac:dyDescent="0.3">
      <c r="A9243" s="2">
        <v>45970</v>
      </c>
      <c r="B9243" t="s">
        <v>82</v>
      </c>
      <c r="C9243">
        <v>42</v>
      </c>
      <c r="D9243">
        <v>0</v>
      </c>
      <c r="F9243">
        <v>0</v>
      </c>
      <c r="G9243">
        <v>0</v>
      </c>
      <c r="H9243">
        <v>0</v>
      </c>
      <c r="I9243" t="s">
        <v>149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5" x14ac:dyDescent="0.3">
      <c r="A9244" s="2">
        <v>45970</v>
      </c>
      <c r="B9244" t="s">
        <v>44</v>
      </c>
      <c r="C9244">
        <v>66</v>
      </c>
      <c r="D9244">
        <v>0</v>
      </c>
      <c r="F9244">
        <v>0</v>
      </c>
      <c r="G9244">
        <v>0</v>
      </c>
      <c r="H9244">
        <v>0</v>
      </c>
      <c r="I9244" t="s">
        <v>149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5" x14ac:dyDescent="0.3">
      <c r="A9245" s="2">
        <v>45970</v>
      </c>
      <c r="B9245" t="s">
        <v>40</v>
      </c>
      <c r="C9245">
        <v>272</v>
      </c>
      <c r="D9245">
        <v>4</v>
      </c>
      <c r="E9245">
        <v>2.1080000000000001</v>
      </c>
      <c r="F9245">
        <v>1.4710000000000001</v>
      </c>
      <c r="G9245">
        <v>8.43</v>
      </c>
      <c r="H9245">
        <v>8.43</v>
      </c>
      <c r="I9245" t="s">
        <v>149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X9245">
        <v>0</v>
      </c>
      <c r="Y9245">
        <v>0</v>
      </c>
    </row>
    <row r="9246" spans="1:25" x14ac:dyDescent="0.3">
      <c r="A9246" s="2">
        <v>45970</v>
      </c>
      <c r="B9246" t="s">
        <v>56</v>
      </c>
      <c r="C9246">
        <v>283</v>
      </c>
      <c r="D9246">
        <v>1</v>
      </c>
      <c r="E9246">
        <v>1.73</v>
      </c>
      <c r="F9246">
        <v>0.35299999999999998</v>
      </c>
      <c r="G9246">
        <v>1.73</v>
      </c>
      <c r="H9246">
        <v>1.73</v>
      </c>
      <c r="I9246" t="s">
        <v>149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X9246">
        <v>0</v>
      </c>
      <c r="Y9246">
        <v>0</v>
      </c>
    </row>
    <row r="9247" spans="1:25" x14ac:dyDescent="0.3">
      <c r="A9247" s="2">
        <v>45970</v>
      </c>
      <c r="B9247" t="s">
        <v>76</v>
      </c>
      <c r="C9247">
        <v>287</v>
      </c>
      <c r="D9247">
        <v>0</v>
      </c>
      <c r="F9247">
        <v>0</v>
      </c>
      <c r="G9247">
        <v>0</v>
      </c>
      <c r="H9247">
        <v>0</v>
      </c>
      <c r="I9247" t="s">
        <v>149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5" x14ac:dyDescent="0.3">
      <c r="A9248" s="2">
        <v>45970</v>
      </c>
      <c r="B9248" t="s">
        <v>48</v>
      </c>
      <c r="C9248">
        <v>501</v>
      </c>
      <c r="D9248">
        <v>0</v>
      </c>
      <c r="F9248">
        <v>0</v>
      </c>
      <c r="G9248">
        <v>0</v>
      </c>
      <c r="H9248">
        <v>0</v>
      </c>
      <c r="I9248" t="s">
        <v>149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5" x14ac:dyDescent="0.3">
      <c r="A9249" s="2">
        <v>45970</v>
      </c>
      <c r="B9249" t="s">
        <v>15</v>
      </c>
      <c r="C9249">
        <v>1952</v>
      </c>
      <c r="D9249">
        <v>9</v>
      </c>
      <c r="E9249">
        <v>2.1819999999999999</v>
      </c>
      <c r="F9249">
        <v>0.46100000000000002</v>
      </c>
      <c r="G9249">
        <v>19.64</v>
      </c>
      <c r="H9249">
        <v>19.64</v>
      </c>
      <c r="I9249" t="s">
        <v>149</v>
      </c>
      <c r="J9249">
        <v>0</v>
      </c>
      <c r="K9249">
        <v>2</v>
      </c>
      <c r="L9249">
        <v>2</v>
      </c>
      <c r="M9249">
        <v>2</v>
      </c>
      <c r="N9249">
        <v>0</v>
      </c>
      <c r="O9249">
        <v>2</v>
      </c>
      <c r="P9249">
        <v>2</v>
      </c>
      <c r="Q9249">
        <v>2</v>
      </c>
      <c r="R9249">
        <v>0</v>
      </c>
      <c r="S9249">
        <v>73.760000000000005</v>
      </c>
      <c r="T9249">
        <v>73.760000000000005</v>
      </c>
      <c r="U9249">
        <v>73.760000000000005</v>
      </c>
      <c r="V9249">
        <v>26.626898050000001</v>
      </c>
      <c r="W9249">
        <v>26.626898050000001</v>
      </c>
      <c r="X9249">
        <v>3.7556008150000002</v>
      </c>
      <c r="Y9249">
        <v>3.7556008150000002</v>
      </c>
    </row>
    <row r="9250" spans="1:25" x14ac:dyDescent="0.3">
      <c r="A9250" s="2">
        <v>45970</v>
      </c>
      <c r="B9250" t="s">
        <v>24</v>
      </c>
      <c r="C9250">
        <v>1308</v>
      </c>
      <c r="D9250">
        <v>2</v>
      </c>
      <c r="E9250">
        <v>2.2650000000000001</v>
      </c>
      <c r="F9250">
        <v>0.153</v>
      </c>
      <c r="G9250">
        <v>4.53</v>
      </c>
      <c r="H9250">
        <v>4.53</v>
      </c>
      <c r="I9250" t="s">
        <v>149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X9250">
        <v>0</v>
      </c>
      <c r="Y9250">
        <v>0</v>
      </c>
    </row>
    <row r="9251" spans="1:25" x14ac:dyDescent="0.3">
      <c r="A9251" s="2">
        <v>45970</v>
      </c>
      <c r="B9251" t="s">
        <v>108</v>
      </c>
      <c r="C9251">
        <v>330</v>
      </c>
      <c r="D9251">
        <v>1</v>
      </c>
      <c r="E9251">
        <v>4.9000000000000004</v>
      </c>
      <c r="F9251">
        <v>0.30299999999999999</v>
      </c>
      <c r="G9251">
        <v>4.9000000000000004</v>
      </c>
      <c r="H9251">
        <v>4.9000000000000004</v>
      </c>
      <c r="I9251" t="s">
        <v>149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X9251">
        <v>0</v>
      </c>
      <c r="Y9251">
        <v>0</v>
      </c>
    </row>
    <row r="9252" spans="1:25" x14ac:dyDescent="0.3">
      <c r="A9252" s="2">
        <v>45970</v>
      </c>
      <c r="B9252" t="s">
        <v>62</v>
      </c>
      <c r="C9252">
        <v>1422</v>
      </c>
      <c r="D9252">
        <v>5</v>
      </c>
      <c r="E9252">
        <v>2.31</v>
      </c>
      <c r="F9252">
        <v>0.35199999999999998</v>
      </c>
      <c r="G9252">
        <v>11.55</v>
      </c>
      <c r="H9252">
        <v>11.55</v>
      </c>
      <c r="I9252" t="s">
        <v>149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X9252">
        <v>0</v>
      </c>
      <c r="Y9252">
        <v>0</v>
      </c>
    </row>
    <row r="9253" spans="1:25" x14ac:dyDescent="0.3">
      <c r="A9253" s="2">
        <v>45970</v>
      </c>
      <c r="B9253" t="s">
        <v>80</v>
      </c>
      <c r="C9253">
        <v>163</v>
      </c>
      <c r="D9253">
        <v>1</v>
      </c>
      <c r="E9253">
        <v>4.97</v>
      </c>
      <c r="F9253">
        <v>0.61299999999999999</v>
      </c>
      <c r="G9253">
        <v>4.97</v>
      </c>
      <c r="H9253">
        <v>4.97</v>
      </c>
      <c r="I9253" t="s">
        <v>149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X9253">
        <v>0</v>
      </c>
      <c r="Y9253">
        <v>0</v>
      </c>
    </row>
    <row r="9254" spans="1:25" x14ac:dyDescent="0.3">
      <c r="A9254" s="2">
        <v>45970</v>
      </c>
      <c r="B9254" t="s">
        <v>38</v>
      </c>
      <c r="C9254">
        <v>95</v>
      </c>
      <c r="D9254">
        <v>0</v>
      </c>
      <c r="F9254">
        <v>0</v>
      </c>
      <c r="G9254">
        <v>0</v>
      </c>
      <c r="H9254">
        <v>0</v>
      </c>
      <c r="I9254" t="s">
        <v>149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5" x14ac:dyDescent="0.3">
      <c r="A9255" s="2">
        <v>45970</v>
      </c>
      <c r="B9255" t="s">
        <v>84</v>
      </c>
      <c r="C9255">
        <v>149</v>
      </c>
      <c r="D9255">
        <v>1</v>
      </c>
      <c r="E9255">
        <v>2.57</v>
      </c>
      <c r="F9255">
        <v>0.67100000000000004</v>
      </c>
      <c r="G9255">
        <v>2.57</v>
      </c>
      <c r="H9255">
        <v>2.57</v>
      </c>
      <c r="I9255" t="s">
        <v>149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X9255">
        <v>0</v>
      </c>
      <c r="Y9255">
        <v>0</v>
      </c>
    </row>
    <row r="9256" spans="1:25" x14ac:dyDescent="0.3">
      <c r="A9256" s="2">
        <v>45970</v>
      </c>
      <c r="B9256" t="s">
        <v>42</v>
      </c>
      <c r="C9256">
        <v>126</v>
      </c>
      <c r="D9256">
        <v>1</v>
      </c>
      <c r="E9256">
        <v>1.52</v>
      </c>
      <c r="F9256">
        <v>0.79400000000000004</v>
      </c>
      <c r="G9256">
        <v>1.52</v>
      </c>
      <c r="H9256">
        <v>1.52</v>
      </c>
      <c r="I9256" t="s">
        <v>149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X9256">
        <v>0</v>
      </c>
      <c r="Y9256">
        <v>0</v>
      </c>
    </row>
    <row r="9257" spans="1:25" x14ac:dyDescent="0.3">
      <c r="A9257" s="2">
        <v>45970</v>
      </c>
      <c r="B9257" t="s">
        <v>11</v>
      </c>
      <c r="C9257">
        <v>152</v>
      </c>
      <c r="D9257">
        <v>1</v>
      </c>
      <c r="E9257">
        <v>2.88</v>
      </c>
      <c r="F9257">
        <v>0.65800000000000003</v>
      </c>
      <c r="G9257">
        <v>2.88</v>
      </c>
      <c r="H9257">
        <v>2.88</v>
      </c>
      <c r="I9257" t="s">
        <v>149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X9257">
        <v>0</v>
      </c>
      <c r="Y9257">
        <v>0</v>
      </c>
    </row>
    <row r="9258" spans="1:25" x14ac:dyDescent="0.3">
      <c r="A9258" s="2">
        <v>45970</v>
      </c>
      <c r="B9258" t="s">
        <v>102</v>
      </c>
      <c r="C9258">
        <v>215</v>
      </c>
      <c r="D9258">
        <v>1</v>
      </c>
      <c r="E9258">
        <v>1.97</v>
      </c>
      <c r="F9258">
        <v>0.46500000000000002</v>
      </c>
      <c r="G9258">
        <v>1.97</v>
      </c>
      <c r="H9258">
        <v>1.97</v>
      </c>
      <c r="I9258" t="s">
        <v>149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X9258">
        <v>0</v>
      </c>
      <c r="Y9258">
        <v>0</v>
      </c>
    </row>
    <row r="9259" spans="1:25" x14ac:dyDescent="0.3">
      <c r="A9259" s="2">
        <v>45970</v>
      </c>
      <c r="B9259" t="s">
        <v>98</v>
      </c>
      <c r="C9259">
        <v>1036</v>
      </c>
      <c r="D9259">
        <v>11</v>
      </c>
      <c r="E9259">
        <v>2.6440000000000001</v>
      </c>
      <c r="F9259">
        <v>1.0620000000000001</v>
      </c>
      <c r="G9259">
        <v>29.08</v>
      </c>
      <c r="H9259">
        <v>29.08</v>
      </c>
      <c r="I9259" t="s">
        <v>149</v>
      </c>
      <c r="J9259">
        <v>1</v>
      </c>
      <c r="K9259">
        <v>1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1</v>
      </c>
      <c r="R9259">
        <v>13.88</v>
      </c>
      <c r="S9259">
        <v>13.88</v>
      </c>
      <c r="T9259">
        <v>13.88</v>
      </c>
      <c r="U9259">
        <v>13.88</v>
      </c>
      <c r="V9259">
        <v>209.5100865</v>
      </c>
      <c r="W9259">
        <v>209.5100865</v>
      </c>
      <c r="X9259">
        <v>0.47730398899999998</v>
      </c>
      <c r="Y9259">
        <v>0.47730398899999998</v>
      </c>
    </row>
    <row r="9260" spans="1:25" x14ac:dyDescent="0.3">
      <c r="A9260" s="2">
        <v>45970</v>
      </c>
      <c r="B9260" t="s">
        <v>104</v>
      </c>
      <c r="C9260">
        <v>285</v>
      </c>
      <c r="D9260">
        <v>2</v>
      </c>
      <c r="E9260">
        <v>1.71</v>
      </c>
      <c r="F9260">
        <v>0.70199999999999996</v>
      </c>
      <c r="G9260">
        <v>3.42</v>
      </c>
      <c r="H9260">
        <v>3.42</v>
      </c>
      <c r="I9260" t="s">
        <v>149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X9260">
        <v>0</v>
      </c>
      <c r="Y9260">
        <v>0</v>
      </c>
    </row>
    <row r="9261" spans="1:25" x14ac:dyDescent="0.3">
      <c r="A9261" s="2">
        <v>45970</v>
      </c>
      <c r="B9261" t="s">
        <v>100</v>
      </c>
      <c r="C9261">
        <v>893</v>
      </c>
      <c r="D9261">
        <v>3</v>
      </c>
      <c r="E9261">
        <v>1.82</v>
      </c>
      <c r="F9261">
        <v>0.33600000000000002</v>
      </c>
      <c r="G9261">
        <v>5.46</v>
      </c>
      <c r="H9261">
        <v>5.46</v>
      </c>
      <c r="I9261" t="s">
        <v>149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X9261">
        <v>0</v>
      </c>
      <c r="Y9261">
        <v>0</v>
      </c>
    </row>
    <row r="9262" spans="1:25" x14ac:dyDescent="0.3">
      <c r="A9262" s="2">
        <v>45970</v>
      </c>
      <c r="B9262" t="s">
        <v>38</v>
      </c>
      <c r="C9262">
        <v>5</v>
      </c>
      <c r="D9262">
        <v>0</v>
      </c>
      <c r="F9262">
        <v>0</v>
      </c>
      <c r="G9262">
        <v>0</v>
      </c>
      <c r="H9262">
        <v>0</v>
      </c>
      <c r="I9262" t="s">
        <v>149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5" x14ac:dyDescent="0.3">
      <c r="A9263" s="2">
        <v>45970</v>
      </c>
      <c r="B9263" t="s">
        <v>42</v>
      </c>
      <c r="C9263">
        <v>5</v>
      </c>
      <c r="D9263">
        <v>0</v>
      </c>
      <c r="F9263">
        <v>0</v>
      </c>
      <c r="G9263">
        <v>0</v>
      </c>
      <c r="H9263">
        <v>0</v>
      </c>
      <c r="I9263" t="s">
        <v>149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5" x14ac:dyDescent="0.3">
      <c r="A9264" s="2">
        <v>45970</v>
      </c>
      <c r="B9264" t="s">
        <v>50</v>
      </c>
      <c r="C9264">
        <v>7</v>
      </c>
      <c r="D9264">
        <v>0</v>
      </c>
      <c r="F9264">
        <v>0</v>
      </c>
      <c r="G9264">
        <v>0</v>
      </c>
      <c r="H9264">
        <v>0</v>
      </c>
      <c r="I9264" t="s">
        <v>149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5" x14ac:dyDescent="0.3">
      <c r="A9265" s="2">
        <v>45970</v>
      </c>
      <c r="B9265" t="s">
        <v>72</v>
      </c>
      <c r="C9265">
        <v>167</v>
      </c>
      <c r="D9265">
        <v>1</v>
      </c>
      <c r="E9265">
        <v>5.23</v>
      </c>
      <c r="F9265">
        <v>0.59899999999999998</v>
      </c>
      <c r="G9265">
        <v>5.23</v>
      </c>
      <c r="H9265">
        <v>5.23</v>
      </c>
      <c r="I9265" t="s">
        <v>149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X9265">
        <v>0</v>
      </c>
      <c r="Y9265">
        <v>0</v>
      </c>
    </row>
    <row r="9266" spans="1:25" x14ac:dyDescent="0.3">
      <c r="A9266" s="2">
        <v>45970</v>
      </c>
      <c r="B9266" t="s">
        <v>84</v>
      </c>
      <c r="C9266">
        <v>40</v>
      </c>
      <c r="D9266">
        <v>0</v>
      </c>
      <c r="F9266">
        <v>0</v>
      </c>
      <c r="G9266">
        <v>0</v>
      </c>
      <c r="H9266">
        <v>0</v>
      </c>
      <c r="I9266" t="s">
        <v>149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5" x14ac:dyDescent="0.3">
      <c r="A9267" s="2">
        <v>45970</v>
      </c>
      <c r="B9267" t="s">
        <v>68</v>
      </c>
      <c r="C9267">
        <v>1034</v>
      </c>
      <c r="D9267">
        <v>3</v>
      </c>
      <c r="E9267">
        <v>4.4669999999999996</v>
      </c>
      <c r="F9267">
        <v>0.28999999999999998</v>
      </c>
      <c r="G9267">
        <v>13.4</v>
      </c>
      <c r="H9267">
        <v>13.4</v>
      </c>
      <c r="I9267" t="s">
        <v>149</v>
      </c>
      <c r="J9267">
        <v>2</v>
      </c>
      <c r="K9267">
        <v>2</v>
      </c>
      <c r="L9267">
        <v>2</v>
      </c>
      <c r="M9267">
        <v>2</v>
      </c>
      <c r="N9267">
        <v>2</v>
      </c>
      <c r="O9267">
        <v>2</v>
      </c>
      <c r="P9267">
        <v>2</v>
      </c>
      <c r="Q9267">
        <v>2</v>
      </c>
      <c r="R9267">
        <v>54.98</v>
      </c>
      <c r="S9267">
        <v>54.98</v>
      </c>
      <c r="T9267">
        <v>54.98</v>
      </c>
      <c r="U9267">
        <v>54.98</v>
      </c>
      <c r="V9267">
        <v>24.372499090000002</v>
      </c>
      <c r="W9267">
        <v>24.372499090000002</v>
      </c>
      <c r="X9267">
        <v>4.1029850750000003</v>
      </c>
      <c r="Y9267">
        <v>4.1029850750000003</v>
      </c>
    </row>
    <row r="9268" spans="1:25" x14ac:dyDescent="0.3">
      <c r="A9268" s="2">
        <v>45970</v>
      </c>
      <c r="B9268" t="s">
        <v>64</v>
      </c>
      <c r="C9268">
        <v>143</v>
      </c>
      <c r="D9268">
        <v>0</v>
      </c>
      <c r="F9268">
        <v>0</v>
      </c>
      <c r="G9268">
        <v>0</v>
      </c>
      <c r="H9268">
        <v>0</v>
      </c>
      <c r="I9268" t="s">
        <v>149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5" x14ac:dyDescent="0.3">
      <c r="A9269" s="2">
        <v>45970</v>
      </c>
      <c r="B9269" t="s">
        <v>26</v>
      </c>
      <c r="C9269">
        <v>61</v>
      </c>
      <c r="D9269">
        <v>1</v>
      </c>
      <c r="E9269">
        <v>2.38</v>
      </c>
      <c r="F9269">
        <v>1.639</v>
      </c>
      <c r="G9269">
        <v>2.38</v>
      </c>
      <c r="H9269">
        <v>2.38</v>
      </c>
      <c r="I9269" t="s">
        <v>149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X9269">
        <v>0</v>
      </c>
      <c r="Y9269">
        <v>0</v>
      </c>
    </row>
    <row r="9270" spans="1:25" x14ac:dyDescent="0.3">
      <c r="A9270" s="2">
        <v>45970</v>
      </c>
      <c r="B9270" t="s">
        <v>15</v>
      </c>
      <c r="C9270">
        <v>97</v>
      </c>
      <c r="D9270">
        <v>1</v>
      </c>
      <c r="E9270">
        <v>4.5</v>
      </c>
      <c r="F9270">
        <v>1.0309999999999999</v>
      </c>
      <c r="G9270">
        <v>4.5</v>
      </c>
      <c r="H9270">
        <v>4.5</v>
      </c>
      <c r="I9270" t="s">
        <v>149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X9270">
        <v>0</v>
      </c>
      <c r="Y9270">
        <v>0</v>
      </c>
    </row>
    <row r="9271" spans="1:25" x14ac:dyDescent="0.3">
      <c r="A9271" s="2">
        <v>45970</v>
      </c>
      <c r="B9271" t="s">
        <v>36</v>
      </c>
      <c r="C9271">
        <v>73</v>
      </c>
      <c r="D9271">
        <v>0</v>
      </c>
      <c r="F9271">
        <v>0</v>
      </c>
      <c r="G9271">
        <v>0</v>
      </c>
      <c r="H9271">
        <v>0</v>
      </c>
      <c r="I9271" t="s">
        <v>149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5" x14ac:dyDescent="0.3">
      <c r="A9272" s="2">
        <v>45970</v>
      </c>
      <c r="B9272" t="s">
        <v>78</v>
      </c>
      <c r="C9272">
        <v>170</v>
      </c>
      <c r="D9272">
        <v>1</v>
      </c>
      <c r="E9272">
        <v>3.1</v>
      </c>
      <c r="F9272">
        <v>0.58799999999999997</v>
      </c>
      <c r="G9272">
        <v>3.1</v>
      </c>
      <c r="H9272">
        <v>3.1</v>
      </c>
      <c r="I9272" t="s">
        <v>149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X9272">
        <v>0</v>
      </c>
      <c r="Y9272">
        <v>0</v>
      </c>
    </row>
    <row r="9273" spans="1:25" x14ac:dyDescent="0.3">
      <c r="A9273" s="2">
        <v>45970</v>
      </c>
      <c r="B9273" t="s">
        <v>21</v>
      </c>
      <c r="C9273">
        <v>1107</v>
      </c>
      <c r="D9273">
        <v>11</v>
      </c>
      <c r="E9273">
        <v>1.643</v>
      </c>
      <c r="F9273">
        <v>0.99399999999999999</v>
      </c>
      <c r="G9273">
        <v>18.07</v>
      </c>
      <c r="H9273">
        <v>18.07</v>
      </c>
      <c r="I9273" t="s">
        <v>149</v>
      </c>
      <c r="J9273">
        <v>0</v>
      </c>
      <c r="K9273">
        <v>1</v>
      </c>
      <c r="L9273">
        <v>5</v>
      </c>
      <c r="M9273">
        <v>5</v>
      </c>
      <c r="N9273">
        <v>0</v>
      </c>
      <c r="O9273">
        <v>1</v>
      </c>
      <c r="P9273">
        <v>5</v>
      </c>
      <c r="Q9273">
        <v>5</v>
      </c>
      <c r="R9273">
        <v>0</v>
      </c>
      <c r="S9273">
        <v>21.88</v>
      </c>
      <c r="T9273">
        <v>127.72</v>
      </c>
      <c r="U9273">
        <v>127.72</v>
      </c>
      <c r="V9273">
        <v>82.586837290000005</v>
      </c>
      <c r="W9273">
        <v>14.14813655</v>
      </c>
      <c r="X9273">
        <v>1.210846707</v>
      </c>
      <c r="Y9273">
        <v>7.0680686220000002</v>
      </c>
    </row>
    <row r="9274" spans="1:25" x14ac:dyDescent="0.3">
      <c r="A9274" s="2">
        <v>45970</v>
      </c>
      <c r="B9274" t="s">
        <v>94</v>
      </c>
      <c r="C9274">
        <v>156</v>
      </c>
      <c r="D9274">
        <v>1</v>
      </c>
      <c r="E9274">
        <v>2.3199999999999998</v>
      </c>
      <c r="F9274">
        <v>0.64100000000000001</v>
      </c>
      <c r="G9274">
        <v>2.3199999999999998</v>
      </c>
      <c r="H9274">
        <v>2.3199999999999998</v>
      </c>
      <c r="I9274" t="s">
        <v>149</v>
      </c>
      <c r="J9274">
        <v>1</v>
      </c>
      <c r="K9274">
        <v>1</v>
      </c>
      <c r="L9274">
        <v>1</v>
      </c>
      <c r="M9274">
        <v>1</v>
      </c>
      <c r="N9274">
        <v>3</v>
      </c>
      <c r="O9274">
        <v>3</v>
      </c>
      <c r="P9274">
        <v>3</v>
      </c>
      <c r="Q9274">
        <v>3</v>
      </c>
      <c r="R9274">
        <v>235.47</v>
      </c>
      <c r="S9274">
        <v>235.47</v>
      </c>
      <c r="T9274">
        <v>235.47</v>
      </c>
      <c r="U9274">
        <v>235.47</v>
      </c>
      <c r="V9274">
        <v>0.98526351550000002</v>
      </c>
      <c r="W9274">
        <v>0.98526351550000002</v>
      </c>
      <c r="X9274">
        <v>101.4956897</v>
      </c>
      <c r="Y9274">
        <v>101.4956897</v>
      </c>
    </row>
    <row r="9275" spans="1:25" x14ac:dyDescent="0.3">
      <c r="A9275" s="2">
        <v>45970</v>
      </c>
      <c r="B9275" t="s">
        <v>17</v>
      </c>
      <c r="C9275">
        <v>25</v>
      </c>
      <c r="D9275">
        <v>0</v>
      </c>
      <c r="F9275">
        <v>0</v>
      </c>
      <c r="G9275">
        <v>0</v>
      </c>
      <c r="H9275">
        <v>0</v>
      </c>
      <c r="I9275" t="s">
        <v>149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5" x14ac:dyDescent="0.3">
      <c r="A9276" s="2">
        <v>45970</v>
      </c>
      <c r="B9276" t="s">
        <v>17</v>
      </c>
      <c r="C9276">
        <v>39</v>
      </c>
      <c r="D9276">
        <v>0</v>
      </c>
      <c r="F9276">
        <v>0</v>
      </c>
      <c r="G9276">
        <v>0</v>
      </c>
      <c r="H9276">
        <v>0</v>
      </c>
      <c r="I9276" t="s">
        <v>149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5" x14ac:dyDescent="0.3">
      <c r="A9277" s="2">
        <v>45970</v>
      </c>
      <c r="B9277" t="s">
        <v>17</v>
      </c>
      <c r="C9277">
        <v>55</v>
      </c>
      <c r="D9277">
        <v>1</v>
      </c>
      <c r="E9277">
        <v>1.26</v>
      </c>
      <c r="F9277">
        <v>1.8180000000000001</v>
      </c>
      <c r="G9277">
        <v>1.26</v>
      </c>
      <c r="H9277">
        <v>1.26</v>
      </c>
      <c r="I9277" t="s">
        <v>149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X9277">
        <v>0</v>
      </c>
      <c r="Y9277">
        <v>0</v>
      </c>
    </row>
    <row r="9278" spans="1:25" x14ac:dyDescent="0.3">
      <c r="A9278" s="2">
        <v>45970</v>
      </c>
      <c r="B9278" t="s">
        <v>17</v>
      </c>
      <c r="C9278">
        <v>15</v>
      </c>
      <c r="D9278">
        <v>0</v>
      </c>
      <c r="F9278">
        <v>0</v>
      </c>
      <c r="G9278">
        <v>0</v>
      </c>
      <c r="H9278">
        <v>0</v>
      </c>
      <c r="I9278" t="s">
        <v>149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5" x14ac:dyDescent="0.3">
      <c r="A9279" s="2">
        <v>45970</v>
      </c>
      <c r="B9279" t="s">
        <v>52</v>
      </c>
      <c r="C9279">
        <v>1121</v>
      </c>
      <c r="D9279">
        <v>8</v>
      </c>
      <c r="E9279">
        <v>0.56399999999999995</v>
      </c>
      <c r="F9279">
        <v>0.71399999999999997</v>
      </c>
      <c r="G9279">
        <v>4.51</v>
      </c>
      <c r="H9279">
        <v>4.51</v>
      </c>
      <c r="I9279" t="s">
        <v>149</v>
      </c>
      <c r="J9279">
        <v>0</v>
      </c>
      <c r="K9279">
        <v>1</v>
      </c>
      <c r="L9279">
        <v>1</v>
      </c>
      <c r="M9279">
        <v>1</v>
      </c>
      <c r="N9279">
        <v>0</v>
      </c>
      <c r="O9279">
        <v>1</v>
      </c>
      <c r="P9279">
        <v>1</v>
      </c>
      <c r="Q9279">
        <v>1</v>
      </c>
      <c r="R9279">
        <v>0</v>
      </c>
      <c r="S9279">
        <v>13.88</v>
      </c>
      <c r="T9279">
        <v>13.88</v>
      </c>
      <c r="U9279">
        <v>13.88</v>
      </c>
      <c r="V9279">
        <v>32.492795389999998</v>
      </c>
      <c r="W9279">
        <v>32.492795389999998</v>
      </c>
      <c r="X9279">
        <v>3.0776053220000001</v>
      </c>
      <c r="Y9279">
        <v>3.0776053220000001</v>
      </c>
    </row>
    <row r="9280" spans="1:25" x14ac:dyDescent="0.3">
      <c r="A9280" s="2">
        <v>45970</v>
      </c>
      <c r="B9280" t="s">
        <v>52</v>
      </c>
      <c r="C9280">
        <v>1641</v>
      </c>
      <c r="D9280">
        <v>13</v>
      </c>
      <c r="E9280">
        <v>0.51500000000000001</v>
      </c>
      <c r="F9280">
        <v>0.79200000000000004</v>
      </c>
      <c r="G9280">
        <v>6.69</v>
      </c>
      <c r="H9280">
        <v>6.69</v>
      </c>
      <c r="I9280" t="s">
        <v>149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X9280">
        <v>0</v>
      </c>
      <c r="Y9280">
        <v>0</v>
      </c>
    </row>
    <row r="9281" spans="1:25" x14ac:dyDescent="0.3">
      <c r="A9281" s="2">
        <v>45970</v>
      </c>
      <c r="B9281" t="s">
        <v>52</v>
      </c>
      <c r="C9281">
        <v>528</v>
      </c>
      <c r="D9281">
        <v>9</v>
      </c>
      <c r="E9281">
        <v>0.40400000000000003</v>
      </c>
      <c r="F9281">
        <v>1.7050000000000001</v>
      </c>
      <c r="G9281">
        <v>3.64</v>
      </c>
      <c r="H9281">
        <v>3.64</v>
      </c>
      <c r="I9281" t="s">
        <v>149</v>
      </c>
      <c r="J9281">
        <v>2</v>
      </c>
      <c r="K9281">
        <v>3</v>
      </c>
      <c r="L9281">
        <v>3</v>
      </c>
      <c r="M9281">
        <v>3</v>
      </c>
      <c r="N9281">
        <v>2</v>
      </c>
      <c r="O9281">
        <v>3</v>
      </c>
      <c r="P9281">
        <v>3</v>
      </c>
      <c r="Q9281">
        <v>3</v>
      </c>
      <c r="R9281">
        <v>48.37</v>
      </c>
      <c r="S9281">
        <v>116.25</v>
      </c>
      <c r="T9281">
        <v>116.25</v>
      </c>
      <c r="U9281">
        <v>116.25</v>
      </c>
      <c r="V9281">
        <v>3.131182796</v>
      </c>
      <c r="W9281">
        <v>3.131182796</v>
      </c>
      <c r="X9281">
        <v>31.936813189999999</v>
      </c>
      <c r="Y9281">
        <v>31.936813189999999</v>
      </c>
    </row>
    <row r="9282" spans="1:25" x14ac:dyDescent="0.3">
      <c r="A9282" s="2">
        <v>45970</v>
      </c>
      <c r="B9282" t="s">
        <v>52</v>
      </c>
      <c r="C9282">
        <v>2416</v>
      </c>
      <c r="D9282">
        <v>19</v>
      </c>
      <c r="E9282">
        <v>0.27200000000000002</v>
      </c>
      <c r="F9282">
        <v>0.78600000000000003</v>
      </c>
      <c r="G9282">
        <v>5.16</v>
      </c>
      <c r="H9282">
        <v>5.16</v>
      </c>
      <c r="I9282" t="s">
        <v>149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X9282">
        <v>0</v>
      </c>
      <c r="Y9282">
        <v>0</v>
      </c>
    </row>
    <row r="9283" spans="1:25" x14ac:dyDescent="0.3">
      <c r="A9283" s="2">
        <v>45970</v>
      </c>
      <c r="B9283" t="s">
        <v>112</v>
      </c>
      <c r="C9283">
        <v>286</v>
      </c>
      <c r="D9283">
        <v>7</v>
      </c>
      <c r="E9283">
        <v>1.95</v>
      </c>
      <c r="F9283">
        <v>2.448</v>
      </c>
      <c r="G9283">
        <v>13.65</v>
      </c>
      <c r="H9283">
        <v>13.65</v>
      </c>
      <c r="I9283" t="s">
        <v>149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X9283">
        <v>0</v>
      </c>
      <c r="Y9283">
        <v>0</v>
      </c>
    </row>
    <row r="9284" spans="1:25" x14ac:dyDescent="0.3">
      <c r="A9284" s="2">
        <v>45970</v>
      </c>
      <c r="B9284" t="s">
        <v>15</v>
      </c>
      <c r="C9284">
        <v>267</v>
      </c>
      <c r="D9284">
        <v>3</v>
      </c>
      <c r="E9284">
        <v>1.38</v>
      </c>
      <c r="F9284">
        <v>1.1240000000000001</v>
      </c>
      <c r="G9284">
        <v>4.1399999999999997</v>
      </c>
      <c r="H9284">
        <v>4.1399999999999997</v>
      </c>
      <c r="I9284" t="s">
        <v>149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X9284">
        <v>0</v>
      </c>
      <c r="Y9284">
        <v>0</v>
      </c>
    </row>
    <row r="9285" spans="1:25" x14ac:dyDescent="0.3">
      <c r="A9285" s="2">
        <v>45970</v>
      </c>
      <c r="B9285" t="s">
        <v>112</v>
      </c>
      <c r="C9285">
        <v>1202</v>
      </c>
      <c r="D9285">
        <v>5</v>
      </c>
      <c r="E9285">
        <v>1.5</v>
      </c>
      <c r="F9285">
        <v>0.41599999999999998</v>
      </c>
      <c r="G9285">
        <v>7.5</v>
      </c>
      <c r="H9285">
        <v>7.5</v>
      </c>
      <c r="I9285" t="s">
        <v>149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X9285">
        <v>0</v>
      </c>
      <c r="Y9285">
        <v>0</v>
      </c>
    </row>
    <row r="9286" spans="1:25" x14ac:dyDescent="0.3">
      <c r="A9286" s="2">
        <v>45970</v>
      </c>
      <c r="B9286" t="s">
        <v>15</v>
      </c>
      <c r="C9286">
        <v>903</v>
      </c>
      <c r="D9286">
        <v>1</v>
      </c>
      <c r="E9286">
        <v>1.38</v>
      </c>
      <c r="F9286">
        <v>0.111</v>
      </c>
      <c r="G9286">
        <v>1.38</v>
      </c>
      <c r="H9286">
        <v>1.38</v>
      </c>
      <c r="I9286" t="s">
        <v>149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X9286">
        <v>0</v>
      </c>
      <c r="Y9286">
        <v>0</v>
      </c>
    </row>
    <row r="9287" spans="1:25" x14ac:dyDescent="0.3">
      <c r="A9287" s="2">
        <v>45970</v>
      </c>
      <c r="B9287" t="s">
        <v>15</v>
      </c>
      <c r="C9287">
        <v>389</v>
      </c>
      <c r="D9287">
        <v>2</v>
      </c>
      <c r="E9287">
        <v>0.82499999999999996</v>
      </c>
      <c r="F9287">
        <v>0.51400000000000001</v>
      </c>
      <c r="G9287">
        <v>1.65</v>
      </c>
      <c r="H9287">
        <v>1.65</v>
      </c>
      <c r="I9287" t="s">
        <v>149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  <c r="R9287">
        <v>42.49</v>
      </c>
      <c r="S9287">
        <v>42.49</v>
      </c>
      <c r="T9287">
        <v>42.49</v>
      </c>
      <c r="U9287">
        <v>42.49</v>
      </c>
      <c r="V9287">
        <v>3.883266651</v>
      </c>
      <c r="W9287">
        <v>3.883266651</v>
      </c>
      <c r="X9287">
        <v>25.751515149999999</v>
      </c>
      <c r="Y9287">
        <v>25.751515149999999</v>
      </c>
    </row>
    <row r="9288" spans="1:25" x14ac:dyDescent="0.3">
      <c r="A9288" s="2">
        <v>45970</v>
      </c>
      <c r="B9288" t="s">
        <v>112</v>
      </c>
      <c r="C9288">
        <v>592</v>
      </c>
      <c r="D9288">
        <v>6</v>
      </c>
      <c r="E9288">
        <v>1.03</v>
      </c>
      <c r="F9288">
        <v>1.014</v>
      </c>
      <c r="G9288">
        <v>6.18</v>
      </c>
      <c r="H9288">
        <v>6.18</v>
      </c>
      <c r="I9288" t="s">
        <v>149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X9288">
        <v>0</v>
      </c>
      <c r="Y9288">
        <v>0</v>
      </c>
    </row>
    <row r="9289" spans="1:25" x14ac:dyDescent="0.3">
      <c r="A9289" s="2">
        <v>45970</v>
      </c>
      <c r="B9289" t="s">
        <v>15</v>
      </c>
      <c r="C9289">
        <v>337</v>
      </c>
      <c r="D9289">
        <v>1</v>
      </c>
      <c r="E9289">
        <v>0.51</v>
      </c>
      <c r="F9289">
        <v>0.29699999999999999</v>
      </c>
      <c r="G9289">
        <v>0.51</v>
      </c>
      <c r="H9289">
        <v>0.51</v>
      </c>
      <c r="I9289" t="s">
        <v>149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X9289">
        <v>0</v>
      </c>
      <c r="Y9289">
        <v>0</v>
      </c>
    </row>
    <row r="9290" spans="1:25" x14ac:dyDescent="0.3">
      <c r="A9290" s="2">
        <v>45970</v>
      </c>
      <c r="B9290" t="s">
        <v>112</v>
      </c>
      <c r="C9290">
        <v>4587</v>
      </c>
      <c r="D9290">
        <v>23</v>
      </c>
      <c r="E9290">
        <v>1.0589999999999999</v>
      </c>
      <c r="F9290">
        <v>0.501</v>
      </c>
      <c r="G9290">
        <v>24.35</v>
      </c>
      <c r="H9290">
        <v>24.35</v>
      </c>
      <c r="I9290" t="s">
        <v>149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X9290">
        <v>0</v>
      </c>
      <c r="Y9290">
        <v>0</v>
      </c>
    </row>
    <row r="9291" spans="1:25" x14ac:dyDescent="0.3">
      <c r="A9291" s="2">
        <v>45970</v>
      </c>
      <c r="B9291" t="s">
        <v>100</v>
      </c>
      <c r="C9291">
        <v>8</v>
      </c>
      <c r="D9291">
        <v>1</v>
      </c>
      <c r="E9291">
        <v>0.69</v>
      </c>
      <c r="F9291">
        <v>12.5</v>
      </c>
      <c r="G9291">
        <v>0.69</v>
      </c>
      <c r="H9291">
        <v>0.69</v>
      </c>
      <c r="I9291" t="s">
        <v>149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X9291">
        <v>0</v>
      </c>
      <c r="Y9291">
        <v>0</v>
      </c>
    </row>
    <row r="9292" spans="1:25" x14ac:dyDescent="0.3">
      <c r="A9292" s="2">
        <v>45970</v>
      </c>
      <c r="B9292" t="s">
        <v>54</v>
      </c>
      <c r="C9292">
        <v>421</v>
      </c>
      <c r="D9292">
        <v>9</v>
      </c>
      <c r="E9292">
        <v>0.98699999999999999</v>
      </c>
      <c r="F9292">
        <v>2.1379999999999999</v>
      </c>
      <c r="G9292">
        <v>8.8800000000000008</v>
      </c>
      <c r="H9292">
        <v>8.8800000000000008</v>
      </c>
      <c r="I9292" t="s">
        <v>149</v>
      </c>
      <c r="J9292">
        <v>2</v>
      </c>
      <c r="K9292">
        <v>4</v>
      </c>
      <c r="L9292">
        <v>4</v>
      </c>
      <c r="M9292">
        <v>4</v>
      </c>
      <c r="N9292">
        <v>2</v>
      </c>
      <c r="O9292">
        <v>4</v>
      </c>
      <c r="P9292">
        <v>4</v>
      </c>
      <c r="Q9292">
        <v>4</v>
      </c>
      <c r="R9292">
        <v>80.37</v>
      </c>
      <c r="S9292">
        <v>183.35</v>
      </c>
      <c r="T9292">
        <v>183.35</v>
      </c>
      <c r="U9292">
        <v>183.35</v>
      </c>
      <c r="V9292">
        <v>4.8431960729999997</v>
      </c>
      <c r="W9292">
        <v>4.8431960729999997</v>
      </c>
      <c r="X9292">
        <v>20.647522519999999</v>
      </c>
      <c r="Y9292">
        <v>20.647522519999999</v>
      </c>
    </row>
    <row r="9293" spans="1:25" x14ac:dyDescent="0.3">
      <c r="A9293" s="2">
        <v>45970</v>
      </c>
      <c r="B9293" t="s">
        <v>60</v>
      </c>
      <c r="C9293">
        <v>1088</v>
      </c>
      <c r="D9293">
        <v>6</v>
      </c>
      <c r="E9293">
        <v>1.0249999999999999</v>
      </c>
      <c r="F9293">
        <v>0.55100000000000005</v>
      </c>
      <c r="G9293">
        <v>6.15</v>
      </c>
      <c r="H9293">
        <v>6.15</v>
      </c>
      <c r="I9293" t="s">
        <v>149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X9293">
        <v>0</v>
      </c>
      <c r="Y9293">
        <v>0</v>
      </c>
    </row>
    <row r="9294" spans="1:25" x14ac:dyDescent="0.3">
      <c r="A9294" s="2">
        <v>45970</v>
      </c>
      <c r="B9294" t="s">
        <v>60</v>
      </c>
      <c r="C9294">
        <v>2493</v>
      </c>
      <c r="D9294">
        <v>13</v>
      </c>
      <c r="E9294">
        <v>0.79900000000000004</v>
      </c>
      <c r="F9294">
        <v>0.52100000000000002</v>
      </c>
      <c r="G9294">
        <v>10.39</v>
      </c>
      <c r="H9294">
        <v>10.39</v>
      </c>
      <c r="I9294" t="s">
        <v>149</v>
      </c>
      <c r="J9294">
        <v>1</v>
      </c>
      <c r="K9294">
        <v>1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  <c r="R9294">
        <v>42.49</v>
      </c>
      <c r="S9294">
        <v>42.49</v>
      </c>
      <c r="T9294">
        <v>42.49</v>
      </c>
      <c r="U9294">
        <v>42.49</v>
      </c>
      <c r="V9294">
        <v>24.452812430000002</v>
      </c>
      <c r="W9294">
        <v>24.452812430000002</v>
      </c>
      <c r="X9294">
        <v>4.0895091429999999</v>
      </c>
      <c r="Y9294">
        <v>4.0895091429999999</v>
      </c>
    </row>
    <row r="9295" spans="1:25" x14ac:dyDescent="0.3">
      <c r="A9295" s="2">
        <v>45970</v>
      </c>
      <c r="B9295" t="s">
        <v>100</v>
      </c>
      <c r="C9295">
        <v>43</v>
      </c>
      <c r="D9295">
        <v>0</v>
      </c>
      <c r="F9295">
        <v>0</v>
      </c>
      <c r="G9295">
        <v>0</v>
      </c>
      <c r="H9295">
        <v>0</v>
      </c>
      <c r="I9295" t="s">
        <v>149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5" x14ac:dyDescent="0.3">
      <c r="A9296" s="2">
        <v>45970</v>
      </c>
      <c r="B9296" t="s">
        <v>54</v>
      </c>
      <c r="C9296">
        <v>1026</v>
      </c>
      <c r="D9296">
        <v>6</v>
      </c>
      <c r="E9296">
        <v>0.82199999999999995</v>
      </c>
      <c r="F9296">
        <v>0.58499999999999996</v>
      </c>
      <c r="G9296">
        <v>4.93</v>
      </c>
      <c r="H9296">
        <v>4.93</v>
      </c>
      <c r="I9296" t="s">
        <v>149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X9296">
        <v>0</v>
      </c>
      <c r="Y9296">
        <v>0</v>
      </c>
    </row>
    <row r="9297" spans="1:25" x14ac:dyDescent="0.3">
      <c r="A9297" s="2">
        <v>45970</v>
      </c>
      <c r="B9297" t="s">
        <v>100</v>
      </c>
      <c r="C9297">
        <v>51</v>
      </c>
      <c r="D9297">
        <v>0</v>
      </c>
      <c r="F9297">
        <v>0</v>
      </c>
      <c r="G9297">
        <v>0</v>
      </c>
      <c r="H9297">
        <v>0</v>
      </c>
      <c r="I9297" t="s">
        <v>149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5" x14ac:dyDescent="0.3">
      <c r="A9298" s="2">
        <v>45970</v>
      </c>
      <c r="B9298" t="s">
        <v>54</v>
      </c>
      <c r="C9298">
        <v>304</v>
      </c>
      <c r="D9298">
        <v>1</v>
      </c>
      <c r="E9298">
        <v>0.65</v>
      </c>
      <c r="F9298">
        <v>0.32900000000000001</v>
      </c>
      <c r="G9298">
        <v>0.65</v>
      </c>
      <c r="H9298">
        <v>0.65</v>
      </c>
      <c r="I9298" t="s">
        <v>149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X9298">
        <v>0</v>
      </c>
      <c r="Y9298">
        <v>0</v>
      </c>
    </row>
    <row r="9299" spans="1:25" x14ac:dyDescent="0.3">
      <c r="A9299" s="2">
        <v>45970</v>
      </c>
      <c r="B9299" t="s">
        <v>60</v>
      </c>
      <c r="C9299">
        <v>801</v>
      </c>
      <c r="D9299">
        <v>5</v>
      </c>
      <c r="E9299">
        <v>1.0780000000000001</v>
      </c>
      <c r="F9299">
        <v>0.624</v>
      </c>
      <c r="G9299">
        <v>5.39</v>
      </c>
      <c r="H9299">
        <v>5.39</v>
      </c>
      <c r="I9299" t="s">
        <v>149</v>
      </c>
      <c r="J9299">
        <v>1</v>
      </c>
      <c r="K9299">
        <v>1</v>
      </c>
      <c r="L9299">
        <v>1</v>
      </c>
      <c r="M9299">
        <v>1</v>
      </c>
      <c r="N9299">
        <v>1</v>
      </c>
      <c r="O9299">
        <v>1</v>
      </c>
      <c r="P9299">
        <v>1</v>
      </c>
      <c r="Q9299">
        <v>1</v>
      </c>
      <c r="R9299">
        <v>24.98</v>
      </c>
      <c r="S9299">
        <v>24.98</v>
      </c>
      <c r="T9299">
        <v>24.98</v>
      </c>
      <c r="U9299">
        <v>24.98</v>
      </c>
      <c r="V9299">
        <v>21.57726181</v>
      </c>
      <c r="W9299">
        <v>21.57726181</v>
      </c>
      <c r="X9299">
        <v>4.6345083489999999</v>
      </c>
      <c r="Y9299">
        <v>4.6345083489999999</v>
      </c>
    </row>
    <row r="9300" spans="1:25" x14ac:dyDescent="0.3">
      <c r="A9300" s="2">
        <v>45970</v>
      </c>
      <c r="B9300" t="s">
        <v>54</v>
      </c>
      <c r="C9300">
        <v>1676</v>
      </c>
      <c r="D9300">
        <v>12</v>
      </c>
      <c r="E9300">
        <v>0.51900000000000002</v>
      </c>
      <c r="F9300">
        <v>0.71599999999999997</v>
      </c>
      <c r="G9300">
        <v>6.23</v>
      </c>
      <c r="H9300">
        <v>6.23</v>
      </c>
      <c r="I9300" t="s">
        <v>149</v>
      </c>
      <c r="J9300">
        <v>0</v>
      </c>
      <c r="K9300">
        <v>1</v>
      </c>
      <c r="L9300">
        <v>1</v>
      </c>
      <c r="M9300">
        <v>1</v>
      </c>
      <c r="N9300">
        <v>0</v>
      </c>
      <c r="O9300">
        <v>1</v>
      </c>
      <c r="P9300">
        <v>1</v>
      </c>
      <c r="Q9300">
        <v>1</v>
      </c>
      <c r="R9300">
        <v>0</v>
      </c>
      <c r="S9300">
        <v>29.88</v>
      </c>
      <c r="T9300">
        <v>29.88</v>
      </c>
      <c r="U9300">
        <v>29.88</v>
      </c>
      <c r="V9300">
        <v>20.850066930000001</v>
      </c>
      <c r="W9300">
        <v>20.850066930000001</v>
      </c>
      <c r="X9300">
        <v>4.7961476730000001</v>
      </c>
      <c r="Y9300">
        <v>4.7961476730000001</v>
      </c>
    </row>
    <row r="9301" spans="1:25" x14ac:dyDescent="0.3">
      <c r="A9301" s="2">
        <v>45970</v>
      </c>
      <c r="B9301" t="s">
        <v>100</v>
      </c>
      <c r="C9301">
        <v>23</v>
      </c>
      <c r="D9301">
        <v>0</v>
      </c>
      <c r="F9301">
        <v>0</v>
      </c>
      <c r="G9301">
        <v>0</v>
      </c>
      <c r="H9301">
        <v>0</v>
      </c>
      <c r="I9301" t="s">
        <v>149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5" x14ac:dyDescent="0.3">
      <c r="A9302" s="2">
        <v>45970</v>
      </c>
      <c r="B9302" t="s">
        <v>60</v>
      </c>
      <c r="C9302">
        <v>1793</v>
      </c>
      <c r="D9302">
        <v>11</v>
      </c>
      <c r="E9302">
        <v>0.57799999999999996</v>
      </c>
      <c r="F9302">
        <v>0.61299999999999999</v>
      </c>
      <c r="G9302">
        <v>6.36</v>
      </c>
      <c r="H9302">
        <v>6.36</v>
      </c>
      <c r="I9302" t="s">
        <v>149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X9302">
        <v>0</v>
      </c>
      <c r="Y9302">
        <v>0</v>
      </c>
    </row>
    <row r="9303" spans="1:25" x14ac:dyDescent="0.3">
      <c r="A9303" s="2">
        <v>45970</v>
      </c>
      <c r="B9303" t="s">
        <v>48</v>
      </c>
      <c r="C9303">
        <v>334</v>
      </c>
      <c r="D9303">
        <v>6</v>
      </c>
      <c r="E9303">
        <v>1.825</v>
      </c>
      <c r="F9303">
        <v>1.796</v>
      </c>
      <c r="G9303">
        <v>10.95</v>
      </c>
      <c r="H9303">
        <v>10.95</v>
      </c>
      <c r="I9303" t="s">
        <v>149</v>
      </c>
      <c r="J9303">
        <v>0</v>
      </c>
      <c r="K9303">
        <v>1</v>
      </c>
      <c r="L9303">
        <v>1</v>
      </c>
      <c r="M9303">
        <v>1</v>
      </c>
      <c r="N9303">
        <v>0</v>
      </c>
      <c r="O9303">
        <v>1</v>
      </c>
      <c r="P9303">
        <v>1</v>
      </c>
      <c r="Q9303">
        <v>1</v>
      </c>
      <c r="R9303">
        <v>0</v>
      </c>
      <c r="S9303">
        <v>29.49</v>
      </c>
      <c r="T9303">
        <v>29.49</v>
      </c>
      <c r="U9303">
        <v>29.49</v>
      </c>
      <c r="V9303">
        <v>37.131230930000001</v>
      </c>
      <c r="W9303">
        <v>37.131230930000001</v>
      </c>
      <c r="X9303">
        <v>2.693150685</v>
      </c>
      <c r="Y9303">
        <v>2.693150685</v>
      </c>
    </row>
    <row r="9304" spans="1:25" x14ac:dyDescent="0.3">
      <c r="A9304" s="2">
        <v>45970</v>
      </c>
      <c r="B9304" t="s">
        <v>48</v>
      </c>
      <c r="C9304">
        <v>948</v>
      </c>
      <c r="D9304">
        <v>5</v>
      </c>
      <c r="E9304">
        <v>1.3380000000000001</v>
      </c>
      <c r="F9304">
        <v>0.52700000000000002</v>
      </c>
      <c r="G9304">
        <v>6.69</v>
      </c>
      <c r="H9304">
        <v>6.69</v>
      </c>
      <c r="I9304" t="s">
        <v>149</v>
      </c>
      <c r="J9304">
        <v>1</v>
      </c>
      <c r="K9304">
        <v>1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  <c r="R9304">
        <v>24.98</v>
      </c>
      <c r="S9304">
        <v>24.98</v>
      </c>
      <c r="T9304">
        <v>24.98</v>
      </c>
      <c r="U9304">
        <v>24.98</v>
      </c>
      <c r="V9304">
        <v>26.78142514</v>
      </c>
      <c r="W9304">
        <v>26.78142514</v>
      </c>
      <c r="X9304">
        <v>3.7339312410000001</v>
      </c>
      <c r="Y9304">
        <v>3.7339312410000001</v>
      </c>
    </row>
    <row r="9305" spans="1:25" x14ac:dyDescent="0.3">
      <c r="A9305" s="2">
        <v>45970</v>
      </c>
      <c r="B9305" t="s">
        <v>48</v>
      </c>
      <c r="C9305">
        <v>432</v>
      </c>
      <c r="D9305">
        <v>4</v>
      </c>
      <c r="E9305">
        <v>1.7030000000000001</v>
      </c>
      <c r="F9305">
        <v>0.92600000000000005</v>
      </c>
      <c r="G9305">
        <v>6.81</v>
      </c>
      <c r="H9305">
        <v>6.81</v>
      </c>
      <c r="I9305" t="s">
        <v>149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X9305">
        <v>0</v>
      </c>
      <c r="Y9305">
        <v>0</v>
      </c>
    </row>
    <row r="9306" spans="1:25" x14ac:dyDescent="0.3">
      <c r="A9306" s="2">
        <v>45970</v>
      </c>
      <c r="B9306" t="s">
        <v>48</v>
      </c>
      <c r="C9306">
        <v>387</v>
      </c>
      <c r="D9306">
        <v>1</v>
      </c>
      <c r="E9306">
        <v>0.86</v>
      </c>
      <c r="F9306">
        <v>0.25800000000000001</v>
      </c>
      <c r="G9306">
        <v>0.86</v>
      </c>
      <c r="H9306">
        <v>0.86</v>
      </c>
      <c r="I9306" t="s">
        <v>149</v>
      </c>
      <c r="J9306">
        <v>0</v>
      </c>
      <c r="K9306">
        <v>1</v>
      </c>
      <c r="L9306">
        <v>1</v>
      </c>
      <c r="M9306">
        <v>1</v>
      </c>
      <c r="N9306">
        <v>0</v>
      </c>
      <c r="O9306">
        <v>1</v>
      </c>
      <c r="P9306">
        <v>1</v>
      </c>
      <c r="Q9306">
        <v>1</v>
      </c>
      <c r="R9306">
        <v>0</v>
      </c>
      <c r="S9306">
        <v>28.49</v>
      </c>
      <c r="T9306">
        <v>28.49</v>
      </c>
      <c r="U9306">
        <v>28.49</v>
      </c>
      <c r="V9306">
        <v>3.0186030189999999</v>
      </c>
      <c r="W9306">
        <v>3.0186030189999999</v>
      </c>
      <c r="X9306">
        <v>33.127906979999999</v>
      </c>
      <c r="Y9306">
        <v>33.127906979999999</v>
      </c>
    </row>
    <row r="9307" spans="1:25" x14ac:dyDescent="0.3">
      <c r="A9307" s="2">
        <v>45970</v>
      </c>
      <c r="B9307" t="s">
        <v>19</v>
      </c>
      <c r="C9307">
        <v>31</v>
      </c>
      <c r="D9307">
        <v>0</v>
      </c>
      <c r="F9307">
        <v>0</v>
      </c>
      <c r="G9307">
        <v>0</v>
      </c>
      <c r="H9307">
        <v>0</v>
      </c>
      <c r="I9307" t="s">
        <v>149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5" x14ac:dyDescent="0.3">
      <c r="A9308" s="2">
        <v>45970</v>
      </c>
      <c r="B9308" t="s">
        <v>90</v>
      </c>
      <c r="C9308">
        <v>14</v>
      </c>
      <c r="D9308">
        <v>0</v>
      </c>
      <c r="F9308">
        <v>0</v>
      </c>
      <c r="G9308">
        <v>0</v>
      </c>
      <c r="H9308">
        <v>0</v>
      </c>
      <c r="I9308" t="s">
        <v>149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5" x14ac:dyDescent="0.3">
      <c r="A9309" s="2">
        <v>45970</v>
      </c>
      <c r="B9309" t="s">
        <v>19</v>
      </c>
      <c r="C9309">
        <v>66</v>
      </c>
      <c r="D9309">
        <v>0</v>
      </c>
      <c r="F9309">
        <v>0</v>
      </c>
      <c r="G9309">
        <v>0</v>
      </c>
      <c r="H9309">
        <v>0</v>
      </c>
      <c r="I9309" t="s">
        <v>149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5" x14ac:dyDescent="0.3">
      <c r="A9310" s="2">
        <v>45970</v>
      </c>
      <c r="B9310" t="s">
        <v>90</v>
      </c>
      <c r="C9310">
        <v>10</v>
      </c>
      <c r="D9310">
        <v>0</v>
      </c>
      <c r="F9310">
        <v>0</v>
      </c>
      <c r="G9310">
        <v>0</v>
      </c>
      <c r="H9310">
        <v>0</v>
      </c>
      <c r="I9310" t="s">
        <v>149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5" x14ac:dyDescent="0.3">
      <c r="A9311" s="2">
        <v>45970</v>
      </c>
      <c r="B9311" t="s">
        <v>19</v>
      </c>
      <c r="C9311">
        <v>46</v>
      </c>
      <c r="D9311">
        <v>0</v>
      </c>
      <c r="F9311">
        <v>0</v>
      </c>
      <c r="G9311">
        <v>0</v>
      </c>
      <c r="H9311">
        <v>0</v>
      </c>
      <c r="I9311" t="s">
        <v>149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5" x14ac:dyDescent="0.3">
      <c r="A9312" s="2">
        <v>45970</v>
      </c>
      <c r="B9312" t="s">
        <v>90</v>
      </c>
      <c r="C9312">
        <v>11</v>
      </c>
      <c r="D9312">
        <v>0</v>
      </c>
      <c r="F9312">
        <v>0</v>
      </c>
      <c r="G9312">
        <v>0</v>
      </c>
      <c r="H9312">
        <v>0</v>
      </c>
      <c r="I9312" t="s">
        <v>149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5" x14ac:dyDescent="0.3">
      <c r="A9313" s="2">
        <v>45970</v>
      </c>
      <c r="B9313" t="s">
        <v>19</v>
      </c>
      <c r="C9313">
        <v>44</v>
      </c>
      <c r="D9313">
        <v>0</v>
      </c>
      <c r="F9313">
        <v>0</v>
      </c>
      <c r="G9313">
        <v>0</v>
      </c>
      <c r="H9313">
        <v>0</v>
      </c>
      <c r="I9313" t="s">
        <v>149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5" x14ac:dyDescent="0.3">
      <c r="A9314" s="2">
        <v>45970</v>
      </c>
      <c r="B9314" t="s">
        <v>90</v>
      </c>
      <c r="C9314">
        <v>3</v>
      </c>
      <c r="D9314">
        <v>0</v>
      </c>
      <c r="F9314">
        <v>0</v>
      </c>
      <c r="G9314">
        <v>0</v>
      </c>
      <c r="H9314">
        <v>0</v>
      </c>
      <c r="I9314" t="s">
        <v>149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5" x14ac:dyDescent="0.3">
      <c r="A9315" s="2">
        <v>45970</v>
      </c>
      <c r="B9315" t="s">
        <v>58</v>
      </c>
      <c r="C9315">
        <v>419</v>
      </c>
      <c r="D9315">
        <v>3</v>
      </c>
      <c r="E9315">
        <v>0.91300000000000003</v>
      </c>
      <c r="F9315">
        <v>0.71599999999999997</v>
      </c>
      <c r="G9315">
        <v>2.74</v>
      </c>
      <c r="H9315">
        <v>2.74</v>
      </c>
      <c r="I9315" t="s">
        <v>149</v>
      </c>
      <c r="J9315">
        <v>1</v>
      </c>
      <c r="K9315">
        <v>1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11.49</v>
      </c>
      <c r="S9315">
        <v>11.49</v>
      </c>
      <c r="T9315">
        <v>11.49</v>
      </c>
      <c r="U9315">
        <v>11.49</v>
      </c>
      <c r="V9315">
        <v>23.846823319999999</v>
      </c>
      <c r="W9315">
        <v>23.846823319999999</v>
      </c>
      <c r="X9315">
        <v>4.1934306570000004</v>
      </c>
      <c r="Y9315">
        <v>4.1934306570000004</v>
      </c>
    </row>
    <row r="9316" spans="1:25" x14ac:dyDescent="0.3">
      <c r="A9316" s="2">
        <v>45970</v>
      </c>
      <c r="B9316" t="s">
        <v>110</v>
      </c>
      <c r="C9316">
        <v>253</v>
      </c>
      <c r="D9316">
        <v>3</v>
      </c>
      <c r="E9316">
        <v>1.57</v>
      </c>
      <c r="F9316">
        <v>1.1859999999999999</v>
      </c>
      <c r="G9316">
        <v>4.71</v>
      </c>
      <c r="H9316">
        <v>4.71</v>
      </c>
      <c r="I9316" t="s">
        <v>149</v>
      </c>
      <c r="J9316">
        <v>1</v>
      </c>
      <c r="K9316">
        <v>1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34.49</v>
      </c>
      <c r="S9316">
        <v>34.49</v>
      </c>
      <c r="T9316">
        <v>34.49</v>
      </c>
      <c r="U9316">
        <v>34.49</v>
      </c>
      <c r="V9316">
        <v>13.656132210000001</v>
      </c>
      <c r="W9316">
        <v>13.656132210000001</v>
      </c>
      <c r="X9316">
        <v>7.3227176219999999</v>
      </c>
      <c r="Y9316">
        <v>7.3227176219999999</v>
      </c>
    </row>
    <row r="9317" spans="1:25" x14ac:dyDescent="0.3">
      <c r="A9317" s="2">
        <v>45970</v>
      </c>
      <c r="B9317" t="s">
        <v>34</v>
      </c>
      <c r="C9317">
        <v>931</v>
      </c>
      <c r="D9317">
        <v>5</v>
      </c>
      <c r="E9317">
        <v>1.024</v>
      </c>
      <c r="F9317">
        <v>0.53700000000000003</v>
      </c>
      <c r="G9317">
        <v>5.12</v>
      </c>
      <c r="H9317">
        <v>5.12</v>
      </c>
      <c r="I9317" t="s">
        <v>149</v>
      </c>
      <c r="J9317">
        <v>0</v>
      </c>
      <c r="K9317">
        <v>1</v>
      </c>
      <c r="L9317">
        <v>1</v>
      </c>
      <c r="M9317">
        <v>1</v>
      </c>
      <c r="N9317">
        <v>0</v>
      </c>
      <c r="O9317">
        <v>1</v>
      </c>
      <c r="P9317">
        <v>1</v>
      </c>
      <c r="Q9317">
        <v>1</v>
      </c>
      <c r="R9317">
        <v>0</v>
      </c>
      <c r="S9317">
        <v>18.88</v>
      </c>
      <c r="T9317">
        <v>18.88</v>
      </c>
      <c r="U9317">
        <v>18.88</v>
      </c>
      <c r="V9317">
        <v>27.118644069999998</v>
      </c>
      <c r="W9317">
        <v>27.118644069999998</v>
      </c>
      <c r="X9317">
        <v>3.6875</v>
      </c>
      <c r="Y9317">
        <v>3.6875</v>
      </c>
    </row>
    <row r="9318" spans="1:25" x14ac:dyDescent="0.3">
      <c r="A9318" s="2">
        <v>45970</v>
      </c>
      <c r="B9318" t="s">
        <v>28</v>
      </c>
      <c r="C9318">
        <v>91</v>
      </c>
      <c r="D9318">
        <v>1</v>
      </c>
      <c r="E9318">
        <v>1.89</v>
      </c>
      <c r="F9318">
        <v>1.099</v>
      </c>
      <c r="G9318">
        <v>1.89</v>
      </c>
      <c r="H9318">
        <v>1.89</v>
      </c>
      <c r="I9318" t="s">
        <v>149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X9318">
        <v>0</v>
      </c>
      <c r="Y9318">
        <v>0</v>
      </c>
    </row>
    <row r="9319" spans="1:25" x14ac:dyDescent="0.3">
      <c r="A9319" s="2">
        <v>45970</v>
      </c>
      <c r="B9319" t="s">
        <v>58</v>
      </c>
      <c r="C9319">
        <v>677</v>
      </c>
      <c r="D9319">
        <v>7</v>
      </c>
      <c r="E9319">
        <v>0.64600000000000002</v>
      </c>
      <c r="F9319">
        <v>1.034</v>
      </c>
      <c r="G9319">
        <v>4.5199999999999996</v>
      </c>
      <c r="H9319">
        <v>4.5199999999999996</v>
      </c>
      <c r="I9319" t="s">
        <v>149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X9319">
        <v>0</v>
      </c>
      <c r="Y9319">
        <v>0</v>
      </c>
    </row>
    <row r="9320" spans="1:25" x14ac:dyDescent="0.3">
      <c r="A9320" s="2">
        <v>45970</v>
      </c>
      <c r="B9320" t="s">
        <v>110</v>
      </c>
      <c r="C9320">
        <v>763</v>
      </c>
      <c r="D9320">
        <v>6</v>
      </c>
      <c r="E9320">
        <v>1.21</v>
      </c>
      <c r="F9320">
        <v>0.78600000000000003</v>
      </c>
      <c r="G9320">
        <v>7.26</v>
      </c>
      <c r="H9320">
        <v>7.26</v>
      </c>
      <c r="I9320" t="s">
        <v>149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X9320">
        <v>0</v>
      </c>
      <c r="Y9320">
        <v>0</v>
      </c>
    </row>
    <row r="9321" spans="1:25" x14ac:dyDescent="0.3">
      <c r="A9321" s="2">
        <v>45970</v>
      </c>
      <c r="B9321" t="s">
        <v>34</v>
      </c>
      <c r="C9321">
        <v>1285</v>
      </c>
      <c r="D9321">
        <v>5</v>
      </c>
      <c r="E9321">
        <v>0.92800000000000005</v>
      </c>
      <c r="F9321">
        <v>0.38900000000000001</v>
      </c>
      <c r="G9321">
        <v>4.6399999999999997</v>
      </c>
      <c r="H9321">
        <v>4.6399999999999997</v>
      </c>
      <c r="I9321" t="s">
        <v>149</v>
      </c>
      <c r="J9321">
        <v>1</v>
      </c>
      <c r="K9321">
        <v>1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24.98</v>
      </c>
      <c r="S9321">
        <v>24.98</v>
      </c>
      <c r="T9321">
        <v>24.98</v>
      </c>
      <c r="U9321">
        <v>24.98</v>
      </c>
      <c r="V9321">
        <v>18.574859889999999</v>
      </c>
      <c r="W9321">
        <v>18.574859889999999</v>
      </c>
      <c r="X9321">
        <v>5.3836206899999999</v>
      </c>
      <c r="Y9321">
        <v>5.3836206899999999</v>
      </c>
    </row>
    <row r="9322" spans="1:25" x14ac:dyDescent="0.3">
      <c r="A9322" s="2">
        <v>45970</v>
      </c>
      <c r="B9322" t="s">
        <v>28</v>
      </c>
      <c r="C9322">
        <v>642</v>
      </c>
      <c r="D9322">
        <v>1</v>
      </c>
      <c r="E9322">
        <v>0.63</v>
      </c>
      <c r="F9322">
        <v>0.156</v>
      </c>
      <c r="G9322">
        <v>0.63</v>
      </c>
      <c r="H9322">
        <v>0.63</v>
      </c>
      <c r="I9322" t="s">
        <v>149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X9322">
        <v>0</v>
      </c>
      <c r="Y9322">
        <v>0</v>
      </c>
    </row>
    <row r="9323" spans="1:25" x14ac:dyDescent="0.3">
      <c r="A9323" s="2">
        <v>45970</v>
      </c>
      <c r="B9323" t="s">
        <v>28</v>
      </c>
      <c r="C9323">
        <v>40</v>
      </c>
      <c r="D9323">
        <v>0</v>
      </c>
      <c r="F9323">
        <v>0</v>
      </c>
      <c r="G9323">
        <v>0</v>
      </c>
      <c r="H9323">
        <v>0</v>
      </c>
      <c r="I9323" t="s">
        <v>149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5" x14ac:dyDescent="0.3">
      <c r="A9324" s="2">
        <v>45970</v>
      </c>
      <c r="B9324" t="s">
        <v>58</v>
      </c>
      <c r="C9324">
        <v>306</v>
      </c>
      <c r="D9324">
        <v>3</v>
      </c>
      <c r="E9324">
        <v>0.99</v>
      </c>
      <c r="F9324">
        <v>0.98</v>
      </c>
      <c r="G9324">
        <v>2.97</v>
      </c>
      <c r="H9324">
        <v>2.97</v>
      </c>
      <c r="I9324" t="s">
        <v>149</v>
      </c>
      <c r="J9324">
        <v>1</v>
      </c>
      <c r="K9324">
        <v>2</v>
      </c>
      <c r="L9324">
        <v>2</v>
      </c>
      <c r="M9324">
        <v>2</v>
      </c>
      <c r="N9324">
        <v>1</v>
      </c>
      <c r="O9324">
        <v>2</v>
      </c>
      <c r="P9324">
        <v>2</v>
      </c>
      <c r="Q9324">
        <v>2</v>
      </c>
      <c r="R9324">
        <v>13.88</v>
      </c>
      <c r="S9324">
        <v>27.76</v>
      </c>
      <c r="T9324">
        <v>27.76</v>
      </c>
      <c r="U9324">
        <v>27.76</v>
      </c>
      <c r="V9324">
        <v>10.698847260000001</v>
      </c>
      <c r="W9324">
        <v>10.698847260000001</v>
      </c>
      <c r="X9324">
        <v>9.3468013469999995</v>
      </c>
      <c r="Y9324">
        <v>9.3468013469999995</v>
      </c>
    </row>
    <row r="9325" spans="1:25" x14ac:dyDescent="0.3">
      <c r="A9325" s="2">
        <v>45970</v>
      </c>
      <c r="B9325" t="s">
        <v>110</v>
      </c>
      <c r="C9325">
        <v>269</v>
      </c>
      <c r="D9325">
        <v>0</v>
      </c>
      <c r="F9325">
        <v>0</v>
      </c>
      <c r="G9325">
        <v>0</v>
      </c>
      <c r="H9325">
        <v>0</v>
      </c>
      <c r="I9325" t="s">
        <v>149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5" x14ac:dyDescent="0.3">
      <c r="A9326" s="2">
        <v>45970</v>
      </c>
      <c r="B9326" t="s">
        <v>34</v>
      </c>
      <c r="C9326">
        <v>976</v>
      </c>
      <c r="D9326">
        <v>3</v>
      </c>
      <c r="E9326">
        <v>1.143</v>
      </c>
      <c r="F9326">
        <v>0.307</v>
      </c>
      <c r="G9326">
        <v>3.43</v>
      </c>
      <c r="H9326">
        <v>3.43</v>
      </c>
      <c r="I9326" t="s">
        <v>149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X9326">
        <v>0</v>
      </c>
      <c r="Y9326">
        <v>0</v>
      </c>
    </row>
    <row r="9327" spans="1:25" x14ac:dyDescent="0.3">
      <c r="A9327" s="2">
        <v>45970</v>
      </c>
      <c r="B9327" t="s">
        <v>34</v>
      </c>
      <c r="C9327">
        <v>326</v>
      </c>
      <c r="D9327">
        <v>3</v>
      </c>
      <c r="E9327">
        <v>0.68300000000000005</v>
      </c>
      <c r="F9327">
        <v>0.92</v>
      </c>
      <c r="G9327">
        <v>2.0499999999999998</v>
      </c>
      <c r="H9327">
        <v>2.0499999999999998</v>
      </c>
      <c r="I9327" t="s">
        <v>149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X9327">
        <v>0</v>
      </c>
      <c r="Y9327">
        <v>0</v>
      </c>
    </row>
    <row r="9328" spans="1:25" x14ac:dyDescent="0.3">
      <c r="A9328" s="2">
        <v>45970</v>
      </c>
      <c r="B9328" t="s">
        <v>58</v>
      </c>
      <c r="C9328">
        <v>293</v>
      </c>
      <c r="D9328">
        <v>6</v>
      </c>
      <c r="E9328">
        <v>0.44500000000000001</v>
      </c>
      <c r="F9328">
        <v>2.048</v>
      </c>
      <c r="G9328">
        <v>2.67</v>
      </c>
      <c r="H9328">
        <v>2.67</v>
      </c>
      <c r="I9328" t="s">
        <v>149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X9328">
        <v>0</v>
      </c>
      <c r="Y9328">
        <v>0</v>
      </c>
    </row>
    <row r="9329" spans="1:25" x14ac:dyDescent="0.3">
      <c r="A9329" s="2">
        <v>45970</v>
      </c>
      <c r="B9329" t="s">
        <v>28</v>
      </c>
      <c r="C9329">
        <v>97</v>
      </c>
      <c r="D9329">
        <v>0</v>
      </c>
      <c r="F9329">
        <v>0</v>
      </c>
      <c r="G9329">
        <v>0</v>
      </c>
      <c r="H9329">
        <v>0</v>
      </c>
      <c r="I9329" t="s">
        <v>149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5" x14ac:dyDescent="0.3">
      <c r="A9330" s="2">
        <v>45970</v>
      </c>
      <c r="B9330" t="s">
        <v>110</v>
      </c>
      <c r="C9330">
        <v>1501</v>
      </c>
      <c r="D9330">
        <v>2</v>
      </c>
      <c r="E9330">
        <v>0.52</v>
      </c>
      <c r="F9330">
        <v>0.13300000000000001</v>
      </c>
      <c r="G9330">
        <v>1.04</v>
      </c>
      <c r="H9330">
        <v>1.04</v>
      </c>
      <c r="I9330" t="s">
        <v>149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X9330">
        <v>0</v>
      </c>
      <c r="Y9330">
        <v>0</v>
      </c>
    </row>
    <row r="9331" spans="1:25" x14ac:dyDescent="0.3">
      <c r="A9331" s="2">
        <v>45970</v>
      </c>
      <c r="B9331" t="s">
        <v>26</v>
      </c>
      <c r="C9331">
        <v>403</v>
      </c>
      <c r="D9331">
        <v>5</v>
      </c>
      <c r="E9331">
        <v>0.83</v>
      </c>
      <c r="F9331">
        <v>1.2410000000000001</v>
      </c>
      <c r="G9331">
        <v>4.1500000000000004</v>
      </c>
      <c r="H9331">
        <v>4.1500000000000004</v>
      </c>
      <c r="I9331" t="s">
        <v>149</v>
      </c>
      <c r="J9331">
        <v>2</v>
      </c>
      <c r="K9331">
        <v>2</v>
      </c>
      <c r="L9331">
        <v>2</v>
      </c>
      <c r="M9331">
        <v>2</v>
      </c>
      <c r="N9331">
        <v>2</v>
      </c>
      <c r="O9331">
        <v>2</v>
      </c>
      <c r="P9331">
        <v>2</v>
      </c>
      <c r="Q9331">
        <v>2</v>
      </c>
      <c r="R9331">
        <v>61.37</v>
      </c>
      <c r="S9331">
        <v>61.37</v>
      </c>
      <c r="T9331">
        <v>61.37</v>
      </c>
      <c r="U9331">
        <v>61.37</v>
      </c>
      <c r="V9331">
        <v>6.762261691</v>
      </c>
      <c r="W9331">
        <v>6.762261691</v>
      </c>
      <c r="X9331">
        <v>14.787951809999999</v>
      </c>
      <c r="Y9331">
        <v>14.787951809999999</v>
      </c>
    </row>
    <row r="9332" spans="1:25" x14ac:dyDescent="0.3">
      <c r="A9332" s="2">
        <v>45970</v>
      </c>
      <c r="B9332" t="s">
        <v>30</v>
      </c>
      <c r="C9332">
        <v>32</v>
      </c>
      <c r="D9332">
        <v>0</v>
      </c>
      <c r="F9332">
        <v>0</v>
      </c>
      <c r="G9332">
        <v>0</v>
      </c>
      <c r="H9332">
        <v>0</v>
      </c>
      <c r="I9332" t="s">
        <v>149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5" x14ac:dyDescent="0.3">
      <c r="A9333" s="2">
        <v>45970</v>
      </c>
      <c r="B9333" t="s">
        <v>26</v>
      </c>
      <c r="C9333">
        <v>693</v>
      </c>
      <c r="D9333">
        <v>8</v>
      </c>
      <c r="E9333">
        <v>0.91900000000000004</v>
      </c>
      <c r="F9333">
        <v>1.1539999999999999</v>
      </c>
      <c r="G9333">
        <v>7.35</v>
      </c>
      <c r="H9333">
        <v>7.35</v>
      </c>
      <c r="I9333" t="s">
        <v>149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X9333">
        <v>0</v>
      </c>
      <c r="Y9333">
        <v>0</v>
      </c>
    </row>
    <row r="9334" spans="1:25" x14ac:dyDescent="0.3">
      <c r="A9334" s="2">
        <v>45970</v>
      </c>
      <c r="B9334" t="s">
        <v>30</v>
      </c>
      <c r="C9334">
        <v>366</v>
      </c>
      <c r="D9334">
        <v>0</v>
      </c>
      <c r="F9334">
        <v>0</v>
      </c>
      <c r="G9334">
        <v>0</v>
      </c>
      <c r="H9334">
        <v>0</v>
      </c>
      <c r="I9334" t="s">
        <v>149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5" x14ac:dyDescent="0.3">
      <c r="A9335" s="2">
        <v>45970</v>
      </c>
      <c r="B9335" t="s">
        <v>26</v>
      </c>
      <c r="C9335">
        <v>506</v>
      </c>
      <c r="D9335">
        <v>6</v>
      </c>
      <c r="E9335">
        <v>1.07</v>
      </c>
      <c r="F9335">
        <v>1.1859999999999999</v>
      </c>
      <c r="G9335">
        <v>6.42</v>
      </c>
      <c r="H9335">
        <v>6.42</v>
      </c>
      <c r="I9335" t="s">
        <v>149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X9335">
        <v>0</v>
      </c>
      <c r="Y9335">
        <v>0</v>
      </c>
    </row>
    <row r="9336" spans="1:25" x14ac:dyDescent="0.3">
      <c r="A9336" s="2">
        <v>45970</v>
      </c>
      <c r="B9336" t="s">
        <v>30</v>
      </c>
      <c r="C9336">
        <v>77</v>
      </c>
      <c r="D9336">
        <v>0</v>
      </c>
      <c r="F9336">
        <v>0</v>
      </c>
      <c r="G9336">
        <v>0</v>
      </c>
      <c r="H9336">
        <v>0</v>
      </c>
      <c r="I9336" t="s">
        <v>149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5" x14ac:dyDescent="0.3">
      <c r="A9337" s="2">
        <v>45970</v>
      </c>
      <c r="B9337" t="s">
        <v>30</v>
      </c>
      <c r="C9337">
        <v>56</v>
      </c>
      <c r="D9337">
        <v>1</v>
      </c>
      <c r="E9337">
        <v>0.32</v>
      </c>
      <c r="F9337">
        <v>1.786</v>
      </c>
      <c r="G9337">
        <v>0.32</v>
      </c>
      <c r="H9337">
        <v>0.32</v>
      </c>
      <c r="I9337" t="s">
        <v>149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X9337">
        <v>0</v>
      </c>
      <c r="Y9337">
        <v>0</v>
      </c>
    </row>
    <row r="9338" spans="1:25" x14ac:dyDescent="0.3">
      <c r="A9338" s="2">
        <v>45970</v>
      </c>
      <c r="B9338" t="s">
        <v>26</v>
      </c>
      <c r="C9338">
        <v>429</v>
      </c>
      <c r="D9338">
        <v>5</v>
      </c>
      <c r="E9338">
        <v>0.9</v>
      </c>
      <c r="F9338">
        <v>1.1659999999999999</v>
      </c>
      <c r="G9338">
        <v>4.5</v>
      </c>
      <c r="H9338">
        <v>4.5</v>
      </c>
      <c r="I9338" t="s">
        <v>149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X9338">
        <v>0</v>
      </c>
      <c r="Y9338">
        <v>0</v>
      </c>
    </row>
    <row r="9339" spans="1:25" x14ac:dyDescent="0.3">
      <c r="A9339" s="2">
        <v>45970</v>
      </c>
      <c r="B9339" t="s">
        <v>86</v>
      </c>
      <c r="C9339">
        <v>30</v>
      </c>
      <c r="D9339">
        <v>0</v>
      </c>
      <c r="F9339">
        <v>0</v>
      </c>
      <c r="G9339">
        <v>0</v>
      </c>
      <c r="H9339">
        <v>0</v>
      </c>
      <c r="I9339" t="s">
        <v>149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5" x14ac:dyDescent="0.3">
      <c r="A9340" s="2">
        <v>45970</v>
      </c>
      <c r="B9340" t="s">
        <v>32</v>
      </c>
      <c r="C9340">
        <v>128</v>
      </c>
      <c r="D9340">
        <v>1</v>
      </c>
      <c r="E9340">
        <v>1.23</v>
      </c>
      <c r="F9340">
        <v>0.78100000000000003</v>
      </c>
      <c r="G9340">
        <v>1.23</v>
      </c>
      <c r="H9340">
        <v>1.23</v>
      </c>
      <c r="I9340" t="s">
        <v>149</v>
      </c>
      <c r="J9340">
        <v>2</v>
      </c>
      <c r="K9340">
        <v>2</v>
      </c>
      <c r="L9340">
        <v>2</v>
      </c>
      <c r="M9340">
        <v>2</v>
      </c>
      <c r="N9340">
        <v>2</v>
      </c>
      <c r="O9340">
        <v>2</v>
      </c>
      <c r="P9340">
        <v>2</v>
      </c>
      <c r="Q9340">
        <v>2</v>
      </c>
      <c r="R9340">
        <v>52.98</v>
      </c>
      <c r="S9340">
        <v>52.98</v>
      </c>
      <c r="T9340">
        <v>52.98</v>
      </c>
      <c r="U9340">
        <v>52.98</v>
      </c>
      <c r="V9340">
        <v>2.3216308040000002</v>
      </c>
      <c r="W9340">
        <v>2.3216308040000002</v>
      </c>
      <c r="X9340">
        <v>43.073170730000001</v>
      </c>
      <c r="Y9340">
        <v>43.073170730000001</v>
      </c>
    </row>
    <row r="9341" spans="1:25" x14ac:dyDescent="0.3">
      <c r="A9341" s="2">
        <v>45970</v>
      </c>
      <c r="B9341" t="s">
        <v>46</v>
      </c>
      <c r="C9341">
        <v>288</v>
      </c>
      <c r="D9341">
        <v>0</v>
      </c>
      <c r="F9341">
        <v>0</v>
      </c>
      <c r="G9341">
        <v>0</v>
      </c>
      <c r="H9341">
        <v>0</v>
      </c>
      <c r="I9341" t="s">
        <v>149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5" x14ac:dyDescent="0.3">
      <c r="A9342" s="2">
        <v>45970</v>
      </c>
      <c r="B9342" t="s">
        <v>38</v>
      </c>
      <c r="C9342">
        <v>1312</v>
      </c>
      <c r="D9342">
        <v>7</v>
      </c>
      <c r="E9342">
        <v>1.2989999999999999</v>
      </c>
      <c r="F9342">
        <v>0.53400000000000003</v>
      </c>
      <c r="G9342">
        <v>9.09</v>
      </c>
      <c r="H9342">
        <v>9.09</v>
      </c>
      <c r="I9342" t="s">
        <v>149</v>
      </c>
      <c r="J9342">
        <v>2</v>
      </c>
      <c r="K9342">
        <v>2</v>
      </c>
      <c r="L9342">
        <v>2</v>
      </c>
      <c r="M9342">
        <v>2</v>
      </c>
      <c r="N9342">
        <v>2</v>
      </c>
      <c r="O9342">
        <v>2</v>
      </c>
      <c r="P9342">
        <v>2</v>
      </c>
      <c r="Q9342">
        <v>2</v>
      </c>
      <c r="R9342">
        <v>48.98</v>
      </c>
      <c r="S9342">
        <v>48.98</v>
      </c>
      <c r="T9342">
        <v>48.98</v>
      </c>
      <c r="U9342">
        <v>48.98</v>
      </c>
      <c r="V9342">
        <v>18.558595350000001</v>
      </c>
      <c r="W9342">
        <v>18.558595350000001</v>
      </c>
      <c r="X9342">
        <v>5.3883388339999998</v>
      </c>
      <c r="Y9342">
        <v>5.3883388339999998</v>
      </c>
    </row>
    <row r="9343" spans="1:25" x14ac:dyDescent="0.3">
      <c r="A9343" s="2">
        <v>45970</v>
      </c>
      <c r="B9343" t="s">
        <v>46</v>
      </c>
      <c r="C9343">
        <v>574</v>
      </c>
      <c r="D9343">
        <v>2</v>
      </c>
      <c r="E9343">
        <v>1.5</v>
      </c>
      <c r="F9343">
        <v>0.34799999999999998</v>
      </c>
      <c r="G9343">
        <v>3</v>
      </c>
      <c r="H9343">
        <v>3</v>
      </c>
      <c r="I9343" t="s">
        <v>149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X9343">
        <v>0</v>
      </c>
      <c r="Y9343">
        <v>0</v>
      </c>
    </row>
    <row r="9344" spans="1:25" x14ac:dyDescent="0.3">
      <c r="A9344" s="2">
        <v>45970</v>
      </c>
      <c r="B9344" t="s">
        <v>38</v>
      </c>
      <c r="C9344">
        <v>3309</v>
      </c>
      <c r="D9344">
        <v>15</v>
      </c>
      <c r="E9344">
        <v>0.76900000000000002</v>
      </c>
      <c r="F9344">
        <v>0.45300000000000001</v>
      </c>
      <c r="G9344">
        <v>11.53</v>
      </c>
      <c r="H9344">
        <v>11.53</v>
      </c>
      <c r="I9344" t="s">
        <v>149</v>
      </c>
      <c r="J9344">
        <v>2</v>
      </c>
      <c r="K9344">
        <v>3</v>
      </c>
      <c r="L9344">
        <v>3</v>
      </c>
      <c r="M9344">
        <v>3</v>
      </c>
      <c r="N9344">
        <v>2</v>
      </c>
      <c r="O9344">
        <v>3</v>
      </c>
      <c r="P9344">
        <v>3</v>
      </c>
      <c r="Q9344">
        <v>3</v>
      </c>
      <c r="R9344">
        <v>58.98</v>
      </c>
      <c r="S9344">
        <v>96.47</v>
      </c>
      <c r="T9344">
        <v>96.47</v>
      </c>
      <c r="U9344">
        <v>96.47</v>
      </c>
      <c r="V9344">
        <v>11.95190215</v>
      </c>
      <c r="W9344">
        <v>11.95190215</v>
      </c>
      <c r="X9344">
        <v>8.3668690370000007</v>
      </c>
      <c r="Y9344">
        <v>8.3668690370000007</v>
      </c>
    </row>
    <row r="9345" spans="1:25" x14ac:dyDescent="0.3">
      <c r="A9345" s="2">
        <v>45970</v>
      </c>
      <c r="B9345" t="s">
        <v>86</v>
      </c>
      <c r="C9345">
        <v>1206</v>
      </c>
      <c r="D9345">
        <v>7</v>
      </c>
      <c r="E9345">
        <v>1.409</v>
      </c>
      <c r="F9345">
        <v>0.57999999999999996</v>
      </c>
      <c r="G9345">
        <v>9.86</v>
      </c>
      <c r="H9345">
        <v>9.86</v>
      </c>
      <c r="I9345" t="s">
        <v>149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X9345">
        <v>0</v>
      </c>
      <c r="Y9345">
        <v>0</v>
      </c>
    </row>
    <row r="9346" spans="1:25" x14ac:dyDescent="0.3">
      <c r="A9346" s="2">
        <v>45970</v>
      </c>
      <c r="B9346" t="s">
        <v>32</v>
      </c>
      <c r="C9346">
        <v>498</v>
      </c>
      <c r="D9346">
        <v>0</v>
      </c>
      <c r="F9346">
        <v>0</v>
      </c>
      <c r="G9346">
        <v>0</v>
      </c>
      <c r="H9346">
        <v>0</v>
      </c>
      <c r="I9346" t="s">
        <v>149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5" x14ac:dyDescent="0.3">
      <c r="A9347" s="2">
        <v>45970</v>
      </c>
      <c r="B9347" t="s">
        <v>38</v>
      </c>
      <c r="C9347">
        <v>1006</v>
      </c>
      <c r="D9347">
        <v>11</v>
      </c>
      <c r="E9347">
        <v>0.55400000000000005</v>
      </c>
      <c r="F9347">
        <v>1.093</v>
      </c>
      <c r="G9347">
        <v>6.09</v>
      </c>
      <c r="H9347">
        <v>6.09</v>
      </c>
      <c r="I9347" t="s">
        <v>149</v>
      </c>
      <c r="J9347">
        <v>3</v>
      </c>
      <c r="K9347">
        <v>3</v>
      </c>
      <c r="L9347">
        <v>3</v>
      </c>
      <c r="M9347">
        <v>3</v>
      </c>
      <c r="N9347">
        <v>5</v>
      </c>
      <c r="O9347">
        <v>5</v>
      </c>
      <c r="P9347">
        <v>5</v>
      </c>
      <c r="Q9347">
        <v>5</v>
      </c>
      <c r="R9347">
        <v>150.33000000000001</v>
      </c>
      <c r="S9347">
        <v>150.33000000000001</v>
      </c>
      <c r="T9347">
        <v>150.33000000000001</v>
      </c>
      <c r="U9347">
        <v>150.33000000000001</v>
      </c>
      <c r="V9347">
        <v>4.0510876070000004</v>
      </c>
      <c r="W9347">
        <v>4.0510876070000004</v>
      </c>
      <c r="X9347">
        <v>24.684729059999999</v>
      </c>
      <c r="Y9347">
        <v>24.684729059999999</v>
      </c>
    </row>
    <row r="9348" spans="1:25" x14ac:dyDescent="0.3">
      <c r="A9348" s="2">
        <v>45970</v>
      </c>
      <c r="B9348" t="s">
        <v>86</v>
      </c>
      <c r="C9348">
        <v>239</v>
      </c>
      <c r="D9348">
        <v>1</v>
      </c>
      <c r="E9348">
        <v>2.4900000000000002</v>
      </c>
      <c r="F9348">
        <v>0.41799999999999998</v>
      </c>
      <c r="G9348">
        <v>2.4900000000000002</v>
      </c>
      <c r="H9348">
        <v>2.4900000000000002</v>
      </c>
      <c r="I9348" t="s">
        <v>149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X9348">
        <v>0</v>
      </c>
      <c r="Y9348">
        <v>0</v>
      </c>
    </row>
    <row r="9349" spans="1:25" x14ac:dyDescent="0.3">
      <c r="A9349" s="2">
        <v>45970</v>
      </c>
      <c r="B9349" t="s">
        <v>32</v>
      </c>
      <c r="C9349">
        <v>43</v>
      </c>
      <c r="D9349">
        <v>0</v>
      </c>
      <c r="F9349">
        <v>0</v>
      </c>
      <c r="G9349">
        <v>0</v>
      </c>
      <c r="H9349">
        <v>0</v>
      </c>
      <c r="I9349" t="s">
        <v>149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5" x14ac:dyDescent="0.3">
      <c r="A9350" s="2">
        <v>45970</v>
      </c>
      <c r="B9350" t="s">
        <v>46</v>
      </c>
      <c r="C9350">
        <v>509</v>
      </c>
      <c r="D9350">
        <v>3</v>
      </c>
      <c r="E9350">
        <v>2.0299999999999998</v>
      </c>
      <c r="F9350">
        <v>0.58899999999999997</v>
      </c>
      <c r="G9350">
        <v>6.09</v>
      </c>
      <c r="H9350">
        <v>6.09</v>
      </c>
      <c r="I9350" t="s">
        <v>149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X9350">
        <v>0</v>
      </c>
      <c r="Y9350">
        <v>0</v>
      </c>
    </row>
    <row r="9351" spans="1:25" x14ac:dyDescent="0.3">
      <c r="A9351" s="2">
        <v>45970</v>
      </c>
      <c r="B9351" t="s">
        <v>86</v>
      </c>
      <c r="C9351">
        <v>449</v>
      </c>
      <c r="D9351">
        <v>3</v>
      </c>
      <c r="E9351">
        <v>0.85</v>
      </c>
      <c r="F9351">
        <v>0.66800000000000004</v>
      </c>
      <c r="G9351">
        <v>2.5499999999999998</v>
      </c>
      <c r="H9351">
        <v>2.5499999999999998</v>
      </c>
      <c r="I9351" t="s">
        <v>149</v>
      </c>
      <c r="J9351">
        <v>3</v>
      </c>
      <c r="K9351">
        <v>3</v>
      </c>
      <c r="L9351">
        <v>3</v>
      </c>
      <c r="M9351">
        <v>3</v>
      </c>
      <c r="N9351">
        <v>4</v>
      </c>
      <c r="O9351">
        <v>4</v>
      </c>
      <c r="P9351">
        <v>4</v>
      </c>
      <c r="Q9351">
        <v>4</v>
      </c>
      <c r="R9351">
        <v>201.74</v>
      </c>
      <c r="S9351">
        <v>201.74</v>
      </c>
      <c r="T9351">
        <v>201.74</v>
      </c>
      <c r="U9351">
        <v>201.74</v>
      </c>
      <c r="V9351">
        <v>1.264003172</v>
      </c>
      <c r="W9351">
        <v>1.264003172</v>
      </c>
      <c r="X9351">
        <v>79.113725489999993</v>
      </c>
      <c r="Y9351">
        <v>79.113725489999993</v>
      </c>
    </row>
    <row r="9352" spans="1:25" x14ac:dyDescent="0.3">
      <c r="A9352" s="2">
        <v>45970</v>
      </c>
      <c r="B9352" t="s">
        <v>46</v>
      </c>
      <c r="C9352">
        <v>70</v>
      </c>
      <c r="D9352">
        <v>0</v>
      </c>
      <c r="F9352">
        <v>0</v>
      </c>
      <c r="G9352">
        <v>0</v>
      </c>
      <c r="H9352">
        <v>0</v>
      </c>
      <c r="I9352" t="s">
        <v>149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5" x14ac:dyDescent="0.3">
      <c r="A9353" s="2">
        <v>45970</v>
      </c>
      <c r="B9353" t="s">
        <v>32</v>
      </c>
      <c r="C9353">
        <v>432</v>
      </c>
      <c r="D9353">
        <v>5</v>
      </c>
      <c r="E9353">
        <v>0.6</v>
      </c>
      <c r="F9353">
        <v>1.157</v>
      </c>
      <c r="G9353">
        <v>3</v>
      </c>
      <c r="H9353">
        <v>3</v>
      </c>
      <c r="I9353" t="s">
        <v>149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X9353">
        <v>0</v>
      </c>
      <c r="Y9353">
        <v>0</v>
      </c>
    </row>
    <row r="9354" spans="1:25" x14ac:dyDescent="0.3">
      <c r="A9354" s="2">
        <v>45970</v>
      </c>
      <c r="B9354" t="s">
        <v>38</v>
      </c>
      <c r="C9354">
        <v>4767</v>
      </c>
      <c r="D9354">
        <v>15</v>
      </c>
      <c r="E9354">
        <v>0.371</v>
      </c>
      <c r="F9354">
        <v>0.315</v>
      </c>
      <c r="G9354">
        <v>5.57</v>
      </c>
      <c r="H9354">
        <v>5.57</v>
      </c>
      <c r="I9354" t="s">
        <v>149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X9354">
        <v>0</v>
      </c>
      <c r="Y9354">
        <v>0</v>
      </c>
    </row>
    <row r="9355" spans="1:25" x14ac:dyDescent="0.3">
      <c r="A9355" s="2">
        <v>45970</v>
      </c>
      <c r="B9355" t="s">
        <v>40</v>
      </c>
      <c r="C9355">
        <v>122</v>
      </c>
      <c r="D9355">
        <v>0</v>
      </c>
      <c r="F9355">
        <v>0</v>
      </c>
      <c r="G9355">
        <v>0</v>
      </c>
      <c r="H9355">
        <v>0</v>
      </c>
      <c r="I9355" t="s">
        <v>149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5" x14ac:dyDescent="0.3">
      <c r="A9356" s="2">
        <v>45970</v>
      </c>
      <c r="B9356" t="s">
        <v>76</v>
      </c>
      <c r="C9356">
        <v>185</v>
      </c>
      <c r="D9356">
        <v>1</v>
      </c>
      <c r="E9356">
        <v>4.95</v>
      </c>
      <c r="F9356">
        <v>0.54100000000000004</v>
      </c>
      <c r="G9356">
        <v>4.95</v>
      </c>
      <c r="H9356">
        <v>4.95</v>
      </c>
      <c r="I9356" t="s">
        <v>149</v>
      </c>
      <c r="J9356">
        <v>2</v>
      </c>
      <c r="K9356">
        <v>2</v>
      </c>
      <c r="L9356">
        <v>2</v>
      </c>
      <c r="M9356">
        <v>2</v>
      </c>
      <c r="N9356">
        <v>2</v>
      </c>
      <c r="O9356">
        <v>2</v>
      </c>
      <c r="P9356">
        <v>2</v>
      </c>
      <c r="Q9356">
        <v>2</v>
      </c>
      <c r="R9356">
        <v>203.76</v>
      </c>
      <c r="S9356">
        <v>203.76</v>
      </c>
      <c r="T9356">
        <v>203.76</v>
      </c>
      <c r="U9356">
        <v>203.76</v>
      </c>
      <c r="V9356">
        <v>2.4293286219999999</v>
      </c>
      <c r="W9356">
        <v>2.4293286219999999</v>
      </c>
      <c r="X9356">
        <v>41.163636359999998</v>
      </c>
      <c r="Y9356">
        <v>41.163636359999998</v>
      </c>
    </row>
    <row r="9357" spans="1:25" x14ac:dyDescent="0.3">
      <c r="A9357" s="2">
        <v>45970</v>
      </c>
      <c r="B9357" t="s">
        <v>92</v>
      </c>
      <c r="C9357">
        <v>21</v>
      </c>
      <c r="D9357">
        <v>0</v>
      </c>
      <c r="F9357">
        <v>0</v>
      </c>
      <c r="G9357">
        <v>0</v>
      </c>
      <c r="H9357">
        <v>0</v>
      </c>
      <c r="I9357" t="s">
        <v>149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5" x14ac:dyDescent="0.3">
      <c r="A9358" s="2">
        <v>45970</v>
      </c>
      <c r="B9358" t="s">
        <v>68</v>
      </c>
      <c r="C9358">
        <v>570</v>
      </c>
      <c r="D9358">
        <v>2</v>
      </c>
      <c r="E9358">
        <v>4.9850000000000003</v>
      </c>
      <c r="F9358">
        <v>0.35099999999999998</v>
      </c>
      <c r="G9358">
        <v>9.9700000000000006</v>
      </c>
      <c r="H9358">
        <v>9.9700000000000006</v>
      </c>
      <c r="I9358" t="s">
        <v>149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X9358">
        <v>0</v>
      </c>
      <c r="Y9358">
        <v>0</v>
      </c>
    </row>
    <row r="9359" spans="1:25" x14ac:dyDescent="0.3">
      <c r="A9359" s="2">
        <v>45970</v>
      </c>
      <c r="B9359" t="s">
        <v>70</v>
      </c>
      <c r="C9359">
        <v>710</v>
      </c>
      <c r="D9359">
        <v>0</v>
      </c>
      <c r="F9359">
        <v>0</v>
      </c>
      <c r="G9359">
        <v>0</v>
      </c>
      <c r="H9359">
        <v>0</v>
      </c>
      <c r="I9359" t="s">
        <v>149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5" x14ac:dyDescent="0.3">
      <c r="A9360" s="2">
        <v>45970</v>
      </c>
      <c r="B9360" t="s">
        <v>78</v>
      </c>
      <c r="C9360">
        <v>98</v>
      </c>
      <c r="D9360">
        <v>1</v>
      </c>
      <c r="E9360">
        <v>2.85</v>
      </c>
      <c r="F9360">
        <v>1.02</v>
      </c>
      <c r="G9360">
        <v>2.85</v>
      </c>
      <c r="H9360">
        <v>2.85</v>
      </c>
      <c r="I9360" t="s">
        <v>149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X9360">
        <v>0</v>
      </c>
      <c r="Y9360">
        <v>0</v>
      </c>
    </row>
    <row r="9361" spans="1:25" x14ac:dyDescent="0.3">
      <c r="A9361" s="2">
        <v>45970</v>
      </c>
      <c r="B9361" t="s">
        <v>74</v>
      </c>
      <c r="C9361">
        <v>119</v>
      </c>
      <c r="D9361">
        <v>0</v>
      </c>
      <c r="F9361">
        <v>0</v>
      </c>
      <c r="G9361">
        <v>0</v>
      </c>
      <c r="H9361">
        <v>0</v>
      </c>
      <c r="I9361" t="s">
        <v>149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5" x14ac:dyDescent="0.3">
      <c r="A9362" s="2">
        <v>45970</v>
      </c>
      <c r="B9362" t="s">
        <v>64</v>
      </c>
      <c r="C9362">
        <v>135</v>
      </c>
      <c r="D9362">
        <v>0</v>
      </c>
      <c r="F9362">
        <v>0</v>
      </c>
      <c r="G9362">
        <v>0</v>
      </c>
      <c r="H9362">
        <v>0</v>
      </c>
      <c r="I9362" t="s">
        <v>149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5" x14ac:dyDescent="0.3">
      <c r="A9363" s="2">
        <v>45970</v>
      </c>
      <c r="B9363" t="s">
        <v>86</v>
      </c>
      <c r="C9363">
        <v>331</v>
      </c>
      <c r="D9363">
        <v>2</v>
      </c>
      <c r="E9363">
        <v>4.9950000000000001</v>
      </c>
      <c r="F9363">
        <v>0.60399999999999998</v>
      </c>
      <c r="G9363">
        <v>9.99</v>
      </c>
      <c r="H9363">
        <v>9.99</v>
      </c>
      <c r="I9363" t="s">
        <v>149</v>
      </c>
      <c r="J9363">
        <v>1</v>
      </c>
      <c r="K9363">
        <v>1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139.99</v>
      </c>
      <c r="S9363">
        <v>139.99</v>
      </c>
      <c r="T9363">
        <v>139.99</v>
      </c>
      <c r="U9363">
        <v>139.99</v>
      </c>
      <c r="V9363">
        <v>7.1362240159999999</v>
      </c>
      <c r="W9363">
        <v>7.1362240159999999</v>
      </c>
      <c r="X9363">
        <v>14.01301301</v>
      </c>
      <c r="Y9363">
        <v>14.01301301</v>
      </c>
    </row>
    <row r="9364" spans="1:25" x14ac:dyDescent="0.3">
      <c r="A9364" s="2">
        <v>45970</v>
      </c>
      <c r="B9364" t="s">
        <v>86</v>
      </c>
      <c r="C9364">
        <v>17</v>
      </c>
      <c r="D9364">
        <v>0</v>
      </c>
      <c r="F9364">
        <v>0</v>
      </c>
      <c r="G9364">
        <v>0</v>
      </c>
      <c r="H9364">
        <v>0</v>
      </c>
      <c r="I9364" t="s">
        <v>149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5" x14ac:dyDescent="0.3">
      <c r="A9365" s="2">
        <v>45970</v>
      </c>
      <c r="B9365" t="s">
        <v>66</v>
      </c>
      <c r="C9365">
        <v>90</v>
      </c>
      <c r="D9365">
        <v>1</v>
      </c>
      <c r="E9365">
        <v>6.37</v>
      </c>
      <c r="F9365">
        <v>1.111</v>
      </c>
      <c r="G9365">
        <v>6.37</v>
      </c>
      <c r="H9365">
        <v>6.37</v>
      </c>
      <c r="I9365" t="s">
        <v>149</v>
      </c>
      <c r="J9365">
        <v>1</v>
      </c>
      <c r="K9365">
        <v>1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27.99</v>
      </c>
      <c r="S9365">
        <v>27.99</v>
      </c>
      <c r="T9365">
        <v>27.99</v>
      </c>
      <c r="U9365">
        <v>27.99</v>
      </c>
      <c r="V9365">
        <v>22.758127900000002</v>
      </c>
      <c r="W9365">
        <v>22.758127900000002</v>
      </c>
      <c r="X9365">
        <v>4.3940345369999996</v>
      </c>
      <c r="Y9365">
        <v>4.3940345369999996</v>
      </c>
    </row>
    <row r="9366" spans="1:25" x14ac:dyDescent="0.3">
      <c r="A9366" s="2">
        <v>45971</v>
      </c>
      <c r="B9366" t="s">
        <v>66</v>
      </c>
      <c r="C9366">
        <v>54</v>
      </c>
      <c r="D9366">
        <v>0</v>
      </c>
      <c r="F9366">
        <v>0</v>
      </c>
      <c r="G9366">
        <v>0</v>
      </c>
      <c r="H9366">
        <v>0</v>
      </c>
      <c r="I9366" t="s">
        <v>149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5" x14ac:dyDescent="0.3">
      <c r="A9367" s="2">
        <v>45971</v>
      </c>
      <c r="B9367" t="s">
        <v>42</v>
      </c>
      <c r="C9367">
        <v>7967</v>
      </c>
      <c r="D9367">
        <v>108</v>
      </c>
      <c r="E9367">
        <v>1.79</v>
      </c>
      <c r="F9367">
        <v>1.3560000000000001</v>
      </c>
      <c r="G9367">
        <v>193.32</v>
      </c>
      <c r="H9367">
        <v>193.32</v>
      </c>
      <c r="I9367" t="s">
        <v>149</v>
      </c>
      <c r="J9367">
        <v>19</v>
      </c>
      <c r="K9367">
        <v>26</v>
      </c>
      <c r="L9367">
        <v>26</v>
      </c>
      <c r="M9367">
        <v>26</v>
      </c>
      <c r="N9367">
        <v>19</v>
      </c>
      <c r="O9367">
        <v>26</v>
      </c>
      <c r="P9367">
        <v>26</v>
      </c>
      <c r="Q9367">
        <v>26</v>
      </c>
      <c r="R9367">
        <v>504.75</v>
      </c>
      <c r="S9367">
        <v>727.33</v>
      </c>
      <c r="T9367">
        <v>727.33</v>
      </c>
      <c r="U9367">
        <v>727.33</v>
      </c>
      <c r="V9367">
        <v>26.57940687</v>
      </c>
      <c r="W9367">
        <v>26.57940687</v>
      </c>
      <c r="X9367">
        <v>3.762311194</v>
      </c>
      <c r="Y9367">
        <v>3.762311194</v>
      </c>
    </row>
    <row r="9368" spans="1:25" x14ac:dyDescent="0.3">
      <c r="A9368" s="2">
        <v>45971</v>
      </c>
      <c r="B9368" t="s">
        <v>40</v>
      </c>
      <c r="C9368">
        <v>2711</v>
      </c>
      <c r="D9368">
        <v>29</v>
      </c>
      <c r="E9368">
        <v>3.1720000000000002</v>
      </c>
      <c r="F9368">
        <v>1.07</v>
      </c>
      <c r="G9368">
        <v>91.98</v>
      </c>
      <c r="H9368">
        <v>91.98</v>
      </c>
      <c r="I9368" t="s">
        <v>149</v>
      </c>
      <c r="J9368">
        <v>4</v>
      </c>
      <c r="K9368">
        <v>7</v>
      </c>
      <c r="L9368">
        <v>7</v>
      </c>
      <c r="M9368">
        <v>7</v>
      </c>
      <c r="N9368">
        <v>4</v>
      </c>
      <c r="O9368">
        <v>7</v>
      </c>
      <c r="P9368">
        <v>7</v>
      </c>
      <c r="Q9368">
        <v>7</v>
      </c>
      <c r="R9368">
        <v>117.13</v>
      </c>
      <c r="S9368">
        <v>204.38</v>
      </c>
      <c r="T9368">
        <v>204.38</v>
      </c>
      <c r="U9368">
        <v>204.38</v>
      </c>
      <c r="V9368">
        <v>45.00440356</v>
      </c>
      <c r="W9368">
        <v>45.00440356</v>
      </c>
      <c r="X9368">
        <v>2.2220047840000001</v>
      </c>
      <c r="Y9368">
        <v>2.2220047840000001</v>
      </c>
    </row>
    <row r="9369" spans="1:25" x14ac:dyDescent="0.3">
      <c r="A9369" s="2">
        <v>45971</v>
      </c>
      <c r="B9369" t="s">
        <v>46</v>
      </c>
      <c r="C9369">
        <v>2523</v>
      </c>
      <c r="D9369">
        <v>13</v>
      </c>
      <c r="E9369">
        <v>4.2679999999999998</v>
      </c>
      <c r="F9369">
        <v>0.51500000000000001</v>
      </c>
      <c r="G9369">
        <v>55.49</v>
      </c>
      <c r="H9369">
        <v>55.49</v>
      </c>
      <c r="I9369" t="s">
        <v>149</v>
      </c>
      <c r="J9369">
        <v>2</v>
      </c>
      <c r="K9369">
        <v>2</v>
      </c>
      <c r="L9369">
        <v>2</v>
      </c>
      <c r="M9369">
        <v>2</v>
      </c>
      <c r="N9369">
        <v>2</v>
      </c>
      <c r="O9369">
        <v>2</v>
      </c>
      <c r="P9369">
        <v>2</v>
      </c>
      <c r="Q9369">
        <v>2</v>
      </c>
      <c r="R9369">
        <v>62.98</v>
      </c>
      <c r="S9369">
        <v>62.98</v>
      </c>
      <c r="T9369">
        <v>62.98</v>
      </c>
      <c r="U9369">
        <v>62.98</v>
      </c>
      <c r="V9369">
        <v>88.107335660000004</v>
      </c>
      <c r="W9369">
        <v>88.107335660000004</v>
      </c>
      <c r="X9369">
        <v>1.1349792759999999</v>
      </c>
      <c r="Y9369">
        <v>1.1349792759999999</v>
      </c>
    </row>
    <row r="9370" spans="1:25" x14ac:dyDescent="0.3">
      <c r="A9370" s="2">
        <v>45971</v>
      </c>
      <c r="B9370" t="s">
        <v>62</v>
      </c>
      <c r="C9370">
        <v>1834</v>
      </c>
      <c r="D9370">
        <v>5</v>
      </c>
      <c r="E9370">
        <v>3.96</v>
      </c>
      <c r="F9370">
        <v>0.27300000000000002</v>
      </c>
      <c r="G9370">
        <v>19.8</v>
      </c>
      <c r="H9370">
        <v>19.8</v>
      </c>
      <c r="I9370" t="s">
        <v>149</v>
      </c>
      <c r="J9370">
        <v>1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36.49</v>
      </c>
      <c r="S9370">
        <v>36.49</v>
      </c>
      <c r="T9370">
        <v>36.49</v>
      </c>
      <c r="U9370">
        <v>36.49</v>
      </c>
      <c r="V9370">
        <v>54.261441490000003</v>
      </c>
      <c r="W9370">
        <v>54.261441490000003</v>
      </c>
      <c r="X9370">
        <v>1.8429292930000001</v>
      </c>
      <c r="Y9370">
        <v>1.8429292930000001</v>
      </c>
    </row>
    <row r="9371" spans="1:25" x14ac:dyDescent="0.3">
      <c r="A9371" s="2">
        <v>45971</v>
      </c>
      <c r="B9371" t="s">
        <v>38</v>
      </c>
      <c r="C9371">
        <v>3013</v>
      </c>
      <c r="D9371">
        <v>30</v>
      </c>
      <c r="E9371">
        <v>1.546</v>
      </c>
      <c r="F9371">
        <v>0.996</v>
      </c>
      <c r="G9371">
        <v>46.39</v>
      </c>
      <c r="H9371">
        <v>46.39</v>
      </c>
      <c r="I9371" t="s">
        <v>149</v>
      </c>
      <c r="J9371">
        <v>3</v>
      </c>
      <c r="K9371">
        <v>3</v>
      </c>
      <c r="L9371">
        <v>3</v>
      </c>
      <c r="M9371">
        <v>3</v>
      </c>
      <c r="N9371">
        <v>3</v>
      </c>
      <c r="O9371">
        <v>3</v>
      </c>
      <c r="P9371">
        <v>3</v>
      </c>
      <c r="Q9371">
        <v>3</v>
      </c>
      <c r="R9371">
        <v>85.86</v>
      </c>
      <c r="S9371">
        <v>85.86</v>
      </c>
      <c r="T9371">
        <v>85.86</v>
      </c>
      <c r="U9371">
        <v>85.86</v>
      </c>
      <c r="V9371">
        <v>54.029815980000002</v>
      </c>
      <c r="W9371">
        <v>54.029815980000002</v>
      </c>
      <c r="X9371">
        <v>1.85082992</v>
      </c>
      <c r="Y9371">
        <v>1.85082992</v>
      </c>
    </row>
    <row r="9372" spans="1:25" x14ac:dyDescent="0.3">
      <c r="A9372" s="2">
        <v>45971</v>
      </c>
      <c r="B9372" t="s">
        <v>84</v>
      </c>
      <c r="C9372">
        <v>5260</v>
      </c>
      <c r="D9372">
        <v>64</v>
      </c>
      <c r="E9372">
        <v>1.992</v>
      </c>
      <c r="F9372">
        <v>1.2170000000000001</v>
      </c>
      <c r="G9372">
        <v>127.46</v>
      </c>
      <c r="H9372">
        <v>127.46</v>
      </c>
      <c r="I9372" t="s">
        <v>149</v>
      </c>
      <c r="J9372">
        <v>11</v>
      </c>
      <c r="K9372">
        <v>17</v>
      </c>
      <c r="L9372">
        <v>17</v>
      </c>
      <c r="M9372">
        <v>17</v>
      </c>
      <c r="N9372">
        <v>12</v>
      </c>
      <c r="O9372">
        <v>18</v>
      </c>
      <c r="P9372">
        <v>18</v>
      </c>
      <c r="Q9372">
        <v>18</v>
      </c>
      <c r="R9372">
        <v>422.46</v>
      </c>
      <c r="S9372">
        <v>608.28</v>
      </c>
      <c r="T9372">
        <v>608.28</v>
      </c>
      <c r="U9372">
        <v>608.28</v>
      </c>
      <c r="V9372">
        <v>20.954165840000002</v>
      </c>
      <c r="W9372">
        <v>20.954165840000002</v>
      </c>
      <c r="X9372">
        <v>4.7723207280000004</v>
      </c>
      <c r="Y9372">
        <v>4.7723207280000004</v>
      </c>
    </row>
    <row r="9373" spans="1:25" x14ac:dyDescent="0.3">
      <c r="A9373" s="2">
        <v>45971</v>
      </c>
      <c r="B9373" t="s">
        <v>56</v>
      </c>
      <c r="C9373">
        <v>1282</v>
      </c>
      <c r="D9373">
        <v>16</v>
      </c>
      <c r="E9373">
        <v>1.7370000000000001</v>
      </c>
      <c r="F9373">
        <v>1.248</v>
      </c>
      <c r="G9373">
        <v>27.79</v>
      </c>
      <c r="H9373">
        <v>27.79</v>
      </c>
      <c r="I9373" t="s">
        <v>149</v>
      </c>
      <c r="J9373">
        <v>6</v>
      </c>
      <c r="K9373">
        <v>6</v>
      </c>
      <c r="L9373">
        <v>6</v>
      </c>
      <c r="M9373">
        <v>6</v>
      </c>
      <c r="N9373">
        <v>7</v>
      </c>
      <c r="O9373">
        <v>7</v>
      </c>
      <c r="P9373">
        <v>7</v>
      </c>
      <c r="Q9373">
        <v>7</v>
      </c>
      <c r="R9373">
        <v>217.97</v>
      </c>
      <c r="S9373">
        <v>217.97</v>
      </c>
      <c r="T9373">
        <v>217.97</v>
      </c>
      <c r="U9373">
        <v>217.97</v>
      </c>
      <c r="V9373">
        <v>12.74946093</v>
      </c>
      <c r="W9373">
        <v>12.74946093</v>
      </c>
      <c r="X9373">
        <v>7.843468874</v>
      </c>
      <c r="Y9373">
        <v>7.843468874</v>
      </c>
    </row>
    <row r="9374" spans="1:25" x14ac:dyDescent="0.3">
      <c r="A9374" s="2">
        <v>45971</v>
      </c>
      <c r="B9374" t="s">
        <v>50</v>
      </c>
      <c r="C9374">
        <v>2777</v>
      </c>
      <c r="D9374">
        <v>28</v>
      </c>
      <c r="E9374">
        <v>1.4410000000000001</v>
      </c>
      <c r="F9374">
        <v>1.008</v>
      </c>
      <c r="G9374">
        <v>40.36</v>
      </c>
      <c r="H9374">
        <v>40.36</v>
      </c>
      <c r="I9374" t="s">
        <v>149</v>
      </c>
      <c r="J9374">
        <v>13</v>
      </c>
      <c r="K9374">
        <v>15</v>
      </c>
      <c r="L9374">
        <v>15</v>
      </c>
      <c r="M9374">
        <v>15</v>
      </c>
      <c r="N9374">
        <v>13</v>
      </c>
      <c r="O9374">
        <v>15</v>
      </c>
      <c r="P9374">
        <v>15</v>
      </c>
      <c r="Q9374">
        <v>15</v>
      </c>
      <c r="R9374">
        <v>541.47</v>
      </c>
      <c r="S9374">
        <v>624.96</v>
      </c>
      <c r="T9374">
        <v>624.96</v>
      </c>
      <c r="U9374">
        <v>624.96</v>
      </c>
      <c r="V9374">
        <v>6.4580133130000004</v>
      </c>
      <c r="W9374">
        <v>6.4580133130000004</v>
      </c>
      <c r="X9374">
        <v>15.484638260000001</v>
      </c>
      <c r="Y9374">
        <v>15.484638260000001</v>
      </c>
    </row>
    <row r="9375" spans="1:25" x14ac:dyDescent="0.3">
      <c r="A9375" s="2">
        <v>45971</v>
      </c>
      <c r="B9375" t="s">
        <v>60</v>
      </c>
      <c r="C9375">
        <v>1693</v>
      </c>
      <c r="D9375">
        <v>11</v>
      </c>
      <c r="E9375">
        <v>1.645</v>
      </c>
      <c r="F9375">
        <v>0.65</v>
      </c>
      <c r="G9375">
        <v>18.09</v>
      </c>
      <c r="H9375">
        <v>18.09</v>
      </c>
      <c r="I9375" t="s">
        <v>149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X9375">
        <v>0</v>
      </c>
      <c r="Y9375">
        <v>0</v>
      </c>
    </row>
    <row r="9376" spans="1:25" x14ac:dyDescent="0.3">
      <c r="A9376" s="2">
        <v>45971</v>
      </c>
      <c r="B9376" t="s">
        <v>86</v>
      </c>
      <c r="C9376">
        <v>228</v>
      </c>
      <c r="D9376">
        <v>2</v>
      </c>
      <c r="E9376">
        <v>3.5249999999999999</v>
      </c>
      <c r="F9376">
        <v>0.877</v>
      </c>
      <c r="G9376">
        <v>7.05</v>
      </c>
      <c r="H9376">
        <v>7.05</v>
      </c>
      <c r="I9376" t="s">
        <v>149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X9376">
        <v>0</v>
      </c>
      <c r="Y9376">
        <v>0</v>
      </c>
    </row>
    <row r="9377" spans="1:25" x14ac:dyDescent="0.3">
      <c r="A9377" s="2">
        <v>45971</v>
      </c>
      <c r="B9377" t="s">
        <v>36</v>
      </c>
      <c r="C9377">
        <v>1350</v>
      </c>
      <c r="D9377">
        <v>17</v>
      </c>
      <c r="E9377">
        <v>1.206</v>
      </c>
      <c r="F9377">
        <v>1.2589999999999999</v>
      </c>
      <c r="G9377">
        <v>20.5</v>
      </c>
      <c r="H9377">
        <v>20.5</v>
      </c>
      <c r="I9377" t="s">
        <v>149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X9377">
        <v>0</v>
      </c>
      <c r="Y9377">
        <v>0</v>
      </c>
    </row>
    <row r="9378" spans="1:25" x14ac:dyDescent="0.3">
      <c r="A9378" s="2">
        <v>45971</v>
      </c>
      <c r="B9378" t="s">
        <v>62</v>
      </c>
      <c r="C9378">
        <v>9586</v>
      </c>
      <c r="D9378">
        <v>92</v>
      </c>
      <c r="E9378">
        <v>4.54</v>
      </c>
      <c r="F9378">
        <v>0.96</v>
      </c>
      <c r="G9378">
        <v>417.7</v>
      </c>
      <c r="H9378">
        <v>417.7</v>
      </c>
      <c r="I9378" t="s">
        <v>149</v>
      </c>
      <c r="J9378">
        <v>27</v>
      </c>
      <c r="K9378">
        <v>29</v>
      </c>
      <c r="L9378">
        <v>29</v>
      </c>
      <c r="M9378">
        <v>29</v>
      </c>
      <c r="N9378">
        <v>38</v>
      </c>
      <c r="O9378">
        <v>40</v>
      </c>
      <c r="P9378">
        <v>40</v>
      </c>
      <c r="Q9378">
        <v>40</v>
      </c>
      <c r="R9378">
        <v>1448.98</v>
      </c>
      <c r="S9378">
        <v>1521.96</v>
      </c>
      <c r="T9378">
        <v>1521.96</v>
      </c>
      <c r="U9378">
        <v>1521.96</v>
      </c>
      <c r="V9378">
        <v>27.44487372</v>
      </c>
      <c r="W9378">
        <v>27.44487372</v>
      </c>
      <c r="X9378">
        <v>3.6436677039999998</v>
      </c>
      <c r="Y9378">
        <v>3.6436677039999998</v>
      </c>
    </row>
    <row r="9379" spans="1:25" x14ac:dyDescent="0.3">
      <c r="A9379" s="2">
        <v>45971</v>
      </c>
      <c r="B9379" t="s">
        <v>64</v>
      </c>
      <c r="C9379">
        <v>3165</v>
      </c>
      <c r="D9379">
        <v>26</v>
      </c>
      <c r="E9379">
        <v>4.8680000000000003</v>
      </c>
      <c r="F9379">
        <v>0.82099999999999995</v>
      </c>
      <c r="G9379">
        <v>126.56</v>
      </c>
      <c r="H9379">
        <v>126.56</v>
      </c>
      <c r="I9379" t="s">
        <v>149</v>
      </c>
      <c r="J9379">
        <v>11</v>
      </c>
      <c r="K9379">
        <v>14</v>
      </c>
      <c r="L9379">
        <v>14</v>
      </c>
      <c r="M9379">
        <v>14</v>
      </c>
      <c r="N9379">
        <v>20</v>
      </c>
      <c r="O9379">
        <v>23</v>
      </c>
      <c r="P9379">
        <v>23</v>
      </c>
      <c r="Q9379">
        <v>23</v>
      </c>
      <c r="R9379">
        <v>646.66</v>
      </c>
      <c r="S9379">
        <v>734.02</v>
      </c>
      <c r="T9379">
        <v>734.02</v>
      </c>
      <c r="U9379">
        <v>734.02</v>
      </c>
      <c r="V9379">
        <v>17.242037</v>
      </c>
      <c r="W9379">
        <v>17.242037</v>
      </c>
      <c r="X9379">
        <v>5.7997787609999998</v>
      </c>
      <c r="Y9379">
        <v>5.7997787609999998</v>
      </c>
    </row>
    <row r="9380" spans="1:25" x14ac:dyDescent="0.3">
      <c r="A9380" s="2">
        <v>45971</v>
      </c>
      <c r="B9380" t="s">
        <v>66</v>
      </c>
      <c r="C9380">
        <v>1641</v>
      </c>
      <c r="D9380">
        <v>12</v>
      </c>
      <c r="E9380">
        <v>4.7350000000000003</v>
      </c>
      <c r="F9380">
        <v>0.73099999999999998</v>
      </c>
      <c r="G9380">
        <v>56.82</v>
      </c>
      <c r="H9380">
        <v>56.82</v>
      </c>
      <c r="I9380" t="s">
        <v>149</v>
      </c>
      <c r="J9380">
        <v>5</v>
      </c>
      <c r="K9380">
        <v>5</v>
      </c>
      <c r="L9380">
        <v>5</v>
      </c>
      <c r="M9380">
        <v>5</v>
      </c>
      <c r="N9380">
        <v>8</v>
      </c>
      <c r="O9380">
        <v>8</v>
      </c>
      <c r="P9380">
        <v>8</v>
      </c>
      <c r="Q9380">
        <v>8</v>
      </c>
      <c r="R9380">
        <v>223.92</v>
      </c>
      <c r="S9380">
        <v>223.92</v>
      </c>
      <c r="T9380">
        <v>223.92</v>
      </c>
      <c r="U9380">
        <v>223.92</v>
      </c>
      <c r="V9380">
        <v>25.375133980000001</v>
      </c>
      <c r="W9380">
        <v>25.375133980000001</v>
      </c>
      <c r="X9380">
        <v>3.9408658920000001</v>
      </c>
      <c r="Y9380">
        <v>3.9408658920000001</v>
      </c>
    </row>
    <row r="9381" spans="1:25" x14ac:dyDescent="0.3">
      <c r="A9381" s="2">
        <v>45971</v>
      </c>
      <c r="B9381" t="s">
        <v>68</v>
      </c>
      <c r="C9381">
        <v>4408</v>
      </c>
      <c r="D9381">
        <v>24</v>
      </c>
      <c r="E9381">
        <v>4.1029999999999998</v>
      </c>
      <c r="F9381">
        <v>0.54400000000000004</v>
      </c>
      <c r="G9381">
        <v>98.48</v>
      </c>
      <c r="H9381">
        <v>98.48</v>
      </c>
      <c r="I9381" t="s">
        <v>149</v>
      </c>
      <c r="J9381">
        <v>11</v>
      </c>
      <c r="K9381">
        <v>12</v>
      </c>
      <c r="L9381">
        <v>12</v>
      </c>
      <c r="M9381">
        <v>12</v>
      </c>
      <c r="N9381">
        <v>15</v>
      </c>
      <c r="O9381">
        <v>17</v>
      </c>
      <c r="P9381">
        <v>17</v>
      </c>
      <c r="Q9381">
        <v>17</v>
      </c>
      <c r="R9381">
        <v>489.71</v>
      </c>
      <c r="S9381">
        <v>544.69000000000005</v>
      </c>
      <c r="T9381">
        <v>544.69000000000005</v>
      </c>
      <c r="U9381">
        <v>544.69000000000005</v>
      </c>
      <c r="V9381">
        <v>18.080008809999999</v>
      </c>
      <c r="W9381">
        <v>18.080008809999999</v>
      </c>
      <c r="X9381">
        <v>5.5309707550000002</v>
      </c>
      <c r="Y9381">
        <v>5.5309707550000002</v>
      </c>
    </row>
    <row r="9382" spans="1:25" x14ac:dyDescent="0.3">
      <c r="A9382" s="2">
        <v>45971</v>
      </c>
      <c r="B9382" t="s">
        <v>70</v>
      </c>
      <c r="C9382">
        <v>6913</v>
      </c>
      <c r="D9382">
        <v>38</v>
      </c>
      <c r="E9382">
        <v>3.3690000000000002</v>
      </c>
      <c r="F9382">
        <v>0.55000000000000004</v>
      </c>
      <c r="G9382">
        <v>128.04</v>
      </c>
      <c r="H9382">
        <v>128.04</v>
      </c>
      <c r="I9382" t="s">
        <v>149</v>
      </c>
      <c r="J9382">
        <v>21</v>
      </c>
      <c r="K9382">
        <v>25</v>
      </c>
      <c r="L9382">
        <v>25</v>
      </c>
      <c r="M9382">
        <v>25</v>
      </c>
      <c r="N9382">
        <v>29</v>
      </c>
      <c r="O9382">
        <v>33</v>
      </c>
      <c r="P9382">
        <v>33</v>
      </c>
      <c r="Q9382">
        <v>33</v>
      </c>
      <c r="R9382">
        <v>993.34</v>
      </c>
      <c r="S9382">
        <v>1109.68</v>
      </c>
      <c r="T9382">
        <v>1109.68</v>
      </c>
      <c r="U9382">
        <v>1109.68</v>
      </c>
      <c r="V9382">
        <v>11.53846154</v>
      </c>
      <c r="W9382">
        <v>11.53846154</v>
      </c>
      <c r="X9382">
        <v>8.6666666669999994</v>
      </c>
      <c r="Y9382">
        <v>8.6666666669999994</v>
      </c>
    </row>
    <row r="9383" spans="1:25" x14ac:dyDescent="0.3">
      <c r="A9383" s="2">
        <v>45971</v>
      </c>
      <c r="B9383" t="s">
        <v>32</v>
      </c>
      <c r="C9383">
        <v>1348</v>
      </c>
      <c r="D9383">
        <v>10</v>
      </c>
      <c r="E9383">
        <v>2.5510000000000002</v>
      </c>
      <c r="F9383">
        <v>0.74199999999999999</v>
      </c>
      <c r="G9383">
        <v>25.51</v>
      </c>
      <c r="H9383">
        <v>25.51</v>
      </c>
      <c r="I9383" t="s">
        <v>149</v>
      </c>
      <c r="J9383">
        <v>0</v>
      </c>
      <c r="K9383">
        <v>2</v>
      </c>
      <c r="L9383">
        <v>2</v>
      </c>
      <c r="M9383">
        <v>2</v>
      </c>
      <c r="N9383">
        <v>0</v>
      </c>
      <c r="O9383">
        <v>2</v>
      </c>
      <c r="P9383">
        <v>2</v>
      </c>
      <c r="Q9383">
        <v>2</v>
      </c>
      <c r="R9383">
        <v>0</v>
      </c>
      <c r="S9383">
        <v>59.37</v>
      </c>
      <c r="T9383">
        <v>59.37</v>
      </c>
      <c r="U9383">
        <v>59.37</v>
      </c>
      <c r="V9383">
        <v>42.967828869999998</v>
      </c>
      <c r="W9383">
        <v>42.967828869999998</v>
      </c>
      <c r="X9383">
        <v>2.3273226189999998</v>
      </c>
      <c r="Y9383">
        <v>2.3273226189999998</v>
      </c>
    </row>
    <row r="9384" spans="1:25" x14ac:dyDescent="0.3">
      <c r="A9384" s="2">
        <v>45971</v>
      </c>
      <c r="B9384" t="s">
        <v>72</v>
      </c>
      <c r="C9384">
        <v>2073</v>
      </c>
      <c r="D9384">
        <v>19</v>
      </c>
      <c r="E9384">
        <v>2.7930000000000001</v>
      </c>
      <c r="F9384">
        <v>0.91700000000000004</v>
      </c>
      <c r="G9384">
        <v>53.06</v>
      </c>
      <c r="H9384">
        <v>53.06</v>
      </c>
      <c r="I9384" t="s">
        <v>149</v>
      </c>
      <c r="J9384">
        <v>3</v>
      </c>
      <c r="K9384">
        <v>4</v>
      </c>
      <c r="L9384">
        <v>4</v>
      </c>
      <c r="M9384">
        <v>4</v>
      </c>
      <c r="N9384">
        <v>5</v>
      </c>
      <c r="O9384">
        <v>7</v>
      </c>
      <c r="P9384">
        <v>7</v>
      </c>
      <c r="Q9384">
        <v>7</v>
      </c>
      <c r="R9384">
        <v>184.9</v>
      </c>
      <c r="S9384">
        <v>239.88</v>
      </c>
      <c r="T9384">
        <v>239.88</v>
      </c>
      <c r="U9384">
        <v>239.88</v>
      </c>
      <c r="V9384">
        <v>22.119393030000001</v>
      </c>
      <c r="W9384">
        <v>22.119393030000001</v>
      </c>
      <c r="X9384">
        <v>4.5209197139999997</v>
      </c>
      <c r="Y9384">
        <v>4.5209197139999997</v>
      </c>
    </row>
    <row r="9385" spans="1:25" x14ac:dyDescent="0.3">
      <c r="A9385" s="2">
        <v>45971</v>
      </c>
      <c r="B9385" t="s">
        <v>74</v>
      </c>
      <c r="C9385">
        <v>1812</v>
      </c>
      <c r="D9385">
        <v>12</v>
      </c>
      <c r="E9385">
        <v>2.6669999999999998</v>
      </c>
      <c r="F9385">
        <v>0.66200000000000003</v>
      </c>
      <c r="G9385">
        <v>32</v>
      </c>
      <c r="H9385">
        <v>32</v>
      </c>
      <c r="I9385" t="s">
        <v>149</v>
      </c>
      <c r="J9385">
        <v>1</v>
      </c>
      <c r="K9385">
        <v>2</v>
      </c>
      <c r="L9385">
        <v>2</v>
      </c>
      <c r="M9385">
        <v>2</v>
      </c>
      <c r="N9385">
        <v>1</v>
      </c>
      <c r="O9385">
        <v>3</v>
      </c>
      <c r="P9385">
        <v>3</v>
      </c>
      <c r="Q9385">
        <v>3</v>
      </c>
      <c r="R9385">
        <v>26.88</v>
      </c>
      <c r="S9385">
        <v>89.86</v>
      </c>
      <c r="T9385">
        <v>89.86</v>
      </c>
      <c r="U9385">
        <v>89.86</v>
      </c>
      <c r="V9385">
        <v>35.610950369999998</v>
      </c>
      <c r="W9385">
        <v>35.610950369999998</v>
      </c>
      <c r="X9385">
        <v>2.808125</v>
      </c>
      <c r="Y9385">
        <v>2.808125</v>
      </c>
    </row>
    <row r="9386" spans="1:25" x14ac:dyDescent="0.3">
      <c r="A9386" s="2">
        <v>45971</v>
      </c>
      <c r="B9386" t="s">
        <v>76</v>
      </c>
      <c r="C9386">
        <v>2673</v>
      </c>
      <c r="D9386">
        <v>8</v>
      </c>
      <c r="E9386">
        <v>3.7029999999999998</v>
      </c>
      <c r="F9386">
        <v>0.29899999999999999</v>
      </c>
      <c r="G9386">
        <v>29.62</v>
      </c>
      <c r="H9386">
        <v>29.62</v>
      </c>
      <c r="I9386" t="s">
        <v>149</v>
      </c>
      <c r="J9386">
        <v>4</v>
      </c>
      <c r="K9386">
        <v>4</v>
      </c>
      <c r="L9386">
        <v>4</v>
      </c>
      <c r="M9386">
        <v>4</v>
      </c>
      <c r="N9386">
        <v>4</v>
      </c>
      <c r="O9386">
        <v>4</v>
      </c>
      <c r="P9386">
        <v>4</v>
      </c>
      <c r="Q9386">
        <v>4</v>
      </c>
      <c r="R9386">
        <v>116.74</v>
      </c>
      <c r="S9386">
        <v>116.74</v>
      </c>
      <c r="T9386">
        <v>116.74</v>
      </c>
      <c r="U9386">
        <v>116.74</v>
      </c>
      <c r="V9386">
        <v>25.372622920000001</v>
      </c>
      <c r="W9386">
        <v>25.372622920000001</v>
      </c>
      <c r="X9386">
        <v>3.941255908</v>
      </c>
      <c r="Y9386">
        <v>3.941255908</v>
      </c>
    </row>
    <row r="9387" spans="1:25" x14ac:dyDescent="0.3">
      <c r="A9387" s="2">
        <v>45971</v>
      </c>
      <c r="B9387" t="s">
        <v>78</v>
      </c>
      <c r="C9387">
        <v>809</v>
      </c>
      <c r="D9387">
        <v>10</v>
      </c>
      <c r="E9387">
        <v>4.8449999999999998</v>
      </c>
      <c r="F9387">
        <v>1.236</v>
      </c>
      <c r="G9387">
        <v>48.45</v>
      </c>
      <c r="H9387">
        <v>48.45</v>
      </c>
      <c r="I9387" t="s">
        <v>149</v>
      </c>
      <c r="J9387">
        <v>3</v>
      </c>
      <c r="K9387">
        <v>4</v>
      </c>
      <c r="L9387">
        <v>4</v>
      </c>
      <c r="M9387">
        <v>4</v>
      </c>
      <c r="N9387">
        <v>3</v>
      </c>
      <c r="O9387">
        <v>4</v>
      </c>
      <c r="P9387">
        <v>4</v>
      </c>
      <c r="Q9387">
        <v>4</v>
      </c>
      <c r="R9387">
        <v>90.74</v>
      </c>
      <c r="S9387">
        <v>117.62</v>
      </c>
      <c r="T9387">
        <v>117.62</v>
      </c>
      <c r="U9387">
        <v>117.62</v>
      </c>
      <c r="V9387">
        <v>41.19197415</v>
      </c>
      <c r="W9387">
        <v>41.19197415</v>
      </c>
      <c r="X9387">
        <v>2.4276573789999998</v>
      </c>
      <c r="Y9387">
        <v>2.4276573789999998</v>
      </c>
    </row>
    <row r="9388" spans="1:25" x14ac:dyDescent="0.3">
      <c r="A9388" s="2">
        <v>45971</v>
      </c>
      <c r="B9388" t="s">
        <v>17</v>
      </c>
      <c r="C9388">
        <v>1987</v>
      </c>
      <c r="D9388">
        <v>11</v>
      </c>
      <c r="E9388">
        <v>2.1890000000000001</v>
      </c>
      <c r="F9388">
        <v>0.55400000000000005</v>
      </c>
      <c r="G9388">
        <v>24.08</v>
      </c>
      <c r="H9388">
        <v>24.08</v>
      </c>
      <c r="I9388" t="s">
        <v>149</v>
      </c>
      <c r="J9388">
        <v>1</v>
      </c>
      <c r="K9388">
        <v>1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35.880000000000003</v>
      </c>
      <c r="S9388">
        <v>35.880000000000003</v>
      </c>
      <c r="T9388">
        <v>35.880000000000003</v>
      </c>
      <c r="U9388">
        <v>35.880000000000003</v>
      </c>
      <c r="V9388">
        <v>67.112597550000004</v>
      </c>
      <c r="W9388">
        <v>67.112597550000004</v>
      </c>
      <c r="X9388">
        <v>1.490033223</v>
      </c>
      <c r="Y9388">
        <v>1.490033223</v>
      </c>
    </row>
    <row r="9389" spans="1:25" x14ac:dyDescent="0.3">
      <c r="A9389" s="2">
        <v>45971</v>
      </c>
      <c r="B9389" t="s">
        <v>90</v>
      </c>
      <c r="C9389">
        <v>1951</v>
      </c>
      <c r="D9389">
        <v>10</v>
      </c>
      <c r="E9389">
        <v>3.5209999999999999</v>
      </c>
      <c r="F9389">
        <v>0.51300000000000001</v>
      </c>
      <c r="G9389">
        <v>35.21</v>
      </c>
      <c r="H9389">
        <v>35.21</v>
      </c>
      <c r="I9389" t="s">
        <v>149</v>
      </c>
      <c r="J9389">
        <v>1</v>
      </c>
      <c r="K9389">
        <v>1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13.88</v>
      </c>
      <c r="S9389">
        <v>13.88</v>
      </c>
      <c r="T9389">
        <v>13.88</v>
      </c>
      <c r="U9389">
        <v>13.88</v>
      </c>
      <c r="V9389">
        <v>253.67435159999999</v>
      </c>
      <c r="W9389">
        <v>253.67435159999999</v>
      </c>
      <c r="X9389">
        <v>0.39420619140000002</v>
      </c>
      <c r="Y9389">
        <v>0.39420619140000002</v>
      </c>
    </row>
    <row r="9390" spans="1:25" x14ac:dyDescent="0.3">
      <c r="A9390" s="2">
        <v>45971</v>
      </c>
      <c r="B9390" t="s">
        <v>88</v>
      </c>
      <c r="C9390">
        <v>5421</v>
      </c>
      <c r="D9390">
        <v>45</v>
      </c>
      <c r="E9390">
        <v>1.841</v>
      </c>
      <c r="F9390">
        <v>0.83</v>
      </c>
      <c r="G9390">
        <v>82.83</v>
      </c>
      <c r="H9390">
        <v>82.83</v>
      </c>
      <c r="I9390" t="s">
        <v>149</v>
      </c>
      <c r="J9390">
        <v>4</v>
      </c>
      <c r="K9390">
        <v>7</v>
      </c>
      <c r="L9390">
        <v>7</v>
      </c>
      <c r="M9390">
        <v>7</v>
      </c>
      <c r="N9390">
        <v>8</v>
      </c>
      <c r="O9390">
        <v>11</v>
      </c>
      <c r="P9390">
        <v>11</v>
      </c>
      <c r="Q9390">
        <v>11</v>
      </c>
      <c r="R9390">
        <v>196.55</v>
      </c>
      <c r="S9390">
        <v>284.8</v>
      </c>
      <c r="T9390">
        <v>284.8</v>
      </c>
      <c r="U9390">
        <v>284.8</v>
      </c>
      <c r="V9390">
        <v>29.083567420000001</v>
      </c>
      <c r="W9390">
        <v>29.083567420000001</v>
      </c>
      <c r="X9390">
        <v>3.438367741</v>
      </c>
      <c r="Y9390">
        <v>3.438367741</v>
      </c>
    </row>
    <row r="9391" spans="1:25" x14ac:dyDescent="0.3">
      <c r="A9391" s="2">
        <v>45971</v>
      </c>
      <c r="B9391" t="s">
        <v>80</v>
      </c>
      <c r="C9391">
        <v>1297</v>
      </c>
      <c r="D9391">
        <v>3</v>
      </c>
      <c r="E9391">
        <v>7.0830000000000002</v>
      </c>
      <c r="F9391">
        <v>0.23100000000000001</v>
      </c>
      <c r="G9391">
        <v>21.25</v>
      </c>
      <c r="H9391">
        <v>21.25</v>
      </c>
      <c r="I9391" t="s">
        <v>149</v>
      </c>
      <c r="J9391">
        <v>0</v>
      </c>
      <c r="K9391">
        <v>1</v>
      </c>
      <c r="L9391">
        <v>1</v>
      </c>
      <c r="M9391">
        <v>1</v>
      </c>
      <c r="N9391">
        <v>0</v>
      </c>
      <c r="O9391">
        <v>2</v>
      </c>
      <c r="P9391">
        <v>2</v>
      </c>
      <c r="Q9391">
        <v>2</v>
      </c>
      <c r="R9391">
        <v>0</v>
      </c>
      <c r="S9391">
        <v>69.760000000000005</v>
      </c>
      <c r="T9391">
        <v>69.760000000000005</v>
      </c>
      <c r="U9391">
        <v>69.760000000000005</v>
      </c>
      <c r="V9391">
        <v>30.461582570000001</v>
      </c>
      <c r="W9391">
        <v>30.461582570000001</v>
      </c>
      <c r="X9391">
        <v>3.2828235289999999</v>
      </c>
      <c r="Y9391">
        <v>3.2828235289999999</v>
      </c>
    </row>
    <row r="9392" spans="1:25" x14ac:dyDescent="0.3">
      <c r="A9392" s="2">
        <v>45971</v>
      </c>
      <c r="B9392" t="s">
        <v>19</v>
      </c>
      <c r="C9392">
        <v>3541</v>
      </c>
      <c r="D9392">
        <v>8</v>
      </c>
      <c r="E9392">
        <v>4.7359999999999998</v>
      </c>
      <c r="F9392">
        <v>0.22600000000000001</v>
      </c>
      <c r="G9392">
        <v>37.89</v>
      </c>
      <c r="H9392">
        <v>37.89</v>
      </c>
      <c r="I9392" t="s">
        <v>149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X9392">
        <v>0</v>
      </c>
      <c r="Y9392">
        <v>0</v>
      </c>
    </row>
    <row r="9393" spans="1:25" x14ac:dyDescent="0.3">
      <c r="A9393" s="2">
        <v>45971</v>
      </c>
      <c r="B9393" t="s">
        <v>82</v>
      </c>
      <c r="C9393">
        <v>1000</v>
      </c>
      <c r="D9393">
        <v>10</v>
      </c>
      <c r="E9393">
        <v>3.956</v>
      </c>
      <c r="F9393">
        <v>1</v>
      </c>
      <c r="G9393">
        <v>39.56</v>
      </c>
      <c r="H9393">
        <v>39.56</v>
      </c>
      <c r="I9393" t="s">
        <v>149</v>
      </c>
      <c r="J9393">
        <v>4</v>
      </c>
      <c r="K9393">
        <v>5</v>
      </c>
      <c r="L9393">
        <v>5</v>
      </c>
      <c r="M9393">
        <v>5</v>
      </c>
      <c r="N9393">
        <v>6</v>
      </c>
      <c r="O9393">
        <v>8</v>
      </c>
      <c r="P9393">
        <v>8</v>
      </c>
      <c r="Q9393">
        <v>8</v>
      </c>
      <c r="R9393">
        <v>213.48</v>
      </c>
      <c r="S9393">
        <v>283.24</v>
      </c>
      <c r="T9393">
        <v>283.24</v>
      </c>
      <c r="U9393">
        <v>283.24</v>
      </c>
      <c r="V9393">
        <v>13.966953820000001</v>
      </c>
      <c r="W9393">
        <v>13.966953820000001</v>
      </c>
      <c r="X9393">
        <v>7.1597573309999998</v>
      </c>
      <c r="Y9393">
        <v>7.1597573309999998</v>
      </c>
    </row>
    <row r="9394" spans="1:25" x14ac:dyDescent="0.3">
      <c r="A9394" s="2">
        <v>45971</v>
      </c>
      <c r="B9394" t="s">
        <v>94</v>
      </c>
      <c r="C9394">
        <v>1867</v>
      </c>
      <c r="D9394">
        <v>11</v>
      </c>
      <c r="E9394">
        <v>8.1750000000000007</v>
      </c>
      <c r="F9394">
        <v>0.58899999999999997</v>
      </c>
      <c r="G9394">
        <v>89.93</v>
      </c>
      <c r="H9394">
        <v>89.93</v>
      </c>
      <c r="I9394" t="s">
        <v>149</v>
      </c>
      <c r="J9394">
        <v>6</v>
      </c>
      <c r="K9394">
        <v>7</v>
      </c>
      <c r="L9394">
        <v>7</v>
      </c>
      <c r="M9394">
        <v>7</v>
      </c>
      <c r="N9394">
        <v>11</v>
      </c>
      <c r="O9394">
        <v>18</v>
      </c>
      <c r="P9394">
        <v>18</v>
      </c>
      <c r="Q9394">
        <v>18</v>
      </c>
      <c r="R9394">
        <v>863.39</v>
      </c>
      <c r="S9394">
        <v>1412.82</v>
      </c>
      <c r="T9394">
        <v>1412.82</v>
      </c>
      <c r="U9394">
        <v>1412.82</v>
      </c>
      <c r="V9394">
        <v>6.3652836170000002</v>
      </c>
      <c r="W9394">
        <v>6.3652836170000002</v>
      </c>
      <c r="X9394">
        <v>15.71021906</v>
      </c>
      <c r="Y9394">
        <v>15.71021906</v>
      </c>
    </row>
    <row r="9395" spans="1:25" x14ac:dyDescent="0.3">
      <c r="A9395" s="2">
        <v>45971</v>
      </c>
      <c r="B9395" t="s">
        <v>96</v>
      </c>
      <c r="C9395">
        <v>2161</v>
      </c>
      <c r="D9395">
        <v>10</v>
      </c>
      <c r="E9395">
        <v>3.9279999999999999</v>
      </c>
      <c r="F9395">
        <v>0.46300000000000002</v>
      </c>
      <c r="G9395">
        <v>39.28</v>
      </c>
      <c r="H9395">
        <v>39.28</v>
      </c>
      <c r="I9395" t="s">
        <v>149</v>
      </c>
      <c r="J9395">
        <v>1</v>
      </c>
      <c r="K9395">
        <v>1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83.49</v>
      </c>
      <c r="S9395">
        <v>83.49</v>
      </c>
      <c r="T9395">
        <v>83.49</v>
      </c>
      <c r="U9395">
        <v>83.49</v>
      </c>
      <c r="V9395">
        <v>47.047550600000001</v>
      </c>
      <c r="W9395">
        <v>47.047550600000001</v>
      </c>
      <c r="X9395">
        <v>2.125509165</v>
      </c>
      <c r="Y9395">
        <v>2.125509165</v>
      </c>
    </row>
    <row r="9396" spans="1:25" x14ac:dyDescent="0.3">
      <c r="A9396" s="2">
        <v>45971</v>
      </c>
      <c r="B9396" t="s">
        <v>11</v>
      </c>
      <c r="C9396">
        <v>1785</v>
      </c>
      <c r="D9396">
        <v>11</v>
      </c>
      <c r="E9396">
        <v>2.9279999999999999</v>
      </c>
      <c r="F9396">
        <v>0.61599999999999999</v>
      </c>
      <c r="G9396">
        <v>32.21</v>
      </c>
      <c r="H9396">
        <v>32.21</v>
      </c>
      <c r="I9396" t="s">
        <v>149</v>
      </c>
      <c r="J9396">
        <v>2</v>
      </c>
      <c r="K9396">
        <v>3</v>
      </c>
      <c r="L9396">
        <v>3</v>
      </c>
      <c r="M9396">
        <v>3</v>
      </c>
      <c r="N9396">
        <v>3</v>
      </c>
      <c r="O9396">
        <v>4</v>
      </c>
      <c r="P9396">
        <v>4</v>
      </c>
      <c r="Q9396">
        <v>4</v>
      </c>
      <c r="R9396">
        <v>119.47</v>
      </c>
      <c r="S9396">
        <v>144.44999999999999</v>
      </c>
      <c r="T9396">
        <v>144.44999999999999</v>
      </c>
      <c r="U9396">
        <v>144.44999999999999</v>
      </c>
      <c r="V9396">
        <v>22.298373139999999</v>
      </c>
      <c r="W9396">
        <v>22.298373139999999</v>
      </c>
      <c r="X9396">
        <v>4.484632102</v>
      </c>
      <c r="Y9396">
        <v>4.484632102</v>
      </c>
    </row>
    <row r="9397" spans="1:25" x14ac:dyDescent="0.3">
      <c r="A9397" s="2">
        <v>45971</v>
      </c>
      <c r="B9397" t="s">
        <v>92</v>
      </c>
      <c r="C9397">
        <v>769</v>
      </c>
      <c r="D9397">
        <v>12</v>
      </c>
      <c r="E9397">
        <v>2.6070000000000002</v>
      </c>
      <c r="F9397">
        <v>1.56</v>
      </c>
      <c r="G9397">
        <v>31.28</v>
      </c>
      <c r="H9397">
        <v>31.28</v>
      </c>
      <c r="I9397" t="s">
        <v>149</v>
      </c>
      <c r="J9397">
        <v>4</v>
      </c>
      <c r="K9397">
        <v>5</v>
      </c>
      <c r="L9397">
        <v>5</v>
      </c>
      <c r="M9397">
        <v>5</v>
      </c>
      <c r="N9397">
        <v>6</v>
      </c>
      <c r="O9397">
        <v>8</v>
      </c>
      <c r="P9397">
        <v>8</v>
      </c>
      <c r="Q9397">
        <v>8</v>
      </c>
      <c r="R9397">
        <v>156.43</v>
      </c>
      <c r="S9397">
        <v>212.41</v>
      </c>
      <c r="T9397">
        <v>212.41</v>
      </c>
      <c r="U9397">
        <v>212.41</v>
      </c>
      <c r="V9397">
        <v>14.72623699</v>
      </c>
      <c r="W9397">
        <v>14.72623699</v>
      </c>
      <c r="X9397">
        <v>6.7906010229999998</v>
      </c>
      <c r="Y9397">
        <v>6.7906010229999998</v>
      </c>
    </row>
    <row r="9398" spans="1:25" x14ac:dyDescent="0.3">
      <c r="A9398" s="2">
        <v>45971</v>
      </c>
      <c r="B9398" t="s">
        <v>46</v>
      </c>
      <c r="C9398">
        <v>1041</v>
      </c>
      <c r="D9398">
        <v>2</v>
      </c>
      <c r="E9398">
        <v>4.58</v>
      </c>
      <c r="F9398">
        <v>0.192</v>
      </c>
      <c r="G9398">
        <v>9.16</v>
      </c>
      <c r="H9398">
        <v>9.16</v>
      </c>
      <c r="I9398" t="s">
        <v>149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X9398">
        <v>0</v>
      </c>
      <c r="Y9398">
        <v>0</v>
      </c>
    </row>
    <row r="9399" spans="1:25" x14ac:dyDescent="0.3">
      <c r="A9399" s="2">
        <v>45971</v>
      </c>
      <c r="B9399" t="s">
        <v>74</v>
      </c>
      <c r="C9399">
        <v>308</v>
      </c>
      <c r="D9399">
        <v>0</v>
      </c>
      <c r="F9399">
        <v>0</v>
      </c>
      <c r="G9399">
        <v>0</v>
      </c>
      <c r="H9399">
        <v>0</v>
      </c>
      <c r="I9399" t="s">
        <v>149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5" x14ac:dyDescent="0.3">
      <c r="A9400" s="2">
        <v>45971</v>
      </c>
      <c r="B9400" t="s">
        <v>32</v>
      </c>
      <c r="C9400">
        <v>167</v>
      </c>
      <c r="D9400">
        <v>0</v>
      </c>
      <c r="F9400">
        <v>0</v>
      </c>
      <c r="G9400">
        <v>0</v>
      </c>
      <c r="H9400">
        <v>0</v>
      </c>
      <c r="I9400" t="s">
        <v>149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 spans="1:25" x14ac:dyDescent="0.3">
      <c r="A9401" s="2">
        <v>45971</v>
      </c>
      <c r="B9401" t="s">
        <v>64</v>
      </c>
      <c r="C9401">
        <v>461</v>
      </c>
      <c r="D9401">
        <v>1</v>
      </c>
      <c r="E9401">
        <v>5.94</v>
      </c>
      <c r="F9401">
        <v>0.217</v>
      </c>
      <c r="G9401">
        <v>5.94</v>
      </c>
      <c r="H9401">
        <v>5.94</v>
      </c>
      <c r="I9401" t="s">
        <v>149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X9401">
        <v>0</v>
      </c>
      <c r="Y9401">
        <v>0</v>
      </c>
    </row>
    <row r="9402" spans="1:25" x14ac:dyDescent="0.3">
      <c r="A9402" s="2">
        <v>45971</v>
      </c>
      <c r="B9402" t="s">
        <v>72</v>
      </c>
      <c r="C9402">
        <v>120</v>
      </c>
      <c r="D9402">
        <v>1</v>
      </c>
      <c r="E9402">
        <v>3.94</v>
      </c>
      <c r="F9402">
        <v>0.83299999999999996</v>
      </c>
      <c r="G9402">
        <v>3.94</v>
      </c>
      <c r="H9402">
        <v>3.94</v>
      </c>
      <c r="I9402" t="s">
        <v>149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X9402">
        <v>0</v>
      </c>
      <c r="Y9402">
        <v>0</v>
      </c>
    </row>
    <row r="9403" spans="1:25" x14ac:dyDescent="0.3">
      <c r="A9403" s="2">
        <v>45971</v>
      </c>
      <c r="B9403" t="s">
        <v>106</v>
      </c>
      <c r="C9403">
        <v>200</v>
      </c>
      <c r="D9403">
        <v>4</v>
      </c>
      <c r="E9403">
        <v>3.3380000000000001</v>
      </c>
      <c r="F9403">
        <v>2</v>
      </c>
      <c r="G9403">
        <v>13.35</v>
      </c>
      <c r="H9403">
        <v>13.35</v>
      </c>
      <c r="I9403" t="s">
        <v>149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X9403">
        <v>0</v>
      </c>
      <c r="Y9403">
        <v>0</v>
      </c>
    </row>
    <row r="9404" spans="1:25" x14ac:dyDescent="0.3">
      <c r="A9404" s="2">
        <v>45971</v>
      </c>
      <c r="B9404" t="s">
        <v>54</v>
      </c>
      <c r="C9404">
        <v>267</v>
      </c>
      <c r="D9404">
        <v>0</v>
      </c>
      <c r="F9404">
        <v>0</v>
      </c>
      <c r="G9404">
        <v>0</v>
      </c>
      <c r="H9404">
        <v>0</v>
      </c>
      <c r="I9404" t="s">
        <v>149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5" x14ac:dyDescent="0.3">
      <c r="A9405" s="2">
        <v>45971</v>
      </c>
      <c r="B9405" t="s">
        <v>82</v>
      </c>
      <c r="C9405">
        <v>50</v>
      </c>
      <c r="D9405">
        <v>0</v>
      </c>
      <c r="F9405">
        <v>0</v>
      </c>
      <c r="G9405">
        <v>0</v>
      </c>
      <c r="H9405">
        <v>0</v>
      </c>
      <c r="I9405" t="s">
        <v>149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5" x14ac:dyDescent="0.3">
      <c r="A9406" s="2">
        <v>45971</v>
      </c>
      <c r="B9406" t="s">
        <v>44</v>
      </c>
      <c r="C9406">
        <v>69</v>
      </c>
      <c r="D9406">
        <v>0</v>
      </c>
      <c r="F9406">
        <v>0</v>
      </c>
      <c r="G9406">
        <v>0</v>
      </c>
      <c r="H9406">
        <v>0</v>
      </c>
      <c r="I9406" t="s">
        <v>149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5" x14ac:dyDescent="0.3">
      <c r="A9407" s="2">
        <v>45971</v>
      </c>
      <c r="B9407" t="s">
        <v>40</v>
      </c>
      <c r="C9407">
        <v>342</v>
      </c>
      <c r="D9407">
        <v>4</v>
      </c>
      <c r="E9407">
        <v>2.83</v>
      </c>
      <c r="F9407">
        <v>1.17</v>
      </c>
      <c r="G9407">
        <v>11.32</v>
      </c>
      <c r="H9407">
        <v>11.32</v>
      </c>
      <c r="I9407" t="s">
        <v>149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X9407">
        <v>0</v>
      </c>
      <c r="Y9407">
        <v>0</v>
      </c>
    </row>
    <row r="9408" spans="1:25" x14ac:dyDescent="0.3">
      <c r="A9408" s="2">
        <v>45971</v>
      </c>
      <c r="B9408" t="s">
        <v>56</v>
      </c>
      <c r="C9408">
        <v>501</v>
      </c>
      <c r="D9408">
        <v>3</v>
      </c>
      <c r="E9408">
        <v>1.75</v>
      </c>
      <c r="F9408">
        <v>0.59899999999999998</v>
      </c>
      <c r="G9408">
        <v>5.25</v>
      </c>
      <c r="H9408">
        <v>5.25</v>
      </c>
      <c r="I9408" t="s">
        <v>149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X9408">
        <v>0</v>
      </c>
      <c r="Y9408">
        <v>0</v>
      </c>
    </row>
    <row r="9409" spans="1:25" x14ac:dyDescent="0.3">
      <c r="A9409" s="2">
        <v>45971</v>
      </c>
      <c r="B9409" t="s">
        <v>76</v>
      </c>
      <c r="C9409">
        <v>342</v>
      </c>
      <c r="D9409">
        <v>0</v>
      </c>
      <c r="F9409">
        <v>0</v>
      </c>
      <c r="G9409">
        <v>0</v>
      </c>
      <c r="H9409">
        <v>0</v>
      </c>
      <c r="I9409" t="s">
        <v>149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5" x14ac:dyDescent="0.3">
      <c r="A9410" s="2">
        <v>45971</v>
      </c>
      <c r="B9410" t="s">
        <v>48</v>
      </c>
      <c r="C9410">
        <v>772</v>
      </c>
      <c r="D9410">
        <v>4</v>
      </c>
      <c r="E9410">
        <v>3.7530000000000001</v>
      </c>
      <c r="F9410">
        <v>0.51800000000000002</v>
      </c>
      <c r="G9410">
        <v>15.01</v>
      </c>
      <c r="H9410">
        <v>15.01</v>
      </c>
      <c r="I9410" t="s">
        <v>149</v>
      </c>
      <c r="J9410">
        <v>3</v>
      </c>
      <c r="K9410">
        <v>3</v>
      </c>
      <c r="L9410">
        <v>3</v>
      </c>
      <c r="M9410">
        <v>3</v>
      </c>
      <c r="N9410">
        <v>9</v>
      </c>
      <c r="O9410">
        <v>9</v>
      </c>
      <c r="P9410">
        <v>9</v>
      </c>
      <c r="Q9410">
        <v>9</v>
      </c>
      <c r="R9410">
        <v>358.41</v>
      </c>
      <c r="S9410">
        <v>358.41</v>
      </c>
      <c r="T9410">
        <v>358.41</v>
      </c>
      <c r="U9410">
        <v>358.41</v>
      </c>
      <c r="V9410">
        <v>4.1879411849999997</v>
      </c>
      <c r="W9410">
        <v>4.1879411849999997</v>
      </c>
      <c r="X9410">
        <v>23.87808128</v>
      </c>
      <c r="Y9410">
        <v>23.87808128</v>
      </c>
    </row>
    <row r="9411" spans="1:25" x14ac:dyDescent="0.3">
      <c r="A9411" s="2">
        <v>45971</v>
      </c>
      <c r="B9411" t="s">
        <v>15</v>
      </c>
      <c r="C9411">
        <v>2479</v>
      </c>
      <c r="D9411">
        <v>10</v>
      </c>
      <c r="E9411">
        <v>2.298</v>
      </c>
      <c r="F9411">
        <v>0.40300000000000002</v>
      </c>
      <c r="G9411">
        <v>22.98</v>
      </c>
      <c r="H9411">
        <v>22.98</v>
      </c>
      <c r="I9411" t="s">
        <v>149</v>
      </c>
      <c r="J9411">
        <v>2</v>
      </c>
      <c r="K9411">
        <v>2</v>
      </c>
      <c r="L9411">
        <v>2</v>
      </c>
      <c r="M9411">
        <v>2</v>
      </c>
      <c r="N9411">
        <v>2</v>
      </c>
      <c r="O9411">
        <v>2</v>
      </c>
      <c r="P9411">
        <v>2</v>
      </c>
      <c r="Q9411">
        <v>2</v>
      </c>
      <c r="R9411">
        <v>46.47</v>
      </c>
      <c r="S9411">
        <v>46.47</v>
      </c>
      <c r="T9411">
        <v>46.47</v>
      </c>
      <c r="U9411">
        <v>46.47</v>
      </c>
      <c r="V9411">
        <v>49.451258879999997</v>
      </c>
      <c r="W9411">
        <v>49.451258879999997</v>
      </c>
      <c r="X9411">
        <v>2.0221932109999998</v>
      </c>
      <c r="Y9411">
        <v>2.0221932109999998</v>
      </c>
    </row>
    <row r="9412" spans="1:25" x14ac:dyDescent="0.3">
      <c r="A9412" s="2">
        <v>45971</v>
      </c>
      <c r="B9412" t="s">
        <v>24</v>
      </c>
      <c r="C9412">
        <v>2164</v>
      </c>
      <c r="D9412">
        <v>13</v>
      </c>
      <c r="E9412">
        <v>1.962</v>
      </c>
      <c r="F9412">
        <v>0.60099999999999998</v>
      </c>
      <c r="G9412">
        <v>25.51</v>
      </c>
      <c r="H9412">
        <v>25.51</v>
      </c>
      <c r="I9412" t="s">
        <v>149</v>
      </c>
      <c r="J9412">
        <v>1</v>
      </c>
      <c r="K9412">
        <v>1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21.88</v>
      </c>
      <c r="S9412">
        <v>21.88</v>
      </c>
      <c r="T9412">
        <v>21.88</v>
      </c>
      <c r="U9412">
        <v>21.88</v>
      </c>
      <c r="V9412">
        <v>116.5904936</v>
      </c>
      <c r="W9412">
        <v>116.5904936</v>
      </c>
      <c r="X9412">
        <v>0.85770286159999998</v>
      </c>
      <c r="Y9412">
        <v>0.85770286159999998</v>
      </c>
    </row>
    <row r="9413" spans="1:25" x14ac:dyDescent="0.3">
      <c r="A9413" s="2">
        <v>45971</v>
      </c>
      <c r="B9413" t="s">
        <v>108</v>
      </c>
      <c r="C9413">
        <v>491</v>
      </c>
      <c r="D9413">
        <v>3</v>
      </c>
      <c r="E9413">
        <v>3.9870000000000001</v>
      </c>
      <c r="F9413">
        <v>0.61099999999999999</v>
      </c>
      <c r="G9413">
        <v>11.96</v>
      </c>
      <c r="H9413">
        <v>11.96</v>
      </c>
      <c r="I9413" t="s">
        <v>149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X9413">
        <v>0</v>
      </c>
      <c r="Y9413">
        <v>0</v>
      </c>
    </row>
    <row r="9414" spans="1:25" x14ac:dyDescent="0.3">
      <c r="A9414" s="2">
        <v>45971</v>
      </c>
      <c r="B9414" t="s">
        <v>62</v>
      </c>
      <c r="C9414">
        <v>5887</v>
      </c>
      <c r="D9414">
        <v>28</v>
      </c>
      <c r="E9414">
        <v>2.2909999999999999</v>
      </c>
      <c r="F9414">
        <v>0.47599999999999998</v>
      </c>
      <c r="G9414">
        <v>64.150000000000006</v>
      </c>
      <c r="H9414">
        <v>64.150000000000006</v>
      </c>
      <c r="I9414" t="s">
        <v>149</v>
      </c>
      <c r="J9414">
        <v>2</v>
      </c>
      <c r="K9414">
        <v>2</v>
      </c>
      <c r="L9414">
        <v>2</v>
      </c>
      <c r="M9414">
        <v>2</v>
      </c>
      <c r="N9414">
        <v>4</v>
      </c>
      <c r="O9414">
        <v>4</v>
      </c>
      <c r="P9414">
        <v>4</v>
      </c>
      <c r="Q9414">
        <v>4</v>
      </c>
      <c r="R9414">
        <v>145.96</v>
      </c>
      <c r="S9414">
        <v>145.96</v>
      </c>
      <c r="T9414">
        <v>145.96</v>
      </c>
      <c r="U9414">
        <v>145.96</v>
      </c>
      <c r="V9414">
        <v>43.950397369999997</v>
      </c>
      <c r="W9414">
        <v>43.950397369999997</v>
      </c>
      <c r="X9414">
        <v>2.2752922839999998</v>
      </c>
      <c r="Y9414">
        <v>2.2752922839999998</v>
      </c>
    </row>
    <row r="9415" spans="1:25" x14ac:dyDescent="0.3">
      <c r="A9415" s="2">
        <v>45971</v>
      </c>
      <c r="B9415" t="s">
        <v>80</v>
      </c>
      <c r="C9415">
        <v>141</v>
      </c>
      <c r="D9415">
        <v>0</v>
      </c>
      <c r="F9415">
        <v>0</v>
      </c>
      <c r="G9415">
        <v>0</v>
      </c>
      <c r="H9415">
        <v>0</v>
      </c>
      <c r="I9415" t="s">
        <v>149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5" x14ac:dyDescent="0.3">
      <c r="A9416" s="2">
        <v>45971</v>
      </c>
      <c r="B9416" t="s">
        <v>38</v>
      </c>
      <c r="C9416">
        <v>273</v>
      </c>
      <c r="D9416">
        <v>0</v>
      </c>
      <c r="F9416">
        <v>0</v>
      </c>
      <c r="G9416">
        <v>0</v>
      </c>
      <c r="H9416">
        <v>0</v>
      </c>
      <c r="I9416" t="s">
        <v>149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5" x14ac:dyDescent="0.3">
      <c r="A9417" s="2">
        <v>45971</v>
      </c>
      <c r="B9417" t="s">
        <v>84</v>
      </c>
      <c r="C9417">
        <v>342</v>
      </c>
      <c r="D9417">
        <v>0</v>
      </c>
      <c r="F9417">
        <v>0</v>
      </c>
      <c r="G9417">
        <v>0</v>
      </c>
      <c r="H9417">
        <v>0</v>
      </c>
      <c r="I9417" t="s">
        <v>149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5" x14ac:dyDescent="0.3">
      <c r="A9418" s="2">
        <v>45971</v>
      </c>
      <c r="B9418" t="s">
        <v>42</v>
      </c>
      <c r="C9418">
        <v>130</v>
      </c>
      <c r="D9418">
        <v>0</v>
      </c>
      <c r="F9418">
        <v>0</v>
      </c>
      <c r="G9418">
        <v>0</v>
      </c>
      <c r="H9418">
        <v>0</v>
      </c>
      <c r="I9418" t="s">
        <v>149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5" x14ac:dyDescent="0.3">
      <c r="A9419" s="2">
        <v>45971</v>
      </c>
      <c r="B9419" t="s">
        <v>11</v>
      </c>
      <c r="C9419">
        <v>111</v>
      </c>
      <c r="D9419">
        <v>0</v>
      </c>
      <c r="F9419">
        <v>0</v>
      </c>
      <c r="G9419">
        <v>0</v>
      </c>
      <c r="H9419">
        <v>0</v>
      </c>
      <c r="I9419" t="s">
        <v>149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5" x14ac:dyDescent="0.3">
      <c r="A9420" s="2">
        <v>45971</v>
      </c>
      <c r="B9420" t="s">
        <v>102</v>
      </c>
      <c r="C9420">
        <v>447</v>
      </c>
      <c r="D9420">
        <v>2</v>
      </c>
      <c r="E9420">
        <v>3.5649999999999999</v>
      </c>
      <c r="F9420">
        <v>0.44700000000000001</v>
      </c>
      <c r="G9420">
        <v>7.13</v>
      </c>
      <c r="H9420">
        <v>7.13</v>
      </c>
      <c r="I9420" t="s">
        <v>149</v>
      </c>
      <c r="J9420">
        <v>1</v>
      </c>
      <c r="K9420">
        <v>1</v>
      </c>
      <c r="L9420">
        <v>1</v>
      </c>
      <c r="M9420">
        <v>1</v>
      </c>
      <c r="N9420">
        <v>2</v>
      </c>
      <c r="O9420">
        <v>2</v>
      </c>
      <c r="P9420">
        <v>2</v>
      </c>
      <c r="Q9420">
        <v>2</v>
      </c>
      <c r="R9420">
        <v>68.98</v>
      </c>
      <c r="S9420">
        <v>68.98</v>
      </c>
      <c r="T9420">
        <v>68.98</v>
      </c>
      <c r="U9420">
        <v>68.98</v>
      </c>
      <c r="V9420">
        <v>10.33632937</v>
      </c>
      <c r="W9420">
        <v>10.33632937</v>
      </c>
      <c r="X9420">
        <v>9.6746143060000005</v>
      </c>
      <c r="Y9420">
        <v>9.6746143060000005</v>
      </c>
    </row>
    <row r="9421" spans="1:25" x14ac:dyDescent="0.3">
      <c r="A9421" s="2">
        <v>45971</v>
      </c>
      <c r="B9421" t="s">
        <v>98</v>
      </c>
      <c r="C9421">
        <v>1498</v>
      </c>
      <c r="D9421">
        <v>10</v>
      </c>
      <c r="E9421">
        <v>2.4809999999999999</v>
      </c>
      <c r="F9421">
        <v>0.66800000000000004</v>
      </c>
      <c r="G9421">
        <v>24.81</v>
      </c>
      <c r="H9421">
        <v>24.81</v>
      </c>
      <c r="I9421" t="s">
        <v>149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X9421">
        <v>0</v>
      </c>
      <c r="Y9421">
        <v>0</v>
      </c>
    </row>
    <row r="9422" spans="1:25" x14ac:dyDescent="0.3">
      <c r="A9422" s="2">
        <v>45971</v>
      </c>
      <c r="B9422" t="s">
        <v>104</v>
      </c>
      <c r="C9422">
        <v>492</v>
      </c>
      <c r="D9422">
        <v>1</v>
      </c>
      <c r="E9422">
        <v>2.76</v>
      </c>
      <c r="F9422">
        <v>0.20300000000000001</v>
      </c>
      <c r="G9422">
        <v>2.76</v>
      </c>
      <c r="H9422">
        <v>2.76</v>
      </c>
      <c r="I9422" t="s">
        <v>149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X9422">
        <v>0</v>
      </c>
      <c r="Y9422">
        <v>0</v>
      </c>
    </row>
    <row r="9423" spans="1:25" x14ac:dyDescent="0.3">
      <c r="A9423" s="2">
        <v>45971</v>
      </c>
      <c r="B9423" t="s">
        <v>100</v>
      </c>
      <c r="C9423">
        <v>1072</v>
      </c>
      <c r="D9423">
        <v>5</v>
      </c>
      <c r="E9423">
        <v>1.96</v>
      </c>
      <c r="F9423">
        <v>0.46600000000000003</v>
      </c>
      <c r="G9423">
        <v>9.8000000000000007</v>
      </c>
      <c r="H9423">
        <v>9.8000000000000007</v>
      </c>
      <c r="I9423" t="s">
        <v>149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X9423">
        <v>0</v>
      </c>
      <c r="Y9423">
        <v>0</v>
      </c>
    </row>
    <row r="9424" spans="1:25" x14ac:dyDescent="0.3">
      <c r="A9424" s="2">
        <v>45971</v>
      </c>
      <c r="B9424" t="s">
        <v>38</v>
      </c>
      <c r="C9424">
        <v>9</v>
      </c>
      <c r="D9424">
        <v>0</v>
      </c>
      <c r="F9424">
        <v>0</v>
      </c>
      <c r="G9424">
        <v>0</v>
      </c>
      <c r="H9424">
        <v>0</v>
      </c>
      <c r="I9424" t="s">
        <v>149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5" x14ac:dyDescent="0.3">
      <c r="A9425" s="2">
        <v>45971</v>
      </c>
      <c r="B9425" t="s">
        <v>42</v>
      </c>
      <c r="C9425">
        <v>20</v>
      </c>
      <c r="D9425">
        <v>0</v>
      </c>
      <c r="F9425">
        <v>0</v>
      </c>
      <c r="G9425">
        <v>0</v>
      </c>
      <c r="H9425">
        <v>0</v>
      </c>
      <c r="I9425" t="s">
        <v>149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5" x14ac:dyDescent="0.3">
      <c r="A9426" s="2">
        <v>45971</v>
      </c>
      <c r="B9426" t="s">
        <v>50</v>
      </c>
      <c r="C9426">
        <v>5</v>
      </c>
      <c r="D9426">
        <v>0</v>
      </c>
      <c r="F9426">
        <v>0</v>
      </c>
      <c r="G9426">
        <v>0</v>
      </c>
      <c r="H9426">
        <v>0</v>
      </c>
      <c r="I9426" t="s">
        <v>149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5" x14ac:dyDescent="0.3">
      <c r="A9427" s="2">
        <v>45971</v>
      </c>
      <c r="B9427" t="s">
        <v>72</v>
      </c>
      <c r="C9427">
        <v>136</v>
      </c>
      <c r="D9427">
        <v>8</v>
      </c>
      <c r="E9427">
        <v>3.0329999999999999</v>
      </c>
      <c r="F9427">
        <v>5.8819999999999997</v>
      </c>
      <c r="G9427">
        <v>24.26</v>
      </c>
      <c r="H9427">
        <v>24.26</v>
      </c>
      <c r="I9427" t="s">
        <v>149</v>
      </c>
      <c r="J9427">
        <v>2</v>
      </c>
      <c r="K9427">
        <v>2</v>
      </c>
      <c r="L9427">
        <v>2</v>
      </c>
      <c r="M9427">
        <v>2</v>
      </c>
      <c r="N9427">
        <v>2</v>
      </c>
      <c r="O9427">
        <v>2</v>
      </c>
      <c r="P9427">
        <v>2</v>
      </c>
      <c r="Q9427">
        <v>2</v>
      </c>
      <c r="R9427">
        <v>50.86</v>
      </c>
      <c r="S9427">
        <v>50.86</v>
      </c>
      <c r="T9427">
        <v>50.86</v>
      </c>
      <c r="U9427">
        <v>50.86</v>
      </c>
      <c r="V9427">
        <v>47.699567440000003</v>
      </c>
      <c r="W9427">
        <v>47.699567440000003</v>
      </c>
      <c r="X9427">
        <v>2.0964550700000002</v>
      </c>
      <c r="Y9427">
        <v>2.0964550700000002</v>
      </c>
    </row>
    <row r="9428" spans="1:25" x14ac:dyDescent="0.3">
      <c r="A9428" s="2">
        <v>45971</v>
      </c>
      <c r="B9428" t="s">
        <v>84</v>
      </c>
      <c r="C9428">
        <v>111</v>
      </c>
      <c r="D9428">
        <v>3</v>
      </c>
      <c r="E9428">
        <v>1.98</v>
      </c>
      <c r="F9428">
        <v>2.7029999999999998</v>
      </c>
      <c r="G9428">
        <v>5.94</v>
      </c>
      <c r="H9428">
        <v>5.94</v>
      </c>
      <c r="I9428" t="s">
        <v>149</v>
      </c>
      <c r="J9428">
        <v>1</v>
      </c>
      <c r="K9428">
        <v>1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31.88</v>
      </c>
      <c r="S9428">
        <v>31.88</v>
      </c>
      <c r="T9428">
        <v>31.88</v>
      </c>
      <c r="U9428">
        <v>31.88</v>
      </c>
      <c r="V9428">
        <v>18.632371389999999</v>
      </c>
      <c r="W9428">
        <v>18.632371389999999</v>
      </c>
      <c r="X9428">
        <v>5.3670033669999997</v>
      </c>
      <c r="Y9428">
        <v>5.3670033669999997</v>
      </c>
    </row>
    <row r="9429" spans="1:25" x14ac:dyDescent="0.3">
      <c r="A9429" s="2">
        <v>45971</v>
      </c>
      <c r="B9429" t="s">
        <v>68</v>
      </c>
      <c r="C9429">
        <v>1096</v>
      </c>
      <c r="D9429">
        <v>6</v>
      </c>
      <c r="E9429">
        <v>3.8780000000000001</v>
      </c>
      <c r="F9429">
        <v>0.54700000000000004</v>
      </c>
      <c r="G9429">
        <v>23.27</v>
      </c>
      <c r="H9429">
        <v>23.27</v>
      </c>
      <c r="I9429" t="s">
        <v>149</v>
      </c>
      <c r="J9429">
        <v>1</v>
      </c>
      <c r="K9429">
        <v>1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27.49</v>
      </c>
      <c r="S9429">
        <v>27.49</v>
      </c>
      <c r="T9429">
        <v>27.49</v>
      </c>
      <c r="U9429">
        <v>27.49</v>
      </c>
      <c r="V9429">
        <v>84.648963260000002</v>
      </c>
      <c r="W9429">
        <v>84.648963260000002</v>
      </c>
      <c r="X9429">
        <v>1.1813493770000001</v>
      </c>
      <c r="Y9429">
        <v>1.1813493770000001</v>
      </c>
    </row>
    <row r="9430" spans="1:25" x14ac:dyDescent="0.3">
      <c r="A9430" s="2">
        <v>45971</v>
      </c>
      <c r="B9430" t="s">
        <v>64</v>
      </c>
      <c r="C9430">
        <v>183</v>
      </c>
      <c r="D9430">
        <v>2</v>
      </c>
      <c r="E9430">
        <v>3.9049999999999998</v>
      </c>
      <c r="F9430">
        <v>1.093</v>
      </c>
      <c r="G9430">
        <v>7.81</v>
      </c>
      <c r="H9430">
        <v>7.81</v>
      </c>
      <c r="I9430" t="s">
        <v>149</v>
      </c>
      <c r="J9430">
        <v>1</v>
      </c>
      <c r="K9430">
        <v>1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32.880000000000003</v>
      </c>
      <c r="S9430">
        <v>32.880000000000003</v>
      </c>
      <c r="T9430">
        <v>32.880000000000003</v>
      </c>
      <c r="U9430">
        <v>32.880000000000003</v>
      </c>
      <c r="V9430">
        <v>23.753041360000001</v>
      </c>
      <c r="W9430">
        <v>23.753041360000001</v>
      </c>
      <c r="X9430">
        <v>4.2099871960000002</v>
      </c>
      <c r="Y9430">
        <v>4.2099871960000002</v>
      </c>
    </row>
    <row r="9431" spans="1:25" x14ac:dyDescent="0.3">
      <c r="A9431" s="2">
        <v>45971</v>
      </c>
      <c r="B9431" t="s">
        <v>26</v>
      </c>
      <c r="C9431">
        <v>177</v>
      </c>
      <c r="D9431">
        <v>1</v>
      </c>
      <c r="E9431">
        <v>2.59</v>
      </c>
      <c r="F9431">
        <v>0.56499999999999995</v>
      </c>
      <c r="G9431">
        <v>2.59</v>
      </c>
      <c r="H9431">
        <v>2.59</v>
      </c>
      <c r="I9431" t="s">
        <v>149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X9431">
        <v>0</v>
      </c>
      <c r="Y9431">
        <v>0</v>
      </c>
    </row>
    <row r="9432" spans="1:25" x14ac:dyDescent="0.3">
      <c r="A9432" s="2">
        <v>45971</v>
      </c>
      <c r="B9432" t="s">
        <v>15</v>
      </c>
      <c r="C9432">
        <v>184</v>
      </c>
      <c r="D9432">
        <v>2</v>
      </c>
      <c r="E9432">
        <v>3.01</v>
      </c>
      <c r="F9432">
        <v>1.087</v>
      </c>
      <c r="G9432">
        <v>6.02</v>
      </c>
      <c r="H9432">
        <v>6.02</v>
      </c>
      <c r="I9432" t="s">
        <v>149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X9432">
        <v>0</v>
      </c>
      <c r="Y9432">
        <v>0</v>
      </c>
    </row>
    <row r="9433" spans="1:25" x14ac:dyDescent="0.3">
      <c r="A9433" s="2">
        <v>45971</v>
      </c>
      <c r="B9433" t="s">
        <v>36</v>
      </c>
      <c r="C9433">
        <v>51</v>
      </c>
      <c r="D9433">
        <v>0</v>
      </c>
      <c r="F9433">
        <v>0</v>
      </c>
      <c r="G9433">
        <v>0</v>
      </c>
      <c r="H9433">
        <v>0</v>
      </c>
      <c r="I9433" t="s">
        <v>149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5" x14ac:dyDescent="0.3">
      <c r="A9434" s="2">
        <v>45971</v>
      </c>
      <c r="B9434" t="s">
        <v>78</v>
      </c>
      <c r="C9434">
        <v>302</v>
      </c>
      <c r="D9434">
        <v>1</v>
      </c>
      <c r="E9434">
        <v>2.16</v>
      </c>
      <c r="F9434">
        <v>0.33100000000000002</v>
      </c>
      <c r="G9434">
        <v>2.16</v>
      </c>
      <c r="H9434">
        <v>2.16</v>
      </c>
      <c r="I9434" t="s">
        <v>149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X9434">
        <v>0</v>
      </c>
      <c r="Y9434">
        <v>0</v>
      </c>
    </row>
    <row r="9435" spans="1:25" x14ac:dyDescent="0.3">
      <c r="A9435" s="2">
        <v>45971</v>
      </c>
      <c r="B9435" t="s">
        <v>21</v>
      </c>
      <c r="C9435">
        <v>954</v>
      </c>
      <c r="D9435">
        <v>18</v>
      </c>
      <c r="E9435">
        <v>1.3660000000000001</v>
      </c>
      <c r="F9435">
        <v>1.887</v>
      </c>
      <c r="G9435">
        <v>24.58</v>
      </c>
      <c r="H9435">
        <v>24.58</v>
      </c>
      <c r="I9435" t="s">
        <v>149</v>
      </c>
      <c r="J9435">
        <v>3</v>
      </c>
      <c r="K9435">
        <v>3</v>
      </c>
      <c r="L9435">
        <v>3</v>
      </c>
      <c r="M9435">
        <v>3</v>
      </c>
      <c r="N9435">
        <v>3</v>
      </c>
      <c r="O9435">
        <v>3</v>
      </c>
      <c r="P9435">
        <v>3</v>
      </c>
      <c r="Q9435">
        <v>3</v>
      </c>
      <c r="R9435">
        <v>61.35</v>
      </c>
      <c r="S9435">
        <v>61.35</v>
      </c>
      <c r="T9435">
        <v>61.35</v>
      </c>
      <c r="U9435">
        <v>61.35</v>
      </c>
      <c r="V9435">
        <v>40.065199669999998</v>
      </c>
      <c r="W9435">
        <v>40.065199669999998</v>
      </c>
      <c r="X9435">
        <v>2.4959316519999999</v>
      </c>
      <c r="Y9435">
        <v>2.4959316519999999</v>
      </c>
    </row>
    <row r="9436" spans="1:25" x14ac:dyDescent="0.3">
      <c r="A9436" s="2">
        <v>45971</v>
      </c>
      <c r="B9436" t="s">
        <v>94</v>
      </c>
      <c r="C9436">
        <v>151</v>
      </c>
      <c r="D9436">
        <v>2</v>
      </c>
      <c r="E9436">
        <v>3.81</v>
      </c>
      <c r="F9436">
        <v>1.325</v>
      </c>
      <c r="G9436">
        <v>7.62</v>
      </c>
      <c r="H9436">
        <v>7.62</v>
      </c>
      <c r="I9436" t="s">
        <v>149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X9436">
        <v>0</v>
      </c>
      <c r="Y9436">
        <v>0</v>
      </c>
    </row>
    <row r="9437" spans="1:25" x14ac:dyDescent="0.3">
      <c r="A9437" s="2">
        <v>45971</v>
      </c>
      <c r="B9437" t="s">
        <v>17</v>
      </c>
      <c r="C9437">
        <v>19</v>
      </c>
      <c r="D9437">
        <v>0</v>
      </c>
      <c r="F9437">
        <v>0</v>
      </c>
      <c r="G9437">
        <v>0</v>
      </c>
      <c r="H9437">
        <v>0</v>
      </c>
      <c r="I9437" t="s">
        <v>149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5" x14ac:dyDescent="0.3">
      <c r="A9438" s="2">
        <v>45971</v>
      </c>
      <c r="B9438" t="s">
        <v>17</v>
      </c>
      <c r="C9438">
        <v>25</v>
      </c>
      <c r="D9438">
        <v>0</v>
      </c>
      <c r="F9438">
        <v>0</v>
      </c>
      <c r="G9438">
        <v>0</v>
      </c>
      <c r="H9438">
        <v>0</v>
      </c>
      <c r="I9438" t="s">
        <v>149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5" x14ac:dyDescent="0.3">
      <c r="A9439" s="2">
        <v>45971</v>
      </c>
      <c r="B9439" t="s">
        <v>17</v>
      </c>
      <c r="C9439">
        <v>34</v>
      </c>
      <c r="D9439">
        <v>0</v>
      </c>
      <c r="F9439">
        <v>0</v>
      </c>
      <c r="G9439">
        <v>0</v>
      </c>
      <c r="H9439">
        <v>0</v>
      </c>
      <c r="I9439" t="s">
        <v>149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5" x14ac:dyDescent="0.3">
      <c r="A9440" s="2">
        <v>45971</v>
      </c>
      <c r="B9440" t="s">
        <v>17</v>
      </c>
      <c r="C9440">
        <v>5</v>
      </c>
      <c r="D9440">
        <v>0</v>
      </c>
      <c r="F9440">
        <v>0</v>
      </c>
      <c r="G9440">
        <v>0</v>
      </c>
      <c r="H9440">
        <v>0</v>
      </c>
      <c r="I9440" t="s">
        <v>149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5" x14ac:dyDescent="0.3">
      <c r="A9441" s="2">
        <v>45971</v>
      </c>
      <c r="B9441" t="s">
        <v>52</v>
      </c>
      <c r="C9441">
        <v>897</v>
      </c>
      <c r="D9441">
        <v>11</v>
      </c>
      <c r="E9441">
        <v>0.627</v>
      </c>
      <c r="F9441">
        <v>1.226</v>
      </c>
      <c r="G9441">
        <v>6.9</v>
      </c>
      <c r="H9441">
        <v>6.9</v>
      </c>
      <c r="I9441" t="s">
        <v>149</v>
      </c>
      <c r="J9441">
        <v>0</v>
      </c>
      <c r="K9441">
        <v>1</v>
      </c>
      <c r="L9441">
        <v>1</v>
      </c>
      <c r="M9441">
        <v>1</v>
      </c>
      <c r="N9441">
        <v>0</v>
      </c>
      <c r="O9441">
        <v>1</v>
      </c>
      <c r="P9441">
        <v>1</v>
      </c>
      <c r="Q9441">
        <v>1</v>
      </c>
      <c r="R9441">
        <v>0</v>
      </c>
      <c r="S9441">
        <v>13.88</v>
      </c>
      <c r="T9441">
        <v>13.88</v>
      </c>
      <c r="U9441">
        <v>13.88</v>
      </c>
      <c r="V9441">
        <v>49.711815559999998</v>
      </c>
      <c r="W9441">
        <v>49.711815559999998</v>
      </c>
      <c r="X9441">
        <v>2.011594203</v>
      </c>
      <c r="Y9441">
        <v>2.011594203</v>
      </c>
    </row>
    <row r="9442" spans="1:25" x14ac:dyDescent="0.3">
      <c r="A9442" s="2">
        <v>45971</v>
      </c>
      <c r="B9442" t="s">
        <v>52</v>
      </c>
      <c r="C9442">
        <v>1558</v>
      </c>
      <c r="D9442">
        <v>13</v>
      </c>
      <c r="E9442">
        <v>0.502</v>
      </c>
      <c r="F9442">
        <v>0.83399999999999996</v>
      </c>
      <c r="G9442">
        <v>6.53</v>
      </c>
      <c r="H9442">
        <v>6.53</v>
      </c>
      <c r="I9442" t="s">
        <v>149</v>
      </c>
      <c r="J9442">
        <v>2</v>
      </c>
      <c r="K9442">
        <v>2</v>
      </c>
      <c r="L9442">
        <v>2</v>
      </c>
      <c r="M9442">
        <v>2</v>
      </c>
      <c r="N9442">
        <v>2</v>
      </c>
      <c r="O9442">
        <v>2</v>
      </c>
      <c r="P9442">
        <v>2</v>
      </c>
      <c r="Q9442">
        <v>2</v>
      </c>
      <c r="R9442">
        <v>25.37</v>
      </c>
      <c r="S9442">
        <v>25.37</v>
      </c>
      <c r="T9442">
        <v>25.37</v>
      </c>
      <c r="U9442">
        <v>25.37</v>
      </c>
      <c r="V9442">
        <v>25.739061880000001</v>
      </c>
      <c r="W9442">
        <v>25.739061880000001</v>
      </c>
      <c r="X9442">
        <v>3.885145482</v>
      </c>
      <c r="Y9442">
        <v>3.885145482</v>
      </c>
    </row>
    <row r="9443" spans="1:25" x14ac:dyDescent="0.3">
      <c r="A9443" s="2">
        <v>45971</v>
      </c>
      <c r="B9443" t="s">
        <v>52</v>
      </c>
      <c r="C9443">
        <v>556</v>
      </c>
      <c r="D9443">
        <v>6</v>
      </c>
      <c r="E9443">
        <v>0.49</v>
      </c>
      <c r="F9443">
        <v>1.079</v>
      </c>
      <c r="G9443">
        <v>2.94</v>
      </c>
      <c r="H9443">
        <v>2.94</v>
      </c>
      <c r="I9443" t="s">
        <v>149</v>
      </c>
      <c r="J9443">
        <v>2</v>
      </c>
      <c r="K9443">
        <v>2</v>
      </c>
      <c r="L9443">
        <v>2</v>
      </c>
      <c r="M9443">
        <v>2</v>
      </c>
      <c r="N9443">
        <v>2</v>
      </c>
      <c r="O9443">
        <v>2</v>
      </c>
      <c r="P9443">
        <v>2</v>
      </c>
      <c r="Q9443">
        <v>2</v>
      </c>
      <c r="R9443">
        <v>48.37</v>
      </c>
      <c r="S9443">
        <v>48.37</v>
      </c>
      <c r="T9443">
        <v>48.37</v>
      </c>
      <c r="U9443">
        <v>48.37</v>
      </c>
      <c r="V9443">
        <v>6.0781476120000004</v>
      </c>
      <c r="W9443">
        <v>6.0781476120000004</v>
      </c>
      <c r="X9443">
        <v>16.452380949999998</v>
      </c>
      <c r="Y9443">
        <v>16.452380949999998</v>
      </c>
    </row>
    <row r="9444" spans="1:25" x14ac:dyDescent="0.3">
      <c r="A9444" s="2">
        <v>45971</v>
      </c>
      <c r="B9444" t="s">
        <v>52</v>
      </c>
      <c r="C9444">
        <v>2984</v>
      </c>
      <c r="D9444">
        <v>28</v>
      </c>
      <c r="E9444">
        <v>0.26300000000000001</v>
      </c>
      <c r="F9444">
        <v>0.93799999999999994</v>
      </c>
      <c r="G9444">
        <v>7.35</v>
      </c>
      <c r="H9444">
        <v>7.35</v>
      </c>
      <c r="I9444" t="s">
        <v>149</v>
      </c>
      <c r="J9444">
        <v>1</v>
      </c>
      <c r="K9444">
        <v>1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11.49</v>
      </c>
      <c r="S9444">
        <v>11.49</v>
      </c>
      <c r="T9444">
        <v>11.49</v>
      </c>
      <c r="U9444">
        <v>11.49</v>
      </c>
      <c r="V9444">
        <v>63.968668409999999</v>
      </c>
      <c r="W9444">
        <v>63.968668409999999</v>
      </c>
      <c r="X9444">
        <v>1.5632653059999999</v>
      </c>
      <c r="Y9444">
        <v>1.5632653059999999</v>
      </c>
    </row>
    <row r="9445" spans="1:25" x14ac:dyDescent="0.3">
      <c r="A9445" s="2">
        <v>45971</v>
      </c>
      <c r="B9445" t="s">
        <v>112</v>
      </c>
      <c r="C9445">
        <v>191</v>
      </c>
      <c r="D9445">
        <v>7</v>
      </c>
      <c r="E9445">
        <v>1.546</v>
      </c>
      <c r="F9445">
        <v>3.665</v>
      </c>
      <c r="G9445">
        <v>10.82</v>
      </c>
      <c r="H9445">
        <v>10.82</v>
      </c>
      <c r="I9445" t="s">
        <v>149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X9445">
        <v>0</v>
      </c>
      <c r="Y9445">
        <v>0</v>
      </c>
    </row>
    <row r="9446" spans="1:25" x14ac:dyDescent="0.3">
      <c r="A9446" s="2">
        <v>45971</v>
      </c>
      <c r="B9446" t="s">
        <v>15</v>
      </c>
      <c r="C9446">
        <v>178</v>
      </c>
      <c r="D9446">
        <v>1</v>
      </c>
      <c r="E9446">
        <v>1.02</v>
      </c>
      <c r="F9446">
        <v>0.56200000000000006</v>
      </c>
      <c r="G9446">
        <v>1.02</v>
      </c>
      <c r="H9446">
        <v>1.02</v>
      </c>
      <c r="I9446" t="s">
        <v>149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X9446">
        <v>0</v>
      </c>
      <c r="Y9446">
        <v>0</v>
      </c>
    </row>
    <row r="9447" spans="1:25" x14ac:dyDescent="0.3">
      <c r="A9447" s="2">
        <v>45971</v>
      </c>
      <c r="B9447" t="s">
        <v>112</v>
      </c>
      <c r="C9447">
        <v>463</v>
      </c>
      <c r="D9447">
        <v>5</v>
      </c>
      <c r="E9447">
        <v>1.47</v>
      </c>
      <c r="F9447">
        <v>1.08</v>
      </c>
      <c r="G9447">
        <v>7.35</v>
      </c>
      <c r="H9447">
        <v>7.35</v>
      </c>
      <c r="I9447" t="s">
        <v>149</v>
      </c>
      <c r="J9447">
        <v>5</v>
      </c>
      <c r="K9447">
        <v>5</v>
      </c>
      <c r="L9447">
        <v>5</v>
      </c>
      <c r="M9447">
        <v>5</v>
      </c>
      <c r="N9447">
        <v>6</v>
      </c>
      <c r="O9447">
        <v>6</v>
      </c>
      <c r="P9447">
        <v>6</v>
      </c>
      <c r="Q9447">
        <v>6</v>
      </c>
      <c r="R9447">
        <v>180.3</v>
      </c>
      <c r="S9447">
        <v>180.3</v>
      </c>
      <c r="T9447">
        <v>180.3</v>
      </c>
      <c r="U9447">
        <v>180.3</v>
      </c>
      <c r="V9447">
        <v>4.0765391009999998</v>
      </c>
      <c r="W9447">
        <v>4.0765391009999998</v>
      </c>
      <c r="X9447">
        <v>24.53061224</v>
      </c>
      <c r="Y9447">
        <v>24.53061224</v>
      </c>
    </row>
    <row r="9448" spans="1:25" x14ac:dyDescent="0.3">
      <c r="A9448" s="2">
        <v>45971</v>
      </c>
      <c r="B9448" t="s">
        <v>15</v>
      </c>
      <c r="C9448">
        <v>238</v>
      </c>
      <c r="D9448">
        <v>2</v>
      </c>
      <c r="E9448">
        <v>0.81499999999999995</v>
      </c>
      <c r="F9448">
        <v>0.84</v>
      </c>
      <c r="G9448">
        <v>1.63</v>
      </c>
      <c r="H9448">
        <v>1.63</v>
      </c>
      <c r="I9448" t="s">
        <v>149</v>
      </c>
      <c r="J9448">
        <v>1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36.880000000000003</v>
      </c>
      <c r="S9448">
        <v>36.880000000000003</v>
      </c>
      <c r="T9448">
        <v>36.880000000000003</v>
      </c>
      <c r="U9448">
        <v>36.880000000000003</v>
      </c>
      <c r="V9448">
        <v>4.4197396959999997</v>
      </c>
      <c r="W9448">
        <v>4.4197396959999997</v>
      </c>
      <c r="X9448">
        <v>22.62576687</v>
      </c>
      <c r="Y9448">
        <v>22.62576687</v>
      </c>
    </row>
    <row r="9449" spans="1:25" x14ac:dyDescent="0.3">
      <c r="A9449" s="2">
        <v>45971</v>
      </c>
      <c r="B9449" t="s">
        <v>15</v>
      </c>
      <c r="C9449">
        <v>249</v>
      </c>
      <c r="D9449">
        <v>2</v>
      </c>
      <c r="E9449">
        <v>1.425</v>
      </c>
      <c r="F9449">
        <v>0.80300000000000005</v>
      </c>
      <c r="G9449">
        <v>2.85</v>
      </c>
      <c r="H9449">
        <v>2.85</v>
      </c>
      <c r="I9449" t="s">
        <v>149</v>
      </c>
      <c r="J9449">
        <v>2</v>
      </c>
      <c r="K9449">
        <v>2</v>
      </c>
      <c r="L9449">
        <v>2</v>
      </c>
      <c r="M9449">
        <v>2</v>
      </c>
      <c r="N9449">
        <v>2</v>
      </c>
      <c r="O9449">
        <v>2</v>
      </c>
      <c r="P9449">
        <v>2</v>
      </c>
      <c r="Q9449">
        <v>2</v>
      </c>
      <c r="R9449">
        <v>46.86</v>
      </c>
      <c r="S9449">
        <v>46.86</v>
      </c>
      <c r="T9449">
        <v>46.86</v>
      </c>
      <c r="U9449">
        <v>46.86</v>
      </c>
      <c r="V9449">
        <v>6.0819462230000001</v>
      </c>
      <c r="W9449">
        <v>6.0819462230000001</v>
      </c>
      <c r="X9449">
        <v>16.442105260000002</v>
      </c>
      <c r="Y9449">
        <v>16.442105260000002</v>
      </c>
    </row>
    <row r="9450" spans="1:25" x14ac:dyDescent="0.3">
      <c r="A9450" s="2">
        <v>45971</v>
      </c>
      <c r="B9450" t="s">
        <v>112</v>
      </c>
      <c r="C9450">
        <v>1134</v>
      </c>
      <c r="D9450">
        <v>3</v>
      </c>
      <c r="E9450">
        <v>1.4530000000000001</v>
      </c>
      <c r="F9450">
        <v>0.26500000000000001</v>
      </c>
      <c r="G9450">
        <v>4.3600000000000003</v>
      </c>
      <c r="H9450">
        <v>4.3600000000000003</v>
      </c>
      <c r="I9450" t="s">
        <v>149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X9450">
        <v>0</v>
      </c>
      <c r="Y9450">
        <v>0</v>
      </c>
    </row>
    <row r="9451" spans="1:25" x14ac:dyDescent="0.3">
      <c r="A9451" s="2">
        <v>45971</v>
      </c>
      <c r="B9451" t="s">
        <v>15</v>
      </c>
      <c r="C9451">
        <v>261</v>
      </c>
      <c r="D9451">
        <v>1</v>
      </c>
      <c r="E9451">
        <v>0.6</v>
      </c>
      <c r="F9451">
        <v>0.38300000000000001</v>
      </c>
      <c r="G9451">
        <v>0.6</v>
      </c>
      <c r="H9451">
        <v>0.6</v>
      </c>
      <c r="I9451" t="s">
        <v>149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X9451">
        <v>0</v>
      </c>
      <c r="Y9451">
        <v>0</v>
      </c>
    </row>
    <row r="9452" spans="1:25" x14ac:dyDescent="0.3">
      <c r="A9452" s="2">
        <v>45971</v>
      </c>
      <c r="B9452" t="s">
        <v>112</v>
      </c>
      <c r="C9452">
        <v>3019</v>
      </c>
      <c r="D9452">
        <v>17</v>
      </c>
      <c r="E9452">
        <v>0.95499999999999996</v>
      </c>
      <c r="F9452">
        <v>0.56299999999999994</v>
      </c>
      <c r="G9452">
        <v>16.23</v>
      </c>
      <c r="H9452">
        <v>16.23</v>
      </c>
      <c r="I9452" t="s">
        <v>149</v>
      </c>
      <c r="J9452">
        <v>0</v>
      </c>
      <c r="K9452">
        <v>1</v>
      </c>
      <c r="L9452">
        <v>1</v>
      </c>
      <c r="M9452">
        <v>1</v>
      </c>
      <c r="N9452">
        <v>0</v>
      </c>
      <c r="O9452">
        <v>1</v>
      </c>
      <c r="P9452">
        <v>1</v>
      </c>
      <c r="Q9452">
        <v>1</v>
      </c>
      <c r="R9452">
        <v>0</v>
      </c>
      <c r="S9452">
        <v>31.49</v>
      </c>
      <c r="T9452">
        <v>31.49</v>
      </c>
      <c r="U9452">
        <v>31.49</v>
      </c>
      <c r="V9452">
        <v>51.540171479999998</v>
      </c>
      <c r="W9452">
        <v>51.540171479999998</v>
      </c>
      <c r="X9452">
        <v>1.940234134</v>
      </c>
      <c r="Y9452">
        <v>1.940234134</v>
      </c>
    </row>
    <row r="9453" spans="1:25" x14ac:dyDescent="0.3">
      <c r="A9453" s="2">
        <v>45971</v>
      </c>
      <c r="B9453" t="s">
        <v>100</v>
      </c>
      <c r="C9453">
        <v>6</v>
      </c>
      <c r="D9453">
        <v>0</v>
      </c>
      <c r="F9453">
        <v>0</v>
      </c>
      <c r="G9453">
        <v>0</v>
      </c>
      <c r="H9453">
        <v>0</v>
      </c>
      <c r="I9453" t="s">
        <v>149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5" x14ac:dyDescent="0.3">
      <c r="A9454" s="2">
        <v>45971</v>
      </c>
      <c r="B9454" t="s">
        <v>54</v>
      </c>
      <c r="C9454">
        <v>345</v>
      </c>
      <c r="D9454">
        <v>2</v>
      </c>
      <c r="E9454">
        <v>0.99</v>
      </c>
      <c r="F9454">
        <v>0.57999999999999996</v>
      </c>
      <c r="G9454">
        <v>1.98</v>
      </c>
      <c r="H9454">
        <v>1.98</v>
      </c>
      <c r="I9454" t="s">
        <v>149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X9454">
        <v>0</v>
      </c>
      <c r="Y9454">
        <v>0</v>
      </c>
    </row>
    <row r="9455" spans="1:25" x14ac:dyDescent="0.3">
      <c r="A9455" s="2">
        <v>45971</v>
      </c>
      <c r="B9455" t="s">
        <v>60</v>
      </c>
      <c r="C9455">
        <v>885</v>
      </c>
      <c r="D9455">
        <v>10</v>
      </c>
      <c r="E9455">
        <v>0.92900000000000005</v>
      </c>
      <c r="F9455">
        <v>1.1299999999999999</v>
      </c>
      <c r="G9455">
        <v>9.2899999999999991</v>
      </c>
      <c r="H9455">
        <v>9.2899999999999991</v>
      </c>
      <c r="I9455" t="s">
        <v>149</v>
      </c>
      <c r="J9455">
        <v>1</v>
      </c>
      <c r="K9455">
        <v>1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22.49</v>
      </c>
      <c r="S9455">
        <v>22.49</v>
      </c>
      <c r="T9455">
        <v>22.49</v>
      </c>
      <c r="U9455">
        <v>22.49</v>
      </c>
      <c r="V9455">
        <v>41.307247670000002</v>
      </c>
      <c r="W9455">
        <v>41.307247670000002</v>
      </c>
      <c r="X9455">
        <v>2.4208826700000001</v>
      </c>
      <c r="Y9455">
        <v>2.4208826700000001</v>
      </c>
    </row>
    <row r="9456" spans="1:25" x14ac:dyDescent="0.3">
      <c r="A9456" s="2">
        <v>45971</v>
      </c>
      <c r="B9456" t="s">
        <v>60</v>
      </c>
      <c r="C9456">
        <v>1301</v>
      </c>
      <c r="D9456">
        <v>11</v>
      </c>
      <c r="E9456">
        <v>0.82799999999999996</v>
      </c>
      <c r="F9456">
        <v>0.84599999999999997</v>
      </c>
      <c r="G9456">
        <v>9.11</v>
      </c>
      <c r="H9456">
        <v>9.11</v>
      </c>
      <c r="I9456" t="s">
        <v>149</v>
      </c>
      <c r="J9456">
        <v>1</v>
      </c>
      <c r="K9456">
        <v>1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21.88</v>
      </c>
      <c r="S9456">
        <v>21.88</v>
      </c>
      <c r="T9456">
        <v>21.88</v>
      </c>
      <c r="U9456">
        <v>21.88</v>
      </c>
      <c r="V9456">
        <v>41.636197439999997</v>
      </c>
      <c r="W9456">
        <v>41.636197439999997</v>
      </c>
      <c r="X9456">
        <v>2.4017563119999998</v>
      </c>
      <c r="Y9456">
        <v>2.4017563119999998</v>
      </c>
    </row>
    <row r="9457" spans="1:25" x14ac:dyDescent="0.3">
      <c r="A9457" s="2">
        <v>45971</v>
      </c>
      <c r="B9457" t="s">
        <v>100</v>
      </c>
      <c r="C9457">
        <v>24</v>
      </c>
      <c r="D9457">
        <v>0</v>
      </c>
      <c r="F9457">
        <v>0</v>
      </c>
      <c r="G9457">
        <v>0</v>
      </c>
      <c r="H9457">
        <v>0</v>
      </c>
      <c r="I9457" t="s">
        <v>149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5" x14ac:dyDescent="0.3">
      <c r="A9458" s="2">
        <v>45971</v>
      </c>
      <c r="B9458" t="s">
        <v>54</v>
      </c>
      <c r="C9458">
        <v>766</v>
      </c>
      <c r="D9458">
        <v>7</v>
      </c>
      <c r="E9458">
        <v>1.2230000000000001</v>
      </c>
      <c r="F9458">
        <v>0.91400000000000003</v>
      </c>
      <c r="G9458">
        <v>8.56</v>
      </c>
      <c r="H9458">
        <v>8.56</v>
      </c>
      <c r="I9458" t="s">
        <v>149</v>
      </c>
      <c r="J9458">
        <v>0</v>
      </c>
      <c r="K9458">
        <v>2</v>
      </c>
      <c r="L9458">
        <v>2</v>
      </c>
      <c r="M9458">
        <v>2</v>
      </c>
      <c r="N9458">
        <v>0</v>
      </c>
      <c r="O9458">
        <v>2</v>
      </c>
      <c r="P9458">
        <v>2</v>
      </c>
      <c r="Q9458">
        <v>2</v>
      </c>
      <c r="R9458">
        <v>0</v>
      </c>
      <c r="S9458">
        <v>54.76</v>
      </c>
      <c r="T9458">
        <v>54.76</v>
      </c>
      <c r="U9458">
        <v>54.76</v>
      </c>
      <c r="V9458">
        <v>15.631848059999999</v>
      </c>
      <c r="W9458">
        <v>15.631848059999999</v>
      </c>
      <c r="X9458">
        <v>6.3971962619999996</v>
      </c>
      <c r="Y9458">
        <v>6.3971962619999996</v>
      </c>
    </row>
    <row r="9459" spans="1:25" x14ac:dyDescent="0.3">
      <c r="A9459" s="2">
        <v>45971</v>
      </c>
      <c r="B9459" t="s">
        <v>100</v>
      </c>
      <c r="C9459">
        <v>37</v>
      </c>
      <c r="D9459">
        <v>0</v>
      </c>
      <c r="F9459">
        <v>0</v>
      </c>
      <c r="G9459">
        <v>0</v>
      </c>
      <c r="H9459">
        <v>0</v>
      </c>
      <c r="I9459" t="s">
        <v>149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5" x14ac:dyDescent="0.3">
      <c r="A9460" s="2">
        <v>45971</v>
      </c>
      <c r="B9460" t="s">
        <v>54</v>
      </c>
      <c r="C9460">
        <v>310</v>
      </c>
      <c r="D9460">
        <v>0</v>
      </c>
      <c r="F9460">
        <v>0</v>
      </c>
      <c r="G9460">
        <v>0</v>
      </c>
      <c r="H9460">
        <v>0</v>
      </c>
      <c r="I9460" t="s">
        <v>149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</row>
    <row r="9461" spans="1:25" x14ac:dyDescent="0.3">
      <c r="A9461" s="2">
        <v>45971</v>
      </c>
      <c r="B9461" t="s">
        <v>60</v>
      </c>
      <c r="C9461">
        <v>828</v>
      </c>
      <c r="D9461">
        <v>4</v>
      </c>
      <c r="E9461">
        <v>1.2949999999999999</v>
      </c>
      <c r="F9461">
        <v>0.48299999999999998</v>
      </c>
      <c r="G9461">
        <v>5.18</v>
      </c>
      <c r="H9461">
        <v>5.18</v>
      </c>
      <c r="I9461" t="s">
        <v>149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X9461">
        <v>0</v>
      </c>
      <c r="Y9461">
        <v>0</v>
      </c>
    </row>
    <row r="9462" spans="1:25" x14ac:dyDescent="0.3">
      <c r="A9462" s="2">
        <v>45971</v>
      </c>
      <c r="B9462" t="s">
        <v>54</v>
      </c>
      <c r="C9462">
        <v>1044</v>
      </c>
      <c r="D9462">
        <v>9</v>
      </c>
      <c r="E9462">
        <v>0.503</v>
      </c>
      <c r="F9462">
        <v>0.86199999999999999</v>
      </c>
      <c r="G9462">
        <v>4.53</v>
      </c>
      <c r="H9462">
        <v>4.53</v>
      </c>
      <c r="I9462" t="s">
        <v>149</v>
      </c>
      <c r="J9462">
        <v>3</v>
      </c>
      <c r="K9462">
        <v>3</v>
      </c>
      <c r="L9462">
        <v>3</v>
      </c>
      <c r="M9462">
        <v>3</v>
      </c>
      <c r="N9462">
        <v>4</v>
      </c>
      <c r="O9462">
        <v>4</v>
      </c>
      <c r="P9462">
        <v>4</v>
      </c>
      <c r="Q9462">
        <v>4</v>
      </c>
      <c r="R9462">
        <v>116.84</v>
      </c>
      <c r="S9462">
        <v>116.84</v>
      </c>
      <c r="T9462">
        <v>116.84</v>
      </c>
      <c r="U9462">
        <v>116.84</v>
      </c>
      <c r="V9462">
        <v>3.8770968849999998</v>
      </c>
      <c r="W9462">
        <v>3.8770968849999998</v>
      </c>
      <c r="X9462">
        <v>25.792494479999998</v>
      </c>
      <c r="Y9462">
        <v>25.792494479999998</v>
      </c>
    </row>
    <row r="9463" spans="1:25" x14ac:dyDescent="0.3">
      <c r="A9463" s="2">
        <v>45971</v>
      </c>
      <c r="B9463" t="s">
        <v>100</v>
      </c>
      <c r="C9463">
        <v>30</v>
      </c>
      <c r="D9463">
        <v>0</v>
      </c>
      <c r="F9463">
        <v>0</v>
      </c>
      <c r="G9463">
        <v>0</v>
      </c>
      <c r="H9463">
        <v>0</v>
      </c>
      <c r="I9463" t="s">
        <v>149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5" x14ac:dyDescent="0.3">
      <c r="A9464" s="2">
        <v>45971</v>
      </c>
      <c r="B9464" t="s">
        <v>60</v>
      </c>
      <c r="C9464">
        <v>1796</v>
      </c>
      <c r="D9464">
        <v>12</v>
      </c>
      <c r="E9464">
        <v>0.57299999999999995</v>
      </c>
      <c r="F9464">
        <v>0.66800000000000004</v>
      </c>
      <c r="G9464">
        <v>6.87</v>
      </c>
      <c r="H9464">
        <v>6.87</v>
      </c>
      <c r="I9464" t="s">
        <v>149</v>
      </c>
      <c r="J9464">
        <v>1</v>
      </c>
      <c r="K9464">
        <v>2</v>
      </c>
      <c r="L9464">
        <v>2</v>
      </c>
      <c r="M9464">
        <v>2</v>
      </c>
      <c r="N9464">
        <v>1</v>
      </c>
      <c r="O9464">
        <v>2</v>
      </c>
      <c r="P9464">
        <v>2</v>
      </c>
      <c r="Q9464">
        <v>2</v>
      </c>
      <c r="R9464">
        <v>36.49</v>
      </c>
      <c r="S9464">
        <v>58.37</v>
      </c>
      <c r="T9464">
        <v>58.37</v>
      </c>
      <c r="U9464">
        <v>58.37</v>
      </c>
      <c r="V9464">
        <v>11.769744729999999</v>
      </c>
      <c r="W9464">
        <v>11.769744729999999</v>
      </c>
      <c r="X9464">
        <v>8.4963609899999994</v>
      </c>
      <c r="Y9464">
        <v>8.4963609899999994</v>
      </c>
    </row>
    <row r="9465" spans="1:25" x14ac:dyDescent="0.3">
      <c r="A9465" s="2">
        <v>45971</v>
      </c>
      <c r="B9465" t="s">
        <v>48</v>
      </c>
      <c r="C9465">
        <v>560</v>
      </c>
      <c r="D9465">
        <v>5</v>
      </c>
      <c r="E9465">
        <v>1.794</v>
      </c>
      <c r="F9465">
        <v>0.89300000000000002</v>
      </c>
      <c r="G9465">
        <v>8.9700000000000006</v>
      </c>
      <c r="H9465">
        <v>8.9700000000000006</v>
      </c>
      <c r="I9465" t="s">
        <v>149</v>
      </c>
      <c r="J9465">
        <v>1</v>
      </c>
      <c r="K9465">
        <v>1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28.49</v>
      </c>
      <c r="S9465">
        <v>28.49</v>
      </c>
      <c r="T9465">
        <v>28.49</v>
      </c>
      <c r="U9465">
        <v>28.49</v>
      </c>
      <c r="V9465">
        <v>31.484731480000001</v>
      </c>
      <c r="W9465">
        <v>31.484731480000001</v>
      </c>
      <c r="X9465">
        <v>3.176142698</v>
      </c>
      <c r="Y9465">
        <v>3.176142698</v>
      </c>
    </row>
    <row r="9466" spans="1:25" x14ac:dyDescent="0.3">
      <c r="A9466" s="2">
        <v>45971</v>
      </c>
      <c r="B9466" t="s">
        <v>48</v>
      </c>
      <c r="C9466">
        <v>1635</v>
      </c>
      <c r="D9466">
        <v>10</v>
      </c>
      <c r="E9466">
        <v>1.1379999999999999</v>
      </c>
      <c r="F9466">
        <v>0.61199999999999999</v>
      </c>
      <c r="G9466">
        <v>11.38</v>
      </c>
      <c r="H9466">
        <v>11.38</v>
      </c>
      <c r="I9466" t="s">
        <v>149</v>
      </c>
      <c r="J9466">
        <v>2</v>
      </c>
      <c r="K9466">
        <v>2</v>
      </c>
      <c r="L9466">
        <v>2</v>
      </c>
      <c r="M9466">
        <v>2</v>
      </c>
      <c r="N9466">
        <v>4</v>
      </c>
      <c r="O9466">
        <v>4</v>
      </c>
      <c r="P9466">
        <v>4</v>
      </c>
      <c r="Q9466">
        <v>4</v>
      </c>
      <c r="R9466">
        <v>104.96</v>
      </c>
      <c r="S9466">
        <v>104.96</v>
      </c>
      <c r="T9466">
        <v>104.96</v>
      </c>
      <c r="U9466">
        <v>104.96</v>
      </c>
      <c r="V9466">
        <v>10.84222561</v>
      </c>
      <c r="W9466">
        <v>10.84222561</v>
      </c>
      <c r="X9466">
        <v>9.2231985939999994</v>
      </c>
      <c r="Y9466">
        <v>9.2231985939999994</v>
      </c>
    </row>
    <row r="9467" spans="1:25" x14ac:dyDescent="0.3">
      <c r="A9467" s="2">
        <v>45971</v>
      </c>
      <c r="B9467" t="s">
        <v>48</v>
      </c>
      <c r="C9467">
        <v>454</v>
      </c>
      <c r="D9467">
        <v>4</v>
      </c>
      <c r="E9467">
        <v>2.085</v>
      </c>
      <c r="F9467">
        <v>0.88100000000000001</v>
      </c>
      <c r="G9467">
        <v>8.34</v>
      </c>
      <c r="H9467">
        <v>8.34</v>
      </c>
      <c r="I9467" t="s">
        <v>149</v>
      </c>
      <c r="J9467">
        <v>2</v>
      </c>
      <c r="K9467">
        <v>2</v>
      </c>
      <c r="L9467">
        <v>2</v>
      </c>
      <c r="M9467">
        <v>2</v>
      </c>
      <c r="N9467">
        <v>2</v>
      </c>
      <c r="O9467">
        <v>2</v>
      </c>
      <c r="P9467">
        <v>2</v>
      </c>
      <c r="Q9467">
        <v>2</v>
      </c>
      <c r="R9467">
        <v>56.98</v>
      </c>
      <c r="S9467">
        <v>56.98</v>
      </c>
      <c r="T9467">
        <v>56.98</v>
      </c>
      <c r="U9467">
        <v>56.98</v>
      </c>
      <c r="V9467">
        <v>14.636714639999999</v>
      </c>
      <c r="W9467">
        <v>14.636714639999999</v>
      </c>
      <c r="X9467">
        <v>6.8321342930000002</v>
      </c>
      <c r="Y9467">
        <v>6.8321342930000002</v>
      </c>
    </row>
    <row r="9468" spans="1:25" x14ac:dyDescent="0.3">
      <c r="A9468" s="2">
        <v>45971</v>
      </c>
      <c r="B9468" t="s">
        <v>48</v>
      </c>
      <c r="C9468">
        <v>1285</v>
      </c>
      <c r="D9468">
        <v>4</v>
      </c>
      <c r="E9468">
        <v>0.75</v>
      </c>
      <c r="F9468">
        <v>0.311</v>
      </c>
      <c r="G9468">
        <v>3</v>
      </c>
      <c r="H9468">
        <v>3</v>
      </c>
      <c r="I9468" t="s">
        <v>149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X9468">
        <v>0</v>
      </c>
      <c r="Y9468">
        <v>0</v>
      </c>
    </row>
    <row r="9469" spans="1:25" x14ac:dyDescent="0.3">
      <c r="A9469" s="2">
        <v>45971</v>
      </c>
      <c r="B9469" t="s">
        <v>19</v>
      </c>
      <c r="C9469">
        <v>25</v>
      </c>
      <c r="D9469">
        <v>0</v>
      </c>
      <c r="F9469">
        <v>0</v>
      </c>
      <c r="G9469">
        <v>0</v>
      </c>
      <c r="H9469">
        <v>0</v>
      </c>
      <c r="I9469" t="s">
        <v>149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5" x14ac:dyDescent="0.3">
      <c r="A9470" s="2">
        <v>45971</v>
      </c>
      <c r="B9470" t="s">
        <v>90</v>
      </c>
      <c r="C9470">
        <v>14</v>
      </c>
      <c r="D9470">
        <v>0</v>
      </c>
      <c r="F9470">
        <v>0</v>
      </c>
      <c r="G9470">
        <v>0</v>
      </c>
      <c r="H9470">
        <v>0</v>
      </c>
      <c r="I9470" t="s">
        <v>149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5" x14ac:dyDescent="0.3">
      <c r="A9471" s="2">
        <v>45971</v>
      </c>
      <c r="B9471" t="s">
        <v>19</v>
      </c>
      <c r="C9471">
        <v>42</v>
      </c>
      <c r="D9471">
        <v>0</v>
      </c>
      <c r="F9471">
        <v>0</v>
      </c>
      <c r="G9471">
        <v>0</v>
      </c>
      <c r="H9471">
        <v>0</v>
      </c>
      <c r="I9471" t="s">
        <v>149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5" x14ac:dyDescent="0.3">
      <c r="A9472" s="2">
        <v>45971</v>
      </c>
      <c r="B9472" t="s">
        <v>90</v>
      </c>
      <c r="C9472">
        <v>21</v>
      </c>
      <c r="D9472">
        <v>0</v>
      </c>
      <c r="F9472">
        <v>0</v>
      </c>
      <c r="G9472">
        <v>0</v>
      </c>
      <c r="H9472">
        <v>0</v>
      </c>
      <c r="I9472" t="s">
        <v>149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5" x14ac:dyDescent="0.3">
      <c r="A9473" s="2">
        <v>45971</v>
      </c>
      <c r="B9473" t="s">
        <v>19</v>
      </c>
      <c r="C9473">
        <v>28</v>
      </c>
      <c r="D9473">
        <v>0</v>
      </c>
      <c r="F9473">
        <v>0</v>
      </c>
      <c r="G9473">
        <v>0</v>
      </c>
      <c r="H9473">
        <v>0</v>
      </c>
      <c r="I9473" t="s">
        <v>149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5" x14ac:dyDescent="0.3">
      <c r="A9474" s="2">
        <v>45971</v>
      </c>
      <c r="B9474" t="s">
        <v>90</v>
      </c>
      <c r="C9474">
        <v>19</v>
      </c>
      <c r="D9474">
        <v>0</v>
      </c>
      <c r="F9474">
        <v>0</v>
      </c>
      <c r="G9474">
        <v>0</v>
      </c>
      <c r="H9474">
        <v>0</v>
      </c>
      <c r="I9474" t="s">
        <v>149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5" x14ac:dyDescent="0.3">
      <c r="A9475" s="2">
        <v>45971</v>
      </c>
      <c r="B9475" t="s">
        <v>19</v>
      </c>
      <c r="C9475">
        <v>25</v>
      </c>
      <c r="D9475">
        <v>0</v>
      </c>
      <c r="F9475">
        <v>0</v>
      </c>
      <c r="G9475">
        <v>0</v>
      </c>
      <c r="H9475">
        <v>0</v>
      </c>
      <c r="I9475" t="s">
        <v>149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5" x14ac:dyDescent="0.3">
      <c r="A9476" s="2">
        <v>45971</v>
      </c>
      <c r="B9476" t="s">
        <v>90</v>
      </c>
      <c r="C9476">
        <v>5</v>
      </c>
      <c r="D9476">
        <v>0</v>
      </c>
      <c r="F9476">
        <v>0</v>
      </c>
      <c r="G9476">
        <v>0</v>
      </c>
      <c r="H9476">
        <v>0</v>
      </c>
      <c r="I9476" t="s">
        <v>149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5" x14ac:dyDescent="0.3">
      <c r="A9477" s="2">
        <v>45971</v>
      </c>
      <c r="B9477" t="s">
        <v>58</v>
      </c>
      <c r="C9477">
        <v>274</v>
      </c>
      <c r="D9477">
        <v>6</v>
      </c>
      <c r="E9477">
        <v>0.92700000000000005</v>
      </c>
      <c r="F9477">
        <v>2.19</v>
      </c>
      <c r="G9477">
        <v>5.56</v>
      </c>
      <c r="H9477">
        <v>5.56</v>
      </c>
      <c r="I9477" t="s">
        <v>149</v>
      </c>
      <c r="J9477">
        <v>2</v>
      </c>
      <c r="K9477">
        <v>2</v>
      </c>
      <c r="L9477">
        <v>2</v>
      </c>
      <c r="M9477">
        <v>2</v>
      </c>
      <c r="N9477">
        <v>2</v>
      </c>
      <c r="O9477">
        <v>2</v>
      </c>
      <c r="P9477">
        <v>2</v>
      </c>
      <c r="Q9477">
        <v>2</v>
      </c>
      <c r="R9477">
        <v>22.98</v>
      </c>
      <c r="S9477">
        <v>22.98</v>
      </c>
      <c r="T9477">
        <v>22.98</v>
      </c>
      <c r="U9477">
        <v>22.98</v>
      </c>
      <c r="V9477">
        <v>24.194952130000001</v>
      </c>
      <c r="W9477">
        <v>24.194952130000001</v>
      </c>
      <c r="X9477">
        <v>4.1330935249999996</v>
      </c>
      <c r="Y9477">
        <v>4.1330935249999996</v>
      </c>
    </row>
    <row r="9478" spans="1:25" x14ac:dyDescent="0.3">
      <c r="A9478" s="2">
        <v>45971</v>
      </c>
      <c r="B9478" t="s">
        <v>110</v>
      </c>
      <c r="C9478">
        <v>214</v>
      </c>
      <c r="D9478">
        <v>1</v>
      </c>
      <c r="E9478">
        <v>2.2799999999999998</v>
      </c>
      <c r="F9478">
        <v>0.46700000000000003</v>
      </c>
      <c r="G9478">
        <v>2.2799999999999998</v>
      </c>
      <c r="H9478">
        <v>2.2799999999999998</v>
      </c>
      <c r="I9478" t="s">
        <v>149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X9478">
        <v>0</v>
      </c>
      <c r="Y9478">
        <v>0</v>
      </c>
    </row>
    <row r="9479" spans="1:25" x14ac:dyDescent="0.3">
      <c r="A9479" s="2">
        <v>45971</v>
      </c>
      <c r="B9479" t="s">
        <v>34</v>
      </c>
      <c r="C9479">
        <v>650</v>
      </c>
      <c r="D9479">
        <v>3</v>
      </c>
      <c r="E9479">
        <v>1.2</v>
      </c>
      <c r="F9479">
        <v>0.46200000000000002</v>
      </c>
      <c r="G9479">
        <v>3.6</v>
      </c>
      <c r="H9479">
        <v>3.6</v>
      </c>
      <c r="I9479" t="s">
        <v>149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X9479">
        <v>0</v>
      </c>
      <c r="Y9479">
        <v>0</v>
      </c>
    </row>
    <row r="9480" spans="1:25" x14ac:dyDescent="0.3">
      <c r="A9480" s="2">
        <v>45971</v>
      </c>
      <c r="B9480" t="s">
        <v>28</v>
      </c>
      <c r="C9480">
        <v>53</v>
      </c>
      <c r="D9480">
        <v>0</v>
      </c>
      <c r="F9480">
        <v>0</v>
      </c>
      <c r="G9480">
        <v>0</v>
      </c>
      <c r="H9480">
        <v>0</v>
      </c>
      <c r="I9480" t="s">
        <v>149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5" x14ac:dyDescent="0.3">
      <c r="A9481" s="2">
        <v>45971</v>
      </c>
      <c r="B9481" t="s">
        <v>58</v>
      </c>
      <c r="C9481">
        <v>329</v>
      </c>
      <c r="D9481">
        <v>3</v>
      </c>
      <c r="E9481">
        <v>0.78</v>
      </c>
      <c r="F9481">
        <v>0.91200000000000003</v>
      </c>
      <c r="G9481">
        <v>2.34</v>
      </c>
      <c r="H9481">
        <v>2.34</v>
      </c>
      <c r="I9481" t="s">
        <v>149</v>
      </c>
      <c r="J9481">
        <v>1</v>
      </c>
      <c r="K9481">
        <v>1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11.49</v>
      </c>
      <c r="S9481">
        <v>11.49</v>
      </c>
      <c r="T9481">
        <v>11.49</v>
      </c>
      <c r="U9481">
        <v>11.49</v>
      </c>
      <c r="V9481">
        <v>20.365535250000001</v>
      </c>
      <c r="W9481">
        <v>20.365535250000001</v>
      </c>
      <c r="X9481">
        <v>4.9102564099999997</v>
      </c>
      <c r="Y9481">
        <v>4.9102564099999997</v>
      </c>
    </row>
    <row r="9482" spans="1:25" x14ac:dyDescent="0.3">
      <c r="A9482" s="2">
        <v>45971</v>
      </c>
      <c r="B9482" t="s">
        <v>110</v>
      </c>
      <c r="C9482">
        <v>585</v>
      </c>
      <c r="D9482">
        <v>4</v>
      </c>
      <c r="E9482">
        <v>0.68300000000000005</v>
      </c>
      <c r="F9482">
        <v>0.68400000000000005</v>
      </c>
      <c r="G9482">
        <v>2.73</v>
      </c>
      <c r="H9482">
        <v>2.73</v>
      </c>
      <c r="I9482" t="s">
        <v>149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X9482">
        <v>0</v>
      </c>
      <c r="Y9482">
        <v>0</v>
      </c>
    </row>
    <row r="9483" spans="1:25" x14ac:dyDescent="0.3">
      <c r="A9483" s="2">
        <v>45971</v>
      </c>
      <c r="B9483" t="s">
        <v>34</v>
      </c>
      <c r="C9483">
        <v>825</v>
      </c>
      <c r="D9483">
        <v>7</v>
      </c>
      <c r="E9483">
        <v>1.0760000000000001</v>
      </c>
      <c r="F9483">
        <v>0.84799999999999998</v>
      </c>
      <c r="G9483">
        <v>7.53</v>
      </c>
      <c r="H9483">
        <v>7.53</v>
      </c>
      <c r="I9483" t="s">
        <v>149</v>
      </c>
      <c r="J9483">
        <v>5</v>
      </c>
      <c r="K9483">
        <v>6</v>
      </c>
      <c r="L9483">
        <v>6</v>
      </c>
      <c r="M9483">
        <v>6</v>
      </c>
      <c r="N9483">
        <v>5</v>
      </c>
      <c r="O9483">
        <v>6</v>
      </c>
      <c r="P9483">
        <v>6</v>
      </c>
      <c r="Q9483">
        <v>6</v>
      </c>
      <c r="R9483">
        <v>119.33</v>
      </c>
      <c r="S9483">
        <v>157.21</v>
      </c>
      <c r="T9483">
        <v>157.21</v>
      </c>
      <c r="U9483">
        <v>157.21</v>
      </c>
      <c r="V9483">
        <v>4.7897716429999999</v>
      </c>
      <c r="W9483">
        <v>4.7897716429999999</v>
      </c>
      <c r="X9483">
        <v>20.877822049999999</v>
      </c>
      <c r="Y9483">
        <v>20.877822049999999</v>
      </c>
    </row>
    <row r="9484" spans="1:25" x14ac:dyDescent="0.3">
      <c r="A9484" s="2">
        <v>45971</v>
      </c>
      <c r="B9484" t="s">
        <v>28</v>
      </c>
      <c r="C9484">
        <v>395</v>
      </c>
      <c r="D9484">
        <v>1</v>
      </c>
      <c r="E9484">
        <v>1.08</v>
      </c>
      <c r="F9484">
        <v>0.253</v>
      </c>
      <c r="G9484">
        <v>1.08</v>
      </c>
      <c r="H9484">
        <v>1.08</v>
      </c>
      <c r="I9484" t="s">
        <v>149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X9484">
        <v>0</v>
      </c>
      <c r="Y9484">
        <v>0</v>
      </c>
    </row>
    <row r="9485" spans="1:25" x14ac:dyDescent="0.3">
      <c r="A9485" s="2">
        <v>45971</v>
      </c>
      <c r="B9485" t="s">
        <v>28</v>
      </c>
      <c r="C9485">
        <v>36</v>
      </c>
      <c r="D9485">
        <v>1</v>
      </c>
      <c r="E9485">
        <v>1.32</v>
      </c>
      <c r="F9485">
        <v>2.778</v>
      </c>
      <c r="G9485">
        <v>1.32</v>
      </c>
      <c r="H9485">
        <v>1.32</v>
      </c>
      <c r="I9485" t="s">
        <v>149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X9485">
        <v>0</v>
      </c>
      <c r="Y9485">
        <v>0</v>
      </c>
    </row>
    <row r="9486" spans="1:25" x14ac:dyDescent="0.3">
      <c r="A9486" s="2">
        <v>45971</v>
      </c>
      <c r="B9486" t="s">
        <v>44</v>
      </c>
      <c r="C9486">
        <v>2811</v>
      </c>
      <c r="D9486">
        <v>21</v>
      </c>
      <c r="E9486">
        <v>1.353</v>
      </c>
      <c r="F9486">
        <v>0.747</v>
      </c>
      <c r="G9486">
        <v>28.42</v>
      </c>
      <c r="H9486">
        <v>28.42</v>
      </c>
      <c r="I9486" t="s">
        <v>149</v>
      </c>
      <c r="J9486">
        <v>0</v>
      </c>
      <c r="K9486">
        <v>2</v>
      </c>
      <c r="L9486">
        <v>2</v>
      </c>
      <c r="M9486">
        <v>2</v>
      </c>
      <c r="N9486">
        <v>0</v>
      </c>
      <c r="O9486">
        <v>2</v>
      </c>
      <c r="P9486">
        <v>2</v>
      </c>
      <c r="Q9486">
        <v>2</v>
      </c>
      <c r="R9486">
        <v>0</v>
      </c>
      <c r="S9486">
        <v>48.37</v>
      </c>
      <c r="T9486">
        <v>48.37</v>
      </c>
      <c r="U9486">
        <v>48.37</v>
      </c>
      <c r="V9486">
        <v>58.755426919999998</v>
      </c>
      <c r="W9486">
        <v>58.755426919999998</v>
      </c>
      <c r="X9486">
        <v>1.701970443</v>
      </c>
      <c r="Y9486">
        <v>1.701970443</v>
      </c>
    </row>
    <row r="9487" spans="1:25" x14ac:dyDescent="0.3">
      <c r="A9487" s="2">
        <v>45971</v>
      </c>
      <c r="B9487" t="s">
        <v>58</v>
      </c>
      <c r="C9487">
        <v>263</v>
      </c>
      <c r="D9487">
        <v>1</v>
      </c>
      <c r="E9487">
        <v>0.46</v>
      </c>
      <c r="F9487">
        <v>0.38</v>
      </c>
      <c r="G9487">
        <v>0.46</v>
      </c>
      <c r="H9487">
        <v>0.46</v>
      </c>
      <c r="I9487" t="s">
        <v>149</v>
      </c>
      <c r="J9487">
        <v>1</v>
      </c>
      <c r="K9487">
        <v>3</v>
      </c>
      <c r="L9487">
        <v>3</v>
      </c>
      <c r="M9487">
        <v>3</v>
      </c>
      <c r="N9487">
        <v>1</v>
      </c>
      <c r="O9487">
        <v>3</v>
      </c>
      <c r="P9487">
        <v>3</v>
      </c>
      <c r="Q9487">
        <v>3</v>
      </c>
      <c r="R9487">
        <v>11.49</v>
      </c>
      <c r="S9487">
        <v>49.25</v>
      </c>
      <c r="T9487">
        <v>49.25</v>
      </c>
      <c r="U9487">
        <v>49.25</v>
      </c>
      <c r="V9487">
        <v>0.93401015229999995</v>
      </c>
      <c r="W9487">
        <v>0.93401015229999995</v>
      </c>
      <c r="X9487">
        <v>107.06521739999999</v>
      </c>
      <c r="Y9487">
        <v>107.06521739999999</v>
      </c>
    </row>
    <row r="9488" spans="1:25" x14ac:dyDescent="0.3">
      <c r="A9488" s="2">
        <v>45971</v>
      </c>
      <c r="B9488" t="s">
        <v>110</v>
      </c>
      <c r="C9488">
        <v>263</v>
      </c>
      <c r="D9488">
        <v>6</v>
      </c>
      <c r="E9488">
        <v>1.3069999999999999</v>
      </c>
      <c r="F9488">
        <v>2.2810000000000001</v>
      </c>
      <c r="G9488">
        <v>7.84</v>
      </c>
      <c r="H9488">
        <v>7.84</v>
      </c>
      <c r="I9488" t="s">
        <v>149</v>
      </c>
      <c r="J9488">
        <v>1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21.9</v>
      </c>
      <c r="S9488">
        <v>21.9</v>
      </c>
      <c r="T9488">
        <v>21.9</v>
      </c>
      <c r="U9488">
        <v>21.9</v>
      </c>
      <c r="V9488">
        <v>35.799086760000002</v>
      </c>
      <c r="W9488">
        <v>35.799086760000002</v>
      </c>
      <c r="X9488">
        <v>2.7933673469999998</v>
      </c>
      <c r="Y9488">
        <v>2.7933673469999998</v>
      </c>
    </row>
    <row r="9489" spans="1:25" x14ac:dyDescent="0.3">
      <c r="A9489" s="2">
        <v>45971</v>
      </c>
      <c r="B9489" t="s">
        <v>34</v>
      </c>
      <c r="C9489">
        <v>811</v>
      </c>
      <c r="D9489">
        <v>12</v>
      </c>
      <c r="E9489">
        <v>1.218</v>
      </c>
      <c r="F9489">
        <v>1.48</v>
      </c>
      <c r="G9489">
        <v>14.61</v>
      </c>
      <c r="H9489">
        <v>14.61</v>
      </c>
      <c r="I9489" t="s">
        <v>149</v>
      </c>
      <c r="J9489">
        <v>1</v>
      </c>
      <c r="K9489">
        <v>1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22.88</v>
      </c>
      <c r="S9489">
        <v>22.88</v>
      </c>
      <c r="T9489">
        <v>22.88</v>
      </c>
      <c r="U9489">
        <v>22.88</v>
      </c>
      <c r="V9489">
        <v>63.8548951</v>
      </c>
      <c r="W9489">
        <v>63.8548951</v>
      </c>
      <c r="X9489">
        <v>1.56605065</v>
      </c>
      <c r="Y9489">
        <v>1.56605065</v>
      </c>
    </row>
    <row r="9490" spans="1:25" x14ac:dyDescent="0.3">
      <c r="A9490" s="2">
        <v>45971</v>
      </c>
      <c r="B9490" t="s">
        <v>34</v>
      </c>
      <c r="C9490">
        <v>191</v>
      </c>
      <c r="D9490">
        <v>2</v>
      </c>
      <c r="E9490">
        <v>0.81</v>
      </c>
      <c r="F9490">
        <v>1.0469999999999999</v>
      </c>
      <c r="G9490">
        <v>1.62</v>
      </c>
      <c r="H9490">
        <v>1.62</v>
      </c>
      <c r="I9490" t="s">
        <v>149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X9490">
        <v>0</v>
      </c>
      <c r="Y9490">
        <v>0</v>
      </c>
    </row>
    <row r="9491" spans="1:25" x14ac:dyDescent="0.3">
      <c r="A9491" s="2">
        <v>45971</v>
      </c>
      <c r="B9491" t="s">
        <v>58</v>
      </c>
      <c r="C9491">
        <v>288</v>
      </c>
      <c r="D9491">
        <v>3</v>
      </c>
      <c r="E9491">
        <v>0.36299999999999999</v>
      </c>
      <c r="F9491">
        <v>1.042</v>
      </c>
      <c r="G9491">
        <v>1.0900000000000001</v>
      </c>
      <c r="H9491">
        <v>1.0900000000000001</v>
      </c>
      <c r="I9491" t="s">
        <v>149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X9491">
        <v>0</v>
      </c>
      <c r="Y9491">
        <v>0</v>
      </c>
    </row>
    <row r="9492" spans="1:25" x14ac:dyDescent="0.3">
      <c r="A9492" s="2">
        <v>45971</v>
      </c>
      <c r="B9492" t="s">
        <v>28</v>
      </c>
      <c r="C9492">
        <v>68</v>
      </c>
      <c r="D9492">
        <v>0</v>
      </c>
      <c r="F9492">
        <v>0</v>
      </c>
      <c r="G9492">
        <v>0</v>
      </c>
      <c r="H9492">
        <v>0</v>
      </c>
      <c r="I9492" t="s">
        <v>149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5" x14ac:dyDescent="0.3">
      <c r="A9493" s="2">
        <v>45971</v>
      </c>
      <c r="B9493" t="s">
        <v>110</v>
      </c>
      <c r="C9493">
        <v>1947</v>
      </c>
      <c r="D9493">
        <v>4</v>
      </c>
      <c r="E9493">
        <v>0.60299999999999998</v>
      </c>
      <c r="F9493">
        <v>0.20499999999999999</v>
      </c>
      <c r="G9493">
        <v>2.41</v>
      </c>
      <c r="H9493">
        <v>2.41</v>
      </c>
      <c r="I9493" t="s">
        <v>149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X9493">
        <v>0</v>
      </c>
      <c r="Y9493">
        <v>0</v>
      </c>
    </row>
    <row r="9494" spans="1:25" x14ac:dyDescent="0.3">
      <c r="A9494" s="2">
        <v>45971</v>
      </c>
      <c r="B9494" t="s">
        <v>26</v>
      </c>
      <c r="C9494">
        <v>307</v>
      </c>
      <c r="D9494">
        <v>3</v>
      </c>
      <c r="E9494">
        <v>1.2170000000000001</v>
      </c>
      <c r="F9494">
        <v>0.97699999999999998</v>
      </c>
      <c r="G9494">
        <v>3.65</v>
      </c>
      <c r="H9494">
        <v>3.65</v>
      </c>
      <c r="I9494" t="s">
        <v>149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X9494">
        <v>0</v>
      </c>
      <c r="Y9494">
        <v>0</v>
      </c>
    </row>
    <row r="9495" spans="1:25" x14ac:dyDescent="0.3">
      <c r="A9495" s="2">
        <v>45971</v>
      </c>
      <c r="B9495" t="s">
        <v>30</v>
      </c>
      <c r="C9495">
        <v>14</v>
      </c>
      <c r="D9495">
        <v>0</v>
      </c>
      <c r="F9495">
        <v>0</v>
      </c>
      <c r="G9495">
        <v>0</v>
      </c>
      <c r="H9495">
        <v>0</v>
      </c>
      <c r="I9495" t="s">
        <v>149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5" x14ac:dyDescent="0.3">
      <c r="A9496" s="2">
        <v>45971</v>
      </c>
      <c r="B9496" t="s">
        <v>26</v>
      </c>
      <c r="C9496">
        <v>444</v>
      </c>
      <c r="D9496">
        <v>6</v>
      </c>
      <c r="E9496">
        <v>1.427</v>
      </c>
      <c r="F9496">
        <v>1.351</v>
      </c>
      <c r="G9496">
        <v>8.56</v>
      </c>
      <c r="H9496">
        <v>8.56</v>
      </c>
      <c r="I9496" t="s">
        <v>149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X9496">
        <v>0</v>
      </c>
      <c r="Y9496">
        <v>0</v>
      </c>
    </row>
    <row r="9497" spans="1:25" x14ac:dyDescent="0.3">
      <c r="A9497" s="2">
        <v>45971</v>
      </c>
      <c r="B9497" t="s">
        <v>30</v>
      </c>
      <c r="C9497">
        <v>351</v>
      </c>
      <c r="D9497">
        <v>4</v>
      </c>
      <c r="E9497">
        <v>1.2</v>
      </c>
      <c r="F9497">
        <v>1.1399999999999999</v>
      </c>
      <c r="G9497">
        <v>4.8</v>
      </c>
      <c r="H9497">
        <v>4.8</v>
      </c>
      <c r="I9497" t="s">
        <v>149</v>
      </c>
      <c r="J9497">
        <v>2</v>
      </c>
      <c r="K9497">
        <v>2</v>
      </c>
      <c r="L9497">
        <v>2</v>
      </c>
      <c r="M9497">
        <v>2</v>
      </c>
      <c r="N9497">
        <v>2</v>
      </c>
      <c r="O9497">
        <v>2</v>
      </c>
      <c r="P9497">
        <v>2</v>
      </c>
      <c r="Q9497">
        <v>2</v>
      </c>
      <c r="R9497">
        <v>31.96</v>
      </c>
      <c r="S9497">
        <v>31.96</v>
      </c>
      <c r="T9497">
        <v>31.96</v>
      </c>
      <c r="U9497">
        <v>31.96</v>
      </c>
      <c r="V9497">
        <v>15.018773469999999</v>
      </c>
      <c r="W9497">
        <v>15.018773469999999</v>
      </c>
      <c r="X9497">
        <v>6.6583333329999999</v>
      </c>
      <c r="Y9497">
        <v>6.6583333329999999</v>
      </c>
    </row>
    <row r="9498" spans="1:25" x14ac:dyDescent="0.3">
      <c r="A9498" s="2">
        <v>45971</v>
      </c>
      <c r="B9498" t="s">
        <v>26</v>
      </c>
      <c r="C9498">
        <v>441</v>
      </c>
      <c r="D9498">
        <v>2</v>
      </c>
      <c r="E9498">
        <v>1.4350000000000001</v>
      </c>
      <c r="F9498">
        <v>0.45400000000000001</v>
      </c>
      <c r="G9498">
        <v>2.87</v>
      </c>
      <c r="H9498">
        <v>2.87</v>
      </c>
      <c r="I9498" t="s">
        <v>149</v>
      </c>
      <c r="J9498">
        <v>1</v>
      </c>
      <c r="K9498">
        <v>1</v>
      </c>
      <c r="L9498">
        <v>1</v>
      </c>
      <c r="M9498">
        <v>1</v>
      </c>
      <c r="N9498">
        <v>1</v>
      </c>
      <c r="O9498">
        <v>1</v>
      </c>
      <c r="P9498">
        <v>1</v>
      </c>
      <c r="Q9498">
        <v>1</v>
      </c>
      <c r="R9498">
        <v>37.49</v>
      </c>
      <c r="S9498">
        <v>37.49</v>
      </c>
      <c r="T9498">
        <v>37.49</v>
      </c>
      <c r="U9498">
        <v>37.49</v>
      </c>
      <c r="V9498">
        <v>7.6553747669999996</v>
      </c>
      <c r="W9498">
        <v>7.6553747669999996</v>
      </c>
      <c r="X9498">
        <v>13.062717770000001</v>
      </c>
      <c r="Y9498">
        <v>13.062717770000001</v>
      </c>
    </row>
    <row r="9499" spans="1:25" x14ac:dyDescent="0.3">
      <c r="A9499" s="2">
        <v>45971</v>
      </c>
      <c r="B9499" t="s">
        <v>30</v>
      </c>
      <c r="C9499">
        <v>83</v>
      </c>
      <c r="D9499">
        <v>0</v>
      </c>
      <c r="F9499">
        <v>0</v>
      </c>
      <c r="G9499">
        <v>0</v>
      </c>
      <c r="H9499">
        <v>0</v>
      </c>
      <c r="I9499" t="s">
        <v>149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5" x14ac:dyDescent="0.3">
      <c r="A9500" s="2">
        <v>45971</v>
      </c>
      <c r="B9500" t="s">
        <v>30</v>
      </c>
      <c r="C9500">
        <v>63</v>
      </c>
      <c r="D9500">
        <v>0</v>
      </c>
      <c r="F9500">
        <v>0</v>
      </c>
      <c r="G9500">
        <v>0</v>
      </c>
      <c r="H9500">
        <v>0</v>
      </c>
      <c r="I9500" t="s">
        <v>149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5" x14ac:dyDescent="0.3">
      <c r="A9501" s="2">
        <v>45971</v>
      </c>
      <c r="B9501" t="s">
        <v>26</v>
      </c>
      <c r="C9501">
        <v>559</v>
      </c>
      <c r="D9501">
        <v>7</v>
      </c>
      <c r="E9501">
        <v>0.82399999999999995</v>
      </c>
      <c r="F9501">
        <v>1.252</v>
      </c>
      <c r="G9501">
        <v>5.77</v>
      </c>
      <c r="H9501">
        <v>5.77</v>
      </c>
      <c r="I9501" t="s">
        <v>149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X9501">
        <v>0</v>
      </c>
      <c r="Y9501">
        <v>0</v>
      </c>
    </row>
    <row r="9502" spans="1:25" x14ac:dyDescent="0.3">
      <c r="A9502" s="2">
        <v>45971</v>
      </c>
      <c r="B9502" t="s">
        <v>86</v>
      </c>
      <c r="C9502">
        <v>32</v>
      </c>
      <c r="D9502">
        <v>0</v>
      </c>
      <c r="F9502">
        <v>0</v>
      </c>
      <c r="G9502">
        <v>0</v>
      </c>
      <c r="H9502">
        <v>0</v>
      </c>
      <c r="I9502" t="s">
        <v>149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5" x14ac:dyDescent="0.3">
      <c r="A9503" s="2">
        <v>45971</v>
      </c>
      <c r="B9503" t="s">
        <v>32</v>
      </c>
      <c r="C9503">
        <v>83</v>
      </c>
      <c r="D9503">
        <v>1</v>
      </c>
      <c r="E9503">
        <v>1.02</v>
      </c>
      <c r="F9503">
        <v>1.2050000000000001</v>
      </c>
      <c r="G9503">
        <v>1.02</v>
      </c>
      <c r="H9503">
        <v>1.02</v>
      </c>
      <c r="I9503" t="s">
        <v>149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X9503">
        <v>0</v>
      </c>
      <c r="Y9503">
        <v>0</v>
      </c>
    </row>
    <row r="9504" spans="1:25" x14ac:dyDescent="0.3">
      <c r="A9504" s="2">
        <v>45971</v>
      </c>
      <c r="B9504" t="s">
        <v>46</v>
      </c>
      <c r="C9504">
        <v>66</v>
      </c>
      <c r="D9504">
        <v>0</v>
      </c>
      <c r="F9504">
        <v>0</v>
      </c>
      <c r="G9504">
        <v>0</v>
      </c>
      <c r="H9504">
        <v>0</v>
      </c>
      <c r="I9504" t="s">
        <v>149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5" x14ac:dyDescent="0.3">
      <c r="A9505" s="2">
        <v>45971</v>
      </c>
      <c r="B9505" t="s">
        <v>38</v>
      </c>
      <c r="C9505">
        <v>979</v>
      </c>
      <c r="D9505">
        <v>3</v>
      </c>
      <c r="E9505">
        <v>1.31</v>
      </c>
      <c r="F9505">
        <v>0.30599999999999999</v>
      </c>
      <c r="G9505">
        <v>3.93</v>
      </c>
      <c r="H9505">
        <v>3.93</v>
      </c>
      <c r="I9505" t="s">
        <v>149</v>
      </c>
      <c r="J9505">
        <v>0</v>
      </c>
      <c r="K9505">
        <v>0</v>
      </c>
      <c r="L9505">
        <v>1</v>
      </c>
      <c r="M9505">
        <v>1</v>
      </c>
      <c r="N9505">
        <v>0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24.49</v>
      </c>
      <c r="U9505">
        <v>24.49</v>
      </c>
      <c r="W9505">
        <v>16.047366270000001</v>
      </c>
      <c r="X9505">
        <v>0</v>
      </c>
      <c r="Y9505">
        <v>6.2315521629999999</v>
      </c>
    </row>
    <row r="9506" spans="1:25" x14ac:dyDescent="0.3">
      <c r="A9506" s="2">
        <v>45971</v>
      </c>
      <c r="B9506" t="s">
        <v>46</v>
      </c>
      <c r="C9506">
        <v>201</v>
      </c>
      <c r="D9506">
        <v>1</v>
      </c>
      <c r="E9506">
        <v>1.5</v>
      </c>
      <c r="F9506">
        <v>0.498</v>
      </c>
      <c r="G9506">
        <v>1.5</v>
      </c>
      <c r="H9506">
        <v>1.5</v>
      </c>
      <c r="I9506" t="s">
        <v>149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X9506">
        <v>0</v>
      </c>
      <c r="Y9506">
        <v>0</v>
      </c>
    </row>
    <row r="9507" spans="1:25" x14ac:dyDescent="0.3">
      <c r="A9507" s="2">
        <v>45971</v>
      </c>
      <c r="B9507" t="s">
        <v>38</v>
      </c>
      <c r="C9507">
        <v>1993</v>
      </c>
      <c r="D9507">
        <v>12</v>
      </c>
      <c r="E9507">
        <v>0.96699999999999997</v>
      </c>
      <c r="F9507">
        <v>0.60199999999999998</v>
      </c>
      <c r="G9507">
        <v>11.6</v>
      </c>
      <c r="H9507">
        <v>11.6</v>
      </c>
      <c r="I9507" t="s">
        <v>149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X9507">
        <v>0</v>
      </c>
      <c r="Y9507">
        <v>0</v>
      </c>
    </row>
    <row r="9508" spans="1:25" x14ac:dyDescent="0.3">
      <c r="A9508" s="2">
        <v>45971</v>
      </c>
      <c r="B9508" t="s">
        <v>86</v>
      </c>
      <c r="C9508">
        <v>393</v>
      </c>
      <c r="D9508">
        <v>1</v>
      </c>
      <c r="E9508">
        <v>1.5</v>
      </c>
      <c r="F9508">
        <v>0.254</v>
      </c>
      <c r="G9508">
        <v>1.5</v>
      </c>
      <c r="H9508">
        <v>1.5</v>
      </c>
      <c r="I9508" t="s">
        <v>149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X9508">
        <v>0</v>
      </c>
      <c r="Y9508">
        <v>0</v>
      </c>
    </row>
    <row r="9509" spans="1:25" x14ac:dyDescent="0.3">
      <c r="A9509" s="2">
        <v>45971</v>
      </c>
      <c r="B9509" t="s">
        <v>32</v>
      </c>
      <c r="C9509">
        <v>332</v>
      </c>
      <c r="D9509">
        <v>3</v>
      </c>
      <c r="E9509">
        <v>1.04</v>
      </c>
      <c r="F9509">
        <v>0.90400000000000003</v>
      </c>
      <c r="G9509">
        <v>3.12</v>
      </c>
      <c r="H9509">
        <v>3.12</v>
      </c>
      <c r="I9509" t="s">
        <v>149</v>
      </c>
      <c r="J9509">
        <v>3</v>
      </c>
      <c r="K9509">
        <v>3</v>
      </c>
      <c r="L9509">
        <v>3</v>
      </c>
      <c r="M9509">
        <v>3</v>
      </c>
      <c r="N9509">
        <v>3</v>
      </c>
      <c r="O9509">
        <v>3</v>
      </c>
      <c r="P9509">
        <v>3</v>
      </c>
      <c r="Q9509">
        <v>3</v>
      </c>
      <c r="R9509">
        <v>86.96</v>
      </c>
      <c r="S9509">
        <v>86.96</v>
      </c>
      <c r="T9509">
        <v>86.96</v>
      </c>
      <c r="U9509">
        <v>86.96</v>
      </c>
      <c r="V9509">
        <v>3.5878564860000002</v>
      </c>
      <c r="W9509">
        <v>3.5878564860000002</v>
      </c>
      <c r="X9509">
        <v>27.871794869999999</v>
      </c>
      <c r="Y9509">
        <v>27.871794869999999</v>
      </c>
    </row>
    <row r="9510" spans="1:25" x14ac:dyDescent="0.3">
      <c r="A9510" s="2">
        <v>45971</v>
      </c>
      <c r="B9510" t="s">
        <v>38</v>
      </c>
      <c r="C9510">
        <v>897</v>
      </c>
      <c r="D9510">
        <v>7</v>
      </c>
      <c r="E9510">
        <v>1.0309999999999999</v>
      </c>
      <c r="F9510">
        <v>0.78</v>
      </c>
      <c r="G9510">
        <v>7.22</v>
      </c>
      <c r="H9510">
        <v>7.22</v>
      </c>
      <c r="I9510" t="s">
        <v>149</v>
      </c>
      <c r="J9510">
        <v>2</v>
      </c>
      <c r="K9510">
        <v>2</v>
      </c>
      <c r="L9510">
        <v>2</v>
      </c>
      <c r="M9510">
        <v>2</v>
      </c>
      <c r="N9510">
        <v>2</v>
      </c>
      <c r="O9510">
        <v>2</v>
      </c>
      <c r="P9510">
        <v>2</v>
      </c>
      <c r="Q9510">
        <v>2</v>
      </c>
      <c r="R9510">
        <v>58.98</v>
      </c>
      <c r="S9510">
        <v>58.98</v>
      </c>
      <c r="T9510">
        <v>58.98</v>
      </c>
      <c r="U9510">
        <v>58.98</v>
      </c>
      <c r="V9510">
        <v>12.24143778</v>
      </c>
      <c r="W9510">
        <v>12.24143778</v>
      </c>
      <c r="X9510">
        <v>8.168975069</v>
      </c>
      <c r="Y9510">
        <v>8.168975069</v>
      </c>
    </row>
    <row r="9511" spans="1:25" x14ac:dyDescent="0.3">
      <c r="A9511" s="2">
        <v>45971</v>
      </c>
      <c r="B9511" t="s">
        <v>86</v>
      </c>
      <c r="C9511">
        <v>237</v>
      </c>
      <c r="D9511">
        <v>2</v>
      </c>
      <c r="E9511">
        <v>2.19</v>
      </c>
      <c r="F9511">
        <v>0.84399999999999997</v>
      </c>
      <c r="G9511">
        <v>4.38</v>
      </c>
      <c r="H9511">
        <v>4.38</v>
      </c>
      <c r="I9511" t="s">
        <v>149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X9511">
        <v>0</v>
      </c>
      <c r="Y9511">
        <v>0</v>
      </c>
    </row>
    <row r="9512" spans="1:25" x14ac:dyDescent="0.3">
      <c r="A9512" s="2">
        <v>45971</v>
      </c>
      <c r="B9512" t="s">
        <v>32</v>
      </c>
      <c r="C9512">
        <v>30</v>
      </c>
      <c r="D9512">
        <v>0</v>
      </c>
      <c r="F9512">
        <v>0</v>
      </c>
      <c r="G9512">
        <v>0</v>
      </c>
      <c r="H9512">
        <v>0</v>
      </c>
      <c r="I9512" t="s">
        <v>149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5" x14ac:dyDescent="0.3">
      <c r="A9513" s="2">
        <v>45971</v>
      </c>
      <c r="B9513" t="s">
        <v>46</v>
      </c>
      <c r="C9513">
        <v>513</v>
      </c>
      <c r="D9513">
        <v>2</v>
      </c>
      <c r="E9513">
        <v>1.885</v>
      </c>
      <c r="F9513">
        <v>0.39</v>
      </c>
      <c r="G9513">
        <v>3.77</v>
      </c>
      <c r="H9513">
        <v>3.77</v>
      </c>
      <c r="I9513" t="s">
        <v>149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X9513">
        <v>0</v>
      </c>
      <c r="Y9513">
        <v>0</v>
      </c>
    </row>
    <row r="9514" spans="1:25" x14ac:dyDescent="0.3">
      <c r="A9514" s="2">
        <v>45971</v>
      </c>
      <c r="B9514" t="s">
        <v>86</v>
      </c>
      <c r="C9514">
        <v>530</v>
      </c>
      <c r="D9514">
        <v>3</v>
      </c>
      <c r="E9514">
        <v>1.0369999999999999</v>
      </c>
      <c r="F9514">
        <v>0.56599999999999995</v>
      </c>
      <c r="G9514">
        <v>3.11</v>
      </c>
      <c r="H9514">
        <v>3.11</v>
      </c>
      <c r="I9514" t="s">
        <v>149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X9514">
        <v>0</v>
      </c>
      <c r="Y9514">
        <v>0</v>
      </c>
    </row>
    <row r="9515" spans="1:25" x14ac:dyDescent="0.3">
      <c r="A9515" s="2">
        <v>45971</v>
      </c>
      <c r="B9515" t="s">
        <v>46</v>
      </c>
      <c r="C9515">
        <v>39</v>
      </c>
      <c r="D9515">
        <v>0</v>
      </c>
      <c r="F9515">
        <v>0</v>
      </c>
      <c r="G9515">
        <v>0</v>
      </c>
      <c r="H9515">
        <v>0</v>
      </c>
      <c r="I9515" t="s">
        <v>149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5" x14ac:dyDescent="0.3">
      <c r="A9516" s="2">
        <v>45971</v>
      </c>
      <c r="B9516" t="s">
        <v>32</v>
      </c>
      <c r="C9516">
        <v>271</v>
      </c>
      <c r="D9516">
        <v>2</v>
      </c>
      <c r="E9516">
        <v>0.49</v>
      </c>
      <c r="F9516">
        <v>0.73799999999999999</v>
      </c>
      <c r="G9516">
        <v>0.98</v>
      </c>
      <c r="H9516">
        <v>0.98</v>
      </c>
      <c r="I9516" t="s">
        <v>149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X9516">
        <v>0</v>
      </c>
      <c r="Y9516">
        <v>0</v>
      </c>
    </row>
    <row r="9517" spans="1:25" x14ac:dyDescent="0.3">
      <c r="A9517" s="2">
        <v>45971</v>
      </c>
      <c r="B9517" t="s">
        <v>38</v>
      </c>
      <c r="C9517">
        <v>2371</v>
      </c>
      <c r="D9517">
        <v>13</v>
      </c>
      <c r="E9517">
        <v>0.41499999999999998</v>
      </c>
      <c r="F9517">
        <v>0.54800000000000004</v>
      </c>
      <c r="G9517">
        <v>5.4</v>
      </c>
      <c r="H9517">
        <v>5.4</v>
      </c>
      <c r="I9517" t="s">
        <v>149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X9517">
        <v>0</v>
      </c>
      <c r="Y9517">
        <v>0</v>
      </c>
    </row>
    <row r="9518" spans="1:25" x14ac:dyDescent="0.3">
      <c r="A9518" s="2">
        <v>45971</v>
      </c>
      <c r="B9518" t="s">
        <v>40</v>
      </c>
      <c r="C9518">
        <v>131</v>
      </c>
      <c r="D9518">
        <v>0</v>
      </c>
      <c r="F9518">
        <v>0</v>
      </c>
      <c r="G9518">
        <v>0</v>
      </c>
      <c r="H9518">
        <v>0</v>
      </c>
      <c r="I9518" t="s">
        <v>149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5" x14ac:dyDescent="0.3">
      <c r="A9519" s="2">
        <v>45971</v>
      </c>
      <c r="B9519" t="s">
        <v>76</v>
      </c>
      <c r="C9519">
        <v>640</v>
      </c>
      <c r="D9519">
        <v>2</v>
      </c>
      <c r="E9519">
        <v>3.335</v>
      </c>
      <c r="F9519">
        <v>0.313</v>
      </c>
      <c r="G9519">
        <v>6.67</v>
      </c>
      <c r="H9519">
        <v>6.67</v>
      </c>
      <c r="I9519" t="s">
        <v>149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1</v>
      </c>
      <c r="P9519">
        <v>1</v>
      </c>
      <c r="Q9519">
        <v>1</v>
      </c>
      <c r="R9519">
        <v>29.49</v>
      </c>
      <c r="S9519">
        <v>29.49</v>
      </c>
      <c r="T9519">
        <v>29.49</v>
      </c>
      <c r="U9519">
        <v>29.49</v>
      </c>
      <c r="V9519">
        <v>22.61783655</v>
      </c>
      <c r="W9519">
        <v>22.61783655</v>
      </c>
      <c r="X9519">
        <v>4.4212893549999999</v>
      </c>
      <c r="Y9519">
        <v>4.4212893549999999</v>
      </c>
    </row>
    <row r="9520" spans="1:25" x14ac:dyDescent="0.3">
      <c r="A9520" s="2">
        <v>45971</v>
      </c>
      <c r="B9520" t="s">
        <v>92</v>
      </c>
      <c r="C9520">
        <v>274</v>
      </c>
      <c r="D9520">
        <v>0</v>
      </c>
      <c r="F9520">
        <v>0</v>
      </c>
      <c r="G9520">
        <v>0</v>
      </c>
      <c r="H9520">
        <v>0</v>
      </c>
      <c r="I9520" t="s">
        <v>149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5" x14ac:dyDescent="0.3">
      <c r="A9521" s="2">
        <v>45971</v>
      </c>
      <c r="B9521" t="s">
        <v>68</v>
      </c>
      <c r="C9521">
        <v>1314</v>
      </c>
      <c r="D9521">
        <v>0</v>
      </c>
      <c r="F9521">
        <v>0</v>
      </c>
      <c r="G9521">
        <v>0</v>
      </c>
      <c r="H9521">
        <v>0</v>
      </c>
      <c r="I9521" t="s">
        <v>149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5" x14ac:dyDescent="0.3">
      <c r="A9522" s="2">
        <v>45971</v>
      </c>
      <c r="B9522" t="s">
        <v>70</v>
      </c>
      <c r="C9522">
        <v>795</v>
      </c>
      <c r="D9522">
        <v>2</v>
      </c>
      <c r="E9522">
        <v>2.9649999999999999</v>
      </c>
      <c r="F9522">
        <v>0.252</v>
      </c>
      <c r="G9522">
        <v>5.93</v>
      </c>
      <c r="H9522">
        <v>5.93</v>
      </c>
      <c r="I9522" t="s">
        <v>149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X9522">
        <v>0</v>
      </c>
      <c r="Y9522">
        <v>0</v>
      </c>
    </row>
    <row r="9523" spans="1:25" x14ac:dyDescent="0.3">
      <c r="A9523" s="2">
        <v>45971</v>
      </c>
      <c r="B9523" t="s">
        <v>78</v>
      </c>
      <c r="C9523">
        <v>288</v>
      </c>
      <c r="D9523">
        <v>1</v>
      </c>
      <c r="E9523">
        <v>3.36</v>
      </c>
      <c r="F9523">
        <v>0.34699999999999998</v>
      </c>
      <c r="G9523">
        <v>3.36</v>
      </c>
      <c r="H9523">
        <v>3.36</v>
      </c>
      <c r="I9523" t="s">
        <v>149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X9523">
        <v>0</v>
      </c>
      <c r="Y9523">
        <v>0</v>
      </c>
    </row>
    <row r="9524" spans="1:25" x14ac:dyDescent="0.3">
      <c r="A9524" s="2">
        <v>45971</v>
      </c>
      <c r="B9524" t="s">
        <v>74</v>
      </c>
      <c r="C9524">
        <v>46</v>
      </c>
      <c r="D9524">
        <v>0</v>
      </c>
      <c r="F9524">
        <v>0</v>
      </c>
      <c r="G9524">
        <v>0</v>
      </c>
      <c r="H9524">
        <v>0</v>
      </c>
      <c r="I9524" t="s">
        <v>149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5" x14ac:dyDescent="0.3">
      <c r="A9525" s="2">
        <v>45971</v>
      </c>
      <c r="B9525" t="s">
        <v>64</v>
      </c>
      <c r="C9525">
        <v>460</v>
      </c>
      <c r="D9525">
        <v>1</v>
      </c>
      <c r="E9525">
        <v>6.31</v>
      </c>
      <c r="F9525">
        <v>0.217</v>
      </c>
      <c r="G9525">
        <v>6.31</v>
      </c>
      <c r="H9525">
        <v>6.31</v>
      </c>
      <c r="I9525" t="s">
        <v>149</v>
      </c>
      <c r="J9525">
        <v>0</v>
      </c>
      <c r="K9525">
        <v>3</v>
      </c>
      <c r="L9525">
        <v>3</v>
      </c>
      <c r="M9525">
        <v>3</v>
      </c>
      <c r="N9525">
        <v>0</v>
      </c>
      <c r="O9525">
        <v>3</v>
      </c>
      <c r="P9525">
        <v>3</v>
      </c>
      <c r="Q9525">
        <v>3</v>
      </c>
      <c r="R9525">
        <v>0</v>
      </c>
      <c r="S9525">
        <v>95.75</v>
      </c>
      <c r="T9525">
        <v>95.75</v>
      </c>
      <c r="U9525">
        <v>95.75</v>
      </c>
      <c r="V9525">
        <v>6.5900783289999998</v>
      </c>
      <c r="W9525">
        <v>6.5900783289999998</v>
      </c>
      <c r="X9525">
        <v>15.17432647</v>
      </c>
      <c r="Y9525">
        <v>15.17432647</v>
      </c>
    </row>
    <row r="9526" spans="1:25" x14ac:dyDescent="0.3">
      <c r="A9526" s="2">
        <v>45971</v>
      </c>
      <c r="B9526" t="s">
        <v>86</v>
      </c>
      <c r="C9526">
        <v>193</v>
      </c>
      <c r="D9526">
        <v>5</v>
      </c>
      <c r="E9526">
        <v>4.7679999999999998</v>
      </c>
      <c r="F9526">
        <v>2.5910000000000002</v>
      </c>
      <c r="G9526">
        <v>23.84</v>
      </c>
      <c r="H9526">
        <v>23.84</v>
      </c>
      <c r="I9526" t="s">
        <v>149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X9526">
        <v>0</v>
      </c>
      <c r="Y9526">
        <v>0</v>
      </c>
    </row>
    <row r="9527" spans="1:25" x14ac:dyDescent="0.3">
      <c r="A9527" s="2">
        <v>45971</v>
      </c>
      <c r="B9527" t="s">
        <v>86</v>
      </c>
      <c r="C9527">
        <v>8</v>
      </c>
      <c r="D9527">
        <v>0</v>
      </c>
      <c r="F9527">
        <v>0</v>
      </c>
      <c r="G9527">
        <v>0</v>
      </c>
      <c r="H9527">
        <v>0</v>
      </c>
      <c r="I9527" t="s">
        <v>149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5" x14ac:dyDescent="0.3">
      <c r="A9528" s="2">
        <v>45972</v>
      </c>
      <c r="B9528" t="s">
        <v>44</v>
      </c>
      <c r="C9528">
        <v>2709</v>
      </c>
      <c r="D9528">
        <v>21</v>
      </c>
      <c r="E9528">
        <v>1.5489999999999999</v>
      </c>
      <c r="F9528">
        <v>0.77500000000000002</v>
      </c>
      <c r="G9528">
        <v>32.53</v>
      </c>
      <c r="H9528">
        <v>32.53</v>
      </c>
      <c r="I9528" t="s">
        <v>149</v>
      </c>
      <c r="J9528">
        <v>3</v>
      </c>
      <c r="K9528">
        <v>6</v>
      </c>
      <c r="L9528">
        <v>6</v>
      </c>
      <c r="M9528">
        <v>6</v>
      </c>
      <c r="N9528">
        <v>3</v>
      </c>
      <c r="O9528">
        <v>6</v>
      </c>
      <c r="P9528">
        <v>6</v>
      </c>
      <c r="Q9528">
        <v>6</v>
      </c>
      <c r="R9528">
        <v>66.86</v>
      </c>
      <c r="S9528">
        <v>166.33</v>
      </c>
      <c r="T9528">
        <v>166.33</v>
      </c>
      <c r="U9528">
        <v>166.33</v>
      </c>
      <c r="V9528">
        <v>19.557506159999999</v>
      </c>
      <c r="W9528">
        <v>19.557506159999999</v>
      </c>
      <c r="X9528">
        <v>5.1131263450000004</v>
      </c>
      <c r="Y9528">
        <v>5.1131263450000004</v>
      </c>
    </row>
    <row r="9529" spans="1:25" x14ac:dyDescent="0.3">
      <c r="A9529" s="2">
        <v>45972</v>
      </c>
      <c r="B9529" t="s">
        <v>42</v>
      </c>
      <c r="C9529">
        <v>6932</v>
      </c>
      <c r="D9529">
        <v>114</v>
      </c>
      <c r="E9529">
        <v>1.704</v>
      </c>
      <c r="F9529">
        <v>1.645</v>
      </c>
      <c r="G9529">
        <v>194.2</v>
      </c>
      <c r="H9529">
        <v>194.2</v>
      </c>
      <c r="I9529" t="s">
        <v>149</v>
      </c>
      <c r="J9529">
        <v>18</v>
      </c>
      <c r="K9529">
        <v>23</v>
      </c>
      <c r="L9529">
        <v>23</v>
      </c>
      <c r="M9529">
        <v>23</v>
      </c>
      <c r="N9529">
        <v>48</v>
      </c>
      <c r="O9529">
        <v>78</v>
      </c>
      <c r="P9529">
        <v>78</v>
      </c>
      <c r="Q9529">
        <v>78</v>
      </c>
      <c r="R9529">
        <v>1310.07</v>
      </c>
      <c r="S9529">
        <v>2133.23</v>
      </c>
      <c r="T9529">
        <v>2133.23</v>
      </c>
      <c r="U9529">
        <v>2133.23</v>
      </c>
      <c r="V9529">
        <v>9.1035659540000005</v>
      </c>
      <c r="W9529">
        <v>9.1035659540000005</v>
      </c>
      <c r="X9529">
        <v>10.984706490000001</v>
      </c>
      <c r="Y9529">
        <v>10.984706490000001</v>
      </c>
    </row>
    <row r="9530" spans="1:25" x14ac:dyDescent="0.3">
      <c r="A9530" s="2">
        <v>45972</v>
      </c>
      <c r="B9530" t="s">
        <v>40</v>
      </c>
      <c r="C9530">
        <v>2634</v>
      </c>
      <c r="D9530">
        <v>26</v>
      </c>
      <c r="E9530">
        <v>2.75</v>
      </c>
      <c r="F9530">
        <v>0.98699999999999999</v>
      </c>
      <c r="G9530">
        <v>71.5</v>
      </c>
      <c r="H9530">
        <v>71.5</v>
      </c>
      <c r="I9530" t="s">
        <v>149</v>
      </c>
      <c r="J9530">
        <v>5</v>
      </c>
      <c r="K9530">
        <v>7</v>
      </c>
      <c r="L9530">
        <v>7</v>
      </c>
      <c r="M9530">
        <v>7</v>
      </c>
      <c r="N9530">
        <v>6</v>
      </c>
      <c r="O9530">
        <v>8</v>
      </c>
      <c r="P9530">
        <v>8</v>
      </c>
      <c r="Q9530">
        <v>8</v>
      </c>
      <c r="R9530">
        <v>261.20999999999998</v>
      </c>
      <c r="S9530">
        <v>320.97000000000003</v>
      </c>
      <c r="T9530">
        <v>320.97000000000003</v>
      </c>
      <c r="U9530">
        <v>320.97000000000003</v>
      </c>
      <c r="V9530">
        <v>22.276225190000002</v>
      </c>
      <c r="W9530">
        <v>22.276225190000002</v>
      </c>
      <c r="X9530">
        <v>4.4890909089999997</v>
      </c>
      <c r="Y9530">
        <v>4.4890909089999997</v>
      </c>
    </row>
    <row r="9531" spans="1:25" x14ac:dyDescent="0.3">
      <c r="A9531" s="2">
        <v>45972</v>
      </c>
      <c r="B9531" t="s">
        <v>46</v>
      </c>
      <c r="C9531">
        <v>2687</v>
      </c>
      <c r="D9531">
        <v>14</v>
      </c>
      <c r="E9531">
        <v>3.9889999999999999</v>
      </c>
      <c r="F9531">
        <v>0.52100000000000002</v>
      </c>
      <c r="G9531">
        <v>55.84</v>
      </c>
      <c r="H9531">
        <v>55.84</v>
      </c>
      <c r="I9531" t="s">
        <v>149</v>
      </c>
      <c r="J9531">
        <v>5</v>
      </c>
      <c r="K9531">
        <v>5</v>
      </c>
      <c r="L9531">
        <v>5</v>
      </c>
      <c r="M9531">
        <v>5</v>
      </c>
      <c r="N9531">
        <v>6</v>
      </c>
      <c r="O9531">
        <v>6</v>
      </c>
      <c r="P9531">
        <v>6</v>
      </c>
      <c r="Q9531">
        <v>6</v>
      </c>
      <c r="R9531">
        <v>250.94</v>
      </c>
      <c r="S9531">
        <v>250.94</v>
      </c>
      <c r="T9531">
        <v>250.94</v>
      </c>
      <c r="U9531">
        <v>250.94</v>
      </c>
      <c r="V9531">
        <v>22.252331229999999</v>
      </c>
      <c r="W9531">
        <v>22.252331229999999</v>
      </c>
      <c r="X9531">
        <v>4.493911175</v>
      </c>
      <c r="Y9531">
        <v>4.493911175</v>
      </c>
    </row>
    <row r="9532" spans="1:25" x14ac:dyDescent="0.3">
      <c r="A9532" s="2">
        <v>45972</v>
      </c>
      <c r="B9532" t="s">
        <v>62</v>
      </c>
      <c r="C9532">
        <v>1071</v>
      </c>
      <c r="D9532">
        <v>5</v>
      </c>
      <c r="E9532">
        <v>4.7</v>
      </c>
      <c r="F9532">
        <v>0.46700000000000003</v>
      </c>
      <c r="G9532">
        <v>23.5</v>
      </c>
      <c r="H9532">
        <v>23.5</v>
      </c>
      <c r="I9532" t="s">
        <v>149</v>
      </c>
      <c r="J9532">
        <v>1</v>
      </c>
      <c r="K9532">
        <v>1</v>
      </c>
      <c r="L9532">
        <v>1</v>
      </c>
      <c r="M9532">
        <v>1</v>
      </c>
      <c r="N9532">
        <v>1</v>
      </c>
      <c r="O9532">
        <v>1</v>
      </c>
      <c r="P9532">
        <v>1</v>
      </c>
      <c r="Q9532">
        <v>1</v>
      </c>
      <c r="R9532">
        <v>117.49</v>
      </c>
      <c r="S9532">
        <v>117.49</v>
      </c>
      <c r="T9532">
        <v>117.49</v>
      </c>
      <c r="U9532">
        <v>117.49</v>
      </c>
      <c r="V9532">
        <v>20.001702269999999</v>
      </c>
      <c r="W9532">
        <v>20.001702269999999</v>
      </c>
      <c r="X9532">
        <v>4.9995744679999996</v>
      </c>
      <c r="Y9532">
        <v>4.9995744679999996</v>
      </c>
    </row>
    <row r="9533" spans="1:25" x14ac:dyDescent="0.3">
      <c r="A9533" s="2">
        <v>45972</v>
      </c>
      <c r="B9533" t="s">
        <v>38</v>
      </c>
      <c r="C9533">
        <v>2460</v>
      </c>
      <c r="D9533">
        <v>17</v>
      </c>
      <c r="E9533">
        <v>1.361</v>
      </c>
      <c r="F9533">
        <v>0.69099999999999995</v>
      </c>
      <c r="G9533">
        <v>23.14</v>
      </c>
      <c r="H9533">
        <v>23.14</v>
      </c>
      <c r="I9533" t="s">
        <v>149</v>
      </c>
      <c r="J9533">
        <v>2</v>
      </c>
      <c r="K9533">
        <v>2</v>
      </c>
      <c r="L9533">
        <v>2</v>
      </c>
      <c r="M9533">
        <v>2</v>
      </c>
      <c r="N9533">
        <v>2</v>
      </c>
      <c r="O9533">
        <v>2</v>
      </c>
      <c r="P9533">
        <v>2</v>
      </c>
      <c r="Q9533">
        <v>2</v>
      </c>
      <c r="R9533">
        <v>58.98</v>
      </c>
      <c r="S9533">
        <v>58.98</v>
      </c>
      <c r="T9533">
        <v>58.98</v>
      </c>
      <c r="U9533">
        <v>58.98</v>
      </c>
      <c r="V9533">
        <v>39.23363852</v>
      </c>
      <c r="W9533">
        <v>39.23363852</v>
      </c>
      <c r="X9533">
        <v>2.5488331890000002</v>
      </c>
      <c r="Y9533">
        <v>2.5488331890000002</v>
      </c>
    </row>
    <row r="9534" spans="1:25" x14ac:dyDescent="0.3">
      <c r="A9534" s="2">
        <v>45972</v>
      </c>
      <c r="B9534" t="s">
        <v>84</v>
      </c>
      <c r="C9534">
        <v>4684</v>
      </c>
      <c r="D9534">
        <v>57</v>
      </c>
      <c r="E9534">
        <v>2.4039999999999999</v>
      </c>
      <c r="F9534">
        <v>1.2170000000000001</v>
      </c>
      <c r="G9534">
        <v>137.05000000000001</v>
      </c>
      <c r="H9534">
        <v>137.05000000000001</v>
      </c>
      <c r="I9534" t="s">
        <v>149</v>
      </c>
      <c r="J9534">
        <v>7</v>
      </c>
      <c r="K9534">
        <v>7</v>
      </c>
      <c r="L9534">
        <v>7</v>
      </c>
      <c r="M9534">
        <v>7</v>
      </c>
      <c r="N9534">
        <v>7</v>
      </c>
      <c r="O9534">
        <v>7</v>
      </c>
      <c r="P9534">
        <v>7</v>
      </c>
      <c r="Q9534">
        <v>7</v>
      </c>
      <c r="R9534">
        <v>233.33</v>
      </c>
      <c r="S9534">
        <v>233.33</v>
      </c>
      <c r="T9534">
        <v>233.33</v>
      </c>
      <c r="U9534">
        <v>233.33</v>
      </c>
      <c r="V9534">
        <v>58.736553379999997</v>
      </c>
      <c r="W9534">
        <v>58.736553379999997</v>
      </c>
      <c r="X9534">
        <v>1.702517329</v>
      </c>
      <c r="Y9534">
        <v>1.702517329</v>
      </c>
    </row>
    <row r="9535" spans="1:25" x14ac:dyDescent="0.3">
      <c r="A9535" s="2">
        <v>45972</v>
      </c>
      <c r="B9535" t="s">
        <v>56</v>
      </c>
      <c r="C9535">
        <v>1204</v>
      </c>
      <c r="D9535">
        <v>12</v>
      </c>
      <c r="E9535">
        <v>2.02</v>
      </c>
      <c r="F9535">
        <v>0.997</v>
      </c>
      <c r="G9535">
        <v>24.24</v>
      </c>
      <c r="H9535">
        <v>24.24</v>
      </c>
      <c r="I9535" t="s">
        <v>149</v>
      </c>
      <c r="J9535">
        <v>5</v>
      </c>
      <c r="K9535">
        <v>7</v>
      </c>
      <c r="L9535">
        <v>7</v>
      </c>
      <c r="M9535">
        <v>7</v>
      </c>
      <c r="N9535">
        <v>8</v>
      </c>
      <c r="O9535">
        <v>10</v>
      </c>
      <c r="P9535">
        <v>10</v>
      </c>
      <c r="Q9535">
        <v>10</v>
      </c>
      <c r="R9535">
        <v>228.79</v>
      </c>
      <c r="S9535">
        <v>288.16000000000003</v>
      </c>
      <c r="T9535">
        <v>288.16000000000003</v>
      </c>
      <c r="U9535">
        <v>288.16000000000003</v>
      </c>
      <c r="V9535">
        <v>8.4119933370000002</v>
      </c>
      <c r="W9535">
        <v>8.4119933370000002</v>
      </c>
      <c r="X9535">
        <v>11.887788779999999</v>
      </c>
      <c r="Y9535">
        <v>11.887788779999999</v>
      </c>
    </row>
    <row r="9536" spans="1:25" x14ac:dyDescent="0.3">
      <c r="A9536" s="2">
        <v>45972</v>
      </c>
      <c r="B9536" t="s">
        <v>50</v>
      </c>
      <c r="C9536">
        <v>2720</v>
      </c>
      <c r="D9536">
        <v>29</v>
      </c>
      <c r="E9536">
        <v>1.7969999999999999</v>
      </c>
      <c r="F9536">
        <v>1.0660000000000001</v>
      </c>
      <c r="G9536">
        <v>52.12</v>
      </c>
      <c r="H9536">
        <v>52.12</v>
      </c>
      <c r="I9536" t="s">
        <v>149</v>
      </c>
      <c r="J9536">
        <v>9</v>
      </c>
      <c r="K9536">
        <v>10</v>
      </c>
      <c r="L9536">
        <v>10</v>
      </c>
      <c r="M9536">
        <v>10</v>
      </c>
      <c r="N9536">
        <v>9</v>
      </c>
      <c r="O9536">
        <v>10</v>
      </c>
      <c r="P9536">
        <v>10</v>
      </c>
      <c r="Q9536">
        <v>10</v>
      </c>
      <c r="R9536">
        <v>333.8</v>
      </c>
      <c r="S9536">
        <v>368.29</v>
      </c>
      <c r="T9536">
        <v>368.29</v>
      </c>
      <c r="U9536">
        <v>368.29</v>
      </c>
      <c r="V9536">
        <v>14.151891170000001</v>
      </c>
      <c r="W9536">
        <v>14.151891170000001</v>
      </c>
      <c r="X9536">
        <v>7.0661934000000004</v>
      </c>
      <c r="Y9536">
        <v>7.0661934000000004</v>
      </c>
    </row>
    <row r="9537" spans="1:25" x14ac:dyDescent="0.3">
      <c r="A9537" s="2">
        <v>45972</v>
      </c>
      <c r="B9537" t="s">
        <v>60</v>
      </c>
      <c r="C9537">
        <v>2021</v>
      </c>
      <c r="D9537">
        <v>7</v>
      </c>
      <c r="E9537">
        <v>1.18</v>
      </c>
      <c r="F9537">
        <v>0.34599999999999997</v>
      </c>
      <c r="G9537">
        <v>8.26</v>
      </c>
      <c r="H9537">
        <v>8.26</v>
      </c>
      <c r="I9537" t="s">
        <v>149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X9537">
        <v>0</v>
      </c>
      <c r="Y9537">
        <v>0</v>
      </c>
    </row>
    <row r="9538" spans="1:25" x14ac:dyDescent="0.3">
      <c r="A9538" s="2">
        <v>45972</v>
      </c>
      <c r="B9538" t="s">
        <v>86</v>
      </c>
      <c r="C9538">
        <v>683</v>
      </c>
      <c r="D9538">
        <v>4</v>
      </c>
      <c r="E9538">
        <v>3.91</v>
      </c>
      <c r="F9538">
        <v>0.58599999999999997</v>
      </c>
      <c r="G9538">
        <v>15.64</v>
      </c>
      <c r="H9538">
        <v>15.64</v>
      </c>
      <c r="I9538" t="s">
        <v>149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X9538">
        <v>0</v>
      </c>
      <c r="Y9538">
        <v>0</v>
      </c>
    </row>
    <row r="9539" spans="1:25" x14ac:dyDescent="0.3">
      <c r="A9539" s="2">
        <v>45972</v>
      </c>
      <c r="B9539" t="s">
        <v>36</v>
      </c>
      <c r="C9539">
        <v>2025</v>
      </c>
      <c r="D9539">
        <v>13</v>
      </c>
      <c r="E9539">
        <v>1.6240000000000001</v>
      </c>
      <c r="F9539">
        <v>0.64200000000000002</v>
      </c>
      <c r="G9539">
        <v>21.11</v>
      </c>
      <c r="H9539">
        <v>21.11</v>
      </c>
      <c r="I9539" t="s">
        <v>149</v>
      </c>
      <c r="J9539">
        <v>1</v>
      </c>
      <c r="K9539">
        <v>2</v>
      </c>
      <c r="L9539">
        <v>2</v>
      </c>
      <c r="M9539">
        <v>2</v>
      </c>
      <c r="N9539">
        <v>1</v>
      </c>
      <c r="O9539">
        <v>2</v>
      </c>
      <c r="P9539">
        <v>2</v>
      </c>
      <c r="Q9539">
        <v>2</v>
      </c>
      <c r="R9539">
        <v>21.88</v>
      </c>
      <c r="S9539">
        <v>43.76</v>
      </c>
      <c r="T9539">
        <v>43.76</v>
      </c>
      <c r="U9539">
        <v>43.76</v>
      </c>
      <c r="V9539">
        <v>48.240402189999998</v>
      </c>
      <c r="W9539">
        <v>48.240402189999998</v>
      </c>
      <c r="X9539">
        <v>2.0729512080000001</v>
      </c>
      <c r="Y9539">
        <v>2.0729512080000001</v>
      </c>
    </row>
    <row r="9540" spans="1:25" x14ac:dyDescent="0.3">
      <c r="A9540" s="2">
        <v>45972</v>
      </c>
      <c r="B9540" t="s">
        <v>62</v>
      </c>
      <c r="C9540">
        <v>9208</v>
      </c>
      <c r="D9540">
        <v>98</v>
      </c>
      <c r="E9540">
        <v>4.5190000000000001</v>
      </c>
      <c r="F9540">
        <v>1.0640000000000001</v>
      </c>
      <c r="G9540">
        <v>442.83</v>
      </c>
      <c r="H9540">
        <v>442.83</v>
      </c>
      <c r="I9540" t="s">
        <v>149</v>
      </c>
      <c r="J9540">
        <v>36</v>
      </c>
      <c r="K9540">
        <v>40</v>
      </c>
      <c r="L9540">
        <v>40</v>
      </c>
      <c r="M9540">
        <v>40</v>
      </c>
      <c r="N9540">
        <v>57</v>
      </c>
      <c r="O9540">
        <v>63</v>
      </c>
      <c r="P9540">
        <v>63</v>
      </c>
      <c r="Q9540">
        <v>63</v>
      </c>
      <c r="R9540">
        <v>2123.33</v>
      </c>
      <c r="S9540">
        <v>2316.27</v>
      </c>
      <c r="T9540">
        <v>2316.27</v>
      </c>
      <c r="U9540">
        <v>2316.27</v>
      </c>
      <c r="V9540">
        <v>19.11823751</v>
      </c>
      <c r="W9540">
        <v>19.11823751</v>
      </c>
      <c r="X9540">
        <v>5.2306076819999996</v>
      </c>
      <c r="Y9540">
        <v>5.2306076819999996</v>
      </c>
    </row>
    <row r="9541" spans="1:25" x14ac:dyDescent="0.3">
      <c r="A9541" s="2">
        <v>45972</v>
      </c>
      <c r="B9541" t="s">
        <v>64</v>
      </c>
      <c r="C9541">
        <v>2630</v>
      </c>
      <c r="D9541">
        <v>18</v>
      </c>
      <c r="E9541">
        <v>4.6310000000000002</v>
      </c>
      <c r="F9541">
        <v>0.68400000000000005</v>
      </c>
      <c r="G9541">
        <v>83.36</v>
      </c>
      <c r="H9541">
        <v>83.36</v>
      </c>
      <c r="I9541" t="s">
        <v>149</v>
      </c>
      <c r="J9541">
        <v>8</v>
      </c>
      <c r="K9541">
        <v>9</v>
      </c>
      <c r="L9541">
        <v>9</v>
      </c>
      <c r="M9541">
        <v>9</v>
      </c>
      <c r="N9541">
        <v>21</v>
      </c>
      <c r="O9541">
        <v>22</v>
      </c>
      <c r="P9541">
        <v>22</v>
      </c>
      <c r="Q9541">
        <v>22</v>
      </c>
      <c r="R9541">
        <v>1443.63</v>
      </c>
      <c r="S9541">
        <v>1538.51</v>
      </c>
      <c r="T9541">
        <v>1538.51</v>
      </c>
      <c r="U9541">
        <v>1538.51</v>
      </c>
      <c r="V9541">
        <v>5.4182293259999996</v>
      </c>
      <c r="W9541">
        <v>5.4182293259999996</v>
      </c>
      <c r="X9541">
        <v>18.45621401</v>
      </c>
      <c r="Y9541">
        <v>18.45621401</v>
      </c>
    </row>
    <row r="9542" spans="1:25" x14ac:dyDescent="0.3">
      <c r="A9542" s="2">
        <v>45972</v>
      </c>
      <c r="B9542" t="s">
        <v>66</v>
      </c>
      <c r="C9542">
        <v>2112</v>
      </c>
      <c r="D9542">
        <v>12</v>
      </c>
      <c r="E9542">
        <v>4.6029999999999998</v>
      </c>
      <c r="F9542">
        <v>0.56799999999999995</v>
      </c>
      <c r="G9542">
        <v>55.23</v>
      </c>
      <c r="H9542">
        <v>55.23</v>
      </c>
      <c r="I9542" t="s">
        <v>149</v>
      </c>
      <c r="J9542">
        <v>7</v>
      </c>
      <c r="K9542">
        <v>7</v>
      </c>
      <c r="L9542">
        <v>7</v>
      </c>
      <c r="M9542">
        <v>7</v>
      </c>
      <c r="N9542">
        <v>8</v>
      </c>
      <c r="O9542">
        <v>8</v>
      </c>
      <c r="P9542">
        <v>8</v>
      </c>
      <c r="Q9542">
        <v>8</v>
      </c>
      <c r="R9542">
        <v>332.42</v>
      </c>
      <c r="S9542">
        <v>332.42</v>
      </c>
      <c r="T9542">
        <v>332.42</v>
      </c>
      <c r="U9542">
        <v>332.42</v>
      </c>
      <c r="V9542">
        <v>16.614523800000001</v>
      </c>
      <c r="W9542">
        <v>16.614523800000001</v>
      </c>
      <c r="X9542">
        <v>6.0188303459999997</v>
      </c>
      <c r="Y9542">
        <v>6.0188303459999997</v>
      </c>
    </row>
    <row r="9543" spans="1:25" x14ac:dyDescent="0.3">
      <c r="A9543" s="2">
        <v>45972</v>
      </c>
      <c r="B9543" t="s">
        <v>68</v>
      </c>
      <c r="C9543">
        <v>3608</v>
      </c>
      <c r="D9543">
        <v>39</v>
      </c>
      <c r="E9543">
        <v>4.8559999999999999</v>
      </c>
      <c r="F9543">
        <v>1.081</v>
      </c>
      <c r="G9543">
        <v>189.4</v>
      </c>
      <c r="H9543">
        <v>189.4</v>
      </c>
      <c r="I9543" t="s">
        <v>149</v>
      </c>
      <c r="J9543">
        <v>18</v>
      </c>
      <c r="K9543">
        <v>23</v>
      </c>
      <c r="L9543">
        <v>23</v>
      </c>
      <c r="M9543">
        <v>23</v>
      </c>
      <c r="N9543">
        <v>26</v>
      </c>
      <c r="O9543">
        <v>31</v>
      </c>
      <c r="P9543">
        <v>31</v>
      </c>
      <c r="Q9543">
        <v>31</v>
      </c>
      <c r="R9543">
        <v>1002.24</v>
      </c>
      <c r="S9543">
        <v>1216.08</v>
      </c>
      <c r="T9543">
        <v>1216.08</v>
      </c>
      <c r="U9543">
        <v>1216.08</v>
      </c>
      <c r="V9543">
        <v>15.57463325</v>
      </c>
      <c r="W9543">
        <v>15.57463325</v>
      </c>
      <c r="X9543">
        <v>6.4206969379999999</v>
      </c>
      <c r="Y9543">
        <v>6.4206969379999999</v>
      </c>
    </row>
    <row r="9544" spans="1:25" x14ac:dyDescent="0.3">
      <c r="A9544" s="2">
        <v>45972</v>
      </c>
      <c r="B9544" t="s">
        <v>70</v>
      </c>
      <c r="C9544">
        <v>5234</v>
      </c>
      <c r="D9544">
        <v>28</v>
      </c>
      <c r="E9544">
        <v>4.08</v>
      </c>
      <c r="F9544">
        <v>0.53500000000000003</v>
      </c>
      <c r="G9544">
        <v>114.23</v>
      </c>
      <c r="H9544">
        <v>114.23</v>
      </c>
      <c r="I9544" t="s">
        <v>149</v>
      </c>
      <c r="J9544">
        <v>17</v>
      </c>
      <c r="K9544">
        <v>17</v>
      </c>
      <c r="L9544">
        <v>17</v>
      </c>
      <c r="M9544">
        <v>17</v>
      </c>
      <c r="N9544">
        <v>18</v>
      </c>
      <c r="O9544">
        <v>18</v>
      </c>
      <c r="P9544">
        <v>18</v>
      </c>
      <c r="Q9544">
        <v>18</v>
      </c>
      <c r="R9544">
        <v>578.14</v>
      </c>
      <c r="S9544">
        <v>578.14</v>
      </c>
      <c r="T9544">
        <v>578.14</v>
      </c>
      <c r="U9544">
        <v>578.14</v>
      </c>
      <c r="V9544">
        <v>19.75819006</v>
      </c>
      <c r="W9544">
        <v>19.75819006</v>
      </c>
      <c r="X9544">
        <v>5.061192331</v>
      </c>
      <c r="Y9544">
        <v>5.061192331</v>
      </c>
    </row>
    <row r="9545" spans="1:25" x14ac:dyDescent="0.3">
      <c r="A9545" s="2">
        <v>45972</v>
      </c>
      <c r="B9545" t="s">
        <v>32</v>
      </c>
      <c r="C9545">
        <v>1909</v>
      </c>
      <c r="D9545">
        <v>12</v>
      </c>
      <c r="E9545">
        <v>1.978</v>
      </c>
      <c r="F9545">
        <v>0.629</v>
      </c>
      <c r="G9545">
        <v>23.74</v>
      </c>
      <c r="H9545">
        <v>23.74</v>
      </c>
      <c r="I9545" t="s">
        <v>149</v>
      </c>
      <c r="J9545">
        <v>2</v>
      </c>
      <c r="K9545">
        <v>2</v>
      </c>
      <c r="L9545">
        <v>2</v>
      </c>
      <c r="M9545">
        <v>2</v>
      </c>
      <c r="N9545">
        <v>2</v>
      </c>
      <c r="O9545">
        <v>2</v>
      </c>
      <c r="P9545">
        <v>2</v>
      </c>
      <c r="Q9545">
        <v>2</v>
      </c>
      <c r="R9545">
        <v>42.55</v>
      </c>
      <c r="S9545">
        <v>42.55</v>
      </c>
      <c r="T9545">
        <v>42.55</v>
      </c>
      <c r="U9545">
        <v>42.55</v>
      </c>
      <c r="V9545">
        <v>55.793184490000002</v>
      </c>
      <c r="W9545">
        <v>55.793184490000002</v>
      </c>
      <c r="X9545">
        <v>1.7923336139999999</v>
      </c>
      <c r="Y9545">
        <v>1.7923336139999999</v>
      </c>
    </row>
    <row r="9546" spans="1:25" x14ac:dyDescent="0.3">
      <c r="A9546" s="2">
        <v>45972</v>
      </c>
      <c r="B9546" t="s">
        <v>72</v>
      </c>
      <c r="C9546">
        <v>1931</v>
      </c>
      <c r="D9546">
        <v>14</v>
      </c>
      <c r="E9546">
        <v>2.5819999999999999</v>
      </c>
      <c r="F9546">
        <v>0.72499999999999998</v>
      </c>
      <c r="G9546">
        <v>36.15</v>
      </c>
      <c r="H9546">
        <v>36.15</v>
      </c>
      <c r="I9546" t="s">
        <v>149</v>
      </c>
      <c r="J9546">
        <v>2</v>
      </c>
      <c r="K9546">
        <v>2</v>
      </c>
      <c r="L9546">
        <v>2</v>
      </c>
      <c r="M9546">
        <v>2</v>
      </c>
      <c r="N9546">
        <v>2</v>
      </c>
      <c r="O9546">
        <v>2</v>
      </c>
      <c r="P9546">
        <v>2</v>
      </c>
      <c r="Q9546">
        <v>2</v>
      </c>
      <c r="R9546">
        <v>73.959999999999994</v>
      </c>
      <c r="S9546">
        <v>73.959999999999994</v>
      </c>
      <c r="T9546">
        <v>73.959999999999994</v>
      </c>
      <c r="U9546">
        <v>73.959999999999994</v>
      </c>
      <c r="V9546">
        <v>48.877771770000003</v>
      </c>
      <c r="W9546">
        <v>48.877771770000003</v>
      </c>
      <c r="X9546">
        <v>2.0459197790000001</v>
      </c>
      <c r="Y9546">
        <v>2.0459197790000001</v>
      </c>
    </row>
    <row r="9547" spans="1:25" x14ac:dyDescent="0.3">
      <c r="A9547" s="2">
        <v>45972</v>
      </c>
      <c r="B9547" t="s">
        <v>74</v>
      </c>
      <c r="C9547">
        <v>1578</v>
      </c>
      <c r="D9547">
        <v>11</v>
      </c>
      <c r="E9547">
        <v>2.2450000000000001</v>
      </c>
      <c r="F9547">
        <v>0.69699999999999995</v>
      </c>
      <c r="G9547">
        <v>24.69</v>
      </c>
      <c r="H9547">
        <v>24.69</v>
      </c>
      <c r="I9547" t="s">
        <v>149</v>
      </c>
      <c r="J9547">
        <v>3</v>
      </c>
      <c r="K9547">
        <v>3</v>
      </c>
      <c r="L9547">
        <v>3</v>
      </c>
      <c r="M9547">
        <v>3</v>
      </c>
      <c r="N9547">
        <v>3</v>
      </c>
      <c r="O9547">
        <v>3</v>
      </c>
      <c r="P9547">
        <v>3</v>
      </c>
      <c r="Q9547">
        <v>3</v>
      </c>
      <c r="R9547">
        <v>95.35</v>
      </c>
      <c r="S9547">
        <v>95.35</v>
      </c>
      <c r="T9547">
        <v>95.35</v>
      </c>
      <c r="U9547">
        <v>95.35</v>
      </c>
      <c r="V9547">
        <v>25.894074459999999</v>
      </c>
      <c r="W9547">
        <v>25.894074459999999</v>
      </c>
      <c r="X9547">
        <v>3.861887404</v>
      </c>
      <c r="Y9547">
        <v>3.861887404</v>
      </c>
    </row>
    <row r="9548" spans="1:25" x14ac:dyDescent="0.3">
      <c r="A9548" s="2">
        <v>45972</v>
      </c>
      <c r="B9548" t="s">
        <v>76</v>
      </c>
      <c r="C9548">
        <v>2398</v>
      </c>
      <c r="D9548">
        <v>12</v>
      </c>
      <c r="E9548">
        <v>2.9550000000000001</v>
      </c>
      <c r="F9548">
        <v>0.5</v>
      </c>
      <c r="G9548">
        <v>35.46</v>
      </c>
      <c r="H9548">
        <v>35.46</v>
      </c>
      <c r="I9548" t="s">
        <v>149</v>
      </c>
      <c r="J9548">
        <v>1</v>
      </c>
      <c r="K9548">
        <v>1</v>
      </c>
      <c r="L9548">
        <v>1</v>
      </c>
      <c r="M9548">
        <v>1</v>
      </c>
      <c r="N9548">
        <v>1</v>
      </c>
      <c r="O9548">
        <v>1</v>
      </c>
      <c r="P9548">
        <v>1</v>
      </c>
      <c r="Q9548">
        <v>1</v>
      </c>
      <c r="R9548">
        <v>27.49</v>
      </c>
      <c r="S9548">
        <v>27.49</v>
      </c>
      <c r="T9548">
        <v>27.49</v>
      </c>
      <c r="U9548">
        <v>27.49</v>
      </c>
      <c r="V9548">
        <v>128.99236089999999</v>
      </c>
      <c r="W9548">
        <v>128.99236089999999</v>
      </c>
      <c r="X9548">
        <v>0.77523970669999998</v>
      </c>
      <c r="Y9548">
        <v>0.77523970669999998</v>
      </c>
    </row>
    <row r="9549" spans="1:25" x14ac:dyDescent="0.3">
      <c r="A9549" s="2">
        <v>45972</v>
      </c>
      <c r="B9549" t="s">
        <v>78</v>
      </c>
      <c r="C9549">
        <v>885</v>
      </c>
      <c r="D9549">
        <v>11</v>
      </c>
      <c r="E9549">
        <v>3.681</v>
      </c>
      <c r="F9549">
        <v>1.2430000000000001</v>
      </c>
      <c r="G9549">
        <v>40.49</v>
      </c>
      <c r="H9549">
        <v>40.49</v>
      </c>
      <c r="I9549" t="s">
        <v>149</v>
      </c>
      <c r="J9549">
        <v>5</v>
      </c>
      <c r="K9549">
        <v>5</v>
      </c>
      <c r="L9549">
        <v>5</v>
      </c>
      <c r="M9549">
        <v>5</v>
      </c>
      <c r="N9549">
        <v>6</v>
      </c>
      <c r="O9549">
        <v>6</v>
      </c>
      <c r="P9549">
        <v>6</v>
      </c>
      <c r="Q9549">
        <v>6</v>
      </c>
      <c r="R9549">
        <v>164.28</v>
      </c>
      <c r="S9549">
        <v>164.28</v>
      </c>
      <c r="T9549">
        <v>164.28</v>
      </c>
      <c r="U9549">
        <v>164.28</v>
      </c>
      <c r="V9549">
        <v>24.64694424</v>
      </c>
      <c r="W9549">
        <v>24.64694424</v>
      </c>
      <c r="X9549">
        <v>4.0572980980000004</v>
      </c>
      <c r="Y9549">
        <v>4.0572980980000004</v>
      </c>
    </row>
    <row r="9550" spans="1:25" x14ac:dyDescent="0.3">
      <c r="A9550" s="2">
        <v>45972</v>
      </c>
      <c r="B9550" t="s">
        <v>17</v>
      </c>
      <c r="C9550">
        <v>2021</v>
      </c>
      <c r="D9550">
        <v>15</v>
      </c>
      <c r="E9550">
        <v>1.6859999999999999</v>
      </c>
      <c r="F9550">
        <v>0.74199999999999999</v>
      </c>
      <c r="G9550">
        <v>25.29</v>
      </c>
      <c r="H9550">
        <v>25.29</v>
      </c>
      <c r="I9550" t="s">
        <v>149</v>
      </c>
      <c r="J9550">
        <v>2</v>
      </c>
      <c r="K9550">
        <v>5</v>
      </c>
      <c r="L9550">
        <v>5</v>
      </c>
      <c r="M9550">
        <v>5</v>
      </c>
      <c r="N9550">
        <v>2</v>
      </c>
      <c r="O9550">
        <v>5</v>
      </c>
      <c r="P9550">
        <v>5</v>
      </c>
      <c r="Q9550">
        <v>5</v>
      </c>
      <c r="R9550">
        <v>64.98</v>
      </c>
      <c r="S9550">
        <v>147.84</v>
      </c>
      <c r="T9550">
        <v>147.84</v>
      </c>
      <c r="U9550">
        <v>147.84</v>
      </c>
      <c r="V9550">
        <v>17.106331170000001</v>
      </c>
      <c r="W9550">
        <v>17.106331170000001</v>
      </c>
      <c r="X9550">
        <v>5.8457888489999998</v>
      </c>
      <c r="Y9550">
        <v>5.8457888489999998</v>
      </c>
    </row>
    <row r="9551" spans="1:25" x14ac:dyDescent="0.3">
      <c r="A9551" s="2">
        <v>45972</v>
      </c>
      <c r="B9551" t="s">
        <v>90</v>
      </c>
      <c r="C9551">
        <v>2228</v>
      </c>
      <c r="D9551">
        <v>9</v>
      </c>
      <c r="E9551">
        <v>3.661</v>
      </c>
      <c r="F9551">
        <v>0.40400000000000003</v>
      </c>
      <c r="G9551">
        <v>32.950000000000003</v>
      </c>
      <c r="H9551">
        <v>32.950000000000003</v>
      </c>
      <c r="I9551" t="s">
        <v>149</v>
      </c>
      <c r="J9551">
        <v>3</v>
      </c>
      <c r="K9551">
        <v>4</v>
      </c>
      <c r="L9551">
        <v>4</v>
      </c>
      <c r="M9551">
        <v>4</v>
      </c>
      <c r="N9551">
        <v>3</v>
      </c>
      <c r="O9551">
        <v>4</v>
      </c>
      <c r="P9551">
        <v>4</v>
      </c>
      <c r="Q9551">
        <v>4</v>
      </c>
      <c r="R9551">
        <v>88.47</v>
      </c>
      <c r="S9551">
        <v>99.96</v>
      </c>
      <c r="T9551">
        <v>99.96</v>
      </c>
      <c r="U9551">
        <v>99.96</v>
      </c>
      <c r="V9551">
        <v>32.963185269999997</v>
      </c>
      <c r="W9551">
        <v>32.963185269999997</v>
      </c>
      <c r="X9551">
        <v>3.0336874049999998</v>
      </c>
      <c r="Y9551">
        <v>3.0336874049999998</v>
      </c>
    </row>
    <row r="9552" spans="1:25" x14ac:dyDescent="0.3">
      <c r="A9552" s="2">
        <v>45972</v>
      </c>
      <c r="B9552" t="s">
        <v>88</v>
      </c>
      <c r="C9552">
        <v>4821</v>
      </c>
      <c r="D9552">
        <v>43</v>
      </c>
      <c r="E9552">
        <v>1.903</v>
      </c>
      <c r="F9552">
        <v>0.89200000000000002</v>
      </c>
      <c r="G9552">
        <v>81.819999999999993</v>
      </c>
      <c r="H9552">
        <v>81.819999999999993</v>
      </c>
      <c r="I9552" t="s">
        <v>149</v>
      </c>
      <c r="J9552">
        <v>6</v>
      </c>
      <c r="K9552">
        <v>11</v>
      </c>
      <c r="L9552">
        <v>11</v>
      </c>
      <c r="M9552">
        <v>11</v>
      </c>
      <c r="N9552">
        <v>11</v>
      </c>
      <c r="O9552">
        <v>17</v>
      </c>
      <c r="P9552">
        <v>17</v>
      </c>
      <c r="Q9552">
        <v>17</v>
      </c>
      <c r="R9552">
        <v>322.44</v>
      </c>
      <c r="S9552">
        <v>542.77</v>
      </c>
      <c r="T9552">
        <v>542.77</v>
      </c>
      <c r="U9552">
        <v>542.77</v>
      </c>
      <c r="V9552">
        <v>15.074525120000001</v>
      </c>
      <c r="W9552">
        <v>15.074525120000001</v>
      </c>
      <c r="X9552">
        <v>6.6337081400000004</v>
      </c>
      <c r="Y9552">
        <v>6.6337081400000004</v>
      </c>
    </row>
    <row r="9553" spans="1:25" x14ac:dyDescent="0.3">
      <c r="A9553" s="2">
        <v>45972</v>
      </c>
      <c r="B9553" t="s">
        <v>80</v>
      </c>
      <c r="C9553">
        <v>1126</v>
      </c>
      <c r="D9553">
        <v>8</v>
      </c>
      <c r="E9553">
        <v>5.6909999999999998</v>
      </c>
      <c r="F9553">
        <v>0.71</v>
      </c>
      <c r="G9553">
        <v>45.53</v>
      </c>
      <c r="H9553">
        <v>45.53</v>
      </c>
      <c r="I9553" t="s">
        <v>149</v>
      </c>
      <c r="J9553">
        <v>7</v>
      </c>
      <c r="K9553">
        <v>7</v>
      </c>
      <c r="L9553">
        <v>7</v>
      </c>
      <c r="M9553">
        <v>7</v>
      </c>
      <c r="N9553">
        <v>15</v>
      </c>
      <c r="O9553">
        <v>15</v>
      </c>
      <c r="P9553">
        <v>15</v>
      </c>
      <c r="Q9553">
        <v>15</v>
      </c>
      <c r="R9553">
        <v>507.49</v>
      </c>
      <c r="S9553">
        <v>507.49</v>
      </c>
      <c r="T9553">
        <v>507.49</v>
      </c>
      <c r="U9553">
        <v>507.49</v>
      </c>
      <c r="V9553">
        <v>8.9716053519999992</v>
      </c>
      <c r="W9553">
        <v>8.9716053519999992</v>
      </c>
      <c r="X9553">
        <v>11.14627718</v>
      </c>
      <c r="Y9553">
        <v>11.14627718</v>
      </c>
    </row>
    <row r="9554" spans="1:25" x14ac:dyDescent="0.3">
      <c r="A9554" s="2">
        <v>45972</v>
      </c>
      <c r="B9554" t="s">
        <v>19</v>
      </c>
      <c r="C9554">
        <v>1173</v>
      </c>
      <c r="D9554">
        <v>5</v>
      </c>
      <c r="E9554">
        <v>6.7060000000000004</v>
      </c>
      <c r="F9554">
        <v>0.42599999999999999</v>
      </c>
      <c r="G9554">
        <v>33.53</v>
      </c>
      <c r="H9554">
        <v>33.53</v>
      </c>
      <c r="I9554" t="s">
        <v>149</v>
      </c>
      <c r="J9554">
        <v>2</v>
      </c>
      <c r="K9554">
        <v>2</v>
      </c>
      <c r="L9554">
        <v>2</v>
      </c>
      <c r="M9554">
        <v>2</v>
      </c>
      <c r="N9554">
        <v>2</v>
      </c>
      <c r="O9554">
        <v>2</v>
      </c>
      <c r="P9554">
        <v>2</v>
      </c>
      <c r="Q9554">
        <v>2</v>
      </c>
      <c r="R9554">
        <v>63.76</v>
      </c>
      <c r="S9554">
        <v>63.76</v>
      </c>
      <c r="T9554">
        <v>63.76</v>
      </c>
      <c r="U9554">
        <v>63.76</v>
      </c>
      <c r="V9554">
        <v>52.587829360000001</v>
      </c>
      <c r="W9554">
        <v>52.587829360000001</v>
      </c>
      <c r="X9554">
        <v>1.9015806740000001</v>
      </c>
      <c r="Y9554">
        <v>1.9015806740000001</v>
      </c>
    </row>
    <row r="9555" spans="1:25" x14ac:dyDescent="0.3">
      <c r="A9555" s="2">
        <v>45972</v>
      </c>
      <c r="B9555" t="s">
        <v>82</v>
      </c>
      <c r="C9555">
        <v>1165</v>
      </c>
      <c r="D9555">
        <v>12</v>
      </c>
      <c r="E9555">
        <v>2.97</v>
      </c>
      <c r="F9555">
        <v>1.03</v>
      </c>
      <c r="G9555">
        <v>35.64</v>
      </c>
      <c r="H9555">
        <v>35.64</v>
      </c>
      <c r="I9555" t="s">
        <v>149</v>
      </c>
      <c r="J9555">
        <v>4</v>
      </c>
      <c r="K9555">
        <v>4</v>
      </c>
      <c r="L9555">
        <v>4</v>
      </c>
      <c r="M9555">
        <v>4</v>
      </c>
      <c r="N9555">
        <v>4</v>
      </c>
      <c r="O9555">
        <v>4</v>
      </c>
      <c r="P9555">
        <v>4</v>
      </c>
      <c r="Q9555">
        <v>4</v>
      </c>
      <c r="R9555">
        <v>140.91999999999999</v>
      </c>
      <c r="S9555">
        <v>140.91999999999999</v>
      </c>
      <c r="T9555">
        <v>140.91999999999999</v>
      </c>
      <c r="U9555">
        <v>140.91999999999999</v>
      </c>
      <c r="V9555">
        <v>25.290945220000001</v>
      </c>
      <c r="W9555">
        <v>25.290945220000001</v>
      </c>
      <c r="X9555">
        <v>3.9539842869999999</v>
      </c>
      <c r="Y9555">
        <v>3.9539842869999999</v>
      </c>
    </row>
    <row r="9556" spans="1:25" x14ac:dyDescent="0.3">
      <c r="A9556" s="2">
        <v>45972</v>
      </c>
      <c r="B9556" t="s">
        <v>94</v>
      </c>
      <c r="C9556">
        <v>1331</v>
      </c>
      <c r="D9556">
        <v>8</v>
      </c>
      <c r="E9556">
        <v>7.9290000000000003</v>
      </c>
      <c r="F9556">
        <v>0.60099999999999998</v>
      </c>
      <c r="G9556">
        <v>63.43</v>
      </c>
      <c r="H9556">
        <v>63.43</v>
      </c>
      <c r="I9556" t="s">
        <v>149</v>
      </c>
      <c r="J9556">
        <v>5</v>
      </c>
      <c r="K9556">
        <v>5</v>
      </c>
      <c r="L9556">
        <v>5</v>
      </c>
      <c r="M9556">
        <v>5</v>
      </c>
      <c r="N9556">
        <v>5</v>
      </c>
      <c r="O9556">
        <v>5</v>
      </c>
      <c r="P9556">
        <v>5</v>
      </c>
      <c r="Q9556">
        <v>5</v>
      </c>
      <c r="R9556">
        <v>389.23</v>
      </c>
      <c r="S9556">
        <v>389.23</v>
      </c>
      <c r="T9556">
        <v>389.23</v>
      </c>
      <c r="U9556">
        <v>389.23</v>
      </c>
      <c r="V9556">
        <v>16.296277270000001</v>
      </c>
      <c r="W9556">
        <v>16.296277270000001</v>
      </c>
      <c r="X9556">
        <v>6.1363708020000001</v>
      </c>
      <c r="Y9556">
        <v>6.1363708020000001</v>
      </c>
    </row>
    <row r="9557" spans="1:25" x14ac:dyDescent="0.3">
      <c r="A9557" s="2">
        <v>45972</v>
      </c>
      <c r="B9557" t="s">
        <v>96</v>
      </c>
      <c r="C9557">
        <v>1595</v>
      </c>
      <c r="D9557">
        <v>18</v>
      </c>
      <c r="E9557">
        <v>4.3330000000000002</v>
      </c>
      <c r="F9557">
        <v>1.129</v>
      </c>
      <c r="G9557">
        <v>78</v>
      </c>
      <c r="H9557">
        <v>78</v>
      </c>
      <c r="I9557" t="s">
        <v>149</v>
      </c>
      <c r="J9557">
        <v>7</v>
      </c>
      <c r="K9557">
        <v>7</v>
      </c>
      <c r="L9557">
        <v>7</v>
      </c>
      <c r="M9557">
        <v>7</v>
      </c>
      <c r="N9557">
        <v>7</v>
      </c>
      <c r="O9557">
        <v>7</v>
      </c>
      <c r="P9557">
        <v>7</v>
      </c>
      <c r="Q9557">
        <v>7</v>
      </c>
      <c r="R9557">
        <v>700.31</v>
      </c>
      <c r="S9557">
        <v>700.31</v>
      </c>
      <c r="T9557">
        <v>700.31</v>
      </c>
      <c r="U9557">
        <v>700.31</v>
      </c>
      <c r="V9557">
        <v>11.137924630000001</v>
      </c>
      <c r="W9557">
        <v>11.137924630000001</v>
      </c>
      <c r="X9557">
        <v>8.9783333330000001</v>
      </c>
      <c r="Y9557">
        <v>8.9783333330000001</v>
      </c>
    </row>
    <row r="9558" spans="1:25" x14ac:dyDescent="0.3">
      <c r="A9558" s="2">
        <v>45972</v>
      </c>
      <c r="B9558" t="s">
        <v>11</v>
      </c>
      <c r="C9558">
        <v>2200</v>
      </c>
      <c r="D9558">
        <v>22</v>
      </c>
      <c r="E9558">
        <v>1.9770000000000001</v>
      </c>
      <c r="F9558">
        <v>1</v>
      </c>
      <c r="G9558">
        <v>43.49</v>
      </c>
      <c r="H9558">
        <v>43.49</v>
      </c>
      <c r="I9558" t="s">
        <v>149</v>
      </c>
      <c r="J9558">
        <v>3</v>
      </c>
      <c r="K9558">
        <v>4</v>
      </c>
      <c r="L9558">
        <v>4</v>
      </c>
      <c r="M9558">
        <v>4</v>
      </c>
      <c r="N9558">
        <v>5</v>
      </c>
      <c r="O9558">
        <v>6</v>
      </c>
      <c r="P9558">
        <v>6</v>
      </c>
      <c r="Q9558">
        <v>6</v>
      </c>
      <c r="R9558">
        <v>194.94</v>
      </c>
      <c r="S9558">
        <v>232.82</v>
      </c>
      <c r="T9558">
        <v>232.82</v>
      </c>
      <c r="U9558">
        <v>232.82</v>
      </c>
      <c r="V9558">
        <v>18.679666699999999</v>
      </c>
      <c r="W9558">
        <v>18.679666699999999</v>
      </c>
      <c r="X9558">
        <v>5.3534145779999998</v>
      </c>
      <c r="Y9558">
        <v>5.3534145779999998</v>
      </c>
    </row>
    <row r="9559" spans="1:25" x14ac:dyDescent="0.3">
      <c r="A9559" s="2">
        <v>45972</v>
      </c>
      <c r="B9559" t="s">
        <v>92</v>
      </c>
      <c r="C9559">
        <v>777</v>
      </c>
      <c r="D9559">
        <v>12</v>
      </c>
      <c r="E9559">
        <v>2.61</v>
      </c>
      <c r="F9559">
        <v>1.544</v>
      </c>
      <c r="G9559">
        <v>31.32</v>
      </c>
      <c r="H9559">
        <v>31.32</v>
      </c>
      <c r="I9559" t="s">
        <v>149</v>
      </c>
      <c r="J9559">
        <v>5</v>
      </c>
      <c r="K9559">
        <v>5</v>
      </c>
      <c r="L9559">
        <v>5</v>
      </c>
      <c r="M9559">
        <v>5</v>
      </c>
      <c r="N9559">
        <v>6</v>
      </c>
      <c r="O9559">
        <v>6</v>
      </c>
      <c r="P9559">
        <v>6</v>
      </c>
      <c r="Q9559">
        <v>6</v>
      </c>
      <c r="R9559">
        <v>208.94</v>
      </c>
      <c r="S9559">
        <v>208.94</v>
      </c>
      <c r="T9559">
        <v>208.94</v>
      </c>
      <c r="U9559">
        <v>208.94</v>
      </c>
      <c r="V9559">
        <v>14.98994927</v>
      </c>
      <c r="W9559">
        <v>14.98994927</v>
      </c>
      <c r="X9559">
        <v>6.6711366539999997</v>
      </c>
      <c r="Y9559">
        <v>6.6711366539999997</v>
      </c>
    </row>
    <row r="9560" spans="1:25" x14ac:dyDescent="0.3">
      <c r="A9560" s="2">
        <v>45972</v>
      </c>
      <c r="B9560" t="s">
        <v>46</v>
      </c>
      <c r="C9560">
        <v>1318</v>
      </c>
      <c r="D9560">
        <v>4</v>
      </c>
      <c r="E9560">
        <v>4.1500000000000004</v>
      </c>
      <c r="F9560">
        <v>0.30299999999999999</v>
      </c>
      <c r="G9560">
        <v>16.600000000000001</v>
      </c>
      <c r="H9560">
        <v>16.600000000000001</v>
      </c>
      <c r="I9560" t="s">
        <v>149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X9560">
        <v>0</v>
      </c>
      <c r="Y9560">
        <v>0</v>
      </c>
    </row>
    <row r="9561" spans="1:25" x14ac:dyDescent="0.3">
      <c r="A9561" s="2">
        <v>45972</v>
      </c>
      <c r="B9561" t="s">
        <v>74</v>
      </c>
      <c r="C9561">
        <v>339</v>
      </c>
      <c r="D9561">
        <v>2</v>
      </c>
      <c r="E9561">
        <v>3.23</v>
      </c>
      <c r="F9561">
        <v>0.59</v>
      </c>
      <c r="G9561">
        <v>6.46</v>
      </c>
      <c r="H9561">
        <v>6.46</v>
      </c>
      <c r="I9561" t="s">
        <v>149</v>
      </c>
      <c r="J9561">
        <v>3</v>
      </c>
      <c r="K9561">
        <v>4</v>
      </c>
      <c r="L9561">
        <v>4</v>
      </c>
      <c r="M9561">
        <v>4</v>
      </c>
      <c r="N9561">
        <v>3</v>
      </c>
      <c r="O9561">
        <v>4</v>
      </c>
      <c r="P9561">
        <v>4</v>
      </c>
      <c r="Q9561">
        <v>4</v>
      </c>
      <c r="R9561">
        <v>93.96</v>
      </c>
      <c r="S9561">
        <v>125.45</v>
      </c>
      <c r="T9561">
        <v>125.45</v>
      </c>
      <c r="U9561">
        <v>125.45</v>
      </c>
      <c r="V9561">
        <v>5.1494619369999999</v>
      </c>
      <c r="W9561">
        <v>5.1494619369999999</v>
      </c>
      <c r="X9561">
        <v>19.41950464</v>
      </c>
      <c r="Y9561">
        <v>19.41950464</v>
      </c>
    </row>
    <row r="9562" spans="1:25" x14ac:dyDescent="0.3">
      <c r="A9562" s="2">
        <v>45972</v>
      </c>
      <c r="B9562" t="s">
        <v>32</v>
      </c>
      <c r="C9562">
        <v>146</v>
      </c>
      <c r="D9562">
        <v>0</v>
      </c>
      <c r="F9562">
        <v>0</v>
      </c>
      <c r="G9562">
        <v>0</v>
      </c>
      <c r="H9562">
        <v>0</v>
      </c>
      <c r="I9562" t="s">
        <v>149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5" x14ac:dyDescent="0.3">
      <c r="A9563" s="2">
        <v>45972</v>
      </c>
      <c r="B9563" t="s">
        <v>64</v>
      </c>
      <c r="C9563">
        <v>397</v>
      </c>
      <c r="D9563">
        <v>0</v>
      </c>
      <c r="F9563">
        <v>0</v>
      </c>
      <c r="G9563">
        <v>0</v>
      </c>
      <c r="H9563">
        <v>0</v>
      </c>
      <c r="I9563" t="s">
        <v>149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5" x14ac:dyDescent="0.3">
      <c r="A9564" s="2">
        <v>45972</v>
      </c>
      <c r="B9564" t="s">
        <v>72</v>
      </c>
      <c r="C9564">
        <v>126</v>
      </c>
      <c r="D9564">
        <v>1</v>
      </c>
      <c r="E9564">
        <v>2.78</v>
      </c>
      <c r="F9564">
        <v>0.79400000000000004</v>
      </c>
      <c r="G9564">
        <v>2.78</v>
      </c>
      <c r="H9564">
        <v>2.78</v>
      </c>
      <c r="I9564" t="s">
        <v>149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X9564">
        <v>0</v>
      </c>
      <c r="Y9564">
        <v>0</v>
      </c>
    </row>
    <row r="9565" spans="1:25" x14ac:dyDescent="0.3">
      <c r="A9565" s="2">
        <v>45972</v>
      </c>
      <c r="B9565" t="s">
        <v>106</v>
      </c>
      <c r="C9565">
        <v>207</v>
      </c>
      <c r="D9565">
        <v>2</v>
      </c>
      <c r="E9565">
        <v>4.2450000000000001</v>
      </c>
      <c r="F9565">
        <v>0.96599999999999997</v>
      </c>
      <c r="G9565">
        <v>8.49</v>
      </c>
      <c r="H9565">
        <v>8.49</v>
      </c>
      <c r="I9565" t="s">
        <v>149</v>
      </c>
      <c r="J9565">
        <v>1</v>
      </c>
      <c r="K9565">
        <v>3</v>
      </c>
      <c r="L9565">
        <v>3</v>
      </c>
      <c r="M9565">
        <v>3</v>
      </c>
      <c r="N9565">
        <v>1</v>
      </c>
      <c r="O9565">
        <v>3</v>
      </c>
      <c r="P9565">
        <v>3</v>
      </c>
      <c r="Q9565">
        <v>3</v>
      </c>
      <c r="R9565">
        <v>26.49</v>
      </c>
      <c r="S9565">
        <v>447.88</v>
      </c>
      <c r="T9565">
        <v>447.88</v>
      </c>
      <c r="U9565">
        <v>447.88</v>
      </c>
      <c r="V9565">
        <v>1.895597035</v>
      </c>
      <c r="W9565">
        <v>1.895597035</v>
      </c>
      <c r="X9565">
        <v>52.753828030000001</v>
      </c>
      <c r="Y9565">
        <v>52.753828030000001</v>
      </c>
    </row>
    <row r="9566" spans="1:25" x14ac:dyDescent="0.3">
      <c r="A9566" s="2">
        <v>45972</v>
      </c>
      <c r="B9566" t="s">
        <v>54</v>
      </c>
      <c r="C9566">
        <v>302</v>
      </c>
      <c r="D9566">
        <v>1</v>
      </c>
      <c r="E9566">
        <v>2.64</v>
      </c>
      <c r="F9566">
        <v>0.33100000000000002</v>
      </c>
      <c r="G9566">
        <v>2.64</v>
      </c>
      <c r="H9566">
        <v>2.64</v>
      </c>
      <c r="I9566" t="s">
        <v>149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X9566">
        <v>0</v>
      </c>
      <c r="Y9566">
        <v>0</v>
      </c>
    </row>
    <row r="9567" spans="1:25" x14ac:dyDescent="0.3">
      <c r="A9567" s="2">
        <v>45972</v>
      </c>
      <c r="B9567" t="s">
        <v>82</v>
      </c>
      <c r="C9567">
        <v>71</v>
      </c>
      <c r="D9567">
        <v>0</v>
      </c>
      <c r="F9567">
        <v>0</v>
      </c>
      <c r="G9567">
        <v>0</v>
      </c>
      <c r="H9567">
        <v>0</v>
      </c>
      <c r="I9567" t="s">
        <v>149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</row>
    <row r="9568" spans="1:25" x14ac:dyDescent="0.3">
      <c r="A9568" s="2">
        <v>45972</v>
      </c>
      <c r="B9568" t="s">
        <v>44</v>
      </c>
      <c r="C9568">
        <v>108</v>
      </c>
      <c r="D9568">
        <v>0</v>
      </c>
      <c r="F9568">
        <v>0</v>
      </c>
      <c r="G9568">
        <v>0</v>
      </c>
      <c r="H9568">
        <v>0</v>
      </c>
      <c r="I9568" t="s">
        <v>149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5" x14ac:dyDescent="0.3">
      <c r="A9569" s="2">
        <v>45972</v>
      </c>
      <c r="B9569" t="s">
        <v>40</v>
      </c>
      <c r="C9569">
        <v>799</v>
      </c>
      <c r="D9569">
        <v>10</v>
      </c>
      <c r="E9569">
        <v>2.7069999999999999</v>
      </c>
      <c r="F9569">
        <v>1.252</v>
      </c>
      <c r="G9569">
        <v>27.07</v>
      </c>
      <c r="H9569">
        <v>27.07</v>
      </c>
      <c r="I9569" t="s">
        <v>149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X9569">
        <v>0</v>
      </c>
      <c r="Y9569">
        <v>0</v>
      </c>
    </row>
    <row r="9570" spans="1:25" x14ac:dyDescent="0.3">
      <c r="A9570" s="2">
        <v>45972</v>
      </c>
      <c r="B9570" t="s">
        <v>56</v>
      </c>
      <c r="C9570">
        <v>542</v>
      </c>
      <c r="D9570">
        <v>1</v>
      </c>
      <c r="E9570">
        <v>4.3499999999999996</v>
      </c>
      <c r="F9570">
        <v>0.185</v>
      </c>
      <c r="G9570">
        <v>4.3499999999999996</v>
      </c>
      <c r="H9570">
        <v>4.3499999999999996</v>
      </c>
      <c r="I9570" t="s">
        <v>149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X9570">
        <v>0</v>
      </c>
      <c r="Y9570">
        <v>0</v>
      </c>
    </row>
    <row r="9571" spans="1:25" x14ac:dyDescent="0.3">
      <c r="A9571" s="2">
        <v>45972</v>
      </c>
      <c r="B9571" t="s">
        <v>76</v>
      </c>
      <c r="C9571">
        <v>353</v>
      </c>
      <c r="D9571">
        <v>0</v>
      </c>
      <c r="F9571">
        <v>0</v>
      </c>
      <c r="G9571">
        <v>0</v>
      </c>
      <c r="H9571">
        <v>0</v>
      </c>
      <c r="I9571" t="s">
        <v>149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5" x14ac:dyDescent="0.3">
      <c r="A9572" s="2">
        <v>45972</v>
      </c>
      <c r="B9572" t="s">
        <v>48</v>
      </c>
      <c r="C9572">
        <v>901</v>
      </c>
      <c r="D9572">
        <v>7</v>
      </c>
      <c r="E9572">
        <v>3.01</v>
      </c>
      <c r="F9572">
        <v>0.77700000000000002</v>
      </c>
      <c r="G9572">
        <v>21.07</v>
      </c>
      <c r="H9572">
        <v>21.07</v>
      </c>
      <c r="I9572" t="s">
        <v>149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X9572">
        <v>0</v>
      </c>
      <c r="Y9572">
        <v>0</v>
      </c>
    </row>
    <row r="9573" spans="1:25" x14ac:dyDescent="0.3">
      <c r="A9573" s="2">
        <v>45972</v>
      </c>
      <c r="B9573" t="s">
        <v>15</v>
      </c>
      <c r="C9573">
        <v>2676</v>
      </c>
      <c r="D9573">
        <v>13</v>
      </c>
      <c r="E9573">
        <v>2.8740000000000001</v>
      </c>
      <c r="F9573">
        <v>0.48599999999999999</v>
      </c>
      <c r="G9573">
        <v>37.36</v>
      </c>
      <c r="H9573">
        <v>37.36</v>
      </c>
      <c r="I9573" t="s">
        <v>149</v>
      </c>
      <c r="J9573">
        <v>1</v>
      </c>
      <c r="K9573">
        <v>1</v>
      </c>
      <c r="L9573">
        <v>1</v>
      </c>
      <c r="M9573">
        <v>1</v>
      </c>
      <c r="N9573">
        <v>1</v>
      </c>
      <c r="O9573">
        <v>1</v>
      </c>
      <c r="P9573">
        <v>1</v>
      </c>
      <c r="Q9573">
        <v>1</v>
      </c>
      <c r="R9573">
        <v>36.14</v>
      </c>
      <c r="S9573">
        <v>36.14</v>
      </c>
      <c r="T9573">
        <v>36.14</v>
      </c>
      <c r="U9573">
        <v>36.14</v>
      </c>
      <c r="V9573">
        <v>103.3757609</v>
      </c>
      <c r="W9573">
        <v>103.3757609</v>
      </c>
      <c r="X9573">
        <v>0.96734475369999995</v>
      </c>
      <c r="Y9573">
        <v>0.96734475369999995</v>
      </c>
    </row>
    <row r="9574" spans="1:25" x14ac:dyDescent="0.3">
      <c r="A9574" s="2">
        <v>45972</v>
      </c>
      <c r="B9574" t="s">
        <v>24</v>
      </c>
      <c r="C9574">
        <v>1548</v>
      </c>
      <c r="D9574">
        <v>9</v>
      </c>
      <c r="E9574">
        <v>2.95</v>
      </c>
      <c r="F9574">
        <v>0.58099999999999996</v>
      </c>
      <c r="G9574">
        <v>26.55</v>
      </c>
      <c r="H9574">
        <v>26.55</v>
      </c>
      <c r="I9574" t="s">
        <v>149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X9574">
        <v>0</v>
      </c>
      <c r="Y9574">
        <v>0</v>
      </c>
    </row>
    <row r="9575" spans="1:25" x14ac:dyDescent="0.3">
      <c r="A9575" s="2">
        <v>45972</v>
      </c>
      <c r="B9575" t="s">
        <v>108</v>
      </c>
      <c r="C9575">
        <v>419</v>
      </c>
      <c r="D9575">
        <v>1</v>
      </c>
      <c r="E9575">
        <v>6.37</v>
      </c>
      <c r="F9575">
        <v>0.23899999999999999</v>
      </c>
      <c r="G9575">
        <v>6.37</v>
      </c>
      <c r="H9575">
        <v>6.37</v>
      </c>
      <c r="I9575" t="s">
        <v>149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X9575">
        <v>0</v>
      </c>
      <c r="Y9575">
        <v>0</v>
      </c>
    </row>
    <row r="9576" spans="1:25" x14ac:dyDescent="0.3">
      <c r="A9576" s="2">
        <v>45972</v>
      </c>
      <c r="B9576" t="s">
        <v>62</v>
      </c>
      <c r="C9576">
        <v>2010</v>
      </c>
      <c r="D9576">
        <v>13</v>
      </c>
      <c r="E9576">
        <v>2.8450000000000002</v>
      </c>
      <c r="F9576">
        <v>0.64700000000000002</v>
      </c>
      <c r="G9576">
        <v>36.979999999999997</v>
      </c>
      <c r="H9576">
        <v>36.979999999999997</v>
      </c>
      <c r="I9576" t="s">
        <v>149</v>
      </c>
      <c r="J9576">
        <v>4</v>
      </c>
      <c r="K9576">
        <v>4</v>
      </c>
      <c r="L9576">
        <v>4</v>
      </c>
      <c r="M9576">
        <v>4</v>
      </c>
      <c r="N9576">
        <v>5</v>
      </c>
      <c r="O9576">
        <v>5</v>
      </c>
      <c r="P9576">
        <v>5</v>
      </c>
      <c r="Q9576">
        <v>5</v>
      </c>
      <c r="R9576">
        <v>159.59</v>
      </c>
      <c r="S9576">
        <v>159.59</v>
      </c>
      <c r="T9576">
        <v>159.59</v>
      </c>
      <c r="U9576">
        <v>159.59</v>
      </c>
      <c r="V9576">
        <v>23.171877940000002</v>
      </c>
      <c r="W9576">
        <v>23.171877940000002</v>
      </c>
      <c r="X9576">
        <v>4.3155759869999999</v>
      </c>
      <c r="Y9576">
        <v>4.3155759869999999</v>
      </c>
    </row>
    <row r="9577" spans="1:25" x14ac:dyDescent="0.3">
      <c r="A9577" s="2">
        <v>45972</v>
      </c>
      <c r="B9577" t="s">
        <v>80</v>
      </c>
      <c r="C9577">
        <v>169</v>
      </c>
      <c r="D9577">
        <v>1</v>
      </c>
      <c r="E9577">
        <v>4.17</v>
      </c>
      <c r="F9577">
        <v>0.59199999999999997</v>
      </c>
      <c r="G9577">
        <v>4.17</v>
      </c>
      <c r="H9577">
        <v>4.17</v>
      </c>
      <c r="I9577" t="s">
        <v>149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1</v>
      </c>
      <c r="P9577">
        <v>1</v>
      </c>
      <c r="Q9577">
        <v>1</v>
      </c>
      <c r="R9577">
        <v>104.49</v>
      </c>
      <c r="S9577">
        <v>104.49</v>
      </c>
      <c r="T9577">
        <v>104.49</v>
      </c>
      <c r="U9577">
        <v>104.49</v>
      </c>
      <c r="V9577">
        <v>3.9908125179999998</v>
      </c>
      <c r="W9577">
        <v>3.9908125179999998</v>
      </c>
      <c r="X9577">
        <v>25.05755396</v>
      </c>
      <c r="Y9577">
        <v>25.05755396</v>
      </c>
    </row>
    <row r="9578" spans="1:25" x14ac:dyDescent="0.3">
      <c r="A9578" s="2">
        <v>45972</v>
      </c>
      <c r="B9578" t="s">
        <v>38</v>
      </c>
      <c r="C9578">
        <v>213</v>
      </c>
      <c r="D9578">
        <v>1</v>
      </c>
      <c r="E9578">
        <v>0.2</v>
      </c>
      <c r="F9578">
        <v>0.46899999999999997</v>
      </c>
      <c r="G9578">
        <v>0.2</v>
      </c>
      <c r="H9578">
        <v>0.2</v>
      </c>
      <c r="I9578" t="s">
        <v>149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X9578">
        <v>0</v>
      </c>
      <c r="Y9578">
        <v>0</v>
      </c>
    </row>
    <row r="9579" spans="1:25" x14ac:dyDescent="0.3">
      <c r="A9579" s="2">
        <v>45972</v>
      </c>
      <c r="B9579" t="s">
        <v>84</v>
      </c>
      <c r="C9579">
        <v>360</v>
      </c>
      <c r="D9579">
        <v>1</v>
      </c>
      <c r="E9579">
        <v>3.14</v>
      </c>
      <c r="F9579">
        <v>0.27800000000000002</v>
      </c>
      <c r="G9579">
        <v>3.14</v>
      </c>
      <c r="H9579">
        <v>3.14</v>
      </c>
      <c r="I9579" t="s">
        <v>149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X9579">
        <v>0</v>
      </c>
      <c r="Y9579">
        <v>0</v>
      </c>
    </row>
    <row r="9580" spans="1:25" x14ac:dyDescent="0.3">
      <c r="A9580" s="2">
        <v>45972</v>
      </c>
      <c r="B9580" t="s">
        <v>42</v>
      </c>
      <c r="C9580">
        <v>266</v>
      </c>
      <c r="D9580">
        <v>0</v>
      </c>
      <c r="F9580">
        <v>0</v>
      </c>
      <c r="G9580">
        <v>0</v>
      </c>
      <c r="H9580">
        <v>0</v>
      </c>
      <c r="I9580" t="s">
        <v>149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5" x14ac:dyDescent="0.3">
      <c r="A9581" s="2">
        <v>45972</v>
      </c>
      <c r="B9581" t="s">
        <v>11</v>
      </c>
      <c r="C9581">
        <v>87</v>
      </c>
      <c r="D9581">
        <v>0</v>
      </c>
      <c r="F9581">
        <v>0</v>
      </c>
      <c r="G9581">
        <v>0</v>
      </c>
      <c r="H9581">
        <v>0</v>
      </c>
      <c r="I9581" t="s">
        <v>149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5" x14ac:dyDescent="0.3">
      <c r="A9582" s="2">
        <v>45972</v>
      </c>
      <c r="B9582" t="s">
        <v>102</v>
      </c>
      <c r="C9582">
        <v>536</v>
      </c>
      <c r="D9582">
        <v>2</v>
      </c>
      <c r="E9582">
        <v>2.645</v>
      </c>
      <c r="F9582">
        <v>0.373</v>
      </c>
      <c r="G9582">
        <v>5.29</v>
      </c>
      <c r="H9582">
        <v>5.29</v>
      </c>
      <c r="I9582" t="s">
        <v>149</v>
      </c>
      <c r="J9582">
        <v>1</v>
      </c>
      <c r="K9582">
        <v>1</v>
      </c>
      <c r="L9582">
        <v>1</v>
      </c>
      <c r="M9582">
        <v>1</v>
      </c>
      <c r="N9582">
        <v>1</v>
      </c>
      <c r="O9582">
        <v>1</v>
      </c>
      <c r="P9582">
        <v>1</v>
      </c>
      <c r="Q9582">
        <v>1</v>
      </c>
      <c r="R9582">
        <v>13.88</v>
      </c>
      <c r="S9582">
        <v>13.88</v>
      </c>
      <c r="T9582">
        <v>13.88</v>
      </c>
      <c r="U9582">
        <v>13.88</v>
      </c>
      <c r="V9582">
        <v>38.112391930000001</v>
      </c>
      <c r="W9582">
        <v>38.112391930000001</v>
      </c>
      <c r="X9582">
        <v>2.623818526</v>
      </c>
      <c r="Y9582">
        <v>2.623818526</v>
      </c>
    </row>
    <row r="9583" spans="1:25" x14ac:dyDescent="0.3">
      <c r="A9583" s="2">
        <v>45972</v>
      </c>
      <c r="B9583" t="s">
        <v>98</v>
      </c>
      <c r="C9583">
        <v>2124</v>
      </c>
      <c r="D9583">
        <v>7</v>
      </c>
      <c r="E9583">
        <v>2.649</v>
      </c>
      <c r="F9583">
        <v>0.33</v>
      </c>
      <c r="G9583">
        <v>18.54</v>
      </c>
      <c r="H9583">
        <v>18.54</v>
      </c>
      <c r="I9583" t="s">
        <v>149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X9583">
        <v>0</v>
      </c>
      <c r="Y9583">
        <v>0</v>
      </c>
    </row>
    <row r="9584" spans="1:25" x14ac:dyDescent="0.3">
      <c r="A9584" s="2">
        <v>45972</v>
      </c>
      <c r="B9584" t="s">
        <v>104</v>
      </c>
      <c r="C9584">
        <v>550</v>
      </c>
      <c r="D9584">
        <v>1</v>
      </c>
      <c r="E9584">
        <v>2.11</v>
      </c>
      <c r="F9584">
        <v>0.182</v>
      </c>
      <c r="G9584">
        <v>2.11</v>
      </c>
      <c r="H9584">
        <v>2.11</v>
      </c>
      <c r="I9584" t="s">
        <v>149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X9584">
        <v>0</v>
      </c>
      <c r="Y9584">
        <v>0</v>
      </c>
    </row>
    <row r="9585" spans="1:25" x14ac:dyDescent="0.3">
      <c r="A9585" s="2">
        <v>45972</v>
      </c>
      <c r="B9585" t="s">
        <v>100</v>
      </c>
      <c r="C9585">
        <v>1433</v>
      </c>
      <c r="D9585">
        <v>8</v>
      </c>
      <c r="E9585">
        <v>1.94</v>
      </c>
      <c r="F9585">
        <v>0.55800000000000005</v>
      </c>
      <c r="G9585">
        <v>15.52</v>
      </c>
      <c r="H9585">
        <v>15.52</v>
      </c>
      <c r="I9585" t="s">
        <v>149</v>
      </c>
      <c r="J9585">
        <v>1</v>
      </c>
      <c r="K9585">
        <v>1</v>
      </c>
      <c r="L9585">
        <v>1</v>
      </c>
      <c r="M9585">
        <v>1</v>
      </c>
      <c r="N9585">
        <v>1</v>
      </c>
      <c r="O9585">
        <v>1</v>
      </c>
      <c r="P9585">
        <v>1</v>
      </c>
      <c r="Q9585">
        <v>1</v>
      </c>
      <c r="R9585">
        <v>25.88</v>
      </c>
      <c r="S9585">
        <v>25.88</v>
      </c>
      <c r="T9585">
        <v>25.88</v>
      </c>
      <c r="U9585">
        <v>25.88</v>
      </c>
      <c r="V9585">
        <v>59.9690881</v>
      </c>
      <c r="W9585">
        <v>59.9690881</v>
      </c>
      <c r="X9585">
        <v>1.6675257729999999</v>
      </c>
      <c r="Y9585">
        <v>1.6675257729999999</v>
      </c>
    </row>
    <row r="9586" spans="1:25" x14ac:dyDescent="0.3">
      <c r="A9586" s="2">
        <v>45972</v>
      </c>
      <c r="B9586" t="s">
        <v>38</v>
      </c>
      <c r="C9586">
        <v>6</v>
      </c>
      <c r="D9586">
        <v>0</v>
      </c>
      <c r="F9586">
        <v>0</v>
      </c>
      <c r="G9586">
        <v>0</v>
      </c>
      <c r="H9586">
        <v>0</v>
      </c>
      <c r="I9586" t="s">
        <v>149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5" x14ac:dyDescent="0.3">
      <c r="A9587" s="2">
        <v>45972</v>
      </c>
      <c r="B9587" t="s">
        <v>42</v>
      </c>
      <c r="C9587">
        <v>46</v>
      </c>
      <c r="D9587">
        <v>3</v>
      </c>
      <c r="E9587">
        <v>2.0030000000000001</v>
      </c>
      <c r="F9587">
        <v>6.5220000000000002</v>
      </c>
      <c r="G9587">
        <v>6.01</v>
      </c>
      <c r="H9587">
        <v>6.01</v>
      </c>
      <c r="I9587" t="s">
        <v>149</v>
      </c>
      <c r="J9587">
        <v>3</v>
      </c>
      <c r="K9587">
        <v>3</v>
      </c>
      <c r="L9587">
        <v>3</v>
      </c>
      <c r="M9587">
        <v>3</v>
      </c>
      <c r="N9587">
        <v>3</v>
      </c>
      <c r="O9587">
        <v>3</v>
      </c>
      <c r="P9587">
        <v>3</v>
      </c>
      <c r="Q9587">
        <v>3</v>
      </c>
      <c r="R9587">
        <v>128.44999999999999</v>
      </c>
      <c r="S9587">
        <v>128.44999999999999</v>
      </c>
      <c r="T9587">
        <v>128.44999999999999</v>
      </c>
      <c r="U9587">
        <v>128.44999999999999</v>
      </c>
      <c r="V9587">
        <v>4.6788633710000003</v>
      </c>
      <c r="W9587">
        <v>4.6788633710000003</v>
      </c>
      <c r="X9587">
        <v>21.372712150000002</v>
      </c>
      <c r="Y9587">
        <v>21.372712150000002</v>
      </c>
    </row>
    <row r="9588" spans="1:25" x14ac:dyDescent="0.3">
      <c r="A9588" s="2">
        <v>45972</v>
      </c>
      <c r="B9588" t="s">
        <v>50</v>
      </c>
      <c r="C9588">
        <v>2</v>
      </c>
      <c r="D9588">
        <v>1</v>
      </c>
      <c r="E9588">
        <v>1.06</v>
      </c>
      <c r="F9588">
        <v>50</v>
      </c>
      <c r="G9588">
        <v>1.06</v>
      </c>
      <c r="H9588">
        <v>1.06</v>
      </c>
      <c r="I9588" t="s">
        <v>149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X9588">
        <v>0</v>
      </c>
      <c r="Y9588">
        <v>0</v>
      </c>
    </row>
    <row r="9589" spans="1:25" x14ac:dyDescent="0.3">
      <c r="A9589" s="2">
        <v>45972</v>
      </c>
      <c r="B9589" t="s">
        <v>72</v>
      </c>
      <c r="C9589">
        <v>232</v>
      </c>
      <c r="D9589">
        <v>5</v>
      </c>
      <c r="E9589">
        <v>4.4119999999999999</v>
      </c>
      <c r="F9589">
        <v>2.1549999999999998</v>
      </c>
      <c r="G9589">
        <v>22.06</v>
      </c>
      <c r="H9589">
        <v>22.06</v>
      </c>
      <c r="I9589" t="s">
        <v>149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X9589">
        <v>0</v>
      </c>
      <c r="Y9589">
        <v>0</v>
      </c>
    </row>
    <row r="9590" spans="1:25" x14ac:dyDescent="0.3">
      <c r="A9590" s="2">
        <v>45972</v>
      </c>
      <c r="B9590" t="s">
        <v>84</v>
      </c>
      <c r="C9590">
        <v>111</v>
      </c>
      <c r="D9590">
        <v>1</v>
      </c>
      <c r="E9590">
        <v>1.79</v>
      </c>
      <c r="F9590">
        <v>0.90100000000000002</v>
      </c>
      <c r="G9590">
        <v>1.79</v>
      </c>
      <c r="H9590">
        <v>1.79</v>
      </c>
      <c r="I9590" t="s">
        <v>149</v>
      </c>
      <c r="J9590">
        <v>1</v>
      </c>
      <c r="K9590">
        <v>1</v>
      </c>
      <c r="L9590">
        <v>1</v>
      </c>
      <c r="M9590">
        <v>1</v>
      </c>
      <c r="N9590">
        <v>1</v>
      </c>
      <c r="O9590">
        <v>1</v>
      </c>
      <c r="P9590">
        <v>1</v>
      </c>
      <c r="Q9590">
        <v>1</v>
      </c>
      <c r="R9590">
        <v>34.49</v>
      </c>
      <c r="S9590">
        <v>34.49</v>
      </c>
      <c r="T9590">
        <v>34.49</v>
      </c>
      <c r="U9590">
        <v>34.49</v>
      </c>
      <c r="V9590">
        <v>5.1899101190000003</v>
      </c>
      <c r="W9590">
        <v>5.1899101190000003</v>
      </c>
      <c r="X9590">
        <v>19.26815642</v>
      </c>
      <c r="Y9590">
        <v>19.26815642</v>
      </c>
    </row>
    <row r="9591" spans="1:25" x14ac:dyDescent="0.3">
      <c r="A9591" s="2">
        <v>45972</v>
      </c>
      <c r="B9591" t="s">
        <v>68</v>
      </c>
      <c r="C9591">
        <v>768</v>
      </c>
      <c r="D9591">
        <v>10</v>
      </c>
      <c r="E9591">
        <v>4.4539999999999997</v>
      </c>
      <c r="F9591">
        <v>1.302</v>
      </c>
      <c r="G9591">
        <v>44.54</v>
      </c>
      <c r="H9591">
        <v>44.54</v>
      </c>
      <c r="I9591" t="s">
        <v>149</v>
      </c>
      <c r="J9591">
        <v>4</v>
      </c>
      <c r="K9591">
        <v>4</v>
      </c>
      <c r="L9591">
        <v>4</v>
      </c>
      <c r="M9591">
        <v>4</v>
      </c>
      <c r="N9591">
        <v>10</v>
      </c>
      <c r="O9591">
        <v>10</v>
      </c>
      <c r="P9591">
        <v>10</v>
      </c>
      <c r="Q9591">
        <v>10</v>
      </c>
      <c r="R9591">
        <v>274.89999999999998</v>
      </c>
      <c r="S9591">
        <v>274.89999999999998</v>
      </c>
      <c r="T9591">
        <v>274.89999999999998</v>
      </c>
      <c r="U9591">
        <v>274.89999999999998</v>
      </c>
      <c r="V9591">
        <v>16.20225537</v>
      </c>
      <c r="W9591">
        <v>16.20225537</v>
      </c>
      <c r="X9591">
        <v>6.1719802420000001</v>
      </c>
      <c r="Y9591">
        <v>6.1719802420000001</v>
      </c>
    </row>
    <row r="9592" spans="1:25" x14ac:dyDescent="0.3">
      <c r="A9592" s="2">
        <v>45972</v>
      </c>
      <c r="B9592" t="s">
        <v>64</v>
      </c>
      <c r="C9592">
        <v>214</v>
      </c>
      <c r="D9592">
        <v>1</v>
      </c>
      <c r="E9592">
        <v>6.07</v>
      </c>
      <c r="F9592">
        <v>0.46700000000000003</v>
      </c>
      <c r="G9592">
        <v>6.07</v>
      </c>
      <c r="H9592">
        <v>6.07</v>
      </c>
      <c r="I9592" t="s">
        <v>149</v>
      </c>
      <c r="J9592">
        <v>1</v>
      </c>
      <c r="K9592">
        <v>1</v>
      </c>
      <c r="L9592">
        <v>1</v>
      </c>
      <c r="M9592">
        <v>1</v>
      </c>
      <c r="N9592">
        <v>1</v>
      </c>
      <c r="O9592">
        <v>1</v>
      </c>
      <c r="P9592">
        <v>1</v>
      </c>
      <c r="Q9592">
        <v>1</v>
      </c>
      <c r="R9592">
        <v>32.880000000000003</v>
      </c>
      <c r="S9592">
        <v>32.880000000000003</v>
      </c>
      <c r="T9592">
        <v>32.880000000000003</v>
      </c>
      <c r="U9592">
        <v>32.880000000000003</v>
      </c>
      <c r="V9592">
        <v>18.46107056</v>
      </c>
      <c r="W9592">
        <v>18.46107056</v>
      </c>
      <c r="X9592">
        <v>5.4168039539999997</v>
      </c>
      <c r="Y9592">
        <v>5.4168039539999997</v>
      </c>
    </row>
    <row r="9593" spans="1:25" x14ac:dyDescent="0.3">
      <c r="A9593" s="2">
        <v>45972</v>
      </c>
      <c r="B9593" t="s">
        <v>26</v>
      </c>
      <c r="C9593">
        <v>220</v>
      </c>
      <c r="D9593">
        <v>0</v>
      </c>
      <c r="F9593">
        <v>0</v>
      </c>
      <c r="G9593">
        <v>0</v>
      </c>
      <c r="H9593">
        <v>0</v>
      </c>
      <c r="I9593" t="s">
        <v>149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5" x14ac:dyDescent="0.3">
      <c r="A9594" s="2">
        <v>45972</v>
      </c>
      <c r="B9594" t="s">
        <v>15</v>
      </c>
      <c r="C9594">
        <v>306</v>
      </c>
      <c r="D9594">
        <v>3</v>
      </c>
      <c r="E9594">
        <v>4.1529999999999996</v>
      </c>
      <c r="F9594">
        <v>0.98</v>
      </c>
      <c r="G9594">
        <v>12.46</v>
      </c>
      <c r="H9594">
        <v>12.46</v>
      </c>
      <c r="I9594" t="s">
        <v>149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X9594">
        <v>0</v>
      </c>
      <c r="Y9594">
        <v>0</v>
      </c>
    </row>
    <row r="9595" spans="1:25" x14ac:dyDescent="0.3">
      <c r="A9595" s="2">
        <v>45972</v>
      </c>
      <c r="B9595" t="s">
        <v>36</v>
      </c>
      <c r="C9595">
        <v>76</v>
      </c>
      <c r="D9595">
        <v>0</v>
      </c>
      <c r="F9595">
        <v>0</v>
      </c>
      <c r="G9595">
        <v>0</v>
      </c>
      <c r="H9595">
        <v>0</v>
      </c>
      <c r="I9595" t="s">
        <v>149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5" x14ac:dyDescent="0.3">
      <c r="A9596" s="2">
        <v>45972</v>
      </c>
      <c r="B9596" t="s">
        <v>78</v>
      </c>
      <c r="C9596">
        <v>411</v>
      </c>
      <c r="D9596">
        <v>0</v>
      </c>
      <c r="F9596">
        <v>0</v>
      </c>
      <c r="G9596">
        <v>0</v>
      </c>
      <c r="H9596">
        <v>0</v>
      </c>
      <c r="I9596" t="s">
        <v>149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5" x14ac:dyDescent="0.3">
      <c r="A9597" s="2">
        <v>45972</v>
      </c>
      <c r="B9597" t="s">
        <v>21</v>
      </c>
      <c r="C9597">
        <v>745</v>
      </c>
      <c r="D9597">
        <v>8</v>
      </c>
      <c r="E9597">
        <v>1.7450000000000001</v>
      </c>
      <c r="F9597">
        <v>1.0740000000000001</v>
      </c>
      <c r="G9597">
        <v>13.96</v>
      </c>
      <c r="H9597">
        <v>13.96</v>
      </c>
      <c r="I9597" t="s">
        <v>149</v>
      </c>
      <c r="J9597">
        <v>2</v>
      </c>
      <c r="K9597">
        <v>4</v>
      </c>
      <c r="L9597">
        <v>4</v>
      </c>
      <c r="M9597">
        <v>4</v>
      </c>
      <c r="N9597">
        <v>2</v>
      </c>
      <c r="O9597">
        <v>4</v>
      </c>
      <c r="P9597">
        <v>4</v>
      </c>
      <c r="Q9597">
        <v>4</v>
      </c>
      <c r="R9597">
        <v>43.76</v>
      </c>
      <c r="S9597">
        <v>103.23</v>
      </c>
      <c r="T9597">
        <v>103.23</v>
      </c>
      <c r="U9597">
        <v>103.23</v>
      </c>
      <c r="V9597">
        <v>13.523200620000001</v>
      </c>
      <c r="W9597">
        <v>13.523200620000001</v>
      </c>
      <c r="X9597">
        <v>7.3946991400000002</v>
      </c>
      <c r="Y9597">
        <v>7.3946991400000002</v>
      </c>
    </row>
    <row r="9598" spans="1:25" x14ac:dyDescent="0.3">
      <c r="A9598" s="2">
        <v>45972</v>
      </c>
      <c r="B9598" t="s">
        <v>94</v>
      </c>
      <c r="C9598">
        <v>108</v>
      </c>
      <c r="D9598">
        <v>0</v>
      </c>
      <c r="F9598">
        <v>0</v>
      </c>
      <c r="G9598">
        <v>0</v>
      </c>
      <c r="H9598">
        <v>0</v>
      </c>
      <c r="I9598" t="s">
        <v>149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5" x14ac:dyDescent="0.3">
      <c r="A9599" s="2">
        <v>45972</v>
      </c>
      <c r="B9599" t="s">
        <v>17</v>
      </c>
      <c r="C9599">
        <v>23</v>
      </c>
      <c r="D9599">
        <v>0</v>
      </c>
      <c r="F9599">
        <v>0</v>
      </c>
      <c r="G9599">
        <v>0</v>
      </c>
      <c r="H9599">
        <v>0</v>
      </c>
      <c r="I9599" t="s">
        <v>149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5" x14ac:dyDescent="0.3">
      <c r="A9600" s="2">
        <v>45972</v>
      </c>
      <c r="B9600" t="s">
        <v>17</v>
      </c>
      <c r="C9600">
        <v>22</v>
      </c>
      <c r="D9600">
        <v>0</v>
      </c>
      <c r="F9600">
        <v>0</v>
      </c>
      <c r="G9600">
        <v>0</v>
      </c>
      <c r="H9600">
        <v>0</v>
      </c>
      <c r="I9600" t="s">
        <v>149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5" x14ac:dyDescent="0.3">
      <c r="A9601" s="2">
        <v>45972</v>
      </c>
      <c r="B9601" t="s">
        <v>17</v>
      </c>
      <c r="C9601">
        <v>54</v>
      </c>
      <c r="D9601">
        <v>0</v>
      </c>
      <c r="F9601">
        <v>0</v>
      </c>
      <c r="G9601">
        <v>0</v>
      </c>
      <c r="H9601">
        <v>0</v>
      </c>
      <c r="I9601" t="s">
        <v>149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5" x14ac:dyDescent="0.3">
      <c r="A9602" s="2">
        <v>45972</v>
      </c>
      <c r="B9602" t="s">
        <v>17</v>
      </c>
      <c r="C9602">
        <v>9</v>
      </c>
      <c r="D9602">
        <v>0</v>
      </c>
      <c r="F9602">
        <v>0</v>
      </c>
      <c r="G9602">
        <v>0</v>
      </c>
      <c r="H9602">
        <v>0</v>
      </c>
      <c r="I9602" t="s">
        <v>149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5" x14ac:dyDescent="0.3">
      <c r="A9603" s="2">
        <v>45972</v>
      </c>
      <c r="B9603" t="s">
        <v>52</v>
      </c>
      <c r="C9603">
        <v>721</v>
      </c>
      <c r="D9603">
        <v>12</v>
      </c>
      <c r="E9603">
        <v>0.52800000000000002</v>
      </c>
      <c r="F9603">
        <v>1.6639999999999999</v>
      </c>
      <c r="G9603">
        <v>6.34</v>
      </c>
      <c r="H9603">
        <v>6.34</v>
      </c>
      <c r="I9603" t="s">
        <v>149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X9603">
        <v>0</v>
      </c>
      <c r="Y9603">
        <v>0</v>
      </c>
    </row>
    <row r="9604" spans="1:25" x14ac:dyDescent="0.3">
      <c r="A9604" s="2">
        <v>45972</v>
      </c>
      <c r="B9604" t="s">
        <v>52</v>
      </c>
      <c r="C9604">
        <v>1013</v>
      </c>
      <c r="D9604">
        <v>11</v>
      </c>
      <c r="E9604">
        <v>0.502</v>
      </c>
      <c r="F9604">
        <v>1.0860000000000001</v>
      </c>
      <c r="G9604">
        <v>5.52</v>
      </c>
      <c r="H9604">
        <v>5.52</v>
      </c>
      <c r="I9604" t="s">
        <v>149</v>
      </c>
      <c r="J9604">
        <v>4</v>
      </c>
      <c r="K9604">
        <v>4</v>
      </c>
      <c r="L9604">
        <v>4</v>
      </c>
      <c r="M9604">
        <v>4</v>
      </c>
      <c r="N9604">
        <v>4</v>
      </c>
      <c r="O9604">
        <v>4</v>
      </c>
      <c r="P9604">
        <v>4</v>
      </c>
      <c r="Q9604">
        <v>4</v>
      </c>
      <c r="R9604">
        <v>94.35</v>
      </c>
      <c r="S9604">
        <v>94.35</v>
      </c>
      <c r="T9604">
        <v>94.35</v>
      </c>
      <c r="U9604">
        <v>94.35</v>
      </c>
      <c r="V9604">
        <v>5.850556439</v>
      </c>
      <c r="W9604">
        <v>5.850556439</v>
      </c>
      <c r="X9604">
        <v>17.092391299999999</v>
      </c>
      <c r="Y9604">
        <v>17.092391299999999</v>
      </c>
    </row>
    <row r="9605" spans="1:25" x14ac:dyDescent="0.3">
      <c r="A9605" s="2">
        <v>45972</v>
      </c>
      <c r="B9605" t="s">
        <v>52</v>
      </c>
      <c r="C9605">
        <v>578</v>
      </c>
      <c r="D9605">
        <v>4</v>
      </c>
      <c r="E9605">
        <v>0.59299999999999997</v>
      </c>
      <c r="F9605">
        <v>0.69199999999999995</v>
      </c>
      <c r="G9605">
        <v>2.37</v>
      </c>
      <c r="H9605">
        <v>2.37</v>
      </c>
      <c r="I9605" t="s">
        <v>149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X9605">
        <v>0</v>
      </c>
      <c r="Y9605">
        <v>0</v>
      </c>
    </row>
    <row r="9606" spans="1:25" x14ac:dyDescent="0.3">
      <c r="A9606" s="2">
        <v>45972</v>
      </c>
      <c r="B9606" t="s">
        <v>52</v>
      </c>
      <c r="C9606">
        <v>1833</v>
      </c>
      <c r="D9606">
        <v>20</v>
      </c>
      <c r="E9606">
        <v>0.27100000000000002</v>
      </c>
      <c r="F9606">
        <v>1.091</v>
      </c>
      <c r="G9606">
        <v>5.41</v>
      </c>
      <c r="H9606">
        <v>5.41</v>
      </c>
      <c r="I9606" t="s">
        <v>149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X9606">
        <v>0</v>
      </c>
      <c r="Y9606">
        <v>0</v>
      </c>
    </row>
    <row r="9607" spans="1:25" x14ac:dyDescent="0.3">
      <c r="A9607" s="2">
        <v>45972</v>
      </c>
      <c r="B9607" t="s">
        <v>112</v>
      </c>
      <c r="C9607">
        <v>145</v>
      </c>
      <c r="D9607">
        <v>2</v>
      </c>
      <c r="E9607">
        <v>1.385</v>
      </c>
      <c r="F9607">
        <v>1.379</v>
      </c>
      <c r="G9607">
        <v>2.77</v>
      </c>
      <c r="H9607">
        <v>2.77</v>
      </c>
      <c r="I9607" t="s">
        <v>149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X9607">
        <v>0</v>
      </c>
      <c r="Y9607">
        <v>0</v>
      </c>
    </row>
    <row r="9608" spans="1:25" x14ac:dyDescent="0.3">
      <c r="A9608" s="2">
        <v>45972</v>
      </c>
      <c r="B9608" t="s">
        <v>15</v>
      </c>
      <c r="C9608">
        <v>153</v>
      </c>
      <c r="D9608">
        <v>2</v>
      </c>
      <c r="E9608">
        <v>1.0549999999999999</v>
      </c>
      <c r="F9608">
        <v>1.3069999999999999</v>
      </c>
      <c r="G9608">
        <v>2.11</v>
      </c>
      <c r="H9608">
        <v>2.11</v>
      </c>
      <c r="I9608" t="s">
        <v>149</v>
      </c>
      <c r="J9608">
        <v>0</v>
      </c>
      <c r="K9608">
        <v>1</v>
      </c>
      <c r="L9608">
        <v>1</v>
      </c>
      <c r="M9608">
        <v>1</v>
      </c>
      <c r="N9608">
        <v>0</v>
      </c>
      <c r="O9608">
        <v>1</v>
      </c>
      <c r="P9608">
        <v>1</v>
      </c>
      <c r="Q9608">
        <v>1</v>
      </c>
      <c r="R9608">
        <v>0</v>
      </c>
      <c r="S9608">
        <v>109.49</v>
      </c>
      <c r="T9608">
        <v>109.49</v>
      </c>
      <c r="U9608">
        <v>109.49</v>
      </c>
      <c r="V9608">
        <v>1.9271166319999999</v>
      </c>
      <c r="W9608">
        <v>1.9271166319999999</v>
      </c>
      <c r="X9608">
        <v>51.890995259999997</v>
      </c>
      <c r="Y9608">
        <v>51.890995259999997</v>
      </c>
    </row>
    <row r="9609" spans="1:25" x14ac:dyDescent="0.3">
      <c r="A9609" s="2">
        <v>45972</v>
      </c>
      <c r="B9609" t="s">
        <v>112</v>
      </c>
      <c r="C9609">
        <v>452</v>
      </c>
      <c r="D9609">
        <v>7</v>
      </c>
      <c r="E9609">
        <v>1.2170000000000001</v>
      </c>
      <c r="F9609">
        <v>1.5489999999999999</v>
      </c>
      <c r="G9609">
        <v>8.52</v>
      </c>
      <c r="H9609">
        <v>8.52</v>
      </c>
      <c r="I9609" t="s">
        <v>149</v>
      </c>
      <c r="J9609">
        <v>0</v>
      </c>
      <c r="K9609">
        <v>2</v>
      </c>
      <c r="L9609">
        <v>2</v>
      </c>
      <c r="M9609">
        <v>2</v>
      </c>
      <c r="N9609">
        <v>0</v>
      </c>
      <c r="O9609">
        <v>2</v>
      </c>
      <c r="P9609">
        <v>2</v>
      </c>
      <c r="Q9609">
        <v>2</v>
      </c>
      <c r="R9609">
        <v>0</v>
      </c>
      <c r="S9609">
        <v>67.98</v>
      </c>
      <c r="T9609">
        <v>67.98</v>
      </c>
      <c r="U9609">
        <v>67.98</v>
      </c>
      <c r="V9609">
        <v>12.53309797</v>
      </c>
      <c r="W9609">
        <v>12.53309797</v>
      </c>
      <c r="X9609">
        <v>7.9788732390000003</v>
      </c>
      <c r="Y9609">
        <v>7.9788732390000003</v>
      </c>
    </row>
    <row r="9610" spans="1:25" x14ac:dyDescent="0.3">
      <c r="A9610" s="2">
        <v>45972</v>
      </c>
      <c r="B9610" t="s">
        <v>15</v>
      </c>
      <c r="C9610">
        <v>222</v>
      </c>
      <c r="D9610">
        <v>0</v>
      </c>
      <c r="F9610">
        <v>0</v>
      </c>
      <c r="G9610">
        <v>0</v>
      </c>
      <c r="H9610">
        <v>0</v>
      </c>
      <c r="I9610" t="s">
        <v>149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5" x14ac:dyDescent="0.3">
      <c r="A9611" s="2">
        <v>45972</v>
      </c>
      <c r="B9611" t="s">
        <v>15</v>
      </c>
      <c r="C9611">
        <v>189</v>
      </c>
      <c r="D9611">
        <v>2</v>
      </c>
      <c r="E9611">
        <v>0.86499999999999999</v>
      </c>
      <c r="F9611">
        <v>1.0580000000000001</v>
      </c>
      <c r="G9611">
        <v>1.73</v>
      </c>
      <c r="H9611">
        <v>1.73</v>
      </c>
      <c r="I9611" t="s">
        <v>149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X9611">
        <v>0</v>
      </c>
      <c r="Y9611">
        <v>0</v>
      </c>
    </row>
    <row r="9612" spans="1:25" x14ac:dyDescent="0.3">
      <c r="A9612" s="2">
        <v>45972</v>
      </c>
      <c r="B9612" t="s">
        <v>112</v>
      </c>
      <c r="C9612">
        <v>1641</v>
      </c>
      <c r="D9612">
        <v>8</v>
      </c>
      <c r="E9612">
        <v>1.4410000000000001</v>
      </c>
      <c r="F9612">
        <v>0.48799999999999999</v>
      </c>
      <c r="G9612">
        <v>11.53</v>
      </c>
      <c r="H9612">
        <v>11.53</v>
      </c>
      <c r="I9612" t="s">
        <v>149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X9612">
        <v>0</v>
      </c>
      <c r="Y9612">
        <v>0</v>
      </c>
    </row>
    <row r="9613" spans="1:25" x14ac:dyDescent="0.3">
      <c r="A9613" s="2">
        <v>45972</v>
      </c>
      <c r="B9613" t="s">
        <v>15</v>
      </c>
      <c r="C9613">
        <v>154</v>
      </c>
      <c r="D9613">
        <v>3</v>
      </c>
      <c r="E9613">
        <v>0.60699999999999998</v>
      </c>
      <c r="F9613">
        <v>1.948</v>
      </c>
      <c r="G9613">
        <v>1.82</v>
      </c>
      <c r="H9613">
        <v>1.82</v>
      </c>
      <c r="I9613" t="s">
        <v>149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X9613">
        <v>0</v>
      </c>
      <c r="Y9613">
        <v>0</v>
      </c>
    </row>
    <row r="9614" spans="1:25" x14ac:dyDescent="0.3">
      <c r="A9614" s="2">
        <v>45972</v>
      </c>
      <c r="B9614" t="s">
        <v>112</v>
      </c>
      <c r="C9614">
        <v>2318</v>
      </c>
      <c r="D9614">
        <v>17</v>
      </c>
      <c r="E9614">
        <v>0.89400000000000002</v>
      </c>
      <c r="F9614">
        <v>0.73299999999999998</v>
      </c>
      <c r="G9614">
        <v>15.2</v>
      </c>
      <c r="H9614">
        <v>15.2</v>
      </c>
      <c r="I9614" t="s">
        <v>149</v>
      </c>
      <c r="J9614">
        <v>3</v>
      </c>
      <c r="K9614">
        <v>4</v>
      </c>
      <c r="L9614">
        <v>4</v>
      </c>
      <c r="M9614">
        <v>4</v>
      </c>
      <c r="N9614">
        <v>3</v>
      </c>
      <c r="O9614">
        <v>4</v>
      </c>
      <c r="P9614">
        <v>4</v>
      </c>
      <c r="Q9614">
        <v>4</v>
      </c>
      <c r="R9614">
        <v>88.87</v>
      </c>
      <c r="S9614">
        <v>125.36</v>
      </c>
      <c r="T9614">
        <v>125.36</v>
      </c>
      <c r="U9614">
        <v>125.36</v>
      </c>
      <c r="V9614">
        <v>12.125079769999999</v>
      </c>
      <c r="W9614">
        <v>12.125079769999999</v>
      </c>
      <c r="X9614">
        <v>8.2473684209999991</v>
      </c>
      <c r="Y9614">
        <v>8.2473684209999991</v>
      </c>
    </row>
    <row r="9615" spans="1:25" x14ac:dyDescent="0.3">
      <c r="A9615" s="2">
        <v>45972</v>
      </c>
      <c r="B9615" t="s">
        <v>100</v>
      </c>
      <c r="C9615">
        <v>3</v>
      </c>
      <c r="D9615">
        <v>0</v>
      </c>
      <c r="F9615">
        <v>0</v>
      </c>
      <c r="G9615">
        <v>0</v>
      </c>
      <c r="H9615">
        <v>0</v>
      </c>
      <c r="I9615" t="s">
        <v>149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5" x14ac:dyDescent="0.3">
      <c r="A9616" s="2">
        <v>45972</v>
      </c>
      <c r="B9616" t="s">
        <v>54</v>
      </c>
      <c r="C9616">
        <v>325</v>
      </c>
      <c r="D9616">
        <v>5</v>
      </c>
      <c r="E9616">
        <v>1.026</v>
      </c>
      <c r="F9616">
        <v>1.538</v>
      </c>
      <c r="G9616">
        <v>5.13</v>
      </c>
      <c r="H9616">
        <v>5.13</v>
      </c>
      <c r="I9616" t="s">
        <v>149</v>
      </c>
      <c r="J9616">
        <v>1</v>
      </c>
      <c r="K9616">
        <v>1</v>
      </c>
      <c r="L9616">
        <v>1</v>
      </c>
      <c r="M9616">
        <v>1</v>
      </c>
      <c r="N9616">
        <v>1</v>
      </c>
      <c r="O9616">
        <v>1</v>
      </c>
      <c r="P9616">
        <v>1</v>
      </c>
      <c r="Q9616">
        <v>1</v>
      </c>
      <c r="R9616">
        <v>22.88</v>
      </c>
      <c r="S9616">
        <v>22.88</v>
      </c>
      <c r="T9616">
        <v>22.88</v>
      </c>
      <c r="U9616">
        <v>22.88</v>
      </c>
      <c r="V9616">
        <v>22.421328670000001</v>
      </c>
      <c r="W9616">
        <v>22.421328670000001</v>
      </c>
      <c r="X9616">
        <v>4.4600389859999998</v>
      </c>
      <c r="Y9616">
        <v>4.4600389859999998</v>
      </c>
    </row>
    <row r="9617" spans="1:25" x14ac:dyDescent="0.3">
      <c r="A9617" s="2">
        <v>45972</v>
      </c>
      <c r="B9617" t="s">
        <v>60</v>
      </c>
      <c r="C9617">
        <v>648</v>
      </c>
      <c r="D9617">
        <v>6</v>
      </c>
      <c r="E9617">
        <v>0.82</v>
      </c>
      <c r="F9617">
        <v>0.92600000000000005</v>
      </c>
      <c r="G9617">
        <v>4.92</v>
      </c>
      <c r="H9617">
        <v>4.92</v>
      </c>
      <c r="I9617" t="s">
        <v>149</v>
      </c>
      <c r="J9617">
        <v>2</v>
      </c>
      <c r="K9617">
        <v>2</v>
      </c>
      <c r="L9617">
        <v>2</v>
      </c>
      <c r="M9617">
        <v>2</v>
      </c>
      <c r="N9617">
        <v>2</v>
      </c>
      <c r="O9617">
        <v>2</v>
      </c>
      <c r="P9617">
        <v>2</v>
      </c>
      <c r="Q9617">
        <v>2</v>
      </c>
      <c r="R9617">
        <v>45.76</v>
      </c>
      <c r="S9617">
        <v>45.76</v>
      </c>
      <c r="T9617">
        <v>45.76</v>
      </c>
      <c r="U9617">
        <v>45.76</v>
      </c>
      <c r="V9617">
        <v>10.75174825</v>
      </c>
      <c r="W9617">
        <v>10.75174825</v>
      </c>
      <c r="X9617">
        <v>9.3008130080000004</v>
      </c>
      <c r="Y9617">
        <v>9.3008130080000004</v>
      </c>
    </row>
    <row r="9618" spans="1:25" x14ac:dyDescent="0.3">
      <c r="A9618" s="2">
        <v>45972</v>
      </c>
      <c r="B9618" t="s">
        <v>60</v>
      </c>
      <c r="C9618">
        <v>1290</v>
      </c>
      <c r="D9618">
        <v>10</v>
      </c>
      <c r="E9618">
        <v>0.80700000000000005</v>
      </c>
      <c r="F9618">
        <v>0.77500000000000002</v>
      </c>
      <c r="G9618">
        <v>8.07</v>
      </c>
      <c r="H9618">
        <v>8.07</v>
      </c>
      <c r="I9618" t="s">
        <v>149</v>
      </c>
      <c r="J9618">
        <v>1</v>
      </c>
      <c r="K9618">
        <v>1</v>
      </c>
      <c r="L9618">
        <v>1</v>
      </c>
      <c r="M9618">
        <v>1</v>
      </c>
      <c r="N9618">
        <v>1</v>
      </c>
      <c r="O9618">
        <v>1</v>
      </c>
      <c r="P9618">
        <v>1</v>
      </c>
      <c r="Q9618">
        <v>1</v>
      </c>
      <c r="R9618">
        <v>21.88</v>
      </c>
      <c r="S9618">
        <v>21.88</v>
      </c>
      <c r="T9618">
        <v>21.88</v>
      </c>
      <c r="U9618">
        <v>21.88</v>
      </c>
      <c r="V9618">
        <v>36.88299817</v>
      </c>
      <c r="W9618">
        <v>36.88299817</v>
      </c>
      <c r="X9618">
        <v>2.7112763320000002</v>
      </c>
      <c r="Y9618">
        <v>2.7112763320000002</v>
      </c>
    </row>
    <row r="9619" spans="1:25" x14ac:dyDescent="0.3">
      <c r="A9619" s="2">
        <v>45972</v>
      </c>
      <c r="B9619" t="s">
        <v>100</v>
      </c>
      <c r="C9619">
        <v>15</v>
      </c>
      <c r="D9619">
        <v>1</v>
      </c>
      <c r="E9619">
        <v>0.63</v>
      </c>
      <c r="F9619">
        <v>6.6669999999999998</v>
      </c>
      <c r="G9619">
        <v>0.63</v>
      </c>
      <c r="H9619">
        <v>0.63</v>
      </c>
      <c r="I9619" t="s">
        <v>149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X9619">
        <v>0</v>
      </c>
      <c r="Y9619">
        <v>0</v>
      </c>
    </row>
    <row r="9620" spans="1:25" x14ac:dyDescent="0.3">
      <c r="A9620" s="2">
        <v>45972</v>
      </c>
      <c r="B9620" t="s">
        <v>54</v>
      </c>
      <c r="C9620">
        <v>654</v>
      </c>
      <c r="D9620">
        <v>8</v>
      </c>
      <c r="E9620">
        <v>1.0589999999999999</v>
      </c>
      <c r="F9620">
        <v>1.2230000000000001</v>
      </c>
      <c r="G9620">
        <v>8.4700000000000006</v>
      </c>
      <c r="H9620">
        <v>8.4700000000000006</v>
      </c>
      <c r="I9620" t="s">
        <v>149</v>
      </c>
      <c r="J9620">
        <v>4</v>
      </c>
      <c r="K9620">
        <v>4</v>
      </c>
      <c r="L9620">
        <v>4</v>
      </c>
      <c r="M9620">
        <v>4</v>
      </c>
      <c r="N9620">
        <v>4</v>
      </c>
      <c r="O9620">
        <v>4</v>
      </c>
      <c r="P9620">
        <v>4</v>
      </c>
      <c r="Q9620">
        <v>4</v>
      </c>
      <c r="R9620">
        <v>114.35</v>
      </c>
      <c r="S9620">
        <v>114.35</v>
      </c>
      <c r="T9620">
        <v>114.35</v>
      </c>
      <c r="U9620">
        <v>114.35</v>
      </c>
      <c r="V9620">
        <v>7.4070835160000001</v>
      </c>
      <c r="W9620">
        <v>7.4070835160000001</v>
      </c>
      <c r="X9620">
        <v>13.500590320000001</v>
      </c>
      <c r="Y9620">
        <v>13.500590320000001</v>
      </c>
    </row>
    <row r="9621" spans="1:25" x14ac:dyDescent="0.3">
      <c r="A9621" s="2">
        <v>45972</v>
      </c>
      <c r="B9621" t="s">
        <v>100</v>
      </c>
      <c r="C9621">
        <v>37</v>
      </c>
      <c r="D9621">
        <v>0</v>
      </c>
      <c r="F9621">
        <v>0</v>
      </c>
      <c r="G9621">
        <v>0</v>
      </c>
      <c r="H9621">
        <v>0</v>
      </c>
      <c r="I9621" t="s">
        <v>149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5" x14ac:dyDescent="0.3">
      <c r="A9622" s="2">
        <v>45972</v>
      </c>
      <c r="B9622" t="s">
        <v>54</v>
      </c>
      <c r="C9622">
        <v>380</v>
      </c>
      <c r="D9622">
        <v>2</v>
      </c>
      <c r="E9622">
        <v>0.88500000000000001</v>
      </c>
      <c r="F9622">
        <v>0.52600000000000002</v>
      </c>
      <c r="G9622">
        <v>1.77</v>
      </c>
      <c r="H9622">
        <v>1.77</v>
      </c>
      <c r="I9622" t="s">
        <v>149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X9622">
        <v>0</v>
      </c>
      <c r="Y9622">
        <v>0</v>
      </c>
    </row>
    <row r="9623" spans="1:25" x14ac:dyDescent="0.3">
      <c r="A9623" s="2">
        <v>45972</v>
      </c>
      <c r="B9623" t="s">
        <v>60</v>
      </c>
      <c r="C9623">
        <v>1079</v>
      </c>
      <c r="D9623">
        <v>17</v>
      </c>
      <c r="E9623">
        <v>1.1000000000000001</v>
      </c>
      <c r="F9623">
        <v>1.5760000000000001</v>
      </c>
      <c r="G9623">
        <v>18.7</v>
      </c>
      <c r="H9623">
        <v>18.7</v>
      </c>
      <c r="I9623" t="s">
        <v>149</v>
      </c>
      <c r="J9623">
        <v>2</v>
      </c>
      <c r="K9623">
        <v>2</v>
      </c>
      <c r="L9623">
        <v>2</v>
      </c>
      <c r="M9623">
        <v>2</v>
      </c>
      <c r="N9623">
        <v>2</v>
      </c>
      <c r="O9623">
        <v>2</v>
      </c>
      <c r="P9623">
        <v>2</v>
      </c>
      <c r="Q9623">
        <v>2</v>
      </c>
      <c r="R9623">
        <v>61.86</v>
      </c>
      <c r="S9623">
        <v>61.86</v>
      </c>
      <c r="T9623">
        <v>61.86</v>
      </c>
      <c r="U9623">
        <v>61.86</v>
      </c>
      <c r="V9623">
        <v>30.2295506</v>
      </c>
      <c r="W9623">
        <v>30.2295506</v>
      </c>
      <c r="X9623">
        <v>3.30802139</v>
      </c>
      <c r="Y9623">
        <v>3.30802139</v>
      </c>
    </row>
    <row r="9624" spans="1:25" x14ac:dyDescent="0.3">
      <c r="A9624" s="2">
        <v>45972</v>
      </c>
      <c r="B9624" t="s">
        <v>54</v>
      </c>
      <c r="C9624">
        <v>1045</v>
      </c>
      <c r="D9624">
        <v>11</v>
      </c>
      <c r="E9624">
        <v>0.495</v>
      </c>
      <c r="F9624">
        <v>1.0529999999999999</v>
      </c>
      <c r="G9624">
        <v>5.45</v>
      </c>
      <c r="H9624">
        <v>5.45</v>
      </c>
      <c r="I9624" t="s">
        <v>149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X9624">
        <v>0</v>
      </c>
      <c r="Y9624">
        <v>0</v>
      </c>
    </row>
    <row r="9625" spans="1:25" x14ac:dyDescent="0.3">
      <c r="A9625" s="2">
        <v>45972</v>
      </c>
      <c r="B9625" t="s">
        <v>100</v>
      </c>
      <c r="C9625">
        <v>41</v>
      </c>
      <c r="D9625">
        <v>0</v>
      </c>
      <c r="F9625">
        <v>0</v>
      </c>
      <c r="G9625">
        <v>0</v>
      </c>
      <c r="H9625">
        <v>0</v>
      </c>
      <c r="I9625" t="s">
        <v>149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5" x14ac:dyDescent="0.3">
      <c r="A9626" s="2">
        <v>45972</v>
      </c>
      <c r="B9626" t="s">
        <v>60</v>
      </c>
      <c r="C9626">
        <v>1654</v>
      </c>
      <c r="D9626">
        <v>11</v>
      </c>
      <c r="E9626">
        <v>0.54500000000000004</v>
      </c>
      <c r="F9626">
        <v>0.66500000000000004</v>
      </c>
      <c r="G9626">
        <v>5.99</v>
      </c>
      <c r="H9626">
        <v>5.99</v>
      </c>
      <c r="I9626" t="s">
        <v>149</v>
      </c>
      <c r="J9626">
        <v>1</v>
      </c>
      <c r="K9626">
        <v>2</v>
      </c>
      <c r="L9626">
        <v>2</v>
      </c>
      <c r="M9626">
        <v>2</v>
      </c>
      <c r="N9626">
        <v>1</v>
      </c>
      <c r="O9626">
        <v>2</v>
      </c>
      <c r="P9626">
        <v>2</v>
      </c>
      <c r="Q9626">
        <v>2</v>
      </c>
      <c r="R9626">
        <v>21.88</v>
      </c>
      <c r="S9626">
        <v>58.76</v>
      </c>
      <c r="T9626">
        <v>58.76</v>
      </c>
      <c r="U9626">
        <v>58.76</v>
      </c>
      <c r="V9626">
        <v>10.194009530000001</v>
      </c>
      <c r="W9626">
        <v>10.194009530000001</v>
      </c>
      <c r="X9626">
        <v>9.8096828049999996</v>
      </c>
      <c r="Y9626">
        <v>9.8096828049999996</v>
      </c>
    </row>
    <row r="9627" spans="1:25" x14ac:dyDescent="0.3">
      <c r="A9627" s="2">
        <v>45972</v>
      </c>
      <c r="B9627" t="s">
        <v>48</v>
      </c>
      <c r="C9627">
        <v>378</v>
      </c>
      <c r="D9627">
        <v>5</v>
      </c>
      <c r="E9627">
        <v>1.722</v>
      </c>
      <c r="F9627">
        <v>1.323</v>
      </c>
      <c r="G9627">
        <v>8.61</v>
      </c>
      <c r="H9627">
        <v>8.61</v>
      </c>
      <c r="I9627" t="s">
        <v>149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X9627">
        <v>0</v>
      </c>
      <c r="Y9627">
        <v>0</v>
      </c>
    </row>
    <row r="9628" spans="1:25" x14ac:dyDescent="0.3">
      <c r="A9628" s="2">
        <v>45972</v>
      </c>
      <c r="B9628" t="s">
        <v>48</v>
      </c>
      <c r="C9628">
        <v>879</v>
      </c>
      <c r="D9628">
        <v>5</v>
      </c>
      <c r="E9628">
        <v>1.218</v>
      </c>
      <c r="F9628">
        <v>0.56899999999999995</v>
      </c>
      <c r="G9628">
        <v>6.09</v>
      </c>
      <c r="H9628">
        <v>6.09</v>
      </c>
      <c r="I9628" t="s">
        <v>149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X9628">
        <v>0</v>
      </c>
      <c r="Y9628">
        <v>0</v>
      </c>
    </row>
    <row r="9629" spans="1:25" x14ac:dyDescent="0.3">
      <c r="A9629" s="2">
        <v>45972</v>
      </c>
      <c r="B9629" t="s">
        <v>48</v>
      </c>
      <c r="C9629">
        <v>679</v>
      </c>
      <c r="D9629">
        <v>7</v>
      </c>
      <c r="E9629">
        <v>1.444</v>
      </c>
      <c r="F9629">
        <v>1.0309999999999999</v>
      </c>
      <c r="G9629">
        <v>10.11</v>
      </c>
      <c r="H9629">
        <v>10.11</v>
      </c>
      <c r="I9629" t="s">
        <v>149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X9629">
        <v>0</v>
      </c>
      <c r="Y9629">
        <v>0</v>
      </c>
    </row>
    <row r="9630" spans="1:25" x14ac:dyDescent="0.3">
      <c r="A9630" s="2">
        <v>45972</v>
      </c>
      <c r="B9630" t="s">
        <v>48</v>
      </c>
      <c r="C9630">
        <v>817</v>
      </c>
      <c r="D9630">
        <v>2</v>
      </c>
      <c r="E9630">
        <v>0.71499999999999997</v>
      </c>
      <c r="F9630">
        <v>0.245</v>
      </c>
      <c r="G9630">
        <v>1.43</v>
      </c>
      <c r="H9630">
        <v>1.43</v>
      </c>
      <c r="I9630" t="s">
        <v>149</v>
      </c>
      <c r="J9630">
        <v>1</v>
      </c>
      <c r="K9630">
        <v>1</v>
      </c>
      <c r="L9630">
        <v>1</v>
      </c>
      <c r="M9630">
        <v>1</v>
      </c>
      <c r="N9630">
        <v>1</v>
      </c>
      <c r="O9630">
        <v>1</v>
      </c>
      <c r="P9630">
        <v>1</v>
      </c>
      <c r="Q9630">
        <v>1</v>
      </c>
      <c r="R9630">
        <v>28.49</v>
      </c>
      <c r="S9630">
        <v>28.49</v>
      </c>
      <c r="T9630">
        <v>28.49</v>
      </c>
      <c r="U9630">
        <v>28.49</v>
      </c>
      <c r="V9630">
        <v>5.0193050189999999</v>
      </c>
      <c r="W9630">
        <v>5.0193050189999999</v>
      </c>
      <c r="X9630">
        <v>19.92307692</v>
      </c>
      <c r="Y9630">
        <v>19.92307692</v>
      </c>
    </row>
    <row r="9631" spans="1:25" x14ac:dyDescent="0.3">
      <c r="A9631" s="2">
        <v>45972</v>
      </c>
      <c r="B9631" t="s">
        <v>19</v>
      </c>
      <c r="C9631">
        <v>29</v>
      </c>
      <c r="D9631">
        <v>0</v>
      </c>
      <c r="F9631">
        <v>0</v>
      </c>
      <c r="G9631">
        <v>0</v>
      </c>
      <c r="H9631">
        <v>0</v>
      </c>
      <c r="I9631" t="s">
        <v>149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5" x14ac:dyDescent="0.3">
      <c r="A9632" s="2">
        <v>45972</v>
      </c>
      <c r="B9632" t="s">
        <v>90</v>
      </c>
      <c r="C9632">
        <v>12</v>
      </c>
      <c r="D9632">
        <v>1</v>
      </c>
      <c r="E9632">
        <v>0.78</v>
      </c>
      <c r="F9632">
        <v>8.3330000000000002</v>
      </c>
      <c r="G9632">
        <v>0.78</v>
      </c>
      <c r="H9632">
        <v>0.78</v>
      </c>
      <c r="I9632" t="s">
        <v>149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X9632">
        <v>0</v>
      </c>
      <c r="Y9632">
        <v>0</v>
      </c>
    </row>
    <row r="9633" spans="1:25" x14ac:dyDescent="0.3">
      <c r="A9633" s="2">
        <v>45972</v>
      </c>
      <c r="B9633" t="s">
        <v>19</v>
      </c>
      <c r="C9633">
        <v>28</v>
      </c>
      <c r="D9633">
        <v>0</v>
      </c>
      <c r="F9633">
        <v>0</v>
      </c>
      <c r="G9633">
        <v>0</v>
      </c>
      <c r="H9633">
        <v>0</v>
      </c>
      <c r="I9633" t="s">
        <v>149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5" x14ac:dyDescent="0.3">
      <c r="A9634" s="2">
        <v>45972</v>
      </c>
      <c r="B9634" t="s">
        <v>90</v>
      </c>
      <c r="C9634">
        <v>29</v>
      </c>
      <c r="D9634">
        <v>0</v>
      </c>
      <c r="F9634">
        <v>0</v>
      </c>
      <c r="G9634">
        <v>0</v>
      </c>
      <c r="H9634">
        <v>0</v>
      </c>
      <c r="I9634" t="s">
        <v>149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5" x14ac:dyDescent="0.3">
      <c r="A9635" s="2">
        <v>45972</v>
      </c>
      <c r="B9635" t="s">
        <v>19</v>
      </c>
      <c r="C9635">
        <v>42</v>
      </c>
      <c r="D9635">
        <v>0</v>
      </c>
      <c r="F9635">
        <v>0</v>
      </c>
      <c r="G9635">
        <v>0</v>
      </c>
      <c r="H9635">
        <v>0</v>
      </c>
      <c r="I9635" t="s">
        <v>149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5" x14ac:dyDescent="0.3">
      <c r="A9636" s="2">
        <v>45972</v>
      </c>
      <c r="B9636" t="s">
        <v>90</v>
      </c>
      <c r="C9636">
        <v>14</v>
      </c>
      <c r="D9636">
        <v>0</v>
      </c>
      <c r="F9636">
        <v>0</v>
      </c>
      <c r="G9636">
        <v>0</v>
      </c>
      <c r="H9636">
        <v>0</v>
      </c>
      <c r="I9636" t="s">
        <v>149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5" x14ac:dyDescent="0.3">
      <c r="A9637" s="2">
        <v>45972</v>
      </c>
      <c r="B9637" t="s">
        <v>19</v>
      </c>
      <c r="C9637">
        <v>39</v>
      </c>
      <c r="D9637">
        <v>0</v>
      </c>
      <c r="F9637">
        <v>0</v>
      </c>
      <c r="G9637">
        <v>0</v>
      </c>
      <c r="H9637">
        <v>0</v>
      </c>
      <c r="I9637" t="s">
        <v>149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5" x14ac:dyDescent="0.3">
      <c r="A9638" s="2">
        <v>45972</v>
      </c>
      <c r="B9638" t="s">
        <v>90</v>
      </c>
      <c r="C9638">
        <v>6</v>
      </c>
      <c r="D9638">
        <v>0</v>
      </c>
      <c r="F9638">
        <v>0</v>
      </c>
      <c r="G9638">
        <v>0</v>
      </c>
      <c r="H9638">
        <v>0</v>
      </c>
      <c r="I9638" t="s">
        <v>149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5" x14ac:dyDescent="0.3">
      <c r="A9639" s="2">
        <v>45972</v>
      </c>
      <c r="B9639" t="s">
        <v>58</v>
      </c>
      <c r="C9639">
        <v>218</v>
      </c>
      <c r="D9639">
        <v>7</v>
      </c>
      <c r="E9639">
        <v>0.89300000000000002</v>
      </c>
      <c r="F9639">
        <v>3.2109999999999999</v>
      </c>
      <c r="G9639">
        <v>6.25</v>
      </c>
      <c r="H9639">
        <v>6.25</v>
      </c>
      <c r="I9639" t="s">
        <v>149</v>
      </c>
      <c r="J9639">
        <v>1</v>
      </c>
      <c r="K9639">
        <v>1</v>
      </c>
      <c r="L9639">
        <v>1</v>
      </c>
      <c r="M9639">
        <v>1</v>
      </c>
      <c r="N9639">
        <v>1</v>
      </c>
      <c r="O9639">
        <v>1</v>
      </c>
      <c r="P9639">
        <v>1</v>
      </c>
      <c r="Q9639">
        <v>1</v>
      </c>
      <c r="R9639">
        <v>11.49</v>
      </c>
      <c r="S9639">
        <v>11.49</v>
      </c>
      <c r="T9639">
        <v>11.49</v>
      </c>
      <c r="U9639">
        <v>11.49</v>
      </c>
      <c r="V9639">
        <v>54.3951262</v>
      </c>
      <c r="W9639">
        <v>54.3951262</v>
      </c>
      <c r="X9639">
        <v>1.8384</v>
      </c>
      <c r="Y9639">
        <v>1.8384</v>
      </c>
    </row>
    <row r="9640" spans="1:25" x14ac:dyDescent="0.3">
      <c r="A9640" s="2">
        <v>45972</v>
      </c>
      <c r="B9640" t="s">
        <v>110</v>
      </c>
      <c r="C9640">
        <v>162</v>
      </c>
      <c r="D9640">
        <v>2</v>
      </c>
      <c r="E9640">
        <v>0.63</v>
      </c>
      <c r="F9640">
        <v>1.2350000000000001</v>
      </c>
      <c r="G9640">
        <v>1.26</v>
      </c>
      <c r="H9640">
        <v>1.26</v>
      </c>
      <c r="I9640" t="s">
        <v>149</v>
      </c>
      <c r="J9640">
        <v>1</v>
      </c>
      <c r="K9640">
        <v>1</v>
      </c>
      <c r="L9640">
        <v>1</v>
      </c>
      <c r="M9640">
        <v>1</v>
      </c>
      <c r="N9640">
        <v>1</v>
      </c>
      <c r="O9640">
        <v>1</v>
      </c>
      <c r="P9640">
        <v>1</v>
      </c>
      <c r="Q9640">
        <v>1</v>
      </c>
      <c r="R9640">
        <v>22.88</v>
      </c>
      <c r="S9640">
        <v>22.88</v>
      </c>
      <c r="T9640">
        <v>22.88</v>
      </c>
      <c r="U9640">
        <v>22.88</v>
      </c>
      <c r="V9640">
        <v>5.5069930070000002</v>
      </c>
      <c r="W9640">
        <v>5.5069930070000002</v>
      </c>
      <c r="X9640">
        <v>18.158730160000001</v>
      </c>
      <c r="Y9640">
        <v>18.158730160000001</v>
      </c>
    </row>
    <row r="9641" spans="1:25" x14ac:dyDescent="0.3">
      <c r="A9641" s="2">
        <v>45972</v>
      </c>
      <c r="B9641" t="s">
        <v>34</v>
      </c>
      <c r="C9641">
        <v>538</v>
      </c>
      <c r="D9641">
        <v>3</v>
      </c>
      <c r="E9641">
        <v>1.18</v>
      </c>
      <c r="F9641">
        <v>0.55800000000000005</v>
      </c>
      <c r="G9641">
        <v>3.54</v>
      </c>
      <c r="H9641">
        <v>3.54</v>
      </c>
      <c r="I9641" t="s">
        <v>149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X9641">
        <v>0</v>
      </c>
      <c r="Y9641">
        <v>0</v>
      </c>
    </row>
    <row r="9642" spans="1:25" x14ac:dyDescent="0.3">
      <c r="A9642" s="2">
        <v>45972</v>
      </c>
      <c r="B9642" t="s">
        <v>28</v>
      </c>
      <c r="C9642">
        <v>55</v>
      </c>
      <c r="D9642">
        <v>0</v>
      </c>
      <c r="F9642">
        <v>0</v>
      </c>
      <c r="G9642">
        <v>0</v>
      </c>
      <c r="H9642">
        <v>0</v>
      </c>
      <c r="I9642" t="s">
        <v>149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5" x14ac:dyDescent="0.3">
      <c r="A9643" s="2">
        <v>45972</v>
      </c>
      <c r="B9643" t="s">
        <v>58</v>
      </c>
      <c r="C9643">
        <v>263</v>
      </c>
      <c r="D9643">
        <v>7</v>
      </c>
      <c r="E9643">
        <v>0.80400000000000005</v>
      </c>
      <c r="F9643">
        <v>2.6619999999999999</v>
      </c>
      <c r="G9643">
        <v>5.63</v>
      </c>
      <c r="H9643">
        <v>5.63</v>
      </c>
      <c r="I9643" t="s">
        <v>149</v>
      </c>
      <c r="J9643">
        <v>3</v>
      </c>
      <c r="K9643">
        <v>3</v>
      </c>
      <c r="L9643">
        <v>3</v>
      </c>
      <c r="M9643">
        <v>3</v>
      </c>
      <c r="N9643">
        <v>3</v>
      </c>
      <c r="O9643">
        <v>3</v>
      </c>
      <c r="P9643">
        <v>3</v>
      </c>
      <c r="Q9643">
        <v>3</v>
      </c>
      <c r="R9643">
        <v>34.47</v>
      </c>
      <c r="S9643">
        <v>34.47</v>
      </c>
      <c r="T9643">
        <v>34.47</v>
      </c>
      <c r="U9643">
        <v>34.47</v>
      </c>
      <c r="V9643">
        <v>16.333043230000001</v>
      </c>
      <c r="W9643">
        <v>16.333043230000001</v>
      </c>
      <c r="X9643">
        <v>6.1225577260000001</v>
      </c>
      <c r="Y9643">
        <v>6.1225577260000001</v>
      </c>
    </row>
    <row r="9644" spans="1:25" x14ac:dyDescent="0.3">
      <c r="A9644" s="2">
        <v>45972</v>
      </c>
      <c r="B9644" t="s">
        <v>110</v>
      </c>
      <c r="C9644">
        <v>426</v>
      </c>
      <c r="D9644">
        <v>2</v>
      </c>
      <c r="E9644">
        <v>1.2</v>
      </c>
      <c r="F9644">
        <v>0.46899999999999997</v>
      </c>
      <c r="G9644">
        <v>2.4</v>
      </c>
      <c r="H9644">
        <v>2.4</v>
      </c>
      <c r="I9644" t="s">
        <v>149</v>
      </c>
      <c r="J9644">
        <v>1</v>
      </c>
      <c r="K9644">
        <v>1</v>
      </c>
      <c r="L9644">
        <v>1</v>
      </c>
      <c r="M9644">
        <v>1</v>
      </c>
      <c r="N9644">
        <v>2</v>
      </c>
      <c r="O9644">
        <v>2</v>
      </c>
      <c r="P9644">
        <v>2</v>
      </c>
      <c r="Q9644">
        <v>2</v>
      </c>
      <c r="R9644">
        <v>68.98</v>
      </c>
      <c r="S9644">
        <v>68.98</v>
      </c>
      <c r="T9644">
        <v>68.98</v>
      </c>
      <c r="U9644">
        <v>68.98</v>
      </c>
      <c r="V9644">
        <v>3.4792693529999998</v>
      </c>
      <c r="W9644">
        <v>3.4792693529999998</v>
      </c>
      <c r="X9644">
        <v>28.741666670000001</v>
      </c>
      <c r="Y9644">
        <v>28.741666670000001</v>
      </c>
    </row>
    <row r="9645" spans="1:25" x14ac:dyDescent="0.3">
      <c r="A9645" s="2">
        <v>45972</v>
      </c>
      <c r="B9645" t="s">
        <v>34</v>
      </c>
      <c r="C9645">
        <v>659</v>
      </c>
      <c r="D9645">
        <v>1</v>
      </c>
      <c r="E9645">
        <v>1.1100000000000001</v>
      </c>
      <c r="F9645">
        <v>0.152</v>
      </c>
      <c r="G9645">
        <v>1.1100000000000001</v>
      </c>
      <c r="H9645">
        <v>1.1100000000000001</v>
      </c>
      <c r="I9645" t="s">
        <v>149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X9645">
        <v>0</v>
      </c>
      <c r="Y9645">
        <v>0</v>
      </c>
    </row>
    <row r="9646" spans="1:25" x14ac:dyDescent="0.3">
      <c r="A9646" s="2">
        <v>45972</v>
      </c>
      <c r="B9646" t="s">
        <v>28</v>
      </c>
      <c r="C9646">
        <v>368</v>
      </c>
      <c r="D9646">
        <v>0</v>
      </c>
      <c r="F9646">
        <v>0</v>
      </c>
      <c r="G9646">
        <v>0</v>
      </c>
      <c r="H9646">
        <v>0</v>
      </c>
      <c r="I9646" t="s">
        <v>149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5" x14ac:dyDescent="0.3">
      <c r="A9647" s="2">
        <v>45972</v>
      </c>
      <c r="B9647" t="s">
        <v>28</v>
      </c>
      <c r="C9647">
        <v>54</v>
      </c>
      <c r="D9647">
        <v>1</v>
      </c>
      <c r="E9647">
        <v>0.99</v>
      </c>
      <c r="F9647">
        <v>1.8520000000000001</v>
      </c>
      <c r="G9647">
        <v>0.99</v>
      </c>
      <c r="H9647">
        <v>0.99</v>
      </c>
      <c r="I9647" t="s">
        <v>149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X9647">
        <v>0</v>
      </c>
      <c r="Y9647">
        <v>0</v>
      </c>
    </row>
    <row r="9648" spans="1:25" x14ac:dyDescent="0.3">
      <c r="A9648" s="2">
        <v>45972</v>
      </c>
      <c r="B9648" t="s">
        <v>58</v>
      </c>
      <c r="C9648">
        <v>336</v>
      </c>
      <c r="D9648">
        <v>2</v>
      </c>
      <c r="E9648">
        <v>0.60499999999999998</v>
      </c>
      <c r="F9648">
        <v>0.59499999999999997</v>
      </c>
      <c r="G9648">
        <v>1.21</v>
      </c>
      <c r="H9648">
        <v>1.21</v>
      </c>
      <c r="I9648" t="s">
        <v>149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X9648">
        <v>0</v>
      </c>
      <c r="Y9648">
        <v>0</v>
      </c>
    </row>
    <row r="9649" spans="1:25" x14ac:dyDescent="0.3">
      <c r="A9649" s="2">
        <v>45972</v>
      </c>
      <c r="B9649" t="s">
        <v>110</v>
      </c>
      <c r="C9649">
        <v>277</v>
      </c>
      <c r="D9649">
        <v>0</v>
      </c>
      <c r="F9649">
        <v>0</v>
      </c>
      <c r="G9649">
        <v>0</v>
      </c>
      <c r="H9649">
        <v>0</v>
      </c>
      <c r="I9649" t="s">
        <v>149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5" x14ac:dyDescent="0.3">
      <c r="A9650" s="2">
        <v>45972</v>
      </c>
      <c r="B9650" t="s">
        <v>34</v>
      </c>
      <c r="C9650">
        <v>858</v>
      </c>
      <c r="D9650">
        <v>4</v>
      </c>
      <c r="E9650">
        <v>1.073</v>
      </c>
      <c r="F9650">
        <v>0.46600000000000003</v>
      </c>
      <c r="G9650">
        <v>4.29</v>
      </c>
      <c r="H9650">
        <v>4.29</v>
      </c>
      <c r="I9650" t="s">
        <v>149</v>
      </c>
      <c r="J9650">
        <v>0</v>
      </c>
      <c r="K9650">
        <v>1</v>
      </c>
      <c r="L9650">
        <v>1</v>
      </c>
      <c r="M9650">
        <v>1</v>
      </c>
      <c r="N9650">
        <v>0</v>
      </c>
      <c r="O9650">
        <v>1</v>
      </c>
      <c r="P9650">
        <v>1</v>
      </c>
      <c r="Q9650">
        <v>1</v>
      </c>
      <c r="R9650">
        <v>0</v>
      </c>
      <c r="S9650">
        <v>34.49</v>
      </c>
      <c r="T9650">
        <v>34.49</v>
      </c>
      <c r="U9650">
        <v>34.49</v>
      </c>
      <c r="V9650">
        <v>12.43838794</v>
      </c>
      <c r="W9650">
        <v>12.43838794</v>
      </c>
      <c r="X9650">
        <v>8.0396270399999992</v>
      </c>
      <c r="Y9650">
        <v>8.0396270399999992</v>
      </c>
    </row>
    <row r="9651" spans="1:25" x14ac:dyDescent="0.3">
      <c r="A9651" s="2">
        <v>45972</v>
      </c>
      <c r="B9651" t="s">
        <v>34</v>
      </c>
      <c r="C9651">
        <v>205</v>
      </c>
      <c r="D9651">
        <v>1</v>
      </c>
      <c r="E9651">
        <v>0.41</v>
      </c>
      <c r="F9651">
        <v>0.48799999999999999</v>
      </c>
      <c r="G9651">
        <v>0.41</v>
      </c>
      <c r="H9651">
        <v>0.41</v>
      </c>
      <c r="I9651" t="s">
        <v>149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X9651">
        <v>0</v>
      </c>
      <c r="Y9651">
        <v>0</v>
      </c>
    </row>
    <row r="9652" spans="1:25" x14ac:dyDescent="0.3">
      <c r="A9652" s="2">
        <v>45972</v>
      </c>
      <c r="B9652" t="s">
        <v>58</v>
      </c>
      <c r="C9652">
        <v>265</v>
      </c>
      <c r="D9652">
        <v>3</v>
      </c>
      <c r="E9652">
        <v>0.45700000000000002</v>
      </c>
      <c r="F9652">
        <v>1.1319999999999999</v>
      </c>
      <c r="G9652">
        <v>1.37</v>
      </c>
      <c r="H9652">
        <v>1.37</v>
      </c>
      <c r="I9652" t="s">
        <v>149</v>
      </c>
      <c r="J9652">
        <v>1</v>
      </c>
      <c r="K9652">
        <v>1</v>
      </c>
      <c r="L9652">
        <v>1</v>
      </c>
      <c r="M9652">
        <v>1</v>
      </c>
      <c r="N9652">
        <v>5</v>
      </c>
      <c r="O9652">
        <v>5</v>
      </c>
      <c r="P9652">
        <v>5</v>
      </c>
      <c r="Q9652">
        <v>5</v>
      </c>
      <c r="R9652">
        <v>129.4</v>
      </c>
      <c r="S9652">
        <v>129.4</v>
      </c>
      <c r="T9652">
        <v>129.4</v>
      </c>
      <c r="U9652">
        <v>129.4</v>
      </c>
      <c r="V9652">
        <v>1.058732612</v>
      </c>
      <c r="W9652">
        <v>1.058732612</v>
      </c>
      <c r="X9652">
        <v>94.452554739999997</v>
      </c>
      <c r="Y9652">
        <v>94.452554739999997</v>
      </c>
    </row>
    <row r="9653" spans="1:25" x14ac:dyDescent="0.3">
      <c r="A9653" s="2">
        <v>45972</v>
      </c>
      <c r="B9653" t="s">
        <v>28</v>
      </c>
      <c r="C9653">
        <v>74</v>
      </c>
      <c r="D9653">
        <v>1</v>
      </c>
      <c r="E9653">
        <v>0.67</v>
      </c>
      <c r="F9653">
        <v>1.351</v>
      </c>
      <c r="G9653">
        <v>0.67</v>
      </c>
      <c r="H9653">
        <v>0.67</v>
      </c>
      <c r="I9653" t="s">
        <v>149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X9653">
        <v>0</v>
      </c>
      <c r="Y9653">
        <v>0</v>
      </c>
    </row>
    <row r="9654" spans="1:25" x14ac:dyDescent="0.3">
      <c r="A9654" s="2">
        <v>45972</v>
      </c>
      <c r="B9654" t="s">
        <v>110</v>
      </c>
      <c r="C9654">
        <v>1884</v>
      </c>
      <c r="D9654">
        <v>2</v>
      </c>
      <c r="E9654">
        <v>0.57999999999999996</v>
      </c>
      <c r="F9654">
        <v>0.106</v>
      </c>
      <c r="G9654">
        <v>1.1599999999999999</v>
      </c>
      <c r="H9654">
        <v>1.1599999999999999</v>
      </c>
      <c r="I9654" t="s">
        <v>149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X9654">
        <v>0</v>
      </c>
      <c r="Y9654">
        <v>0</v>
      </c>
    </row>
    <row r="9655" spans="1:25" x14ac:dyDescent="0.3">
      <c r="A9655" s="2">
        <v>45972</v>
      </c>
      <c r="B9655" t="s">
        <v>26</v>
      </c>
      <c r="C9655">
        <v>241</v>
      </c>
      <c r="D9655">
        <v>2</v>
      </c>
      <c r="E9655">
        <v>1.25</v>
      </c>
      <c r="F9655">
        <v>0.83</v>
      </c>
      <c r="G9655">
        <v>2.5</v>
      </c>
      <c r="H9655">
        <v>2.5</v>
      </c>
      <c r="I9655" t="s">
        <v>149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X9655">
        <v>0</v>
      </c>
      <c r="Y9655">
        <v>0</v>
      </c>
    </row>
    <row r="9656" spans="1:25" x14ac:dyDescent="0.3">
      <c r="A9656" s="2">
        <v>45972</v>
      </c>
      <c r="B9656" t="s">
        <v>30</v>
      </c>
      <c r="C9656">
        <v>4</v>
      </c>
      <c r="D9656">
        <v>0</v>
      </c>
      <c r="F9656">
        <v>0</v>
      </c>
      <c r="G9656">
        <v>0</v>
      </c>
      <c r="H9656">
        <v>0</v>
      </c>
      <c r="I9656" t="s">
        <v>149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5" x14ac:dyDescent="0.3">
      <c r="A9657" s="2">
        <v>45972</v>
      </c>
      <c r="B9657" t="s">
        <v>26</v>
      </c>
      <c r="C9657">
        <v>504</v>
      </c>
      <c r="D9657">
        <v>5</v>
      </c>
      <c r="E9657">
        <v>1.0780000000000001</v>
      </c>
      <c r="F9657">
        <v>0.99199999999999999</v>
      </c>
      <c r="G9657">
        <v>5.39</v>
      </c>
      <c r="H9657">
        <v>5.39</v>
      </c>
      <c r="I9657" t="s">
        <v>149</v>
      </c>
      <c r="J9657">
        <v>2</v>
      </c>
      <c r="K9657">
        <v>3</v>
      </c>
      <c r="L9657">
        <v>3</v>
      </c>
      <c r="M9657">
        <v>3</v>
      </c>
      <c r="N9657">
        <v>2</v>
      </c>
      <c r="O9657">
        <v>3</v>
      </c>
      <c r="P9657">
        <v>3</v>
      </c>
      <c r="Q9657">
        <v>3</v>
      </c>
      <c r="R9657">
        <v>68.8</v>
      </c>
      <c r="S9657">
        <v>104.7</v>
      </c>
      <c r="T9657">
        <v>104.7</v>
      </c>
      <c r="U9657">
        <v>104.7</v>
      </c>
      <c r="V9657">
        <v>5.1480420249999996</v>
      </c>
      <c r="W9657">
        <v>5.1480420249999996</v>
      </c>
      <c r="X9657">
        <v>19.424860850000002</v>
      </c>
      <c r="Y9657">
        <v>19.424860850000002</v>
      </c>
    </row>
    <row r="9658" spans="1:25" x14ac:dyDescent="0.3">
      <c r="A9658" s="2">
        <v>45972</v>
      </c>
      <c r="B9658" t="s">
        <v>30</v>
      </c>
      <c r="C9658">
        <v>150</v>
      </c>
      <c r="D9658">
        <v>0</v>
      </c>
      <c r="F9658">
        <v>0</v>
      </c>
      <c r="G9658">
        <v>0</v>
      </c>
      <c r="H9658">
        <v>0</v>
      </c>
      <c r="I9658" t="s">
        <v>149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5" x14ac:dyDescent="0.3">
      <c r="A9659" s="2">
        <v>45972</v>
      </c>
      <c r="B9659" t="s">
        <v>26</v>
      </c>
      <c r="C9659">
        <v>327</v>
      </c>
      <c r="D9659">
        <v>4</v>
      </c>
      <c r="E9659">
        <v>0.54300000000000004</v>
      </c>
      <c r="F9659">
        <v>1.2230000000000001</v>
      </c>
      <c r="G9659">
        <v>2.17</v>
      </c>
      <c r="H9659">
        <v>2.17</v>
      </c>
      <c r="I9659" t="s">
        <v>149</v>
      </c>
      <c r="J9659">
        <v>1</v>
      </c>
      <c r="K9659">
        <v>1</v>
      </c>
      <c r="L9659">
        <v>1</v>
      </c>
      <c r="M9659">
        <v>1</v>
      </c>
      <c r="N9659">
        <v>1</v>
      </c>
      <c r="O9659">
        <v>1</v>
      </c>
      <c r="P9659">
        <v>1</v>
      </c>
      <c r="Q9659">
        <v>1</v>
      </c>
      <c r="R9659">
        <v>34.49</v>
      </c>
      <c r="S9659">
        <v>34.49</v>
      </c>
      <c r="T9659">
        <v>34.49</v>
      </c>
      <c r="U9659">
        <v>34.49</v>
      </c>
      <c r="V9659">
        <v>6.2916787469999997</v>
      </c>
      <c r="W9659">
        <v>6.2916787469999997</v>
      </c>
      <c r="X9659">
        <v>15.894009219999999</v>
      </c>
      <c r="Y9659">
        <v>15.894009219999999</v>
      </c>
    </row>
    <row r="9660" spans="1:25" x14ac:dyDescent="0.3">
      <c r="A9660" s="2">
        <v>45972</v>
      </c>
      <c r="B9660" t="s">
        <v>30</v>
      </c>
      <c r="C9660">
        <v>18</v>
      </c>
      <c r="D9660">
        <v>0</v>
      </c>
      <c r="F9660">
        <v>0</v>
      </c>
      <c r="G9660">
        <v>0</v>
      </c>
      <c r="H9660">
        <v>0</v>
      </c>
      <c r="I9660" t="s">
        <v>149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5" x14ac:dyDescent="0.3">
      <c r="A9661" s="2">
        <v>45972</v>
      </c>
      <c r="B9661" t="s">
        <v>30</v>
      </c>
      <c r="C9661">
        <v>71</v>
      </c>
      <c r="D9661">
        <v>0</v>
      </c>
      <c r="F9661">
        <v>0</v>
      </c>
      <c r="G9661">
        <v>0</v>
      </c>
      <c r="H9661">
        <v>0</v>
      </c>
      <c r="I9661" t="s">
        <v>149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5" x14ac:dyDescent="0.3">
      <c r="A9662" s="2">
        <v>45972</v>
      </c>
      <c r="B9662" t="s">
        <v>26</v>
      </c>
      <c r="C9662">
        <v>353</v>
      </c>
      <c r="D9662">
        <v>6</v>
      </c>
      <c r="E9662">
        <v>0.61199999999999999</v>
      </c>
      <c r="F9662">
        <v>1.7</v>
      </c>
      <c r="G9662">
        <v>3.67</v>
      </c>
      <c r="H9662">
        <v>3.67</v>
      </c>
      <c r="I9662" t="s">
        <v>149</v>
      </c>
      <c r="J9662">
        <v>1</v>
      </c>
      <c r="K9662">
        <v>1</v>
      </c>
      <c r="L9662">
        <v>1</v>
      </c>
      <c r="M9662">
        <v>1</v>
      </c>
      <c r="N9662">
        <v>1</v>
      </c>
      <c r="O9662">
        <v>1</v>
      </c>
      <c r="P9662">
        <v>1</v>
      </c>
      <c r="Q9662">
        <v>1</v>
      </c>
      <c r="R9662">
        <v>61.49</v>
      </c>
      <c r="S9662">
        <v>61.49</v>
      </c>
      <c r="T9662">
        <v>61.49</v>
      </c>
      <c r="U9662">
        <v>61.49</v>
      </c>
      <c r="V9662">
        <v>5.9684501540000001</v>
      </c>
      <c r="W9662">
        <v>5.9684501540000001</v>
      </c>
      <c r="X9662">
        <v>16.754768389999999</v>
      </c>
      <c r="Y9662">
        <v>16.754768389999999</v>
      </c>
    </row>
    <row r="9663" spans="1:25" x14ac:dyDescent="0.3">
      <c r="A9663" s="2">
        <v>45972</v>
      </c>
      <c r="B9663" t="s">
        <v>86</v>
      </c>
      <c r="C9663">
        <v>24</v>
      </c>
      <c r="D9663">
        <v>0</v>
      </c>
      <c r="F9663">
        <v>0</v>
      </c>
      <c r="G9663">
        <v>0</v>
      </c>
      <c r="H9663">
        <v>0</v>
      </c>
      <c r="I9663" t="s">
        <v>149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5" x14ac:dyDescent="0.3">
      <c r="A9664" s="2">
        <v>45972</v>
      </c>
      <c r="B9664" t="s">
        <v>32</v>
      </c>
      <c r="C9664">
        <v>98</v>
      </c>
      <c r="D9664">
        <v>0</v>
      </c>
      <c r="F9664">
        <v>0</v>
      </c>
      <c r="G9664">
        <v>0</v>
      </c>
      <c r="H9664">
        <v>0</v>
      </c>
      <c r="I9664" t="s">
        <v>149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5" x14ac:dyDescent="0.3">
      <c r="A9665" s="2">
        <v>45972</v>
      </c>
      <c r="B9665" t="s">
        <v>46</v>
      </c>
      <c r="C9665">
        <v>55</v>
      </c>
      <c r="D9665">
        <v>1</v>
      </c>
      <c r="E9665">
        <v>1.5</v>
      </c>
      <c r="F9665">
        <v>1.8180000000000001</v>
      </c>
      <c r="G9665">
        <v>1.5</v>
      </c>
      <c r="H9665">
        <v>1.5</v>
      </c>
      <c r="I9665" t="s">
        <v>149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X9665">
        <v>0</v>
      </c>
      <c r="Y9665">
        <v>0</v>
      </c>
    </row>
    <row r="9666" spans="1:25" x14ac:dyDescent="0.3">
      <c r="A9666" s="2">
        <v>45972</v>
      </c>
      <c r="B9666" t="s">
        <v>38</v>
      </c>
      <c r="C9666">
        <v>605</v>
      </c>
      <c r="D9666">
        <v>10</v>
      </c>
      <c r="E9666">
        <v>1.1259999999999999</v>
      </c>
      <c r="F9666">
        <v>1.653</v>
      </c>
      <c r="G9666">
        <v>11.26</v>
      </c>
      <c r="H9666">
        <v>11.26</v>
      </c>
      <c r="I9666" t="s">
        <v>149</v>
      </c>
      <c r="J9666">
        <v>0</v>
      </c>
      <c r="K9666">
        <v>1</v>
      </c>
      <c r="L9666">
        <v>1</v>
      </c>
      <c r="M9666">
        <v>1</v>
      </c>
      <c r="N9666">
        <v>0</v>
      </c>
      <c r="O9666">
        <v>1</v>
      </c>
      <c r="P9666">
        <v>1</v>
      </c>
      <c r="Q9666">
        <v>1</v>
      </c>
      <c r="R9666">
        <v>0</v>
      </c>
      <c r="S9666">
        <v>23.88</v>
      </c>
      <c r="T9666">
        <v>23.88</v>
      </c>
      <c r="U9666">
        <v>23.88</v>
      </c>
      <c r="V9666">
        <v>47.152428810000004</v>
      </c>
      <c r="W9666">
        <v>47.152428810000004</v>
      </c>
      <c r="X9666">
        <v>2.1207815280000002</v>
      </c>
      <c r="Y9666">
        <v>2.1207815280000002</v>
      </c>
    </row>
    <row r="9667" spans="1:25" x14ac:dyDescent="0.3">
      <c r="A9667" s="2">
        <v>45972</v>
      </c>
      <c r="B9667" t="s">
        <v>46</v>
      </c>
      <c r="C9667">
        <v>203</v>
      </c>
      <c r="D9667">
        <v>2</v>
      </c>
      <c r="E9667">
        <v>1.5</v>
      </c>
      <c r="F9667">
        <v>0.98499999999999999</v>
      </c>
      <c r="G9667">
        <v>3</v>
      </c>
      <c r="H9667">
        <v>3</v>
      </c>
      <c r="I9667" t="s">
        <v>149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X9667">
        <v>0</v>
      </c>
      <c r="Y9667">
        <v>0</v>
      </c>
    </row>
    <row r="9668" spans="1:25" x14ac:dyDescent="0.3">
      <c r="A9668" s="2">
        <v>45972</v>
      </c>
      <c r="B9668" t="s">
        <v>38</v>
      </c>
      <c r="C9668">
        <v>1067</v>
      </c>
      <c r="D9668">
        <v>16</v>
      </c>
      <c r="E9668">
        <v>0.90300000000000002</v>
      </c>
      <c r="F9668">
        <v>1.5</v>
      </c>
      <c r="G9668">
        <v>14.45</v>
      </c>
      <c r="H9668">
        <v>14.45</v>
      </c>
      <c r="I9668" t="s">
        <v>149</v>
      </c>
      <c r="J9668">
        <v>4</v>
      </c>
      <c r="K9668">
        <v>7</v>
      </c>
      <c r="L9668">
        <v>7</v>
      </c>
      <c r="M9668">
        <v>7</v>
      </c>
      <c r="N9668">
        <v>4</v>
      </c>
      <c r="O9668">
        <v>7</v>
      </c>
      <c r="P9668">
        <v>7</v>
      </c>
      <c r="Q9668">
        <v>7</v>
      </c>
      <c r="R9668">
        <v>120.45</v>
      </c>
      <c r="S9668">
        <v>203.92</v>
      </c>
      <c r="T9668">
        <v>203.92</v>
      </c>
      <c r="U9668">
        <v>203.92</v>
      </c>
      <c r="V9668">
        <v>7.0861122009999997</v>
      </c>
      <c r="W9668">
        <v>7.0861122009999997</v>
      </c>
      <c r="X9668">
        <v>14.112110729999999</v>
      </c>
      <c r="Y9668">
        <v>14.112110729999999</v>
      </c>
    </row>
    <row r="9669" spans="1:25" x14ac:dyDescent="0.3">
      <c r="A9669" s="2">
        <v>45972</v>
      </c>
      <c r="B9669" t="s">
        <v>86</v>
      </c>
      <c r="C9669">
        <v>556</v>
      </c>
      <c r="D9669">
        <v>3</v>
      </c>
      <c r="E9669">
        <v>1.5</v>
      </c>
      <c r="F9669">
        <v>0.54</v>
      </c>
      <c r="G9669">
        <v>4.5</v>
      </c>
      <c r="H9669">
        <v>4.5</v>
      </c>
      <c r="I9669" t="s">
        <v>149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X9669">
        <v>0</v>
      </c>
      <c r="Y9669">
        <v>0</v>
      </c>
    </row>
    <row r="9670" spans="1:25" x14ac:dyDescent="0.3">
      <c r="A9670" s="2">
        <v>45972</v>
      </c>
      <c r="B9670" t="s">
        <v>32</v>
      </c>
      <c r="C9670">
        <v>299</v>
      </c>
      <c r="D9670">
        <v>3</v>
      </c>
      <c r="E9670">
        <v>1.4330000000000001</v>
      </c>
      <c r="F9670">
        <v>1.0029999999999999</v>
      </c>
      <c r="G9670">
        <v>4.3</v>
      </c>
      <c r="H9670">
        <v>4.3</v>
      </c>
      <c r="I9670" t="s">
        <v>149</v>
      </c>
      <c r="J9670">
        <v>1</v>
      </c>
      <c r="K9670">
        <v>1</v>
      </c>
      <c r="L9670">
        <v>1</v>
      </c>
      <c r="M9670">
        <v>1</v>
      </c>
      <c r="N9670">
        <v>1</v>
      </c>
      <c r="O9670">
        <v>1</v>
      </c>
      <c r="P9670">
        <v>1</v>
      </c>
      <c r="Q9670">
        <v>1</v>
      </c>
      <c r="R9670">
        <v>22.88</v>
      </c>
      <c r="S9670">
        <v>22.88</v>
      </c>
      <c r="T9670">
        <v>22.88</v>
      </c>
      <c r="U9670">
        <v>22.88</v>
      </c>
      <c r="V9670">
        <v>18.793706289999999</v>
      </c>
      <c r="W9670">
        <v>18.793706289999999</v>
      </c>
      <c r="X9670">
        <v>5.3209302330000003</v>
      </c>
      <c r="Y9670">
        <v>5.3209302330000003</v>
      </c>
    </row>
    <row r="9671" spans="1:25" x14ac:dyDescent="0.3">
      <c r="A9671" s="2">
        <v>45972</v>
      </c>
      <c r="B9671" t="s">
        <v>38</v>
      </c>
      <c r="C9671">
        <v>789</v>
      </c>
      <c r="D9671">
        <v>6</v>
      </c>
      <c r="E9671">
        <v>1.008</v>
      </c>
      <c r="F9671">
        <v>0.76</v>
      </c>
      <c r="G9671">
        <v>6.05</v>
      </c>
      <c r="H9671">
        <v>6.05</v>
      </c>
      <c r="I9671" t="s">
        <v>149</v>
      </c>
      <c r="J9671">
        <v>1</v>
      </c>
      <c r="K9671">
        <v>1</v>
      </c>
      <c r="L9671">
        <v>1</v>
      </c>
      <c r="M9671">
        <v>1</v>
      </c>
      <c r="N9671">
        <v>1</v>
      </c>
      <c r="O9671">
        <v>1</v>
      </c>
      <c r="P9671">
        <v>1</v>
      </c>
      <c r="Q9671">
        <v>1</v>
      </c>
      <c r="R9671">
        <v>24.49</v>
      </c>
      <c r="S9671">
        <v>24.49</v>
      </c>
      <c r="T9671">
        <v>24.49</v>
      </c>
      <c r="U9671">
        <v>24.49</v>
      </c>
      <c r="V9671">
        <v>24.703960800000001</v>
      </c>
      <c r="W9671">
        <v>24.703960800000001</v>
      </c>
      <c r="X9671">
        <v>4.0479338839999999</v>
      </c>
      <c r="Y9671">
        <v>4.0479338839999999</v>
      </c>
    </row>
    <row r="9672" spans="1:25" x14ac:dyDescent="0.3">
      <c r="A9672" s="2">
        <v>45972</v>
      </c>
      <c r="B9672" t="s">
        <v>86</v>
      </c>
      <c r="C9672">
        <v>404</v>
      </c>
      <c r="D9672">
        <v>1</v>
      </c>
      <c r="E9672">
        <v>2.4900000000000002</v>
      </c>
      <c r="F9672">
        <v>0.248</v>
      </c>
      <c r="G9672">
        <v>2.4900000000000002</v>
      </c>
      <c r="H9672">
        <v>2.4900000000000002</v>
      </c>
      <c r="I9672" t="s">
        <v>149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X9672">
        <v>0</v>
      </c>
      <c r="Y9672">
        <v>0</v>
      </c>
    </row>
    <row r="9673" spans="1:25" x14ac:dyDescent="0.3">
      <c r="A9673" s="2">
        <v>45972</v>
      </c>
      <c r="B9673" t="s">
        <v>32</v>
      </c>
      <c r="C9673">
        <v>43</v>
      </c>
      <c r="D9673">
        <v>1</v>
      </c>
      <c r="E9673">
        <v>1.83</v>
      </c>
      <c r="F9673">
        <v>2.3260000000000001</v>
      </c>
      <c r="G9673">
        <v>1.83</v>
      </c>
      <c r="H9673">
        <v>1.83</v>
      </c>
      <c r="I9673" t="s">
        <v>149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X9673">
        <v>0</v>
      </c>
      <c r="Y9673">
        <v>0</v>
      </c>
    </row>
    <row r="9674" spans="1:25" x14ac:dyDescent="0.3">
      <c r="A9674" s="2">
        <v>45972</v>
      </c>
      <c r="B9674" t="s">
        <v>46</v>
      </c>
      <c r="C9674">
        <v>760</v>
      </c>
      <c r="D9674">
        <v>3</v>
      </c>
      <c r="E9674">
        <v>2.0499999999999998</v>
      </c>
      <c r="F9674">
        <v>0.39500000000000002</v>
      </c>
      <c r="G9674">
        <v>6.15</v>
      </c>
      <c r="H9674">
        <v>6.15</v>
      </c>
      <c r="I9674" t="s">
        <v>149</v>
      </c>
      <c r="J9674">
        <v>1</v>
      </c>
      <c r="K9674">
        <v>1</v>
      </c>
      <c r="L9674">
        <v>1</v>
      </c>
      <c r="M9674">
        <v>1</v>
      </c>
      <c r="N9674">
        <v>1</v>
      </c>
      <c r="O9674">
        <v>1</v>
      </c>
      <c r="P9674">
        <v>1</v>
      </c>
      <c r="Q9674">
        <v>1</v>
      </c>
      <c r="R9674">
        <v>30.49</v>
      </c>
      <c r="S9674">
        <v>30.49</v>
      </c>
      <c r="T9674">
        <v>30.49</v>
      </c>
      <c r="U9674">
        <v>30.49</v>
      </c>
      <c r="V9674">
        <v>20.170547719999998</v>
      </c>
      <c r="W9674">
        <v>20.170547719999998</v>
      </c>
      <c r="X9674">
        <v>4.9577235770000003</v>
      </c>
      <c r="Y9674">
        <v>4.9577235770000003</v>
      </c>
    </row>
    <row r="9675" spans="1:25" x14ac:dyDescent="0.3">
      <c r="A9675" s="2">
        <v>45972</v>
      </c>
      <c r="B9675" t="s">
        <v>86</v>
      </c>
      <c r="C9675">
        <v>759</v>
      </c>
      <c r="D9675">
        <v>4</v>
      </c>
      <c r="E9675">
        <v>1.028</v>
      </c>
      <c r="F9675">
        <v>0.52700000000000002</v>
      </c>
      <c r="G9675">
        <v>4.1100000000000003</v>
      </c>
      <c r="H9675">
        <v>4.1100000000000003</v>
      </c>
      <c r="I9675" t="s">
        <v>149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X9675">
        <v>0</v>
      </c>
      <c r="Y9675">
        <v>0</v>
      </c>
    </row>
    <row r="9676" spans="1:25" x14ac:dyDescent="0.3">
      <c r="A9676" s="2">
        <v>45972</v>
      </c>
      <c r="B9676" t="s">
        <v>46</v>
      </c>
      <c r="C9676">
        <v>66</v>
      </c>
      <c r="D9676">
        <v>1</v>
      </c>
      <c r="E9676">
        <v>0.61</v>
      </c>
      <c r="F9676">
        <v>1.5149999999999999</v>
      </c>
      <c r="G9676">
        <v>0.61</v>
      </c>
      <c r="H9676">
        <v>0.61</v>
      </c>
      <c r="I9676" t="s">
        <v>149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X9676">
        <v>0</v>
      </c>
      <c r="Y9676">
        <v>0</v>
      </c>
    </row>
    <row r="9677" spans="1:25" x14ac:dyDescent="0.3">
      <c r="A9677" s="2">
        <v>45972</v>
      </c>
      <c r="B9677" t="s">
        <v>32</v>
      </c>
      <c r="C9677">
        <v>500</v>
      </c>
      <c r="D9677">
        <v>4</v>
      </c>
      <c r="E9677">
        <v>0.623</v>
      </c>
      <c r="F9677">
        <v>0.8</v>
      </c>
      <c r="G9677">
        <v>2.4900000000000002</v>
      </c>
      <c r="H9677">
        <v>2.4900000000000002</v>
      </c>
      <c r="I9677" t="s">
        <v>149</v>
      </c>
      <c r="J9677">
        <v>0</v>
      </c>
      <c r="K9677">
        <v>1</v>
      </c>
      <c r="L9677">
        <v>1</v>
      </c>
      <c r="M9677">
        <v>1</v>
      </c>
      <c r="N9677">
        <v>0</v>
      </c>
      <c r="O9677">
        <v>1</v>
      </c>
      <c r="P9677">
        <v>1</v>
      </c>
      <c r="Q9677">
        <v>1</v>
      </c>
      <c r="R9677">
        <v>0</v>
      </c>
      <c r="S9677">
        <v>21.49</v>
      </c>
      <c r="T9677">
        <v>21.49</v>
      </c>
      <c r="U9677">
        <v>21.49</v>
      </c>
      <c r="V9677">
        <v>11.586784550000001</v>
      </c>
      <c r="W9677">
        <v>11.586784550000001</v>
      </c>
      <c r="X9677">
        <v>8.6305220879999993</v>
      </c>
      <c r="Y9677">
        <v>8.6305220879999993</v>
      </c>
    </row>
    <row r="9678" spans="1:25" x14ac:dyDescent="0.3">
      <c r="A9678" s="2">
        <v>45972</v>
      </c>
      <c r="B9678" t="s">
        <v>38</v>
      </c>
      <c r="C9678">
        <v>1314</v>
      </c>
      <c r="D9678">
        <v>19</v>
      </c>
      <c r="E9678">
        <v>0.38300000000000001</v>
      </c>
      <c r="F9678">
        <v>1.446</v>
      </c>
      <c r="G9678">
        <v>7.27</v>
      </c>
      <c r="H9678">
        <v>7.27</v>
      </c>
      <c r="I9678" t="s">
        <v>149</v>
      </c>
      <c r="J9678">
        <v>2</v>
      </c>
      <c r="K9678">
        <v>6</v>
      </c>
      <c r="L9678">
        <v>6</v>
      </c>
      <c r="M9678">
        <v>6</v>
      </c>
      <c r="N9678">
        <v>3</v>
      </c>
      <c r="O9678">
        <v>7</v>
      </c>
      <c r="P9678">
        <v>7</v>
      </c>
      <c r="Q9678">
        <v>7</v>
      </c>
      <c r="R9678">
        <v>74.45</v>
      </c>
      <c r="S9678">
        <v>349.41</v>
      </c>
      <c r="T9678">
        <v>349.41</v>
      </c>
      <c r="U9678">
        <v>349.41</v>
      </c>
      <c r="V9678">
        <v>2.0806502390000001</v>
      </c>
      <c r="W9678">
        <v>2.0806502390000001</v>
      </c>
      <c r="X9678">
        <v>48.061898210000003</v>
      </c>
      <c r="Y9678">
        <v>48.061898210000003</v>
      </c>
    </row>
    <row r="9679" spans="1:25" x14ac:dyDescent="0.3">
      <c r="A9679" s="2">
        <v>45972</v>
      </c>
      <c r="B9679" t="s">
        <v>40</v>
      </c>
      <c r="C9679">
        <v>195</v>
      </c>
      <c r="D9679">
        <v>1</v>
      </c>
      <c r="E9679">
        <v>1.92</v>
      </c>
      <c r="F9679">
        <v>0.51300000000000001</v>
      </c>
      <c r="G9679">
        <v>1.92</v>
      </c>
      <c r="H9679">
        <v>1.92</v>
      </c>
      <c r="I9679" t="s">
        <v>149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X9679">
        <v>0</v>
      </c>
      <c r="Y9679">
        <v>0</v>
      </c>
    </row>
    <row r="9680" spans="1:25" x14ac:dyDescent="0.3">
      <c r="A9680" s="2">
        <v>45972</v>
      </c>
      <c r="B9680" t="s">
        <v>76</v>
      </c>
      <c r="C9680">
        <v>922</v>
      </c>
      <c r="D9680">
        <v>0</v>
      </c>
      <c r="F9680">
        <v>0</v>
      </c>
      <c r="G9680">
        <v>0</v>
      </c>
      <c r="H9680">
        <v>0</v>
      </c>
      <c r="I9680" t="s">
        <v>149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5" x14ac:dyDescent="0.3">
      <c r="A9681" s="2">
        <v>45972</v>
      </c>
      <c r="B9681" t="s">
        <v>92</v>
      </c>
      <c r="C9681">
        <v>290</v>
      </c>
      <c r="D9681">
        <v>1</v>
      </c>
      <c r="E9681">
        <v>4.1500000000000004</v>
      </c>
      <c r="F9681">
        <v>0.34499999999999997</v>
      </c>
      <c r="G9681">
        <v>4.1500000000000004</v>
      </c>
      <c r="H9681">
        <v>4.1500000000000004</v>
      </c>
      <c r="I9681" t="s">
        <v>149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X9681">
        <v>0</v>
      </c>
      <c r="Y9681">
        <v>0</v>
      </c>
    </row>
    <row r="9682" spans="1:25" x14ac:dyDescent="0.3">
      <c r="A9682" s="2">
        <v>45972</v>
      </c>
      <c r="B9682" t="s">
        <v>68</v>
      </c>
      <c r="C9682">
        <v>781</v>
      </c>
      <c r="D9682">
        <v>1</v>
      </c>
      <c r="E9682">
        <v>4.59</v>
      </c>
      <c r="F9682">
        <v>0.128</v>
      </c>
      <c r="G9682">
        <v>4.59</v>
      </c>
      <c r="H9682">
        <v>4.59</v>
      </c>
      <c r="I9682" t="s">
        <v>149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X9682">
        <v>0</v>
      </c>
      <c r="Y9682">
        <v>0</v>
      </c>
    </row>
    <row r="9683" spans="1:25" x14ac:dyDescent="0.3">
      <c r="A9683" s="2">
        <v>45972</v>
      </c>
      <c r="B9683" t="s">
        <v>70</v>
      </c>
      <c r="C9683">
        <v>599</v>
      </c>
      <c r="D9683">
        <v>2</v>
      </c>
      <c r="E9683">
        <v>5.6150000000000002</v>
      </c>
      <c r="F9683">
        <v>0.33400000000000002</v>
      </c>
      <c r="G9683">
        <v>11.23</v>
      </c>
      <c r="H9683">
        <v>11.23</v>
      </c>
      <c r="I9683" t="s">
        <v>149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X9683">
        <v>0</v>
      </c>
      <c r="Y9683">
        <v>0</v>
      </c>
    </row>
    <row r="9684" spans="1:25" x14ac:dyDescent="0.3">
      <c r="A9684" s="2">
        <v>45972</v>
      </c>
      <c r="B9684" t="s">
        <v>78</v>
      </c>
      <c r="C9684">
        <v>191</v>
      </c>
      <c r="D9684">
        <v>2</v>
      </c>
      <c r="E9684">
        <v>4.2699999999999996</v>
      </c>
      <c r="F9684">
        <v>1.0469999999999999</v>
      </c>
      <c r="G9684">
        <v>8.5399999999999991</v>
      </c>
      <c r="H9684">
        <v>8.5399999999999991</v>
      </c>
      <c r="I9684" t="s">
        <v>149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X9684">
        <v>0</v>
      </c>
      <c r="Y9684">
        <v>0</v>
      </c>
    </row>
    <row r="9685" spans="1:25" x14ac:dyDescent="0.3">
      <c r="A9685" s="2">
        <v>45972</v>
      </c>
      <c r="B9685" t="s">
        <v>74</v>
      </c>
      <c r="C9685">
        <v>59</v>
      </c>
      <c r="D9685">
        <v>0</v>
      </c>
      <c r="F9685">
        <v>0</v>
      </c>
      <c r="G9685">
        <v>0</v>
      </c>
      <c r="H9685">
        <v>0</v>
      </c>
      <c r="I9685" t="s">
        <v>149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5" x14ac:dyDescent="0.3">
      <c r="A9686" s="2">
        <v>45972</v>
      </c>
      <c r="B9686" t="s">
        <v>64</v>
      </c>
      <c r="C9686">
        <v>406</v>
      </c>
      <c r="D9686">
        <v>0</v>
      </c>
      <c r="F9686">
        <v>0</v>
      </c>
      <c r="G9686">
        <v>0</v>
      </c>
      <c r="H9686">
        <v>0</v>
      </c>
      <c r="I9686" t="s">
        <v>149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5" x14ac:dyDescent="0.3">
      <c r="A9687" s="2">
        <v>45972</v>
      </c>
      <c r="B9687" t="s">
        <v>86</v>
      </c>
      <c r="C9687">
        <v>165</v>
      </c>
      <c r="D9687">
        <v>0</v>
      </c>
      <c r="F9687">
        <v>0</v>
      </c>
      <c r="G9687">
        <v>0</v>
      </c>
      <c r="H9687">
        <v>0</v>
      </c>
      <c r="I9687" t="s">
        <v>149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5" x14ac:dyDescent="0.3">
      <c r="A9688" s="2">
        <v>45972</v>
      </c>
      <c r="B9688" t="s">
        <v>86</v>
      </c>
      <c r="C9688">
        <v>13</v>
      </c>
      <c r="D9688">
        <v>1</v>
      </c>
      <c r="E9688">
        <v>5.26</v>
      </c>
      <c r="F9688">
        <v>7.6920000000000002</v>
      </c>
      <c r="G9688">
        <v>5.26</v>
      </c>
      <c r="H9688">
        <v>5.26</v>
      </c>
      <c r="I9688" t="s">
        <v>149</v>
      </c>
      <c r="J9688">
        <v>1</v>
      </c>
      <c r="K9688">
        <v>1</v>
      </c>
      <c r="L9688">
        <v>1</v>
      </c>
      <c r="M9688">
        <v>1</v>
      </c>
      <c r="N9688">
        <v>1</v>
      </c>
      <c r="O9688">
        <v>1</v>
      </c>
      <c r="P9688">
        <v>1</v>
      </c>
      <c r="Q9688">
        <v>1</v>
      </c>
      <c r="R9688">
        <v>27.49</v>
      </c>
      <c r="S9688">
        <v>27.49</v>
      </c>
      <c r="T9688">
        <v>27.49</v>
      </c>
      <c r="U9688">
        <v>27.49</v>
      </c>
      <c r="V9688">
        <v>19.134230630000001</v>
      </c>
      <c r="W9688">
        <v>19.134230630000001</v>
      </c>
      <c r="X9688">
        <v>5.226235741</v>
      </c>
      <c r="Y9688">
        <v>5.226235741</v>
      </c>
    </row>
    <row r="9689" spans="1:25" x14ac:dyDescent="0.3">
      <c r="A9689" s="2">
        <v>45972</v>
      </c>
      <c r="B9689" t="s">
        <v>66</v>
      </c>
      <c r="C9689">
        <v>198</v>
      </c>
      <c r="D9689">
        <v>0</v>
      </c>
      <c r="F9689">
        <v>0</v>
      </c>
      <c r="G9689">
        <v>0</v>
      </c>
      <c r="H9689">
        <v>0</v>
      </c>
      <c r="I9689" t="s">
        <v>149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5" x14ac:dyDescent="0.3">
      <c r="A9690" s="2">
        <v>45973</v>
      </c>
      <c r="B9690" t="s">
        <v>44</v>
      </c>
      <c r="C9690">
        <v>2640</v>
      </c>
      <c r="D9690">
        <v>16</v>
      </c>
      <c r="E9690">
        <v>1.7430000000000001</v>
      </c>
      <c r="F9690">
        <v>0.60599999999999998</v>
      </c>
      <c r="G9690">
        <v>27.89</v>
      </c>
      <c r="H9690">
        <v>27.89</v>
      </c>
      <c r="I9690" t="s">
        <v>149</v>
      </c>
      <c r="J9690">
        <v>3</v>
      </c>
      <c r="K9690">
        <v>3</v>
      </c>
      <c r="L9690">
        <v>3</v>
      </c>
      <c r="M9690">
        <v>3</v>
      </c>
      <c r="N9690">
        <v>3</v>
      </c>
      <c r="O9690">
        <v>3</v>
      </c>
      <c r="P9690">
        <v>3</v>
      </c>
      <c r="Q9690">
        <v>3</v>
      </c>
      <c r="R9690">
        <v>69.959999999999994</v>
      </c>
      <c r="S9690">
        <v>69.959999999999994</v>
      </c>
      <c r="T9690">
        <v>69.959999999999994</v>
      </c>
      <c r="U9690">
        <v>69.959999999999994</v>
      </c>
      <c r="V9690">
        <v>39.865637509999999</v>
      </c>
      <c r="W9690">
        <v>39.865637509999999</v>
      </c>
      <c r="X9690">
        <v>2.5084259590000002</v>
      </c>
      <c r="Y9690">
        <v>2.5084259590000002</v>
      </c>
    </row>
    <row r="9691" spans="1:25" x14ac:dyDescent="0.3">
      <c r="A9691" s="2">
        <v>45973</v>
      </c>
      <c r="B9691" t="s">
        <v>42</v>
      </c>
      <c r="C9691">
        <v>6555</v>
      </c>
      <c r="D9691">
        <v>70</v>
      </c>
      <c r="E9691">
        <v>1.8140000000000001</v>
      </c>
      <c r="F9691">
        <v>1.0680000000000001</v>
      </c>
      <c r="G9691">
        <v>127</v>
      </c>
      <c r="H9691">
        <v>127</v>
      </c>
      <c r="I9691" t="s">
        <v>149</v>
      </c>
      <c r="J9691">
        <v>12</v>
      </c>
      <c r="K9691">
        <v>19</v>
      </c>
      <c r="L9691">
        <v>19</v>
      </c>
      <c r="M9691">
        <v>19</v>
      </c>
      <c r="N9691">
        <v>12</v>
      </c>
      <c r="O9691">
        <v>20</v>
      </c>
      <c r="P9691">
        <v>20</v>
      </c>
      <c r="Q9691">
        <v>20</v>
      </c>
      <c r="R9691">
        <v>389.07</v>
      </c>
      <c r="S9691">
        <v>592.26</v>
      </c>
      <c r="T9691">
        <v>592.26</v>
      </c>
      <c r="U9691">
        <v>592.26</v>
      </c>
      <c r="V9691">
        <v>21.443285039999999</v>
      </c>
      <c r="W9691">
        <v>21.443285039999999</v>
      </c>
      <c r="X9691">
        <v>4.6634645670000001</v>
      </c>
      <c r="Y9691">
        <v>4.6634645670000001</v>
      </c>
    </row>
    <row r="9692" spans="1:25" x14ac:dyDescent="0.3">
      <c r="A9692" s="2">
        <v>45973</v>
      </c>
      <c r="B9692" t="s">
        <v>40</v>
      </c>
      <c r="C9692">
        <v>2837</v>
      </c>
      <c r="D9692">
        <v>31</v>
      </c>
      <c r="E9692">
        <v>2.3460000000000001</v>
      </c>
      <c r="F9692">
        <v>1.093</v>
      </c>
      <c r="G9692">
        <v>72.73</v>
      </c>
      <c r="H9692">
        <v>72.73</v>
      </c>
      <c r="I9692" t="s">
        <v>149</v>
      </c>
      <c r="J9692">
        <v>7</v>
      </c>
      <c r="K9692">
        <v>7</v>
      </c>
      <c r="L9692">
        <v>7</v>
      </c>
      <c r="M9692">
        <v>7</v>
      </c>
      <c r="N9692">
        <v>9</v>
      </c>
      <c r="O9692">
        <v>9</v>
      </c>
      <c r="P9692">
        <v>9</v>
      </c>
      <c r="Q9692">
        <v>9</v>
      </c>
      <c r="R9692">
        <v>281.36</v>
      </c>
      <c r="S9692">
        <v>281.36</v>
      </c>
      <c r="T9692">
        <v>281.36</v>
      </c>
      <c r="U9692">
        <v>281.36</v>
      </c>
      <c r="V9692">
        <v>25.849445549999999</v>
      </c>
      <c r="W9692">
        <v>25.849445549999999</v>
      </c>
      <c r="X9692">
        <v>3.8685549290000001</v>
      </c>
      <c r="Y9692">
        <v>3.8685549290000001</v>
      </c>
    </row>
    <row r="9693" spans="1:25" x14ac:dyDescent="0.3">
      <c r="A9693" s="2">
        <v>45973</v>
      </c>
      <c r="B9693" t="s">
        <v>46</v>
      </c>
      <c r="C9693">
        <v>2382</v>
      </c>
      <c r="D9693">
        <v>13</v>
      </c>
      <c r="E9693">
        <v>3.508</v>
      </c>
      <c r="F9693">
        <v>0.54600000000000004</v>
      </c>
      <c r="G9693">
        <v>45.61</v>
      </c>
      <c r="H9693">
        <v>45.61</v>
      </c>
      <c r="I9693" t="s">
        <v>149</v>
      </c>
      <c r="J9693">
        <v>2</v>
      </c>
      <c r="K9693">
        <v>2</v>
      </c>
      <c r="L9693">
        <v>2</v>
      </c>
      <c r="M9693">
        <v>2</v>
      </c>
      <c r="N9693">
        <v>3</v>
      </c>
      <c r="O9693">
        <v>3</v>
      </c>
      <c r="P9693">
        <v>3</v>
      </c>
      <c r="Q9693">
        <v>3</v>
      </c>
      <c r="R9693">
        <v>91.47</v>
      </c>
      <c r="S9693">
        <v>91.47</v>
      </c>
      <c r="T9693">
        <v>91.47</v>
      </c>
      <c r="U9693">
        <v>91.47</v>
      </c>
      <c r="V9693">
        <v>49.86334317</v>
      </c>
      <c r="W9693">
        <v>49.86334317</v>
      </c>
      <c r="X9693">
        <v>2.0054812540000002</v>
      </c>
      <c r="Y9693">
        <v>2.0054812540000002</v>
      </c>
    </row>
    <row r="9694" spans="1:25" x14ac:dyDescent="0.3">
      <c r="A9694" s="2">
        <v>45973</v>
      </c>
      <c r="B9694" t="s">
        <v>62</v>
      </c>
      <c r="C9694">
        <v>1318</v>
      </c>
      <c r="D9694">
        <v>11</v>
      </c>
      <c r="E9694">
        <v>4.4000000000000004</v>
      </c>
      <c r="F9694">
        <v>0.83499999999999996</v>
      </c>
      <c r="G9694">
        <v>48.4</v>
      </c>
      <c r="H9694">
        <v>48.4</v>
      </c>
      <c r="I9694" t="s">
        <v>149</v>
      </c>
      <c r="J9694">
        <v>3</v>
      </c>
      <c r="K9694">
        <v>3</v>
      </c>
      <c r="L9694">
        <v>3</v>
      </c>
      <c r="M9694">
        <v>3</v>
      </c>
      <c r="N9694">
        <v>8</v>
      </c>
      <c r="O9694">
        <v>8</v>
      </c>
      <c r="P9694">
        <v>8</v>
      </c>
      <c r="Q9694">
        <v>8</v>
      </c>
      <c r="R9694">
        <v>372.92</v>
      </c>
      <c r="S9694">
        <v>372.92</v>
      </c>
      <c r="T9694">
        <v>372.92</v>
      </c>
      <c r="U9694">
        <v>372.92</v>
      </c>
      <c r="V9694">
        <v>12.97865494</v>
      </c>
      <c r="W9694">
        <v>12.97865494</v>
      </c>
      <c r="X9694">
        <v>7.7049586779999997</v>
      </c>
      <c r="Y9694">
        <v>7.7049586779999997</v>
      </c>
    </row>
    <row r="9695" spans="1:25" x14ac:dyDescent="0.3">
      <c r="A9695" s="2">
        <v>45973</v>
      </c>
      <c r="B9695" t="s">
        <v>38</v>
      </c>
      <c r="C9695">
        <v>2045</v>
      </c>
      <c r="D9695">
        <v>33</v>
      </c>
      <c r="E9695">
        <v>1.3320000000000001</v>
      </c>
      <c r="F9695">
        <v>1.6140000000000001</v>
      </c>
      <c r="G9695">
        <v>43.94</v>
      </c>
      <c r="H9695">
        <v>43.94</v>
      </c>
      <c r="I9695" t="s">
        <v>149</v>
      </c>
      <c r="J9695">
        <v>3</v>
      </c>
      <c r="K9695">
        <v>4</v>
      </c>
      <c r="L9695">
        <v>6</v>
      </c>
      <c r="M9695">
        <v>6</v>
      </c>
      <c r="N9695">
        <v>3</v>
      </c>
      <c r="O9695">
        <v>4</v>
      </c>
      <c r="P9695">
        <v>6</v>
      </c>
      <c r="Q9695">
        <v>6</v>
      </c>
      <c r="R9695">
        <v>110.47</v>
      </c>
      <c r="S9695">
        <v>154.44999999999999</v>
      </c>
      <c r="T9695">
        <v>221.82</v>
      </c>
      <c r="U9695">
        <v>221.82</v>
      </c>
      <c r="V9695">
        <v>28.449336349999999</v>
      </c>
      <c r="W9695">
        <v>19.808854029999999</v>
      </c>
      <c r="X9695">
        <v>3.5150204820000002</v>
      </c>
      <c r="Y9695">
        <v>5.0482476099999998</v>
      </c>
    </row>
    <row r="9696" spans="1:25" x14ac:dyDescent="0.3">
      <c r="A9696" s="2">
        <v>45973</v>
      </c>
      <c r="B9696" t="s">
        <v>84</v>
      </c>
      <c r="C9696">
        <v>6891</v>
      </c>
      <c r="D9696">
        <v>56</v>
      </c>
      <c r="E9696">
        <v>2.1230000000000002</v>
      </c>
      <c r="F9696">
        <v>0.81299999999999994</v>
      </c>
      <c r="G9696">
        <v>118.86</v>
      </c>
      <c r="H9696">
        <v>118.86</v>
      </c>
      <c r="I9696" t="s">
        <v>149</v>
      </c>
      <c r="J9696">
        <v>9</v>
      </c>
      <c r="K9696">
        <v>10</v>
      </c>
      <c r="L9696">
        <v>11</v>
      </c>
      <c r="M9696">
        <v>11</v>
      </c>
      <c r="N9696">
        <v>9</v>
      </c>
      <c r="O9696">
        <v>10</v>
      </c>
      <c r="P9696">
        <v>11</v>
      </c>
      <c r="Q9696">
        <v>11</v>
      </c>
      <c r="R9696">
        <v>308.8</v>
      </c>
      <c r="S9696">
        <v>343.29</v>
      </c>
      <c r="T9696">
        <v>377.78</v>
      </c>
      <c r="U9696">
        <v>377.78</v>
      </c>
      <c r="V9696">
        <v>34.623787470000003</v>
      </c>
      <c r="W9696">
        <v>31.4627561</v>
      </c>
      <c r="X9696">
        <v>2.8881877839999999</v>
      </c>
      <c r="Y9696">
        <v>3.1783610969999998</v>
      </c>
    </row>
    <row r="9697" spans="1:25" x14ac:dyDescent="0.3">
      <c r="A9697" s="2">
        <v>45973</v>
      </c>
      <c r="B9697" t="s">
        <v>56</v>
      </c>
      <c r="C9697">
        <v>1059</v>
      </c>
      <c r="D9697">
        <v>9</v>
      </c>
      <c r="E9697">
        <v>1.5289999999999999</v>
      </c>
      <c r="F9697">
        <v>0.85</v>
      </c>
      <c r="G9697">
        <v>13.76</v>
      </c>
      <c r="H9697">
        <v>13.76</v>
      </c>
      <c r="I9697" t="s">
        <v>149</v>
      </c>
      <c r="J9697">
        <v>1</v>
      </c>
      <c r="K9697">
        <v>1</v>
      </c>
      <c r="L9697">
        <v>1</v>
      </c>
      <c r="M9697">
        <v>1</v>
      </c>
      <c r="N9697">
        <v>1</v>
      </c>
      <c r="O9697">
        <v>1</v>
      </c>
      <c r="P9697">
        <v>1</v>
      </c>
      <c r="Q9697">
        <v>1</v>
      </c>
      <c r="R9697">
        <v>23.88</v>
      </c>
      <c r="S9697">
        <v>23.88</v>
      </c>
      <c r="T9697">
        <v>23.88</v>
      </c>
      <c r="U9697">
        <v>23.88</v>
      </c>
      <c r="V9697">
        <v>57.621440540000002</v>
      </c>
      <c r="W9697">
        <v>57.621440540000002</v>
      </c>
      <c r="X9697">
        <v>1.7354651160000001</v>
      </c>
      <c r="Y9697">
        <v>1.7354651160000001</v>
      </c>
    </row>
    <row r="9698" spans="1:25" x14ac:dyDescent="0.3">
      <c r="A9698" s="2">
        <v>45973</v>
      </c>
      <c r="B9698" t="s">
        <v>50</v>
      </c>
      <c r="C9698">
        <v>1417</v>
      </c>
      <c r="D9698">
        <v>15</v>
      </c>
      <c r="E9698">
        <v>1.823</v>
      </c>
      <c r="F9698">
        <v>1.0589999999999999</v>
      </c>
      <c r="G9698">
        <v>27.34</v>
      </c>
      <c r="H9698">
        <v>27.34</v>
      </c>
      <c r="I9698" t="s">
        <v>149</v>
      </c>
      <c r="J9698">
        <v>2</v>
      </c>
      <c r="K9698">
        <v>5</v>
      </c>
      <c r="L9698">
        <v>5</v>
      </c>
      <c r="M9698">
        <v>5</v>
      </c>
      <c r="N9698">
        <v>2</v>
      </c>
      <c r="O9698">
        <v>6</v>
      </c>
      <c r="P9698">
        <v>6</v>
      </c>
      <c r="Q9698">
        <v>6</v>
      </c>
      <c r="R9698">
        <v>84.98</v>
      </c>
      <c r="S9698">
        <v>194.94</v>
      </c>
      <c r="T9698">
        <v>194.94</v>
      </c>
      <c r="U9698">
        <v>194.94</v>
      </c>
      <c r="V9698">
        <v>14.024828149999999</v>
      </c>
      <c r="W9698">
        <v>14.024828149999999</v>
      </c>
      <c r="X9698">
        <v>7.1302121429999996</v>
      </c>
      <c r="Y9698">
        <v>7.1302121429999996</v>
      </c>
    </row>
    <row r="9699" spans="1:25" x14ac:dyDescent="0.3">
      <c r="A9699" s="2">
        <v>45973</v>
      </c>
      <c r="B9699" t="s">
        <v>60</v>
      </c>
      <c r="C9699">
        <v>1615</v>
      </c>
      <c r="D9699">
        <v>4</v>
      </c>
      <c r="E9699">
        <v>1.895</v>
      </c>
      <c r="F9699">
        <v>0.248</v>
      </c>
      <c r="G9699">
        <v>7.58</v>
      </c>
      <c r="H9699">
        <v>7.58</v>
      </c>
      <c r="I9699" t="s">
        <v>149</v>
      </c>
      <c r="J9699">
        <v>1</v>
      </c>
      <c r="K9699">
        <v>1</v>
      </c>
      <c r="L9699">
        <v>1</v>
      </c>
      <c r="M9699">
        <v>1</v>
      </c>
      <c r="N9699">
        <v>1</v>
      </c>
      <c r="O9699">
        <v>1</v>
      </c>
      <c r="P9699">
        <v>1</v>
      </c>
      <c r="Q9699">
        <v>1</v>
      </c>
      <c r="R9699">
        <v>22.88</v>
      </c>
      <c r="S9699">
        <v>22.88</v>
      </c>
      <c r="T9699">
        <v>22.88</v>
      </c>
      <c r="U9699">
        <v>22.88</v>
      </c>
      <c r="V9699">
        <v>33.129370629999997</v>
      </c>
      <c r="W9699">
        <v>33.129370629999997</v>
      </c>
      <c r="X9699">
        <v>3.0184696569999998</v>
      </c>
      <c r="Y9699">
        <v>3.0184696569999998</v>
      </c>
    </row>
    <row r="9700" spans="1:25" x14ac:dyDescent="0.3">
      <c r="A9700" s="2">
        <v>45973</v>
      </c>
      <c r="B9700" t="s">
        <v>86</v>
      </c>
      <c r="C9700">
        <v>292</v>
      </c>
      <c r="D9700">
        <v>5</v>
      </c>
      <c r="E9700">
        <v>4.5259999999999998</v>
      </c>
      <c r="F9700">
        <v>1.712</v>
      </c>
      <c r="G9700">
        <v>22.63</v>
      </c>
      <c r="H9700">
        <v>22.63</v>
      </c>
      <c r="I9700" t="s">
        <v>149</v>
      </c>
      <c r="J9700">
        <v>2</v>
      </c>
      <c r="K9700">
        <v>2</v>
      </c>
      <c r="L9700">
        <v>2</v>
      </c>
      <c r="M9700">
        <v>2</v>
      </c>
      <c r="N9700">
        <v>2</v>
      </c>
      <c r="O9700">
        <v>2</v>
      </c>
      <c r="P9700">
        <v>2</v>
      </c>
      <c r="Q9700">
        <v>2</v>
      </c>
      <c r="R9700">
        <v>63.67</v>
      </c>
      <c r="S9700">
        <v>63.67</v>
      </c>
      <c r="T9700">
        <v>63.67</v>
      </c>
      <c r="U9700">
        <v>63.67</v>
      </c>
      <c r="V9700">
        <v>35.542641750000001</v>
      </c>
      <c r="W9700">
        <v>35.542641750000001</v>
      </c>
      <c r="X9700">
        <v>2.8135218740000001</v>
      </c>
      <c r="Y9700">
        <v>2.8135218740000001</v>
      </c>
    </row>
    <row r="9701" spans="1:25" x14ac:dyDescent="0.3">
      <c r="A9701" s="2">
        <v>45973</v>
      </c>
      <c r="B9701" t="s">
        <v>36</v>
      </c>
      <c r="C9701">
        <v>1919</v>
      </c>
      <c r="D9701">
        <v>12</v>
      </c>
      <c r="E9701">
        <v>1.663</v>
      </c>
      <c r="F9701">
        <v>0.625</v>
      </c>
      <c r="G9701">
        <v>19.96</v>
      </c>
      <c r="H9701">
        <v>19.96</v>
      </c>
      <c r="I9701" t="s">
        <v>149</v>
      </c>
      <c r="J9701">
        <v>2</v>
      </c>
      <c r="K9701">
        <v>5</v>
      </c>
      <c r="L9701">
        <v>5</v>
      </c>
      <c r="M9701">
        <v>5</v>
      </c>
      <c r="N9701">
        <v>4</v>
      </c>
      <c r="O9701">
        <v>7</v>
      </c>
      <c r="P9701">
        <v>7</v>
      </c>
      <c r="Q9701">
        <v>7</v>
      </c>
      <c r="R9701">
        <v>84.58</v>
      </c>
      <c r="S9701">
        <v>164.34</v>
      </c>
      <c r="T9701">
        <v>164.34</v>
      </c>
      <c r="U9701">
        <v>164.34</v>
      </c>
      <c r="V9701">
        <v>12.145551899999999</v>
      </c>
      <c r="W9701">
        <v>12.145551899999999</v>
      </c>
      <c r="X9701">
        <v>8.2334669340000008</v>
      </c>
      <c r="Y9701">
        <v>8.2334669340000008</v>
      </c>
    </row>
    <row r="9702" spans="1:25" x14ac:dyDescent="0.3">
      <c r="A9702" s="2">
        <v>45973</v>
      </c>
      <c r="B9702" t="s">
        <v>62</v>
      </c>
      <c r="C9702">
        <v>7611</v>
      </c>
      <c r="D9702">
        <v>95</v>
      </c>
      <c r="E9702">
        <v>4.5030000000000001</v>
      </c>
      <c r="F9702">
        <v>1.248</v>
      </c>
      <c r="G9702">
        <v>427.74</v>
      </c>
      <c r="H9702">
        <v>427.74</v>
      </c>
      <c r="I9702" t="s">
        <v>149</v>
      </c>
      <c r="J9702">
        <v>25</v>
      </c>
      <c r="K9702">
        <v>31</v>
      </c>
      <c r="L9702">
        <v>31</v>
      </c>
      <c r="M9702">
        <v>31</v>
      </c>
      <c r="N9702">
        <v>32</v>
      </c>
      <c r="O9702">
        <v>38</v>
      </c>
      <c r="P9702">
        <v>38</v>
      </c>
      <c r="Q9702">
        <v>38</v>
      </c>
      <c r="R9702">
        <v>1276.74</v>
      </c>
      <c r="S9702">
        <v>1479.17</v>
      </c>
      <c r="T9702">
        <v>1479.17</v>
      </c>
      <c r="U9702">
        <v>1479.17</v>
      </c>
      <c r="V9702">
        <v>28.917568639999999</v>
      </c>
      <c r="W9702">
        <v>28.917568639999999</v>
      </c>
      <c r="X9702">
        <v>3.4581053910000001</v>
      </c>
      <c r="Y9702">
        <v>3.4581053910000001</v>
      </c>
    </row>
    <row r="9703" spans="1:25" x14ac:dyDescent="0.3">
      <c r="A9703" s="2">
        <v>45973</v>
      </c>
      <c r="B9703" t="s">
        <v>64</v>
      </c>
      <c r="C9703">
        <v>2723</v>
      </c>
      <c r="D9703">
        <v>24</v>
      </c>
      <c r="E9703">
        <v>5.3230000000000004</v>
      </c>
      <c r="F9703">
        <v>0.88100000000000001</v>
      </c>
      <c r="G9703">
        <v>127.76</v>
      </c>
      <c r="H9703">
        <v>127.76</v>
      </c>
      <c r="I9703" t="s">
        <v>149</v>
      </c>
      <c r="J9703">
        <v>11</v>
      </c>
      <c r="K9703">
        <v>11</v>
      </c>
      <c r="L9703">
        <v>11</v>
      </c>
      <c r="M9703">
        <v>11</v>
      </c>
      <c r="N9703">
        <v>14</v>
      </c>
      <c r="O9703">
        <v>14</v>
      </c>
      <c r="P9703">
        <v>14</v>
      </c>
      <c r="Q9703">
        <v>14</v>
      </c>
      <c r="R9703">
        <v>544.92999999999995</v>
      </c>
      <c r="S9703">
        <v>544.92999999999995</v>
      </c>
      <c r="T9703">
        <v>544.92999999999995</v>
      </c>
      <c r="U9703">
        <v>544.92999999999995</v>
      </c>
      <c r="V9703">
        <v>23.445213150000001</v>
      </c>
      <c r="W9703">
        <v>23.445213150000001</v>
      </c>
      <c r="X9703">
        <v>4.2652629930000003</v>
      </c>
      <c r="Y9703">
        <v>4.2652629930000003</v>
      </c>
    </row>
    <row r="9704" spans="1:25" x14ac:dyDescent="0.3">
      <c r="A9704" s="2">
        <v>45973</v>
      </c>
      <c r="B9704" t="s">
        <v>66</v>
      </c>
      <c r="C9704">
        <v>2310</v>
      </c>
      <c r="D9704">
        <v>16</v>
      </c>
      <c r="E9704">
        <v>4.4710000000000001</v>
      </c>
      <c r="F9704">
        <v>0.69299999999999995</v>
      </c>
      <c r="G9704">
        <v>71.53</v>
      </c>
      <c r="H9704">
        <v>71.53</v>
      </c>
      <c r="I9704" t="s">
        <v>149</v>
      </c>
      <c r="J9704">
        <v>6</v>
      </c>
      <c r="K9704">
        <v>7</v>
      </c>
      <c r="L9704">
        <v>7</v>
      </c>
      <c r="M9704">
        <v>7</v>
      </c>
      <c r="N9704">
        <v>9</v>
      </c>
      <c r="O9704">
        <v>11</v>
      </c>
      <c r="P9704">
        <v>11</v>
      </c>
      <c r="Q9704">
        <v>11</v>
      </c>
      <c r="R9704">
        <v>332.97</v>
      </c>
      <c r="S9704">
        <v>393.95</v>
      </c>
      <c r="T9704">
        <v>393.95</v>
      </c>
      <c r="U9704">
        <v>393.95</v>
      </c>
      <c r="V9704">
        <v>18.15712654</v>
      </c>
      <c r="W9704">
        <v>18.15712654</v>
      </c>
      <c r="X9704">
        <v>5.5074793790000003</v>
      </c>
      <c r="Y9704">
        <v>5.5074793790000003</v>
      </c>
    </row>
    <row r="9705" spans="1:25" x14ac:dyDescent="0.3">
      <c r="A9705" s="2">
        <v>45973</v>
      </c>
      <c r="B9705" t="s">
        <v>68</v>
      </c>
      <c r="C9705">
        <v>3588</v>
      </c>
      <c r="D9705">
        <v>38</v>
      </c>
      <c r="E9705">
        <v>5.0259999999999998</v>
      </c>
      <c r="F9705">
        <v>1.0589999999999999</v>
      </c>
      <c r="G9705">
        <v>190.98</v>
      </c>
      <c r="H9705">
        <v>190.98</v>
      </c>
      <c r="I9705" t="s">
        <v>149</v>
      </c>
      <c r="J9705">
        <v>25</v>
      </c>
      <c r="K9705">
        <v>26</v>
      </c>
      <c r="L9705">
        <v>27</v>
      </c>
      <c r="M9705">
        <v>27</v>
      </c>
      <c r="N9705">
        <v>28</v>
      </c>
      <c r="O9705">
        <v>29</v>
      </c>
      <c r="P9705">
        <v>30</v>
      </c>
      <c r="Q9705">
        <v>30</v>
      </c>
      <c r="R9705">
        <v>782.58</v>
      </c>
      <c r="S9705">
        <v>814.07</v>
      </c>
      <c r="T9705">
        <v>841.56</v>
      </c>
      <c r="U9705">
        <v>841.56</v>
      </c>
      <c r="V9705">
        <v>23.459899029999999</v>
      </c>
      <c r="W9705">
        <v>22.69356909</v>
      </c>
      <c r="X9705">
        <v>4.2625929420000004</v>
      </c>
      <c r="Y9705">
        <v>4.4065347160000004</v>
      </c>
    </row>
    <row r="9706" spans="1:25" x14ac:dyDescent="0.3">
      <c r="A9706" s="2">
        <v>45973</v>
      </c>
      <c r="B9706" t="s">
        <v>70</v>
      </c>
      <c r="C9706">
        <v>6298</v>
      </c>
      <c r="D9706">
        <v>42</v>
      </c>
      <c r="E9706">
        <v>3.766</v>
      </c>
      <c r="F9706">
        <v>0.66700000000000004</v>
      </c>
      <c r="G9706">
        <v>158.16999999999999</v>
      </c>
      <c r="H9706">
        <v>158.16999999999999</v>
      </c>
      <c r="I9706" t="s">
        <v>149</v>
      </c>
      <c r="J9706">
        <v>15</v>
      </c>
      <c r="K9706">
        <v>16</v>
      </c>
      <c r="L9706">
        <v>16</v>
      </c>
      <c r="M9706">
        <v>16</v>
      </c>
      <c r="N9706">
        <v>20</v>
      </c>
      <c r="O9706">
        <v>21</v>
      </c>
      <c r="P9706">
        <v>21</v>
      </c>
      <c r="Q9706">
        <v>21</v>
      </c>
      <c r="R9706">
        <v>596.11</v>
      </c>
      <c r="S9706">
        <v>623.6</v>
      </c>
      <c r="T9706">
        <v>623.6</v>
      </c>
      <c r="U9706">
        <v>623.6</v>
      </c>
      <c r="V9706">
        <v>25.364015389999999</v>
      </c>
      <c r="W9706">
        <v>25.364015389999999</v>
      </c>
      <c r="X9706">
        <v>3.9425934119999999</v>
      </c>
      <c r="Y9706">
        <v>3.9425934119999999</v>
      </c>
    </row>
    <row r="9707" spans="1:25" x14ac:dyDescent="0.3">
      <c r="A9707" s="2">
        <v>45973</v>
      </c>
      <c r="B9707" t="s">
        <v>32</v>
      </c>
      <c r="C9707">
        <v>812</v>
      </c>
      <c r="D9707">
        <v>13</v>
      </c>
      <c r="E9707">
        <v>2.4049999999999998</v>
      </c>
      <c r="F9707">
        <v>1.601</v>
      </c>
      <c r="G9707">
        <v>31.26</v>
      </c>
      <c r="H9707">
        <v>31.26</v>
      </c>
      <c r="I9707" t="s">
        <v>149</v>
      </c>
      <c r="J9707">
        <v>0</v>
      </c>
      <c r="K9707">
        <v>3</v>
      </c>
      <c r="L9707">
        <v>3</v>
      </c>
      <c r="M9707">
        <v>3</v>
      </c>
      <c r="N9707">
        <v>0</v>
      </c>
      <c r="O9707">
        <v>3</v>
      </c>
      <c r="P9707">
        <v>3</v>
      </c>
      <c r="Q9707">
        <v>3</v>
      </c>
      <c r="R9707">
        <v>0</v>
      </c>
      <c r="S9707">
        <v>68.86</v>
      </c>
      <c r="T9707">
        <v>68.86</v>
      </c>
      <c r="U9707">
        <v>68.86</v>
      </c>
      <c r="V9707">
        <v>45.396456579999999</v>
      </c>
      <c r="W9707">
        <v>45.396456579999999</v>
      </c>
      <c r="X9707">
        <v>2.2028150989999999</v>
      </c>
      <c r="Y9707">
        <v>2.2028150989999999</v>
      </c>
    </row>
    <row r="9708" spans="1:25" x14ac:dyDescent="0.3">
      <c r="A9708" s="2">
        <v>45973</v>
      </c>
      <c r="B9708" t="s">
        <v>72</v>
      </c>
      <c r="C9708">
        <v>2095</v>
      </c>
      <c r="D9708">
        <v>13</v>
      </c>
      <c r="E9708">
        <v>2.3450000000000002</v>
      </c>
      <c r="F9708">
        <v>0.621</v>
      </c>
      <c r="G9708">
        <v>30.49</v>
      </c>
      <c r="H9708">
        <v>30.49</v>
      </c>
      <c r="I9708" t="s">
        <v>149</v>
      </c>
      <c r="J9708">
        <v>2</v>
      </c>
      <c r="K9708">
        <v>2</v>
      </c>
      <c r="L9708">
        <v>2</v>
      </c>
      <c r="M9708">
        <v>2</v>
      </c>
      <c r="N9708">
        <v>2</v>
      </c>
      <c r="O9708">
        <v>2</v>
      </c>
      <c r="P9708">
        <v>2</v>
      </c>
      <c r="Q9708">
        <v>2</v>
      </c>
      <c r="R9708">
        <v>60.37</v>
      </c>
      <c r="S9708">
        <v>60.37</v>
      </c>
      <c r="T9708">
        <v>60.37</v>
      </c>
      <c r="U9708">
        <v>60.37</v>
      </c>
      <c r="V9708">
        <v>50.505217819999999</v>
      </c>
      <c r="W9708">
        <v>50.505217819999999</v>
      </c>
      <c r="X9708">
        <v>1.9799934400000001</v>
      </c>
      <c r="Y9708">
        <v>1.9799934400000001</v>
      </c>
    </row>
    <row r="9709" spans="1:25" x14ac:dyDescent="0.3">
      <c r="A9709" s="2">
        <v>45973</v>
      </c>
      <c r="B9709" t="s">
        <v>74</v>
      </c>
      <c r="C9709">
        <v>1956</v>
      </c>
      <c r="D9709">
        <v>4</v>
      </c>
      <c r="E9709">
        <v>2.5430000000000001</v>
      </c>
      <c r="F9709">
        <v>0.20399999999999999</v>
      </c>
      <c r="G9709">
        <v>10.17</v>
      </c>
      <c r="H9709">
        <v>10.17</v>
      </c>
      <c r="I9709" t="s">
        <v>149</v>
      </c>
      <c r="J9709">
        <v>2</v>
      </c>
      <c r="K9709">
        <v>2</v>
      </c>
      <c r="L9709">
        <v>2</v>
      </c>
      <c r="M9709">
        <v>2</v>
      </c>
      <c r="N9709">
        <v>2</v>
      </c>
      <c r="O9709">
        <v>2</v>
      </c>
      <c r="P9709">
        <v>2</v>
      </c>
      <c r="Q9709">
        <v>2</v>
      </c>
      <c r="R9709">
        <v>61.37</v>
      </c>
      <c r="S9709">
        <v>61.37</v>
      </c>
      <c r="T9709">
        <v>61.37</v>
      </c>
      <c r="U9709">
        <v>61.37</v>
      </c>
      <c r="V9709">
        <v>16.571614799999999</v>
      </c>
      <c r="W9709">
        <v>16.571614799999999</v>
      </c>
      <c r="X9709">
        <v>6.0344149460000001</v>
      </c>
      <c r="Y9709">
        <v>6.0344149460000001</v>
      </c>
    </row>
    <row r="9710" spans="1:25" x14ac:dyDescent="0.3">
      <c r="A9710" s="2">
        <v>45973</v>
      </c>
      <c r="B9710" t="s">
        <v>76</v>
      </c>
      <c r="C9710">
        <v>1934</v>
      </c>
      <c r="D9710">
        <v>9</v>
      </c>
      <c r="E9710">
        <v>3.6080000000000001</v>
      </c>
      <c r="F9710">
        <v>0.46500000000000002</v>
      </c>
      <c r="G9710">
        <v>32.47</v>
      </c>
      <c r="H9710">
        <v>32.47</v>
      </c>
      <c r="I9710" t="s">
        <v>149</v>
      </c>
      <c r="J9710">
        <v>3</v>
      </c>
      <c r="K9710">
        <v>4</v>
      </c>
      <c r="L9710">
        <v>4</v>
      </c>
      <c r="M9710">
        <v>4</v>
      </c>
      <c r="N9710">
        <v>3</v>
      </c>
      <c r="O9710">
        <v>4</v>
      </c>
      <c r="P9710">
        <v>4</v>
      </c>
      <c r="Q9710">
        <v>4</v>
      </c>
      <c r="R9710">
        <v>97.47</v>
      </c>
      <c r="S9710">
        <v>126.96</v>
      </c>
      <c r="T9710">
        <v>126.96</v>
      </c>
      <c r="U9710">
        <v>126.96</v>
      </c>
      <c r="V9710">
        <v>25.57498425</v>
      </c>
      <c r="W9710">
        <v>25.57498425</v>
      </c>
      <c r="X9710">
        <v>3.910070835</v>
      </c>
      <c r="Y9710">
        <v>3.910070835</v>
      </c>
    </row>
    <row r="9711" spans="1:25" x14ac:dyDescent="0.3">
      <c r="A9711" s="2">
        <v>45973</v>
      </c>
      <c r="B9711" t="s">
        <v>78</v>
      </c>
      <c r="C9711">
        <v>1172</v>
      </c>
      <c r="D9711">
        <v>10</v>
      </c>
      <c r="E9711">
        <v>3.8450000000000002</v>
      </c>
      <c r="F9711">
        <v>0.85299999999999998</v>
      </c>
      <c r="G9711">
        <v>38.450000000000003</v>
      </c>
      <c r="H9711">
        <v>38.450000000000003</v>
      </c>
      <c r="I9711" t="s">
        <v>149</v>
      </c>
      <c r="J9711">
        <v>5</v>
      </c>
      <c r="K9711">
        <v>7</v>
      </c>
      <c r="L9711">
        <v>7</v>
      </c>
      <c r="M9711">
        <v>7</v>
      </c>
      <c r="N9711">
        <v>5</v>
      </c>
      <c r="O9711">
        <v>7</v>
      </c>
      <c r="P9711">
        <v>7</v>
      </c>
      <c r="Q9711">
        <v>7</v>
      </c>
      <c r="R9711">
        <v>142.01</v>
      </c>
      <c r="S9711">
        <v>198.77</v>
      </c>
      <c r="T9711">
        <v>198.77</v>
      </c>
      <c r="U9711">
        <v>198.77</v>
      </c>
      <c r="V9711">
        <v>19.343965390000001</v>
      </c>
      <c r="W9711">
        <v>19.343965390000001</v>
      </c>
      <c r="X9711">
        <v>5.1695708710000003</v>
      </c>
      <c r="Y9711">
        <v>5.1695708710000003</v>
      </c>
    </row>
    <row r="9712" spans="1:25" x14ac:dyDescent="0.3">
      <c r="A9712" s="2">
        <v>45973</v>
      </c>
      <c r="B9712" t="s">
        <v>17</v>
      </c>
      <c r="C9712">
        <v>1366</v>
      </c>
      <c r="D9712">
        <v>8</v>
      </c>
      <c r="E9712">
        <v>1.7210000000000001</v>
      </c>
      <c r="F9712">
        <v>0.58599999999999997</v>
      </c>
      <c r="G9712">
        <v>13.77</v>
      </c>
      <c r="H9712">
        <v>13.77</v>
      </c>
      <c r="I9712" t="s">
        <v>149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X9712">
        <v>0</v>
      </c>
      <c r="Y9712">
        <v>0</v>
      </c>
    </row>
    <row r="9713" spans="1:25" x14ac:dyDescent="0.3">
      <c r="A9713" s="2">
        <v>45973</v>
      </c>
      <c r="B9713" t="s">
        <v>90</v>
      </c>
      <c r="C9713">
        <v>1216</v>
      </c>
      <c r="D9713">
        <v>6</v>
      </c>
      <c r="E9713">
        <v>5.0979999999999999</v>
      </c>
      <c r="F9713">
        <v>0.49299999999999999</v>
      </c>
      <c r="G9713">
        <v>30.59</v>
      </c>
      <c r="H9713">
        <v>30.59</v>
      </c>
      <c r="I9713" t="s">
        <v>149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X9713">
        <v>0</v>
      </c>
      <c r="Y9713">
        <v>0</v>
      </c>
    </row>
    <row r="9714" spans="1:25" x14ac:dyDescent="0.3">
      <c r="A9714" s="2">
        <v>45973</v>
      </c>
      <c r="B9714" t="s">
        <v>88</v>
      </c>
      <c r="C9714">
        <v>5695</v>
      </c>
      <c r="D9714">
        <v>49</v>
      </c>
      <c r="E9714">
        <v>1.639</v>
      </c>
      <c r="F9714">
        <v>0.86</v>
      </c>
      <c r="G9714">
        <v>80.33</v>
      </c>
      <c r="H9714">
        <v>80.33</v>
      </c>
      <c r="I9714" t="s">
        <v>149</v>
      </c>
      <c r="J9714">
        <v>11</v>
      </c>
      <c r="K9714">
        <v>13</v>
      </c>
      <c r="L9714">
        <v>13</v>
      </c>
      <c r="M9714">
        <v>13</v>
      </c>
      <c r="N9714">
        <v>17</v>
      </c>
      <c r="O9714">
        <v>19</v>
      </c>
      <c r="P9714">
        <v>19</v>
      </c>
      <c r="Q9714">
        <v>19</v>
      </c>
      <c r="R9714">
        <v>419.14</v>
      </c>
      <c r="S9714">
        <v>442.12</v>
      </c>
      <c r="T9714">
        <v>442.12</v>
      </c>
      <c r="U9714">
        <v>442.12</v>
      </c>
      <c r="V9714">
        <v>18.16927531</v>
      </c>
      <c r="W9714">
        <v>18.16927531</v>
      </c>
      <c r="X9714">
        <v>5.5037968380000004</v>
      </c>
      <c r="Y9714">
        <v>5.5037968380000004</v>
      </c>
    </row>
    <row r="9715" spans="1:25" x14ac:dyDescent="0.3">
      <c r="A9715" s="2">
        <v>45973</v>
      </c>
      <c r="B9715" t="s">
        <v>80</v>
      </c>
      <c r="C9715">
        <v>1063</v>
      </c>
      <c r="D9715">
        <v>4</v>
      </c>
      <c r="E9715">
        <v>4.7880000000000003</v>
      </c>
      <c r="F9715">
        <v>0.376</v>
      </c>
      <c r="G9715">
        <v>19.149999999999999</v>
      </c>
      <c r="H9715">
        <v>19.149999999999999</v>
      </c>
      <c r="I9715" t="s">
        <v>149</v>
      </c>
      <c r="J9715">
        <v>2</v>
      </c>
      <c r="K9715">
        <v>2</v>
      </c>
      <c r="L9715">
        <v>2</v>
      </c>
      <c r="M9715">
        <v>2</v>
      </c>
      <c r="N9715">
        <v>3</v>
      </c>
      <c r="O9715">
        <v>3</v>
      </c>
      <c r="P9715">
        <v>3</v>
      </c>
      <c r="Q9715">
        <v>3</v>
      </c>
      <c r="R9715">
        <v>193.17</v>
      </c>
      <c r="S9715">
        <v>193.17</v>
      </c>
      <c r="T9715">
        <v>193.17</v>
      </c>
      <c r="U9715">
        <v>193.17</v>
      </c>
      <c r="V9715">
        <v>9.9135476520000001</v>
      </c>
      <c r="W9715">
        <v>9.9135476520000001</v>
      </c>
      <c r="X9715">
        <v>10.087206269999999</v>
      </c>
      <c r="Y9715">
        <v>10.087206269999999</v>
      </c>
    </row>
    <row r="9716" spans="1:25" x14ac:dyDescent="0.3">
      <c r="A9716" s="2">
        <v>45973</v>
      </c>
      <c r="B9716" t="s">
        <v>19</v>
      </c>
      <c r="C9716">
        <v>1950</v>
      </c>
      <c r="D9716">
        <v>8</v>
      </c>
      <c r="E9716">
        <v>4.4409999999999998</v>
      </c>
      <c r="F9716">
        <v>0.41</v>
      </c>
      <c r="G9716">
        <v>35.53</v>
      </c>
      <c r="H9716">
        <v>35.53</v>
      </c>
      <c r="I9716" t="s">
        <v>149</v>
      </c>
      <c r="J9716">
        <v>1</v>
      </c>
      <c r="K9716">
        <v>1</v>
      </c>
      <c r="L9716">
        <v>1</v>
      </c>
      <c r="M9716">
        <v>1</v>
      </c>
      <c r="N9716">
        <v>1</v>
      </c>
      <c r="O9716">
        <v>1</v>
      </c>
      <c r="P9716">
        <v>1</v>
      </c>
      <c r="Q9716">
        <v>1</v>
      </c>
      <c r="R9716">
        <v>30.49</v>
      </c>
      <c r="S9716">
        <v>30.49</v>
      </c>
      <c r="T9716">
        <v>30.49</v>
      </c>
      <c r="U9716">
        <v>30.49</v>
      </c>
      <c r="V9716">
        <v>116.5300098</v>
      </c>
      <c r="W9716">
        <v>116.5300098</v>
      </c>
      <c r="X9716">
        <v>0.85814804389999999</v>
      </c>
      <c r="Y9716">
        <v>0.85814804389999999</v>
      </c>
    </row>
    <row r="9717" spans="1:25" x14ac:dyDescent="0.3">
      <c r="A9717" s="2">
        <v>45973</v>
      </c>
      <c r="B9717" t="s">
        <v>82</v>
      </c>
      <c r="C9717">
        <v>1183</v>
      </c>
      <c r="D9717">
        <v>4</v>
      </c>
      <c r="E9717">
        <v>3.585</v>
      </c>
      <c r="F9717">
        <v>0.33800000000000002</v>
      </c>
      <c r="G9717">
        <v>14.34</v>
      </c>
      <c r="H9717">
        <v>14.34</v>
      </c>
      <c r="I9717" t="s">
        <v>149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X9717">
        <v>0</v>
      </c>
      <c r="Y9717">
        <v>0</v>
      </c>
    </row>
    <row r="9718" spans="1:25" x14ac:dyDescent="0.3">
      <c r="A9718" s="2">
        <v>45973</v>
      </c>
      <c r="B9718" t="s">
        <v>94</v>
      </c>
      <c r="C9718">
        <v>1398</v>
      </c>
      <c r="D9718">
        <v>11</v>
      </c>
      <c r="E9718">
        <v>7.165</v>
      </c>
      <c r="F9718">
        <v>0.78700000000000003</v>
      </c>
      <c r="G9718">
        <v>78.819999999999993</v>
      </c>
      <c r="H9718">
        <v>78.819999999999993</v>
      </c>
      <c r="I9718" t="s">
        <v>149</v>
      </c>
      <c r="J9718">
        <v>9</v>
      </c>
      <c r="K9718">
        <v>10</v>
      </c>
      <c r="L9718">
        <v>10</v>
      </c>
      <c r="M9718">
        <v>10</v>
      </c>
      <c r="N9718">
        <v>22</v>
      </c>
      <c r="O9718">
        <v>26</v>
      </c>
      <c r="P9718">
        <v>26</v>
      </c>
      <c r="Q9718">
        <v>26</v>
      </c>
      <c r="R9718">
        <v>1624.06</v>
      </c>
      <c r="S9718">
        <v>1923.66</v>
      </c>
      <c r="T9718">
        <v>1923.66</v>
      </c>
      <c r="U9718">
        <v>1923.66</v>
      </c>
      <c r="V9718">
        <v>4.0973976690000002</v>
      </c>
      <c r="W9718">
        <v>4.0973976690000002</v>
      </c>
      <c r="X9718">
        <v>24.405734590000002</v>
      </c>
      <c r="Y9718">
        <v>24.405734590000002</v>
      </c>
    </row>
    <row r="9719" spans="1:25" x14ac:dyDescent="0.3">
      <c r="A9719" s="2">
        <v>45973</v>
      </c>
      <c r="B9719" t="s">
        <v>96</v>
      </c>
      <c r="C9719">
        <v>2064</v>
      </c>
      <c r="D9719">
        <v>14</v>
      </c>
      <c r="E9719">
        <v>4.2990000000000004</v>
      </c>
      <c r="F9719">
        <v>0.67800000000000005</v>
      </c>
      <c r="G9719">
        <v>60.18</v>
      </c>
      <c r="H9719">
        <v>60.18</v>
      </c>
      <c r="I9719" t="s">
        <v>149</v>
      </c>
      <c r="J9719">
        <v>6</v>
      </c>
      <c r="K9719">
        <v>10</v>
      </c>
      <c r="L9719">
        <v>10</v>
      </c>
      <c r="M9719">
        <v>10</v>
      </c>
      <c r="N9719">
        <v>20</v>
      </c>
      <c r="O9719">
        <v>27</v>
      </c>
      <c r="P9719">
        <v>27</v>
      </c>
      <c r="Q9719">
        <v>27</v>
      </c>
      <c r="R9719">
        <v>1084.4000000000001</v>
      </c>
      <c r="S9719">
        <v>1434.04</v>
      </c>
      <c r="T9719">
        <v>1434.04</v>
      </c>
      <c r="U9719">
        <v>1434.04</v>
      </c>
      <c r="V9719">
        <v>4.1965356610000004</v>
      </c>
      <c r="W9719">
        <v>4.1965356610000004</v>
      </c>
      <c r="X9719">
        <v>23.82917913</v>
      </c>
      <c r="Y9719">
        <v>23.82917913</v>
      </c>
    </row>
    <row r="9720" spans="1:25" x14ac:dyDescent="0.3">
      <c r="A9720" s="2">
        <v>45973</v>
      </c>
      <c r="B9720" t="s">
        <v>11</v>
      </c>
      <c r="C9720">
        <v>2348</v>
      </c>
      <c r="D9720">
        <v>7</v>
      </c>
      <c r="E9720">
        <v>2.339</v>
      </c>
      <c r="F9720">
        <v>0.29799999999999999</v>
      </c>
      <c r="G9720">
        <v>16.37</v>
      </c>
      <c r="H9720">
        <v>16.37</v>
      </c>
      <c r="I9720" t="s">
        <v>149</v>
      </c>
      <c r="J9720">
        <v>0</v>
      </c>
      <c r="K9720">
        <v>1</v>
      </c>
      <c r="L9720">
        <v>1</v>
      </c>
      <c r="M9720">
        <v>1</v>
      </c>
      <c r="N9720">
        <v>0</v>
      </c>
      <c r="O9720">
        <v>1</v>
      </c>
      <c r="P9720">
        <v>1</v>
      </c>
      <c r="Q9720">
        <v>1</v>
      </c>
      <c r="R9720">
        <v>0</v>
      </c>
      <c r="S9720">
        <v>42.49</v>
      </c>
      <c r="T9720">
        <v>42.49</v>
      </c>
      <c r="U9720">
        <v>42.49</v>
      </c>
      <c r="V9720">
        <v>38.526712170000003</v>
      </c>
      <c r="W9720">
        <v>38.526712170000003</v>
      </c>
      <c r="X9720">
        <v>2.59560171</v>
      </c>
      <c r="Y9720">
        <v>2.59560171</v>
      </c>
    </row>
    <row r="9721" spans="1:25" x14ac:dyDescent="0.3">
      <c r="A9721" s="2">
        <v>45973</v>
      </c>
      <c r="B9721" t="s">
        <v>92</v>
      </c>
      <c r="C9721">
        <v>649</v>
      </c>
      <c r="D9721">
        <v>7</v>
      </c>
      <c r="E9721">
        <v>2.19</v>
      </c>
      <c r="F9721">
        <v>1.079</v>
      </c>
      <c r="G9721">
        <v>15.33</v>
      </c>
      <c r="H9721">
        <v>15.33</v>
      </c>
      <c r="I9721" t="s">
        <v>149</v>
      </c>
      <c r="J9721">
        <v>1</v>
      </c>
      <c r="K9721">
        <v>1</v>
      </c>
      <c r="L9721">
        <v>1</v>
      </c>
      <c r="M9721">
        <v>1</v>
      </c>
      <c r="N9721">
        <v>1</v>
      </c>
      <c r="O9721">
        <v>1</v>
      </c>
      <c r="P9721">
        <v>1</v>
      </c>
      <c r="Q9721">
        <v>1</v>
      </c>
      <c r="R9721">
        <v>26.49</v>
      </c>
      <c r="S9721">
        <v>26.49</v>
      </c>
      <c r="T9721">
        <v>26.49</v>
      </c>
      <c r="U9721">
        <v>26.49</v>
      </c>
      <c r="V9721">
        <v>57.870894679999999</v>
      </c>
      <c r="W9721">
        <v>57.870894679999999</v>
      </c>
      <c r="X9721">
        <v>1.727984344</v>
      </c>
      <c r="Y9721">
        <v>1.727984344</v>
      </c>
    </row>
    <row r="9722" spans="1:25" x14ac:dyDescent="0.3">
      <c r="A9722" s="2">
        <v>45973</v>
      </c>
      <c r="B9722" t="s">
        <v>46</v>
      </c>
      <c r="C9722">
        <v>1506</v>
      </c>
      <c r="D9722">
        <v>5</v>
      </c>
      <c r="E9722">
        <v>3.6859999999999999</v>
      </c>
      <c r="F9722">
        <v>0.33200000000000002</v>
      </c>
      <c r="G9722">
        <v>18.43</v>
      </c>
      <c r="H9722">
        <v>18.43</v>
      </c>
      <c r="I9722" t="s">
        <v>149</v>
      </c>
      <c r="J9722">
        <v>2</v>
      </c>
      <c r="K9722">
        <v>2</v>
      </c>
      <c r="L9722">
        <v>2</v>
      </c>
      <c r="M9722">
        <v>2</v>
      </c>
      <c r="N9722">
        <v>2</v>
      </c>
      <c r="O9722">
        <v>2</v>
      </c>
      <c r="P9722">
        <v>2</v>
      </c>
      <c r="Q9722">
        <v>2</v>
      </c>
      <c r="R9722">
        <v>62.37</v>
      </c>
      <c r="S9722">
        <v>62.37</v>
      </c>
      <c r="T9722">
        <v>62.37</v>
      </c>
      <c r="U9722">
        <v>62.37</v>
      </c>
      <c r="V9722">
        <v>29.54946288</v>
      </c>
      <c r="W9722">
        <v>29.54946288</v>
      </c>
      <c r="X9722">
        <v>3.3841562669999998</v>
      </c>
      <c r="Y9722">
        <v>3.3841562669999998</v>
      </c>
    </row>
    <row r="9723" spans="1:25" x14ac:dyDescent="0.3">
      <c r="A9723" s="2">
        <v>45973</v>
      </c>
      <c r="B9723" t="s">
        <v>74</v>
      </c>
      <c r="C9723">
        <v>247</v>
      </c>
      <c r="D9723">
        <v>0</v>
      </c>
      <c r="F9723">
        <v>0</v>
      </c>
      <c r="G9723">
        <v>0</v>
      </c>
      <c r="H9723">
        <v>0</v>
      </c>
      <c r="I9723" t="s">
        <v>149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5" x14ac:dyDescent="0.3">
      <c r="A9724" s="2">
        <v>45973</v>
      </c>
      <c r="B9724" t="s">
        <v>32</v>
      </c>
      <c r="C9724">
        <v>119</v>
      </c>
      <c r="D9724">
        <v>0</v>
      </c>
      <c r="F9724">
        <v>0</v>
      </c>
      <c r="G9724">
        <v>0</v>
      </c>
      <c r="H9724">
        <v>0</v>
      </c>
      <c r="I9724" t="s">
        <v>149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5" x14ac:dyDescent="0.3">
      <c r="A9725" s="2">
        <v>45973</v>
      </c>
      <c r="B9725" t="s">
        <v>64</v>
      </c>
      <c r="C9725">
        <v>420</v>
      </c>
      <c r="D9725">
        <v>1</v>
      </c>
      <c r="E9725">
        <v>3.76</v>
      </c>
      <c r="F9725">
        <v>0.23799999999999999</v>
      </c>
      <c r="G9725">
        <v>3.76</v>
      </c>
      <c r="H9725">
        <v>3.76</v>
      </c>
      <c r="I9725" t="s">
        <v>149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X9725">
        <v>0</v>
      </c>
      <c r="Y9725">
        <v>0</v>
      </c>
    </row>
    <row r="9726" spans="1:25" x14ac:dyDescent="0.3">
      <c r="A9726" s="2">
        <v>45973</v>
      </c>
      <c r="B9726" t="s">
        <v>72</v>
      </c>
      <c r="C9726">
        <v>106</v>
      </c>
      <c r="D9726">
        <v>0</v>
      </c>
      <c r="F9726">
        <v>0</v>
      </c>
      <c r="G9726">
        <v>0</v>
      </c>
      <c r="H9726">
        <v>0</v>
      </c>
      <c r="I9726" t="s">
        <v>149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5" x14ac:dyDescent="0.3">
      <c r="A9727" s="2">
        <v>45973</v>
      </c>
      <c r="B9727" t="s">
        <v>106</v>
      </c>
      <c r="C9727">
        <v>178</v>
      </c>
      <c r="D9727">
        <v>0</v>
      </c>
      <c r="F9727">
        <v>0</v>
      </c>
      <c r="G9727">
        <v>0</v>
      </c>
      <c r="H9727">
        <v>0</v>
      </c>
      <c r="I9727" t="s">
        <v>149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5" x14ac:dyDescent="0.3">
      <c r="A9728" s="2">
        <v>45973</v>
      </c>
      <c r="B9728" t="s">
        <v>54</v>
      </c>
      <c r="C9728">
        <v>295</v>
      </c>
      <c r="D9728">
        <v>0</v>
      </c>
      <c r="F9728">
        <v>0</v>
      </c>
      <c r="G9728">
        <v>0</v>
      </c>
      <c r="H9728">
        <v>0</v>
      </c>
      <c r="I9728" t="s">
        <v>149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5" x14ac:dyDescent="0.3">
      <c r="A9729" s="2">
        <v>45973</v>
      </c>
      <c r="B9729" t="s">
        <v>82</v>
      </c>
      <c r="C9729">
        <v>60</v>
      </c>
      <c r="D9729">
        <v>0</v>
      </c>
      <c r="F9729">
        <v>0</v>
      </c>
      <c r="G9729">
        <v>0</v>
      </c>
      <c r="H9729">
        <v>0</v>
      </c>
      <c r="I9729" t="s">
        <v>149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5" x14ac:dyDescent="0.3">
      <c r="A9730" s="2">
        <v>45973</v>
      </c>
      <c r="B9730" t="s">
        <v>44</v>
      </c>
      <c r="C9730">
        <v>166</v>
      </c>
      <c r="D9730">
        <v>0</v>
      </c>
      <c r="F9730">
        <v>0</v>
      </c>
      <c r="G9730">
        <v>0</v>
      </c>
      <c r="H9730">
        <v>0</v>
      </c>
      <c r="I9730" t="s">
        <v>149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5" x14ac:dyDescent="0.3">
      <c r="A9731" s="2">
        <v>45973</v>
      </c>
      <c r="B9731" t="s">
        <v>40</v>
      </c>
      <c r="C9731">
        <v>915</v>
      </c>
      <c r="D9731">
        <v>11</v>
      </c>
      <c r="E9731">
        <v>2.4990000000000001</v>
      </c>
      <c r="F9731">
        <v>1.202</v>
      </c>
      <c r="G9731">
        <v>27.49</v>
      </c>
      <c r="H9731">
        <v>27.49</v>
      </c>
      <c r="I9731" t="s">
        <v>149</v>
      </c>
      <c r="J9731">
        <v>2</v>
      </c>
      <c r="K9731">
        <v>2</v>
      </c>
      <c r="L9731">
        <v>2</v>
      </c>
      <c r="M9731">
        <v>2</v>
      </c>
      <c r="N9731">
        <v>2</v>
      </c>
      <c r="O9731">
        <v>2</v>
      </c>
      <c r="P9731">
        <v>2</v>
      </c>
      <c r="Q9731">
        <v>2</v>
      </c>
      <c r="R9731">
        <v>187.96</v>
      </c>
      <c r="S9731">
        <v>187.96</v>
      </c>
      <c r="T9731">
        <v>187.96</v>
      </c>
      <c r="U9731">
        <v>187.96</v>
      </c>
      <c r="V9731">
        <v>14.62545222</v>
      </c>
      <c r="W9731">
        <v>14.62545222</v>
      </c>
      <c r="X9731">
        <v>6.8373954169999998</v>
      </c>
      <c r="Y9731">
        <v>6.8373954169999998</v>
      </c>
    </row>
    <row r="9732" spans="1:25" x14ac:dyDescent="0.3">
      <c r="A9732" s="2">
        <v>45973</v>
      </c>
      <c r="B9732" t="s">
        <v>56</v>
      </c>
      <c r="C9732">
        <v>436</v>
      </c>
      <c r="D9732">
        <v>3</v>
      </c>
      <c r="E9732">
        <v>2.6</v>
      </c>
      <c r="F9732">
        <v>0.68799999999999994</v>
      </c>
      <c r="G9732">
        <v>7.8</v>
      </c>
      <c r="H9732">
        <v>7.8</v>
      </c>
      <c r="I9732" t="s">
        <v>149</v>
      </c>
      <c r="J9732">
        <v>1</v>
      </c>
      <c r="K9732">
        <v>1</v>
      </c>
      <c r="L9732">
        <v>1</v>
      </c>
      <c r="M9732">
        <v>1</v>
      </c>
      <c r="N9732">
        <v>1</v>
      </c>
      <c r="O9732">
        <v>1</v>
      </c>
      <c r="P9732">
        <v>1</v>
      </c>
      <c r="Q9732">
        <v>1</v>
      </c>
      <c r="R9732">
        <v>23.88</v>
      </c>
      <c r="S9732">
        <v>23.88</v>
      </c>
      <c r="T9732">
        <v>23.88</v>
      </c>
      <c r="U9732">
        <v>23.88</v>
      </c>
      <c r="V9732">
        <v>32.66331658</v>
      </c>
      <c r="W9732">
        <v>32.66331658</v>
      </c>
      <c r="X9732">
        <v>3.0615384620000001</v>
      </c>
      <c r="Y9732">
        <v>3.0615384620000001</v>
      </c>
    </row>
    <row r="9733" spans="1:25" x14ac:dyDescent="0.3">
      <c r="A9733" s="2">
        <v>45973</v>
      </c>
      <c r="B9733" t="s">
        <v>76</v>
      </c>
      <c r="C9733">
        <v>324</v>
      </c>
      <c r="D9733">
        <v>1</v>
      </c>
      <c r="E9733">
        <v>4.95</v>
      </c>
      <c r="F9733">
        <v>0.309</v>
      </c>
      <c r="G9733">
        <v>4.95</v>
      </c>
      <c r="H9733">
        <v>4.95</v>
      </c>
      <c r="I9733" t="s">
        <v>149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X9733">
        <v>0</v>
      </c>
      <c r="Y9733">
        <v>0</v>
      </c>
    </row>
    <row r="9734" spans="1:25" x14ac:dyDescent="0.3">
      <c r="A9734" s="2">
        <v>45973</v>
      </c>
      <c r="B9734" t="s">
        <v>48</v>
      </c>
      <c r="C9734">
        <v>882</v>
      </c>
      <c r="D9734">
        <v>5</v>
      </c>
      <c r="E9734">
        <v>4.2220000000000004</v>
      </c>
      <c r="F9734">
        <v>0.56699999999999995</v>
      </c>
      <c r="G9734">
        <v>21.11</v>
      </c>
      <c r="H9734">
        <v>21.11</v>
      </c>
      <c r="I9734" t="s">
        <v>149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X9734">
        <v>0</v>
      </c>
      <c r="Y9734">
        <v>0</v>
      </c>
    </row>
    <row r="9735" spans="1:25" x14ac:dyDescent="0.3">
      <c r="A9735" s="2">
        <v>45973</v>
      </c>
      <c r="B9735" t="s">
        <v>15</v>
      </c>
      <c r="C9735">
        <v>2503</v>
      </c>
      <c r="D9735">
        <v>20</v>
      </c>
      <c r="E9735">
        <v>2.6080000000000001</v>
      </c>
      <c r="F9735">
        <v>0.79900000000000004</v>
      </c>
      <c r="G9735">
        <v>52.15</v>
      </c>
      <c r="H9735">
        <v>52.15</v>
      </c>
      <c r="I9735" t="s">
        <v>149</v>
      </c>
      <c r="J9735">
        <v>2</v>
      </c>
      <c r="K9735">
        <v>2</v>
      </c>
      <c r="L9735">
        <v>2</v>
      </c>
      <c r="M9735">
        <v>2</v>
      </c>
      <c r="N9735">
        <v>2</v>
      </c>
      <c r="O9735">
        <v>2</v>
      </c>
      <c r="P9735">
        <v>2</v>
      </c>
      <c r="Q9735">
        <v>2</v>
      </c>
      <c r="R9735">
        <v>59.76</v>
      </c>
      <c r="S9735">
        <v>59.76</v>
      </c>
      <c r="T9735">
        <v>59.76</v>
      </c>
      <c r="U9735">
        <v>59.76</v>
      </c>
      <c r="V9735">
        <v>87.265729590000007</v>
      </c>
      <c r="W9735">
        <v>87.265729590000007</v>
      </c>
      <c r="X9735">
        <v>1.145925216</v>
      </c>
      <c r="Y9735">
        <v>1.145925216</v>
      </c>
    </row>
    <row r="9736" spans="1:25" x14ac:dyDescent="0.3">
      <c r="A9736" s="2">
        <v>45973</v>
      </c>
      <c r="B9736" t="s">
        <v>24</v>
      </c>
      <c r="C9736">
        <v>1329</v>
      </c>
      <c r="D9736">
        <v>8</v>
      </c>
      <c r="E9736">
        <v>2.4790000000000001</v>
      </c>
      <c r="F9736">
        <v>0.60199999999999998</v>
      </c>
      <c r="G9736">
        <v>19.829999999999998</v>
      </c>
      <c r="H9736">
        <v>19.829999999999998</v>
      </c>
      <c r="I9736" t="s">
        <v>149</v>
      </c>
      <c r="J9736">
        <v>1</v>
      </c>
      <c r="K9736">
        <v>4</v>
      </c>
      <c r="L9736">
        <v>4</v>
      </c>
      <c r="M9736">
        <v>4</v>
      </c>
      <c r="N9736">
        <v>1</v>
      </c>
      <c r="O9736">
        <v>4</v>
      </c>
      <c r="P9736">
        <v>4</v>
      </c>
      <c r="Q9736">
        <v>4</v>
      </c>
      <c r="R9736">
        <v>24.49</v>
      </c>
      <c r="S9736">
        <v>122.96</v>
      </c>
      <c r="T9736">
        <v>122.96</v>
      </c>
      <c r="U9736">
        <v>122.96</v>
      </c>
      <c r="V9736">
        <v>16.127195839999999</v>
      </c>
      <c r="W9736">
        <v>16.127195839999999</v>
      </c>
      <c r="X9736">
        <v>6.2007060010000004</v>
      </c>
      <c r="Y9736">
        <v>6.2007060010000004</v>
      </c>
    </row>
    <row r="9737" spans="1:25" x14ac:dyDescent="0.3">
      <c r="A9737" s="2">
        <v>45973</v>
      </c>
      <c r="B9737" t="s">
        <v>108</v>
      </c>
      <c r="C9737">
        <v>422</v>
      </c>
      <c r="D9737">
        <v>1</v>
      </c>
      <c r="E9737">
        <v>2.7</v>
      </c>
      <c r="F9737">
        <v>0.23699999999999999</v>
      </c>
      <c r="G9737">
        <v>2.7</v>
      </c>
      <c r="H9737">
        <v>2.7</v>
      </c>
      <c r="I9737" t="s">
        <v>149</v>
      </c>
      <c r="J9737">
        <v>1</v>
      </c>
      <c r="K9737">
        <v>3</v>
      </c>
      <c r="L9737">
        <v>3</v>
      </c>
      <c r="M9737">
        <v>3</v>
      </c>
      <c r="N9737">
        <v>1</v>
      </c>
      <c r="O9737">
        <v>3</v>
      </c>
      <c r="P9737">
        <v>3</v>
      </c>
      <c r="Q9737">
        <v>3</v>
      </c>
      <c r="R9737">
        <v>78.489999999999995</v>
      </c>
      <c r="S9737">
        <v>105.98</v>
      </c>
      <c r="T9737">
        <v>105.98</v>
      </c>
      <c r="U9737">
        <v>105.98</v>
      </c>
      <c r="V9737">
        <v>2.5476505</v>
      </c>
      <c r="W9737">
        <v>2.5476505</v>
      </c>
      <c r="X9737">
        <v>39.251851850000001</v>
      </c>
      <c r="Y9737">
        <v>39.251851850000001</v>
      </c>
    </row>
    <row r="9738" spans="1:25" x14ac:dyDescent="0.3">
      <c r="A9738" s="2">
        <v>45973</v>
      </c>
      <c r="B9738" t="s">
        <v>62</v>
      </c>
      <c r="C9738">
        <v>1905</v>
      </c>
      <c r="D9738">
        <v>11</v>
      </c>
      <c r="E9738">
        <v>2.5150000000000001</v>
      </c>
      <c r="F9738">
        <v>0.57699999999999996</v>
      </c>
      <c r="G9738">
        <v>27.67</v>
      </c>
      <c r="H9738">
        <v>27.67</v>
      </c>
      <c r="I9738" t="s">
        <v>149</v>
      </c>
      <c r="J9738">
        <v>4</v>
      </c>
      <c r="K9738">
        <v>4</v>
      </c>
      <c r="L9738">
        <v>4</v>
      </c>
      <c r="M9738">
        <v>4</v>
      </c>
      <c r="N9738">
        <v>4</v>
      </c>
      <c r="O9738">
        <v>4</v>
      </c>
      <c r="P9738">
        <v>4</v>
      </c>
      <c r="Q9738">
        <v>4</v>
      </c>
      <c r="R9738">
        <v>145.96</v>
      </c>
      <c r="S9738">
        <v>145.96</v>
      </c>
      <c r="T9738">
        <v>145.96</v>
      </c>
      <c r="U9738">
        <v>145.96</v>
      </c>
      <c r="V9738">
        <v>18.95724856</v>
      </c>
      <c r="W9738">
        <v>18.95724856</v>
      </c>
      <c r="X9738">
        <v>5.2750271050000004</v>
      </c>
      <c r="Y9738">
        <v>5.2750271050000004</v>
      </c>
    </row>
    <row r="9739" spans="1:25" x14ac:dyDescent="0.3">
      <c r="A9739" s="2">
        <v>45973</v>
      </c>
      <c r="B9739" t="s">
        <v>80</v>
      </c>
      <c r="C9739">
        <v>225</v>
      </c>
      <c r="D9739">
        <v>0</v>
      </c>
      <c r="F9739">
        <v>0</v>
      </c>
      <c r="G9739">
        <v>0</v>
      </c>
      <c r="H9739">
        <v>0</v>
      </c>
      <c r="I9739" t="s">
        <v>149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5" x14ac:dyDescent="0.3">
      <c r="A9740" s="2">
        <v>45973</v>
      </c>
      <c r="B9740" t="s">
        <v>38</v>
      </c>
      <c r="C9740">
        <v>219</v>
      </c>
      <c r="D9740">
        <v>2</v>
      </c>
      <c r="E9740">
        <v>1.7949999999999999</v>
      </c>
      <c r="F9740">
        <v>0.91300000000000003</v>
      </c>
      <c r="G9740">
        <v>3.59</v>
      </c>
      <c r="H9740">
        <v>3.59</v>
      </c>
      <c r="I9740" t="s">
        <v>149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X9740">
        <v>0</v>
      </c>
      <c r="Y9740">
        <v>0</v>
      </c>
    </row>
    <row r="9741" spans="1:25" x14ac:dyDescent="0.3">
      <c r="A9741" s="2">
        <v>45973</v>
      </c>
      <c r="B9741" t="s">
        <v>84</v>
      </c>
      <c r="C9741">
        <v>384</v>
      </c>
      <c r="D9741">
        <v>3</v>
      </c>
      <c r="E9741">
        <v>4.343</v>
      </c>
      <c r="F9741">
        <v>0.78100000000000003</v>
      </c>
      <c r="G9741">
        <v>13.03</v>
      </c>
      <c r="H9741">
        <v>13.03</v>
      </c>
      <c r="I9741" t="s">
        <v>149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X9741">
        <v>0</v>
      </c>
      <c r="Y9741">
        <v>0</v>
      </c>
    </row>
    <row r="9742" spans="1:25" x14ac:dyDescent="0.3">
      <c r="A9742" s="2">
        <v>45973</v>
      </c>
      <c r="B9742" t="s">
        <v>42</v>
      </c>
      <c r="C9742">
        <v>287</v>
      </c>
      <c r="D9742">
        <v>1</v>
      </c>
      <c r="E9742">
        <v>1.51</v>
      </c>
      <c r="F9742">
        <v>0.34799999999999998</v>
      </c>
      <c r="G9742">
        <v>1.51</v>
      </c>
      <c r="H9742">
        <v>1.51</v>
      </c>
      <c r="I9742" t="s">
        <v>149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X9742">
        <v>0</v>
      </c>
      <c r="Y9742">
        <v>0</v>
      </c>
    </row>
    <row r="9743" spans="1:25" x14ac:dyDescent="0.3">
      <c r="A9743" s="2">
        <v>45973</v>
      </c>
      <c r="B9743" t="s">
        <v>11</v>
      </c>
      <c r="C9743">
        <v>97</v>
      </c>
      <c r="D9743">
        <v>0</v>
      </c>
      <c r="F9743">
        <v>0</v>
      </c>
      <c r="G9743">
        <v>0</v>
      </c>
      <c r="H9743">
        <v>0</v>
      </c>
      <c r="I9743" t="s">
        <v>149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5" x14ac:dyDescent="0.3">
      <c r="A9744" s="2">
        <v>45973</v>
      </c>
      <c r="B9744" t="s">
        <v>102</v>
      </c>
      <c r="C9744">
        <v>678</v>
      </c>
      <c r="D9744">
        <v>1</v>
      </c>
      <c r="E9744">
        <v>2.37</v>
      </c>
      <c r="F9744">
        <v>0.14699999999999999</v>
      </c>
      <c r="G9744">
        <v>2.37</v>
      </c>
      <c r="H9744">
        <v>2.37</v>
      </c>
      <c r="I9744" t="s">
        <v>149</v>
      </c>
      <c r="J9744">
        <v>1</v>
      </c>
      <c r="K9744">
        <v>1</v>
      </c>
      <c r="L9744">
        <v>1</v>
      </c>
      <c r="M9744">
        <v>1</v>
      </c>
      <c r="N9744">
        <v>1</v>
      </c>
      <c r="O9744">
        <v>1</v>
      </c>
      <c r="P9744">
        <v>1</v>
      </c>
      <c r="Q9744">
        <v>1</v>
      </c>
      <c r="R9744">
        <v>23.88</v>
      </c>
      <c r="S9744">
        <v>23.88</v>
      </c>
      <c r="T9744">
        <v>23.88</v>
      </c>
      <c r="U9744">
        <v>23.88</v>
      </c>
      <c r="V9744">
        <v>9.9246231159999994</v>
      </c>
      <c r="W9744">
        <v>9.9246231159999994</v>
      </c>
      <c r="X9744">
        <v>10.07594937</v>
      </c>
      <c r="Y9744">
        <v>10.07594937</v>
      </c>
    </row>
    <row r="9745" spans="1:25" x14ac:dyDescent="0.3">
      <c r="A9745" s="2">
        <v>45973</v>
      </c>
      <c r="B9745" t="s">
        <v>98</v>
      </c>
      <c r="C9745">
        <v>2385</v>
      </c>
      <c r="D9745">
        <v>9</v>
      </c>
      <c r="E9745">
        <v>2.8239999999999998</v>
      </c>
      <c r="F9745">
        <v>0.377</v>
      </c>
      <c r="G9745">
        <v>25.42</v>
      </c>
      <c r="H9745">
        <v>25.42</v>
      </c>
      <c r="I9745" t="s">
        <v>149</v>
      </c>
      <c r="J9745">
        <v>3</v>
      </c>
      <c r="K9745">
        <v>3</v>
      </c>
      <c r="L9745">
        <v>3</v>
      </c>
      <c r="M9745">
        <v>3</v>
      </c>
      <c r="N9745">
        <v>4</v>
      </c>
      <c r="O9745">
        <v>4</v>
      </c>
      <c r="P9745">
        <v>4</v>
      </c>
      <c r="Q9745">
        <v>4</v>
      </c>
      <c r="R9745">
        <v>74.739999999999995</v>
      </c>
      <c r="S9745">
        <v>74.739999999999995</v>
      </c>
      <c r="T9745">
        <v>74.739999999999995</v>
      </c>
      <c r="U9745">
        <v>74.739999999999995</v>
      </c>
      <c r="V9745">
        <v>34.01123896</v>
      </c>
      <c r="W9745">
        <v>34.01123896</v>
      </c>
      <c r="X9745">
        <v>2.940204563</v>
      </c>
      <c r="Y9745">
        <v>2.940204563</v>
      </c>
    </row>
    <row r="9746" spans="1:25" x14ac:dyDescent="0.3">
      <c r="A9746" s="2">
        <v>45973</v>
      </c>
      <c r="B9746" t="s">
        <v>104</v>
      </c>
      <c r="C9746">
        <v>459</v>
      </c>
      <c r="D9746">
        <v>3</v>
      </c>
      <c r="E9746">
        <v>1.603</v>
      </c>
      <c r="F9746">
        <v>0.65400000000000003</v>
      </c>
      <c r="G9746">
        <v>4.8099999999999996</v>
      </c>
      <c r="H9746">
        <v>4.8099999999999996</v>
      </c>
      <c r="I9746" t="s">
        <v>149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X9746">
        <v>0</v>
      </c>
      <c r="Y9746">
        <v>0</v>
      </c>
    </row>
    <row r="9747" spans="1:25" x14ac:dyDescent="0.3">
      <c r="A9747" s="2">
        <v>45973</v>
      </c>
      <c r="B9747" t="s">
        <v>100</v>
      </c>
      <c r="C9747">
        <v>1428</v>
      </c>
      <c r="D9747">
        <v>5</v>
      </c>
      <c r="E9747">
        <v>2.2360000000000002</v>
      </c>
      <c r="F9747">
        <v>0.35</v>
      </c>
      <c r="G9747">
        <v>11.18</v>
      </c>
      <c r="H9747">
        <v>11.18</v>
      </c>
      <c r="I9747" t="s">
        <v>149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X9747">
        <v>0</v>
      </c>
      <c r="Y9747">
        <v>0</v>
      </c>
    </row>
    <row r="9748" spans="1:25" x14ac:dyDescent="0.3">
      <c r="A9748" s="2">
        <v>45973</v>
      </c>
      <c r="B9748" t="s">
        <v>38</v>
      </c>
      <c r="C9748">
        <v>15</v>
      </c>
      <c r="D9748">
        <v>1</v>
      </c>
      <c r="E9748">
        <v>0.45</v>
      </c>
      <c r="F9748">
        <v>6.6669999999999998</v>
      </c>
      <c r="G9748">
        <v>0.45</v>
      </c>
      <c r="H9748">
        <v>0.45</v>
      </c>
      <c r="I9748" t="s">
        <v>149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X9748">
        <v>0</v>
      </c>
      <c r="Y9748">
        <v>0</v>
      </c>
    </row>
    <row r="9749" spans="1:25" x14ac:dyDescent="0.3">
      <c r="A9749" s="2">
        <v>45973</v>
      </c>
      <c r="B9749" t="s">
        <v>42</v>
      </c>
      <c r="C9749">
        <v>15</v>
      </c>
      <c r="D9749">
        <v>0</v>
      </c>
      <c r="F9749">
        <v>0</v>
      </c>
      <c r="G9749">
        <v>0</v>
      </c>
      <c r="H9749">
        <v>0</v>
      </c>
      <c r="I9749" t="s">
        <v>149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5" x14ac:dyDescent="0.3">
      <c r="A9750" s="2">
        <v>45973</v>
      </c>
      <c r="B9750" t="s">
        <v>50</v>
      </c>
      <c r="C9750">
        <v>12</v>
      </c>
      <c r="D9750">
        <v>1</v>
      </c>
      <c r="E9750">
        <v>0.31</v>
      </c>
      <c r="F9750">
        <v>8.3330000000000002</v>
      </c>
      <c r="G9750">
        <v>0.31</v>
      </c>
      <c r="H9750">
        <v>0.31</v>
      </c>
      <c r="I9750" t="s">
        <v>149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X9750">
        <v>0</v>
      </c>
      <c r="Y9750">
        <v>0</v>
      </c>
    </row>
    <row r="9751" spans="1:25" x14ac:dyDescent="0.3">
      <c r="A9751" s="2">
        <v>45973</v>
      </c>
      <c r="B9751" t="s">
        <v>72</v>
      </c>
      <c r="C9751">
        <v>157</v>
      </c>
      <c r="D9751">
        <v>1</v>
      </c>
      <c r="E9751">
        <v>3.54</v>
      </c>
      <c r="F9751">
        <v>0.63700000000000001</v>
      </c>
      <c r="G9751">
        <v>3.54</v>
      </c>
      <c r="H9751">
        <v>3.54</v>
      </c>
      <c r="I9751" t="s">
        <v>149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X9751">
        <v>0</v>
      </c>
      <c r="Y9751">
        <v>0</v>
      </c>
    </row>
    <row r="9752" spans="1:25" x14ac:dyDescent="0.3">
      <c r="A9752" s="2">
        <v>45973</v>
      </c>
      <c r="B9752" t="s">
        <v>84</v>
      </c>
      <c r="C9752">
        <v>92</v>
      </c>
      <c r="D9752">
        <v>1</v>
      </c>
      <c r="E9752">
        <v>2.2599999999999998</v>
      </c>
      <c r="F9752">
        <v>1.087</v>
      </c>
      <c r="G9752">
        <v>2.2599999999999998</v>
      </c>
      <c r="H9752">
        <v>2.2599999999999998</v>
      </c>
      <c r="I9752" t="s">
        <v>149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X9752">
        <v>0</v>
      </c>
      <c r="Y9752">
        <v>0</v>
      </c>
    </row>
    <row r="9753" spans="1:25" x14ac:dyDescent="0.3">
      <c r="A9753" s="2">
        <v>45973</v>
      </c>
      <c r="B9753" t="s">
        <v>68</v>
      </c>
      <c r="C9753">
        <v>739</v>
      </c>
      <c r="D9753">
        <v>9</v>
      </c>
      <c r="E9753">
        <v>3.6309999999999998</v>
      </c>
      <c r="F9753">
        <v>1.218</v>
      </c>
      <c r="G9753">
        <v>32.68</v>
      </c>
      <c r="H9753">
        <v>32.68</v>
      </c>
      <c r="I9753" t="s">
        <v>149</v>
      </c>
      <c r="J9753">
        <v>6</v>
      </c>
      <c r="K9753">
        <v>7</v>
      </c>
      <c r="L9753">
        <v>7</v>
      </c>
      <c r="M9753">
        <v>7</v>
      </c>
      <c r="N9753">
        <v>6</v>
      </c>
      <c r="O9753">
        <v>7</v>
      </c>
      <c r="P9753">
        <v>7</v>
      </c>
      <c r="Q9753">
        <v>7</v>
      </c>
      <c r="R9753">
        <v>173.94</v>
      </c>
      <c r="S9753">
        <v>201.43</v>
      </c>
      <c r="T9753">
        <v>201.43</v>
      </c>
      <c r="U9753">
        <v>201.43</v>
      </c>
      <c r="V9753">
        <v>16.22399841</v>
      </c>
      <c r="W9753">
        <v>16.22399841</v>
      </c>
      <c r="X9753">
        <v>6.16370869</v>
      </c>
      <c r="Y9753">
        <v>6.16370869</v>
      </c>
    </row>
    <row r="9754" spans="1:25" x14ac:dyDescent="0.3">
      <c r="A9754" s="2">
        <v>45973</v>
      </c>
      <c r="B9754" t="s">
        <v>64</v>
      </c>
      <c r="C9754">
        <v>215</v>
      </c>
      <c r="D9754">
        <v>3</v>
      </c>
      <c r="E9754">
        <v>4.4870000000000001</v>
      </c>
      <c r="F9754">
        <v>1.395</v>
      </c>
      <c r="G9754">
        <v>13.46</v>
      </c>
      <c r="H9754">
        <v>13.46</v>
      </c>
      <c r="I9754" t="s">
        <v>149</v>
      </c>
      <c r="J9754">
        <v>4</v>
      </c>
      <c r="K9754">
        <v>4</v>
      </c>
      <c r="L9754">
        <v>4</v>
      </c>
      <c r="M9754">
        <v>4</v>
      </c>
      <c r="N9754">
        <v>7</v>
      </c>
      <c r="O9754">
        <v>7</v>
      </c>
      <c r="P9754">
        <v>7</v>
      </c>
      <c r="Q9754">
        <v>7</v>
      </c>
      <c r="R9754">
        <v>259.01</v>
      </c>
      <c r="S9754">
        <v>259.01</v>
      </c>
      <c r="T9754">
        <v>259.01</v>
      </c>
      <c r="U9754">
        <v>259.01</v>
      </c>
      <c r="V9754">
        <v>5.1967105519999999</v>
      </c>
      <c r="W9754">
        <v>5.1967105519999999</v>
      </c>
      <c r="X9754">
        <v>19.24294205</v>
      </c>
      <c r="Y9754">
        <v>19.24294205</v>
      </c>
    </row>
    <row r="9755" spans="1:25" x14ac:dyDescent="0.3">
      <c r="A9755" s="2">
        <v>45973</v>
      </c>
      <c r="B9755" t="s">
        <v>26</v>
      </c>
      <c r="C9755">
        <v>200</v>
      </c>
      <c r="D9755">
        <v>0</v>
      </c>
      <c r="F9755">
        <v>0</v>
      </c>
      <c r="G9755">
        <v>0</v>
      </c>
      <c r="H9755">
        <v>0</v>
      </c>
      <c r="I9755" t="s">
        <v>149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5" x14ac:dyDescent="0.3">
      <c r="A9756" s="2">
        <v>45973</v>
      </c>
      <c r="B9756" t="s">
        <v>15</v>
      </c>
      <c r="C9756">
        <v>350</v>
      </c>
      <c r="D9756">
        <v>2</v>
      </c>
      <c r="E9756">
        <v>2.4249999999999998</v>
      </c>
      <c r="F9756">
        <v>0.57099999999999995</v>
      </c>
      <c r="G9756">
        <v>4.8499999999999996</v>
      </c>
      <c r="H9756">
        <v>4.8499999999999996</v>
      </c>
      <c r="I9756" t="s">
        <v>149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X9756">
        <v>0</v>
      </c>
      <c r="Y9756">
        <v>0</v>
      </c>
    </row>
    <row r="9757" spans="1:25" x14ac:dyDescent="0.3">
      <c r="A9757" s="2">
        <v>45973</v>
      </c>
      <c r="B9757" t="s">
        <v>36</v>
      </c>
      <c r="C9757">
        <v>65</v>
      </c>
      <c r="D9757">
        <v>1</v>
      </c>
      <c r="E9757">
        <v>3.33</v>
      </c>
      <c r="F9757">
        <v>1.538</v>
      </c>
      <c r="G9757">
        <v>3.33</v>
      </c>
      <c r="H9757">
        <v>3.33</v>
      </c>
      <c r="I9757" t="s">
        <v>149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X9757">
        <v>0</v>
      </c>
      <c r="Y9757">
        <v>0</v>
      </c>
    </row>
    <row r="9758" spans="1:25" x14ac:dyDescent="0.3">
      <c r="A9758" s="2">
        <v>45973</v>
      </c>
      <c r="B9758" t="s">
        <v>78</v>
      </c>
      <c r="C9758">
        <v>449</v>
      </c>
      <c r="D9758">
        <v>3</v>
      </c>
      <c r="E9758">
        <v>3.3330000000000002</v>
      </c>
      <c r="F9758">
        <v>0.66800000000000004</v>
      </c>
      <c r="G9758">
        <v>10</v>
      </c>
      <c r="H9758">
        <v>10</v>
      </c>
      <c r="I9758" t="s">
        <v>149</v>
      </c>
      <c r="J9758">
        <v>2</v>
      </c>
      <c r="K9758">
        <v>2</v>
      </c>
      <c r="L9758">
        <v>2</v>
      </c>
      <c r="M9758">
        <v>2</v>
      </c>
      <c r="N9758">
        <v>5</v>
      </c>
      <c r="O9758">
        <v>5</v>
      </c>
      <c r="P9758">
        <v>5</v>
      </c>
      <c r="Q9758">
        <v>5</v>
      </c>
      <c r="R9758">
        <v>196.45</v>
      </c>
      <c r="S9758">
        <v>196.45</v>
      </c>
      <c r="T9758">
        <v>196.45</v>
      </c>
      <c r="U9758">
        <v>196.45</v>
      </c>
      <c r="V9758">
        <v>5.0903537800000001</v>
      </c>
      <c r="W9758">
        <v>5.0903537800000001</v>
      </c>
      <c r="X9758">
        <v>19.645</v>
      </c>
      <c r="Y9758">
        <v>19.645</v>
      </c>
    </row>
    <row r="9759" spans="1:25" x14ac:dyDescent="0.3">
      <c r="A9759" s="2">
        <v>45973</v>
      </c>
      <c r="B9759" t="s">
        <v>21</v>
      </c>
      <c r="C9759">
        <v>813</v>
      </c>
      <c r="D9759">
        <v>6</v>
      </c>
      <c r="E9759">
        <v>1.643</v>
      </c>
      <c r="F9759">
        <v>0.73799999999999999</v>
      </c>
      <c r="G9759">
        <v>9.86</v>
      </c>
      <c r="H9759">
        <v>9.86</v>
      </c>
      <c r="I9759" t="s">
        <v>149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X9759">
        <v>0</v>
      </c>
      <c r="Y9759">
        <v>0</v>
      </c>
    </row>
    <row r="9760" spans="1:25" x14ac:dyDescent="0.3">
      <c r="A9760" s="2">
        <v>45973</v>
      </c>
      <c r="B9760" t="s">
        <v>94</v>
      </c>
      <c r="C9760">
        <v>95</v>
      </c>
      <c r="D9760">
        <v>0</v>
      </c>
      <c r="F9760">
        <v>0</v>
      </c>
      <c r="G9760">
        <v>0</v>
      </c>
      <c r="H9760">
        <v>0</v>
      </c>
      <c r="I9760" t="s">
        <v>149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5" x14ac:dyDescent="0.3">
      <c r="A9761" s="2">
        <v>45973</v>
      </c>
      <c r="B9761" t="s">
        <v>17</v>
      </c>
      <c r="C9761">
        <v>5</v>
      </c>
      <c r="D9761">
        <v>0</v>
      </c>
      <c r="F9761">
        <v>0</v>
      </c>
      <c r="G9761">
        <v>0</v>
      </c>
      <c r="H9761">
        <v>0</v>
      </c>
      <c r="I9761" t="s">
        <v>149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5" x14ac:dyDescent="0.3">
      <c r="A9762" s="2">
        <v>45973</v>
      </c>
      <c r="B9762" t="s">
        <v>17</v>
      </c>
      <c r="C9762">
        <v>28</v>
      </c>
      <c r="D9762">
        <v>2</v>
      </c>
      <c r="E9762">
        <v>1.2150000000000001</v>
      </c>
      <c r="F9762">
        <v>7.1429999999999998</v>
      </c>
      <c r="G9762">
        <v>2.4300000000000002</v>
      </c>
      <c r="H9762">
        <v>2.4300000000000002</v>
      </c>
      <c r="I9762" t="s">
        <v>149</v>
      </c>
      <c r="J9762">
        <v>2</v>
      </c>
      <c r="K9762">
        <v>2</v>
      </c>
      <c r="L9762">
        <v>2</v>
      </c>
      <c r="M9762">
        <v>2</v>
      </c>
      <c r="N9762">
        <v>2</v>
      </c>
      <c r="O9762">
        <v>2</v>
      </c>
      <c r="P9762">
        <v>2</v>
      </c>
      <c r="Q9762">
        <v>2</v>
      </c>
      <c r="R9762">
        <v>79.98</v>
      </c>
      <c r="S9762">
        <v>79.98</v>
      </c>
      <c r="T9762">
        <v>79.98</v>
      </c>
      <c r="U9762">
        <v>79.98</v>
      </c>
      <c r="V9762">
        <v>3.0382595650000002</v>
      </c>
      <c r="W9762">
        <v>3.0382595650000002</v>
      </c>
      <c r="X9762">
        <v>32.913580250000003</v>
      </c>
      <c r="Y9762">
        <v>32.913580250000003</v>
      </c>
    </row>
    <row r="9763" spans="1:25" x14ac:dyDescent="0.3">
      <c r="A9763" s="2">
        <v>45973</v>
      </c>
      <c r="B9763" t="s">
        <v>17</v>
      </c>
      <c r="C9763">
        <v>42</v>
      </c>
      <c r="D9763">
        <v>0</v>
      </c>
      <c r="F9763">
        <v>0</v>
      </c>
      <c r="G9763">
        <v>0</v>
      </c>
      <c r="H9763">
        <v>0</v>
      </c>
      <c r="I9763" t="s">
        <v>149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5" x14ac:dyDescent="0.3">
      <c r="A9764" s="2">
        <v>45973</v>
      </c>
      <c r="B9764" t="s">
        <v>17</v>
      </c>
      <c r="C9764">
        <v>6</v>
      </c>
      <c r="D9764">
        <v>0</v>
      </c>
      <c r="F9764">
        <v>0</v>
      </c>
      <c r="G9764">
        <v>0</v>
      </c>
      <c r="H9764">
        <v>0</v>
      </c>
      <c r="I9764" t="s">
        <v>149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5" x14ac:dyDescent="0.3">
      <c r="A9765" s="2">
        <v>45973</v>
      </c>
      <c r="B9765" t="s">
        <v>52</v>
      </c>
      <c r="C9765">
        <v>677</v>
      </c>
      <c r="D9765">
        <v>15</v>
      </c>
      <c r="E9765">
        <v>0.66200000000000003</v>
      </c>
      <c r="F9765">
        <v>2.2160000000000002</v>
      </c>
      <c r="G9765">
        <v>9.93</v>
      </c>
      <c r="H9765">
        <v>9.93</v>
      </c>
      <c r="I9765" t="s">
        <v>149</v>
      </c>
      <c r="J9765">
        <v>2</v>
      </c>
      <c r="K9765">
        <v>3</v>
      </c>
      <c r="L9765">
        <v>3</v>
      </c>
      <c r="M9765">
        <v>3</v>
      </c>
      <c r="N9765">
        <v>3</v>
      </c>
      <c r="O9765">
        <v>4</v>
      </c>
      <c r="P9765">
        <v>4</v>
      </c>
      <c r="Q9765">
        <v>4</v>
      </c>
      <c r="R9765">
        <v>41.64</v>
      </c>
      <c r="S9765">
        <v>76.13</v>
      </c>
      <c r="T9765">
        <v>76.13</v>
      </c>
      <c r="U9765">
        <v>76.13</v>
      </c>
      <c r="V9765">
        <v>13.043478260000001</v>
      </c>
      <c r="W9765">
        <v>13.043478260000001</v>
      </c>
      <c r="X9765">
        <v>7.6666666670000003</v>
      </c>
      <c r="Y9765">
        <v>7.6666666670000003</v>
      </c>
    </row>
    <row r="9766" spans="1:25" x14ac:dyDescent="0.3">
      <c r="A9766" s="2">
        <v>45973</v>
      </c>
      <c r="B9766" t="s">
        <v>52</v>
      </c>
      <c r="C9766">
        <v>766</v>
      </c>
      <c r="D9766">
        <v>5</v>
      </c>
      <c r="E9766">
        <v>0.45</v>
      </c>
      <c r="F9766">
        <v>0.65300000000000002</v>
      </c>
      <c r="G9766">
        <v>2.25</v>
      </c>
      <c r="H9766">
        <v>2.25</v>
      </c>
      <c r="I9766" t="s">
        <v>149</v>
      </c>
      <c r="J9766">
        <v>1</v>
      </c>
      <c r="K9766">
        <v>1</v>
      </c>
      <c r="L9766">
        <v>1</v>
      </c>
      <c r="M9766">
        <v>1</v>
      </c>
      <c r="N9766">
        <v>1</v>
      </c>
      <c r="O9766">
        <v>1</v>
      </c>
      <c r="P9766">
        <v>1</v>
      </c>
      <c r="Q9766">
        <v>1</v>
      </c>
      <c r="R9766">
        <v>34.49</v>
      </c>
      <c r="S9766">
        <v>34.49</v>
      </c>
      <c r="T9766">
        <v>34.49</v>
      </c>
      <c r="U9766">
        <v>34.49</v>
      </c>
      <c r="V9766">
        <v>6.5236300380000003</v>
      </c>
      <c r="W9766">
        <v>6.5236300380000003</v>
      </c>
      <c r="X9766">
        <v>15.32888889</v>
      </c>
      <c r="Y9766">
        <v>15.32888889</v>
      </c>
    </row>
    <row r="9767" spans="1:25" x14ac:dyDescent="0.3">
      <c r="A9767" s="2">
        <v>45973</v>
      </c>
      <c r="B9767" t="s">
        <v>52</v>
      </c>
      <c r="C9767">
        <v>519</v>
      </c>
      <c r="D9767">
        <v>10</v>
      </c>
      <c r="E9767">
        <v>0.29599999999999999</v>
      </c>
      <c r="F9767">
        <v>1.927</v>
      </c>
      <c r="G9767">
        <v>2.96</v>
      </c>
      <c r="H9767">
        <v>2.96</v>
      </c>
      <c r="I9767" t="s">
        <v>149</v>
      </c>
      <c r="J9767">
        <v>1</v>
      </c>
      <c r="K9767">
        <v>1</v>
      </c>
      <c r="L9767">
        <v>1</v>
      </c>
      <c r="M9767">
        <v>1</v>
      </c>
      <c r="N9767">
        <v>4</v>
      </c>
      <c r="O9767">
        <v>4</v>
      </c>
      <c r="P9767">
        <v>4</v>
      </c>
      <c r="Q9767">
        <v>4</v>
      </c>
      <c r="R9767">
        <v>137.96</v>
      </c>
      <c r="S9767">
        <v>137.96</v>
      </c>
      <c r="T9767">
        <v>137.96</v>
      </c>
      <c r="U9767">
        <v>137.96</v>
      </c>
      <c r="V9767">
        <v>2.1455494349999999</v>
      </c>
      <c r="W9767">
        <v>2.1455494349999999</v>
      </c>
      <c r="X9767">
        <v>46.608108110000003</v>
      </c>
      <c r="Y9767">
        <v>46.608108110000003</v>
      </c>
    </row>
    <row r="9768" spans="1:25" x14ac:dyDescent="0.3">
      <c r="A9768" s="2">
        <v>45973</v>
      </c>
      <c r="B9768" t="s">
        <v>52</v>
      </c>
      <c r="C9768">
        <v>1875</v>
      </c>
      <c r="D9768">
        <v>29</v>
      </c>
      <c r="E9768">
        <v>0.26700000000000002</v>
      </c>
      <c r="F9768">
        <v>1.5469999999999999</v>
      </c>
      <c r="G9768">
        <v>7.74</v>
      </c>
      <c r="H9768">
        <v>7.74</v>
      </c>
      <c r="I9768" t="s">
        <v>149</v>
      </c>
      <c r="J9768">
        <v>1</v>
      </c>
      <c r="K9768">
        <v>2</v>
      </c>
      <c r="L9768">
        <v>2</v>
      </c>
      <c r="M9768">
        <v>2</v>
      </c>
      <c r="N9768">
        <v>1</v>
      </c>
      <c r="O9768">
        <v>2</v>
      </c>
      <c r="P9768">
        <v>2</v>
      </c>
      <c r="Q9768">
        <v>2</v>
      </c>
      <c r="R9768">
        <v>13.88</v>
      </c>
      <c r="S9768">
        <v>25.37</v>
      </c>
      <c r="T9768">
        <v>25.37</v>
      </c>
      <c r="U9768">
        <v>25.37</v>
      </c>
      <c r="V9768">
        <v>30.508474580000001</v>
      </c>
      <c r="W9768">
        <v>30.508474580000001</v>
      </c>
      <c r="X9768">
        <v>3.2777777779999999</v>
      </c>
      <c r="Y9768">
        <v>3.2777777779999999</v>
      </c>
    </row>
    <row r="9769" spans="1:25" x14ac:dyDescent="0.3">
      <c r="A9769" s="2">
        <v>45973</v>
      </c>
      <c r="B9769" t="s">
        <v>112</v>
      </c>
      <c r="C9769">
        <v>146</v>
      </c>
      <c r="D9769">
        <v>5</v>
      </c>
      <c r="E9769">
        <v>1.6259999999999999</v>
      </c>
      <c r="F9769">
        <v>3.4249999999999998</v>
      </c>
      <c r="G9769">
        <v>8.1300000000000008</v>
      </c>
      <c r="H9769">
        <v>8.1300000000000008</v>
      </c>
      <c r="I9769" t="s">
        <v>149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X9769">
        <v>0</v>
      </c>
      <c r="Y9769">
        <v>0</v>
      </c>
    </row>
    <row r="9770" spans="1:25" x14ac:dyDescent="0.3">
      <c r="A9770" s="2">
        <v>45973</v>
      </c>
      <c r="B9770" t="s">
        <v>15</v>
      </c>
      <c r="C9770">
        <v>120</v>
      </c>
      <c r="D9770">
        <v>0</v>
      </c>
      <c r="F9770">
        <v>0</v>
      </c>
      <c r="G9770">
        <v>0</v>
      </c>
      <c r="H9770">
        <v>0</v>
      </c>
      <c r="I9770" t="s">
        <v>149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5" x14ac:dyDescent="0.3">
      <c r="A9771" s="2">
        <v>45973</v>
      </c>
      <c r="B9771" t="s">
        <v>112</v>
      </c>
      <c r="C9771">
        <v>357</v>
      </c>
      <c r="D9771">
        <v>3</v>
      </c>
      <c r="E9771">
        <v>1.42</v>
      </c>
      <c r="F9771">
        <v>0.84</v>
      </c>
      <c r="G9771">
        <v>4.26</v>
      </c>
      <c r="H9771">
        <v>4.26</v>
      </c>
      <c r="I9771" t="s">
        <v>149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X9771">
        <v>0</v>
      </c>
      <c r="Y9771">
        <v>0</v>
      </c>
    </row>
    <row r="9772" spans="1:25" x14ac:dyDescent="0.3">
      <c r="A9772" s="2">
        <v>45973</v>
      </c>
      <c r="B9772" t="s">
        <v>15</v>
      </c>
      <c r="C9772">
        <v>172</v>
      </c>
      <c r="D9772">
        <v>2</v>
      </c>
      <c r="E9772">
        <v>0.93</v>
      </c>
      <c r="F9772">
        <v>1.163</v>
      </c>
      <c r="G9772">
        <v>1.86</v>
      </c>
      <c r="H9772">
        <v>1.86</v>
      </c>
      <c r="I9772" t="s">
        <v>149</v>
      </c>
      <c r="J9772">
        <v>1</v>
      </c>
      <c r="K9772">
        <v>1</v>
      </c>
      <c r="L9772">
        <v>1</v>
      </c>
      <c r="M9772">
        <v>1</v>
      </c>
      <c r="N9772">
        <v>1</v>
      </c>
      <c r="O9772">
        <v>1</v>
      </c>
      <c r="P9772">
        <v>1</v>
      </c>
      <c r="Q9772">
        <v>1</v>
      </c>
      <c r="R9772">
        <v>21.88</v>
      </c>
      <c r="S9772">
        <v>21.88</v>
      </c>
      <c r="T9772">
        <v>21.88</v>
      </c>
      <c r="U9772">
        <v>21.88</v>
      </c>
      <c r="V9772">
        <v>8.5009140769999991</v>
      </c>
      <c r="W9772">
        <v>8.5009140769999991</v>
      </c>
      <c r="X9772">
        <v>11.763440859999999</v>
      </c>
      <c r="Y9772">
        <v>11.763440859999999</v>
      </c>
    </row>
    <row r="9773" spans="1:25" x14ac:dyDescent="0.3">
      <c r="A9773" s="2">
        <v>45973</v>
      </c>
      <c r="B9773" t="s">
        <v>15</v>
      </c>
      <c r="C9773">
        <v>121</v>
      </c>
      <c r="D9773">
        <v>2</v>
      </c>
      <c r="E9773">
        <v>1.635</v>
      </c>
      <c r="F9773">
        <v>1.653</v>
      </c>
      <c r="G9773">
        <v>3.27</v>
      </c>
      <c r="H9773">
        <v>3.27</v>
      </c>
      <c r="I9773" t="s">
        <v>149</v>
      </c>
      <c r="J9773">
        <v>1</v>
      </c>
      <c r="K9773">
        <v>1</v>
      </c>
      <c r="L9773">
        <v>1</v>
      </c>
      <c r="M9773">
        <v>1</v>
      </c>
      <c r="N9773">
        <v>1</v>
      </c>
      <c r="O9773">
        <v>1</v>
      </c>
      <c r="P9773">
        <v>1</v>
      </c>
      <c r="Q9773">
        <v>1</v>
      </c>
      <c r="R9773">
        <v>21.49</v>
      </c>
      <c r="S9773">
        <v>21.49</v>
      </c>
      <c r="T9773">
        <v>21.49</v>
      </c>
      <c r="U9773">
        <v>21.49</v>
      </c>
      <c r="V9773">
        <v>15.21637971</v>
      </c>
      <c r="W9773">
        <v>15.21637971</v>
      </c>
      <c r="X9773">
        <v>6.5718654430000001</v>
      </c>
      <c r="Y9773">
        <v>6.5718654430000001</v>
      </c>
    </row>
    <row r="9774" spans="1:25" x14ac:dyDescent="0.3">
      <c r="A9774" s="2">
        <v>45973</v>
      </c>
      <c r="B9774" t="s">
        <v>112</v>
      </c>
      <c r="C9774">
        <v>1359</v>
      </c>
      <c r="D9774">
        <v>6</v>
      </c>
      <c r="E9774">
        <v>1.2350000000000001</v>
      </c>
      <c r="F9774">
        <v>0.442</v>
      </c>
      <c r="G9774">
        <v>7.41</v>
      </c>
      <c r="H9774">
        <v>7.41</v>
      </c>
      <c r="I9774" t="s">
        <v>149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X9774">
        <v>0</v>
      </c>
      <c r="Y9774">
        <v>0</v>
      </c>
    </row>
    <row r="9775" spans="1:25" x14ac:dyDescent="0.3">
      <c r="A9775" s="2">
        <v>45973</v>
      </c>
      <c r="B9775" t="s">
        <v>15</v>
      </c>
      <c r="C9775">
        <v>141</v>
      </c>
      <c r="D9775">
        <v>0</v>
      </c>
      <c r="F9775">
        <v>0</v>
      </c>
      <c r="G9775">
        <v>0</v>
      </c>
      <c r="H9775">
        <v>0</v>
      </c>
      <c r="I9775" t="s">
        <v>149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5" x14ac:dyDescent="0.3">
      <c r="A9776" s="2">
        <v>45973</v>
      </c>
      <c r="B9776" t="s">
        <v>112</v>
      </c>
      <c r="C9776">
        <v>2135</v>
      </c>
      <c r="D9776">
        <v>12</v>
      </c>
      <c r="E9776">
        <v>0.84299999999999997</v>
      </c>
      <c r="F9776">
        <v>0.56200000000000006</v>
      </c>
      <c r="G9776">
        <v>10.119999999999999</v>
      </c>
      <c r="H9776">
        <v>10.119999999999999</v>
      </c>
      <c r="I9776" t="s">
        <v>149</v>
      </c>
      <c r="J9776">
        <v>1</v>
      </c>
      <c r="K9776">
        <v>1</v>
      </c>
      <c r="L9776">
        <v>1</v>
      </c>
      <c r="M9776">
        <v>1</v>
      </c>
      <c r="N9776">
        <v>1</v>
      </c>
      <c r="O9776">
        <v>1</v>
      </c>
      <c r="P9776">
        <v>1</v>
      </c>
      <c r="Q9776">
        <v>1</v>
      </c>
      <c r="R9776">
        <v>21.49</v>
      </c>
      <c r="S9776">
        <v>21.49</v>
      </c>
      <c r="T9776">
        <v>21.49</v>
      </c>
      <c r="U9776">
        <v>21.49</v>
      </c>
      <c r="V9776">
        <v>47.091670540000003</v>
      </c>
      <c r="W9776">
        <v>47.091670540000003</v>
      </c>
      <c r="X9776">
        <v>2.1235177869999999</v>
      </c>
      <c r="Y9776">
        <v>2.1235177869999999</v>
      </c>
    </row>
    <row r="9777" spans="1:25" x14ac:dyDescent="0.3">
      <c r="A9777" s="2">
        <v>45973</v>
      </c>
      <c r="B9777" t="s">
        <v>100</v>
      </c>
      <c r="C9777">
        <v>8</v>
      </c>
      <c r="D9777">
        <v>0</v>
      </c>
      <c r="F9777">
        <v>0</v>
      </c>
      <c r="G9777">
        <v>0</v>
      </c>
      <c r="H9777">
        <v>0</v>
      </c>
      <c r="I9777" t="s">
        <v>149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5" x14ac:dyDescent="0.3">
      <c r="A9778" s="2">
        <v>45973</v>
      </c>
      <c r="B9778" t="s">
        <v>54</v>
      </c>
      <c r="C9778">
        <v>373</v>
      </c>
      <c r="D9778">
        <v>4</v>
      </c>
      <c r="E9778">
        <v>1.133</v>
      </c>
      <c r="F9778">
        <v>1.0720000000000001</v>
      </c>
      <c r="G9778">
        <v>4.53</v>
      </c>
      <c r="H9778">
        <v>4.53</v>
      </c>
      <c r="I9778" t="s">
        <v>149</v>
      </c>
      <c r="J9778">
        <v>1</v>
      </c>
      <c r="K9778">
        <v>1</v>
      </c>
      <c r="L9778">
        <v>1</v>
      </c>
      <c r="M9778">
        <v>1</v>
      </c>
      <c r="N9778">
        <v>1</v>
      </c>
      <c r="O9778">
        <v>1</v>
      </c>
      <c r="P9778">
        <v>1</v>
      </c>
      <c r="Q9778">
        <v>1</v>
      </c>
      <c r="R9778">
        <v>22.88</v>
      </c>
      <c r="S9778">
        <v>22.88</v>
      </c>
      <c r="T9778">
        <v>22.88</v>
      </c>
      <c r="U9778">
        <v>22.88</v>
      </c>
      <c r="V9778">
        <v>19.798951049999999</v>
      </c>
      <c r="W9778">
        <v>19.798951049999999</v>
      </c>
      <c r="X9778">
        <v>5.0507726269999997</v>
      </c>
      <c r="Y9778">
        <v>5.0507726269999997</v>
      </c>
    </row>
    <row r="9779" spans="1:25" x14ac:dyDescent="0.3">
      <c r="A9779" s="2">
        <v>45973</v>
      </c>
      <c r="B9779" t="s">
        <v>60</v>
      </c>
      <c r="C9779">
        <v>580</v>
      </c>
      <c r="D9779">
        <v>6</v>
      </c>
      <c r="E9779">
        <v>0.84499999999999997</v>
      </c>
      <c r="F9779">
        <v>1.034</v>
      </c>
      <c r="G9779">
        <v>5.07</v>
      </c>
      <c r="H9779">
        <v>5.07</v>
      </c>
      <c r="I9779" t="s">
        <v>149</v>
      </c>
      <c r="J9779">
        <v>1</v>
      </c>
      <c r="K9779">
        <v>1</v>
      </c>
      <c r="L9779">
        <v>1</v>
      </c>
      <c r="M9779">
        <v>1</v>
      </c>
      <c r="N9779">
        <v>1</v>
      </c>
      <c r="O9779">
        <v>1</v>
      </c>
      <c r="P9779">
        <v>1</v>
      </c>
      <c r="Q9779">
        <v>1</v>
      </c>
      <c r="R9779">
        <v>36.880000000000003</v>
      </c>
      <c r="S9779">
        <v>36.880000000000003</v>
      </c>
      <c r="T9779">
        <v>36.880000000000003</v>
      </c>
      <c r="U9779">
        <v>36.880000000000003</v>
      </c>
      <c r="V9779">
        <v>13.7472885</v>
      </c>
      <c r="W9779">
        <v>13.7472885</v>
      </c>
      <c r="X9779">
        <v>7.2741617359999999</v>
      </c>
      <c r="Y9779">
        <v>7.2741617359999999</v>
      </c>
    </row>
    <row r="9780" spans="1:25" x14ac:dyDescent="0.3">
      <c r="A9780" s="2">
        <v>45973</v>
      </c>
      <c r="B9780" t="s">
        <v>60</v>
      </c>
      <c r="C9780">
        <v>1297</v>
      </c>
      <c r="D9780">
        <v>5</v>
      </c>
      <c r="E9780">
        <v>0.99</v>
      </c>
      <c r="F9780">
        <v>0.38600000000000001</v>
      </c>
      <c r="G9780">
        <v>4.95</v>
      </c>
      <c r="H9780">
        <v>4.95</v>
      </c>
      <c r="I9780" t="s">
        <v>149</v>
      </c>
      <c r="J9780">
        <v>2</v>
      </c>
      <c r="K9780">
        <v>2</v>
      </c>
      <c r="L9780">
        <v>3</v>
      </c>
      <c r="M9780">
        <v>3</v>
      </c>
      <c r="N9780">
        <v>2</v>
      </c>
      <c r="O9780">
        <v>2</v>
      </c>
      <c r="P9780">
        <v>3</v>
      </c>
      <c r="Q9780">
        <v>3</v>
      </c>
      <c r="R9780">
        <v>43.76</v>
      </c>
      <c r="S9780">
        <v>43.76</v>
      </c>
      <c r="T9780">
        <v>65.64</v>
      </c>
      <c r="U9780">
        <v>65.64</v>
      </c>
      <c r="V9780">
        <v>11.311700180000001</v>
      </c>
      <c r="W9780">
        <v>7.5411334549999998</v>
      </c>
      <c r="X9780">
        <v>8.8404040399999992</v>
      </c>
      <c r="Y9780">
        <v>13.260606060000001</v>
      </c>
    </row>
    <row r="9781" spans="1:25" x14ac:dyDescent="0.3">
      <c r="A9781" s="2">
        <v>45973</v>
      </c>
      <c r="B9781" t="s">
        <v>100</v>
      </c>
      <c r="C9781">
        <v>12</v>
      </c>
      <c r="D9781">
        <v>1</v>
      </c>
      <c r="E9781">
        <v>0.45</v>
      </c>
      <c r="F9781">
        <v>8.3330000000000002</v>
      </c>
      <c r="G9781">
        <v>0.45</v>
      </c>
      <c r="H9781">
        <v>0.45</v>
      </c>
      <c r="I9781" t="s">
        <v>149</v>
      </c>
      <c r="J9781">
        <v>1</v>
      </c>
      <c r="K9781">
        <v>1</v>
      </c>
      <c r="L9781">
        <v>1</v>
      </c>
      <c r="M9781">
        <v>1</v>
      </c>
      <c r="N9781">
        <v>1</v>
      </c>
      <c r="O9781">
        <v>1</v>
      </c>
      <c r="P9781">
        <v>1</v>
      </c>
      <c r="Q9781">
        <v>1</v>
      </c>
      <c r="R9781">
        <v>11.49</v>
      </c>
      <c r="S9781">
        <v>11.49</v>
      </c>
      <c r="T9781">
        <v>11.49</v>
      </c>
      <c r="U9781">
        <v>11.49</v>
      </c>
      <c r="V9781">
        <v>3.9164490860000001</v>
      </c>
      <c r="W9781">
        <v>3.9164490860000001</v>
      </c>
      <c r="X9781">
        <v>25.533333330000001</v>
      </c>
      <c r="Y9781">
        <v>25.533333330000001</v>
      </c>
    </row>
    <row r="9782" spans="1:25" x14ac:dyDescent="0.3">
      <c r="A9782" s="2">
        <v>45973</v>
      </c>
      <c r="B9782" t="s">
        <v>54</v>
      </c>
      <c r="C9782">
        <v>659</v>
      </c>
      <c r="D9782">
        <v>9</v>
      </c>
      <c r="E9782">
        <v>1.052</v>
      </c>
      <c r="F9782">
        <v>1.3660000000000001</v>
      </c>
      <c r="G9782">
        <v>9.4700000000000006</v>
      </c>
      <c r="H9782">
        <v>9.4700000000000006</v>
      </c>
      <c r="I9782" t="s">
        <v>149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X9782">
        <v>0</v>
      </c>
      <c r="Y9782">
        <v>0</v>
      </c>
    </row>
    <row r="9783" spans="1:25" x14ac:dyDescent="0.3">
      <c r="A9783" s="2">
        <v>45973</v>
      </c>
      <c r="B9783" t="s">
        <v>100</v>
      </c>
      <c r="C9783">
        <v>21</v>
      </c>
      <c r="D9783">
        <v>0</v>
      </c>
      <c r="F9783">
        <v>0</v>
      </c>
      <c r="G9783">
        <v>0</v>
      </c>
      <c r="H9783">
        <v>0</v>
      </c>
      <c r="I9783" t="s">
        <v>149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5" x14ac:dyDescent="0.3">
      <c r="A9784" s="2">
        <v>45973</v>
      </c>
      <c r="B9784" t="s">
        <v>54</v>
      </c>
      <c r="C9784">
        <v>313</v>
      </c>
      <c r="D9784">
        <v>5</v>
      </c>
      <c r="E9784">
        <v>0.96799999999999997</v>
      </c>
      <c r="F9784">
        <v>1.597</v>
      </c>
      <c r="G9784">
        <v>4.84</v>
      </c>
      <c r="H9784">
        <v>4.84</v>
      </c>
      <c r="I9784" t="s">
        <v>149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</v>
      </c>
      <c r="P9784">
        <v>1</v>
      </c>
      <c r="Q9784">
        <v>1</v>
      </c>
      <c r="R9784">
        <v>34.49</v>
      </c>
      <c r="S9784">
        <v>34.49</v>
      </c>
      <c r="T9784">
        <v>34.49</v>
      </c>
      <c r="U9784">
        <v>34.49</v>
      </c>
      <c r="V9784">
        <v>14.03305306</v>
      </c>
      <c r="W9784">
        <v>14.03305306</v>
      </c>
      <c r="X9784">
        <v>7.126033058</v>
      </c>
      <c r="Y9784">
        <v>7.126033058</v>
      </c>
    </row>
    <row r="9785" spans="1:25" x14ac:dyDescent="0.3">
      <c r="A9785" s="2">
        <v>45973</v>
      </c>
      <c r="B9785" t="s">
        <v>60</v>
      </c>
      <c r="C9785">
        <v>881</v>
      </c>
      <c r="D9785">
        <v>5</v>
      </c>
      <c r="E9785">
        <v>0.94</v>
      </c>
      <c r="F9785">
        <v>0.56799999999999995</v>
      </c>
      <c r="G9785">
        <v>4.7</v>
      </c>
      <c r="H9785">
        <v>4.7</v>
      </c>
      <c r="I9785" t="s">
        <v>149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X9785">
        <v>0</v>
      </c>
      <c r="Y9785">
        <v>0</v>
      </c>
    </row>
    <row r="9786" spans="1:25" x14ac:dyDescent="0.3">
      <c r="A9786" s="2">
        <v>45973</v>
      </c>
      <c r="B9786" t="s">
        <v>54</v>
      </c>
      <c r="C9786">
        <v>998</v>
      </c>
      <c r="D9786">
        <v>7</v>
      </c>
      <c r="E9786">
        <v>0.53600000000000003</v>
      </c>
      <c r="F9786">
        <v>0.70099999999999996</v>
      </c>
      <c r="G9786">
        <v>3.75</v>
      </c>
      <c r="H9786">
        <v>3.75</v>
      </c>
      <c r="I9786" t="s">
        <v>149</v>
      </c>
      <c r="J9786">
        <v>4</v>
      </c>
      <c r="K9786">
        <v>4</v>
      </c>
      <c r="L9786">
        <v>4</v>
      </c>
      <c r="M9786">
        <v>4</v>
      </c>
      <c r="N9786">
        <v>4</v>
      </c>
      <c r="O9786">
        <v>4</v>
      </c>
      <c r="P9786">
        <v>4</v>
      </c>
      <c r="Q9786">
        <v>4</v>
      </c>
      <c r="R9786">
        <v>103.25</v>
      </c>
      <c r="S9786">
        <v>103.25</v>
      </c>
      <c r="T9786">
        <v>103.25</v>
      </c>
      <c r="U9786">
        <v>103.25</v>
      </c>
      <c r="V9786">
        <v>3.6319612590000001</v>
      </c>
      <c r="W9786">
        <v>3.6319612590000001</v>
      </c>
      <c r="X9786">
        <v>27.533333330000001</v>
      </c>
      <c r="Y9786">
        <v>27.533333330000001</v>
      </c>
    </row>
    <row r="9787" spans="1:25" x14ac:dyDescent="0.3">
      <c r="A9787" s="2">
        <v>45973</v>
      </c>
      <c r="B9787" t="s">
        <v>100</v>
      </c>
      <c r="C9787">
        <v>24</v>
      </c>
      <c r="D9787">
        <v>0</v>
      </c>
      <c r="F9787">
        <v>0</v>
      </c>
      <c r="G9787">
        <v>0</v>
      </c>
      <c r="H9787">
        <v>0</v>
      </c>
      <c r="I9787" t="s">
        <v>149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5" x14ac:dyDescent="0.3">
      <c r="A9788" s="2">
        <v>45973</v>
      </c>
      <c r="B9788" t="s">
        <v>60</v>
      </c>
      <c r="C9788">
        <v>1912</v>
      </c>
      <c r="D9788">
        <v>16</v>
      </c>
      <c r="E9788">
        <v>0.54800000000000004</v>
      </c>
      <c r="F9788">
        <v>0.83699999999999997</v>
      </c>
      <c r="G9788">
        <v>8.77</v>
      </c>
      <c r="H9788">
        <v>8.77</v>
      </c>
      <c r="I9788" t="s">
        <v>149</v>
      </c>
      <c r="J9788">
        <v>1</v>
      </c>
      <c r="K9788">
        <v>1</v>
      </c>
      <c r="L9788">
        <v>1</v>
      </c>
      <c r="M9788">
        <v>1</v>
      </c>
      <c r="N9788">
        <v>3</v>
      </c>
      <c r="O9788">
        <v>3</v>
      </c>
      <c r="P9788">
        <v>3</v>
      </c>
      <c r="Q9788">
        <v>3</v>
      </c>
      <c r="R9788">
        <v>65.64</v>
      </c>
      <c r="S9788">
        <v>65.64</v>
      </c>
      <c r="T9788">
        <v>65.64</v>
      </c>
      <c r="U9788">
        <v>65.64</v>
      </c>
      <c r="V9788">
        <v>13.360755640000001</v>
      </c>
      <c r="W9788">
        <v>13.360755640000001</v>
      </c>
      <c r="X9788">
        <v>7.4846066130000004</v>
      </c>
      <c r="Y9788">
        <v>7.4846066130000004</v>
      </c>
    </row>
    <row r="9789" spans="1:25" x14ac:dyDescent="0.3">
      <c r="A9789" s="2">
        <v>45973</v>
      </c>
      <c r="B9789" t="s">
        <v>48</v>
      </c>
      <c r="C9789">
        <v>244</v>
      </c>
      <c r="D9789">
        <v>1</v>
      </c>
      <c r="E9789">
        <v>1.41</v>
      </c>
      <c r="F9789">
        <v>0.41</v>
      </c>
      <c r="G9789">
        <v>1.41</v>
      </c>
      <c r="H9789">
        <v>1.41</v>
      </c>
      <c r="I9789" t="s">
        <v>149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X9789">
        <v>0</v>
      </c>
      <c r="Y9789">
        <v>0</v>
      </c>
    </row>
    <row r="9790" spans="1:25" x14ac:dyDescent="0.3">
      <c r="A9790" s="2">
        <v>45973</v>
      </c>
      <c r="B9790" t="s">
        <v>48</v>
      </c>
      <c r="C9790">
        <v>364</v>
      </c>
      <c r="D9790">
        <v>1</v>
      </c>
      <c r="E9790">
        <v>1.5</v>
      </c>
      <c r="F9790">
        <v>0.27500000000000002</v>
      </c>
      <c r="G9790">
        <v>1.5</v>
      </c>
      <c r="H9790">
        <v>1.5</v>
      </c>
      <c r="I9790" t="s">
        <v>149</v>
      </c>
      <c r="J9790">
        <v>1</v>
      </c>
      <c r="K9790">
        <v>1</v>
      </c>
      <c r="L9790">
        <v>1</v>
      </c>
      <c r="M9790">
        <v>1</v>
      </c>
      <c r="N9790">
        <v>2</v>
      </c>
      <c r="O9790">
        <v>2</v>
      </c>
      <c r="P9790">
        <v>2</v>
      </c>
      <c r="Q9790">
        <v>2</v>
      </c>
      <c r="R9790">
        <v>56.98</v>
      </c>
      <c r="S9790">
        <v>56.98</v>
      </c>
      <c r="T9790">
        <v>56.98</v>
      </c>
      <c r="U9790">
        <v>56.98</v>
      </c>
      <c r="V9790">
        <v>2.6325026330000001</v>
      </c>
      <c r="W9790">
        <v>2.6325026330000001</v>
      </c>
      <c r="X9790">
        <v>37.986666669999998</v>
      </c>
      <c r="Y9790">
        <v>37.986666669999998</v>
      </c>
    </row>
    <row r="9791" spans="1:25" x14ac:dyDescent="0.3">
      <c r="A9791" s="2">
        <v>45973</v>
      </c>
      <c r="B9791" t="s">
        <v>48</v>
      </c>
      <c r="C9791">
        <v>600</v>
      </c>
      <c r="D9791">
        <v>7</v>
      </c>
      <c r="E9791">
        <v>1.5</v>
      </c>
      <c r="F9791">
        <v>1.167</v>
      </c>
      <c r="G9791">
        <v>10.5</v>
      </c>
      <c r="H9791">
        <v>10.5</v>
      </c>
      <c r="I9791" t="s">
        <v>149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X9791">
        <v>0</v>
      </c>
      <c r="Y9791">
        <v>0</v>
      </c>
    </row>
    <row r="9792" spans="1:25" x14ac:dyDescent="0.3">
      <c r="A9792" s="2">
        <v>45973</v>
      </c>
      <c r="B9792" t="s">
        <v>48</v>
      </c>
      <c r="C9792">
        <v>765</v>
      </c>
      <c r="D9792">
        <v>1</v>
      </c>
      <c r="E9792">
        <v>0.83</v>
      </c>
      <c r="F9792">
        <v>0.13100000000000001</v>
      </c>
      <c r="G9792">
        <v>0.83</v>
      </c>
      <c r="H9792">
        <v>0.83</v>
      </c>
      <c r="I9792" t="s">
        <v>149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X9792">
        <v>0</v>
      </c>
      <c r="Y9792">
        <v>0</v>
      </c>
    </row>
    <row r="9793" spans="1:25" x14ac:dyDescent="0.3">
      <c r="A9793" s="2">
        <v>45973</v>
      </c>
      <c r="B9793" t="s">
        <v>19</v>
      </c>
      <c r="C9793">
        <v>11</v>
      </c>
      <c r="D9793">
        <v>0</v>
      </c>
      <c r="F9793">
        <v>0</v>
      </c>
      <c r="G9793">
        <v>0</v>
      </c>
      <c r="H9793">
        <v>0</v>
      </c>
      <c r="I9793" t="s">
        <v>149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5" x14ac:dyDescent="0.3">
      <c r="A9794" s="2">
        <v>45973</v>
      </c>
      <c r="B9794" t="s">
        <v>90</v>
      </c>
      <c r="C9794">
        <v>7</v>
      </c>
      <c r="D9794">
        <v>0</v>
      </c>
      <c r="F9794">
        <v>0</v>
      </c>
      <c r="G9794">
        <v>0</v>
      </c>
      <c r="H9794">
        <v>0</v>
      </c>
      <c r="I9794" t="s">
        <v>149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5" x14ac:dyDescent="0.3">
      <c r="A9795" s="2">
        <v>45973</v>
      </c>
      <c r="B9795" t="s">
        <v>19</v>
      </c>
      <c r="C9795">
        <v>20</v>
      </c>
      <c r="D9795">
        <v>0</v>
      </c>
      <c r="F9795">
        <v>0</v>
      </c>
      <c r="G9795">
        <v>0</v>
      </c>
      <c r="H9795">
        <v>0</v>
      </c>
      <c r="I9795" t="s">
        <v>149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5" x14ac:dyDescent="0.3">
      <c r="A9796" s="2">
        <v>45973</v>
      </c>
      <c r="B9796" t="s">
        <v>90</v>
      </c>
      <c r="C9796">
        <v>11</v>
      </c>
      <c r="D9796">
        <v>0</v>
      </c>
      <c r="F9796">
        <v>0</v>
      </c>
      <c r="G9796">
        <v>0</v>
      </c>
      <c r="H9796">
        <v>0</v>
      </c>
      <c r="I9796" t="s">
        <v>149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5" x14ac:dyDescent="0.3">
      <c r="A9797" s="2">
        <v>45973</v>
      </c>
      <c r="B9797" t="s">
        <v>19</v>
      </c>
      <c r="C9797">
        <v>33</v>
      </c>
      <c r="D9797">
        <v>0</v>
      </c>
      <c r="F9797">
        <v>0</v>
      </c>
      <c r="G9797">
        <v>0</v>
      </c>
      <c r="H9797">
        <v>0</v>
      </c>
      <c r="I9797" t="s">
        <v>149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5" x14ac:dyDescent="0.3">
      <c r="A9798" s="2">
        <v>45973</v>
      </c>
      <c r="B9798" t="s">
        <v>90</v>
      </c>
      <c r="C9798">
        <v>9</v>
      </c>
      <c r="D9798">
        <v>0</v>
      </c>
      <c r="F9798">
        <v>0</v>
      </c>
      <c r="G9798">
        <v>0</v>
      </c>
      <c r="H9798">
        <v>0</v>
      </c>
      <c r="I9798" t="s">
        <v>149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5" x14ac:dyDescent="0.3">
      <c r="A9799" s="2">
        <v>45973</v>
      </c>
      <c r="B9799" t="s">
        <v>19</v>
      </c>
      <c r="C9799">
        <v>57</v>
      </c>
      <c r="D9799">
        <v>0</v>
      </c>
      <c r="F9799">
        <v>0</v>
      </c>
      <c r="G9799">
        <v>0</v>
      </c>
      <c r="H9799">
        <v>0</v>
      </c>
      <c r="I9799" t="s">
        <v>149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5" x14ac:dyDescent="0.3">
      <c r="A9800" s="2">
        <v>45973</v>
      </c>
      <c r="B9800" t="s">
        <v>90</v>
      </c>
      <c r="C9800">
        <v>8</v>
      </c>
      <c r="D9800">
        <v>1</v>
      </c>
      <c r="E9800">
        <v>0.42</v>
      </c>
      <c r="F9800">
        <v>12.5</v>
      </c>
      <c r="G9800">
        <v>0.42</v>
      </c>
      <c r="H9800">
        <v>0.42</v>
      </c>
      <c r="I9800" t="s">
        <v>149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X9800">
        <v>0</v>
      </c>
      <c r="Y9800">
        <v>0</v>
      </c>
    </row>
    <row r="9801" spans="1:25" x14ac:dyDescent="0.3">
      <c r="A9801" s="2">
        <v>45973</v>
      </c>
      <c r="B9801" t="s">
        <v>58</v>
      </c>
      <c r="C9801">
        <v>214</v>
      </c>
      <c r="D9801">
        <v>6</v>
      </c>
      <c r="E9801">
        <v>1.1100000000000001</v>
      </c>
      <c r="F9801">
        <v>2.8039999999999998</v>
      </c>
      <c r="G9801">
        <v>6.66</v>
      </c>
      <c r="H9801">
        <v>6.66</v>
      </c>
      <c r="I9801" t="s">
        <v>149</v>
      </c>
      <c r="J9801">
        <v>2</v>
      </c>
      <c r="K9801">
        <v>2</v>
      </c>
      <c r="L9801">
        <v>2</v>
      </c>
      <c r="M9801">
        <v>2</v>
      </c>
      <c r="N9801">
        <v>2</v>
      </c>
      <c r="O9801">
        <v>2</v>
      </c>
      <c r="P9801">
        <v>2</v>
      </c>
      <c r="Q9801">
        <v>2</v>
      </c>
      <c r="R9801">
        <v>116.65</v>
      </c>
      <c r="S9801">
        <v>116.65</v>
      </c>
      <c r="T9801">
        <v>116.65</v>
      </c>
      <c r="U9801">
        <v>116.65</v>
      </c>
      <c r="V9801">
        <v>5.7093870549999997</v>
      </c>
      <c r="W9801">
        <v>5.7093870549999997</v>
      </c>
      <c r="X9801">
        <v>17.51501502</v>
      </c>
      <c r="Y9801">
        <v>17.51501502</v>
      </c>
    </row>
    <row r="9802" spans="1:25" x14ac:dyDescent="0.3">
      <c r="A9802" s="2">
        <v>45973</v>
      </c>
      <c r="B9802" t="s">
        <v>110</v>
      </c>
      <c r="C9802">
        <v>175</v>
      </c>
      <c r="D9802">
        <v>1</v>
      </c>
      <c r="E9802">
        <v>1.26</v>
      </c>
      <c r="F9802">
        <v>0.57099999999999995</v>
      </c>
      <c r="G9802">
        <v>1.26</v>
      </c>
      <c r="H9802">
        <v>1.26</v>
      </c>
      <c r="I9802" t="s">
        <v>149</v>
      </c>
      <c r="J9802">
        <v>0</v>
      </c>
      <c r="K9802">
        <v>3</v>
      </c>
      <c r="L9802">
        <v>3</v>
      </c>
      <c r="M9802">
        <v>3</v>
      </c>
      <c r="N9802">
        <v>0</v>
      </c>
      <c r="O9802">
        <v>3</v>
      </c>
      <c r="P9802">
        <v>3</v>
      </c>
      <c r="Q9802">
        <v>3</v>
      </c>
      <c r="R9802">
        <v>0</v>
      </c>
      <c r="S9802">
        <v>93.96</v>
      </c>
      <c r="T9802">
        <v>93.96</v>
      </c>
      <c r="U9802">
        <v>93.96</v>
      </c>
      <c r="V9802">
        <v>1.3409961690000001</v>
      </c>
      <c r="W9802">
        <v>1.3409961690000001</v>
      </c>
      <c r="X9802">
        <v>74.571428569999995</v>
      </c>
      <c r="Y9802">
        <v>74.571428569999995</v>
      </c>
    </row>
    <row r="9803" spans="1:25" x14ac:dyDescent="0.3">
      <c r="A9803" s="2">
        <v>45973</v>
      </c>
      <c r="B9803" t="s">
        <v>34</v>
      </c>
      <c r="C9803">
        <v>399</v>
      </c>
      <c r="D9803">
        <v>1</v>
      </c>
      <c r="E9803">
        <v>1.83</v>
      </c>
      <c r="F9803">
        <v>0.251</v>
      </c>
      <c r="G9803">
        <v>1.83</v>
      </c>
      <c r="H9803">
        <v>1.83</v>
      </c>
      <c r="I9803" t="s">
        <v>149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X9803">
        <v>0</v>
      </c>
      <c r="Y9803">
        <v>0</v>
      </c>
    </row>
    <row r="9804" spans="1:25" x14ac:dyDescent="0.3">
      <c r="A9804" s="2">
        <v>45973</v>
      </c>
      <c r="B9804" t="s">
        <v>28</v>
      </c>
      <c r="C9804">
        <v>38</v>
      </c>
      <c r="D9804">
        <v>0</v>
      </c>
      <c r="F9804">
        <v>0</v>
      </c>
      <c r="G9804">
        <v>0</v>
      </c>
      <c r="H9804">
        <v>0</v>
      </c>
      <c r="I9804" t="s">
        <v>149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5" x14ac:dyDescent="0.3">
      <c r="A9805" s="2">
        <v>45973</v>
      </c>
      <c r="B9805" t="s">
        <v>58</v>
      </c>
      <c r="C9805">
        <v>202</v>
      </c>
      <c r="D9805">
        <v>2</v>
      </c>
      <c r="E9805">
        <v>0.81499999999999995</v>
      </c>
      <c r="F9805">
        <v>0.99</v>
      </c>
      <c r="G9805">
        <v>1.63</v>
      </c>
      <c r="H9805">
        <v>1.63</v>
      </c>
      <c r="I9805" t="s">
        <v>149</v>
      </c>
      <c r="J9805">
        <v>0</v>
      </c>
      <c r="K9805">
        <v>1</v>
      </c>
      <c r="L9805">
        <v>1</v>
      </c>
      <c r="M9805">
        <v>1</v>
      </c>
      <c r="N9805">
        <v>0</v>
      </c>
      <c r="O9805">
        <v>1</v>
      </c>
      <c r="P9805">
        <v>1</v>
      </c>
      <c r="Q9805">
        <v>1</v>
      </c>
      <c r="R9805">
        <v>0</v>
      </c>
      <c r="S9805">
        <v>11.49</v>
      </c>
      <c r="T9805">
        <v>11.49</v>
      </c>
      <c r="U9805">
        <v>11.49</v>
      </c>
      <c r="V9805">
        <v>14.18624891</v>
      </c>
      <c r="W9805">
        <v>14.18624891</v>
      </c>
      <c r="X9805">
        <v>7.0490797550000002</v>
      </c>
      <c r="Y9805">
        <v>7.0490797550000002</v>
      </c>
    </row>
    <row r="9806" spans="1:25" x14ac:dyDescent="0.3">
      <c r="A9806" s="2">
        <v>45973</v>
      </c>
      <c r="B9806" t="s">
        <v>110</v>
      </c>
      <c r="C9806">
        <v>357</v>
      </c>
      <c r="D9806">
        <v>1</v>
      </c>
      <c r="E9806">
        <v>0.96</v>
      </c>
      <c r="F9806">
        <v>0.28000000000000003</v>
      </c>
      <c r="G9806">
        <v>0.96</v>
      </c>
      <c r="H9806">
        <v>0.96</v>
      </c>
      <c r="I9806" t="s">
        <v>149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X9806">
        <v>0</v>
      </c>
      <c r="Y9806">
        <v>0</v>
      </c>
    </row>
    <row r="9807" spans="1:25" x14ac:dyDescent="0.3">
      <c r="A9807" s="2">
        <v>45973</v>
      </c>
      <c r="B9807" t="s">
        <v>34</v>
      </c>
      <c r="C9807">
        <v>716</v>
      </c>
      <c r="D9807">
        <v>0</v>
      </c>
      <c r="F9807">
        <v>0</v>
      </c>
      <c r="G9807">
        <v>0</v>
      </c>
      <c r="H9807">
        <v>0</v>
      </c>
      <c r="I9807" t="s">
        <v>149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5" x14ac:dyDescent="0.3">
      <c r="A9808" s="2">
        <v>45973</v>
      </c>
      <c r="B9808" t="s">
        <v>28</v>
      </c>
      <c r="C9808">
        <v>276</v>
      </c>
      <c r="D9808">
        <v>1</v>
      </c>
      <c r="E9808">
        <v>0.63</v>
      </c>
      <c r="F9808">
        <v>0.36199999999999999</v>
      </c>
      <c r="G9808">
        <v>0.63</v>
      </c>
      <c r="H9808">
        <v>0.63</v>
      </c>
      <c r="I9808" t="s">
        <v>149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X9808">
        <v>0</v>
      </c>
      <c r="Y9808">
        <v>0</v>
      </c>
    </row>
    <row r="9809" spans="1:25" x14ac:dyDescent="0.3">
      <c r="A9809" s="2">
        <v>45973</v>
      </c>
      <c r="B9809" t="s">
        <v>28</v>
      </c>
      <c r="C9809">
        <v>33</v>
      </c>
      <c r="D9809">
        <v>1</v>
      </c>
      <c r="E9809">
        <v>1.05</v>
      </c>
      <c r="F9809">
        <v>3.03</v>
      </c>
      <c r="G9809">
        <v>1.05</v>
      </c>
      <c r="H9809">
        <v>1.05</v>
      </c>
      <c r="I9809" t="s">
        <v>149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X9809">
        <v>0</v>
      </c>
      <c r="Y9809">
        <v>0</v>
      </c>
    </row>
    <row r="9810" spans="1:25" x14ac:dyDescent="0.3">
      <c r="A9810" s="2">
        <v>45973</v>
      </c>
      <c r="B9810" t="s">
        <v>58</v>
      </c>
      <c r="C9810">
        <v>305</v>
      </c>
      <c r="D9810">
        <v>3</v>
      </c>
      <c r="E9810">
        <v>0.753</v>
      </c>
      <c r="F9810">
        <v>0.98399999999999999</v>
      </c>
      <c r="G9810">
        <v>2.2599999999999998</v>
      </c>
      <c r="H9810">
        <v>2.2599999999999998</v>
      </c>
      <c r="I9810" t="s">
        <v>149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X9810">
        <v>0</v>
      </c>
      <c r="Y9810">
        <v>0</v>
      </c>
    </row>
    <row r="9811" spans="1:25" x14ac:dyDescent="0.3">
      <c r="A9811" s="2">
        <v>45973</v>
      </c>
      <c r="B9811" t="s">
        <v>110</v>
      </c>
      <c r="C9811">
        <v>251</v>
      </c>
      <c r="D9811">
        <v>2</v>
      </c>
      <c r="E9811">
        <v>2.04</v>
      </c>
      <c r="F9811">
        <v>0.79700000000000004</v>
      </c>
      <c r="G9811">
        <v>4.08</v>
      </c>
      <c r="H9811">
        <v>4.08</v>
      </c>
      <c r="I9811" t="s">
        <v>149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X9811">
        <v>0</v>
      </c>
      <c r="Y9811">
        <v>0</v>
      </c>
    </row>
    <row r="9812" spans="1:25" x14ac:dyDescent="0.3">
      <c r="A9812" s="2">
        <v>45973</v>
      </c>
      <c r="B9812" t="s">
        <v>34</v>
      </c>
      <c r="C9812">
        <v>687</v>
      </c>
      <c r="D9812">
        <v>6</v>
      </c>
      <c r="E9812">
        <v>1.113</v>
      </c>
      <c r="F9812">
        <v>0.873</v>
      </c>
      <c r="G9812">
        <v>6.68</v>
      </c>
      <c r="H9812">
        <v>6.68</v>
      </c>
      <c r="I9812" t="s">
        <v>149</v>
      </c>
      <c r="J9812">
        <v>2</v>
      </c>
      <c r="K9812">
        <v>2</v>
      </c>
      <c r="L9812">
        <v>2</v>
      </c>
      <c r="M9812">
        <v>2</v>
      </c>
      <c r="N9812">
        <v>2</v>
      </c>
      <c r="O9812">
        <v>2</v>
      </c>
      <c r="P9812">
        <v>2</v>
      </c>
      <c r="Q9812">
        <v>2</v>
      </c>
      <c r="R9812">
        <v>39.76</v>
      </c>
      <c r="S9812">
        <v>39.76</v>
      </c>
      <c r="T9812">
        <v>39.76</v>
      </c>
      <c r="U9812">
        <v>39.76</v>
      </c>
      <c r="V9812">
        <v>16.800804830000001</v>
      </c>
      <c r="W9812">
        <v>16.800804830000001</v>
      </c>
      <c r="X9812">
        <v>5.9520958080000002</v>
      </c>
      <c r="Y9812">
        <v>5.9520958080000002</v>
      </c>
    </row>
    <row r="9813" spans="1:25" x14ac:dyDescent="0.3">
      <c r="A9813" s="2">
        <v>45973</v>
      </c>
      <c r="B9813" t="s">
        <v>34</v>
      </c>
      <c r="C9813">
        <v>170</v>
      </c>
      <c r="D9813">
        <v>2</v>
      </c>
      <c r="E9813">
        <v>0.79</v>
      </c>
      <c r="F9813">
        <v>1.1759999999999999</v>
      </c>
      <c r="G9813">
        <v>1.58</v>
      </c>
      <c r="H9813">
        <v>1.58</v>
      </c>
      <c r="I9813" t="s">
        <v>149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X9813">
        <v>0</v>
      </c>
      <c r="Y9813">
        <v>0</v>
      </c>
    </row>
    <row r="9814" spans="1:25" x14ac:dyDescent="0.3">
      <c r="A9814" s="2">
        <v>45973</v>
      </c>
      <c r="B9814" t="s">
        <v>58</v>
      </c>
      <c r="C9814">
        <v>242</v>
      </c>
      <c r="D9814">
        <v>5</v>
      </c>
      <c r="E9814">
        <v>0.45800000000000002</v>
      </c>
      <c r="F9814">
        <v>2.0659999999999998</v>
      </c>
      <c r="G9814">
        <v>2.29</v>
      </c>
      <c r="H9814">
        <v>2.29</v>
      </c>
      <c r="I9814" t="s">
        <v>149</v>
      </c>
      <c r="J9814">
        <v>1</v>
      </c>
      <c r="K9814">
        <v>1</v>
      </c>
      <c r="L9814">
        <v>1</v>
      </c>
      <c r="M9814">
        <v>1</v>
      </c>
      <c r="N9814">
        <v>1</v>
      </c>
      <c r="O9814">
        <v>1</v>
      </c>
      <c r="P9814">
        <v>1</v>
      </c>
      <c r="Q9814">
        <v>1</v>
      </c>
      <c r="R9814">
        <v>24.49</v>
      </c>
      <c r="S9814">
        <v>24.49</v>
      </c>
      <c r="T9814">
        <v>24.49</v>
      </c>
      <c r="U9814">
        <v>24.49</v>
      </c>
      <c r="V9814">
        <v>9.3507554099999997</v>
      </c>
      <c r="W9814">
        <v>9.3507554099999997</v>
      </c>
      <c r="X9814">
        <v>10.69432314</v>
      </c>
      <c r="Y9814">
        <v>10.69432314</v>
      </c>
    </row>
    <row r="9815" spans="1:25" x14ac:dyDescent="0.3">
      <c r="A9815" s="2">
        <v>45973</v>
      </c>
      <c r="B9815" t="s">
        <v>28</v>
      </c>
      <c r="C9815">
        <v>69</v>
      </c>
      <c r="D9815">
        <v>0</v>
      </c>
      <c r="F9815">
        <v>0</v>
      </c>
      <c r="G9815">
        <v>0</v>
      </c>
      <c r="H9815">
        <v>0</v>
      </c>
      <c r="I9815" t="s">
        <v>149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5" x14ac:dyDescent="0.3">
      <c r="A9816" s="2">
        <v>45973</v>
      </c>
      <c r="B9816" t="s">
        <v>110</v>
      </c>
      <c r="C9816">
        <v>2143</v>
      </c>
      <c r="D9816">
        <v>5</v>
      </c>
      <c r="E9816">
        <v>0.53400000000000003</v>
      </c>
      <c r="F9816">
        <v>0.23300000000000001</v>
      </c>
      <c r="G9816">
        <v>2.67</v>
      </c>
      <c r="H9816">
        <v>2.67</v>
      </c>
      <c r="I9816" t="s">
        <v>149</v>
      </c>
      <c r="J9816">
        <v>2</v>
      </c>
      <c r="K9816">
        <v>2</v>
      </c>
      <c r="L9816">
        <v>2</v>
      </c>
      <c r="M9816">
        <v>2</v>
      </c>
      <c r="N9816">
        <v>2</v>
      </c>
      <c r="O9816">
        <v>2</v>
      </c>
      <c r="P9816">
        <v>2</v>
      </c>
      <c r="Q9816">
        <v>2</v>
      </c>
      <c r="R9816">
        <v>68.98</v>
      </c>
      <c r="S9816">
        <v>68.98</v>
      </c>
      <c r="T9816">
        <v>68.98</v>
      </c>
      <c r="U9816">
        <v>68.98</v>
      </c>
      <c r="V9816">
        <v>3.8706871559999998</v>
      </c>
      <c r="W9816">
        <v>3.8706871559999998</v>
      </c>
      <c r="X9816">
        <v>25.835205989999999</v>
      </c>
      <c r="Y9816">
        <v>25.835205989999999</v>
      </c>
    </row>
    <row r="9817" spans="1:25" x14ac:dyDescent="0.3">
      <c r="A9817" s="2">
        <v>45973</v>
      </c>
      <c r="B9817" t="s">
        <v>26</v>
      </c>
      <c r="C9817">
        <v>334</v>
      </c>
      <c r="D9817">
        <v>6</v>
      </c>
      <c r="E9817">
        <v>1.0029999999999999</v>
      </c>
      <c r="F9817">
        <v>1.796</v>
      </c>
      <c r="G9817">
        <v>6.02</v>
      </c>
      <c r="H9817">
        <v>6.02</v>
      </c>
      <c r="I9817" t="s">
        <v>149</v>
      </c>
      <c r="J9817">
        <v>1</v>
      </c>
      <c r="K9817">
        <v>1</v>
      </c>
      <c r="L9817">
        <v>1</v>
      </c>
      <c r="M9817">
        <v>1</v>
      </c>
      <c r="N9817">
        <v>1</v>
      </c>
      <c r="O9817">
        <v>1</v>
      </c>
      <c r="P9817">
        <v>1</v>
      </c>
      <c r="Q9817">
        <v>1</v>
      </c>
      <c r="R9817">
        <v>37.49</v>
      </c>
      <c r="S9817">
        <v>37.49</v>
      </c>
      <c r="T9817">
        <v>37.49</v>
      </c>
      <c r="U9817">
        <v>37.49</v>
      </c>
      <c r="V9817">
        <v>16.05761536</v>
      </c>
      <c r="W9817">
        <v>16.05761536</v>
      </c>
      <c r="X9817">
        <v>6.2275747509999997</v>
      </c>
      <c r="Y9817">
        <v>6.2275747509999997</v>
      </c>
    </row>
    <row r="9818" spans="1:25" x14ac:dyDescent="0.3">
      <c r="A9818" s="2">
        <v>45973</v>
      </c>
      <c r="B9818" t="s">
        <v>30</v>
      </c>
      <c r="C9818">
        <v>7</v>
      </c>
      <c r="D9818">
        <v>0</v>
      </c>
      <c r="F9818">
        <v>0</v>
      </c>
      <c r="G9818">
        <v>0</v>
      </c>
      <c r="H9818">
        <v>0</v>
      </c>
      <c r="I9818" t="s">
        <v>149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5" x14ac:dyDescent="0.3">
      <c r="A9819" s="2">
        <v>45973</v>
      </c>
      <c r="B9819" t="s">
        <v>26</v>
      </c>
      <c r="C9819">
        <v>461</v>
      </c>
      <c r="D9819">
        <v>0</v>
      </c>
      <c r="F9819">
        <v>0</v>
      </c>
      <c r="G9819">
        <v>0</v>
      </c>
      <c r="H9819">
        <v>0</v>
      </c>
      <c r="I9819" t="s">
        <v>149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5" x14ac:dyDescent="0.3">
      <c r="A9820" s="2">
        <v>45973</v>
      </c>
      <c r="B9820" t="s">
        <v>30</v>
      </c>
      <c r="C9820">
        <v>116</v>
      </c>
      <c r="D9820">
        <v>0</v>
      </c>
      <c r="F9820">
        <v>0</v>
      </c>
      <c r="G9820">
        <v>0</v>
      </c>
      <c r="H9820">
        <v>0</v>
      </c>
      <c r="I9820" t="s">
        <v>149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5" x14ac:dyDescent="0.3">
      <c r="A9821" s="2">
        <v>45973</v>
      </c>
      <c r="B9821" t="s">
        <v>26</v>
      </c>
      <c r="C9821">
        <v>637</v>
      </c>
      <c r="D9821">
        <v>7</v>
      </c>
      <c r="E9821">
        <v>1.2210000000000001</v>
      </c>
      <c r="F9821">
        <v>1.099</v>
      </c>
      <c r="G9821">
        <v>8.5500000000000007</v>
      </c>
      <c r="H9821">
        <v>8.5500000000000007</v>
      </c>
      <c r="I9821" t="s">
        <v>149</v>
      </c>
      <c r="J9821">
        <v>0</v>
      </c>
      <c r="K9821">
        <v>1</v>
      </c>
      <c r="L9821">
        <v>1</v>
      </c>
      <c r="M9821">
        <v>1</v>
      </c>
      <c r="N9821">
        <v>0</v>
      </c>
      <c r="O9821">
        <v>1</v>
      </c>
      <c r="P9821">
        <v>1</v>
      </c>
      <c r="Q9821">
        <v>1</v>
      </c>
      <c r="R9821">
        <v>0</v>
      </c>
      <c r="S9821">
        <v>11.49</v>
      </c>
      <c r="T9821">
        <v>11.49</v>
      </c>
      <c r="U9821">
        <v>11.49</v>
      </c>
      <c r="V9821">
        <v>74.412532639999995</v>
      </c>
      <c r="W9821">
        <v>74.412532639999995</v>
      </c>
      <c r="X9821">
        <v>1.3438596490000001</v>
      </c>
      <c r="Y9821">
        <v>1.3438596490000001</v>
      </c>
    </row>
    <row r="9822" spans="1:25" x14ac:dyDescent="0.3">
      <c r="A9822" s="2">
        <v>45973</v>
      </c>
      <c r="B9822" t="s">
        <v>30</v>
      </c>
      <c r="C9822">
        <v>54</v>
      </c>
      <c r="D9822">
        <v>1</v>
      </c>
      <c r="E9822">
        <v>1.04</v>
      </c>
      <c r="F9822">
        <v>1.8520000000000001</v>
      </c>
      <c r="G9822">
        <v>1.04</v>
      </c>
      <c r="H9822">
        <v>1.04</v>
      </c>
      <c r="I9822" t="s">
        <v>149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X9822">
        <v>0</v>
      </c>
      <c r="Y9822">
        <v>0</v>
      </c>
    </row>
    <row r="9823" spans="1:25" x14ac:dyDescent="0.3">
      <c r="A9823" s="2">
        <v>45973</v>
      </c>
      <c r="B9823" t="s">
        <v>30</v>
      </c>
      <c r="C9823">
        <v>88</v>
      </c>
      <c r="D9823">
        <v>1</v>
      </c>
      <c r="E9823">
        <v>0.43</v>
      </c>
      <c r="F9823">
        <v>1.1359999999999999</v>
      </c>
      <c r="G9823">
        <v>0.43</v>
      </c>
      <c r="H9823">
        <v>0.43</v>
      </c>
      <c r="I9823" t="s">
        <v>149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X9823">
        <v>0</v>
      </c>
      <c r="Y9823">
        <v>0</v>
      </c>
    </row>
    <row r="9824" spans="1:25" x14ac:dyDescent="0.3">
      <c r="A9824" s="2">
        <v>45973</v>
      </c>
      <c r="B9824" t="s">
        <v>26</v>
      </c>
      <c r="C9824">
        <v>466</v>
      </c>
      <c r="D9824">
        <v>6</v>
      </c>
      <c r="E9824">
        <v>0.76800000000000002</v>
      </c>
      <c r="F9824">
        <v>1.288</v>
      </c>
      <c r="G9824">
        <v>4.6100000000000003</v>
      </c>
      <c r="H9824">
        <v>4.6100000000000003</v>
      </c>
      <c r="I9824" t="s">
        <v>149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X9824">
        <v>0</v>
      </c>
      <c r="Y9824">
        <v>0</v>
      </c>
    </row>
    <row r="9825" spans="1:25" x14ac:dyDescent="0.3">
      <c r="A9825" s="2">
        <v>45973</v>
      </c>
      <c r="B9825" t="s">
        <v>86</v>
      </c>
      <c r="C9825">
        <v>19</v>
      </c>
      <c r="D9825">
        <v>0</v>
      </c>
      <c r="F9825">
        <v>0</v>
      </c>
      <c r="G9825">
        <v>0</v>
      </c>
      <c r="H9825">
        <v>0</v>
      </c>
      <c r="I9825" t="s">
        <v>149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5" x14ac:dyDescent="0.3">
      <c r="A9826" s="2">
        <v>45973</v>
      </c>
      <c r="B9826" t="s">
        <v>32</v>
      </c>
      <c r="C9826">
        <v>113</v>
      </c>
      <c r="D9826">
        <v>1</v>
      </c>
      <c r="E9826">
        <v>1.1100000000000001</v>
      </c>
      <c r="F9826">
        <v>0.88500000000000001</v>
      </c>
      <c r="G9826">
        <v>1.1100000000000001</v>
      </c>
      <c r="H9826">
        <v>1.1100000000000001</v>
      </c>
      <c r="I9826" t="s">
        <v>149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X9826">
        <v>0</v>
      </c>
      <c r="Y9826">
        <v>0</v>
      </c>
    </row>
    <row r="9827" spans="1:25" x14ac:dyDescent="0.3">
      <c r="A9827" s="2">
        <v>45973</v>
      </c>
      <c r="B9827" t="s">
        <v>46</v>
      </c>
      <c r="C9827">
        <v>57</v>
      </c>
      <c r="D9827">
        <v>0</v>
      </c>
      <c r="F9827">
        <v>0</v>
      </c>
      <c r="G9827">
        <v>0</v>
      </c>
      <c r="H9827">
        <v>0</v>
      </c>
      <c r="I9827" t="s">
        <v>149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5" x14ac:dyDescent="0.3">
      <c r="A9828" s="2">
        <v>45973</v>
      </c>
      <c r="B9828" t="s">
        <v>38</v>
      </c>
      <c r="C9828">
        <v>438</v>
      </c>
      <c r="D9828">
        <v>2</v>
      </c>
      <c r="E9828">
        <v>1.21</v>
      </c>
      <c r="F9828">
        <v>0.45700000000000002</v>
      </c>
      <c r="G9828">
        <v>2.42</v>
      </c>
      <c r="H9828">
        <v>2.42</v>
      </c>
      <c r="I9828" t="s">
        <v>149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X9828">
        <v>0</v>
      </c>
      <c r="Y9828">
        <v>0</v>
      </c>
    </row>
    <row r="9829" spans="1:25" x14ac:dyDescent="0.3">
      <c r="A9829" s="2">
        <v>45973</v>
      </c>
      <c r="B9829" t="s">
        <v>46</v>
      </c>
      <c r="C9829">
        <v>223</v>
      </c>
      <c r="D9829">
        <v>1</v>
      </c>
      <c r="E9829">
        <v>0.82</v>
      </c>
      <c r="F9829">
        <v>0.44800000000000001</v>
      </c>
      <c r="G9829">
        <v>0.82</v>
      </c>
      <c r="H9829">
        <v>0.82</v>
      </c>
      <c r="I9829" t="s">
        <v>149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X9829">
        <v>0</v>
      </c>
      <c r="Y9829">
        <v>0</v>
      </c>
    </row>
    <row r="9830" spans="1:25" x14ac:dyDescent="0.3">
      <c r="A9830" s="2">
        <v>45973</v>
      </c>
      <c r="B9830" t="s">
        <v>38</v>
      </c>
      <c r="C9830">
        <v>731</v>
      </c>
      <c r="D9830">
        <v>10</v>
      </c>
      <c r="E9830">
        <v>1.042</v>
      </c>
      <c r="F9830">
        <v>1.3680000000000001</v>
      </c>
      <c r="G9830">
        <v>10.42</v>
      </c>
      <c r="H9830">
        <v>10.42</v>
      </c>
      <c r="I9830" t="s">
        <v>149</v>
      </c>
      <c r="J9830">
        <v>2</v>
      </c>
      <c r="K9830">
        <v>2</v>
      </c>
      <c r="L9830">
        <v>2</v>
      </c>
      <c r="M9830">
        <v>2</v>
      </c>
      <c r="N9830">
        <v>3</v>
      </c>
      <c r="O9830">
        <v>3</v>
      </c>
      <c r="P9830">
        <v>3</v>
      </c>
      <c r="Q9830">
        <v>3</v>
      </c>
      <c r="R9830">
        <v>129.47</v>
      </c>
      <c r="S9830">
        <v>129.47</v>
      </c>
      <c r="T9830">
        <v>129.47</v>
      </c>
      <c r="U9830">
        <v>129.47</v>
      </c>
      <c r="V9830">
        <v>8.0481964930000007</v>
      </c>
      <c r="W9830">
        <v>8.0481964930000007</v>
      </c>
      <c r="X9830">
        <v>12.425143950000001</v>
      </c>
      <c r="Y9830">
        <v>12.425143950000001</v>
      </c>
    </row>
    <row r="9831" spans="1:25" x14ac:dyDescent="0.3">
      <c r="A9831" s="2">
        <v>45973</v>
      </c>
      <c r="B9831" t="s">
        <v>86</v>
      </c>
      <c r="C9831">
        <v>531</v>
      </c>
      <c r="D9831">
        <v>1</v>
      </c>
      <c r="E9831">
        <v>1.44</v>
      </c>
      <c r="F9831">
        <v>0.188</v>
      </c>
      <c r="G9831">
        <v>1.44</v>
      </c>
      <c r="H9831">
        <v>1.44</v>
      </c>
      <c r="I9831" t="s">
        <v>149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X9831">
        <v>0</v>
      </c>
      <c r="Y9831">
        <v>0</v>
      </c>
    </row>
    <row r="9832" spans="1:25" x14ac:dyDescent="0.3">
      <c r="A9832" s="2">
        <v>45973</v>
      </c>
      <c r="B9832" t="s">
        <v>32</v>
      </c>
      <c r="C9832">
        <v>380</v>
      </c>
      <c r="D9832">
        <v>2</v>
      </c>
      <c r="E9832">
        <v>1.02</v>
      </c>
      <c r="F9832">
        <v>0.52600000000000002</v>
      </c>
      <c r="G9832">
        <v>2.04</v>
      </c>
      <c r="H9832">
        <v>2.04</v>
      </c>
      <c r="I9832" t="s">
        <v>149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X9832">
        <v>0</v>
      </c>
      <c r="Y9832">
        <v>0</v>
      </c>
    </row>
    <row r="9833" spans="1:25" x14ac:dyDescent="0.3">
      <c r="A9833" s="2">
        <v>45973</v>
      </c>
      <c r="B9833" t="s">
        <v>38</v>
      </c>
      <c r="C9833">
        <v>715</v>
      </c>
      <c r="D9833">
        <v>7</v>
      </c>
      <c r="E9833">
        <v>0.76700000000000002</v>
      </c>
      <c r="F9833">
        <v>0.97899999999999998</v>
      </c>
      <c r="G9833">
        <v>5.37</v>
      </c>
      <c r="H9833">
        <v>5.37</v>
      </c>
      <c r="I9833" t="s">
        <v>149</v>
      </c>
      <c r="J9833">
        <v>1</v>
      </c>
      <c r="K9833">
        <v>1</v>
      </c>
      <c r="L9833">
        <v>1</v>
      </c>
      <c r="M9833">
        <v>1</v>
      </c>
      <c r="N9833">
        <v>1</v>
      </c>
      <c r="O9833">
        <v>1</v>
      </c>
      <c r="P9833">
        <v>1</v>
      </c>
      <c r="Q9833">
        <v>1</v>
      </c>
      <c r="R9833">
        <v>23.88</v>
      </c>
      <c r="S9833">
        <v>23.88</v>
      </c>
      <c r="T9833">
        <v>23.88</v>
      </c>
      <c r="U9833">
        <v>23.88</v>
      </c>
      <c r="V9833">
        <v>22.487437190000001</v>
      </c>
      <c r="W9833">
        <v>22.487437190000001</v>
      </c>
      <c r="X9833">
        <v>4.4469273740000004</v>
      </c>
      <c r="Y9833">
        <v>4.4469273740000004</v>
      </c>
    </row>
    <row r="9834" spans="1:25" x14ac:dyDescent="0.3">
      <c r="A9834" s="2">
        <v>45973</v>
      </c>
      <c r="B9834" t="s">
        <v>86</v>
      </c>
      <c r="C9834">
        <v>322</v>
      </c>
      <c r="D9834">
        <v>5</v>
      </c>
      <c r="E9834">
        <v>1.8759999999999999</v>
      </c>
      <c r="F9834">
        <v>1.5529999999999999</v>
      </c>
      <c r="G9834">
        <v>9.3800000000000008</v>
      </c>
      <c r="H9834">
        <v>9.3800000000000008</v>
      </c>
      <c r="I9834" t="s">
        <v>149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X9834">
        <v>0</v>
      </c>
      <c r="Y9834">
        <v>0</v>
      </c>
    </row>
    <row r="9835" spans="1:25" x14ac:dyDescent="0.3">
      <c r="A9835" s="2">
        <v>45973</v>
      </c>
      <c r="B9835" t="s">
        <v>32</v>
      </c>
      <c r="C9835">
        <v>39</v>
      </c>
      <c r="D9835">
        <v>0</v>
      </c>
      <c r="F9835">
        <v>0</v>
      </c>
      <c r="G9835">
        <v>0</v>
      </c>
      <c r="H9835">
        <v>0</v>
      </c>
      <c r="I9835" t="s">
        <v>149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5" x14ac:dyDescent="0.3">
      <c r="A9836" s="2">
        <v>45973</v>
      </c>
      <c r="B9836" t="s">
        <v>46</v>
      </c>
      <c r="C9836">
        <v>691</v>
      </c>
      <c r="D9836">
        <v>1</v>
      </c>
      <c r="E9836">
        <v>1.92</v>
      </c>
      <c r="F9836">
        <v>0.14499999999999999</v>
      </c>
      <c r="G9836">
        <v>1.92</v>
      </c>
      <c r="H9836">
        <v>1.92</v>
      </c>
      <c r="I9836" t="s">
        <v>149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X9836">
        <v>0</v>
      </c>
      <c r="Y9836">
        <v>0</v>
      </c>
    </row>
    <row r="9837" spans="1:25" x14ac:dyDescent="0.3">
      <c r="A9837" s="2">
        <v>45973</v>
      </c>
      <c r="B9837" t="s">
        <v>86</v>
      </c>
      <c r="C9837">
        <v>344</v>
      </c>
      <c r="D9837">
        <v>4</v>
      </c>
      <c r="E9837">
        <v>1.073</v>
      </c>
      <c r="F9837">
        <v>1.163</v>
      </c>
      <c r="G9837">
        <v>4.29</v>
      </c>
      <c r="H9837">
        <v>4.29</v>
      </c>
      <c r="I9837" t="s">
        <v>149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X9837">
        <v>0</v>
      </c>
      <c r="Y9837">
        <v>0</v>
      </c>
    </row>
    <row r="9838" spans="1:25" x14ac:dyDescent="0.3">
      <c r="A9838" s="2">
        <v>45973</v>
      </c>
      <c r="B9838" t="s">
        <v>46</v>
      </c>
      <c r="C9838">
        <v>35</v>
      </c>
      <c r="D9838">
        <v>0</v>
      </c>
      <c r="F9838">
        <v>0</v>
      </c>
      <c r="G9838">
        <v>0</v>
      </c>
      <c r="H9838">
        <v>0</v>
      </c>
      <c r="I9838" t="s">
        <v>149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5" x14ac:dyDescent="0.3">
      <c r="A9839" s="2">
        <v>45973</v>
      </c>
      <c r="B9839" t="s">
        <v>32</v>
      </c>
      <c r="C9839">
        <v>230</v>
      </c>
      <c r="D9839">
        <v>2</v>
      </c>
      <c r="E9839">
        <v>0.60499999999999998</v>
      </c>
      <c r="F9839">
        <v>0.87</v>
      </c>
      <c r="G9839">
        <v>1.21</v>
      </c>
      <c r="H9839">
        <v>1.21</v>
      </c>
      <c r="I9839" t="s">
        <v>149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X9839">
        <v>0</v>
      </c>
      <c r="Y9839">
        <v>0</v>
      </c>
    </row>
    <row r="9840" spans="1:25" x14ac:dyDescent="0.3">
      <c r="A9840" s="2">
        <v>45973</v>
      </c>
      <c r="B9840" t="s">
        <v>38</v>
      </c>
      <c r="C9840">
        <v>671</v>
      </c>
      <c r="D9840">
        <v>13</v>
      </c>
      <c r="E9840">
        <v>0.61899999999999999</v>
      </c>
      <c r="F9840">
        <v>1.9370000000000001</v>
      </c>
      <c r="G9840">
        <v>8.0500000000000007</v>
      </c>
      <c r="H9840">
        <v>8.0500000000000007</v>
      </c>
      <c r="I9840" t="s">
        <v>149</v>
      </c>
      <c r="J9840">
        <v>5</v>
      </c>
      <c r="K9840">
        <v>5</v>
      </c>
      <c r="L9840">
        <v>5</v>
      </c>
      <c r="M9840">
        <v>5</v>
      </c>
      <c r="N9840">
        <v>5</v>
      </c>
      <c r="O9840">
        <v>5</v>
      </c>
      <c r="P9840">
        <v>5</v>
      </c>
      <c r="Q9840">
        <v>5</v>
      </c>
      <c r="R9840">
        <v>154.44999999999999</v>
      </c>
      <c r="S9840">
        <v>154.44999999999999</v>
      </c>
      <c r="T9840">
        <v>154.44999999999999</v>
      </c>
      <c r="U9840">
        <v>154.44999999999999</v>
      </c>
      <c r="V9840">
        <v>5.2120427319999996</v>
      </c>
      <c r="W9840">
        <v>5.2120427319999996</v>
      </c>
      <c r="X9840">
        <v>19.186335400000001</v>
      </c>
      <c r="Y9840">
        <v>19.186335400000001</v>
      </c>
    </row>
    <row r="9841" spans="1:25" x14ac:dyDescent="0.3">
      <c r="A9841" s="2">
        <v>45973</v>
      </c>
      <c r="B9841" t="s">
        <v>40</v>
      </c>
      <c r="C9841">
        <v>262</v>
      </c>
      <c r="D9841">
        <v>0</v>
      </c>
      <c r="F9841">
        <v>0</v>
      </c>
      <c r="G9841">
        <v>0</v>
      </c>
      <c r="H9841">
        <v>0</v>
      </c>
      <c r="I9841" t="s">
        <v>149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5" x14ac:dyDescent="0.3">
      <c r="A9842" s="2">
        <v>45973</v>
      </c>
      <c r="B9842" t="s">
        <v>76</v>
      </c>
      <c r="C9842">
        <v>521</v>
      </c>
      <c r="D9842">
        <v>0</v>
      </c>
      <c r="F9842">
        <v>0</v>
      </c>
      <c r="G9842">
        <v>0</v>
      </c>
      <c r="H9842">
        <v>0</v>
      </c>
      <c r="I9842" t="s">
        <v>149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5" x14ac:dyDescent="0.3">
      <c r="A9843" s="2">
        <v>45973</v>
      </c>
      <c r="B9843" t="s">
        <v>92</v>
      </c>
      <c r="C9843">
        <v>163</v>
      </c>
      <c r="D9843">
        <v>1</v>
      </c>
      <c r="E9843">
        <v>4.1500000000000004</v>
      </c>
      <c r="F9843">
        <v>0.61299999999999999</v>
      </c>
      <c r="G9843">
        <v>4.1500000000000004</v>
      </c>
      <c r="H9843">
        <v>4.1500000000000004</v>
      </c>
      <c r="I9843" t="s">
        <v>149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X9843">
        <v>0</v>
      </c>
      <c r="Y9843">
        <v>0</v>
      </c>
    </row>
    <row r="9844" spans="1:25" x14ac:dyDescent="0.3">
      <c r="A9844" s="2">
        <v>45973</v>
      </c>
      <c r="B9844" t="s">
        <v>68</v>
      </c>
      <c r="C9844">
        <v>523</v>
      </c>
      <c r="D9844">
        <v>0</v>
      </c>
      <c r="F9844">
        <v>0</v>
      </c>
      <c r="G9844">
        <v>0</v>
      </c>
      <c r="H9844">
        <v>0</v>
      </c>
      <c r="I9844" t="s">
        <v>149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5" x14ac:dyDescent="0.3">
      <c r="A9845" s="2">
        <v>45973</v>
      </c>
      <c r="B9845" t="s">
        <v>70</v>
      </c>
      <c r="C9845">
        <v>723</v>
      </c>
      <c r="D9845">
        <v>2</v>
      </c>
      <c r="E9845">
        <v>4.63</v>
      </c>
      <c r="F9845">
        <v>0.27700000000000002</v>
      </c>
      <c r="G9845">
        <v>9.26</v>
      </c>
      <c r="H9845">
        <v>9.26</v>
      </c>
      <c r="I9845" t="s">
        <v>149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X9845">
        <v>0</v>
      </c>
      <c r="Y9845">
        <v>0</v>
      </c>
    </row>
    <row r="9846" spans="1:25" x14ac:dyDescent="0.3">
      <c r="A9846" s="2">
        <v>45973</v>
      </c>
      <c r="B9846" t="s">
        <v>78</v>
      </c>
      <c r="C9846">
        <v>238</v>
      </c>
      <c r="D9846">
        <v>1</v>
      </c>
      <c r="E9846">
        <v>1.98</v>
      </c>
      <c r="F9846">
        <v>0.42</v>
      </c>
      <c r="G9846">
        <v>1.98</v>
      </c>
      <c r="H9846">
        <v>1.98</v>
      </c>
      <c r="I9846" t="s">
        <v>149</v>
      </c>
      <c r="J9846">
        <v>1</v>
      </c>
      <c r="K9846">
        <v>1</v>
      </c>
      <c r="L9846">
        <v>1</v>
      </c>
      <c r="M9846">
        <v>1</v>
      </c>
      <c r="N9846">
        <v>3</v>
      </c>
      <c r="O9846">
        <v>3</v>
      </c>
      <c r="P9846">
        <v>3</v>
      </c>
      <c r="Q9846">
        <v>3</v>
      </c>
      <c r="R9846">
        <v>227.7</v>
      </c>
      <c r="S9846">
        <v>227.7</v>
      </c>
      <c r="T9846">
        <v>227.7</v>
      </c>
      <c r="U9846">
        <v>227.7</v>
      </c>
      <c r="V9846">
        <v>0.86956521740000003</v>
      </c>
      <c r="W9846">
        <v>0.86956521740000003</v>
      </c>
      <c r="X9846">
        <v>115</v>
      </c>
      <c r="Y9846">
        <v>115</v>
      </c>
    </row>
    <row r="9847" spans="1:25" x14ac:dyDescent="0.3">
      <c r="A9847" s="2">
        <v>45973</v>
      </c>
      <c r="B9847" t="s">
        <v>74</v>
      </c>
      <c r="C9847">
        <v>89</v>
      </c>
      <c r="D9847">
        <v>0</v>
      </c>
      <c r="F9847">
        <v>0</v>
      </c>
      <c r="G9847">
        <v>0</v>
      </c>
      <c r="H9847">
        <v>0</v>
      </c>
      <c r="I9847" t="s">
        <v>149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5" x14ac:dyDescent="0.3">
      <c r="A9848" s="2">
        <v>45973</v>
      </c>
      <c r="B9848" t="s">
        <v>64</v>
      </c>
      <c r="C9848">
        <v>387</v>
      </c>
      <c r="D9848">
        <v>1</v>
      </c>
      <c r="E9848">
        <v>3.42</v>
      </c>
      <c r="F9848">
        <v>0.25800000000000001</v>
      </c>
      <c r="G9848">
        <v>3.42</v>
      </c>
      <c r="H9848">
        <v>3.42</v>
      </c>
      <c r="I9848" t="s">
        <v>149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X9848">
        <v>0</v>
      </c>
      <c r="Y9848">
        <v>0</v>
      </c>
    </row>
    <row r="9849" spans="1:25" x14ac:dyDescent="0.3">
      <c r="A9849" s="2">
        <v>45973</v>
      </c>
      <c r="B9849" t="s">
        <v>86</v>
      </c>
      <c r="C9849">
        <v>169</v>
      </c>
      <c r="D9849">
        <v>3</v>
      </c>
      <c r="E9849">
        <v>2.843</v>
      </c>
      <c r="F9849">
        <v>1.7749999999999999</v>
      </c>
      <c r="G9849">
        <v>8.5299999999999994</v>
      </c>
      <c r="H9849">
        <v>8.5299999999999994</v>
      </c>
      <c r="I9849" t="s">
        <v>149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X9849">
        <v>0</v>
      </c>
      <c r="Y9849">
        <v>0</v>
      </c>
    </row>
    <row r="9850" spans="1:25" x14ac:dyDescent="0.3">
      <c r="A9850" s="2">
        <v>45973</v>
      </c>
      <c r="B9850" t="s">
        <v>86</v>
      </c>
      <c r="C9850">
        <v>8</v>
      </c>
      <c r="D9850">
        <v>0</v>
      </c>
      <c r="F9850">
        <v>0</v>
      </c>
      <c r="G9850">
        <v>0</v>
      </c>
      <c r="H9850">
        <v>0</v>
      </c>
      <c r="I9850" t="s">
        <v>149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5" x14ac:dyDescent="0.3">
      <c r="A9851" s="2">
        <v>45973</v>
      </c>
      <c r="B9851" t="s">
        <v>66</v>
      </c>
      <c r="C9851">
        <v>248</v>
      </c>
      <c r="D9851">
        <v>0</v>
      </c>
      <c r="F9851">
        <v>0</v>
      </c>
      <c r="G9851">
        <v>0</v>
      </c>
      <c r="H9851">
        <v>0</v>
      </c>
      <c r="I9851" t="s">
        <v>149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5" x14ac:dyDescent="0.3">
      <c r="A9852" s="2">
        <v>45974</v>
      </c>
      <c r="B9852" t="s">
        <v>44</v>
      </c>
      <c r="C9852">
        <v>2044</v>
      </c>
      <c r="D9852">
        <v>19</v>
      </c>
      <c r="E9852">
        <v>1.7030000000000001</v>
      </c>
      <c r="F9852">
        <v>0.93</v>
      </c>
      <c r="G9852">
        <v>32.36</v>
      </c>
      <c r="H9852">
        <v>32.36</v>
      </c>
      <c r="I9852" t="s">
        <v>149</v>
      </c>
      <c r="J9852">
        <v>3</v>
      </c>
      <c r="K9852">
        <v>6</v>
      </c>
      <c r="L9852">
        <v>7</v>
      </c>
      <c r="M9852">
        <v>7</v>
      </c>
      <c r="N9852">
        <v>3</v>
      </c>
      <c r="O9852">
        <v>6</v>
      </c>
      <c r="P9852">
        <v>7</v>
      </c>
      <c r="Q9852">
        <v>7</v>
      </c>
      <c r="R9852">
        <v>67.47</v>
      </c>
      <c r="S9852">
        <v>136.33000000000001</v>
      </c>
      <c r="T9852">
        <v>158.21</v>
      </c>
      <c r="U9852">
        <v>158.21</v>
      </c>
      <c r="V9852">
        <v>23.736521679999999</v>
      </c>
      <c r="W9852">
        <v>20.453827189999998</v>
      </c>
      <c r="X9852">
        <v>4.212917182</v>
      </c>
      <c r="Y9852">
        <v>4.8890605689999997</v>
      </c>
    </row>
    <row r="9853" spans="1:25" x14ac:dyDescent="0.3">
      <c r="A9853" s="2">
        <v>45974</v>
      </c>
      <c r="B9853" t="s">
        <v>42</v>
      </c>
      <c r="C9853">
        <v>5987</v>
      </c>
      <c r="D9853">
        <v>85</v>
      </c>
      <c r="E9853">
        <v>1.71</v>
      </c>
      <c r="F9853">
        <v>1.42</v>
      </c>
      <c r="G9853">
        <v>145.32</v>
      </c>
      <c r="H9853">
        <v>145.32</v>
      </c>
      <c r="I9853" t="s">
        <v>149</v>
      </c>
      <c r="J9853">
        <v>14</v>
      </c>
      <c r="K9853">
        <v>16</v>
      </c>
      <c r="L9853">
        <v>16</v>
      </c>
      <c r="M9853">
        <v>16</v>
      </c>
      <c r="N9853">
        <v>14</v>
      </c>
      <c r="O9853">
        <v>16</v>
      </c>
      <c r="P9853">
        <v>16</v>
      </c>
      <c r="Q9853">
        <v>16</v>
      </c>
      <c r="R9853">
        <v>405.66</v>
      </c>
      <c r="S9853">
        <v>465.13</v>
      </c>
      <c r="T9853">
        <v>465.13</v>
      </c>
      <c r="U9853">
        <v>465.13</v>
      </c>
      <c r="V9853">
        <v>31.242878340000001</v>
      </c>
      <c r="W9853">
        <v>31.242878340000001</v>
      </c>
      <c r="X9853">
        <v>3.200729425</v>
      </c>
      <c r="Y9853">
        <v>3.200729425</v>
      </c>
    </row>
    <row r="9854" spans="1:25" x14ac:dyDescent="0.3">
      <c r="A9854" s="2">
        <v>45974</v>
      </c>
      <c r="B9854" t="s">
        <v>40</v>
      </c>
      <c r="C9854">
        <v>1675</v>
      </c>
      <c r="D9854">
        <v>31</v>
      </c>
      <c r="E9854">
        <v>2.5499999999999998</v>
      </c>
      <c r="F9854">
        <v>1.851</v>
      </c>
      <c r="G9854">
        <v>79.06</v>
      </c>
      <c r="H9854">
        <v>79.06</v>
      </c>
      <c r="I9854" t="s">
        <v>149</v>
      </c>
      <c r="J9854">
        <v>6</v>
      </c>
      <c r="K9854">
        <v>6</v>
      </c>
      <c r="L9854">
        <v>6</v>
      </c>
      <c r="M9854">
        <v>6</v>
      </c>
      <c r="N9854">
        <v>6</v>
      </c>
      <c r="O9854">
        <v>6</v>
      </c>
      <c r="P9854">
        <v>6</v>
      </c>
      <c r="Q9854">
        <v>6</v>
      </c>
      <c r="R9854">
        <v>186.38</v>
      </c>
      <c r="S9854">
        <v>186.38</v>
      </c>
      <c r="T9854">
        <v>186.38</v>
      </c>
      <c r="U9854">
        <v>186.38</v>
      </c>
      <c r="V9854">
        <v>42.418714450000003</v>
      </c>
      <c r="W9854">
        <v>42.418714450000003</v>
      </c>
      <c r="X9854">
        <v>2.3574500380000001</v>
      </c>
      <c r="Y9854">
        <v>2.3574500380000001</v>
      </c>
    </row>
    <row r="9855" spans="1:25" x14ac:dyDescent="0.3">
      <c r="A9855" s="2">
        <v>45974</v>
      </c>
      <c r="B9855" t="s">
        <v>46</v>
      </c>
      <c r="C9855">
        <v>2204</v>
      </c>
      <c r="D9855">
        <v>25</v>
      </c>
      <c r="E9855">
        <v>4.319</v>
      </c>
      <c r="F9855">
        <v>1.1339999999999999</v>
      </c>
      <c r="G9855">
        <v>107.98</v>
      </c>
      <c r="H9855">
        <v>107.98</v>
      </c>
      <c r="I9855" t="s">
        <v>149</v>
      </c>
      <c r="J9855">
        <v>2</v>
      </c>
      <c r="K9855">
        <v>3</v>
      </c>
      <c r="L9855">
        <v>3</v>
      </c>
      <c r="M9855">
        <v>3</v>
      </c>
      <c r="N9855">
        <v>2</v>
      </c>
      <c r="O9855">
        <v>3</v>
      </c>
      <c r="P9855">
        <v>3</v>
      </c>
      <c r="Q9855">
        <v>3</v>
      </c>
      <c r="R9855">
        <v>60.98</v>
      </c>
      <c r="S9855">
        <v>91.47</v>
      </c>
      <c r="T9855">
        <v>91.47</v>
      </c>
      <c r="U9855">
        <v>91.47</v>
      </c>
      <c r="V9855">
        <v>118.0496338</v>
      </c>
      <c r="W9855">
        <v>118.0496338</v>
      </c>
      <c r="X9855">
        <v>0.84710131509999997</v>
      </c>
      <c r="Y9855">
        <v>0.84710131509999997</v>
      </c>
    </row>
    <row r="9856" spans="1:25" x14ac:dyDescent="0.3">
      <c r="A9856" s="2">
        <v>45974</v>
      </c>
      <c r="B9856" t="s">
        <v>62</v>
      </c>
      <c r="C9856">
        <v>1624</v>
      </c>
      <c r="D9856">
        <v>6</v>
      </c>
      <c r="E9856">
        <v>3.8730000000000002</v>
      </c>
      <c r="F9856">
        <v>0.36899999999999999</v>
      </c>
      <c r="G9856">
        <v>23.24</v>
      </c>
      <c r="H9856">
        <v>23.24</v>
      </c>
      <c r="I9856" t="s">
        <v>149</v>
      </c>
      <c r="J9856">
        <v>5</v>
      </c>
      <c r="K9856">
        <v>5</v>
      </c>
      <c r="L9856">
        <v>5</v>
      </c>
      <c r="M9856">
        <v>5</v>
      </c>
      <c r="N9856">
        <v>5</v>
      </c>
      <c r="O9856">
        <v>5</v>
      </c>
      <c r="P9856">
        <v>5</v>
      </c>
      <c r="Q9856">
        <v>5</v>
      </c>
      <c r="R9856">
        <v>499.09</v>
      </c>
      <c r="S9856">
        <v>499.09</v>
      </c>
      <c r="T9856">
        <v>499.09</v>
      </c>
      <c r="U9856">
        <v>499.09</v>
      </c>
      <c r="V9856">
        <v>4.6564747840000003</v>
      </c>
      <c r="W9856">
        <v>4.6564747840000003</v>
      </c>
      <c r="X9856">
        <v>21.475473319999999</v>
      </c>
      <c r="Y9856">
        <v>21.475473319999999</v>
      </c>
    </row>
    <row r="9857" spans="1:25" x14ac:dyDescent="0.3">
      <c r="A9857" s="2">
        <v>45974</v>
      </c>
      <c r="B9857" t="s">
        <v>38</v>
      </c>
      <c r="C9857">
        <v>2059</v>
      </c>
      <c r="D9857">
        <v>18</v>
      </c>
      <c r="E9857">
        <v>1.9139999999999999</v>
      </c>
      <c r="F9857">
        <v>0.874</v>
      </c>
      <c r="G9857">
        <v>34.450000000000003</v>
      </c>
      <c r="H9857">
        <v>34.450000000000003</v>
      </c>
      <c r="I9857" t="s">
        <v>149</v>
      </c>
      <c r="J9857">
        <v>4</v>
      </c>
      <c r="K9857">
        <v>5</v>
      </c>
      <c r="L9857">
        <v>5</v>
      </c>
      <c r="M9857">
        <v>5</v>
      </c>
      <c r="N9857">
        <v>4</v>
      </c>
      <c r="O9857">
        <v>9</v>
      </c>
      <c r="P9857">
        <v>9</v>
      </c>
      <c r="Q9857">
        <v>9</v>
      </c>
      <c r="R9857">
        <v>125.96</v>
      </c>
      <c r="S9857">
        <v>313.41000000000003</v>
      </c>
      <c r="T9857">
        <v>313.41000000000003</v>
      </c>
      <c r="U9857">
        <v>313.41000000000003</v>
      </c>
      <c r="V9857">
        <v>10.99199132</v>
      </c>
      <c r="W9857">
        <v>10.99199132</v>
      </c>
      <c r="X9857">
        <v>9.0975326560000003</v>
      </c>
      <c r="Y9857">
        <v>9.0975326560000003</v>
      </c>
    </row>
    <row r="9858" spans="1:25" x14ac:dyDescent="0.3">
      <c r="A9858" s="2">
        <v>45974</v>
      </c>
      <c r="B9858" t="s">
        <v>84</v>
      </c>
      <c r="C9858">
        <v>6133</v>
      </c>
      <c r="D9858">
        <v>71</v>
      </c>
      <c r="E9858">
        <v>2.0950000000000002</v>
      </c>
      <c r="F9858">
        <v>1.1579999999999999</v>
      </c>
      <c r="G9858">
        <v>148.72999999999999</v>
      </c>
      <c r="H9858">
        <v>148.72999999999999</v>
      </c>
      <c r="I9858" t="s">
        <v>149</v>
      </c>
      <c r="J9858">
        <v>12</v>
      </c>
      <c r="K9858">
        <v>15</v>
      </c>
      <c r="L9858">
        <v>15</v>
      </c>
      <c r="M9858">
        <v>15</v>
      </c>
      <c r="N9858">
        <v>12</v>
      </c>
      <c r="O9858">
        <v>15</v>
      </c>
      <c r="P9858">
        <v>15</v>
      </c>
      <c r="Q9858">
        <v>15</v>
      </c>
      <c r="R9858">
        <v>464.66</v>
      </c>
      <c r="S9858">
        <v>616.13</v>
      </c>
      <c r="T9858">
        <v>616.13</v>
      </c>
      <c r="U9858">
        <v>616.13</v>
      </c>
      <c r="V9858">
        <v>24.139386170000002</v>
      </c>
      <c r="W9858">
        <v>24.139386170000002</v>
      </c>
      <c r="X9858">
        <v>4.142607409</v>
      </c>
      <c r="Y9858">
        <v>4.142607409</v>
      </c>
    </row>
    <row r="9859" spans="1:25" x14ac:dyDescent="0.3">
      <c r="A9859" s="2">
        <v>45974</v>
      </c>
      <c r="B9859" t="s">
        <v>56</v>
      </c>
      <c r="C9859">
        <v>1111</v>
      </c>
      <c r="D9859">
        <v>12</v>
      </c>
      <c r="E9859">
        <v>2.0430000000000001</v>
      </c>
      <c r="F9859">
        <v>1.08</v>
      </c>
      <c r="G9859">
        <v>24.51</v>
      </c>
      <c r="H9859">
        <v>24.51</v>
      </c>
      <c r="I9859" t="s">
        <v>149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X9859">
        <v>0</v>
      </c>
      <c r="Y9859">
        <v>0</v>
      </c>
    </row>
    <row r="9860" spans="1:25" x14ac:dyDescent="0.3">
      <c r="A9860" s="2">
        <v>45974</v>
      </c>
      <c r="B9860" t="s">
        <v>50</v>
      </c>
      <c r="C9860">
        <v>2403</v>
      </c>
      <c r="D9860">
        <v>26</v>
      </c>
      <c r="E9860">
        <v>1.64</v>
      </c>
      <c r="F9860">
        <v>1.0820000000000001</v>
      </c>
      <c r="G9860">
        <v>42.65</v>
      </c>
      <c r="H9860">
        <v>42.65</v>
      </c>
      <c r="I9860" t="s">
        <v>149</v>
      </c>
      <c r="J9860">
        <v>5</v>
      </c>
      <c r="K9860">
        <v>5</v>
      </c>
      <c r="L9860">
        <v>5</v>
      </c>
      <c r="M9860">
        <v>5</v>
      </c>
      <c r="N9860">
        <v>5</v>
      </c>
      <c r="O9860">
        <v>5</v>
      </c>
      <c r="P9860">
        <v>5</v>
      </c>
      <c r="Q9860">
        <v>5</v>
      </c>
      <c r="R9860">
        <v>170.78</v>
      </c>
      <c r="S9860">
        <v>170.78</v>
      </c>
      <c r="T9860">
        <v>170.78</v>
      </c>
      <c r="U9860">
        <v>170.78</v>
      </c>
      <c r="V9860">
        <v>24.97365031</v>
      </c>
      <c r="W9860">
        <v>24.97365031</v>
      </c>
      <c r="X9860">
        <v>4.0042203990000003</v>
      </c>
      <c r="Y9860">
        <v>4.0042203990000003</v>
      </c>
    </row>
    <row r="9861" spans="1:25" x14ac:dyDescent="0.3">
      <c r="A9861" s="2">
        <v>45974</v>
      </c>
      <c r="B9861" t="s">
        <v>60</v>
      </c>
      <c r="C9861">
        <v>1197</v>
      </c>
      <c r="D9861">
        <v>3</v>
      </c>
      <c r="E9861">
        <v>1.2430000000000001</v>
      </c>
      <c r="F9861">
        <v>0.251</v>
      </c>
      <c r="G9861">
        <v>3.73</v>
      </c>
      <c r="H9861">
        <v>3.73</v>
      </c>
      <c r="I9861" t="s">
        <v>149</v>
      </c>
      <c r="J9861">
        <v>1</v>
      </c>
      <c r="K9861">
        <v>1</v>
      </c>
      <c r="L9861">
        <v>1</v>
      </c>
      <c r="M9861">
        <v>1</v>
      </c>
      <c r="N9861">
        <v>1</v>
      </c>
      <c r="O9861">
        <v>1</v>
      </c>
      <c r="P9861">
        <v>1</v>
      </c>
      <c r="Q9861">
        <v>1</v>
      </c>
      <c r="R9861">
        <v>29.88</v>
      </c>
      <c r="S9861">
        <v>29.88</v>
      </c>
      <c r="T9861">
        <v>29.88</v>
      </c>
      <c r="U9861">
        <v>29.88</v>
      </c>
      <c r="V9861">
        <v>12.4832664</v>
      </c>
      <c r="W9861">
        <v>12.4832664</v>
      </c>
      <c r="X9861">
        <v>8.0107238610000007</v>
      </c>
      <c r="Y9861">
        <v>8.0107238610000007</v>
      </c>
    </row>
    <row r="9862" spans="1:25" x14ac:dyDescent="0.3">
      <c r="A9862" s="2">
        <v>45974</v>
      </c>
      <c r="B9862" t="s">
        <v>86</v>
      </c>
      <c r="C9862">
        <v>510</v>
      </c>
      <c r="D9862">
        <v>8</v>
      </c>
      <c r="E9862">
        <v>4.2510000000000003</v>
      </c>
      <c r="F9862">
        <v>1.569</v>
      </c>
      <c r="G9862">
        <v>34.01</v>
      </c>
      <c r="H9862">
        <v>34.01</v>
      </c>
      <c r="I9862" t="s">
        <v>149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X9862">
        <v>0</v>
      </c>
      <c r="Y9862">
        <v>0</v>
      </c>
    </row>
    <row r="9863" spans="1:25" x14ac:dyDescent="0.3">
      <c r="A9863" s="2">
        <v>45974</v>
      </c>
      <c r="B9863" t="s">
        <v>36</v>
      </c>
      <c r="C9863">
        <v>1324</v>
      </c>
      <c r="D9863">
        <v>13</v>
      </c>
      <c r="E9863">
        <v>1.7350000000000001</v>
      </c>
      <c r="F9863">
        <v>0.98199999999999998</v>
      </c>
      <c r="G9863">
        <v>22.55</v>
      </c>
      <c r="H9863">
        <v>22.55</v>
      </c>
      <c r="I9863" t="s">
        <v>149</v>
      </c>
      <c r="J9863">
        <v>4</v>
      </c>
      <c r="K9863">
        <v>7</v>
      </c>
      <c r="L9863">
        <v>7</v>
      </c>
      <c r="M9863">
        <v>7</v>
      </c>
      <c r="N9863">
        <v>4</v>
      </c>
      <c r="O9863">
        <v>7</v>
      </c>
      <c r="P9863">
        <v>7</v>
      </c>
      <c r="Q9863">
        <v>7</v>
      </c>
      <c r="R9863">
        <v>99.15</v>
      </c>
      <c r="S9863">
        <v>386.99</v>
      </c>
      <c r="T9863">
        <v>386.99</v>
      </c>
      <c r="U9863">
        <v>386.99</v>
      </c>
      <c r="V9863">
        <v>5.8270239540000004</v>
      </c>
      <c r="W9863">
        <v>5.8270239540000004</v>
      </c>
      <c r="X9863">
        <v>17.161419070000001</v>
      </c>
      <c r="Y9863">
        <v>17.161419070000001</v>
      </c>
    </row>
    <row r="9864" spans="1:25" x14ac:dyDescent="0.3">
      <c r="A9864" s="2">
        <v>45974</v>
      </c>
      <c r="B9864" t="s">
        <v>62</v>
      </c>
      <c r="C9864">
        <v>8634</v>
      </c>
      <c r="D9864">
        <v>97</v>
      </c>
      <c r="E9864">
        <v>4.5469999999999997</v>
      </c>
      <c r="F9864">
        <v>1.123</v>
      </c>
      <c r="G9864">
        <v>441.02</v>
      </c>
      <c r="H9864">
        <v>441.02</v>
      </c>
      <c r="I9864" t="s">
        <v>149</v>
      </c>
      <c r="J9864">
        <v>32</v>
      </c>
      <c r="K9864">
        <v>35</v>
      </c>
      <c r="L9864">
        <v>35</v>
      </c>
      <c r="M9864">
        <v>35</v>
      </c>
      <c r="N9864">
        <v>39</v>
      </c>
      <c r="O9864">
        <v>42</v>
      </c>
      <c r="P9864">
        <v>42</v>
      </c>
      <c r="Q9864">
        <v>42</v>
      </c>
      <c r="R9864">
        <v>1466.62</v>
      </c>
      <c r="S9864">
        <v>1572.09</v>
      </c>
      <c r="T9864">
        <v>1572.09</v>
      </c>
      <c r="U9864">
        <v>1572.09</v>
      </c>
      <c r="V9864">
        <v>28.053101290000001</v>
      </c>
      <c r="W9864">
        <v>28.053101290000001</v>
      </c>
      <c r="X9864">
        <v>3.5646682690000002</v>
      </c>
      <c r="Y9864">
        <v>3.5646682690000002</v>
      </c>
    </row>
    <row r="9865" spans="1:25" x14ac:dyDescent="0.3">
      <c r="A9865" s="2">
        <v>45974</v>
      </c>
      <c r="B9865" t="s">
        <v>64</v>
      </c>
      <c r="C9865">
        <v>2348</v>
      </c>
      <c r="D9865">
        <v>13</v>
      </c>
      <c r="E9865">
        <v>4.9660000000000002</v>
      </c>
      <c r="F9865">
        <v>0.55400000000000005</v>
      </c>
      <c r="G9865">
        <v>64.56</v>
      </c>
      <c r="H9865">
        <v>64.56</v>
      </c>
      <c r="I9865" t="s">
        <v>149</v>
      </c>
      <c r="J9865">
        <v>8</v>
      </c>
      <c r="K9865">
        <v>10</v>
      </c>
      <c r="L9865">
        <v>10</v>
      </c>
      <c r="M9865">
        <v>10</v>
      </c>
      <c r="N9865">
        <v>19</v>
      </c>
      <c r="O9865">
        <v>21</v>
      </c>
      <c r="P9865">
        <v>21</v>
      </c>
      <c r="Q9865">
        <v>21</v>
      </c>
      <c r="R9865">
        <v>624.02</v>
      </c>
      <c r="S9865">
        <v>693.39</v>
      </c>
      <c r="T9865">
        <v>693.39</v>
      </c>
      <c r="U9865">
        <v>693.39</v>
      </c>
      <c r="V9865">
        <v>9.3107774849999991</v>
      </c>
      <c r="W9865">
        <v>9.3107774849999991</v>
      </c>
      <c r="X9865">
        <v>10.740241640000001</v>
      </c>
      <c r="Y9865">
        <v>10.740241640000001</v>
      </c>
    </row>
    <row r="9866" spans="1:25" x14ac:dyDescent="0.3">
      <c r="A9866" s="2">
        <v>45974</v>
      </c>
      <c r="B9866" t="s">
        <v>66</v>
      </c>
      <c r="C9866">
        <v>2154</v>
      </c>
      <c r="D9866">
        <v>15</v>
      </c>
      <c r="E9866">
        <v>5.3769999999999998</v>
      </c>
      <c r="F9866">
        <v>0.69599999999999995</v>
      </c>
      <c r="G9866">
        <v>80.66</v>
      </c>
      <c r="H9866">
        <v>80.66</v>
      </c>
      <c r="I9866" t="s">
        <v>149</v>
      </c>
      <c r="J9866">
        <v>7</v>
      </c>
      <c r="K9866">
        <v>8</v>
      </c>
      <c r="L9866">
        <v>8</v>
      </c>
      <c r="M9866">
        <v>8</v>
      </c>
      <c r="N9866">
        <v>11</v>
      </c>
      <c r="O9866">
        <v>12</v>
      </c>
      <c r="P9866">
        <v>12</v>
      </c>
      <c r="Q9866">
        <v>12</v>
      </c>
      <c r="R9866">
        <v>317.67</v>
      </c>
      <c r="S9866">
        <v>345.66</v>
      </c>
      <c r="T9866">
        <v>345.66</v>
      </c>
      <c r="U9866">
        <v>345.66</v>
      </c>
      <c r="V9866">
        <v>23.335069140000002</v>
      </c>
      <c r="W9866">
        <v>23.335069140000002</v>
      </c>
      <c r="X9866">
        <v>4.2853954869999997</v>
      </c>
      <c r="Y9866">
        <v>4.2853954869999997</v>
      </c>
    </row>
    <row r="9867" spans="1:25" x14ac:dyDescent="0.3">
      <c r="A9867" s="2">
        <v>45974</v>
      </c>
      <c r="B9867" t="s">
        <v>68</v>
      </c>
      <c r="C9867">
        <v>3937</v>
      </c>
      <c r="D9867">
        <v>27</v>
      </c>
      <c r="E9867">
        <v>5.4580000000000002</v>
      </c>
      <c r="F9867">
        <v>0.68600000000000005</v>
      </c>
      <c r="G9867">
        <v>147.36000000000001</v>
      </c>
      <c r="H9867">
        <v>147.36000000000001</v>
      </c>
      <c r="I9867" t="s">
        <v>149</v>
      </c>
      <c r="J9867">
        <v>14</v>
      </c>
      <c r="K9867">
        <v>16</v>
      </c>
      <c r="L9867">
        <v>16</v>
      </c>
      <c r="M9867">
        <v>16</v>
      </c>
      <c r="N9867">
        <v>20</v>
      </c>
      <c r="O9867">
        <v>22</v>
      </c>
      <c r="P9867">
        <v>22</v>
      </c>
      <c r="Q9867">
        <v>22</v>
      </c>
      <c r="R9867">
        <v>652.25</v>
      </c>
      <c r="S9867">
        <v>702.23</v>
      </c>
      <c r="T9867">
        <v>702.23</v>
      </c>
      <c r="U9867">
        <v>702.23</v>
      </c>
      <c r="V9867">
        <v>20.984577699999999</v>
      </c>
      <c r="W9867">
        <v>20.984577699999999</v>
      </c>
      <c r="X9867">
        <v>4.7654044520000003</v>
      </c>
      <c r="Y9867">
        <v>4.7654044520000003</v>
      </c>
    </row>
    <row r="9868" spans="1:25" x14ac:dyDescent="0.3">
      <c r="A9868" s="2">
        <v>45974</v>
      </c>
      <c r="B9868" t="s">
        <v>70</v>
      </c>
      <c r="C9868">
        <v>7359</v>
      </c>
      <c r="D9868">
        <v>37</v>
      </c>
      <c r="E9868">
        <v>3.7170000000000001</v>
      </c>
      <c r="F9868">
        <v>0.503</v>
      </c>
      <c r="G9868">
        <v>137.52000000000001</v>
      </c>
      <c r="H9868">
        <v>137.52000000000001</v>
      </c>
      <c r="I9868" t="s">
        <v>149</v>
      </c>
      <c r="J9868">
        <v>14</v>
      </c>
      <c r="K9868">
        <v>18</v>
      </c>
      <c r="L9868">
        <v>18</v>
      </c>
      <c r="M9868">
        <v>18</v>
      </c>
      <c r="N9868">
        <v>16</v>
      </c>
      <c r="O9868">
        <v>20</v>
      </c>
      <c r="P9868">
        <v>20</v>
      </c>
      <c r="Q9868">
        <v>20</v>
      </c>
      <c r="R9868">
        <v>528.01</v>
      </c>
      <c r="S9868">
        <v>636.34</v>
      </c>
      <c r="T9868">
        <v>636.34</v>
      </c>
      <c r="U9868">
        <v>636.34</v>
      </c>
      <c r="V9868">
        <v>21.611088410000001</v>
      </c>
      <c r="W9868">
        <v>21.611088410000001</v>
      </c>
      <c r="X9868">
        <v>4.627254218</v>
      </c>
      <c r="Y9868">
        <v>4.627254218</v>
      </c>
    </row>
    <row r="9869" spans="1:25" x14ac:dyDescent="0.3">
      <c r="A9869" s="2">
        <v>45974</v>
      </c>
      <c r="B9869" t="s">
        <v>32</v>
      </c>
      <c r="C9869">
        <v>856</v>
      </c>
      <c r="D9869">
        <v>7</v>
      </c>
      <c r="E9869">
        <v>1.87</v>
      </c>
      <c r="F9869">
        <v>0.81799999999999995</v>
      </c>
      <c r="G9869">
        <v>13.09</v>
      </c>
      <c r="H9869">
        <v>13.09</v>
      </c>
      <c r="I9869" t="s">
        <v>149</v>
      </c>
      <c r="J9869">
        <v>1</v>
      </c>
      <c r="K9869">
        <v>1</v>
      </c>
      <c r="L9869">
        <v>1</v>
      </c>
      <c r="M9869">
        <v>1</v>
      </c>
      <c r="N9869">
        <v>1</v>
      </c>
      <c r="O9869">
        <v>1</v>
      </c>
      <c r="P9869">
        <v>1</v>
      </c>
      <c r="Q9869">
        <v>1</v>
      </c>
      <c r="R9869">
        <v>21.49</v>
      </c>
      <c r="S9869">
        <v>21.49</v>
      </c>
      <c r="T9869">
        <v>21.49</v>
      </c>
      <c r="U9869">
        <v>21.49</v>
      </c>
      <c r="V9869">
        <v>60.912052119999998</v>
      </c>
      <c r="W9869">
        <v>60.912052119999998</v>
      </c>
      <c r="X9869">
        <v>1.6417112300000001</v>
      </c>
      <c r="Y9869">
        <v>1.6417112300000001</v>
      </c>
    </row>
    <row r="9870" spans="1:25" x14ac:dyDescent="0.3">
      <c r="A9870" s="2">
        <v>45974</v>
      </c>
      <c r="B9870" t="s">
        <v>72</v>
      </c>
      <c r="C9870">
        <v>2069</v>
      </c>
      <c r="D9870">
        <v>7</v>
      </c>
      <c r="E9870">
        <v>3.653</v>
      </c>
      <c r="F9870">
        <v>0.33800000000000002</v>
      </c>
      <c r="G9870">
        <v>25.57</v>
      </c>
      <c r="H9870">
        <v>25.57</v>
      </c>
      <c r="I9870" t="s">
        <v>149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X9870">
        <v>0</v>
      </c>
      <c r="Y9870">
        <v>0</v>
      </c>
    </row>
    <row r="9871" spans="1:25" x14ac:dyDescent="0.3">
      <c r="A9871" s="2">
        <v>45974</v>
      </c>
      <c r="B9871" t="s">
        <v>74</v>
      </c>
      <c r="C9871">
        <v>2020</v>
      </c>
      <c r="D9871">
        <v>15</v>
      </c>
      <c r="E9871">
        <v>2.2149999999999999</v>
      </c>
      <c r="F9871">
        <v>0.74299999999999999</v>
      </c>
      <c r="G9871">
        <v>33.229999999999997</v>
      </c>
      <c r="H9871">
        <v>33.229999999999997</v>
      </c>
      <c r="I9871" t="s">
        <v>149</v>
      </c>
      <c r="J9871">
        <v>1</v>
      </c>
      <c r="K9871">
        <v>1</v>
      </c>
      <c r="L9871">
        <v>1</v>
      </c>
      <c r="M9871">
        <v>1</v>
      </c>
      <c r="N9871">
        <v>1</v>
      </c>
      <c r="O9871">
        <v>1</v>
      </c>
      <c r="P9871">
        <v>1</v>
      </c>
      <c r="Q9871">
        <v>1</v>
      </c>
      <c r="R9871">
        <v>28.49</v>
      </c>
      <c r="S9871">
        <v>28.49</v>
      </c>
      <c r="T9871">
        <v>28.49</v>
      </c>
      <c r="U9871">
        <v>28.49</v>
      </c>
      <c r="V9871">
        <v>116.63741659999999</v>
      </c>
      <c r="W9871">
        <v>116.63741659999999</v>
      </c>
      <c r="X9871">
        <v>0.85735780920000004</v>
      </c>
      <c r="Y9871">
        <v>0.85735780920000004</v>
      </c>
    </row>
    <row r="9872" spans="1:25" x14ac:dyDescent="0.3">
      <c r="A9872" s="2">
        <v>45974</v>
      </c>
      <c r="B9872" t="s">
        <v>76</v>
      </c>
      <c r="C9872">
        <v>2137</v>
      </c>
      <c r="D9872">
        <v>12</v>
      </c>
      <c r="E9872">
        <v>3.5779999999999998</v>
      </c>
      <c r="F9872">
        <v>0.56200000000000006</v>
      </c>
      <c r="G9872">
        <v>42.94</v>
      </c>
      <c r="H9872">
        <v>42.94</v>
      </c>
      <c r="I9872" t="s">
        <v>149</v>
      </c>
      <c r="J9872">
        <v>1</v>
      </c>
      <c r="K9872">
        <v>2</v>
      </c>
      <c r="L9872">
        <v>2</v>
      </c>
      <c r="M9872">
        <v>2</v>
      </c>
      <c r="N9872">
        <v>1</v>
      </c>
      <c r="O9872">
        <v>2</v>
      </c>
      <c r="P9872">
        <v>2</v>
      </c>
      <c r="Q9872">
        <v>2</v>
      </c>
      <c r="R9872">
        <v>29.49</v>
      </c>
      <c r="S9872">
        <v>57.48</v>
      </c>
      <c r="T9872">
        <v>57.48</v>
      </c>
      <c r="U9872">
        <v>57.48</v>
      </c>
      <c r="V9872">
        <v>74.704244950000003</v>
      </c>
      <c r="W9872">
        <v>74.704244950000003</v>
      </c>
      <c r="X9872">
        <v>1.338612017</v>
      </c>
      <c r="Y9872">
        <v>1.338612017</v>
      </c>
    </row>
    <row r="9873" spans="1:25" x14ac:dyDescent="0.3">
      <c r="A9873" s="2">
        <v>45974</v>
      </c>
      <c r="B9873" t="s">
        <v>78</v>
      </c>
      <c r="C9873">
        <v>912</v>
      </c>
      <c r="D9873">
        <v>11</v>
      </c>
      <c r="E9873">
        <v>4.165</v>
      </c>
      <c r="F9873">
        <v>1.206</v>
      </c>
      <c r="G9873">
        <v>45.82</v>
      </c>
      <c r="H9873">
        <v>45.82</v>
      </c>
      <c r="I9873" t="s">
        <v>149</v>
      </c>
      <c r="J9873">
        <v>5</v>
      </c>
      <c r="K9873">
        <v>5</v>
      </c>
      <c r="L9873">
        <v>5</v>
      </c>
      <c r="M9873">
        <v>5</v>
      </c>
      <c r="N9873">
        <v>5</v>
      </c>
      <c r="O9873">
        <v>5</v>
      </c>
      <c r="P9873">
        <v>5</v>
      </c>
      <c r="Q9873">
        <v>5</v>
      </c>
      <c r="R9873">
        <v>133.4</v>
      </c>
      <c r="S9873">
        <v>133.4</v>
      </c>
      <c r="T9873">
        <v>133.4</v>
      </c>
      <c r="U9873">
        <v>133.4</v>
      </c>
      <c r="V9873">
        <v>34.347826089999998</v>
      </c>
      <c r="W9873">
        <v>34.347826089999998</v>
      </c>
      <c r="X9873">
        <v>2.911392405</v>
      </c>
      <c r="Y9873">
        <v>2.911392405</v>
      </c>
    </row>
    <row r="9874" spans="1:25" x14ac:dyDescent="0.3">
      <c r="A9874" s="2">
        <v>45974</v>
      </c>
      <c r="B9874" t="s">
        <v>17</v>
      </c>
      <c r="C9874">
        <v>1882</v>
      </c>
      <c r="D9874">
        <v>5</v>
      </c>
      <c r="E9874">
        <v>2.13</v>
      </c>
      <c r="F9874">
        <v>0.26600000000000001</v>
      </c>
      <c r="G9874">
        <v>10.65</v>
      </c>
      <c r="H9874">
        <v>10.65</v>
      </c>
      <c r="I9874" t="s">
        <v>149</v>
      </c>
      <c r="J9874">
        <v>2</v>
      </c>
      <c r="K9874">
        <v>2</v>
      </c>
      <c r="L9874">
        <v>2</v>
      </c>
      <c r="M9874">
        <v>2</v>
      </c>
      <c r="N9874">
        <v>2</v>
      </c>
      <c r="O9874">
        <v>2</v>
      </c>
      <c r="P9874">
        <v>2</v>
      </c>
      <c r="Q9874">
        <v>2</v>
      </c>
      <c r="R9874">
        <v>59.98</v>
      </c>
      <c r="S9874">
        <v>59.98</v>
      </c>
      <c r="T9874">
        <v>59.98</v>
      </c>
      <c r="U9874">
        <v>59.98</v>
      </c>
      <c r="V9874">
        <v>17.755918640000001</v>
      </c>
      <c r="W9874">
        <v>17.755918640000001</v>
      </c>
      <c r="X9874">
        <v>5.6319248829999999</v>
      </c>
      <c r="Y9874">
        <v>5.6319248829999999</v>
      </c>
    </row>
    <row r="9875" spans="1:25" x14ac:dyDescent="0.3">
      <c r="A9875" s="2">
        <v>45974</v>
      </c>
      <c r="B9875" t="s">
        <v>90</v>
      </c>
      <c r="C9875">
        <v>1740</v>
      </c>
      <c r="D9875">
        <v>6</v>
      </c>
      <c r="E9875">
        <v>5.1870000000000003</v>
      </c>
      <c r="F9875">
        <v>0.34499999999999997</v>
      </c>
      <c r="G9875">
        <v>31.12</v>
      </c>
      <c r="H9875">
        <v>31.12</v>
      </c>
      <c r="I9875" t="s">
        <v>149</v>
      </c>
      <c r="J9875">
        <v>4</v>
      </c>
      <c r="K9875">
        <v>4</v>
      </c>
      <c r="L9875">
        <v>4</v>
      </c>
      <c r="M9875">
        <v>4</v>
      </c>
      <c r="N9875">
        <v>6</v>
      </c>
      <c r="O9875">
        <v>6</v>
      </c>
      <c r="P9875">
        <v>6</v>
      </c>
      <c r="Q9875">
        <v>6</v>
      </c>
      <c r="R9875">
        <v>157.33000000000001</v>
      </c>
      <c r="S9875">
        <v>157.33000000000001</v>
      </c>
      <c r="T9875">
        <v>157.33000000000001</v>
      </c>
      <c r="U9875">
        <v>157.33000000000001</v>
      </c>
      <c r="V9875">
        <v>19.780080089999998</v>
      </c>
      <c r="W9875">
        <v>19.780080089999998</v>
      </c>
      <c r="X9875">
        <v>5.0555912599999999</v>
      </c>
      <c r="Y9875">
        <v>5.0555912599999999</v>
      </c>
    </row>
    <row r="9876" spans="1:25" x14ac:dyDescent="0.3">
      <c r="A9876" s="2">
        <v>45974</v>
      </c>
      <c r="B9876" t="s">
        <v>88</v>
      </c>
      <c r="C9876">
        <v>4841</v>
      </c>
      <c r="D9876">
        <v>39</v>
      </c>
      <c r="E9876">
        <v>1.8080000000000001</v>
      </c>
      <c r="F9876">
        <v>0.80600000000000005</v>
      </c>
      <c r="G9876">
        <v>70.5</v>
      </c>
      <c r="H9876">
        <v>70.5</v>
      </c>
      <c r="I9876" t="s">
        <v>149</v>
      </c>
      <c r="J9876">
        <v>6</v>
      </c>
      <c r="K9876">
        <v>8</v>
      </c>
      <c r="L9876">
        <v>8</v>
      </c>
      <c r="M9876">
        <v>8</v>
      </c>
      <c r="N9876">
        <v>7</v>
      </c>
      <c r="O9876">
        <v>9</v>
      </c>
      <c r="P9876">
        <v>9</v>
      </c>
      <c r="Q9876">
        <v>9</v>
      </c>
      <c r="R9876">
        <v>241.43</v>
      </c>
      <c r="S9876">
        <v>301.41000000000003</v>
      </c>
      <c r="T9876">
        <v>301.41000000000003</v>
      </c>
      <c r="U9876">
        <v>301.41000000000003</v>
      </c>
      <c r="V9876">
        <v>23.390066690000001</v>
      </c>
      <c r="W9876">
        <v>23.390066690000001</v>
      </c>
      <c r="X9876">
        <v>4.2753191490000004</v>
      </c>
      <c r="Y9876">
        <v>4.2753191490000004</v>
      </c>
    </row>
    <row r="9877" spans="1:25" x14ac:dyDescent="0.3">
      <c r="A9877" s="2">
        <v>45974</v>
      </c>
      <c r="B9877" t="s">
        <v>80</v>
      </c>
      <c r="C9877">
        <v>715</v>
      </c>
      <c r="D9877">
        <v>3</v>
      </c>
      <c r="E9877">
        <v>5.5830000000000002</v>
      </c>
      <c r="F9877">
        <v>0.42</v>
      </c>
      <c r="G9877">
        <v>16.75</v>
      </c>
      <c r="H9877">
        <v>16.75</v>
      </c>
      <c r="I9877" t="s">
        <v>149</v>
      </c>
      <c r="J9877">
        <v>0</v>
      </c>
      <c r="K9877">
        <v>1</v>
      </c>
      <c r="L9877">
        <v>1</v>
      </c>
      <c r="M9877">
        <v>1</v>
      </c>
      <c r="N9877">
        <v>0</v>
      </c>
      <c r="O9877">
        <v>2</v>
      </c>
      <c r="P9877">
        <v>2</v>
      </c>
      <c r="Q9877">
        <v>2</v>
      </c>
      <c r="R9877">
        <v>0</v>
      </c>
      <c r="S9877">
        <v>69.760000000000005</v>
      </c>
      <c r="T9877">
        <v>69.760000000000005</v>
      </c>
      <c r="U9877">
        <v>69.760000000000005</v>
      </c>
      <c r="V9877">
        <v>24.010894499999999</v>
      </c>
      <c r="W9877">
        <v>24.010894499999999</v>
      </c>
      <c r="X9877">
        <v>4.1647761189999999</v>
      </c>
      <c r="Y9877">
        <v>4.1647761189999999</v>
      </c>
    </row>
    <row r="9878" spans="1:25" x14ac:dyDescent="0.3">
      <c r="A9878" s="2">
        <v>45974</v>
      </c>
      <c r="B9878" t="s">
        <v>19</v>
      </c>
      <c r="C9878">
        <v>1529</v>
      </c>
      <c r="D9878">
        <v>8</v>
      </c>
      <c r="E9878">
        <v>3.843</v>
      </c>
      <c r="F9878">
        <v>0.52300000000000002</v>
      </c>
      <c r="G9878">
        <v>30.74</v>
      </c>
      <c r="H9878">
        <v>30.74</v>
      </c>
      <c r="I9878" t="s">
        <v>149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X9878">
        <v>0</v>
      </c>
      <c r="Y9878">
        <v>0</v>
      </c>
    </row>
    <row r="9879" spans="1:25" x14ac:dyDescent="0.3">
      <c r="A9879" s="2">
        <v>45974</v>
      </c>
      <c r="B9879" t="s">
        <v>82</v>
      </c>
      <c r="C9879">
        <v>1083</v>
      </c>
      <c r="D9879">
        <v>8</v>
      </c>
      <c r="E9879">
        <v>3.2290000000000001</v>
      </c>
      <c r="F9879">
        <v>0.73899999999999999</v>
      </c>
      <c r="G9879">
        <v>25.83</v>
      </c>
      <c r="H9879">
        <v>25.83</v>
      </c>
      <c r="I9879" t="s">
        <v>149</v>
      </c>
      <c r="J9879">
        <v>4</v>
      </c>
      <c r="K9879">
        <v>4</v>
      </c>
      <c r="L9879">
        <v>4</v>
      </c>
      <c r="M9879">
        <v>4</v>
      </c>
      <c r="N9879">
        <v>6</v>
      </c>
      <c r="O9879">
        <v>6</v>
      </c>
      <c r="P9879">
        <v>6</v>
      </c>
      <c r="Q9879">
        <v>6</v>
      </c>
      <c r="R9879">
        <v>193.48</v>
      </c>
      <c r="S9879">
        <v>193.48</v>
      </c>
      <c r="T9879">
        <v>193.48</v>
      </c>
      <c r="U9879">
        <v>193.48</v>
      </c>
      <c r="V9879">
        <v>13.35021708</v>
      </c>
      <c r="W9879">
        <v>13.35021708</v>
      </c>
      <c r="X9879">
        <v>7.4905149050000004</v>
      </c>
      <c r="Y9879">
        <v>7.4905149050000004</v>
      </c>
    </row>
    <row r="9880" spans="1:25" x14ac:dyDescent="0.3">
      <c r="A9880" s="2">
        <v>45974</v>
      </c>
      <c r="B9880" t="s">
        <v>94</v>
      </c>
      <c r="C9880">
        <v>1538</v>
      </c>
      <c r="D9880">
        <v>6</v>
      </c>
      <c r="E9880">
        <v>6.3470000000000004</v>
      </c>
      <c r="F9880">
        <v>0.39</v>
      </c>
      <c r="G9880">
        <v>38.08</v>
      </c>
      <c r="H9880">
        <v>38.08</v>
      </c>
      <c r="I9880" t="s">
        <v>149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X9880">
        <v>0</v>
      </c>
      <c r="Y9880">
        <v>0</v>
      </c>
    </row>
    <row r="9881" spans="1:25" x14ac:dyDescent="0.3">
      <c r="A9881" s="2">
        <v>45974</v>
      </c>
      <c r="B9881" t="s">
        <v>96</v>
      </c>
      <c r="C9881">
        <v>2314</v>
      </c>
      <c r="D9881">
        <v>12</v>
      </c>
      <c r="E9881">
        <v>4.4779999999999998</v>
      </c>
      <c r="F9881">
        <v>0.51900000000000002</v>
      </c>
      <c r="G9881">
        <v>53.74</v>
      </c>
      <c r="H9881">
        <v>53.74</v>
      </c>
      <c r="I9881" t="s">
        <v>149</v>
      </c>
      <c r="J9881">
        <v>3</v>
      </c>
      <c r="K9881">
        <v>3</v>
      </c>
      <c r="L9881">
        <v>3</v>
      </c>
      <c r="M9881">
        <v>3</v>
      </c>
      <c r="N9881">
        <v>3</v>
      </c>
      <c r="O9881">
        <v>3</v>
      </c>
      <c r="P9881">
        <v>3</v>
      </c>
      <c r="Q9881">
        <v>3</v>
      </c>
      <c r="R9881">
        <v>166.96</v>
      </c>
      <c r="S9881">
        <v>166.96</v>
      </c>
      <c r="T9881">
        <v>166.96</v>
      </c>
      <c r="U9881">
        <v>166.96</v>
      </c>
      <c r="V9881">
        <v>32.187350260000002</v>
      </c>
      <c r="W9881">
        <v>32.187350260000002</v>
      </c>
      <c r="X9881">
        <v>3.1068105689999999</v>
      </c>
      <c r="Y9881">
        <v>3.1068105689999999</v>
      </c>
    </row>
    <row r="9882" spans="1:25" x14ac:dyDescent="0.3">
      <c r="A9882" s="2">
        <v>45974</v>
      </c>
      <c r="B9882" t="s">
        <v>11</v>
      </c>
      <c r="C9882">
        <v>1850</v>
      </c>
      <c r="D9882">
        <v>15</v>
      </c>
      <c r="E9882">
        <v>2.4670000000000001</v>
      </c>
      <c r="F9882">
        <v>0.81100000000000005</v>
      </c>
      <c r="G9882">
        <v>37.01</v>
      </c>
      <c r="H9882">
        <v>37.01</v>
      </c>
      <c r="I9882" t="s">
        <v>149</v>
      </c>
      <c r="J9882">
        <v>5</v>
      </c>
      <c r="K9882">
        <v>5</v>
      </c>
      <c r="L9882">
        <v>5</v>
      </c>
      <c r="M9882">
        <v>5</v>
      </c>
      <c r="N9882">
        <v>5</v>
      </c>
      <c r="O9882">
        <v>5</v>
      </c>
      <c r="P9882">
        <v>5</v>
      </c>
      <c r="Q9882">
        <v>5</v>
      </c>
      <c r="R9882">
        <v>337.84</v>
      </c>
      <c r="S9882">
        <v>337.84</v>
      </c>
      <c r="T9882">
        <v>337.84</v>
      </c>
      <c r="U9882">
        <v>337.84</v>
      </c>
      <c r="V9882">
        <v>10.95488989</v>
      </c>
      <c r="W9882">
        <v>10.95488989</v>
      </c>
      <c r="X9882">
        <v>9.1283436909999995</v>
      </c>
      <c r="Y9882">
        <v>9.1283436909999995</v>
      </c>
    </row>
    <row r="9883" spans="1:25" x14ac:dyDescent="0.3">
      <c r="A9883" s="2">
        <v>45974</v>
      </c>
      <c r="B9883" t="s">
        <v>92</v>
      </c>
      <c r="C9883">
        <v>584</v>
      </c>
      <c r="D9883">
        <v>3</v>
      </c>
      <c r="E9883">
        <v>2.7</v>
      </c>
      <c r="F9883">
        <v>0.51400000000000001</v>
      </c>
      <c r="G9883">
        <v>8.1</v>
      </c>
      <c r="H9883">
        <v>8.1</v>
      </c>
      <c r="I9883" t="s">
        <v>149</v>
      </c>
      <c r="J9883">
        <v>1</v>
      </c>
      <c r="K9883">
        <v>1</v>
      </c>
      <c r="L9883">
        <v>1</v>
      </c>
      <c r="M9883">
        <v>1</v>
      </c>
      <c r="N9883">
        <v>1</v>
      </c>
      <c r="O9883">
        <v>1</v>
      </c>
      <c r="P9883">
        <v>1</v>
      </c>
      <c r="Q9883">
        <v>1</v>
      </c>
      <c r="R9883">
        <v>26.49</v>
      </c>
      <c r="S9883">
        <v>26.49</v>
      </c>
      <c r="T9883">
        <v>26.49</v>
      </c>
      <c r="U9883">
        <v>26.49</v>
      </c>
      <c r="V9883">
        <v>30.577576440000001</v>
      </c>
      <c r="W9883">
        <v>30.577576440000001</v>
      </c>
      <c r="X9883">
        <v>3.2703703700000002</v>
      </c>
      <c r="Y9883">
        <v>3.2703703700000002</v>
      </c>
    </row>
    <row r="9884" spans="1:25" x14ac:dyDescent="0.3">
      <c r="A9884" s="2">
        <v>45974</v>
      </c>
      <c r="B9884" t="s">
        <v>46</v>
      </c>
      <c r="C9884">
        <v>1138</v>
      </c>
      <c r="D9884">
        <v>1</v>
      </c>
      <c r="E9884">
        <v>5.62</v>
      </c>
      <c r="F9884">
        <v>8.7999999999999995E-2</v>
      </c>
      <c r="G9884">
        <v>5.62</v>
      </c>
      <c r="H9884">
        <v>5.62</v>
      </c>
      <c r="I9884" t="s">
        <v>149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X9884">
        <v>0</v>
      </c>
      <c r="Y9884">
        <v>0</v>
      </c>
    </row>
    <row r="9885" spans="1:25" x14ac:dyDescent="0.3">
      <c r="A9885" s="2">
        <v>45974</v>
      </c>
      <c r="B9885" t="s">
        <v>74</v>
      </c>
      <c r="C9885">
        <v>364</v>
      </c>
      <c r="D9885">
        <v>0</v>
      </c>
      <c r="F9885">
        <v>0</v>
      </c>
      <c r="G9885">
        <v>0</v>
      </c>
      <c r="H9885">
        <v>0</v>
      </c>
      <c r="I9885" t="s">
        <v>149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5" x14ac:dyDescent="0.3">
      <c r="A9886" s="2">
        <v>45974</v>
      </c>
      <c r="B9886" t="s">
        <v>32</v>
      </c>
      <c r="C9886">
        <v>101</v>
      </c>
      <c r="D9886">
        <v>2</v>
      </c>
      <c r="E9886">
        <v>3.7450000000000001</v>
      </c>
      <c r="F9886">
        <v>1.98</v>
      </c>
      <c r="G9886">
        <v>7.49</v>
      </c>
      <c r="H9886">
        <v>7.49</v>
      </c>
      <c r="I9886" t="s">
        <v>149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X9886">
        <v>0</v>
      </c>
      <c r="Y9886">
        <v>0</v>
      </c>
    </row>
    <row r="9887" spans="1:25" x14ac:dyDescent="0.3">
      <c r="A9887" s="2">
        <v>45974</v>
      </c>
      <c r="B9887" t="s">
        <v>64</v>
      </c>
      <c r="C9887">
        <v>409</v>
      </c>
      <c r="D9887">
        <v>3</v>
      </c>
      <c r="E9887">
        <v>2.9569999999999999</v>
      </c>
      <c r="F9887">
        <v>0.73299999999999998</v>
      </c>
      <c r="G9887">
        <v>8.8699999999999992</v>
      </c>
      <c r="H9887">
        <v>8.8699999999999992</v>
      </c>
      <c r="I9887" t="s">
        <v>149</v>
      </c>
      <c r="J9887">
        <v>1</v>
      </c>
      <c r="K9887">
        <v>1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  <c r="R9887">
        <v>94.88</v>
      </c>
      <c r="S9887">
        <v>94.88</v>
      </c>
      <c r="T9887">
        <v>94.88</v>
      </c>
      <c r="U9887">
        <v>94.88</v>
      </c>
      <c r="V9887">
        <v>9.3486509269999996</v>
      </c>
      <c r="W9887">
        <v>9.3486509269999996</v>
      </c>
      <c r="X9887">
        <v>10.69673055</v>
      </c>
      <c r="Y9887">
        <v>10.69673055</v>
      </c>
    </row>
    <row r="9888" spans="1:25" x14ac:dyDescent="0.3">
      <c r="A9888" s="2">
        <v>45974</v>
      </c>
      <c r="B9888" t="s">
        <v>72</v>
      </c>
      <c r="C9888">
        <v>197</v>
      </c>
      <c r="D9888">
        <v>2</v>
      </c>
      <c r="E9888">
        <v>3.09</v>
      </c>
      <c r="F9888">
        <v>1.0149999999999999</v>
      </c>
      <c r="G9888">
        <v>6.18</v>
      </c>
      <c r="H9888">
        <v>6.18</v>
      </c>
      <c r="I9888" t="s">
        <v>149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X9888">
        <v>0</v>
      </c>
      <c r="Y9888">
        <v>0</v>
      </c>
    </row>
    <row r="9889" spans="1:25" x14ac:dyDescent="0.3">
      <c r="A9889" s="2">
        <v>45974</v>
      </c>
      <c r="B9889" t="s">
        <v>106</v>
      </c>
      <c r="C9889">
        <v>189</v>
      </c>
      <c r="D9889">
        <v>0</v>
      </c>
      <c r="F9889">
        <v>0</v>
      </c>
      <c r="G9889">
        <v>0</v>
      </c>
      <c r="H9889">
        <v>0</v>
      </c>
      <c r="I9889" t="s">
        <v>149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5" x14ac:dyDescent="0.3">
      <c r="A9890" s="2">
        <v>45974</v>
      </c>
      <c r="B9890" t="s">
        <v>54</v>
      </c>
      <c r="C9890">
        <v>239</v>
      </c>
      <c r="D9890">
        <v>2</v>
      </c>
      <c r="E9890">
        <v>4.1550000000000002</v>
      </c>
      <c r="F9890">
        <v>0.83699999999999997</v>
      </c>
      <c r="G9890">
        <v>8.31</v>
      </c>
      <c r="H9890">
        <v>8.31</v>
      </c>
      <c r="I9890" t="s">
        <v>149</v>
      </c>
      <c r="J9890">
        <v>2</v>
      </c>
      <c r="K9890">
        <v>2</v>
      </c>
      <c r="L9890">
        <v>2</v>
      </c>
      <c r="M9890">
        <v>2</v>
      </c>
      <c r="N9890">
        <v>3</v>
      </c>
      <c r="O9890">
        <v>3</v>
      </c>
      <c r="P9890">
        <v>3</v>
      </c>
      <c r="Q9890">
        <v>3</v>
      </c>
      <c r="R9890">
        <v>77.47</v>
      </c>
      <c r="S9890">
        <v>77.47</v>
      </c>
      <c r="T9890">
        <v>77.47</v>
      </c>
      <c r="U9890">
        <v>77.47</v>
      </c>
      <c r="V9890">
        <v>10.726732930000001</v>
      </c>
      <c r="W9890">
        <v>10.726732930000001</v>
      </c>
      <c r="X9890">
        <v>9.322503008</v>
      </c>
      <c r="Y9890">
        <v>9.322503008</v>
      </c>
    </row>
    <row r="9891" spans="1:25" x14ac:dyDescent="0.3">
      <c r="A9891" s="2">
        <v>45974</v>
      </c>
      <c r="B9891" t="s">
        <v>82</v>
      </c>
      <c r="C9891">
        <v>141</v>
      </c>
      <c r="D9891">
        <v>3</v>
      </c>
      <c r="E9891">
        <v>2.3069999999999999</v>
      </c>
      <c r="F9891">
        <v>2.1280000000000001</v>
      </c>
      <c r="G9891">
        <v>6.92</v>
      </c>
      <c r="H9891">
        <v>6.92</v>
      </c>
      <c r="I9891" t="s">
        <v>149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X9891">
        <v>0</v>
      </c>
      <c r="Y9891">
        <v>0</v>
      </c>
    </row>
    <row r="9892" spans="1:25" x14ac:dyDescent="0.3">
      <c r="A9892" s="2">
        <v>45974</v>
      </c>
      <c r="B9892" t="s">
        <v>44</v>
      </c>
      <c r="C9892">
        <v>72</v>
      </c>
      <c r="D9892">
        <v>0</v>
      </c>
      <c r="F9892">
        <v>0</v>
      </c>
      <c r="G9892">
        <v>0</v>
      </c>
      <c r="H9892">
        <v>0</v>
      </c>
      <c r="I9892" t="s">
        <v>149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5" x14ac:dyDescent="0.3">
      <c r="A9893" s="2">
        <v>45974</v>
      </c>
      <c r="B9893" t="s">
        <v>40</v>
      </c>
      <c r="C9893">
        <v>459</v>
      </c>
      <c r="D9893">
        <v>5</v>
      </c>
      <c r="E9893">
        <v>3.3860000000000001</v>
      </c>
      <c r="F9893">
        <v>1.089</v>
      </c>
      <c r="G9893">
        <v>16.93</v>
      </c>
      <c r="H9893">
        <v>16.93</v>
      </c>
      <c r="I9893" t="s">
        <v>149</v>
      </c>
      <c r="J9893">
        <v>1</v>
      </c>
      <c r="K9893">
        <v>1</v>
      </c>
      <c r="L9893">
        <v>1</v>
      </c>
      <c r="M9893">
        <v>1</v>
      </c>
      <c r="N9893">
        <v>1</v>
      </c>
      <c r="O9893">
        <v>1</v>
      </c>
      <c r="P9893">
        <v>1</v>
      </c>
      <c r="Q9893">
        <v>1</v>
      </c>
      <c r="R9893">
        <v>144.9</v>
      </c>
      <c r="S9893">
        <v>144.9</v>
      </c>
      <c r="T9893">
        <v>144.9</v>
      </c>
      <c r="U9893">
        <v>144.9</v>
      </c>
      <c r="V9893">
        <v>11.683919939999999</v>
      </c>
      <c r="W9893">
        <v>11.683919939999999</v>
      </c>
      <c r="X9893">
        <v>8.5587714120000005</v>
      </c>
      <c r="Y9893">
        <v>8.5587714120000005</v>
      </c>
    </row>
    <row r="9894" spans="1:25" x14ac:dyDescent="0.3">
      <c r="A9894" s="2">
        <v>45974</v>
      </c>
      <c r="B9894" t="s">
        <v>56</v>
      </c>
      <c r="C9894">
        <v>389</v>
      </c>
      <c r="D9894">
        <v>2</v>
      </c>
      <c r="E9894">
        <v>3.16</v>
      </c>
      <c r="F9894">
        <v>0.51400000000000001</v>
      </c>
      <c r="G9894">
        <v>6.32</v>
      </c>
      <c r="H9894">
        <v>6.32</v>
      </c>
      <c r="I9894" t="s">
        <v>149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X9894">
        <v>0</v>
      </c>
      <c r="Y9894">
        <v>0</v>
      </c>
    </row>
    <row r="9895" spans="1:25" x14ac:dyDescent="0.3">
      <c r="A9895" s="2">
        <v>45974</v>
      </c>
      <c r="B9895" t="s">
        <v>76</v>
      </c>
      <c r="C9895">
        <v>379</v>
      </c>
      <c r="D9895">
        <v>1</v>
      </c>
      <c r="E9895">
        <v>2.2999999999999998</v>
      </c>
      <c r="F9895">
        <v>0.26400000000000001</v>
      </c>
      <c r="G9895">
        <v>2.2999999999999998</v>
      </c>
      <c r="H9895">
        <v>2.2999999999999998</v>
      </c>
      <c r="I9895" t="s">
        <v>149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X9895">
        <v>0</v>
      </c>
      <c r="Y9895">
        <v>0</v>
      </c>
    </row>
    <row r="9896" spans="1:25" x14ac:dyDescent="0.3">
      <c r="A9896" s="2">
        <v>45974</v>
      </c>
      <c r="B9896" t="s">
        <v>48</v>
      </c>
      <c r="C9896">
        <v>791</v>
      </c>
      <c r="D9896">
        <v>3</v>
      </c>
      <c r="E9896">
        <v>2.96</v>
      </c>
      <c r="F9896">
        <v>0.379</v>
      </c>
      <c r="G9896">
        <v>8.8800000000000008</v>
      </c>
      <c r="H9896">
        <v>8.8800000000000008</v>
      </c>
      <c r="I9896" t="s">
        <v>149</v>
      </c>
      <c r="J9896">
        <v>2</v>
      </c>
      <c r="K9896">
        <v>3</v>
      </c>
      <c r="L9896">
        <v>3</v>
      </c>
      <c r="M9896">
        <v>3</v>
      </c>
      <c r="N9896">
        <v>2</v>
      </c>
      <c r="O9896">
        <v>4</v>
      </c>
      <c r="P9896">
        <v>4</v>
      </c>
      <c r="Q9896">
        <v>4</v>
      </c>
      <c r="R9896">
        <v>121.39</v>
      </c>
      <c r="S9896">
        <v>178.37</v>
      </c>
      <c r="T9896">
        <v>178.37</v>
      </c>
      <c r="U9896">
        <v>178.37</v>
      </c>
      <c r="V9896">
        <v>4.9784156529999999</v>
      </c>
      <c r="W9896">
        <v>4.9784156529999999</v>
      </c>
      <c r="X9896">
        <v>20.086711709999999</v>
      </c>
      <c r="Y9896">
        <v>20.086711709999999</v>
      </c>
    </row>
    <row r="9897" spans="1:25" x14ac:dyDescent="0.3">
      <c r="A9897" s="2">
        <v>45974</v>
      </c>
      <c r="B9897" t="s">
        <v>15</v>
      </c>
      <c r="C9897">
        <v>2269</v>
      </c>
      <c r="D9897">
        <v>6</v>
      </c>
      <c r="E9897">
        <v>3.3420000000000001</v>
      </c>
      <c r="F9897">
        <v>0.26400000000000001</v>
      </c>
      <c r="G9897">
        <v>20.05</v>
      </c>
      <c r="H9897">
        <v>20.05</v>
      </c>
      <c r="I9897" t="s">
        <v>149</v>
      </c>
      <c r="J9897">
        <v>3</v>
      </c>
      <c r="K9897">
        <v>3</v>
      </c>
      <c r="L9897">
        <v>3</v>
      </c>
      <c r="M9897">
        <v>3</v>
      </c>
      <c r="N9897">
        <v>3</v>
      </c>
      <c r="O9897">
        <v>3</v>
      </c>
      <c r="P9897">
        <v>3</v>
      </c>
      <c r="Q9897">
        <v>3</v>
      </c>
      <c r="R9897">
        <v>105.64</v>
      </c>
      <c r="S9897">
        <v>105.64</v>
      </c>
      <c r="T9897">
        <v>105.64</v>
      </c>
      <c r="U9897">
        <v>105.64</v>
      </c>
      <c r="V9897">
        <v>18.979553200000002</v>
      </c>
      <c r="W9897">
        <v>18.979553200000002</v>
      </c>
      <c r="X9897">
        <v>5.2688279299999996</v>
      </c>
      <c r="Y9897">
        <v>5.2688279299999996</v>
      </c>
    </row>
    <row r="9898" spans="1:25" x14ac:dyDescent="0.3">
      <c r="A9898" s="2">
        <v>45974</v>
      </c>
      <c r="B9898" t="s">
        <v>24</v>
      </c>
      <c r="C9898">
        <v>1531</v>
      </c>
      <c r="D9898">
        <v>6</v>
      </c>
      <c r="E9898">
        <v>1.893</v>
      </c>
      <c r="F9898">
        <v>0.39200000000000002</v>
      </c>
      <c r="G9898">
        <v>11.36</v>
      </c>
      <c r="H9898">
        <v>11.36</v>
      </c>
      <c r="I9898" t="s">
        <v>149</v>
      </c>
      <c r="J9898">
        <v>2</v>
      </c>
      <c r="K9898">
        <v>3</v>
      </c>
      <c r="L9898">
        <v>3</v>
      </c>
      <c r="M9898">
        <v>3</v>
      </c>
      <c r="N9898">
        <v>2</v>
      </c>
      <c r="O9898">
        <v>3</v>
      </c>
      <c r="P9898">
        <v>3</v>
      </c>
      <c r="Q9898">
        <v>3</v>
      </c>
      <c r="R9898">
        <v>43.76</v>
      </c>
      <c r="S9898">
        <v>86.25</v>
      </c>
      <c r="T9898">
        <v>86.25</v>
      </c>
      <c r="U9898">
        <v>86.25</v>
      </c>
      <c r="V9898">
        <v>13.171014489999999</v>
      </c>
      <c r="W9898">
        <v>13.171014489999999</v>
      </c>
      <c r="X9898">
        <v>7.5924295769999999</v>
      </c>
      <c r="Y9898">
        <v>7.5924295769999999</v>
      </c>
    </row>
    <row r="9899" spans="1:25" x14ac:dyDescent="0.3">
      <c r="A9899" s="2">
        <v>45974</v>
      </c>
      <c r="B9899" t="s">
        <v>108</v>
      </c>
      <c r="C9899">
        <v>343</v>
      </c>
      <c r="D9899">
        <v>0</v>
      </c>
      <c r="F9899">
        <v>0</v>
      </c>
      <c r="G9899">
        <v>0</v>
      </c>
      <c r="H9899">
        <v>0</v>
      </c>
      <c r="I9899" t="s">
        <v>149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5" x14ac:dyDescent="0.3">
      <c r="A9900" s="2">
        <v>45974</v>
      </c>
      <c r="B9900" t="s">
        <v>62</v>
      </c>
      <c r="C9900">
        <v>1408</v>
      </c>
      <c r="D9900">
        <v>9</v>
      </c>
      <c r="E9900">
        <v>2.234</v>
      </c>
      <c r="F9900">
        <v>0.63900000000000001</v>
      </c>
      <c r="G9900">
        <v>20.11</v>
      </c>
      <c r="H9900">
        <v>20.11</v>
      </c>
      <c r="I9900" t="s">
        <v>149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X9900">
        <v>0</v>
      </c>
      <c r="Y9900">
        <v>0</v>
      </c>
    </row>
    <row r="9901" spans="1:25" x14ac:dyDescent="0.3">
      <c r="A9901" s="2">
        <v>45974</v>
      </c>
      <c r="B9901" t="s">
        <v>80</v>
      </c>
      <c r="C9901">
        <v>179</v>
      </c>
      <c r="D9901">
        <v>0</v>
      </c>
      <c r="F9901">
        <v>0</v>
      </c>
      <c r="G9901">
        <v>0</v>
      </c>
      <c r="H9901">
        <v>0</v>
      </c>
      <c r="I9901" t="s">
        <v>149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5" x14ac:dyDescent="0.3">
      <c r="A9902" s="2">
        <v>45974</v>
      </c>
      <c r="B9902" t="s">
        <v>38</v>
      </c>
      <c r="C9902">
        <v>319</v>
      </c>
      <c r="D9902">
        <v>1</v>
      </c>
      <c r="E9902">
        <v>2.4500000000000002</v>
      </c>
      <c r="F9902">
        <v>0.313</v>
      </c>
      <c r="G9902">
        <v>2.4500000000000002</v>
      </c>
      <c r="H9902">
        <v>2.4500000000000002</v>
      </c>
      <c r="I9902" t="s">
        <v>149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X9902">
        <v>0</v>
      </c>
      <c r="Y9902">
        <v>0</v>
      </c>
    </row>
    <row r="9903" spans="1:25" x14ac:dyDescent="0.3">
      <c r="A9903" s="2">
        <v>45974</v>
      </c>
      <c r="B9903" t="s">
        <v>84</v>
      </c>
      <c r="C9903">
        <v>417</v>
      </c>
      <c r="D9903">
        <v>2</v>
      </c>
      <c r="E9903">
        <v>5.51</v>
      </c>
      <c r="F9903">
        <v>0.48</v>
      </c>
      <c r="G9903">
        <v>11.02</v>
      </c>
      <c r="H9903">
        <v>11.02</v>
      </c>
      <c r="I9903" t="s">
        <v>149</v>
      </c>
      <c r="J9903">
        <v>0</v>
      </c>
      <c r="K9903">
        <v>1</v>
      </c>
      <c r="L9903">
        <v>1</v>
      </c>
      <c r="M9903">
        <v>1</v>
      </c>
      <c r="N9903">
        <v>0</v>
      </c>
      <c r="O9903">
        <v>1</v>
      </c>
      <c r="P9903">
        <v>1</v>
      </c>
      <c r="Q9903">
        <v>1</v>
      </c>
      <c r="R9903">
        <v>0</v>
      </c>
      <c r="S9903">
        <v>21.88</v>
      </c>
      <c r="T9903">
        <v>21.88</v>
      </c>
      <c r="U9903">
        <v>21.88</v>
      </c>
      <c r="V9903">
        <v>50.365630709999998</v>
      </c>
      <c r="W9903">
        <v>50.365630709999998</v>
      </c>
      <c r="X9903">
        <v>1.9854809440000001</v>
      </c>
      <c r="Y9903">
        <v>1.9854809440000001</v>
      </c>
    </row>
    <row r="9904" spans="1:25" x14ac:dyDescent="0.3">
      <c r="A9904" s="2">
        <v>45974</v>
      </c>
      <c r="B9904" t="s">
        <v>42</v>
      </c>
      <c r="C9904">
        <v>175</v>
      </c>
      <c r="D9904">
        <v>0</v>
      </c>
      <c r="F9904">
        <v>0</v>
      </c>
      <c r="G9904">
        <v>0</v>
      </c>
      <c r="H9904">
        <v>0</v>
      </c>
      <c r="I9904" t="s">
        <v>149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5" x14ac:dyDescent="0.3">
      <c r="A9905" s="2">
        <v>45974</v>
      </c>
      <c r="B9905" t="s">
        <v>11</v>
      </c>
      <c r="C9905">
        <v>126</v>
      </c>
      <c r="D9905">
        <v>0</v>
      </c>
      <c r="F9905">
        <v>0</v>
      </c>
      <c r="G9905">
        <v>0</v>
      </c>
      <c r="H9905">
        <v>0</v>
      </c>
      <c r="I9905" t="s">
        <v>149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5" x14ac:dyDescent="0.3">
      <c r="A9906" s="2">
        <v>45974</v>
      </c>
      <c r="B9906" t="s">
        <v>102</v>
      </c>
      <c r="C9906">
        <v>604</v>
      </c>
      <c r="D9906">
        <v>3</v>
      </c>
      <c r="E9906">
        <v>2.56</v>
      </c>
      <c r="F9906">
        <v>0.497</v>
      </c>
      <c r="G9906">
        <v>7.68</v>
      </c>
      <c r="H9906">
        <v>7.68</v>
      </c>
      <c r="I9906" t="s">
        <v>149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X9906">
        <v>0</v>
      </c>
      <c r="Y9906">
        <v>0</v>
      </c>
    </row>
    <row r="9907" spans="1:25" x14ac:dyDescent="0.3">
      <c r="A9907" s="2">
        <v>45974</v>
      </c>
      <c r="B9907" t="s">
        <v>98</v>
      </c>
      <c r="C9907">
        <v>1858</v>
      </c>
      <c r="D9907">
        <v>9</v>
      </c>
      <c r="E9907">
        <v>2.5590000000000002</v>
      </c>
      <c r="F9907">
        <v>0.48399999999999999</v>
      </c>
      <c r="G9907">
        <v>23.03</v>
      </c>
      <c r="H9907">
        <v>23.03</v>
      </c>
      <c r="I9907" t="s">
        <v>149</v>
      </c>
      <c r="J9907">
        <v>1</v>
      </c>
      <c r="K9907">
        <v>2</v>
      </c>
      <c r="L9907">
        <v>2</v>
      </c>
      <c r="M9907">
        <v>2</v>
      </c>
      <c r="N9907">
        <v>1</v>
      </c>
      <c r="O9907">
        <v>2</v>
      </c>
      <c r="P9907">
        <v>2</v>
      </c>
      <c r="Q9907">
        <v>2</v>
      </c>
      <c r="R9907">
        <v>12.49</v>
      </c>
      <c r="S9907">
        <v>44.37</v>
      </c>
      <c r="T9907">
        <v>44.37</v>
      </c>
      <c r="U9907">
        <v>44.37</v>
      </c>
      <c r="V9907">
        <v>51.904439940000003</v>
      </c>
      <c r="W9907">
        <v>51.904439940000003</v>
      </c>
      <c r="X9907">
        <v>1.9266174549999999</v>
      </c>
      <c r="Y9907">
        <v>1.9266174549999999</v>
      </c>
    </row>
    <row r="9908" spans="1:25" x14ac:dyDescent="0.3">
      <c r="A9908" s="2">
        <v>45974</v>
      </c>
      <c r="B9908" t="s">
        <v>104</v>
      </c>
      <c r="C9908">
        <v>650</v>
      </c>
      <c r="D9908">
        <v>1</v>
      </c>
      <c r="E9908">
        <v>2.21</v>
      </c>
      <c r="F9908">
        <v>0.154</v>
      </c>
      <c r="G9908">
        <v>2.21</v>
      </c>
      <c r="H9908">
        <v>2.21</v>
      </c>
      <c r="I9908" t="s">
        <v>149</v>
      </c>
      <c r="J9908">
        <v>3</v>
      </c>
      <c r="K9908">
        <v>3</v>
      </c>
      <c r="L9908">
        <v>3</v>
      </c>
      <c r="M9908">
        <v>3</v>
      </c>
      <c r="N9908">
        <v>3</v>
      </c>
      <c r="O9908">
        <v>3</v>
      </c>
      <c r="P9908">
        <v>3</v>
      </c>
      <c r="Q9908">
        <v>3</v>
      </c>
      <c r="R9908">
        <v>84.96</v>
      </c>
      <c r="S9908">
        <v>84.96</v>
      </c>
      <c r="T9908">
        <v>84.96</v>
      </c>
      <c r="U9908">
        <v>84.96</v>
      </c>
      <c r="V9908">
        <v>2.601224105</v>
      </c>
      <c r="W9908">
        <v>2.601224105</v>
      </c>
      <c r="X9908">
        <v>38.443438909999998</v>
      </c>
      <c r="Y9908">
        <v>38.443438909999998</v>
      </c>
    </row>
    <row r="9909" spans="1:25" x14ac:dyDescent="0.3">
      <c r="A9909" s="2">
        <v>45974</v>
      </c>
      <c r="B9909" t="s">
        <v>100</v>
      </c>
      <c r="C9909">
        <v>1326</v>
      </c>
      <c r="D9909">
        <v>6</v>
      </c>
      <c r="E9909">
        <v>2.012</v>
      </c>
      <c r="F9909">
        <v>0.45200000000000001</v>
      </c>
      <c r="G9909">
        <v>12.07</v>
      </c>
      <c r="H9909">
        <v>12.07</v>
      </c>
      <c r="I9909" t="s">
        <v>149</v>
      </c>
      <c r="J9909">
        <v>3</v>
      </c>
      <c r="K9909">
        <v>3</v>
      </c>
      <c r="L9909">
        <v>3</v>
      </c>
      <c r="M9909">
        <v>3</v>
      </c>
      <c r="N9909">
        <v>8</v>
      </c>
      <c r="O9909">
        <v>8</v>
      </c>
      <c r="P9909">
        <v>8</v>
      </c>
      <c r="Q9909">
        <v>8</v>
      </c>
      <c r="R9909">
        <v>414.04</v>
      </c>
      <c r="S9909">
        <v>414.04</v>
      </c>
      <c r="T9909">
        <v>414.04</v>
      </c>
      <c r="U9909">
        <v>414.04</v>
      </c>
      <c r="V9909">
        <v>2.9151772779999998</v>
      </c>
      <c r="W9909">
        <v>2.9151772779999998</v>
      </c>
      <c r="X9909">
        <v>34.303231150000002</v>
      </c>
      <c r="Y9909">
        <v>34.303231150000002</v>
      </c>
    </row>
    <row r="9910" spans="1:25" x14ac:dyDescent="0.3">
      <c r="A9910" s="2">
        <v>45974</v>
      </c>
      <c r="B9910" t="s">
        <v>38</v>
      </c>
      <c r="C9910">
        <v>14</v>
      </c>
      <c r="D9910">
        <v>0</v>
      </c>
      <c r="F9910">
        <v>0</v>
      </c>
      <c r="G9910">
        <v>0</v>
      </c>
      <c r="H9910">
        <v>0</v>
      </c>
      <c r="I9910" t="s">
        <v>149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5" x14ac:dyDescent="0.3">
      <c r="A9911" s="2">
        <v>45974</v>
      </c>
      <c r="B9911" t="s">
        <v>42</v>
      </c>
      <c r="C9911">
        <v>52</v>
      </c>
      <c r="D9911">
        <v>1</v>
      </c>
      <c r="E9911">
        <v>1.66</v>
      </c>
      <c r="F9911">
        <v>1.923</v>
      </c>
      <c r="G9911">
        <v>1.66</v>
      </c>
      <c r="H9911">
        <v>1.66</v>
      </c>
      <c r="I9911" t="s">
        <v>149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X9911">
        <v>0</v>
      </c>
      <c r="Y9911">
        <v>0</v>
      </c>
    </row>
    <row r="9912" spans="1:25" x14ac:dyDescent="0.3">
      <c r="A9912" s="2">
        <v>45974</v>
      </c>
      <c r="B9912" t="s">
        <v>50</v>
      </c>
      <c r="C9912">
        <v>2</v>
      </c>
      <c r="D9912">
        <v>0</v>
      </c>
      <c r="F9912">
        <v>0</v>
      </c>
      <c r="G9912">
        <v>0</v>
      </c>
      <c r="H9912">
        <v>0</v>
      </c>
      <c r="I9912" t="s">
        <v>149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5" x14ac:dyDescent="0.3">
      <c r="A9913" s="2">
        <v>45974</v>
      </c>
      <c r="B9913" t="s">
        <v>72</v>
      </c>
      <c r="C9913">
        <v>191</v>
      </c>
      <c r="D9913">
        <v>3</v>
      </c>
      <c r="E9913">
        <v>5.1130000000000004</v>
      </c>
      <c r="F9913">
        <v>1.571</v>
      </c>
      <c r="G9913">
        <v>15.34</v>
      </c>
      <c r="H9913">
        <v>15.34</v>
      </c>
      <c r="I9913" t="s">
        <v>149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X9913">
        <v>0</v>
      </c>
      <c r="Y9913">
        <v>0</v>
      </c>
    </row>
    <row r="9914" spans="1:25" x14ac:dyDescent="0.3">
      <c r="A9914" s="2">
        <v>45974</v>
      </c>
      <c r="B9914" t="s">
        <v>84</v>
      </c>
      <c r="C9914">
        <v>38</v>
      </c>
      <c r="D9914">
        <v>0</v>
      </c>
      <c r="F9914">
        <v>0</v>
      </c>
      <c r="G9914">
        <v>0</v>
      </c>
      <c r="H9914">
        <v>0</v>
      </c>
      <c r="I9914" t="s">
        <v>149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5" x14ac:dyDescent="0.3">
      <c r="A9915" s="2">
        <v>45974</v>
      </c>
      <c r="B9915" t="s">
        <v>68</v>
      </c>
      <c r="C9915">
        <v>734</v>
      </c>
      <c r="D9915">
        <v>7</v>
      </c>
      <c r="E9915">
        <v>3.9289999999999998</v>
      </c>
      <c r="F9915">
        <v>0.95399999999999996</v>
      </c>
      <c r="G9915">
        <v>27.5</v>
      </c>
      <c r="H9915">
        <v>27.5</v>
      </c>
      <c r="I9915" t="s">
        <v>149</v>
      </c>
      <c r="J9915">
        <v>2</v>
      </c>
      <c r="K9915">
        <v>2</v>
      </c>
      <c r="L9915">
        <v>2</v>
      </c>
      <c r="M9915">
        <v>2</v>
      </c>
      <c r="N9915">
        <v>2</v>
      </c>
      <c r="O9915">
        <v>2</v>
      </c>
      <c r="P9915">
        <v>2</v>
      </c>
      <c r="Q9915">
        <v>2</v>
      </c>
      <c r="R9915">
        <v>54.98</v>
      </c>
      <c r="S9915">
        <v>54.98</v>
      </c>
      <c r="T9915">
        <v>54.98</v>
      </c>
      <c r="U9915">
        <v>54.98</v>
      </c>
      <c r="V9915">
        <v>50.018188430000002</v>
      </c>
      <c r="W9915">
        <v>50.018188430000002</v>
      </c>
      <c r="X9915">
        <v>1.9992727269999999</v>
      </c>
      <c r="Y9915">
        <v>1.9992727269999999</v>
      </c>
    </row>
    <row r="9916" spans="1:25" x14ac:dyDescent="0.3">
      <c r="A9916" s="2">
        <v>45974</v>
      </c>
      <c r="B9916" t="s">
        <v>64</v>
      </c>
      <c r="C9916">
        <v>249</v>
      </c>
      <c r="D9916">
        <v>3</v>
      </c>
      <c r="E9916">
        <v>4.867</v>
      </c>
      <c r="F9916">
        <v>1.2050000000000001</v>
      </c>
      <c r="G9916">
        <v>14.6</v>
      </c>
      <c r="H9916">
        <v>14.6</v>
      </c>
      <c r="I9916" t="s">
        <v>149</v>
      </c>
      <c r="J9916">
        <v>3</v>
      </c>
      <c r="K9916">
        <v>3</v>
      </c>
      <c r="L9916">
        <v>3</v>
      </c>
      <c r="M9916">
        <v>3</v>
      </c>
      <c r="N9916">
        <v>6</v>
      </c>
      <c r="O9916">
        <v>6</v>
      </c>
      <c r="P9916">
        <v>6</v>
      </c>
      <c r="Q9916">
        <v>6</v>
      </c>
      <c r="R9916">
        <v>193.36</v>
      </c>
      <c r="S9916">
        <v>193.36</v>
      </c>
      <c r="T9916">
        <v>193.36</v>
      </c>
      <c r="U9916">
        <v>193.36</v>
      </c>
      <c r="V9916">
        <v>7.550682664</v>
      </c>
      <c r="W9916">
        <v>7.550682664</v>
      </c>
      <c r="X9916">
        <v>13.24383562</v>
      </c>
      <c r="Y9916">
        <v>13.24383562</v>
      </c>
    </row>
    <row r="9917" spans="1:25" x14ac:dyDescent="0.3">
      <c r="A9917" s="2">
        <v>45974</v>
      </c>
      <c r="B9917" t="s">
        <v>26</v>
      </c>
      <c r="C9917">
        <v>148</v>
      </c>
      <c r="D9917">
        <v>0</v>
      </c>
      <c r="F9917">
        <v>0</v>
      </c>
      <c r="G9917">
        <v>0</v>
      </c>
      <c r="H9917">
        <v>0</v>
      </c>
      <c r="I9917" t="s">
        <v>149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5" x14ac:dyDescent="0.3">
      <c r="A9918" s="2">
        <v>45974</v>
      </c>
      <c r="B9918" t="s">
        <v>15</v>
      </c>
      <c r="C9918">
        <v>335</v>
      </c>
      <c r="D9918">
        <v>2</v>
      </c>
      <c r="E9918">
        <v>2.8849999999999998</v>
      </c>
      <c r="F9918">
        <v>0.59699999999999998</v>
      </c>
      <c r="G9918">
        <v>5.77</v>
      </c>
      <c r="H9918">
        <v>5.77</v>
      </c>
      <c r="I9918" t="s">
        <v>149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X9918">
        <v>0</v>
      </c>
      <c r="Y9918">
        <v>0</v>
      </c>
    </row>
    <row r="9919" spans="1:25" x14ac:dyDescent="0.3">
      <c r="A9919" s="2">
        <v>45974</v>
      </c>
      <c r="B9919" t="s">
        <v>36</v>
      </c>
      <c r="C9919">
        <v>28</v>
      </c>
      <c r="D9919">
        <v>0</v>
      </c>
      <c r="F9919">
        <v>0</v>
      </c>
      <c r="G9919">
        <v>0</v>
      </c>
      <c r="H9919">
        <v>0</v>
      </c>
      <c r="I9919" t="s">
        <v>149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5" x14ac:dyDescent="0.3">
      <c r="A9920" s="2">
        <v>45974</v>
      </c>
      <c r="B9920" t="s">
        <v>78</v>
      </c>
      <c r="C9920">
        <v>425</v>
      </c>
      <c r="D9920">
        <v>3</v>
      </c>
      <c r="E9920">
        <v>4.2270000000000003</v>
      </c>
      <c r="F9920">
        <v>0.70599999999999996</v>
      </c>
      <c r="G9920">
        <v>12.68</v>
      </c>
      <c r="H9920">
        <v>12.68</v>
      </c>
      <c r="I9920" t="s">
        <v>149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X9920">
        <v>0</v>
      </c>
      <c r="Y9920">
        <v>0</v>
      </c>
    </row>
    <row r="9921" spans="1:25" x14ac:dyDescent="0.3">
      <c r="A9921" s="2">
        <v>45974</v>
      </c>
      <c r="B9921" t="s">
        <v>21</v>
      </c>
      <c r="C9921">
        <v>910</v>
      </c>
      <c r="D9921">
        <v>10</v>
      </c>
      <c r="E9921">
        <v>1.6319999999999999</v>
      </c>
      <c r="F9921">
        <v>1.099</v>
      </c>
      <c r="G9921">
        <v>16.32</v>
      </c>
      <c r="H9921">
        <v>16.32</v>
      </c>
      <c r="I9921" t="s">
        <v>149</v>
      </c>
      <c r="J9921">
        <v>2</v>
      </c>
      <c r="K9921">
        <v>4</v>
      </c>
      <c r="L9921">
        <v>4</v>
      </c>
      <c r="M9921">
        <v>4</v>
      </c>
      <c r="N9921">
        <v>2</v>
      </c>
      <c r="O9921">
        <v>5</v>
      </c>
      <c r="P9921">
        <v>5</v>
      </c>
      <c r="Q9921">
        <v>5</v>
      </c>
      <c r="R9921">
        <v>105.37</v>
      </c>
      <c r="S9921">
        <v>171.01</v>
      </c>
      <c r="T9921">
        <v>171.01</v>
      </c>
      <c r="U9921">
        <v>171.01</v>
      </c>
      <c r="V9921">
        <v>9.5433015609999998</v>
      </c>
      <c r="W9921">
        <v>9.5433015609999998</v>
      </c>
      <c r="X9921">
        <v>10.47855392</v>
      </c>
      <c r="Y9921">
        <v>10.47855392</v>
      </c>
    </row>
    <row r="9922" spans="1:25" x14ac:dyDescent="0.3">
      <c r="A9922" s="2">
        <v>45974</v>
      </c>
      <c r="B9922" t="s">
        <v>94</v>
      </c>
      <c r="C9922">
        <v>121</v>
      </c>
      <c r="D9922">
        <v>2</v>
      </c>
      <c r="E9922">
        <v>3.6549999999999998</v>
      </c>
      <c r="F9922">
        <v>1.653</v>
      </c>
      <c r="G9922">
        <v>7.31</v>
      </c>
      <c r="H9922">
        <v>7.31</v>
      </c>
      <c r="I9922" t="s">
        <v>149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X9922">
        <v>0</v>
      </c>
      <c r="Y9922">
        <v>0</v>
      </c>
    </row>
    <row r="9923" spans="1:25" x14ac:dyDescent="0.3">
      <c r="A9923" s="2">
        <v>45974</v>
      </c>
      <c r="B9923" t="s">
        <v>17</v>
      </c>
      <c r="C9923">
        <v>5</v>
      </c>
      <c r="D9923">
        <v>0</v>
      </c>
      <c r="F9923">
        <v>0</v>
      </c>
      <c r="G9923">
        <v>0</v>
      </c>
      <c r="H9923">
        <v>0</v>
      </c>
      <c r="I9923" t="s">
        <v>149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5" x14ac:dyDescent="0.3">
      <c r="A9924" s="2">
        <v>45974</v>
      </c>
      <c r="B9924" t="s">
        <v>17</v>
      </c>
      <c r="C9924">
        <v>41</v>
      </c>
      <c r="D9924">
        <v>0</v>
      </c>
      <c r="F9924">
        <v>0</v>
      </c>
      <c r="G9924">
        <v>0</v>
      </c>
      <c r="H9924">
        <v>0</v>
      </c>
      <c r="I9924" t="s">
        <v>149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5" x14ac:dyDescent="0.3">
      <c r="A9925" s="2">
        <v>45974</v>
      </c>
      <c r="B9925" t="s">
        <v>17</v>
      </c>
      <c r="C9925">
        <v>39</v>
      </c>
      <c r="D9925">
        <v>0</v>
      </c>
      <c r="F9925">
        <v>0</v>
      </c>
      <c r="G9925">
        <v>0</v>
      </c>
      <c r="H9925">
        <v>0</v>
      </c>
      <c r="I9925" t="s">
        <v>149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5" x14ac:dyDescent="0.3">
      <c r="A9926" s="2">
        <v>45974</v>
      </c>
      <c r="B9926" t="s">
        <v>17</v>
      </c>
      <c r="C9926">
        <v>4</v>
      </c>
      <c r="D9926">
        <v>0</v>
      </c>
      <c r="F9926">
        <v>0</v>
      </c>
      <c r="G9926">
        <v>0</v>
      </c>
      <c r="H9926">
        <v>0</v>
      </c>
      <c r="I9926" t="s">
        <v>149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5" x14ac:dyDescent="0.3">
      <c r="A9927" s="2">
        <v>45974</v>
      </c>
      <c r="B9927" t="s">
        <v>52</v>
      </c>
      <c r="C9927">
        <v>551</v>
      </c>
      <c r="D9927">
        <v>7</v>
      </c>
      <c r="E9927">
        <v>0.45900000000000002</v>
      </c>
      <c r="F9927">
        <v>1.27</v>
      </c>
      <c r="G9927">
        <v>3.21</v>
      </c>
      <c r="H9927">
        <v>3.21</v>
      </c>
      <c r="I9927" t="s">
        <v>149</v>
      </c>
      <c r="J9927">
        <v>1</v>
      </c>
      <c r="K9927">
        <v>1</v>
      </c>
      <c r="L9927">
        <v>1</v>
      </c>
      <c r="M9927">
        <v>1</v>
      </c>
      <c r="N9927">
        <v>1</v>
      </c>
      <c r="O9927">
        <v>1</v>
      </c>
      <c r="P9927">
        <v>1</v>
      </c>
      <c r="Q9927">
        <v>1</v>
      </c>
      <c r="R9927">
        <v>11.49</v>
      </c>
      <c r="S9927">
        <v>11.49</v>
      </c>
      <c r="T9927">
        <v>11.49</v>
      </c>
      <c r="U9927">
        <v>11.49</v>
      </c>
      <c r="V9927">
        <v>27.937336810000001</v>
      </c>
      <c r="W9927">
        <v>27.937336810000001</v>
      </c>
      <c r="X9927">
        <v>3.5794392519999998</v>
      </c>
      <c r="Y9927">
        <v>3.5794392519999998</v>
      </c>
    </row>
    <row r="9928" spans="1:25" x14ac:dyDescent="0.3">
      <c r="A9928" s="2">
        <v>45974</v>
      </c>
      <c r="B9928" t="s">
        <v>52</v>
      </c>
      <c r="C9928">
        <v>662</v>
      </c>
      <c r="D9928">
        <v>8</v>
      </c>
      <c r="E9928">
        <v>0.47299999999999998</v>
      </c>
      <c r="F9928">
        <v>1.208</v>
      </c>
      <c r="G9928">
        <v>3.78</v>
      </c>
      <c r="H9928">
        <v>3.78</v>
      </c>
      <c r="I9928" t="s">
        <v>149</v>
      </c>
      <c r="J9928">
        <v>2</v>
      </c>
      <c r="K9928">
        <v>2</v>
      </c>
      <c r="L9928">
        <v>2</v>
      </c>
      <c r="M9928">
        <v>2</v>
      </c>
      <c r="N9928">
        <v>2</v>
      </c>
      <c r="O9928">
        <v>2</v>
      </c>
      <c r="P9928">
        <v>2</v>
      </c>
      <c r="Q9928">
        <v>2</v>
      </c>
      <c r="R9928">
        <v>25.37</v>
      </c>
      <c r="S9928">
        <v>25.37</v>
      </c>
      <c r="T9928">
        <v>25.37</v>
      </c>
      <c r="U9928">
        <v>25.37</v>
      </c>
      <c r="V9928">
        <v>14.899487580000001</v>
      </c>
      <c r="W9928">
        <v>14.899487580000001</v>
      </c>
      <c r="X9928">
        <v>6.7116402119999998</v>
      </c>
      <c r="Y9928">
        <v>6.7116402119999998</v>
      </c>
    </row>
    <row r="9929" spans="1:25" x14ac:dyDescent="0.3">
      <c r="A9929" s="2">
        <v>45974</v>
      </c>
      <c r="B9929" t="s">
        <v>52</v>
      </c>
      <c r="C9929">
        <v>362</v>
      </c>
      <c r="D9929">
        <v>5</v>
      </c>
      <c r="E9929">
        <v>0.63</v>
      </c>
      <c r="F9929">
        <v>1.381</v>
      </c>
      <c r="G9929">
        <v>3.15</v>
      </c>
      <c r="H9929">
        <v>3.15</v>
      </c>
      <c r="I9929" t="s">
        <v>149</v>
      </c>
      <c r="J9929">
        <v>1</v>
      </c>
      <c r="K9929">
        <v>1</v>
      </c>
      <c r="L9929">
        <v>1</v>
      </c>
      <c r="M9929">
        <v>1</v>
      </c>
      <c r="N9929">
        <v>1</v>
      </c>
      <c r="O9929">
        <v>1</v>
      </c>
      <c r="P9929">
        <v>1</v>
      </c>
      <c r="Q9929">
        <v>1</v>
      </c>
      <c r="R9929">
        <v>11.49</v>
      </c>
      <c r="S9929">
        <v>11.49</v>
      </c>
      <c r="T9929">
        <v>11.49</v>
      </c>
      <c r="U9929">
        <v>11.49</v>
      </c>
      <c r="V9929">
        <v>27.4151436</v>
      </c>
      <c r="W9929">
        <v>27.4151436</v>
      </c>
      <c r="X9929">
        <v>3.6476190480000001</v>
      </c>
      <c r="Y9929">
        <v>3.6476190480000001</v>
      </c>
    </row>
    <row r="9930" spans="1:25" x14ac:dyDescent="0.3">
      <c r="A9930" s="2">
        <v>45974</v>
      </c>
      <c r="B9930" t="s">
        <v>52</v>
      </c>
      <c r="C9930">
        <v>1619</v>
      </c>
      <c r="D9930">
        <v>18</v>
      </c>
      <c r="E9930">
        <v>0.27400000000000002</v>
      </c>
      <c r="F9930">
        <v>1.1120000000000001</v>
      </c>
      <c r="G9930">
        <v>4.93</v>
      </c>
      <c r="H9930">
        <v>4.93</v>
      </c>
      <c r="I9930" t="s">
        <v>149</v>
      </c>
      <c r="J9930">
        <v>4</v>
      </c>
      <c r="K9930">
        <v>4</v>
      </c>
      <c r="L9930">
        <v>4</v>
      </c>
      <c r="M9930">
        <v>4</v>
      </c>
      <c r="N9930">
        <v>4</v>
      </c>
      <c r="O9930">
        <v>4</v>
      </c>
      <c r="P9930">
        <v>4</v>
      </c>
      <c r="Q9930">
        <v>4</v>
      </c>
      <c r="R9930">
        <v>65.23</v>
      </c>
      <c r="S9930">
        <v>65.23</v>
      </c>
      <c r="T9930">
        <v>65.23</v>
      </c>
      <c r="U9930">
        <v>65.23</v>
      </c>
      <c r="V9930">
        <v>7.5578721450000002</v>
      </c>
      <c r="W9930">
        <v>7.5578721450000002</v>
      </c>
      <c r="X9930">
        <v>13.23123732</v>
      </c>
      <c r="Y9930">
        <v>13.23123732</v>
      </c>
    </row>
    <row r="9931" spans="1:25" x14ac:dyDescent="0.3">
      <c r="A9931" s="2">
        <v>45974</v>
      </c>
      <c r="B9931" t="s">
        <v>112</v>
      </c>
      <c r="C9931">
        <v>80</v>
      </c>
      <c r="D9931">
        <v>3</v>
      </c>
      <c r="E9931">
        <v>1.333</v>
      </c>
      <c r="F9931">
        <v>3.75</v>
      </c>
      <c r="G9931">
        <v>4</v>
      </c>
      <c r="H9931">
        <v>4</v>
      </c>
      <c r="I9931" t="s">
        <v>149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X9931">
        <v>0</v>
      </c>
      <c r="Y9931">
        <v>0</v>
      </c>
    </row>
    <row r="9932" spans="1:25" x14ac:dyDescent="0.3">
      <c r="A9932" s="2">
        <v>45974</v>
      </c>
      <c r="B9932" t="s">
        <v>15</v>
      </c>
      <c r="C9932">
        <v>73</v>
      </c>
      <c r="D9932">
        <v>1</v>
      </c>
      <c r="E9932">
        <v>0.81</v>
      </c>
      <c r="F9932">
        <v>1.37</v>
      </c>
      <c r="G9932">
        <v>0.81</v>
      </c>
      <c r="H9932">
        <v>0.81</v>
      </c>
      <c r="I9932" t="s">
        <v>149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X9932">
        <v>0</v>
      </c>
      <c r="Y9932">
        <v>0</v>
      </c>
    </row>
    <row r="9933" spans="1:25" x14ac:dyDescent="0.3">
      <c r="A9933" s="2">
        <v>45974</v>
      </c>
      <c r="B9933" t="s">
        <v>112</v>
      </c>
      <c r="C9933">
        <v>320</v>
      </c>
      <c r="D9933">
        <v>5</v>
      </c>
      <c r="E9933">
        <v>1.444</v>
      </c>
      <c r="F9933">
        <v>1.5629999999999999</v>
      </c>
      <c r="G9933">
        <v>7.22</v>
      </c>
      <c r="H9933">
        <v>7.22</v>
      </c>
      <c r="I9933" t="s">
        <v>149</v>
      </c>
      <c r="J9933">
        <v>1</v>
      </c>
      <c r="K9933">
        <v>1</v>
      </c>
      <c r="L9933">
        <v>1</v>
      </c>
      <c r="M9933">
        <v>1</v>
      </c>
      <c r="N9933">
        <v>1</v>
      </c>
      <c r="O9933">
        <v>1</v>
      </c>
      <c r="P9933">
        <v>1</v>
      </c>
      <c r="Q9933">
        <v>1</v>
      </c>
      <c r="R9933">
        <v>23.88</v>
      </c>
      <c r="S9933">
        <v>23.88</v>
      </c>
      <c r="T9933">
        <v>23.88</v>
      </c>
      <c r="U9933">
        <v>23.88</v>
      </c>
      <c r="V9933">
        <v>30.234505859999999</v>
      </c>
      <c r="W9933">
        <v>30.234505859999999</v>
      </c>
      <c r="X9933">
        <v>3.3074792240000002</v>
      </c>
      <c r="Y9933">
        <v>3.3074792240000002</v>
      </c>
    </row>
    <row r="9934" spans="1:25" x14ac:dyDescent="0.3">
      <c r="A9934" s="2">
        <v>45974</v>
      </c>
      <c r="B9934" t="s">
        <v>15</v>
      </c>
      <c r="C9934">
        <v>121</v>
      </c>
      <c r="D9934">
        <v>1</v>
      </c>
      <c r="E9934">
        <v>1.5</v>
      </c>
      <c r="F9934">
        <v>0.82599999999999996</v>
      </c>
      <c r="G9934">
        <v>1.5</v>
      </c>
      <c r="H9934">
        <v>1.5</v>
      </c>
      <c r="I9934" t="s">
        <v>149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X9934">
        <v>0</v>
      </c>
      <c r="Y9934">
        <v>0</v>
      </c>
    </row>
    <row r="9935" spans="1:25" x14ac:dyDescent="0.3">
      <c r="A9935" s="2">
        <v>45974</v>
      </c>
      <c r="B9935" t="s">
        <v>15</v>
      </c>
      <c r="C9935">
        <v>100</v>
      </c>
      <c r="D9935">
        <v>0</v>
      </c>
      <c r="F9935">
        <v>0</v>
      </c>
      <c r="G9935">
        <v>0</v>
      </c>
      <c r="H9935">
        <v>0</v>
      </c>
      <c r="I9935" t="s">
        <v>149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5" x14ac:dyDescent="0.3">
      <c r="A9936" s="2">
        <v>45974</v>
      </c>
      <c r="B9936" t="s">
        <v>112</v>
      </c>
      <c r="C9936">
        <v>1080</v>
      </c>
      <c r="D9936">
        <v>4</v>
      </c>
      <c r="E9936">
        <v>1.1779999999999999</v>
      </c>
      <c r="F9936">
        <v>0.37</v>
      </c>
      <c r="G9936">
        <v>4.71</v>
      </c>
      <c r="H9936">
        <v>4.71</v>
      </c>
      <c r="I9936" t="s">
        <v>149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X9936">
        <v>0</v>
      </c>
      <c r="Y9936">
        <v>0</v>
      </c>
    </row>
    <row r="9937" spans="1:25" x14ac:dyDescent="0.3">
      <c r="A9937" s="2">
        <v>45974</v>
      </c>
      <c r="B9937" t="s">
        <v>15</v>
      </c>
      <c r="C9937">
        <v>129</v>
      </c>
      <c r="D9937">
        <v>2</v>
      </c>
      <c r="E9937">
        <v>0.57999999999999996</v>
      </c>
      <c r="F9937">
        <v>1.55</v>
      </c>
      <c r="G9937">
        <v>1.1599999999999999</v>
      </c>
      <c r="H9937">
        <v>1.1599999999999999</v>
      </c>
      <c r="I9937" t="s">
        <v>149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X9937">
        <v>0</v>
      </c>
      <c r="Y9937">
        <v>0</v>
      </c>
    </row>
    <row r="9938" spans="1:25" x14ac:dyDescent="0.3">
      <c r="A9938" s="2">
        <v>45974</v>
      </c>
      <c r="B9938" t="s">
        <v>112</v>
      </c>
      <c r="C9938">
        <v>1666</v>
      </c>
      <c r="D9938">
        <v>9</v>
      </c>
      <c r="E9938">
        <v>0.89200000000000002</v>
      </c>
      <c r="F9938">
        <v>0.54</v>
      </c>
      <c r="G9938">
        <v>8.0299999999999994</v>
      </c>
      <c r="H9938">
        <v>8.0299999999999994</v>
      </c>
      <c r="I9938" t="s">
        <v>149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X9938">
        <v>0</v>
      </c>
      <c r="Y9938">
        <v>0</v>
      </c>
    </row>
    <row r="9939" spans="1:25" x14ac:dyDescent="0.3">
      <c r="A9939" s="2">
        <v>45974</v>
      </c>
      <c r="B9939" t="s">
        <v>100</v>
      </c>
      <c r="C9939">
        <v>7</v>
      </c>
      <c r="D9939">
        <v>0</v>
      </c>
      <c r="F9939">
        <v>0</v>
      </c>
      <c r="G9939">
        <v>0</v>
      </c>
      <c r="H9939">
        <v>0</v>
      </c>
      <c r="I9939" t="s">
        <v>149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5" x14ac:dyDescent="0.3">
      <c r="A9940" s="2">
        <v>45974</v>
      </c>
      <c r="B9940" t="s">
        <v>54</v>
      </c>
      <c r="C9940">
        <v>398</v>
      </c>
      <c r="D9940">
        <v>4</v>
      </c>
      <c r="E9940">
        <v>1.298</v>
      </c>
      <c r="F9940">
        <v>1.0049999999999999</v>
      </c>
      <c r="G9940">
        <v>5.19</v>
      </c>
      <c r="H9940">
        <v>5.19</v>
      </c>
      <c r="I9940" t="s">
        <v>149</v>
      </c>
      <c r="J9940">
        <v>1</v>
      </c>
      <c r="K9940">
        <v>1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1</v>
      </c>
      <c r="R9940">
        <v>22.88</v>
      </c>
      <c r="S9940">
        <v>22.88</v>
      </c>
      <c r="T9940">
        <v>22.88</v>
      </c>
      <c r="U9940">
        <v>22.88</v>
      </c>
      <c r="V9940">
        <v>22.683566429999999</v>
      </c>
      <c r="W9940">
        <v>22.683566429999999</v>
      </c>
      <c r="X9940">
        <v>4.4084778419999999</v>
      </c>
      <c r="Y9940">
        <v>4.4084778419999999</v>
      </c>
    </row>
    <row r="9941" spans="1:25" x14ac:dyDescent="0.3">
      <c r="A9941" s="2">
        <v>45974</v>
      </c>
      <c r="B9941" t="s">
        <v>60</v>
      </c>
      <c r="C9941">
        <v>973</v>
      </c>
      <c r="D9941">
        <v>8</v>
      </c>
      <c r="E9941">
        <v>1.2529999999999999</v>
      </c>
      <c r="F9941">
        <v>0.82199999999999995</v>
      </c>
      <c r="G9941">
        <v>10.02</v>
      </c>
      <c r="H9941">
        <v>10.02</v>
      </c>
      <c r="I9941" t="s">
        <v>149</v>
      </c>
      <c r="J9941">
        <v>1</v>
      </c>
      <c r="K9941">
        <v>1</v>
      </c>
      <c r="L9941">
        <v>1</v>
      </c>
      <c r="M9941">
        <v>1</v>
      </c>
      <c r="N9941">
        <v>1</v>
      </c>
      <c r="O9941">
        <v>1</v>
      </c>
      <c r="P9941">
        <v>1</v>
      </c>
      <c r="Q9941">
        <v>1</v>
      </c>
      <c r="R9941">
        <v>21.88</v>
      </c>
      <c r="S9941">
        <v>21.88</v>
      </c>
      <c r="T9941">
        <v>21.88</v>
      </c>
      <c r="U9941">
        <v>21.88</v>
      </c>
      <c r="V9941">
        <v>45.795246800000001</v>
      </c>
      <c r="W9941">
        <v>45.795246800000001</v>
      </c>
      <c r="X9941">
        <v>2.1836327350000002</v>
      </c>
      <c r="Y9941">
        <v>2.1836327350000002</v>
      </c>
    </row>
    <row r="9942" spans="1:25" x14ac:dyDescent="0.3">
      <c r="A9942" s="2">
        <v>45974</v>
      </c>
      <c r="B9942" t="s">
        <v>60</v>
      </c>
      <c r="C9942">
        <v>1095</v>
      </c>
      <c r="D9942">
        <v>17</v>
      </c>
      <c r="E9942">
        <v>0.80100000000000005</v>
      </c>
      <c r="F9942">
        <v>1.5529999999999999</v>
      </c>
      <c r="G9942">
        <v>13.61</v>
      </c>
      <c r="H9942">
        <v>13.61</v>
      </c>
      <c r="I9942" t="s">
        <v>149</v>
      </c>
      <c r="J9942">
        <v>1</v>
      </c>
      <c r="K9942">
        <v>1</v>
      </c>
      <c r="L9942">
        <v>1</v>
      </c>
      <c r="M9942">
        <v>1</v>
      </c>
      <c r="N9942">
        <v>1</v>
      </c>
      <c r="O9942">
        <v>1</v>
      </c>
      <c r="P9942">
        <v>1</v>
      </c>
      <c r="Q9942">
        <v>1</v>
      </c>
      <c r="R9942">
        <v>21.88</v>
      </c>
      <c r="S9942">
        <v>21.88</v>
      </c>
      <c r="T9942">
        <v>21.88</v>
      </c>
      <c r="U9942">
        <v>21.88</v>
      </c>
      <c r="V9942">
        <v>62.202925049999997</v>
      </c>
      <c r="W9942">
        <v>62.202925049999997</v>
      </c>
      <c r="X9942">
        <v>1.6076414400000001</v>
      </c>
      <c r="Y9942">
        <v>1.6076414400000001</v>
      </c>
    </row>
    <row r="9943" spans="1:25" x14ac:dyDescent="0.3">
      <c r="A9943" s="2">
        <v>45974</v>
      </c>
      <c r="B9943" t="s">
        <v>100</v>
      </c>
      <c r="C9943">
        <v>14</v>
      </c>
      <c r="D9943">
        <v>0</v>
      </c>
      <c r="F9943">
        <v>0</v>
      </c>
      <c r="G9943">
        <v>0</v>
      </c>
      <c r="H9943">
        <v>0</v>
      </c>
      <c r="I9943" t="s">
        <v>149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5" x14ac:dyDescent="0.3">
      <c r="A9944" s="2">
        <v>45974</v>
      </c>
      <c r="B9944" t="s">
        <v>54</v>
      </c>
      <c r="C9944">
        <v>806</v>
      </c>
      <c r="D9944">
        <v>4</v>
      </c>
      <c r="E9944">
        <v>1.1930000000000001</v>
      </c>
      <c r="F9944">
        <v>0.496</v>
      </c>
      <c r="G9944">
        <v>4.7699999999999996</v>
      </c>
      <c r="H9944">
        <v>4.7699999999999996</v>
      </c>
      <c r="I9944" t="s">
        <v>149</v>
      </c>
      <c r="J9944">
        <v>1</v>
      </c>
      <c r="K9944">
        <v>1</v>
      </c>
      <c r="L9944">
        <v>1</v>
      </c>
      <c r="M9944">
        <v>1</v>
      </c>
      <c r="N9944">
        <v>1</v>
      </c>
      <c r="O9944">
        <v>1</v>
      </c>
      <c r="P9944">
        <v>1</v>
      </c>
      <c r="Q9944">
        <v>1</v>
      </c>
      <c r="R9944">
        <v>22.88</v>
      </c>
      <c r="S9944">
        <v>22.88</v>
      </c>
      <c r="T9944">
        <v>22.88</v>
      </c>
      <c r="U9944">
        <v>22.88</v>
      </c>
      <c r="V9944">
        <v>20.847902099999999</v>
      </c>
      <c r="W9944">
        <v>20.847902099999999</v>
      </c>
      <c r="X9944">
        <v>4.7966457020000002</v>
      </c>
      <c r="Y9944">
        <v>4.7966457020000002</v>
      </c>
    </row>
    <row r="9945" spans="1:25" x14ac:dyDescent="0.3">
      <c r="A9945" s="2">
        <v>45974</v>
      </c>
      <c r="B9945" t="s">
        <v>100</v>
      </c>
      <c r="C9945">
        <v>13</v>
      </c>
      <c r="D9945">
        <v>0</v>
      </c>
      <c r="F9945">
        <v>0</v>
      </c>
      <c r="G9945">
        <v>0</v>
      </c>
      <c r="H9945">
        <v>0</v>
      </c>
      <c r="I9945" t="s">
        <v>149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5" x14ac:dyDescent="0.3">
      <c r="A9946" s="2">
        <v>45974</v>
      </c>
      <c r="B9946" t="s">
        <v>54</v>
      </c>
      <c r="C9946">
        <v>291</v>
      </c>
      <c r="D9946">
        <v>2</v>
      </c>
      <c r="E9946">
        <v>1.35</v>
      </c>
      <c r="F9946">
        <v>0.68700000000000006</v>
      </c>
      <c r="G9946">
        <v>2.7</v>
      </c>
      <c r="H9946">
        <v>2.7</v>
      </c>
      <c r="I9946" t="s">
        <v>149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X9946">
        <v>0</v>
      </c>
      <c r="Y9946">
        <v>0</v>
      </c>
    </row>
    <row r="9947" spans="1:25" x14ac:dyDescent="0.3">
      <c r="A9947" s="2">
        <v>45974</v>
      </c>
      <c r="B9947" t="s">
        <v>60</v>
      </c>
      <c r="C9947">
        <v>761</v>
      </c>
      <c r="D9947">
        <v>2</v>
      </c>
      <c r="E9947">
        <v>1.38</v>
      </c>
      <c r="F9947">
        <v>0.26300000000000001</v>
      </c>
      <c r="G9947">
        <v>2.76</v>
      </c>
      <c r="H9947">
        <v>2.76</v>
      </c>
      <c r="I9947" t="s">
        <v>149</v>
      </c>
      <c r="J9947">
        <v>3</v>
      </c>
      <c r="K9947">
        <v>3</v>
      </c>
      <c r="L9947">
        <v>3</v>
      </c>
      <c r="M9947">
        <v>3</v>
      </c>
      <c r="N9947">
        <v>3</v>
      </c>
      <c r="O9947">
        <v>3</v>
      </c>
      <c r="P9947">
        <v>3</v>
      </c>
      <c r="Q9947">
        <v>3</v>
      </c>
      <c r="R9947">
        <v>70.739999999999995</v>
      </c>
      <c r="S9947">
        <v>70.739999999999995</v>
      </c>
      <c r="T9947">
        <v>70.739999999999995</v>
      </c>
      <c r="U9947">
        <v>70.739999999999995</v>
      </c>
      <c r="V9947">
        <v>3.9016115349999998</v>
      </c>
      <c r="W9947">
        <v>3.9016115349999998</v>
      </c>
      <c r="X9947">
        <v>25.630434780000002</v>
      </c>
      <c r="Y9947">
        <v>25.630434780000002</v>
      </c>
    </row>
    <row r="9948" spans="1:25" x14ac:dyDescent="0.3">
      <c r="A9948" s="2">
        <v>45974</v>
      </c>
      <c r="B9948" t="s">
        <v>54</v>
      </c>
      <c r="C9948">
        <v>1051</v>
      </c>
      <c r="D9948">
        <v>6</v>
      </c>
      <c r="E9948">
        <v>0.51</v>
      </c>
      <c r="F9948">
        <v>0.57099999999999995</v>
      </c>
      <c r="G9948">
        <v>3.06</v>
      </c>
      <c r="H9948">
        <v>3.06</v>
      </c>
      <c r="I9948" t="s">
        <v>149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X9948">
        <v>0</v>
      </c>
      <c r="Y9948">
        <v>0</v>
      </c>
    </row>
    <row r="9949" spans="1:25" x14ac:dyDescent="0.3">
      <c r="A9949" s="2">
        <v>45974</v>
      </c>
      <c r="B9949" t="s">
        <v>100</v>
      </c>
      <c r="C9949">
        <v>15</v>
      </c>
      <c r="D9949">
        <v>0</v>
      </c>
      <c r="F9949">
        <v>0</v>
      </c>
      <c r="G9949">
        <v>0</v>
      </c>
      <c r="H9949">
        <v>0</v>
      </c>
      <c r="I9949" t="s">
        <v>149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5" x14ac:dyDescent="0.3">
      <c r="A9950" s="2">
        <v>45974</v>
      </c>
      <c r="B9950" t="s">
        <v>60</v>
      </c>
      <c r="C9950">
        <v>2142</v>
      </c>
      <c r="D9950">
        <v>12</v>
      </c>
      <c r="E9950">
        <v>0.58599999999999997</v>
      </c>
      <c r="F9950">
        <v>0.56000000000000005</v>
      </c>
      <c r="G9950">
        <v>7.03</v>
      </c>
      <c r="H9950">
        <v>7.03</v>
      </c>
      <c r="I9950" t="s">
        <v>149</v>
      </c>
      <c r="J9950">
        <v>1</v>
      </c>
      <c r="K9950">
        <v>1</v>
      </c>
      <c r="L9950">
        <v>1</v>
      </c>
      <c r="M9950">
        <v>1</v>
      </c>
      <c r="N9950">
        <v>4</v>
      </c>
      <c r="O9950">
        <v>4</v>
      </c>
      <c r="P9950">
        <v>4</v>
      </c>
      <c r="Q9950">
        <v>4</v>
      </c>
      <c r="R9950">
        <v>87.52</v>
      </c>
      <c r="S9950">
        <v>87.52</v>
      </c>
      <c r="T9950">
        <v>87.52</v>
      </c>
      <c r="U9950">
        <v>87.52</v>
      </c>
      <c r="V9950">
        <v>8.0324497259999994</v>
      </c>
      <c r="W9950">
        <v>8.0324497259999994</v>
      </c>
      <c r="X9950">
        <v>12.449502130000001</v>
      </c>
      <c r="Y9950">
        <v>12.449502130000001</v>
      </c>
    </row>
    <row r="9951" spans="1:25" x14ac:dyDescent="0.3">
      <c r="A9951" s="2">
        <v>45974</v>
      </c>
      <c r="B9951" t="s">
        <v>48</v>
      </c>
      <c r="C9951">
        <v>119</v>
      </c>
      <c r="D9951">
        <v>2</v>
      </c>
      <c r="E9951">
        <v>1.665</v>
      </c>
      <c r="F9951">
        <v>1.681</v>
      </c>
      <c r="G9951">
        <v>3.33</v>
      </c>
      <c r="H9951">
        <v>3.33</v>
      </c>
      <c r="I9951" t="s">
        <v>149</v>
      </c>
      <c r="J9951">
        <v>0</v>
      </c>
      <c r="K9951">
        <v>1</v>
      </c>
      <c r="L9951">
        <v>1</v>
      </c>
      <c r="M9951">
        <v>1</v>
      </c>
      <c r="N9951">
        <v>0</v>
      </c>
      <c r="O9951">
        <v>1</v>
      </c>
      <c r="P9951">
        <v>1</v>
      </c>
      <c r="Q9951">
        <v>1</v>
      </c>
      <c r="R9951">
        <v>0</v>
      </c>
      <c r="S9951">
        <v>28.49</v>
      </c>
      <c r="T9951">
        <v>28.49</v>
      </c>
      <c r="U9951">
        <v>28.49</v>
      </c>
      <c r="V9951">
        <v>11.688311690000001</v>
      </c>
      <c r="W9951">
        <v>11.688311690000001</v>
      </c>
      <c r="X9951">
        <v>8.5555555559999998</v>
      </c>
      <c r="Y9951">
        <v>8.5555555559999998</v>
      </c>
    </row>
    <row r="9952" spans="1:25" x14ac:dyDescent="0.3">
      <c r="A9952" s="2">
        <v>45974</v>
      </c>
      <c r="B9952" t="s">
        <v>48</v>
      </c>
      <c r="C9952">
        <v>268</v>
      </c>
      <c r="D9952">
        <v>3</v>
      </c>
      <c r="E9952">
        <v>1.32</v>
      </c>
      <c r="F9952">
        <v>1.119</v>
      </c>
      <c r="G9952">
        <v>3.96</v>
      </c>
      <c r="H9952">
        <v>3.96</v>
      </c>
      <c r="I9952" t="s">
        <v>149</v>
      </c>
      <c r="J9952">
        <v>1</v>
      </c>
      <c r="K9952">
        <v>1</v>
      </c>
      <c r="L9952">
        <v>1</v>
      </c>
      <c r="M9952">
        <v>1</v>
      </c>
      <c r="N9952">
        <v>1</v>
      </c>
      <c r="O9952">
        <v>1</v>
      </c>
      <c r="P9952">
        <v>1</v>
      </c>
      <c r="Q9952">
        <v>1</v>
      </c>
      <c r="R9952">
        <v>28.49</v>
      </c>
      <c r="S9952">
        <v>28.49</v>
      </c>
      <c r="T9952">
        <v>28.49</v>
      </c>
      <c r="U9952">
        <v>28.49</v>
      </c>
      <c r="V9952">
        <v>13.8996139</v>
      </c>
      <c r="W9952">
        <v>13.8996139</v>
      </c>
      <c r="X9952">
        <v>7.1944444440000002</v>
      </c>
      <c r="Y9952">
        <v>7.1944444440000002</v>
      </c>
    </row>
    <row r="9953" spans="1:25" x14ac:dyDescent="0.3">
      <c r="A9953" s="2">
        <v>45974</v>
      </c>
      <c r="B9953" t="s">
        <v>48</v>
      </c>
      <c r="C9953">
        <v>609</v>
      </c>
      <c r="D9953">
        <v>9</v>
      </c>
      <c r="E9953">
        <v>1.4570000000000001</v>
      </c>
      <c r="F9953">
        <v>1.478</v>
      </c>
      <c r="G9953">
        <v>13.11</v>
      </c>
      <c r="H9953">
        <v>13.11</v>
      </c>
      <c r="I9953" t="s">
        <v>149</v>
      </c>
      <c r="J9953">
        <v>2</v>
      </c>
      <c r="K9953">
        <v>2</v>
      </c>
      <c r="L9953">
        <v>2</v>
      </c>
      <c r="M9953">
        <v>2</v>
      </c>
      <c r="N9953">
        <v>3</v>
      </c>
      <c r="O9953">
        <v>3</v>
      </c>
      <c r="P9953">
        <v>3</v>
      </c>
      <c r="Q9953">
        <v>3</v>
      </c>
      <c r="R9953">
        <v>85.47</v>
      </c>
      <c r="S9953">
        <v>85.47</v>
      </c>
      <c r="T9953">
        <v>85.47</v>
      </c>
      <c r="U9953">
        <v>85.47</v>
      </c>
      <c r="V9953">
        <v>15.33871534</v>
      </c>
      <c r="W9953">
        <v>15.33871534</v>
      </c>
      <c r="X9953">
        <v>6.5194508009999996</v>
      </c>
      <c r="Y9953">
        <v>6.5194508009999996</v>
      </c>
    </row>
    <row r="9954" spans="1:25" x14ac:dyDescent="0.3">
      <c r="A9954" s="2">
        <v>45974</v>
      </c>
      <c r="B9954" t="s">
        <v>48</v>
      </c>
      <c r="C9954">
        <v>786</v>
      </c>
      <c r="D9954">
        <v>3</v>
      </c>
      <c r="E9954">
        <v>0.83</v>
      </c>
      <c r="F9954">
        <v>0.38200000000000001</v>
      </c>
      <c r="G9954">
        <v>2.4900000000000002</v>
      </c>
      <c r="H9954">
        <v>2.4900000000000002</v>
      </c>
      <c r="I9954" t="s">
        <v>149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X9954">
        <v>0</v>
      </c>
      <c r="Y9954">
        <v>0</v>
      </c>
    </row>
    <row r="9955" spans="1:25" x14ac:dyDescent="0.3">
      <c r="A9955" s="2">
        <v>45974</v>
      </c>
      <c r="B9955" t="s">
        <v>19</v>
      </c>
      <c r="C9955">
        <v>15</v>
      </c>
      <c r="D9955">
        <v>0</v>
      </c>
      <c r="F9955">
        <v>0</v>
      </c>
      <c r="G9955">
        <v>0</v>
      </c>
      <c r="H9955">
        <v>0</v>
      </c>
      <c r="I9955" t="s">
        <v>149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5" x14ac:dyDescent="0.3">
      <c r="A9956" s="2">
        <v>45974</v>
      </c>
      <c r="B9956" t="s">
        <v>90</v>
      </c>
      <c r="C9956">
        <v>10</v>
      </c>
      <c r="D9956">
        <v>0</v>
      </c>
      <c r="F9956">
        <v>0</v>
      </c>
      <c r="G9956">
        <v>0</v>
      </c>
      <c r="H9956">
        <v>0</v>
      </c>
      <c r="I9956" t="s">
        <v>149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5" x14ac:dyDescent="0.3">
      <c r="A9957" s="2">
        <v>45974</v>
      </c>
      <c r="B9957" t="s">
        <v>19</v>
      </c>
      <c r="C9957">
        <v>39</v>
      </c>
      <c r="D9957">
        <v>0</v>
      </c>
      <c r="F9957">
        <v>0</v>
      </c>
      <c r="G9957">
        <v>0</v>
      </c>
      <c r="H9957">
        <v>0</v>
      </c>
      <c r="I9957" t="s">
        <v>149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5" x14ac:dyDescent="0.3">
      <c r="A9958" s="2">
        <v>45974</v>
      </c>
      <c r="B9958" t="s">
        <v>90</v>
      </c>
      <c r="C9958">
        <v>32</v>
      </c>
      <c r="D9958">
        <v>0</v>
      </c>
      <c r="F9958">
        <v>0</v>
      </c>
      <c r="G9958">
        <v>0</v>
      </c>
      <c r="H9958">
        <v>0</v>
      </c>
      <c r="I9958" t="s">
        <v>149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5" x14ac:dyDescent="0.3">
      <c r="A9959" s="2">
        <v>45974</v>
      </c>
      <c r="B9959" t="s">
        <v>19</v>
      </c>
      <c r="C9959">
        <v>31</v>
      </c>
      <c r="D9959">
        <v>0</v>
      </c>
      <c r="F9959">
        <v>0</v>
      </c>
      <c r="G9959">
        <v>0</v>
      </c>
      <c r="H9959">
        <v>0</v>
      </c>
      <c r="I9959" t="s">
        <v>149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5" x14ac:dyDescent="0.3">
      <c r="A9960" s="2">
        <v>45974</v>
      </c>
      <c r="B9960" t="s">
        <v>90</v>
      </c>
      <c r="C9960">
        <v>8</v>
      </c>
      <c r="D9960">
        <v>0</v>
      </c>
      <c r="F9960">
        <v>0</v>
      </c>
      <c r="G9960">
        <v>0</v>
      </c>
      <c r="H9960">
        <v>0</v>
      </c>
      <c r="I9960" t="s">
        <v>149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5" x14ac:dyDescent="0.3">
      <c r="A9961" s="2">
        <v>45974</v>
      </c>
      <c r="B9961" t="s">
        <v>19</v>
      </c>
      <c r="C9961">
        <v>45</v>
      </c>
      <c r="D9961">
        <v>0</v>
      </c>
      <c r="F9961">
        <v>0</v>
      </c>
      <c r="G9961">
        <v>0</v>
      </c>
      <c r="H9961">
        <v>0</v>
      </c>
      <c r="I9961" t="s">
        <v>149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5" x14ac:dyDescent="0.3">
      <c r="A9962" s="2">
        <v>45974</v>
      </c>
      <c r="B9962" t="s">
        <v>90</v>
      </c>
      <c r="C9962">
        <v>7</v>
      </c>
      <c r="D9962">
        <v>0</v>
      </c>
      <c r="F9962">
        <v>0</v>
      </c>
      <c r="G9962">
        <v>0</v>
      </c>
      <c r="H9962">
        <v>0</v>
      </c>
      <c r="I9962" t="s">
        <v>149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5" x14ac:dyDescent="0.3">
      <c r="A9963" s="2">
        <v>45974</v>
      </c>
      <c r="B9963" t="s">
        <v>58</v>
      </c>
      <c r="C9963">
        <v>216</v>
      </c>
      <c r="D9963">
        <v>4</v>
      </c>
      <c r="E9963">
        <v>0.81799999999999995</v>
      </c>
      <c r="F9963">
        <v>1.8520000000000001</v>
      </c>
      <c r="G9963">
        <v>3.27</v>
      </c>
      <c r="H9963">
        <v>3.27</v>
      </c>
      <c r="I9963" t="s">
        <v>149</v>
      </c>
      <c r="J9963">
        <v>3</v>
      </c>
      <c r="K9963">
        <v>3</v>
      </c>
      <c r="L9963">
        <v>3</v>
      </c>
      <c r="M9963">
        <v>3</v>
      </c>
      <c r="N9963">
        <v>3</v>
      </c>
      <c r="O9963">
        <v>3</v>
      </c>
      <c r="P9963">
        <v>3</v>
      </c>
      <c r="Q9963">
        <v>3</v>
      </c>
      <c r="R9963">
        <v>34.47</v>
      </c>
      <c r="S9963">
        <v>34.47</v>
      </c>
      <c r="T9963">
        <v>34.47</v>
      </c>
      <c r="U9963">
        <v>34.47</v>
      </c>
      <c r="V9963">
        <v>9.4865100089999999</v>
      </c>
      <c r="W9963">
        <v>9.4865100089999999</v>
      </c>
      <c r="X9963">
        <v>10.5412844</v>
      </c>
      <c r="Y9963">
        <v>10.5412844</v>
      </c>
    </row>
    <row r="9964" spans="1:25" x14ac:dyDescent="0.3">
      <c r="A9964" s="2">
        <v>45974</v>
      </c>
      <c r="B9964" t="s">
        <v>110</v>
      </c>
      <c r="C9964">
        <v>324</v>
      </c>
      <c r="D9964">
        <v>2</v>
      </c>
      <c r="E9964">
        <v>0.71499999999999997</v>
      </c>
      <c r="F9964">
        <v>0.61699999999999999</v>
      </c>
      <c r="G9964">
        <v>1.43</v>
      </c>
      <c r="H9964">
        <v>1.43</v>
      </c>
      <c r="I9964" t="s">
        <v>149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X9964">
        <v>0</v>
      </c>
      <c r="Y9964">
        <v>0</v>
      </c>
    </row>
    <row r="9965" spans="1:25" x14ac:dyDescent="0.3">
      <c r="A9965" s="2">
        <v>45974</v>
      </c>
      <c r="B9965" t="s">
        <v>34</v>
      </c>
      <c r="C9965">
        <v>375</v>
      </c>
      <c r="D9965">
        <v>4</v>
      </c>
      <c r="E9965">
        <v>1.4850000000000001</v>
      </c>
      <c r="F9965">
        <v>1.0669999999999999</v>
      </c>
      <c r="G9965">
        <v>5.94</v>
      </c>
      <c r="H9965">
        <v>5.94</v>
      </c>
      <c r="I9965" t="s">
        <v>149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X9965">
        <v>0</v>
      </c>
      <c r="Y9965">
        <v>0</v>
      </c>
    </row>
    <row r="9966" spans="1:25" x14ac:dyDescent="0.3">
      <c r="A9966" s="2">
        <v>45974</v>
      </c>
      <c r="B9966" t="s">
        <v>28</v>
      </c>
      <c r="C9966">
        <v>30</v>
      </c>
      <c r="D9966">
        <v>0</v>
      </c>
      <c r="F9966">
        <v>0</v>
      </c>
      <c r="G9966">
        <v>0</v>
      </c>
      <c r="H9966">
        <v>0</v>
      </c>
      <c r="I9966" t="s">
        <v>149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5" x14ac:dyDescent="0.3">
      <c r="A9967" s="2">
        <v>45974</v>
      </c>
      <c r="B9967" t="s">
        <v>58</v>
      </c>
      <c r="C9967">
        <v>215</v>
      </c>
      <c r="D9967">
        <v>3</v>
      </c>
      <c r="E9967">
        <v>0.56999999999999995</v>
      </c>
      <c r="F9967">
        <v>1.395</v>
      </c>
      <c r="G9967">
        <v>1.71</v>
      </c>
      <c r="H9967">
        <v>1.71</v>
      </c>
      <c r="I9967" t="s">
        <v>149</v>
      </c>
      <c r="J9967">
        <v>1</v>
      </c>
      <c r="K9967">
        <v>1</v>
      </c>
      <c r="L9967">
        <v>1</v>
      </c>
      <c r="M9967">
        <v>1</v>
      </c>
      <c r="N9967">
        <v>1</v>
      </c>
      <c r="O9967">
        <v>1</v>
      </c>
      <c r="P9967">
        <v>1</v>
      </c>
      <c r="Q9967">
        <v>1</v>
      </c>
      <c r="R9967">
        <v>11.49</v>
      </c>
      <c r="S9967">
        <v>11.49</v>
      </c>
      <c r="T9967">
        <v>11.49</v>
      </c>
      <c r="U9967">
        <v>11.49</v>
      </c>
      <c r="V9967">
        <v>14.882506530000001</v>
      </c>
      <c r="W9967">
        <v>14.882506530000001</v>
      </c>
      <c r="X9967">
        <v>6.7192982460000001</v>
      </c>
      <c r="Y9967">
        <v>6.7192982460000001</v>
      </c>
    </row>
    <row r="9968" spans="1:25" x14ac:dyDescent="0.3">
      <c r="A9968" s="2">
        <v>45974</v>
      </c>
      <c r="B9968" t="s">
        <v>110</v>
      </c>
      <c r="C9968">
        <v>428</v>
      </c>
      <c r="D9968">
        <v>3</v>
      </c>
      <c r="E9968">
        <v>0.873</v>
      </c>
      <c r="F9968">
        <v>0.70099999999999996</v>
      </c>
      <c r="G9968">
        <v>2.62</v>
      </c>
      <c r="H9968">
        <v>2.62</v>
      </c>
      <c r="I9968" t="s">
        <v>149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X9968">
        <v>0</v>
      </c>
      <c r="Y9968">
        <v>0</v>
      </c>
    </row>
    <row r="9969" spans="1:25" x14ac:dyDescent="0.3">
      <c r="A9969" s="2">
        <v>45974</v>
      </c>
      <c r="B9969" t="s">
        <v>34</v>
      </c>
      <c r="C9969">
        <v>927</v>
      </c>
      <c r="D9969">
        <v>2</v>
      </c>
      <c r="E9969">
        <v>1.2150000000000001</v>
      </c>
      <c r="F9969">
        <v>0.216</v>
      </c>
      <c r="G9969">
        <v>2.4300000000000002</v>
      </c>
      <c r="H9969">
        <v>2.4300000000000002</v>
      </c>
      <c r="I9969" t="s">
        <v>149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X9969">
        <v>0</v>
      </c>
      <c r="Y9969">
        <v>0</v>
      </c>
    </row>
    <row r="9970" spans="1:25" x14ac:dyDescent="0.3">
      <c r="A9970" s="2">
        <v>45974</v>
      </c>
      <c r="B9970" t="s">
        <v>28</v>
      </c>
      <c r="C9970">
        <v>120</v>
      </c>
      <c r="D9970">
        <v>0</v>
      </c>
      <c r="F9970">
        <v>0</v>
      </c>
      <c r="G9970">
        <v>0</v>
      </c>
      <c r="H9970">
        <v>0</v>
      </c>
      <c r="I9970" t="s">
        <v>149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5" x14ac:dyDescent="0.3">
      <c r="A9971" s="2">
        <v>45974</v>
      </c>
      <c r="B9971" t="s">
        <v>28</v>
      </c>
      <c r="C9971">
        <v>24</v>
      </c>
      <c r="D9971">
        <v>1</v>
      </c>
      <c r="E9971">
        <v>1.17</v>
      </c>
      <c r="F9971">
        <v>4.1669999999999998</v>
      </c>
      <c r="G9971">
        <v>1.17</v>
      </c>
      <c r="H9971">
        <v>1.17</v>
      </c>
      <c r="I9971" t="s">
        <v>149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X9971">
        <v>0</v>
      </c>
      <c r="Y9971">
        <v>0</v>
      </c>
    </row>
    <row r="9972" spans="1:25" x14ac:dyDescent="0.3">
      <c r="A9972" s="2">
        <v>45974</v>
      </c>
      <c r="B9972" t="s">
        <v>58</v>
      </c>
      <c r="C9972">
        <v>215</v>
      </c>
      <c r="D9972">
        <v>0</v>
      </c>
      <c r="F9972">
        <v>0</v>
      </c>
      <c r="G9972">
        <v>0</v>
      </c>
      <c r="H9972">
        <v>0</v>
      </c>
      <c r="I9972" t="s">
        <v>149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5" x14ac:dyDescent="0.3">
      <c r="A9973" s="2">
        <v>45974</v>
      </c>
      <c r="B9973" t="s">
        <v>110</v>
      </c>
      <c r="C9973">
        <v>216</v>
      </c>
      <c r="D9973">
        <v>1</v>
      </c>
      <c r="E9973">
        <v>2.0099999999999998</v>
      </c>
      <c r="F9973">
        <v>0.46300000000000002</v>
      </c>
      <c r="G9973">
        <v>2.0099999999999998</v>
      </c>
      <c r="H9973">
        <v>2.0099999999999998</v>
      </c>
      <c r="I9973" t="s">
        <v>149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X9973">
        <v>0</v>
      </c>
      <c r="Y9973">
        <v>0</v>
      </c>
    </row>
    <row r="9974" spans="1:25" x14ac:dyDescent="0.3">
      <c r="A9974" s="2">
        <v>45974</v>
      </c>
      <c r="B9974" t="s">
        <v>34</v>
      </c>
      <c r="C9974">
        <v>633</v>
      </c>
      <c r="D9974">
        <v>1</v>
      </c>
      <c r="E9974">
        <v>1.26</v>
      </c>
      <c r="F9974">
        <v>0.158</v>
      </c>
      <c r="G9974">
        <v>1.26</v>
      </c>
      <c r="H9974">
        <v>1.26</v>
      </c>
      <c r="I9974" t="s">
        <v>149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X9974">
        <v>0</v>
      </c>
      <c r="Y9974">
        <v>0</v>
      </c>
    </row>
    <row r="9975" spans="1:25" x14ac:dyDescent="0.3">
      <c r="A9975" s="2">
        <v>45974</v>
      </c>
      <c r="B9975" t="s">
        <v>34</v>
      </c>
      <c r="C9975">
        <v>276</v>
      </c>
      <c r="D9975">
        <v>2</v>
      </c>
      <c r="E9975">
        <v>0.81</v>
      </c>
      <c r="F9975">
        <v>0.72499999999999998</v>
      </c>
      <c r="G9975">
        <v>1.62</v>
      </c>
      <c r="H9975">
        <v>1.62</v>
      </c>
      <c r="I9975" t="s">
        <v>149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X9975">
        <v>0</v>
      </c>
      <c r="Y9975">
        <v>0</v>
      </c>
    </row>
    <row r="9976" spans="1:25" x14ac:dyDescent="0.3">
      <c r="A9976" s="2">
        <v>45974</v>
      </c>
      <c r="B9976" t="s">
        <v>58</v>
      </c>
      <c r="C9976">
        <v>465</v>
      </c>
      <c r="D9976">
        <v>9</v>
      </c>
      <c r="E9976">
        <v>0.439</v>
      </c>
      <c r="F9976">
        <v>1.9350000000000001</v>
      </c>
      <c r="G9976">
        <v>3.95</v>
      </c>
      <c r="H9976">
        <v>3.95</v>
      </c>
      <c r="I9976" t="s">
        <v>149</v>
      </c>
      <c r="J9976">
        <v>1</v>
      </c>
      <c r="K9976">
        <v>1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  <c r="R9976">
        <v>11.49</v>
      </c>
      <c r="S9976">
        <v>11.49</v>
      </c>
      <c r="T9976">
        <v>11.49</v>
      </c>
      <c r="U9976">
        <v>11.49</v>
      </c>
      <c r="V9976">
        <v>34.377719759999998</v>
      </c>
      <c r="W9976">
        <v>34.377719759999998</v>
      </c>
      <c r="X9976">
        <v>2.908860759</v>
      </c>
      <c r="Y9976">
        <v>2.908860759</v>
      </c>
    </row>
    <row r="9977" spans="1:25" x14ac:dyDescent="0.3">
      <c r="A9977" s="2">
        <v>45974</v>
      </c>
      <c r="B9977" t="s">
        <v>28</v>
      </c>
      <c r="C9977">
        <v>36</v>
      </c>
      <c r="D9977">
        <v>1</v>
      </c>
      <c r="E9977">
        <v>0.76</v>
      </c>
      <c r="F9977">
        <v>2.778</v>
      </c>
      <c r="G9977">
        <v>0.76</v>
      </c>
      <c r="H9977">
        <v>0.76</v>
      </c>
      <c r="I9977" t="s">
        <v>149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X9977">
        <v>0</v>
      </c>
      <c r="Y9977">
        <v>0</v>
      </c>
    </row>
    <row r="9978" spans="1:25" x14ac:dyDescent="0.3">
      <c r="A9978" s="2">
        <v>45974</v>
      </c>
      <c r="B9978" t="s">
        <v>110</v>
      </c>
      <c r="C9978">
        <v>2138</v>
      </c>
      <c r="D9978">
        <v>6</v>
      </c>
      <c r="E9978">
        <v>0.54700000000000004</v>
      </c>
      <c r="F9978">
        <v>0.28100000000000003</v>
      </c>
      <c r="G9978">
        <v>3.28</v>
      </c>
      <c r="H9978">
        <v>3.28</v>
      </c>
      <c r="I9978" t="s">
        <v>149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X9978">
        <v>0</v>
      </c>
      <c r="Y9978">
        <v>0</v>
      </c>
    </row>
    <row r="9979" spans="1:25" x14ac:dyDescent="0.3">
      <c r="A9979" s="2">
        <v>45974</v>
      </c>
      <c r="B9979" t="s">
        <v>26</v>
      </c>
      <c r="C9979">
        <v>418</v>
      </c>
      <c r="D9979">
        <v>2</v>
      </c>
      <c r="E9979">
        <v>2.2549999999999999</v>
      </c>
      <c r="F9979">
        <v>0.47799999999999998</v>
      </c>
      <c r="G9979">
        <v>4.51</v>
      </c>
      <c r="H9979">
        <v>4.51</v>
      </c>
      <c r="I9979" t="s">
        <v>149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X9979">
        <v>0</v>
      </c>
      <c r="Y9979">
        <v>0</v>
      </c>
    </row>
    <row r="9980" spans="1:25" x14ac:dyDescent="0.3">
      <c r="A9980" s="2">
        <v>45974</v>
      </c>
      <c r="B9980" t="s">
        <v>30</v>
      </c>
      <c r="C9980">
        <v>18</v>
      </c>
      <c r="D9980">
        <v>0</v>
      </c>
      <c r="F9980">
        <v>0</v>
      </c>
      <c r="G9980">
        <v>0</v>
      </c>
      <c r="H9980">
        <v>0</v>
      </c>
      <c r="I9980" t="s">
        <v>149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5" x14ac:dyDescent="0.3">
      <c r="A9981" s="2">
        <v>45974</v>
      </c>
      <c r="B9981" t="s">
        <v>26</v>
      </c>
      <c r="C9981">
        <v>724</v>
      </c>
      <c r="D9981">
        <v>4</v>
      </c>
      <c r="E9981">
        <v>1.1779999999999999</v>
      </c>
      <c r="F9981">
        <v>0.55200000000000005</v>
      </c>
      <c r="G9981">
        <v>4.71</v>
      </c>
      <c r="H9981">
        <v>4.71</v>
      </c>
      <c r="I9981" t="s">
        <v>149</v>
      </c>
      <c r="J9981">
        <v>1</v>
      </c>
      <c r="K9981">
        <v>1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1</v>
      </c>
      <c r="R9981">
        <v>37.880000000000003</v>
      </c>
      <c r="S9981">
        <v>37.880000000000003</v>
      </c>
      <c r="T9981">
        <v>37.880000000000003</v>
      </c>
      <c r="U9981">
        <v>37.880000000000003</v>
      </c>
      <c r="V9981">
        <v>12.43400211</v>
      </c>
      <c r="W9981">
        <v>12.43400211</v>
      </c>
      <c r="X9981">
        <v>8.0424628449999993</v>
      </c>
      <c r="Y9981">
        <v>8.0424628449999993</v>
      </c>
    </row>
    <row r="9982" spans="1:25" x14ac:dyDescent="0.3">
      <c r="A9982" s="2">
        <v>45974</v>
      </c>
      <c r="B9982" t="s">
        <v>30</v>
      </c>
      <c r="C9982">
        <v>253</v>
      </c>
      <c r="D9982">
        <v>1</v>
      </c>
      <c r="E9982">
        <v>1.47</v>
      </c>
      <c r="F9982">
        <v>0.39500000000000002</v>
      </c>
      <c r="G9982">
        <v>1.47</v>
      </c>
      <c r="H9982">
        <v>1.47</v>
      </c>
      <c r="I9982" t="s">
        <v>149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X9982">
        <v>0</v>
      </c>
      <c r="Y9982">
        <v>0</v>
      </c>
    </row>
    <row r="9983" spans="1:25" x14ac:dyDescent="0.3">
      <c r="A9983" s="2">
        <v>45974</v>
      </c>
      <c r="B9983" t="s">
        <v>26</v>
      </c>
      <c r="C9983">
        <v>980</v>
      </c>
      <c r="D9983">
        <v>2</v>
      </c>
      <c r="E9983">
        <v>0.82</v>
      </c>
      <c r="F9983">
        <v>0.20399999999999999</v>
      </c>
      <c r="G9983">
        <v>1.64</v>
      </c>
      <c r="H9983">
        <v>1.64</v>
      </c>
      <c r="I9983" t="s">
        <v>149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X9983">
        <v>0</v>
      </c>
      <c r="Y9983">
        <v>0</v>
      </c>
    </row>
    <row r="9984" spans="1:25" x14ac:dyDescent="0.3">
      <c r="A9984" s="2">
        <v>45974</v>
      </c>
      <c r="B9984" t="s">
        <v>30</v>
      </c>
      <c r="C9984">
        <v>68</v>
      </c>
      <c r="D9984">
        <v>1</v>
      </c>
      <c r="E9984">
        <v>0.99</v>
      </c>
      <c r="F9984">
        <v>1.4710000000000001</v>
      </c>
      <c r="G9984">
        <v>0.99</v>
      </c>
      <c r="H9984">
        <v>0.99</v>
      </c>
      <c r="I9984" t="s">
        <v>149</v>
      </c>
      <c r="J9984">
        <v>1</v>
      </c>
      <c r="K9984">
        <v>1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  <c r="R9984">
        <v>15.98</v>
      </c>
      <c r="S9984">
        <v>15.98</v>
      </c>
      <c r="T9984">
        <v>15.98</v>
      </c>
      <c r="U9984">
        <v>15.98</v>
      </c>
      <c r="V9984">
        <v>6.1952440549999999</v>
      </c>
      <c r="W9984">
        <v>6.1952440549999999</v>
      </c>
      <c r="X9984">
        <v>16.141414139999998</v>
      </c>
      <c r="Y9984">
        <v>16.141414139999998</v>
      </c>
    </row>
    <row r="9985" spans="1:25" x14ac:dyDescent="0.3">
      <c r="A9985" s="2">
        <v>45974</v>
      </c>
      <c r="B9985" t="s">
        <v>30</v>
      </c>
      <c r="C9985">
        <v>58</v>
      </c>
      <c r="D9985">
        <v>0</v>
      </c>
      <c r="F9985">
        <v>0</v>
      </c>
      <c r="G9985">
        <v>0</v>
      </c>
      <c r="H9985">
        <v>0</v>
      </c>
      <c r="I9985" t="s">
        <v>149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5" x14ac:dyDescent="0.3">
      <c r="A9986" s="2">
        <v>45974</v>
      </c>
      <c r="B9986" t="s">
        <v>26</v>
      </c>
      <c r="C9986">
        <v>797</v>
      </c>
      <c r="D9986">
        <v>5</v>
      </c>
      <c r="E9986">
        <v>0.91200000000000003</v>
      </c>
      <c r="F9986">
        <v>0.627</v>
      </c>
      <c r="G9986">
        <v>4.5599999999999996</v>
      </c>
      <c r="H9986">
        <v>4.5599999999999996</v>
      </c>
      <c r="I9986" t="s">
        <v>149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X9986">
        <v>0</v>
      </c>
      <c r="Y9986">
        <v>0</v>
      </c>
    </row>
    <row r="9987" spans="1:25" x14ac:dyDescent="0.3">
      <c r="A9987" s="2">
        <v>45974</v>
      </c>
      <c r="B9987" t="s">
        <v>86</v>
      </c>
      <c r="C9987">
        <v>19</v>
      </c>
      <c r="D9987">
        <v>0</v>
      </c>
      <c r="F9987">
        <v>0</v>
      </c>
      <c r="G9987">
        <v>0</v>
      </c>
      <c r="H9987">
        <v>0</v>
      </c>
      <c r="I9987" t="s">
        <v>149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</row>
    <row r="9988" spans="1:25" x14ac:dyDescent="0.3">
      <c r="A9988" s="2">
        <v>45974</v>
      </c>
      <c r="B9988" t="s">
        <v>32</v>
      </c>
      <c r="C9988">
        <v>111</v>
      </c>
      <c r="D9988">
        <v>0</v>
      </c>
      <c r="F9988">
        <v>0</v>
      </c>
      <c r="G9988">
        <v>0</v>
      </c>
      <c r="H9988">
        <v>0</v>
      </c>
      <c r="I9988" t="s">
        <v>149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5" x14ac:dyDescent="0.3">
      <c r="A9989" s="2">
        <v>45974</v>
      </c>
      <c r="B9989" t="s">
        <v>46</v>
      </c>
      <c r="C9989">
        <v>60</v>
      </c>
      <c r="D9989">
        <v>0</v>
      </c>
      <c r="F9989">
        <v>0</v>
      </c>
      <c r="G9989">
        <v>0</v>
      </c>
      <c r="H9989">
        <v>0</v>
      </c>
      <c r="I9989" t="s">
        <v>149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5" x14ac:dyDescent="0.3">
      <c r="A9990" s="2">
        <v>45974</v>
      </c>
      <c r="B9990" t="s">
        <v>38</v>
      </c>
      <c r="C9990">
        <v>372</v>
      </c>
      <c r="D9990">
        <v>5</v>
      </c>
      <c r="E9990">
        <v>0.94799999999999995</v>
      </c>
      <c r="F9990">
        <v>1.3440000000000001</v>
      </c>
      <c r="G9990">
        <v>4.74</v>
      </c>
      <c r="H9990">
        <v>4.74</v>
      </c>
      <c r="I9990" t="s">
        <v>149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X9990">
        <v>0</v>
      </c>
      <c r="Y9990">
        <v>0</v>
      </c>
    </row>
    <row r="9991" spans="1:25" x14ac:dyDescent="0.3">
      <c r="A9991" s="2">
        <v>45974</v>
      </c>
      <c r="B9991" t="s">
        <v>46</v>
      </c>
      <c r="C9991">
        <v>151</v>
      </c>
      <c r="D9991">
        <v>1</v>
      </c>
      <c r="E9991">
        <v>1.5</v>
      </c>
      <c r="F9991">
        <v>0.66200000000000003</v>
      </c>
      <c r="G9991">
        <v>1.5</v>
      </c>
      <c r="H9991">
        <v>1.5</v>
      </c>
      <c r="I9991" t="s">
        <v>149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X9991">
        <v>0</v>
      </c>
      <c r="Y9991">
        <v>0</v>
      </c>
    </row>
    <row r="9992" spans="1:25" x14ac:dyDescent="0.3">
      <c r="A9992" s="2">
        <v>45974</v>
      </c>
      <c r="B9992" t="s">
        <v>38</v>
      </c>
      <c r="C9992">
        <v>1882</v>
      </c>
      <c r="D9992">
        <v>14</v>
      </c>
      <c r="E9992">
        <v>0.85799999999999998</v>
      </c>
      <c r="F9992">
        <v>0.74399999999999999</v>
      </c>
      <c r="G9992">
        <v>12.01</v>
      </c>
      <c r="H9992">
        <v>12.01</v>
      </c>
      <c r="I9992" t="s">
        <v>149</v>
      </c>
      <c r="J9992">
        <v>4</v>
      </c>
      <c r="K9992">
        <v>4</v>
      </c>
      <c r="L9992">
        <v>4</v>
      </c>
      <c r="M9992">
        <v>4</v>
      </c>
      <c r="N9992">
        <v>5</v>
      </c>
      <c r="O9992">
        <v>5</v>
      </c>
      <c r="P9992">
        <v>5</v>
      </c>
      <c r="Q9992">
        <v>5</v>
      </c>
      <c r="R9992">
        <v>119.72</v>
      </c>
      <c r="S9992">
        <v>119.72</v>
      </c>
      <c r="T9992">
        <v>119.72</v>
      </c>
      <c r="U9992">
        <v>119.72</v>
      </c>
      <c r="V9992">
        <v>10.031740729999999</v>
      </c>
      <c r="W9992">
        <v>10.031740729999999</v>
      </c>
      <c r="X9992">
        <v>9.9683597000000006</v>
      </c>
      <c r="Y9992">
        <v>9.9683597000000006</v>
      </c>
    </row>
    <row r="9993" spans="1:25" x14ac:dyDescent="0.3">
      <c r="A9993" s="2">
        <v>45974</v>
      </c>
      <c r="B9993" t="s">
        <v>86</v>
      </c>
      <c r="C9993">
        <v>369</v>
      </c>
      <c r="D9993">
        <v>1</v>
      </c>
      <c r="E9993">
        <v>1.5</v>
      </c>
      <c r="F9993">
        <v>0.27100000000000002</v>
      </c>
      <c r="G9993">
        <v>1.5</v>
      </c>
      <c r="H9993">
        <v>1.5</v>
      </c>
      <c r="I9993" t="s">
        <v>149</v>
      </c>
      <c r="J9993">
        <v>1</v>
      </c>
      <c r="K9993">
        <v>1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  <c r="R9993">
        <v>29.88</v>
      </c>
      <c r="S9993">
        <v>29.88</v>
      </c>
      <c r="T9993">
        <v>29.88</v>
      </c>
      <c r="U9993">
        <v>29.88</v>
      </c>
      <c r="V9993">
        <v>5.020080321</v>
      </c>
      <c r="W9993">
        <v>5.020080321</v>
      </c>
      <c r="X9993">
        <v>19.920000000000002</v>
      </c>
      <c r="Y9993">
        <v>19.920000000000002</v>
      </c>
    </row>
    <row r="9994" spans="1:25" x14ac:dyDescent="0.3">
      <c r="A9994" s="2">
        <v>45974</v>
      </c>
      <c r="B9994" t="s">
        <v>32</v>
      </c>
      <c r="C9994">
        <v>238</v>
      </c>
      <c r="D9994">
        <v>3</v>
      </c>
      <c r="E9994">
        <v>1.2629999999999999</v>
      </c>
      <c r="F9994">
        <v>1.2609999999999999</v>
      </c>
      <c r="G9994">
        <v>3.79</v>
      </c>
      <c r="H9994">
        <v>3.79</v>
      </c>
      <c r="I9994" t="s">
        <v>149</v>
      </c>
      <c r="J9994">
        <v>1</v>
      </c>
      <c r="K9994">
        <v>1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22.88</v>
      </c>
      <c r="S9994">
        <v>22.88</v>
      </c>
      <c r="T9994">
        <v>22.88</v>
      </c>
      <c r="U9994">
        <v>22.88</v>
      </c>
      <c r="V9994">
        <v>16.564685310000002</v>
      </c>
      <c r="W9994">
        <v>16.564685310000002</v>
      </c>
      <c r="X9994">
        <v>6.0369393139999996</v>
      </c>
      <c r="Y9994">
        <v>6.0369393139999996</v>
      </c>
    </row>
    <row r="9995" spans="1:25" x14ac:dyDescent="0.3">
      <c r="A9995" s="2">
        <v>45974</v>
      </c>
      <c r="B9995" t="s">
        <v>38</v>
      </c>
      <c r="C9995">
        <v>641</v>
      </c>
      <c r="D9995">
        <v>7</v>
      </c>
      <c r="E9995">
        <v>0.873</v>
      </c>
      <c r="F9995">
        <v>1.0920000000000001</v>
      </c>
      <c r="G9995">
        <v>6.11</v>
      </c>
      <c r="H9995">
        <v>6.11</v>
      </c>
      <c r="I9995" t="s">
        <v>149</v>
      </c>
      <c r="J9995">
        <v>3</v>
      </c>
      <c r="K9995">
        <v>3</v>
      </c>
      <c r="L9995">
        <v>3</v>
      </c>
      <c r="M9995">
        <v>3</v>
      </c>
      <c r="N9995">
        <v>3</v>
      </c>
      <c r="O9995">
        <v>3</v>
      </c>
      <c r="P9995">
        <v>3</v>
      </c>
      <c r="Q9995">
        <v>3</v>
      </c>
      <c r="R9995">
        <v>68.25</v>
      </c>
      <c r="S9995">
        <v>68.25</v>
      </c>
      <c r="T9995">
        <v>68.25</v>
      </c>
      <c r="U9995">
        <v>68.25</v>
      </c>
      <c r="V9995">
        <v>8.9523809520000004</v>
      </c>
      <c r="W9995">
        <v>8.9523809520000004</v>
      </c>
      <c r="X9995">
        <v>11.170212769999999</v>
      </c>
      <c r="Y9995">
        <v>11.170212769999999</v>
      </c>
    </row>
    <row r="9996" spans="1:25" x14ac:dyDescent="0.3">
      <c r="A9996" s="2">
        <v>45974</v>
      </c>
      <c r="B9996" t="s">
        <v>86</v>
      </c>
      <c r="C9996">
        <v>314</v>
      </c>
      <c r="D9996">
        <v>2</v>
      </c>
      <c r="E9996">
        <v>1.71</v>
      </c>
      <c r="F9996">
        <v>0.63700000000000001</v>
      </c>
      <c r="G9996">
        <v>3.42</v>
      </c>
      <c r="H9996">
        <v>3.42</v>
      </c>
      <c r="I9996" t="s">
        <v>149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X9996">
        <v>0</v>
      </c>
      <c r="Y9996">
        <v>0</v>
      </c>
    </row>
    <row r="9997" spans="1:25" x14ac:dyDescent="0.3">
      <c r="A9997" s="2">
        <v>45974</v>
      </c>
      <c r="B9997" t="s">
        <v>32</v>
      </c>
      <c r="C9997">
        <v>42</v>
      </c>
      <c r="D9997">
        <v>1</v>
      </c>
      <c r="E9997">
        <v>2.0699999999999998</v>
      </c>
      <c r="F9997">
        <v>2.3809999999999998</v>
      </c>
      <c r="G9997">
        <v>2.0699999999999998</v>
      </c>
      <c r="H9997">
        <v>2.0699999999999998</v>
      </c>
      <c r="I9997" t="s">
        <v>149</v>
      </c>
      <c r="J9997">
        <v>2</v>
      </c>
      <c r="K9997">
        <v>2</v>
      </c>
      <c r="L9997">
        <v>2</v>
      </c>
      <c r="M9997">
        <v>2</v>
      </c>
      <c r="N9997">
        <v>4</v>
      </c>
      <c r="O9997">
        <v>4</v>
      </c>
      <c r="P9997">
        <v>4</v>
      </c>
      <c r="Q9997">
        <v>4</v>
      </c>
      <c r="R9997">
        <v>141.96</v>
      </c>
      <c r="S9997">
        <v>141.96</v>
      </c>
      <c r="T9997">
        <v>141.96</v>
      </c>
      <c r="U9997">
        <v>141.96</v>
      </c>
      <c r="V9997">
        <v>1.4581572270000001</v>
      </c>
      <c r="W9997">
        <v>1.4581572270000001</v>
      </c>
      <c r="X9997">
        <v>68.579710140000003</v>
      </c>
      <c r="Y9997">
        <v>68.579710140000003</v>
      </c>
    </row>
    <row r="9998" spans="1:25" x14ac:dyDescent="0.3">
      <c r="A9998" s="2">
        <v>45974</v>
      </c>
      <c r="B9998" t="s">
        <v>46</v>
      </c>
      <c r="C9998">
        <v>728</v>
      </c>
      <c r="D9998">
        <v>2</v>
      </c>
      <c r="E9998">
        <v>2.1150000000000002</v>
      </c>
      <c r="F9998">
        <v>0.27500000000000002</v>
      </c>
      <c r="G9998">
        <v>4.2300000000000004</v>
      </c>
      <c r="H9998">
        <v>4.2300000000000004</v>
      </c>
      <c r="I9998" t="s">
        <v>149</v>
      </c>
      <c r="J9998">
        <v>1</v>
      </c>
      <c r="K9998">
        <v>1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  <c r="R9998">
        <v>30.49</v>
      </c>
      <c r="S9998">
        <v>30.49</v>
      </c>
      <c r="T9998">
        <v>30.49</v>
      </c>
      <c r="U9998">
        <v>30.49</v>
      </c>
      <c r="V9998">
        <v>13.87340112</v>
      </c>
      <c r="W9998">
        <v>13.87340112</v>
      </c>
      <c r="X9998">
        <v>7.2080378249999999</v>
      </c>
      <c r="Y9998">
        <v>7.2080378249999999</v>
      </c>
    </row>
    <row r="9999" spans="1:25" x14ac:dyDescent="0.3">
      <c r="A9999" s="2">
        <v>45974</v>
      </c>
      <c r="B9999" t="s">
        <v>86</v>
      </c>
      <c r="C9999">
        <v>401</v>
      </c>
      <c r="D9999">
        <v>2</v>
      </c>
      <c r="E9999">
        <v>1.1100000000000001</v>
      </c>
      <c r="F9999">
        <v>0.499</v>
      </c>
      <c r="G9999">
        <v>2.2200000000000002</v>
      </c>
      <c r="H9999">
        <v>2.2200000000000002</v>
      </c>
      <c r="I9999" t="s">
        <v>149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X9999">
        <v>0</v>
      </c>
      <c r="Y9999">
        <v>0</v>
      </c>
    </row>
    <row r="10000" spans="1:25" x14ac:dyDescent="0.3">
      <c r="A10000" s="2">
        <v>45974</v>
      </c>
      <c r="B10000" t="s">
        <v>46</v>
      </c>
      <c r="C10000">
        <v>121</v>
      </c>
      <c r="D10000">
        <v>0</v>
      </c>
      <c r="F10000">
        <v>0</v>
      </c>
      <c r="G10000">
        <v>0</v>
      </c>
      <c r="H10000">
        <v>0</v>
      </c>
      <c r="I10000" t="s">
        <v>149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5" x14ac:dyDescent="0.3">
      <c r="A10001" s="2">
        <v>45974</v>
      </c>
      <c r="B10001" t="s">
        <v>32</v>
      </c>
      <c r="C10001">
        <v>295</v>
      </c>
      <c r="D10001">
        <v>2</v>
      </c>
      <c r="E10001">
        <v>0.64</v>
      </c>
      <c r="F10001">
        <v>0.67800000000000005</v>
      </c>
      <c r="G10001">
        <v>1.28</v>
      </c>
      <c r="H10001">
        <v>1.28</v>
      </c>
      <c r="I10001" t="s">
        <v>149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X10001">
        <v>0</v>
      </c>
      <c r="Y10001">
        <v>0</v>
      </c>
    </row>
    <row r="10002" spans="1:25" x14ac:dyDescent="0.3">
      <c r="A10002" s="2">
        <v>45974</v>
      </c>
      <c r="B10002" t="s">
        <v>38</v>
      </c>
      <c r="C10002">
        <v>1321</v>
      </c>
      <c r="D10002">
        <v>11</v>
      </c>
      <c r="E10002">
        <v>0.45500000000000002</v>
      </c>
      <c r="F10002">
        <v>0.83299999999999996</v>
      </c>
      <c r="G10002">
        <v>5.01</v>
      </c>
      <c r="H10002">
        <v>5.01</v>
      </c>
      <c r="I10002" t="s">
        <v>149</v>
      </c>
      <c r="J10002">
        <v>1</v>
      </c>
      <c r="K10002">
        <v>1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24.49</v>
      </c>
      <c r="S10002">
        <v>24.49</v>
      </c>
      <c r="T10002">
        <v>24.49</v>
      </c>
      <c r="U10002">
        <v>24.49</v>
      </c>
      <c r="V10002">
        <v>20.457329519999998</v>
      </c>
      <c r="W10002">
        <v>20.457329519999998</v>
      </c>
      <c r="X10002">
        <v>4.8882235530000004</v>
      </c>
      <c r="Y10002">
        <v>4.8882235530000004</v>
      </c>
    </row>
    <row r="10003" spans="1:25" x14ac:dyDescent="0.3">
      <c r="A10003" s="2">
        <v>45974</v>
      </c>
      <c r="B10003" t="s">
        <v>40</v>
      </c>
      <c r="C10003">
        <v>144</v>
      </c>
      <c r="D10003">
        <v>2</v>
      </c>
      <c r="E10003">
        <v>3.03</v>
      </c>
      <c r="F10003">
        <v>1.389</v>
      </c>
      <c r="G10003">
        <v>6.06</v>
      </c>
      <c r="H10003">
        <v>6.06</v>
      </c>
      <c r="I10003" t="s">
        <v>149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X10003">
        <v>0</v>
      </c>
      <c r="Y10003">
        <v>0</v>
      </c>
    </row>
    <row r="10004" spans="1:25" x14ac:dyDescent="0.3">
      <c r="A10004" s="2">
        <v>45974</v>
      </c>
      <c r="B10004" t="s">
        <v>76</v>
      </c>
      <c r="C10004">
        <v>314</v>
      </c>
      <c r="D10004">
        <v>1</v>
      </c>
      <c r="E10004">
        <v>2.29</v>
      </c>
      <c r="F10004">
        <v>0.318</v>
      </c>
      <c r="G10004">
        <v>2.29</v>
      </c>
      <c r="H10004">
        <v>2.29</v>
      </c>
      <c r="I10004" t="s">
        <v>149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X10004">
        <v>0</v>
      </c>
      <c r="Y10004">
        <v>0</v>
      </c>
    </row>
    <row r="10005" spans="1:25" x14ac:dyDescent="0.3">
      <c r="A10005" s="2">
        <v>45974</v>
      </c>
      <c r="B10005" t="s">
        <v>92</v>
      </c>
      <c r="C10005">
        <v>167</v>
      </c>
      <c r="D10005">
        <v>0</v>
      </c>
      <c r="F10005">
        <v>0</v>
      </c>
      <c r="G10005">
        <v>0</v>
      </c>
      <c r="H10005">
        <v>0</v>
      </c>
      <c r="I10005" t="s">
        <v>149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</row>
    <row r="10006" spans="1:25" x14ac:dyDescent="0.3">
      <c r="A10006" s="2">
        <v>45974</v>
      </c>
      <c r="B10006" t="s">
        <v>68</v>
      </c>
      <c r="C10006">
        <v>547</v>
      </c>
      <c r="D10006">
        <v>0</v>
      </c>
      <c r="F10006">
        <v>0</v>
      </c>
      <c r="G10006">
        <v>0</v>
      </c>
      <c r="H10006">
        <v>0</v>
      </c>
      <c r="I10006" t="s">
        <v>149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</row>
    <row r="10007" spans="1:25" x14ac:dyDescent="0.3">
      <c r="A10007" s="2">
        <v>45974</v>
      </c>
      <c r="B10007" t="s">
        <v>70</v>
      </c>
      <c r="C10007">
        <v>571</v>
      </c>
      <c r="D10007">
        <v>2</v>
      </c>
      <c r="E10007">
        <v>6.14</v>
      </c>
      <c r="F10007">
        <v>0.35</v>
      </c>
      <c r="G10007">
        <v>12.28</v>
      </c>
      <c r="H10007">
        <v>12.28</v>
      </c>
      <c r="I10007" t="s">
        <v>149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X10007">
        <v>0</v>
      </c>
      <c r="Y10007">
        <v>0</v>
      </c>
    </row>
    <row r="10008" spans="1:25" x14ac:dyDescent="0.3">
      <c r="A10008" s="2">
        <v>45974</v>
      </c>
      <c r="B10008" t="s">
        <v>78</v>
      </c>
      <c r="C10008">
        <v>199</v>
      </c>
      <c r="D10008">
        <v>0</v>
      </c>
      <c r="F10008">
        <v>0</v>
      </c>
      <c r="G10008">
        <v>0</v>
      </c>
      <c r="H10008">
        <v>0</v>
      </c>
      <c r="I10008" t="s">
        <v>149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</row>
    <row r="10009" spans="1:25" x14ac:dyDescent="0.3">
      <c r="A10009" s="2">
        <v>45974</v>
      </c>
      <c r="B10009" t="s">
        <v>74</v>
      </c>
      <c r="C10009">
        <v>105</v>
      </c>
      <c r="D10009">
        <v>0</v>
      </c>
      <c r="F10009">
        <v>0</v>
      </c>
      <c r="G10009">
        <v>0</v>
      </c>
      <c r="H10009">
        <v>0</v>
      </c>
      <c r="I10009" t="s">
        <v>149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</row>
    <row r="10010" spans="1:25" x14ac:dyDescent="0.3">
      <c r="A10010" s="2">
        <v>45974</v>
      </c>
      <c r="B10010" t="s">
        <v>64</v>
      </c>
      <c r="C10010">
        <v>260</v>
      </c>
      <c r="D10010">
        <v>0</v>
      </c>
      <c r="F10010">
        <v>0</v>
      </c>
      <c r="G10010">
        <v>0</v>
      </c>
      <c r="H10010">
        <v>0</v>
      </c>
      <c r="I10010" t="s">
        <v>149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</row>
    <row r="10011" spans="1:25" x14ac:dyDescent="0.3">
      <c r="A10011" s="2">
        <v>45974</v>
      </c>
      <c r="B10011" t="s">
        <v>86</v>
      </c>
      <c r="C10011">
        <v>241</v>
      </c>
      <c r="D10011">
        <v>0</v>
      </c>
      <c r="F10011">
        <v>0</v>
      </c>
      <c r="G10011">
        <v>0</v>
      </c>
      <c r="H10011">
        <v>0</v>
      </c>
      <c r="I10011" t="s">
        <v>149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</row>
    <row r="10012" spans="1:25" x14ac:dyDescent="0.3">
      <c r="A10012" s="2">
        <v>45974</v>
      </c>
      <c r="B10012" t="s">
        <v>86</v>
      </c>
      <c r="C10012">
        <v>34</v>
      </c>
      <c r="D10012">
        <v>0</v>
      </c>
      <c r="F10012">
        <v>0</v>
      </c>
      <c r="G10012">
        <v>0</v>
      </c>
      <c r="H10012">
        <v>0</v>
      </c>
      <c r="I10012" t="s">
        <v>149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</row>
    <row r="10013" spans="1:25" x14ac:dyDescent="0.3">
      <c r="A10013" s="2">
        <v>45974</v>
      </c>
      <c r="B10013" t="s">
        <v>66</v>
      </c>
      <c r="C10013">
        <v>50</v>
      </c>
      <c r="D10013">
        <v>0</v>
      </c>
      <c r="F10013">
        <v>0</v>
      </c>
      <c r="G10013">
        <v>0</v>
      </c>
      <c r="H10013">
        <v>0</v>
      </c>
      <c r="I10013" t="s">
        <v>149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</row>
    <row r="10014" spans="1:25" x14ac:dyDescent="0.3">
      <c r="A10014" s="2">
        <v>45975</v>
      </c>
      <c r="B10014" t="s">
        <v>44</v>
      </c>
      <c r="C10014">
        <v>1781</v>
      </c>
      <c r="D10014">
        <v>12</v>
      </c>
      <c r="E10014">
        <v>1.6579999999999999</v>
      </c>
      <c r="F10014">
        <v>0.67400000000000004</v>
      </c>
      <c r="G10014">
        <v>19.899999999999999</v>
      </c>
      <c r="H10014">
        <v>19.899999999999999</v>
      </c>
      <c r="I10014" t="s">
        <v>149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X10014">
        <v>0</v>
      </c>
      <c r="Y10014">
        <v>0</v>
      </c>
    </row>
    <row r="10015" spans="1:25" x14ac:dyDescent="0.3">
      <c r="A10015" s="2">
        <v>45975</v>
      </c>
      <c r="B10015" t="s">
        <v>42</v>
      </c>
      <c r="C10015">
        <v>4699</v>
      </c>
      <c r="D10015">
        <v>67</v>
      </c>
      <c r="E10015">
        <v>1.819</v>
      </c>
      <c r="F10015">
        <v>1.4259999999999999</v>
      </c>
      <c r="G10015">
        <v>121.84</v>
      </c>
      <c r="H10015">
        <v>121.84</v>
      </c>
      <c r="I10015" t="s">
        <v>149</v>
      </c>
      <c r="J10015">
        <v>11</v>
      </c>
      <c r="K10015">
        <v>13</v>
      </c>
      <c r="L10015">
        <v>13</v>
      </c>
      <c r="M10015">
        <v>13</v>
      </c>
      <c r="N10015">
        <v>11</v>
      </c>
      <c r="O10015">
        <v>13</v>
      </c>
      <c r="P10015">
        <v>13</v>
      </c>
      <c r="Q10015">
        <v>13</v>
      </c>
      <c r="R10015">
        <v>336.82</v>
      </c>
      <c r="S10015">
        <v>404.29</v>
      </c>
      <c r="T10015">
        <v>404.29</v>
      </c>
      <c r="U10015">
        <v>404.29</v>
      </c>
      <c r="V10015">
        <v>30.136783000000001</v>
      </c>
      <c r="W10015">
        <v>30.136783000000001</v>
      </c>
      <c r="X10015">
        <v>3.318204202</v>
      </c>
      <c r="Y10015">
        <v>3.318204202</v>
      </c>
    </row>
    <row r="10016" spans="1:25" x14ac:dyDescent="0.3">
      <c r="A10016" s="2">
        <v>45975</v>
      </c>
      <c r="B10016" t="s">
        <v>40</v>
      </c>
      <c r="C10016">
        <v>2419</v>
      </c>
      <c r="D10016">
        <v>34</v>
      </c>
      <c r="E10016">
        <v>2.831</v>
      </c>
      <c r="F10016">
        <v>1.4059999999999999</v>
      </c>
      <c r="G10016">
        <v>96.26</v>
      </c>
      <c r="H10016">
        <v>96.26</v>
      </c>
      <c r="I10016" t="s">
        <v>149</v>
      </c>
      <c r="J10016">
        <v>9</v>
      </c>
      <c r="K10016">
        <v>9</v>
      </c>
      <c r="L10016">
        <v>9</v>
      </c>
      <c r="M10016">
        <v>9</v>
      </c>
      <c r="N10016">
        <v>10</v>
      </c>
      <c r="O10016">
        <v>10</v>
      </c>
      <c r="P10016">
        <v>10</v>
      </c>
      <c r="Q10016">
        <v>10</v>
      </c>
      <c r="R10016">
        <v>350.04</v>
      </c>
      <c r="S10016">
        <v>350.04</v>
      </c>
      <c r="T10016">
        <v>350.04</v>
      </c>
      <c r="U10016">
        <v>350.04</v>
      </c>
      <c r="V10016">
        <v>27.499714319999999</v>
      </c>
      <c r="W10016">
        <v>27.499714319999999</v>
      </c>
      <c r="X10016">
        <v>3.6364014130000002</v>
      </c>
      <c r="Y10016">
        <v>3.6364014130000002</v>
      </c>
    </row>
    <row r="10017" spans="1:25" x14ac:dyDescent="0.3">
      <c r="A10017" s="2">
        <v>45975</v>
      </c>
      <c r="B10017" t="s">
        <v>46</v>
      </c>
      <c r="C10017">
        <v>1667</v>
      </c>
      <c r="D10017">
        <v>16</v>
      </c>
      <c r="E10017">
        <v>3.875</v>
      </c>
      <c r="F10017">
        <v>0.96</v>
      </c>
      <c r="G10017">
        <v>62</v>
      </c>
      <c r="H10017">
        <v>62</v>
      </c>
      <c r="I10017" t="s">
        <v>149</v>
      </c>
      <c r="J10017">
        <v>2</v>
      </c>
      <c r="K10017">
        <v>3</v>
      </c>
      <c r="L10017">
        <v>4</v>
      </c>
      <c r="M10017">
        <v>4</v>
      </c>
      <c r="N10017">
        <v>3</v>
      </c>
      <c r="O10017">
        <v>4</v>
      </c>
      <c r="P10017">
        <v>7</v>
      </c>
      <c r="Q10017">
        <v>7</v>
      </c>
      <c r="R10017">
        <v>91.47</v>
      </c>
      <c r="S10017">
        <v>121.96</v>
      </c>
      <c r="T10017">
        <v>166.66</v>
      </c>
      <c r="U10017">
        <v>166.66</v>
      </c>
      <c r="V10017">
        <v>50.836339780000003</v>
      </c>
      <c r="W10017">
        <v>37.201488060000003</v>
      </c>
      <c r="X10017">
        <v>1.967096774</v>
      </c>
      <c r="Y10017">
        <v>2.6880645159999998</v>
      </c>
    </row>
    <row r="10018" spans="1:25" x14ac:dyDescent="0.3">
      <c r="A10018" s="2">
        <v>45975</v>
      </c>
      <c r="B10018" t="s">
        <v>62</v>
      </c>
      <c r="C10018">
        <v>1097</v>
      </c>
      <c r="D10018">
        <v>2</v>
      </c>
      <c r="E10018">
        <v>4.5</v>
      </c>
      <c r="F10018">
        <v>0.182</v>
      </c>
      <c r="G10018">
        <v>9</v>
      </c>
      <c r="H10018">
        <v>9</v>
      </c>
      <c r="I10018" t="s">
        <v>149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X10018">
        <v>0</v>
      </c>
      <c r="Y10018">
        <v>0</v>
      </c>
    </row>
    <row r="10019" spans="1:25" x14ac:dyDescent="0.3">
      <c r="A10019" s="2">
        <v>45975</v>
      </c>
      <c r="B10019" t="s">
        <v>38</v>
      </c>
      <c r="C10019">
        <v>2366</v>
      </c>
      <c r="D10019">
        <v>30</v>
      </c>
      <c r="E10019">
        <v>1.3520000000000001</v>
      </c>
      <c r="F10019">
        <v>1.268</v>
      </c>
      <c r="G10019">
        <v>40.56</v>
      </c>
      <c r="H10019">
        <v>40.56</v>
      </c>
      <c r="I10019" t="s">
        <v>149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X10019">
        <v>0</v>
      </c>
      <c r="Y10019">
        <v>0</v>
      </c>
    </row>
    <row r="10020" spans="1:25" x14ac:dyDescent="0.3">
      <c r="A10020" s="2">
        <v>45975</v>
      </c>
      <c r="B10020" t="s">
        <v>84</v>
      </c>
      <c r="C10020">
        <v>2825</v>
      </c>
      <c r="D10020">
        <v>31</v>
      </c>
      <c r="E10020">
        <v>1.76</v>
      </c>
      <c r="F10020">
        <v>1.097</v>
      </c>
      <c r="G10020">
        <v>54.55</v>
      </c>
      <c r="H10020">
        <v>54.55</v>
      </c>
      <c r="I10020" t="s">
        <v>149</v>
      </c>
      <c r="J10020">
        <v>4</v>
      </c>
      <c r="K10020">
        <v>8</v>
      </c>
      <c r="L10020">
        <v>8</v>
      </c>
      <c r="M10020">
        <v>8</v>
      </c>
      <c r="N10020">
        <v>4</v>
      </c>
      <c r="O10020">
        <v>8</v>
      </c>
      <c r="P10020">
        <v>8</v>
      </c>
      <c r="Q10020">
        <v>8</v>
      </c>
      <c r="R10020">
        <v>101.35</v>
      </c>
      <c r="S10020">
        <v>227.21</v>
      </c>
      <c r="T10020">
        <v>227.21</v>
      </c>
      <c r="U10020">
        <v>227.21</v>
      </c>
      <c r="V10020">
        <v>24.008626379999999</v>
      </c>
      <c r="W10020">
        <v>24.008626379999999</v>
      </c>
      <c r="X10020">
        <v>4.1651695689999997</v>
      </c>
      <c r="Y10020">
        <v>4.1651695689999997</v>
      </c>
    </row>
    <row r="10021" spans="1:25" x14ac:dyDescent="0.3">
      <c r="A10021" s="2">
        <v>45975</v>
      </c>
      <c r="B10021" t="s">
        <v>56</v>
      </c>
      <c r="C10021">
        <v>795</v>
      </c>
      <c r="D10021">
        <v>7</v>
      </c>
      <c r="E10021">
        <v>1.649</v>
      </c>
      <c r="F10021">
        <v>0.88100000000000001</v>
      </c>
      <c r="G10021">
        <v>11.54</v>
      </c>
      <c r="H10021">
        <v>11.54</v>
      </c>
      <c r="I10021" t="s">
        <v>149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X10021">
        <v>0</v>
      </c>
      <c r="Y10021">
        <v>0</v>
      </c>
    </row>
    <row r="10022" spans="1:25" x14ac:dyDescent="0.3">
      <c r="A10022" s="2">
        <v>45975</v>
      </c>
      <c r="B10022" t="s">
        <v>50</v>
      </c>
      <c r="C10022">
        <v>1506</v>
      </c>
      <c r="D10022">
        <v>15</v>
      </c>
      <c r="E10022">
        <v>1.9179999999999999</v>
      </c>
      <c r="F10022">
        <v>0.996</v>
      </c>
      <c r="G10022">
        <v>28.77</v>
      </c>
      <c r="H10022">
        <v>28.77</v>
      </c>
      <c r="I10022" t="s">
        <v>149</v>
      </c>
      <c r="J10022">
        <v>4</v>
      </c>
      <c r="K10022">
        <v>4</v>
      </c>
      <c r="L10022">
        <v>4</v>
      </c>
      <c r="M10022">
        <v>4</v>
      </c>
      <c r="N10022">
        <v>5</v>
      </c>
      <c r="O10022">
        <v>5</v>
      </c>
      <c r="P10022">
        <v>5</v>
      </c>
      <c r="Q10022">
        <v>5</v>
      </c>
      <c r="R10022">
        <v>171.23</v>
      </c>
      <c r="S10022">
        <v>171.23</v>
      </c>
      <c r="T10022">
        <v>171.23</v>
      </c>
      <c r="U10022">
        <v>171.23</v>
      </c>
      <c r="V10022">
        <v>16.801962270000001</v>
      </c>
      <c r="W10022">
        <v>16.801962270000001</v>
      </c>
      <c r="X10022">
        <v>5.9516857840000004</v>
      </c>
      <c r="Y10022">
        <v>5.9516857840000004</v>
      </c>
    </row>
    <row r="10023" spans="1:25" x14ac:dyDescent="0.3">
      <c r="A10023" s="2">
        <v>45975</v>
      </c>
      <c r="B10023" t="s">
        <v>60</v>
      </c>
      <c r="C10023">
        <v>998</v>
      </c>
      <c r="D10023">
        <v>8</v>
      </c>
      <c r="E10023">
        <v>1.631</v>
      </c>
      <c r="F10023">
        <v>0.80200000000000005</v>
      </c>
      <c r="G10023">
        <v>13.05</v>
      </c>
      <c r="H10023">
        <v>13.05</v>
      </c>
      <c r="I10023" t="s">
        <v>149</v>
      </c>
      <c r="J10023">
        <v>1</v>
      </c>
      <c r="K10023">
        <v>2</v>
      </c>
      <c r="L10023">
        <v>2</v>
      </c>
      <c r="M10023">
        <v>2</v>
      </c>
      <c r="N10023">
        <v>1</v>
      </c>
      <c r="O10023">
        <v>2</v>
      </c>
      <c r="P10023">
        <v>2</v>
      </c>
      <c r="Q10023">
        <v>2</v>
      </c>
      <c r="R10023">
        <v>22.49</v>
      </c>
      <c r="S10023">
        <v>56.98</v>
      </c>
      <c r="T10023">
        <v>56.98</v>
      </c>
      <c r="U10023">
        <v>56.98</v>
      </c>
      <c r="V10023">
        <v>22.902772899999999</v>
      </c>
      <c r="W10023">
        <v>22.902772899999999</v>
      </c>
      <c r="X10023">
        <v>4.3662835250000001</v>
      </c>
      <c r="Y10023">
        <v>4.3662835250000001</v>
      </c>
    </row>
    <row r="10024" spans="1:25" x14ac:dyDescent="0.3">
      <c r="A10024" s="2">
        <v>45975</v>
      </c>
      <c r="B10024" t="s">
        <v>86</v>
      </c>
      <c r="C10024">
        <v>568</v>
      </c>
      <c r="D10024">
        <v>6</v>
      </c>
      <c r="E10024">
        <v>3.8180000000000001</v>
      </c>
      <c r="F10024">
        <v>1.056</v>
      </c>
      <c r="G10024">
        <v>22.91</v>
      </c>
      <c r="H10024">
        <v>22.91</v>
      </c>
      <c r="I10024" t="s">
        <v>149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X10024">
        <v>0</v>
      </c>
      <c r="Y10024">
        <v>0</v>
      </c>
    </row>
    <row r="10025" spans="1:25" x14ac:dyDescent="0.3">
      <c r="A10025" s="2">
        <v>45975</v>
      </c>
      <c r="B10025" t="s">
        <v>36</v>
      </c>
      <c r="C10025">
        <v>2897</v>
      </c>
      <c r="D10025">
        <v>7</v>
      </c>
      <c r="E10025">
        <v>1.0660000000000001</v>
      </c>
      <c r="F10025">
        <v>0.24199999999999999</v>
      </c>
      <c r="G10025">
        <v>7.46</v>
      </c>
      <c r="H10025">
        <v>7.46</v>
      </c>
      <c r="I10025" t="s">
        <v>149</v>
      </c>
      <c r="J10025">
        <v>2</v>
      </c>
      <c r="K10025">
        <v>2</v>
      </c>
      <c r="L10025">
        <v>2</v>
      </c>
      <c r="M10025">
        <v>2</v>
      </c>
      <c r="N10025">
        <v>2</v>
      </c>
      <c r="O10025">
        <v>2</v>
      </c>
      <c r="P10025">
        <v>2</v>
      </c>
      <c r="Q10025">
        <v>2</v>
      </c>
      <c r="R10025">
        <v>45.76</v>
      </c>
      <c r="S10025">
        <v>45.76</v>
      </c>
      <c r="T10025">
        <v>45.76</v>
      </c>
      <c r="U10025">
        <v>45.76</v>
      </c>
      <c r="V10025">
        <v>16.30244755</v>
      </c>
      <c r="W10025">
        <v>16.30244755</v>
      </c>
      <c r="X10025">
        <v>6.1340482569999999</v>
      </c>
      <c r="Y10025">
        <v>6.1340482569999999</v>
      </c>
    </row>
    <row r="10026" spans="1:25" x14ac:dyDescent="0.3">
      <c r="A10026" s="2">
        <v>45975</v>
      </c>
      <c r="B10026" t="s">
        <v>62</v>
      </c>
      <c r="C10026">
        <v>8964</v>
      </c>
      <c r="D10026">
        <v>89</v>
      </c>
      <c r="E10026">
        <v>4.2779999999999996</v>
      </c>
      <c r="F10026">
        <v>0.99299999999999999</v>
      </c>
      <c r="G10026">
        <v>380.76</v>
      </c>
      <c r="H10026">
        <v>380.76</v>
      </c>
      <c r="I10026" t="s">
        <v>149</v>
      </c>
      <c r="J10026">
        <v>30</v>
      </c>
      <c r="K10026">
        <v>31</v>
      </c>
      <c r="L10026">
        <v>31</v>
      </c>
      <c r="M10026">
        <v>31</v>
      </c>
      <c r="N10026">
        <v>37</v>
      </c>
      <c r="O10026">
        <v>38</v>
      </c>
      <c r="P10026">
        <v>38</v>
      </c>
      <c r="Q10026">
        <v>38</v>
      </c>
      <c r="R10026">
        <v>1408.93</v>
      </c>
      <c r="S10026">
        <v>1445.42</v>
      </c>
      <c r="T10026">
        <v>1445.42</v>
      </c>
      <c r="U10026">
        <v>1445.42</v>
      </c>
      <c r="V10026">
        <v>26.342516360000001</v>
      </c>
      <c r="W10026">
        <v>26.342516360000001</v>
      </c>
      <c r="X10026">
        <v>3.796144553</v>
      </c>
      <c r="Y10026">
        <v>3.796144553</v>
      </c>
    </row>
    <row r="10027" spans="1:25" x14ac:dyDescent="0.3">
      <c r="A10027" s="2">
        <v>45975</v>
      </c>
      <c r="B10027" t="s">
        <v>64</v>
      </c>
      <c r="C10027">
        <v>1981</v>
      </c>
      <c r="D10027">
        <v>14</v>
      </c>
      <c r="E10027">
        <v>5.9169999999999998</v>
      </c>
      <c r="F10027">
        <v>0.70699999999999996</v>
      </c>
      <c r="G10027">
        <v>82.84</v>
      </c>
      <c r="H10027">
        <v>82.84</v>
      </c>
      <c r="I10027" t="s">
        <v>149</v>
      </c>
      <c r="J10027">
        <v>5</v>
      </c>
      <c r="K10027">
        <v>5</v>
      </c>
      <c r="L10027">
        <v>5</v>
      </c>
      <c r="M10027">
        <v>5</v>
      </c>
      <c r="N10027">
        <v>5</v>
      </c>
      <c r="O10027">
        <v>5</v>
      </c>
      <c r="P10027">
        <v>5</v>
      </c>
      <c r="Q10027">
        <v>5</v>
      </c>
      <c r="R10027">
        <v>164.4</v>
      </c>
      <c r="S10027">
        <v>164.4</v>
      </c>
      <c r="T10027">
        <v>164.4</v>
      </c>
      <c r="U10027">
        <v>164.4</v>
      </c>
      <c r="V10027">
        <v>50.389294399999997</v>
      </c>
      <c r="W10027">
        <v>50.389294399999997</v>
      </c>
      <c r="X10027">
        <v>1.9845485270000001</v>
      </c>
      <c r="Y10027">
        <v>1.9845485270000001</v>
      </c>
    </row>
    <row r="10028" spans="1:25" x14ac:dyDescent="0.3">
      <c r="A10028" s="2">
        <v>45975</v>
      </c>
      <c r="B10028" t="s">
        <v>66</v>
      </c>
      <c r="C10028">
        <v>1139</v>
      </c>
      <c r="D10028">
        <v>14</v>
      </c>
      <c r="E10028">
        <v>5.5010000000000003</v>
      </c>
      <c r="F10028">
        <v>1.2290000000000001</v>
      </c>
      <c r="G10028">
        <v>77.010000000000005</v>
      </c>
      <c r="H10028">
        <v>77.010000000000005</v>
      </c>
      <c r="I10028" t="s">
        <v>149</v>
      </c>
      <c r="J10028">
        <v>4</v>
      </c>
      <c r="K10028">
        <v>4</v>
      </c>
      <c r="L10028">
        <v>4</v>
      </c>
      <c r="M10028">
        <v>4</v>
      </c>
      <c r="N10028">
        <v>10</v>
      </c>
      <c r="O10028">
        <v>10</v>
      </c>
      <c r="P10028">
        <v>10</v>
      </c>
      <c r="Q10028">
        <v>10</v>
      </c>
      <c r="R10028">
        <v>283.72000000000003</v>
      </c>
      <c r="S10028">
        <v>283.72000000000003</v>
      </c>
      <c r="T10028">
        <v>283.72000000000003</v>
      </c>
      <c r="U10028">
        <v>283.72000000000003</v>
      </c>
      <c r="V10028">
        <v>27.142957849999998</v>
      </c>
      <c r="W10028">
        <v>27.142957849999998</v>
      </c>
      <c r="X10028">
        <v>3.684196858</v>
      </c>
      <c r="Y10028">
        <v>3.684196858</v>
      </c>
    </row>
    <row r="10029" spans="1:25" x14ac:dyDescent="0.3">
      <c r="A10029" s="2">
        <v>45975</v>
      </c>
      <c r="B10029" t="s">
        <v>68</v>
      </c>
      <c r="C10029">
        <v>2983</v>
      </c>
      <c r="D10029">
        <v>25</v>
      </c>
      <c r="E10029">
        <v>4.181</v>
      </c>
      <c r="F10029">
        <v>0.83799999999999997</v>
      </c>
      <c r="G10029">
        <v>104.52</v>
      </c>
      <c r="H10029">
        <v>104.52</v>
      </c>
      <c r="I10029" t="s">
        <v>149</v>
      </c>
      <c r="J10029">
        <v>11</v>
      </c>
      <c r="K10029">
        <v>13</v>
      </c>
      <c r="L10029">
        <v>13</v>
      </c>
      <c r="M10029">
        <v>13</v>
      </c>
      <c r="N10029">
        <v>12</v>
      </c>
      <c r="O10029">
        <v>14</v>
      </c>
      <c r="P10029">
        <v>14</v>
      </c>
      <c r="Q10029">
        <v>14</v>
      </c>
      <c r="R10029">
        <v>347.77</v>
      </c>
      <c r="S10029">
        <v>402.75</v>
      </c>
      <c r="T10029">
        <v>402.75</v>
      </c>
      <c r="U10029">
        <v>402.75</v>
      </c>
      <c r="V10029">
        <v>25.951582869999999</v>
      </c>
      <c r="W10029">
        <v>25.951582869999999</v>
      </c>
      <c r="X10029">
        <v>3.8533295060000001</v>
      </c>
      <c r="Y10029">
        <v>3.8533295060000001</v>
      </c>
    </row>
    <row r="10030" spans="1:25" x14ac:dyDescent="0.3">
      <c r="A10030" s="2">
        <v>45975</v>
      </c>
      <c r="B10030" t="s">
        <v>70</v>
      </c>
      <c r="C10030">
        <v>5877</v>
      </c>
      <c r="D10030">
        <v>47</v>
      </c>
      <c r="E10030">
        <v>3.64</v>
      </c>
      <c r="F10030">
        <v>0.8</v>
      </c>
      <c r="G10030">
        <v>171.06</v>
      </c>
      <c r="H10030">
        <v>171.06</v>
      </c>
      <c r="I10030" t="s">
        <v>149</v>
      </c>
      <c r="J10030">
        <v>10</v>
      </c>
      <c r="K10030">
        <v>10</v>
      </c>
      <c r="L10030">
        <v>11</v>
      </c>
      <c r="M10030">
        <v>11</v>
      </c>
      <c r="N10030">
        <v>13</v>
      </c>
      <c r="O10030">
        <v>13</v>
      </c>
      <c r="P10030">
        <v>14</v>
      </c>
      <c r="Q10030">
        <v>14</v>
      </c>
      <c r="R10030">
        <v>315.16000000000003</v>
      </c>
      <c r="S10030">
        <v>315.16000000000003</v>
      </c>
      <c r="T10030">
        <v>341.65</v>
      </c>
      <c r="U10030">
        <v>341.65</v>
      </c>
      <c r="V10030">
        <v>54.277192540000001</v>
      </c>
      <c r="W10030">
        <v>50.068783840000002</v>
      </c>
      <c r="X10030">
        <v>1.8423944809999999</v>
      </c>
      <c r="Y10030">
        <v>1.997252426</v>
      </c>
    </row>
    <row r="10031" spans="1:25" x14ac:dyDescent="0.3">
      <c r="A10031" s="2">
        <v>45975</v>
      </c>
      <c r="B10031" t="s">
        <v>32</v>
      </c>
      <c r="C10031">
        <v>766</v>
      </c>
      <c r="D10031">
        <v>5</v>
      </c>
      <c r="E10031">
        <v>1.8480000000000001</v>
      </c>
      <c r="F10031">
        <v>0.65300000000000002</v>
      </c>
      <c r="G10031">
        <v>9.24</v>
      </c>
      <c r="H10031">
        <v>9.24</v>
      </c>
      <c r="I10031" t="s">
        <v>149</v>
      </c>
      <c r="J10031">
        <v>1</v>
      </c>
      <c r="K10031">
        <v>1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21.49</v>
      </c>
      <c r="S10031">
        <v>21.49</v>
      </c>
      <c r="T10031">
        <v>21.49</v>
      </c>
      <c r="U10031">
        <v>21.49</v>
      </c>
      <c r="V10031">
        <v>42.996742670000003</v>
      </c>
      <c r="W10031">
        <v>42.996742670000003</v>
      </c>
      <c r="X10031">
        <v>2.325757576</v>
      </c>
      <c r="Y10031">
        <v>2.325757576</v>
      </c>
    </row>
    <row r="10032" spans="1:25" x14ac:dyDescent="0.3">
      <c r="A10032" s="2">
        <v>45975</v>
      </c>
      <c r="B10032" t="s">
        <v>72</v>
      </c>
      <c r="C10032">
        <v>1556</v>
      </c>
      <c r="D10032">
        <v>11</v>
      </c>
      <c r="E10032">
        <v>2.71</v>
      </c>
      <c r="F10032">
        <v>0.70699999999999996</v>
      </c>
      <c r="G10032">
        <v>29.81</v>
      </c>
      <c r="H10032">
        <v>29.81</v>
      </c>
      <c r="I10032" t="s">
        <v>149</v>
      </c>
      <c r="J10032">
        <v>2</v>
      </c>
      <c r="K10032">
        <v>2</v>
      </c>
      <c r="L10032">
        <v>2</v>
      </c>
      <c r="M10032">
        <v>2</v>
      </c>
      <c r="N10032">
        <v>2</v>
      </c>
      <c r="O10032">
        <v>2</v>
      </c>
      <c r="P10032">
        <v>2</v>
      </c>
      <c r="Q10032">
        <v>2</v>
      </c>
      <c r="R10032">
        <v>73.959999999999994</v>
      </c>
      <c r="S10032">
        <v>73.959999999999994</v>
      </c>
      <c r="T10032">
        <v>73.959999999999994</v>
      </c>
      <c r="U10032">
        <v>73.959999999999994</v>
      </c>
      <c r="V10032">
        <v>40.305570580000001</v>
      </c>
      <c r="W10032">
        <v>40.305570580000001</v>
      </c>
      <c r="X10032">
        <v>2.4810466290000002</v>
      </c>
      <c r="Y10032">
        <v>2.4810466290000002</v>
      </c>
    </row>
    <row r="10033" spans="1:25" x14ac:dyDescent="0.3">
      <c r="A10033" s="2">
        <v>45975</v>
      </c>
      <c r="B10033" t="s">
        <v>74</v>
      </c>
      <c r="C10033">
        <v>1008</v>
      </c>
      <c r="D10033">
        <v>5</v>
      </c>
      <c r="E10033">
        <v>2.512</v>
      </c>
      <c r="F10033">
        <v>0.496</v>
      </c>
      <c r="G10033">
        <v>12.56</v>
      </c>
      <c r="H10033">
        <v>12.56</v>
      </c>
      <c r="I10033" t="s">
        <v>149</v>
      </c>
      <c r="J10033">
        <v>1</v>
      </c>
      <c r="K10033">
        <v>3</v>
      </c>
      <c r="L10033">
        <v>4</v>
      </c>
      <c r="M10033">
        <v>4</v>
      </c>
      <c r="N10033">
        <v>1</v>
      </c>
      <c r="O10033">
        <v>3</v>
      </c>
      <c r="P10033">
        <v>4</v>
      </c>
      <c r="Q10033">
        <v>4</v>
      </c>
      <c r="R10033">
        <v>29.88</v>
      </c>
      <c r="S10033">
        <v>66.349999999999994</v>
      </c>
      <c r="T10033">
        <v>82.33</v>
      </c>
      <c r="U10033">
        <v>82.33</v>
      </c>
      <c r="V10033">
        <v>18.929917110000002</v>
      </c>
      <c r="W10033">
        <v>15.25567837</v>
      </c>
      <c r="X10033">
        <v>5.2826433120000003</v>
      </c>
      <c r="Y10033">
        <v>6.5549363060000001</v>
      </c>
    </row>
    <row r="10034" spans="1:25" x14ac:dyDescent="0.3">
      <c r="A10034" s="2">
        <v>45975</v>
      </c>
      <c r="B10034" t="s">
        <v>76</v>
      </c>
      <c r="C10034">
        <v>1371</v>
      </c>
      <c r="D10034">
        <v>4</v>
      </c>
      <c r="E10034">
        <v>3.633</v>
      </c>
      <c r="F10034">
        <v>0.29199999999999998</v>
      </c>
      <c r="G10034">
        <v>14.53</v>
      </c>
      <c r="H10034">
        <v>14.53</v>
      </c>
      <c r="I10034" t="s">
        <v>149</v>
      </c>
      <c r="J10034">
        <v>1</v>
      </c>
      <c r="K10034">
        <v>1</v>
      </c>
      <c r="L10034">
        <v>1</v>
      </c>
      <c r="M10034">
        <v>1</v>
      </c>
      <c r="N10034">
        <v>2</v>
      </c>
      <c r="O10034">
        <v>2</v>
      </c>
      <c r="P10034">
        <v>2</v>
      </c>
      <c r="Q10034">
        <v>2</v>
      </c>
      <c r="R10034">
        <v>156.97999999999999</v>
      </c>
      <c r="S10034">
        <v>156.97999999999999</v>
      </c>
      <c r="T10034">
        <v>156.97999999999999</v>
      </c>
      <c r="U10034">
        <v>156.97999999999999</v>
      </c>
      <c r="V10034">
        <v>9.2559561729999995</v>
      </c>
      <c r="W10034">
        <v>9.2559561729999995</v>
      </c>
      <c r="X10034">
        <v>10.80385409</v>
      </c>
      <c r="Y10034">
        <v>10.80385409</v>
      </c>
    </row>
    <row r="10035" spans="1:25" x14ac:dyDescent="0.3">
      <c r="A10035" s="2">
        <v>45975</v>
      </c>
      <c r="B10035" t="s">
        <v>78</v>
      </c>
      <c r="C10035">
        <v>926</v>
      </c>
      <c r="D10035">
        <v>5</v>
      </c>
      <c r="E10035">
        <v>2.7959999999999998</v>
      </c>
      <c r="F10035">
        <v>0.54</v>
      </c>
      <c r="G10035">
        <v>13.98</v>
      </c>
      <c r="H10035">
        <v>13.98</v>
      </c>
      <c r="I10035" t="s">
        <v>149</v>
      </c>
      <c r="J10035">
        <v>3</v>
      </c>
      <c r="K10035">
        <v>3</v>
      </c>
      <c r="L10035">
        <v>3</v>
      </c>
      <c r="M10035">
        <v>3</v>
      </c>
      <c r="N10035">
        <v>4</v>
      </c>
      <c r="O10035">
        <v>4</v>
      </c>
      <c r="P10035">
        <v>4</v>
      </c>
      <c r="Q10035">
        <v>4</v>
      </c>
      <c r="R10035">
        <v>112.74</v>
      </c>
      <c r="S10035">
        <v>112.74</v>
      </c>
      <c r="T10035">
        <v>112.74</v>
      </c>
      <c r="U10035">
        <v>112.74</v>
      </c>
      <c r="V10035">
        <v>12.40021288</v>
      </c>
      <c r="W10035">
        <v>12.40021288</v>
      </c>
      <c r="X10035">
        <v>8.0643776819999999</v>
      </c>
      <c r="Y10035">
        <v>8.0643776819999999</v>
      </c>
    </row>
    <row r="10036" spans="1:25" x14ac:dyDescent="0.3">
      <c r="A10036" s="2">
        <v>45975</v>
      </c>
      <c r="B10036" t="s">
        <v>17</v>
      </c>
      <c r="C10036">
        <v>1166</v>
      </c>
      <c r="D10036">
        <v>8</v>
      </c>
      <c r="E10036">
        <v>2.4239999999999999</v>
      </c>
      <c r="F10036">
        <v>0.68600000000000005</v>
      </c>
      <c r="G10036">
        <v>19.39</v>
      </c>
      <c r="H10036">
        <v>19.39</v>
      </c>
      <c r="I10036" t="s">
        <v>149</v>
      </c>
      <c r="J10036">
        <v>1</v>
      </c>
      <c r="K10036">
        <v>1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21.9</v>
      </c>
      <c r="S10036">
        <v>21.9</v>
      </c>
      <c r="T10036">
        <v>21.9</v>
      </c>
      <c r="U10036">
        <v>21.9</v>
      </c>
      <c r="V10036">
        <v>88.538812789999994</v>
      </c>
      <c r="W10036">
        <v>88.538812789999994</v>
      </c>
      <c r="X10036">
        <v>1.129448169</v>
      </c>
      <c r="Y10036">
        <v>1.129448169</v>
      </c>
    </row>
    <row r="10037" spans="1:25" x14ac:dyDescent="0.3">
      <c r="A10037" s="2">
        <v>45975</v>
      </c>
      <c r="B10037" t="s">
        <v>90</v>
      </c>
      <c r="C10037">
        <v>1607</v>
      </c>
      <c r="D10037">
        <v>5</v>
      </c>
      <c r="E10037">
        <v>4.9119999999999999</v>
      </c>
      <c r="F10037">
        <v>0.311</v>
      </c>
      <c r="G10037">
        <v>24.56</v>
      </c>
      <c r="H10037">
        <v>24.56</v>
      </c>
      <c r="I10037" t="s">
        <v>149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X10037">
        <v>0</v>
      </c>
      <c r="Y10037">
        <v>0</v>
      </c>
    </row>
    <row r="10038" spans="1:25" x14ac:dyDescent="0.3">
      <c r="A10038" s="2">
        <v>45975</v>
      </c>
      <c r="B10038" t="s">
        <v>88</v>
      </c>
      <c r="C10038">
        <v>3213</v>
      </c>
      <c r="D10038">
        <v>24</v>
      </c>
      <c r="E10038">
        <v>2.1949999999999998</v>
      </c>
      <c r="F10038">
        <v>0.747</v>
      </c>
      <c r="G10038">
        <v>52.67</v>
      </c>
      <c r="H10038">
        <v>52.67</v>
      </c>
      <c r="I10038" t="s">
        <v>149</v>
      </c>
      <c r="J10038">
        <v>9</v>
      </c>
      <c r="K10038">
        <v>10</v>
      </c>
      <c r="L10038">
        <v>10</v>
      </c>
      <c r="M10038">
        <v>10</v>
      </c>
      <c r="N10038">
        <v>15</v>
      </c>
      <c r="O10038">
        <v>16</v>
      </c>
      <c r="P10038">
        <v>16</v>
      </c>
      <c r="Q10038">
        <v>16</v>
      </c>
      <c r="R10038">
        <v>430.63</v>
      </c>
      <c r="S10038">
        <v>457.12</v>
      </c>
      <c r="T10038">
        <v>457.12</v>
      </c>
      <c r="U10038">
        <v>457.12</v>
      </c>
      <c r="V10038">
        <v>11.522138610000001</v>
      </c>
      <c r="W10038">
        <v>11.522138610000001</v>
      </c>
      <c r="X10038">
        <v>8.678944371</v>
      </c>
      <c r="Y10038">
        <v>8.678944371</v>
      </c>
    </row>
    <row r="10039" spans="1:25" x14ac:dyDescent="0.3">
      <c r="A10039" s="2">
        <v>45975</v>
      </c>
      <c r="B10039" t="s">
        <v>80</v>
      </c>
      <c r="C10039">
        <v>586</v>
      </c>
      <c r="D10039">
        <v>5</v>
      </c>
      <c r="E10039">
        <v>4.6420000000000003</v>
      </c>
      <c r="F10039">
        <v>0.85299999999999998</v>
      </c>
      <c r="G10039">
        <v>23.21</v>
      </c>
      <c r="H10039">
        <v>23.21</v>
      </c>
      <c r="I10039" t="s">
        <v>149</v>
      </c>
      <c r="J10039">
        <v>1</v>
      </c>
      <c r="K10039">
        <v>2</v>
      </c>
      <c r="L10039">
        <v>2</v>
      </c>
      <c r="M10039">
        <v>2</v>
      </c>
      <c r="N10039">
        <v>1</v>
      </c>
      <c r="O10039">
        <v>2</v>
      </c>
      <c r="P10039">
        <v>2</v>
      </c>
      <c r="Q10039">
        <v>2</v>
      </c>
      <c r="R10039">
        <v>109.49</v>
      </c>
      <c r="S10039">
        <v>144.37</v>
      </c>
      <c r="T10039">
        <v>144.37</v>
      </c>
      <c r="U10039">
        <v>144.37</v>
      </c>
      <c r="V10039">
        <v>16.07674725</v>
      </c>
      <c r="W10039">
        <v>16.07674725</v>
      </c>
      <c r="X10039">
        <v>6.2201637229999998</v>
      </c>
      <c r="Y10039">
        <v>6.2201637229999998</v>
      </c>
    </row>
    <row r="10040" spans="1:25" x14ac:dyDescent="0.3">
      <c r="A10040" s="2">
        <v>45975</v>
      </c>
      <c r="B10040" t="s">
        <v>19</v>
      </c>
      <c r="C10040">
        <v>1225</v>
      </c>
      <c r="D10040">
        <v>7</v>
      </c>
      <c r="E10040">
        <v>4.3929999999999998</v>
      </c>
      <c r="F10040">
        <v>0.57099999999999995</v>
      </c>
      <c r="G10040">
        <v>30.75</v>
      </c>
      <c r="H10040">
        <v>30.75</v>
      </c>
      <c r="I10040" t="s">
        <v>149</v>
      </c>
      <c r="J10040">
        <v>1</v>
      </c>
      <c r="K10040">
        <v>2</v>
      </c>
      <c r="L10040">
        <v>2</v>
      </c>
      <c r="M10040">
        <v>2</v>
      </c>
      <c r="N10040">
        <v>1</v>
      </c>
      <c r="O10040">
        <v>2</v>
      </c>
      <c r="P10040">
        <v>2</v>
      </c>
      <c r="Q10040">
        <v>2</v>
      </c>
      <c r="R10040">
        <v>18.88</v>
      </c>
      <c r="S10040">
        <v>51.37</v>
      </c>
      <c r="T10040">
        <v>51.37</v>
      </c>
      <c r="U10040">
        <v>51.37</v>
      </c>
      <c r="V10040">
        <v>59.859840370000001</v>
      </c>
      <c r="W10040">
        <v>59.859840370000001</v>
      </c>
      <c r="X10040">
        <v>1.6705691060000001</v>
      </c>
      <c r="Y10040">
        <v>1.6705691060000001</v>
      </c>
    </row>
    <row r="10041" spans="1:25" x14ac:dyDescent="0.3">
      <c r="A10041" s="2">
        <v>45975</v>
      </c>
      <c r="B10041" t="s">
        <v>82</v>
      </c>
      <c r="C10041">
        <v>843</v>
      </c>
      <c r="D10041">
        <v>2</v>
      </c>
      <c r="E10041">
        <v>3.29</v>
      </c>
      <c r="F10041">
        <v>0.23699999999999999</v>
      </c>
      <c r="G10041">
        <v>6.58</v>
      </c>
      <c r="H10041">
        <v>6.58</v>
      </c>
      <c r="I10041" t="s">
        <v>149</v>
      </c>
      <c r="J10041">
        <v>1</v>
      </c>
      <c r="K10041">
        <v>1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34.880000000000003</v>
      </c>
      <c r="S10041">
        <v>34.880000000000003</v>
      </c>
      <c r="T10041">
        <v>34.880000000000003</v>
      </c>
      <c r="U10041">
        <v>34.880000000000003</v>
      </c>
      <c r="V10041">
        <v>18.864678900000001</v>
      </c>
      <c r="W10041">
        <v>18.864678900000001</v>
      </c>
      <c r="X10041">
        <v>5.3009118539999998</v>
      </c>
      <c r="Y10041">
        <v>5.3009118539999998</v>
      </c>
    </row>
    <row r="10042" spans="1:25" x14ac:dyDescent="0.3">
      <c r="A10042" s="2">
        <v>45975</v>
      </c>
      <c r="B10042" t="s">
        <v>94</v>
      </c>
      <c r="C10042">
        <v>1355</v>
      </c>
      <c r="D10042">
        <v>15</v>
      </c>
      <c r="E10042">
        <v>9.0020000000000007</v>
      </c>
      <c r="F10042">
        <v>1.107</v>
      </c>
      <c r="G10042">
        <v>135.03</v>
      </c>
      <c r="H10042">
        <v>135.03</v>
      </c>
      <c r="I10042" t="s">
        <v>149</v>
      </c>
      <c r="J10042">
        <v>8</v>
      </c>
      <c r="K10042">
        <v>9</v>
      </c>
      <c r="L10042">
        <v>9</v>
      </c>
      <c r="M10042">
        <v>9</v>
      </c>
      <c r="N10042">
        <v>26</v>
      </c>
      <c r="O10042">
        <v>29</v>
      </c>
      <c r="P10042">
        <v>29</v>
      </c>
      <c r="Q10042">
        <v>29</v>
      </c>
      <c r="R10042">
        <v>1961.02</v>
      </c>
      <c r="S10042">
        <v>2050.66</v>
      </c>
      <c r="T10042">
        <v>2050.66</v>
      </c>
      <c r="U10042">
        <v>2050.66</v>
      </c>
      <c r="V10042">
        <v>6.5847093130000003</v>
      </c>
      <c r="W10042">
        <v>6.5847093130000003</v>
      </c>
      <c r="X10042">
        <v>15.18669925</v>
      </c>
      <c r="Y10042">
        <v>15.18669925</v>
      </c>
    </row>
    <row r="10043" spans="1:25" x14ac:dyDescent="0.3">
      <c r="A10043" s="2">
        <v>45975</v>
      </c>
      <c r="B10043" t="s">
        <v>96</v>
      </c>
      <c r="C10043">
        <v>1526</v>
      </c>
      <c r="D10043">
        <v>9</v>
      </c>
      <c r="E10043">
        <v>6.3360000000000003</v>
      </c>
      <c r="F10043">
        <v>0.59</v>
      </c>
      <c r="G10043">
        <v>57.02</v>
      </c>
      <c r="H10043">
        <v>57.02</v>
      </c>
      <c r="I10043" t="s">
        <v>149</v>
      </c>
      <c r="J10043">
        <v>4</v>
      </c>
      <c r="K10043">
        <v>4</v>
      </c>
      <c r="L10043">
        <v>4</v>
      </c>
      <c r="M10043">
        <v>4</v>
      </c>
      <c r="N10043">
        <v>6</v>
      </c>
      <c r="O10043">
        <v>6</v>
      </c>
      <c r="P10043">
        <v>6</v>
      </c>
      <c r="Q10043">
        <v>6</v>
      </c>
      <c r="R10043">
        <v>418.17</v>
      </c>
      <c r="S10043">
        <v>418.17</v>
      </c>
      <c r="T10043">
        <v>418.17</v>
      </c>
      <c r="U10043">
        <v>418.17</v>
      </c>
      <c r="V10043">
        <v>13.63560275</v>
      </c>
      <c r="W10043">
        <v>13.63560275</v>
      </c>
      <c r="X10043">
        <v>7.3337425459999999</v>
      </c>
      <c r="Y10043">
        <v>7.3337425459999999</v>
      </c>
    </row>
    <row r="10044" spans="1:25" x14ac:dyDescent="0.3">
      <c r="A10044" s="2">
        <v>45975</v>
      </c>
      <c r="B10044" t="s">
        <v>11</v>
      </c>
      <c r="C10044">
        <v>1453</v>
      </c>
      <c r="D10044">
        <v>14</v>
      </c>
      <c r="E10044">
        <v>3.04</v>
      </c>
      <c r="F10044">
        <v>0.96399999999999997</v>
      </c>
      <c r="G10044">
        <v>42.56</v>
      </c>
      <c r="H10044">
        <v>42.56</v>
      </c>
      <c r="I10044" t="s">
        <v>149</v>
      </c>
      <c r="J10044">
        <v>3</v>
      </c>
      <c r="K10044">
        <v>3</v>
      </c>
      <c r="L10044">
        <v>3</v>
      </c>
      <c r="M10044">
        <v>3</v>
      </c>
      <c r="N10044">
        <v>3</v>
      </c>
      <c r="O10044">
        <v>3</v>
      </c>
      <c r="P10044">
        <v>3</v>
      </c>
      <c r="Q10044">
        <v>3</v>
      </c>
      <c r="R10044">
        <v>127.47</v>
      </c>
      <c r="S10044">
        <v>127.47</v>
      </c>
      <c r="T10044">
        <v>127.47</v>
      </c>
      <c r="U10044">
        <v>127.47</v>
      </c>
      <c r="V10044">
        <v>33.388248220000001</v>
      </c>
      <c r="W10044">
        <v>33.388248220000001</v>
      </c>
      <c r="X10044">
        <v>2.9950657889999999</v>
      </c>
      <c r="Y10044">
        <v>2.9950657889999999</v>
      </c>
    </row>
    <row r="10045" spans="1:25" x14ac:dyDescent="0.3">
      <c r="A10045" s="2">
        <v>45975</v>
      </c>
      <c r="B10045" t="s">
        <v>92</v>
      </c>
      <c r="C10045">
        <v>870</v>
      </c>
      <c r="D10045">
        <v>8</v>
      </c>
      <c r="E10045">
        <v>2.1579999999999999</v>
      </c>
      <c r="F10045">
        <v>0.92</v>
      </c>
      <c r="G10045">
        <v>17.260000000000002</v>
      </c>
      <c r="H10045">
        <v>17.260000000000002</v>
      </c>
      <c r="I10045" t="s">
        <v>149</v>
      </c>
      <c r="J10045">
        <v>2</v>
      </c>
      <c r="K10045">
        <v>2</v>
      </c>
      <c r="L10045">
        <v>2</v>
      </c>
      <c r="M10045">
        <v>2</v>
      </c>
      <c r="N10045">
        <v>3</v>
      </c>
      <c r="O10045">
        <v>3</v>
      </c>
      <c r="P10045">
        <v>3</v>
      </c>
      <c r="Q10045">
        <v>3</v>
      </c>
      <c r="R10045">
        <v>79.47</v>
      </c>
      <c r="S10045">
        <v>79.47</v>
      </c>
      <c r="T10045">
        <v>79.47</v>
      </c>
      <c r="U10045">
        <v>79.47</v>
      </c>
      <c r="V10045">
        <v>21.718887630000001</v>
      </c>
      <c r="W10045">
        <v>21.718887630000001</v>
      </c>
      <c r="X10045">
        <v>4.6042873699999998</v>
      </c>
      <c r="Y10045">
        <v>4.6042873699999998</v>
      </c>
    </row>
    <row r="10046" spans="1:25" x14ac:dyDescent="0.3">
      <c r="A10046" s="2">
        <v>45975</v>
      </c>
      <c r="B10046" t="s">
        <v>46</v>
      </c>
      <c r="C10046">
        <v>592</v>
      </c>
      <c r="D10046">
        <v>2</v>
      </c>
      <c r="E10046">
        <v>4.1100000000000003</v>
      </c>
      <c r="F10046">
        <v>0.33800000000000002</v>
      </c>
      <c r="G10046">
        <v>8.2200000000000006</v>
      </c>
      <c r="H10046">
        <v>8.2200000000000006</v>
      </c>
      <c r="I10046" t="s">
        <v>149</v>
      </c>
      <c r="J10046">
        <v>1</v>
      </c>
      <c r="K10046">
        <v>1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98.49</v>
      </c>
      <c r="S10046">
        <v>98.49</v>
      </c>
      <c r="T10046">
        <v>98.49</v>
      </c>
      <c r="U10046">
        <v>98.49</v>
      </c>
      <c r="V10046">
        <v>8.3460249770000008</v>
      </c>
      <c r="W10046">
        <v>8.3460249770000008</v>
      </c>
      <c r="X10046">
        <v>11.981751819999999</v>
      </c>
      <c r="Y10046">
        <v>11.981751819999999</v>
      </c>
    </row>
    <row r="10047" spans="1:25" x14ac:dyDescent="0.3">
      <c r="A10047" s="2">
        <v>45975</v>
      </c>
      <c r="B10047" t="s">
        <v>74</v>
      </c>
      <c r="C10047">
        <v>216</v>
      </c>
      <c r="D10047">
        <v>0</v>
      </c>
      <c r="F10047">
        <v>0</v>
      </c>
      <c r="G10047">
        <v>0</v>
      </c>
      <c r="H10047">
        <v>0</v>
      </c>
      <c r="I10047" t="s">
        <v>149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</row>
    <row r="10048" spans="1:25" x14ac:dyDescent="0.3">
      <c r="A10048" s="2">
        <v>45975</v>
      </c>
      <c r="B10048" t="s">
        <v>32</v>
      </c>
      <c r="C10048">
        <v>89</v>
      </c>
      <c r="D10048">
        <v>1</v>
      </c>
      <c r="E10048">
        <v>2.61</v>
      </c>
      <c r="F10048">
        <v>1.1240000000000001</v>
      </c>
      <c r="G10048">
        <v>2.61</v>
      </c>
      <c r="H10048">
        <v>2.61</v>
      </c>
      <c r="I10048" t="s">
        <v>149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X10048">
        <v>0</v>
      </c>
      <c r="Y10048">
        <v>0</v>
      </c>
    </row>
    <row r="10049" spans="1:25" x14ac:dyDescent="0.3">
      <c r="A10049" s="2">
        <v>45975</v>
      </c>
      <c r="B10049" t="s">
        <v>64</v>
      </c>
      <c r="C10049">
        <v>379</v>
      </c>
      <c r="D10049">
        <v>1</v>
      </c>
      <c r="E10049">
        <v>4.54</v>
      </c>
      <c r="F10049">
        <v>0.26400000000000001</v>
      </c>
      <c r="G10049">
        <v>4.54</v>
      </c>
      <c r="H10049">
        <v>4.54</v>
      </c>
      <c r="I10049" t="s">
        <v>149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X10049">
        <v>0</v>
      </c>
      <c r="Y10049">
        <v>0</v>
      </c>
    </row>
    <row r="10050" spans="1:25" x14ac:dyDescent="0.3">
      <c r="A10050" s="2">
        <v>45975</v>
      </c>
      <c r="B10050" t="s">
        <v>72</v>
      </c>
      <c r="C10050">
        <v>115</v>
      </c>
      <c r="D10050">
        <v>0</v>
      </c>
      <c r="F10050">
        <v>0</v>
      </c>
      <c r="G10050">
        <v>0</v>
      </c>
      <c r="H10050">
        <v>0</v>
      </c>
      <c r="I10050" t="s">
        <v>149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</row>
    <row r="10051" spans="1:25" x14ac:dyDescent="0.3">
      <c r="A10051" s="2">
        <v>45975</v>
      </c>
      <c r="B10051" t="s">
        <v>106</v>
      </c>
      <c r="C10051">
        <v>178</v>
      </c>
      <c r="D10051">
        <v>0</v>
      </c>
      <c r="F10051">
        <v>0</v>
      </c>
      <c r="G10051">
        <v>0</v>
      </c>
      <c r="H10051">
        <v>0</v>
      </c>
      <c r="I10051" t="s">
        <v>149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</row>
    <row r="10052" spans="1:25" x14ac:dyDescent="0.3">
      <c r="A10052" s="2">
        <v>45975</v>
      </c>
      <c r="B10052" t="s">
        <v>54</v>
      </c>
      <c r="C10052">
        <v>166</v>
      </c>
      <c r="D10052">
        <v>0</v>
      </c>
      <c r="F10052">
        <v>0</v>
      </c>
      <c r="G10052">
        <v>0</v>
      </c>
      <c r="H10052">
        <v>0</v>
      </c>
      <c r="I10052" t="s">
        <v>149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</row>
    <row r="10053" spans="1:25" x14ac:dyDescent="0.3">
      <c r="A10053" s="2">
        <v>45975</v>
      </c>
      <c r="B10053" t="s">
        <v>82</v>
      </c>
      <c r="C10053">
        <v>109</v>
      </c>
      <c r="D10053">
        <v>1</v>
      </c>
      <c r="E10053">
        <v>1.59</v>
      </c>
      <c r="F10053">
        <v>0.91700000000000004</v>
      </c>
      <c r="G10053">
        <v>1.59</v>
      </c>
      <c r="H10053">
        <v>1.59</v>
      </c>
      <c r="I10053" t="s">
        <v>149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X10053">
        <v>0</v>
      </c>
      <c r="Y10053">
        <v>0</v>
      </c>
    </row>
    <row r="10054" spans="1:25" x14ac:dyDescent="0.3">
      <c r="A10054" s="2">
        <v>45975</v>
      </c>
      <c r="B10054" t="s">
        <v>44</v>
      </c>
      <c r="C10054">
        <v>59</v>
      </c>
      <c r="D10054">
        <v>0</v>
      </c>
      <c r="F10054">
        <v>0</v>
      </c>
      <c r="G10054">
        <v>0</v>
      </c>
      <c r="H10054">
        <v>0</v>
      </c>
      <c r="I10054" t="s">
        <v>149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</row>
    <row r="10055" spans="1:25" x14ac:dyDescent="0.3">
      <c r="A10055" s="2">
        <v>45975</v>
      </c>
      <c r="B10055" t="s">
        <v>40</v>
      </c>
      <c r="C10055">
        <v>555</v>
      </c>
      <c r="D10055">
        <v>2</v>
      </c>
      <c r="E10055">
        <v>2.6850000000000001</v>
      </c>
      <c r="F10055">
        <v>0.36</v>
      </c>
      <c r="G10055">
        <v>5.37</v>
      </c>
      <c r="H10055">
        <v>5.37</v>
      </c>
      <c r="I10055" t="s">
        <v>149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X10055">
        <v>0</v>
      </c>
      <c r="Y10055">
        <v>0</v>
      </c>
    </row>
    <row r="10056" spans="1:25" x14ac:dyDescent="0.3">
      <c r="A10056" s="2">
        <v>45975</v>
      </c>
      <c r="B10056" t="s">
        <v>56</v>
      </c>
      <c r="C10056">
        <v>299</v>
      </c>
      <c r="D10056">
        <v>1</v>
      </c>
      <c r="E10056">
        <v>0.99</v>
      </c>
      <c r="F10056">
        <v>0.33400000000000002</v>
      </c>
      <c r="G10056">
        <v>0.99</v>
      </c>
      <c r="H10056">
        <v>0.99</v>
      </c>
      <c r="I10056" t="s">
        <v>149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X10056">
        <v>0</v>
      </c>
      <c r="Y10056">
        <v>0</v>
      </c>
    </row>
    <row r="10057" spans="1:25" x14ac:dyDescent="0.3">
      <c r="A10057" s="2">
        <v>45975</v>
      </c>
      <c r="B10057" t="s">
        <v>76</v>
      </c>
      <c r="C10057">
        <v>331</v>
      </c>
      <c r="D10057">
        <v>2</v>
      </c>
      <c r="E10057">
        <v>4.7149999999999999</v>
      </c>
      <c r="F10057">
        <v>0.60399999999999998</v>
      </c>
      <c r="G10057">
        <v>9.43</v>
      </c>
      <c r="H10057">
        <v>9.43</v>
      </c>
      <c r="I10057" t="s">
        <v>149</v>
      </c>
      <c r="J10057">
        <v>1</v>
      </c>
      <c r="K10057">
        <v>1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89.49</v>
      </c>
      <c r="S10057">
        <v>89.49</v>
      </c>
      <c r="T10057">
        <v>89.49</v>
      </c>
      <c r="U10057">
        <v>89.49</v>
      </c>
      <c r="V10057">
        <v>10.53749022</v>
      </c>
      <c r="W10057">
        <v>10.53749022</v>
      </c>
      <c r="X10057">
        <v>9.4899257689999992</v>
      </c>
      <c r="Y10057">
        <v>9.4899257689999992</v>
      </c>
    </row>
    <row r="10058" spans="1:25" x14ac:dyDescent="0.3">
      <c r="A10058" s="2">
        <v>45975</v>
      </c>
      <c r="B10058" t="s">
        <v>48</v>
      </c>
      <c r="C10058">
        <v>789</v>
      </c>
      <c r="D10058">
        <v>4</v>
      </c>
      <c r="E10058">
        <v>3.8029999999999999</v>
      </c>
      <c r="F10058">
        <v>0.50700000000000001</v>
      </c>
      <c r="G10058">
        <v>15.21</v>
      </c>
      <c r="H10058">
        <v>15.21</v>
      </c>
      <c r="I10058" t="s">
        <v>149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X10058">
        <v>0</v>
      </c>
      <c r="Y10058">
        <v>0</v>
      </c>
    </row>
    <row r="10059" spans="1:25" x14ac:dyDescent="0.3">
      <c r="A10059" s="2">
        <v>45975</v>
      </c>
      <c r="B10059" t="s">
        <v>15</v>
      </c>
      <c r="C10059">
        <v>2337</v>
      </c>
      <c r="D10059">
        <v>15</v>
      </c>
      <c r="E10059">
        <v>2.4750000000000001</v>
      </c>
      <c r="F10059">
        <v>0.64200000000000002</v>
      </c>
      <c r="G10059">
        <v>37.130000000000003</v>
      </c>
      <c r="H10059">
        <v>37.130000000000003</v>
      </c>
      <c r="I10059" t="s">
        <v>149</v>
      </c>
      <c r="J10059">
        <v>2</v>
      </c>
      <c r="K10059">
        <v>2</v>
      </c>
      <c r="L10059">
        <v>2</v>
      </c>
      <c r="M10059">
        <v>2</v>
      </c>
      <c r="N10059">
        <v>3</v>
      </c>
      <c r="O10059">
        <v>3</v>
      </c>
      <c r="P10059">
        <v>3</v>
      </c>
      <c r="Q10059">
        <v>3</v>
      </c>
      <c r="R10059">
        <v>95.64</v>
      </c>
      <c r="S10059">
        <v>95.64</v>
      </c>
      <c r="T10059">
        <v>95.64</v>
      </c>
      <c r="U10059">
        <v>95.64</v>
      </c>
      <c r="V10059">
        <v>38.82266834</v>
      </c>
      <c r="W10059">
        <v>38.82266834</v>
      </c>
      <c r="X10059">
        <v>2.575814705</v>
      </c>
      <c r="Y10059">
        <v>2.575814705</v>
      </c>
    </row>
    <row r="10060" spans="1:25" x14ac:dyDescent="0.3">
      <c r="A10060" s="2">
        <v>45975</v>
      </c>
      <c r="B10060" t="s">
        <v>24</v>
      </c>
      <c r="C10060">
        <v>906</v>
      </c>
      <c r="D10060">
        <v>9</v>
      </c>
      <c r="E10060">
        <v>2.1709999999999998</v>
      </c>
      <c r="F10060">
        <v>0.99299999999999999</v>
      </c>
      <c r="G10060">
        <v>19.54</v>
      </c>
      <c r="H10060">
        <v>19.54</v>
      </c>
      <c r="I10060" t="s">
        <v>149</v>
      </c>
      <c r="J10060">
        <v>3</v>
      </c>
      <c r="K10060">
        <v>3</v>
      </c>
      <c r="L10060">
        <v>3</v>
      </c>
      <c r="M10060">
        <v>3</v>
      </c>
      <c r="N10060">
        <v>3</v>
      </c>
      <c r="O10060">
        <v>3</v>
      </c>
      <c r="P10060">
        <v>3</v>
      </c>
      <c r="Q10060">
        <v>3</v>
      </c>
      <c r="R10060">
        <v>53.84</v>
      </c>
      <c r="S10060">
        <v>53.84</v>
      </c>
      <c r="T10060">
        <v>53.84</v>
      </c>
      <c r="U10060">
        <v>53.84</v>
      </c>
      <c r="V10060">
        <v>36.292719169999998</v>
      </c>
      <c r="W10060">
        <v>36.292719169999998</v>
      </c>
      <c r="X10060">
        <v>2.7553735929999998</v>
      </c>
      <c r="Y10060">
        <v>2.7553735929999998</v>
      </c>
    </row>
    <row r="10061" spans="1:25" x14ac:dyDescent="0.3">
      <c r="A10061" s="2">
        <v>45975</v>
      </c>
      <c r="B10061" t="s">
        <v>108</v>
      </c>
      <c r="C10061">
        <v>295</v>
      </c>
      <c r="D10061">
        <v>1</v>
      </c>
      <c r="E10061">
        <v>6.37</v>
      </c>
      <c r="F10061">
        <v>0.33900000000000002</v>
      </c>
      <c r="G10061">
        <v>6.37</v>
      </c>
      <c r="H10061">
        <v>6.37</v>
      </c>
      <c r="I10061" t="s">
        <v>149</v>
      </c>
      <c r="J10061">
        <v>1</v>
      </c>
      <c r="K10061">
        <v>1</v>
      </c>
      <c r="L10061">
        <v>1</v>
      </c>
      <c r="M10061">
        <v>1</v>
      </c>
      <c r="N10061">
        <v>9</v>
      </c>
      <c r="O10061">
        <v>9</v>
      </c>
      <c r="P10061">
        <v>9</v>
      </c>
      <c r="Q10061">
        <v>9</v>
      </c>
      <c r="R10061">
        <v>640.44000000000005</v>
      </c>
      <c r="S10061">
        <v>640.44000000000005</v>
      </c>
      <c r="T10061">
        <v>640.44000000000005</v>
      </c>
      <c r="U10061">
        <v>640.44000000000005</v>
      </c>
      <c r="V10061">
        <v>0.99462869279999999</v>
      </c>
      <c r="W10061">
        <v>0.99462869279999999</v>
      </c>
      <c r="X10061">
        <v>100.5400314</v>
      </c>
      <c r="Y10061">
        <v>100.5400314</v>
      </c>
    </row>
    <row r="10062" spans="1:25" x14ac:dyDescent="0.3">
      <c r="A10062" s="2">
        <v>45975</v>
      </c>
      <c r="B10062" t="s">
        <v>62</v>
      </c>
      <c r="C10062">
        <v>3414</v>
      </c>
      <c r="D10062">
        <v>20</v>
      </c>
      <c r="E10062">
        <v>2.5289999999999999</v>
      </c>
      <c r="F10062">
        <v>0.58599999999999997</v>
      </c>
      <c r="G10062">
        <v>50.58</v>
      </c>
      <c r="H10062">
        <v>50.58</v>
      </c>
      <c r="I10062" t="s">
        <v>149</v>
      </c>
      <c r="J10062">
        <v>5</v>
      </c>
      <c r="K10062">
        <v>5</v>
      </c>
      <c r="L10062">
        <v>5</v>
      </c>
      <c r="M10062">
        <v>5</v>
      </c>
      <c r="N10062">
        <v>13</v>
      </c>
      <c r="O10062">
        <v>13</v>
      </c>
      <c r="P10062">
        <v>13</v>
      </c>
      <c r="Q10062">
        <v>13</v>
      </c>
      <c r="R10062">
        <v>427.27</v>
      </c>
      <c r="S10062">
        <v>427.27</v>
      </c>
      <c r="T10062">
        <v>427.27</v>
      </c>
      <c r="U10062">
        <v>427.27</v>
      </c>
      <c r="V10062">
        <v>11.8379479</v>
      </c>
      <c r="W10062">
        <v>11.8379479</v>
      </c>
      <c r="X10062">
        <v>8.4474100429999996</v>
      </c>
      <c r="Y10062">
        <v>8.4474100429999996</v>
      </c>
    </row>
    <row r="10063" spans="1:25" x14ac:dyDescent="0.3">
      <c r="A10063" s="2">
        <v>45975</v>
      </c>
      <c r="B10063" t="s">
        <v>80</v>
      </c>
      <c r="C10063">
        <v>159</v>
      </c>
      <c r="D10063">
        <v>1</v>
      </c>
      <c r="E10063">
        <v>7.12</v>
      </c>
      <c r="F10063">
        <v>0.629</v>
      </c>
      <c r="G10063">
        <v>7.12</v>
      </c>
      <c r="H10063">
        <v>7.12</v>
      </c>
      <c r="I10063" t="s">
        <v>149</v>
      </c>
      <c r="J10063">
        <v>1</v>
      </c>
      <c r="K10063">
        <v>1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99.9</v>
      </c>
      <c r="S10063">
        <v>99.9</v>
      </c>
      <c r="T10063">
        <v>99.9</v>
      </c>
      <c r="U10063">
        <v>99.9</v>
      </c>
      <c r="V10063">
        <v>7.1271271269999996</v>
      </c>
      <c r="W10063">
        <v>7.1271271269999996</v>
      </c>
      <c r="X10063">
        <v>14.030898880000001</v>
      </c>
      <c r="Y10063">
        <v>14.030898880000001</v>
      </c>
    </row>
    <row r="10064" spans="1:25" x14ac:dyDescent="0.3">
      <c r="A10064" s="2">
        <v>45975</v>
      </c>
      <c r="B10064" t="s">
        <v>38</v>
      </c>
      <c r="C10064">
        <v>179</v>
      </c>
      <c r="D10064">
        <v>1</v>
      </c>
      <c r="E10064">
        <v>3.15</v>
      </c>
      <c r="F10064">
        <v>0.55900000000000005</v>
      </c>
      <c r="G10064">
        <v>3.15</v>
      </c>
      <c r="H10064">
        <v>3.15</v>
      </c>
      <c r="I10064" t="s">
        <v>149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X10064">
        <v>0</v>
      </c>
      <c r="Y10064">
        <v>0</v>
      </c>
    </row>
    <row r="10065" spans="1:25" x14ac:dyDescent="0.3">
      <c r="A10065" s="2">
        <v>45975</v>
      </c>
      <c r="B10065" t="s">
        <v>84</v>
      </c>
      <c r="C10065">
        <v>168</v>
      </c>
      <c r="D10065">
        <v>0</v>
      </c>
      <c r="F10065">
        <v>0</v>
      </c>
      <c r="G10065">
        <v>0</v>
      </c>
      <c r="H10065">
        <v>0</v>
      </c>
      <c r="I10065" t="s">
        <v>149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</row>
    <row r="10066" spans="1:25" x14ac:dyDescent="0.3">
      <c r="A10066" s="2">
        <v>45975</v>
      </c>
      <c r="B10066" t="s">
        <v>42</v>
      </c>
      <c r="C10066">
        <v>129</v>
      </c>
      <c r="D10066">
        <v>0</v>
      </c>
      <c r="F10066">
        <v>0</v>
      </c>
      <c r="G10066">
        <v>0</v>
      </c>
      <c r="H10066">
        <v>0</v>
      </c>
      <c r="I10066" t="s">
        <v>149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</row>
    <row r="10067" spans="1:25" x14ac:dyDescent="0.3">
      <c r="A10067" s="2">
        <v>45975</v>
      </c>
      <c r="B10067" t="s">
        <v>11</v>
      </c>
      <c r="C10067">
        <v>117</v>
      </c>
      <c r="D10067">
        <v>0</v>
      </c>
      <c r="F10067">
        <v>0</v>
      </c>
      <c r="G10067">
        <v>0</v>
      </c>
      <c r="H10067">
        <v>0</v>
      </c>
      <c r="I10067" t="s">
        <v>149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</row>
    <row r="10068" spans="1:25" x14ac:dyDescent="0.3">
      <c r="A10068" s="2">
        <v>45975</v>
      </c>
      <c r="B10068" t="s">
        <v>102</v>
      </c>
      <c r="C10068">
        <v>740</v>
      </c>
      <c r="D10068">
        <v>1</v>
      </c>
      <c r="E10068">
        <v>2.41</v>
      </c>
      <c r="F10068">
        <v>0.13500000000000001</v>
      </c>
      <c r="G10068">
        <v>2.41</v>
      </c>
      <c r="H10068">
        <v>2.41</v>
      </c>
      <c r="I10068" t="s">
        <v>149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X10068">
        <v>0</v>
      </c>
      <c r="Y10068">
        <v>0</v>
      </c>
    </row>
    <row r="10069" spans="1:25" x14ac:dyDescent="0.3">
      <c r="A10069" s="2">
        <v>45975</v>
      </c>
      <c r="B10069" t="s">
        <v>98</v>
      </c>
      <c r="C10069">
        <v>2073</v>
      </c>
      <c r="D10069">
        <v>8</v>
      </c>
      <c r="E10069">
        <v>2.5790000000000002</v>
      </c>
      <c r="F10069">
        <v>0.38600000000000001</v>
      </c>
      <c r="G10069">
        <v>20.63</v>
      </c>
      <c r="H10069">
        <v>20.63</v>
      </c>
      <c r="I10069" t="s">
        <v>149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12.49</v>
      </c>
      <c r="S10069">
        <v>12.49</v>
      </c>
      <c r="T10069">
        <v>12.49</v>
      </c>
      <c r="U10069">
        <v>12.49</v>
      </c>
      <c r="V10069">
        <v>165.17213770000001</v>
      </c>
      <c r="W10069">
        <v>165.17213770000001</v>
      </c>
      <c r="X10069">
        <v>0.60542898690000002</v>
      </c>
      <c r="Y10069">
        <v>0.60542898690000002</v>
      </c>
    </row>
    <row r="10070" spans="1:25" x14ac:dyDescent="0.3">
      <c r="A10070" s="2">
        <v>45975</v>
      </c>
      <c r="B10070" t="s">
        <v>104</v>
      </c>
      <c r="C10070">
        <v>582</v>
      </c>
      <c r="D10070">
        <v>1</v>
      </c>
      <c r="E10070">
        <v>2.68</v>
      </c>
      <c r="F10070">
        <v>0.17199999999999999</v>
      </c>
      <c r="G10070">
        <v>2.68</v>
      </c>
      <c r="H10070">
        <v>2.68</v>
      </c>
      <c r="I10070" t="s">
        <v>149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X10070">
        <v>0</v>
      </c>
      <c r="Y10070">
        <v>0</v>
      </c>
    </row>
    <row r="10071" spans="1:25" x14ac:dyDescent="0.3">
      <c r="A10071" s="2">
        <v>45975</v>
      </c>
      <c r="B10071" t="s">
        <v>100</v>
      </c>
      <c r="C10071">
        <v>957</v>
      </c>
      <c r="D10071">
        <v>5</v>
      </c>
      <c r="E10071">
        <v>1.804</v>
      </c>
      <c r="F10071">
        <v>0.52200000000000002</v>
      </c>
      <c r="G10071">
        <v>9.02</v>
      </c>
      <c r="H10071">
        <v>9.02</v>
      </c>
      <c r="I10071" t="s">
        <v>149</v>
      </c>
      <c r="J10071">
        <v>3</v>
      </c>
      <c r="K10071">
        <v>3</v>
      </c>
      <c r="L10071">
        <v>3</v>
      </c>
      <c r="M10071">
        <v>3</v>
      </c>
      <c r="N10071">
        <v>4</v>
      </c>
      <c r="O10071">
        <v>4</v>
      </c>
      <c r="P10071">
        <v>4</v>
      </c>
      <c r="Q10071">
        <v>4</v>
      </c>
      <c r="R10071">
        <v>211.1</v>
      </c>
      <c r="S10071">
        <v>211.1</v>
      </c>
      <c r="T10071">
        <v>211.1</v>
      </c>
      <c r="U10071">
        <v>211.1</v>
      </c>
      <c r="V10071">
        <v>4.2728564660000004</v>
      </c>
      <c r="W10071">
        <v>4.2728564660000004</v>
      </c>
      <c r="X10071">
        <v>23.403547669999998</v>
      </c>
      <c r="Y10071">
        <v>23.403547669999998</v>
      </c>
    </row>
    <row r="10072" spans="1:25" x14ac:dyDescent="0.3">
      <c r="A10072" s="2">
        <v>45975</v>
      </c>
      <c r="B10072" t="s">
        <v>38</v>
      </c>
      <c r="C10072">
        <v>11</v>
      </c>
      <c r="D10072">
        <v>0</v>
      </c>
      <c r="F10072">
        <v>0</v>
      </c>
      <c r="G10072">
        <v>0</v>
      </c>
      <c r="H10072">
        <v>0</v>
      </c>
      <c r="I10072" t="s">
        <v>149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</row>
    <row r="10073" spans="1:25" x14ac:dyDescent="0.3">
      <c r="A10073" s="2">
        <v>45975</v>
      </c>
      <c r="B10073" t="s">
        <v>42</v>
      </c>
      <c r="C10073">
        <v>29</v>
      </c>
      <c r="D10073">
        <v>0</v>
      </c>
      <c r="F10073">
        <v>0</v>
      </c>
      <c r="G10073">
        <v>0</v>
      </c>
      <c r="H10073">
        <v>0</v>
      </c>
      <c r="I10073" t="s">
        <v>149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</row>
    <row r="10074" spans="1:25" x14ac:dyDescent="0.3">
      <c r="A10074" s="2">
        <v>45975</v>
      </c>
      <c r="B10074" t="s">
        <v>50</v>
      </c>
      <c r="C10074">
        <v>2</v>
      </c>
      <c r="D10074">
        <v>0</v>
      </c>
      <c r="F10074">
        <v>0</v>
      </c>
      <c r="G10074">
        <v>0</v>
      </c>
      <c r="H10074">
        <v>0</v>
      </c>
      <c r="I10074" t="s">
        <v>149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</row>
    <row r="10075" spans="1:25" x14ac:dyDescent="0.3">
      <c r="A10075" s="2">
        <v>45975</v>
      </c>
      <c r="B10075" t="s">
        <v>72</v>
      </c>
      <c r="C10075">
        <v>181</v>
      </c>
      <c r="D10075">
        <v>3</v>
      </c>
      <c r="E10075">
        <v>3.32</v>
      </c>
      <c r="F10075">
        <v>1.657</v>
      </c>
      <c r="G10075">
        <v>9.9600000000000009</v>
      </c>
      <c r="H10075">
        <v>9.9600000000000009</v>
      </c>
      <c r="I10075" t="s">
        <v>149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X10075">
        <v>0</v>
      </c>
      <c r="Y10075">
        <v>0</v>
      </c>
    </row>
    <row r="10076" spans="1:25" x14ac:dyDescent="0.3">
      <c r="A10076" s="2">
        <v>45975</v>
      </c>
      <c r="B10076" t="s">
        <v>84</v>
      </c>
      <c r="C10076">
        <v>21</v>
      </c>
      <c r="D10076">
        <v>1</v>
      </c>
      <c r="E10076">
        <v>0.96</v>
      </c>
      <c r="F10076">
        <v>4.7619999999999996</v>
      </c>
      <c r="G10076">
        <v>0.96</v>
      </c>
      <c r="H10076">
        <v>0.96</v>
      </c>
      <c r="I10076" t="s">
        <v>149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X10076">
        <v>0</v>
      </c>
      <c r="Y10076">
        <v>0</v>
      </c>
    </row>
    <row r="10077" spans="1:25" x14ac:dyDescent="0.3">
      <c r="A10077" s="2">
        <v>45975</v>
      </c>
      <c r="B10077" t="s">
        <v>68</v>
      </c>
      <c r="C10077">
        <v>437</v>
      </c>
      <c r="D10077">
        <v>4</v>
      </c>
      <c r="E10077">
        <v>3.49</v>
      </c>
      <c r="F10077">
        <v>0.91500000000000004</v>
      </c>
      <c r="G10077">
        <v>13.96</v>
      </c>
      <c r="H10077">
        <v>13.96</v>
      </c>
      <c r="I10077" t="s">
        <v>149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X10077">
        <v>0</v>
      </c>
      <c r="Y10077">
        <v>0</v>
      </c>
    </row>
    <row r="10078" spans="1:25" x14ac:dyDescent="0.3">
      <c r="A10078" s="2">
        <v>45975</v>
      </c>
      <c r="B10078" t="s">
        <v>64</v>
      </c>
      <c r="C10078">
        <v>198</v>
      </c>
      <c r="D10078">
        <v>0</v>
      </c>
      <c r="F10078">
        <v>0</v>
      </c>
      <c r="G10078">
        <v>0</v>
      </c>
      <c r="H10078">
        <v>0</v>
      </c>
      <c r="I10078" t="s">
        <v>149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</row>
    <row r="10079" spans="1:25" x14ac:dyDescent="0.3">
      <c r="A10079" s="2">
        <v>45975</v>
      </c>
      <c r="B10079" t="s">
        <v>26</v>
      </c>
      <c r="C10079">
        <v>128</v>
      </c>
      <c r="D10079">
        <v>0</v>
      </c>
      <c r="F10079">
        <v>0</v>
      </c>
      <c r="G10079">
        <v>0</v>
      </c>
      <c r="H10079">
        <v>0</v>
      </c>
      <c r="I10079" t="s">
        <v>149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</row>
    <row r="10080" spans="1:25" x14ac:dyDescent="0.3">
      <c r="A10080" s="2">
        <v>45975</v>
      </c>
      <c r="B10080" t="s">
        <v>15</v>
      </c>
      <c r="C10080">
        <v>277</v>
      </c>
      <c r="D10080">
        <v>1</v>
      </c>
      <c r="E10080">
        <v>3.72</v>
      </c>
      <c r="F10080">
        <v>0.36099999999999999</v>
      </c>
      <c r="G10080">
        <v>3.72</v>
      </c>
      <c r="H10080">
        <v>3.72</v>
      </c>
      <c r="I10080" t="s">
        <v>149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X10080">
        <v>0</v>
      </c>
      <c r="Y10080">
        <v>0</v>
      </c>
    </row>
    <row r="10081" spans="1:25" x14ac:dyDescent="0.3">
      <c r="A10081" s="2">
        <v>45975</v>
      </c>
      <c r="B10081" t="s">
        <v>36</v>
      </c>
      <c r="C10081">
        <v>82</v>
      </c>
      <c r="D10081">
        <v>1</v>
      </c>
      <c r="E10081">
        <v>1.56</v>
      </c>
      <c r="F10081">
        <v>1.22</v>
      </c>
      <c r="G10081">
        <v>1.56</v>
      </c>
      <c r="H10081">
        <v>1.56</v>
      </c>
      <c r="I10081" t="s">
        <v>149</v>
      </c>
      <c r="J10081">
        <v>1</v>
      </c>
      <c r="K10081">
        <v>1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83.49</v>
      </c>
      <c r="S10081">
        <v>83.49</v>
      </c>
      <c r="T10081">
        <v>83.49</v>
      </c>
      <c r="U10081">
        <v>83.49</v>
      </c>
      <c r="V10081">
        <v>1.868487244</v>
      </c>
      <c r="W10081">
        <v>1.868487244</v>
      </c>
      <c r="X10081">
        <v>53.51923077</v>
      </c>
      <c r="Y10081">
        <v>53.51923077</v>
      </c>
    </row>
    <row r="10082" spans="1:25" x14ac:dyDescent="0.3">
      <c r="A10082" s="2">
        <v>45975</v>
      </c>
      <c r="B10082" t="s">
        <v>78</v>
      </c>
      <c r="C10082">
        <v>390</v>
      </c>
      <c r="D10082">
        <v>1</v>
      </c>
      <c r="E10082">
        <v>2.75</v>
      </c>
      <c r="F10082">
        <v>0.25600000000000001</v>
      </c>
      <c r="G10082">
        <v>2.75</v>
      </c>
      <c r="H10082">
        <v>2.75</v>
      </c>
      <c r="I10082" t="s">
        <v>149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X10082">
        <v>0</v>
      </c>
      <c r="Y10082">
        <v>0</v>
      </c>
    </row>
    <row r="10083" spans="1:25" x14ac:dyDescent="0.3">
      <c r="A10083" s="2">
        <v>45975</v>
      </c>
      <c r="B10083" t="s">
        <v>21</v>
      </c>
      <c r="C10083">
        <v>712</v>
      </c>
      <c r="D10083">
        <v>6</v>
      </c>
      <c r="E10083">
        <v>1.522</v>
      </c>
      <c r="F10083">
        <v>0.84299999999999997</v>
      </c>
      <c r="G10083">
        <v>9.1300000000000008</v>
      </c>
      <c r="H10083">
        <v>9.1300000000000008</v>
      </c>
      <c r="I10083" t="s">
        <v>149</v>
      </c>
      <c r="J10083">
        <v>1</v>
      </c>
      <c r="K10083">
        <v>1</v>
      </c>
      <c r="L10083">
        <v>1</v>
      </c>
      <c r="M10083">
        <v>1</v>
      </c>
      <c r="N10083">
        <v>5</v>
      </c>
      <c r="O10083">
        <v>5</v>
      </c>
      <c r="P10083">
        <v>5</v>
      </c>
      <c r="Q10083">
        <v>5</v>
      </c>
      <c r="R10083">
        <v>104.5</v>
      </c>
      <c r="S10083">
        <v>104.5</v>
      </c>
      <c r="T10083">
        <v>104.5</v>
      </c>
      <c r="U10083">
        <v>104.5</v>
      </c>
      <c r="V10083">
        <v>8.7368421049999991</v>
      </c>
      <c r="W10083">
        <v>8.7368421049999991</v>
      </c>
      <c r="X10083">
        <v>11.445783130000001</v>
      </c>
      <c r="Y10083">
        <v>11.445783130000001</v>
      </c>
    </row>
    <row r="10084" spans="1:25" x14ac:dyDescent="0.3">
      <c r="A10084" s="2">
        <v>45975</v>
      </c>
      <c r="B10084" t="s">
        <v>94</v>
      </c>
      <c r="C10084">
        <v>103</v>
      </c>
      <c r="D10084">
        <v>1</v>
      </c>
      <c r="E10084">
        <v>4.5599999999999996</v>
      </c>
      <c r="F10084">
        <v>0.97099999999999997</v>
      </c>
      <c r="G10084">
        <v>4.5599999999999996</v>
      </c>
      <c r="H10084">
        <v>4.5599999999999996</v>
      </c>
      <c r="I10084" t="s">
        <v>149</v>
      </c>
      <c r="J10084">
        <v>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349.9</v>
      </c>
      <c r="S10084">
        <v>349.9</v>
      </c>
      <c r="T10084">
        <v>349.9</v>
      </c>
      <c r="U10084">
        <v>349.9</v>
      </c>
      <c r="V10084">
        <v>1.303229494</v>
      </c>
      <c r="W10084">
        <v>1.303229494</v>
      </c>
      <c r="X10084">
        <v>76.732456139999996</v>
      </c>
      <c r="Y10084">
        <v>76.732456139999996</v>
      </c>
    </row>
    <row r="10085" spans="1:25" x14ac:dyDescent="0.3">
      <c r="A10085" s="2">
        <v>45975</v>
      </c>
      <c r="B10085" t="s">
        <v>17</v>
      </c>
      <c r="C10085">
        <v>6</v>
      </c>
      <c r="D10085">
        <v>0</v>
      </c>
      <c r="F10085">
        <v>0</v>
      </c>
      <c r="G10085">
        <v>0</v>
      </c>
      <c r="H10085">
        <v>0</v>
      </c>
      <c r="I10085" t="s">
        <v>149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</row>
    <row r="10086" spans="1:25" x14ac:dyDescent="0.3">
      <c r="A10086" s="2">
        <v>45975</v>
      </c>
      <c r="B10086" t="s">
        <v>17</v>
      </c>
      <c r="C10086">
        <v>15</v>
      </c>
      <c r="D10086">
        <v>0</v>
      </c>
      <c r="F10086">
        <v>0</v>
      </c>
      <c r="G10086">
        <v>0</v>
      </c>
      <c r="H10086">
        <v>0</v>
      </c>
      <c r="I10086" t="s">
        <v>149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</row>
    <row r="10087" spans="1:25" x14ac:dyDescent="0.3">
      <c r="A10087" s="2">
        <v>45975</v>
      </c>
      <c r="B10087" t="s">
        <v>17</v>
      </c>
      <c r="C10087">
        <v>30</v>
      </c>
      <c r="D10087">
        <v>0</v>
      </c>
      <c r="F10087">
        <v>0</v>
      </c>
      <c r="G10087">
        <v>0</v>
      </c>
      <c r="H10087">
        <v>0</v>
      </c>
      <c r="I10087" t="s">
        <v>149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</row>
    <row r="10088" spans="1:25" x14ac:dyDescent="0.3">
      <c r="A10088" s="2">
        <v>45975</v>
      </c>
      <c r="B10088" t="s">
        <v>17</v>
      </c>
      <c r="C10088">
        <v>11</v>
      </c>
      <c r="D10088">
        <v>0</v>
      </c>
      <c r="F10088">
        <v>0</v>
      </c>
      <c r="G10088">
        <v>0</v>
      </c>
      <c r="H10088">
        <v>0</v>
      </c>
      <c r="I10088" t="s">
        <v>149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</row>
    <row r="10089" spans="1:25" x14ac:dyDescent="0.3">
      <c r="A10089" s="2">
        <v>45975</v>
      </c>
      <c r="B10089" t="s">
        <v>52</v>
      </c>
      <c r="C10089">
        <v>487</v>
      </c>
      <c r="D10089">
        <v>9</v>
      </c>
      <c r="E10089">
        <v>0.627</v>
      </c>
      <c r="F10089">
        <v>1.8480000000000001</v>
      </c>
      <c r="G10089">
        <v>5.64</v>
      </c>
      <c r="H10089">
        <v>5.64</v>
      </c>
      <c r="I10089" t="s">
        <v>149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X10089">
        <v>0</v>
      </c>
      <c r="Y10089">
        <v>0</v>
      </c>
    </row>
    <row r="10090" spans="1:25" x14ac:dyDescent="0.3">
      <c r="A10090" s="2">
        <v>45975</v>
      </c>
      <c r="B10090" t="s">
        <v>52</v>
      </c>
      <c r="C10090">
        <v>639</v>
      </c>
      <c r="D10090">
        <v>10</v>
      </c>
      <c r="E10090">
        <v>0.48299999999999998</v>
      </c>
      <c r="F10090">
        <v>1.5649999999999999</v>
      </c>
      <c r="G10090">
        <v>4.83</v>
      </c>
      <c r="H10090">
        <v>4.83</v>
      </c>
      <c r="I10090" t="s">
        <v>149</v>
      </c>
      <c r="J10090">
        <v>1</v>
      </c>
      <c r="K10090">
        <v>1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13.88</v>
      </c>
      <c r="S10090">
        <v>13.88</v>
      </c>
      <c r="T10090">
        <v>13.88</v>
      </c>
      <c r="U10090">
        <v>13.88</v>
      </c>
      <c r="V10090">
        <v>34.798270889999998</v>
      </c>
      <c r="W10090">
        <v>34.798270889999998</v>
      </c>
      <c r="X10090">
        <v>2.8737060040000002</v>
      </c>
      <c r="Y10090">
        <v>2.8737060040000002</v>
      </c>
    </row>
    <row r="10091" spans="1:25" x14ac:dyDescent="0.3">
      <c r="A10091" s="2">
        <v>45975</v>
      </c>
      <c r="B10091" t="s">
        <v>52</v>
      </c>
      <c r="C10091">
        <v>364</v>
      </c>
      <c r="D10091">
        <v>3</v>
      </c>
      <c r="E10091">
        <v>0.69</v>
      </c>
      <c r="F10091">
        <v>0.82399999999999995</v>
      </c>
      <c r="G10091">
        <v>2.0699999999999998</v>
      </c>
      <c r="H10091">
        <v>2.0699999999999998</v>
      </c>
      <c r="I10091" t="s">
        <v>149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X10091">
        <v>0</v>
      </c>
      <c r="Y10091">
        <v>0</v>
      </c>
    </row>
    <row r="10092" spans="1:25" x14ac:dyDescent="0.3">
      <c r="A10092" s="2">
        <v>45975</v>
      </c>
      <c r="B10092" t="s">
        <v>52</v>
      </c>
      <c r="C10092">
        <v>1712</v>
      </c>
      <c r="D10092">
        <v>25</v>
      </c>
      <c r="E10092">
        <v>0.28599999999999998</v>
      </c>
      <c r="F10092">
        <v>1.46</v>
      </c>
      <c r="G10092">
        <v>7.14</v>
      </c>
      <c r="H10092">
        <v>7.14</v>
      </c>
      <c r="I10092" t="s">
        <v>149</v>
      </c>
      <c r="J10092">
        <v>2</v>
      </c>
      <c r="K10092">
        <v>2</v>
      </c>
      <c r="L10092">
        <v>2</v>
      </c>
      <c r="M10092">
        <v>2</v>
      </c>
      <c r="N10092">
        <v>5</v>
      </c>
      <c r="O10092">
        <v>5</v>
      </c>
      <c r="P10092">
        <v>5</v>
      </c>
      <c r="Q10092">
        <v>5</v>
      </c>
      <c r="R10092">
        <v>119.84</v>
      </c>
      <c r="S10092">
        <v>119.84</v>
      </c>
      <c r="T10092">
        <v>119.84</v>
      </c>
      <c r="U10092">
        <v>119.84</v>
      </c>
      <c r="V10092">
        <v>5.9579439250000004</v>
      </c>
      <c r="W10092">
        <v>5.9579439250000004</v>
      </c>
      <c r="X10092">
        <v>16.784313730000001</v>
      </c>
      <c r="Y10092">
        <v>16.784313730000001</v>
      </c>
    </row>
    <row r="10093" spans="1:25" x14ac:dyDescent="0.3">
      <c r="A10093" s="2">
        <v>45975</v>
      </c>
      <c r="B10093" t="s">
        <v>112</v>
      </c>
      <c r="C10093">
        <v>66</v>
      </c>
      <c r="D10093">
        <v>1</v>
      </c>
      <c r="E10093">
        <v>1.5</v>
      </c>
      <c r="F10093">
        <v>1.5149999999999999</v>
      </c>
      <c r="G10093">
        <v>1.5</v>
      </c>
      <c r="H10093">
        <v>1.5</v>
      </c>
      <c r="I10093" t="s">
        <v>149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X10093">
        <v>0</v>
      </c>
      <c r="Y10093">
        <v>0</v>
      </c>
    </row>
    <row r="10094" spans="1:25" x14ac:dyDescent="0.3">
      <c r="A10094" s="2">
        <v>45975</v>
      </c>
      <c r="B10094" t="s">
        <v>15</v>
      </c>
      <c r="C10094">
        <v>87</v>
      </c>
      <c r="D10094">
        <v>0</v>
      </c>
      <c r="F10094">
        <v>0</v>
      </c>
      <c r="G10094">
        <v>0</v>
      </c>
      <c r="H10094">
        <v>0</v>
      </c>
      <c r="I10094" t="s">
        <v>149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</row>
    <row r="10095" spans="1:25" x14ac:dyDescent="0.3">
      <c r="A10095" s="2">
        <v>45975</v>
      </c>
      <c r="B10095" t="s">
        <v>112</v>
      </c>
      <c r="C10095">
        <v>295</v>
      </c>
      <c r="D10095">
        <v>4</v>
      </c>
      <c r="E10095">
        <v>1.3280000000000001</v>
      </c>
      <c r="F10095">
        <v>1.3560000000000001</v>
      </c>
      <c r="G10095">
        <v>5.31</v>
      </c>
      <c r="H10095">
        <v>5.31</v>
      </c>
      <c r="I10095" t="s">
        <v>149</v>
      </c>
      <c r="J10095">
        <v>0</v>
      </c>
      <c r="K10095">
        <v>1</v>
      </c>
      <c r="L10095">
        <v>1</v>
      </c>
      <c r="M10095">
        <v>1</v>
      </c>
      <c r="N10095">
        <v>0</v>
      </c>
      <c r="O10095">
        <v>2</v>
      </c>
      <c r="P10095">
        <v>2</v>
      </c>
      <c r="Q10095">
        <v>2</v>
      </c>
      <c r="R10095">
        <v>0</v>
      </c>
      <c r="S10095">
        <v>47.76</v>
      </c>
      <c r="T10095">
        <v>47.76</v>
      </c>
      <c r="U10095">
        <v>47.76</v>
      </c>
      <c r="V10095">
        <v>11.11809045</v>
      </c>
      <c r="W10095">
        <v>11.11809045</v>
      </c>
      <c r="X10095">
        <v>8.9943502819999992</v>
      </c>
      <c r="Y10095">
        <v>8.9943502819999992</v>
      </c>
    </row>
    <row r="10096" spans="1:25" x14ac:dyDescent="0.3">
      <c r="A10096" s="2">
        <v>45975</v>
      </c>
      <c r="B10096" t="s">
        <v>15</v>
      </c>
      <c r="C10096">
        <v>315</v>
      </c>
      <c r="D10096">
        <v>0</v>
      </c>
      <c r="F10096">
        <v>0</v>
      </c>
      <c r="G10096">
        <v>0</v>
      </c>
      <c r="H10096">
        <v>0</v>
      </c>
      <c r="I10096" t="s">
        <v>149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</row>
    <row r="10097" spans="1:25" x14ac:dyDescent="0.3">
      <c r="A10097" s="2">
        <v>45975</v>
      </c>
      <c r="B10097" t="s">
        <v>15</v>
      </c>
      <c r="C10097">
        <v>106</v>
      </c>
      <c r="D10097">
        <v>1</v>
      </c>
      <c r="E10097">
        <v>1.68</v>
      </c>
      <c r="F10097">
        <v>0.94299999999999995</v>
      </c>
      <c r="G10097">
        <v>1.68</v>
      </c>
      <c r="H10097">
        <v>1.68</v>
      </c>
      <c r="I10097" t="s">
        <v>149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X10097">
        <v>0</v>
      </c>
      <c r="Y10097">
        <v>0</v>
      </c>
    </row>
    <row r="10098" spans="1:25" x14ac:dyDescent="0.3">
      <c r="A10098" s="2">
        <v>45975</v>
      </c>
      <c r="B10098" t="s">
        <v>112</v>
      </c>
      <c r="C10098">
        <v>704</v>
      </c>
      <c r="D10098">
        <v>2</v>
      </c>
      <c r="E10098">
        <v>1.3049999999999999</v>
      </c>
      <c r="F10098">
        <v>0.28399999999999997</v>
      </c>
      <c r="G10098">
        <v>2.61</v>
      </c>
      <c r="H10098">
        <v>2.61</v>
      </c>
      <c r="I10098" t="s">
        <v>149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X10098">
        <v>0</v>
      </c>
      <c r="Y10098">
        <v>0</v>
      </c>
    </row>
    <row r="10099" spans="1:25" x14ac:dyDescent="0.3">
      <c r="A10099" s="2">
        <v>45975</v>
      </c>
      <c r="B10099" t="s">
        <v>15</v>
      </c>
      <c r="C10099">
        <v>146</v>
      </c>
      <c r="D10099">
        <v>4</v>
      </c>
      <c r="E10099">
        <v>0.56499999999999995</v>
      </c>
      <c r="F10099">
        <v>2.74</v>
      </c>
      <c r="G10099">
        <v>2.2599999999999998</v>
      </c>
      <c r="H10099">
        <v>2.2599999999999998</v>
      </c>
      <c r="I10099" t="s">
        <v>149</v>
      </c>
      <c r="J10099">
        <v>1</v>
      </c>
      <c r="K10099">
        <v>1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21.88</v>
      </c>
      <c r="S10099">
        <v>21.88</v>
      </c>
      <c r="T10099">
        <v>21.88</v>
      </c>
      <c r="U10099">
        <v>21.88</v>
      </c>
      <c r="V10099">
        <v>10.32906764</v>
      </c>
      <c r="W10099">
        <v>10.32906764</v>
      </c>
      <c r="X10099">
        <v>9.6814159289999999</v>
      </c>
      <c r="Y10099">
        <v>9.6814159289999999</v>
      </c>
    </row>
    <row r="10100" spans="1:25" x14ac:dyDescent="0.3">
      <c r="A10100" s="2">
        <v>45975</v>
      </c>
      <c r="B10100" t="s">
        <v>112</v>
      </c>
      <c r="C10100">
        <v>1331</v>
      </c>
      <c r="D10100">
        <v>6</v>
      </c>
      <c r="E10100">
        <v>0.80200000000000005</v>
      </c>
      <c r="F10100">
        <v>0.45100000000000001</v>
      </c>
      <c r="G10100">
        <v>4.8099999999999996</v>
      </c>
      <c r="H10100">
        <v>4.8099999999999996</v>
      </c>
      <c r="I10100" t="s">
        <v>149</v>
      </c>
      <c r="J10100">
        <v>0</v>
      </c>
      <c r="K10100">
        <v>1</v>
      </c>
      <c r="L10100">
        <v>1</v>
      </c>
      <c r="M10100">
        <v>1</v>
      </c>
      <c r="N10100">
        <v>0</v>
      </c>
      <c r="O10100">
        <v>1</v>
      </c>
      <c r="P10100">
        <v>1</v>
      </c>
      <c r="Q10100">
        <v>1</v>
      </c>
      <c r="R10100">
        <v>0</v>
      </c>
      <c r="S10100">
        <v>36.49</v>
      </c>
      <c r="T10100">
        <v>36.49</v>
      </c>
      <c r="U10100">
        <v>36.49</v>
      </c>
      <c r="V10100">
        <v>13.18169361</v>
      </c>
      <c r="W10100">
        <v>13.18169361</v>
      </c>
      <c r="X10100">
        <v>7.5862785859999997</v>
      </c>
      <c r="Y10100">
        <v>7.5862785859999997</v>
      </c>
    </row>
    <row r="10101" spans="1:25" x14ac:dyDescent="0.3">
      <c r="A10101" s="2">
        <v>45975</v>
      </c>
      <c r="B10101" t="s">
        <v>100</v>
      </c>
      <c r="C10101">
        <v>7</v>
      </c>
      <c r="D10101">
        <v>0</v>
      </c>
      <c r="F10101">
        <v>0</v>
      </c>
      <c r="G10101">
        <v>0</v>
      </c>
      <c r="H10101">
        <v>0</v>
      </c>
      <c r="I10101" t="s">
        <v>149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</row>
    <row r="10102" spans="1:25" x14ac:dyDescent="0.3">
      <c r="A10102" s="2">
        <v>45975</v>
      </c>
      <c r="B10102" t="s">
        <v>54</v>
      </c>
      <c r="C10102">
        <v>434</v>
      </c>
      <c r="D10102">
        <v>2</v>
      </c>
      <c r="E10102">
        <v>1.02</v>
      </c>
      <c r="F10102">
        <v>0.46100000000000002</v>
      </c>
      <c r="G10102">
        <v>2.04</v>
      </c>
      <c r="H10102">
        <v>2.04</v>
      </c>
      <c r="I10102" t="s">
        <v>149</v>
      </c>
      <c r="J10102">
        <v>2</v>
      </c>
      <c r="K10102">
        <v>2</v>
      </c>
      <c r="L10102">
        <v>2</v>
      </c>
      <c r="M10102">
        <v>2</v>
      </c>
      <c r="N10102">
        <v>3</v>
      </c>
      <c r="O10102">
        <v>3</v>
      </c>
      <c r="P10102">
        <v>3</v>
      </c>
      <c r="Q10102">
        <v>3</v>
      </c>
      <c r="R10102">
        <v>70.739999999999995</v>
      </c>
      <c r="S10102">
        <v>70.739999999999995</v>
      </c>
      <c r="T10102">
        <v>70.739999999999995</v>
      </c>
      <c r="U10102">
        <v>70.739999999999995</v>
      </c>
      <c r="V10102">
        <v>2.8837998300000001</v>
      </c>
      <c r="W10102">
        <v>2.8837998300000001</v>
      </c>
      <c r="X10102">
        <v>34.676470590000001</v>
      </c>
      <c r="Y10102">
        <v>34.676470590000001</v>
      </c>
    </row>
    <row r="10103" spans="1:25" x14ac:dyDescent="0.3">
      <c r="A10103" s="2">
        <v>45975</v>
      </c>
      <c r="B10103" t="s">
        <v>60</v>
      </c>
      <c r="C10103">
        <v>652</v>
      </c>
      <c r="D10103">
        <v>6</v>
      </c>
      <c r="E10103">
        <v>0.96499999999999997</v>
      </c>
      <c r="F10103">
        <v>0.92</v>
      </c>
      <c r="G10103">
        <v>5.79</v>
      </c>
      <c r="H10103">
        <v>5.79</v>
      </c>
      <c r="I10103" t="s">
        <v>149</v>
      </c>
      <c r="J10103">
        <v>1</v>
      </c>
      <c r="K10103">
        <v>1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21.88</v>
      </c>
      <c r="S10103">
        <v>21.88</v>
      </c>
      <c r="T10103">
        <v>21.88</v>
      </c>
      <c r="U10103">
        <v>21.88</v>
      </c>
      <c r="V10103">
        <v>26.462522849999999</v>
      </c>
      <c r="W10103">
        <v>26.462522849999999</v>
      </c>
      <c r="X10103">
        <v>3.7789291880000002</v>
      </c>
      <c r="Y10103">
        <v>3.7789291880000002</v>
      </c>
    </row>
    <row r="10104" spans="1:25" x14ac:dyDescent="0.3">
      <c r="A10104" s="2">
        <v>45975</v>
      </c>
      <c r="B10104" t="s">
        <v>60</v>
      </c>
      <c r="C10104">
        <v>1268</v>
      </c>
      <c r="D10104">
        <v>4</v>
      </c>
      <c r="E10104">
        <v>0.98799999999999999</v>
      </c>
      <c r="F10104">
        <v>0.315</v>
      </c>
      <c r="G10104">
        <v>3.95</v>
      </c>
      <c r="H10104">
        <v>3.95</v>
      </c>
      <c r="I10104" t="s">
        <v>149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X10104">
        <v>0</v>
      </c>
      <c r="Y10104">
        <v>0</v>
      </c>
    </row>
    <row r="10105" spans="1:25" x14ac:dyDescent="0.3">
      <c r="A10105" s="2">
        <v>45975</v>
      </c>
      <c r="B10105" t="s">
        <v>100</v>
      </c>
      <c r="C10105">
        <v>11</v>
      </c>
      <c r="D10105">
        <v>0</v>
      </c>
      <c r="F10105">
        <v>0</v>
      </c>
      <c r="G10105">
        <v>0</v>
      </c>
      <c r="H10105">
        <v>0</v>
      </c>
      <c r="I10105" t="s">
        <v>149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</row>
    <row r="10106" spans="1:25" x14ac:dyDescent="0.3">
      <c r="A10106" s="2">
        <v>45975</v>
      </c>
      <c r="B10106" t="s">
        <v>54</v>
      </c>
      <c r="C10106">
        <v>760</v>
      </c>
      <c r="D10106">
        <v>8</v>
      </c>
      <c r="E10106">
        <v>1.34</v>
      </c>
      <c r="F10106">
        <v>1.0529999999999999</v>
      </c>
      <c r="G10106">
        <v>10.72</v>
      </c>
      <c r="H10106">
        <v>10.72</v>
      </c>
      <c r="I10106" t="s">
        <v>149</v>
      </c>
      <c r="J10106">
        <v>5</v>
      </c>
      <c r="K10106">
        <v>5</v>
      </c>
      <c r="L10106">
        <v>5</v>
      </c>
      <c r="M10106">
        <v>5</v>
      </c>
      <c r="N10106">
        <v>5</v>
      </c>
      <c r="O10106">
        <v>5</v>
      </c>
      <c r="P10106">
        <v>5</v>
      </c>
      <c r="Q10106">
        <v>5</v>
      </c>
      <c r="R10106">
        <v>137.11000000000001</v>
      </c>
      <c r="S10106">
        <v>137.11000000000001</v>
      </c>
      <c r="T10106">
        <v>137.11000000000001</v>
      </c>
      <c r="U10106">
        <v>137.11000000000001</v>
      </c>
      <c r="V10106">
        <v>7.8185398590000004</v>
      </c>
      <c r="W10106">
        <v>7.8185398590000004</v>
      </c>
      <c r="X10106">
        <v>12.790111939999999</v>
      </c>
      <c r="Y10106">
        <v>12.790111939999999</v>
      </c>
    </row>
    <row r="10107" spans="1:25" x14ac:dyDescent="0.3">
      <c r="A10107" s="2">
        <v>45975</v>
      </c>
      <c r="B10107" t="s">
        <v>100</v>
      </c>
      <c r="C10107">
        <v>10</v>
      </c>
      <c r="D10107">
        <v>0</v>
      </c>
      <c r="F10107">
        <v>0</v>
      </c>
      <c r="G10107">
        <v>0</v>
      </c>
      <c r="H10107">
        <v>0</v>
      </c>
      <c r="I10107" t="s">
        <v>149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</row>
    <row r="10108" spans="1:25" x14ac:dyDescent="0.3">
      <c r="A10108" s="2">
        <v>45975</v>
      </c>
      <c r="B10108" t="s">
        <v>54</v>
      </c>
      <c r="C10108">
        <v>337</v>
      </c>
      <c r="D10108">
        <v>3</v>
      </c>
      <c r="E10108">
        <v>1.2130000000000001</v>
      </c>
      <c r="F10108">
        <v>0.89</v>
      </c>
      <c r="G10108">
        <v>3.64</v>
      </c>
      <c r="H10108">
        <v>3.64</v>
      </c>
      <c r="I10108" t="s">
        <v>149</v>
      </c>
      <c r="J10108">
        <v>1</v>
      </c>
      <c r="K10108">
        <v>1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22.88</v>
      </c>
      <c r="S10108">
        <v>22.88</v>
      </c>
      <c r="T10108">
        <v>22.88</v>
      </c>
      <c r="U10108">
        <v>22.88</v>
      </c>
      <c r="V10108">
        <v>15.90909091</v>
      </c>
      <c r="W10108">
        <v>15.90909091</v>
      </c>
      <c r="X10108">
        <v>6.2857142860000002</v>
      </c>
      <c r="Y10108">
        <v>6.2857142860000002</v>
      </c>
    </row>
    <row r="10109" spans="1:25" x14ac:dyDescent="0.3">
      <c r="A10109" s="2">
        <v>45975</v>
      </c>
      <c r="B10109" t="s">
        <v>60</v>
      </c>
      <c r="C10109">
        <v>586</v>
      </c>
      <c r="D10109">
        <v>4</v>
      </c>
      <c r="E10109">
        <v>0.80300000000000005</v>
      </c>
      <c r="F10109">
        <v>0.68300000000000005</v>
      </c>
      <c r="G10109">
        <v>3.21</v>
      </c>
      <c r="H10109">
        <v>3.21</v>
      </c>
      <c r="I10109" t="s">
        <v>149</v>
      </c>
      <c r="J10109">
        <v>1</v>
      </c>
      <c r="K10109">
        <v>1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21.88</v>
      </c>
      <c r="S10109">
        <v>21.88</v>
      </c>
      <c r="T10109">
        <v>21.88</v>
      </c>
      <c r="U10109">
        <v>21.88</v>
      </c>
      <c r="V10109">
        <v>14.67093236</v>
      </c>
      <c r="W10109">
        <v>14.67093236</v>
      </c>
      <c r="X10109">
        <v>6.8161993770000002</v>
      </c>
      <c r="Y10109">
        <v>6.8161993770000002</v>
      </c>
    </row>
    <row r="10110" spans="1:25" x14ac:dyDescent="0.3">
      <c r="A10110" s="2">
        <v>45975</v>
      </c>
      <c r="B10110" t="s">
        <v>54</v>
      </c>
      <c r="C10110">
        <v>1223</v>
      </c>
      <c r="D10110">
        <v>8</v>
      </c>
      <c r="E10110">
        <v>0.626</v>
      </c>
      <c r="F10110">
        <v>0.65400000000000003</v>
      </c>
      <c r="G10110">
        <v>5.01</v>
      </c>
      <c r="H10110">
        <v>5.01</v>
      </c>
      <c r="I10110" t="s">
        <v>149</v>
      </c>
      <c r="J10110">
        <v>4</v>
      </c>
      <c r="K10110">
        <v>5</v>
      </c>
      <c r="L10110">
        <v>5</v>
      </c>
      <c r="M10110">
        <v>5</v>
      </c>
      <c r="N10110">
        <v>14</v>
      </c>
      <c r="O10110">
        <v>15</v>
      </c>
      <c r="P10110">
        <v>15</v>
      </c>
      <c r="Q10110">
        <v>15</v>
      </c>
      <c r="R10110">
        <v>831.2</v>
      </c>
      <c r="S10110">
        <v>867.69</v>
      </c>
      <c r="T10110">
        <v>867.69</v>
      </c>
      <c r="U10110">
        <v>867.69</v>
      </c>
      <c r="V10110">
        <v>0.57739515259999996</v>
      </c>
      <c r="W10110">
        <v>0.57739515259999996</v>
      </c>
      <c r="X10110">
        <v>173.19161679999999</v>
      </c>
      <c r="Y10110">
        <v>173.19161679999999</v>
      </c>
    </row>
    <row r="10111" spans="1:25" x14ac:dyDescent="0.3">
      <c r="A10111" s="2">
        <v>45975</v>
      </c>
      <c r="B10111" t="s">
        <v>100</v>
      </c>
      <c r="C10111">
        <v>34</v>
      </c>
      <c r="D10111">
        <v>0</v>
      </c>
      <c r="F10111">
        <v>0</v>
      </c>
      <c r="G10111">
        <v>0</v>
      </c>
      <c r="H10111">
        <v>0</v>
      </c>
      <c r="I10111" t="s">
        <v>149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</row>
    <row r="10112" spans="1:25" x14ac:dyDescent="0.3">
      <c r="A10112" s="2">
        <v>45975</v>
      </c>
      <c r="B10112" t="s">
        <v>60</v>
      </c>
      <c r="C10112">
        <v>2196</v>
      </c>
      <c r="D10112">
        <v>21</v>
      </c>
      <c r="E10112">
        <v>0.59399999999999997</v>
      </c>
      <c r="F10112">
        <v>0.95599999999999996</v>
      </c>
      <c r="G10112">
        <v>12.48</v>
      </c>
      <c r="H10112">
        <v>12.48</v>
      </c>
      <c r="I10112" t="s">
        <v>149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X10112">
        <v>0</v>
      </c>
      <c r="Y10112">
        <v>0</v>
      </c>
    </row>
    <row r="10113" spans="1:25" x14ac:dyDescent="0.3">
      <c r="A10113" s="2">
        <v>45975</v>
      </c>
      <c r="B10113" t="s">
        <v>48</v>
      </c>
      <c r="C10113">
        <v>151</v>
      </c>
      <c r="D10113">
        <v>5</v>
      </c>
      <c r="E10113">
        <v>1.704</v>
      </c>
      <c r="F10113">
        <v>3.3109999999999999</v>
      </c>
      <c r="G10113">
        <v>8.52</v>
      </c>
      <c r="H10113">
        <v>8.52</v>
      </c>
      <c r="I10113" t="s">
        <v>149</v>
      </c>
      <c r="J10113">
        <v>2</v>
      </c>
      <c r="K10113">
        <v>2</v>
      </c>
      <c r="L10113">
        <v>2</v>
      </c>
      <c r="M10113">
        <v>2</v>
      </c>
      <c r="N10113">
        <v>2</v>
      </c>
      <c r="O10113">
        <v>2</v>
      </c>
      <c r="P10113">
        <v>2</v>
      </c>
      <c r="Q10113">
        <v>2</v>
      </c>
      <c r="R10113">
        <v>56.98</v>
      </c>
      <c r="S10113">
        <v>56.98</v>
      </c>
      <c r="T10113">
        <v>56.98</v>
      </c>
      <c r="U10113">
        <v>56.98</v>
      </c>
      <c r="V10113">
        <v>14.952614949999999</v>
      </c>
      <c r="W10113">
        <v>14.952614949999999</v>
      </c>
      <c r="X10113">
        <v>6.6877934269999999</v>
      </c>
      <c r="Y10113">
        <v>6.6877934269999999</v>
      </c>
    </row>
    <row r="10114" spans="1:25" x14ac:dyDescent="0.3">
      <c r="A10114" s="2">
        <v>45975</v>
      </c>
      <c r="B10114" t="s">
        <v>48</v>
      </c>
      <c r="C10114">
        <v>641</v>
      </c>
      <c r="D10114">
        <v>5</v>
      </c>
      <c r="E10114">
        <v>1.3380000000000001</v>
      </c>
      <c r="F10114">
        <v>0.78</v>
      </c>
      <c r="G10114">
        <v>6.69</v>
      </c>
      <c r="H10114">
        <v>6.69</v>
      </c>
      <c r="I10114" t="s">
        <v>149</v>
      </c>
      <c r="J10114">
        <v>1</v>
      </c>
      <c r="K10114">
        <v>1</v>
      </c>
      <c r="L10114">
        <v>1</v>
      </c>
      <c r="M10114">
        <v>1</v>
      </c>
      <c r="N10114">
        <v>2</v>
      </c>
      <c r="O10114">
        <v>2</v>
      </c>
      <c r="P10114">
        <v>2</v>
      </c>
      <c r="Q10114">
        <v>2</v>
      </c>
      <c r="R10114">
        <v>56.98</v>
      </c>
      <c r="S10114">
        <v>56.98</v>
      </c>
      <c r="T10114">
        <v>56.98</v>
      </c>
      <c r="U10114">
        <v>56.98</v>
      </c>
      <c r="V10114">
        <v>11.740961739999999</v>
      </c>
      <c r="W10114">
        <v>11.740961739999999</v>
      </c>
      <c r="X10114">
        <v>8.517189836</v>
      </c>
      <c r="Y10114">
        <v>8.517189836</v>
      </c>
    </row>
    <row r="10115" spans="1:25" x14ac:dyDescent="0.3">
      <c r="A10115" s="2">
        <v>45975</v>
      </c>
      <c r="B10115" t="s">
        <v>48</v>
      </c>
      <c r="C10115">
        <v>404</v>
      </c>
      <c r="D10115">
        <v>4</v>
      </c>
      <c r="E10115">
        <v>1.6879999999999999</v>
      </c>
      <c r="F10115">
        <v>0.99</v>
      </c>
      <c r="G10115">
        <v>6.75</v>
      </c>
      <c r="H10115">
        <v>6.75</v>
      </c>
      <c r="I10115" t="s">
        <v>149</v>
      </c>
      <c r="J10115">
        <v>2</v>
      </c>
      <c r="K10115">
        <v>3</v>
      </c>
      <c r="L10115">
        <v>3</v>
      </c>
      <c r="M10115">
        <v>3</v>
      </c>
      <c r="N10115">
        <v>3</v>
      </c>
      <c r="O10115">
        <v>4</v>
      </c>
      <c r="P10115">
        <v>4</v>
      </c>
      <c r="Q10115">
        <v>4</v>
      </c>
      <c r="R10115">
        <v>84.74</v>
      </c>
      <c r="S10115">
        <v>119.62</v>
      </c>
      <c r="T10115">
        <v>119.62</v>
      </c>
      <c r="U10115">
        <v>119.62</v>
      </c>
      <c r="V10115">
        <v>5.6428690850000001</v>
      </c>
      <c r="W10115">
        <v>5.6428690850000001</v>
      </c>
      <c r="X10115">
        <v>17.721481480000001</v>
      </c>
      <c r="Y10115">
        <v>17.721481480000001</v>
      </c>
    </row>
    <row r="10116" spans="1:25" x14ac:dyDescent="0.3">
      <c r="A10116" s="2">
        <v>45975</v>
      </c>
      <c r="B10116" t="s">
        <v>48</v>
      </c>
      <c r="C10116">
        <v>950</v>
      </c>
      <c r="D10116">
        <v>3</v>
      </c>
      <c r="E10116">
        <v>0.81</v>
      </c>
      <c r="F10116">
        <v>0.316</v>
      </c>
      <c r="G10116">
        <v>2.4300000000000002</v>
      </c>
      <c r="H10116">
        <v>2.4300000000000002</v>
      </c>
      <c r="I10116" t="s">
        <v>149</v>
      </c>
      <c r="J10116">
        <v>0</v>
      </c>
      <c r="K10116">
        <v>1</v>
      </c>
      <c r="L10116">
        <v>1</v>
      </c>
      <c r="M10116">
        <v>1</v>
      </c>
      <c r="N10116">
        <v>0</v>
      </c>
      <c r="O10116">
        <v>2</v>
      </c>
      <c r="P10116">
        <v>2</v>
      </c>
      <c r="Q10116">
        <v>2</v>
      </c>
      <c r="R10116">
        <v>0</v>
      </c>
      <c r="S10116">
        <v>59.76</v>
      </c>
      <c r="T10116">
        <v>59.76</v>
      </c>
      <c r="U10116">
        <v>59.76</v>
      </c>
      <c r="V10116">
        <v>4.0662650600000001</v>
      </c>
      <c r="W10116">
        <v>4.0662650600000001</v>
      </c>
      <c r="X10116">
        <v>24.592592589999999</v>
      </c>
      <c r="Y10116">
        <v>24.592592589999999</v>
      </c>
    </row>
    <row r="10117" spans="1:25" x14ac:dyDescent="0.3">
      <c r="A10117" s="2">
        <v>45975</v>
      </c>
      <c r="B10117" t="s">
        <v>19</v>
      </c>
      <c r="C10117">
        <v>12</v>
      </c>
      <c r="D10117">
        <v>0</v>
      </c>
      <c r="F10117">
        <v>0</v>
      </c>
      <c r="G10117">
        <v>0</v>
      </c>
      <c r="H10117">
        <v>0</v>
      </c>
      <c r="I10117" t="s">
        <v>149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</row>
    <row r="10118" spans="1:25" x14ac:dyDescent="0.3">
      <c r="A10118" s="2">
        <v>45975</v>
      </c>
      <c r="B10118" t="s">
        <v>90</v>
      </c>
      <c r="C10118">
        <v>2</v>
      </c>
      <c r="D10118">
        <v>0</v>
      </c>
      <c r="F10118">
        <v>0</v>
      </c>
      <c r="G10118">
        <v>0</v>
      </c>
      <c r="H10118">
        <v>0</v>
      </c>
      <c r="I10118" t="s">
        <v>149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</row>
    <row r="10119" spans="1:25" x14ac:dyDescent="0.3">
      <c r="A10119" s="2">
        <v>45975</v>
      </c>
      <c r="B10119" t="s">
        <v>19</v>
      </c>
      <c r="C10119">
        <v>42</v>
      </c>
      <c r="D10119">
        <v>0</v>
      </c>
      <c r="F10119">
        <v>0</v>
      </c>
      <c r="G10119">
        <v>0</v>
      </c>
      <c r="H10119">
        <v>0</v>
      </c>
      <c r="I10119" t="s">
        <v>149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</row>
    <row r="10120" spans="1:25" x14ac:dyDescent="0.3">
      <c r="A10120" s="2">
        <v>45975</v>
      </c>
      <c r="B10120" t="s">
        <v>90</v>
      </c>
      <c r="C10120">
        <v>8</v>
      </c>
      <c r="D10120">
        <v>0</v>
      </c>
      <c r="F10120">
        <v>0</v>
      </c>
      <c r="G10120">
        <v>0</v>
      </c>
      <c r="H10120">
        <v>0</v>
      </c>
      <c r="I10120" t="s">
        <v>149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</row>
    <row r="10121" spans="1:25" x14ac:dyDescent="0.3">
      <c r="A10121" s="2">
        <v>45975</v>
      </c>
      <c r="B10121" t="s">
        <v>19</v>
      </c>
      <c r="C10121">
        <v>25</v>
      </c>
      <c r="D10121">
        <v>0</v>
      </c>
      <c r="F10121">
        <v>0</v>
      </c>
      <c r="G10121">
        <v>0</v>
      </c>
      <c r="H10121">
        <v>0</v>
      </c>
      <c r="I10121" t="s">
        <v>149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</row>
    <row r="10122" spans="1:25" x14ac:dyDescent="0.3">
      <c r="A10122" s="2">
        <v>45975</v>
      </c>
      <c r="B10122" t="s">
        <v>90</v>
      </c>
      <c r="C10122">
        <v>4</v>
      </c>
      <c r="D10122">
        <v>0</v>
      </c>
      <c r="F10122">
        <v>0</v>
      </c>
      <c r="G10122">
        <v>0</v>
      </c>
      <c r="H10122">
        <v>0</v>
      </c>
      <c r="I10122" t="s">
        <v>149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</row>
    <row r="10123" spans="1:25" x14ac:dyDescent="0.3">
      <c r="A10123" s="2">
        <v>45975</v>
      </c>
      <c r="B10123" t="s">
        <v>19</v>
      </c>
      <c r="C10123">
        <v>60</v>
      </c>
      <c r="D10123">
        <v>0</v>
      </c>
      <c r="F10123">
        <v>0</v>
      </c>
      <c r="G10123">
        <v>0</v>
      </c>
      <c r="H10123">
        <v>0</v>
      </c>
      <c r="I10123" t="s">
        <v>149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</row>
    <row r="10124" spans="1:25" x14ac:dyDescent="0.3">
      <c r="A10124" s="2">
        <v>45975</v>
      </c>
      <c r="B10124" t="s">
        <v>90</v>
      </c>
      <c r="C10124">
        <v>13</v>
      </c>
      <c r="D10124">
        <v>0</v>
      </c>
      <c r="F10124">
        <v>0</v>
      </c>
      <c r="G10124">
        <v>0</v>
      </c>
      <c r="H10124">
        <v>0</v>
      </c>
      <c r="I10124" t="s">
        <v>149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</row>
    <row r="10125" spans="1:25" x14ac:dyDescent="0.3">
      <c r="A10125" s="2">
        <v>45975</v>
      </c>
      <c r="B10125" t="s">
        <v>58</v>
      </c>
      <c r="C10125">
        <v>267</v>
      </c>
      <c r="D10125">
        <v>4</v>
      </c>
      <c r="E10125">
        <v>0.92300000000000004</v>
      </c>
      <c r="F10125">
        <v>1.498</v>
      </c>
      <c r="G10125">
        <v>3.69</v>
      </c>
      <c r="H10125">
        <v>3.69</v>
      </c>
      <c r="I10125" t="s">
        <v>149</v>
      </c>
      <c r="J10125">
        <v>0</v>
      </c>
      <c r="K10125">
        <v>1</v>
      </c>
      <c r="L10125">
        <v>1</v>
      </c>
      <c r="M10125">
        <v>1</v>
      </c>
      <c r="N10125">
        <v>0</v>
      </c>
      <c r="O10125">
        <v>1</v>
      </c>
      <c r="P10125">
        <v>1</v>
      </c>
      <c r="Q10125">
        <v>1</v>
      </c>
      <c r="R10125">
        <v>0</v>
      </c>
      <c r="S10125">
        <v>11.49</v>
      </c>
      <c r="T10125">
        <v>11.49</v>
      </c>
      <c r="U10125">
        <v>11.49</v>
      </c>
      <c r="V10125">
        <v>32.114882510000001</v>
      </c>
      <c r="W10125">
        <v>32.114882510000001</v>
      </c>
      <c r="X10125">
        <v>3.113821138</v>
      </c>
      <c r="Y10125">
        <v>3.113821138</v>
      </c>
    </row>
    <row r="10126" spans="1:25" x14ac:dyDescent="0.3">
      <c r="A10126" s="2">
        <v>45975</v>
      </c>
      <c r="B10126" t="s">
        <v>110</v>
      </c>
      <c r="C10126">
        <v>183</v>
      </c>
      <c r="D10126">
        <v>1</v>
      </c>
      <c r="E10126">
        <v>0.47</v>
      </c>
      <c r="F10126">
        <v>0.54600000000000004</v>
      </c>
      <c r="G10126">
        <v>0.47</v>
      </c>
      <c r="H10126">
        <v>0.47</v>
      </c>
      <c r="I10126" t="s">
        <v>149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X10126">
        <v>0</v>
      </c>
      <c r="Y10126">
        <v>0</v>
      </c>
    </row>
    <row r="10127" spans="1:25" x14ac:dyDescent="0.3">
      <c r="A10127" s="2">
        <v>45975</v>
      </c>
      <c r="B10127" t="s">
        <v>34</v>
      </c>
      <c r="C10127">
        <v>246</v>
      </c>
      <c r="D10127">
        <v>1</v>
      </c>
      <c r="E10127">
        <v>1.29</v>
      </c>
      <c r="F10127">
        <v>0.40699999999999997</v>
      </c>
      <c r="G10127">
        <v>1.29</v>
      </c>
      <c r="H10127">
        <v>1.29</v>
      </c>
      <c r="I10127" t="s">
        <v>149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X10127">
        <v>0</v>
      </c>
      <c r="Y10127">
        <v>0</v>
      </c>
    </row>
    <row r="10128" spans="1:25" x14ac:dyDescent="0.3">
      <c r="A10128" s="2">
        <v>45975</v>
      </c>
      <c r="B10128" t="s">
        <v>28</v>
      </c>
      <c r="C10128">
        <v>16</v>
      </c>
      <c r="D10128">
        <v>1</v>
      </c>
      <c r="E10128">
        <v>1.43</v>
      </c>
      <c r="F10128">
        <v>6.25</v>
      </c>
      <c r="G10128">
        <v>1.43</v>
      </c>
      <c r="H10128">
        <v>1.43</v>
      </c>
      <c r="I10128" t="s">
        <v>149</v>
      </c>
      <c r="J10128">
        <v>1</v>
      </c>
      <c r="K10128">
        <v>1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21.88</v>
      </c>
      <c r="S10128">
        <v>21.88</v>
      </c>
      <c r="T10128">
        <v>21.88</v>
      </c>
      <c r="U10128">
        <v>21.88</v>
      </c>
      <c r="V10128">
        <v>6.5356489949999999</v>
      </c>
      <c r="W10128">
        <v>6.5356489949999999</v>
      </c>
      <c r="X10128">
        <v>15.3006993</v>
      </c>
      <c r="Y10128">
        <v>15.3006993</v>
      </c>
    </row>
    <row r="10129" spans="1:25" x14ac:dyDescent="0.3">
      <c r="A10129" s="2">
        <v>45975</v>
      </c>
      <c r="B10129" t="s">
        <v>58</v>
      </c>
      <c r="C10129">
        <v>200</v>
      </c>
      <c r="D10129">
        <v>11</v>
      </c>
      <c r="E10129">
        <v>0.875</v>
      </c>
      <c r="F10129">
        <v>5.5</v>
      </c>
      <c r="G10129">
        <v>9.6199999999999992</v>
      </c>
      <c r="H10129">
        <v>9.6199999999999992</v>
      </c>
      <c r="I10129" t="s">
        <v>149</v>
      </c>
      <c r="J10129">
        <v>3</v>
      </c>
      <c r="K10129">
        <v>3</v>
      </c>
      <c r="L10129">
        <v>3</v>
      </c>
      <c r="M10129">
        <v>3</v>
      </c>
      <c r="N10129">
        <v>3</v>
      </c>
      <c r="O10129">
        <v>3</v>
      </c>
      <c r="P10129">
        <v>3</v>
      </c>
      <c r="Q10129">
        <v>3</v>
      </c>
      <c r="R10129">
        <v>36.86</v>
      </c>
      <c r="S10129">
        <v>36.86</v>
      </c>
      <c r="T10129">
        <v>36.86</v>
      </c>
      <c r="U10129">
        <v>36.86</v>
      </c>
      <c r="V10129">
        <v>26.09875203</v>
      </c>
      <c r="W10129">
        <v>26.09875203</v>
      </c>
      <c r="X10129">
        <v>3.8316008319999999</v>
      </c>
      <c r="Y10129">
        <v>3.8316008319999999</v>
      </c>
    </row>
    <row r="10130" spans="1:25" x14ac:dyDescent="0.3">
      <c r="A10130" s="2">
        <v>45975</v>
      </c>
      <c r="B10130" t="s">
        <v>110</v>
      </c>
      <c r="C10130">
        <v>389</v>
      </c>
      <c r="D10130">
        <v>5</v>
      </c>
      <c r="E10130">
        <v>1.3240000000000001</v>
      </c>
      <c r="F10130">
        <v>1.2849999999999999</v>
      </c>
      <c r="G10130">
        <v>6.62</v>
      </c>
      <c r="H10130">
        <v>6.62</v>
      </c>
      <c r="I10130" t="s">
        <v>149</v>
      </c>
      <c r="J10130">
        <v>2</v>
      </c>
      <c r="K10130">
        <v>2</v>
      </c>
      <c r="L10130">
        <v>2</v>
      </c>
      <c r="M10130">
        <v>2</v>
      </c>
      <c r="N10130">
        <v>2</v>
      </c>
      <c r="O10130">
        <v>2</v>
      </c>
      <c r="P10130">
        <v>2</v>
      </c>
      <c r="Q10130">
        <v>2</v>
      </c>
      <c r="R10130">
        <v>67.39</v>
      </c>
      <c r="S10130">
        <v>67.39</v>
      </c>
      <c r="T10130">
        <v>67.39</v>
      </c>
      <c r="U10130">
        <v>67.39</v>
      </c>
      <c r="V10130">
        <v>9.823415937</v>
      </c>
      <c r="W10130">
        <v>9.823415937</v>
      </c>
      <c r="X10130">
        <v>10.17975831</v>
      </c>
      <c r="Y10130">
        <v>10.17975831</v>
      </c>
    </row>
    <row r="10131" spans="1:25" x14ac:dyDescent="0.3">
      <c r="A10131" s="2">
        <v>45975</v>
      </c>
      <c r="B10131" t="s">
        <v>34</v>
      </c>
      <c r="C10131">
        <v>624</v>
      </c>
      <c r="D10131">
        <v>4</v>
      </c>
      <c r="E10131">
        <v>1.26</v>
      </c>
      <c r="F10131">
        <v>0.64100000000000001</v>
      </c>
      <c r="G10131">
        <v>5.04</v>
      </c>
      <c r="H10131">
        <v>5.04</v>
      </c>
      <c r="I10131" t="s">
        <v>149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18.88</v>
      </c>
      <c r="S10131">
        <v>18.88</v>
      </c>
      <c r="T10131">
        <v>18.88</v>
      </c>
      <c r="U10131">
        <v>18.88</v>
      </c>
      <c r="V10131">
        <v>26.694915250000001</v>
      </c>
      <c r="W10131">
        <v>26.694915250000001</v>
      </c>
      <c r="X10131">
        <v>3.7460317459999999</v>
      </c>
      <c r="Y10131">
        <v>3.7460317459999999</v>
      </c>
    </row>
    <row r="10132" spans="1:25" x14ac:dyDescent="0.3">
      <c r="A10132" s="2">
        <v>45975</v>
      </c>
      <c r="B10132" t="s">
        <v>28</v>
      </c>
      <c r="C10132">
        <v>142</v>
      </c>
      <c r="D10132">
        <v>1</v>
      </c>
      <c r="E10132">
        <v>0.5</v>
      </c>
      <c r="F10132">
        <v>0.70399999999999996</v>
      </c>
      <c r="G10132">
        <v>0.5</v>
      </c>
      <c r="H10132">
        <v>0.5</v>
      </c>
      <c r="I10132" t="s">
        <v>149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X10132">
        <v>0</v>
      </c>
      <c r="Y10132">
        <v>0</v>
      </c>
    </row>
    <row r="10133" spans="1:25" x14ac:dyDescent="0.3">
      <c r="A10133" s="2">
        <v>45975</v>
      </c>
      <c r="B10133" t="s">
        <v>28</v>
      </c>
      <c r="C10133">
        <v>24</v>
      </c>
      <c r="D10133">
        <v>0</v>
      </c>
      <c r="F10133">
        <v>0</v>
      </c>
      <c r="G10133">
        <v>0</v>
      </c>
      <c r="H10133">
        <v>0</v>
      </c>
      <c r="I10133" t="s">
        <v>149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</row>
    <row r="10134" spans="1:25" x14ac:dyDescent="0.3">
      <c r="A10134" s="2">
        <v>45975</v>
      </c>
      <c r="B10134" t="s">
        <v>58</v>
      </c>
      <c r="C10134">
        <v>150</v>
      </c>
      <c r="D10134">
        <v>7</v>
      </c>
      <c r="E10134">
        <v>1.194</v>
      </c>
      <c r="F10134">
        <v>4.6669999999999998</v>
      </c>
      <c r="G10134">
        <v>8.36</v>
      </c>
      <c r="H10134">
        <v>8.36</v>
      </c>
      <c r="I10134" t="s">
        <v>149</v>
      </c>
      <c r="J10134">
        <v>1</v>
      </c>
      <c r="K10134">
        <v>1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34.49</v>
      </c>
      <c r="S10134">
        <v>34.49</v>
      </c>
      <c r="T10134">
        <v>34.49</v>
      </c>
      <c r="U10134">
        <v>34.49</v>
      </c>
      <c r="V10134">
        <v>24.238909830000001</v>
      </c>
      <c r="W10134">
        <v>24.238909830000001</v>
      </c>
      <c r="X10134">
        <v>4.1255980860000001</v>
      </c>
      <c r="Y10134">
        <v>4.1255980860000001</v>
      </c>
    </row>
    <row r="10135" spans="1:25" x14ac:dyDescent="0.3">
      <c r="A10135" s="2">
        <v>45975</v>
      </c>
      <c r="B10135" t="s">
        <v>110</v>
      </c>
      <c r="C10135">
        <v>203</v>
      </c>
      <c r="D10135">
        <v>0</v>
      </c>
      <c r="F10135">
        <v>0</v>
      </c>
      <c r="G10135">
        <v>0</v>
      </c>
      <c r="H10135">
        <v>0</v>
      </c>
      <c r="I10135" t="s">
        <v>149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</row>
    <row r="10136" spans="1:25" x14ac:dyDescent="0.3">
      <c r="A10136" s="2">
        <v>45975</v>
      </c>
      <c r="B10136" t="s">
        <v>34</v>
      </c>
      <c r="C10136">
        <v>572</v>
      </c>
      <c r="D10136">
        <v>4</v>
      </c>
      <c r="E10136">
        <v>1.163</v>
      </c>
      <c r="F10136">
        <v>0.69899999999999995</v>
      </c>
      <c r="G10136">
        <v>4.6500000000000004</v>
      </c>
      <c r="H10136">
        <v>4.6500000000000004</v>
      </c>
      <c r="I10136" t="s">
        <v>149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X10136">
        <v>0</v>
      </c>
      <c r="Y10136">
        <v>0</v>
      </c>
    </row>
    <row r="10137" spans="1:25" x14ac:dyDescent="0.3">
      <c r="A10137" s="2">
        <v>45975</v>
      </c>
      <c r="B10137" t="s">
        <v>34</v>
      </c>
      <c r="C10137">
        <v>318</v>
      </c>
      <c r="D10137">
        <v>3</v>
      </c>
      <c r="E10137">
        <v>0.747</v>
      </c>
      <c r="F10137">
        <v>0.94299999999999995</v>
      </c>
      <c r="G10137">
        <v>2.2400000000000002</v>
      </c>
      <c r="H10137">
        <v>2.2400000000000002</v>
      </c>
      <c r="I10137" t="s">
        <v>149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X10137">
        <v>0</v>
      </c>
      <c r="Y10137">
        <v>0</v>
      </c>
    </row>
    <row r="10138" spans="1:25" x14ac:dyDescent="0.3">
      <c r="A10138" s="2">
        <v>45975</v>
      </c>
      <c r="B10138" t="s">
        <v>58</v>
      </c>
      <c r="C10138">
        <v>394</v>
      </c>
      <c r="D10138">
        <v>6</v>
      </c>
      <c r="E10138">
        <v>0.45</v>
      </c>
      <c r="F10138">
        <v>1.5229999999999999</v>
      </c>
      <c r="G10138">
        <v>2.7</v>
      </c>
      <c r="H10138">
        <v>2.7</v>
      </c>
      <c r="I10138" t="s">
        <v>149</v>
      </c>
      <c r="J10138">
        <v>1</v>
      </c>
      <c r="K10138">
        <v>2</v>
      </c>
      <c r="L10138">
        <v>2</v>
      </c>
      <c r="M10138">
        <v>2</v>
      </c>
      <c r="N10138">
        <v>1</v>
      </c>
      <c r="O10138">
        <v>2</v>
      </c>
      <c r="P10138">
        <v>2</v>
      </c>
      <c r="Q10138">
        <v>2</v>
      </c>
      <c r="R10138">
        <v>13.88</v>
      </c>
      <c r="S10138">
        <v>24.78</v>
      </c>
      <c r="T10138">
        <v>24.78</v>
      </c>
      <c r="U10138">
        <v>24.78</v>
      </c>
      <c r="V10138">
        <v>10.89588378</v>
      </c>
      <c r="W10138">
        <v>10.89588378</v>
      </c>
      <c r="X10138">
        <v>9.1777777779999994</v>
      </c>
      <c r="Y10138">
        <v>9.1777777779999994</v>
      </c>
    </row>
    <row r="10139" spans="1:25" x14ac:dyDescent="0.3">
      <c r="A10139" s="2">
        <v>45975</v>
      </c>
      <c r="B10139" t="s">
        <v>28</v>
      </c>
      <c r="C10139">
        <v>37</v>
      </c>
      <c r="D10139">
        <v>1</v>
      </c>
      <c r="E10139">
        <v>0.44</v>
      </c>
      <c r="F10139">
        <v>2.7029999999999998</v>
      </c>
      <c r="G10139">
        <v>0.44</v>
      </c>
      <c r="H10139">
        <v>0.44</v>
      </c>
      <c r="I10139" t="s">
        <v>149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X10139">
        <v>0</v>
      </c>
      <c r="Y10139">
        <v>0</v>
      </c>
    </row>
    <row r="10140" spans="1:25" x14ac:dyDescent="0.3">
      <c r="A10140" s="2">
        <v>45975</v>
      </c>
      <c r="B10140" t="s">
        <v>110</v>
      </c>
      <c r="C10140">
        <v>3069</v>
      </c>
      <c r="D10140">
        <v>2</v>
      </c>
      <c r="E10140">
        <v>0.82499999999999996</v>
      </c>
      <c r="F10140">
        <v>6.5000000000000002E-2</v>
      </c>
      <c r="G10140">
        <v>1.65</v>
      </c>
      <c r="H10140">
        <v>1.65</v>
      </c>
      <c r="I10140" t="s">
        <v>149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X10140">
        <v>0</v>
      </c>
      <c r="Y10140">
        <v>0</v>
      </c>
    </row>
    <row r="10141" spans="1:25" x14ac:dyDescent="0.3">
      <c r="A10141" s="2">
        <v>45975</v>
      </c>
      <c r="B10141" t="s">
        <v>26</v>
      </c>
      <c r="C10141">
        <v>340</v>
      </c>
      <c r="D10141">
        <v>1</v>
      </c>
      <c r="E10141">
        <v>1.29</v>
      </c>
      <c r="F10141">
        <v>0.29399999999999998</v>
      </c>
      <c r="G10141">
        <v>1.29</v>
      </c>
      <c r="H10141">
        <v>1.29</v>
      </c>
      <c r="I10141" t="s">
        <v>149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X10141">
        <v>0</v>
      </c>
      <c r="Y10141">
        <v>0</v>
      </c>
    </row>
    <row r="10142" spans="1:25" x14ac:dyDescent="0.3">
      <c r="A10142" s="2">
        <v>45975</v>
      </c>
      <c r="B10142" t="s">
        <v>30</v>
      </c>
      <c r="C10142">
        <v>15</v>
      </c>
      <c r="D10142">
        <v>0</v>
      </c>
      <c r="F10142">
        <v>0</v>
      </c>
      <c r="G10142">
        <v>0</v>
      </c>
      <c r="H10142">
        <v>0</v>
      </c>
      <c r="I10142" t="s">
        <v>149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</row>
    <row r="10143" spans="1:25" x14ac:dyDescent="0.3">
      <c r="A10143" s="2">
        <v>45975</v>
      </c>
      <c r="B10143" t="s">
        <v>26</v>
      </c>
      <c r="C10143">
        <v>668</v>
      </c>
      <c r="D10143">
        <v>6</v>
      </c>
      <c r="E10143">
        <v>1.0900000000000001</v>
      </c>
      <c r="F10143">
        <v>0.89800000000000002</v>
      </c>
      <c r="G10143">
        <v>6.54</v>
      </c>
      <c r="H10143">
        <v>6.54</v>
      </c>
      <c r="I10143" t="s">
        <v>149</v>
      </c>
      <c r="J10143">
        <v>1</v>
      </c>
      <c r="K10143">
        <v>1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37.49</v>
      </c>
      <c r="S10143">
        <v>37.49</v>
      </c>
      <c r="T10143">
        <v>37.49</v>
      </c>
      <c r="U10143">
        <v>37.49</v>
      </c>
      <c r="V10143">
        <v>17.444651910000001</v>
      </c>
      <c r="W10143">
        <v>17.444651910000001</v>
      </c>
      <c r="X10143">
        <v>5.7324159019999996</v>
      </c>
      <c r="Y10143">
        <v>5.7324159019999996</v>
      </c>
    </row>
    <row r="10144" spans="1:25" x14ac:dyDescent="0.3">
      <c r="A10144" s="2">
        <v>45975</v>
      </c>
      <c r="B10144" t="s">
        <v>30</v>
      </c>
      <c r="C10144">
        <v>95</v>
      </c>
      <c r="D10144">
        <v>2</v>
      </c>
      <c r="E10144">
        <v>0.74</v>
      </c>
      <c r="F10144">
        <v>2.105</v>
      </c>
      <c r="G10144">
        <v>1.48</v>
      </c>
      <c r="H10144">
        <v>1.48</v>
      </c>
      <c r="I10144" t="s">
        <v>149</v>
      </c>
      <c r="J10144">
        <v>0</v>
      </c>
      <c r="K10144">
        <v>1</v>
      </c>
      <c r="L10144">
        <v>1</v>
      </c>
      <c r="M10144">
        <v>1</v>
      </c>
      <c r="N10144">
        <v>0</v>
      </c>
      <c r="O10144">
        <v>1</v>
      </c>
      <c r="P10144">
        <v>1</v>
      </c>
      <c r="Q10144">
        <v>1</v>
      </c>
      <c r="R10144">
        <v>0</v>
      </c>
      <c r="S10144">
        <v>20.88</v>
      </c>
      <c r="T10144">
        <v>20.88</v>
      </c>
      <c r="U10144">
        <v>20.88</v>
      </c>
      <c r="V10144">
        <v>7.0881226049999997</v>
      </c>
      <c r="W10144">
        <v>7.0881226049999997</v>
      </c>
      <c r="X10144">
        <v>14.10810811</v>
      </c>
      <c r="Y10144">
        <v>14.10810811</v>
      </c>
    </row>
    <row r="10145" spans="1:25" x14ac:dyDescent="0.3">
      <c r="A10145" s="2">
        <v>45975</v>
      </c>
      <c r="B10145" t="s">
        <v>26</v>
      </c>
      <c r="C10145">
        <v>902</v>
      </c>
      <c r="D10145">
        <v>7</v>
      </c>
      <c r="E10145">
        <v>1.399</v>
      </c>
      <c r="F10145">
        <v>0.77600000000000002</v>
      </c>
      <c r="G10145">
        <v>9.7899999999999991</v>
      </c>
      <c r="H10145">
        <v>9.7899999999999991</v>
      </c>
      <c r="I10145" t="s">
        <v>149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X10145">
        <v>0</v>
      </c>
      <c r="Y10145">
        <v>0</v>
      </c>
    </row>
    <row r="10146" spans="1:25" x14ac:dyDescent="0.3">
      <c r="A10146" s="2">
        <v>45975</v>
      </c>
      <c r="B10146" t="s">
        <v>30</v>
      </c>
      <c r="C10146">
        <v>52</v>
      </c>
      <c r="D10146">
        <v>1</v>
      </c>
      <c r="E10146">
        <v>0.52</v>
      </c>
      <c r="F10146">
        <v>1.923</v>
      </c>
      <c r="G10146">
        <v>0.52</v>
      </c>
      <c r="H10146">
        <v>0.52</v>
      </c>
      <c r="I10146" t="s">
        <v>149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X10146">
        <v>0</v>
      </c>
      <c r="Y10146">
        <v>0</v>
      </c>
    </row>
    <row r="10147" spans="1:25" x14ac:dyDescent="0.3">
      <c r="A10147" s="2">
        <v>45975</v>
      </c>
      <c r="B10147" t="s">
        <v>30</v>
      </c>
      <c r="C10147">
        <v>57</v>
      </c>
      <c r="D10147">
        <v>0</v>
      </c>
      <c r="F10147">
        <v>0</v>
      </c>
      <c r="G10147">
        <v>0</v>
      </c>
      <c r="H10147">
        <v>0</v>
      </c>
      <c r="I10147" t="s">
        <v>149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</row>
    <row r="10148" spans="1:25" x14ac:dyDescent="0.3">
      <c r="A10148" s="2">
        <v>45975</v>
      </c>
      <c r="B10148" t="s">
        <v>26</v>
      </c>
      <c r="C10148">
        <v>780</v>
      </c>
      <c r="D10148">
        <v>4</v>
      </c>
      <c r="E10148">
        <v>0.54</v>
      </c>
      <c r="F10148">
        <v>0.51300000000000001</v>
      </c>
      <c r="G10148">
        <v>2.16</v>
      </c>
      <c r="H10148">
        <v>2.16</v>
      </c>
      <c r="I10148" t="s">
        <v>149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X10148">
        <v>0</v>
      </c>
      <c r="Y10148">
        <v>0</v>
      </c>
    </row>
    <row r="10149" spans="1:25" x14ac:dyDescent="0.3">
      <c r="A10149" s="2">
        <v>45975</v>
      </c>
      <c r="B10149" t="s">
        <v>86</v>
      </c>
      <c r="C10149">
        <v>25</v>
      </c>
      <c r="D10149">
        <v>0</v>
      </c>
      <c r="F10149">
        <v>0</v>
      </c>
      <c r="G10149">
        <v>0</v>
      </c>
      <c r="H10149">
        <v>0</v>
      </c>
      <c r="I10149" t="s">
        <v>149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</row>
    <row r="10150" spans="1:25" x14ac:dyDescent="0.3">
      <c r="A10150" s="2">
        <v>45975</v>
      </c>
      <c r="B10150" t="s">
        <v>32</v>
      </c>
      <c r="C10150">
        <v>128</v>
      </c>
      <c r="D10150">
        <v>1</v>
      </c>
      <c r="E10150">
        <v>1.1399999999999999</v>
      </c>
      <c r="F10150">
        <v>0.78100000000000003</v>
      </c>
      <c r="G10150">
        <v>1.1399999999999999</v>
      </c>
      <c r="H10150">
        <v>1.1399999999999999</v>
      </c>
      <c r="I10150" t="s">
        <v>149</v>
      </c>
      <c r="J10150">
        <v>1</v>
      </c>
      <c r="K10150">
        <v>1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21.49</v>
      </c>
      <c r="S10150">
        <v>21.49</v>
      </c>
      <c r="T10150">
        <v>21.49</v>
      </c>
      <c r="U10150">
        <v>21.49</v>
      </c>
      <c r="V10150">
        <v>5.3047929270000003</v>
      </c>
      <c r="W10150">
        <v>5.3047929270000003</v>
      </c>
      <c r="X10150">
        <v>18.850877189999999</v>
      </c>
      <c r="Y10150">
        <v>18.850877189999999</v>
      </c>
    </row>
    <row r="10151" spans="1:25" x14ac:dyDescent="0.3">
      <c r="A10151" s="2">
        <v>45975</v>
      </c>
      <c r="B10151" t="s">
        <v>46</v>
      </c>
      <c r="C10151">
        <v>54</v>
      </c>
      <c r="D10151">
        <v>0</v>
      </c>
      <c r="F10151">
        <v>0</v>
      </c>
      <c r="G10151">
        <v>0</v>
      </c>
      <c r="H10151">
        <v>0</v>
      </c>
      <c r="I10151" t="s">
        <v>149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</row>
    <row r="10152" spans="1:25" x14ac:dyDescent="0.3">
      <c r="A10152" s="2">
        <v>45975</v>
      </c>
      <c r="B10152" t="s">
        <v>38</v>
      </c>
      <c r="C10152">
        <v>825</v>
      </c>
      <c r="D10152">
        <v>10</v>
      </c>
      <c r="E10152">
        <v>0.93700000000000006</v>
      </c>
      <c r="F10152">
        <v>1.212</v>
      </c>
      <c r="G10152">
        <v>9.3699999999999992</v>
      </c>
      <c r="H10152">
        <v>9.3699999999999992</v>
      </c>
      <c r="I10152" t="s">
        <v>149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X10152">
        <v>0</v>
      </c>
      <c r="Y10152">
        <v>0</v>
      </c>
    </row>
    <row r="10153" spans="1:25" x14ac:dyDescent="0.3">
      <c r="A10153" s="2">
        <v>45975</v>
      </c>
      <c r="B10153" t="s">
        <v>46</v>
      </c>
      <c r="C10153">
        <v>131</v>
      </c>
      <c r="D10153">
        <v>0</v>
      </c>
      <c r="F10153">
        <v>0</v>
      </c>
      <c r="G10153">
        <v>0</v>
      </c>
      <c r="H10153">
        <v>0</v>
      </c>
      <c r="I10153" t="s">
        <v>149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</row>
    <row r="10154" spans="1:25" x14ac:dyDescent="0.3">
      <c r="A10154" s="2">
        <v>45975</v>
      </c>
      <c r="B10154" t="s">
        <v>38</v>
      </c>
      <c r="C10154">
        <v>7014</v>
      </c>
      <c r="D10154">
        <v>26</v>
      </c>
      <c r="E10154">
        <v>0.91800000000000004</v>
      </c>
      <c r="F10154">
        <v>0.371</v>
      </c>
      <c r="G10154">
        <v>23.87</v>
      </c>
      <c r="H10154">
        <v>23.87</v>
      </c>
      <c r="I10154" t="s">
        <v>149</v>
      </c>
      <c r="J10154">
        <v>1</v>
      </c>
      <c r="K10154">
        <v>1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29.88</v>
      </c>
      <c r="S10154">
        <v>29.88</v>
      </c>
      <c r="T10154">
        <v>29.88</v>
      </c>
      <c r="U10154">
        <v>29.88</v>
      </c>
      <c r="V10154">
        <v>79.886211509999995</v>
      </c>
      <c r="W10154">
        <v>79.886211509999995</v>
      </c>
      <c r="X10154">
        <v>1.2517804779999999</v>
      </c>
      <c r="Y10154">
        <v>1.2517804779999999</v>
      </c>
    </row>
    <row r="10155" spans="1:25" x14ac:dyDescent="0.3">
      <c r="A10155" s="2">
        <v>45975</v>
      </c>
      <c r="B10155" t="s">
        <v>86</v>
      </c>
      <c r="C10155">
        <v>348</v>
      </c>
      <c r="D10155">
        <v>1</v>
      </c>
      <c r="E10155">
        <v>1.34</v>
      </c>
      <c r="F10155">
        <v>0.28699999999999998</v>
      </c>
      <c r="G10155">
        <v>1.34</v>
      </c>
      <c r="H10155">
        <v>1.34</v>
      </c>
      <c r="I10155" t="s">
        <v>149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X10155">
        <v>0</v>
      </c>
      <c r="Y10155">
        <v>0</v>
      </c>
    </row>
    <row r="10156" spans="1:25" x14ac:dyDescent="0.3">
      <c r="A10156" s="2">
        <v>45975</v>
      </c>
      <c r="B10156" t="s">
        <v>32</v>
      </c>
      <c r="C10156">
        <v>310</v>
      </c>
      <c r="D10156">
        <v>2</v>
      </c>
      <c r="E10156">
        <v>0.56499999999999995</v>
      </c>
      <c r="F10156">
        <v>0.64500000000000002</v>
      </c>
      <c r="G10156">
        <v>1.1299999999999999</v>
      </c>
      <c r="H10156">
        <v>1.1299999999999999</v>
      </c>
      <c r="I10156" t="s">
        <v>149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X10156">
        <v>0</v>
      </c>
      <c r="Y10156">
        <v>0</v>
      </c>
    </row>
    <row r="10157" spans="1:25" x14ac:dyDescent="0.3">
      <c r="A10157" s="2">
        <v>45975</v>
      </c>
      <c r="B10157" t="s">
        <v>38</v>
      </c>
      <c r="C10157">
        <v>922</v>
      </c>
      <c r="D10157">
        <v>6</v>
      </c>
      <c r="E10157">
        <v>1.113</v>
      </c>
      <c r="F10157">
        <v>0.65100000000000002</v>
      </c>
      <c r="G10157">
        <v>6.68</v>
      </c>
      <c r="H10157">
        <v>6.68</v>
      </c>
      <c r="I10157" t="s">
        <v>149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X10157">
        <v>0</v>
      </c>
      <c r="Y10157">
        <v>0</v>
      </c>
    </row>
    <row r="10158" spans="1:25" x14ac:dyDescent="0.3">
      <c r="A10158" s="2">
        <v>45975</v>
      </c>
      <c r="B10158" t="s">
        <v>86</v>
      </c>
      <c r="C10158">
        <v>365</v>
      </c>
      <c r="D10158">
        <v>2</v>
      </c>
      <c r="E10158">
        <v>1.8</v>
      </c>
      <c r="F10158">
        <v>0.54800000000000004</v>
      </c>
      <c r="G10158">
        <v>3.6</v>
      </c>
      <c r="H10158">
        <v>3.6</v>
      </c>
      <c r="I10158" t="s">
        <v>149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X10158">
        <v>0</v>
      </c>
      <c r="Y10158">
        <v>0</v>
      </c>
    </row>
    <row r="10159" spans="1:25" x14ac:dyDescent="0.3">
      <c r="A10159" s="2">
        <v>45975</v>
      </c>
      <c r="B10159" t="s">
        <v>32</v>
      </c>
      <c r="C10159">
        <v>47</v>
      </c>
      <c r="D10159">
        <v>0</v>
      </c>
      <c r="F10159">
        <v>0</v>
      </c>
      <c r="G10159">
        <v>0</v>
      </c>
      <c r="H10159">
        <v>0</v>
      </c>
      <c r="I10159" t="s">
        <v>149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</row>
    <row r="10160" spans="1:25" x14ac:dyDescent="0.3">
      <c r="A10160" s="2">
        <v>45975</v>
      </c>
      <c r="B10160" t="s">
        <v>46</v>
      </c>
      <c r="C10160">
        <v>631</v>
      </c>
      <c r="D10160">
        <v>3</v>
      </c>
      <c r="E10160">
        <v>2</v>
      </c>
      <c r="F10160">
        <v>0.47499999999999998</v>
      </c>
      <c r="G10160">
        <v>6</v>
      </c>
      <c r="H10160">
        <v>6</v>
      </c>
      <c r="I10160" t="s">
        <v>149</v>
      </c>
      <c r="J10160">
        <v>1</v>
      </c>
      <c r="K10160">
        <v>1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30.49</v>
      </c>
      <c r="S10160">
        <v>30.49</v>
      </c>
      <c r="T10160">
        <v>30.49</v>
      </c>
      <c r="U10160">
        <v>30.49</v>
      </c>
      <c r="V10160">
        <v>19.678583140000001</v>
      </c>
      <c r="W10160">
        <v>19.678583140000001</v>
      </c>
      <c r="X10160">
        <v>5.0816666670000004</v>
      </c>
      <c r="Y10160">
        <v>5.0816666670000004</v>
      </c>
    </row>
    <row r="10161" spans="1:25" x14ac:dyDescent="0.3">
      <c r="A10161" s="2">
        <v>45975</v>
      </c>
      <c r="B10161" t="s">
        <v>86</v>
      </c>
      <c r="C10161">
        <v>709</v>
      </c>
      <c r="D10161">
        <v>1</v>
      </c>
      <c r="E10161">
        <v>1.35</v>
      </c>
      <c r="F10161">
        <v>0.14099999999999999</v>
      </c>
      <c r="G10161">
        <v>1.35</v>
      </c>
      <c r="H10161">
        <v>1.35</v>
      </c>
      <c r="I10161" t="s">
        <v>149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X10161">
        <v>0</v>
      </c>
      <c r="Y10161">
        <v>0</v>
      </c>
    </row>
    <row r="10162" spans="1:25" x14ac:dyDescent="0.3">
      <c r="A10162" s="2">
        <v>45975</v>
      </c>
      <c r="B10162" t="s">
        <v>46</v>
      </c>
      <c r="C10162">
        <v>141</v>
      </c>
      <c r="D10162">
        <v>2</v>
      </c>
      <c r="E10162">
        <v>0.8</v>
      </c>
      <c r="F10162">
        <v>1.4179999999999999</v>
      </c>
      <c r="G10162">
        <v>1.6</v>
      </c>
      <c r="H10162">
        <v>1.6</v>
      </c>
      <c r="I10162" t="s">
        <v>149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X10162">
        <v>0</v>
      </c>
      <c r="Y10162">
        <v>0</v>
      </c>
    </row>
    <row r="10163" spans="1:25" x14ac:dyDescent="0.3">
      <c r="A10163" s="2">
        <v>45975</v>
      </c>
      <c r="B10163" t="s">
        <v>32</v>
      </c>
      <c r="C10163">
        <v>710</v>
      </c>
      <c r="D10163">
        <v>5</v>
      </c>
      <c r="E10163">
        <v>0.67200000000000004</v>
      </c>
      <c r="F10163">
        <v>0.70399999999999996</v>
      </c>
      <c r="G10163">
        <v>3.36</v>
      </c>
      <c r="H10163">
        <v>3.36</v>
      </c>
      <c r="I10163" t="s">
        <v>149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X10163">
        <v>0</v>
      </c>
      <c r="Y10163">
        <v>0</v>
      </c>
    </row>
    <row r="10164" spans="1:25" x14ac:dyDescent="0.3">
      <c r="A10164" s="2">
        <v>45975</v>
      </c>
      <c r="B10164" t="s">
        <v>38</v>
      </c>
      <c r="C10164">
        <v>2799</v>
      </c>
      <c r="D10164">
        <v>20</v>
      </c>
      <c r="E10164">
        <v>0.44900000000000001</v>
      </c>
      <c r="F10164">
        <v>0.71499999999999997</v>
      </c>
      <c r="G10164">
        <v>8.9700000000000006</v>
      </c>
      <c r="H10164">
        <v>8.9700000000000006</v>
      </c>
      <c r="I10164" t="s">
        <v>149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X10164">
        <v>0</v>
      </c>
      <c r="Y10164">
        <v>0</v>
      </c>
    </row>
    <row r="10165" spans="1:25" x14ac:dyDescent="0.3">
      <c r="A10165" s="2">
        <v>45975</v>
      </c>
      <c r="B10165" t="s">
        <v>40</v>
      </c>
      <c r="C10165">
        <v>200</v>
      </c>
      <c r="D10165">
        <v>0</v>
      </c>
      <c r="F10165">
        <v>0</v>
      </c>
      <c r="G10165">
        <v>0</v>
      </c>
      <c r="H10165">
        <v>0</v>
      </c>
      <c r="I10165" t="s">
        <v>149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</row>
    <row r="10166" spans="1:25" x14ac:dyDescent="0.3">
      <c r="A10166" s="2">
        <v>45975</v>
      </c>
      <c r="B10166" t="s">
        <v>76</v>
      </c>
      <c r="C10166">
        <v>292</v>
      </c>
      <c r="D10166">
        <v>1</v>
      </c>
      <c r="E10166">
        <v>2.6</v>
      </c>
      <c r="F10166">
        <v>0.34200000000000003</v>
      </c>
      <c r="G10166">
        <v>2.6</v>
      </c>
      <c r="H10166">
        <v>2.6</v>
      </c>
      <c r="I10166" t="s">
        <v>149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X10166">
        <v>0</v>
      </c>
      <c r="Y10166">
        <v>0</v>
      </c>
    </row>
    <row r="10167" spans="1:25" x14ac:dyDescent="0.3">
      <c r="A10167" s="2">
        <v>45975</v>
      </c>
      <c r="B10167" t="s">
        <v>92</v>
      </c>
      <c r="C10167">
        <v>124</v>
      </c>
      <c r="D10167">
        <v>0</v>
      </c>
      <c r="F10167">
        <v>0</v>
      </c>
      <c r="G10167">
        <v>0</v>
      </c>
      <c r="H10167">
        <v>0</v>
      </c>
      <c r="I10167" t="s">
        <v>149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</row>
    <row r="10168" spans="1:25" x14ac:dyDescent="0.3">
      <c r="A10168" s="2">
        <v>45975</v>
      </c>
      <c r="B10168" t="s">
        <v>68</v>
      </c>
      <c r="C10168">
        <v>348</v>
      </c>
      <c r="D10168">
        <v>0</v>
      </c>
      <c r="F10168">
        <v>0</v>
      </c>
      <c r="G10168">
        <v>0</v>
      </c>
      <c r="H10168">
        <v>0</v>
      </c>
      <c r="I10168" t="s">
        <v>149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</row>
    <row r="10169" spans="1:25" x14ac:dyDescent="0.3">
      <c r="A10169" s="2">
        <v>45975</v>
      </c>
      <c r="B10169" t="s">
        <v>70</v>
      </c>
      <c r="C10169">
        <v>655</v>
      </c>
      <c r="D10169">
        <v>1</v>
      </c>
      <c r="E10169">
        <v>5.72</v>
      </c>
      <c r="F10169">
        <v>0.153</v>
      </c>
      <c r="G10169">
        <v>5.72</v>
      </c>
      <c r="H10169">
        <v>5.72</v>
      </c>
      <c r="I10169" t="s">
        <v>149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X10169">
        <v>0</v>
      </c>
      <c r="Y10169">
        <v>0</v>
      </c>
    </row>
    <row r="10170" spans="1:25" x14ac:dyDescent="0.3">
      <c r="A10170" s="2">
        <v>45975</v>
      </c>
      <c r="B10170" t="s">
        <v>78</v>
      </c>
      <c r="C10170">
        <v>177</v>
      </c>
      <c r="D10170">
        <v>1</v>
      </c>
      <c r="E10170">
        <v>3.85</v>
      </c>
      <c r="F10170">
        <v>0.56499999999999995</v>
      </c>
      <c r="G10170">
        <v>3.85</v>
      </c>
      <c r="H10170">
        <v>3.85</v>
      </c>
      <c r="I10170" t="s">
        <v>149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X10170">
        <v>0</v>
      </c>
      <c r="Y10170">
        <v>0</v>
      </c>
    </row>
    <row r="10171" spans="1:25" x14ac:dyDescent="0.3">
      <c r="A10171" s="2">
        <v>45975</v>
      </c>
      <c r="B10171" t="s">
        <v>74</v>
      </c>
      <c r="C10171">
        <v>44</v>
      </c>
      <c r="D10171">
        <v>0</v>
      </c>
      <c r="F10171">
        <v>0</v>
      </c>
      <c r="G10171">
        <v>0</v>
      </c>
      <c r="H10171">
        <v>0</v>
      </c>
      <c r="I10171" t="s">
        <v>149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</row>
    <row r="10172" spans="1:25" x14ac:dyDescent="0.3">
      <c r="A10172" s="2">
        <v>45975</v>
      </c>
      <c r="B10172" t="s">
        <v>64</v>
      </c>
      <c r="C10172">
        <v>612</v>
      </c>
      <c r="D10172">
        <v>1</v>
      </c>
      <c r="E10172">
        <v>3.3</v>
      </c>
      <c r="F10172">
        <v>0.16300000000000001</v>
      </c>
      <c r="G10172">
        <v>3.3</v>
      </c>
      <c r="H10172">
        <v>3.3</v>
      </c>
      <c r="I10172" t="s">
        <v>149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X10172">
        <v>0</v>
      </c>
      <c r="Y10172">
        <v>0</v>
      </c>
    </row>
    <row r="10173" spans="1:25" x14ac:dyDescent="0.3">
      <c r="A10173" s="2">
        <v>45975</v>
      </c>
      <c r="B10173" t="s">
        <v>86</v>
      </c>
      <c r="C10173">
        <v>226</v>
      </c>
      <c r="D10173">
        <v>0</v>
      </c>
      <c r="F10173">
        <v>0</v>
      </c>
      <c r="G10173">
        <v>0</v>
      </c>
      <c r="H10173">
        <v>0</v>
      </c>
      <c r="I10173" t="s">
        <v>149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</row>
    <row r="10174" spans="1:25" x14ac:dyDescent="0.3">
      <c r="A10174" s="2">
        <v>45975</v>
      </c>
      <c r="B10174" t="s">
        <v>86</v>
      </c>
      <c r="C10174">
        <v>62</v>
      </c>
      <c r="D10174">
        <v>0</v>
      </c>
      <c r="F10174">
        <v>0</v>
      </c>
      <c r="G10174">
        <v>0</v>
      </c>
      <c r="H10174">
        <v>0</v>
      </c>
      <c r="I10174" t="s">
        <v>149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</row>
    <row r="10175" spans="1:25" x14ac:dyDescent="0.3">
      <c r="A10175" s="2">
        <v>45975</v>
      </c>
      <c r="B10175" t="s">
        <v>66</v>
      </c>
      <c r="C10175">
        <v>54</v>
      </c>
      <c r="D10175">
        <v>0</v>
      </c>
      <c r="F10175">
        <v>0</v>
      </c>
      <c r="G10175">
        <v>0</v>
      </c>
      <c r="H10175">
        <v>0</v>
      </c>
      <c r="I10175" t="s">
        <v>149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</row>
    <row r="10176" spans="1:25" x14ac:dyDescent="0.3">
      <c r="A10176" s="2">
        <v>45976</v>
      </c>
      <c r="B10176" t="s">
        <v>44</v>
      </c>
      <c r="C10176">
        <v>1461</v>
      </c>
      <c r="D10176">
        <v>11</v>
      </c>
      <c r="E10176">
        <v>1.444</v>
      </c>
      <c r="F10176">
        <v>0.753</v>
      </c>
      <c r="G10176">
        <v>15.88</v>
      </c>
      <c r="H10176">
        <v>15.88</v>
      </c>
      <c r="I10176" t="s">
        <v>149</v>
      </c>
      <c r="J10176">
        <v>1</v>
      </c>
      <c r="K10176">
        <v>3</v>
      </c>
      <c r="L10176">
        <v>3</v>
      </c>
      <c r="M10176">
        <v>3</v>
      </c>
      <c r="N10176">
        <v>1</v>
      </c>
      <c r="O10176">
        <v>3</v>
      </c>
      <c r="P10176">
        <v>3</v>
      </c>
      <c r="Q10176">
        <v>3</v>
      </c>
      <c r="R10176">
        <v>22.49</v>
      </c>
      <c r="S10176">
        <v>69.86</v>
      </c>
      <c r="T10176">
        <v>69.86</v>
      </c>
      <c r="U10176">
        <v>69.86</v>
      </c>
      <c r="V10176">
        <v>22.731176640000001</v>
      </c>
      <c r="W10176">
        <v>22.731176640000001</v>
      </c>
      <c r="X10176">
        <v>4.3992443320000003</v>
      </c>
      <c r="Y10176">
        <v>4.3992443320000003</v>
      </c>
    </row>
    <row r="10177" spans="1:25" x14ac:dyDescent="0.3">
      <c r="A10177" s="2">
        <v>45976</v>
      </c>
      <c r="B10177" t="s">
        <v>42</v>
      </c>
      <c r="C10177">
        <v>5214</v>
      </c>
      <c r="D10177">
        <v>55</v>
      </c>
      <c r="E10177">
        <v>2.0379999999999998</v>
      </c>
      <c r="F10177">
        <v>1.0549999999999999</v>
      </c>
      <c r="G10177">
        <v>112.11</v>
      </c>
      <c r="H10177">
        <v>112.11</v>
      </c>
      <c r="I10177" t="s">
        <v>149</v>
      </c>
      <c r="J10177">
        <v>8</v>
      </c>
      <c r="K10177">
        <v>10</v>
      </c>
      <c r="L10177">
        <v>10</v>
      </c>
      <c r="M10177">
        <v>10</v>
      </c>
      <c r="N10177">
        <v>8</v>
      </c>
      <c r="O10177">
        <v>10</v>
      </c>
      <c r="P10177">
        <v>10</v>
      </c>
      <c r="Q10177">
        <v>10</v>
      </c>
      <c r="R10177">
        <v>217.76</v>
      </c>
      <c r="S10177">
        <v>285.13</v>
      </c>
      <c r="T10177">
        <v>285.13</v>
      </c>
      <c r="U10177">
        <v>285.13</v>
      </c>
      <c r="V10177">
        <v>39.318907170000003</v>
      </c>
      <c r="W10177">
        <v>39.318907170000003</v>
      </c>
      <c r="X10177">
        <v>2.5433056820000002</v>
      </c>
      <c r="Y10177">
        <v>2.5433056820000002</v>
      </c>
    </row>
    <row r="10178" spans="1:25" x14ac:dyDescent="0.3">
      <c r="A10178" s="2">
        <v>45976</v>
      </c>
      <c r="B10178" t="s">
        <v>40</v>
      </c>
      <c r="C10178">
        <v>2818</v>
      </c>
      <c r="D10178">
        <v>32</v>
      </c>
      <c r="E10178">
        <v>2.42</v>
      </c>
      <c r="F10178">
        <v>1.1359999999999999</v>
      </c>
      <c r="G10178">
        <v>77.44</v>
      </c>
      <c r="H10178">
        <v>77.44</v>
      </c>
      <c r="I10178" t="s">
        <v>149</v>
      </c>
      <c r="J10178">
        <v>2</v>
      </c>
      <c r="K10178">
        <v>4</v>
      </c>
      <c r="L10178">
        <v>4</v>
      </c>
      <c r="M10178">
        <v>4</v>
      </c>
      <c r="N10178">
        <v>2</v>
      </c>
      <c r="O10178">
        <v>4</v>
      </c>
      <c r="P10178">
        <v>4</v>
      </c>
      <c r="Q10178">
        <v>4</v>
      </c>
      <c r="R10178">
        <v>59.76</v>
      </c>
      <c r="S10178">
        <v>114.52</v>
      </c>
      <c r="T10178">
        <v>114.52</v>
      </c>
      <c r="U10178">
        <v>114.52</v>
      </c>
      <c r="V10178">
        <v>67.621376179999999</v>
      </c>
      <c r="W10178">
        <v>67.621376179999999</v>
      </c>
      <c r="X10178">
        <v>1.4788223140000001</v>
      </c>
      <c r="Y10178">
        <v>1.4788223140000001</v>
      </c>
    </row>
    <row r="10179" spans="1:25" x14ac:dyDescent="0.3">
      <c r="A10179" s="2">
        <v>45976</v>
      </c>
      <c r="B10179" t="s">
        <v>46</v>
      </c>
      <c r="C10179">
        <v>2272</v>
      </c>
      <c r="D10179">
        <v>14</v>
      </c>
      <c r="E10179">
        <v>3.6360000000000001</v>
      </c>
      <c r="F10179">
        <v>0.61599999999999999</v>
      </c>
      <c r="G10179">
        <v>50.9</v>
      </c>
      <c r="H10179">
        <v>50.9</v>
      </c>
      <c r="I10179" t="s">
        <v>149</v>
      </c>
      <c r="J10179">
        <v>2</v>
      </c>
      <c r="K10179">
        <v>2</v>
      </c>
      <c r="L10179">
        <v>2</v>
      </c>
      <c r="M10179">
        <v>2</v>
      </c>
      <c r="N10179">
        <v>2</v>
      </c>
      <c r="O10179">
        <v>2</v>
      </c>
      <c r="P10179">
        <v>2</v>
      </c>
      <c r="Q10179">
        <v>2</v>
      </c>
      <c r="R10179">
        <v>64.48</v>
      </c>
      <c r="S10179">
        <v>64.48</v>
      </c>
      <c r="T10179">
        <v>64.48</v>
      </c>
      <c r="U10179">
        <v>64.48</v>
      </c>
      <c r="V10179">
        <v>78.939205959999995</v>
      </c>
      <c r="W10179">
        <v>78.939205959999995</v>
      </c>
      <c r="X10179">
        <v>1.266797642</v>
      </c>
      <c r="Y10179">
        <v>1.266797642</v>
      </c>
    </row>
    <row r="10180" spans="1:25" x14ac:dyDescent="0.3">
      <c r="A10180" s="2">
        <v>45976</v>
      </c>
      <c r="B10180" t="s">
        <v>62</v>
      </c>
      <c r="C10180">
        <v>1152</v>
      </c>
      <c r="D10180">
        <v>5</v>
      </c>
      <c r="E10180">
        <v>5.7679999999999998</v>
      </c>
      <c r="F10180">
        <v>0.434</v>
      </c>
      <c r="G10180">
        <v>28.84</v>
      </c>
      <c r="H10180">
        <v>28.84</v>
      </c>
      <c r="I10180" t="s">
        <v>149</v>
      </c>
      <c r="J10180">
        <v>2</v>
      </c>
      <c r="K10180">
        <v>2</v>
      </c>
      <c r="L10180">
        <v>2</v>
      </c>
      <c r="M10180">
        <v>2</v>
      </c>
      <c r="N10180">
        <v>3</v>
      </c>
      <c r="O10180">
        <v>3</v>
      </c>
      <c r="P10180">
        <v>3</v>
      </c>
      <c r="Q10180">
        <v>3</v>
      </c>
      <c r="R10180">
        <v>184.88</v>
      </c>
      <c r="S10180">
        <v>184.88</v>
      </c>
      <c r="T10180">
        <v>184.88</v>
      </c>
      <c r="U10180">
        <v>184.88</v>
      </c>
      <c r="V10180">
        <v>15.599307659999999</v>
      </c>
      <c r="W10180">
        <v>15.599307659999999</v>
      </c>
      <c r="X10180">
        <v>6.4105409150000003</v>
      </c>
      <c r="Y10180">
        <v>6.4105409150000003</v>
      </c>
    </row>
    <row r="10181" spans="1:25" x14ac:dyDescent="0.3">
      <c r="A10181" s="2">
        <v>45976</v>
      </c>
      <c r="B10181" t="s">
        <v>38</v>
      </c>
      <c r="C10181">
        <v>2415</v>
      </c>
      <c r="D10181">
        <v>20</v>
      </c>
      <c r="E10181">
        <v>1.573</v>
      </c>
      <c r="F10181">
        <v>0.82799999999999996</v>
      </c>
      <c r="G10181">
        <v>31.45</v>
      </c>
      <c r="H10181">
        <v>31.45</v>
      </c>
      <c r="I10181" t="s">
        <v>149</v>
      </c>
      <c r="J10181">
        <v>3</v>
      </c>
      <c r="K10181">
        <v>4</v>
      </c>
      <c r="L10181">
        <v>4</v>
      </c>
      <c r="M10181">
        <v>4</v>
      </c>
      <c r="N10181">
        <v>3</v>
      </c>
      <c r="O10181">
        <v>4</v>
      </c>
      <c r="P10181">
        <v>4</v>
      </c>
      <c r="Q10181">
        <v>4</v>
      </c>
      <c r="R10181">
        <v>97.86</v>
      </c>
      <c r="S10181">
        <v>122.74</v>
      </c>
      <c r="T10181">
        <v>122.74</v>
      </c>
      <c r="U10181">
        <v>122.74</v>
      </c>
      <c r="V10181">
        <v>25.623268700000001</v>
      </c>
      <c r="W10181">
        <v>25.623268700000001</v>
      </c>
      <c r="X10181">
        <v>3.9027027030000001</v>
      </c>
      <c r="Y10181">
        <v>3.9027027030000001</v>
      </c>
    </row>
    <row r="10182" spans="1:25" x14ac:dyDescent="0.3">
      <c r="A10182" s="2">
        <v>45976</v>
      </c>
      <c r="B10182" t="s">
        <v>84</v>
      </c>
      <c r="C10182">
        <v>2352</v>
      </c>
      <c r="D10182">
        <v>12</v>
      </c>
      <c r="E10182">
        <v>2.101</v>
      </c>
      <c r="F10182">
        <v>0.51</v>
      </c>
      <c r="G10182">
        <v>25.21</v>
      </c>
      <c r="H10182">
        <v>25.21</v>
      </c>
      <c r="I10182" t="s">
        <v>149</v>
      </c>
      <c r="J10182">
        <v>3</v>
      </c>
      <c r="K10182">
        <v>3</v>
      </c>
      <c r="L10182">
        <v>3</v>
      </c>
      <c r="M10182">
        <v>3</v>
      </c>
      <c r="N10182">
        <v>3</v>
      </c>
      <c r="O10182">
        <v>3</v>
      </c>
      <c r="P10182">
        <v>3</v>
      </c>
      <c r="Q10182">
        <v>3</v>
      </c>
      <c r="R10182">
        <v>92.86</v>
      </c>
      <c r="S10182">
        <v>92.86</v>
      </c>
      <c r="T10182">
        <v>92.86</v>
      </c>
      <c r="U10182">
        <v>92.86</v>
      </c>
      <c r="V10182">
        <v>27.148395430000001</v>
      </c>
      <c r="W10182">
        <v>27.148395430000001</v>
      </c>
      <c r="X10182">
        <v>3.6834589449999999</v>
      </c>
      <c r="Y10182">
        <v>3.6834589449999999</v>
      </c>
    </row>
    <row r="10183" spans="1:25" x14ac:dyDescent="0.3">
      <c r="A10183" s="2">
        <v>45976</v>
      </c>
      <c r="B10183" t="s">
        <v>56</v>
      </c>
      <c r="C10183">
        <v>704</v>
      </c>
      <c r="D10183">
        <v>7</v>
      </c>
      <c r="E10183">
        <v>2.2029999999999998</v>
      </c>
      <c r="F10183">
        <v>0.99399999999999999</v>
      </c>
      <c r="G10183">
        <v>15.42</v>
      </c>
      <c r="H10183">
        <v>15.42</v>
      </c>
      <c r="I10183" t="s">
        <v>149</v>
      </c>
      <c r="J10183">
        <v>2</v>
      </c>
      <c r="K10183">
        <v>4</v>
      </c>
      <c r="L10183">
        <v>4</v>
      </c>
      <c r="M10183">
        <v>4</v>
      </c>
      <c r="N10183">
        <v>2</v>
      </c>
      <c r="O10183">
        <v>4</v>
      </c>
      <c r="P10183">
        <v>4</v>
      </c>
      <c r="Q10183">
        <v>4</v>
      </c>
      <c r="R10183">
        <v>67.86</v>
      </c>
      <c r="S10183">
        <v>132.62</v>
      </c>
      <c r="T10183">
        <v>132.62</v>
      </c>
      <c r="U10183">
        <v>132.62</v>
      </c>
      <c r="V10183">
        <v>11.627205549999999</v>
      </c>
      <c r="W10183">
        <v>11.627205549999999</v>
      </c>
      <c r="X10183">
        <v>8.6005188070000003</v>
      </c>
      <c r="Y10183">
        <v>8.6005188070000003</v>
      </c>
    </row>
    <row r="10184" spans="1:25" x14ac:dyDescent="0.3">
      <c r="A10184" s="2">
        <v>45976</v>
      </c>
      <c r="B10184" t="s">
        <v>50</v>
      </c>
      <c r="C10184">
        <v>1437</v>
      </c>
      <c r="D10184">
        <v>6</v>
      </c>
      <c r="E10184">
        <v>1.532</v>
      </c>
      <c r="F10184">
        <v>0.41799999999999998</v>
      </c>
      <c r="G10184">
        <v>9.19</v>
      </c>
      <c r="H10184">
        <v>9.19</v>
      </c>
      <c r="I10184" t="s">
        <v>149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X10184">
        <v>0</v>
      </c>
      <c r="Y10184">
        <v>0</v>
      </c>
    </row>
    <row r="10185" spans="1:25" x14ac:dyDescent="0.3">
      <c r="A10185" s="2">
        <v>45976</v>
      </c>
      <c r="B10185" t="s">
        <v>60</v>
      </c>
      <c r="C10185">
        <v>881</v>
      </c>
      <c r="D10185">
        <v>8</v>
      </c>
      <c r="E10185">
        <v>1.423</v>
      </c>
      <c r="F10185">
        <v>0.90800000000000003</v>
      </c>
      <c r="G10185">
        <v>11.38</v>
      </c>
      <c r="H10185">
        <v>11.38</v>
      </c>
      <c r="I10185" t="s">
        <v>149</v>
      </c>
      <c r="J10185">
        <v>4</v>
      </c>
      <c r="K10185">
        <v>4</v>
      </c>
      <c r="L10185">
        <v>4</v>
      </c>
      <c r="M10185">
        <v>4</v>
      </c>
      <c r="N10185">
        <v>4</v>
      </c>
      <c r="O10185">
        <v>4</v>
      </c>
      <c r="P10185">
        <v>4</v>
      </c>
      <c r="Q10185">
        <v>4</v>
      </c>
      <c r="R10185">
        <v>82.62</v>
      </c>
      <c r="S10185">
        <v>82.62</v>
      </c>
      <c r="T10185">
        <v>82.62</v>
      </c>
      <c r="U10185">
        <v>82.62</v>
      </c>
      <c r="V10185">
        <v>13.77390462</v>
      </c>
      <c r="W10185">
        <v>13.77390462</v>
      </c>
      <c r="X10185">
        <v>7.260105448</v>
      </c>
      <c r="Y10185">
        <v>7.260105448</v>
      </c>
    </row>
    <row r="10186" spans="1:25" x14ac:dyDescent="0.3">
      <c r="A10186" s="2">
        <v>45976</v>
      </c>
      <c r="B10186" t="s">
        <v>86</v>
      </c>
      <c r="C10186">
        <v>676</v>
      </c>
      <c r="D10186">
        <v>7</v>
      </c>
      <c r="E10186">
        <v>4.3840000000000003</v>
      </c>
      <c r="F10186">
        <v>1.036</v>
      </c>
      <c r="G10186">
        <v>30.69</v>
      </c>
      <c r="H10186">
        <v>30.69</v>
      </c>
      <c r="I10186" t="s">
        <v>149</v>
      </c>
      <c r="J10186">
        <v>0</v>
      </c>
      <c r="K10186">
        <v>1</v>
      </c>
      <c r="L10186">
        <v>1</v>
      </c>
      <c r="M10186">
        <v>1</v>
      </c>
      <c r="N10186">
        <v>0</v>
      </c>
      <c r="O10186">
        <v>1</v>
      </c>
      <c r="P10186">
        <v>1</v>
      </c>
      <c r="Q10186">
        <v>1</v>
      </c>
      <c r="R10186">
        <v>0</v>
      </c>
      <c r="S10186">
        <v>35.880000000000003</v>
      </c>
      <c r="T10186">
        <v>35.880000000000003</v>
      </c>
      <c r="U10186">
        <v>35.880000000000003</v>
      </c>
      <c r="V10186">
        <v>85.535117060000005</v>
      </c>
      <c r="W10186">
        <v>85.535117060000005</v>
      </c>
      <c r="X10186">
        <v>1.1691104590000001</v>
      </c>
      <c r="Y10186">
        <v>1.1691104590000001</v>
      </c>
    </row>
    <row r="10187" spans="1:25" x14ac:dyDescent="0.3">
      <c r="A10187" s="2">
        <v>45976</v>
      </c>
      <c r="B10187" t="s">
        <v>36</v>
      </c>
      <c r="C10187">
        <v>1484</v>
      </c>
      <c r="D10187">
        <v>14</v>
      </c>
      <c r="E10187">
        <v>1.679</v>
      </c>
      <c r="F10187">
        <v>0.94299999999999995</v>
      </c>
      <c r="G10187">
        <v>23.5</v>
      </c>
      <c r="H10187">
        <v>23.5</v>
      </c>
      <c r="I10187" t="s">
        <v>149</v>
      </c>
      <c r="J10187">
        <v>1</v>
      </c>
      <c r="K10187">
        <v>2</v>
      </c>
      <c r="L10187">
        <v>2</v>
      </c>
      <c r="M10187">
        <v>2</v>
      </c>
      <c r="N10187">
        <v>1</v>
      </c>
      <c r="O10187">
        <v>2</v>
      </c>
      <c r="P10187">
        <v>2</v>
      </c>
      <c r="Q10187">
        <v>2</v>
      </c>
      <c r="R10187">
        <v>21.88</v>
      </c>
      <c r="S10187">
        <v>46.76</v>
      </c>
      <c r="T10187">
        <v>46.76</v>
      </c>
      <c r="U10187">
        <v>46.76</v>
      </c>
      <c r="V10187">
        <v>50.256629599999997</v>
      </c>
      <c r="W10187">
        <v>50.256629599999997</v>
      </c>
      <c r="X10187">
        <v>1.989787234</v>
      </c>
      <c r="Y10187">
        <v>1.989787234</v>
      </c>
    </row>
    <row r="10188" spans="1:25" x14ac:dyDescent="0.3">
      <c r="A10188" s="2">
        <v>45976</v>
      </c>
      <c r="B10188" t="s">
        <v>62</v>
      </c>
      <c r="C10188">
        <v>7411</v>
      </c>
      <c r="D10188">
        <v>66</v>
      </c>
      <c r="E10188">
        <v>4.3179999999999996</v>
      </c>
      <c r="F10188">
        <v>0.89100000000000001</v>
      </c>
      <c r="G10188">
        <v>285</v>
      </c>
      <c r="H10188">
        <v>285</v>
      </c>
      <c r="I10188" t="s">
        <v>149</v>
      </c>
      <c r="J10188">
        <v>12</v>
      </c>
      <c r="K10188">
        <v>16</v>
      </c>
      <c r="L10188">
        <v>17</v>
      </c>
      <c r="M10188">
        <v>17</v>
      </c>
      <c r="N10188">
        <v>14</v>
      </c>
      <c r="O10188">
        <v>18</v>
      </c>
      <c r="P10188">
        <v>19</v>
      </c>
      <c r="Q10188">
        <v>19</v>
      </c>
      <c r="R10188">
        <v>504.03</v>
      </c>
      <c r="S10188">
        <v>730.99</v>
      </c>
      <c r="T10188">
        <v>767.48</v>
      </c>
      <c r="U10188">
        <v>767.48</v>
      </c>
      <c r="V10188">
        <v>38.988221449999998</v>
      </c>
      <c r="W10188">
        <v>37.134518159999999</v>
      </c>
      <c r="X10188">
        <v>2.5648771930000001</v>
      </c>
      <c r="Y10188">
        <v>2.6929122809999999</v>
      </c>
    </row>
    <row r="10189" spans="1:25" x14ac:dyDescent="0.3">
      <c r="A10189" s="2">
        <v>45976</v>
      </c>
      <c r="B10189" t="s">
        <v>64</v>
      </c>
      <c r="C10189">
        <v>1408</v>
      </c>
      <c r="D10189">
        <v>9</v>
      </c>
      <c r="E10189">
        <v>5.8179999999999996</v>
      </c>
      <c r="F10189">
        <v>0.63900000000000001</v>
      </c>
      <c r="G10189">
        <v>52.36</v>
      </c>
      <c r="H10189">
        <v>52.36</v>
      </c>
      <c r="I10189" t="s">
        <v>149</v>
      </c>
      <c r="J10189">
        <v>4</v>
      </c>
      <c r="K10189">
        <v>4</v>
      </c>
      <c r="L10189">
        <v>4</v>
      </c>
      <c r="M10189">
        <v>4</v>
      </c>
      <c r="N10189">
        <v>4</v>
      </c>
      <c r="O10189">
        <v>4</v>
      </c>
      <c r="P10189">
        <v>4</v>
      </c>
      <c r="Q10189">
        <v>4</v>
      </c>
      <c r="R10189">
        <v>126.63</v>
      </c>
      <c r="S10189">
        <v>126.63</v>
      </c>
      <c r="T10189">
        <v>126.63</v>
      </c>
      <c r="U10189">
        <v>126.63</v>
      </c>
      <c r="V10189">
        <v>41.348811499999996</v>
      </c>
      <c r="W10189">
        <v>41.348811499999996</v>
      </c>
      <c r="X10189">
        <v>2.4184491979999998</v>
      </c>
      <c r="Y10189">
        <v>2.4184491979999998</v>
      </c>
    </row>
    <row r="10190" spans="1:25" x14ac:dyDescent="0.3">
      <c r="A10190" s="2">
        <v>45976</v>
      </c>
      <c r="B10190" t="s">
        <v>66</v>
      </c>
      <c r="C10190">
        <v>1219</v>
      </c>
      <c r="D10190">
        <v>10</v>
      </c>
      <c r="E10190">
        <v>5.5030000000000001</v>
      </c>
      <c r="F10190">
        <v>0.82</v>
      </c>
      <c r="G10190">
        <v>55.03</v>
      </c>
      <c r="H10190">
        <v>55.03</v>
      </c>
      <c r="I10190" t="s">
        <v>149</v>
      </c>
      <c r="J10190">
        <v>7</v>
      </c>
      <c r="K10190">
        <v>7</v>
      </c>
      <c r="L10190">
        <v>7</v>
      </c>
      <c r="M10190">
        <v>7</v>
      </c>
      <c r="N10190">
        <v>9</v>
      </c>
      <c r="O10190">
        <v>9</v>
      </c>
      <c r="P10190">
        <v>9</v>
      </c>
      <c r="Q10190">
        <v>9</v>
      </c>
      <c r="R10190">
        <v>260.41000000000003</v>
      </c>
      <c r="S10190">
        <v>260.41000000000003</v>
      </c>
      <c r="T10190">
        <v>260.41000000000003</v>
      </c>
      <c r="U10190">
        <v>260.41000000000003</v>
      </c>
      <c r="V10190">
        <v>21.132060979999999</v>
      </c>
      <c r="W10190">
        <v>21.132060979999999</v>
      </c>
      <c r="X10190">
        <v>4.7321461019999997</v>
      </c>
      <c r="Y10190">
        <v>4.7321461019999997</v>
      </c>
    </row>
    <row r="10191" spans="1:25" x14ac:dyDescent="0.3">
      <c r="A10191" s="2">
        <v>45976</v>
      </c>
      <c r="B10191" t="s">
        <v>68</v>
      </c>
      <c r="C10191">
        <v>3019</v>
      </c>
      <c r="D10191">
        <v>24</v>
      </c>
      <c r="E10191">
        <v>4.7519999999999998</v>
      </c>
      <c r="F10191">
        <v>0.79500000000000004</v>
      </c>
      <c r="G10191">
        <v>114.04</v>
      </c>
      <c r="H10191">
        <v>114.04</v>
      </c>
      <c r="I10191" t="s">
        <v>149</v>
      </c>
      <c r="J10191">
        <v>10</v>
      </c>
      <c r="K10191">
        <v>12</v>
      </c>
      <c r="L10191">
        <v>12</v>
      </c>
      <c r="M10191">
        <v>12</v>
      </c>
      <c r="N10191">
        <v>16</v>
      </c>
      <c r="O10191">
        <v>18</v>
      </c>
      <c r="P10191">
        <v>18</v>
      </c>
      <c r="Q10191">
        <v>18</v>
      </c>
      <c r="R10191">
        <v>552.01</v>
      </c>
      <c r="S10191">
        <v>615.99</v>
      </c>
      <c r="T10191">
        <v>615.99</v>
      </c>
      <c r="U10191">
        <v>615.99</v>
      </c>
      <c r="V10191">
        <v>18.513287550000001</v>
      </c>
      <c r="W10191">
        <v>18.513287550000001</v>
      </c>
      <c r="X10191">
        <v>5.4015257800000001</v>
      </c>
      <c r="Y10191">
        <v>5.4015257800000001</v>
      </c>
    </row>
    <row r="10192" spans="1:25" x14ac:dyDescent="0.3">
      <c r="A10192" s="2">
        <v>45976</v>
      </c>
      <c r="B10192" t="s">
        <v>70</v>
      </c>
      <c r="C10192">
        <v>4999</v>
      </c>
      <c r="D10192">
        <v>25</v>
      </c>
      <c r="E10192">
        <v>3.798</v>
      </c>
      <c r="F10192">
        <v>0.5</v>
      </c>
      <c r="G10192">
        <v>94.95</v>
      </c>
      <c r="H10192">
        <v>94.95</v>
      </c>
      <c r="I10192" t="s">
        <v>149</v>
      </c>
      <c r="J10192">
        <v>8</v>
      </c>
      <c r="K10192">
        <v>10</v>
      </c>
      <c r="L10192">
        <v>10</v>
      </c>
      <c r="M10192">
        <v>10</v>
      </c>
      <c r="N10192">
        <v>12</v>
      </c>
      <c r="O10192">
        <v>14</v>
      </c>
      <c r="P10192">
        <v>14</v>
      </c>
      <c r="Q10192">
        <v>14</v>
      </c>
      <c r="R10192">
        <v>315.77999999999997</v>
      </c>
      <c r="S10192">
        <v>369.74</v>
      </c>
      <c r="T10192">
        <v>369.74</v>
      </c>
      <c r="U10192">
        <v>369.74</v>
      </c>
      <c r="V10192">
        <v>25.680207710000001</v>
      </c>
      <c r="W10192">
        <v>25.680207710000001</v>
      </c>
      <c r="X10192">
        <v>3.8940494999999999</v>
      </c>
      <c r="Y10192">
        <v>3.8940494999999999</v>
      </c>
    </row>
    <row r="10193" spans="1:25" x14ac:dyDescent="0.3">
      <c r="A10193" s="2">
        <v>45976</v>
      </c>
      <c r="B10193" t="s">
        <v>32</v>
      </c>
      <c r="C10193">
        <v>796</v>
      </c>
      <c r="D10193">
        <v>2</v>
      </c>
      <c r="E10193">
        <v>2.7250000000000001</v>
      </c>
      <c r="F10193">
        <v>0.251</v>
      </c>
      <c r="G10193">
        <v>5.45</v>
      </c>
      <c r="H10193">
        <v>5.45</v>
      </c>
      <c r="I10193" t="s">
        <v>149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X10193">
        <v>0</v>
      </c>
      <c r="Y10193">
        <v>0</v>
      </c>
    </row>
    <row r="10194" spans="1:25" x14ac:dyDescent="0.3">
      <c r="A10194" s="2">
        <v>45976</v>
      </c>
      <c r="B10194" t="s">
        <v>72</v>
      </c>
      <c r="C10194">
        <v>1645</v>
      </c>
      <c r="D10194">
        <v>11</v>
      </c>
      <c r="E10194">
        <v>3.0609999999999999</v>
      </c>
      <c r="F10194">
        <v>0.66900000000000004</v>
      </c>
      <c r="G10194">
        <v>33.67</v>
      </c>
      <c r="H10194">
        <v>33.67</v>
      </c>
      <c r="I10194" t="s">
        <v>149</v>
      </c>
      <c r="J10194">
        <v>0</v>
      </c>
      <c r="K10194">
        <v>1</v>
      </c>
      <c r="L10194">
        <v>1</v>
      </c>
      <c r="M10194">
        <v>1</v>
      </c>
      <c r="N10194">
        <v>0</v>
      </c>
      <c r="O10194">
        <v>1</v>
      </c>
      <c r="P10194">
        <v>1</v>
      </c>
      <c r="Q10194">
        <v>1</v>
      </c>
      <c r="R10194">
        <v>0</v>
      </c>
      <c r="S10194">
        <v>21.49</v>
      </c>
      <c r="T10194">
        <v>21.49</v>
      </c>
      <c r="U10194">
        <v>21.49</v>
      </c>
      <c r="V10194">
        <v>156.67752440000001</v>
      </c>
      <c r="W10194">
        <v>156.67752440000001</v>
      </c>
      <c r="X10194">
        <v>0.63825363830000004</v>
      </c>
      <c r="Y10194">
        <v>0.63825363830000004</v>
      </c>
    </row>
    <row r="10195" spans="1:25" x14ac:dyDescent="0.3">
      <c r="A10195" s="2">
        <v>45976</v>
      </c>
      <c r="B10195" t="s">
        <v>74</v>
      </c>
      <c r="C10195">
        <v>751</v>
      </c>
      <c r="D10195">
        <v>4</v>
      </c>
      <c r="E10195">
        <v>2.1</v>
      </c>
      <c r="F10195">
        <v>0.53300000000000003</v>
      </c>
      <c r="G10195">
        <v>8.4</v>
      </c>
      <c r="H10195">
        <v>8.4</v>
      </c>
      <c r="I10195" t="s">
        <v>149</v>
      </c>
      <c r="J10195">
        <v>1</v>
      </c>
      <c r="K10195">
        <v>1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31.49</v>
      </c>
      <c r="S10195">
        <v>31.49</v>
      </c>
      <c r="T10195">
        <v>31.49</v>
      </c>
      <c r="U10195">
        <v>31.49</v>
      </c>
      <c r="V10195">
        <v>26.675134960000001</v>
      </c>
      <c r="W10195">
        <v>26.675134960000001</v>
      </c>
      <c r="X10195">
        <v>3.7488095239999999</v>
      </c>
      <c r="Y10195">
        <v>3.7488095239999999</v>
      </c>
    </row>
    <row r="10196" spans="1:25" x14ac:dyDescent="0.3">
      <c r="A10196" s="2">
        <v>45976</v>
      </c>
      <c r="B10196" t="s">
        <v>76</v>
      </c>
      <c r="C10196">
        <v>1248</v>
      </c>
      <c r="D10196">
        <v>5</v>
      </c>
      <c r="E10196">
        <v>3.2440000000000002</v>
      </c>
      <c r="F10196">
        <v>0.40100000000000002</v>
      </c>
      <c r="G10196">
        <v>16.22</v>
      </c>
      <c r="H10196">
        <v>16.22</v>
      </c>
      <c r="I10196" t="s">
        <v>149</v>
      </c>
      <c r="J10196">
        <v>3</v>
      </c>
      <c r="K10196">
        <v>3</v>
      </c>
      <c r="L10196">
        <v>3</v>
      </c>
      <c r="M10196">
        <v>3</v>
      </c>
      <c r="N10196">
        <v>3</v>
      </c>
      <c r="O10196">
        <v>3</v>
      </c>
      <c r="P10196">
        <v>3</v>
      </c>
      <c r="Q10196">
        <v>3</v>
      </c>
      <c r="R10196">
        <v>88.86</v>
      </c>
      <c r="S10196">
        <v>88.86</v>
      </c>
      <c r="T10196">
        <v>88.86</v>
      </c>
      <c r="U10196">
        <v>88.86</v>
      </c>
      <c r="V10196">
        <v>18.253432369999999</v>
      </c>
      <c r="W10196">
        <v>18.253432369999999</v>
      </c>
      <c r="X10196">
        <v>5.4784217020000003</v>
      </c>
      <c r="Y10196">
        <v>5.4784217020000003</v>
      </c>
    </row>
    <row r="10197" spans="1:25" x14ac:dyDescent="0.3">
      <c r="A10197" s="2">
        <v>45976</v>
      </c>
      <c r="B10197" t="s">
        <v>78</v>
      </c>
      <c r="C10197">
        <v>822</v>
      </c>
      <c r="D10197">
        <v>2</v>
      </c>
      <c r="E10197">
        <v>2.9249999999999998</v>
      </c>
      <c r="F10197">
        <v>0.24299999999999999</v>
      </c>
      <c r="G10197">
        <v>5.85</v>
      </c>
      <c r="H10197">
        <v>5.85</v>
      </c>
      <c r="I10197" t="s">
        <v>149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X10197">
        <v>0</v>
      </c>
      <c r="Y10197">
        <v>0</v>
      </c>
    </row>
    <row r="10198" spans="1:25" x14ac:dyDescent="0.3">
      <c r="A10198" s="2">
        <v>45976</v>
      </c>
      <c r="B10198" t="s">
        <v>17</v>
      </c>
      <c r="C10198">
        <v>1183</v>
      </c>
      <c r="D10198">
        <v>5</v>
      </c>
      <c r="E10198">
        <v>2.4060000000000001</v>
      </c>
      <c r="F10198">
        <v>0.42299999999999999</v>
      </c>
      <c r="G10198">
        <v>12.03</v>
      </c>
      <c r="H10198">
        <v>12.03</v>
      </c>
      <c r="I10198" t="s">
        <v>149</v>
      </c>
      <c r="J10198">
        <v>3</v>
      </c>
      <c r="K10198">
        <v>3</v>
      </c>
      <c r="L10198">
        <v>3</v>
      </c>
      <c r="M10198">
        <v>3</v>
      </c>
      <c r="N10198">
        <v>4</v>
      </c>
      <c r="O10198">
        <v>4</v>
      </c>
      <c r="P10198">
        <v>4</v>
      </c>
      <c r="Q10198">
        <v>4</v>
      </c>
      <c r="R10198">
        <v>142.37</v>
      </c>
      <c r="S10198">
        <v>142.37</v>
      </c>
      <c r="T10198">
        <v>142.37</v>
      </c>
      <c r="U10198">
        <v>142.37</v>
      </c>
      <c r="V10198">
        <v>8.4498138649999994</v>
      </c>
      <c r="W10198">
        <v>8.4498138649999994</v>
      </c>
      <c r="X10198">
        <v>11.834580219999999</v>
      </c>
      <c r="Y10198">
        <v>11.834580219999999</v>
      </c>
    </row>
    <row r="10199" spans="1:25" x14ac:dyDescent="0.3">
      <c r="A10199" s="2">
        <v>45976</v>
      </c>
      <c r="B10199" t="s">
        <v>90</v>
      </c>
      <c r="C10199">
        <v>1492</v>
      </c>
      <c r="D10199">
        <v>5</v>
      </c>
      <c r="E10199">
        <v>3.8559999999999999</v>
      </c>
      <c r="F10199">
        <v>0.33500000000000002</v>
      </c>
      <c r="G10199">
        <v>19.28</v>
      </c>
      <c r="H10199">
        <v>19.28</v>
      </c>
      <c r="I10199" t="s">
        <v>149</v>
      </c>
      <c r="J10199">
        <v>1</v>
      </c>
      <c r="K10199">
        <v>1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25.49</v>
      </c>
      <c r="S10199">
        <v>25.49</v>
      </c>
      <c r="T10199">
        <v>25.49</v>
      </c>
      <c r="U10199">
        <v>25.49</v>
      </c>
      <c r="V10199">
        <v>75.637504899999996</v>
      </c>
      <c r="W10199">
        <v>75.637504899999996</v>
      </c>
      <c r="X10199">
        <v>1.3220954359999999</v>
      </c>
      <c r="Y10199">
        <v>1.3220954359999999</v>
      </c>
    </row>
    <row r="10200" spans="1:25" x14ac:dyDescent="0.3">
      <c r="A10200" s="2">
        <v>45976</v>
      </c>
      <c r="B10200" t="s">
        <v>88</v>
      </c>
      <c r="C10200">
        <v>2337</v>
      </c>
      <c r="D10200">
        <v>19</v>
      </c>
      <c r="E10200">
        <v>1.9019999999999999</v>
      </c>
      <c r="F10200">
        <v>0.81299999999999994</v>
      </c>
      <c r="G10200">
        <v>36.130000000000003</v>
      </c>
      <c r="H10200">
        <v>36.130000000000003</v>
      </c>
      <c r="I10200" t="s">
        <v>149</v>
      </c>
      <c r="J10200">
        <v>1</v>
      </c>
      <c r="K10200">
        <v>1</v>
      </c>
      <c r="L10200">
        <v>1</v>
      </c>
      <c r="M10200">
        <v>1</v>
      </c>
      <c r="N10200">
        <v>2</v>
      </c>
      <c r="O10200">
        <v>2</v>
      </c>
      <c r="P10200">
        <v>2</v>
      </c>
      <c r="Q10200">
        <v>2</v>
      </c>
      <c r="R10200">
        <v>22.98</v>
      </c>
      <c r="S10200">
        <v>22.98</v>
      </c>
      <c r="T10200">
        <v>22.98</v>
      </c>
      <c r="U10200">
        <v>22.98</v>
      </c>
      <c r="V10200">
        <v>157.2236728</v>
      </c>
      <c r="W10200">
        <v>157.2236728</v>
      </c>
      <c r="X10200">
        <v>0.63603653469999999</v>
      </c>
      <c r="Y10200">
        <v>0.63603653469999999</v>
      </c>
    </row>
    <row r="10201" spans="1:25" x14ac:dyDescent="0.3">
      <c r="A10201" s="2">
        <v>45976</v>
      </c>
      <c r="B10201" t="s">
        <v>80</v>
      </c>
      <c r="C10201">
        <v>701</v>
      </c>
      <c r="D10201">
        <v>1</v>
      </c>
      <c r="E10201">
        <v>2.52</v>
      </c>
      <c r="F10201">
        <v>0.14299999999999999</v>
      </c>
      <c r="G10201">
        <v>2.52</v>
      </c>
      <c r="H10201">
        <v>2.52</v>
      </c>
      <c r="I10201" t="s">
        <v>149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X10201">
        <v>0</v>
      </c>
      <c r="Y10201">
        <v>0</v>
      </c>
    </row>
    <row r="10202" spans="1:25" x14ac:dyDescent="0.3">
      <c r="A10202" s="2">
        <v>45976</v>
      </c>
      <c r="B10202" t="s">
        <v>19</v>
      </c>
      <c r="C10202">
        <v>1105</v>
      </c>
      <c r="D10202">
        <v>6</v>
      </c>
      <c r="E10202">
        <v>5.9450000000000003</v>
      </c>
      <c r="F10202">
        <v>0.54300000000000004</v>
      </c>
      <c r="G10202">
        <v>35.67</v>
      </c>
      <c r="H10202">
        <v>35.67</v>
      </c>
      <c r="I10202" t="s">
        <v>149</v>
      </c>
      <c r="J10202">
        <v>1</v>
      </c>
      <c r="K10202">
        <v>1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18.88</v>
      </c>
      <c r="S10202">
        <v>18.88</v>
      </c>
      <c r="T10202">
        <v>18.88</v>
      </c>
      <c r="U10202">
        <v>18.88</v>
      </c>
      <c r="V10202">
        <v>188.93008470000001</v>
      </c>
      <c r="W10202">
        <v>188.93008470000001</v>
      </c>
      <c r="X10202">
        <v>0.52929632739999999</v>
      </c>
      <c r="Y10202">
        <v>0.52929632739999999</v>
      </c>
    </row>
    <row r="10203" spans="1:25" x14ac:dyDescent="0.3">
      <c r="A10203" s="2">
        <v>45976</v>
      </c>
      <c r="B10203" t="s">
        <v>82</v>
      </c>
      <c r="C10203">
        <v>869</v>
      </c>
      <c r="D10203">
        <v>9</v>
      </c>
      <c r="E10203">
        <v>2.9340000000000002</v>
      </c>
      <c r="F10203">
        <v>1.036</v>
      </c>
      <c r="G10203">
        <v>26.41</v>
      </c>
      <c r="H10203">
        <v>26.41</v>
      </c>
      <c r="I10203" t="s">
        <v>149</v>
      </c>
      <c r="J10203">
        <v>0</v>
      </c>
      <c r="K10203">
        <v>1</v>
      </c>
      <c r="L10203">
        <v>1</v>
      </c>
      <c r="M10203">
        <v>1</v>
      </c>
      <c r="N10203">
        <v>0</v>
      </c>
      <c r="O10203">
        <v>1</v>
      </c>
      <c r="P10203">
        <v>1</v>
      </c>
      <c r="Q10203">
        <v>1</v>
      </c>
      <c r="R10203">
        <v>0</v>
      </c>
      <c r="S10203">
        <v>34.880000000000003</v>
      </c>
      <c r="T10203">
        <v>34.880000000000003</v>
      </c>
      <c r="U10203">
        <v>34.880000000000003</v>
      </c>
      <c r="V10203">
        <v>75.716743120000004</v>
      </c>
      <c r="W10203">
        <v>75.716743120000004</v>
      </c>
      <c r="X10203">
        <v>1.3207118520000001</v>
      </c>
      <c r="Y10203">
        <v>1.3207118520000001</v>
      </c>
    </row>
    <row r="10204" spans="1:25" x14ac:dyDescent="0.3">
      <c r="A10204" s="2">
        <v>45976</v>
      </c>
      <c r="B10204" t="s">
        <v>94</v>
      </c>
      <c r="C10204">
        <v>1034</v>
      </c>
      <c r="D10204">
        <v>5</v>
      </c>
      <c r="E10204">
        <v>7.9459999999999997</v>
      </c>
      <c r="F10204">
        <v>0.48399999999999999</v>
      </c>
      <c r="G10204">
        <v>39.729999999999997</v>
      </c>
      <c r="H10204">
        <v>39.729999999999997</v>
      </c>
      <c r="I10204" t="s">
        <v>149</v>
      </c>
      <c r="J10204">
        <v>5</v>
      </c>
      <c r="K10204">
        <v>5</v>
      </c>
      <c r="L10204">
        <v>5</v>
      </c>
      <c r="M10204">
        <v>5</v>
      </c>
      <c r="N10204">
        <v>12</v>
      </c>
      <c r="O10204">
        <v>12</v>
      </c>
      <c r="P10204">
        <v>12</v>
      </c>
      <c r="Q10204">
        <v>12</v>
      </c>
      <c r="R10204">
        <v>1033.7</v>
      </c>
      <c r="S10204">
        <v>1033.7</v>
      </c>
      <c r="T10204">
        <v>1033.7</v>
      </c>
      <c r="U10204">
        <v>1033.7</v>
      </c>
      <c r="V10204">
        <v>3.843474896</v>
      </c>
      <c r="W10204">
        <v>3.843474896</v>
      </c>
      <c r="X10204">
        <v>26.018122330000001</v>
      </c>
      <c r="Y10204">
        <v>26.018122330000001</v>
      </c>
    </row>
    <row r="10205" spans="1:25" x14ac:dyDescent="0.3">
      <c r="A10205" s="2">
        <v>45976</v>
      </c>
      <c r="B10205" t="s">
        <v>96</v>
      </c>
      <c r="C10205">
        <v>1329</v>
      </c>
      <c r="D10205">
        <v>2</v>
      </c>
      <c r="E10205">
        <v>5.29</v>
      </c>
      <c r="F10205">
        <v>0.15</v>
      </c>
      <c r="G10205">
        <v>10.58</v>
      </c>
      <c r="H10205">
        <v>10.58</v>
      </c>
      <c r="I10205" t="s">
        <v>149</v>
      </c>
      <c r="J10205">
        <v>2</v>
      </c>
      <c r="K10205">
        <v>2</v>
      </c>
      <c r="L10205">
        <v>2</v>
      </c>
      <c r="M10205">
        <v>2</v>
      </c>
      <c r="N10205">
        <v>4</v>
      </c>
      <c r="O10205">
        <v>4</v>
      </c>
      <c r="P10205">
        <v>4</v>
      </c>
      <c r="Q10205">
        <v>4</v>
      </c>
      <c r="R10205">
        <v>166.54</v>
      </c>
      <c r="S10205">
        <v>166.54</v>
      </c>
      <c r="T10205">
        <v>166.54</v>
      </c>
      <c r="U10205">
        <v>166.54</v>
      </c>
      <c r="V10205">
        <v>6.3528281489999996</v>
      </c>
      <c r="W10205">
        <v>6.3528281489999996</v>
      </c>
      <c r="X10205">
        <v>15.74102079</v>
      </c>
      <c r="Y10205">
        <v>15.74102079</v>
      </c>
    </row>
    <row r="10206" spans="1:25" x14ac:dyDescent="0.3">
      <c r="A10206" s="2">
        <v>45976</v>
      </c>
      <c r="B10206" t="s">
        <v>11</v>
      </c>
      <c r="C10206">
        <v>973</v>
      </c>
      <c r="D10206">
        <v>6</v>
      </c>
      <c r="E10206">
        <v>2.7429999999999999</v>
      </c>
      <c r="F10206">
        <v>0.61699999999999999</v>
      </c>
      <c r="G10206">
        <v>16.46</v>
      </c>
      <c r="H10206">
        <v>16.46</v>
      </c>
      <c r="I10206" t="s">
        <v>149</v>
      </c>
      <c r="J10206">
        <v>3</v>
      </c>
      <c r="K10206">
        <v>3</v>
      </c>
      <c r="L10206">
        <v>3</v>
      </c>
      <c r="M10206">
        <v>3</v>
      </c>
      <c r="N10206">
        <v>3</v>
      </c>
      <c r="O10206">
        <v>3</v>
      </c>
      <c r="P10206">
        <v>3</v>
      </c>
      <c r="Q10206">
        <v>3</v>
      </c>
      <c r="R10206">
        <v>91.35</v>
      </c>
      <c r="S10206">
        <v>91.35</v>
      </c>
      <c r="T10206">
        <v>91.35</v>
      </c>
      <c r="U10206">
        <v>91.35</v>
      </c>
      <c r="V10206">
        <v>18.018609739999999</v>
      </c>
      <c r="W10206">
        <v>18.018609739999999</v>
      </c>
      <c r="X10206">
        <v>5.5498177399999999</v>
      </c>
      <c r="Y10206">
        <v>5.5498177399999999</v>
      </c>
    </row>
    <row r="10207" spans="1:25" x14ac:dyDescent="0.3">
      <c r="A10207" s="2">
        <v>45976</v>
      </c>
      <c r="B10207" t="s">
        <v>92</v>
      </c>
      <c r="C10207">
        <v>929</v>
      </c>
      <c r="D10207">
        <v>4</v>
      </c>
      <c r="E10207">
        <v>4.2249999999999996</v>
      </c>
      <c r="F10207">
        <v>0.43099999999999999</v>
      </c>
      <c r="G10207">
        <v>16.899999999999999</v>
      </c>
      <c r="H10207">
        <v>16.899999999999999</v>
      </c>
      <c r="I10207" t="s">
        <v>149</v>
      </c>
      <c r="J10207">
        <v>0</v>
      </c>
      <c r="K10207">
        <v>1</v>
      </c>
      <c r="L10207">
        <v>1</v>
      </c>
      <c r="M10207">
        <v>1</v>
      </c>
      <c r="N10207">
        <v>0</v>
      </c>
      <c r="O10207">
        <v>1</v>
      </c>
      <c r="P10207">
        <v>1</v>
      </c>
      <c r="Q10207">
        <v>1</v>
      </c>
      <c r="R10207">
        <v>0</v>
      </c>
      <c r="S10207">
        <v>26.49</v>
      </c>
      <c r="T10207">
        <v>26.49</v>
      </c>
      <c r="U10207">
        <v>26.49</v>
      </c>
      <c r="V10207">
        <v>63.797659490000001</v>
      </c>
      <c r="W10207">
        <v>63.797659490000001</v>
      </c>
      <c r="X10207">
        <v>1.5674556209999999</v>
      </c>
      <c r="Y10207">
        <v>1.5674556209999999</v>
      </c>
    </row>
    <row r="10208" spans="1:25" x14ac:dyDescent="0.3">
      <c r="A10208" s="2">
        <v>45976</v>
      </c>
      <c r="B10208" t="s">
        <v>46</v>
      </c>
      <c r="C10208">
        <v>498</v>
      </c>
      <c r="D10208">
        <v>2</v>
      </c>
      <c r="E10208">
        <v>4.57</v>
      </c>
      <c r="F10208">
        <v>0.40200000000000002</v>
      </c>
      <c r="G10208">
        <v>9.14</v>
      </c>
      <c r="H10208">
        <v>9.14</v>
      </c>
      <c r="I10208" t="s">
        <v>149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98.49</v>
      </c>
      <c r="S10208">
        <v>98.49</v>
      </c>
      <c r="T10208">
        <v>98.49</v>
      </c>
      <c r="U10208">
        <v>98.49</v>
      </c>
      <c r="V10208">
        <v>9.2801299620000002</v>
      </c>
      <c r="W10208">
        <v>9.2801299620000002</v>
      </c>
      <c r="X10208">
        <v>10.77571116</v>
      </c>
      <c r="Y10208">
        <v>10.77571116</v>
      </c>
    </row>
    <row r="10209" spans="1:25" x14ac:dyDescent="0.3">
      <c r="A10209" s="2">
        <v>45976</v>
      </c>
      <c r="B10209" t="s">
        <v>74</v>
      </c>
      <c r="C10209">
        <v>398</v>
      </c>
      <c r="D10209">
        <v>0</v>
      </c>
      <c r="F10209">
        <v>0</v>
      </c>
      <c r="G10209">
        <v>0</v>
      </c>
      <c r="H10209">
        <v>0</v>
      </c>
      <c r="I10209" t="s">
        <v>149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</row>
    <row r="10210" spans="1:25" x14ac:dyDescent="0.3">
      <c r="A10210" s="2">
        <v>45976</v>
      </c>
      <c r="B10210" t="s">
        <v>32</v>
      </c>
      <c r="C10210">
        <v>96</v>
      </c>
      <c r="D10210">
        <v>2</v>
      </c>
      <c r="E10210">
        <v>4.68</v>
      </c>
      <c r="F10210">
        <v>2.0830000000000002</v>
      </c>
      <c r="G10210">
        <v>9.36</v>
      </c>
      <c r="H10210">
        <v>9.36</v>
      </c>
      <c r="I10210" t="s">
        <v>149</v>
      </c>
      <c r="J10210">
        <v>2</v>
      </c>
      <c r="K10210">
        <v>2</v>
      </c>
      <c r="L10210">
        <v>2</v>
      </c>
      <c r="M10210">
        <v>2</v>
      </c>
      <c r="N10210">
        <v>2</v>
      </c>
      <c r="O10210">
        <v>2</v>
      </c>
      <c r="P10210">
        <v>2</v>
      </c>
      <c r="Q10210">
        <v>2</v>
      </c>
      <c r="R10210">
        <v>53.37</v>
      </c>
      <c r="S10210">
        <v>53.37</v>
      </c>
      <c r="T10210">
        <v>53.37</v>
      </c>
      <c r="U10210">
        <v>53.37</v>
      </c>
      <c r="V10210">
        <v>17.537942659999999</v>
      </c>
      <c r="W10210">
        <v>17.537942659999999</v>
      </c>
      <c r="X10210">
        <v>5.701923077</v>
      </c>
      <c r="Y10210">
        <v>5.701923077</v>
      </c>
    </row>
    <row r="10211" spans="1:25" x14ac:dyDescent="0.3">
      <c r="A10211" s="2">
        <v>45976</v>
      </c>
      <c r="B10211" t="s">
        <v>64</v>
      </c>
      <c r="C10211">
        <v>644</v>
      </c>
      <c r="D10211">
        <v>1</v>
      </c>
      <c r="E10211">
        <v>2.64</v>
      </c>
      <c r="F10211">
        <v>0.155</v>
      </c>
      <c r="G10211">
        <v>2.64</v>
      </c>
      <c r="H10211">
        <v>2.64</v>
      </c>
      <c r="I10211" t="s">
        <v>149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X10211">
        <v>0</v>
      </c>
      <c r="Y10211">
        <v>0</v>
      </c>
    </row>
    <row r="10212" spans="1:25" x14ac:dyDescent="0.3">
      <c r="A10212" s="2">
        <v>45976</v>
      </c>
      <c r="B10212" t="s">
        <v>72</v>
      </c>
      <c r="C10212">
        <v>103</v>
      </c>
      <c r="D10212">
        <v>0</v>
      </c>
      <c r="F10212">
        <v>0</v>
      </c>
      <c r="G10212">
        <v>0</v>
      </c>
      <c r="H10212">
        <v>0</v>
      </c>
      <c r="I10212" t="s">
        <v>149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</row>
    <row r="10213" spans="1:25" x14ac:dyDescent="0.3">
      <c r="A10213" s="2">
        <v>45976</v>
      </c>
      <c r="B10213" t="s">
        <v>106</v>
      </c>
      <c r="C10213">
        <v>134</v>
      </c>
      <c r="D10213">
        <v>0</v>
      </c>
      <c r="F10213">
        <v>0</v>
      </c>
      <c r="G10213">
        <v>0</v>
      </c>
      <c r="H10213">
        <v>0</v>
      </c>
      <c r="I10213" t="s">
        <v>149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</row>
    <row r="10214" spans="1:25" x14ac:dyDescent="0.3">
      <c r="A10214" s="2">
        <v>45976</v>
      </c>
      <c r="B10214" t="s">
        <v>54</v>
      </c>
      <c r="C10214">
        <v>118</v>
      </c>
      <c r="D10214">
        <v>2</v>
      </c>
      <c r="E10214">
        <v>4.95</v>
      </c>
      <c r="F10214">
        <v>1.6950000000000001</v>
      </c>
      <c r="G10214">
        <v>9.9</v>
      </c>
      <c r="H10214">
        <v>9.9</v>
      </c>
      <c r="I10214" t="s">
        <v>149</v>
      </c>
      <c r="J10214">
        <v>1</v>
      </c>
      <c r="K10214">
        <v>1</v>
      </c>
      <c r="L10214">
        <v>1</v>
      </c>
      <c r="M10214">
        <v>1</v>
      </c>
      <c r="N10214">
        <v>2</v>
      </c>
      <c r="O10214">
        <v>2</v>
      </c>
      <c r="P10214">
        <v>2</v>
      </c>
      <c r="Q10214">
        <v>2</v>
      </c>
      <c r="R10214">
        <v>219.76</v>
      </c>
      <c r="S10214">
        <v>219.76</v>
      </c>
      <c r="T10214">
        <v>219.76</v>
      </c>
      <c r="U10214">
        <v>219.76</v>
      </c>
      <c r="V10214">
        <v>4.5049144520000004</v>
      </c>
      <c r="W10214">
        <v>4.5049144520000004</v>
      </c>
      <c r="X10214">
        <v>22.197979799999999</v>
      </c>
      <c r="Y10214">
        <v>22.197979799999999</v>
      </c>
    </row>
    <row r="10215" spans="1:25" x14ac:dyDescent="0.3">
      <c r="A10215" s="2">
        <v>45976</v>
      </c>
      <c r="B10215" t="s">
        <v>82</v>
      </c>
      <c r="C10215">
        <v>42</v>
      </c>
      <c r="D10215">
        <v>0</v>
      </c>
      <c r="F10215">
        <v>0</v>
      </c>
      <c r="G10215">
        <v>0</v>
      </c>
      <c r="H10215">
        <v>0</v>
      </c>
      <c r="I10215" t="s">
        <v>149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</row>
    <row r="10216" spans="1:25" x14ac:dyDescent="0.3">
      <c r="A10216" s="2">
        <v>45976</v>
      </c>
      <c r="B10216" t="s">
        <v>44</v>
      </c>
      <c r="C10216">
        <v>40</v>
      </c>
      <c r="D10216">
        <v>0</v>
      </c>
      <c r="F10216">
        <v>0</v>
      </c>
      <c r="G10216">
        <v>0</v>
      </c>
      <c r="H10216">
        <v>0</v>
      </c>
      <c r="I10216" t="s">
        <v>149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</row>
    <row r="10217" spans="1:25" x14ac:dyDescent="0.3">
      <c r="A10217" s="2">
        <v>45976</v>
      </c>
      <c r="B10217" t="s">
        <v>40</v>
      </c>
      <c r="C10217">
        <v>697</v>
      </c>
      <c r="D10217">
        <v>6</v>
      </c>
      <c r="E10217">
        <v>2.6280000000000001</v>
      </c>
      <c r="F10217">
        <v>0.86099999999999999</v>
      </c>
      <c r="G10217">
        <v>15.77</v>
      </c>
      <c r="H10217">
        <v>15.77</v>
      </c>
      <c r="I10217" t="s">
        <v>149</v>
      </c>
      <c r="J10217">
        <v>5</v>
      </c>
      <c r="K10217">
        <v>5</v>
      </c>
      <c r="L10217">
        <v>5</v>
      </c>
      <c r="M10217">
        <v>5</v>
      </c>
      <c r="N10217">
        <v>6</v>
      </c>
      <c r="O10217">
        <v>6</v>
      </c>
      <c r="P10217">
        <v>6</v>
      </c>
      <c r="Q10217">
        <v>6</v>
      </c>
      <c r="R10217">
        <v>183.11</v>
      </c>
      <c r="S10217">
        <v>183.11</v>
      </c>
      <c r="T10217">
        <v>183.11</v>
      </c>
      <c r="U10217">
        <v>183.11</v>
      </c>
      <c r="V10217">
        <v>8.6123095410000001</v>
      </c>
      <c r="W10217">
        <v>8.6123095410000001</v>
      </c>
      <c r="X10217">
        <v>11.61128725</v>
      </c>
      <c r="Y10217">
        <v>11.61128725</v>
      </c>
    </row>
    <row r="10218" spans="1:25" x14ac:dyDescent="0.3">
      <c r="A10218" s="2">
        <v>45976</v>
      </c>
      <c r="B10218" t="s">
        <v>56</v>
      </c>
      <c r="C10218">
        <v>264</v>
      </c>
      <c r="D10218">
        <v>2</v>
      </c>
      <c r="E10218">
        <v>1.9350000000000001</v>
      </c>
      <c r="F10218">
        <v>0.75800000000000001</v>
      </c>
      <c r="G10218">
        <v>3.87</v>
      </c>
      <c r="H10218">
        <v>3.87</v>
      </c>
      <c r="I10218" t="s">
        <v>149</v>
      </c>
      <c r="J10218">
        <v>3</v>
      </c>
      <c r="K10218">
        <v>3</v>
      </c>
      <c r="L10218">
        <v>3</v>
      </c>
      <c r="M10218">
        <v>3</v>
      </c>
      <c r="N10218">
        <v>4</v>
      </c>
      <c r="O10218">
        <v>4</v>
      </c>
      <c r="P10218">
        <v>4</v>
      </c>
      <c r="Q10218">
        <v>4</v>
      </c>
      <c r="R10218">
        <v>124.62</v>
      </c>
      <c r="S10218">
        <v>124.62</v>
      </c>
      <c r="T10218">
        <v>124.62</v>
      </c>
      <c r="U10218">
        <v>124.62</v>
      </c>
      <c r="V10218">
        <v>3.1054405389999999</v>
      </c>
      <c r="W10218">
        <v>3.1054405389999999</v>
      </c>
      <c r="X10218">
        <v>32.201550390000001</v>
      </c>
      <c r="Y10218">
        <v>32.201550390000001</v>
      </c>
    </row>
    <row r="10219" spans="1:25" x14ac:dyDescent="0.3">
      <c r="A10219" s="2">
        <v>45976</v>
      </c>
      <c r="B10219" t="s">
        <v>76</v>
      </c>
      <c r="C10219">
        <v>238</v>
      </c>
      <c r="D10219">
        <v>0</v>
      </c>
      <c r="F10219">
        <v>0</v>
      </c>
      <c r="G10219">
        <v>0</v>
      </c>
      <c r="H10219">
        <v>0</v>
      </c>
      <c r="I10219" t="s">
        <v>149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</row>
    <row r="10220" spans="1:25" x14ac:dyDescent="0.3">
      <c r="A10220" s="2">
        <v>45976</v>
      </c>
      <c r="B10220" t="s">
        <v>48</v>
      </c>
      <c r="C10220">
        <v>625</v>
      </c>
      <c r="D10220">
        <v>1</v>
      </c>
      <c r="E10220">
        <v>6.94</v>
      </c>
      <c r="F10220">
        <v>0.16</v>
      </c>
      <c r="G10220">
        <v>6.94</v>
      </c>
      <c r="H10220">
        <v>6.94</v>
      </c>
      <c r="I10220" t="s">
        <v>149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X10220">
        <v>0</v>
      </c>
      <c r="Y10220">
        <v>0</v>
      </c>
    </row>
    <row r="10221" spans="1:25" x14ac:dyDescent="0.3">
      <c r="A10221" s="2">
        <v>45976</v>
      </c>
      <c r="B10221" t="s">
        <v>15</v>
      </c>
      <c r="C10221">
        <v>1938</v>
      </c>
      <c r="D10221">
        <v>13</v>
      </c>
      <c r="E10221">
        <v>2.8759999999999999</v>
      </c>
      <c r="F10221">
        <v>0.67100000000000004</v>
      </c>
      <c r="G10221">
        <v>37.39</v>
      </c>
      <c r="H10221">
        <v>37.39</v>
      </c>
      <c r="I10221" t="s">
        <v>149</v>
      </c>
      <c r="J10221">
        <v>1</v>
      </c>
      <c r="K10221">
        <v>1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21.88</v>
      </c>
      <c r="S10221">
        <v>21.88</v>
      </c>
      <c r="T10221">
        <v>21.88</v>
      </c>
      <c r="U10221">
        <v>21.88</v>
      </c>
      <c r="V10221">
        <v>170.88665449999999</v>
      </c>
      <c r="W10221">
        <v>170.88665449999999</v>
      </c>
      <c r="X10221">
        <v>0.58518320410000002</v>
      </c>
      <c r="Y10221">
        <v>0.58518320410000002</v>
      </c>
    </row>
    <row r="10222" spans="1:25" x14ac:dyDescent="0.3">
      <c r="A10222" s="2">
        <v>45976</v>
      </c>
      <c r="B10222" t="s">
        <v>24</v>
      </c>
      <c r="C10222">
        <v>708</v>
      </c>
      <c r="D10222">
        <v>4</v>
      </c>
      <c r="E10222">
        <v>2.085</v>
      </c>
      <c r="F10222">
        <v>0.56499999999999995</v>
      </c>
      <c r="G10222">
        <v>8.34</v>
      </c>
      <c r="H10222">
        <v>8.34</v>
      </c>
      <c r="I10222" t="s">
        <v>149</v>
      </c>
      <c r="J10222">
        <v>2</v>
      </c>
      <c r="K10222">
        <v>2</v>
      </c>
      <c r="L10222">
        <v>2</v>
      </c>
      <c r="M10222">
        <v>2</v>
      </c>
      <c r="N10222">
        <v>2</v>
      </c>
      <c r="O10222">
        <v>2</v>
      </c>
      <c r="P10222">
        <v>2</v>
      </c>
      <c r="Q10222">
        <v>2</v>
      </c>
      <c r="R10222">
        <v>52.47</v>
      </c>
      <c r="S10222">
        <v>52.47</v>
      </c>
      <c r="T10222">
        <v>52.47</v>
      </c>
      <c r="U10222">
        <v>52.47</v>
      </c>
      <c r="V10222">
        <v>15.894797029999999</v>
      </c>
      <c r="W10222">
        <v>15.894797029999999</v>
      </c>
      <c r="X10222">
        <v>6.2913669060000004</v>
      </c>
      <c r="Y10222">
        <v>6.2913669060000004</v>
      </c>
    </row>
    <row r="10223" spans="1:25" x14ac:dyDescent="0.3">
      <c r="A10223" s="2">
        <v>45976</v>
      </c>
      <c r="B10223" t="s">
        <v>108</v>
      </c>
      <c r="C10223">
        <v>238</v>
      </c>
      <c r="D10223">
        <v>1</v>
      </c>
      <c r="E10223">
        <v>8.9600000000000009</v>
      </c>
      <c r="F10223">
        <v>0.42</v>
      </c>
      <c r="G10223">
        <v>8.9600000000000009</v>
      </c>
      <c r="H10223">
        <v>8.9600000000000009</v>
      </c>
      <c r="I10223" t="s">
        <v>149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X10223">
        <v>0</v>
      </c>
      <c r="Y10223">
        <v>0</v>
      </c>
    </row>
    <row r="10224" spans="1:25" x14ac:dyDescent="0.3">
      <c r="A10224" s="2">
        <v>45976</v>
      </c>
      <c r="B10224" t="s">
        <v>62</v>
      </c>
      <c r="C10224">
        <v>1115</v>
      </c>
      <c r="D10224">
        <v>10</v>
      </c>
      <c r="E10224">
        <v>2.5329999999999999</v>
      </c>
      <c r="F10224">
        <v>0.89700000000000002</v>
      </c>
      <c r="G10224">
        <v>25.33</v>
      </c>
      <c r="H10224">
        <v>25.33</v>
      </c>
      <c r="I10224" t="s">
        <v>149</v>
      </c>
      <c r="J10224">
        <v>1</v>
      </c>
      <c r="K10224">
        <v>2</v>
      </c>
      <c r="L10224">
        <v>2</v>
      </c>
      <c r="M10224">
        <v>2</v>
      </c>
      <c r="N10224">
        <v>1</v>
      </c>
      <c r="O10224">
        <v>2</v>
      </c>
      <c r="P10224">
        <v>2</v>
      </c>
      <c r="Q10224">
        <v>2</v>
      </c>
      <c r="R10224">
        <v>36.49</v>
      </c>
      <c r="S10224">
        <v>71.37</v>
      </c>
      <c r="T10224">
        <v>71.37</v>
      </c>
      <c r="U10224">
        <v>71.37</v>
      </c>
      <c r="V10224">
        <v>35.491102699999999</v>
      </c>
      <c r="W10224">
        <v>35.491102699999999</v>
      </c>
      <c r="X10224">
        <v>2.8176075799999998</v>
      </c>
      <c r="Y10224">
        <v>2.8176075799999998</v>
      </c>
    </row>
    <row r="10225" spans="1:25" x14ac:dyDescent="0.3">
      <c r="A10225" s="2">
        <v>45976</v>
      </c>
      <c r="B10225" t="s">
        <v>80</v>
      </c>
      <c r="C10225">
        <v>102</v>
      </c>
      <c r="D10225">
        <v>0</v>
      </c>
      <c r="F10225">
        <v>0</v>
      </c>
      <c r="G10225">
        <v>0</v>
      </c>
      <c r="H10225">
        <v>0</v>
      </c>
      <c r="I10225" t="s">
        <v>149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</row>
    <row r="10226" spans="1:25" x14ac:dyDescent="0.3">
      <c r="A10226" s="2">
        <v>45976</v>
      </c>
      <c r="B10226" t="s">
        <v>38</v>
      </c>
      <c r="C10226">
        <v>168</v>
      </c>
      <c r="D10226">
        <v>0</v>
      </c>
      <c r="F10226">
        <v>0</v>
      </c>
      <c r="G10226">
        <v>0</v>
      </c>
      <c r="H10226">
        <v>0</v>
      </c>
      <c r="I10226" t="s">
        <v>149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</row>
    <row r="10227" spans="1:25" x14ac:dyDescent="0.3">
      <c r="A10227" s="2">
        <v>45976</v>
      </c>
      <c r="B10227" t="s">
        <v>84</v>
      </c>
      <c r="C10227">
        <v>109</v>
      </c>
      <c r="D10227">
        <v>1</v>
      </c>
      <c r="E10227">
        <v>3.78</v>
      </c>
      <c r="F10227">
        <v>0.91700000000000004</v>
      </c>
      <c r="G10227">
        <v>3.78</v>
      </c>
      <c r="H10227">
        <v>3.78</v>
      </c>
      <c r="I10227" t="s">
        <v>149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X10227">
        <v>0</v>
      </c>
      <c r="Y10227">
        <v>0</v>
      </c>
    </row>
    <row r="10228" spans="1:25" x14ac:dyDescent="0.3">
      <c r="A10228" s="2">
        <v>45976</v>
      </c>
      <c r="B10228" t="s">
        <v>42</v>
      </c>
      <c r="C10228">
        <v>95</v>
      </c>
      <c r="D10228">
        <v>1</v>
      </c>
      <c r="E10228">
        <v>3.69</v>
      </c>
      <c r="F10228">
        <v>1.0529999999999999</v>
      </c>
      <c r="G10228">
        <v>3.69</v>
      </c>
      <c r="H10228">
        <v>3.69</v>
      </c>
      <c r="I10228" t="s">
        <v>149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X10228">
        <v>0</v>
      </c>
      <c r="Y10228">
        <v>0</v>
      </c>
    </row>
    <row r="10229" spans="1:25" x14ac:dyDescent="0.3">
      <c r="A10229" s="2">
        <v>45976</v>
      </c>
      <c r="B10229" t="s">
        <v>11</v>
      </c>
      <c r="C10229">
        <v>52</v>
      </c>
      <c r="D10229">
        <v>0</v>
      </c>
      <c r="F10229">
        <v>0</v>
      </c>
      <c r="G10229">
        <v>0</v>
      </c>
      <c r="H10229">
        <v>0</v>
      </c>
      <c r="I10229" t="s">
        <v>149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</row>
    <row r="10230" spans="1:25" x14ac:dyDescent="0.3">
      <c r="A10230" s="2">
        <v>45976</v>
      </c>
      <c r="B10230" t="s">
        <v>102</v>
      </c>
      <c r="C10230">
        <v>663</v>
      </c>
      <c r="D10230">
        <v>0</v>
      </c>
      <c r="F10230">
        <v>0</v>
      </c>
      <c r="G10230">
        <v>0</v>
      </c>
      <c r="H10230">
        <v>0</v>
      </c>
      <c r="I10230" t="s">
        <v>149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</row>
    <row r="10231" spans="1:25" x14ac:dyDescent="0.3">
      <c r="A10231" s="2">
        <v>45976</v>
      </c>
      <c r="B10231" t="s">
        <v>98</v>
      </c>
      <c r="C10231">
        <v>1769</v>
      </c>
      <c r="D10231">
        <v>11</v>
      </c>
      <c r="E10231">
        <v>2.3650000000000002</v>
      </c>
      <c r="F10231">
        <v>0.622</v>
      </c>
      <c r="G10231">
        <v>26.02</v>
      </c>
      <c r="H10231">
        <v>26.02</v>
      </c>
      <c r="I10231" t="s">
        <v>149</v>
      </c>
      <c r="J10231">
        <v>1</v>
      </c>
      <c r="K10231">
        <v>1</v>
      </c>
      <c r="L10231">
        <v>1</v>
      </c>
      <c r="M10231">
        <v>1</v>
      </c>
      <c r="N10231">
        <v>1</v>
      </c>
      <c r="O10231">
        <v>1</v>
      </c>
      <c r="P10231">
        <v>1</v>
      </c>
      <c r="Q10231">
        <v>1</v>
      </c>
      <c r="R10231">
        <v>12.49</v>
      </c>
      <c r="S10231">
        <v>12.49</v>
      </c>
      <c r="T10231">
        <v>12.49</v>
      </c>
      <c r="U10231">
        <v>12.49</v>
      </c>
      <c r="V10231">
        <v>208.32666130000001</v>
      </c>
      <c r="W10231">
        <v>208.32666130000001</v>
      </c>
      <c r="X10231">
        <v>0.48001537280000001</v>
      </c>
      <c r="Y10231">
        <v>0.48001537280000001</v>
      </c>
    </row>
    <row r="10232" spans="1:25" x14ac:dyDescent="0.3">
      <c r="A10232" s="2">
        <v>45976</v>
      </c>
      <c r="B10232" t="s">
        <v>104</v>
      </c>
      <c r="C10232">
        <v>164</v>
      </c>
      <c r="D10232">
        <v>1</v>
      </c>
      <c r="E10232">
        <v>2.79</v>
      </c>
      <c r="F10232">
        <v>0.61</v>
      </c>
      <c r="G10232">
        <v>2.79</v>
      </c>
      <c r="H10232">
        <v>2.79</v>
      </c>
      <c r="I10232" t="s">
        <v>149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X10232">
        <v>0</v>
      </c>
      <c r="Y10232">
        <v>0</v>
      </c>
    </row>
    <row r="10233" spans="1:25" x14ac:dyDescent="0.3">
      <c r="A10233" s="2">
        <v>45976</v>
      </c>
      <c r="B10233" t="s">
        <v>100</v>
      </c>
      <c r="C10233">
        <v>563</v>
      </c>
      <c r="D10233">
        <v>8</v>
      </c>
      <c r="E10233">
        <v>2.1760000000000002</v>
      </c>
      <c r="F10233">
        <v>1.421</v>
      </c>
      <c r="G10233">
        <v>17.41</v>
      </c>
      <c r="H10233">
        <v>17.41</v>
      </c>
      <c r="I10233" t="s">
        <v>149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12.49</v>
      </c>
      <c r="S10233">
        <v>12.49</v>
      </c>
      <c r="T10233">
        <v>12.49</v>
      </c>
      <c r="U10233">
        <v>12.49</v>
      </c>
      <c r="V10233">
        <v>139.39151319999999</v>
      </c>
      <c r="W10233">
        <v>139.39151319999999</v>
      </c>
      <c r="X10233">
        <v>0.71740379089999995</v>
      </c>
      <c r="Y10233">
        <v>0.71740379089999995</v>
      </c>
    </row>
    <row r="10234" spans="1:25" x14ac:dyDescent="0.3">
      <c r="A10234" s="2">
        <v>45976</v>
      </c>
      <c r="B10234" t="s">
        <v>38</v>
      </c>
      <c r="C10234">
        <v>4</v>
      </c>
      <c r="D10234">
        <v>0</v>
      </c>
      <c r="F10234">
        <v>0</v>
      </c>
      <c r="G10234">
        <v>0</v>
      </c>
      <c r="H10234">
        <v>0</v>
      </c>
      <c r="I10234" t="s">
        <v>149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</row>
    <row r="10235" spans="1:25" x14ac:dyDescent="0.3">
      <c r="A10235" s="2">
        <v>45976</v>
      </c>
      <c r="B10235" t="s">
        <v>42</v>
      </c>
      <c r="C10235">
        <v>17</v>
      </c>
      <c r="D10235">
        <v>0</v>
      </c>
      <c r="F10235">
        <v>0</v>
      </c>
      <c r="G10235">
        <v>0</v>
      </c>
      <c r="H10235">
        <v>0</v>
      </c>
      <c r="I10235" t="s">
        <v>149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</row>
    <row r="10236" spans="1:25" x14ac:dyDescent="0.3">
      <c r="A10236" s="2">
        <v>45976</v>
      </c>
      <c r="B10236" t="s">
        <v>50</v>
      </c>
      <c r="C10236">
        <v>2</v>
      </c>
      <c r="D10236">
        <v>0</v>
      </c>
      <c r="F10236">
        <v>0</v>
      </c>
      <c r="G10236">
        <v>0</v>
      </c>
      <c r="H10236">
        <v>0</v>
      </c>
      <c r="I10236" t="s">
        <v>149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</row>
    <row r="10237" spans="1:25" x14ac:dyDescent="0.3">
      <c r="A10237" s="2">
        <v>45976</v>
      </c>
      <c r="B10237" t="s">
        <v>72</v>
      </c>
      <c r="C10237">
        <v>83</v>
      </c>
      <c r="D10237">
        <v>1</v>
      </c>
      <c r="E10237">
        <v>4.53</v>
      </c>
      <c r="F10237">
        <v>1.2050000000000001</v>
      </c>
      <c r="G10237">
        <v>4.53</v>
      </c>
      <c r="H10237">
        <v>4.53</v>
      </c>
      <c r="I10237" t="s">
        <v>149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X10237">
        <v>0</v>
      </c>
      <c r="Y10237">
        <v>0</v>
      </c>
    </row>
    <row r="10238" spans="1:25" x14ac:dyDescent="0.3">
      <c r="A10238" s="2">
        <v>45976</v>
      </c>
      <c r="B10238" t="s">
        <v>84</v>
      </c>
      <c r="C10238">
        <v>35</v>
      </c>
      <c r="D10238">
        <v>0</v>
      </c>
      <c r="F10238">
        <v>0</v>
      </c>
      <c r="G10238">
        <v>0</v>
      </c>
      <c r="H10238">
        <v>0</v>
      </c>
      <c r="I10238" t="s">
        <v>149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</row>
    <row r="10239" spans="1:25" x14ac:dyDescent="0.3">
      <c r="A10239" s="2">
        <v>45976</v>
      </c>
      <c r="B10239" t="s">
        <v>68</v>
      </c>
      <c r="C10239">
        <v>418</v>
      </c>
      <c r="D10239">
        <v>7</v>
      </c>
      <c r="E10239">
        <v>3.7970000000000002</v>
      </c>
      <c r="F10239">
        <v>1.675</v>
      </c>
      <c r="G10239">
        <v>26.58</v>
      </c>
      <c r="H10239">
        <v>26.58</v>
      </c>
      <c r="I10239" t="s">
        <v>149</v>
      </c>
      <c r="J10239">
        <v>2</v>
      </c>
      <c r="K10239">
        <v>2</v>
      </c>
      <c r="L10239">
        <v>2</v>
      </c>
      <c r="M10239">
        <v>2</v>
      </c>
      <c r="N10239">
        <v>2</v>
      </c>
      <c r="O10239">
        <v>2</v>
      </c>
      <c r="P10239">
        <v>2</v>
      </c>
      <c r="Q10239">
        <v>2</v>
      </c>
      <c r="R10239">
        <v>54.98</v>
      </c>
      <c r="S10239">
        <v>54.98</v>
      </c>
      <c r="T10239">
        <v>54.98</v>
      </c>
      <c r="U10239">
        <v>54.98</v>
      </c>
      <c r="V10239">
        <v>48.344852670000002</v>
      </c>
      <c r="W10239">
        <v>48.344852670000002</v>
      </c>
      <c r="X10239">
        <v>2.0684725359999998</v>
      </c>
      <c r="Y10239">
        <v>2.0684725359999998</v>
      </c>
    </row>
    <row r="10240" spans="1:25" x14ac:dyDescent="0.3">
      <c r="A10240" s="2">
        <v>45976</v>
      </c>
      <c r="B10240" t="s">
        <v>64</v>
      </c>
      <c r="C10240">
        <v>76</v>
      </c>
      <c r="D10240">
        <v>0</v>
      </c>
      <c r="F10240">
        <v>0</v>
      </c>
      <c r="G10240">
        <v>0</v>
      </c>
      <c r="H10240">
        <v>0</v>
      </c>
      <c r="I10240" t="s">
        <v>149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</row>
    <row r="10241" spans="1:25" x14ac:dyDescent="0.3">
      <c r="A10241" s="2">
        <v>45976</v>
      </c>
      <c r="B10241" t="s">
        <v>26</v>
      </c>
      <c r="C10241">
        <v>86</v>
      </c>
      <c r="D10241">
        <v>0</v>
      </c>
      <c r="F10241">
        <v>0</v>
      </c>
      <c r="G10241">
        <v>0</v>
      </c>
      <c r="H10241">
        <v>0</v>
      </c>
      <c r="I10241" t="s">
        <v>149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</row>
    <row r="10242" spans="1:25" x14ac:dyDescent="0.3">
      <c r="A10242" s="2">
        <v>45976</v>
      </c>
      <c r="B10242" t="s">
        <v>15</v>
      </c>
      <c r="C10242">
        <v>290</v>
      </c>
      <c r="D10242">
        <v>3</v>
      </c>
      <c r="E10242">
        <v>3.95</v>
      </c>
      <c r="F10242">
        <v>1.034</v>
      </c>
      <c r="G10242">
        <v>11.85</v>
      </c>
      <c r="H10242">
        <v>11.85</v>
      </c>
      <c r="I10242" t="s">
        <v>149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X10242">
        <v>0</v>
      </c>
      <c r="Y10242">
        <v>0</v>
      </c>
    </row>
    <row r="10243" spans="1:25" x14ac:dyDescent="0.3">
      <c r="A10243" s="2">
        <v>45976</v>
      </c>
      <c r="B10243" t="s">
        <v>36</v>
      </c>
      <c r="C10243">
        <v>55</v>
      </c>
      <c r="D10243">
        <v>0</v>
      </c>
      <c r="F10243">
        <v>0</v>
      </c>
      <c r="G10243">
        <v>0</v>
      </c>
      <c r="H10243">
        <v>0</v>
      </c>
      <c r="I10243" t="s">
        <v>149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</row>
    <row r="10244" spans="1:25" x14ac:dyDescent="0.3">
      <c r="A10244" s="2">
        <v>45976</v>
      </c>
      <c r="B10244" t="s">
        <v>78</v>
      </c>
      <c r="C10244">
        <v>299</v>
      </c>
      <c r="D10244">
        <v>1</v>
      </c>
      <c r="E10244">
        <v>4.71</v>
      </c>
      <c r="F10244">
        <v>0.33400000000000002</v>
      </c>
      <c r="G10244">
        <v>4.71</v>
      </c>
      <c r="H10244">
        <v>4.71</v>
      </c>
      <c r="I10244" t="s">
        <v>149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X10244">
        <v>0</v>
      </c>
      <c r="Y10244">
        <v>0</v>
      </c>
    </row>
    <row r="10245" spans="1:25" x14ac:dyDescent="0.3">
      <c r="A10245" s="2">
        <v>45976</v>
      </c>
      <c r="B10245" t="s">
        <v>21</v>
      </c>
      <c r="C10245">
        <v>794</v>
      </c>
      <c r="D10245">
        <v>14</v>
      </c>
      <c r="E10245">
        <v>1.754</v>
      </c>
      <c r="F10245">
        <v>1.7629999999999999</v>
      </c>
      <c r="G10245">
        <v>24.55</v>
      </c>
      <c r="H10245">
        <v>24.55</v>
      </c>
      <c r="I10245" t="s">
        <v>149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X10245">
        <v>0</v>
      </c>
      <c r="Y10245">
        <v>0</v>
      </c>
    </row>
    <row r="10246" spans="1:25" x14ac:dyDescent="0.3">
      <c r="A10246" s="2">
        <v>45976</v>
      </c>
      <c r="B10246" t="s">
        <v>94</v>
      </c>
      <c r="C10246">
        <v>66</v>
      </c>
      <c r="D10246">
        <v>0</v>
      </c>
      <c r="F10246">
        <v>0</v>
      </c>
      <c r="G10246">
        <v>0</v>
      </c>
      <c r="H10246">
        <v>0</v>
      </c>
      <c r="I10246" t="s">
        <v>149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</row>
    <row r="10247" spans="1:25" x14ac:dyDescent="0.3">
      <c r="A10247" s="2">
        <v>45976</v>
      </c>
      <c r="B10247" t="s">
        <v>17</v>
      </c>
      <c r="C10247">
        <v>21</v>
      </c>
      <c r="D10247">
        <v>0</v>
      </c>
      <c r="F10247">
        <v>0</v>
      </c>
      <c r="G10247">
        <v>0</v>
      </c>
      <c r="H10247">
        <v>0</v>
      </c>
      <c r="I10247" t="s">
        <v>149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</row>
    <row r="10248" spans="1:25" x14ac:dyDescent="0.3">
      <c r="A10248" s="2">
        <v>45976</v>
      </c>
      <c r="B10248" t="s">
        <v>17</v>
      </c>
      <c r="C10248">
        <v>38</v>
      </c>
      <c r="D10248">
        <v>0</v>
      </c>
      <c r="F10248">
        <v>0</v>
      </c>
      <c r="G10248">
        <v>0</v>
      </c>
      <c r="H10248">
        <v>0</v>
      </c>
      <c r="I10248" t="s">
        <v>149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</row>
    <row r="10249" spans="1:25" x14ac:dyDescent="0.3">
      <c r="A10249" s="2">
        <v>45976</v>
      </c>
      <c r="B10249" t="s">
        <v>17</v>
      </c>
      <c r="C10249">
        <v>47</v>
      </c>
      <c r="D10249">
        <v>0</v>
      </c>
      <c r="F10249">
        <v>0</v>
      </c>
      <c r="G10249">
        <v>0</v>
      </c>
      <c r="H10249">
        <v>0</v>
      </c>
      <c r="I10249" t="s">
        <v>149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</row>
    <row r="10250" spans="1:25" x14ac:dyDescent="0.3">
      <c r="A10250" s="2">
        <v>45976</v>
      </c>
      <c r="B10250" t="s">
        <v>17</v>
      </c>
      <c r="C10250">
        <v>18</v>
      </c>
      <c r="D10250">
        <v>0</v>
      </c>
      <c r="F10250">
        <v>0</v>
      </c>
      <c r="G10250">
        <v>0</v>
      </c>
      <c r="H10250">
        <v>0</v>
      </c>
      <c r="I10250" t="s">
        <v>149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</row>
    <row r="10251" spans="1:25" x14ac:dyDescent="0.3">
      <c r="A10251" s="2">
        <v>45976</v>
      </c>
      <c r="B10251" t="s">
        <v>52</v>
      </c>
      <c r="C10251">
        <v>916</v>
      </c>
      <c r="D10251">
        <v>11</v>
      </c>
      <c r="E10251">
        <v>0.627</v>
      </c>
      <c r="F10251">
        <v>1.2010000000000001</v>
      </c>
      <c r="G10251">
        <v>6.9</v>
      </c>
      <c r="H10251">
        <v>6.9</v>
      </c>
      <c r="I10251" t="s">
        <v>149</v>
      </c>
      <c r="J10251">
        <v>2</v>
      </c>
      <c r="K10251">
        <v>3</v>
      </c>
      <c r="L10251">
        <v>3</v>
      </c>
      <c r="M10251">
        <v>3</v>
      </c>
      <c r="N10251">
        <v>2</v>
      </c>
      <c r="O10251">
        <v>3</v>
      </c>
      <c r="P10251">
        <v>3</v>
      </c>
      <c r="Q10251">
        <v>3</v>
      </c>
      <c r="R10251">
        <v>26.78</v>
      </c>
      <c r="S10251">
        <v>65.02</v>
      </c>
      <c r="T10251">
        <v>65.02</v>
      </c>
      <c r="U10251">
        <v>65.02</v>
      </c>
      <c r="V10251">
        <v>10.61211935</v>
      </c>
      <c r="W10251">
        <v>10.61211935</v>
      </c>
      <c r="X10251">
        <v>9.4231884059999995</v>
      </c>
      <c r="Y10251">
        <v>9.4231884059999995</v>
      </c>
    </row>
    <row r="10252" spans="1:25" x14ac:dyDescent="0.3">
      <c r="A10252" s="2">
        <v>45976</v>
      </c>
      <c r="B10252" t="s">
        <v>52</v>
      </c>
      <c r="C10252">
        <v>1615</v>
      </c>
      <c r="D10252">
        <v>12</v>
      </c>
      <c r="E10252">
        <v>0.438</v>
      </c>
      <c r="F10252">
        <v>0.74299999999999999</v>
      </c>
      <c r="G10252">
        <v>5.25</v>
      </c>
      <c r="H10252">
        <v>5.25</v>
      </c>
      <c r="I10252" t="s">
        <v>149</v>
      </c>
      <c r="J10252">
        <v>1</v>
      </c>
      <c r="K10252">
        <v>1</v>
      </c>
      <c r="L10252">
        <v>1</v>
      </c>
      <c r="M10252">
        <v>1</v>
      </c>
      <c r="N10252">
        <v>1</v>
      </c>
      <c r="O10252">
        <v>1</v>
      </c>
      <c r="P10252">
        <v>1</v>
      </c>
      <c r="Q10252">
        <v>1</v>
      </c>
      <c r="R10252">
        <v>12.49</v>
      </c>
      <c r="S10252">
        <v>12.49</v>
      </c>
      <c r="T10252">
        <v>12.49</v>
      </c>
      <c r="U10252">
        <v>12.49</v>
      </c>
      <c r="V10252">
        <v>42.033626900000002</v>
      </c>
      <c r="W10252">
        <v>42.033626900000002</v>
      </c>
      <c r="X10252">
        <v>2.3790476190000001</v>
      </c>
      <c r="Y10252">
        <v>2.3790476190000001</v>
      </c>
    </row>
    <row r="10253" spans="1:25" x14ac:dyDescent="0.3">
      <c r="A10253" s="2">
        <v>45976</v>
      </c>
      <c r="B10253" t="s">
        <v>52</v>
      </c>
      <c r="C10253">
        <v>386</v>
      </c>
      <c r="D10253">
        <v>2</v>
      </c>
      <c r="E10253">
        <v>0.3</v>
      </c>
      <c r="F10253">
        <v>0.51800000000000002</v>
      </c>
      <c r="G10253">
        <v>0.6</v>
      </c>
      <c r="H10253">
        <v>0.6</v>
      </c>
      <c r="I10253" t="s">
        <v>149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X10253">
        <v>0</v>
      </c>
      <c r="Y10253">
        <v>0</v>
      </c>
    </row>
    <row r="10254" spans="1:25" x14ac:dyDescent="0.3">
      <c r="A10254" s="2">
        <v>45976</v>
      </c>
      <c r="B10254" t="s">
        <v>52</v>
      </c>
      <c r="C10254">
        <v>3195</v>
      </c>
      <c r="D10254">
        <v>34</v>
      </c>
      <c r="E10254">
        <v>0.28100000000000003</v>
      </c>
      <c r="F10254">
        <v>1.0640000000000001</v>
      </c>
      <c r="G10254">
        <v>9.5399999999999991</v>
      </c>
      <c r="H10254">
        <v>9.5399999999999991</v>
      </c>
      <c r="I10254" t="s">
        <v>149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  <c r="R10254">
        <v>13.88</v>
      </c>
      <c r="S10254">
        <v>13.88</v>
      </c>
      <c r="T10254">
        <v>13.88</v>
      </c>
      <c r="U10254">
        <v>13.88</v>
      </c>
      <c r="V10254">
        <v>68.731988470000005</v>
      </c>
      <c r="W10254">
        <v>68.731988470000005</v>
      </c>
      <c r="X10254">
        <v>1.4549266249999999</v>
      </c>
      <c r="Y10254">
        <v>1.4549266249999999</v>
      </c>
    </row>
    <row r="10255" spans="1:25" x14ac:dyDescent="0.3">
      <c r="A10255" s="2">
        <v>45976</v>
      </c>
      <c r="B10255" t="s">
        <v>112</v>
      </c>
      <c r="C10255">
        <v>71</v>
      </c>
      <c r="D10255">
        <v>0</v>
      </c>
      <c r="F10255">
        <v>0</v>
      </c>
      <c r="G10255">
        <v>0</v>
      </c>
      <c r="H10255">
        <v>0</v>
      </c>
      <c r="I10255" t="s">
        <v>149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</row>
    <row r="10256" spans="1:25" x14ac:dyDescent="0.3">
      <c r="A10256" s="2">
        <v>45976</v>
      </c>
      <c r="B10256" t="s">
        <v>15</v>
      </c>
      <c r="C10256">
        <v>75</v>
      </c>
      <c r="D10256">
        <v>2</v>
      </c>
      <c r="E10256">
        <v>1.0649999999999999</v>
      </c>
      <c r="F10256">
        <v>2.6669999999999998</v>
      </c>
      <c r="G10256">
        <v>2.13</v>
      </c>
      <c r="H10256">
        <v>2.13</v>
      </c>
      <c r="I10256" t="s">
        <v>149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X10256">
        <v>0</v>
      </c>
      <c r="Y10256">
        <v>0</v>
      </c>
    </row>
    <row r="10257" spans="1:25" x14ac:dyDescent="0.3">
      <c r="A10257" s="2">
        <v>45976</v>
      </c>
      <c r="B10257" t="s">
        <v>112</v>
      </c>
      <c r="C10257">
        <v>493</v>
      </c>
      <c r="D10257">
        <v>7</v>
      </c>
      <c r="E10257">
        <v>1.4159999999999999</v>
      </c>
      <c r="F10257">
        <v>1.42</v>
      </c>
      <c r="G10257">
        <v>9.91</v>
      </c>
      <c r="H10257">
        <v>9.91</v>
      </c>
      <c r="I10257" t="s">
        <v>149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  <c r="R10257">
        <v>31.49</v>
      </c>
      <c r="S10257">
        <v>31.49</v>
      </c>
      <c r="T10257">
        <v>31.49</v>
      </c>
      <c r="U10257">
        <v>31.49</v>
      </c>
      <c r="V10257">
        <v>31.470308030000002</v>
      </c>
      <c r="W10257">
        <v>31.470308030000002</v>
      </c>
      <c r="X10257">
        <v>3.177598385</v>
      </c>
      <c r="Y10257">
        <v>3.177598385</v>
      </c>
    </row>
    <row r="10258" spans="1:25" x14ac:dyDescent="0.3">
      <c r="A10258" s="2">
        <v>45976</v>
      </c>
      <c r="B10258" t="s">
        <v>15</v>
      </c>
      <c r="C10258">
        <v>124</v>
      </c>
      <c r="D10258">
        <v>1</v>
      </c>
      <c r="E10258">
        <v>1.1399999999999999</v>
      </c>
      <c r="F10258">
        <v>0.80600000000000005</v>
      </c>
      <c r="G10258">
        <v>1.1399999999999999</v>
      </c>
      <c r="H10258">
        <v>1.1399999999999999</v>
      </c>
      <c r="I10258" t="s">
        <v>149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  <c r="R10258">
        <v>36.880000000000003</v>
      </c>
      <c r="S10258">
        <v>36.880000000000003</v>
      </c>
      <c r="T10258">
        <v>36.880000000000003</v>
      </c>
      <c r="U10258">
        <v>36.880000000000003</v>
      </c>
      <c r="V10258">
        <v>3.091106291</v>
      </c>
      <c r="W10258">
        <v>3.091106291</v>
      </c>
      <c r="X10258">
        <v>32.350877189999999</v>
      </c>
      <c r="Y10258">
        <v>32.350877189999999</v>
      </c>
    </row>
    <row r="10259" spans="1:25" x14ac:dyDescent="0.3">
      <c r="A10259" s="2">
        <v>45976</v>
      </c>
      <c r="B10259" t="s">
        <v>15</v>
      </c>
      <c r="C10259">
        <v>107</v>
      </c>
      <c r="D10259">
        <v>2</v>
      </c>
      <c r="E10259">
        <v>0.63500000000000001</v>
      </c>
      <c r="F10259">
        <v>1.869</v>
      </c>
      <c r="G10259">
        <v>1.27</v>
      </c>
      <c r="H10259">
        <v>1.27</v>
      </c>
      <c r="I10259" t="s">
        <v>149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X10259">
        <v>0</v>
      </c>
      <c r="Y10259">
        <v>0</v>
      </c>
    </row>
    <row r="10260" spans="1:25" x14ac:dyDescent="0.3">
      <c r="A10260" s="2">
        <v>45976</v>
      </c>
      <c r="B10260" t="s">
        <v>112</v>
      </c>
      <c r="C10260">
        <v>508</v>
      </c>
      <c r="D10260">
        <v>4</v>
      </c>
      <c r="E10260">
        <v>1.1850000000000001</v>
      </c>
      <c r="F10260">
        <v>0.78700000000000003</v>
      </c>
      <c r="G10260">
        <v>4.74</v>
      </c>
      <c r="H10260">
        <v>4.74</v>
      </c>
      <c r="I10260" t="s">
        <v>149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X10260">
        <v>0</v>
      </c>
      <c r="Y10260">
        <v>0</v>
      </c>
    </row>
    <row r="10261" spans="1:25" x14ac:dyDescent="0.3">
      <c r="A10261" s="2">
        <v>45976</v>
      </c>
      <c r="B10261" t="s">
        <v>15</v>
      </c>
      <c r="C10261">
        <v>105</v>
      </c>
      <c r="D10261">
        <v>2</v>
      </c>
      <c r="E10261">
        <v>0.38500000000000001</v>
      </c>
      <c r="F10261">
        <v>1.905</v>
      </c>
      <c r="G10261">
        <v>0.77</v>
      </c>
      <c r="H10261">
        <v>0.77</v>
      </c>
      <c r="I10261" t="s">
        <v>149</v>
      </c>
      <c r="J10261">
        <v>1</v>
      </c>
      <c r="K10261">
        <v>1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  <c r="R10261">
        <v>21.88</v>
      </c>
      <c r="S10261">
        <v>21.88</v>
      </c>
      <c r="T10261">
        <v>21.88</v>
      </c>
      <c r="U10261">
        <v>21.88</v>
      </c>
      <c r="V10261">
        <v>3.5191956119999999</v>
      </c>
      <c r="W10261">
        <v>3.5191956119999999</v>
      </c>
      <c r="X10261">
        <v>28.415584419999998</v>
      </c>
      <c r="Y10261">
        <v>28.415584419999998</v>
      </c>
    </row>
    <row r="10262" spans="1:25" x14ac:dyDescent="0.3">
      <c r="A10262" s="2">
        <v>45976</v>
      </c>
      <c r="B10262" t="s">
        <v>112</v>
      </c>
      <c r="C10262">
        <v>1463</v>
      </c>
      <c r="D10262">
        <v>11</v>
      </c>
      <c r="E10262">
        <v>0.76200000000000001</v>
      </c>
      <c r="F10262">
        <v>0.752</v>
      </c>
      <c r="G10262">
        <v>8.3800000000000008</v>
      </c>
      <c r="H10262">
        <v>8.3800000000000008</v>
      </c>
      <c r="I10262" t="s">
        <v>149</v>
      </c>
      <c r="J10262">
        <v>2</v>
      </c>
      <c r="K10262">
        <v>3</v>
      </c>
      <c r="L10262">
        <v>3</v>
      </c>
      <c r="M10262">
        <v>3</v>
      </c>
      <c r="N10262">
        <v>3</v>
      </c>
      <c r="O10262">
        <v>4</v>
      </c>
      <c r="P10262">
        <v>4</v>
      </c>
      <c r="Q10262">
        <v>4</v>
      </c>
      <c r="R10262">
        <v>94.47</v>
      </c>
      <c r="S10262">
        <v>132.35</v>
      </c>
      <c r="T10262">
        <v>132.35</v>
      </c>
      <c r="U10262">
        <v>132.35</v>
      </c>
      <c r="V10262">
        <v>6.3316962600000002</v>
      </c>
      <c r="W10262">
        <v>6.3316962600000002</v>
      </c>
      <c r="X10262">
        <v>15.793556089999999</v>
      </c>
      <c r="Y10262">
        <v>15.793556089999999</v>
      </c>
    </row>
    <row r="10263" spans="1:25" x14ac:dyDescent="0.3">
      <c r="A10263" s="2">
        <v>45976</v>
      </c>
      <c r="B10263" t="s">
        <v>100</v>
      </c>
      <c r="C10263">
        <v>12</v>
      </c>
      <c r="D10263">
        <v>0</v>
      </c>
      <c r="F10263">
        <v>0</v>
      </c>
      <c r="G10263">
        <v>0</v>
      </c>
      <c r="H10263">
        <v>0</v>
      </c>
      <c r="I10263" t="s">
        <v>149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</row>
    <row r="10264" spans="1:25" x14ac:dyDescent="0.3">
      <c r="A10264" s="2">
        <v>45976</v>
      </c>
      <c r="B10264" t="s">
        <v>54</v>
      </c>
      <c r="C10264">
        <v>1101</v>
      </c>
      <c r="D10264">
        <v>5</v>
      </c>
      <c r="E10264">
        <v>0.92200000000000004</v>
      </c>
      <c r="F10264">
        <v>0.45400000000000001</v>
      </c>
      <c r="G10264">
        <v>4.6100000000000003</v>
      </c>
      <c r="H10264">
        <v>4.6100000000000003</v>
      </c>
      <c r="I10264" t="s">
        <v>149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X10264">
        <v>0</v>
      </c>
      <c r="Y10264">
        <v>0</v>
      </c>
    </row>
    <row r="10265" spans="1:25" x14ac:dyDescent="0.3">
      <c r="A10265" s="2">
        <v>45976</v>
      </c>
      <c r="B10265" t="s">
        <v>60</v>
      </c>
      <c r="C10265">
        <v>1309</v>
      </c>
      <c r="D10265">
        <v>11</v>
      </c>
      <c r="E10265">
        <v>1.0649999999999999</v>
      </c>
      <c r="F10265">
        <v>0.84</v>
      </c>
      <c r="G10265">
        <v>11.71</v>
      </c>
      <c r="H10265">
        <v>11.71</v>
      </c>
      <c r="I10265" t="s">
        <v>149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X10265">
        <v>0</v>
      </c>
      <c r="Y10265">
        <v>0</v>
      </c>
    </row>
    <row r="10266" spans="1:25" x14ac:dyDescent="0.3">
      <c r="A10266" s="2">
        <v>45976</v>
      </c>
      <c r="B10266" t="s">
        <v>60</v>
      </c>
      <c r="C10266">
        <v>3231</v>
      </c>
      <c r="D10266">
        <v>21</v>
      </c>
      <c r="E10266">
        <v>0.83599999999999997</v>
      </c>
      <c r="F10266">
        <v>0.65</v>
      </c>
      <c r="G10266">
        <v>17.55</v>
      </c>
      <c r="H10266">
        <v>17.55</v>
      </c>
      <c r="I10266" t="s">
        <v>149</v>
      </c>
      <c r="J10266">
        <v>4</v>
      </c>
      <c r="K10266">
        <v>4</v>
      </c>
      <c r="L10266">
        <v>4</v>
      </c>
      <c r="M10266">
        <v>4</v>
      </c>
      <c r="N10266">
        <v>4</v>
      </c>
      <c r="O10266">
        <v>4</v>
      </c>
      <c r="P10266">
        <v>4</v>
      </c>
      <c r="Q10266">
        <v>4</v>
      </c>
      <c r="R10266">
        <v>90.13</v>
      </c>
      <c r="S10266">
        <v>90.13</v>
      </c>
      <c r="T10266">
        <v>90.13</v>
      </c>
      <c r="U10266">
        <v>90.13</v>
      </c>
      <c r="V10266">
        <v>19.47187396</v>
      </c>
      <c r="W10266">
        <v>19.47187396</v>
      </c>
      <c r="X10266">
        <v>5.135612536</v>
      </c>
      <c r="Y10266">
        <v>5.135612536</v>
      </c>
    </row>
    <row r="10267" spans="1:25" x14ac:dyDescent="0.3">
      <c r="A10267" s="2">
        <v>45976</v>
      </c>
      <c r="B10267" t="s">
        <v>100</v>
      </c>
      <c r="C10267">
        <v>39</v>
      </c>
      <c r="D10267">
        <v>0</v>
      </c>
      <c r="F10267">
        <v>0</v>
      </c>
      <c r="G10267">
        <v>0</v>
      </c>
      <c r="H10267">
        <v>0</v>
      </c>
      <c r="I10267" t="s">
        <v>149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</row>
    <row r="10268" spans="1:25" x14ac:dyDescent="0.3">
      <c r="A10268" s="2">
        <v>45976</v>
      </c>
      <c r="B10268" t="s">
        <v>54</v>
      </c>
      <c r="C10268">
        <v>1266</v>
      </c>
      <c r="D10268">
        <v>21</v>
      </c>
      <c r="E10268">
        <v>1.278</v>
      </c>
      <c r="F10268">
        <v>1.659</v>
      </c>
      <c r="G10268">
        <v>26.83</v>
      </c>
      <c r="H10268">
        <v>26.83</v>
      </c>
      <c r="I10268" t="s">
        <v>149</v>
      </c>
      <c r="J10268">
        <v>1</v>
      </c>
      <c r="K10268">
        <v>1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  <c r="R10268">
        <v>22.88</v>
      </c>
      <c r="S10268">
        <v>22.88</v>
      </c>
      <c r="T10268">
        <v>22.88</v>
      </c>
      <c r="U10268">
        <v>22.88</v>
      </c>
      <c r="V10268">
        <v>117.263986</v>
      </c>
      <c r="W10268">
        <v>117.263986</v>
      </c>
      <c r="X10268">
        <v>0.85277674250000002</v>
      </c>
      <c r="Y10268">
        <v>0.85277674250000002</v>
      </c>
    </row>
    <row r="10269" spans="1:25" x14ac:dyDescent="0.3">
      <c r="A10269" s="2">
        <v>45976</v>
      </c>
      <c r="B10269" t="s">
        <v>100</v>
      </c>
      <c r="C10269">
        <v>10</v>
      </c>
      <c r="D10269">
        <v>0</v>
      </c>
      <c r="F10269">
        <v>0</v>
      </c>
      <c r="G10269">
        <v>0</v>
      </c>
      <c r="H10269">
        <v>0</v>
      </c>
      <c r="I10269" t="s">
        <v>149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</row>
    <row r="10270" spans="1:25" x14ac:dyDescent="0.3">
      <c r="A10270" s="2">
        <v>45976</v>
      </c>
      <c r="B10270" t="s">
        <v>54</v>
      </c>
      <c r="C10270">
        <v>447</v>
      </c>
      <c r="D10270">
        <v>3</v>
      </c>
      <c r="E10270">
        <v>1.06</v>
      </c>
      <c r="F10270">
        <v>0.67100000000000004</v>
      </c>
      <c r="G10270">
        <v>3.18</v>
      </c>
      <c r="H10270">
        <v>3.18</v>
      </c>
      <c r="I10270" t="s">
        <v>149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X10270">
        <v>0</v>
      </c>
      <c r="Y10270">
        <v>0</v>
      </c>
    </row>
    <row r="10271" spans="1:25" x14ac:dyDescent="0.3">
      <c r="A10271" s="2">
        <v>45976</v>
      </c>
      <c r="B10271" t="s">
        <v>60</v>
      </c>
      <c r="C10271">
        <v>698</v>
      </c>
      <c r="D10271">
        <v>9</v>
      </c>
      <c r="E10271">
        <v>0.91300000000000003</v>
      </c>
      <c r="F10271">
        <v>1.2889999999999999</v>
      </c>
      <c r="G10271">
        <v>8.2200000000000006</v>
      </c>
      <c r="H10271">
        <v>8.2200000000000006</v>
      </c>
      <c r="I10271" t="s">
        <v>149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X10271">
        <v>0</v>
      </c>
      <c r="Y10271">
        <v>0</v>
      </c>
    </row>
    <row r="10272" spans="1:25" x14ac:dyDescent="0.3">
      <c r="A10272" s="2">
        <v>45976</v>
      </c>
      <c r="B10272" t="s">
        <v>54</v>
      </c>
      <c r="C10272">
        <v>6182</v>
      </c>
      <c r="D10272">
        <v>23</v>
      </c>
      <c r="E10272">
        <v>0.68799999999999994</v>
      </c>
      <c r="F10272">
        <v>0.372</v>
      </c>
      <c r="G10272">
        <v>15.83</v>
      </c>
      <c r="H10272">
        <v>15.83</v>
      </c>
      <c r="I10272" t="s">
        <v>149</v>
      </c>
      <c r="J10272">
        <v>0</v>
      </c>
      <c r="K10272">
        <v>1</v>
      </c>
      <c r="L10272">
        <v>1</v>
      </c>
      <c r="M10272">
        <v>1</v>
      </c>
      <c r="N10272">
        <v>0</v>
      </c>
      <c r="O10272">
        <v>1</v>
      </c>
      <c r="P10272">
        <v>1</v>
      </c>
      <c r="Q10272">
        <v>1</v>
      </c>
      <c r="R10272">
        <v>0</v>
      </c>
      <c r="S10272">
        <v>22.88</v>
      </c>
      <c r="T10272">
        <v>22.88</v>
      </c>
      <c r="U10272">
        <v>22.88</v>
      </c>
      <c r="V10272">
        <v>69.187062940000004</v>
      </c>
      <c r="W10272">
        <v>69.187062940000004</v>
      </c>
      <c r="X10272">
        <v>1.445356917</v>
      </c>
      <c r="Y10272">
        <v>1.445356917</v>
      </c>
    </row>
    <row r="10273" spans="1:25" x14ac:dyDescent="0.3">
      <c r="A10273" s="2">
        <v>45976</v>
      </c>
      <c r="B10273" t="s">
        <v>100</v>
      </c>
      <c r="C10273">
        <v>40</v>
      </c>
      <c r="D10273">
        <v>0</v>
      </c>
      <c r="F10273">
        <v>0</v>
      </c>
      <c r="G10273">
        <v>0</v>
      </c>
      <c r="H10273">
        <v>0</v>
      </c>
      <c r="I10273" t="s">
        <v>149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</row>
    <row r="10274" spans="1:25" x14ac:dyDescent="0.3">
      <c r="A10274" s="2">
        <v>45976</v>
      </c>
      <c r="B10274" t="s">
        <v>60</v>
      </c>
      <c r="C10274">
        <v>6094</v>
      </c>
      <c r="D10274">
        <v>35</v>
      </c>
      <c r="E10274">
        <v>0.57999999999999996</v>
      </c>
      <c r="F10274">
        <v>0.57399999999999995</v>
      </c>
      <c r="G10274">
        <v>20.309999999999999</v>
      </c>
      <c r="H10274">
        <v>20.309999999999999</v>
      </c>
      <c r="I10274" t="s">
        <v>149</v>
      </c>
      <c r="J10274">
        <v>3</v>
      </c>
      <c r="K10274">
        <v>3</v>
      </c>
      <c r="L10274">
        <v>3</v>
      </c>
      <c r="M10274">
        <v>3</v>
      </c>
      <c r="N10274">
        <v>3</v>
      </c>
      <c r="O10274">
        <v>3</v>
      </c>
      <c r="P10274">
        <v>3</v>
      </c>
      <c r="Q10274">
        <v>3</v>
      </c>
      <c r="R10274">
        <v>79.25</v>
      </c>
      <c r="S10274">
        <v>79.25</v>
      </c>
      <c r="T10274">
        <v>79.25</v>
      </c>
      <c r="U10274">
        <v>79.25</v>
      </c>
      <c r="V10274">
        <v>25.627760250000001</v>
      </c>
      <c r="W10274">
        <v>25.627760250000001</v>
      </c>
      <c r="X10274">
        <v>3.9020187100000001</v>
      </c>
      <c r="Y10274">
        <v>3.9020187100000001</v>
      </c>
    </row>
    <row r="10275" spans="1:25" x14ac:dyDescent="0.3">
      <c r="A10275" s="2">
        <v>45976</v>
      </c>
      <c r="B10275" t="s">
        <v>48</v>
      </c>
      <c r="C10275">
        <v>157</v>
      </c>
      <c r="D10275">
        <v>2</v>
      </c>
      <c r="E10275">
        <v>1.41</v>
      </c>
      <c r="F10275">
        <v>1.274</v>
      </c>
      <c r="G10275">
        <v>2.82</v>
      </c>
      <c r="H10275">
        <v>2.82</v>
      </c>
      <c r="I10275" t="s">
        <v>149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X10275">
        <v>0</v>
      </c>
      <c r="Y10275">
        <v>0</v>
      </c>
    </row>
    <row r="10276" spans="1:25" x14ac:dyDescent="0.3">
      <c r="A10276" s="2">
        <v>45976</v>
      </c>
      <c r="B10276" t="s">
        <v>48</v>
      </c>
      <c r="C10276">
        <v>288</v>
      </c>
      <c r="D10276">
        <v>1</v>
      </c>
      <c r="E10276">
        <v>1.5</v>
      </c>
      <c r="F10276">
        <v>0.34699999999999998</v>
      </c>
      <c r="G10276">
        <v>1.5</v>
      </c>
      <c r="H10276">
        <v>1.5</v>
      </c>
      <c r="I10276" t="s">
        <v>149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X10276">
        <v>0</v>
      </c>
      <c r="Y10276">
        <v>0</v>
      </c>
    </row>
    <row r="10277" spans="1:25" x14ac:dyDescent="0.3">
      <c r="A10277" s="2">
        <v>45976</v>
      </c>
      <c r="B10277" t="s">
        <v>48</v>
      </c>
      <c r="C10277">
        <v>256</v>
      </c>
      <c r="D10277">
        <v>3</v>
      </c>
      <c r="E10277">
        <v>1.87</v>
      </c>
      <c r="F10277">
        <v>1.1719999999999999</v>
      </c>
      <c r="G10277">
        <v>5.61</v>
      </c>
      <c r="H10277">
        <v>5.61</v>
      </c>
      <c r="I10277" t="s">
        <v>149</v>
      </c>
      <c r="J10277">
        <v>1</v>
      </c>
      <c r="K10277">
        <v>1</v>
      </c>
      <c r="L10277">
        <v>1</v>
      </c>
      <c r="M10277">
        <v>1</v>
      </c>
      <c r="N10277">
        <v>2</v>
      </c>
      <c r="O10277">
        <v>2</v>
      </c>
      <c r="P10277">
        <v>2</v>
      </c>
      <c r="Q10277">
        <v>2</v>
      </c>
      <c r="R10277">
        <v>56.98</v>
      </c>
      <c r="S10277">
        <v>56.98</v>
      </c>
      <c r="T10277">
        <v>56.98</v>
      </c>
      <c r="U10277">
        <v>56.98</v>
      </c>
      <c r="V10277">
        <v>9.8455598460000004</v>
      </c>
      <c r="W10277">
        <v>9.8455598460000004</v>
      </c>
      <c r="X10277">
        <v>10.15686275</v>
      </c>
      <c r="Y10277">
        <v>10.15686275</v>
      </c>
    </row>
    <row r="10278" spans="1:25" x14ac:dyDescent="0.3">
      <c r="A10278" s="2">
        <v>45976</v>
      </c>
      <c r="B10278" t="s">
        <v>48</v>
      </c>
      <c r="C10278">
        <v>682</v>
      </c>
      <c r="D10278">
        <v>7</v>
      </c>
      <c r="E10278">
        <v>0.80300000000000005</v>
      </c>
      <c r="F10278">
        <v>1.026</v>
      </c>
      <c r="G10278">
        <v>5.62</v>
      </c>
      <c r="H10278">
        <v>5.62</v>
      </c>
      <c r="I10278" t="s">
        <v>149</v>
      </c>
      <c r="J10278">
        <v>1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  <c r="R10278">
        <v>24.98</v>
      </c>
      <c r="S10278">
        <v>24.98</v>
      </c>
      <c r="T10278">
        <v>24.98</v>
      </c>
      <c r="U10278">
        <v>24.98</v>
      </c>
      <c r="V10278">
        <v>22.4979984</v>
      </c>
      <c r="W10278">
        <v>22.4979984</v>
      </c>
      <c r="X10278">
        <v>4.4448398579999999</v>
      </c>
      <c r="Y10278">
        <v>4.4448398579999999</v>
      </c>
    </row>
    <row r="10279" spans="1:25" x14ac:dyDescent="0.3">
      <c r="A10279" s="2">
        <v>45976</v>
      </c>
      <c r="B10279" t="s">
        <v>19</v>
      </c>
      <c r="C10279">
        <v>26</v>
      </c>
      <c r="D10279">
        <v>0</v>
      </c>
      <c r="F10279">
        <v>0</v>
      </c>
      <c r="G10279">
        <v>0</v>
      </c>
      <c r="H10279">
        <v>0</v>
      </c>
      <c r="I10279" t="s">
        <v>149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</row>
    <row r="10280" spans="1:25" x14ac:dyDescent="0.3">
      <c r="A10280" s="2">
        <v>45976</v>
      </c>
      <c r="B10280" t="s">
        <v>90</v>
      </c>
      <c r="C10280">
        <v>17</v>
      </c>
      <c r="D10280">
        <v>0</v>
      </c>
      <c r="F10280">
        <v>0</v>
      </c>
      <c r="G10280">
        <v>0</v>
      </c>
      <c r="H10280">
        <v>0</v>
      </c>
      <c r="I10280" t="s">
        <v>149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</row>
    <row r="10281" spans="1:25" x14ac:dyDescent="0.3">
      <c r="A10281" s="2">
        <v>45976</v>
      </c>
      <c r="B10281" t="s">
        <v>19</v>
      </c>
      <c r="C10281">
        <v>71</v>
      </c>
      <c r="D10281">
        <v>0</v>
      </c>
      <c r="F10281">
        <v>0</v>
      </c>
      <c r="G10281">
        <v>0</v>
      </c>
      <c r="H10281">
        <v>0</v>
      </c>
      <c r="I10281" t="s">
        <v>149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</row>
    <row r="10282" spans="1:25" x14ac:dyDescent="0.3">
      <c r="A10282" s="2">
        <v>45976</v>
      </c>
      <c r="B10282" t="s">
        <v>90</v>
      </c>
      <c r="C10282">
        <v>10</v>
      </c>
      <c r="D10282">
        <v>0</v>
      </c>
      <c r="F10282">
        <v>0</v>
      </c>
      <c r="G10282">
        <v>0</v>
      </c>
      <c r="H10282">
        <v>0</v>
      </c>
      <c r="I10282" t="s">
        <v>149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</row>
    <row r="10283" spans="1:25" x14ac:dyDescent="0.3">
      <c r="A10283" s="2">
        <v>45976</v>
      </c>
      <c r="B10283" t="s">
        <v>19</v>
      </c>
      <c r="C10283">
        <v>35</v>
      </c>
      <c r="D10283">
        <v>0</v>
      </c>
      <c r="F10283">
        <v>0</v>
      </c>
      <c r="G10283">
        <v>0</v>
      </c>
      <c r="H10283">
        <v>0</v>
      </c>
      <c r="I10283" t="s">
        <v>149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</row>
    <row r="10284" spans="1:25" x14ac:dyDescent="0.3">
      <c r="A10284" s="2">
        <v>45976</v>
      </c>
      <c r="B10284" t="s">
        <v>90</v>
      </c>
      <c r="C10284">
        <v>8</v>
      </c>
      <c r="D10284">
        <v>0</v>
      </c>
      <c r="F10284">
        <v>0</v>
      </c>
      <c r="G10284">
        <v>0</v>
      </c>
      <c r="H10284">
        <v>0</v>
      </c>
      <c r="I10284" t="s">
        <v>149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</row>
    <row r="10285" spans="1:25" x14ac:dyDescent="0.3">
      <c r="A10285" s="2">
        <v>45976</v>
      </c>
      <c r="B10285" t="s">
        <v>19</v>
      </c>
      <c r="C10285">
        <v>513</v>
      </c>
      <c r="D10285">
        <v>0</v>
      </c>
      <c r="F10285">
        <v>0</v>
      </c>
      <c r="G10285">
        <v>0</v>
      </c>
      <c r="H10285">
        <v>0</v>
      </c>
      <c r="I10285" t="s">
        <v>149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</row>
    <row r="10286" spans="1:25" x14ac:dyDescent="0.3">
      <c r="A10286" s="2">
        <v>45976</v>
      </c>
      <c r="B10286" t="s">
        <v>90</v>
      </c>
      <c r="C10286">
        <v>24</v>
      </c>
      <c r="D10286">
        <v>0</v>
      </c>
      <c r="F10286">
        <v>0</v>
      </c>
      <c r="G10286">
        <v>0</v>
      </c>
      <c r="H10286">
        <v>0</v>
      </c>
      <c r="I10286" t="s">
        <v>149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</row>
    <row r="10287" spans="1:25" x14ac:dyDescent="0.3">
      <c r="A10287" s="2">
        <v>45976</v>
      </c>
      <c r="B10287" t="s">
        <v>58</v>
      </c>
      <c r="C10287">
        <v>383</v>
      </c>
      <c r="D10287">
        <v>5</v>
      </c>
      <c r="E10287">
        <v>1.1759999999999999</v>
      </c>
      <c r="F10287">
        <v>1.3049999999999999</v>
      </c>
      <c r="G10287">
        <v>5.88</v>
      </c>
      <c r="H10287">
        <v>5.88</v>
      </c>
      <c r="I10287" t="s">
        <v>149</v>
      </c>
      <c r="J10287">
        <v>1</v>
      </c>
      <c r="K10287">
        <v>1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  <c r="R10287">
        <v>11.49</v>
      </c>
      <c r="S10287">
        <v>11.49</v>
      </c>
      <c r="T10287">
        <v>11.49</v>
      </c>
      <c r="U10287">
        <v>11.49</v>
      </c>
      <c r="V10287">
        <v>51.174934729999997</v>
      </c>
      <c r="W10287">
        <v>51.174934729999997</v>
      </c>
      <c r="X10287">
        <v>1.9540816329999999</v>
      </c>
      <c r="Y10287">
        <v>1.9540816329999999</v>
      </c>
    </row>
    <row r="10288" spans="1:25" x14ac:dyDescent="0.3">
      <c r="A10288" s="2">
        <v>45976</v>
      </c>
      <c r="B10288" t="s">
        <v>110</v>
      </c>
      <c r="C10288">
        <v>448</v>
      </c>
      <c r="D10288">
        <v>4</v>
      </c>
      <c r="E10288">
        <v>1.39</v>
      </c>
      <c r="F10288">
        <v>0.89300000000000002</v>
      </c>
      <c r="G10288">
        <v>5.56</v>
      </c>
      <c r="H10288">
        <v>5.56</v>
      </c>
      <c r="I10288" t="s">
        <v>149</v>
      </c>
      <c r="J10288">
        <v>1</v>
      </c>
      <c r="K10288">
        <v>1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</v>
      </c>
      <c r="R10288">
        <v>32.9</v>
      </c>
      <c r="S10288">
        <v>32.9</v>
      </c>
      <c r="T10288">
        <v>32.9</v>
      </c>
      <c r="U10288">
        <v>32.9</v>
      </c>
      <c r="V10288">
        <v>16.899696049999999</v>
      </c>
      <c r="W10288">
        <v>16.899696049999999</v>
      </c>
      <c r="X10288">
        <v>5.9172661870000001</v>
      </c>
      <c r="Y10288">
        <v>5.9172661870000001</v>
      </c>
    </row>
    <row r="10289" spans="1:25" x14ac:dyDescent="0.3">
      <c r="A10289" s="2">
        <v>45976</v>
      </c>
      <c r="B10289" t="s">
        <v>34</v>
      </c>
      <c r="C10289">
        <v>425</v>
      </c>
      <c r="D10289">
        <v>4</v>
      </c>
      <c r="E10289">
        <v>1.133</v>
      </c>
      <c r="F10289">
        <v>0.94099999999999995</v>
      </c>
      <c r="G10289">
        <v>4.53</v>
      </c>
      <c r="H10289">
        <v>4.53</v>
      </c>
      <c r="I10289" t="s">
        <v>149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X10289">
        <v>0</v>
      </c>
      <c r="Y10289">
        <v>0</v>
      </c>
    </row>
    <row r="10290" spans="1:25" x14ac:dyDescent="0.3">
      <c r="A10290" s="2">
        <v>45976</v>
      </c>
      <c r="B10290" t="s">
        <v>28</v>
      </c>
      <c r="C10290">
        <v>23</v>
      </c>
      <c r="D10290">
        <v>0</v>
      </c>
      <c r="F10290">
        <v>0</v>
      </c>
      <c r="G10290">
        <v>0</v>
      </c>
      <c r="H10290">
        <v>0</v>
      </c>
      <c r="I10290" t="s">
        <v>149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</row>
    <row r="10291" spans="1:25" x14ac:dyDescent="0.3">
      <c r="A10291" s="2">
        <v>45976</v>
      </c>
      <c r="B10291" t="s">
        <v>58</v>
      </c>
      <c r="C10291">
        <v>381</v>
      </c>
      <c r="D10291">
        <v>5</v>
      </c>
      <c r="E10291">
        <v>0.69799999999999995</v>
      </c>
      <c r="F10291">
        <v>1.3120000000000001</v>
      </c>
      <c r="G10291">
        <v>3.49</v>
      </c>
      <c r="H10291">
        <v>3.49</v>
      </c>
      <c r="I10291" t="s">
        <v>149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X10291">
        <v>0</v>
      </c>
      <c r="Y10291">
        <v>0</v>
      </c>
    </row>
    <row r="10292" spans="1:25" x14ac:dyDescent="0.3">
      <c r="A10292" s="2">
        <v>45976</v>
      </c>
      <c r="B10292" t="s">
        <v>110</v>
      </c>
      <c r="C10292">
        <v>677</v>
      </c>
      <c r="D10292">
        <v>5</v>
      </c>
      <c r="E10292">
        <v>0.91400000000000003</v>
      </c>
      <c r="F10292">
        <v>0.73899999999999999</v>
      </c>
      <c r="G10292">
        <v>4.57</v>
      </c>
      <c r="H10292">
        <v>4.57</v>
      </c>
      <c r="I10292" t="s">
        <v>149</v>
      </c>
      <c r="J10292">
        <v>0</v>
      </c>
      <c r="K10292">
        <v>1</v>
      </c>
      <c r="L10292">
        <v>1</v>
      </c>
      <c r="M10292">
        <v>1</v>
      </c>
      <c r="N10292">
        <v>0</v>
      </c>
      <c r="O10292">
        <v>1</v>
      </c>
      <c r="P10292">
        <v>1</v>
      </c>
      <c r="Q10292">
        <v>1</v>
      </c>
      <c r="R10292">
        <v>0</v>
      </c>
      <c r="S10292">
        <v>34.49</v>
      </c>
      <c r="T10292">
        <v>34.49</v>
      </c>
      <c r="U10292">
        <v>34.49</v>
      </c>
      <c r="V10292">
        <v>13.250217449999999</v>
      </c>
      <c r="W10292">
        <v>13.250217449999999</v>
      </c>
      <c r="X10292">
        <v>7.5470459520000004</v>
      </c>
      <c r="Y10292">
        <v>7.5470459520000004</v>
      </c>
    </row>
    <row r="10293" spans="1:25" x14ac:dyDescent="0.3">
      <c r="A10293" s="2">
        <v>45976</v>
      </c>
      <c r="B10293" t="s">
        <v>34</v>
      </c>
      <c r="C10293">
        <v>1406</v>
      </c>
      <c r="D10293">
        <v>8</v>
      </c>
      <c r="E10293">
        <v>1.1439999999999999</v>
      </c>
      <c r="F10293">
        <v>0.56899999999999995</v>
      </c>
      <c r="G10293">
        <v>9.15</v>
      </c>
      <c r="H10293">
        <v>9.15</v>
      </c>
      <c r="I10293" t="s">
        <v>149</v>
      </c>
      <c r="J10293">
        <v>6</v>
      </c>
      <c r="K10293">
        <v>6</v>
      </c>
      <c r="L10293">
        <v>6</v>
      </c>
      <c r="M10293">
        <v>6</v>
      </c>
      <c r="N10293">
        <v>7</v>
      </c>
      <c r="O10293">
        <v>7</v>
      </c>
      <c r="P10293">
        <v>7</v>
      </c>
      <c r="Q10293">
        <v>7</v>
      </c>
      <c r="R10293">
        <v>147.16</v>
      </c>
      <c r="S10293">
        <v>147.16</v>
      </c>
      <c r="T10293">
        <v>147.16</v>
      </c>
      <c r="U10293">
        <v>147.16</v>
      </c>
      <c r="V10293">
        <v>6.2177222069999996</v>
      </c>
      <c r="W10293">
        <v>6.2177222069999996</v>
      </c>
      <c r="X10293">
        <v>16.083060110000002</v>
      </c>
      <c r="Y10293">
        <v>16.083060110000002</v>
      </c>
    </row>
    <row r="10294" spans="1:25" x14ac:dyDescent="0.3">
      <c r="A10294" s="2">
        <v>45976</v>
      </c>
      <c r="B10294" t="s">
        <v>28</v>
      </c>
      <c r="C10294">
        <v>156</v>
      </c>
      <c r="D10294">
        <v>2</v>
      </c>
      <c r="E10294">
        <v>0.24</v>
      </c>
      <c r="F10294">
        <v>1.282</v>
      </c>
      <c r="G10294">
        <v>0.48</v>
      </c>
      <c r="H10294">
        <v>0.48</v>
      </c>
      <c r="I10294" t="s">
        <v>149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X10294">
        <v>0</v>
      </c>
      <c r="Y10294">
        <v>0</v>
      </c>
    </row>
    <row r="10295" spans="1:25" x14ac:dyDescent="0.3">
      <c r="A10295" s="2">
        <v>45976</v>
      </c>
      <c r="B10295" t="s">
        <v>28</v>
      </c>
      <c r="C10295">
        <v>16</v>
      </c>
      <c r="D10295">
        <v>1</v>
      </c>
      <c r="E10295">
        <v>0.99</v>
      </c>
      <c r="F10295">
        <v>6.25</v>
      </c>
      <c r="G10295">
        <v>0.99</v>
      </c>
      <c r="H10295">
        <v>0.99</v>
      </c>
      <c r="I10295" t="s">
        <v>149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X10295">
        <v>0</v>
      </c>
      <c r="Y10295">
        <v>0</v>
      </c>
    </row>
    <row r="10296" spans="1:25" x14ac:dyDescent="0.3">
      <c r="A10296" s="2">
        <v>45976</v>
      </c>
      <c r="B10296" t="s">
        <v>58</v>
      </c>
      <c r="C10296">
        <v>137</v>
      </c>
      <c r="D10296">
        <v>0</v>
      </c>
      <c r="F10296">
        <v>0</v>
      </c>
      <c r="G10296">
        <v>0</v>
      </c>
      <c r="H10296">
        <v>0</v>
      </c>
      <c r="I10296" t="s">
        <v>149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</row>
    <row r="10297" spans="1:25" x14ac:dyDescent="0.3">
      <c r="A10297" s="2">
        <v>45976</v>
      </c>
      <c r="B10297" t="s">
        <v>110</v>
      </c>
      <c r="C10297">
        <v>114</v>
      </c>
      <c r="D10297">
        <v>2</v>
      </c>
      <c r="E10297">
        <v>1.1399999999999999</v>
      </c>
      <c r="F10297">
        <v>1.754</v>
      </c>
      <c r="G10297">
        <v>2.2799999999999998</v>
      </c>
      <c r="H10297">
        <v>2.2799999999999998</v>
      </c>
      <c r="I10297" t="s">
        <v>149</v>
      </c>
      <c r="J10297">
        <v>2</v>
      </c>
      <c r="K10297">
        <v>2</v>
      </c>
      <c r="L10297">
        <v>2</v>
      </c>
      <c r="M10297">
        <v>2</v>
      </c>
      <c r="N10297">
        <v>2</v>
      </c>
      <c r="O10297">
        <v>2</v>
      </c>
      <c r="P10297">
        <v>2</v>
      </c>
      <c r="Q10297">
        <v>2</v>
      </c>
      <c r="R10297">
        <v>72.37</v>
      </c>
      <c r="S10297">
        <v>72.37</v>
      </c>
      <c r="T10297">
        <v>72.37</v>
      </c>
      <c r="U10297">
        <v>72.37</v>
      </c>
      <c r="V10297">
        <v>3.1504767170000001</v>
      </c>
      <c r="W10297">
        <v>3.1504767170000001</v>
      </c>
      <c r="X10297">
        <v>31.741228069999998</v>
      </c>
      <c r="Y10297">
        <v>31.741228069999998</v>
      </c>
    </row>
    <row r="10298" spans="1:25" x14ac:dyDescent="0.3">
      <c r="A10298" s="2">
        <v>45976</v>
      </c>
      <c r="B10298" t="s">
        <v>34</v>
      </c>
      <c r="C10298">
        <v>496</v>
      </c>
      <c r="D10298">
        <v>11</v>
      </c>
      <c r="E10298">
        <v>1.079</v>
      </c>
      <c r="F10298">
        <v>2.218</v>
      </c>
      <c r="G10298">
        <v>11.87</v>
      </c>
      <c r="H10298">
        <v>11.87</v>
      </c>
      <c r="I10298" t="s">
        <v>149</v>
      </c>
      <c r="J10298">
        <v>0</v>
      </c>
      <c r="K10298">
        <v>1</v>
      </c>
      <c r="L10298">
        <v>1</v>
      </c>
      <c r="M10298">
        <v>1</v>
      </c>
      <c r="N10298">
        <v>0</v>
      </c>
      <c r="O10298">
        <v>1</v>
      </c>
      <c r="P10298">
        <v>1</v>
      </c>
      <c r="Q10298">
        <v>1</v>
      </c>
      <c r="R10298">
        <v>0</v>
      </c>
      <c r="S10298">
        <v>31.49</v>
      </c>
      <c r="T10298">
        <v>31.49</v>
      </c>
      <c r="U10298">
        <v>31.49</v>
      </c>
      <c r="V10298">
        <v>37.694506189999998</v>
      </c>
      <c r="W10298">
        <v>37.694506189999998</v>
      </c>
      <c r="X10298">
        <v>2.6529064870000001</v>
      </c>
      <c r="Y10298">
        <v>2.6529064870000001</v>
      </c>
    </row>
    <row r="10299" spans="1:25" x14ac:dyDescent="0.3">
      <c r="A10299" s="2">
        <v>45976</v>
      </c>
      <c r="B10299" t="s">
        <v>34</v>
      </c>
      <c r="C10299">
        <v>510</v>
      </c>
      <c r="D10299">
        <v>4</v>
      </c>
      <c r="E10299">
        <v>0.60299999999999998</v>
      </c>
      <c r="F10299">
        <v>0.78400000000000003</v>
      </c>
      <c r="G10299">
        <v>2.41</v>
      </c>
      <c r="H10299">
        <v>2.41</v>
      </c>
      <c r="I10299" t="s">
        <v>149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X10299">
        <v>0</v>
      </c>
      <c r="Y10299">
        <v>0</v>
      </c>
    </row>
    <row r="10300" spans="1:25" x14ac:dyDescent="0.3">
      <c r="A10300" s="2">
        <v>45976</v>
      </c>
      <c r="B10300" t="s">
        <v>58</v>
      </c>
      <c r="C10300">
        <v>451</v>
      </c>
      <c r="D10300">
        <v>4</v>
      </c>
      <c r="E10300">
        <v>0.41499999999999998</v>
      </c>
      <c r="F10300">
        <v>0.88700000000000001</v>
      </c>
      <c r="G10300">
        <v>1.66</v>
      </c>
      <c r="H10300">
        <v>1.66</v>
      </c>
      <c r="I10300" t="s">
        <v>149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X10300">
        <v>0</v>
      </c>
      <c r="Y10300">
        <v>0</v>
      </c>
    </row>
    <row r="10301" spans="1:25" x14ac:dyDescent="0.3">
      <c r="A10301" s="2">
        <v>45976</v>
      </c>
      <c r="B10301" t="s">
        <v>28</v>
      </c>
      <c r="C10301">
        <v>68</v>
      </c>
      <c r="D10301">
        <v>1</v>
      </c>
      <c r="E10301">
        <v>0.51</v>
      </c>
      <c r="F10301">
        <v>1.4710000000000001</v>
      </c>
      <c r="G10301">
        <v>0.51</v>
      </c>
      <c r="H10301">
        <v>0.51</v>
      </c>
      <c r="I10301" t="s">
        <v>149</v>
      </c>
      <c r="J10301">
        <v>1</v>
      </c>
      <c r="K10301">
        <v>1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  <c r="R10301">
        <v>22.49</v>
      </c>
      <c r="S10301">
        <v>22.49</v>
      </c>
      <c r="T10301">
        <v>22.49</v>
      </c>
      <c r="U10301">
        <v>22.49</v>
      </c>
      <c r="V10301">
        <v>2.2676745220000001</v>
      </c>
      <c r="W10301">
        <v>2.2676745220000001</v>
      </c>
      <c r="X10301">
        <v>44.098039219999997</v>
      </c>
      <c r="Y10301">
        <v>44.098039219999997</v>
      </c>
    </row>
    <row r="10302" spans="1:25" x14ac:dyDescent="0.3">
      <c r="A10302" s="2">
        <v>45976</v>
      </c>
      <c r="B10302" t="s">
        <v>110</v>
      </c>
      <c r="C10302">
        <v>3215</v>
      </c>
      <c r="D10302">
        <v>8</v>
      </c>
      <c r="E10302">
        <v>0.67</v>
      </c>
      <c r="F10302">
        <v>0.249</v>
      </c>
      <c r="G10302">
        <v>5.36</v>
      </c>
      <c r="H10302">
        <v>5.36</v>
      </c>
      <c r="I10302" t="s">
        <v>149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X10302">
        <v>0</v>
      </c>
      <c r="Y10302">
        <v>0</v>
      </c>
    </row>
    <row r="10303" spans="1:25" x14ac:dyDescent="0.3">
      <c r="A10303" s="2">
        <v>45976</v>
      </c>
      <c r="B10303" t="s">
        <v>26</v>
      </c>
      <c r="C10303">
        <v>548</v>
      </c>
      <c r="D10303">
        <v>2</v>
      </c>
      <c r="E10303">
        <v>1.95</v>
      </c>
      <c r="F10303">
        <v>0.36499999999999999</v>
      </c>
      <c r="G10303">
        <v>3.9</v>
      </c>
      <c r="H10303">
        <v>3.9</v>
      </c>
      <c r="I10303" t="s">
        <v>149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X10303">
        <v>0</v>
      </c>
      <c r="Y10303">
        <v>0</v>
      </c>
    </row>
    <row r="10304" spans="1:25" x14ac:dyDescent="0.3">
      <c r="A10304" s="2">
        <v>45976</v>
      </c>
      <c r="B10304" t="s">
        <v>30</v>
      </c>
      <c r="C10304">
        <v>16</v>
      </c>
      <c r="D10304">
        <v>0</v>
      </c>
      <c r="F10304">
        <v>0</v>
      </c>
      <c r="G10304">
        <v>0</v>
      </c>
      <c r="H10304">
        <v>0</v>
      </c>
      <c r="I10304" t="s">
        <v>149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</row>
    <row r="10305" spans="1:25" x14ac:dyDescent="0.3">
      <c r="A10305" s="2">
        <v>45976</v>
      </c>
      <c r="B10305" t="s">
        <v>26</v>
      </c>
      <c r="C10305">
        <v>832</v>
      </c>
      <c r="D10305">
        <v>2</v>
      </c>
      <c r="E10305">
        <v>1.43</v>
      </c>
      <c r="F10305">
        <v>0.24</v>
      </c>
      <c r="G10305">
        <v>2.86</v>
      </c>
      <c r="H10305">
        <v>2.86</v>
      </c>
      <c r="I10305" t="s">
        <v>149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X10305">
        <v>0</v>
      </c>
      <c r="Y10305">
        <v>0</v>
      </c>
    </row>
    <row r="10306" spans="1:25" x14ac:dyDescent="0.3">
      <c r="A10306" s="2">
        <v>45976</v>
      </c>
      <c r="B10306" t="s">
        <v>30</v>
      </c>
      <c r="C10306">
        <v>229</v>
      </c>
      <c r="D10306">
        <v>1</v>
      </c>
      <c r="E10306">
        <v>0.48</v>
      </c>
      <c r="F10306">
        <v>0.437</v>
      </c>
      <c r="G10306">
        <v>0.48</v>
      </c>
      <c r="H10306">
        <v>0.48</v>
      </c>
      <c r="I10306" t="s">
        <v>149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X10306">
        <v>0</v>
      </c>
      <c r="Y10306">
        <v>0</v>
      </c>
    </row>
    <row r="10307" spans="1:25" x14ac:dyDescent="0.3">
      <c r="A10307" s="2">
        <v>45976</v>
      </c>
      <c r="B10307" t="s">
        <v>26</v>
      </c>
      <c r="C10307">
        <v>792</v>
      </c>
      <c r="D10307">
        <v>11</v>
      </c>
      <c r="E10307">
        <v>1.2689999999999999</v>
      </c>
      <c r="F10307">
        <v>1.389</v>
      </c>
      <c r="G10307">
        <v>13.96</v>
      </c>
      <c r="H10307">
        <v>13.96</v>
      </c>
      <c r="I10307" t="s">
        <v>149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X10307">
        <v>0</v>
      </c>
      <c r="Y10307">
        <v>0</v>
      </c>
    </row>
    <row r="10308" spans="1:25" x14ac:dyDescent="0.3">
      <c r="A10308" s="2">
        <v>45976</v>
      </c>
      <c r="B10308" t="s">
        <v>30</v>
      </c>
      <c r="C10308">
        <v>36</v>
      </c>
      <c r="D10308">
        <v>0</v>
      </c>
      <c r="F10308">
        <v>0</v>
      </c>
      <c r="G10308">
        <v>0</v>
      </c>
      <c r="H10308">
        <v>0</v>
      </c>
      <c r="I10308" t="s">
        <v>149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</row>
    <row r="10309" spans="1:25" x14ac:dyDescent="0.3">
      <c r="A10309" s="2">
        <v>45976</v>
      </c>
      <c r="B10309" t="s">
        <v>30</v>
      </c>
      <c r="C10309">
        <v>124</v>
      </c>
      <c r="D10309">
        <v>1</v>
      </c>
      <c r="E10309">
        <v>0.39</v>
      </c>
      <c r="F10309">
        <v>0.80600000000000005</v>
      </c>
      <c r="G10309">
        <v>0.39</v>
      </c>
      <c r="H10309">
        <v>0.39</v>
      </c>
      <c r="I10309" t="s">
        <v>149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X10309">
        <v>0</v>
      </c>
      <c r="Y10309">
        <v>0</v>
      </c>
    </row>
    <row r="10310" spans="1:25" x14ac:dyDescent="0.3">
      <c r="A10310" s="2">
        <v>45976</v>
      </c>
      <c r="B10310" t="s">
        <v>26</v>
      </c>
      <c r="C10310">
        <v>1702</v>
      </c>
      <c r="D10310">
        <v>4</v>
      </c>
      <c r="E10310">
        <v>0.91800000000000004</v>
      </c>
      <c r="F10310">
        <v>0.23499999999999999</v>
      </c>
      <c r="G10310">
        <v>3.67</v>
      </c>
      <c r="H10310">
        <v>3.67</v>
      </c>
      <c r="I10310" t="s">
        <v>149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X10310">
        <v>0</v>
      </c>
      <c r="Y10310">
        <v>0</v>
      </c>
    </row>
    <row r="10311" spans="1:25" x14ac:dyDescent="0.3">
      <c r="A10311" s="2">
        <v>45976</v>
      </c>
      <c r="B10311" t="s">
        <v>86</v>
      </c>
      <c r="C10311">
        <v>16</v>
      </c>
      <c r="D10311">
        <v>0</v>
      </c>
      <c r="F10311">
        <v>0</v>
      </c>
      <c r="G10311">
        <v>0</v>
      </c>
      <c r="H10311">
        <v>0</v>
      </c>
      <c r="I10311" t="s">
        <v>149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</row>
    <row r="10312" spans="1:25" x14ac:dyDescent="0.3">
      <c r="A10312" s="2">
        <v>45976</v>
      </c>
      <c r="B10312" t="s">
        <v>32</v>
      </c>
      <c r="C10312">
        <v>171</v>
      </c>
      <c r="D10312">
        <v>2</v>
      </c>
      <c r="E10312">
        <v>1.45</v>
      </c>
      <c r="F10312">
        <v>1.17</v>
      </c>
      <c r="G10312">
        <v>2.9</v>
      </c>
      <c r="H10312">
        <v>2.9</v>
      </c>
      <c r="I10312" t="s">
        <v>149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X10312">
        <v>0</v>
      </c>
      <c r="Y10312">
        <v>0</v>
      </c>
    </row>
    <row r="10313" spans="1:25" x14ac:dyDescent="0.3">
      <c r="A10313" s="2">
        <v>45976</v>
      </c>
      <c r="B10313" t="s">
        <v>46</v>
      </c>
      <c r="C10313">
        <v>105</v>
      </c>
      <c r="D10313">
        <v>0</v>
      </c>
      <c r="F10313">
        <v>0</v>
      </c>
      <c r="G10313">
        <v>0</v>
      </c>
      <c r="H10313">
        <v>0</v>
      </c>
      <c r="I10313" t="s">
        <v>149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</row>
    <row r="10314" spans="1:25" x14ac:dyDescent="0.3">
      <c r="A10314" s="2">
        <v>45976</v>
      </c>
      <c r="B10314" t="s">
        <v>38</v>
      </c>
      <c r="C10314">
        <v>671</v>
      </c>
      <c r="D10314">
        <v>8</v>
      </c>
      <c r="E10314">
        <v>1.0449999999999999</v>
      </c>
      <c r="F10314">
        <v>1.1919999999999999</v>
      </c>
      <c r="G10314">
        <v>8.36</v>
      </c>
      <c r="H10314">
        <v>8.36</v>
      </c>
      <c r="I10314" t="s">
        <v>149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X10314">
        <v>0</v>
      </c>
      <c r="Y10314">
        <v>0</v>
      </c>
    </row>
    <row r="10315" spans="1:25" x14ac:dyDescent="0.3">
      <c r="A10315" s="2">
        <v>45976</v>
      </c>
      <c r="B10315" t="s">
        <v>46</v>
      </c>
      <c r="C10315">
        <v>556</v>
      </c>
      <c r="D10315">
        <v>5</v>
      </c>
      <c r="E10315">
        <v>1.496</v>
      </c>
      <c r="F10315">
        <v>0.89900000000000002</v>
      </c>
      <c r="G10315">
        <v>7.48</v>
      </c>
      <c r="H10315">
        <v>7.48</v>
      </c>
      <c r="I10315" t="s">
        <v>149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X10315">
        <v>0</v>
      </c>
      <c r="Y10315">
        <v>0</v>
      </c>
    </row>
    <row r="10316" spans="1:25" x14ac:dyDescent="0.3">
      <c r="A10316" s="2">
        <v>45976</v>
      </c>
      <c r="B10316" t="s">
        <v>38</v>
      </c>
      <c r="C10316">
        <v>4454</v>
      </c>
      <c r="D10316">
        <v>18</v>
      </c>
      <c r="E10316">
        <v>0.748</v>
      </c>
      <c r="F10316">
        <v>0.40400000000000003</v>
      </c>
      <c r="G10316">
        <v>13.47</v>
      </c>
      <c r="H10316">
        <v>13.47</v>
      </c>
      <c r="I10316" t="s">
        <v>149</v>
      </c>
      <c r="J10316">
        <v>3</v>
      </c>
      <c r="K10316">
        <v>4</v>
      </c>
      <c r="L10316">
        <v>4</v>
      </c>
      <c r="M10316">
        <v>4</v>
      </c>
      <c r="N10316">
        <v>3</v>
      </c>
      <c r="O10316">
        <v>4</v>
      </c>
      <c r="P10316">
        <v>4</v>
      </c>
      <c r="Q10316">
        <v>4</v>
      </c>
      <c r="R10316">
        <v>57.86</v>
      </c>
      <c r="S10316">
        <v>82.84</v>
      </c>
      <c r="T10316">
        <v>82.84</v>
      </c>
      <c r="U10316">
        <v>82.84</v>
      </c>
      <c r="V10316">
        <v>16.26026074</v>
      </c>
      <c r="W10316">
        <v>16.26026074</v>
      </c>
      <c r="X10316">
        <v>6.1499628800000004</v>
      </c>
      <c r="Y10316">
        <v>6.1499628800000004</v>
      </c>
    </row>
    <row r="10317" spans="1:25" x14ac:dyDescent="0.3">
      <c r="A10317" s="2">
        <v>45976</v>
      </c>
      <c r="B10317" t="s">
        <v>86</v>
      </c>
      <c r="C10317">
        <v>321</v>
      </c>
      <c r="D10317">
        <v>3</v>
      </c>
      <c r="E10317">
        <v>1.41</v>
      </c>
      <c r="F10317">
        <v>0.93500000000000005</v>
      </c>
      <c r="G10317">
        <v>4.2300000000000004</v>
      </c>
      <c r="H10317">
        <v>4.2300000000000004</v>
      </c>
      <c r="I10317" t="s">
        <v>149</v>
      </c>
      <c r="J10317">
        <v>1</v>
      </c>
      <c r="K10317">
        <v>1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  <c r="R10317">
        <v>29.49</v>
      </c>
      <c r="S10317">
        <v>29.49</v>
      </c>
      <c r="T10317">
        <v>29.49</v>
      </c>
      <c r="U10317">
        <v>29.49</v>
      </c>
      <c r="V10317">
        <v>14.34384537</v>
      </c>
      <c r="W10317">
        <v>14.34384537</v>
      </c>
      <c r="X10317">
        <v>6.9716312059999996</v>
      </c>
      <c r="Y10317">
        <v>6.9716312059999996</v>
      </c>
    </row>
    <row r="10318" spans="1:25" x14ac:dyDescent="0.3">
      <c r="A10318" s="2">
        <v>45976</v>
      </c>
      <c r="B10318" t="s">
        <v>32</v>
      </c>
      <c r="C10318">
        <v>306</v>
      </c>
      <c r="D10318">
        <v>3</v>
      </c>
      <c r="E10318">
        <v>1.03</v>
      </c>
      <c r="F10318">
        <v>0.98</v>
      </c>
      <c r="G10318">
        <v>3.09</v>
      </c>
      <c r="H10318">
        <v>3.09</v>
      </c>
      <c r="I10318" t="s">
        <v>149</v>
      </c>
      <c r="J10318">
        <v>0</v>
      </c>
      <c r="K10318">
        <v>1</v>
      </c>
      <c r="L10318">
        <v>1</v>
      </c>
      <c r="M10318">
        <v>1</v>
      </c>
      <c r="N10318">
        <v>0</v>
      </c>
      <c r="O10318">
        <v>1</v>
      </c>
      <c r="P10318">
        <v>1</v>
      </c>
      <c r="Q10318">
        <v>1</v>
      </c>
      <c r="R10318">
        <v>0</v>
      </c>
      <c r="S10318">
        <v>34.49</v>
      </c>
      <c r="T10318">
        <v>34.49</v>
      </c>
      <c r="U10318">
        <v>34.49</v>
      </c>
      <c r="V10318">
        <v>8.9591185850000006</v>
      </c>
      <c r="W10318">
        <v>8.9591185850000006</v>
      </c>
      <c r="X10318">
        <v>11.161812299999999</v>
      </c>
      <c r="Y10318">
        <v>11.161812299999999</v>
      </c>
    </row>
    <row r="10319" spans="1:25" x14ac:dyDescent="0.3">
      <c r="A10319" s="2">
        <v>45976</v>
      </c>
      <c r="B10319" t="s">
        <v>38</v>
      </c>
      <c r="C10319">
        <v>954</v>
      </c>
      <c r="D10319">
        <v>7</v>
      </c>
      <c r="E10319">
        <v>0.75900000000000001</v>
      </c>
      <c r="F10319">
        <v>0.73399999999999999</v>
      </c>
      <c r="G10319">
        <v>5.31</v>
      </c>
      <c r="H10319">
        <v>5.31</v>
      </c>
      <c r="I10319" t="s">
        <v>149</v>
      </c>
      <c r="J10319">
        <v>2</v>
      </c>
      <c r="K10319">
        <v>2</v>
      </c>
      <c r="L10319">
        <v>2</v>
      </c>
      <c r="M10319">
        <v>2</v>
      </c>
      <c r="N10319">
        <v>2</v>
      </c>
      <c r="O10319">
        <v>2</v>
      </c>
      <c r="P10319">
        <v>2</v>
      </c>
      <c r="Q10319">
        <v>2</v>
      </c>
      <c r="R10319">
        <v>64.37</v>
      </c>
      <c r="S10319">
        <v>64.37</v>
      </c>
      <c r="T10319">
        <v>64.37</v>
      </c>
      <c r="U10319">
        <v>64.37</v>
      </c>
      <c r="V10319">
        <v>8.2491844029999992</v>
      </c>
      <c r="W10319">
        <v>8.2491844029999992</v>
      </c>
      <c r="X10319">
        <v>12.12241055</v>
      </c>
      <c r="Y10319">
        <v>12.12241055</v>
      </c>
    </row>
    <row r="10320" spans="1:25" x14ac:dyDescent="0.3">
      <c r="A10320" s="2">
        <v>45976</v>
      </c>
      <c r="B10320" t="s">
        <v>86</v>
      </c>
      <c r="C10320">
        <v>229</v>
      </c>
      <c r="D10320">
        <v>4</v>
      </c>
      <c r="E10320">
        <v>1.635</v>
      </c>
      <c r="F10320">
        <v>1.7470000000000001</v>
      </c>
      <c r="G10320">
        <v>6.54</v>
      </c>
      <c r="H10320">
        <v>6.54</v>
      </c>
      <c r="I10320" t="s">
        <v>149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X10320">
        <v>0</v>
      </c>
      <c r="Y10320">
        <v>0</v>
      </c>
    </row>
    <row r="10321" spans="1:25" x14ac:dyDescent="0.3">
      <c r="A10321" s="2">
        <v>45976</v>
      </c>
      <c r="B10321" t="s">
        <v>32</v>
      </c>
      <c r="C10321">
        <v>46</v>
      </c>
      <c r="D10321">
        <v>0</v>
      </c>
      <c r="F10321">
        <v>0</v>
      </c>
      <c r="G10321">
        <v>0</v>
      </c>
      <c r="H10321">
        <v>0</v>
      </c>
      <c r="I10321" t="s">
        <v>149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</row>
    <row r="10322" spans="1:25" x14ac:dyDescent="0.3">
      <c r="A10322" s="2">
        <v>45976</v>
      </c>
      <c r="B10322" t="s">
        <v>46</v>
      </c>
      <c r="C10322">
        <v>439</v>
      </c>
      <c r="D10322">
        <v>3</v>
      </c>
      <c r="E10322">
        <v>1.653</v>
      </c>
      <c r="F10322">
        <v>0.68300000000000005</v>
      </c>
      <c r="G10322">
        <v>4.96</v>
      </c>
      <c r="H10322">
        <v>4.96</v>
      </c>
      <c r="I10322" t="s">
        <v>149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X10322">
        <v>0</v>
      </c>
      <c r="Y10322">
        <v>0</v>
      </c>
    </row>
    <row r="10323" spans="1:25" x14ac:dyDescent="0.3">
      <c r="A10323" s="2">
        <v>45976</v>
      </c>
      <c r="B10323" t="s">
        <v>86</v>
      </c>
      <c r="C10323">
        <v>807</v>
      </c>
      <c r="D10323">
        <v>4</v>
      </c>
      <c r="E10323">
        <v>0.88800000000000001</v>
      </c>
      <c r="F10323">
        <v>0.496</v>
      </c>
      <c r="G10323">
        <v>3.55</v>
      </c>
      <c r="H10323">
        <v>3.55</v>
      </c>
      <c r="I10323" t="s">
        <v>149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X10323">
        <v>0</v>
      </c>
      <c r="Y10323">
        <v>0</v>
      </c>
    </row>
    <row r="10324" spans="1:25" x14ac:dyDescent="0.3">
      <c r="A10324" s="2">
        <v>45976</v>
      </c>
      <c r="B10324" t="s">
        <v>46</v>
      </c>
      <c r="C10324">
        <v>167</v>
      </c>
      <c r="D10324">
        <v>1</v>
      </c>
      <c r="E10324">
        <v>0.65</v>
      </c>
      <c r="F10324">
        <v>0.59899999999999998</v>
      </c>
      <c r="G10324">
        <v>0.65</v>
      </c>
      <c r="H10324">
        <v>0.65</v>
      </c>
      <c r="I10324" t="s">
        <v>149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X10324">
        <v>0</v>
      </c>
      <c r="Y10324">
        <v>0</v>
      </c>
    </row>
    <row r="10325" spans="1:25" x14ac:dyDescent="0.3">
      <c r="A10325" s="2">
        <v>45976</v>
      </c>
      <c r="B10325" t="s">
        <v>32</v>
      </c>
      <c r="C10325">
        <v>1394</v>
      </c>
      <c r="D10325">
        <v>11</v>
      </c>
      <c r="E10325">
        <v>0.746</v>
      </c>
      <c r="F10325">
        <v>0.78900000000000003</v>
      </c>
      <c r="G10325">
        <v>8.2100000000000009</v>
      </c>
      <c r="H10325">
        <v>8.2100000000000009</v>
      </c>
      <c r="I10325" t="s">
        <v>149</v>
      </c>
      <c r="J10325">
        <v>4</v>
      </c>
      <c r="K10325">
        <v>4</v>
      </c>
      <c r="L10325">
        <v>4</v>
      </c>
      <c r="M10325">
        <v>4</v>
      </c>
      <c r="N10325">
        <v>4</v>
      </c>
      <c r="O10325">
        <v>4</v>
      </c>
      <c r="P10325">
        <v>4</v>
      </c>
      <c r="Q10325">
        <v>4</v>
      </c>
      <c r="R10325">
        <v>97.35</v>
      </c>
      <c r="S10325">
        <v>97.35</v>
      </c>
      <c r="T10325">
        <v>97.35</v>
      </c>
      <c r="U10325">
        <v>97.35</v>
      </c>
      <c r="V10325">
        <v>8.4334874170000003</v>
      </c>
      <c r="W10325">
        <v>8.4334874170000003</v>
      </c>
      <c r="X10325">
        <v>11.85749086</v>
      </c>
      <c r="Y10325">
        <v>11.85749086</v>
      </c>
    </row>
    <row r="10326" spans="1:25" x14ac:dyDescent="0.3">
      <c r="A10326" s="2">
        <v>45976</v>
      </c>
      <c r="B10326" t="s">
        <v>38</v>
      </c>
      <c r="C10326">
        <v>3024</v>
      </c>
      <c r="D10326">
        <v>8</v>
      </c>
      <c r="E10326">
        <v>0.66600000000000004</v>
      </c>
      <c r="F10326">
        <v>0.26500000000000001</v>
      </c>
      <c r="G10326">
        <v>5.33</v>
      </c>
      <c r="H10326">
        <v>5.33</v>
      </c>
      <c r="I10326" t="s">
        <v>149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X10326">
        <v>0</v>
      </c>
      <c r="Y10326">
        <v>0</v>
      </c>
    </row>
    <row r="10327" spans="1:25" x14ac:dyDescent="0.3">
      <c r="A10327" s="2">
        <v>45976</v>
      </c>
      <c r="B10327" t="s">
        <v>40</v>
      </c>
      <c r="C10327">
        <v>274</v>
      </c>
      <c r="D10327">
        <v>1</v>
      </c>
      <c r="E10327">
        <v>2.5</v>
      </c>
      <c r="F10327">
        <v>0.36499999999999999</v>
      </c>
      <c r="G10327">
        <v>2.5</v>
      </c>
      <c r="H10327">
        <v>2.5</v>
      </c>
      <c r="I10327" t="s">
        <v>149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X10327">
        <v>0</v>
      </c>
      <c r="Y10327">
        <v>0</v>
      </c>
    </row>
    <row r="10328" spans="1:25" x14ac:dyDescent="0.3">
      <c r="A10328" s="2">
        <v>45976</v>
      </c>
      <c r="B10328" t="s">
        <v>76</v>
      </c>
      <c r="C10328">
        <v>362</v>
      </c>
      <c r="D10328">
        <v>1</v>
      </c>
      <c r="E10328">
        <v>2.06</v>
      </c>
      <c r="F10328">
        <v>0.27600000000000002</v>
      </c>
      <c r="G10328">
        <v>2.06</v>
      </c>
      <c r="H10328">
        <v>2.06</v>
      </c>
      <c r="I10328" t="s">
        <v>149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X10328">
        <v>0</v>
      </c>
      <c r="Y10328">
        <v>0</v>
      </c>
    </row>
    <row r="10329" spans="1:25" x14ac:dyDescent="0.3">
      <c r="A10329" s="2">
        <v>45976</v>
      </c>
      <c r="B10329" t="s">
        <v>92</v>
      </c>
      <c r="C10329">
        <v>157</v>
      </c>
      <c r="D10329">
        <v>0</v>
      </c>
      <c r="F10329">
        <v>0</v>
      </c>
      <c r="G10329">
        <v>0</v>
      </c>
      <c r="H10329">
        <v>0</v>
      </c>
      <c r="I10329" t="s">
        <v>149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</row>
    <row r="10330" spans="1:25" x14ac:dyDescent="0.3">
      <c r="A10330" s="2">
        <v>45976</v>
      </c>
      <c r="B10330" t="s">
        <v>68</v>
      </c>
      <c r="C10330">
        <v>386</v>
      </c>
      <c r="D10330">
        <v>0</v>
      </c>
      <c r="F10330">
        <v>0</v>
      </c>
      <c r="G10330">
        <v>0</v>
      </c>
      <c r="H10330">
        <v>0</v>
      </c>
      <c r="I10330" t="s">
        <v>149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</row>
    <row r="10331" spans="1:25" x14ac:dyDescent="0.3">
      <c r="A10331" s="2">
        <v>45976</v>
      </c>
      <c r="B10331" t="s">
        <v>70</v>
      </c>
      <c r="C10331">
        <v>539</v>
      </c>
      <c r="D10331">
        <v>3</v>
      </c>
      <c r="E10331">
        <v>4.593</v>
      </c>
      <c r="F10331">
        <v>0.55700000000000005</v>
      </c>
      <c r="G10331">
        <v>13.78</v>
      </c>
      <c r="H10331">
        <v>13.78</v>
      </c>
      <c r="I10331" t="s">
        <v>149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X10331">
        <v>0</v>
      </c>
      <c r="Y10331">
        <v>0</v>
      </c>
    </row>
    <row r="10332" spans="1:25" x14ac:dyDescent="0.3">
      <c r="A10332" s="2">
        <v>45976</v>
      </c>
      <c r="B10332" t="s">
        <v>78</v>
      </c>
      <c r="C10332">
        <v>148</v>
      </c>
      <c r="D10332">
        <v>0</v>
      </c>
      <c r="F10332">
        <v>0</v>
      </c>
      <c r="G10332">
        <v>0</v>
      </c>
      <c r="H10332">
        <v>0</v>
      </c>
      <c r="I10332" t="s">
        <v>149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</row>
    <row r="10333" spans="1:25" x14ac:dyDescent="0.3">
      <c r="A10333" s="2">
        <v>45976</v>
      </c>
      <c r="B10333" t="s">
        <v>74</v>
      </c>
      <c r="C10333">
        <v>60</v>
      </c>
      <c r="D10333">
        <v>0</v>
      </c>
      <c r="F10333">
        <v>0</v>
      </c>
      <c r="G10333">
        <v>0</v>
      </c>
      <c r="H10333">
        <v>0</v>
      </c>
      <c r="I10333" t="s">
        <v>149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</row>
    <row r="10334" spans="1:25" x14ac:dyDescent="0.3">
      <c r="A10334" s="2">
        <v>45976</v>
      </c>
      <c r="B10334" t="s">
        <v>64</v>
      </c>
      <c r="C10334">
        <v>187</v>
      </c>
      <c r="D10334">
        <v>0</v>
      </c>
      <c r="F10334">
        <v>0</v>
      </c>
      <c r="G10334">
        <v>0</v>
      </c>
      <c r="H10334">
        <v>0</v>
      </c>
      <c r="I10334" t="s">
        <v>149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</row>
    <row r="10335" spans="1:25" x14ac:dyDescent="0.3">
      <c r="A10335" s="2">
        <v>45976</v>
      </c>
      <c r="B10335" t="s">
        <v>86</v>
      </c>
      <c r="C10335">
        <v>222</v>
      </c>
      <c r="D10335">
        <v>0</v>
      </c>
      <c r="F10335">
        <v>0</v>
      </c>
      <c r="G10335">
        <v>0</v>
      </c>
      <c r="H10335">
        <v>0</v>
      </c>
      <c r="I10335" t="s">
        <v>149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</row>
    <row r="10336" spans="1:25" x14ac:dyDescent="0.3">
      <c r="A10336" s="2">
        <v>45976</v>
      </c>
      <c r="B10336" t="s">
        <v>86</v>
      </c>
      <c r="C10336">
        <v>11</v>
      </c>
      <c r="D10336">
        <v>0</v>
      </c>
      <c r="F10336">
        <v>0</v>
      </c>
      <c r="G10336">
        <v>0</v>
      </c>
      <c r="H10336">
        <v>0</v>
      </c>
      <c r="I10336" t="s">
        <v>149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</row>
    <row r="10337" spans="1:25" x14ac:dyDescent="0.3">
      <c r="A10337" s="2">
        <v>45976</v>
      </c>
      <c r="B10337" t="s">
        <v>66</v>
      </c>
      <c r="C10337">
        <v>75</v>
      </c>
      <c r="D10337">
        <v>0</v>
      </c>
      <c r="F10337">
        <v>0</v>
      </c>
      <c r="G10337">
        <v>0</v>
      </c>
      <c r="H10337">
        <v>0</v>
      </c>
      <c r="I10337" t="s">
        <v>149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</row>
    <row r="10338" spans="1:25" x14ac:dyDescent="0.3">
      <c r="A10338" s="2">
        <v>45977</v>
      </c>
      <c r="B10338" t="s">
        <v>44</v>
      </c>
      <c r="C10338">
        <v>2206</v>
      </c>
      <c r="D10338">
        <v>13</v>
      </c>
      <c r="E10338">
        <v>1.7250000000000001</v>
      </c>
      <c r="F10338">
        <v>0.58899999999999997</v>
      </c>
      <c r="G10338">
        <v>22.43</v>
      </c>
      <c r="H10338">
        <v>22.43</v>
      </c>
      <c r="I10338" t="s">
        <v>149</v>
      </c>
      <c r="J10338">
        <v>4</v>
      </c>
      <c r="K10338">
        <v>4</v>
      </c>
      <c r="L10338">
        <v>4</v>
      </c>
      <c r="M10338">
        <v>4</v>
      </c>
      <c r="N10338">
        <v>4</v>
      </c>
      <c r="O10338">
        <v>4</v>
      </c>
      <c r="P10338">
        <v>4</v>
      </c>
      <c r="Q10338">
        <v>4</v>
      </c>
      <c r="R10338">
        <v>94.94</v>
      </c>
      <c r="S10338">
        <v>94.94</v>
      </c>
      <c r="T10338">
        <v>94.94</v>
      </c>
      <c r="U10338">
        <v>94.94</v>
      </c>
      <c r="V10338">
        <v>23.625447650000002</v>
      </c>
      <c r="W10338">
        <v>23.625447650000002</v>
      </c>
      <c r="X10338">
        <v>4.23272403</v>
      </c>
      <c r="Y10338">
        <v>4.23272403</v>
      </c>
    </row>
    <row r="10339" spans="1:25" x14ac:dyDescent="0.3">
      <c r="A10339" s="2">
        <v>45977</v>
      </c>
      <c r="B10339" t="s">
        <v>42</v>
      </c>
      <c r="C10339">
        <v>7039</v>
      </c>
      <c r="D10339">
        <v>113</v>
      </c>
      <c r="E10339">
        <v>1.768</v>
      </c>
      <c r="F10339">
        <v>1.605</v>
      </c>
      <c r="G10339">
        <v>199.76</v>
      </c>
      <c r="H10339">
        <v>199.76</v>
      </c>
      <c r="I10339" t="s">
        <v>149</v>
      </c>
      <c r="J10339">
        <v>14</v>
      </c>
      <c r="K10339">
        <v>17</v>
      </c>
      <c r="L10339">
        <v>17</v>
      </c>
      <c r="M10339">
        <v>17</v>
      </c>
      <c r="N10339">
        <v>15</v>
      </c>
      <c r="O10339">
        <v>19</v>
      </c>
      <c r="P10339">
        <v>19</v>
      </c>
      <c r="Q10339">
        <v>19</v>
      </c>
      <c r="R10339">
        <v>448.54</v>
      </c>
      <c r="S10339">
        <v>553.48</v>
      </c>
      <c r="T10339">
        <v>553.48</v>
      </c>
      <c r="U10339">
        <v>553.48</v>
      </c>
      <c r="V10339">
        <v>36.091638359999997</v>
      </c>
      <c r="W10339">
        <v>36.091638359999997</v>
      </c>
      <c r="X10339">
        <v>2.77072487</v>
      </c>
      <c r="Y10339">
        <v>2.77072487</v>
      </c>
    </row>
    <row r="10340" spans="1:25" x14ac:dyDescent="0.3">
      <c r="A10340" s="2">
        <v>45977</v>
      </c>
      <c r="B10340" t="s">
        <v>40</v>
      </c>
      <c r="C10340">
        <v>1989</v>
      </c>
      <c r="D10340">
        <v>34</v>
      </c>
      <c r="E10340">
        <v>2.794</v>
      </c>
      <c r="F10340">
        <v>1.7090000000000001</v>
      </c>
      <c r="G10340">
        <v>95</v>
      </c>
      <c r="H10340">
        <v>95</v>
      </c>
      <c r="I10340" t="s">
        <v>149</v>
      </c>
      <c r="J10340">
        <v>2</v>
      </c>
      <c r="K10340">
        <v>3</v>
      </c>
      <c r="L10340">
        <v>3</v>
      </c>
      <c r="M10340">
        <v>3</v>
      </c>
      <c r="N10340">
        <v>2</v>
      </c>
      <c r="O10340">
        <v>3</v>
      </c>
      <c r="P10340">
        <v>3</v>
      </c>
      <c r="Q10340">
        <v>3</v>
      </c>
      <c r="R10340">
        <v>59.76</v>
      </c>
      <c r="S10340">
        <v>82.64</v>
      </c>
      <c r="T10340">
        <v>82.64</v>
      </c>
      <c r="U10340">
        <v>82.64</v>
      </c>
      <c r="V10340">
        <v>114.9564376</v>
      </c>
      <c r="W10340">
        <v>114.9564376</v>
      </c>
      <c r="X10340">
        <v>0.86989473679999996</v>
      </c>
      <c r="Y10340">
        <v>0.86989473679999996</v>
      </c>
    </row>
    <row r="10341" spans="1:25" x14ac:dyDescent="0.3">
      <c r="A10341" s="2">
        <v>45977</v>
      </c>
      <c r="B10341" t="s">
        <v>46</v>
      </c>
      <c r="C10341">
        <v>3444</v>
      </c>
      <c r="D10341">
        <v>23</v>
      </c>
      <c r="E10341">
        <v>3.4769999999999999</v>
      </c>
      <c r="F10341">
        <v>0.66800000000000004</v>
      </c>
      <c r="G10341">
        <v>79.97</v>
      </c>
      <c r="H10341">
        <v>79.97</v>
      </c>
      <c r="I10341" t="s">
        <v>149</v>
      </c>
      <c r="J10341">
        <v>8</v>
      </c>
      <c r="K10341">
        <v>8</v>
      </c>
      <c r="L10341">
        <v>8</v>
      </c>
      <c r="M10341">
        <v>8</v>
      </c>
      <c r="N10341">
        <v>8</v>
      </c>
      <c r="O10341">
        <v>8</v>
      </c>
      <c r="P10341">
        <v>8</v>
      </c>
      <c r="Q10341">
        <v>8</v>
      </c>
      <c r="R10341">
        <v>251.92</v>
      </c>
      <c r="S10341">
        <v>251.92</v>
      </c>
      <c r="T10341">
        <v>251.92</v>
      </c>
      <c r="U10341">
        <v>251.92</v>
      </c>
      <c r="V10341">
        <v>31.744204509999999</v>
      </c>
      <c r="W10341">
        <v>31.744204509999999</v>
      </c>
      <c r="X10341">
        <v>3.150181318</v>
      </c>
      <c r="Y10341">
        <v>3.150181318</v>
      </c>
    </row>
    <row r="10342" spans="1:25" x14ac:dyDescent="0.3">
      <c r="A10342" s="2">
        <v>45977</v>
      </c>
      <c r="B10342" t="s">
        <v>62</v>
      </c>
      <c r="C10342">
        <v>1454</v>
      </c>
      <c r="D10342">
        <v>6</v>
      </c>
      <c r="E10342">
        <v>3.91</v>
      </c>
      <c r="F10342">
        <v>0.41299999999999998</v>
      </c>
      <c r="G10342">
        <v>23.46</v>
      </c>
      <c r="H10342">
        <v>23.46</v>
      </c>
      <c r="I10342" t="s">
        <v>149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X10342">
        <v>0</v>
      </c>
      <c r="Y10342">
        <v>0</v>
      </c>
    </row>
    <row r="10343" spans="1:25" x14ac:dyDescent="0.3">
      <c r="A10343" s="2">
        <v>45977</v>
      </c>
      <c r="B10343" t="s">
        <v>38</v>
      </c>
      <c r="C10343">
        <v>3062</v>
      </c>
      <c r="D10343">
        <v>35</v>
      </c>
      <c r="E10343">
        <v>1.917</v>
      </c>
      <c r="F10343">
        <v>1.143</v>
      </c>
      <c r="G10343">
        <v>67.09</v>
      </c>
      <c r="H10343">
        <v>67.09</v>
      </c>
      <c r="I10343" t="s">
        <v>149</v>
      </c>
      <c r="J10343">
        <v>4</v>
      </c>
      <c r="K10343">
        <v>5</v>
      </c>
      <c r="L10343">
        <v>5</v>
      </c>
      <c r="M10343">
        <v>5</v>
      </c>
      <c r="N10343">
        <v>4</v>
      </c>
      <c r="O10343">
        <v>5</v>
      </c>
      <c r="P10343">
        <v>5</v>
      </c>
      <c r="Q10343">
        <v>5</v>
      </c>
      <c r="R10343">
        <v>138.74</v>
      </c>
      <c r="S10343">
        <v>173.23</v>
      </c>
      <c r="T10343">
        <v>173.23</v>
      </c>
      <c r="U10343">
        <v>173.23</v>
      </c>
      <c r="V10343">
        <v>38.728857589999997</v>
      </c>
      <c r="W10343">
        <v>38.728857589999997</v>
      </c>
      <c r="X10343">
        <v>2.5820539569999998</v>
      </c>
      <c r="Y10343">
        <v>2.5820539569999998</v>
      </c>
    </row>
    <row r="10344" spans="1:25" x14ac:dyDescent="0.3">
      <c r="A10344" s="2">
        <v>45977</v>
      </c>
      <c r="B10344" t="s">
        <v>84</v>
      </c>
      <c r="C10344">
        <v>3598</v>
      </c>
      <c r="D10344">
        <v>40</v>
      </c>
      <c r="E10344">
        <v>2.0699999999999998</v>
      </c>
      <c r="F10344">
        <v>1.1120000000000001</v>
      </c>
      <c r="G10344">
        <v>82.78</v>
      </c>
      <c r="H10344">
        <v>82.78</v>
      </c>
      <c r="I10344" t="s">
        <v>149</v>
      </c>
      <c r="J10344">
        <v>13</v>
      </c>
      <c r="K10344">
        <v>14</v>
      </c>
      <c r="L10344">
        <v>14</v>
      </c>
      <c r="M10344">
        <v>14</v>
      </c>
      <c r="N10344">
        <v>13</v>
      </c>
      <c r="O10344">
        <v>14</v>
      </c>
      <c r="P10344">
        <v>14</v>
      </c>
      <c r="Q10344">
        <v>14</v>
      </c>
      <c r="R10344">
        <v>471.64</v>
      </c>
      <c r="S10344">
        <v>506.13</v>
      </c>
      <c r="T10344">
        <v>506.13</v>
      </c>
      <c r="U10344">
        <v>506.13</v>
      </c>
      <c r="V10344">
        <v>16.355481789999999</v>
      </c>
      <c r="W10344">
        <v>16.355481789999999</v>
      </c>
      <c r="X10344">
        <v>6.1141580089999996</v>
      </c>
      <c r="Y10344">
        <v>6.1141580089999996</v>
      </c>
    </row>
    <row r="10345" spans="1:25" x14ac:dyDescent="0.3">
      <c r="A10345" s="2">
        <v>45977</v>
      </c>
      <c r="B10345" t="s">
        <v>56</v>
      </c>
      <c r="C10345">
        <v>1057</v>
      </c>
      <c r="D10345">
        <v>9</v>
      </c>
      <c r="E10345">
        <v>2.403</v>
      </c>
      <c r="F10345">
        <v>0.85099999999999998</v>
      </c>
      <c r="G10345">
        <v>21.63</v>
      </c>
      <c r="H10345">
        <v>21.63</v>
      </c>
      <c r="I10345" t="s">
        <v>149</v>
      </c>
      <c r="J10345">
        <v>2</v>
      </c>
      <c r="K10345">
        <v>2</v>
      </c>
      <c r="L10345">
        <v>2</v>
      </c>
      <c r="M10345">
        <v>2</v>
      </c>
      <c r="N10345">
        <v>2</v>
      </c>
      <c r="O10345">
        <v>2</v>
      </c>
      <c r="P10345">
        <v>2</v>
      </c>
      <c r="Q10345">
        <v>2</v>
      </c>
      <c r="R10345">
        <v>45.37</v>
      </c>
      <c r="S10345">
        <v>45.37</v>
      </c>
      <c r="T10345">
        <v>45.37</v>
      </c>
      <c r="U10345">
        <v>45.37</v>
      </c>
      <c r="V10345">
        <v>47.674674899999999</v>
      </c>
      <c r="W10345">
        <v>47.674674899999999</v>
      </c>
      <c r="X10345">
        <v>2.097549699</v>
      </c>
      <c r="Y10345">
        <v>2.097549699</v>
      </c>
    </row>
    <row r="10346" spans="1:25" x14ac:dyDescent="0.3">
      <c r="A10346" s="2">
        <v>45977</v>
      </c>
      <c r="B10346" t="s">
        <v>50</v>
      </c>
      <c r="C10346">
        <v>3361</v>
      </c>
      <c r="D10346">
        <v>26</v>
      </c>
      <c r="E10346">
        <v>2.0619999999999998</v>
      </c>
      <c r="F10346">
        <v>0.77400000000000002</v>
      </c>
      <c r="G10346">
        <v>53.61</v>
      </c>
      <c r="H10346">
        <v>53.61</v>
      </c>
      <c r="I10346" t="s">
        <v>149</v>
      </c>
      <c r="J10346">
        <v>4</v>
      </c>
      <c r="K10346">
        <v>5</v>
      </c>
      <c r="L10346">
        <v>5</v>
      </c>
      <c r="M10346">
        <v>5</v>
      </c>
      <c r="N10346">
        <v>4</v>
      </c>
      <c r="O10346">
        <v>5</v>
      </c>
      <c r="P10346">
        <v>5</v>
      </c>
      <c r="Q10346">
        <v>5</v>
      </c>
      <c r="R10346">
        <v>169.96</v>
      </c>
      <c r="S10346">
        <v>212.45</v>
      </c>
      <c r="T10346">
        <v>212.45</v>
      </c>
      <c r="U10346">
        <v>212.45</v>
      </c>
      <c r="V10346">
        <v>25.234172749999999</v>
      </c>
      <c r="W10346">
        <v>25.234172749999999</v>
      </c>
      <c r="X10346">
        <v>3.9628800599999998</v>
      </c>
      <c r="Y10346">
        <v>3.9628800599999998</v>
      </c>
    </row>
    <row r="10347" spans="1:25" x14ac:dyDescent="0.3">
      <c r="A10347" s="2">
        <v>45977</v>
      </c>
      <c r="B10347" t="s">
        <v>60</v>
      </c>
      <c r="C10347">
        <v>1664</v>
      </c>
      <c r="D10347">
        <v>6</v>
      </c>
      <c r="E10347">
        <v>1.575</v>
      </c>
      <c r="F10347">
        <v>0.36099999999999999</v>
      </c>
      <c r="G10347">
        <v>9.4499999999999993</v>
      </c>
      <c r="H10347">
        <v>9.4499999999999993</v>
      </c>
      <c r="I10347" t="s">
        <v>149</v>
      </c>
      <c r="J10347">
        <v>1</v>
      </c>
      <c r="K10347">
        <v>3</v>
      </c>
      <c r="L10347">
        <v>3</v>
      </c>
      <c r="M10347">
        <v>3</v>
      </c>
      <c r="N10347">
        <v>1</v>
      </c>
      <c r="O10347">
        <v>3</v>
      </c>
      <c r="P10347">
        <v>3</v>
      </c>
      <c r="Q10347">
        <v>3</v>
      </c>
      <c r="R10347">
        <v>36.880000000000003</v>
      </c>
      <c r="S10347">
        <v>81.25</v>
      </c>
      <c r="T10347">
        <v>81.25</v>
      </c>
      <c r="U10347">
        <v>81.25</v>
      </c>
      <c r="V10347">
        <v>11.63076923</v>
      </c>
      <c r="W10347">
        <v>11.63076923</v>
      </c>
      <c r="X10347">
        <v>8.5978835979999992</v>
      </c>
      <c r="Y10347">
        <v>8.5978835979999992</v>
      </c>
    </row>
    <row r="10348" spans="1:25" x14ac:dyDescent="0.3">
      <c r="A10348" s="2">
        <v>45977</v>
      </c>
      <c r="B10348" t="s">
        <v>86</v>
      </c>
      <c r="C10348">
        <v>710</v>
      </c>
      <c r="D10348">
        <v>6</v>
      </c>
      <c r="E10348">
        <v>4.7329999999999997</v>
      </c>
      <c r="F10348">
        <v>0.84499999999999997</v>
      </c>
      <c r="G10348">
        <v>28.4</v>
      </c>
      <c r="H10348">
        <v>28.4</v>
      </c>
      <c r="I10348" t="s">
        <v>149</v>
      </c>
      <c r="J10348">
        <v>1</v>
      </c>
      <c r="K10348">
        <v>1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1</v>
      </c>
      <c r="R10348">
        <v>29.88</v>
      </c>
      <c r="S10348">
        <v>29.88</v>
      </c>
      <c r="T10348">
        <v>29.88</v>
      </c>
      <c r="U10348">
        <v>29.88</v>
      </c>
      <c r="V10348">
        <v>95.046854080000003</v>
      </c>
      <c r="W10348">
        <v>95.046854080000003</v>
      </c>
      <c r="X10348">
        <v>1.0521126759999999</v>
      </c>
      <c r="Y10348">
        <v>1.0521126759999999</v>
      </c>
    </row>
    <row r="10349" spans="1:25" x14ac:dyDescent="0.3">
      <c r="A10349" s="2">
        <v>45977</v>
      </c>
      <c r="B10349" t="s">
        <v>36</v>
      </c>
      <c r="C10349">
        <v>2843</v>
      </c>
      <c r="D10349">
        <v>13</v>
      </c>
      <c r="E10349">
        <v>1.556</v>
      </c>
      <c r="F10349">
        <v>0.45700000000000002</v>
      </c>
      <c r="G10349">
        <v>20.23</v>
      </c>
      <c r="H10349">
        <v>20.23</v>
      </c>
      <c r="I10349" t="s">
        <v>149</v>
      </c>
      <c r="J10349">
        <v>5</v>
      </c>
      <c r="K10349">
        <v>6</v>
      </c>
      <c r="L10349">
        <v>6</v>
      </c>
      <c r="M10349">
        <v>6</v>
      </c>
      <c r="N10349">
        <v>5</v>
      </c>
      <c r="O10349">
        <v>6</v>
      </c>
      <c r="P10349">
        <v>6</v>
      </c>
      <c r="Q10349">
        <v>6</v>
      </c>
      <c r="R10349">
        <v>150.07</v>
      </c>
      <c r="S10349">
        <v>171.95</v>
      </c>
      <c r="T10349">
        <v>171.95</v>
      </c>
      <c r="U10349">
        <v>171.95</v>
      </c>
      <c r="V10349">
        <v>11.76504798</v>
      </c>
      <c r="W10349">
        <v>11.76504798</v>
      </c>
      <c r="X10349">
        <v>8.4997528419999995</v>
      </c>
      <c r="Y10349">
        <v>8.4997528419999995</v>
      </c>
    </row>
    <row r="10350" spans="1:25" x14ac:dyDescent="0.3">
      <c r="A10350" s="2">
        <v>45977</v>
      </c>
      <c r="B10350" t="s">
        <v>62</v>
      </c>
      <c r="C10350">
        <v>10477</v>
      </c>
      <c r="D10350">
        <v>108</v>
      </c>
      <c r="E10350">
        <v>4.0179999999999998</v>
      </c>
      <c r="F10350">
        <v>1.0309999999999999</v>
      </c>
      <c r="G10350">
        <v>433.92</v>
      </c>
      <c r="H10350">
        <v>433.92</v>
      </c>
      <c r="I10350" t="s">
        <v>149</v>
      </c>
      <c r="J10350">
        <v>37</v>
      </c>
      <c r="K10350">
        <v>39</v>
      </c>
      <c r="L10350">
        <v>39</v>
      </c>
      <c r="M10350">
        <v>39</v>
      </c>
      <c r="N10350">
        <v>46</v>
      </c>
      <c r="O10350">
        <v>48</v>
      </c>
      <c r="P10350">
        <v>48</v>
      </c>
      <c r="Q10350">
        <v>48</v>
      </c>
      <c r="R10350">
        <v>1693.7</v>
      </c>
      <c r="S10350">
        <v>1763.17</v>
      </c>
      <c r="T10350">
        <v>1763.17</v>
      </c>
      <c r="U10350">
        <v>1763.17</v>
      </c>
      <c r="V10350">
        <v>24.610219090000001</v>
      </c>
      <c r="W10350">
        <v>24.610219090000001</v>
      </c>
      <c r="X10350">
        <v>4.0633526919999996</v>
      </c>
      <c r="Y10350">
        <v>4.0633526919999996</v>
      </c>
    </row>
    <row r="10351" spans="1:25" x14ac:dyDescent="0.3">
      <c r="A10351" s="2">
        <v>45977</v>
      </c>
      <c r="B10351" t="s">
        <v>64</v>
      </c>
      <c r="C10351">
        <v>1932</v>
      </c>
      <c r="D10351">
        <v>19</v>
      </c>
      <c r="E10351">
        <v>5.2690000000000001</v>
      </c>
      <c r="F10351">
        <v>0.98299999999999998</v>
      </c>
      <c r="G10351">
        <v>100.11</v>
      </c>
      <c r="H10351">
        <v>100.11</v>
      </c>
      <c r="I10351" t="s">
        <v>149</v>
      </c>
      <c r="J10351">
        <v>5</v>
      </c>
      <c r="K10351">
        <v>8</v>
      </c>
      <c r="L10351">
        <v>8</v>
      </c>
      <c r="M10351">
        <v>8</v>
      </c>
      <c r="N10351">
        <v>5</v>
      </c>
      <c r="O10351">
        <v>8</v>
      </c>
      <c r="P10351">
        <v>8</v>
      </c>
      <c r="Q10351">
        <v>8</v>
      </c>
      <c r="R10351">
        <v>168.01</v>
      </c>
      <c r="S10351">
        <v>263.68</v>
      </c>
      <c r="T10351">
        <v>263.68</v>
      </c>
      <c r="U10351">
        <v>263.68</v>
      </c>
      <c r="V10351">
        <v>37.966474509999998</v>
      </c>
      <c r="W10351">
        <v>37.966474509999998</v>
      </c>
      <c r="X10351">
        <v>2.6339027069999998</v>
      </c>
      <c r="Y10351">
        <v>2.6339027069999998</v>
      </c>
    </row>
    <row r="10352" spans="1:25" x14ac:dyDescent="0.3">
      <c r="A10352" s="2">
        <v>45977</v>
      </c>
      <c r="B10352" t="s">
        <v>66</v>
      </c>
      <c r="C10352">
        <v>1859</v>
      </c>
      <c r="D10352">
        <v>12</v>
      </c>
      <c r="E10352">
        <v>5.5540000000000003</v>
      </c>
      <c r="F10352">
        <v>0.64600000000000002</v>
      </c>
      <c r="G10352">
        <v>66.650000000000006</v>
      </c>
      <c r="H10352">
        <v>66.650000000000006</v>
      </c>
      <c r="I10352" t="s">
        <v>149</v>
      </c>
      <c r="J10352">
        <v>5</v>
      </c>
      <c r="K10352">
        <v>5</v>
      </c>
      <c r="L10352">
        <v>5</v>
      </c>
      <c r="M10352">
        <v>5</v>
      </c>
      <c r="N10352">
        <v>9</v>
      </c>
      <c r="O10352">
        <v>9</v>
      </c>
      <c r="P10352">
        <v>9</v>
      </c>
      <c r="Q10352">
        <v>9</v>
      </c>
      <c r="R10352">
        <v>291.97000000000003</v>
      </c>
      <c r="S10352">
        <v>291.97000000000003</v>
      </c>
      <c r="T10352">
        <v>291.97000000000003</v>
      </c>
      <c r="U10352">
        <v>291.97000000000003</v>
      </c>
      <c r="V10352">
        <v>22.827687780000002</v>
      </c>
      <c r="W10352">
        <v>22.827687780000002</v>
      </c>
      <c r="X10352">
        <v>4.3806451610000003</v>
      </c>
      <c r="Y10352">
        <v>4.3806451610000003</v>
      </c>
    </row>
    <row r="10353" spans="1:25" x14ac:dyDescent="0.3">
      <c r="A10353" s="2">
        <v>45977</v>
      </c>
      <c r="B10353" t="s">
        <v>68</v>
      </c>
      <c r="C10353">
        <v>4077</v>
      </c>
      <c r="D10353">
        <v>28</v>
      </c>
      <c r="E10353">
        <v>5.048</v>
      </c>
      <c r="F10353">
        <v>0.68700000000000006</v>
      </c>
      <c r="G10353">
        <v>141.33000000000001</v>
      </c>
      <c r="H10353">
        <v>141.33000000000001</v>
      </c>
      <c r="I10353" t="s">
        <v>149</v>
      </c>
      <c r="J10353">
        <v>12</v>
      </c>
      <c r="K10353">
        <v>12</v>
      </c>
      <c r="L10353">
        <v>12</v>
      </c>
      <c r="M10353">
        <v>12</v>
      </c>
      <c r="N10353">
        <v>12</v>
      </c>
      <c r="O10353">
        <v>12</v>
      </c>
      <c r="P10353">
        <v>12</v>
      </c>
      <c r="Q10353">
        <v>12</v>
      </c>
      <c r="R10353">
        <v>344.76</v>
      </c>
      <c r="S10353">
        <v>344.76</v>
      </c>
      <c r="T10353">
        <v>344.76</v>
      </c>
      <c r="U10353">
        <v>344.76</v>
      </c>
      <c r="V10353">
        <v>40.993734770000003</v>
      </c>
      <c r="W10353">
        <v>40.993734770000003</v>
      </c>
      <c r="X10353">
        <v>2.4393971560000001</v>
      </c>
      <c r="Y10353">
        <v>2.4393971560000001</v>
      </c>
    </row>
    <row r="10354" spans="1:25" x14ac:dyDescent="0.3">
      <c r="A10354" s="2">
        <v>45977</v>
      </c>
      <c r="B10354" t="s">
        <v>70</v>
      </c>
      <c r="C10354">
        <v>7530</v>
      </c>
      <c r="D10354">
        <v>43</v>
      </c>
      <c r="E10354">
        <v>3.3769999999999998</v>
      </c>
      <c r="F10354">
        <v>0.57099999999999995</v>
      </c>
      <c r="G10354">
        <v>145.21</v>
      </c>
      <c r="H10354">
        <v>145.21</v>
      </c>
      <c r="I10354" t="s">
        <v>149</v>
      </c>
      <c r="J10354">
        <v>12</v>
      </c>
      <c r="K10354">
        <v>13</v>
      </c>
      <c r="L10354">
        <v>13</v>
      </c>
      <c r="M10354">
        <v>13</v>
      </c>
      <c r="N10354">
        <v>14</v>
      </c>
      <c r="O10354">
        <v>15</v>
      </c>
      <c r="P10354">
        <v>15</v>
      </c>
      <c r="Q10354">
        <v>15</v>
      </c>
      <c r="R10354">
        <v>364.67</v>
      </c>
      <c r="S10354">
        <v>388.65</v>
      </c>
      <c r="T10354">
        <v>388.65</v>
      </c>
      <c r="U10354">
        <v>388.65</v>
      </c>
      <c r="V10354">
        <v>37.362665640000003</v>
      </c>
      <c r="W10354">
        <v>37.362665640000003</v>
      </c>
      <c r="X10354">
        <v>2.6764685629999998</v>
      </c>
      <c r="Y10354">
        <v>2.6764685629999998</v>
      </c>
    </row>
    <row r="10355" spans="1:25" x14ac:dyDescent="0.3">
      <c r="A10355" s="2">
        <v>45977</v>
      </c>
      <c r="B10355" t="s">
        <v>32</v>
      </c>
      <c r="C10355">
        <v>1170</v>
      </c>
      <c r="D10355">
        <v>8</v>
      </c>
      <c r="E10355">
        <v>2.2389999999999999</v>
      </c>
      <c r="F10355">
        <v>0.68400000000000005</v>
      </c>
      <c r="G10355">
        <v>17.91</v>
      </c>
      <c r="H10355">
        <v>17.91</v>
      </c>
      <c r="I10355" t="s">
        <v>149</v>
      </c>
      <c r="J10355">
        <v>5</v>
      </c>
      <c r="K10355">
        <v>5</v>
      </c>
      <c r="L10355">
        <v>5</v>
      </c>
      <c r="M10355">
        <v>5</v>
      </c>
      <c r="N10355">
        <v>5</v>
      </c>
      <c r="O10355">
        <v>5</v>
      </c>
      <c r="P10355">
        <v>5</v>
      </c>
      <c r="Q10355">
        <v>5</v>
      </c>
      <c r="R10355">
        <v>122.84</v>
      </c>
      <c r="S10355">
        <v>122.84</v>
      </c>
      <c r="T10355">
        <v>122.84</v>
      </c>
      <c r="U10355">
        <v>122.84</v>
      </c>
      <c r="V10355">
        <v>14.57994139</v>
      </c>
      <c r="W10355">
        <v>14.57994139</v>
      </c>
      <c r="X10355">
        <v>6.8587381350000003</v>
      </c>
      <c r="Y10355">
        <v>6.8587381350000003</v>
      </c>
    </row>
    <row r="10356" spans="1:25" x14ac:dyDescent="0.3">
      <c r="A10356" s="2">
        <v>45977</v>
      </c>
      <c r="B10356" t="s">
        <v>72</v>
      </c>
      <c r="C10356">
        <v>2496</v>
      </c>
      <c r="D10356">
        <v>23</v>
      </c>
      <c r="E10356">
        <v>2.9159999999999999</v>
      </c>
      <c r="F10356">
        <v>0.92100000000000004</v>
      </c>
      <c r="G10356">
        <v>67.069999999999993</v>
      </c>
      <c r="H10356">
        <v>67.069999999999993</v>
      </c>
      <c r="I10356" t="s">
        <v>149</v>
      </c>
      <c r="J10356">
        <v>2</v>
      </c>
      <c r="K10356">
        <v>7</v>
      </c>
      <c r="L10356">
        <v>7</v>
      </c>
      <c r="M10356">
        <v>7</v>
      </c>
      <c r="N10356">
        <v>2</v>
      </c>
      <c r="O10356">
        <v>7</v>
      </c>
      <c r="P10356">
        <v>7</v>
      </c>
      <c r="Q10356">
        <v>7</v>
      </c>
      <c r="R10356">
        <v>73.959999999999994</v>
      </c>
      <c r="S10356">
        <v>239.17</v>
      </c>
      <c r="T10356">
        <v>239.17</v>
      </c>
      <c r="U10356">
        <v>239.17</v>
      </c>
      <c r="V10356">
        <v>28.04281473</v>
      </c>
      <c r="W10356">
        <v>28.04281473</v>
      </c>
      <c r="X10356">
        <v>3.5659758460000002</v>
      </c>
      <c r="Y10356">
        <v>3.5659758460000002</v>
      </c>
    </row>
    <row r="10357" spans="1:25" x14ac:dyDescent="0.3">
      <c r="A10357" s="2">
        <v>45977</v>
      </c>
      <c r="B10357" t="s">
        <v>74</v>
      </c>
      <c r="C10357">
        <v>1135</v>
      </c>
      <c r="D10357">
        <v>8</v>
      </c>
      <c r="E10357">
        <v>2.19</v>
      </c>
      <c r="F10357">
        <v>0.70499999999999996</v>
      </c>
      <c r="G10357">
        <v>17.52</v>
      </c>
      <c r="H10357">
        <v>17.52</v>
      </c>
      <c r="I10357" t="s">
        <v>149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X10357">
        <v>0</v>
      </c>
      <c r="Y10357">
        <v>0</v>
      </c>
    </row>
    <row r="10358" spans="1:25" x14ac:dyDescent="0.3">
      <c r="A10358" s="2">
        <v>45977</v>
      </c>
      <c r="B10358" t="s">
        <v>76</v>
      </c>
      <c r="C10358">
        <v>1113</v>
      </c>
      <c r="D10358">
        <v>10</v>
      </c>
      <c r="E10358">
        <v>4.1639999999999997</v>
      </c>
      <c r="F10358">
        <v>0.89800000000000002</v>
      </c>
      <c r="G10358">
        <v>41.64</v>
      </c>
      <c r="H10358">
        <v>41.64</v>
      </c>
      <c r="I10358" t="s">
        <v>149</v>
      </c>
      <c r="J10358">
        <v>6</v>
      </c>
      <c r="K10358">
        <v>6</v>
      </c>
      <c r="L10358">
        <v>6</v>
      </c>
      <c r="M10358">
        <v>6</v>
      </c>
      <c r="N10358">
        <v>8</v>
      </c>
      <c r="O10358">
        <v>8</v>
      </c>
      <c r="P10358">
        <v>8</v>
      </c>
      <c r="Q10358">
        <v>8</v>
      </c>
      <c r="R10358">
        <v>241.87</v>
      </c>
      <c r="S10358">
        <v>241.87</v>
      </c>
      <c r="T10358">
        <v>241.87</v>
      </c>
      <c r="U10358">
        <v>241.87</v>
      </c>
      <c r="V10358">
        <v>17.215859760000001</v>
      </c>
      <c r="W10358">
        <v>17.215859760000001</v>
      </c>
      <c r="X10358">
        <v>5.8085975019999996</v>
      </c>
      <c r="Y10358">
        <v>5.8085975019999996</v>
      </c>
    </row>
    <row r="10359" spans="1:25" x14ac:dyDescent="0.3">
      <c r="A10359" s="2">
        <v>45977</v>
      </c>
      <c r="B10359" t="s">
        <v>78</v>
      </c>
      <c r="C10359">
        <v>1267</v>
      </c>
      <c r="D10359">
        <v>7</v>
      </c>
      <c r="E10359">
        <v>3.6110000000000002</v>
      </c>
      <c r="F10359">
        <v>0.55200000000000005</v>
      </c>
      <c r="G10359">
        <v>25.28</v>
      </c>
      <c r="H10359">
        <v>25.28</v>
      </c>
      <c r="I10359" t="s">
        <v>149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X10359">
        <v>0</v>
      </c>
      <c r="Y10359">
        <v>0</v>
      </c>
    </row>
    <row r="10360" spans="1:25" x14ac:dyDescent="0.3">
      <c r="A10360" s="2">
        <v>45977</v>
      </c>
      <c r="B10360" t="s">
        <v>17</v>
      </c>
      <c r="C10360">
        <v>1759</v>
      </c>
      <c r="D10360">
        <v>6</v>
      </c>
      <c r="E10360">
        <v>2.19</v>
      </c>
      <c r="F10360">
        <v>0.34100000000000003</v>
      </c>
      <c r="G10360">
        <v>13.14</v>
      </c>
      <c r="H10360">
        <v>13.14</v>
      </c>
      <c r="I10360" t="s">
        <v>149</v>
      </c>
      <c r="J10360">
        <v>1</v>
      </c>
      <c r="K10360">
        <v>1</v>
      </c>
      <c r="L10360">
        <v>1</v>
      </c>
      <c r="M10360">
        <v>1</v>
      </c>
      <c r="N10360">
        <v>3</v>
      </c>
      <c r="O10360">
        <v>3</v>
      </c>
      <c r="P10360">
        <v>3</v>
      </c>
      <c r="Q10360">
        <v>3</v>
      </c>
      <c r="R10360">
        <v>112.47</v>
      </c>
      <c r="S10360">
        <v>112.47</v>
      </c>
      <c r="T10360">
        <v>112.47</v>
      </c>
      <c r="U10360">
        <v>112.47</v>
      </c>
      <c r="V10360">
        <v>11.6831155</v>
      </c>
      <c r="W10360">
        <v>11.6831155</v>
      </c>
      <c r="X10360">
        <v>8.5593607309999999</v>
      </c>
      <c r="Y10360">
        <v>8.5593607309999999</v>
      </c>
    </row>
    <row r="10361" spans="1:25" x14ac:dyDescent="0.3">
      <c r="A10361" s="2">
        <v>45977</v>
      </c>
      <c r="B10361" t="s">
        <v>90</v>
      </c>
      <c r="C10361">
        <v>2575</v>
      </c>
      <c r="D10361">
        <v>5</v>
      </c>
      <c r="E10361">
        <v>3.9820000000000002</v>
      </c>
      <c r="F10361">
        <v>0.19400000000000001</v>
      </c>
      <c r="G10361">
        <v>19.91</v>
      </c>
      <c r="H10361">
        <v>19.91</v>
      </c>
      <c r="I10361" t="s">
        <v>149</v>
      </c>
      <c r="J10361">
        <v>1</v>
      </c>
      <c r="K10361">
        <v>1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>
        <v>25.49</v>
      </c>
      <c r="S10361">
        <v>25.49</v>
      </c>
      <c r="T10361">
        <v>25.49</v>
      </c>
      <c r="U10361">
        <v>25.49</v>
      </c>
      <c r="V10361">
        <v>78.109062379999997</v>
      </c>
      <c r="W10361">
        <v>78.109062379999997</v>
      </c>
      <c r="X10361">
        <v>1.2802611749999999</v>
      </c>
      <c r="Y10361">
        <v>1.2802611749999999</v>
      </c>
    </row>
    <row r="10362" spans="1:25" x14ac:dyDescent="0.3">
      <c r="A10362" s="2">
        <v>45977</v>
      </c>
      <c r="B10362" t="s">
        <v>88</v>
      </c>
      <c r="C10362">
        <v>4108</v>
      </c>
      <c r="D10362">
        <v>35</v>
      </c>
      <c r="E10362">
        <v>1.7170000000000001</v>
      </c>
      <c r="F10362">
        <v>0.85199999999999998</v>
      </c>
      <c r="G10362">
        <v>60.11</v>
      </c>
      <c r="H10362">
        <v>60.11</v>
      </c>
      <c r="I10362" t="s">
        <v>149</v>
      </c>
      <c r="J10362">
        <v>1</v>
      </c>
      <c r="K10362">
        <v>2</v>
      </c>
      <c r="L10362">
        <v>2</v>
      </c>
      <c r="M10362">
        <v>2</v>
      </c>
      <c r="N10362">
        <v>2</v>
      </c>
      <c r="O10362">
        <v>3</v>
      </c>
      <c r="P10362">
        <v>3</v>
      </c>
      <c r="Q10362">
        <v>3</v>
      </c>
      <c r="R10362">
        <v>68.98</v>
      </c>
      <c r="S10362">
        <v>82.86</v>
      </c>
      <c r="T10362">
        <v>82.86</v>
      </c>
      <c r="U10362">
        <v>82.86</v>
      </c>
      <c r="V10362">
        <v>72.544050209999995</v>
      </c>
      <c r="W10362">
        <v>72.544050209999995</v>
      </c>
      <c r="X10362">
        <v>1.3784727999999999</v>
      </c>
      <c r="Y10362">
        <v>1.3784727999999999</v>
      </c>
    </row>
    <row r="10363" spans="1:25" x14ac:dyDescent="0.3">
      <c r="A10363" s="2">
        <v>45977</v>
      </c>
      <c r="B10363" t="s">
        <v>80</v>
      </c>
      <c r="C10363">
        <v>888</v>
      </c>
      <c r="D10363">
        <v>5</v>
      </c>
      <c r="E10363">
        <v>6.4379999999999997</v>
      </c>
      <c r="F10363">
        <v>0.56299999999999994</v>
      </c>
      <c r="G10363">
        <v>32.19</v>
      </c>
      <c r="H10363">
        <v>32.19</v>
      </c>
      <c r="I10363" t="s">
        <v>149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X10363">
        <v>0</v>
      </c>
      <c r="Y10363">
        <v>0</v>
      </c>
    </row>
    <row r="10364" spans="1:25" x14ac:dyDescent="0.3">
      <c r="A10364" s="2">
        <v>45977</v>
      </c>
      <c r="B10364" t="s">
        <v>19</v>
      </c>
      <c r="C10364">
        <v>753</v>
      </c>
      <c r="D10364">
        <v>6</v>
      </c>
      <c r="E10364">
        <v>5.4269999999999996</v>
      </c>
      <c r="F10364">
        <v>0.79700000000000004</v>
      </c>
      <c r="G10364">
        <v>32.56</v>
      </c>
      <c r="H10364">
        <v>32.56</v>
      </c>
      <c r="I10364" t="s">
        <v>149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X10364">
        <v>0</v>
      </c>
      <c r="Y10364">
        <v>0</v>
      </c>
    </row>
    <row r="10365" spans="1:25" x14ac:dyDescent="0.3">
      <c r="A10365" s="2">
        <v>45977</v>
      </c>
      <c r="B10365" t="s">
        <v>82</v>
      </c>
      <c r="C10365">
        <v>1259</v>
      </c>
      <c r="D10365">
        <v>5</v>
      </c>
      <c r="E10365">
        <v>3.45</v>
      </c>
      <c r="F10365">
        <v>0.39700000000000002</v>
      </c>
      <c r="G10365">
        <v>17.25</v>
      </c>
      <c r="H10365">
        <v>17.25</v>
      </c>
      <c r="I10365" t="s">
        <v>149</v>
      </c>
      <c r="J10365">
        <v>1</v>
      </c>
      <c r="K10365">
        <v>2</v>
      </c>
      <c r="L10365">
        <v>2</v>
      </c>
      <c r="M10365">
        <v>2</v>
      </c>
      <c r="N10365">
        <v>1</v>
      </c>
      <c r="O10365">
        <v>2</v>
      </c>
      <c r="P10365">
        <v>2</v>
      </c>
      <c r="Q10365">
        <v>2</v>
      </c>
      <c r="R10365">
        <v>31.88</v>
      </c>
      <c r="S10365">
        <v>66.760000000000005</v>
      </c>
      <c r="T10365">
        <v>66.760000000000005</v>
      </c>
      <c r="U10365">
        <v>66.760000000000005</v>
      </c>
      <c r="V10365">
        <v>25.83882564</v>
      </c>
      <c r="W10365">
        <v>25.83882564</v>
      </c>
      <c r="X10365">
        <v>3.8701449280000002</v>
      </c>
      <c r="Y10365">
        <v>3.8701449280000002</v>
      </c>
    </row>
    <row r="10366" spans="1:25" x14ac:dyDescent="0.3">
      <c r="A10366" s="2">
        <v>45977</v>
      </c>
      <c r="B10366" t="s">
        <v>94</v>
      </c>
      <c r="C10366">
        <v>1283</v>
      </c>
      <c r="D10366">
        <v>3</v>
      </c>
      <c r="E10366">
        <v>4.0129999999999999</v>
      </c>
      <c r="F10366">
        <v>0.23400000000000001</v>
      </c>
      <c r="G10366">
        <v>12.04</v>
      </c>
      <c r="H10366">
        <v>12.04</v>
      </c>
      <c r="I10366" t="s">
        <v>149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X10366">
        <v>0</v>
      </c>
      <c r="Y10366">
        <v>0</v>
      </c>
    </row>
    <row r="10367" spans="1:25" x14ac:dyDescent="0.3">
      <c r="A10367" s="2">
        <v>45977</v>
      </c>
      <c r="B10367" t="s">
        <v>96</v>
      </c>
      <c r="C10367">
        <v>1822</v>
      </c>
      <c r="D10367">
        <v>4</v>
      </c>
      <c r="E10367">
        <v>4.5330000000000004</v>
      </c>
      <c r="F10367">
        <v>0.22</v>
      </c>
      <c r="G10367">
        <v>18.13</v>
      </c>
      <c r="H10367">
        <v>18.13</v>
      </c>
      <c r="I10367" t="s">
        <v>149</v>
      </c>
      <c r="J10367">
        <v>1</v>
      </c>
      <c r="K10367">
        <v>1</v>
      </c>
      <c r="L10367">
        <v>1</v>
      </c>
      <c r="M10367">
        <v>1</v>
      </c>
      <c r="N10367">
        <v>1</v>
      </c>
      <c r="O10367">
        <v>1</v>
      </c>
      <c r="P10367">
        <v>1</v>
      </c>
      <c r="Q10367">
        <v>1</v>
      </c>
      <c r="R10367">
        <v>71.489999999999995</v>
      </c>
      <c r="S10367">
        <v>71.489999999999995</v>
      </c>
      <c r="T10367">
        <v>71.489999999999995</v>
      </c>
      <c r="U10367">
        <v>71.489999999999995</v>
      </c>
      <c r="V10367">
        <v>25.360190240000001</v>
      </c>
      <c r="W10367">
        <v>25.360190240000001</v>
      </c>
      <c r="X10367">
        <v>3.9431880860000001</v>
      </c>
      <c r="Y10367">
        <v>3.9431880860000001</v>
      </c>
    </row>
    <row r="10368" spans="1:25" x14ac:dyDescent="0.3">
      <c r="A10368" s="2">
        <v>45977</v>
      </c>
      <c r="B10368" t="s">
        <v>11</v>
      </c>
      <c r="C10368">
        <v>1516</v>
      </c>
      <c r="D10368">
        <v>9</v>
      </c>
      <c r="E10368">
        <v>3.0720000000000001</v>
      </c>
      <c r="F10368">
        <v>0.59399999999999997</v>
      </c>
      <c r="G10368">
        <v>27.65</v>
      </c>
      <c r="H10368">
        <v>27.65</v>
      </c>
      <c r="I10368" t="s">
        <v>149</v>
      </c>
      <c r="J10368">
        <v>1</v>
      </c>
      <c r="K10368">
        <v>1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23.88</v>
      </c>
      <c r="S10368">
        <v>23.88</v>
      </c>
      <c r="T10368">
        <v>23.88</v>
      </c>
      <c r="U10368">
        <v>23.88</v>
      </c>
      <c r="V10368">
        <v>115.7872697</v>
      </c>
      <c r="W10368">
        <v>115.7872697</v>
      </c>
      <c r="X10368">
        <v>0.86365280290000002</v>
      </c>
      <c r="Y10368">
        <v>0.86365280290000002</v>
      </c>
    </row>
    <row r="10369" spans="1:25" x14ac:dyDescent="0.3">
      <c r="A10369" s="2">
        <v>45977</v>
      </c>
      <c r="B10369" t="s">
        <v>92</v>
      </c>
      <c r="C10369">
        <v>1291</v>
      </c>
      <c r="D10369">
        <v>9</v>
      </c>
      <c r="E10369">
        <v>3.6309999999999998</v>
      </c>
      <c r="F10369">
        <v>0.69699999999999995</v>
      </c>
      <c r="G10369">
        <v>32.68</v>
      </c>
      <c r="H10369">
        <v>32.68</v>
      </c>
      <c r="I10369" t="s">
        <v>149</v>
      </c>
      <c r="J10369">
        <v>3</v>
      </c>
      <c r="K10369">
        <v>5</v>
      </c>
      <c r="L10369">
        <v>5</v>
      </c>
      <c r="M10369">
        <v>5</v>
      </c>
      <c r="N10369">
        <v>3</v>
      </c>
      <c r="O10369">
        <v>5</v>
      </c>
      <c r="P10369">
        <v>5</v>
      </c>
      <c r="Q10369">
        <v>5</v>
      </c>
      <c r="R10369">
        <v>79.47</v>
      </c>
      <c r="S10369">
        <v>142.44999999999999</v>
      </c>
      <c r="T10369">
        <v>142.44999999999999</v>
      </c>
      <c r="U10369">
        <v>142.44999999999999</v>
      </c>
      <c r="V10369">
        <v>22.94138294</v>
      </c>
      <c r="W10369">
        <v>22.94138294</v>
      </c>
      <c r="X10369">
        <v>4.3589351289999998</v>
      </c>
      <c r="Y10369">
        <v>4.3589351289999998</v>
      </c>
    </row>
    <row r="10370" spans="1:25" x14ac:dyDescent="0.3">
      <c r="A10370" s="2">
        <v>45977</v>
      </c>
      <c r="B10370" t="s">
        <v>46</v>
      </c>
      <c r="C10370">
        <v>747</v>
      </c>
      <c r="D10370">
        <v>0</v>
      </c>
      <c r="F10370">
        <v>0</v>
      </c>
      <c r="G10370">
        <v>0</v>
      </c>
      <c r="H10370">
        <v>0</v>
      </c>
      <c r="I10370" t="s">
        <v>149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</row>
    <row r="10371" spans="1:25" x14ac:dyDescent="0.3">
      <c r="A10371" s="2">
        <v>45977</v>
      </c>
      <c r="B10371" t="s">
        <v>74</v>
      </c>
      <c r="C10371">
        <v>706</v>
      </c>
      <c r="D10371">
        <v>1</v>
      </c>
      <c r="E10371">
        <v>1.95</v>
      </c>
      <c r="F10371">
        <v>0.14199999999999999</v>
      </c>
      <c r="G10371">
        <v>1.95</v>
      </c>
      <c r="H10371">
        <v>1.95</v>
      </c>
      <c r="I10371" t="s">
        <v>149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X10371">
        <v>0</v>
      </c>
      <c r="Y10371">
        <v>0</v>
      </c>
    </row>
    <row r="10372" spans="1:25" x14ac:dyDescent="0.3">
      <c r="A10372" s="2">
        <v>45977</v>
      </c>
      <c r="B10372" t="s">
        <v>32</v>
      </c>
      <c r="C10372">
        <v>138</v>
      </c>
      <c r="D10372">
        <v>2</v>
      </c>
      <c r="E10372">
        <v>5.0250000000000004</v>
      </c>
      <c r="F10372">
        <v>1.4490000000000001</v>
      </c>
      <c r="G10372">
        <v>10.050000000000001</v>
      </c>
      <c r="H10372">
        <v>10.050000000000001</v>
      </c>
      <c r="I10372" t="s">
        <v>149</v>
      </c>
      <c r="J10372">
        <v>1</v>
      </c>
      <c r="K10372">
        <v>1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104.88</v>
      </c>
      <c r="S10372">
        <v>104.88</v>
      </c>
      <c r="T10372">
        <v>104.88</v>
      </c>
      <c r="U10372">
        <v>104.88</v>
      </c>
      <c r="V10372">
        <v>9.5823798629999999</v>
      </c>
      <c r="W10372">
        <v>9.5823798629999999</v>
      </c>
      <c r="X10372">
        <v>10.4358209</v>
      </c>
      <c r="Y10372">
        <v>10.4358209</v>
      </c>
    </row>
    <row r="10373" spans="1:25" x14ac:dyDescent="0.3">
      <c r="A10373" s="2">
        <v>45977</v>
      </c>
      <c r="B10373" t="s">
        <v>64</v>
      </c>
      <c r="C10373">
        <v>863</v>
      </c>
      <c r="D10373">
        <v>3</v>
      </c>
      <c r="E10373">
        <v>6.2469999999999999</v>
      </c>
      <c r="F10373">
        <v>0.34799999999999998</v>
      </c>
      <c r="G10373">
        <v>18.739999999999998</v>
      </c>
      <c r="H10373">
        <v>18.739999999999998</v>
      </c>
      <c r="I10373" t="s">
        <v>149</v>
      </c>
      <c r="J10373">
        <v>2</v>
      </c>
      <c r="K10373">
        <v>2</v>
      </c>
      <c r="L10373">
        <v>2</v>
      </c>
      <c r="M10373">
        <v>2</v>
      </c>
      <c r="N10373">
        <v>2</v>
      </c>
      <c r="O10373">
        <v>2</v>
      </c>
      <c r="P10373">
        <v>2</v>
      </c>
      <c r="Q10373">
        <v>2</v>
      </c>
      <c r="R10373">
        <v>60.37</v>
      </c>
      <c r="S10373">
        <v>60.37</v>
      </c>
      <c r="T10373">
        <v>60.37</v>
      </c>
      <c r="U10373">
        <v>60.37</v>
      </c>
      <c r="V10373">
        <v>31.041908230000001</v>
      </c>
      <c r="W10373">
        <v>31.041908230000001</v>
      </c>
      <c r="X10373">
        <v>3.2214514410000001</v>
      </c>
      <c r="Y10373">
        <v>3.2214514410000001</v>
      </c>
    </row>
    <row r="10374" spans="1:25" x14ac:dyDescent="0.3">
      <c r="A10374" s="2">
        <v>45977</v>
      </c>
      <c r="B10374" t="s">
        <v>72</v>
      </c>
      <c r="C10374">
        <v>170</v>
      </c>
      <c r="D10374">
        <v>0</v>
      </c>
      <c r="F10374">
        <v>0</v>
      </c>
      <c r="G10374">
        <v>0</v>
      </c>
      <c r="H10374">
        <v>0</v>
      </c>
      <c r="I10374" t="s">
        <v>149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</row>
    <row r="10375" spans="1:25" x14ac:dyDescent="0.3">
      <c r="A10375" s="2">
        <v>45977</v>
      </c>
      <c r="B10375" t="s">
        <v>106</v>
      </c>
      <c r="C10375">
        <v>156</v>
      </c>
      <c r="D10375">
        <v>1</v>
      </c>
      <c r="E10375">
        <v>3.67</v>
      </c>
      <c r="F10375">
        <v>0.64100000000000001</v>
      </c>
      <c r="G10375">
        <v>3.67</v>
      </c>
      <c r="H10375">
        <v>3.67</v>
      </c>
      <c r="I10375" t="s">
        <v>149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X10375">
        <v>0</v>
      </c>
      <c r="Y10375">
        <v>0</v>
      </c>
    </row>
    <row r="10376" spans="1:25" x14ac:dyDescent="0.3">
      <c r="A10376" s="2">
        <v>45977</v>
      </c>
      <c r="B10376" t="s">
        <v>54</v>
      </c>
      <c r="C10376">
        <v>247</v>
      </c>
      <c r="D10376">
        <v>0</v>
      </c>
      <c r="F10376">
        <v>0</v>
      </c>
      <c r="G10376">
        <v>0</v>
      </c>
      <c r="H10376">
        <v>0</v>
      </c>
      <c r="I10376" t="s">
        <v>149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</row>
    <row r="10377" spans="1:25" x14ac:dyDescent="0.3">
      <c r="A10377" s="2">
        <v>45977</v>
      </c>
      <c r="B10377" t="s">
        <v>82</v>
      </c>
      <c r="C10377">
        <v>57</v>
      </c>
      <c r="D10377">
        <v>0</v>
      </c>
      <c r="F10377">
        <v>0</v>
      </c>
      <c r="G10377">
        <v>0</v>
      </c>
      <c r="H10377">
        <v>0</v>
      </c>
      <c r="I10377" t="s">
        <v>149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</row>
    <row r="10378" spans="1:25" x14ac:dyDescent="0.3">
      <c r="A10378" s="2">
        <v>45977</v>
      </c>
      <c r="B10378" t="s">
        <v>44</v>
      </c>
      <c r="C10378">
        <v>76</v>
      </c>
      <c r="D10378">
        <v>1</v>
      </c>
      <c r="E10378">
        <v>2.73</v>
      </c>
      <c r="F10378">
        <v>1.3160000000000001</v>
      </c>
      <c r="G10378">
        <v>2.73</v>
      </c>
      <c r="H10378">
        <v>2.73</v>
      </c>
      <c r="I10378" t="s">
        <v>149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X10378">
        <v>0</v>
      </c>
      <c r="Y10378">
        <v>0</v>
      </c>
    </row>
    <row r="10379" spans="1:25" x14ac:dyDescent="0.3">
      <c r="A10379" s="2">
        <v>45977</v>
      </c>
      <c r="B10379" t="s">
        <v>40</v>
      </c>
      <c r="C10379">
        <v>534</v>
      </c>
      <c r="D10379">
        <v>2</v>
      </c>
      <c r="E10379">
        <v>2.355</v>
      </c>
      <c r="F10379">
        <v>0.375</v>
      </c>
      <c r="G10379">
        <v>4.71</v>
      </c>
      <c r="H10379">
        <v>4.71</v>
      </c>
      <c r="I10379" t="s">
        <v>149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X10379">
        <v>0</v>
      </c>
      <c r="Y10379">
        <v>0</v>
      </c>
    </row>
    <row r="10380" spans="1:25" x14ac:dyDescent="0.3">
      <c r="A10380" s="2">
        <v>45977</v>
      </c>
      <c r="B10380" t="s">
        <v>56</v>
      </c>
      <c r="C10380">
        <v>429</v>
      </c>
      <c r="D10380">
        <v>4</v>
      </c>
      <c r="E10380">
        <v>3.4449999999999998</v>
      </c>
      <c r="F10380">
        <v>0.93200000000000005</v>
      </c>
      <c r="G10380">
        <v>13.78</v>
      </c>
      <c r="H10380">
        <v>13.78</v>
      </c>
      <c r="I10380" t="s">
        <v>149</v>
      </c>
      <c r="J10380">
        <v>1</v>
      </c>
      <c r="K10380">
        <v>1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  <c r="R10380">
        <v>26.49</v>
      </c>
      <c r="S10380">
        <v>26.49</v>
      </c>
      <c r="T10380">
        <v>26.49</v>
      </c>
      <c r="U10380">
        <v>26.49</v>
      </c>
      <c r="V10380">
        <v>52.019630050000004</v>
      </c>
      <c r="W10380">
        <v>52.019630050000004</v>
      </c>
      <c r="X10380">
        <v>1.922351234</v>
      </c>
      <c r="Y10380">
        <v>1.922351234</v>
      </c>
    </row>
    <row r="10381" spans="1:25" x14ac:dyDescent="0.3">
      <c r="A10381" s="2">
        <v>45977</v>
      </c>
      <c r="B10381" t="s">
        <v>76</v>
      </c>
      <c r="C10381">
        <v>198</v>
      </c>
      <c r="D10381">
        <v>0</v>
      </c>
      <c r="F10381">
        <v>0</v>
      </c>
      <c r="G10381">
        <v>0</v>
      </c>
      <c r="H10381">
        <v>0</v>
      </c>
      <c r="I10381" t="s">
        <v>149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</row>
    <row r="10382" spans="1:25" x14ac:dyDescent="0.3">
      <c r="A10382" s="2">
        <v>45977</v>
      </c>
      <c r="B10382" t="s">
        <v>48</v>
      </c>
      <c r="C10382">
        <v>958</v>
      </c>
      <c r="D10382">
        <v>8</v>
      </c>
      <c r="E10382">
        <v>3.32</v>
      </c>
      <c r="F10382">
        <v>0.83499999999999996</v>
      </c>
      <c r="G10382">
        <v>26.56</v>
      </c>
      <c r="H10382">
        <v>26.56</v>
      </c>
      <c r="I10382" t="s">
        <v>149</v>
      </c>
      <c r="J10382">
        <v>4</v>
      </c>
      <c r="K10382">
        <v>4</v>
      </c>
      <c r="L10382">
        <v>4</v>
      </c>
      <c r="M10382">
        <v>4</v>
      </c>
      <c r="N10382">
        <v>5</v>
      </c>
      <c r="O10382">
        <v>5</v>
      </c>
      <c r="P10382">
        <v>5</v>
      </c>
      <c r="Q10382">
        <v>5</v>
      </c>
      <c r="R10382">
        <v>142.94</v>
      </c>
      <c r="S10382">
        <v>142.94</v>
      </c>
      <c r="T10382">
        <v>142.94</v>
      </c>
      <c r="U10382">
        <v>142.94</v>
      </c>
      <c r="V10382">
        <v>18.581222889999999</v>
      </c>
      <c r="W10382">
        <v>18.581222889999999</v>
      </c>
      <c r="X10382">
        <v>5.3817771079999996</v>
      </c>
      <c r="Y10382">
        <v>5.3817771079999996</v>
      </c>
    </row>
    <row r="10383" spans="1:25" x14ac:dyDescent="0.3">
      <c r="A10383" s="2">
        <v>45977</v>
      </c>
      <c r="B10383" t="s">
        <v>15</v>
      </c>
      <c r="C10383">
        <v>2345</v>
      </c>
      <c r="D10383">
        <v>12</v>
      </c>
      <c r="E10383">
        <v>3.05</v>
      </c>
      <c r="F10383">
        <v>0.51200000000000001</v>
      </c>
      <c r="G10383">
        <v>36.6</v>
      </c>
      <c r="H10383">
        <v>36.6</v>
      </c>
      <c r="I10383" t="s">
        <v>149</v>
      </c>
      <c r="J10383">
        <v>1</v>
      </c>
      <c r="K10383">
        <v>1</v>
      </c>
      <c r="L10383">
        <v>1</v>
      </c>
      <c r="M10383">
        <v>1</v>
      </c>
      <c r="N10383">
        <v>1</v>
      </c>
      <c r="O10383">
        <v>1</v>
      </c>
      <c r="P10383">
        <v>1</v>
      </c>
      <c r="Q10383">
        <v>1</v>
      </c>
      <c r="R10383">
        <v>36.880000000000003</v>
      </c>
      <c r="S10383">
        <v>36.880000000000003</v>
      </c>
      <c r="T10383">
        <v>36.880000000000003</v>
      </c>
      <c r="U10383">
        <v>36.880000000000003</v>
      </c>
      <c r="V10383">
        <v>99.240780909999998</v>
      </c>
      <c r="W10383">
        <v>99.240780909999998</v>
      </c>
      <c r="X10383">
        <v>1.0076502730000001</v>
      </c>
      <c r="Y10383">
        <v>1.0076502730000001</v>
      </c>
    </row>
    <row r="10384" spans="1:25" x14ac:dyDescent="0.3">
      <c r="A10384" s="2">
        <v>45977</v>
      </c>
      <c r="B10384" t="s">
        <v>24</v>
      </c>
      <c r="C10384">
        <v>1134</v>
      </c>
      <c r="D10384">
        <v>6</v>
      </c>
      <c r="E10384">
        <v>2.4169999999999998</v>
      </c>
      <c r="F10384">
        <v>0.52900000000000003</v>
      </c>
      <c r="G10384">
        <v>14.5</v>
      </c>
      <c r="H10384">
        <v>14.5</v>
      </c>
      <c r="I10384" t="s">
        <v>149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X10384">
        <v>0</v>
      </c>
      <c r="Y10384">
        <v>0</v>
      </c>
    </row>
    <row r="10385" spans="1:25" x14ac:dyDescent="0.3">
      <c r="A10385" s="2">
        <v>45977</v>
      </c>
      <c r="B10385" t="s">
        <v>108</v>
      </c>
      <c r="C10385">
        <v>348</v>
      </c>
      <c r="D10385">
        <v>1</v>
      </c>
      <c r="E10385">
        <v>3.36</v>
      </c>
      <c r="F10385">
        <v>0.28699999999999998</v>
      </c>
      <c r="G10385">
        <v>3.36</v>
      </c>
      <c r="H10385">
        <v>3.36</v>
      </c>
      <c r="I10385" t="s">
        <v>149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X10385">
        <v>0</v>
      </c>
      <c r="Y10385">
        <v>0</v>
      </c>
    </row>
    <row r="10386" spans="1:25" x14ac:dyDescent="0.3">
      <c r="A10386" s="2">
        <v>45977</v>
      </c>
      <c r="B10386" t="s">
        <v>62</v>
      </c>
      <c r="C10386">
        <v>1489</v>
      </c>
      <c r="D10386">
        <v>15</v>
      </c>
      <c r="E10386">
        <v>2.5870000000000002</v>
      </c>
      <c r="F10386">
        <v>1.0069999999999999</v>
      </c>
      <c r="G10386">
        <v>38.799999999999997</v>
      </c>
      <c r="H10386">
        <v>38.799999999999997</v>
      </c>
      <c r="I10386" t="s">
        <v>149</v>
      </c>
      <c r="J10386">
        <v>2</v>
      </c>
      <c r="K10386">
        <v>2</v>
      </c>
      <c r="L10386">
        <v>2</v>
      </c>
      <c r="M10386">
        <v>2</v>
      </c>
      <c r="N10386">
        <v>2</v>
      </c>
      <c r="O10386">
        <v>2</v>
      </c>
      <c r="P10386">
        <v>2</v>
      </c>
      <c r="Q10386">
        <v>2</v>
      </c>
      <c r="R10386">
        <v>72.98</v>
      </c>
      <c r="S10386">
        <v>72.98</v>
      </c>
      <c r="T10386">
        <v>72.98</v>
      </c>
      <c r="U10386">
        <v>72.98</v>
      </c>
      <c r="V10386">
        <v>53.165250749999998</v>
      </c>
      <c r="W10386">
        <v>53.165250749999998</v>
      </c>
      <c r="X10386">
        <v>1.880927835</v>
      </c>
      <c r="Y10386">
        <v>1.880927835</v>
      </c>
    </row>
    <row r="10387" spans="1:25" x14ac:dyDescent="0.3">
      <c r="A10387" s="2">
        <v>45977</v>
      </c>
      <c r="B10387" t="s">
        <v>80</v>
      </c>
      <c r="C10387">
        <v>119</v>
      </c>
      <c r="D10387">
        <v>0</v>
      </c>
      <c r="F10387">
        <v>0</v>
      </c>
      <c r="G10387">
        <v>0</v>
      </c>
      <c r="H10387">
        <v>0</v>
      </c>
      <c r="I10387" t="s">
        <v>149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</row>
    <row r="10388" spans="1:25" x14ac:dyDescent="0.3">
      <c r="A10388" s="2">
        <v>45977</v>
      </c>
      <c r="B10388" t="s">
        <v>38</v>
      </c>
      <c r="C10388">
        <v>239</v>
      </c>
      <c r="D10388">
        <v>0</v>
      </c>
      <c r="F10388">
        <v>0</v>
      </c>
      <c r="G10388">
        <v>0</v>
      </c>
      <c r="H10388">
        <v>0</v>
      </c>
      <c r="I10388" t="s">
        <v>149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</row>
    <row r="10389" spans="1:25" x14ac:dyDescent="0.3">
      <c r="A10389" s="2">
        <v>45977</v>
      </c>
      <c r="B10389" t="s">
        <v>84</v>
      </c>
      <c r="C10389">
        <v>128</v>
      </c>
      <c r="D10389">
        <v>1</v>
      </c>
      <c r="E10389">
        <v>1.2</v>
      </c>
      <c r="F10389">
        <v>0.78100000000000003</v>
      </c>
      <c r="G10389">
        <v>1.2</v>
      </c>
      <c r="H10389">
        <v>1.2</v>
      </c>
      <c r="I10389" t="s">
        <v>149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X10389">
        <v>0</v>
      </c>
      <c r="Y10389">
        <v>0</v>
      </c>
    </row>
    <row r="10390" spans="1:25" x14ac:dyDescent="0.3">
      <c r="A10390" s="2">
        <v>45977</v>
      </c>
      <c r="B10390" t="s">
        <v>42</v>
      </c>
      <c r="C10390">
        <v>92</v>
      </c>
      <c r="D10390">
        <v>0</v>
      </c>
      <c r="F10390">
        <v>0</v>
      </c>
      <c r="G10390">
        <v>0</v>
      </c>
      <c r="H10390">
        <v>0</v>
      </c>
      <c r="I10390" t="s">
        <v>149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</row>
    <row r="10391" spans="1:25" x14ac:dyDescent="0.3">
      <c r="A10391" s="2">
        <v>45977</v>
      </c>
      <c r="B10391" t="s">
        <v>11</v>
      </c>
      <c r="C10391">
        <v>85</v>
      </c>
      <c r="D10391">
        <v>0</v>
      </c>
      <c r="F10391">
        <v>0</v>
      </c>
      <c r="G10391">
        <v>0</v>
      </c>
      <c r="H10391">
        <v>0</v>
      </c>
      <c r="I10391" t="s">
        <v>149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</row>
    <row r="10392" spans="1:25" x14ac:dyDescent="0.3">
      <c r="A10392" s="2">
        <v>45977</v>
      </c>
      <c r="B10392" t="s">
        <v>102</v>
      </c>
      <c r="C10392">
        <v>574</v>
      </c>
      <c r="D10392">
        <v>3</v>
      </c>
      <c r="E10392">
        <v>4.2770000000000001</v>
      </c>
      <c r="F10392">
        <v>0.52300000000000002</v>
      </c>
      <c r="G10392">
        <v>12.83</v>
      </c>
      <c r="H10392">
        <v>12.83</v>
      </c>
      <c r="I10392" t="s">
        <v>149</v>
      </c>
      <c r="J10392">
        <v>0</v>
      </c>
      <c r="K10392">
        <v>1</v>
      </c>
      <c r="L10392">
        <v>1</v>
      </c>
      <c r="M10392">
        <v>1</v>
      </c>
      <c r="N10392">
        <v>0</v>
      </c>
      <c r="O10392">
        <v>1</v>
      </c>
      <c r="P10392">
        <v>1</v>
      </c>
      <c r="Q10392">
        <v>1</v>
      </c>
      <c r="R10392">
        <v>0</v>
      </c>
      <c r="S10392">
        <v>284.88</v>
      </c>
      <c r="T10392">
        <v>284.88</v>
      </c>
      <c r="U10392">
        <v>284.88</v>
      </c>
      <c r="V10392">
        <v>4.5036506599999999</v>
      </c>
      <c r="W10392">
        <v>4.5036506599999999</v>
      </c>
      <c r="X10392">
        <v>22.20420889</v>
      </c>
      <c r="Y10392">
        <v>22.20420889</v>
      </c>
    </row>
    <row r="10393" spans="1:25" x14ac:dyDescent="0.3">
      <c r="A10393" s="2">
        <v>45977</v>
      </c>
      <c r="B10393" t="s">
        <v>98</v>
      </c>
      <c r="C10393">
        <v>1525</v>
      </c>
      <c r="D10393">
        <v>8</v>
      </c>
      <c r="E10393">
        <v>2.226</v>
      </c>
      <c r="F10393">
        <v>0.52500000000000002</v>
      </c>
      <c r="G10393">
        <v>17.809999999999999</v>
      </c>
      <c r="H10393">
        <v>17.809999999999999</v>
      </c>
      <c r="I10393" t="s">
        <v>149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X10393">
        <v>0</v>
      </c>
      <c r="Y10393">
        <v>0</v>
      </c>
    </row>
    <row r="10394" spans="1:25" x14ac:dyDescent="0.3">
      <c r="A10394" s="2">
        <v>45977</v>
      </c>
      <c r="B10394" t="s">
        <v>104</v>
      </c>
      <c r="C10394">
        <v>592</v>
      </c>
      <c r="D10394">
        <v>1</v>
      </c>
      <c r="E10394">
        <v>1.51</v>
      </c>
      <c r="F10394">
        <v>0.16900000000000001</v>
      </c>
      <c r="G10394">
        <v>1.51</v>
      </c>
      <c r="H10394">
        <v>1.51</v>
      </c>
      <c r="I10394" t="s">
        <v>149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X10394">
        <v>0</v>
      </c>
      <c r="Y10394">
        <v>0</v>
      </c>
    </row>
    <row r="10395" spans="1:25" x14ac:dyDescent="0.3">
      <c r="A10395" s="2">
        <v>45977</v>
      </c>
      <c r="B10395" t="s">
        <v>100</v>
      </c>
      <c r="C10395">
        <v>1357</v>
      </c>
      <c r="D10395">
        <v>6</v>
      </c>
      <c r="E10395">
        <v>1.9750000000000001</v>
      </c>
      <c r="F10395">
        <v>0.442</v>
      </c>
      <c r="G10395">
        <v>11.85</v>
      </c>
      <c r="H10395">
        <v>11.85</v>
      </c>
      <c r="I10395" t="s">
        <v>149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X10395">
        <v>0</v>
      </c>
      <c r="Y10395">
        <v>0</v>
      </c>
    </row>
    <row r="10396" spans="1:25" x14ac:dyDescent="0.3">
      <c r="A10396" s="2">
        <v>45977</v>
      </c>
      <c r="B10396" t="s">
        <v>38</v>
      </c>
      <c r="C10396">
        <v>3</v>
      </c>
      <c r="D10396">
        <v>0</v>
      </c>
      <c r="F10396">
        <v>0</v>
      </c>
      <c r="G10396">
        <v>0</v>
      </c>
      <c r="H10396">
        <v>0</v>
      </c>
      <c r="I10396" t="s">
        <v>149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</row>
    <row r="10397" spans="1:25" x14ac:dyDescent="0.3">
      <c r="A10397" s="2">
        <v>45977</v>
      </c>
      <c r="B10397" t="s">
        <v>42</v>
      </c>
      <c r="C10397">
        <v>9</v>
      </c>
      <c r="D10397">
        <v>1</v>
      </c>
      <c r="E10397">
        <v>1.36</v>
      </c>
      <c r="F10397">
        <v>11.111000000000001</v>
      </c>
      <c r="G10397">
        <v>1.36</v>
      </c>
      <c r="H10397">
        <v>1.36</v>
      </c>
      <c r="I10397" t="s">
        <v>149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X10397">
        <v>0</v>
      </c>
      <c r="Y10397">
        <v>0</v>
      </c>
    </row>
    <row r="10398" spans="1:25" x14ac:dyDescent="0.3">
      <c r="A10398" s="2">
        <v>45977</v>
      </c>
      <c r="B10398" t="s">
        <v>50</v>
      </c>
      <c r="C10398">
        <v>4</v>
      </c>
      <c r="D10398">
        <v>0</v>
      </c>
      <c r="F10398">
        <v>0</v>
      </c>
      <c r="G10398">
        <v>0</v>
      </c>
      <c r="H10398">
        <v>0</v>
      </c>
      <c r="I10398" t="s">
        <v>149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</row>
    <row r="10399" spans="1:25" x14ac:dyDescent="0.3">
      <c r="A10399" s="2">
        <v>45977</v>
      </c>
      <c r="B10399" t="s">
        <v>72</v>
      </c>
      <c r="C10399">
        <v>62</v>
      </c>
      <c r="D10399">
        <v>1</v>
      </c>
      <c r="E10399">
        <v>1.58</v>
      </c>
      <c r="F10399">
        <v>1.613</v>
      </c>
      <c r="G10399">
        <v>1.58</v>
      </c>
      <c r="H10399">
        <v>1.58</v>
      </c>
      <c r="I10399" t="s">
        <v>149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X10399">
        <v>0</v>
      </c>
      <c r="Y10399">
        <v>0</v>
      </c>
    </row>
    <row r="10400" spans="1:25" x14ac:dyDescent="0.3">
      <c r="A10400" s="2">
        <v>45977</v>
      </c>
      <c r="B10400" t="s">
        <v>84</v>
      </c>
      <c r="C10400">
        <v>68</v>
      </c>
      <c r="D10400">
        <v>2</v>
      </c>
      <c r="E10400">
        <v>1.79</v>
      </c>
      <c r="F10400">
        <v>2.9409999999999998</v>
      </c>
      <c r="G10400">
        <v>3.58</v>
      </c>
      <c r="H10400">
        <v>3.58</v>
      </c>
      <c r="I10400" t="s">
        <v>149</v>
      </c>
      <c r="J10400">
        <v>4</v>
      </c>
      <c r="K10400">
        <v>4</v>
      </c>
      <c r="L10400">
        <v>4</v>
      </c>
      <c r="M10400">
        <v>4</v>
      </c>
      <c r="N10400">
        <v>4</v>
      </c>
      <c r="O10400">
        <v>4</v>
      </c>
      <c r="P10400">
        <v>4</v>
      </c>
      <c r="Q10400">
        <v>4</v>
      </c>
      <c r="R10400">
        <v>128.74</v>
      </c>
      <c r="S10400">
        <v>128.74</v>
      </c>
      <c r="T10400">
        <v>128.74</v>
      </c>
      <c r="U10400">
        <v>128.74</v>
      </c>
      <c r="V10400">
        <v>2.7807985089999998</v>
      </c>
      <c r="W10400">
        <v>2.7807985089999998</v>
      </c>
      <c r="X10400">
        <v>35.960893849999998</v>
      </c>
      <c r="Y10400">
        <v>35.960893849999998</v>
      </c>
    </row>
    <row r="10401" spans="1:25" x14ac:dyDescent="0.3">
      <c r="A10401" s="2">
        <v>45977</v>
      </c>
      <c r="B10401" t="s">
        <v>68</v>
      </c>
      <c r="C10401">
        <v>409</v>
      </c>
      <c r="D10401">
        <v>3</v>
      </c>
      <c r="E10401">
        <v>3.637</v>
      </c>
      <c r="F10401">
        <v>0.73299999999999998</v>
      </c>
      <c r="G10401">
        <v>10.91</v>
      </c>
      <c r="H10401">
        <v>10.91</v>
      </c>
      <c r="I10401" t="s">
        <v>149</v>
      </c>
      <c r="J10401">
        <v>0</v>
      </c>
      <c r="K10401">
        <v>2</v>
      </c>
      <c r="L10401">
        <v>2</v>
      </c>
      <c r="M10401">
        <v>2</v>
      </c>
      <c r="N10401">
        <v>0</v>
      </c>
      <c r="O10401">
        <v>2</v>
      </c>
      <c r="P10401">
        <v>2</v>
      </c>
      <c r="Q10401">
        <v>2</v>
      </c>
      <c r="R10401">
        <v>0</v>
      </c>
      <c r="S10401">
        <v>46.73</v>
      </c>
      <c r="T10401">
        <v>46.73</v>
      </c>
      <c r="U10401">
        <v>46.73</v>
      </c>
      <c r="V10401">
        <v>23.34688637</v>
      </c>
      <c r="W10401">
        <v>23.34688637</v>
      </c>
      <c r="X10401">
        <v>4.283226398</v>
      </c>
      <c r="Y10401">
        <v>4.283226398</v>
      </c>
    </row>
    <row r="10402" spans="1:25" x14ac:dyDescent="0.3">
      <c r="A10402" s="2">
        <v>45977</v>
      </c>
      <c r="B10402" t="s">
        <v>64</v>
      </c>
      <c r="C10402">
        <v>68</v>
      </c>
      <c r="D10402">
        <v>0</v>
      </c>
      <c r="F10402">
        <v>0</v>
      </c>
      <c r="G10402">
        <v>0</v>
      </c>
      <c r="H10402">
        <v>0</v>
      </c>
      <c r="I10402" t="s">
        <v>149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</row>
    <row r="10403" spans="1:25" x14ac:dyDescent="0.3">
      <c r="A10403" s="2">
        <v>45977</v>
      </c>
      <c r="B10403" t="s">
        <v>26</v>
      </c>
      <c r="C10403">
        <v>142</v>
      </c>
      <c r="D10403">
        <v>1</v>
      </c>
      <c r="E10403">
        <v>1.55</v>
      </c>
      <c r="F10403">
        <v>0.70399999999999996</v>
      </c>
      <c r="G10403">
        <v>1.55</v>
      </c>
      <c r="H10403">
        <v>1.55</v>
      </c>
      <c r="I10403" t="s">
        <v>149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X10403">
        <v>0</v>
      </c>
      <c r="Y10403">
        <v>0</v>
      </c>
    </row>
    <row r="10404" spans="1:25" x14ac:dyDescent="0.3">
      <c r="A10404" s="2">
        <v>45977</v>
      </c>
      <c r="B10404" t="s">
        <v>15</v>
      </c>
      <c r="C10404">
        <v>380</v>
      </c>
      <c r="D10404">
        <v>1</v>
      </c>
      <c r="E10404">
        <v>4.95</v>
      </c>
      <c r="F10404">
        <v>0.26300000000000001</v>
      </c>
      <c r="G10404">
        <v>4.95</v>
      </c>
      <c r="H10404">
        <v>4.95</v>
      </c>
      <c r="I10404" t="s">
        <v>149</v>
      </c>
      <c r="J10404">
        <v>0</v>
      </c>
      <c r="K10404">
        <v>2</v>
      </c>
      <c r="L10404">
        <v>2</v>
      </c>
      <c r="M10404">
        <v>2</v>
      </c>
      <c r="N10404">
        <v>0</v>
      </c>
      <c r="O10404">
        <v>2</v>
      </c>
      <c r="P10404">
        <v>2</v>
      </c>
      <c r="Q10404">
        <v>2</v>
      </c>
      <c r="R10404">
        <v>0</v>
      </c>
      <c r="S10404">
        <v>44.37</v>
      </c>
      <c r="T10404">
        <v>44.37</v>
      </c>
      <c r="U10404">
        <v>44.37</v>
      </c>
      <c r="V10404">
        <v>11.156186610000001</v>
      </c>
      <c r="W10404">
        <v>11.156186610000001</v>
      </c>
      <c r="X10404">
        <v>8.9636363639999992</v>
      </c>
      <c r="Y10404">
        <v>8.9636363639999992</v>
      </c>
    </row>
    <row r="10405" spans="1:25" x14ac:dyDescent="0.3">
      <c r="A10405" s="2">
        <v>45977</v>
      </c>
      <c r="B10405" t="s">
        <v>36</v>
      </c>
      <c r="C10405">
        <v>115</v>
      </c>
      <c r="D10405">
        <v>0</v>
      </c>
      <c r="F10405">
        <v>0</v>
      </c>
      <c r="G10405">
        <v>0</v>
      </c>
      <c r="H10405">
        <v>0</v>
      </c>
      <c r="I10405" t="s">
        <v>149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</row>
    <row r="10406" spans="1:25" x14ac:dyDescent="0.3">
      <c r="A10406" s="2">
        <v>45977</v>
      </c>
      <c r="B10406" t="s">
        <v>78</v>
      </c>
      <c r="C10406">
        <v>361</v>
      </c>
      <c r="D10406">
        <v>0</v>
      </c>
      <c r="F10406">
        <v>0</v>
      </c>
      <c r="G10406">
        <v>0</v>
      </c>
      <c r="H10406">
        <v>0</v>
      </c>
      <c r="I10406" t="s">
        <v>149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</row>
    <row r="10407" spans="1:25" x14ac:dyDescent="0.3">
      <c r="A10407" s="2">
        <v>45977</v>
      </c>
      <c r="B10407" t="s">
        <v>21</v>
      </c>
      <c r="C10407">
        <v>1426</v>
      </c>
      <c r="D10407">
        <v>9</v>
      </c>
      <c r="E10407">
        <v>1.726</v>
      </c>
      <c r="F10407">
        <v>0.63100000000000001</v>
      </c>
      <c r="G10407">
        <v>15.53</v>
      </c>
      <c r="H10407">
        <v>15.53</v>
      </c>
      <c r="I10407" t="s">
        <v>149</v>
      </c>
      <c r="J10407">
        <v>1</v>
      </c>
      <c r="K10407">
        <v>2</v>
      </c>
      <c r="L10407">
        <v>2</v>
      </c>
      <c r="M10407">
        <v>2</v>
      </c>
      <c r="N10407">
        <v>1</v>
      </c>
      <c r="O10407">
        <v>2</v>
      </c>
      <c r="P10407">
        <v>2</v>
      </c>
      <c r="Q10407">
        <v>2</v>
      </c>
      <c r="R10407">
        <v>21.88</v>
      </c>
      <c r="S10407">
        <v>64.37</v>
      </c>
      <c r="T10407">
        <v>64.37</v>
      </c>
      <c r="U10407">
        <v>64.37</v>
      </c>
      <c r="V10407">
        <v>24.12614572</v>
      </c>
      <c r="W10407">
        <v>24.12614572</v>
      </c>
      <c r="X10407">
        <v>4.1448808760000002</v>
      </c>
      <c r="Y10407">
        <v>4.1448808760000002</v>
      </c>
    </row>
    <row r="10408" spans="1:25" x14ac:dyDescent="0.3">
      <c r="A10408" s="2">
        <v>45977</v>
      </c>
      <c r="B10408" t="s">
        <v>94</v>
      </c>
      <c r="C10408">
        <v>73</v>
      </c>
      <c r="D10408">
        <v>1</v>
      </c>
      <c r="E10408">
        <v>2.97</v>
      </c>
      <c r="F10408">
        <v>1.37</v>
      </c>
      <c r="G10408">
        <v>2.97</v>
      </c>
      <c r="H10408">
        <v>2.97</v>
      </c>
      <c r="I10408" t="s">
        <v>149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X10408">
        <v>0</v>
      </c>
      <c r="Y10408">
        <v>0</v>
      </c>
    </row>
    <row r="10409" spans="1:25" x14ac:dyDescent="0.3">
      <c r="A10409" s="2">
        <v>45977</v>
      </c>
      <c r="B10409" t="s">
        <v>17</v>
      </c>
      <c r="C10409">
        <v>38</v>
      </c>
      <c r="D10409">
        <v>2</v>
      </c>
      <c r="E10409">
        <v>0.96</v>
      </c>
      <c r="F10409">
        <v>5.2629999999999999</v>
      </c>
      <c r="G10409">
        <v>1.92</v>
      </c>
      <c r="H10409">
        <v>1.92</v>
      </c>
      <c r="I10409" t="s">
        <v>149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X10409">
        <v>0</v>
      </c>
      <c r="Y10409">
        <v>0</v>
      </c>
    </row>
    <row r="10410" spans="1:25" x14ac:dyDescent="0.3">
      <c r="A10410" s="2">
        <v>45977</v>
      </c>
      <c r="B10410" t="s">
        <v>17</v>
      </c>
      <c r="C10410">
        <v>66</v>
      </c>
      <c r="D10410">
        <v>0</v>
      </c>
      <c r="F10410">
        <v>0</v>
      </c>
      <c r="G10410">
        <v>0</v>
      </c>
      <c r="H10410">
        <v>0</v>
      </c>
      <c r="I10410" t="s">
        <v>149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</row>
    <row r="10411" spans="1:25" x14ac:dyDescent="0.3">
      <c r="A10411" s="2">
        <v>45977</v>
      </c>
      <c r="B10411" t="s">
        <v>17</v>
      </c>
      <c r="C10411">
        <v>80</v>
      </c>
      <c r="D10411">
        <v>0</v>
      </c>
      <c r="F10411">
        <v>0</v>
      </c>
      <c r="G10411">
        <v>0</v>
      </c>
      <c r="H10411">
        <v>0</v>
      </c>
      <c r="I10411" t="s">
        <v>149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</row>
    <row r="10412" spans="1:25" x14ac:dyDescent="0.3">
      <c r="A10412" s="2">
        <v>45977</v>
      </c>
      <c r="B10412" t="s">
        <v>17</v>
      </c>
      <c r="C10412">
        <v>20</v>
      </c>
      <c r="D10412">
        <v>0</v>
      </c>
      <c r="F10412">
        <v>0</v>
      </c>
      <c r="G10412">
        <v>0</v>
      </c>
      <c r="H10412">
        <v>0</v>
      </c>
      <c r="I10412" t="s">
        <v>149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</row>
    <row r="10413" spans="1:25" x14ac:dyDescent="0.3">
      <c r="A10413" s="2">
        <v>45977</v>
      </c>
      <c r="B10413" t="s">
        <v>52</v>
      </c>
      <c r="C10413">
        <v>1636</v>
      </c>
      <c r="D10413">
        <v>22</v>
      </c>
      <c r="E10413">
        <v>0.49199999999999999</v>
      </c>
      <c r="F10413">
        <v>1.345</v>
      </c>
      <c r="G10413">
        <v>10.83</v>
      </c>
      <c r="H10413">
        <v>10.83</v>
      </c>
      <c r="I10413" t="s">
        <v>149</v>
      </c>
      <c r="J10413">
        <v>0</v>
      </c>
      <c r="K10413">
        <v>1</v>
      </c>
      <c r="L10413">
        <v>1</v>
      </c>
      <c r="M10413">
        <v>1</v>
      </c>
      <c r="N10413">
        <v>0</v>
      </c>
      <c r="O10413">
        <v>1</v>
      </c>
      <c r="P10413">
        <v>1</v>
      </c>
      <c r="Q10413">
        <v>1</v>
      </c>
      <c r="R10413">
        <v>0</v>
      </c>
      <c r="S10413">
        <v>13.88</v>
      </c>
      <c r="T10413">
        <v>13.88</v>
      </c>
      <c r="U10413">
        <v>13.88</v>
      </c>
      <c r="V10413">
        <v>78.025936599999994</v>
      </c>
      <c r="W10413">
        <v>78.025936599999994</v>
      </c>
      <c r="X10413">
        <v>1.281625115</v>
      </c>
      <c r="Y10413">
        <v>1.281625115</v>
      </c>
    </row>
    <row r="10414" spans="1:25" x14ac:dyDescent="0.3">
      <c r="A10414" s="2">
        <v>45977</v>
      </c>
      <c r="B10414" t="s">
        <v>52</v>
      </c>
      <c r="C10414">
        <v>2833</v>
      </c>
      <c r="D10414">
        <v>28</v>
      </c>
      <c r="E10414">
        <v>0.43</v>
      </c>
      <c r="F10414">
        <v>0.98799999999999999</v>
      </c>
      <c r="G10414">
        <v>12.04</v>
      </c>
      <c r="H10414">
        <v>12.04</v>
      </c>
      <c r="I10414" t="s">
        <v>149</v>
      </c>
      <c r="J10414">
        <v>1</v>
      </c>
      <c r="K10414">
        <v>1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1</v>
      </c>
      <c r="R10414">
        <v>11.49</v>
      </c>
      <c r="S10414">
        <v>11.49</v>
      </c>
      <c r="T10414">
        <v>11.49</v>
      </c>
      <c r="U10414">
        <v>11.49</v>
      </c>
      <c r="V10414">
        <v>104.7867711</v>
      </c>
      <c r="W10414">
        <v>104.7867711</v>
      </c>
      <c r="X10414">
        <v>0.95431893690000003</v>
      </c>
      <c r="Y10414">
        <v>0.95431893690000003</v>
      </c>
    </row>
    <row r="10415" spans="1:25" x14ac:dyDescent="0.3">
      <c r="A10415" s="2">
        <v>45977</v>
      </c>
      <c r="B10415" t="s">
        <v>52</v>
      </c>
      <c r="C10415">
        <v>570</v>
      </c>
      <c r="D10415">
        <v>7</v>
      </c>
      <c r="E10415">
        <v>0.38900000000000001</v>
      </c>
      <c r="F10415">
        <v>1.228</v>
      </c>
      <c r="G10415">
        <v>2.72</v>
      </c>
      <c r="H10415">
        <v>2.72</v>
      </c>
      <c r="I10415" t="s">
        <v>149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X10415">
        <v>0</v>
      </c>
      <c r="Y10415">
        <v>0</v>
      </c>
    </row>
    <row r="10416" spans="1:25" x14ac:dyDescent="0.3">
      <c r="A10416" s="2">
        <v>45977</v>
      </c>
      <c r="B10416" t="s">
        <v>52</v>
      </c>
      <c r="C10416">
        <v>4333</v>
      </c>
      <c r="D10416">
        <v>55</v>
      </c>
      <c r="E10416">
        <v>0.29799999999999999</v>
      </c>
      <c r="F10416">
        <v>1.2689999999999999</v>
      </c>
      <c r="G10416">
        <v>16.37</v>
      </c>
      <c r="H10416">
        <v>16.37</v>
      </c>
      <c r="I10416" t="s">
        <v>149</v>
      </c>
      <c r="J10416">
        <v>5</v>
      </c>
      <c r="K10416">
        <v>8</v>
      </c>
      <c r="L10416">
        <v>8</v>
      </c>
      <c r="M10416">
        <v>8</v>
      </c>
      <c r="N10416">
        <v>5</v>
      </c>
      <c r="O10416">
        <v>8</v>
      </c>
      <c r="P10416">
        <v>8</v>
      </c>
      <c r="Q10416">
        <v>8</v>
      </c>
      <c r="R10416">
        <v>89.62</v>
      </c>
      <c r="S10416">
        <v>152.87</v>
      </c>
      <c r="T10416">
        <v>152.87</v>
      </c>
      <c r="U10416">
        <v>152.87</v>
      </c>
      <c r="V10416">
        <v>10.708445080000001</v>
      </c>
      <c r="W10416">
        <v>10.708445080000001</v>
      </c>
      <c r="X10416">
        <v>9.3384239460000007</v>
      </c>
      <c r="Y10416">
        <v>9.3384239460000007</v>
      </c>
    </row>
    <row r="10417" spans="1:25" x14ac:dyDescent="0.3">
      <c r="A10417" s="2">
        <v>45977</v>
      </c>
      <c r="B10417" t="s">
        <v>112</v>
      </c>
      <c r="C10417">
        <v>127</v>
      </c>
      <c r="D10417">
        <v>0</v>
      </c>
      <c r="F10417">
        <v>0</v>
      </c>
      <c r="G10417">
        <v>0</v>
      </c>
      <c r="H10417">
        <v>0</v>
      </c>
      <c r="I10417" t="s">
        <v>149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</row>
    <row r="10418" spans="1:25" x14ac:dyDescent="0.3">
      <c r="A10418" s="2">
        <v>45977</v>
      </c>
      <c r="B10418" t="s">
        <v>15</v>
      </c>
      <c r="C10418">
        <v>142</v>
      </c>
      <c r="D10418">
        <v>0</v>
      </c>
      <c r="F10418">
        <v>0</v>
      </c>
      <c r="G10418">
        <v>0</v>
      </c>
      <c r="H10418">
        <v>0</v>
      </c>
      <c r="I10418" t="s">
        <v>149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</row>
    <row r="10419" spans="1:25" x14ac:dyDescent="0.3">
      <c r="A10419" s="2">
        <v>45977</v>
      </c>
      <c r="B10419" t="s">
        <v>112</v>
      </c>
      <c r="C10419">
        <v>596</v>
      </c>
      <c r="D10419">
        <v>3</v>
      </c>
      <c r="E10419">
        <v>1.383</v>
      </c>
      <c r="F10419">
        <v>0.503</v>
      </c>
      <c r="G10419">
        <v>4.1500000000000004</v>
      </c>
      <c r="H10419">
        <v>4.1500000000000004</v>
      </c>
      <c r="I10419" t="s">
        <v>149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X10419">
        <v>0</v>
      </c>
      <c r="Y10419">
        <v>0</v>
      </c>
    </row>
    <row r="10420" spans="1:25" x14ac:dyDescent="0.3">
      <c r="A10420" s="2">
        <v>45977</v>
      </c>
      <c r="B10420" t="s">
        <v>15</v>
      </c>
      <c r="C10420">
        <v>154</v>
      </c>
      <c r="D10420">
        <v>2</v>
      </c>
      <c r="E10420">
        <v>1.05</v>
      </c>
      <c r="F10420">
        <v>1.2989999999999999</v>
      </c>
      <c r="G10420">
        <v>2.1</v>
      </c>
      <c r="H10420">
        <v>2.1</v>
      </c>
      <c r="I10420" t="s">
        <v>149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X10420">
        <v>0</v>
      </c>
      <c r="Y10420">
        <v>0</v>
      </c>
    </row>
    <row r="10421" spans="1:25" x14ac:dyDescent="0.3">
      <c r="A10421" s="2">
        <v>45977</v>
      </c>
      <c r="B10421" t="s">
        <v>15</v>
      </c>
      <c r="C10421">
        <v>140</v>
      </c>
      <c r="D10421">
        <v>1</v>
      </c>
      <c r="E10421">
        <v>0.81</v>
      </c>
      <c r="F10421">
        <v>0.71399999999999997</v>
      </c>
      <c r="G10421">
        <v>0.81</v>
      </c>
      <c r="H10421">
        <v>0.81</v>
      </c>
      <c r="I10421" t="s">
        <v>149</v>
      </c>
      <c r="J10421">
        <v>1</v>
      </c>
      <c r="K10421">
        <v>1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  <c r="R10421">
        <v>42.49</v>
      </c>
      <c r="S10421">
        <v>42.49</v>
      </c>
      <c r="T10421">
        <v>42.49</v>
      </c>
      <c r="U10421">
        <v>42.49</v>
      </c>
      <c r="V10421">
        <v>1.906330901</v>
      </c>
      <c r="W10421">
        <v>1.906330901</v>
      </c>
      <c r="X10421">
        <v>52.456790120000001</v>
      </c>
      <c r="Y10421">
        <v>52.456790120000001</v>
      </c>
    </row>
    <row r="10422" spans="1:25" x14ac:dyDescent="0.3">
      <c r="A10422" s="2">
        <v>45977</v>
      </c>
      <c r="B10422" t="s">
        <v>112</v>
      </c>
      <c r="C10422">
        <v>550</v>
      </c>
      <c r="D10422">
        <v>2</v>
      </c>
      <c r="E10422">
        <v>1.2150000000000001</v>
      </c>
      <c r="F10422">
        <v>0.36399999999999999</v>
      </c>
      <c r="G10422">
        <v>2.4300000000000002</v>
      </c>
      <c r="H10422">
        <v>2.4300000000000002</v>
      </c>
      <c r="I10422" t="s">
        <v>149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X10422">
        <v>0</v>
      </c>
      <c r="Y10422">
        <v>0</v>
      </c>
    </row>
    <row r="10423" spans="1:25" x14ac:dyDescent="0.3">
      <c r="A10423" s="2">
        <v>45977</v>
      </c>
      <c r="B10423" t="s">
        <v>15</v>
      </c>
      <c r="C10423">
        <v>178</v>
      </c>
      <c r="D10423">
        <v>0</v>
      </c>
      <c r="F10423">
        <v>0</v>
      </c>
      <c r="G10423">
        <v>0</v>
      </c>
      <c r="H10423">
        <v>0</v>
      </c>
      <c r="I10423" t="s">
        <v>149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</row>
    <row r="10424" spans="1:25" x14ac:dyDescent="0.3">
      <c r="A10424" s="2">
        <v>45977</v>
      </c>
      <c r="B10424" t="s">
        <v>112</v>
      </c>
      <c r="C10424">
        <v>2228</v>
      </c>
      <c r="D10424">
        <v>11</v>
      </c>
      <c r="E10424">
        <v>0.78200000000000003</v>
      </c>
      <c r="F10424">
        <v>0.49399999999999999</v>
      </c>
      <c r="G10424">
        <v>8.6</v>
      </c>
      <c r="H10424">
        <v>8.6</v>
      </c>
      <c r="I10424" t="s">
        <v>149</v>
      </c>
      <c r="J10424">
        <v>0</v>
      </c>
      <c r="K10424">
        <v>1</v>
      </c>
      <c r="L10424">
        <v>1</v>
      </c>
      <c r="M10424">
        <v>1</v>
      </c>
      <c r="N10424">
        <v>0</v>
      </c>
      <c r="O10424">
        <v>2</v>
      </c>
      <c r="P10424">
        <v>2</v>
      </c>
      <c r="Q10424">
        <v>2</v>
      </c>
      <c r="R10424">
        <v>0</v>
      </c>
      <c r="S10424">
        <v>59.8</v>
      </c>
      <c r="T10424">
        <v>59.8</v>
      </c>
      <c r="U10424">
        <v>59.8</v>
      </c>
      <c r="V10424">
        <v>14.381270900000001</v>
      </c>
      <c r="W10424">
        <v>14.381270900000001</v>
      </c>
      <c r="X10424">
        <v>6.9534883719999998</v>
      </c>
      <c r="Y10424">
        <v>6.9534883719999998</v>
      </c>
    </row>
    <row r="10425" spans="1:25" x14ac:dyDescent="0.3">
      <c r="A10425" s="2">
        <v>45977</v>
      </c>
      <c r="B10425" t="s">
        <v>100</v>
      </c>
      <c r="C10425">
        <v>12</v>
      </c>
      <c r="D10425">
        <v>0</v>
      </c>
      <c r="F10425">
        <v>0</v>
      </c>
      <c r="G10425">
        <v>0</v>
      </c>
      <c r="H10425">
        <v>0</v>
      </c>
      <c r="I10425" t="s">
        <v>149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</row>
    <row r="10426" spans="1:25" x14ac:dyDescent="0.3">
      <c r="A10426" s="2">
        <v>45977</v>
      </c>
      <c r="B10426" t="s">
        <v>54</v>
      </c>
      <c r="C10426">
        <v>1230</v>
      </c>
      <c r="D10426">
        <v>8</v>
      </c>
      <c r="E10426">
        <v>1.0489999999999999</v>
      </c>
      <c r="F10426">
        <v>0.65</v>
      </c>
      <c r="G10426">
        <v>8.39</v>
      </c>
      <c r="H10426">
        <v>8.39</v>
      </c>
      <c r="I10426" t="s">
        <v>149</v>
      </c>
      <c r="J10426">
        <v>4</v>
      </c>
      <c r="K10426">
        <v>4</v>
      </c>
      <c r="L10426">
        <v>4</v>
      </c>
      <c r="M10426">
        <v>4</v>
      </c>
      <c r="N10426">
        <v>4</v>
      </c>
      <c r="O10426">
        <v>4</v>
      </c>
      <c r="P10426">
        <v>4</v>
      </c>
      <c r="Q10426">
        <v>4</v>
      </c>
      <c r="R10426">
        <v>110.72</v>
      </c>
      <c r="S10426">
        <v>110.72</v>
      </c>
      <c r="T10426">
        <v>110.72</v>
      </c>
      <c r="U10426">
        <v>110.72</v>
      </c>
      <c r="V10426">
        <v>7.5776734100000001</v>
      </c>
      <c r="W10426">
        <v>7.5776734100000001</v>
      </c>
      <c r="X10426">
        <v>13.19666269</v>
      </c>
      <c r="Y10426">
        <v>13.19666269</v>
      </c>
    </row>
    <row r="10427" spans="1:25" x14ac:dyDescent="0.3">
      <c r="A10427" s="2">
        <v>45977</v>
      </c>
      <c r="B10427" t="s">
        <v>60</v>
      </c>
      <c r="C10427">
        <v>1668</v>
      </c>
      <c r="D10427">
        <v>15</v>
      </c>
      <c r="E10427">
        <v>1.08</v>
      </c>
      <c r="F10427">
        <v>0.89900000000000002</v>
      </c>
      <c r="G10427">
        <v>16.2</v>
      </c>
      <c r="H10427">
        <v>16.2</v>
      </c>
      <c r="I10427" t="s">
        <v>149</v>
      </c>
      <c r="J10427">
        <v>4</v>
      </c>
      <c r="K10427">
        <v>4</v>
      </c>
      <c r="L10427">
        <v>4</v>
      </c>
      <c r="M10427">
        <v>4</v>
      </c>
      <c r="N10427">
        <v>4</v>
      </c>
      <c r="O10427">
        <v>4</v>
      </c>
      <c r="P10427">
        <v>4</v>
      </c>
      <c r="Q10427">
        <v>4</v>
      </c>
      <c r="R10427">
        <v>125.64</v>
      </c>
      <c r="S10427">
        <v>125.64</v>
      </c>
      <c r="T10427">
        <v>125.64</v>
      </c>
      <c r="U10427">
        <v>125.64</v>
      </c>
      <c r="V10427">
        <v>12.893982810000001</v>
      </c>
      <c r="W10427">
        <v>12.893982810000001</v>
      </c>
      <c r="X10427">
        <v>7.755555556</v>
      </c>
      <c r="Y10427">
        <v>7.755555556</v>
      </c>
    </row>
    <row r="10428" spans="1:25" x14ac:dyDescent="0.3">
      <c r="A10428" s="2">
        <v>45977</v>
      </c>
      <c r="B10428" t="s">
        <v>60</v>
      </c>
      <c r="C10428">
        <v>6838</v>
      </c>
      <c r="D10428">
        <v>32</v>
      </c>
      <c r="E10428">
        <v>0.86</v>
      </c>
      <c r="F10428">
        <v>0.46800000000000003</v>
      </c>
      <c r="G10428">
        <v>27.52</v>
      </c>
      <c r="H10428">
        <v>27.52</v>
      </c>
      <c r="I10428" t="s">
        <v>149</v>
      </c>
      <c r="J10428">
        <v>4</v>
      </c>
      <c r="K10428">
        <v>5</v>
      </c>
      <c r="L10428">
        <v>5</v>
      </c>
      <c r="M10428">
        <v>5</v>
      </c>
      <c r="N10428">
        <v>4</v>
      </c>
      <c r="O10428">
        <v>5</v>
      </c>
      <c r="P10428">
        <v>5</v>
      </c>
      <c r="Q10428">
        <v>5</v>
      </c>
      <c r="R10428">
        <v>170.74</v>
      </c>
      <c r="S10428">
        <v>195.72</v>
      </c>
      <c r="T10428">
        <v>195.72</v>
      </c>
      <c r="U10428">
        <v>195.72</v>
      </c>
      <c r="V10428">
        <v>14.06090333</v>
      </c>
      <c r="W10428">
        <v>14.06090333</v>
      </c>
      <c r="X10428">
        <v>7.1119186049999996</v>
      </c>
      <c r="Y10428">
        <v>7.1119186049999996</v>
      </c>
    </row>
    <row r="10429" spans="1:25" x14ac:dyDescent="0.3">
      <c r="A10429" s="2">
        <v>45977</v>
      </c>
      <c r="B10429" t="s">
        <v>100</v>
      </c>
      <c r="C10429">
        <v>69</v>
      </c>
      <c r="D10429">
        <v>0</v>
      </c>
      <c r="F10429">
        <v>0</v>
      </c>
      <c r="G10429">
        <v>0</v>
      </c>
      <c r="H10429">
        <v>0</v>
      </c>
      <c r="I10429" t="s">
        <v>149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</row>
    <row r="10430" spans="1:25" x14ac:dyDescent="0.3">
      <c r="A10430" s="2">
        <v>45977</v>
      </c>
      <c r="B10430" t="s">
        <v>54</v>
      </c>
      <c r="C10430">
        <v>1810</v>
      </c>
      <c r="D10430">
        <v>8</v>
      </c>
      <c r="E10430">
        <v>1.0740000000000001</v>
      </c>
      <c r="F10430">
        <v>0.442</v>
      </c>
      <c r="G10430">
        <v>8.59</v>
      </c>
      <c r="H10430">
        <v>8.59</v>
      </c>
      <c r="I10430" t="s">
        <v>149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X10430">
        <v>0</v>
      </c>
      <c r="Y10430">
        <v>0</v>
      </c>
    </row>
    <row r="10431" spans="1:25" x14ac:dyDescent="0.3">
      <c r="A10431" s="2">
        <v>45977</v>
      </c>
      <c r="B10431" t="s">
        <v>100</v>
      </c>
      <c r="C10431">
        <v>12</v>
      </c>
      <c r="D10431">
        <v>0</v>
      </c>
      <c r="F10431">
        <v>0</v>
      </c>
      <c r="G10431">
        <v>0</v>
      </c>
      <c r="H10431">
        <v>0</v>
      </c>
      <c r="I10431" t="s">
        <v>149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</row>
    <row r="10432" spans="1:25" x14ac:dyDescent="0.3">
      <c r="A10432" s="2">
        <v>45977</v>
      </c>
      <c r="B10432" t="s">
        <v>54</v>
      </c>
      <c r="C10432">
        <v>558</v>
      </c>
      <c r="D10432">
        <v>3</v>
      </c>
      <c r="E10432">
        <v>0.81</v>
      </c>
      <c r="F10432">
        <v>0.53800000000000003</v>
      </c>
      <c r="G10432">
        <v>2.4300000000000002</v>
      </c>
      <c r="H10432">
        <v>2.4300000000000002</v>
      </c>
      <c r="I10432" t="s">
        <v>149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X10432">
        <v>0</v>
      </c>
      <c r="Y10432">
        <v>0</v>
      </c>
    </row>
    <row r="10433" spans="1:25" x14ac:dyDescent="0.3">
      <c r="A10433" s="2">
        <v>45977</v>
      </c>
      <c r="B10433" t="s">
        <v>60</v>
      </c>
      <c r="C10433">
        <v>1037</v>
      </c>
      <c r="D10433">
        <v>11</v>
      </c>
      <c r="E10433">
        <v>1.022</v>
      </c>
      <c r="F10433">
        <v>1.0609999999999999</v>
      </c>
      <c r="G10433">
        <v>11.24</v>
      </c>
      <c r="H10433">
        <v>11.24</v>
      </c>
      <c r="I10433" t="s">
        <v>149</v>
      </c>
      <c r="J10433">
        <v>1</v>
      </c>
      <c r="K10433">
        <v>2</v>
      </c>
      <c r="L10433">
        <v>2</v>
      </c>
      <c r="M10433">
        <v>2</v>
      </c>
      <c r="N10433">
        <v>1</v>
      </c>
      <c r="O10433">
        <v>2</v>
      </c>
      <c r="P10433">
        <v>2</v>
      </c>
      <c r="Q10433">
        <v>2</v>
      </c>
      <c r="R10433">
        <v>36.880000000000003</v>
      </c>
      <c r="S10433">
        <v>66.760000000000005</v>
      </c>
      <c r="T10433">
        <v>66.760000000000005</v>
      </c>
      <c r="U10433">
        <v>66.760000000000005</v>
      </c>
      <c r="V10433">
        <v>16.836428999999999</v>
      </c>
      <c r="W10433">
        <v>16.836428999999999</v>
      </c>
      <c r="X10433">
        <v>5.9395017790000004</v>
      </c>
      <c r="Y10433">
        <v>5.9395017790000004</v>
      </c>
    </row>
    <row r="10434" spans="1:25" x14ac:dyDescent="0.3">
      <c r="A10434" s="2">
        <v>45977</v>
      </c>
      <c r="B10434" t="s">
        <v>54</v>
      </c>
      <c r="C10434">
        <v>6733</v>
      </c>
      <c r="D10434">
        <v>33</v>
      </c>
      <c r="E10434">
        <v>0.71499999999999997</v>
      </c>
      <c r="F10434">
        <v>0.49</v>
      </c>
      <c r="G10434">
        <v>23.58</v>
      </c>
      <c r="H10434">
        <v>23.58</v>
      </c>
      <c r="I10434" t="s">
        <v>149</v>
      </c>
      <c r="J10434">
        <v>2</v>
      </c>
      <c r="K10434">
        <v>4</v>
      </c>
      <c r="L10434">
        <v>6</v>
      </c>
      <c r="M10434">
        <v>6</v>
      </c>
      <c r="N10434">
        <v>2</v>
      </c>
      <c r="O10434">
        <v>4</v>
      </c>
      <c r="P10434">
        <v>6</v>
      </c>
      <c r="Q10434">
        <v>6</v>
      </c>
      <c r="R10434">
        <v>45.76</v>
      </c>
      <c r="S10434">
        <v>81.13</v>
      </c>
      <c r="T10434">
        <v>116.5</v>
      </c>
      <c r="U10434">
        <v>116.5</v>
      </c>
      <c r="V10434">
        <v>29.064464439999998</v>
      </c>
      <c r="W10434">
        <v>20.24034335</v>
      </c>
      <c r="X10434">
        <v>3.4406276509999998</v>
      </c>
      <c r="Y10434">
        <v>4.9406276509999998</v>
      </c>
    </row>
    <row r="10435" spans="1:25" x14ac:dyDescent="0.3">
      <c r="A10435" s="2">
        <v>45977</v>
      </c>
      <c r="B10435" t="s">
        <v>100</v>
      </c>
      <c r="C10435">
        <v>55</v>
      </c>
      <c r="D10435">
        <v>0</v>
      </c>
      <c r="F10435">
        <v>0</v>
      </c>
      <c r="G10435">
        <v>0</v>
      </c>
      <c r="H10435">
        <v>0</v>
      </c>
      <c r="I10435" t="s">
        <v>149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</row>
    <row r="10436" spans="1:25" x14ac:dyDescent="0.3">
      <c r="A10436" s="2">
        <v>45977</v>
      </c>
      <c r="B10436" t="s">
        <v>60</v>
      </c>
      <c r="C10436">
        <v>6596</v>
      </c>
      <c r="D10436">
        <v>32</v>
      </c>
      <c r="E10436">
        <v>0.628</v>
      </c>
      <c r="F10436">
        <v>0.48499999999999999</v>
      </c>
      <c r="G10436">
        <v>20.11</v>
      </c>
      <c r="H10436">
        <v>20.11</v>
      </c>
      <c r="I10436" t="s">
        <v>149</v>
      </c>
      <c r="J10436">
        <v>3</v>
      </c>
      <c r="K10436">
        <v>3</v>
      </c>
      <c r="L10436">
        <v>3</v>
      </c>
      <c r="M10436">
        <v>3</v>
      </c>
      <c r="N10436">
        <v>3</v>
      </c>
      <c r="O10436">
        <v>3</v>
      </c>
      <c r="P10436">
        <v>3</v>
      </c>
      <c r="Q10436">
        <v>3</v>
      </c>
      <c r="R10436">
        <v>83.74</v>
      </c>
      <c r="S10436">
        <v>83.74</v>
      </c>
      <c r="T10436">
        <v>83.74</v>
      </c>
      <c r="U10436">
        <v>83.74</v>
      </c>
      <c r="V10436">
        <v>24.014807739999998</v>
      </c>
      <c r="W10436">
        <v>24.014807739999998</v>
      </c>
      <c r="X10436">
        <v>4.1640974640000001</v>
      </c>
      <c r="Y10436">
        <v>4.1640974640000001</v>
      </c>
    </row>
    <row r="10437" spans="1:25" x14ac:dyDescent="0.3">
      <c r="A10437" s="2">
        <v>45977</v>
      </c>
      <c r="B10437" t="s">
        <v>48</v>
      </c>
      <c r="C10437">
        <v>261</v>
      </c>
      <c r="D10437">
        <v>9</v>
      </c>
      <c r="E10437">
        <v>1.5780000000000001</v>
      </c>
      <c r="F10437">
        <v>3.448</v>
      </c>
      <c r="G10437">
        <v>14.2</v>
      </c>
      <c r="H10437">
        <v>14.2</v>
      </c>
      <c r="I10437" t="s">
        <v>149</v>
      </c>
      <c r="J10437">
        <v>3</v>
      </c>
      <c r="K10437">
        <v>4</v>
      </c>
      <c r="L10437">
        <v>4</v>
      </c>
      <c r="M10437">
        <v>4</v>
      </c>
      <c r="N10437">
        <v>3</v>
      </c>
      <c r="O10437">
        <v>4</v>
      </c>
      <c r="P10437">
        <v>4</v>
      </c>
      <c r="Q10437">
        <v>4</v>
      </c>
      <c r="R10437">
        <v>86.47</v>
      </c>
      <c r="S10437">
        <v>115.96</v>
      </c>
      <c r="T10437">
        <v>115.96</v>
      </c>
      <c r="U10437">
        <v>115.96</v>
      </c>
      <c r="V10437">
        <v>12.245601929999999</v>
      </c>
      <c r="W10437">
        <v>12.245601929999999</v>
      </c>
      <c r="X10437">
        <v>8.1661971829999995</v>
      </c>
      <c r="Y10437">
        <v>8.1661971829999995</v>
      </c>
    </row>
    <row r="10438" spans="1:25" x14ac:dyDescent="0.3">
      <c r="A10438" s="2">
        <v>45977</v>
      </c>
      <c r="B10438" t="s">
        <v>48</v>
      </c>
      <c r="C10438">
        <v>456</v>
      </c>
      <c r="D10438">
        <v>9</v>
      </c>
      <c r="E10438">
        <v>1.1339999999999999</v>
      </c>
      <c r="F10438">
        <v>1.974</v>
      </c>
      <c r="G10438">
        <v>10.210000000000001</v>
      </c>
      <c r="H10438">
        <v>10.210000000000001</v>
      </c>
      <c r="I10438" t="s">
        <v>149</v>
      </c>
      <c r="J10438">
        <v>2</v>
      </c>
      <c r="K10438">
        <v>2</v>
      </c>
      <c r="L10438">
        <v>2</v>
      </c>
      <c r="M10438">
        <v>2</v>
      </c>
      <c r="N10438">
        <v>2</v>
      </c>
      <c r="O10438">
        <v>2</v>
      </c>
      <c r="P10438">
        <v>2</v>
      </c>
      <c r="Q10438">
        <v>2</v>
      </c>
      <c r="R10438">
        <v>56.98</v>
      </c>
      <c r="S10438">
        <v>56.98</v>
      </c>
      <c r="T10438">
        <v>56.98</v>
      </c>
      <c r="U10438">
        <v>56.98</v>
      </c>
      <c r="V10438">
        <v>17.918567920000001</v>
      </c>
      <c r="W10438">
        <v>17.918567920000001</v>
      </c>
      <c r="X10438">
        <v>5.5808031339999999</v>
      </c>
      <c r="Y10438">
        <v>5.5808031339999999</v>
      </c>
    </row>
    <row r="10439" spans="1:25" x14ac:dyDescent="0.3">
      <c r="A10439" s="2">
        <v>45977</v>
      </c>
      <c r="B10439" t="s">
        <v>48</v>
      </c>
      <c r="C10439">
        <v>519</v>
      </c>
      <c r="D10439">
        <v>10</v>
      </c>
      <c r="E10439">
        <v>1.611</v>
      </c>
      <c r="F10439">
        <v>1.927</v>
      </c>
      <c r="G10439">
        <v>16.11</v>
      </c>
      <c r="H10439">
        <v>16.11</v>
      </c>
      <c r="I10439" t="s">
        <v>149</v>
      </c>
      <c r="J10439">
        <v>2</v>
      </c>
      <c r="K10439">
        <v>2</v>
      </c>
      <c r="L10439">
        <v>2</v>
      </c>
      <c r="M10439">
        <v>2</v>
      </c>
      <c r="N10439">
        <v>3</v>
      </c>
      <c r="O10439">
        <v>3</v>
      </c>
      <c r="P10439">
        <v>3</v>
      </c>
      <c r="Q10439">
        <v>3</v>
      </c>
      <c r="R10439">
        <v>85.47</v>
      </c>
      <c r="S10439">
        <v>85.47</v>
      </c>
      <c r="T10439">
        <v>85.47</v>
      </c>
      <c r="U10439">
        <v>85.47</v>
      </c>
      <c r="V10439">
        <v>18.848718850000001</v>
      </c>
      <c r="W10439">
        <v>18.848718850000001</v>
      </c>
      <c r="X10439">
        <v>5.3054003720000003</v>
      </c>
      <c r="Y10439">
        <v>5.3054003720000003</v>
      </c>
    </row>
    <row r="10440" spans="1:25" x14ac:dyDescent="0.3">
      <c r="A10440" s="2">
        <v>45977</v>
      </c>
      <c r="B10440" t="s">
        <v>48</v>
      </c>
      <c r="C10440">
        <v>798</v>
      </c>
      <c r="D10440">
        <v>6</v>
      </c>
      <c r="E10440">
        <v>0.77800000000000002</v>
      </c>
      <c r="F10440">
        <v>0.752</v>
      </c>
      <c r="G10440">
        <v>4.67</v>
      </c>
      <c r="H10440">
        <v>4.67</v>
      </c>
      <c r="I10440" t="s">
        <v>149</v>
      </c>
      <c r="J10440">
        <v>1</v>
      </c>
      <c r="K10440">
        <v>1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1</v>
      </c>
      <c r="R10440">
        <v>28.49</v>
      </c>
      <c r="S10440">
        <v>28.49</v>
      </c>
      <c r="T10440">
        <v>28.49</v>
      </c>
      <c r="U10440">
        <v>28.49</v>
      </c>
      <c r="V10440">
        <v>16.391716389999999</v>
      </c>
      <c r="W10440">
        <v>16.391716389999999</v>
      </c>
      <c r="X10440">
        <v>6.1006423979999997</v>
      </c>
      <c r="Y10440">
        <v>6.1006423979999997</v>
      </c>
    </row>
    <row r="10441" spans="1:25" x14ac:dyDescent="0.3">
      <c r="A10441" s="2">
        <v>45977</v>
      </c>
      <c r="B10441" t="s">
        <v>19</v>
      </c>
      <c r="C10441">
        <v>39</v>
      </c>
      <c r="D10441">
        <v>0</v>
      </c>
      <c r="F10441">
        <v>0</v>
      </c>
      <c r="G10441">
        <v>0</v>
      </c>
      <c r="H10441">
        <v>0</v>
      </c>
      <c r="I10441" t="s">
        <v>149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</row>
    <row r="10442" spans="1:25" x14ac:dyDescent="0.3">
      <c r="A10442" s="2">
        <v>45977</v>
      </c>
      <c r="B10442" t="s">
        <v>90</v>
      </c>
      <c r="C10442">
        <v>10</v>
      </c>
      <c r="D10442">
        <v>0</v>
      </c>
      <c r="F10442">
        <v>0</v>
      </c>
      <c r="G10442">
        <v>0</v>
      </c>
      <c r="H10442">
        <v>0</v>
      </c>
      <c r="I10442" t="s">
        <v>149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</row>
    <row r="10443" spans="1:25" x14ac:dyDescent="0.3">
      <c r="A10443" s="2">
        <v>45977</v>
      </c>
      <c r="B10443" t="s">
        <v>19</v>
      </c>
      <c r="C10443">
        <v>151</v>
      </c>
      <c r="D10443">
        <v>1</v>
      </c>
      <c r="E10443">
        <v>0.72</v>
      </c>
      <c r="F10443">
        <v>0.66200000000000003</v>
      </c>
      <c r="G10443">
        <v>0.72</v>
      </c>
      <c r="H10443">
        <v>0.72</v>
      </c>
      <c r="I10443" t="s">
        <v>149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X10443">
        <v>0</v>
      </c>
      <c r="Y10443">
        <v>0</v>
      </c>
    </row>
    <row r="10444" spans="1:25" x14ac:dyDescent="0.3">
      <c r="A10444" s="2">
        <v>45977</v>
      </c>
      <c r="B10444" t="s">
        <v>90</v>
      </c>
      <c r="C10444">
        <v>33</v>
      </c>
      <c r="D10444">
        <v>0</v>
      </c>
      <c r="F10444">
        <v>0</v>
      </c>
      <c r="G10444">
        <v>0</v>
      </c>
      <c r="H10444">
        <v>0</v>
      </c>
      <c r="I10444" t="s">
        <v>149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</row>
    <row r="10445" spans="1:25" x14ac:dyDescent="0.3">
      <c r="A10445" s="2">
        <v>45977</v>
      </c>
      <c r="B10445" t="s">
        <v>19</v>
      </c>
      <c r="C10445">
        <v>58</v>
      </c>
      <c r="D10445">
        <v>0</v>
      </c>
      <c r="F10445">
        <v>0</v>
      </c>
      <c r="G10445">
        <v>0</v>
      </c>
      <c r="H10445">
        <v>0</v>
      </c>
      <c r="I10445" t="s">
        <v>149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</row>
    <row r="10446" spans="1:25" x14ac:dyDescent="0.3">
      <c r="A10446" s="2">
        <v>45977</v>
      </c>
      <c r="B10446" t="s">
        <v>90</v>
      </c>
      <c r="C10446">
        <v>13</v>
      </c>
      <c r="D10446">
        <v>0</v>
      </c>
      <c r="F10446">
        <v>0</v>
      </c>
      <c r="G10446">
        <v>0</v>
      </c>
      <c r="H10446">
        <v>0</v>
      </c>
      <c r="I10446" t="s">
        <v>149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</row>
    <row r="10447" spans="1:25" x14ac:dyDescent="0.3">
      <c r="A10447" s="2">
        <v>45977</v>
      </c>
      <c r="B10447" t="s">
        <v>19</v>
      </c>
      <c r="C10447">
        <v>435</v>
      </c>
      <c r="D10447">
        <v>0</v>
      </c>
      <c r="F10447">
        <v>0</v>
      </c>
      <c r="G10447">
        <v>0</v>
      </c>
      <c r="H10447">
        <v>0</v>
      </c>
      <c r="I10447" t="s">
        <v>149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</row>
    <row r="10448" spans="1:25" x14ac:dyDescent="0.3">
      <c r="A10448" s="2">
        <v>45977</v>
      </c>
      <c r="B10448" t="s">
        <v>90</v>
      </c>
      <c r="C10448">
        <v>12</v>
      </c>
      <c r="D10448">
        <v>0</v>
      </c>
      <c r="F10448">
        <v>0</v>
      </c>
      <c r="G10448">
        <v>0</v>
      </c>
      <c r="H10448">
        <v>0</v>
      </c>
      <c r="I10448" t="s">
        <v>149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</row>
    <row r="10449" spans="1:25" x14ac:dyDescent="0.3">
      <c r="A10449" s="2">
        <v>45977</v>
      </c>
      <c r="B10449" t="s">
        <v>58</v>
      </c>
      <c r="C10449">
        <v>598</v>
      </c>
      <c r="D10449">
        <v>8</v>
      </c>
      <c r="E10449">
        <v>1.125</v>
      </c>
      <c r="F10449">
        <v>1.3380000000000001</v>
      </c>
      <c r="G10449">
        <v>9</v>
      </c>
      <c r="H10449">
        <v>9</v>
      </c>
      <c r="I10449" t="s">
        <v>149</v>
      </c>
      <c r="J10449">
        <v>2</v>
      </c>
      <c r="K10449">
        <v>2</v>
      </c>
      <c r="L10449">
        <v>2</v>
      </c>
      <c r="M10449">
        <v>2</v>
      </c>
      <c r="N10449">
        <v>2</v>
      </c>
      <c r="O10449">
        <v>2</v>
      </c>
      <c r="P10449">
        <v>2</v>
      </c>
      <c r="Q10449">
        <v>2</v>
      </c>
      <c r="R10449">
        <v>22.98</v>
      </c>
      <c r="S10449">
        <v>22.98</v>
      </c>
      <c r="T10449">
        <v>22.98</v>
      </c>
      <c r="U10449">
        <v>22.98</v>
      </c>
      <c r="V10449">
        <v>39.164490860000001</v>
      </c>
      <c r="W10449">
        <v>39.164490860000001</v>
      </c>
      <c r="X10449">
        <v>2.5533333329999999</v>
      </c>
      <c r="Y10449">
        <v>2.5533333329999999</v>
      </c>
    </row>
    <row r="10450" spans="1:25" x14ac:dyDescent="0.3">
      <c r="A10450" s="2">
        <v>45977</v>
      </c>
      <c r="B10450" t="s">
        <v>110</v>
      </c>
      <c r="C10450">
        <v>853</v>
      </c>
      <c r="D10450">
        <v>3</v>
      </c>
      <c r="E10450">
        <v>1.22</v>
      </c>
      <c r="F10450">
        <v>0.35199999999999998</v>
      </c>
      <c r="G10450">
        <v>3.66</v>
      </c>
      <c r="H10450">
        <v>3.66</v>
      </c>
      <c r="I10450" t="s">
        <v>149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X10450">
        <v>0</v>
      </c>
      <c r="Y10450">
        <v>0</v>
      </c>
    </row>
    <row r="10451" spans="1:25" x14ac:dyDescent="0.3">
      <c r="A10451" s="2">
        <v>45977</v>
      </c>
      <c r="B10451" t="s">
        <v>34</v>
      </c>
      <c r="C10451">
        <v>817</v>
      </c>
      <c r="D10451">
        <v>4</v>
      </c>
      <c r="E10451">
        <v>1.26</v>
      </c>
      <c r="F10451">
        <v>0.49</v>
      </c>
      <c r="G10451">
        <v>5.04</v>
      </c>
      <c r="H10451">
        <v>5.04</v>
      </c>
      <c r="I10451" t="s">
        <v>149</v>
      </c>
      <c r="J10451">
        <v>3</v>
      </c>
      <c r="K10451">
        <v>3</v>
      </c>
      <c r="L10451">
        <v>3</v>
      </c>
      <c r="M10451">
        <v>3</v>
      </c>
      <c r="N10451">
        <v>3</v>
      </c>
      <c r="O10451">
        <v>3</v>
      </c>
      <c r="P10451">
        <v>3</v>
      </c>
      <c r="Q10451">
        <v>3</v>
      </c>
      <c r="R10451">
        <v>78.86</v>
      </c>
      <c r="S10451">
        <v>78.86</v>
      </c>
      <c r="T10451">
        <v>78.86</v>
      </c>
      <c r="U10451">
        <v>78.86</v>
      </c>
      <c r="V10451">
        <v>6.3910727869999997</v>
      </c>
      <c r="W10451">
        <v>6.3910727869999997</v>
      </c>
      <c r="X10451">
        <v>15.646825400000001</v>
      </c>
      <c r="Y10451">
        <v>15.646825400000001</v>
      </c>
    </row>
    <row r="10452" spans="1:25" x14ac:dyDescent="0.3">
      <c r="A10452" s="2">
        <v>45977</v>
      </c>
      <c r="B10452" t="s">
        <v>28</v>
      </c>
      <c r="C10452">
        <v>21</v>
      </c>
      <c r="D10452">
        <v>1</v>
      </c>
      <c r="E10452">
        <v>1.35</v>
      </c>
      <c r="F10452">
        <v>4.7619999999999996</v>
      </c>
      <c r="G10452">
        <v>1.35</v>
      </c>
      <c r="H10452">
        <v>1.35</v>
      </c>
      <c r="I10452" t="s">
        <v>149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X10452">
        <v>0</v>
      </c>
      <c r="Y10452">
        <v>0</v>
      </c>
    </row>
    <row r="10453" spans="1:25" x14ac:dyDescent="0.3">
      <c r="A10453" s="2">
        <v>45977</v>
      </c>
      <c r="B10453" t="s">
        <v>58</v>
      </c>
      <c r="C10453">
        <v>658</v>
      </c>
      <c r="D10453">
        <v>15</v>
      </c>
      <c r="E10453">
        <v>0.73699999999999999</v>
      </c>
      <c r="F10453">
        <v>2.2799999999999998</v>
      </c>
      <c r="G10453">
        <v>11.06</v>
      </c>
      <c r="H10453">
        <v>11.06</v>
      </c>
      <c r="I10453" t="s">
        <v>149</v>
      </c>
      <c r="J10453">
        <v>3</v>
      </c>
      <c r="K10453">
        <v>3</v>
      </c>
      <c r="L10453">
        <v>3</v>
      </c>
      <c r="M10453">
        <v>3</v>
      </c>
      <c r="N10453">
        <v>4</v>
      </c>
      <c r="O10453">
        <v>4</v>
      </c>
      <c r="P10453">
        <v>4</v>
      </c>
      <c r="Q10453">
        <v>4</v>
      </c>
      <c r="R10453">
        <v>87.96</v>
      </c>
      <c r="S10453">
        <v>87.96</v>
      </c>
      <c r="T10453">
        <v>87.96</v>
      </c>
      <c r="U10453">
        <v>87.96</v>
      </c>
      <c r="V10453">
        <v>12.57389723</v>
      </c>
      <c r="W10453">
        <v>12.57389723</v>
      </c>
      <c r="X10453">
        <v>7.9529837250000002</v>
      </c>
      <c r="Y10453">
        <v>7.9529837250000002</v>
      </c>
    </row>
    <row r="10454" spans="1:25" x14ac:dyDescent="0.3">
      <c r="A10454" s="2">
        <v>45977</v>
      </c>
      <c r="B10454" t="s">
        <v>110</v>
      </c>
      <c r="C10454">
        <v>963</v>
      </c>
      <c r="D10454">
        <v>6</v>
      </c>
      <c r="E10454">
        <v>0.8</v>
      </c>
      <c r="F10454">
        <v>0.623</v>
      </c>
      <c r="G10454">
        <v>4.8</v>
      </c>
      <c r="H10454">
        <v>4.8</v>
      </c>
      <c r="I10454" t="s">
        <v>149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X10454">
        <v>0</v>
      </c>
      <c r="Y10454">
        <v>0</v>
      </c>
    </row>
    <row r="10455" spans="1:25" x14ac:dyDescent="0.3">
      <c r="A10455" s="2">
        <v>45977</v>
      </c>
      <c r="B10455" t="s">
        <v>34</v>
      </c>
      <c r="C10455">
        <v>2541</v>
      </c>
      <c r="D10455">
        <v>13</v>
      </c>
      <c r="E10455">
        <v>1.1060000000000001</v>
      </c>
      <c r="F10455">
        <v>0.51200000000000001</v>
      </c>
      <c r="G10455">
        <v>14.38</v>
      </c>
      <c r="H10455">
        <v>14.38</v>
      </c>
      <c r="I10455" t="s">
        <v>149</v>
      </c>
      <c r="J10455">
        <v>1</v>
      </c>
      <c r="K10455">
        <v>1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1</v>
      </c>
      <c r="R10455">
        <v>18.88</v>
      </c>
      <c r="S10455">
        <v>18.88</v>
      </c>
      <c r="T10455">
        <v>18.88</v>
      </c>
      <c r="U10455">
        <v>18.88</v>
      </c>
      <c r="V10455">
        <v>76.165254239999996</v>
      </c>
      <c r="W10455">
        <v>76.165254239999996</v>
      </c>
      <c r="X10455">
        <v>1.3129346310000001</v>
      </c>
      <c r="Y10455">
        <v>1.3129346310000001</v>
      </c>
    </row>
    <row r="10456" spans="1:25" x14ac:dyDescent="0.3">
      <c r="A10456" s="2">
        <v>45977</v>
      </c>
      <c r="B10456" t="s">
        <v>28</v>
      </c>
      <c r="C10456">
        <v>348</v>
      </c>
      <c r="D10456">
        <v>2</v>
      </c>
      <c r="E10456">
        <v>0.71499999999999997</v>
      </c>
      <c r="F10456">
        <v>0.57499999999999996</v>
      </c>
      <c r="G10456">
        <v>1.43</v>
      </c>
      <c r="H10456">
        <v>1.43</v>
      </c>
      <c r="I10456" t="s">
        <v>149</v>
      </c>
      <c r="J10456">
        <v>0</v>
      </c>
      <c r="K10456">
        <v>1</v>
      </c>
      <c r="L10456">
        <v>1</v>
      </c>
      <c r="M10456">
        <v>1</v>
      </c>
      <c r="N10456">
        <v>0</v>
      </c>
      <c r="O10456">
        <v>1</v>
      </c>
      <c r="P10456">
        <v>1</v>
      </c>
      <c r="Q10456">
        <v>1</v>
      </c>
      <c r="R10456">
        <v>0</v>
      </c>
      <c r="S10456">
        <v>28.88</v>
      </c>
      <c r="T10456">
        <v>28.88</v>
      </c>
      <c r="U10456">
        <v>28.88</v>
      </c>
      <c r="V10456">
        <v>4.9515235459999998</v>
      </c>
      <c r="W10456">
        <v>4.9515235459999998</v>
      </c>
      <c r="X10456">
        <v>20.195804200000001</v>
      </c>
      <c r="Y10456">
        <v>20.195804200000001</v>
      </c>
    </row>
    <row r="10457" spans="1:25" x14ac:dyDescent="0.3">
      <c r="A10457" s="2">
        <v>45977</v>
      </c>
      <c r="B10457" t="s">
        <v>28</v>
      </c>
      <c r="C10457">
        <v>20</v>
      </c>
      <c r="D10457">
        <v>0</v>
      </c>
      <c r="F10457">
        <v>0</v>
      </c>
      <c r="G10457">
        <v>0</v>
      </c>
      <c r="H10457">
        <v>0</v>
      </c>
      <c r="I10457" t="s">
        <v>149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</row>
    <row r="10458" spans="1:25" x14ac:dyDescent="0.3">
      <c r="A10458" s="2">
        <v>45977</v>
      </c>
      <c r="B10458" t="s">
        <v>58</v>
      </c>
      <c r="C10458">
        <v>165</v>
      </c>
      <c r="D10458">
        <v>4</v>
      </c>
      <c r="E10458">
        <v>0.64300000000000002</v>
      </c>
      <c r="F10458">
        <v>2.4239999999999999</v>
      </c>
      <c r="G10458">
        <v>2.57</v>
      </c>
      <c r="H10458">
        <v>2.57</v>
      </c>
      <c r="I10458" t="s">
        <v>149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X10458">
        <v>0</v>
      </c>
      <c r="Y10458">
        <v>0</v>
      </c>
    </row>
    <row r="10459" spans="1:25" x14ac:dyDescent="0.3">
      <c r="A10459" s="2">
        <v>45977</v>
      </c>
      <c r="B10459" t="s">
        <v>110</v>
      </c>
      <c r="C10459">
        <v>162</v>
      </c>
      <c r="D10459">
        <v>1</v>
      </c>
      <c r="E10459">
        <v>0.24</v>
      </c>
      <c r="F10459">
        <v>0.61699999999999999</v>
      </c>
      <c r="G10459">
        <v>0.24</v>
      </c>
      <c r="H10459">
        <v>0.24</v>
      </c>
      <c r="I10459" t="s">
        <v>149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X10459">
        <v>0</v>
      </c>
      <c r="Y10459">
        <v>0</v>
      </c>
    </row>
    <row r="10460" spans="1:25" x14ac:dyDescent="0.3">
      <c r="A10460" s="2">
        <v>45977</v>
      </c>
      <c r="B10460" t="s">
        <v>34</v>
      </c>
      <c r="C10460">
        <v>626</v>
      </c>
      <c r="D10460">
        <v>4</v>
      </c>
      <c r="E10460">
        <v>1.2</v>
      </c>
      <c r="F10460">
        <v>0.63900000000000001</v>
      </c>
      <c r="G10460">
        <v>4.8</v>
      </c>
      <c r="H10460">
        <v>4.8</v>
      </c>
      <c r="I10460" t="s">
        <v>149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X10460">
        <v>0</v>
      </c>
      <c r="Y10460">
        <v>0</v>
      </c>
    </row>
    <row r="10461" spans="1:25" x14ac:dyDescent="0.3">
      <c r="A10461" s="2">
        <v>45977</v>
      </c>
      <c r="B10461" t="s">
        <v>34</v>
      </c>
      <c r="C10461">
        <v>785</v>
      </c>
      <c r="D10461">
        <v>3</v>
      </c>
      <c r="E10461">
        <v>0.60699999999999998</v>
      </c>
      <c r="F10461">
        <v>0.38200000000000001</v>
      </c>
      <c r="G10461">
        <v>1.82</v>
      </c>
      <c r="H10461">
        <v>1.82</v>
      </c>
      <c r="I10461" t="s">
        <v>149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X10461">
        <v>0</v>
      </c>
      <c r="Y10461">
        <v>0</v>
      </c>
    </row>
    <row r="10462" spans="1:25" x14ac:dyDescent="0.3">
      <c r="A10462" s="2">
        <v>45977</v>
      </c>
      <c r="B10462" t="s">
        <v>58</v>
      </c>
      <c r="C10462">
        <v>852</v>
      </c>
      <c r="D10462">
        <v>13</v>
      </c>
      <c r="E10462">
        <v>0.48799999999999999</v>
      </c>
      <c r="F10462">
        <v>1.526</v>
      </c>
      <c r="G10462">
        <v>6.35</v>
      </c>
      <c r="H10462">
        <v>6.35</v>
      </c>
      <c r="I10462" t="s">
        <v>149</v>
      </c>
      <c r="J10462">
        <v>1</v>
      </c>
      <c r="K10462">
        <v>3</v>
      </c>
      <c r="L10462">
        <v>3</v>
      </c>
      <c r="M10462">
        <v>3</v>
      </c>
      <c r="N10462">
        <v>1</v>
      </c>
      <c r="O10462">
        <v>3</v>
      </c>
      <c r="P10462">
        <v>3</v>
      </c>
      <c r="Q10462">
        <v>3</v>
      </c>
      <c r="R10462">
        <v>13.88</v>
      </c>
      <c r="S10462">
        <v>81.64</v>
      </c>
      <c r="T10462">
        <v>81.64</v>
      </c>
      <c r="U10462">
        <v>81.64</v>
      </c>
      <c r="V10462">
        <v>7.7780499760000001</v>
      </c>
      <c r="W10462">
        <v>7.7780499760000001</v>
      </c>
      <c r="X10462">
        <v>12.85669291</v>
      </c>
      <c r="Y10462">
        <v>12.85669291</v>
      </c>
    </row>
    <row r="10463" spans="1:25" x14ac:dyDescent="0.3">
      <c r="A10463" s="2">
        <v>45977</v>
      </c>
      <c r="B10463" t="s">
        <v>28</v>
      </c>
      <c r="C10463">
        <v>154</v>
      </c>
      <c r="D10463">
        <v>0</v>
      </c>
      <c r="F10463">
        <v>0</v>
      </c>
      <c r="G10463">
        <v>0</v>
      </c>
      <c r="H10463">
        <v>0</v>
      </c>
      <c r="I10463" t="s">
        <v>149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</row>
    <row r="10464" spans="1:25" x14ac:dyDescent="0.3">
      <c r="A10464" s="2">
        <v>45977</v>
      </c>
      <c r="B10464" t="s">
        <v>110</v>
      </c>
      <c r="C10464">
        <v>3764</v>
      </c>
      <c r="D10464">
        <v>22</v>
      </c>
      <c r="E10464">
        <v>0.67700000000000005</v>
      </c>
      <c r="F10464">
        <v>0.58399999999999996</v>
      </c>
      <c r="G10464">
        <v>14.89</v>
      </c>
      <c r="H10464">
        <v>14.89</v>
      </c>
      <c r="I10464" t="s">
        <v>149</v>
      </c>
      <c r="J10464">
        <v>1</v>
      </c>
      <c r="K10464">
        <v>1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1</v>
      </c>
      <c r="R10464">
        <v>34.49</v>
      </c>
      <c r="S10464">
        <v>34.49</v>
      </c>
      <c r="T10464">
        <v>34.49</v>
      </c>
      <c r="U10464">
        <v>34.49</v>
      </c>
      <c r="V10464">
        <v>43.171933889999998</v>
      </c>
      <c r="W10464">
        <v>43.171933889999998</v>
      </c>
      <c r="X10464">
        <v>2.3163196780000002</v>
      </c>
      <c r="Y10464">
        <v>2.3163196780000002</v>
      </c>
    </row>
    <row r="10465" spans="1:25" x14ac:dyDescent="0.3">
      <c r="A10465" s="2">
        <v>45977</v>
      </c>
      <c r="B10465" t="s">
        <v>26</v>
      </c>
      <c r="C10465">
        <v>457</v>
      </c>
      <c r="D10465">
        <v>3</v>
      </c>
      <c r="E10465">
        <v>1.7</v>
      </c>
      <c r="F10465">
        <v>0.65600000000000003</v>
      </c>
      <c r="G10465">
        <v>5.0999999999999996</v>
      </c>
      <c r="H10465">
        <v>5.0999999999999996</v>
      </c>
      <c r="I10465" t="s">
        <v>149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X10465">
        <v>0</v>
      </c>
      <c r="Y10465">
        <v>0</v>
      </c>
    </row>
    <row r="10466" spans="1:25" x14ac:dyDescent="0.3">
      <c r="A10466" s="2">
        <v>45977</v>
      </c>
      <c r="B10466" t="s">
        <v>30</v>
      </c>
      <c r="C10466">
        <v>9</v>
      </c>
      <c r="D10466">
        <v>0</v>
      </c>
      <c r="F10466">
        <v>0</v>
      </c>
      <c r="G10466">
        <v>0</v>
      </c>
      <c r="H10466">
        <v>0</v>
      </c>
      <c r="I10466" t="s">
        <v>149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</row>
    <row r="10467" spans="1:25" x14ac:dyDescent="0.3">
      <c r="A10467" s="2">
        <v>45977</v>
      </c>
      <c r="B10467" t="s">
        <v>26</v>
      </c>
      <c r="C10467">
        <v>712</v>
      </c>
      <c r="D10467">
        <v>8</v>
      </c>
      <c r="E10467">
        <v>1.1639999999999999</v>
      </c>
      <c r="F10467">
        <v>1.1240000000000001</v>
      </c>
      <c r="G10467">
        <v>9.31</v>
      </c>
      <c r="H10467">
        <v>9.31</v>
      </c>
      <c r="I10467" t="s">
        <v>149</v>
      </c>
      <c r="J10467">
        <v>1</v>
      </c>
      <c r="K10467">
        <v>1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  <c r="R10467">
        <v>37.49</v>
      </c>
      <c r="S10467">
        <v>37.49</v>
      </c>
      <c r="T10467">
        <v>37.49</v>
      </c>
      <c r="U10467">
        <v>37.49</v>
      </c>
      <c r="V10467">
        <v>24.833288880000001</v>
      </c>
      <c r="W10467">
        <v>24.833288880000001</v>
      </c>
      <c r="X10467">
        <v>4.0268528459999997</v>
      </c>
      <c r="Y10467">
        <v>4.0268528459999997</v>
      </c>
    </row>
    <row r="10468" spans="1:25" x14ac:dyDescent="0.3">
      <c r="A10468" s="2">
        <v>45977</v>
      </c>
      <c r="B10468" t="s">
        <v>30</v>
      </c>
      <c r="C10468">
        <v>142</v>
      </c>
      <c r="D10468">
        <v>2</v>
      </c>
      <c r="E10468">
        <v>1.0649999999999999</v>
      </c>
      <c r="F10468">
        <v>1.4079999999999999</v>
      </c>
      <c r="G10468">
        <v>2.13</v>
      </c>
      <c r="H10468">
        <v>2.13</v>
      </c>
      <c r="I10468" t="s">
        <v>149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X10468">
        <v>0</v>
      </c>
      <c r="Y10468">
        <v>0</v>
      </c>
    </row>
    <row r="10469" spans="1:25" x14ac:dyDescent="0.3">
      <c r="A10469" s="2">
        <v>45977</v>
      </c>
      <c r="B10469" t="s">
        <v>26</v>
      </c>
      <c r="C10469">
        <v>1282</v>
      </c>
      <c r="D10469">
        <v>13</v>
      </c>
      <c r="E10469">
        <v>1.032</v>
      </c>
      <c r="F10469">
        <v>1.014</v>
      </c>
      <c r="G10469">
        <v>13.42</v>
      </c>
      <c r="H10469">
        <v>13.42</v>
      </c>
      <c r="I10469" t="s">
        <v>149</v>
      </c>
      <c r="J10469">
        <v>1</v>
      </c>
      <c r="K10469">
        <v>1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  <c r="R10469">
        <v>37.49</v>
      </c>
      <c r="S10469">
        <v>37.49</v>
      </c>
      <c r="T10469">
        <v>37.49</v>
      </c>
      <c r="U10469">
        <v>37.49</v>
      </c>
      <c r="V10469">
        <v>35.796212320000002</v>
      </c>
      <c r="W10469">
        <v>35.796212320000002</v>
      </c>
      <c r="X10469">
        <v>2.7935916540000001</v>
      </c>
      <c r="Y10469">
        <v>2.7935916540000001</v>
      </c>
    </row>
    <row r="10470" spans="1:25" x14ac:dyDescent="0.3">
      <c r="A10470" s="2">
        <v>45977</v>
      </c>
      <c r="B10470" t="s">
        <v>30</v>
      </c>
      <c r="C10470">
        <v>56</v>
      </c>
      <c r="D10470">
        <v>0</v>
      </c>
      <c r="F10470">
        <v>0</v>
      </c>
      <c r="G10470">
        <v>0</v>
      </c>
      <c r="H10470">
        <v>0</v>
      </c>
      <c r="I10470" t="s">
        <v>149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</row>
    <row r="10471" spans="1:25" x14ac:dyDescent="0.3">
      <c r="A10471" s="2">
        <v>45977</v>
      </c>
      <c r="B10471" t="s">
        <v>30</v>
      </c>
      <c r="C10471">
        <v>99</v>
      </c>
      <c r="D10471">
        <v>0</v>
      </c>
      <c r="F10471">
        <v>0</v>
      </c>
      <c r="G10471">
        <v>0</v>
      </c>
      <c r="H10471">
        <v>0</v>
      </c>
      <c r="I10471" t="s">
        <v>149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</row>
    <row r="10472" spans="1:25" x14ac:dyDescent="0.3">
      <c r="A10472" s="2">
        <v>45977</v>
      </c>
      <c r="B10472" t="s">
        <v>26</v>
      </c>
      <c r="C10472">
        <v>1175</v>
      </c>
      <c r="D10472">
        <v>4</v>
      </c>
      <c r="E10472">
        <v>0.78</v>
      </c>
      <c r="F10472">
        <v>0.34</v>
      </c>
      <c r="G10472">
        <v>3.12</v>
      </c>
      <c r="H10472">
        <v>3.12</v>
      </c>
      <c r="I10472" t="s">
        <v>149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X10472">
        <v>0</v>
      </c>
      <c r="Y10472">
        <v>0</v>
      </c>
    </row>
    <row r="10473" spans="1:25" x14ac:dyDescent="0.3">
      <c r="A10473" s="2">
        <v>45977</v>
      </c>
      <c r="B10473" t="s">
        <v>86</v>
      </c>
      <c r="C10473">
        <v>14</v>
      </c>
      <c r="D10473">
        <v>0</v>
      </c>
      <c r="F10473">
        <v>0</v>
      </c>
      <c r="G10473">
        <v>0</v>
      </c>
      <c r="H10473">
        <v>0</v>
      </c>
      <c r="I10473" t="s">
        <v>149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</row>
    <row r="10474" spans="1:25" x14ac:dyDescent="0.3">
      <c r="A10474" s="2">
        <v>45977</v>
      </c>
      <c r="B10474" t="s">
        <v>32</v>
      </c>
      <c r="C10474">
        <v>124</v>
      </c>
      <c r="D10474">
        <v>1</v>
      </c>
      <c r="E10474">
        <v>1.2</v>
      </c>
      <c r="F10474">
        <v>0.80600000000000005</v>
      </c>
      <c r="G10474">
        <v>1.2</v>
      </c>
      <c r="H10474">
        <v>1.2</v>
      </c>
      <c r="I10474" t="s">
        <v>149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X10474">
        <v>0</v>
      </c>
      <c r="Y10474">
        <v>0</v>
      </c>
    </row>
    <row r="10475" spans="1:25" x14ac:dyDescent="0.3">
      <c r="A10475" s="2">
        <v>45977</v>
      </c>
      <c r="B10475" t="s">
        <v>46</v>
      </c>
      <c r="C10475">
        <v>100</v>
      </c>
      <c r="D10475">
        <v>2</v>
      </c>
      <c r="E10475">
        <v>2.4300000000000002</v>
      </c>
      <c r="F10475">
        <v>2</v>
      </c>
      <c r="G10475">
        <v>4.8600000000000003</v>
      </c>
      <c r="H10475">
        <v>4.8600000000000003</v>
      </c>
      <c r="I10475" t="s">
        <v>149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X10475">
        <v>0</v>
      </c>
      <c r="Y10475">
        <v>0</v>
      </c>
    </row>
    <row r="10476" spans="1:25" x14ac:dyDescent="0.3">
      <c r="A10476" s="2">
        <v>45977</v>
      </c>
      <c r="B10476" t="s">
        <v>38</v>
      </c>
      <c r="C10476">
        <v>494</v>
      </c>
      <c r="D10476">
        <v>5</v>
      </c>
      <c r="E10476">
        <v>1.026</v>
      </c>
      <c r="F10476">
        <v>1.012</v>
      </c>
      <c r="G10476">
        <v>5.13</v>
      </c>
      <c r="H10476">
        <v>5.13</v>
      </c>
      <c r="I10476" t="s">
        <v>149</v>
      </c>
      <c r="J10476">
        <v>0</v>
      </c>
      <c r="K10476">
        <v>1</v>
      </c>
      <c r="L10476">
        <v>1</v>
      </c>
      <c r="M10476">
        <v>1</v>
      </c>
      <c r="N10476">
        <v>0</v>
      </c>
      <c r="O10476">
        <v>1</v>
      </c>
      <c r="P10476">
        <v>1</v>
      </c>
      <c r="Q10476">
        <v>1</v>
      </c>
      <c r="R10476">
        <v>0</v>
      </c>
      <c r="S10476">
        <v>23.88</v>
      </c>
      <c r="T10476">
        <v>23.88</v>
      </c>
      <c r="U10476">
        <v>23.88</v>
      </c>
      <c r="V10476">
        <v>21.482412060000001</v>
      </c>
      <c r="W10476">
        <v>21.482412060000001</v>
      </c>
      <c r="X10476">
        <v>4.6549707600000003</v>
      </c>
      <c r="Y10476">
        <v>4.6549707600000003</v>
      </c>
    </row>
    <row r="10477" spans="1:25" x14ac:dyDescent="0.3">
      <c r="A10477" s="2">
        <v>45977</v>
      </c>
      <c r="B10477" t="s">
        <v>46</v>
      </c>
      <c r="C10477">
        <v>1323</v>
      </c>
      <c r="D10477">
        <v>5</v>
      </c>
      <c r="E10477">
        <v>1.5</v>
      </c>
      <c r="F10477">
        <v>0.378</v>
      </c>
      <c r="G10477">
        <v>7.5</v>
      </c>
      <c r="H10477">
        <v>7.5</v>
      </c>
      <c r="I10477" t="s">
        <v>149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X10477">
        <v>0</v>
      </c>
      <c r="Y10477">
        <v>0</v>
      </c>
    </row>
    <row r="10478" spans="1:25" x14ac:dyDescent="0.3">
      <c r="A10478" s="2">
        <v>45977</v>
      </c>
      <c r="B10478" t="s">
        <v>38</v>
      </c>
      <c r="C10478">
        <v>3716</v>
      </c>
      <c r="D10478">
        <v>25</v>
      </c>
      <c r="E10478">
        <v>0.78200000000000003</v>
      </c>
      <c r="F10478">
        <v>0.67300000000000004</v>
      </c>
      <c r="G10478">
        <v>19.559999999999999</v>
      </c>
      <c r="H10478">
        <v>19.559999999999999</v>
      </c>
      <c r="I10478" t="s">
        <v>149</v>
      </c>
      <c r="J10478">
        <v>1</v>
      </c>
      <c r="K10478">
        <v>3</v>
      </c>
      <c r="L10478">
        <v>3</v>
      </c>
      <c r="M10478">
        <v>3</v>
      </c>
      <c r="N10478">
        <v>1</v>
      </c>
      <c r="O10478">
        <v>3</v>
      </c>
      <c r="P10478">
        <v>3</v>
      </c>
      <c r="Q10478">
        <v>3</v>
      </c>
      <c r="R10478">
        <v>29.88</v>
      </c>
      <c r="S10478">
        <v>96.25</v>
      </c>
      <c r="T10478">
        <v>96.25</v>
      </c>
      <c r="U10478">
        <v>96.25</v>
      </c>
      <c r="V10478">
        <v>20.322077920000002</v>
      </c>
      <c r="W10478">
        <v>20.322077920000002</v>
      </c>
      <c r="X10478">
        <v>4.9207566460000001</v>
      </c>
      <c r="Y10478">
        <v>4.9207566460000001</v>
      </c>
    </row>
    <row r="10479" spans="1:25" x14ac:dyDescent="0.3">
      <c r="A10479" s="2">
        <v>45977</v>
      </c>
      <c r="B10479" t="s">
        <v>86</v>
      </c>
      <c r="C10479">
        <v>504</v>
      </c>
      <c r="D10479">
        <v>0</v>
      </c>
      <c r="F10479">
        <v>0</v>
      </c>
      <c r="G10479">
        <v>0</v>
      </c>
      <c r="H10479">
        <v>0</v>
      </c>
      <c r="I10479" t="s">
        <v>149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</row>
    <row r="10480" spans="1:25" x14ac:dyDescent="0.3">
      <c r="A10480" s="2">
        <v>45977</v>
      </c>
      <c r="B10480" t="s">
        <v>32</v>
      </c>
      <c r="C10480">
        <v>357</v>
      </c>
      <c r="D10480">
        <v>2</v>
      </c>
      <c r="E10480">
        <v>1.125</v>
      </c>
      <c r="F10480">
        <v>0.56000000000000005</v>
      </c>
      <c r="G10480">
        <v>2.25</v>
      </c>
      <c r="H10480">
        <v>2.25</v>
      </c>
      <c r="I10480" t="s">
        <v>149</v>
      </c>
      <c r="J10480">
        <v>1</v>
      </c>
      <c r="K10480">
        <v>1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  <c r="R10480">
        <v>22.88</v>
      </c>
      <c r="S10480">
        <v>22.88</v>
      </c>
      <c r="T10480">
        <v>22.88</v>
      </c>
      <c r="U10480">
        <v>22.88</v>
      </c>
      <c r="V10480">
        <v>9.8339160840000002</v>
      </c>
      <c r="W10480">
        <v>9.8339160840000002</v>
      </c>
      <c r="X10480">
        <v>10.16888889</v>
      </c>
      <c r="Y10480">
        <v>10.16888889</v>
      </c>
    </row>
    <row r="10481" spans="1:25" x14ac:dyDescent="0.3">
      <c r="A10481" s="2">
        <v>45977</v>
      </c>
      <c r="B10481" t="s">
        <v>38</v>
      </c>
      <c r="C10481">
        <v>1476</v>
      </c>
      <c r="D10481">
        <v>17</v>
      </c>
      <c r="E10481">
        <v>0.622</v>
      </c>
      <c r="F10481">
        <v>1.1519999999999999</v>
      </c>
      <c r="G10481">
        <v>10.58</v>
      </c>
      <c r="H10481">
        <v>10.58</v>
      </c>
      <c r="I10481" t="s">
        <v>149</v>
      </c>
      <c r="J10481">
        <v>0</v>
      </c>
      <c r="K10481">
        <v>4</v>
      </c>
      <c r="L10481">
        <v>4</v>
      </c>
      <c r="M10481">
        <v>4</v>
      </c>
      <c r="N10481">
        <v>0</v>
      </c>
      <c r="O10481">
        <v>5</v>
      </c>
      <c r="P10481">
        <v>5</v>
      </c>
      <c r="Q10481">
        <v>5</v>
      </c>
      <c r="R10481">
        <v>0</v>
      </c>
      <c r="S10481">
        <v>120.72</v>
      </c>
      <c r="T10481">
        <v>120.72</v>
      </c>
      <c r="U10481">
        <v>120.72</v>
      </c>
      <c r="V10481">
        <v>8.7640821740000003</v>
      </c>
      <c r="W10481">
        <v>8.7640821740000003</v>
      </c>
      <c r="X10481">
        <v>11.410207939999999</v>
      </c>
      <c r="Y10481">
        <v>11.410207939999999</v>
      </c>
    </row>
    <row r="10482" spans="1:25" x14ac:dyDescent="0.3">
      <c r="A10482" s="2">
        <v>45977</v>
      </c>
      <c r="B10482" t="s">
        <v>86</v>
      </c>
      <c r="C10482">
        <v>214</v>
      </c>
      <c r="D10482">
        <v>1</v>
      </c>
      <c r="E10482">
        <v>1.41</v>
      </c>
      <c r="F10482">
        <v>0.46700000000000003</v>
      </c>
      <c r="G10482">
        <v>1.41</v>
      </c>
      <c r="H10482">
        <v>1.41</v>
      </c>
      <c r="I10482" t="s">
        <v>149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X10482">
        <v>0</v>
      </c>
      <c r="Y10482">
        <v>0</v>
      </c>
    </row>
    <row r="10483" spans="1:25" x14ac:dyDescent="0.3">
      <c r="A10483" s="2">
        <v>45977</v>
      </c>
      <c r="B10483" t="s">
        <v>32</v>
      </c>
      <c r="C10483">
        <v>63</v>
      </c>
      <c r="D10483">
        <v>0</v>
      </c>
      <c r="F10483">
        <v>0</v>
      </c>
      <c r="G10483">
        <v>0</v>
      </c>
      <c r="H10483">
        <v>0</v>
      </c>
      <c r="I10483" t="s">
        <v>149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</row>
    <row r="10484" spans="1:25" x14ac:dyDescent="0.3">
      <c r="A10484" s="2">
        <v>45977</v>
      </c>
      <c r="B10484" t="s">
        <v>46</v>
      </c>
      <c r="C10484">
        <v>450</v>
      </c>
      <c r="D10484">
        <v>2</v>
      </c>
      <c r="E10484">
        <v>1.7250000000000001</v>
      </c>
      <c r="F10484">
        <v>0.44400000000000001</v>
      </c>
      <c r="G10484">
        <v>3.45</v>
      </c>
      <c r="H10484">
        <v>3.45</v>
      </c>
      <c r="I10484" t="s">
        <v>149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X10484">
        <v>0</v>
      </c>
      <c r="Y10484">
        <v>0</v>
      </c>
    </row>
    <row r="10485" spans="1:25" x14ac:dyDescent="0.3">
      <c r="A10485" s="2">
        <v>45977</v>
      </c>
      <c r="B10485" t="s">
        <v>86</v>
      </c>
      <c r="C10485">
        <v>336</v>
      </c>
      <c r="D10485">
        <v>2</v>
      </c>
      <c r="E10485">
        <v>1.105</v>
      </c>
      <c r="F10485">
        <v>0.59499999999999997</v>
      </c>
      <c r="G10485">
        <v>2.21</v>
      </c>
      <c r="H10485">
        <v>2.21</v>
      </c>
      <c r="I10485" t="s">
        <v>149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X10485">
        <v>0</v>
      </c>
      <c r="Y10485">
        <v>0</v>
      </c>
    </row>
    <row r="10486" spans="1:25" x14ac:dyDescent="0.3">
      <c r="A10486" s="2">
        <v>45977</v>
      </c>
      <c r="B10486" t="s">
        <v>46</v>
      </c>
      <c r="C10486">
        <v>80</v>
      </c>
      <c r="D10486">
        <v>1</v>
      </c>
      <c r="E10486">
        <v>0.62</v>
      </c>
      <c r="F10486">
        <v>1.25</v>
      </c>
      <c r="G10486">
        <v>0.62</v>
      </c>
      <c r="H10486">
        <v>0.62</v>
      </c>
      <c r="I10486" t="s">
        <v>149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X10486">
        <v>0</v>
      </c>
      <c r="Y10486">
        <v>0</v>
      </c>
    </row>
    <row r="10487" spans="1:25" x14ac:dyDescent="0.3">
      <c r="A10487" s="2">
        <v>45977</v>
      </c>
      <c r="B10487" t="s">
        <v>32</v>
      </c>
      <c r="C10487">
        <v>842</v>
      </c>
      <c r="D10487">
        <v>4</v>
      </c>
      <c r="E10487">
        <v>0.78</v>
      </c>
      <c r="F10487">
        <v>0.47499999999999998</v>
      </c>
      <c r="G10487">
        <v>3.12</v>
      </c>
      <c r="H10487">
        <v>3.12</v>
      </c>
      <c r="I10487" t="s">
        <v>149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X10487">
        <v>0</v>
      </c>
      <c r="Y10487">
        <v>0</v>
      </c>
    </row>
    <row r="10488" spans="1:25" x14ac:dyDescent="0.3">
      <c r="A10488" s="2">
        <v>45977</v>
      </c>
      <c r="B10488" t="s">
        <v>38</v>
      </c>
      <c r="C10488">
        <v>1801</v>
      </c>
      <c r="D10488">
        <v>24</v>
      </c>
      <c r="E10488">
        <v>0.497</v>
      </c>
      <c r="F10488">
        <v>1.333</v>
      </c>
      <c r="G10488">
        <v>11.93</v>
      </c>
      <c r="H10488">
        <v>11.93</v>
      </c>
      <c r="I10488" t="s">
        <v>149</v>
      </c>
      <c r="J10488">
        <v>3</v>
      </c>
      <c r="K10488">
        <v>3</v>
      </c>
      <c r="L10488">
        <v>3</v>
      </c>
      <c r="M10488">
        <v>3</v>
      </c>
      <c r="N10488">
        <v>3</v>
      </c>
      <c r="O10488">
        <v>3</v>
      </c>
      <c r="P10488">
        <v>3</v>
      </c>
      <c r="Q10488">
        <v>3</v>
      </c>
      <c r="R10488">
        <v>67.86</v>
      </c>
      <c r="S10488">
        <v>67.86</v>
      </c>
      <c r="T10488">
        <v>67.86</v>
      </c>
      <c r="U10488">
        <v>67.86</v>
      </c>
      <c r="V10488">
        <v>17.580312410000001</v>
      </c>
      <c r="W10488">
        <v>17.580312410000001</v>
      </c>
      <c r="X10488">
        <v>5.6881810560000003</v>
      </c>
      <c r="Y10488">
        <v>5.6881810560000003</v>
      </c>
    </row>
    <row r="10489" spans="1:25" x14ac:dyDescent="0.3">
      <c r="A10489" s="2">
        <v>45977</v>
      </c>
      <c r="B10489" t="s">
        <v>40</v>
      </c>
      <c r="C10489">
        <v>218</v>
      </c>
      <c r="D10489">
        <v>1</v>
      </c>
      <c r="E10489">
        <v>2.67</v>
      </c>
      <c r="F10489">
        <v>0.45900000000000002</v>
      </c>
      <c r="G10489">
        <v>2.67</v>
      </c>
      <c r="H10489">
        <v>2.67</v>
      </c>
      <c r="I10489" t="s">
        <v>149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X10489">
        <v>0</v>
      </c>
      <c r="Y10489">
        <v>0</v>
      </c>
    </row>
    <row r="10490" spans="1:25" x14ac:dyDescent="0.3">
      <c r="A10490" s="2">
        <v>45977</v>
      </c>
      <c r="B10490" t="s">
        <v>76</v>
      </c>
      <c r="C10490">
        <v>309</v>
      </c>
      <c r="D10490">
        <v>3</v>
      </c>
      <c r="E10490">
        <v>3.18</v>
      </c>
      <c r="F10490">
        <v>0.97099999999999997</v>
      </c>
      <c r="G10490">
        <v>9.5399999999999991</v>
      </c>
      <c r="H10490">
        <v>9.5399999999999991</v>
      </c>
      <c r="I10490" t="s">
        <v>149</v>
      </c>
      <c r="J10490">
        <v>1</v>
      </c>
      <c r="K10490">
        <v>1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29.49</v>
      </c>
      <c r="S10490">
        <v>29.49</v>
      </c>
      <c r="T10490">
        <v>29.49</v>
      </c>
      <c r="U10490">
        <v>29.49</v>
      </c>
      <c r="V10490">
        <v>32.34994914</v>
      </c>
      <c r="W10490">
        <v>32.34994914</v>
      </c>
      <c r="X10490">
        <v>3.091194969</v>
      </c>
      <c r="Y10490">
        <v>3.091194969</v>
      </c>
    </row>
    <row r="10491" spans="1:25" x14ac:dyDescent="0.3">
      <c r="A10491" s="2">
        <v>45977</v>
      </c>
      <c r="B10491" t="s">
        <v>92</v>
      </c>
      <c r="C10491">
        <v>145</v>
      </c>
      <c r="D10491">
        <v>0</v>
      </c>
      <c r="F10491">
        <v>0</v>
      </c>
      <c r="G10491">
        <v>0</v>
      </c>
      <c r="H10491">
        <v>0</v>
      </c>
      <c r="I10491" t="s">
        <v>149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</row>
    <row r="10492" spans="1:25" x14ac:dyDescent="0.3">
      <c r="A10492" s="2">
        <v>45977</v>
      </c>
      <c r="B10492" t="s">
        <v>68</v>
      </c>
      <c r="C10492">
        <v>472</v>
      </c>
      <c r="D10492">
        <v>0</v>
      </c>
      <c r="F10492">
        <v>0</v>
      </c>
      <c r="G10492">
        <v>0</v>
      </c>
      <c r="H10492">
        <v>0</v>
      </c>
      <c r="I10492" t="s">
        <v>149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</row>
    <row r="10493" spans="1:25" x14ac:dyDescent="0.3">
      <c r="A10493" s="2">
        <v>45977</v>
      </c>
      <c r="B10493" t="s">
        <v>70</v>
      </c>
      <c r="C10493">
        <v>610</v>
      </c>
      <c r="D10493">
        <v>0</v>
      </c>
      <c r="F10493">
        <v>0</v>
      </c>
      <c r="G10493">
        <v>0</v>
      </c>
      <c r="H10493">
        <v>0</v>
      </c>
      <c r="I10493" t="s">
        <v>149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</row>
    <row r="10494" spans="1:25" x14ac:dyDescent="0.3">
      <c r="A10494" s="2">
        <v>45977</v>
      </c>
      <c r="B10494" t="s">
        <v>78</v>
      </c>
      <c r="C10494">
        <v>283</v>
      </c>
      <c r="D10494">
        <v>0</v>
      </c>
      <c r="F10494">
        <v>0</v>
      </c>
      <c r="G10494">
        <v>0</v>
      </c>
      <c r="H10494">
        <v>0</v>
      </c>
      <c r="I10494" t="s">
        <v>149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</row>
    <row r="10495" spans="1:25" x14ac:dyDescent="0.3">
      <c r="A10495" s="2">
        <v>45977</v>
      </c>
      <c r="B10495" t="s">
        <v>74</v>
      </c>
      <c r="C10495">
        <v>73</v>
      </c>
      <c r="D10495">
        <v>1</v>
      </c>
      <c r="E10495">
        <v>2.85</v>
      </c>
      <c r="F10495">
        <v>1.37</v>
      </c>
      <c r="G10495">
        <v>2.85</v>
      </c>
      <c r="H10495">
        <v>2.85</v>
      </c>
      <c r="I10495" t="s">
        <v>149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X10495">
        <v>0</v>
      </c>
      <c r="Y10495">
        <v>0</v>
      </c>
    </row>
    <row r="10496" spans="1:25" x14ac:dyDescent="0.3">
      <c r="A10496" s="2">
        <v>45977</v>
      </c>
      <c r="B10496" t="s">
        <v>64</v>
      </c>
      <c r="C10496">
        <v>224</v>
      </c>
      <c r="D10496">
        <v>1</v>
      </c>
      <c r="E10496">
        <v>4.12</v>
      </c>
      <c r="F10496">
        <v>0.44600000000000001</v>
      </c>
      <c r="G10496">
        <v>4.12</v>
      </c>
      <c r="H10496">
        <v>4.12</v>
      </c>
      <c r="I10496" t="s">
        <v>149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X10496">
        <v>0</v>
      </c>
      <c r="Y10496">
        <v>0</v>
      </c>
    </row>
    <row r="10497" spans="1:25" x14ac:dyDescent="0.3">
      <c r="A10497" s="2">
        <v>45977</v>
      </c>
      <c r="B10497" t="s">
        <v>86</v>
      </c>
      <c r="C10497">
        <v>264</v>
      </c>
      <c r="D10497">
        <v>1</v>
      </c>
      <c r="E10497">
        <v>1.79</v>
      </c>
      <c r="F10497">
        <v>0.379</v>
      </c>
      <c r="G10497">
        <v>1.79</v>
      </c>
      <c r="H10497">
        <v>1.79</v>
      </c>
      <c r="I10497" t="s">
        <v>149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X10497">
        <v>0</v>
      </c>
      <c r="Y10497">
        <v>0</v>
      </c>
    </row>
    <row r="10498" spans="1:25" x14ac:dyDescent="0.3">
      <c r="A10498" s="2">
        <v>45977</v>
      </c>
      <c r="B10498" t="s">
        <v>86</v>
      </c>
      <c r="C10498">
        <v>23</v>
      </c>
      <c r="D10498">
        <v>0</v>
      </c>
      <c r="F10498">
        <v>0</v>
      </c>
      <c r="G10498">
        <v>0</v>
      </c>
      <c r="H10498">
        <v>0</v>
      </c>
      <c r="I10498" t="s">
        <v>149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</row>
    <row r="10499" spans="1:25" x14ac:dyDescent="0.3">
      <c r="A10499" s="2">
        <v>45977</v>
      </c>
      <c r="B10499" t="s">
        <v>66</v>
      </c>
      <c r="C10499">
        <v>79</v>
      </c>
      <c r="D10499">
        <v>0</v>
      </c>
      <c r="F10499">
        <v>0</v>
      </c>
      <c r="G10499">
        <v>0</v>
      </c>
      <c r="H10499">
        <v>0</v>
      </c>
      <c r="I10499" t="s">
        <v>149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</row>
    <row r="10500" spans="1:25" x14ac:dyDescent="0.3">
      <c r="A10500" s="2">
        <v>45978</v>
      </c>
      <c r="B10500" t="s">
        <v>44</v>
      </c>
      <c r="C10500">
        <v>3802</v>
      </c>
      <c r="D10500">
        <v>23</v>
      </c>
      <c r="E10500">
        <v>1.52</v>
      </c>
      <c r="F10500">
        <v>0.60499999999999998</v>
      </c>
      <c r="G10500">
        <v>34.97</v>
      </c>
      <c r="H10500">
        <v>34.97</v>
      </c>
      <c r="I10500" t="s">
        <v>149</v>
      </c>
      <c r="J10500">
        <v>3</v>
      </c>
      <c r="K10500">
        <v>3</v>
      </c>
      <c r="L10500">
        <v>3</v>
      </c>
      <c r="M10500">
        <v>3</v>
      </c>
      <c r="N10500">
        <v>3</v>
      </c>
      <c r="O10500">
        <v>3</v>
      </c>
      <c r="P10500">
        <v>3</v>
      </c>
      <c r="Q10500">
        <v>3</v>
      </c>
      <c r="R10500">
        <v>67.47</v>
      </c>
      <c r="S10500">
        <v>67.47</v>
      </c>
      <c r="T10500">
        <v>67.47</v>
      </c>
      <c r="U10500">
        <v>67.47</v>
      </c>
      <c r="V10500">
        <v>51.830443160000002</v>
      </c>
      <c r="W10500">
        <v>51.830443160000002</v>
      </c>
      <c r="X10500">
        <v>1.92936803</v>
      </c>
      <c r="Y10500">
        <v>1.92936803</v>
      </c>
    </row>
    <row r="10501" spans="1:25" x14ac:dyDescent="0.3">
      <c r="A10501" s="2">
        <v>45978</v>
      </c>
      <c r="B10501" t="s">
        <v>42</v>
      </c>
      <c r="C10501">
        <v>10498</v>
      </c>
      <c r="D10501">
        <v>106</v>
      </c>
      <c r="E10501">
        <v>1.86</v>
      </c>
      <c r="F10501">
        <v>1.01</v>
      </c>
      <c r="G10501">
        <v>197.16</v>
      </c>
      <c r="H10501">
        <v>197.16</v>
      </c>
      <c r="I10501" t="s">
        <v>149</v>
      </c>
      <c r="J10501">
        <v>24</v>
      </c>
      <c r="K10501">
        <v>25</v>
      </c>
      <c r="L10501">
        <v>25</v>
      </c>
      <c r="M10501">
        <v>25</v>
      </c>
      <c r="N10501">
        <v>24</v>
      </c>
      <c r="O10501">
        <v>25</v>
      </c>
      <c r="P10501">
        <v>25</v>
      </c>
      <c r="Q10501">
        <v>25</v>
      </c>
      <c r="R10501">
        <v>732.69</v>
      </c>
      <c r="S10501">
        <v>757.67</v>
      </c>
      <c r="T10501">
        <v>757.67</v>
      </c>
      <c r="U10501">
        <v>757.67</v>
      </c>
      <c r="V10501">
        <v>26.02188288</v>
      </c>
      <c r="W10501">
        <v>26.02188288</v>
      </c>
      <c r="X10501">
        <v>3.8429194560000002</v>
      </c>
      <c r="Y10501">
        <v>3.8429194560000002</v>
      </c>
    </row>
    <row r="10502" spans="1:25" x14ac:dyDescent="0.3">
      <c r="A10502" s="2">
        <v>45978</v>
      </c>
      <c r="B10502" t="s">
        <v>40</v>
      </c>
      <c r="C10502">
        <v>3135</v>
      </c>
      <c r="D10502">
        <v>40</v>
      </c>
      <c r="E10502">
        <v>2.3079999999999998</v>
      </c>
      <c r="F10502">
        <v>1.276</v>
      </c>
      <c r="G10502">
        <v>92.3</v>
      </c>
      <c r="H10502">
        <v>92.3</v>
      </c>
      <c r="I10502" t="s">
        <v>149</v>
      </c>
      <c r="J10502">
        <v>4</v>
      </c>
      <c r="K10502">
        <v>6</v>
      </c>
      <c r="L10502">
        <v>6</v>
      </c>
      <c r="M10502">
        <v>6</v>
      </c>
      <c r="N10502">
        <v>5</v>
      </c>
      <c r="O10502">
        <v>7</v>
      </c>
      <c r="P10502">
        <v>7</v>
      </c>
      <c r="Q10502">
        <v>7</v>
      </c>
      <c r="R10502">
        <v>147.4</v>
      </c>
      <c r="S10502">
        <v>207.16</v>
      </c>
      <c r="T10502">
        <v>207.16</v>
      </c>
      <c r="U10502">
        <v>207.16</v>
      </c>
      <c r="V10502">
        <v>44.554933380000001</v>
      </c>
      <c r="W10502">
        <v>44.554933380000001</v>
      </c>
      <c r="X10502">
        <v>2.2444203680000001</v>
      </c>
      <c r="Y10502">
        <v>2.2444203680000001</v>
      </c>
    </row>
    <row r="10503" spans="1:25" x14ac:dyDescent="0.3">
      <c r="A10503" s="2">
        <v>45978</v>
      </c>
      <c r="B10503" t="s">
        <v>46</v>
      </c>
      <c r="C10503">
        <v>4044</v>
      </c>
      <c r="D10503">
        <v>21</v>
      </c>
      <c r="E10503">
        <v>4.5599999999999996</v>
      </c>
      <c r="F10503">
        <v>0.51900000000000002</v>
      </c>
      <c r="G10503">
        <v>95.77</v>
      </c>
      <c r="H10503">
        <v>95.77</v>
      </c>
      <c r="I10503" t="s">
        <v>149</v>
      </c>
      <c r="J10503">
        <v>2</v>
      </c>
      <c r="K10503">
        <v>3</v>
      </c>
      <c r="L10503">
        <v>3</v>
      </c>
      <c r="M10503">
        <v>3</v>
      </c>
      <c r="N10503">
        <v>3</v>
      </c>
      <c r="O10503">
        <v>4</v>
      </c>
      <c r="P10503">
        <v>4</v>
      </c>
      <c r="Q10503">
        <v>4</v>
      </c>
      <c r="R10503">
        <v>91.47</v>
      </c>
      <c r="S10503">
        <v>122.35</v>
      </c>
      <c r="T10503">
        <v>122.35</v>
      </c>
      <c r="U10503">
        <v>122.35</v>
      </c>
      <c r="V10503">
        <v>78.275439309999996</v>
      </c>
      <c r="W10503">
        <v>78.275439309999996</v>
      </c>
      <c r="X10503">
        <v>1.277539939</v>
      </c>
      <c r="Y10503">
        <v>1.277539939</v>
      </c>
    </row>
    <row r="10504" spans="1:25" x14ac:dyDescent="0.3">
      <c r="A10504" s="2">
        <v>45978</v>
      </c>
      <c r="B10504" t="s">
        <v>62</v>
      </c>
      <c r="C10504">
        <v>1594</v>
      </c>
      <c r="D10504">
        <v>9</v>
      </c>
      <c r="E10504">
        <v>3.7269999999999999</v>
      </c>
      <c r="F10504">
        <v>0.56499999999999995</v>
      </c>
      <c r="G10504">
        <v>33.54</v>
      </c>
      <c r="H10504">
        <v>33.54</v>
      </c>
      <c r="I10504" t="s">
        <v>149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X10504">
        <v>0</v>
      </c>
      <c r="Y10504">
        <v>0</v>
      </c>
    </row>
    <row r="10505" spans="1:25" x14ac:dyDescent="0.3">
      <c r="A10505" s="2">
        <v>45978</v>
      </c>
      <c r="B10505" t="s">
        <v>38</v>
      </c>
      <c r="C10505">
        <v>4090</v>
      </c>
      <c r="D10505">
        <v>34</v>
      </c>
      <c r="E10505">
        <v>1.6359999999999999</v>
      </c>
      <c r="F10505">
        <v>0.83099999999999996</v>
      </c>
      <c r="G10505">
        <v>55.62</v>
      </c>
      <c r="H10505">
        <v>55.62</v>
      </c>
      <c r="I10505" t="s">
        <v>149</v>
      </c>
      <c r="J10505">
        <v>1</v>
      </c>
      <c r="K10505">
        <v>1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24.49</v>
      </c>
      <c r="S10505">
        <v>24.49</v>
      </c>
      <c r="T10505">
        <v>24.49</v>
      </c>
      <c r="U10505">
        <v>24.49</v>
      </c>
      <c r="V10505">
        <v>227.11310739999999</v>
      </c>
      <c r="W10505">
        <v>227.11310739999999</v>
      </c>
      <c r="X10505">
        <v>0.44030924129999999</v>
      </c>
      <c r="Y10505">
        <v>0.44030924129999999</v>
      </c>
    </row>
    <row r="10506" spans="1:25" x14ac:dyDescent="0.3">
      <c r="A10506" s="2">
        <v>45978</v>
      </c>
      <c r="B10506" t="s">
        <v>84</v>
      </c>
      <c r="C10506">
        <v>9406</v>
      </c>
      <c r="D10506">
        <v>75</v>
      </c>
      <c r="E10506">
        <v>2.4609999999999999</v>
      </c>
      <c r="F10506">
        <v>0.79700000000000004</v>
      </c>
      <c r="G10506">
        <v>184.56</v>
      </c>
      <c r="H10506">
        <v>184.56</v>
      </c>
      <c r="I10506" t="s">
        <v>149</v>
      </c>
      <c r="J10506">
        <v>18</v>
      </c>
      <c r="K10506">
        <v>18</v>
      </c>
      <c r="L10506">
        <v>18</v>
      </c>
      <c r="M10506">
        <v>18</v>
      </c>
      <c r="N10506">
        <v>18</v>
      </c>
      <c r="O10506">
        <v>18</v>
      </c>
      <c r="P10506">
        <v>18</v>
      </c>
      <c r="Q10506">
        <v>18</v>
      </c>
      <c r="R10506">
        <v>605.99</v>
      </c>
      <c r="S10506">
        <v>605.99</v>
      </c>
      <c r="T10506">
        <v>605.99</v>
      </c>
      <c r="U10506">
        <v>605.99</v>
      </c>
      <c r="V10506">
        <v>30.455948119999999</v>
      </c>
      <c r="W10506">
        <v>30.455948119999999</v>
      </c>
      <c r="X10506">
        <v>3.283430863</v>
      </c>
      <c r="Y10506">
        <v>3.283430863</v>
      </c>
    </row>
    <row r="10507" spans="1:25" x14ac:dyDescent="0.3">
      <c r="A10507" s="2">
        <v>45978</v>
      </c>
      <c r="B10507" t="s">
        <v>56</v>
      </c>
      <c r="C10507">
        <v>1878</v>
      </c>
      <c r="D10507">
        <v>18</v>
      </c>
      <c r="E10507">
        <v>2.2610000000000001</v>
      </c>
      <c r="F10507">
        <v>0.95799999999999996</v>
      </c>
      <c r="G10507">
        <v>40.700000000000003</v>
      </c>
      <c r="H10507">
        <v>40.700000000000003</v>
      </c>
      <c r="I10507" t="s">
        <v>149</v>
      </c>
      <c r="J10507">
        <v>1</v>
      </c>
      <c r="K10507">
        <v>2</v>
      </c>
      <c r="L10507">
        <v>2</v>
      </c>
      <c r="M10507">
        <v>2</v>
      </c>
      <c r="N10507">
        <v>1</v>
      </c>
      <c r="O10507">
        <v>2</v>
      </c>
      <c r="P10507">
        <v>2</v>
      </c>
      <c r="Q10507">
        <v>2</v>
      </c>
      <c r="R10507">
        <v>23.88</v>
      </c>
      <c r="S10507">
        <v>47.76</v>
      </c>
      <c r="T10507">
        <v>47.76</v>
      </c>
      <c r="U10507">
        <v>47.76</v>
      </c>
      <c r="V10507">
        <v>85.217755440000005</v>
      </c>
      <c r="W10507">
        <v>85.217755440000005</v>
      </c>
      <c r="X10507">
        <v>1.1734643730000001</v>
      </c>
      <c r="Y10507">
        <v>1.1734643730000001</v>
      </c>
    </row>
    <row r="10508" spans="1:25" x14ac:dyDescent="0.3">
      <c r="A10508" s="2">
        <v>45978</v>
      </c>
      <c r="B10508" t="s">
        <v>50</v>
      </c>
      <c r="C10508">
        <v>4276</v>
      </c>
      <c r="D10508">
        <v>30</v>
      </c>
      <c r="E10508">
        <v>2.0030000000000001</v>
      </c>
      <c r="F10508">
        <v>0.70199999999999996</v>
      </c>
      <c r="G10508">
        <v>60.08</v>
      </c>
      <c r="H10508">
        <v>60.08</v>
      </c>
      <c r="I10508" t="s">
        <v>149</v>
      </c>
      <c r="J10508">
        <v>13</v>
      </c>
      <c r="K10508">
        <v>14</v>
      </c>
      <c r="L10508">
        <v>14</v>
      </c>
      <c r="M10508">
        <v>14</v>
      </c>
      <c r="N10508">
        <v>13</v>
      </c>
      <c r="O10508">
        <v>14</v>
      </c>
      <c r="P10508">
        <v>14</v>
      </c>
      <c r="Q10508">
        <v>14</v>
      </c>
      <c r="R10508">
        <v>496.44</v>
      </c>
      <c r="S10508">
        <v>538.92999999999995</v>
      </c>
      <c r="T10508">
        <v>538.92999999999995</v>
      </c>
      <c r="U10508">
        <v>538.92999999999995</v>
      </c>
      <c r="V10508">
        <v>11.14801551</v>
      </c>
      <c r="W10508">
        <v>11.14801551</v>
      </c>
      <c r="X10508">
        <v>8.9702063909999996</v>
      </c>
      <c r="Y10508">
        <v>8.9702063909999996</v>
      </c>
    </row>
    <row r="10509" spans="1:25" x14ac:dyDescent="0.3">
      <c r="A10509" s="2">
        <v>45978</v>
      </c>
      <c r="B10509" t="s">
        <v>60</v>
      </c>
      <c r="C10509">
        <v>3511</v>
      </c>
      <c r="D10509">
        <v>10</v>
      </c>
      <c r="E10509">
        <v>2.3650000000000002</v>
      </c>
      <c r="F10509">
        <v>0.28499999999999998</v>
      </c>
      <c r="G10509">
        <v>23.65</v>
      </c>
      <c r="H10509">
        <v>23.65</v>
      </c>
      <c r="I10509" t="s">
        <v>149</v>
      </c>
      <c r="J10509">
        <v>1</v>
      </c>
      <c r="K10509">
        <v>1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36.880000000000003</v>
      </c>
      <c r="S10509">
        <v>36.880000000000003</v>
      </c>
      <c r="T10509">
        <v>36.880000000000003</v>
      </c>
      <c r="U10509">
        <v>36.880000000000003</v>
      </c>
      <c r="V10509">
        <v>64.126898049999994</v>
      </c>
      <c r="W10509">
        <v>64.126898049999994</v>
      </c>
      <c r="X10509">
        <v>1.5594080340000001</v>
      </c>
      <c r="Y10509">
        <v>1.5594080340000001</v>
      </c>
    </row>
    <row r="10510" spans="1:25" x14ac:dyDescent="0.3">
      <c r="A10510" s="2">
        <v>45978</v>
      </c>
      <c r="B10510" t="s">
        <v>86</v>
      </c>
      <c r="C10510">
        <v>1498</v>
      </c>
      <c r="D10510">
        <v>5</v>
      </c>
      <c r="E10510">
        <v>3.964</v>
      </c>
      <c r="F10510">
        <v>0.33400000000000002</v>
      </c>
      <c r="G10510">
        <v>19.82</v>
      </c>
      <c r="H10510">
        <v>19.82</v>
      </c>
      <c r="I10510" t="s">
        <v>149</v>
      </c>
      <c r="J10510">
        <v>1</v>
      </c>
      <c r="K10510">
        <v>1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29.49</v>
      </c>
      <c r="S10510">
        <v>29.49</v>
      </c>
      <c r="T10510">
        <v>29.49</v>
      </c>
      <c r="U10510">
        <v>29.49</v>
      </c>
      <c r="V10510">
        <v>67.209223469999998</v>
      </c>
      <c r="W10510">
        <v>67.209223469999998</v>
      </c>
      <c r="X10510">
        <v>1.4878910190000001</v>
      </c>
      <c r="Y10510">
        <v>1.4878910190000001</v>
      </c>
    </row>
    <row r="10511" spans="1:25" x14ac:dyDescent="0.3">
      <c r="A10511" s="2">
        <v>45978</v>
      </c>
      <c r="B10511" t="s">
        <v>36</v>
      </c>
      <c r="C10511">
        <v>2959</v>
      </c>
      <c r="D10511">
        <v>13</v>
      </c>
      <c r="E10511">
        <v>1.538</v>
      </c>
      <c r="F10511">
        <v>0.439</v>
      </c>
      <c r="G10511">
        <v>20</v>
      </c>
      <c r="H10511">
        <v>20</v>
      </c>
      <c r="I10511" t="s">
        <v>149</v>
      </c>
      <c r="J10511">
        <v>0</v>
      </c>
      <c r="K10511">
        <v>0</v>
      </c>
      <c r="L10511">
        <v>1</v>
      </c>
      <c r="M10511">
        <v>1</v>
      </c>
      <c r="N10511">
        <v>0</v>
      </c>
      <c r="O10511">
        <v>0</v>
      </c>
      <c r="P10511">
        <v>1</v>
      </c>
      <c r="Q10511">
        <v>1</v>
      </c>
      <c r="R10511">
        <v>0</v>
      </c>
      <c r="S10511">
        <v>0</v>
      </c>
      <c r="T10511">
        <v>21.88</v>
      </c>
      <c r="U10511">
        <v>21.88</v>
      </c>
      <c r="W10511">
        <v>91.407678239999996</v>
      </c>
      <c r="X10511">
        <v>0</v>
      </c>
      <c r="Y10511">
        <v>1.0940000000000001</v>
      </c>
    </row>
    <row r="10512" spans="1:25" x14ac:dyDescent="0.3">
      <c r="A10512" s="2">
        <v>45978</v>
      </c>
      <c r="B10512" t="s">
        <v>62</v>
      </c>
      <c r="C10512">
        <v>9312</v>
      </c>
      <c r="D10512">
        <v>94</v>
      </c>
      <c r="E10512">
        <v>4.8079999999999998</v>
      </c>
      <c r="F10512">
        <v>1.0089999999999999</v>
      </c>
      <c r="G10512">
        <v>451.97</v>
      </c>
      <c r="H10512">
        <v>451.97</v>
      </c>
      <c r="I10512" t="s">
        <v>149</v>
      </c>
      <c r="J10512">
        <v>30</v>
      </c>
      <c r="K10512">
        <v>37</v>
      </c>
      <c r="L10512">
        <v>37</v>
      </c>
      <c r="M10512">
        <v>37</v>
      </c>
      <c r="N10512">
        <v>35</v>
      </c>
      <c r="O10512">
        <v>44</v>
      </c>
      <c r="P10512">
        <v>44</v>
      </c>
      <c r="Q10512">
        <v>44</v>
      </c>
      <c r="R10512">
        <v>1256.1400000000001</v>
      </c>
      <c r="S10512">
        <v>1551.82</v>
      </c>
      <c r="T10512">
        <v>1551.82</v>
      </c>
      <c r="U10512">
        <v>1551.82</v>
      </c>
      <c r="V10512">
        <v>29.125156270000002</v>
      </c>
      <c r="W10512">
        <v>29.125156270000002</v>
      </c>
      <c r="X10512">
        <v>3.4334579729999999</v>
      </c>
      <c r="Y10512">
        <v>3.4334579729999999</v>
      </c>
    </row>
    <row r="10513" spans="1:25" x14ac:dyDescent="0.3">
      <c r="A10513" s="2">
        <v>45978</v>
      </c>
      <c r="B10513" t="s">
        <v>64</v>
      </c>
      <c r="C10513">
        <v>4057</v>
      </c>
      <c r="D10513">
        <v>19</v>
      </c>
      <c r="E10513">
        <v>4.8179999999999996</v>
      </c>
      <c r="F10513">
        <v>0.46800000000000003</v>
      </c>
      <c r="G10513">
        <v>91.54</v>
      </c>
      <c r="H10513">
        <v>91.54</v>
      </c>
      <c r="I10513" t="s">
        <v>149</v>
      </c>
      <c r="J10513">
        <v>9</v>
      </c>
      <c r="K10513">
        <v>9</v>
      </c>
      <c r="L10513">
        <v>9</v>
      </c>
      <c r="M10513">
        <v>9</v>
      </c>
      <c r="N10513">
        <v>12</v>
      </c>
      <c r="O10513">
        <v>12</v>
      </c>
      <c r="P10513">
        <v>12</v>
      </c>
      <c r="Q10513">
        <v>12</v>
      </c>
      <c r="R10513">
        <v>388.39</v>
      </c>
      <c r="S10513">
        <v>388.39</v>
      </c>
      <c r="T10513">
        <v>388.39</v>
      </c>
      <c r="U10513">
        <v>388.39</v>
      </c>
      <c r="V10513">
        <v>23.569092919999999</v>
      </c>
      <c r="W10513">
        <v>23.569092919999999</v>
      </c>
      <c r="X10513">
        <v>4.2428446580000001</v>
      </c>
      <c r="Y10513">
        <v>4.2428446580000001</v>
      </c>
    </row>
    <row r="10514" spans="1:25" x14ac:dyDescent="0.3">
      <c r="A10514" s="2">
        <v>45978</v>
      </c>
      <c r="B10514" t="s">
        <v>66</v>
      </c>
      <c r="C10514">
        <v>3096</v>
      </c>
      <c r="D10514">
        <v>15</v>
      </c>
      <c r="E10514">
        <v>4.1890000000000001</v>
      </c>
      <c r="F10514">
        <v>0.48399999999999999</v>
      </c>
      <c r="G10514">
        <v>62.83</v>
      </c>
      <c r="H10514">
        <v>62.83</v>
      </c>
      <c r="I10514" t="s">
        <v>149</v>
      </c>
      <c r="J10514">
        <v>10</v>
      </c>
      <c r="K10514">
        <v>10</v>
      </c>
      <c r="L10514">
        <v>10</v>
      </c>
      <c r="M10514">
        <v>10</v>
      </c>
      <c r="N10514">
        <v>12</v>
      </c>
      <c r="O10514">
        <v>12</v>
      </c>
      <c r="P10514">
        <v>12</v>
      </c>
      <c r="Q10514">
        <v>12</v>
      </c>
      <c r="R10514">
        <v>927.05</v>
      </c>
      <c r="S10514">
        <v>927.05</v>
      </c>
      <c r="T10514">
        <v>927.05</v>
      </c>
      <c r="U10514">
        <v>927.05</v>
      </c>
      <c r="V10514">
        <v>6.7774122219999997</v>
      </c>
      <c r="W10514">
        <v>6.7774122219999997</v>
      </c>
      <c r="X10514">
        <v>14.754894159999999</v>
      </c>
      <c r="Y10514">
        <v>14.754894159999999</v>
      </c>
    </row>
    <row r="10515" spans="1:25" x14ac:dyDescent="0.3">
      <c r="A10515" s="2">
        <v>45978</v>
      </c>
      <c r="B10515" t="s">
        <v>68</v>
      </c>
      <c r="C10515">
        <v>6594</v>
      </c>
      <c r="D10515">
        <v>43</v>
      </c>
      <c r="E10515">
        <v>4.9459999999999997</v>
      </c>
      <c r="F10515">
        <v>0.65200000000000002</v>
      </c>
      <c r="G10515">
        <v>212.68</v>
      </c>
      <c r="H10515">
        <v>212.68</v>
      </c>
      <c r="I10515" t="s">
        <v>149</v>
      </c>
      <c r="J10515">
        <v>13</v>
      </c>
      <c r="K10515">
        <v>17</v>
      </c>
      <c r="L10515">
        <v>17</v>
      </c>
      <c r="M10515">
        <v>17</v>
      </c>
      <c r="N10515">
        <v>14</v>
      </c>
      <c r="O10515">
        <v>19</v>
      </c>
      <c r="P10515">
        <v>19</v>
      </c>
      <c r="Q10515">
        <v>19</v>
      </c>
      <c r="R10515">
        <v>406.5</v>
      </c>
      <c r="S10515">
        <v>566.12</v>
      </c>
      <c r="T10515">
        <v>566.12</v>
      </c>
      <c r="U10515">
        <v>566.12</v>
      </c>
      <c r="V10515">
        <v>37.568006779999997</v>
      </c>
      <c r="W10515">
        <v>37.568006779999997</v>
      </c>
      <c r="X10515">
        <v>2.6618393829999998</v>
      </c>
      <c r="Y10515">
        <v>2.6618393829999998</v>
      </c>
    </row>
    <row r="10516" spans="1:25" x14ac:dyDescent="0.3">
      <c r="A10516" s="2">
        <v>45978</v>
      </c>
      <c r="B10516" t="s">
        <v>70</v>
      </c>
      <c r="C10516">
        <v>11462</v>
      </c>
      <c r="D10516">
        <v>60</v>
      </c>
      <c r="E10516">
        <v>3.5859999999999999</v>
      </c>
      <c r="F10516">
        <v>0.52300000000000002</v>
      </c>
      <c r="G10516">
        <v>215.17</v>
      </c>
      <c r="H10516">
        <v>215.17</v>
      </c>
      <c r="I10516" t="s">
        <v>149</v>
      </c>
      <c r="J10516">
        <v>24</v>
      </c>
      <c r="K10516">
        <v>26</v>
      </c>
      <c r="L10516">
        <v>26</v>
      </c>
      <c r="M10516">
        <v>26</v>
      </c>
      <c r="N10516">
        <v>36</v>
      </c>
      <c r="O10516">
        <v>38</v>
      </c>
      <c r="P10516">
        <v>38</v>
      </c>
      <c r="Q10516">
        <v>38</v>
      </c>
      <c r="R10516">
        <v>891.16</v>
      </c>
      <c r="S10516">
        <v>944.14</v>
      </c>
      <c r="T10516">
        <v>944.14</v>
      </c>
      <c r="U10516">
        <v>944.14</v>
      </c>
      <c r="V10516">
        <v>22.790052320000001</v>
      </c>
      <c r="W10516">
        <v>22.790052320000001</v>
      </c>
      <c r="X10516">
        <v>4.3878793509999996</v>
      </c>
      <c r="Y10516">
        <v>4.3878793509999996</v>
      </c>
    </row>
    <row r="10517" spans="1:25" x14ac:dyDescent="0.3">
      <c r="A10517" s="2">
        <v>45978</v>
      </c>
      <c r="B10517" t="s">
        <v>32</v>
      </c>
      <c r="C10517">
        <v>984</v>
      </c>
      <c r="D10517">
        <v>8</v>
      </c>
      <c r="E10517">
        <v>3.214</v>
      </c>
      <c r="F10517">
        <v>0.81299999999999994</v>
      </c>
      <c r="G10517">
        <v>25.71</v>
      </c>
      <c r="H10517">
        <v>25.71</v>
      </c>
      <c r="I10517" t="s">
        <v>149</v>
      </c>
      <c r="J10517">
        <v>6</v>
      </c>
      <c r="K10517">
        <v>6</v>
      </c>
      <c r="L10517">
        <v>6</v>
      </c>
      <c r="M10517">
        <v>6</v>
      </c>
      <c r="N10517">
        <v>6</v>
      </c>
      <c r="O10517">
        <v>6</v>
      </c>
      <c r="P10517">
        <v>6</v>
      </c>
      <c r="Q10517">
        <v>6</v>
      </c>
      <c r="R10517">
        <v>163.11000000000001</v>
      </c>
      <c r="S10517">
        <v>163.11000000000001</v>
      </c>
      <c r="T10517">
        <v>163.11000000000001</v>
      </c>
      <c r="U10517">
        <v>163.11000000000001</v>
      </c>
      <c r="V10517">
        <v>15.762368950000001</v>
      </c>
      <c r="W10517">
        <v>15.762368950000001</v>
      </c>
      <c r="X10517">
        <v>6.344224037</v>
      </c>
      <c r="Y10517">
        <v>6.344224037</v>
      </c>
    </row>
    <row r="10518" spans="1:25" x14ac:dyDescent="0.3">
      <c r="A10518" s="2">
        <v>45978</v>
      </c>
      <c r="B10518" t="s">
        <v>72</v>
      </c>
      <c r="C10518">
        <v>2952</v>
      </c>
      <c r="D10518">
        <v>24</v>
      </c>
      <c r="E10518">
        <v>3.036</v>
      </c>
      <c r="F10518">
        <v>0.81299999999999994</v>
      </c>
      <c r="G10518">
        <v>72.86</v>
      </c>
      <c r="H10518">
        <v>72.86</v>
      </c>
      <c r="I10518" t="s">
        <v>149</v>
      </c>
      <c r="J10518">
        <v>6</v>
      </c>
      <c r="K10518">
        <v>6</v>
      </c>
      <c r="L10518">
        <v>6</v>
      </c>
      <c r="M10518">
        <v>6</v>
      </c>
      <c r="N10518">
        <v>7</v>
      </c>
      <c r="O10518">
        <v>7</v>
      </c>
      <c r="P10518">
        <v>7</v>
      </c>
      <c r="Q10518">
        <v>7</v>
      </c>
      <c r="R10518">
        <v>254.66</v>
      </c>
      <c r="S10518">
        <v>254.66</v>
      </c>
      <c r="T10518">
        <v>254.66</v>
      </c>
      <c r="U10518">
        <v>254.66</v>
      </c>
      <c r="V10518">
        <v>28.610696619999999</v>
      </c>
      <c r="W10518">
        <v>28.610696619999999</v>
      </c>
      <c r="X10518">
        <v>3.4951962669999999</v>
      </c>
      <c r="Y10518">
        <v>3.4951962669999999</v>
      </c>
    </row>
    <row r="10519" spans="1:25" x14ac:dyDescent="0.3">
      <c r="A10519" s="2">
        <v>45978</v>
      </c>
      <c r="B10519" t="s">
        <v>74</v>
      </c>
      <c r="C10519">
        <v>2932</v>
      </c>
      <c r="D10519">
        <v>9</v>
      </c>
      <c r="E10519">
        <v>2.2690000000000001</v>
      </c>
      <c r="F10519">
        <v>0.307</v>
      </c>
      <c r="G10519">
        <v>20.420000000000002</v>
      </c>
      <c r="H10519">
        <v>20.420000000000002</v>
      </c>
      <c r="I10519" t="s">
        <v>149</v>
      </c>
      <c r="J10519">
        <v>3</v>
      </c>
      <c r="K10519">
        <v>3</v>
      </c>
      <c r="L10519">
        <v>3</v>
      </c>
      <c r="M10519">
        <v>3</v>
      </c>
      <c r="N10519">
        <v>3</v>
      </c>
      <c r="O10519">
        <v>3</v>
      </c>
      <c r="P10519">
        <v>3</v>
      </c>
      <c r="Q10519">
        <v>3</v>
      </c>
      <c r="R10519">
        <v>80.739999999999995</v>
      </c>
      <c r="S10519">
        <v>80.739999999999995</v>
      </c>
      <c r="T10519">
        <v>80.739999999999995</v>
      </c>
      <c r="U10519">
        <v>80.739999999999995</v>
      </c>
      <c r="V10519">
        <v>25.291057720000001</v>
      </c>
      <c r="W10519">
        <v>25.291057720000001</v>
      </c>
      <c r="X10519">
        <v>3.953966699</v>
      </c>
      <c r="Y10519">
        <v>3.953966699</v>
      </c>
    </row>
    <row r="10520" spans="1:25" x14ac:dyDescent="0.3">
      <c r="A10520" s="2">
        <v>45978</v>
      </c>
      <c r="B10520" t="s">
        <v>76</v>
      </c>
      <c r="C10520">
        <v>2573</v>
      </c>
      <c r="D10520">
        <v>13</v>
      </c>
      <c r="E10520">
        <v>3.9319999999999999</v>
      </c>
      <c r="F10520">
        <v>0.505</v>
      </c>
      <c r="G10520">
        <v>51.11</v>
      </c>
      <c r="H10520">
        <v>51.11</v>
      </c>
      <c r="I10520" t="s">
        <v>149</v>
      </c>
      <c r="J10520">
        <v>5</v>
      </c>
      <c r="K10520">
        <v>7</v>
      </c>
      <c r="L10520">
        <v>7</v>
      </c>
      <c r="M10520">
        <v>7</v>
      </c>
      <c r="N10520">
        <v>11</v>
      </c>
      <c r="O10520">
        <v>13</v>
      </c>
      <c r="P10520">
        <v>13</v>
      </c>
      <c r="Q10520">
        <v>13</v>
      </c>
      <c r="R10520">
        <v>338.77</v>
      </c>
      <c r="S10520">
        <v>473.63</v>
      </c>
      <c r="T10520">
        <v>473.63</v>
      </c>
      <c r="U10520">
        <v>473.63</v>
      </c>
      <c r="V10520">
        <v>10.79112387</v>
      </c>
      <c r="W10520">
        <v>10.79112387</v>
      </c>
      <c r="X10520">
        <v>9.2668753670000008</v>
      </c>
      <c r="Y10520">
        <v>9.2668753670000008</v>
      </c>
    </row>
    <row r="10521" spans="1:25" x14ac:dyDescent="0.3">
      <c r="A10521" s="2">
        <v>45978</v>
      </c>
      <c r="B10521" t="s">
        <v>78</v>
      </c>
      <c r="C10521">
        <v>2432</v>
      </c>
      <c r="D10521">
        <v>13</v>
      </c>
      <c r="E10521">
        <v>3.8380000000000001</v>
      </c>
      <c r="F10521">
        <v>0.53500000000000003</v>
      </c>
      <c r="G10521">
        <v>49.9</v>
      </c>
      <c r="H10521">
        <v>49.9</v>
      </c>
      <c r="I10521" t="s">
        <v>149</v>
      </c>
      <c r="J10521">
        <v>4</v>
      </c>
      <c r="K10521">
        <v>6</v>
      </c>
      <c r="L10521">
        <v>6</v>
      </c>
      <c r="M10521">
        <v>6</v>
      </c>
      <c r="N10521">
        <v>4</v>
      </c>
      <c r="O10521">
        <v>6</v>
      </c>
      <c r="P10521">
        <v>6</v>
      </c>
      <c r="Q10521">
        <v>6</v>
      </c>
      <c r="R10521">
        <v>110.13</v>
      </c>
      <c r="S10521">
        <v>166.89</v>
      </c>
      <c r="T10521">
        <v>166.89</v>
      </c>
      <c r="U10521">
        <v>166.89</v>
      </c>
      <c r="V10521">
        <v>29.899934089999999</v>
      </c>
      <c r="W10521">
        <v>29.899934089999999</v>
      </c>
      <c r="X10521">
        <v>3.3444889779999998</v>
      </c>
      <c r="Y10521">
        <v>3.3444889779999998</v>
      </c>
    </row>
    <row r="10522" spans="1:25" x14ac:dyDescent="0.3">
      <c r="A10522" s="2">
        <v>45978</v>
      </c>
      <c r="B10522" t="s">
        <v>17</v>
      </c>
      <c r="C10522">
        <v>3910</v>
      </c>
      <c r="D10522">
        <v>10</v>
      </c>
      <c r="E10522">
        <v>2.4089999999999998</v>
      </c>
      <c r="F10522">
        <v>0.25600000000000001</v>
      </c>
      <c r="G10522">
        <v>24.09</v>
      </c>
      <c r="H10522">
        <v>24.09</v>
      </c>
      <c r="I10522" t="s">
        <v>149</v>
      </c>
      <c r="J10522">
        <v>2</v>
      </c>
      <c r="K10522">
        <v>2</v>
      </c>
      <c r="L10522">
        <v>2</v>
      </c>
      <c r="M10522">
        <v>2</v>
      </c>
      <c r="N10522">
        <v>2</v>
      </c>
      <c r="O10522">
        <v>2</v>
      </c>
      <c r="P10522">
        <v>2</v>
      </c>
      <c r="Q10522">
        <v>2</v>
      </c>
      <c r="R10522">
        <v>53.37</v>
      </c>
      <c r="S10522">
        <v>53.37</v>
      </c>
      <c r="T10522">
        <v>53.37</v>
      </c>
      <c r="U10522">
        <v>53.37</v>
      </c>
      <c r="V10522">
        <v>45.137717819999999</v>
      </c>
      <c r="W10522">
        <v>45.137717819999999</v>
      </c>
      <c r="X10522">
        <v>2.215442092</v>
      </c>
      <c r="Y10522">
        <v>2.215442092</v>
      </c>
    </row>
    <row r="10523" spans="1:25" x14ac:dyDescent="0.3">
      <c r="A10523" s="2">
        <v>45978</v>
      </c>
      <c r="B10523" t="s">
        <v>90</v>
      </c>
      <c r="C10523">
        <v>626</v>
      </c>
      <c r="D10523">
        <v>4</v>
      </c>
      <c r="E10523">
        <v>8.1530000000000005</v>
      </c>
      <c r="F10523">
        <v>0.63900000000000001</v>
      </c>
      <c r="G10523">
        <v>32.61</v>
      </c>
      <c r="H10523">
        <v>32.61</v>
      </c>
      <c r="I10523" t="s">
        <v>149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X10523">
        <v>0</v>
      </c>
      <c r="Y10523">
        <v>0</v>
      </c>
    </row>
    <row r="10524" spans="1:25" x14ac:dyDescent="0.3">
      <c r="A10524" s="2">
        <v>45978</v>
      </c>
      <c r="B10524" t="s">
        <v>88</v>
      </c>
      <c r="C10524">
        <v>4951</v>
      </c>
      <c r="D10524">
        <v>41</v>
      </c>
      <c r="E10524">
        <v>1.998</v>
      </c>
      <c r="F10524">
        <v>0.82799999999999996</v>
      </c>
      <c r="G10524">
        <v>81.92</v>
      </c>
      <c r="H10524">
        <v>81.92</v>
      </c>
      <c r="I10524" t="s">
        <v>149</v>
      </c>
      <c r="J10524">
        <v>5</v>
      </c>
      <c r="K10524">
        <v>6</v>
      </c>
      <c r="L10524">
        <v>6</v>
      </c>
      <c r="M10524">
        <v>6</v>
      </c>
      <c r="N10524">
        <v>6</v>
      </c>
      <c r="O10524">
        <v>7</v>
      </c>
      <c r="P10524">
        <v>7</v>
      </c>
      <c r="Q10524">
        <v>7</v>
      </c>
      <c r="R10524">
        <v>142.72</v>
      </c>
      <c r="S10524">
        <v>167.6</v>
      </c>
      <c r="T10524">
        <v>167.6</v>
      </c>
      <c r="U10524">
        <v>167.6</v>
      </c>
      <c r="V10524">
        <v>48.878281620000003</v>
      </c>
      <c r="W10524">
        <v>48.878281620000003</v>
      </c>
      <c r="X10524">
        <v>2.045898438</v>
      </c>
      <c r="Y10524">
        <v>2.045898438</v>
      </c>
    </row>
    <row r="10525" spans="1:25" x14ac:dyDescent="0.3">
      <c r="A10525" s="2">
        <v>45978</v>
      </c>
      <c r="B10525" t="s">
        <v>80</v>
      </c>
      <c r="C10525">
        <v>1639</v>
      </c>
      <c r="D10525">
        <v>7</v>
      </c>
      <c r="E10525">
        <v>4.5209999999999999</v>
      </c>
      <c r="F10525">
        <v>0.42699999999999999</v>
      </c>
      <c r="G10525">
        <v>31.65</v>
      </c>
      <c r="H10525">
        <v>31.65</v>
      </c>
      <c r="I10525" t="s">
        <v>149</v>
      </c>
      <c r="J10525">
        <v>0</v>
      </c>
      <c r="K10525">
        <v>1</v>
      </c>
      <c r="L10525">
        <v>1</v>
      </c>
      <c r="M10525">
        <v>1</v>
      </c>
      <c r="N10525">
        <v>0</v>
      </c>
      <c r="O10525">
        <v>1</v>
      </c>
      <c r="P10525">
        <v>1</v>
      </c>
      <c r="Q10525">
        <v>1</v>
      </c>
      <c r="R10525">
        <v>0</v>
      </c>
      <c r="S10525">
        <v>34.880000000000003</v>
      </c>
      <c r="T10525">
        <v>34.880000000000003</v>
      </c>
      <c r="U10525">
        <v>34.880000000000003</v>
      </c>
      <c r="V10525">
        <v>90.739678900000001</v>
      </c>
      <c r="W10525">
        <v>90.739678900000001</v>
      </c>
      <c r="X10525">
        <v>1.102053712</v>
      </c>
      <c r="Y10525">
        <v>1.102053712</v>
      </c>
    </row>
    <row r="10526" spans="1:25" x14ac:dyDescent="0.3">
      <c r="A10526" s="2">
        <v>45978</v>
      </c>
      <c r="B10526" t="s">
        <v>19</v>
      </c>
      <c r="C10526">
        <v>1950</v>
      </c>
      <c r="D10526">
        <v>7</v>
      </c>
      <c r="E10526">
        <v>4.9039999999999999</v>
      </c>
      <c r="F10526">
        <v>0.35899999999999999</v>
      </c>
      <c r="G10526">
        <v>34.33</v>
      </c>
      <c r="H10526">
        <v>34.33</v>
      </c>
      <c r="I10526" t="s">
        <v>149</v>
      </c>
      <c r="J10526">
        <v>0</v>
      </c>
      <c r="K10526">
        <v>1</v>
      </c>
      <c r="L10526">
        <v>1</v>
      </c>
      <c r="M10526">
        <v>1</v>
      </c>
      <c r="N10526">
        <v>0</v>
      </c>
      <c r="O10526">
        <v>1</v>
      </c>
      <c r="P10526">
        <v>1</v>
      </c>
      <c r="Q10526">
        <v>1</v>
      </c>
      <c r="R10526">
        <v>0</v>
      </c>
      <c r="S10526">
        <v>35.9</v>
      </c>
      <c r="T10526">
        <v>35.9</v>
      </c>
      <c r="U10526">
        <v>35.9</v>
      </c>
      <c r="V10526">
        <v>95.626740949999999</v>
      </c>
      <c r="W10526">
        <v>95.626740949999999</v>
      </c>
      <c r="X10526">
        <v>1.045732595</v>
      </c>
      <c r="Y10526">
        <v>1.045732595</v>
      </c>
    </row>
    <row r="10527" spans="1:25" x14ac:dyDescent="0.3">
      <c r="A10527" s="2">
        <v>45978</v>
      </c>
      <c r="B10527" t="s">
        <v>82</v>
      </c>
      <c r="C10527">
        <v>2396</v>
      </c>
      <c r="D10527">
        <v>14</v>
      </c>
      <c r="E10527">
        <v>2.859</v>
      </c>
      <c r="F10527">
        <v>0.58399999999999996</v>
      </c>
      <c r="G10527">
        <v>40.03</v>
      </c>
      <c r="H10527">
        <v>40.03</v>
      </c>
      <c r="I10527" t="s">
        <v>149</v>
      </c>
      <c r="J10527">
        <v>3</v>
      </c>
      <c r="K10527">
        <v>3</v>
      </c>
      <c r="L10527">
        <v>3</v>
      </c>
      <c r="M10527">
        <v>3</v>
      </c>
      <c r="N10527">
        <v>3</v>
      </c>
      <c r="O10527">
        <v>3</v>
      </c>
      <c r="P10527">
        <v>3</v>
      </c>
      <c r="Q10527">
        <v>3</v>
      </c>
      <c r="R10527">
        <v>95.25</v>
      </c>
      <c r="S10527">
        <v>95.25</v>
      </c>
      <c r="T10527">
        <v>95.25</v>
      </c>
      <c r="U10527">
        <v>95.25</v>
      </c>
      <c r="V10527">
        <v>42.026246720000003</v>
      </c>
      <c r="W10527">
        <v>42.026246720000003</v>
      </c>
      <c r="X10527">
        <v>2.379465401</v>
      </c>
      <c r="Y10527">
        <v>2.379465401</v>
      </c>
    </row>
    <row r="10528" spans="1:25" x14ac:dyDescent="0.3">
      <c r="A10528" s="2">
        <v>45978</v>
      </c>
      <c r="B10528" t="s">
        <v>94</v>
      </c>
      <c r="C10528">
        <v>2573</v>
      </c>
      <c r="D10528">
        <v>11</v>
      </c>
      <c r="E10528">
        <v>6.9020000000000001</v>
      </c>
      <c r="F10528">
        <v>0.42799999999999999</v>
      </c>
      <c r="G10528">
        <v>75.92</v>
      </c>
      <c r="H10528">
        <v>75.92</v>
      </c>
      <c r="I10528" t="s">
        <v>149</v>
      </c>
      <c r="J10528">
        <v>6</v>
      </c>
      <c r="K10528">
        <v>8</v>
      </c>
      <c r="L10528">
        <v>8</v>
      </c>
      <c r="M10528">
        <v>8</v>
      </c>
      <c r="N10528">
        <v>16</v>
      </c>
      <c r="O10528">
        <v>18</v>
      </c>
      <c r="P10528">
        <v>18</v>
      </c>
      <c r="Q10528">
        <v>18</v>
      </c>
      <c r="R10528">
        <v>1062.07</v>
      </c>
      <c r="S10528">
        <v>1168.05</v>
      </c>
      <c r="T10528">
        <v>1168.05</v>
      </c>
      <c r="U10528">
        <v>1168.05</v>
      </c>
      <c r="V10528">
        <v>6.4997217579999997</v>
      </c>
      <c r="W10528">
        <v>6.4997217579999997</v>
      </c>
      <c r="X10528">
        <v>15.38527397</v>
      </c>
      <c r="Y10528">
        <v>15.38527397</v>
      </c>
    </row>
    <row r="10529" spans="1:25" x14ac:dyDescent="0.3">
      <c r="A10529" s="2">
        <v>45978</v>
      </c>
      <c r="B10529" t="s">
        <v>96</v>
      </c>
      <c r="C10529">
        <v>2917</v>
      </c>
      <c r="D10529">
        <v>18</v>
      </c>
      <c r="E10529">
        <v>4.4089999999999998</v>
      </c>
      <c r="F10529">
        <v>0.61699999999999999</v>
      </c>
      <c r="G10529">
        <v>79.37</v>
      </c>
      <c r="H10529">
        <v>79.37</v>
      </c>
      <c r="I10529" t="s">
        <v>149</v>
      </c>
      <c r="J10529">
        <v>6</v>
      </c>
      <c r="K10529">
        <v>9</v>
      </c>
      <c r="L10529">
        <v>9</v>
      </c>
      <c r="M10529">
        <v>9</v>
      </c>
      <c r="N10529">
        <v>11</v>
      </c>
      <c r="O10529">
        <v>14</v>
      </c>
      <c r="P10529">
        <v>14</v>
      </c>
      <c r="Q10529">
        <v>14</v>
      </c>
      <c r="R10529">
        <v>451.63</v>
      </c>
      <c r="S10529">
        <v>553.59</v>
      </c>
      <c r="T10529">
        <v>553.59</v>
      </c>
      <c r="U10529">
        <v>553.59</v>
      </c>
      <c r="V10529">
        <v>14.337325460000001</v>
      </c>
      <c r="W10529">
        <v>14.337325460000001</v>
      </c>
      <c r="X10529">
        <v>6.9748015619999997</v>
      </c>
      <c r="Y10529">
        <v>6.9748015619999997</v>
      </c>
    </row>
    <row r="10530" spans="1:25" x14ac:dyDescent="0.3">
      <c r="A10530" s="2">
        <v>45978</v>
      </c>
      <c r="B10530" t="s">
        <v>11</v>
      </c>
      <c r="C10530">
        <v>3297</v>
      </c>
      <c r="D10530">
        <v>27</v>
      </c>
      <c r="E10530">
        <v>2.31</v>
      </c>
      <c r="F10530">
        <v>0.81899999999999995</v>
      </c>
      <c r="G10530">
        <v>62.37</v>
      </c>
      <c r="H10530">
        <v>62.37</v>
      </c>
      <c r="I10530" t="s">
        <v>149</v>
      </c>
      <c r="J10530">
        <v>2</v>
      </c>
      <c r="K10530">
        <v>2</v>
      </c>
      <c r="L10530">
        <v>2</v>
      </c>
      <c r="M10530">
        <v>2</v>
      </c>
      <c r="N10530">
        <v>2</v>
      </c>
      <c r="O10530">
        <v>2</v>
      </c>
      <c r="P10530">
        <v>2</v>
      </c>
      <c r="Q10530">
        <v>2</v>
      </c>
      <c r="R10530">
        <v>62.86</v>
      </c>
      <c r="S10530">
        <v>62.86</v>
      </c>
      <c r="T10530">
        <v>62.86</v>
      </c>
      <c r="U10530">
        <v>62.86</v>
      </c>
      <c r="V10530">
        <v>99.220489979999996</v>
      </c>
      <c r="W10530">
        <v>99.220489979999996</v>
      </c>
      <c r="X10530">
        <v>1.0078563410000001</v>
      </c>
      <c r="Y10530">
        <v>1.0078563410000001</v>
      </c>
    </row>
    <row r="10531" spans="1:25" x14ac:dyDescent="0.3">
      <c r="A10531" s="2">
        <v>45978</v>
      </c>
      <c r="B10531" t="s">
        <v>92</v>
      </c>
      <c r="C10531">
        <v>1164</v>
      </c>
      <c r="D10531">
        <v>11</v>
      </c>
      <c r="E10531">
        <v>3.113</v>
      </c>
      <c r="F10531">
        <v>0.94499999999999995</v>
      </c>
      <c r="G10531">
        <v>34.24</v>
      </c>
      <c r="H10531">
        <v>34.24</v>
      </c>
      <c r="I10531" t="s">
        <v>149</v>
      </c>
      <c r="J10531">
        <v>6</v>
      </c>
      <c r="K10531">
        <v>6</v>
      </c>
      <c r="L10531">
        <v>6</v>
      </c>
      <c r="M10531">
        <v>6</v>
      </c>
      <c r="N10531">
        <v>7</v>
      </c>
      <c r="O10531">
        <v>7</v>
      </c>
      <c r="P10531">
        <v>7</v>
      </c>
      <c r="Q10531">
        <v>7</v>
      </c>
      <c r="R10531">
        <v>203.92</v>
      </c>
      <c r="S10531">
        <v>203.92</v>
      </c>
      <c r="T10531">
        <v>203.92</v>
      </c>
      <c r="U10531">
        <v>203.92</v>
      </c>
      <c r="V10531">
        <v>16.790898389999999</v>
      </c>
      <c r="W10531">
        <v>16.790898389999999</v>
      </c>
      <c r="X10531">
        <v>5.955607477</v>
      </c>
      <c r="Y10531">
        <v>5.955607477</v>
      </c>
    </row>
    <row r="10532" spans="1:25" x14ac:dyDescent="0.3">
      <c r="A10532" s="2">
        <v>45978</v>
      </c>
      <c r="B10532" t="s">
        <v>46</v>
      </c>
      <c r="C10532">
        <v>1015</v>
      </c>
      <c r="D10532">
        <v>2</v>
      </c>
      <c r="E10532">
        <v>4.7050000000000001</v>
      </c>
      <c r="F10532">
        <v>0.19700000000000001</v>
      </c>
      <c r="G10532">
        <v>9.41</v>
      </c>
      <c r="H10532">
        <v>9.41</v>
      </c>
      <c r="I10532" t="s">
        <v>149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X10532">
        <v>0</v>
      </c>
      <c r="Y10532">
        <v>0</v>
      </c>
    </row>
    <row r="10533" spans="1:25" x14ac:dyDescent="0.3">
      <c r="A10533" s="2">
        <v>45978</v>
      </c>
      <c r="B10533" t="s">
        <v>74</v>
      </c>
      <c r="C10533">
        <v>1773</v>
      </c>
      <c r="D10533">
        <v>0</v>
      </c>
      <c r="F10533">
        <v>0</v>
      </c>
      <c r="G10533">
        <v>0</v>
      </c>
      <c r="H10533">
        <v>0</v>
      </c>
      <c r="I10533" t="s">
        <v>149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</row>
    <row r="10534" spans="1:25" x14ac:dyDescent="0.3">
      <c r="A10534" s="2">
        <v>45978</v>
      </c>
      <c r="B10534" t="s">
        <v>32</v>
      </c>
      <c r="C10534">
        <v>367</v>
      </c>
      <c r="D10534">
        <v>1</v>
      </c>
      <c r="E10534">
        <v>4.68</v>
      </c>
      <c r="F10534">
        <v>0.27200000000000002</v>
      </c>
      <c r="G10534">
        <v>4.68</v>
      </c>
      <c r="H10534">
        <v>4.68</v>
      </c>
      <c r="I10534" t="s">
        <v>149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X10534">
        <v>0</v>
      </c>
      <c r="Y10534">
        <v>0</v>
      </c>
    </row>
    <row r="10535" spans="1:25" x14ac:dyDescent="0.3">
      <c r="A10535" s="2">
        <v>45978</v>
      </c>
      <c r="B10535" t="s">
        <v>64</v>
      </c>
      <c r="C10535">
        <v>716</v>
      </c>
      <c r="D10535">
        <v>4</v>
      </c>
      <c r="E10535">
        <v>4.1150000000000002</v>
      </c>
      <c r="F10535">
        <v>0.55900000000000005</v>
      </c>
      <c r="G10535">
        <v>16.46</v>
      </c>
      <c r="H10535">
        <v>16.46</v>
      </c>
      <c r="I10535" t="s">
        <v>149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X10535">
        <v>0</v>
      </c>
      <c r="Y10535">
        <v>0</v>
      </c>
    </row>
    <row r="10536" spans="1:25" x14ac:dyDescent="0.3">
      <c r="A10536" s="2">
        <v>45978</v>
      </c>
      <c r="B10536" t="s">
        <v>72</v>
      </c>
      <c r="C10536">
        <v>222</v>
      </c>
      <c r="D10536">
        <v>2</v>
      </c>
      <c r="E10536">
        <v>2.7250000000000001</v>
      </c>
      <c r="F10536">
        <v>0.90100000000000002</v>
      </c>
      <c r="G10536">
        <v>5.45</v>
      </c>
      <c r="H10536">
        <v>5.45</v>
      </c>
      <c r="I10536" t="s">
        <v>149</v>
      </c>
      <c r="J10536">
        <v>2</v>
      </c>
      <c r="K10536">
        <v>2</v>
      </c>
      <c r="L10536">
        <v>2</v>
      </c>
      <c r="M10536">
        <v>2</v>
      </c>
      <c r="N10536">
        <v>2</v>
      </c>
      <c r="O10536">
        <v>2</v>
      </c>
      <c r="P10536">
        <v>2</v>
      </c>
      <c r="Q10536">
        <v>2</v>
      </c>
      <c r="R10536">
        <v>73.86</v>
      </c>
      <c r="S10536">
        <v>73.86</v>
      </c>
      <c r="T10536">
        <v>73.86</v>
      </c>
      <c r="U10536">
        <v>73.86</v>
      </c>
      <c r="V10536">
        <v>7.3788248039999997</v>
      </c>
      <c r="W10536">
        <v>7.3788248039999997</v>
      </c>
      <c r="X10536">
        <v>13.552293580000001</v>
      </c>
      <c r="Y10536">
        <v>13.552293580000001</v>
      </c>
    </row>
    <row r="10537" spans="1:25" x14ac:dyDescent="0.3">
      <c r="A10537" s="2">
        <v>45978</v>
      </c>
      <c r="B10537" t="s">
        <v>106</v>
      </c>
      <c r="C10537">
        <v>366</v>
      </c>
      <c r="D10537">
        <v>3</v>
      </c>
      <c r="E10537">
        <v>3.03</v>
      </c>
      <c r="F10537">
        <v>0.82</v>
      </c>
      <c r="G10537">
        <v>9.09</v>
      </c>
      <c r="H10537">
        <v>9.09</v>
      </c>
      <c r="I10537" t="s">
        <v>149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X10537">
        <v>0</v>
      </c>
      <c r="Y10537">
        <v>0</v>
      </c>
    </row>
    <row r="10538" spans="1:25" x14ac:dyDescent="0.3">
      <c r="A10538" s="2">
        <v>45978</v>
      </c>
      <c r="B10538" t="s">
        <v>54</v>
      </c>
      <c r="C10538">
        <v>649</v>
      </c>
      <c r="D10538">
        <v>2</v>
      </c>
      <c r="E10538">
        <v>4.2300000000000004</v>
      </c>
      <c r="F10538">
        <v>0.308</v>
      </c>
      <c r="G10538">
        <v>8.4600000000000009</v>
      </c>
      <c r="H10538">
        <v>8.4600000000000009</v>
      </c>
      <c r="I10538" t="s">
        <v>149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X10538">
        <v>0</v>
      </c>
      <c r="Y10538">
        <v>0</v>
      </c>
    </row>
    <row r="10539" spans="1:25" x14ac:dyDescent="0.3">
      <c r="A10539" s="2">
        <v>45978</v>
      </c>
      <c r="B10539" t="s">
        <v>82</v>
      </c>
      <c r="C10539">
        <v>153</v>
      </c>
      <c r="D10539">
        <v>0</v>
      </c>
      <c r="F10539">
        <v>0</v>
      </c>
      <c r="G10539">
        <v>0</v>
      </c>
      <c r="H10539">
        <v>0</v>
      </c>
      <c r="I10539" t="s">
        <v>149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</row>
    <row r="10540" spans="1:25" x14ac:dyDescent="0.3">
      <c r="A10540" s="2">
        <v>45978</v>
      </c>
      <c r="B10540" t="s">
        <v>44</v>
      </c>
      <c r="C10540">
        <v>88</v>
      </c>
      <c r="D10540">
        <v>0</v>
      </c>
      <c r="F10540">
        <v>0</v>
      </c>
      <c r="G10540">
        <v>0</v>
      </c>
      <c r="H10540">
        <v>0</v>
      </c>
      <c r="I10540" t="s">
        <v>149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</row>
    <row r="10541" spans="1:25" x14ac:dyDescent="0.3">
      <c r="A10541" s="2">
        <v>45978</v>
      </c>
      <c r="B10541" t="s">
        <v>40</v>
      </c>
      <c r="C10541">
        <v>674</v>
      </c>
      <c r="D10541">
        <v>2</v>
      </c>
      <c r="E10541">
        <v>2.72</v>
      </c>
      <c r="F10541">
        <v>0.29699999999999999</v>
      </c>
      <c r="G10541">
        <v>5.44</v>
      </c>
      <c r="H10541">
        <v>5.44</v>
      </c>
      <c r="I10541" t="s">
        <v>149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X10541">
        <v>0</v>
      </c>
      <c r="Y10541">
        <v>0</v>
      </c>
    </row>
    <row r="10542" spans="1:25" x14ac:dyDescent="0.3">
      <c r="A10542" s="2">
        <v>45978</v>
      </c>
      <c r="B10542" t="s">
        <v>56</v>
      </c>
      <c r="C10542">
        <v>515</v>
      </c>
      <c r="D10542">
        <v>7</v>
      </c>
      <c r="E10542">
        <v>3.0739999999999998</v>
      </c>
      <c r="F10542">
        <v>1.359</v>
      </c>
      <c r="G10542">
        <v>21.52</v>
      </c>
      <c r="H10542">
        <v>21.52</v>
      </c>
      <c r="I10542" t="s">
        <v>149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X10542">
        <v>0</v>
      </c>
      <c r="Y10542">
        <v>0</v>
      </c>
    </row>
    <row r="10543" spans="1:25" x14ac:dyDescent="0.3">
      <c r="A10543" s="2">
        <v>45978</v>
      </c>
      <c r="B10543" t="s">
        <v>76</v>
      </c>
      <c r="C10543">
        <v>738</v>
      </c>
      <c r="D10543">
        <v>0</v>
      </c>
      <c r="F10543">
        <v>0</v>
      </c>
      <c r="G10543">
        <v>0</v>
      </c>
      <c r="H10543">
        <v>0</v>
      </c>
      <c r="I10543" t="s">
        <v>149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</row>
    <row r="10544" spans="1:25" x14ac:dyDescent="0.3">
      <c r="A10544" s="2">
        <v>45978</v>
      </c>
      <c r="B10544" t="s">
        <v>48</v>
      </c>
      <c r="C10544">
        <v>1880</v>
      </c>
      <c r="D10544">
        <v>10</v>
      </c>
      <c r="E10544">
        <v>3.3660000000000001</v>
      </c>
      <c r="F10544">
        <v>0.53200000000000003</v>
      </c>
      <c r="G10544">
        <v>33.659999999999997</v>
      </c>
      <c r="H10544">
        <v>33.659999999999997</v>
      </c>
      <c r="I10544" t="s">
        <v>149</v>
      </c>
      <c r="J10544">
        <v>0</v>
      </c>
      <c r="K10544">
        <v>1</v>
      </c>
      <c r="L10544">
        <v>1</v>
      </c>
      <c r="M10544">
        <v>1</v>
      </c>
      <c r="N10544">
        <v>0</v>
      </c>
      <c r="O10544">
        <v>1</v>
      </c>
      <c r="P10544">
        <v>1</v>
      </c>
      <c r="Q10544">
        <v>1</v>
      </c>
      <c r="R10544">
        <v>0</v>
      </c>
      <c r="S10544">
        <v>21.88</v>
      </c>
      <c r="T10544">
        <v>21.88</v>
      </c>
      <c r="U10544">
        <v>21.88</v>
      </c>
      <c r="V10544">
        <v>153.8391225</v>
      </c>
      <c r="W10544">
        <v>153.8391225</v>
      </c>
      <c r="X10544">
        <v>0.6500297089</v>
      </c>
      <c r="Y10544">
        <v>0.6500297089</v>
      </c>
    </row>
    <row r="10545" spans="1:25" x14ac:dyDescent="0.3">
      <c r="A10545" s="2">
        <v>45978</v>
      </c>
      <c r="B10545" t="s">
        <v>15</v>
      </c>
      <c r="C10545">
        <v>1785</v>
      </c>
      <c r="D10545">
        <v>14</v>
      </c>
      <c r="E10545">
        <v>3.6040000000000001</v>
      </c>
      <c r="F10545">
        <v>0.78400000000000003</v>
      </c>
      <c r="G10545">
        <v>50.45</v>
      </c>
      <c r="H10545">
        <v>50.45</v>
      </c>
      <c r="I10545" t="s">
        <v>149</v>
      </c>
      <c r="J10545">
        <v>5</v>
      </c>
      <c r="K10545">
        <v>6</v>
      </c>
      <c r="L10545">
        <v>6</v>
      </c>
      <c r="M10545">
        <v>6</v>
      </c>
      <c r="N10545">
        <v>6</v>
      </c>
      <c r="O10545">
        <v>7</v>
      </c>
      <c r="P10545">
        <v>7</v>
      </c>
      <c r="Q10545">
        <v>7</v>
      </c>
      <c r="R10545">
        <v>211.89</v>
      </c>
      <c r="S10545">
        <v>248.77</v>
      </c>
      <c r="T10545">
        <v>248.77</v>
      </c>
      <c r="U10545">
        <v>248.77</v>
      </c>
      <c r="V10545">
        <v>20.279776500000001</v>
      </c>
      <c r="W10545">
        <v>20.279776500000001</v>
      </c>
      <c r="X10545">
        <v>4.9310208129999999</v>
      </c>
      <c r="Y10545">
        <v>4.9310208129999999</v>
      </c>
    </row>
    <row r="10546" spans="1:25" x14ac:dyDescent="0.3">
      <c r="A10546" s="2">
        <v>45978</v>
      </c>
      <c r="B10546" t="s">
        <v>24</v>
      </c>
      <c r="C10546">
        <v>2738</v>
      </c>
      <c r="D10546">
        <v>16</v>
      </c>
      <c r="E10546">
        <v>2.1709999999999998</v>
      </c>
      <c r="F10546">
        <v>0.58399999999999996</v>
      </c>
      <c r="G10546">
        <v>34.729999999999997</v>
      </c>
      <c r="H10546">
        <v>34.729999999999997</v>
      </c>
      <c r="I10546" t="s">
        <v>149</v>
      </c>
      <c r="J10546">
        <v>2</v>
      </c>
      <c r="K10546">
        <v>4</v>
      </c>
      <c r="L10546">
        <v>4</v>
      </c>
      <c r="M10546">
        <v>4</v>
      </c>
      <c r="N10546">
        <v>2</v>
      </c>
      <c r="O10546">
        <v>4</v>
      </c>
      <c r="P10546">
        <v>4</v>
      </c>
      <c r="Q10546">
        <v>4</v>
      </c>
      <c r="R10546">
        <v>31.96</v>
      </c>
      <c r="S10546">
        <v>72.819999999999993</v>
      </c>
      <c r="T10546">
        <v>72.819999999999993</v>
      </c>
      <c r="U10546">
        <v>72.819999999999993</v>
      </c>
      <c r="V10546">
        <v>47.692941500000003</v>
      </c>
      <c r="W10546">
        <v>47.692941500000003</v>
      </c>
      <c r="X10546">
        <v>2.0967463290000001</v>
      </c>
      <c r="Y10546">
        <v>2.0967463290000001</v>
      </c>
    </row>
    <row r="10547" spans="1:25" x14ac:dyDescent="0.3">
      <c r="A10547" s="2">
        <v>45978</v>
      </c>
      <c r="B10547" t="s">
        <v>108</v>
      </c>
      <c r="C10547">
        <v>610</v>
      </c>
      <c r="D10547">
        <v>2</v>
      </c>
      <c r="E10547">
        <v>4.6449999999999996</v>
      </c>
      <c r="F10547">
        <v>0.32800000000000001</v>
      </c>
      <c r="G10547">
        <v>9.2899999999999991</v>
      </c>
      <c r="H10547">
        <v>9.2899999999999991</v>
      </c>
      <c r="I10547" t="s">
        <v>149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X10547">
        <v>0</v>
      </c>
      <c r="Y10547">
        <v>0</v>
      </c>
    </row>
    <row r="10548" spans="1:25" x14ac:dyDescent="0.3">
      <c r="A10548" s="2">
        <v>45978</v>
      </c>
      <c r="B10548" t="s">
        <v>62</v>
      </c>
      <c r="C10548">
        <v>815</v>
      </c>
      <c r="D10548">
        <v>6</v>
      </c>
      <c r="E10548">
        <v>2.9849999999999999</v>
      </c>
      <c r="F10548">
        <v>0.73599999999999999</v>
      </c>
      <c r="G10548">
        <v>17.91</v>
      </c>
      <c r="H10548">
        <v>17.91</v>
      </c>
      <c r="I10548" t="s">
        <v>149</v>
      </c>
      <c r="J10548">
        <v>4</v>
      </c>
      <c r="K10548">
        <v>4</v>
      </c>
      <c r="L10548">
        <v>4</v>
      </c>
      <c r="M10548">
        <v>4</v>
      </c>
      <c r="N10548">
        <v>4</v>
      </c>
      <c r="O10548">
        <v>4</v>
      </c>
      <c r="P10548">
        <v>4</v>
      </c>
      <c r="Q10548">
        <v>4</v>
      </c>
      <c r="R10548">
        <v>125.45</v>
      </c>
      <c r="S10548">
        <v>125.45</v>
      </c>
      <c r="T10548">
        <v>125.45</v>
      </c>
      <c r="U10548">
        <v>125.45</v>
      </c>
      <c r="V10548">
        <v>14.276604219999999</v>
      </c>
      <c r="W10548">
        <v>14.276604219999999</v>
      </c>
      <c r="X10548">
        <v>7.0044667780000003</v>
      </c>
      <c r="Y10548">
        <v>7.0044667780000003</v>
      </c>
    </row>
    <row r="10549" spans="1:25" x14ac:dyDescent="0.3">
      <c r="A10549" s="2">
        <v>45978</v>
      </c>
      <c r="B10549" t="s">
        <v>80</v>
      </c>
      <c r="C10549">
        <v>367</v>
      </c>
      <c r="D10549">
        <v>1</v>
      </c>
      <c r="E10549">
        <v>4.8099999999999996</v>
      </c>
      <c r="F10549">
        <v>0.27200000000000002</v>
      </c>
      <c r="G10549">
        <v>4.8099999999999996</v>
      </c>
      <c r="H10549">
        <v>4.8099999999999996</v>
      </c>
      <c r="I10549" t="s">
        <v>149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X10549">
        <v>0</v>
      </c>
      <c r="Y10549">
        <v>0</v>
      </c>
    </row>
    <row r="10550" spans="1:25" x14ac:dyDescent="0.3">
      <c r="A10550" s="2">
        <v>45978</v>
      </c>
      <c r="B10550" t="s">
        <v>38</v>
      </c>
      <c r="C10550">
        <v>547</v>
      </c>
      <c r="D10550">
        <v>0</v>
      </c>
      <c r="F10550">
        <v>0</v>
      </c>
      <c r="G10550">
        <v>0</v>
      </c>
      <c r="H10550">
        <v>0</v>
      </c>
      <c r="I10550" t="s">
        <v>149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</row>
    <row r="10551" spans="1:25" x14ac:dyDescent="0.3">
      <c r="A10551" s="2">
        <v>45978</v>
      </c>
      <c r="B10551" t="s">
        <v>84</v>
      </c>
      <c r="C10551">
        <v>407</v>
      </c>
      <c r="D10551">
        <v>4</v>
      </c>
      <c r="E10551">
        <v>4.3499999999999996</v>
      </c>
      <c r="F10551">
        <v>0.98299999999999998</v>
      </c>
      <c r="G10551">
        <v>17.399999999999999</v>
      </c>
      <c r="H10551">
        <v>17.399999999999999</v>
      </c>
      <c r="I10551" t="s">
        <v>149</v>
      </c>
      <c r="J10551">
        <v>1</v>
      </c>
      <c r="K10551">
        <v>1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34.49</v>
      </c>
      <c r="S10551">
        <v>34.49</v>
      </c>
      <c r="T10551">
        <v>34.49</v>
      </c>
      <c r="U10551">
        <v>34.49</v>
      </c>
      <c r="V10551">
        <v>50.44940562</v>
      </c>
      <c r="W10551">
        <v>50.44940562</v>
      </c>
      <c r="X10551">
        <v>1.9821839080000001</v>
      </c>
      <c r="Y10551">
        <v>1.9821839080000001</v>
      </c>
    </row>
    <row r="10552" spans="1:25" x14ac:dyDescent="0.3">
      <c r="A10552" s="2">
        <v>45978</v>
      </c>
      <c r="B10552" t="s">
        <v>42</v>
      </c>
      <c r="C10552">
        <v>163</v>
      </c>
      <c r="D10552">
        <v>1</v>
      </c>
      <c r="E10552">
        <v>4.3</v>
      </c>
      <c r="F10552">
        <v>0.61299999999999999</v>
      </c>
      <c r="G10552">
        <v>4.3</v>
      </c>
      <c r="H10552">
        <v>4.3</v>
      </c>
      <c r="I10552" t="s">
        <v>149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X10552">
        <v>0</v>
      </c>
      <c r="Y10552">
        <v>0</v>
      </c>
    </row>
    <row r="10553" spans="1:25" x14ac:dyDescent="0.3">
      <c r="A10553" s="2">
        <v>45978</v>
      </c>
      <c r="B10553" t="s">
        <v>11</v>
      </c>
      <c r="C10553">
        <v>188</v>
      </c>
      <c r="D10553">
        <v>0</v>
      </c>
      <c r="F10553">
        <v>0</v>
      </c>
      <c r="G10553">
        <v>0</v>
      </c>
      <c r="H10553">
        <v>0</v>
      </c>
      <c r="I10553" t="s">
        <v>149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</row>
    <row r="10554" spans="1:25" x14ac:dyDescent="0.3">
      <c r="A10554" s="2">
        <v>45978</v>
      </c>
      <c r="B10554" t="s">
        <v>102</v>
      </c>
      <c r="C10554">
        <v>609</v>
      </c>
      <c r="D10554">
        <v>1</v>
      </c>
      <c r="E10554">
        <v>2.04</v>
      </c>
      <c r="F10554">
        <v>0.16400000000000001</v>
      </c>
      <c r="G10554">
        <v>2.04</v>
      </c>
      <c r="H10554">
        <v>2.04</v>
      </c>
      <c r="I10554" t="s">
        <v>149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X10554">
        <v>0</v>
      </c>
      <c r="Y10554">
        <v>0</v>
      </c>
    </row>
    <row r="10555" spans="1:25" x14ac:dyDescent="0.3">
      <c r="A10555" s="2">
        <v>45978</v>
      </c>
      <c r="B10555" t="s">
        <v>98</v>
      </c>
      <c r="C10555">
        <v>2342</v>
      </c>
      <c r="D10555">
        <v>12</v>
      </c>
      <c r="E10555">
        <v>2.7130000000000001</v>
      </c>
      <c r="F10555">
        <v>0.51200000000000001</v>
      </c>
      <c r="G10555">
        <v>32.549999999999997</v>
      </c>
      <c r="H10555">
        <v>32.549999999999997</v>
      </c>
      <c r="I10555" t="s">
        <v>149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X10555">
        <v>0</v>
      </c>
      <c r="Y10555">
        <v>0</v>
      </c>
    </row>
    <row r="10556" spans="1:25" x14ac:dyDescent="0.3">
      <c r="A10556" s="2">
        <v>45978</v>
      </c>
      <c r="B10556" t="s">
        <v>104</v>
      </c>
      <c r="C10556">
        <v>1088</v>
      </c>
      <c r="D10556">
        <v>2</v>
      </c>
      <c r="E10556">
        <v>1.865</v>
      </c>
      <c r="F10556">
        <v>0.184</v>
      </c>
      <c r="G10556">
        <v>3.73</v>
      </c>
      <c r="H10556">
        <v>3.73</v>
      </c>
      <c r="I10556" t="s">
        <v>149</v>
      </c>
      <c r="J10556">
        <v>1</v>
      </c>
      <c r="K10556">
        <v>1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11.49</v>
      </c>
      <c r="S10556">
        <v>11.49</v>
      </c>
      <c r="T10556">
        <v>11.49</v>
      </c>
      <c r="U10556">
        <v>11.49</v>
      </c>
      <c r="V10556">
        <v>32.463011309999999</v>
      </c>
      <c r="W10556">
        <v>32.463011309999999</v>
      </c>
      <c r="X10556">
        <v>3.0804289539999998</v>
      </c>
      <c r="Y10556">
        <v>3.0804289539999998</v>
      </c>
    </row>
    <row r="10557" spans="1:25" x14ac:dyDescent="0.3">
      <c r="A10557" s="2">
        <v>45978</v>
      </c>
      <c r="B10557" t="s">
        <v>100</v>
      </c>
      <c r="C10557">
        <v>1900</v>
      </c>
      <c r="D10557">
        <v>6</v>
      </c>
      <c r="E10557">
        <v>1.8580000000000001</v>
      </c>
      <c r="F10557">
        <v>0.316</v>
      </c>
      <c r="G10557">
        <v>11.15</v>
      </c>
      <c r="H10557">
        <v>11.15</v>
      </c>
      <c r="I10557" t="s">
        <v>149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X10557">
        <v>0</v>
      </c>
      <c r="Y10557">
        <v>0</v>
      </c>
    </row>
    <row r="10558" spans="1:25" x14ac:dyDescent="0.3">
      <c r="A10558" s="2">
        <v>45978</v>
      </c>
      <c r="B10558" t="s">
        <v>42</v>
      </c>
      <c r="C10558">
        <v>5</v>
      </c>
      <c r="D10558">
        <v>0</v>
      </c>
      <c r="F10558">
        <v>0</v>
      </c>
      <c r="G10558">
        <v>0</v>
      </c>
      <c r="H10558">
        <v>0</v>
      </c>
      <c r="I10558" t="s">
        <v>149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</row>
    <row r="10559" spans="1:25" x14ac:dyDescent="0.3">
      <c r="A10559" s="2">
        <v>45978</v>
      </c>
      <c r="B10559" t="s">
        <v>72</v>
      </c>
      <c r="C10559">
        <v>116</v>
      </c>
      <c r="D10559">
        <v>1</v>
      </c>
      <c r="E10559">
        <v>2.7</v>
      </c>
      <c r="F10559">
        <v>0.86199999999999999</v>
      </c>
      <c r="G10559">
        <v>2.7</v>
      </c>
      <c r="H10559">
        <v>2.7</v>
      </c>
      <c r="I10559" t="s">
        <v>149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X10559">
        <v>0</v>
      </c>
      <c r="Y10559">
        <v>0</v>
      </c>
    </row>
    <row r="10560" spans="1:25" x14ac:dyDescent="0.3">
      <c r="A10560" s="2">
        <v>45978</v>
      </c>
      <c r="B10560" t="s">
        <v>84</v>
      </c>
      <c r="C10560">
        <v>13</v>
      </c>
      <c r="D10560">
        <v>0</v>
      </c>
      <c r="F10560">
        <v>0</v>
      </c>
      <c r="G10560">
        <v>0</v>
      </c>
      <c r="H10560">
        <v>0</v>
      </c>
      <c r="I10560" t="s">
        <v>149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</row>
    <row r="10561" spans="1:25" x14ac:dyDescent="0.3">
      <c r="A10561" s="2">
        <v>45978</v>
      </c>
      <c r="B10561" t="s">
        <v>68</v>
      </c>
      <c r="C10561">
        <v>480</v>
      </c>
      <c r="D10561">
        <v>3</v>
      </c>
      <c r="E10561">
        <v>4.2729999999999997</v>
      </c>
      <c r="F10561">
        <v>0.625</v>
      </c>
      <c r="G10561">
        <v>12.82</v>
      </c>
      <c r="H10561">
        <v>12.82</v>
      </c>
      <c r="I10561" t="s">
        <v>149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X10561">
        <v>0</v>
      </c>
      <c r="Y10561">
        <v>0</v>
      </c>
    </row>
    <row r="10562" spans="1:25" x14ac:dyDescent="0.3">
      <c r="A10562" s="2">
        <v>45978</v>
      </c>
      <c r="B10562" t="s">
        <v>64</v>
      </c>
      <c r="C10562">
        <v>135</v>
      </c>
      <c r="D10562">
        <v>3</v>
      </c>
      <c r="E10562">
        <v>2.1669999999999998</v>
      </c>
      <c r="F10562">
        <v>2.222</v>
      </c>
      <c r="G10562">
        <v>6.5</v>
      </c>
      <c r="H10562">
        <v>6.5</v>
      </c>
      <c r="I10562" t="s">
        <v>149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X10562">
        <v>0</v>
      </c>
      <c r="Y10562">
        <v>0</v>
      </c>
    </row>
    <row r="10563" spans="1:25" x14ac:dyDescent="0.3">
      <c r="A10563" s="2">
        <v>45978</v>
      </c>
      <c r="B10563" t="s">
        <v>26</v>
      </c>
      <c r="C10563">
        <v>279</v>
      </c>
      <c r="D10563">
        <v>2</v>
      </c>
      <c r="E10563">
        <v>3.72</v>
      </c>
      <c r="F10563">
        <v>0.71699999999999997</v>
      </c>
      <c r="G10563">
        <v>7.44</v>
      </c>
      <c r="H10563">
        <v>7.44</v>
      </c>
      <c r="I10563" t="s">
        <v>149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X10563">
        <v>0</v>
      </c>
      <c r="Y10563">
        <v>0</v>
      </c>
    </row>
    <row r="10564" spans="1:25" x14ac:dyDescent="0.3">
      <c r="A10564" s="2">
        <v>45978</v>
      </c>
      <c r="B10564" t="s">
        <v>15</v>
      </c>
      <c r="C10564">
        <v>364</v>
      </c>
      <c r="D10564">
        <v>3</v>
      </c>
      <c r="E10564">
        <v>4.8</v>
      </c>
      <c r="F10564">
        <v>0.82399999999999995</v>
      </c>
      <c r="G10564">
        <v>14.4</v>
      </c>
      <c r="H10564">
        <v>14.4</v>
      </c>
      <c r="I10564" t="s">
        <v>149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X10564">
        <v>0</v>
      </c>
      <c r="Y10564">
        <v>0</v>
      </c>
    </row>
    <row r="10565" spans="1:25" x14ac:dyDescent="0.3">
      <c r="A10565" s="2">
        <v>45978</v>
      </c>
      <c r="B10565" t="s">
        <v>36</v>
      </c>
      <c r="C10565">
        <v>171</v>
      </c>
      <c r="D10565">
        <v>0</v>
      </c>
      <c r="F10565">
        <v>0</v>
      </c>
      <c r="G10565">
        <v>0</v>
      </c>
      <c r="H10565">
        <v>0</v>
      </c>
      <c r="I10565" t="s">
        <v>149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</row>
    <row r="10566" spans="1:25" x14ac:dyDescent="0.3">
      <c r="A10566" s="2">
        <v>45978</v>
      </c>
      <c r="B10566" t="s">
        <v>78</v>
      </c>
      <c r="C10566">
        <v>930</v>
      </c>
      <c r="D10566">
        <v>1</v>
      </c>
      <c r="E10566">
        <v>4.91</v>
      </c>
      <c r="F10566">
        <v>0.108</v>
      </c>
      <c r="G10566">
        <v>4.91</v>
      </c>
      <c r="H10566">
        <v>4.91</v>
      </c>
      <c r="I10566" t="s">
        <v>149</v>
      </c>
      <c r="J10566">
        <v>1</v>
      </c>
      <c r="K10566">
        <v>1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26.88</v>
      </c>
      <c r="S10566">
        <v>26.88</v>
      </c>
      <c r="T10566">
        <v>26.88</v>
      </c>
      <c r="U10566">
        <v>26.88</v>
      </c>
      <c r="V10566">
        <v>18.266369050000002</v>
      </c>
      <c r="W10566">
        <v>18.266369050000002</v>
      </c>
      <c r="X10566">
        <v>5.4745417520000004</v>
      </c>
      <c r="Y10566">
        <v>5.4745417520000004</v>
      </c>
    </row>
    <row r="10567" spans="1:25" x14ac:dyDescent="0.3">
      <c r="A10567" s="2">
        <v>45978</v>
      </c>
      <c r="B10567" t="s">
        <v>21</v>
      </c>
      <c r="C10567">
        <v>720</v>
      </c>
      <c r="D10567">
        <v>16</v>
      </c>
      <c r="E10567">
        <v>1.6739999999999999</v>
      </c>
      <c r="F10567">
        <v>2.222</v>
      </c>
      <c r="G10567">
        <v>26.79</v>
      </c>
      <c r="H10567">
        <v>26.79</v>
      </c>
      <c r="I10567" t="s">
        <v>149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X10567">
        <v>0</v>
      </c>
      <c r="Y10567">
        <v>0</v>
      </c>
    </row>
    <row r="10568" spans="1:25" x14ac:dyDescent="0.3">
      <c r="A10568" s="2">
        <v>45978</v>
      </c>
      <c r="B10568" t="s">
        <v>34</v>
      </c>
      <c r="C10568">
        <v>0</v>
      </c>
      <c r="D10568">
        <v>0</v>
      </c>
      <c r="G10568">
        <v>0</v>
      </c>
      <c r="H10568">
        <v>0</v>
      </c>
      <c r="I10568" t="s">
        <v>149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</row>
    <row r="10569" spans="1:25" x14ac:dyDescent="0.3">
      <c r="A10569" s="2">
        <v>45978</v>
      </c>
      <c r="B10569" t="s">
        <v>94</v>
      </c>
      <c r="C10569">
        <v>121</v>
      </c>
      <c r="D10569">
        <v>0</v>
      </c>
      <c r="F10569">
        <v>0</v>
      </c>
      <c r="G10569">
        <v>0</v>
      </c>
      <c r="H10569">
        <v>0</v>
      </c>
      <c r="I10569" t="s">
        <v>149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</row>
    <row r="10570" spans="1:25" x14ac:dyDescent="0.3">
      <c r="A10570" s="2">
        <v>45978</v>
      </c>
      <c r="B10570" t="s">
        <v>17</v>
      </c>
      <c r="C10570">
        <v>15</v>
      </c>
      <c r="D10570">
        <v>0</v>
      </c>
      <c r="F10570">
        <v>0</v>
      </c>
      <c r="G10570">
        <v>0</v>
      </c>
      <c r="H10570">
        <v>0</v>
      </c>
      <c r="I10570" t="s">
        <v>149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</row>
    <row r="10571" spans="1:25" x14ac:dyDescent="0.3">
      <c r="A10571" s="2">
        <v>45978</v>
      </c>
      <c r="B10571" t="s">
        <v>17</v>
      </c>
      <c r="C10571">
        <v>47</v>
      </c>
      <c r="D10571">
        <v>0</v>
      </c>
      <c r="F10571">
        <v>0</v>
      </c>
      <c r="G10571">
        <v>0</v>
      </c>
      <c r="H10571">
        <v>0</v>
      </c>
      <c r="I10571" t="s">
        <v>149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</row>
    <row r="10572" spans="1:25" x14ac:dyDescent="0.3">
      <c r="A10572" s="2">
        <v>45978</v>
      </c>
      <c r="B10572" t="s">
        <v>17</v>
      </c>
      <c r="C10572">
        <v>46</v>
      </c>
      <c r="D10572">
        <v>0</v>
      </c>
      <c r="F10572">
        <v>0</v>
      </c>
      <c r="G10572">
        <v>0</v>
      </c>
      <c r="H10572">
        <v>0</v>
      </c>
      <c r="I10572" t="s">
        <v>149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</row>
    <row r="10573" spans="1:25" x14ac:dyDescent="0.3">
      <c r="A10573" s="2">
        <v>45978</v>
      </c>
      <c r="B10573" t="s">
        <v>17</v>
      </c>
      <c r="C10573">
        <v>15</v>
      </c>
      <c r="D10573">
        <v>0</v>
      </c>
      <c r="F10573">
        <v>0</v>
      </c>
      <c r="G10573">
        <v>0</v>
      </c>
      <c r="H10573">
        <v>0</v>
      </c>
      <c r="I10573" t="s">
        <v>149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</row>
    <row r="10574" spans="1:25" x14ac:dyDescent="0.3">
      <c r="A10574" s="2">
        <v>45978</v>
      </c>
      <c r="B10574" t="s">
        <v>52</v>
      </c>
      <c r="C10574">
        <v>1135</v>
      </c>
      <c r="D10574">
        <v>11</v>
      </c>
      <c r="E10574">
        <v>0.57299999999999995</v>
      </c>
      <c r="F10574">
        <v>0.96899999999999997</v>
      </c>
      <c r="G10574">
        <v>6.3</v>
      </c>
      <c r="H10574">
        <v>6.3</v>
      </c>
      <c r="I10574" t="s">
        <v>149</v>
      </c>
      <c r="J10574">
        <v>2</v>
      </c>
      <c r="K10574">
        <v>3</v>
      </c>
      <c r="L10574">
        <v>3</v>
      </c>
      <c r="M10574">
        <v>3</v>
      </c>
      <c r="N10574">
        <v>2</v>
      </c>
      <c r="O10574">
        <v>3</v>
      </c>
      <c r="P10574">
        <v>3</v>
      </c>
      <c r="Q10574">
        <v>3</v>
      </c>
      <c r="R10574">
        <v>46.86</v>
      </c>
      <c r="S10574">
        <v>60.74</v>
      </c>
      <c r="T10574">
        <v>60.74</v>
      </c>
      <c r="U10574">
        <v>60.74</v>
      </c>
      <c r="V10574">
        <v>10.372077709999999</v>
      </c>
      <c r="W10574">
        <v>10.372077709999999</v>
      </c>
      <c r="X10574">
        <v>9.6412698409999997</v>
      </c>
      <c r="Y10574">
        <v>9.6412698409999997</v>
      </c>
    </row>
    <row r="10575" spans="1:25" x14ac:dyDescent="0.3">
      <c r="A10575" s="2">
        <v>45978</v>
      </c>
      <c r="B10575" t="s">
        <v>52</v>
      </c>
      <c r="C10575">
        <v>1711</v>
      </c>
      <c r="D10575">
        <v>10</v>
      </c>
      <c r="E10575">
        <v>0.45800000000000002</v>
      </c>
      <c r="F10575">
        <v>0.58399999999999996</v>
      </c>
      <c r="G10575">
        <v>4.58</v>
      </c>
      <c r="H10575">
        <v>4.58</v>
      </c>
      <c r="I10575" t="s">
        <v>149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X10575">
        <v>0</v>
      </c>
      <c r="Y10575">
        <v>0</v>
      </c>
    </row>
    <row r="10576" spans="1:25" x14ac:dyDescent="0.3">
      <c r="A10576" s="2">
        <v>45978</v>
      </c>
      <c r="B10576" t="s">
        <v>52</v>
      </c>
      <c r="C10576">
        <v>479</v>
      </c>
      <c r="D10576">
        <v>5</v>
      </c>
      <c r="E10576">
        <v>0.80200000000000005</v>
      </c>
      <c r="F10576">
        <v>1.044</v>
      </c>
      <c r="G10576">
        <v>4.01</v>
      </c>
      <c r="H10576">
        <v>4.01</v>
      </c>
      <c r="I10576" t="s">
        <v>149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X10576">
        <v>0</v>
      </c>
      <c r="Y10576">
        <v>0</v>
      </c>
    </row>
    <row r="10577" spans="1:25" x14ac:dyDescent="0.3">
      <c r="A10577" s="2">
        <v>45978</v>
      </c>
      <c r="B10577" t="s">
        <v>52</v>
      </c>
      <c r="C10577">
        <v>3337</v>
      </c>
      <c r="D10577">
        <v>33</v>
      </c>
      <c r="E10577">
        <v>0.30499999999999999</v>
      </c>
      <c r="F10577">
        <v>0.98899999999999999</v>
      </c>
      <c r="G10577">
        <v>10.07</v>
      </c>
      <c r="H10577">
        <v>10.07</v>
      </c>
      <c r="I10577" t="s">
        <v>149</v>
      </c>
      <c r="J10577">
        <v>3</v>
      </c>
      <c r="K10577">
        <v>4</v>
      </c>
      <c r="L10577">
        <v>4</v>
      </c>
      <c r="M10577">
        <v>4</v>
      </c>
      <c r="N10577">
        <v>4</v>
      </c>
      <c r="O10577">
        <v>5</v>
      </c>
      <c r="P10577">
        <v>5</v>
      </c>
      <c r="Q10577">
        <v>5</v>
      </c>
      <c r="R10577">
        <v>52.74</v>
      </c>
      <c r="S10577">
        <v>64.23</v>
      </c>
      <c r="T10577">
        <v>64.23</v>
      </c>
      <c r="U10577">
        <v>64.23</v>
      </c>
      <c r="V10577">
        <v>15.67803207</v>
      </c>
      <c r="W10577">
        <v>15.67803207</v>
      </c>
      <c r="X10577">
        <v>6.3783515389999996</v>
      </c>
      <c r="Y10577">
        <v>6.3783515389999996</v>
      </c>
    </row>
    <row r="10578" spans="1:25" x14ac:dyDescent="0.3">
      <c r="A10578" s="2">
        <v>45978</v>
      </c>
      <c r="B10578" t="s">
        <v>112</v>
      </c>
      <c r="C10578">
        <v>92</v>
      </c>
      <c r="D10578">
        <v>1</v>
      </c>
      <c r="E10578">
        <v>1.8</v>
      </c>
      <c r="F10578">
        <v>1.087</v>
      </c>
      <c r="G10578">
        <v>1.8</v>
      </c>
      <c r="H10578">
        <v>1.8</v>
      </c>
      <c r="I10578" t="s">
        <v>149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X10578">
        <v>0</v>
      </c>
      <c r="Y10578">
        <v>0</v>
      </c>
    </row>
    <row r="10579" spans="1:25" x14ac:dyDescent="0.3">
      <c r="A10579" s="2">
        <v>45978</v>
      </c>
      <c r="B10579" t="s">
        <v>15</v>
      </c>
      <c r="C10579">
        <v>66</v>
      </c>
      <c r="D10579">
        <v>0</v>
      </c>
      <c r="F10579">
        <v>0</v>
      </c>
      <c r="G10579">
        <v>0</v>
      </c>
      <c r="H10579">
        <v>0</v>
      </c>
      <c r="I10579" t="s">
        <v>149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</row>
    <row r="10580" spans="1:25" x14ac:dyDescent="0.3">
      <c r="A10580" s="2">
        <v>45978</v>
      </c>
      <c r="B10580" t="s">
        <v>112</v>
      </c>
      <c r="C10580">
        <v>583</v>
      </c>
      <c r="D10580">
        <v>8</v>
      </c>
      <c r="E10580">
        <v>1.5</v>
      </c>
      <c r="F10580">
        <v>1.3720000000000001</v>
      </c>
      <c r="G10580">
        <v>12</v>
      </c>
      <c r="H10580">
        <v>12</v>
      </c>
      <c r="I10580" t="s">
        <v>149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X10580">
        <v>0</v>
      </c>
      <c r="Y10580">
        <v>0</v>
      </c>
    </row>
    <row r="10581" spans="1:25" x14ac:dyDescent="0.3">
      <c r="A10581" s="2">
        <v>45978</v>
      </c>
      <c r="B10581" t="s">
        <v>15</v>
      </c>
      <c r="C10581">
        <v>84</v>
      </c>
      <c r="D10581">
        <v>0</v>
      </c>
      <c r="F10581">
        <v>0</v>
      </c>
      <c r="G10581">
        <v>0</v>
      </c>
      <c r="H10581">
        <v>0</v>
      </c>
      <c r="I10581" t="s">
        <v>149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</row>
    <row r="10582" spans="1:25" x14ac:dyDescent="0.3">
      <c r="A10582" s="2">
        <v>45978</v>
      </c>
      <c r="B10582" t="s">
        <v>15</v>
      </c>
      <c r="C10582">
        <v>144</v>
      </c>
      <c r="D10582">
        <v>1</v>
      </c>
      <c r="E10582">
        <v>0.42</v>
      </c>
      <c r="F10582">
        <v>0.69399999999999995</v>
      </c>
      <c r="G10582">
        <v>0.42</v>
      </c>
      <c r="H10582">
        <v>0.42</v>
      </c>
      <c r="I10582" t="s">
        <v>149</v>
      </c>
      <c r="J10582">
        <v>2</v>
      </c>
      <c r="K10582">
        <v>2</v>
      </c>
      <c r="L10582">
        <v>2</v>
      </c>
      <c r="M10582">
        <v>2</v>
      </c>
      <c r="N10582">
        <v>2</v>
      </c>
      <c r="O10582">
        <v>2</v>
      </c>
      <c r="P10582">
        <v>2</v>
      </c>
      <c r="Q10582">
        <v>2</v>
      </c>
      <c r="R10582">
        <v>66.37</v>
      </c>
      <c r="S10582">
        <v>66.37</v>
      </c>
      <c r="T10582">
        <v>66.37</v>
      </c>
      <c r="U10582">
        <v>66.37</v>
      </c>
      <c r="V10582">
        <v>0.63281603129999997</v>
      </c>
      <c r="W10582">
        <v>0.63281603129999997</v>
      </c>
      <c r="X10582">
        <v>158.0238095</v>
      </c>
      <c r="Y10582">
        <v>158.0238095</v>
      </c>
    </row>
    <row r="10583" spans="1:25" x14ac:dyDescent="0.3">
      <c r="A10583" s="2">
        <v>45978</v>
      </c>
      <c r="B10583" t="s">
        <v>112</v>
      </c>
      <c r="C10583">
        <v>451</v>
      </c>
      <c r="D10583">
        <v>5</v>
      </c>
      <c r="E10583">
        <v>1.1220000000000001</v>
      </c>
      <c r="F10583">
        <v>1.109</v>
      </c>
      <c r="G10583">
        <v>5.61</v>
      </c>
      <c r="H10583">
        <v>5.61</v>
      </c>
      <c r="I10583" t="s">
        <v>149</v>
      </c>
      <c r="J10583">
        <v>3</v>
      </c>
      <c r="K10583">
        <v>3</v>
      </c>
      <c r="L10583">
        <v>3</v>
      </c>
      <c r="M10583">
        <v>3</v>
      </c>
      <c r="N10583">
        <v>3</v>
      </c>
      <c r="O10583">
        <v>3</v>
      </c>
      <c r="P10583">
        <v>3</v>
      </c>
      <c r="Q10583">
        <v>3</v>
      </c>
      <c r="R10583">
        <v>81.349999999999994</v>
      </c>
      <c r="S10583">
        <v>81.349999999999994</v>
      </c>
      <c r="T10583">
        <v>81.349999999999994</v>
      </c>
      <c r="U10583">
        <v>81.349999999999994</v>
      </c>
      <c r="V10583">
        <v>6.8961278430000004</v>
      </c>
      <c r="W10583">
        <v>6.8961278430000004</v>
      </c>
      <c r="X10583">
        <v>14.50089127</v>
      </c>
      <c r="Y10583">
        <v>14.50089127</v>
      </c>
    </row>
    <row r="10584" spans="1:25" x14ac:dyDescent="0.3">
      <c r="A10584" s="2">
        <v>45978</v>
      </c>
      <c r="B10584" t="s">
        <v>15</v>
      </c>
      <c r="C10584">
        <v>129</v>
      </c>
      <c r="D10584">
        <v>0</v>
      </c>
      <c r="F10584">
        <v>0</v>
      </c>
      <c r="G10584">
        <v>0</v>
      </c>
      <c r="H10584">
        <v>0</v>
      </c>
      <c r="I10584" t="s">
        <v>149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</row>
    <row r="10585" spans="1:25" x14ac:dyDescent="0.3">
      <c r="A10585" s="2">
        <v>45978</v>
      </c>
      <c r="B10585" t="s">
        <v>112</v>
      </c>
      <c r="C10585">
        <v>1705</v>
      </c>
      <c r="D10585">
        <v>9</v>
      </c>
      <c r="E10585">
        <v>0.751</v>
      </c>
      <c r="F10585">
        <v>0.52800000000000002</v>
      </c>
      <c r="G10585">
        <v>6.76</v>
      </c>
      <c r="H10585">
        <v>6.76</v>
      </c>
      <c r="I10585" t="s">
        <v>149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X10585">
        <v>0</v>
      </c>
      <c r="Y10585">
        <v>0</v>
      </c>
    </row>
    <row r="10586" spans="1:25" x14ac:dyDescent="0.3">
      <c r="A10586" s="2">
        <v>45978</v>
      </c>
      <c r="B10586" t="s">
        <v>100</v>
      </c>
      <c r="C10586">
        <v>9</v>
      </c>
      <c r="D10586">
        <v>0</v>
      </c>
      <c r="F10586">
        <v>0</v>
      </c>
      <c r="G10586">
        <v>0</v>
      </c>
      <c r="H10586">
        <v>0</v>
      </c>
      <c r="I10586" t="s">
        <v>149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</row>
    <row r="10587" spans="1:25" x14ac:dyDescent="0.3">
      <c r="A10587" s="2">
        <v>45978</v>
      </c>
      <c r="B10587" t="s">
        <v>54</v>
      </c>
      <c r="C10587">
        <v>2698</v>
      </c>
      <c r="D10587">
        <v>11</v>
      </c>
      <c r="E10587">
        <v>1.282</v>
      </c>
      <c r="F10587">
        <v>0.40799999999999997</v>
      </c>
      <c r="G10587">
        <v>14.1</v>
      </c>
      <c r="H10587">
        <v>14.1</v>
      </c>
      <c r="I10587" t="s">
        <v>149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X10587">
        <v>0</v>
      </c>
      <c r="Y10587">
        <v>0</v>
      </c>
    </row>
    <row r="10588" spans="1:25" x14ac:dyDescent="0.3">
      <c r="A10588" s="2">
        <v>45978</v>
      </c>
      <c r="B10588" t="s">
        <v>60</v>
      </c>
      <c r="C10588">
        <v>1330</v>
      </c>
      <c r="D10588">
        <v>15</v>
      </c>
      <c r="E10588">
        <v>0.92900000000000005</v>
      </c>
      <c r="F10588">
        <v>1.1279999999999999</v>
      </c>
      <c r="G10588">
        <v>13.94</v>
      </c>
      <c r="H10588">
        <v>13.94</v>
      </c>
      <c r="I10588" t="s">
        <v>149</v>
      </c>
      <c r="J10588">
        <v>2</v>
      </c>
      <c r="K10588">
        <v>2</v>
      </c>
      <c r="L10588">
        <v>2</v>
      </c>
      <c r="M10588">
        <v>2</v>
      </c>
      <c r="N10588">
        <v>2</v>
      </c>
      <c r="O10588">
        <v>2</v>
      </c>
      <c r="P10588">
        <v>2</v>
      </c>
      <c r="Q10588">
        <v>2</v>
      </c>
      <c r="R10588">
        <v>76.98</v>
      </c>
      <c r="S10588">
        <v>76.98</v>
      </c>
      <c r="T10588">
        <v>76.98</v>
      </c>
      <c r="U10588">
        <v>76.98</v>
      </c>
      <c r="V10588">
        <v>18.108599640000001</v>
      </c>
      <c r="W10588">
        <v>18.108599640000001</v>
      </c>
      <c r="X10588">
        <v>5.522238164</v>
      </c>
      <c r="Y10588">
        <v>5.522238164</v>
      </c>
    </row>
    <row r="10589" spans="1:25" x14ac:dyDescent="0.3">
      <c r="A10589" s="2">
        <v>45978</v>
      </c>
      <c r="B10589" t="s">
        <v>60</v>
      </c>
      <c r="C10589">
        <v>2750</v>
      </c>
      <c r="D10589">
        <v>24</v>
      </c>
      <c r="E10589">
        <v>0.93799999999999994</v>
      </c>
      <c r="F10589">
        <v>0.873</v>
      </c>
      <c r="G10589">
        <v>22.52</v>
      </c>
      <c r="H10589">
        <v>22.52</v>
      </c>
      <c r="I10589" t="s">
        <v>149</v>
      </c>
      <c r="J10589">
        <v>3</v>
      </c>
      <c r="K10589">
        <v>3</v>
      </c>
      <c r="L10589">
        <v>3</v>
      </c>
      <c r="M10589">
        <v>3</v>
      </c>
      <c r="N10589">
        <v>3</v>
      </c>
      <c r="O10589">
        <v>3</v>
      </c>
      <c r="P10589">
        <v>3</v>
      </c>
      <c r="Q10589">
        <v>3</v>
      </c>
      <c r="R10589">
        <v>72.64</v>
      </c>
      <c r="S10589">
        <v>72.64</v>
      </c>
      <c r="T10589">
        <v>72.64</v>
      </c>
      <c r="U10589">
        <v>72.64</v>
      </c>
      <c r="V10589">
        <v>31.00220264</v>
      </c>
      <c r="W10589">
        <v>31.00220264</v>
      </c>
      <c r="X10589">
        <v>3.2255772650000001</v>
      </c>
      <c r="Y10589">
        <v>3.2255772650000001</v>
      </c>
    </row>
    <row r="10590" spans="1:25" x14ac:dyDescent="0.3">
      <c r="A10590" s="2">
        <v>45978</v>
      </c>
      <c r="B10590" t="s">
        <v>100</v>
      </c>
      <c r="C10590">
        <v>20</v>
      </c>
      <c r="D10590">
        <v>0</v>
      </c>
      <c r="F10590">
        <v>0</v>
      </c>
      <c r="G10590">
        <v>0</v>
      </c>
      <c r="H10590">
        <v>0</v>
      </c>
      <c r="I10590" t="s">
        <v>149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</row>
    <row r="10591" spans="1:25" x14ac:dyDescent="0.3">
      <c r="A10591" s="2">
        <v>45978</v>
      </c>
      <c r="B10591" t="s">
        <v>54</v>
      </c>
      <c r="C10591">
        <v>3113</v>
      </c>
      <c r="D10591">
        <v>20</v>
      </c>
      <c r="E10591">
        <v>1.175</v>
      </c>
      <c r="F10591">
        <v>0.64200000000000002</v>
      </c>
      <c r="G10591">
        <v>23.49</v>
      </c>
      <c r="H10591">
        <v>23.49</v>
      </c>
      <c r="I10591" t="s">
        <v>149</v>
      </c>
      <c r="J10591">
        <v>8</v>
      </c>
      <c r="K10591">
        <v>8</v>
      </c>
      <c r="L10591">
        <v>8</v>
      </c>
      <c r="M10591">
        <v>8</v>
      </c>
      <c r="N10591">
        <v>8</v>
      </c>
      <c r="O10591">
        <v>8</v>
      </c>
      <c r="P10591">
        <v>8</v>
      </c>
      <c r="Q10591">
        <v>8</v>
      </c>
      <c r="R10591">
        <v>275.08999999999997</v>
      </c>
      <c r="S10591">
        <v>275.08999999999997</v>
      </c>
      <c r="T10591">
        <v>275.08999999999997</v>
      </c>
      <c r="U10591">
        <v>275.08999999999997</v>
      </c>
      <c r="V10591">
        <v>8.5390235919999995</v>
      </c>
      <c r="W10591">
        <v>8.5390235919999995</v>
      </c>
      <c r="X10591">
        <v>11.71094083</v>
      </c>
      <c r="Y10591">
        <v>11.71094083</v>
      </c>
    </row>
    <row r="10592" spans="1:25" x14ac:dyDescent="0.3">
      <c r="A10592" s="2">
        <v>45978</v>
      </c>
      <c r="B10592" t="s">
        <v>100</v>
      </c>
      <c r="C10592">
        <v>5</v>
      </c>
      <c r="D10592">
        <v>0</v>
      </c>
      <c r="F10592">
        <v>0</v>
      </c>
      <c r="G10592">
        <v>0</v>
      </c>
      <c r="H10592">
        <v>0</v>
      </c>
      <c r="I10592" t="s">
        <v>149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</row>
    <row r="10593" spans="1:25" x14ac:dyDescent="0.3">
      <c r="A10593" s="2">
        <v>45978</v>
      </c>
      <c r="B10593" t="s">
        <v>54</v>
      </c>
      <c r="C10593">
        <v>376</v>
      </c>
      <c r="D10593">
        <v>7</v>
      </c>
      <c r="E10593">
        <v>1.2170000000000001</v>
      </c>
      <c r="F10593">
        <v>1.8620000000000001</v>
      </c>
      <c r="G10593">
        <v>8.52</v>
      </c>
      <c r="H10593">
        <v>8.52</v>
      </c>
      <c r="I10593" t="s">
        <v>149</v>
      </c>
      <c r="J10593">
        <v>4</v>
      </c>
      <c r="K10593">
        <v>5</v>
      </c>
      <c r="L10593">
        <v>5</v>
      </c>
      <c r="M10593">
        <v>5</v>
      </c>
      <c r="N10593">
        <v>4</v>
      </c>
      <c r="O10593">
        <v>5</v>
      </c>
      <c r="P10593">
        <v>5</v>
      </c>
      <c r="Q10593">
        <v>5</v>
      </c>
      <c r="R10593">
        <v>102.13</v>
      </c>
      <c r="S10593">
        <v>127.11</v>
      </c>
      <c r="T10593">
        <v>127.11</v>
      </c>
      <c r="U10593">
        <v>127.11</v>
      </c>
      <c r="V10593">
        <v>6.7028557940000004</v>
      </c>
      <c r="W10593">
        <v>6.7028557940000004</v>
      </c>
      <c r="X10593">
        <v>14.91901408</v>
      </c>
      <c r="Y10593">
        <v>14.91901408</v>
      </c>
    </row>
    <row r="10594" spans="1:25" x14ac:dyDescent="0.3">
      <c r="A10594" s="2">
        <v>45978</v>
      </c>
      <c r="B10594" t="s">
        <v>60</v>
      </c>
      <c r="C10594">
        <v>657</v>
      </c>
      <c r="D10594">
        <v>5</v>
      </c>
      <c r="E10594">
        <v>0.90600000000000003</v>
      </c>
      <c r="F10594">
        <v>0.76100000000000001</v>
      </c>
      <c r="G10594">
        <v>4.53</v>
      </c>
      <c r="H10594">
        <v>4.53</v>
      </c>
      <c r="I10594" t="s">
        <v>149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X10594">
        <v>0</v>
      </c>
      <c r="Y10594">
        <v>0</v>
      </c>
    </row>
    <row r="10595" spans="1:25" x14ac:dyDescent="0.3">
      <c r="A10595" s="2">
        <v>45978</v>
      </c>
      <c r="B10595" t="s">
        <v>54</v>
      </c>
      <c r="C10595">
        <v>9021</v>
      </c>
      <c r="D10595">
        <v>30</v>
      </c>
      <c r="E10595">
        <v>0.67800000000000005</v>
      </c>
      <c r="F10595">
        <v>0.33300000000000002</v>
      </c>
      <c r="G10595">
        <v>20.34</v>
      </c>
      <c r="H10595">
        <v>20.34</v>
      </c>
      <c r="I10595" t="s">
        <v>149</v>
      </c>
      <c r="J10595">
        <v>1</v>
      </c>
      <c r="K10595">
        <v>2</v>
      </c>
      <c r="L10595">
        <v>2</v>
      </c>
      <c r="M10595">
        <v>2</v>
      </c>
      <c r="N10595">
        <v>1</v>
      </c>
      <c r="O10595">
        <v>2</v>
      </c>
      <c r="P10595">
        <v>2</v>
      </c>
      <c r="Q10595">
        <v>2</v>
      </c>
      <c r="R10595">
        <v>34.49</v>
      </c>
      <c r="S10595">
        <v>57.37</v>
      </c>
      <c r="T10595">
        <v>57.37</v>
      </c>
      <c r="U10595">
        <v>57.37</v>
      </c>
      <c r="V10595">
        <v>35.45407007</v>
      </c>
      <c r="W10595">
        <v>35.45407007</v>
      </c>
      <c r="X10595">
        <v>2.8205506389999999</v>
      </c>
      <c r="Y10595">
        <v>2.8205506389999999</v>
      </c>
    </row>
    <row r="10596" spans="1:25" x14ac:dyDescent="0.3">
      <c r="A10596" s="2">
        <v>45978</v>
      </c>
      <c r="B10596" t="s">
        <v>100</v>
      </c>
      <c r="C10596">
        <v>20</v>
      </c>
      <c r="D10596">
        <v>0</v>
      </c>
      <c r="F10596">
        <v>0</v>
      </c>
      <c r="G10596">
        <v>0</v>
      </c>
      <c r="H10596">
        <v>0</v>
      </c>
      <c r="I10596" t="s">
        <v>149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</row>
    <row r="10597" spans="1:25" x14ac:dyDescent="0.3">
      <c r="A10597" s="2">
        <v>45978</v>
      </c>
      <c r="B10597" t="s">
        <v>60</v>
      </c>
      <c r="C10597">
        <v>4765</v>
      </c>
      <c r="D10597">
        <v>30</v>
      </c>
      <c r="E10597">
        <v>0.63200000000000001</v>
      </c>
      <c r="F10597">
        <v>0.63</v>
      </c>
      <c r="G10597">
        <v>18.97</v>
      </c>
      <c r="H10597">
        <v>18.97</v>
      </c>
      <c r="I10597" t="s">
        <v>149</v>
      </c>
      <c r="J10597">
        <v>5</v>
      </c>
      <c r="K10597">
        <v>5</v>
      </c>
      <c r="L10597">
        <v>5</v>
      </c>
      <c r="M10597">
        <v>5</v>
      </c>
      <c r="N10597">
        <v>5</v>
      </c>
      <c r="O10597">
        <v>5</v>
      </c>
      <c r="P10597">
        <v>5</v>
      </c>
      <c r="Q10597">
        <v>5</v>
      </c>
      <c r="R10597">
        <v>110.01</v>
      </c>
      <c r="S10597">
        <v>110.01</v>
      </c>
      <c r="T10597">
        <v>110.01</v>
      </c>
      <c r="U10597">
        <v>110.01</v>
      </c>
      <c r="V10597">
        <v>17.243886920000001</v>
      </c>
      <c r="W10597">
        <v>17.243886920000001</v>
      </c>
      <c r="X10597">
        <v>5.7991565630000004</v>
      </c>
      <c r="Y10597">
        <v>5.7991565630000004</v>
      </c>
    </row>
    <row r="10598" spans="1:25" x14ac:dyDescent="0.3">
      <c r="A10598" s="2">
        <v>45978</v>
      </c>
      <c r="B10598" t="s">
        <v>48</v>
      </c>
      <c r="C10598">
        <v>292</v>
      </c>
      <c r="D10598">
        <v>7</v>
      </c>
      <c r="E10598">
        <v>1.6559999999999999</v>
      </c>
      <c r="F10598">
        <v>2.3969999999999998</v>
      </c>
      <c r="G10598">
        <v>11.59</v>
      </c>
      <c r="H10598">
        <v>11.59</v>
      </c>
      <c r="I10598" t="s">
        <v>149</v>
      </c>
      <c r="J10598">
        <v>0</v>
      </c>
      <c r="K10598">
        <v>1</v>
      </c>
      <c r="L10598">
        <v>1</v>
      </c>
      <c r="M10598">
        <v>1</v>
      </c>
      <c r="N10598">
        <v>0</v>
      </c>
      <c r="O10598">
        <v>2</v>
      </c>
      <c r="P10598">
        <v>2</v>
      </c>
      <c r="Q10598">
        <v>2</v>
      </c>
      <c r="R10598">
        <v>0</v>
      </c>
      <c r="S10598">
        <v>56.98</v>
      </c>
      <c r="T10598">
        <v>56.98</v>
      </c>
      <c r="U10598">
        <v>56.98</v>
      </c>
      <c r="V10598">
        <v>20.34047034</v>
      </c>
      <c r="W10598">
        <v>20.34047034</v>
      </c>
      <c r="X10598">
        <v>4.9163071609999998</v>
      </c>
      <c r="Y10598">
        <v>4.9163071609999998</v>
      </c>
    </row>
    <row r="10599" spans="1:25" x14ac:dyDescent="0.3">
      <c r="A10599" s="2">
        <v>45978</v>
      </c>
      <c r="B10599" t="s">
        <v>48</v>
      </c>
      <c r="C10599">
        <v>382</v>
      </c>
      <c r="D10599">
        <v>3</v>
      </c>
      <c r="E10599">
        <v>0.73</v>
      </c>
      <c r="F10599">
        <v>0.78500000000000003</v>
      </c>
      <c r="G10599">
        <v>2.19</v>
      </c>
      <c r="H10599">
        <v>2.19</v>
      </c>
      <c r="I10599" t="s">
        <v>149</v>
      </c>
      <c r="J10599">
        <v>1</v>
      </c>
      <c r="K10599">
        <v>1</v>
      </c>
      <c r="L10599">
        <v>1</v>
      </c>
      <c r="M10599">
        <v>1</v>
      </c>
      <c r="N10599">
        <v>1</v>
      </c>
      <c r="O10599">
        <v>1</v>
      </c>
      <c r="P10599">
        <v>1</v>
      </c>
      <c r="Q10599">
        <v>1</v>
      </c>
      <c r="R10599">
        <v>28.49</v>
      </c>
      <c r="S10599">
        <v>28.49</v>
      </c>
      <c r="T10599">
        <v>28.49</v>
      </c>
      <c r="U10599">
        <v>28.49</v>
      </c>
      <c r="V10599">
        <v>7.6869076869999997</v>
      </c>
      <c r="W10599">
        <v>7.6869076869999997</v>
      </c>
      <c r="X10599">
        <v>13.00913242</v>
      </c>
      <c r="Y10599">
        <v>13.00913242</v>
      </c>
    </row>
    <row r="10600" spans="1:25" x14ac:dyDescent="0.3">
      <c r="A10600" s="2">
        <v>45978</v>
      </c>
      <c r="B10600" t="s">
        <v>48</v>
      </c>
      <c r="C10600">
        <v>346</v>
      </c>
      <c r="D10600">
        <v>5</v>
      </c>
      <c r="E10600">
        <v>1.4319999999999999</v>
      </c>
      <c r="F10600">
        <v>1.4450000000000001</v>
      </c>
      <c r="G10600">
        <v>7.16</v>
      </c>
      <c r="H10600">
        <v>7.16</v>
      </c>
      <c r="I10600" t="s">
        <v>149</v>
      </c>
      <c r="J10600">
        <v>1</v>
      </c>
      <c r="K10600">
        <v>1</v>
      </c>
      <c r="L10600">
        <v>1</v>
      </c>
      <c r="M10600">
        <v>1</v>
      </c>
      <c r="N10600">
        <v>2</v>
      </c>
      <c r="O10600">
        <v>2</v>
      </c>
      <c r="P10600">
        <v>2</v>
      </c>
      <c r="Q10600">
        <v>2</v>
      </c>
      <c r="R10600">
        <v>59.76</v>
      </c>
      <c r="S10600">
        <v>59.76</v>
      </c>
      <c r="T10600">
        <v>59.76</v>
      </c>
      <c r="U10600">
        <v>59.76</v>
      </c>
      <c r="V10600">
        <v>11.981258370000001</v>
      </c>
      <c r="W10600">
        <v>11.981258370000001</v>
      </c>
      <c r="X10600">
        <v>8.3463687150000005</v>
      </c>
      <c r="Y10600">
        <v>8.3463687150000005</v>
      </c>
    </row>
    <row r="10601" spans="1:25" x14ac:dyDescent="0.3">
      <c r="A10601" s="2">
        <v>45978</v>
      </c>
      <c r="B10601" t="s">
        <v>48</v>
      </c>
      <c r="C10601">
        <v>985</v>
      </c>
      <c r="D10601">
        <v>2</v>
      </c>
      <c r="E10601">
        <v>0.72</v>
      </c>
      <c r="F10601">
        <v>0.20300000000000001</v>
      </c>
      <c r="G10601">
        <v>1.44</v>
      </c>
      <c r="H10601">
        <v>1.44</v>
      </c>
      <c r="I10601" t="s">
        <v>149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X10601">
        <v>0</v>
      </c>
      <c r="Y10601">
        <v>0</v>
      </c>
    </row>
    <row r="10602" spans="1:25" x14ac:dyDescent="0.3">
      <c r="A10602" s="2">
        <v>45978</v>
      </c>
      <c r="B10602" t="s">
        <v>19</v>
      </c>
      <c r="C10602">
        <v>19</v>
      </c>
      <c r="D10602">
        <v>0</v>
      </c>
      <c r="F10602">
        <v>0</v>
      </c>
      <c r="G10602">
        <v>0</v>
      </c>
      <c r="H10602">
        <v>0</v>
      </c>
      <c r="I10602" t="s">
        <v>149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</row>
    <row r="10603" spans="1:25" x14ac:dyDescent="0.3">
      <c r="A10603" s="2">
        <v>45978</v>
      </c>
      <c r="B10603" t="s">
        <v>90</v>
      </c>
      <c r="C10603">
        <v>8</v>
      </c>
      <c r="D10603">
        <v>0</v>
      </c>
      <c r="F10603">
        <v>0</v>
      </c>
      <c r="G10603">
        <v>0</v>
      </c>
      <c r="H10603">
        <v>0</v>
      </c>
      <c r="I10603" t="s">
        <v>149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</row>
    <row r="10604" spans="1:25" x14ac:dyDescent="0.3">
      <c r="A10604" s="2">
        <v>45978</v>
      </c>
      <c r="B10604" t="s">
        <v>19</v>
      </c>
      <c r="C10604">
        <v>51</v>
      </c>
      <c r="D10604">
        <v>0</v>
      </c>
      <c r="F10604">
        <v>0</v>
      </c>
      <c r="G10604">
        <v>0</v>
      </c>
      <c r="H10604">
        <v>0</v>
      </c>
      <c r="I10604" t="s">
        <v>149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</row>
    <row r="10605" spans="1:25" x14ac:dyDescent="0.3">
      <c r="A10605" s="2">
        <v>45978</v>
      </c>
      <c r="B10605" t="s">
        <v>90</v>
      </c>
      <c r="C10605">
        <v>20</v>
      </c>
      <c r="D10605">
        <v>1</v>
      </c>
      <c r="E10605">
        <v>0.51</v>
      </c>
      <c r="F10605">
        <v>5</v>
      </c>
      <c r="G10605">
        <v>0.51</v>
      </c>
      <c r="H10605">
        <v>0.51</v>
      </c>
      <c r="I10605" t="s">
        <v>149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X10605">
        <v>0</v>
      </c>
      <c r="Y10605">
        <v>0</v>
      </c>
    </row>
    <row r="10606" spans="1:25" x14ac:dyDescent="0.3">
      <c r="A10606" s="2">
        <v>45978</v>
      </c>
      <c r="B10606" t="s">
        <v>19</v>
      </c>
      <c r="C10606">
        <v>28</v>
      </c>
      <c r="D10606">
        <v>0</v>
      </c>
      <c r="F10606">
        <v>0</v>
      </c>
      <c r="G10606">
        <v>0</v>
      </c>
      <c r="H10606">
        <v>0</v>
      </c>
      <c r="I10606" t="s">
        <v>149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</row>
    <row r="10607" spans="1:25" x14ac:dyDescent="0.3">
      <c r="A10607" s="2">
        <v>45978</v>
      </c>
      <c r="B10607" t="s">
        <v>90</v>
      </c>
      <c r="C10607">
        <v>15</v>
      </c>
      <c r="D10607">
        <v>0</v>
      </c>
      <c r="F10607">
        <v>0</v>
      </c>
      <c r="G10607">
        <v>0</v>
      </c>
      <c r="H10607">
        <v>0</v>
      </c>
      <c r="I10607" t="s">
        <v>149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</row>
    <row r="10608" spans="1:25" x14ac:dyDescent="0.3">
      <c r="A10608" s="2">
        <v>45978</v>
      </c>
      <c r="B10608" t="s">
        <v>19</v>
      </c>
      <c r="C10608">
        <v>251</v>
      </c>
      <c r="D10608">
        <v>0</v>
      </c>
      <c r="F10608">
        <v>0</v>
      </c>
      <c r="G10608">
        <v>0</v>
      </c>
      <c r="H10608">
        <v>0</v>
      </c>
      <c r="I10608" t="s">
        <v>149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</row>
    <row r="10609" spans="1:25" x14ac:dyDescent="0.3">
      <c r="A10609" s="2">
        <v>45978</v>
      </c>
      <c r="B10609" t="s">
        <v>90</v>
      </c>
      <c r="C10609">
        <v>13</v>
      </c>
      <c r="D10609">
        <v>0</v>
      </c>
      <c r="F10609">
        <v>0</v>
      </c>
      <c r="G10609">
        <v>0</v>
      </c>
      <c r="H10609">
        <v>0</v>
      </c>
      <c r="I10609" t="s">
        <v>149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</row>
    <row r="10610" spans="1:25" x14ac:dyDescent="0.3">
      <c r="A10610" s="2">
        <v>45978</v>
      </c>
      <c r="B10610" t="s">
        <v>58</v>
      </c>
      <c r="C10610">
        <v>728</v>
      </c>
      <c r="D10610">
        <v>10</v>
      </c>
      <c r="E10610">
        <v>0.95599999999999996</v>
      </c>
      <c r="F10610">
        <v>1.3740000000000001</v>
      </c>
      <c r="G10610">
        <v>9.56</v>
      </c>
      <c r="H10610">
        <v>9.56</v>
      </c>
      <c r="I10610" t="s">
        <v>149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X10610">
        <v>0</v>
      </c>
      <c r="Y10610">
        <v>0</v>
      </c>
    </row>
    <row r="10611" spans="1:25" x14ac:dyDescent="0.3">
      <c r="A10611" s="2">
        <v>45978</v>
      </c>
      <c r="B10611" t="s">
        <v>110</v>
      </c>
      <c r="C10611">
        <v>519</v>
      </c>
      <c r="D10611">
        <v>5</v>
      </c>
      <c r="E10611">
        <v>1.286</v>
      </c>
      <c r="F10611">
        <v>0.96299999999999997</v>
      </c>
      <c r="G10611">
        <v>6.43</v>
      </c>
      <c r="H10611">
        <v>6.43</v>
      </c>
      <c r="I10611" t="s">
        <v>149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X10611">
        <v>0</v>
      </c>
      <c r="Y10611">
        <v>0</v>
      </c>
    </row>
    <row r="10612" spans="1:25" x14ac:dyDescent="0.3">
      <c r="A10612" s="2">
        <v>45978</v>
      </c>
      <c r="B10612" t="s">
        <v>34</v>
      </c>
      <c r="C10612">
        <v>497</v>
      </c>
      <c r="D10612">
        <v>3</v>
      </c>
      <c r="E10612">
        <v>0.92300000000000004</v>
      </c>
      <c r="F10612">
        <v>0.60399999999999998</v>
      </c>
      <c r="G10612">
        <v>2.77</v>
      </c>
      <c r="H10612">
        <v>2.77</v>
      </c>
      <c r="I10612" t="s">
        <v>149</v>
      </c>
      <c r="J10612">
        <v>1</v>
      </c>
      <c r="K10612">
        <v>1</v>
      </c>
      <c r="L10612">
        <v>1</v>
      </c>
      <c r="M10612">
        <v>1</v>
      </c>
      <c r="N10612">
        <v>1</v>
      </c>
      <c r="O10612">
        <v>1</v>
      </c>
      <c r="P10612">
        <v>1</v>
      </c>
      <c r="Q10612">
        <v>1</v>
      </c>
      <c r="R10612">
        <v>18.88</v>
      </c>
      <c r="S10612">
        <v>18.88</v>
      </c>
      <c r="T10612">
        <v>18.88</v>
      </c>
      <c r="U10612">
        <v>18.88</v>
      </c>
      <c r="V10612">
        <v>14.671610169999999</v>
      </c>
      <c r="W10612">
        <v>14.671610169999999</v>
      </c>
      <c r="X10612">
        <v>6.815884477</v>
      </c>
      <c r="Y10612">
        <v>6.815884477</v>
      </c>
    </row>
    <row r="10613" spans="1:25" x14ac:dyDescent="0.3">
      <c r="A10613" s="2">
        <v>45978</v>
      </c>
      <c r="B10613" t="s">
        <v>28</v>
      </c>
      <c r="C10613">
        <v>20</v>
      </c>
      <c r="D10613">
        <v>1</v>
      </c>
      <c r="E10613">
        <v>1.35</v>
      </c>
      <c r="F10613">
        <v>5</v>
      </c>
      <c r="G10613">
        <v>1.35</v>
      </c>
      <c r="H10613">
        <v>1.35</v>
      </c>
      <c r="I10613" t="s">
        <v>149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X10613">
        <v>0</v>
      </c>
      <c r="Y10613">
        <v>0</v>
      </c>
    </row>
    <row r="10614" spans="1:25" x14ac:dyDescent="0.3">
      <c r="A10614" s="2">
        <v>45978</v>
      </c>
      <c r="B10614" t="s">
        <v>58</v>
      </c>
      <c r="C10614">
        <v>1177</v>
      </c>
      <c r="D10614">
        <v>10</v>
      </c>
      <c r="E10614">
        <v>0.82299999999999995</v>
      </c>
      <c r="F10614">
        <v>0.85</v>
      </c>
      <c r="G10614">
        <v>8.23</v>
      </c>
      <c r="H10614">
        <v>8.23</v>
      </c>
      <c r="I10614" t="s">
        <v>149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X10614">
        <v>0</v>
      </c>
      <c r="Y10614">
        <v>0</v>
      </c>
    </row>
    <row r="10615" spans="1:25" x14ac:dyDescent="0.3">
      <c r="A10615" s="2">
        <v>45978</v>
      </c>
      <c r="B10615" t="s">
        <v>110</v>
      </c>
      <c r="C10615">
        <v>373</v>
      </c>
      <c r="D10615">
        <v>5</v>
      </c>
      <c r="E10615">
        <v>1.1459999999999999</v>
      </c>
      <c r="F10615">
        <v>1.34</v>
      </c>
      <c r="G10615">
        <v>5.73</v>
      </c>
      <c r="H10615">
        <v>5.73</v>
      </c>
      <c r="I10615" t="s">
        <v>149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X10615">
        <v>0</v>
      </c>
      <c r="Y10615">
        <v>0</v>
      </c>
    </row>
    <row r="10616" spans="1:25" x14ac:dyDescent="0.3">
      <c r="A10616" s="2">
        <v>45978</v>
      </c>
      <c r="B10616" t="s">
        <v>34</v>
      </c>
      <c r="C10616">
        <v>1096</v>
      </c>
      <c r="D10616">
        <v>8</v>
      </c>
      <c r="E10616">
        <v>1.343</v>
      </c>
      <c r="F10616">
        <v>0.73</v>
      </c>
      <c r="G10616">
        <v>10.74</v>
      </c>
      <c r="H10616">
        <v>10.74</v>
      </c>
      <c r="I10616" t="s">
        <v>149</v>
      </c>
      <c r="J10616">
        <v>1</v>
      </c>
      <c r="K10616">
        <v>1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</v>
      </c>
      <c r="R10616">
        <v>31.88</v>
      </c>
      <c r="S10616">
        <v>31.88</v>
      </c>
      <c r="T10616">
        <v>31.88</v>
      </c>
      <c r="U10616">
        <v>31.88</v>
      </c>
      <c r="V10616">
        <v>33.688833119999998</v>
      </c>
      <c r="W10616">
        <v>33.688833119999998</v>
      </c>
      <c r="X10616">
        <v>2.9683426439999998</v>
      </c>
      <c r="Y10616">
        <v>2.9683426439999998</v>
      </c>
    </row>
    <row r="10617" spans="1:25" x14ac:dyDescent="0.3">
      <c r="A10617" s="2">
        <v>45978</v>
      </c>
      <c r="B10617" t="s">
        <v>28</v>
      </c>
      <c r="C10617">
        <v>265</v>
      </c>
      <c r="D10617">
        <v>0</v>
      </c>
      <c r="F10617">
        <v>0</v>
      </c>
      <c r="G10617">
        <v>0</v>
      </c>
      <c r="H10617">
        <v>0</v>
      </c>
      <c r="I10617" t="s">
        <v>149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</row>
    <row r="10618" spans="1:25" x14ac:dyDescent="0.3">
      <c r="A10618" s="2">
        <v>45978</v>
      </c>
      <c r="B10618" t="s">
        <v>28</v>
      </c>
      <c r="C10618">
        <v>54</v>
      </c>
      <c r="D10618">
        <v>0</v>
      </c>
      <c r="F10618">
        <v>0</v>
      </c>
      <c r="G10618">
        <v>0</v>
      </c>
      <c r="H10618">
        <v>0</v>
      </c>
      <c r="I10618" t="s">
        <v>149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</row>
    <row r="10619" spans="1:25" x14ac:dyDescent="0.3">
      <c r="A10619" s="2">
        <v>45978</v>
      </c>
      <c r="B10619" t="s">
        <v>58</v>
      </c>
      <c r="C10619">
        <v>319</v>
      </c>
      <c r="D10619">
        <v>3</v>
      </c>
      <c r="E10619">
        <v>0.71299999999999997</v>
      </c>
      <c r="F10619">
        <v>0.94</v>
      </c>
      <c r="G10619">
        <v>2.14</v>
      </c>
      <c r="H10619">
        <v>2.14</v>
      </c>
      <c r="I10619" t="s">
        <v>149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X10619">
        <v>0</v>
      </c>
      <c r="Y10619">
        <v>0</v>
      </c>
    </row>
    <row r="10620" spans="1:25" x14ac:dyDescent="0.3">
      <c r="A10620" s="2">
        <v>45978</v>
      </c>
      <c r="B10620" t="s">
        <v>110</v>
      </c>
      <c r="C10620">
        <v>176</v>
      </c>
      <c r="D10620">
        <v>1</v>
      </c>
      <c r="E10620">
        <v>1.23</v>
      </c>
      <c r="F10620">
        <v>0.56799999999999995</v>
      </c>
      <c r="G10620">
        <v>1.23</v>
      </c>
      <c r="H10620">
        <v>1.23</v>
      </c>
      <c r="I10620" t="s">
        <v>149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X10620">
        <v>0</v>
      </c>
      <c r="Y10620">
        <v>0</v>
      </c>
    </row>
    <row r="10621" spans="1:25" x14ac:dyDescent="0.3">
      <c r="A10621" s="2">
        <v>45978</v>
      </c>
      <c r="B10621" t="s">
        <v>34</v>
      </c>
      <c r="C10621">
        <v>749</v>
      </c>
      <c r="D10621">
        <v>7</v>
      </c>
      <c r="E10621">
        <v>1.117</v>
      </c>
      <c r="F10621">
        <v>0.93500000000000005</v>
      </c>
      <c r="G10621">
        <v>7.82</v>
      </c>
      <c r="H10621">
        <v>7.82</v>
      </c>
      <c r="I10621" t="s">
        <v>149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X10621">
        <v>0</v>
      </c>
      <c r="Y10621">
        <v>0</v>
      </c>
    </row>
    <row r="10622" spans="1:25" x14ac:dyDescent="0.3">
      <c r="A10622" s="2">
        <v>45978</v>
      </c>
      <c r="B10622" t="s">
        <v>34</v>
      </c>
      <c r="C10622">
        <v>476</v>
      </c>
      <c r="D10622">
        <v>2</v>
      </c>
      <c r="E10622">
        <v>0.66500000000000004</v>
      </c>
      <c r="F10622">
        <v>0.42</v>
      </c>
      <c r="G10622">
        <v>1.33</v>
      </c>
      <c r="H10622">
        <v>1.33</v>
      </c>
      <c r="I10622" t="s">
        <v>149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X10622">
        <v>0</v>
      </c>
      <c r="Y10622">
        <v>0</v>
      </c>
    </row>
    <row r="10623" spans="1:25" x14ac:dyDescent="0.3">
      <c r="A10623" s="2">
        <v>45978</v>
      </c>
      <c r="B10623" t="s">
        <v>58</v>
      </c>
      <c r="C10623">
        <v>1396</v>
      </c>
      <c r="D10623">
        <v>13</v>
      </c>
      <c r="E10623">
        <v>0.48499999999999999</v>
      </c>
      <c r="F10623">
        <v>0.93100000000000005</v>
      </c>
      <c r="G10623">
        <v>6.31</v>
      </c>
      <c r="H10623">
        <v>6.31</v>
      </c>
      <c r="I10623" t="s">
        <v>149</v>
      </c>
      <c r="J10623">
        <v>1</v>
      </c>
      <c r="K10623">
        <v>2</v>
      </c>
      <c r="L10623">
        <v>2</v>
      </c>
      <c r="M10623">
        <v>2</v>
      </c>
      <c r="N10623">
        <v>1</v>
      </c>
      <c r="O10623">
        <v>2</v>
      </c>
      <c r="P10623">
        <v>2</v>
      </c>
      <c r="Q10623">
        <v>2</v>
      </c>
      <c r="R10623">
        <v>24.49</v>
      </c>
      <c r="S10623">
        <v>35.979999999999997</v>
      </c>
      <c r="T10623">
        <v>35.979999999999997</v>
      </c>
      <c r="U10623">
        <v>35.979999999999997</v>
      </c>
      <c r="V10623">
        <v>17.537520839999999</v>
      </c>
      <c r="W10623">
        <v>17.537520839999999</v>
      </c>
      <c r="X10623">
        <v>5.7020602220000001</v>
      </c>
      <c r="Y10623">
        <v>5.7020602220000001</v>
      </c>
    </row>
    <row r="10624" spans="1:25" x14ac:dyDescent="0.3">
      <c r="A10624" s="2">
        <v>45978</v>
      </c>
      <c r="B10624" t="s">
        <v>28</v>
      </c>
      <c r="C10624">
        <v>180</v>
      </c>
      <c r="D10624">
        <v>1</v>
      </c>
      <c r="E10624">
        <v>0.75</v>
      </c>
      <c r="F10624">
        <v>0.55600000000000005</v>
      </c>
      <c r="G10624">
        <v>0.75</v>
      </c>
      <c r="H10624">
        <v>0.75</v>
      </c>
      <c r="I10624" t="s">
        <v>149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X10624">
        <v>0</v>
      </c>
      <c r="Y10624">
        <v>0</v>
      </c>
    </row>
    <row r="10625" spans="1:25" x14ac:dyDescent="0.3">
      <c r="A10625" s="2">
        <v>45978</v>
      </c>
      <c r="B10625" t="s">
        <v>110</v>
      </c>
      <c r="C10625">
        <v>4455</v>
      </c>
      <c r="D10625">
        <v>13</v>
      </c>
      <c r="E10625">
        <v>0.76800000000000002</v>
      </c>
      <c r="F10625">
        <v>0.29199999999999998</v>
      </c>
      <c r="G10625">
        <v>9.99</v>
      </c>
      <c r="H10625">
        <v>9.99</v>
      </c>
      <c r="I10625" t="s">
        <v>149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X10625">
        <v>0</v>
      </c>
      <c r="Y10625">
        <v>0</v>
      </c>
    </row>
    <row r="10626" spans="1:25" x14ac:dyDescent="0.3">
      <c r="A10626" s="2">
        <v>45978</v>
      </c>
      <c r="B10626" t="s">
        <v>26</v>
      </c>
      <c r="C10626">
        <v>524</v>
      </c>
      <c r="D10626">
        <v>5</v>
      </c>
      <c r="E10626">
        <v>0.94199999999999995</v>
      </c>
      <c r="F10626">
        <v>0.95399999999999996</v>
      </c>
      <c r="G10626">
        <v>4.71</v>
      </c>
      <c r="H10626">
        <v>4.71</v>
      </c>
      <c r="I10626" t="s">
        <v>149</v>
      </c>
      <c r="J10626">
        <v>1</v>
      </c>
      <c r="K10626">
        <v>3</v>
      </c>
      <c r="L10626">
        <v>3</v>
      </c>
      <c r="M10626">
        <v>3</v>
      </c>
      <c r="N10626">
        <v>1</v>
      </c>
      <c r="O10626">
        <v>3</v>
      </c>
      <c r="P10626">
        <v>3</v>
      </c>
      <c r="Q10626">
        <v>3</v>
      </c>
      <c r="R10626">
        <v>37.49</v>
      </c>
      <c r="S10626">
        <v>96.29</v>
      </c>
      <c r="T10626">
        <v>96.29</v>
      </c>
      <c r="U10626">
        <v>96.29</v>
      </c>
      <c r="V10626">
        <v>4.8914736730000001</v>
      </c>
      <c r="W10626">
        <v>4.8914736730000001</v>
      </c>
      <c r="X10626">
        <v>20.443736730000001</v>
      </c>
      <c r="Y10626">
        <v>20.443736730000001</v>
      </c>
    </row>
    <row r="10627" spans="1:25" x14ac:dyDescent="0.3">
      <c r="A10627" s="2">
        <v>45978</v>
      </c>
      <c r="B10627" t="s">
        <v>30</v>
      </c>
      <c r="C10627">
        <v>2</v>
      </c>
      <c r="D10627">
        <v>0</v>
      </c>
      <c r="F10627">
        <v>0</v>
      </c>
      <c r="G10627">
        <v>0</v>
      </c>
      <c r="H10627">
        <v>0</v>
      </c>
      <c r="I10627" t="s">
        <v>149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</row>
    <row r="10628" spans="1:25" x14ac:dyDescent="0.3">
      <c r="A10628" s="2">
        <v>45978</v>
      </c>
      <c r="B10628" t="s">
        <v>26</v>
      </c>
      <c r="C10628">
        <v>1128</v>
      </c>
      <c r="D10628">
        <v>5</v>
      </c>
      <c r="E10628">
        <v>1.234</v>
      </c>
      <c r="F10628">
        <v>0.443</v>
      </c>
      <c r="G10628">
        <v>6.17</v>
      </c>
      <c r="H10628">
        <v>6.17</v>
      </c>
      <c r="I10628" t="s">
        <v>149</v>
      </c>
      <c r="J10628">
        <v>1</v>
      </c>
      <c r="K10628">
        <v>1</v>
      </c>
      <c r="L10628">
        <v>1</v>
      </c>
      <c r="M10628">
        <v>1</v>
      </c>
      <c r="N10628">
        <v>1</v>
      </c>
      <c r="O10628">
        <v>1</v>
      </c>
      <c r="P10628">
        <v>1</v>
      </c>
      <c r="Q10628">
        <v>1</v>
      </c>
      <c r="R10628">
        <v>37.49</v>
      </c>
      <c r="S10628">
        <v>37.49</v>
      </c>
      <c r="T10628">
        <v>37.49</v>
      </c>
      <c r="U10628">
        <v>37.49</v>
      </c>
      <c r="V10628">
        <v>16.457722059999998</v>
      </c>
      <c r="W10628">
        <v>16.457722059999998</v>
      </c>
      <c r="X10628">
        <v>6.0761750409999999</v>
      </c>
      <c r="Y10628">
        <v>6.0761750409999999</v>
      </c>
    </row>
    <row r="10629" spans="1:25" x14ac:dyDescent="0.3">
      <c r="A10629" s="2">
        <v>45978</v>
      </c>
      <c r="B10629" t="s">
        <v>30</v>
      </c>
      <c r="C10629">
        <v>30</v>
      </c>
      <c r="D10629">
        <v>0</v>
      </c>
      <c r="F10629">
        <v>0</v>
      </c>
      <c r="G10629">
        <v>0</v>
      </c>
      <c r="H10629">
        <v>0</v>
      </c>
      <c r="I10629" t="s">
        <v>149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</row>
    <row r="10630" spans="1:25" x14ac:dyDescent="0.3">
      <c r="A10630" s="2">
        <v>45978</v>
      </c>
      <c r="B10630" t="s">
        <v>26</v>
      </c>
      <c r="C10630">
        <v>497</v>
      </c>
      <c r="D10630">
        <v>3</v>
      </c>
      <c r="E10630">
        <v>1.0900000000000001</v>
      </c>
      <c r="F10630">
        <v>0.60399999999999998</v>
      </c>
      <c r="G10630">
        <v>3.27</v>
      </c>
      <c r="H10630">
        <v>3.27</v>
      </c>
      <c r="I10630" t="s">
        <v>149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X10630">
        <v>0</v>
      </c>
      <c r="Y10630">
        <v>0</v>
      </c>
    </row>
    <row r="10631" spans="1:25" x14ac:dyDescent="0.3">
      <c r="A10631" s="2">
        <v>45978</v>
      </c>
      <c r="B10631" t="s">
        <v>30</v>
      </c>
      <c r="C10631">
        <v>13</v>
      </c>
      <c r="D10631">
        <v>0</v>
      </c>
      <c r="F10631">
        <v>0</v>
      </c>
      <c r="G10631">
        <v>0</v>
      </c>
      <c r="H10631">
        <v>0</v>
      </c>
      <c r="I10631" t="s">
        <v>149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</row>
    <row r="10632" spans="1:25" x14ac:dyDescent="0.3">
      <c r="A10632" s="2">
        <v>45978</v>
      </c>
      <c r="B10632" t="s">
        <v>30</v>
      </c>
      <c r="C10632">
        <v>78</v>
      </c>
      <c r="D10632">
        <v>1</v>
      </c>
      <c r="E10632">
        <v>0.51</v>
      </c>
      <c r="F10632">
        <v>1.282</v>
      </c>
      <c r="G10632">
        <v>0.51</v>
      </c>
      <c r="H10632">
        <v>0.51</v>
      </c>
      <c r="I10632" t="s">
        <v>149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X10632">
        <v>0</v>
      </c>
      <c r="Y10632">
        <v>0</v>
      </c>
    </row>
    <row r="10633" spans="1:25" x14ac:dyDescent="0.3">
      <c r="A10633" s="2">
        <v>45978</v>
      </c>
      <c r="B10633" t="s">
        <v>26</v>
      </c>
      <c r="C10633">
        <v>811</v>
      </c>
      <c r="D10633">
        <v>7</v>
      </c>
      <c r="E10633">
        <v>0.8</v>
      </c>
      <c r="F10633">
        <v>0.86299999999999999</v>
      </c>
      <c r="G10633">
        <v>5.6</v>
      </c>
      <c r="H10633">
        <v>5.6</v>
      </c>
      <c r="I10633" t="s">
        <v>149</v>
      </c>
      <c r="J10633">
        <v>0</v>
      </c>
      <c r="K10633">
        <v>2</v>
      </c>
      <c r="L10633">
        <v>2</v>
      </c>
      <c r="M10633">
        <v>2</v>
      </c>
      <c r="N10633">
        <v>0</v>
      </c>
      <c r="O10633">
        <v>2</v>
      </c>
      <c r="P10633">
        <v>2</v>
      </c>
      <c r="Q10633">
        <v>2</v>
      </c>
      <c r="R10633">
        <v>0</v>
      </c>
      <c r="S10633">
        <v>59.37</v>
      </c>
      <c r="T10633">
        <v>59.37</v>
      </c>
      <c r="U10633">
        <v>59.37</v>
      </c>
      <c r="V10633">
        <v>9.4323732519999997</v>
      </c>
      <c r="W10633">
        <v>9.4323732519999997</v>
      </c>
      <c r="X10633">
        <v>10.60178571</v>
      </c>
      <c r="Y10633">
        <v>10.60178571</v>
      </c>
    </row>
    <row r="10634" spans="1:25" x14ac:dyDescent="0.3">
      <c r="A10634" s="2">
        <v>45978</v>
      </c>
      <c r="B10634" t="s">
        <v>86</v>
      </c>
      <c r="C10634">
        <v>22</v>
      </c>
      <c r="D10634">
        <v>0</v>
      </c>
      <c r="F10634">
        <v>0</v>
      </c>
      <c r="G10634">
        <v>0</v>
      </c>
      <c r="H10634">
        <v>0</v>
      </c>
      <c r="I10634" t="s">
        <v>149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</row>
    <row r="10635" spans="1:25" x14ac:dyDescent="0.3">
      <c r="A10635" s="2">
        <v>45978</v>
      </c>
      <c r="B10635" t="s">
        <v>32</v>
      </c>
      <c r="C10635">
        <v>213</v>
      </c>
      <c r="D10635">
        <v>1</v>
      </c>
      <c r="E10635">
        <v>0.79</v>
      </c>
      <c r="F10635">
        <v>0.46899999999999997</v>
      </c>
      <c r="G10635">
        <v>0.79</v>
      </c>
      <c r="H10635">
        <v>0.79</v>
      </c>
      <c r="I10635" t="s">
        <v>149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X10635">
        <v>0</v>
      </c>
      <c r="Y10635">
        <v>0</v>
      </c>
    </row>
    <row r="10636" spans="1:25" x14ac:dyDescent="0.3">
      <c r="A10636" s="2">
        <v>45978</v>
      </c>
      <c r="B10636" t="s">
        <v>46</v>
      </c>
      <c r="C10636">
        <v>137</v>
      </c>
      <c r="D10636">
        <v>1</v>
      </c>
      <c r="E10636">
        <v>2.4900000000000002</v>
      </c>
      <c r="F10636">
        <v>0.73</v>
      </c>
      <c r="G10636">
        <v>2.4900000000000002</v>
      </c>
      <c r="H10636">
        <v>2.4900000000000002</v>
      </c>
      <c r="I10636" t="s">
        <v>149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X10636">
        <v>0</v>
      </c>
      <c r="Y10636">
        <v>0</v>
      </c>
    </row>
    <row r="10637" spans="1:25" x14ac:dyDescent="0.3">
      <c r="A10637" s="2">
        <v>45978</v>
      </c>
      <c r="B10637" t="s">
        <v>38</v>
      </c>
      <c r="C10637">
        <v>439</v>
      </c>
      <c r="D10637">
        <v>5</v>
      </c>
      <c r="E10637">
        <v>0.83199999999999996</v>
      </c>
      <c r="F10637">
        <v>1.139</v>
      </c>
      <c r="G10637">
        <v>4.16</v>
      </c>
      <c r="H10637">
        <v>4.16</v>
      </c>
      <c r="I10637" t="s">
        <v>149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X10637">
        <v>0</v>
      </c>
      <c r="Y10637">
        <v>0</v>
      </c>
    </row>
    <row r="10638" spans="1:25" x14ac:dyDescent="0.3">
      <c r="A10638" s="2">
        <v>45978</v>
      </c>
      <c r="B10638" t="s">
        <v>46</v>
      </c>
      <c r="C10638">
        <v>462</v>
      </c>
      <c r="D10638">
        <v>3</v>
      </c>
      <c r="E10638">
        <v>1.5</v>
      </c>
      <c r="F10638">
        <v>0.64900000000000002</v>
      </c>
      <c r="G10638">
        <v>4.5</v>
      </c>
      <c r="H10638">
        <v>4.5</v>
      </c>
      <c r="I10638" t="s">
        <v>149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X10638">
        <v>0</v>
      </c>
      <c r="Y10638">
        <v>0</v>
      </c>
    </row>
    <row r="10639" spans="1:25" x14ac:dyDescent="0.3">
      <c r="A10639" s="2">
        <v>45978</v>
      </c>
      <c r="B10639" t="s">
        <v>38</v>
      </c>
      <c r="C10639">
        <v>1066</v>
      </c>
      <c r="D10639">
        <v>18</v>
      </c>
      <c r="E10639">
        <v>0.89</v>
      </c>
      <c r="F10639">
        <v>1.6890000000000001</v>
      </c>
      <c r="G10639">
        <v>16.02</v>
      </c>
      <c r="H10639">
        <v>16.02</v>
      </c>
      <c r="I10639" t="s">
        <v>149</v>
      </c>
      <c r="J10639">
        <v>4</v>
      </c>
      <c r="K10639">
        <v>6</v>
      </c>
      <c r="L10639">
        <v>6</v>
      </c>
      <c r="M10639">
        <v>6</v>
      </c>
      <c r="N10639">
        <v>4</v>
      </c>
      <c r="O10639">
        <v>6</v>
      </c>
      <c r="P10639">
        <v>6</v>
      </c>
      <c r="Q10639">
        <v>6</v>
      </c>
      <c r="R10639">
        <v>163.96</v>
      </c>
      <c r="S10639">
        <v>282.72000000000003</v>
      </c>
      <c r="T10639">
        <v>282.72000000000003</v>
      </c>
      <c r="U10639">
        <v>282.72000000000003</v>
      </c>
      <c r="V10639">
        <v>5.666383701</v>
      </c>
      <c r="W10639">
        <v>5.666383701</v>
      </c>
      <c r="X10639">
        <v>17.647940070000001</v>
      </c>
      <c r="Y10639">
        <v>17.647940070000001</v>
      </c>
    </row>
    <row r="10640" spans="1:25" x14ac:dyDescent="0.3">
      <c r="A10640" s="2">
        <v>45978</v>
      </c>
      <c r="B10640" t="s">
        <v>86</v>
      </c>
      <c r="C10640">
        <v>683</v>
      </c>
      <c r="D10640">
        <v>5</v>
      </c>
      <c r="E10640">
        <v>1.468</v>
      </c>
      <c r="F10640">
        <v>0.73199999999999998</v>
      </c>
      <c r="G10640">
        <v>7.34</v>
      </c>
      <c r="H10640">
        <v>7.34</v>
      </c>
      <c r="I10640" t="s">
        <v>149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X10640">
        <v>0</v>
      </c>
      <c r="Y10640">
        <v>0</v>
      </c>
    </row>
    <row r="10641" spans="1:25" x14ac:dyDescent="0.3">
      <c r="A10641" s="2">
        <v>45978</v>
      </c>
      <c r="B10641" t="s">
        <v>32</v>
      </c>
      <c r="C10641">
        <v>151</v>
      </c>
      <c r="D10641">
        <v>0</v>
      </c>
      <c r="F10641">
        <v>0</v>
      </c>
      <c r="G10641">
        <v>0</v>
      </c>
      <c r="H10641">
        <v>0</v>
      </c>
      <c r="I10641" t="s">
        <v>149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</row>
    <row r="10642" spans="1:25" x14ac:dyDescent="0.3">
      <c r="A10642" s="2">
        <v>45978</v>
      </c>
      <c r="B10642" t="s">
        <v>38</v>
      </c>
      <c r="C10642">
        <v>692</v>
      </c>
      <c r="D10642">
        <v>8</v>
      </c>
      <c r="E10642">
        <v>0.66500000000000004</v>
      </c>
      <c r="F10642">
        <v>1.1559999999999999</v>
      </c>
      <c r="G10642">
        <v>5.32</v>
      </c>
      <c r="H10642">
        <v>5.32</v>
      </c>
      <c r="I10642" t="s">
        <v>149</v>
      </c>
      <c r="J10642">
        <v>4</v>
      </c>
      <c r="K10642">
        <v>5</v>
      </c>
      <c r="L10642">
        <v>5</v>
      </c>
      <c r="M10642">
        <v>5</v>
      </c>
      <c r="N10642">
        <v>4</v>
      </c>
      <c r="O10642">
        <v>5</v>
      </c>
      <c r="P10642">
        <v>5</v>
      </c>
      <c r="Q10642">
        <v>5</v>
      </c>
      <c r="R10642">
        <v>111.45</v>
      </c>
      <c r="S10642">
        <v>136.33000000000001</v>
      </c>
      <c r="T10642">
        <v>136.33000000000001</v>
      </c>
      <c r="U10642">
        <v>136.33000000000001</v>
      </c>
      <c r="V10642">
        <v>3.9022958999999999</v>
      </c>
      <c r="W10642">
        <v>3.9022958999999999</v>
      </c>
      <c r="X10642">
        <v>25.625939850000002</v>
      </c>
      <c r="Y10642">
        <v>25.625939850000002</v>
      </c>
    </row>
    <row r="10643" spans="1:25" x14ac:dyDescent="0.3">
      <c r="A10643" s="2">
        <v>45978</v>
      </c>
      <c r="B10643" t="s">
        <v>86</v>
      </c>
      <c r="C10643">
        <v>145</v>
      </c>
      <c r="D10643">
        <v>4</v>
      </c>
      <c r="E10643">
        <v>1.448</v>
      </c>
      <c r="F10643">
        <v>2.7589999999999999</v>
      </c>
      <c r="G10643">
        <v>5.79</v>
      </c>
      <c r="H10643">
        <v>5.79</v>
      </c>
      <c r="I10643" t="s">
        <v>149</v>
      </c>
      <c r="J10643">
        <v>1</v>
      </c>
      <c r="K10643">
        <v>1</v>
      </c>
      <c r="L10643">
        <v>1</v>
      </c>
      <c r="M10643">
        <v>1</v>
      </c>
      <c r="N10643">
        <v>1</v>
      </c>
      <c r="O10643">
        <v>1</v>
      </c>
      <c r="P10643">
        <v>1</v>
      </c>
      <c r="Q10643">
        <v>1</v>
      </c>
      <c r="R10643">
        <v>36.49</v>
      </c>
      <c r="S10643">
        <v>36.49</v>
      </c>
      <c r="T10643">
        <v>36.49</v>
      </c>
      <c r="U10643">
        <v>36.49</v>
      </c>
      <c r="V10643">
        <v>15.867360919999999</v>
      </c>
      <c r="W10643">
        <v>15.867360919999999</v>
      </c>
      <c r="X10643">
        <v>6.3022452500000004</v>
      </c>
      <c r="Y10643">
        <v>6.3022452500000004</v>
      </c>
    </row>
    <row r="10644" spans="1:25" x14ac:dyDescent="0.3">
      <c r="A10644" s="2">
        <v>45978</v>
      </c>
      <c r="B10644" t="s">
        <v>32</v>
      </c>
      <c r="C10644">
        <v>43</v>
      </c>
      <c r="D10644">
        <v>2</v>
      </c>
      <c r="E10644">
        <v>0.79500000000000004</v>
      </c>
      <c r="F10644">
        <v>4.6509999999999998</v>
      </c>
      <c r="G10644">
        <v>1.59</v>
      </c>
      <c r="H10644">
        <v>1.59</v>
      </c>
      <c r="I10644" t="s">
        <v>149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X10644">
        <v>0</v>
      </c>
      <c r="Y10644">
        <v>0</v>
      </c>
    </row>
    <row r="10645" spans="1:25" x14ac:dyDescent="0.3">
      <c r="A10645" s="2">
        <v>45978</v>
      </c>
      <c r="B10645" t="s">
        <v>46</v>
      </c>
      <c r="C10645">
        <v>268</v>
      </c>
      <c r="D10645">
        <v>2</v>
      </c>
      <c r="E10645">
        <v>1.8</v>
      </c>
      <c r="F10645">
        <v>0.746</v>
      </c>
      <c r="G10645">
        <v>3.6</v>
      </c>
      <c r="H10645">
        <v>3.6</v>
      </c>
      <c r="I10645" t="s">
        <v>149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X10645">
        <v>0</v>
      </c>
      <c r="Y10645">
        <v>0</v>
      </c>
    </row>
    <row r="10646" spans="1:25" x14ac:dyDescent="0.3">
      <c r="A10646" s="2">
        <v>45978</v>
      </c>
      <c r="B10646" t="s">
        <v>86</v>
      </c>
      <c r="C10646">
        <v>754</v>
      </c>
      <c r="D10646">
        <v>4</v>
      </c>
      <c r="E10646">
        <v>1.0429999999999999</v>
      </c>
      <c r="F10646">
        <v>0.53100000000000003</v>
      </c>
      <c r="G10646">
        <v>4.17</v>
      </c>
      <c r="H10646">
        <v>4.17</v>
      </c>
      <c r="I10646" t="s">
        <v>149</v>
      </c>
      <c r="J10646">
        <v>1</v>
      </c>
      <c r="K10646">
        <v>1</v>
      </c>
      <c r="L10646">
        <v>1</v>
      </c>
      <c r="M10646">
        <v>1</v>
      </c>
      <c r="N10646">
        <v>1</v>
      </c>
      <c r="O10646">
        <v>1</v>
      </c>
      <c r="P10646">
        <v>1</v>
      </c>
      <c r="Q10646">
        <v>1</v>
      </c>
      <c r="R10646">
        <v>35.880000000000003</v>
      </c>
      <c r="S10646">
        <v>35.880000000000003</v>
      </c>
      <c r="T10646">
        <v>35.880000000000003</v>
      </c>
      <c r="U10646">
        <v>35.880000000000003</v>
      </c>
      <c r="V10646">
        <v>11.62207358</v>
      </c>
      <c r="W10646">
        <v>11.62207358</v>
      </c>
      <c r="X10646">
        <v>8.6043165469999998</v>
      </c>
      <c r="Y10646">
        <v>8.6043165469999998</v>
      </c>
    </row>
    <row r="10647" spans="1:25" x14ac:dyDescent="0.3">
      <c r="A10647" s="2">
        <v>45978</v>
      </c>
      <c r="B10647" t="s">
        <v>46</v>
      </c>
      <c r="C10647">
        <v>123</v>
      </c>
      <c r="D10647">
        <v>0</v>
      </c>
      <c r="F10647">
        <v>0</v>
      </c>
      <c r="G10647">
        <v>0</v>
      </c>
      <c r="H10647">
        <v>0</v>
      </c>
      <c r="I10647" t="s">
        <v>149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</row>
    <row r="10648" spans="1:25" x14ac:dyDescent="0.3">
      <c r="A10648" s="2">
        <v>45978</v>
      </c>
      <c r="B10648" t="s">
        <v>32</v>
      </c>
      <c r="C10648">
        <v>691</v>
      </c>
      <c r="D10648">
        <v>8</v>
      </c>
      <c r="E10648">
        <v>0.71</v>
      </c>
      <c r="F10648">
        <v>1.1579999999999999</v>
      </c>
      <c r="G10648">
        <v>5.68</v>
      </c>
      <c r="H10648">
        <v>5.68</v>
      </c>
      <c r="I10648" t="s">
        <v>149</v>
      </c>
      <c r="J10648">
        <v>0</v>
      </c>
      <c r="K10648">
        <v>1</v>
      </c>
      <c r="L10648">
        <v>1</v>
      </c>
      <c r="M10648">
        <v>1</v>
      </c>
      <c r="N10648">
        <v>0</v>
      </c>
      <c r="O10648">
        <v>1</v>
      </c>
      <c r="P10648">
        <v>1</v>
      </c>
      <c r="Q10648">
        <v>1</v>
      </c>
      <c r="R10648">
        <v>0</v>
      </c>
      <c r="S10648">
        <v>22.88</v>
      </c>
      <c r="T10648">
        <v>22.88</v>
      </c>
      <c r="U10648">
        <v>22.88</v>
      </c>
      <c r="V10648">
        <v>24.825174830000002</v>
      </c>
      <c r="W10648">
        <v>24.825174830000002</v>
      </c>
      <c r="X10648">
        <v>4.0281690140000004</v>
      </c>
      <c r="Y10648">
        <v>4.0281690140000004</v>
      </c>
    </row>
    <row r="10649" spans="1:25" x14ac:dyDescent="0.3">
      <c r="A10649" s="2">
        <v>45978</v>
      </c>
      <c r="B10649" t="s">
        <v>38</v>
      </c>
      <c r="C10649">
        <v>1034</v>
      </c>
      <c r="D10649">
        <v>12</v>
      </c>
      <c r="E10649">
        <v>0.378</v>
      </c>
      <c r="F10649">
        <v>1.161</v>
      </c>
      <c r="G10649">
        <v>4.54</v>
      </c>
      <c r="H10649">
        <v>4.54</v>
      </c>
      <c r="I10649" t="s">
        <v>149</v>
      </c>
      <c r="J10649">
        <v>1</v>
      </c>
      <c r="K10649">
        <v>1</v>
      </c>
      <c r="L10649">
        <v>1</v>
      </c>
      <c r="M10649">
        <v>1</v>
      </c>
      <c r="N10649">
        <v>1</v>
      </c>
      <c r="O10649">
        <v>1</v>
      </c>
      <c r="P10649">
        <v>1</v>
      </c>
      <c r="Q10649">
        <v>1</v>
      </c>
      <c r="R10649">
        <v>24.49</v>
      </c>
      <c r="S10649">
        <v>24.49</v>
      </c>
      <c r="T10649">
        <v>24.49</v>
      </c>
      <c r="U10649">
        <v>24.49</v>
      </c>
      <c r="V10649">
        <v>18.538178850000001</v>
      </c>
      <c r="W10649">
        <v>18.538178850000001</v>
      </c>
      <c r="X10649">
        <v>5.394273128</v>
      </c>
      <c r="Y10649">
        <v>5.394273128</v>
      </c>
    </row>
    <row r="10650" spans="1:25" x14ac:dyDescent="0.3">
      <c r="A10650" s="2">
        <v>45978</v>
      </c>
      <c r="B10650" t="s">
        <v>40</v>
      </c>
      <c r="C10650">
        <v>295</v>
      </c>
      <c r="D10650">
        <v>1</v>
      </c>
      <c r="E10650">
        <v>3.12</v>
      </c>
      <c r="F10650">
        <v>0.33900000000000002</v>
      </c>
      <c r="G10650">
        <v>3.12</v>
      </c>
      <c r="H10650">
        <v>3.12</v>
      </c>
      <c r="I10650" t="s">
        <v>149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X10650">
        <v>0</v>
      </c>
      <c r="Y10650">
        <v>0</v>
      </c>
    </row>
    <row r="10651" spans="1:25" x14ac:dyDescent="0.3">
      <c r="A10651" s="2">
        <v>45978</v>
      </c>
      <c r="B10651" t="s">
        <v>76</v>
      </c>
      <c r="C10651">
        <v>408</v>
      </c>
      <c r="D10651">
        <v>0</v>
      </c>
      <c r="F10651">
        <v>0</v>
      </c>
      <c r="G10651">
        <v>0</v>
      </c>
      <c r="H10651">
        <v>0</v>
      </c>
      <c r="I10651" t="s">
        <v>149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</row>
    <row r="10652" spans="1:25" x14ac:dyDescent="0.3">
      <c r="A10652" s="2">
        <v>45978</v>
      </c>
      <c r="B10652" t="s">
        <v>92</v>
      </c>
      <c r="C10652">
        <v>146</v>
      </c>
      <c r="D10652">
        <v>0</v>
      </c>
      <c r="F10652">
        <v>0</v>
      </c>
      <c r="G10652">
        <v>0</v>
      </c>
      <c r="H10652">
        <v>0</v>
      </c>
      <c r="I10652" t="s">
        <v>149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</row>
    <row r="10653" spans="1:25" x14ac:dyDescent="0.3">
      <c r="A10653" s="2">
        <v>45978</v>
      </c>
      <c r="B10653" t="s">
        <v>68</v>
      </c>
      <c r="C10653">
        <v>541</v>
      </c>
      <c r="D10653">
        <v>0</v>
      </c>
      <c r="F10653">
        <v>0</v>
      </c>
      <c r="G10653">
        <v>0</v>
      </c>
      <c r="H10653">
        <v>0</v>
      </c>
      <c r="I10653" t="s">
        <v>149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</row>
    <row r="10654" spans="1:25" x14ac:dyDescent="0.3">
      <c r="A10654" s="2">
        <v>45978</v>
      </c>
      <c r="B10654" t="s">
        <v>70</v>
      </c>
      <c r="C10654">
        <v>811</v>
      </c>
      <c r="D10654">
        <v>1</v>
      </c>
      <c r="E10654">
        <v>7.02</v>
      </c>
      <c r="F10654">
        <v>0.123</v>
      </c>
      <c r="G10654">
        <v>7.02</v>
      </c>
      <c r="H10654">
        <v>7.02</v>
      </c>
      <c r="I10654" t="s">
        <v>149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X10654">
        <v>0</v>
      </c>
      <c r="Y10654">
        <v>0</v>
      </c>
    </row>
    <row r="10655" spans="1:25" x14ac:dyDescent="0.3">
      <c r="A10655" s="2">
        <v>45978</v>
      </c>
      <c r="B10655" t="s">
        <v>78</v>
      </c>
      <c r="C10655">
        <v>325</v>
      </c>
      <c r="D10655">
        <v>1</v>
      </c>
      <c r="E10655">
        <v>5.55</v>
      </c>
      <c r="F10655">
        <v>0.308</v>
      </c>
      <c r="G10655">
        <v>5.55</v>
      </c>
      <c r="H10655">
        <v>5.55</v>
      </c>
      <c r="I10655" t="s">
        <v>149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X10655">
        <v>0</v>
      </c>
      <c r="Y10655">
        <v>0</v>
      </c>
    </row>
    <row r="10656" spans="1:25" x14ac:dyDescent="0.3">
      <c r="A10656" s="2">
        <v>45978</v>
      </c>
      <c r="B10656" t="s">
        <v>74</v>
      </c>
      <c r="C10656">
        <v>160</v>
      </c>
      <c r="D10656">
        <v>0</v>
      </c>
      <c r="F10656">
        <v>0</v>
      </c>
      <c r="G10656">
        <v>0</v>
      </c>
      <c r="H10656">
        <v>0</v>
      </c>
      <c r="I10656" t="s">
        <v>149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</row>
    <row r="10657" spans="1:25" x14ac:dyDescent="0.3">
      <c r="A10657" s="2">
        <v>45978</v>
      </c>
      <c r="B10657" t="s">
        <v>64</v>
      </c>
      <c r="C10657">
        <v>1192</v>
      </c>
      <c r="D10657">
        <v>1</v>
      </c>
      <c r="E10657">
        <v>3.76</v>
      </c>
      <c r="F10657">
        <v>8.4000000000000005E-2</v>
      </c>
      <c r="G10657">
        <v>3.76</v>
      </c>
      <c r="H10657">
        <v>3.76</v>
      </c>
      <c r="I10657" t="s">
        <v>149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X10657">
        <v>0</v>
      </c>
      <c r="Y10657">
        <v>0</v>
      </c>
    </row>
    <row r="10658" spans="1:25" x14ac:dyDescent="0.3">
      <c r="A10658" s="2">
        <v>45978</v>
      </c>
      <c r="B10658" t="s">
        <v>86</v>
      </c>
      <c r="C10658">
        <v>155</v>
      </c>
      <c r="D10658">
        <v>0</v>
      </c>
      <c r="F10658">
        <v>0</v>
      </c>
      <c r="G10658">
        <v>0</v>
      </c>
      <c r="H10658">
        <v>0</v>
      </c>
      <c r="I10658" t="s">
        <v>149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</row>
    <row r="10659" spans="1:25" x14ac:dyDescent="0.3">
      <c r="A10659" s="2">
        <v>45978</v>
      </c>
      <c r="B10659" t="s">
        <v>86</v>
      </c>
      <c r="C10659">
        <v>14</v>
      </c>
      <c r="D10659">
        <v>0</v>
      </c>
      <c r="F10659">
        <v>0</v>
      </c>
      <c r="G10659">
        <v>0</v>
      </c>
      <c r="H10659">
        <v>0</v>
      </c>
      <c r="I10659" t="s">
        <v>149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</row>
    <row r="10660" spans="1:25" x14ac:dyDescent="0.3">
      <c r="A10660" s="2">
        <v>45978</v>
      </c>
      <c r="B10660" t="s">
        <v>66</v>
      </c>
      <c r="C10660">
        <v>290</v>
      </c>
      <c r="D10660">
        <v>1</v>
      </c>
      <c r="E10660">
        <v>6.37</v>
      </c>
      <c r="F10660">
        <v>0.34499999999999997</v>
      </c>
      <c r="G10660">
        <v>6.37</v>
      </c>
      <c r="H10660">
        <v>6.37</v>
      </c>
      <c r="I10660" t="s">
        <v>149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X10660">
        <v>0</v>
      </c>
      <c r="Y10660">
        <v>0</v>
      </c>
    </row>
    <row r="10661" spans="1:25" x14ac:dyDescent="0.3">
      <c r="A10661" s="2">
        <v>45979</v>
      </c>
      <c r="B10661" t="s">
        <v>44</v>
      </c>
      <c r="C10661">
        <v>3742</v>
      </c>
      <c r="D10661">
        <v>31</v>
      </c>
      <c r="E10661">
        <v>1.7450000000000001</v>
      </c>
      <c r="F10661">
        <v>0.82799999999999996</v>
      </c>
      <c r="G10661">
        <v>54.09</v>
      </c>
      <c r="H10661">
        <v>54.09</v>
      </c>
      <c r="I10661" t="s">
        <v>149</v>
      </c>
      <c r="J10661">
        <v>5</v>
      </c>
      <c r="K10661">
        <v>5</v>
      </c>
      <c r="L10661">
        <v>5</v>
      </c>
      <c r="M10661">
        <v>5</v>
      </c>
      <c r="N10661">
        <v>5</v>
      </c>
      <c r="O10661">
        <v>5</v>
      </c>
      <c r="P10661">
        <v>5</v>
      </c>
      <c r="Q10661">
        <v>5</v>
      </c>
      <c r="R10661">
        <v>128.84</v>
      </c>
      <c r="S10661">
        <v>128.84</v>
      </c>
      <c r="T10661">
        <v>128.84</v>
      </c>
      <c r="U10661">
        <v>128.84</v>
      </c>
      <c r="V10661">
        <v>41.982303629999997</v>
      </c>
      <c r="W10661">
        <v>41.982303629999997</v>
      </c>
      <c r="X10661">
        <v>2.3819559990000001</v>
      </c>
      <c r="Y10661">
        <v>2.3819559990000001</v>
      </c>
    </row>
    <row r="10662" spans="1:25" x14ac:dyDescent="0.3">
      <c r="A10662" s="2">
        <v>45979</v>
      </c>
      <c r="B10662" t="s">
        <v>42</v>
      </c>
      <c r="C10662">
        <v>10486</v>
      </c>
      <c r="D10662">
        <v>99</v>
      </c>
      <c r="E10662">
        <v>2.016</v>
      </c>
      <c r="F10662">
        <v>0.94399999999999995</v>
      </c>
      <c r="G10662">
        <v>199.62</v>
      </c>
      <c r="H10662">
        <v>199.62</v>
      </c>
      <c r="I10662" t="s">
        <v>149</v>
      </c>
      <c r="J10662">
        <v>25</v>
      </c>
      <c r="K10662">
        <v>31</v>
      </c>
      <c r="L10662">
        <v>31</v>
      </c>
      <c r="M10662">
        <v>31</v>
      </c>
      <c r="N10662">
        <v>25</v>
      </c>
      <c r="O10662">
        <v>31</v>
      </c>
      <c r="P10662">
        <v>31</v>
      </c>
      <c r="Q10662">
        <v>31</v>
      </c>
      <c r="R10662">
        <v>780.55</v>
      </c>
      <c r="S10662">
        <v>905.45</v>
      </c>
      <c r="T10662">
        <v>905.45</v>
      </c>
      <c r="U10662">
        <v>905.45</v>
      </c>
      <c r="V10662">
        <v>22.046496220000002</v>
      </c>
      <c r="W10662">
        <v>22.046496220000002</v>
      </c>
      <c r="X10662">
        <v>4.5358681489999997</v>
      </c>
      <c r="Y10662">
        <v>4.5358681489999997</v>
      </c>
    </row>
    <row r="10663" spans="1:25" x14ac:dyDescent="0.3">
      <c r="A10663" s="2">
        <v>45979</v>
      </c>
      <c r="B10663" t="s">
        <v>40</v>
      </c>
      <c r="C10663">
        <v>2113</v>
      </c>
      <c r="D10663">
        <v>33</v>
      </c>
      <c r="E10663">
        <v>2.7639999999999998</v>
      </c>
      <c r="F10663">
        <v>1.5620000000000001</v>
      </c>
      <c r="G10663">
        <v>91.22</v>
      </c>
      <c r="H10663">
        <v>91.22</v>
      </c>
      <c r="I10663" t="s">
        <v>149</v>
      </c>
      <c r="J10663">
        <v>2</v>
      </c>
      <c r="K10663">
        <v>3</v>
      </c>
      <c r="L10663">
        <v>3</v>
      </c>
      <c r="M10663">
        <v>3</v>
      </c>
      <c r="N10663">
        <v>3</v>
      </c>
      <c r="O10663">
        <v>5</v>
      </c>
      <c r="P10663">
        <v>5</v>
      </c>
      <c r="Q10663">
        <v>5</v>
      </c>
      <c r="R10663">
        <v>89.64</v>
      </c>
      <c r="S10663">
        <v>149.4</v>
      </c>
      <c r="T10663">
        <v>149.4</v>
      </c>
      <c r="U10663">
        <v>149.4</v>
      </c>
      <c r="V10663">
        <v>61.057563590000001</v>
      </c>
      <c r="W10663">
        <v>61.057563590000001</v>
      </c>
      <c r="X10663">
        <v>1.6377987279999999</v>
      </c>
      <c r="Y10663">
        <v>1.6377987279999999</v>
      </c>
    </row>
    <row r="10664" spans="1:25" x14ac:dyDescent="0.3">
      <c r="A10664" s="2">
        <v>45979</v>
      </c>
      <c r="B10664" t="s">
        <v>46</v>
      </c>
      <c r="C10664">
        <v>4515</v>
      </c>
      <c r="D10664">
        <v>24</v>
      </c>
      <c r="E10664">
        <v>3.8980000000000001</v>
      </c>
      <c r="F10664">
        <v>0.53200000000000003</v>
      </c>
      <c r="G10664">
        <v>93.54</v>
      </c>
      <c r="H10664">
        <v>93.54</v>
      </c>
      <c r="I10664" t="s">
        <v>149</v>
      </c>
      <c r="J10664">
        <v>2</v>
      </c>
      <c r="K10664">
        <v>2</v>
      </c>
      <c r="L10664">
        <v>2</v>
      </c>
      <c r="M10664">
        <v>2</v>
      </c>
      <c r="N10664">
        <v>3</v>
      </c>
      <c r="O10664">
        <v>3</v>
      </c>
      <c r="P10664">
        <v>3</v>
      </c>
      <c r="Q10664">
        <v>3</v>
      </c>
      <c r="R10664">
        <v>91.47</v>
      </c>
      <c r="S10664">
        <v>91.47</v>
      </c>
      <c r="T10664">
        <v>91.47</v>
      </c>
      <c r="U10664">
        <v>91.47</v>
      </c>
      <c r="V10664">
        <v>102.26303710000001</v>
      </c>
      <c r="W10664">
        <v>102.26303710000001</v>
      </c>
      <c r="X10664">
        <v>0.97787042980000005</v>
      </c>
      <c r="Y10664">
        <v>0.97787042980000005</v>
      </c>
    </row>
    <row r="10665" spans="1:25" x14ac:dyDescent="0.3">
      <c r="A10665" s="2">
        <v>45979</v>
      </c>
      <c r="B10665" t="s">
        <v>62</v>
      </c>
      <c r="C10665">
        <v>1390</v>
      </c>
      <c r="D10665">
        <v>10</v>
      </c>
      <c r="E10665">
        <v>4.4109999999999996</v>
      </c>
      <c r="F10665">
        <v>0.71899999999999997</v>
      </c>
      <c r="G10665">
        <v>44.11</v>
      </c>
      <c r="H10665">
        <v>44.11</v>
      </c>
      <c r="I10665" t="s">
        <v>149</v>
      </c>
      <c r="J10665">
        <v>2</v>
      </c>
      <c r="K10665">
        <v>2</v>
      </c>
      <c r="L10665">
        <v>2</v>
      </c>
      <c r="M10665">
        <v>2</v>
      </c>
      <c r="N10665">
        <v>4</v>
      </c>
      <c r="O10665">
        <v>4</v>
      </c>
      <c r="P10665">
        <v>4</v>
      </c>
      <c r="Q10665">
        <v>4</v>
      </c>
      <c r="R10665">
        <v>385.35</v>
      </c>
      <c r="S10665">
        <v>385.35</v>
      </c>
      <c r="T10665">
        <v>385.35</v>
      </c>
      <c r="U10665">
        <v>385.35</v>
      </c>
      <c r="V10665">
        <v>11.44673673</v>
      </c>
      <c r="W10665">
        <v>11.44673673</v>
      </c>
      <c r="X10665">
        <v>8.7361142600000008</v>
      </c>
      <c r="Y10665">
        <v>8.7361142600000008</v>
      </c>
    </row>
    <row r="10666" spans="1:25" x14ac:dyDescent="0.3">
      <c r="A10666" s="2">
        <v>45979</v>
      </c>
      <c r="B10666" t="s">
        <v>38</v>
      </c>
      <c r="C10666">
        <v>3961</v>
      </c>
      <c r="D10666">
        <v>33</v>
      </c>
      <c r="E10666">
        <v>1.927</v>
      </c>
      <c r="F10666">
        <v>0.83299999999999996</v>
      </c>
      <c r="G10666">
        <v>63.58</v>
      </c>
      <c r="H10666">
        <v>63.58</v>
      </c>
      <c r="I10666" t="s">
        <v>149</v>
      </c>
      <c r="J10666">
        <v>7</v>
      </c>
      <c r="K10666">
        <v>9</v>
      </c>
      <c r="L10666">
        <v>9</v>
      </c>
      <c r="M10666">
        <v>9</v>
      </c>
      <c r="N10666">
        <v>7</v>
      </c>
      <c r="O10666">
        <v>10</v>
      </c>
      <c r="P10666">
        <v>10</v>
      </c>
      <c r="Q10666">
        <v>10</v>
      </c>
      <c r="R10666">
        <v>196.09</v>
      </c>
      <c r="S10666">
        <v>301.56</v>
      </c>
      <c r="T10666">
        <v>301.56</v>
      </c>
      <c r="U10666">
        <v>301.56</v>
      </c>
      <c r="V10666">
        <v>21.083698099999999</v>
      </c>
      <c r="W10666">
        <v>21.083698099999999</v>
      </c>
      <c r="X10666">
        <v>4.7430009440000003</v>
      </c>
      <c r="Y10666">
        <v>4.7430009440000003</v>
      </c>
    </row>
    <row r="10667" spans="1:25" x14ac:dyDescent="0.3">
      <c r="A10667" s="2">
        <v>45979</v>
      </c>
      <c r="B10667" t="s">
        <v>84</v>
      </c>
      <c r="C10667">
        <v>9260</v>
      </c>
      <c r="D10667">
        <v>82</v>
      </c>
      <c r="E10667">
        <v>2.46</v>
      </c>
      <c r="F10667">
        <v>0.88600000000000001</v>
      </c>
      <c r="G10667">
        <v>201.69</v>
      </c>
      <c r="H10667">
        <v>201.69</v>
      </c>
      <c r="I10667" t="s">
        <v>149</v>
      </c>
      <c r="J10667">
        <v>23</v>
      </c>
      <c r="K10667">
        <v>25</v>
      </c>
      <c r="L10667">
        <v>25</v>
      </c>
      <c r="M10667">
        <v>25</v>
      </c>
      <c r="N10667">
        <v>23</v>
      </c>
      <c r="O10667">
        <v>25</v>
      </c>
      <c r="P10667">
        <v>25</v>
      </c>
      <c r="Q10667">
        <v>25</v>
      </c>
      <c r="R10667">
        <v>703.2</v>
      </c>
      <c r="S10667">
        <v>783.57</v>
      </c>
      <c r="T10667">
        <v>783.57</v>
      </c>
      <c r="U10667">
        <v>783.57</v>
      </c>
      <c r="V10667">
        <v>25.73988284</v>
      </c>
      <c r="W10667">
        <v>25.73988284</v>
      </c>
      <c r="X10667">
        <v>3.885021568</v>
      </c>
      <c r="Y10667">
        <v>3.885021568</v>
      </c>
    </row>
    <row r="10668" spans="1:25" x14ac:dyDescent="0.3">
      <c r="A10668" s="2">
        <v>45979</v>
      </c>
      <c r="B10668" t="s">
        <v>56</v>
      </c>
      <c r="C10668">
        <v>1936</v>
      </c>
      <c r="D10668">
        <v>13</v>
      </c>
      <c r="E10668">
        <v>2.0859999999999999</v>
      </c>
      <c r="F10668">
        <v>0.67100000000000004</v>
      </c>
      <c r="G10668">
        <v>27.12</v>
      </c>
      <c r="H10668">
        <v>27.12</v>
      </c>
      <c r="I10668" t="s">
        <v>149</v>
      </c>
      <c r="J10668">
        <v>2</v>
      </c>
      <c r="K10668">
        <v>3</v>
      </c>
      <c r="L10668">
        <v>3</v>
      </c>
      <c r="M10668">
        <v>3</v>
      </c>
      <c r="N10668">
        <v>2</v>
      </c>
      <c r="O10668">
        <v>3</v>
      </c>
      <c r="P10668">
        <v>3</v>
      </c>
      <c r="Q10668">
        <v>3</v>
      </c>
      <c r="R10668">
        <v>128.47</v>
      </c>
      <c r="S10668">
        <v>153.44999999999999</v>
      </c>
      <c r="T10668">
        <v>153.44999999999999</v>
      </c>
      <c r="U10668">
        <v>153.44999999999999</v>
      </c>
      <c r="V10668">
        <v>17.673509289999998</v>
      </c>
      <c r="W10668">
        <v>17.673509289999998</v>
      </c>
      <c r="X10668">
        <v>5.6581858409999999</v>
      </c>
      <c r="Y10668">
        <v>5.6581858409999999</v>
      </c>
    </row>
    <row r="10669" spans="1:25" x14ac:dyDescent="0.3">
      <c r="A10669" s="2">
        <v>45979</v>
      </c>
      <c r="B10669" t="s">
        <v>50</v>
      </c>
      <c r="C10669">
        <v>4171</v>
      </c>
      <c r="D10669">
        <v>41</v>
      </c>
      <c r="E10669">
        <v>1.98</v>
      </c>
      <c r="F10669">
        <v>0.98299999999999998</v>
      </c>
      <c r="G10669">
        <v>81.19</v>
      </c>
      <c r="H10669">
        <v>81.19</v>
      </c>
      <c r="I10669" t="s">
        <v>149</v>
      </c>
      <c r="J10669">
        <v>15</v>
      </c>
      <c r="K10669">
        <v>18</v>
      </c>
      <c r="L10669">
        <v>18</v>
      </c>
      <c r="M10669">
        <v>18</v>
      </c>
      <c r="N10669">
        <v>15</v>
      </c>
      <c r="O10669">
        <v>18</v>
      </c>
      <c r="P10669">
        <v>18</v>
      </c>
      <c r="Q10669">
        <v>18</v>
      </c>
      <c r="R10669">
        <v>582.13</v>
      </c>
      <c r="S10669">
        <v>701.6</v>
      </c>
      <c r="T10669">
        <v>701.6</v>
      </c>
      <c r="U10669">
        <v>701.6</v>
      </c>
      <c r="V10669">
        <v>11.572120869999999</v>
      </c>
      <c r="W10669">
        <v>11.572120869999999</v>
      </c>
      <c r="X10669">
        <v>8.6414583080000007</v>
      </c>
      <c r="Y10669">
        <v>8.6414583080000007</v>
      </c>
    </row>
    <row r="10670" spans="1:25" x14ac:dyDescent="0.3">
      <c r="A10670" s="2">
        <v>45979</v>
      </c>
      <c r="B10670" t="s">
        <v>60</v>
      </c>
      <c r="C10670">
        <v>3459</v>
      </c>
      <c r="D10670">
        <v>25</v>
      </c>
      <c r="E10670">
        <v>1.738</v>
      </c>
      <c r="F10670">
        <v>0.72299999999999998</v>
      </c>
      <c r="G10670">
        <v>43.44</v>
      </c>
      <c r="H10670">
        <v>43.44</v>
      </c>
      <c r="I10670" t="s">
        <v>149</v>
      </c>
      <c r="J10670">
        <v>10</v>
      </c>
      <c r="K10670">
        <v>11</v>
      </c>
      <c r="L10670">
        <v>11</v>
      </c>
      <c r="M10670">
        <v>11</v>
      </c>
      <c r="N10670">
        <v>10</v>
      </c>
      <c r="O10670">
        <v>11</v>
      </c>
      <c r="P10670">
        <v>11</v>
      </c>
      <c r="Q10670">
        <v>11</v>
      </c>
      <c r="R10670">
        <v>266.85000000000002</v>
      </c>
      <c r="S10670">
        <v>288.73</v>
      </c>
      <c r="T10670">
        <v>288.73</v>
      </c>
      <c r="U10670">
        <v>288.73</v>
      </c>
      <c r="V10670">
        <v>15.04519794</v>
      </c>
      <c r="W10670">
        <v>15.04519794</v>
      </c>
      <c r="X10670">
        <v>6.6466390420000003</v>
      </c>
      <c r="Y10670">
        <v>6.6466390420000003</v>
      </c>
    </row>
    <row r="10671" spans="1:25" x14ac:dyDescent="0.3">
      <c r="A10671" s="2">
        <v>45979</v>
      </c>
      <c r="B10671" t="s">
        <v>86</v>
      </c>
      <c r="C10671">
        <v>985</v>
      </c>
      <c r="D10671">
        <v>6</v>
      </c>
      <c r="E10671">
        <v>4.1630000000000003</v>
      </c>
      <c r="F10671">
        <v>0.60899999999999999</v>
      </c>
      <c r="G10671">
        <v>24.98</v>
      </c>
      <c r="H10671">
        <v>24.98</v>
      </c>
      <c r="I10671" t="s">
        <v>149</v>
      </c>
      <c r="J10671">
        <v>3</v>
      </c>
      <c r="K10671">
        <v>4</v>
      </c>
      <c r="L10671">
        <v>4</v>
      </c>
      <c r="M10671">
        <v>4</v>
      </c>
      <c r="N10671">
        <v>5</v>
      </c>
      <c r="O10671">
        <v>6</v>
      </c>
      <c r="P10671">
        <v>6</v>
      </c>
      <c r="Q10671">
        <v>6</v>
      </c>
      <c r="R10671">
        <v>161.22999999999999</v>
      </c>
      <c r="S10671">
        <v>190.72</v>
      </c>
      <c r="T10671">
        <v>190.72</v>
      </c>
      <c r="U10671">
        <v>190.72</v>
      </c>
      <c r="V10671">
        <v>13.097734900000001</v>
      </c>
      <c r="W10671">
        <v>13.097734900000001</v>
      </c>
      <c r="X10671">
        <v>7.6349079260000003</v>
      </c>
      <c r="Y10671">
        <v>7.6349079260000003</v>
      </c>
    </row>
    <row r="10672" spans="1:25" x14ac:dyDescent="0.3">
      <c r="A10672" s="2">
        <v>45979</v>
      </c>
      <c r="B10672" t="s">
        <v>36</v>
      </c>
      <c r="C10672">
        <v>1652</v>
      </c>
      <c r="D10672">
        <v>12</v>
      </c>
      <c r="E10672">
        <v>1.679</v>
      </c>
      <c r="F10672">
        <v>0.72599999999999998</v>
      </c>
      <c r="G10672">
        <v>20.149999999999999</v>
      </c>
      <c r="H10672">
        <v>20.149999999999999</v>
      </c>
      <c r="I10672" t="s">
        <v>149</v>
      </c>
      <c r="J10672">
        <v>1</v>
      </c>
      <c r="K10672">
        <v>1</v>
      </c>
      <c r="L10672">
        <v>1</v>
      </c>
      <c r="M10672">
        <v>1</v>
      </c>
      <c r="N10672">
        <v>1</v>
      </c>
      <c r="O10672">
        <v>1</v>
      </c>
      <c r="P10672">
        <v>1</v>
      </c>
      <c r="Q10672">
        <v>1</v>
      </c>
      <c r="R10672">
        <v>21.88</v>
      </c>
      <c r="S10672">
        <v>21.88</v>
      </c>
      <c r="T10672">
        <v>21.88</v>
      </c>
      <c r="U10672">
        <v>21.88</v>
      </c>
      <c r="V10672">
        <v>92.093235829999998</v>
      </c>
      <c r="W10672">
        <v>92.093235829999998</v>
      </c>
      <c r="X10672">
        <v>1.085856079</v>
      </c>
      <c r="Y10672">
        <v>1.085856079</v>
      </c>
    </row>
    <row r="10673" spans="1:25" x14ac:dyDescent="0.3">
      <c r="A10673" s="2">
        <v>45979</v>
      </c>
      <c r="B10673" t="s">
        <v>62</v>
      </c>
      <c r="C10673">
        <v>8288</v>
      </c>
      <c r="D10673">
        <v>89</v>
      </c>
      <c r="E10673">
        <v>4.8150000000000004</v>
      </c>
      <c r="F10673">
        <v>1.0740000000000001</v>
      </c>
      <c r="G10673">
        <v>428.52</v>
      </c>
      <c r="H10673">
        <v>428.52</v>
      </c>
      <c r="I10673" t="s">
        <v>149</v>
      </c>
      <c r="J10673">
        <v>29</v>
      </c>
      <c r="K10673">
        <v>32</v>
      </c>
      <c r="L10673">
        <v>32</v>
      </c>
      <c r="M10673">
        <v>32</v>
      </c>
      <c r="N10673">
        <v>39</v>
      </c>
      <c r="O10673">
        <v>42</v>
      </c>
      <c r="P10673">
        <v>42</v>
      </c>
      <c r="Q10673">
        <v>42</v>
      </c>
      <c r="R10673">
        <v>1718.36</v>
      </c>
      <c r="S10673">
        <v>1903.24</v>
      </c>
      <c r="T10673">
        <v>1903.24</v>
      </c>
      <c r="U10673">
        <v>1903.24</v>
      </c>
      <c r="V10673">
        <v>22.515289719999998</v>
      </c>
      <c r="W10673">
        <v>22.515289719999998</v>
      </c>
      <c r="X10673">
        <v>4.4414263040000002</v>
      </c>
      <c r="Y10673">
        <v>4.4414263040000002</v>
      </c>
    </row>
    <row r="10674" spans="1:25" x14ac:dyDescent="0.3">
      <c r="A10674" s="2">
        <v>45979</v>
      </c>
      <c r="B10674" t="s">
        <v>64</v>
      </c>
      <c r="C10674">
        <v>2852</v>
      </c>
      <c r="D10674">
        <v>27</v>
      </c>
      <c r="E10674">
        <v>5.4790000000000001</v>
      </c>
      <c r="F10674">
        <v>0.94699999999999995</v>
      </c>
      <c r="G10674">
        <v>147.94</v>
      </c>
      <c r="H10674">
        <v>147.94</v>
      </c>
      <c r="I10674" t="s">
        <v>149</v>
      </c>
      <c r="J10674">
        <v>16</v>
      </c>
      <c r="K10674">
        <v>17</v>
      </c>
      <c r="L10674">
        <v>17</v>
      </c>
      <c r="M10674">
        <v>17</v>
      </c>
      <c r="N10674">
        <v>43</v>
      </c>
      <c r="O10674">
        <v>47</v>
      </c>
      <c r="P10674">
        <v>47</v>
      </c>
      <c r="Q10674">
        <v>47</v>
      </c>
      <c r="R10674">
        <v>1541.56</v>
      </c>
      <c r="S10674">
        <v>1669.16</v>
      </c>
      <c r="T10674">
        <v>1669.16</v>
      </c>
      <c r="U10674">
        <v>1669.16</v>
      </c>
      <c r="V10674">
        <v>8.8631407410000005</v>
      </c>
      <c r="W10674">
        <v>8.8631407410000005</v>
      </c>
      <c r="X10674">
        <v>11.282682169999999</v>
      </c>
      <c r="Y10674">
        <v>11.282682169999999</v>
      </c>
    </row>
    <row r="10675" spans="1:25" x14ac:dyDescent="0.3">
      <c r="A10675" s="2">
        <v>45979</v>
      </c>
      <c r="B10675" t="s">
        <v>66</v>
      </c>
      <c r="C10675">
        <v>3397</v>
      </c>
      <c r="D10675">
        <v>9</v>
      </c>
      <c r="E10675">
        <v>4.4130000000000003</v>
      </c>
      <c r="F10675">
        <v>0.26500000000000001</v>
      </c>
      <c r="G10675">
        <v>39.72</v>
      </c>
      <c r="H10675">
        <v>39.72</v>
      </c>
      <c r="I10675" t="s">
        <v>149</v>
      </c>
      <c r="J10675">
        <v>7</v>
      </c>
      <c r="K10675">
        <v>7</v>
      </c>
      <c r="L10675">
        <v>7</v>
      </c>
      <c r="M10675">
        <v>7</v>
      </c>
      <c r="N10675">
        <v>8</v>
      </c>
      <c r="O10675">
        <v>8</v>
      </c>
      <c r="P10675">
        <v>8</v>
      </c>
      <c r="Q10675">
        <v>8</v>
      </c>
      <c r="R10675">
        <v>235.42</v>
      </c>
      <c r="S10675">
        <v>235.42</v>
      </c>
      <c r="T10675">
        <v>235.42</v>
      </c>
      <c r="U10675">
        <v>235.42</v>
      </c>
      <c r="V10675">
        <v>16.871973489999998</v>
      </c>
      <c r="W10675">
        <v>16.871973489999998</v>
      </c>
      <c r="X10675">
        <v>5.9269889219999996</v>
      </c>
      <c r="Y10675">
        <v>5.9269889219999996</v>
      </c>
    </row>
    <row r="10676" spans="1:25" x14ac:dyDescent="0.3">
      <c r="A10676" s="2">
        <v>45979</v>
      </c>
      <c r="B10676" t="s">
        <v>68</v>
      </c>
      <c r="C10676">
        <v>6108</v>
      </c>
      <c r="D10676">
        <v>42</v>
      </c>
      <c r="E10676">
        <v>5.3760000000000003</v>
      </c>
      <c r="F10676">
        <v>0.68799999999999994</v>
      </c>
      <c r="G10676">
        <v>225.8</v>
      </c>
      <c r="H10676">
        <v>225.8</v>
      </c>
      <c r="I10676" t="s">
        <v>149</v>
      </c>
      <c r="J10676">
        <v>23</v>
      </c>
      <c r="K10676">
        <v>26</v>
      </c>
      <c r="L10676">
        <v>26</v>
      </c>
      <c r="M10676">
        <v>26</v>
      </c>
      <c r="N10676">
        <v>27</v>
      </c>
      <c r="O10676">
        <v>30</v>
      </c>
      <c r="P10676">
        <v>30</v>
      </c>
      <c r="Q10676">
        <v>30</v>
      </c>
      <c r="R10676">
        <v>919.5</v>
      </c>
      <c r="S10676">
        <v>998.46</v>
      </c>
      <c r="T10676">
        <v>998.46</v>
      </c>
      <c r="U10676">
        <v>998.46</v>
      </c>
      <c r="V10676">
        <v>22.614826829999998</v>
      </c>
      <c r="W10676">
        <v>22.614826829999998</v>
      </c>
      <c r="X10676">
        <v>4.4218777679999999</v>
      </c>
      <c r="Y10676">
        <v>4.4218777679999999</v>
      </c>
    </row>
    <row r="10677" spans="1:25" x14ac:dyDescent="0.3">
      <c r="A10677" s="2">
        <v>45979</v>
      </c>
      <c r="B10677" t="s">
        <v>70</v>
      </c>
      <c r="C10677">
        <v>12185</v>
      </c>
      <c r="D10677">
        <v>57</v>
      </c>
      <c r="E10677">
        <v>3.7290000000000001</v>
      </c>
      <c r="F10677">
        <v>0.46800000000000003</v>
      </c>
      <c r="G10677">
        <v>212.53</v>
      </c>
      <c r="H10677">
        <v>212.53</v>
      </c>
      <c r="I10677" t="s">
        <v>149</v>
      </c>
      <c r="J10677">
        <v>12</v>
      </c>
      <c r="K10677">
        <v>15</v>
      </c>
      <c r="L10677">
        <v>15</v>
      </c>
      <c r="M10677">
        <v>15</v>
      </c>
      <c r="N10677">
        <v>15</v>
      </c>
      <c r="O10677">
        <v>19</v>
      </c>
      <c r="P10677">
        <v>19</v>
      </c>
      <c r="Q10677">
        <v>19</v>
      </c>
      <c r="R10677">
        <v>386.54</v>
      </c>
      <c r="S10677">
        <v>515.99</v>
      </c>
      <c r="T10677">
        <v>515.99</v>
      </c>
      <c r="U10677">
        <v>515.99</v>
      </c>
      <c r="V10677">
        <v>41.18878273</v>
      </c>
      <c r="W10677">
        <v>41.18878273</v>
      </c>
      <c r="X10677">
        <v>2.4278454809999999</v>
      </c>
      <c r="Y10677">
        <v>2.4278454809999999</v>
      </c>
    </row>
    <row r="10678" spans="1:25" x14ac:dyDescent="0.3">
      <c r="A10678" s="2">
        <v>45979</v>
      </c>
      <c r="B10678" t="s">
        <v>32</v>
      </c>
      <c r="C10678">
        <v>1322</v>
      </c>
      <c r="D10678">
        <v>7</v>
      </c>
      <c r="E10678">
        <v>3.5230000000000001</v>
      </c>
      <c r="F10678">
        <v>0.53</v>
      </c>
      <c r="G10678">
        <v>24.66</v>
      </c>
      <c r="H10678">
        <v>24.66</v>
      </c>
      <c r="I10678" t="s">
        <v>149</v>
      </c>
      <c r="J10678">
        <v>1</v>
      </c>
      <c r="K10678">
        <v>1</v>
      </c>
      <c r="L10678">
        <v>1</v>
      </c>
      <c r="M10678">
        <v>1</v>
      </c>
      <c r="N10678">
        <v>3</v>
      </c>
      <c r="O10678">
        <v>3</v>
      </c>
      <c r="P10678">
        <v>3</v>
      </c>
      <c r="Q10678">
        <v>3</v>
      </c>
      <c r="R10678">
        <v>64.47</v>
      </c>
      <c r="S10678">
        <v>64.47</v>
      </c>
      <c r="T10678">
        <v>64.47</v>
      </c>
      <c r="U10678">
        <v>64.47</v>
      </c>
      <c r="V10678">
        <v>38.250349</v>
      </c>
      <c r="W10678">
        <v>38.250349</v>
      </c>
      <c r="X10678">
        <v>2.6143552309999998</v>
      </c>
      <c r="Y10678">
        <v>2.6143552309999998</v>
      </c>
    </row>
    <row r="10679" spans="1:25" x14ac:dyDescent="0.3">
      <c r="A10679" s="2">
        <v>45979</v>
      </c>
      <c r="B10679" t="s">
        <v>72</v>
      </c>
      <c r="C10679">
        <v>3664</v>
      </c>
      <c r="D10679">
        <v>27</v>
      </c>
      <c r="E10679">
        <v>3.0510000000000002</v>
      </c>
      <c r="F10679">
        <v>0.73699999999999999</v>
      </c>
      <c r="G10679">
        <v>82.39</v>
      </c>
      <c r="H10679">
        <v>82.39</v>
      </c>
      <c r="I10679" t="s">
        <v>149</v>
      </c>
      <c r="J10679">
        <v>3</v>
      </c>
      <c r="K10679">
        <v>5</v>
      </c>
      <c r="L10679">
        <v>5</v>
      </c>
      <c r="M10679">
        <v>5</v>
      </c>
      <c r="N10679">
        <v>5</v>
      </c>
      <c r="O10679">
        <v>8</v>
      </c>
      <c r="P10679">
        <v>8</v>
      </c>
      <c r="Q10679">
        <v>8</v>
      </c>
      <c r="R10679">
        <v>170.6</v>
      </c>
      <c r="S10679">
        <v>281.54000000000002</v>
      </c>
      <c r="T10679">
        <v>281.54000000000002</v>
      </c>
      <c r="U10679">
        <v>281.54000000000002</v>
      </c>
      <c r="V10679">
        <v>29.264047739999999</v>
      </c>
      <c r="W10679">
        <v>29.264047739999999</v>
      </c>
      <c r="X10679">
        <v>3.4171622770000001</v>
      </c>
      <c r="Y10679">
        <v>3.4171622770000001</v>
      </c>
    </row>
    <row r="10680" spans="1:25" x14ac:dyDescent="0.3">
      <c r="A10680" s="2">
        <v>45979</v>
      </c>
      <c r="B10680" t="s">
        <v>74</v>
      </c>
      <c r="C10680">
        <v>1519</v>
      </c>
      <c r="D10680">
        <v>11</v>
      </c>
      <c r="E10680">
        <v>2.9990000000000001</v>
      </c>
      <c r="F10680">
        <v>0.72399999999999998</v>
      </c>
      <c r="G10680">
        <v>32.99</v>
      </c>
      <c r="H10680">
        <v>32.99</v>
      </c>
      <c r="I10680" t="s">
        <v>149</v>
      </c>
      <c r="J10680">
        <v>1</v>
      </c>
      <c r="K10680">
        <v>1</v>
      </c>
      <c r="L10680">
        <v>1</v>
      </c>
      <c r="M10680">
        <v>1</v>
      </c>
      <c r="N10680">
        <v>1</v>
      </c>
      <c r="O10680">
        <v>1</v>
      </c>
      <c r="P10680">
        <v>1</v>
      </c>
      <c r="Q10680">
        <v>1</v>
      </c>
      <c r="R10680">
        <v>35.880000000000003</v>
      </c>
      <c r="S10680">
        <v>35.880000000000003</v>
      </c>
      <c r="T10680">
        <v>35.880000000000003</v>
      </c>
      <c r="U10680">
        <v>35.880000000000003</v>
      </c>
      <c r="V10680">
        <v>91.945373470000007</v>
      </c>
      <c r="W10680">
        <v>91.945373470000007</v>
      </c>
      <c r="X10680">
        <v>1.087602304</v>
      </c>
      <c r="Y10680">
        <v>1.087602304</v>
      </c>
    </row>
    <row r="10681" spans="1:25" x14ac:dyDescent="0.3">
      <c r="A10681" s="2">
        <v>45979</v>
      </c>
      <c r="B10681" t="s">
        <v>76</v>
      </c>
      <c r="C10681">
        <v>3456</v>
      </c>
      <c r="D10681">
        <v>12</v>
      </c>
      <c r="E10681">
        <v>3.7690000000000001</v>
      </c>
      <c r="F10681">
        <v>0.34699999999999998</v>
      </c>
      <c r="G10681">
        <v>45.23</v>
      </c>
      <c r="H10681">
        <v>45.23</v>
      </c>
      <c r="I10681" t="s">
        <v>149</v>
      </c>
      <c r="J10681">
        <v>4</v>
      </c>
      <c r="K10681">
        <v>4</v>
      </c>
      <c r="L10681">
        <v>4</v>
      </c>
      <c r="M10681">
        <v>4</v>
      </c>
      <c r="N10681">
        <v>4</v>
      </c>
      <c r="O10681">
        <v>4</v>
      </c>
      <c r="P10681">
        <v>4</v>
      </c>
      <c r="Q10681">
        <v>4</v>
      </c>
      <c r="R10681">
        <v>120.74</v>
      </c>
      <c r="S10681">
        <v>120.74</v>
      </c>
      <c r="T10681">
        <v>120.74</v>
      </c>
      <c r="U10681">
        <v>120.74</v>
      </c>
      <c r="V10681">
        <v>37.460659270000001</v>
      </c>
      <c r="W10681">
        <v>37.460659270000001</v>
      </c>
      <c r="X10681">
        <v>2.6694671680000002</v>
      </c>
      <c r="Y10681">
        <v>2.6694671680000002</v>
      </c>
    </row>
    <row r="10682" spans="1:25" x14ac:dyDescent="0.3">
      <c r="A10682" s="2">
        <v>45979</v>
      </c>
      <c r="B10682" t="s">
        <v>78</v>
      </c>
      <c r="C10682">
        <v>1769</v>
      </c>
      <c r="D10682">
        <v>14</v>
      </c>
      <c r="E10682">
        <v>4.3019999999999996</v>
      </c>
      <c r="F10682">
        <v>0.79100000000000004</v>
      </c>
      <c r="G10682">
        <v>60.23</v>
      </c>
      <c r="H10682">
        <v>60.23</v>
      </c>
      <c r="I10682" t="s">
        <v>149</v>
      </c>
      <c r="J10682">
        <v>9</v>
      </c>
      <c r="K10682">
        <v>9</v>
      </c>
      <c r="L10682">
        <v>9</v>
      </c>
      <c r="M10682">
        <v>9</v>
      </c>
      <c r="N10682">
        <v>10</v>
      </c>
      <c r="O10682">
        <v>10</v>
      </c>
      <c r="P10682">
        <v>10</v>
      </c>
      <c r="Q10682">
        <v>10</v>
      </c>
      <c r="R10682">
        <v>281.43</v>
      </c>
      <c r="S10682">
        <v>281.43</v>
      </c>
      <c r="T10682">
        <v>281.43</v>
      </c>
      <c r="U10682">
        <v>281.43</v>
      </c>
      <c r="V10682">
        <v>21.401414209999999</v>
      </c>
      <c r="W10682">
        <v>21.401414209999999</v>
      </c>
      <c r="X10682">
        <v>4.6725884110000004</v>
      </c>
      <c r="Y10682">
        <v>4.6725884110000004</v>
      </c>
    </row>
    <row r="10683" spans="1:25" x14ac:dyDescent="0.3">
      <c r="A10683" s="2">
        <v>45979</v>
      </c>
      <c r="B10683" t="s">
        <v>17</v>
      </c>
      <c r="C10683">
        <v>4298</v>
      </c>
      <c r="D10683">
        <v>20</v>
      </c>
      <c r="E10683">
        <v>2.3460000000000001</v>
      </c>
      <c r="F10683">
        <v>0.46500000000000002</v>
      </c>
      <c r="G10683">
        <v>46.92</v>
      </c>
      <c r="H10683">
        <v>46.92</v>
      </c>
      <c r="I10683" t="s">
        <v>149</v>
      </c>
      <c r="J10683">
        <v>2</v>
      </c>
      <c r="K10683">
        <v>2</v>
      </c>
      <c r="L10683">
        <v>3</v>
      </c>
      <c r="M10683">
        <v>3</v>
      </c>
      <c r="N10683">
        <v>2</v>
      </c>
      <c r="O10683">
        <v>2</v>
      </c>
      <c r="P10683">
        <v>3</v>
      </c>
      <c r="Q10683">
        <v>3</v>
      </c>
      <c r="R10683">
        <v>58.98</v>
      </c>
      <c r="S10683">
        <v>58.98</v>
      </c>
      <c r="T10683">
        <v>86.47</v>
      </c>
      <c r="U10683">
        <v>86.47</v>
      </c>
      <c r="V10683">
        <v>79.552390639999999</v>
      </c>
      <c r="W10683">
        <v>54.261593619999999</v>
      </c>
      <c r="X10683">
        <v>1.2570332479999999</v>
      </c>
      <c r="Y10683">
        <v>1.842924126</v>
      </c>
    </row>
    <row r="10684" spans="1:25" x14ac:dyDescent="0.3">
      <c r="A10684" s="2">
        <v>45979</v>
      </c>
      <c r="B10684" t="s">
        <v>90</v>
      </c>
      <c r="C10684">
        <v>1557</v>
      </c>
      <c r="D10684">
        <v>7</v>
      </c>
      <c r="E10684">
        <v>4.63</v>
      </c>
      <c r="F10684">
        <v>0.45</v>
      </c>
      <c r="G10684">
        <v>32.409999999999997</v>
      </c>
      <c r="H10684">
        <v>32.409999999999997</v>
      </c>
      <c r="I10684" t="s">
        <v>149</v>
      </c>
      <c r="J10684">
        <v>4</v>
      </c>
      <c r="K10684">
        <v>4</v>
      </c>
      <c r="L10684">
        <v>4</v>
      </c>
      <c r="M10684">
        <v>4</v>
      </c>
      <c r="N10684">
        <v>4</v>
      </c>
      <c r="O10684">
        <v>4</v>
      </c>
      <c r="P10684">
        <v>4</v>
      </c>
      <c r="Q10684">
        <v>4</v>
      </c>
      <c r="R10684">
        <v>99.23</v>
      </c>
      <c r="S10684">
        <v>99.23</v>
      </c>
      <c r="T10684">
        <v>99.23</v>
      </c>
      <c r="U10684">
        <v>99.23</v>
      </c>
      <c r="V10684">
        <v>32.661493499999999</v>
      </c>
      <c r="W10684">
        <v>32.661493499999999</v>
      </c>
      <c r="X10684">
        <v>3.061709349</v>
      </c>
      <c r="Y10684">
        <v>3.061709349</v>
      </c>
    </row>
    <row r="10685" spans="1:25" x14ac:dyDescent="0.3">
      <c r="A10685" s="2">
        <v>45979</v>
      </c>
      <c r="B10685" t="s">
        <v>88</v>
      </c>
      <c r="C10685">
        <v>5087</v>
      </c>
      <c r="D10685">
        <v>40</v>
      </c>
      <c r="E10685">
        <v>2.0179999999999998</v>
      </c>
      <c r="F10685">
        <v>0.78600000000000003</v>
      </c>
      <c r="G10685">
        <v>80.709999999999994</v>
      </c>
      <c r="H10685">
        <v>80.709999999999994</v>
      </c>
      <c r="I10685" t="s">
        <v>149</v>
      </c>
      <c r="J10685">
        <v>10</v>
      </c>
      <c r="K10685">
        <v>13</v>
      </c>
      <c r="L10685">
        <v>13</v>
      </c>
      <c r="M10685">
        <v>13</v>
      </c>
      <c r="N10685">
        <v>10</v>
      </c>
      <c r="O10685">
        <v>13</v>
      </c>
      <c r="P10685">
        <v>13</v>
      </c>
      <c r="Q10685">
        <v>13</v>
      </c>
      <c r="R10685">
        <v>366.29</v>
      </c>
      <c r="S10685">
        <v>446.54</v>
      </c>
      <c r="T10685">
        <v>446.54</v>
      </c>
      <c r="U10685">
        <v>446.54</v>
      </c>
      <c r="V10685">
        <v>18.074528600000001</v>
      </c>
      <c r="W10685">
        <v>18.074528600000001</v>
      </c>
      <c r="X10685">
        <v>5.5326477509999998</v>
      </c>
      <c r="Y10685">
        <v>5.5326477509999998</v>
      </c>
    </row>
    <row r="10686" spans="1:25" x14ac:dyDescent="0.3">
      <c r="A10686" s="2">
        <v>45979</v>
      </c>
      <c r="B10686" t="s">
        <v>80</v>
      </c>
      <c r="C10686">
        <v>1486</v>
      </c>
      <c r="D10686">
        <v>10</v>
      </c>
      <c r="E10686">
        <v>5.4640000000000004</v>
      </c>
      <c r="F10686">
        <v>0.67300000000000004</v>
      </c>
      <c r="G10686">
        <v>54.64</v>
      </c>
      <c r="H10686">
        <v>54.64</v>
      </c>
      <c r="I10686" t="s">
        <v>149</v>
      </c>
      <c r="J10686">
        <v>3</v>
      </c>
      <c r="K10686">
        <v>3</v>
      </c>
      <c r="L10686">
        <v>3</v>
      </c>
      <c r="M10686">
        <v>3</v>
      </c>
      <c r="N10686">
        <v>8</v>
      </c>
      <c r="O10686">
        <v>8</v>
      </c>
      <c r="P10686">
        <v>8</v>
      </c>
      <c r="Q10686">
        <v>8</v>
      </c>
      <c r="R10686">
        <v>273.33999999999997</v>
      </c>
      <c r="S10686">
        <v>273.33999999999997</v>
      </c>
      <c r="T10686">
        <v>273.33999999999997</v>
      </c>
      <c r="U10686">
        <v>273.33999999999997</v>
      </c>
      <c r="V10686">
        <v>19.98975635</v>
      </c>
      <c r="W10686">
        <v>19.98975635</v>
      </c>
      <c r="X10686">
        <v>5.0025622250000001</v>
      </c>
      <c r="Y10686">
        <v>5.0025622250000001</v>
      </c>
    </row>
    <row r="10687" spans="1:25" x14ac:dyDescent="0.3">
      <c r="A10687" s="2">
        <v>45979</v>
      </c>
      <c r="B10687" t="s">
        <v>19</v>
      </c>
      <c r="C10687">
        <v>715</v>
      </c>
      <c r="D10687">
        <v>8</v>
      </c>
      <c r="E10687">
        <v>4.9009999999999998</v>
      </c>
      <c r="F10687">
        <v>1.119</v>
      </c>
      <c r="G10687">
        <v>39.21</v>
      </c>
      <c r="H10687">
        <v>39.21</v>
      </c>
      <c r="I10687" t="s">
        <v>149</v>
      </c>
      <c r="J10687">
        <v>3</v>
      </c>
      <c r="K10687">
        <v>3</v>
      </c>
      <c r="L10687">
        <v>3</v>
      </c>
      <c r="M10687">
        <v>3</v>
      </c>
      <c r="N10687">
        <v>4</v>
      </c>
      <c r="O10687">
        <v>4</v>
      </c>
      <c r="P10687">
        <v>4</v>
      </c>
      <c r="Q10687">
        <v>4</v>
      </c>
      <c r="R10687">
        <v>111.35</v>
      </c>
      <c r="S10687">
        <v>111.35</v>
      </c>
      <c r="T10687">
        <v>111.35</v>
      </c>
      <c r="U10687">
        <v>111.35</v>
      </c>
      <c r="V10687">
        <v>35.213291419999997</v>
      </c>
      <c r="W10687">
        <v>35.213291419999997</v>
      </c>
      <c r="X10687">
        <v>2.8398367759999998</v>
      </c>
      <c r="Y10687">
        <v>2.8398367759999998</v>
      </c>
    </row>
    <row r="10688" spans="1:25" x14ac:dyDescent="0.3">
      <c r="A10688" s="2">
        <v>45979</v>
      </c>
      <c r="B10688" t="s">
        <v>82</v>
      </c>
      <c r="C10688">
        <v>1472</v>
      </c>
      <c r="D10688">
        <v>11</v>
      </c>
      <c r="E10688">
        <v>3.5739999999999998</v>
      </c>
      <c r="F10688">
        <v>0.747</v>
      </c>
      <c r="G10688">
        <v>39.31</v>
      </c>
      <c r="H10688">
        <v>39.31</v>
      </c>
      <c r="I10688" t="s">
        <v>149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X10688">
        <v>0</v>
      </c>
      <c r="Y10688">
        <v>0</v>
      </c>
    </row>
    <row r="10689" spans="1:25" x14ac:dyDescent="0.3">
      <c r="A10689" s="2">
        <v>45979</v>
      </c>
      <c r="B10689" t="s">
        <v>94</v>
      </c>
      <c r="C10689">
        <v>2278</v>
      </c>
      <c r="D10689">
        <v>8</v>
      </c>
      <c r="E10689">
        <v>6.35</v>
      </c>
      <c r="F10689">
        <v>0.35099999999999998</v>
      </c>
      <c r="G10689">
        <v>50.8</v>
      </c>
      <c r="H10689">
        <v>50.8</v>
      </c>
      <c r="I10689" t="s">
        <v>149</v>
      </c>
      <c r="J10689">
        <v>4</v>
      </c>
      <c r="K10689">
        <v>4</v>
      </c>
      <c r="L10689">
        <v>4</v>
      </c>
      <c r="M10689">
        <v>4</v>
      </c>
      <c r="N10689">
        <v>5</v>
      </c>
      <c r="O10689">
        <v>5</v>
      </c>
      <c r="P10689">
        <v>5</v>
      </c>
      <c r="Q10689">
        <v>5</v>
      </c>
      <c r="R10689">
        <v>403.95</v>
      </c>
      <c r="S10689">
        <v>403.95</v>
      </c>
      <c r="T10689">
        <v>403.95</v>
      </c>
      <c r="U10689">
        <v>403.95</v>
      </c>
      <c r="V10689">
        <v>12.57581384</v>
      </c>
      <c r="W10689">
        <v>12.57581384</v>
      </c>
      <c r="X10689">
        <v>7.9517716539999999</v>
      </c>
      <c r="Y10689">
        <v>7.9517716539999999</v>
      </c>
    </row>
    <row r="10690" spans="1:25" x14ac:dyDescent="0.3">
      <c r="A10690" s="2">
        <v>45979</v>
      </c>
      <c r="B10690" t="s">
        <v>96</v>
      </c>
      <c r="C10690">
        <v>2931</v>
      </c>
      <c r="D10690">
        <v>9</v>
      </c>
      <c r="E10690">
        <v>5.08</v>
      </c>
      <c r="F10690">
        <v>0.307</v>
      </c>
      <c r="G10690">
        <v>45.72</v>
      </c>
      <c r="H10690">
        <v>45.72</v>
      </c>
      <c r="I10690" t="s">
        <v>149</v>
      </c>
      <c r="J10690">
        <v>3</v>
      </c>
      <c r="K10690">
        <v>3</v>
      </c>
      <c r="L10690">
        <v>3</v>
      </c>
      <c r="M10690">
        <v>3</v>
      </c>
      <c r="N10690">
        <v>3</v>
      </c>
      <c r="O10690">
        <v>3</v>
      </c>
      <c r="P10690">
        <v>3</v>
      </c>
      <c r="Q10690">
        <v>3</v>
      </c>
      <c r="R10690">
        <v>171.96</v>
      </c>
      <c r="S10690">
        <v>171.96</v>
      </c>
      <c r="T10690">
        <v>171.96</v>
      </c>
      <c r="U10690">
        <v>171.96</v>
      </c>
      <c r="V10690">
        <v>26.58757851</v>
      </c>
      <c r="W10690">
        <v>26.58757851</v>
      </c>
      <c r="X10690">
        <v>3.7611548560000001</v>
      </c>
      <c r="Y10690">
        <v>3.7611548560000001</v>
      </c>
    </row>
    <row r="10691" spans="1:25" x14ac:dyDescent="0.3">
      <c r="A10691" s="2">
        <v>45979</v>
      </c>
      <c r="B10691" t="s">
        <v>11</v>
      </c>
      <c r="C10691">
        <v>3035</v>
      </c>
      <c r="D10691">
        <v>24</v>
      </c>
      <c r="E10691">
        <v>2.8180000000000001</v>
      </c>
      <c r="F10691">
        <v>0.79100000000000004</v>
      </c>
      <c r="G10691">
        <v>67.63</v>
      </c>
      <c r="H10691">
        <v>67.63</v>
      </c>
      <c r="I10691" t="s">
        <v>149</v>
      </c>
      <c r="J10691">
        <v>7</v>
      </c>
      <c r="K10691">
        <v>9</v>
      </c>
      <c r="L10691">
        <v>9</v>
      </c>
      <c r="M10691">
        <v>9</v>
      </c>
      <c r="N10691">
        <v>9</v>
      </c>
      <c r="O10691">
        <v>11</v>
      </c>
      <c r="P10691">
        <v>11</v>
      </c>
      <c r="Q10691">
        <v>11</v>
      </c>
      <c r="R10691">
        <v>311.17</v>
      </c>
      <c r="S10691">
        <v>363.15</v>
      </c>
      <c r="T10691">
        <v>363.15</v>
      </c>
      <c r="U10691">
        <v>363.15</v>
      </c>
      <c r="V10691">
        <v>18.62315847</v>
      </c>
      <c r="W10691">
        <v>18.62315847</v>
      </c>
      <c r="X10691">
        <v>5.3696584359999999</v>
      </c>
      <c r="Y10691">
        <v>5.3696584359999999</v>
      </c>
    </row>
    <row r="10692" spans="1:25" x14ac:dyDescent="0.3">
      <c r="A10692" s="2">
        <v>45979</v>
      </c>
      <c r="B10692" t="s">
        <v>92</v>
      </c>
      <c r="C10692">
        <v>909</v>
      </c>
      <c r="D10692">
        <v>17</v>
      </c>
      <c r="E10692">
        <v>3.4569999999999999</v>
      </c>
      <c r="F10692">
        <v>1.87</v>
      </c>
      <c r="G10692">
        <v>58.77</v>
      </c>
      <c r="H10692">
        <v>58.77</v>
      </c>
      <c r="I10692" t="s">
        <v>149</v>
      </c>
      <c r="J10692">
        <v>8</v>
      </c>
      <c r="K10692">
        <v>8</v>
      </c>
      <c r="L10692">
        <v>8</v>
      </c>
      <c r="M10692">
        <v>8</v>
      </c>
      <c r="N10692">
        <v>14</v>
      </c>
      <c r="O10692">
        <v>14</v>
      </c>
      <c r="P10692">
        <v>14</v>
      </c>
      <c r="Q10692">
        <v>14</v>
      </c>
      <c r="R10692">
        <v>420.25</v>
      </c>
      <c r="S10692">
        <v>420.25</v>
      </c>
      <c r="T10692">
        <v>420.25</v>
      </c>
      <c r="U10692">
        <v>420.25</v>
      </c>
      <c r="V10692">
        <v>13.984533020000001</v>
      </c>
      <c r="W10692">
        <v>13.984533020000001</v>
      </c>
      <c r="X10692">
        <v>7.1507571890000001</v>
      </c>
      <c r="Y10692">
        <v>7.1507571890000001</v>
      </c>
    </row>
    <row r="10693" spans="1:25" x14ac:dyDescent="0.3">
      <c r="A10693" s="2">
        <v>45979</v>
      </c>
      <c r="B10693" t="s">
        <v>46</v>
      </c>
      <c r="C10693">
        <v>1317</v>
      </c>
      <c r="D10693">
        <v>2</v>
      </c>
      <c r="E10693">
        <v>3.76</v>
      </c>
      <c r="F10693">
        <v>0.152</v>
      </c>
      <c r="G10693">
        <v>7.52</v>
      </c>
      <c r="H10693">
        <v>7.52</v>
      </c>
      <c r="I10693" t="s">
        <v>149</v>
      </c>
      <c r="J10693">
        <v>1</v>
      </c>
      <c r="K10693">
        <v>1</v>
      </c>
      <c r="L10693">
        <v>1</v>
      </c>
      <c r="M10693">
        <v>1</v>
      </c>
      <c r="N10693">
        <v>1</v>
      </c>
      <c r="O10693">
        <v>1</v>
      </c>
      <c r="P10693">
        <v>1</v>
      </c>
      <c r="Q10693">
        <v>1</v>
      </c>
      <c r="R10693">
        <v>29.49</v>
      </c>
      <c r="S10693">
        <v>29.49</v>
      </c>
      <c r="T10693">
        <v>29.49</v>
      </c>
      <c r="U10693">
        <v>29.49</v>
      </c>
      <c r="V10693">
        <v>25.500169549999999</v>
      </c>
      <c r="W10693">
        <v>25.500169549999999</v>
      </c>
      <c r="X10693">
        <v>3.9215425530000001</v>
      </c>
      <c r="Y10693">
        <v>3.9215425530000001</v>
      </c>
    </row>
    <row r="10694" spans="1:25" x14ac:dyDescent="0.3">
      <c r="A10694" s="2">
        <v>45979</v>
      </c>
      <c r="B10694" t="s">
        <v>74</v>
      </c>
      <c r="C10694">
        <v>847</v>
      </c>
      <c r="D10694">
        <v>0</v>
      </c>
      <c r="F10694">
        <v>0</v>
      </c>
      <c r="G10694">
        <v>0</v>
      </c>
      <c r="H10694">
        <v>0</v>
      </c>
      <c r="I10694" t="s">
        <v>149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</row>
    <row r="10695" spans="1:25" x14ac:dyDescent="0.3">
      <c r="A10695" s="2">
        <v>45979</v>
      </c>
      <c r="B10695" t="s">
        <v>32</v>
      </c>
      <c r="C10695">
        <v>497</v>
      </c>
      <c r="D10695">
        <v>2</v>
      </c>
      <c r="E10695">
        <v>4.375</v>
      </c>
      <c r="F10695">
        <v>0.40200000000000002</v>
      </c>
      <c r="G10695">
        <v>8.75</v>
      </c>
      <c r="H10695">
        <v>8.75</v>
      </c>
      <c r="I10695" t="s">
        <v>149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X10695">
        <v>0</v>
      </c>
      <c r="Y10695">
        <v>0</v>
      </c>
    </row>
    <row r="10696" spans="1:25" x14ac:dyDescent="0.3">
      <c r="A10696" s="2">
        <v>45979</v>
      </c>
      <c r="B10696" t="s">
        <v>64</v>
      </c>
      <c r="C10696">
        <v>475</v>
      </c>
      <c r="D10696">
        <v>0</v>
      </c>
      <c r="F10696">
        <v>0</v>
      </c>
      <c r="G10696">
        <v>0</v>
      </c>
      <c r="H10696">
        <v>0</v>
      </c>
      <c r="I10696" t="s">
        <v>149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</row>
    <row r="10697" spans="1:25" x14ac:dyDescent="0.3">
      <c r="A10697" s="2">
        <v>45979</v>
      </c>
      <c r="B10697" t="s">
        <v>72</v>
      </c>
      <c r="C10697">
        <v>243</v>
      </c>
      <c r="D10697">
        <v>1</v>
      </c>
      <c r="E10697">
        <v>2.9</v>
      </c>
      <c r="F10697">
        <v>0.41199999999999998</v>
      </c>
      <c r="G10697">
        <v>2.9</v>
      </c>
      <c r="H10697">
        <v>2.9</v>
      </c>
      <c r="I10697" t="s">
        <v>149</v>
      </c>
      <c r="J10697">
        <v>1</v>
      </c>
      <c r="K10697">
        <v>1</v>
      </c>
      <c r="L10697">
        <v>1</v>
      </c>
      <c r="M10697">
        <v>1</v>
      </c>
      <c r="N10697">
        <v>1</v>
      </c>
      <c r="O10697">
        <v>1</v>
      </c>
      <c r="P10697">
        <v>1</v>
      </c>
      <c r="Q10697">
        <v>1</v>
      </c>
      <c r="R10697">
        <v>36.979999999999997</v>
      </c>
      <c r="S10697">
        <v>36.979999999999997</v>
      </c>
      <c r="T10697">
        <v>36.979999999999997</v>
      </c>
      <c r="U10697">
        <v>36.979999999999997</v>
      </c>
      <c r="V10697">
        <v>7.8420767979999999</v>
      </c>
      <c r="W10697">
        <v>7.8420767979999999</v>
      </c>
      <c r="X10697">
        <v>12.75172414</v>
      </c>
      <c r="Y10697">
        <v>12.75172414</v>
      </c>
    </row>
    <row r="10698" spans="1:25" x14ac:dyDescent="0.3">
      <c r="A10698" s="2">
        <v>45979</v>
      </c>
      <c r="B10698" t="s">
        <v>106</v>
      </c>
      <c r="C10698">
        <v>313</v>
      </c>
      <c r="D10698">
        <v>2</v>
      </c>
      <c r="E10698">
        <v>5.4</v>
      </c>
      <c r="F10698">
        <v>0.63900000000000001</v>
      </c>
      <c r="G10698">
        <v>10.8</v>
      </c>
      <c r="H10698">
        <v>10.8</v>
      </c>
      <c r="I10698" t="s">
        <v>149</v>
      </c>
      <c r="J10698">
        <v>1</v>
      </c>
      <c r="K10698">
        <v>1</v>
      </c>
      <c r="L10698">
        <v>1</v>
      </c>
      <c r="M10698">
        <v>1</v>
      </c>
      <c r="N10698">
        <v>1</v>
      </c>
      <c r="O10698">
        <v>1</v>
      </c>
      <c r="P10698">
        <v>1</v>
      </c>
      <c r="Q10698">
        <v>1</v>
      </c>
      <c r="R10698">
        <v>76.489999999999995</v>
      </c>
      <c r="S10698">
        <v>76.489999999999995</v>
      </c>
      <c r="T10698">
        <v>76.489999999999995</v>
      </c>
      <c r="U10698">
        <v>76.489999999999995</v>
      </c>
      <c r="V10698">
        <v>14.11949274</v>
      </c>
      <c r="W10698">
        <v>14.11949274</v>
      </c>
      <c r="X10698">
        <v>7.0824074069999998</v>
      </c>
      <c r="Y10698">
        <v>7.0824074069999998</v>
      </c>
    </row>
    <row r="10699" spans="1:25" x14ac:dyDescent="0.3">
      <c r="A10699" s="2">
        <v>45979</v>
      </c>
      <c r="B10699" t="s">
        <v>54</v>
      </c>
      <c r="C10699">
        <v>533</v>
      </c>
      <c r="D10699">
        <v>3</v>
      </c>
      <c r="E10699">
        <v>4.1470000000000002</v>
      </c>
      <c r="F10699">
        <v>0.56299999999999994</v>
      </c>
      <c r="G10699">
        <v>12.44</v>
      </c>
      <c r="H10699">
        <v>12.44</v>
      </c>
      <c r="I10699" t="s">
        <v>149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X10699">
        <v>0</v>
      </c>
      <c r="Y10699">
        <v>0</v>
      </c>
    </row>
    <row r="10700" spans="1:25" x14ac:dyDescent="0.3">
      <c r="A10700" s="2">
        <v>45979</v>
      </c>
      <c r="B10700" t="s">
        <v>82</v>
      </c>
      <c r="C10700">
        <v>124</v>
      </c>
      <c r="D10700">
        <v>1</v>
      </c>
      <c r="E10700">
        <v>3.13</v>
      </c>
      <c r="F10700">
        <v>0.80600000000000005</v>
      </c>
      <c r="G10700">
        <v>3.13</v>
      </c>
      <c r="H10700">
        <v>3.13</v>
      </c>
      <c r="I10700" t="s">
        <v>149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X10700">
        <v>0</v>
      </c>
      <c r="Y10700">
        <v>0</v>
      </c>
    </row>
    <row r="10701" spans="1:25" x14ac:dyDescent="0.3">
      <c r="A10701" s="2">
        <v>45979</v>
      </c>
      <c r="B10701" t="s">
        <v>44</v>
      </c>
      <c r="C10701">
        <v>79</v>
      </c>
      <c r="D10701">
        <v>0</v>
      </c>
      <c r="F10701">
        <v>0</v>
      </c>
      <c r="G10701">
        <v>0</v>
      </c>
      <c r="H10701">
        <v>0</v>
      </c>
      <c r="I10701" t="s">
        <v>149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</row>
    <row r="10702" spans="1:25" x14ac:dyDescent="0.3">
      <c r="A10702" s="2">
        <v>45979</v>
      </c>
      <c r="B10702" t="s">
        <v>40</v>
      </c>
      <c r="C10702">
        <v>308</v>
      </c>
      <c r="D10702">
        <v>2</v>
      </c>
      <c r="E10702">
        <v>2.3849999999999998</v>
      </c>
      <c r="F10702">
        <v>0.64900000000000002</v>
      </c>
      <c r="G10702">
        <v>4.7699999999999996</v>
      </c>
      <c r="H10702">
        <v>4.7699999999999996</v>
      </c>
      <c r="I10702" t="s">
        <v>149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X10702">
        <v>0</v>
      </c>
      <c r="Y10702">
        <v>0</v>
      </c>
    </row>
    <row r="10703" spans="1:25" x14ac:dyDescent="0.3">
      <c r="A10703" s="2">
        <v>45979</v>
      </c>
      <c r="B10703" t="s">
        <v>56</v>
      </c>
      <c r="C10703">
        <v>552</v>
      </c>
      <c r="D10703">
        <v>3</v>
      </c>
      <c r="E10703">
        <v>3.05</v>
      </c>
      <c r="F10703">
        <v>0.54300000000000004</v>
      </c>
      <c r="G10703">
        <v>9.15</v>
      </c>
      <c r="H10703">
        <v>9.15</v>
      </c>
      <c r="I10703" t="s">
        <v>149</v>
      </c>
      <c r="J10703">
        <v>4</v>
      </c>
      <c r="K10703">
        <v>4</v>
      </c>
      <c r="L10703">
        <v>4</v>
      </c>
      <c r="M10703">
        <v>4</v>
      </c>
      <c r="N10703">
        <v>4</v>
      </c>
      <c r="O10703">
        <v>4</v>
      </c>
      <c r="P10703">
        <v>4</v>
      </c>
      <c r="Q10703">
        <v>4</v>
      </c>
      <c r="R10703">
        <v>80.2</v>
      </c>
      <c r="S10703">
        <v>80.2</v>
      </c>
      <c r="T10703">
        <v>80.2</v>
      </c>
      <c r="U10703">
        <v>80.2</v>
      </c>
      <c r="V10703">
        <v>11.40897756</v>
      </c>
      <c r="W10703">
        <v>11.40897756</v>
      </c>
      <c r="X10703">
        <v>8.7650273219999999</v>
      </c>
      <c r="Y10703">
        <v>8.7650273219999999</v>
      </c>
    </row>
    <row r="10704" spans="1:25" x14ac:dyDescent="0.3">
      <c r="A10704" s="2">
        <v>45979</v>
      </c>
      <c r="B10704" t="s">
        <v>76</v>
      </c>
      <c r="C10704">
        <v>1116</v>
      </c>
      <c r="D10704">
        <v>1</v>
      </c>
      <c r="E10704">
        <v>2.86</v>
      </c>
      <c r="F10704">
        <v>0.09</v>
      </c>
      <c r="G10704">
        <v>2.86</v>
      </c>
      <c r="H10704">
        <v>2.86</v>
      </c>
      <c r="I10704" t="s">
        <v>149</v>
      </c>
      <c r="J10704">
        <v>1</v>
      </c>
      <c r="K10704">
        <v>1</v>
      </c>
      <c r="L10704">
        <v>1</v>
      </c>
      <c r="M10704">
        <v>1</v>
      </c>
      <c r="N10704">
        <v>1</v>
      </c>
      <c r="O10704">
        <v>1</v>
      </c>
      <c r="P10704">
        <v>1</v>
      </c>
      <c r="Q10704">
        <v>1</v>
      </c>
      <c r="R10704">
        <v>82.49</v>
      </c>
      <c r="S10704">
        <v>82.49</v>
      </c>
      <c r="T10704">
        <v>82.49</v>
      </c>
      <c r="U10704">
        <v>82.49</v>
      </c>
      <c r="V10704">
        <v>3.4670869199999999</v>
      </c>
      <c r="W10704">
        <v>3.4670869199999999</v>
      </c>
      <c r="X10704">
        <v>28.842657339999999</v>
      </c>
      <c r="Y10704">
        <v>28.842657339999999</v>
      </c>
    </row>
    <row r="10705" spans="1:25" x14ac:dyDescent="0.3">
      <c r="A10705" s="2">
        <v>45979</v>
      </c>
      <c r="B10705" t="s">
        <v>48</v>
      </c>
      <c r="C10705">
        <v>2419</v>
      </c>
      <c r="D10705">
        <v>9</v>
      </c>
      <c r="E10705">
        <v>3.9409999999999998</v>
      </c>
      <c r="F10705">
        <v>0.372</v>
      </c>
      <c r="G10705">
        <v>35.47</v>
      </c>
      <c r="H10705">
        <v>35.47</v>
      </c>
      <c r="I10705" t="s">
        <v>149</v>
      </c>
      <c r="J10705">
        <v>1</v>
      </c>
      <c r="K10705">
        <v>3</v>
      </c>
      <c r="L10705">
        <v>3</v>
      </c>
      <c r="M10705">
        <v>3</v>
      </c>
      <c r="N10705">
        <v>2</v>
      </c>
      <c r="O10705">
        <v>4</v>
      </c>
      <c r="P10705">
        <v>4</v>
      </c>
      <c r="Q10705">
        <v>4</v>
      </c>
      <c r="R10705">
        <v>194.98</v>
      </c>
      <c r="S10705">
        <v>256.74</v>
      </c>
      <c r="T10705">
        <v>256.74</v>
      </c>
      <c r="U10705">
        <v>256.74</v>
      </c>
      <c r="V10705">
        <v>13.815533220000001</v>
      </c>
      <c r="W10705">
        <v>13.815533220000001</v>
      </c>
      <c r="X10705">
        <v>7.2382294900000002</v>
      </c>
      <c r="Y10705">
        <v>7.2382294900000002</v>
      </c>
    </row>
    <row r="10706" spans="1:25" x14ac:dyDescent="0.3">
      <c r="A10706" s="2">
        <v>45979</v>
      </c>
      <c r="B10706" t="s">
        <v>15</v>
      </c>
      <c r="C10706">
        <v>3745</v>
      </c>
      <c r="D10706">
        <v>18</v>
      </c>
      <c r="E10706">
        <v>3.2890000000000001</v>
      </c>
      <c r="F10706">
        <v>0.48099999999999998</v>
      </c>
      <c r="G10706">
        <v>59.2</v>
      </c>
      <c r="H10706">
        <v>59.2</v>
      </c>
      <c r="I10706" t="s">
        <v>149</v>
      </c>
      <c r="J10706">
        <v>1</v>
      </c>
      <c r="K10706">
        <v>1</v>
      </c>
      <c r="L10706">
        <v>1</v>
      </c>
      <c r="M10706">
        <v>1</v>
      </c>
      <c r="N10706">
        <v>1</v>
      </c>
      <c r="O10706">
        <v>1</v>
      </c>
      <c r="P10706">
        <v>1</v>
      </c>
      <c r="Q10706">
        <v>1</v>
      </c>
      <c r="R10706">
        <v>26.49</v>
      </c>
      <c r="S10706">
        <v>26.49</v>
      </c>
      <c r="T10706">
        <v>26.49</v>
      </c>
      <c r="U10706">
        <v>26.49</v>
      </c>
      <c r="V10706">
        <v>223.48055869999999</v>
      </c>
      <c r="W10706">
        <v>223.48055869999999</v>
      </c>
      <c r="X10706">
        <v>0.44746621619999999</v>
      </c>
      <c r="Y10706">
        <v>0.44746621619999999</v>
      </c>
    </row>
    <row r="10707" spans="1:25" x14ac:dyDescent="0.3">
      <c r="A10707" s="2">
        <v>45979</v>
      </c>
      <c r="B10707" t="s">
        <v>24</v>
      </c>
      <c r="C10707">
        <v>3428</v>
      </c>
      <c r="D10707">
        <v>18</v>
      </c>
      <c r="E10707">
        <v>2.2890000000000001</v>
      </c>
      <c r="F10707">
        <v>0.52500000000000002</v>
      </c>
      <c r="G10707">
        <v>41.21</v>
      </c>
      <c r="H10707">
        <v>41.21</v>
      </c>
      <c r="I10707" t="s">
        <v>149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X10707">
        <v>0</v>
      </c>
      <c r="Y10707">
        <v>0</v>
      </c>
    </row>
    <row r="10708" spans="1:25" x14ac:dyDescent="0.3">
      <c r="A10708" s="2">
        <v>45979</v>
      </c>
      <c r="B10708" t="s">
        <v>108</v>
      </c>
      <c r="C10708">
        <v>478</v>
      </c>
      <c r="D10708">
        <v>1</v>
      </c>
      <c r="E10708">
        <v>3</v>
      </c>
      <c r="F10708">
        <v>0.20899999999999999</v>
      </c>
      <c r="G10708">
        <v>3</v>
      </c>
      <c r="H10708">
        <v>3</v>
      </c>
      <c r="I10708" t="s">
        <v>149</v>
      </c>
      <c r="J10708">
        <v>2</v>
      </c>
      <c r="K10708">
        <v>2</v>
      </c>
      <c r="L10708">
        <v>2</v>
      </c>
      <c r="M10708">
        <v>2</v>
      </c>
      <c r="N10708">
        <v>2</v>
      </c>
      <c r="O10708">
        <v>2</v>
      </c>
      <c r="P10708">
        <v>2</v>
      </c>
      <c r="Q10708">
        <v>2</v>
      </c>
      <c r="R10708">
        <v>167.98</v>
      </c>
      <c r="S10708">
        <v>167.98</v>
      </c>
      <c r="T10708">
        <v>167.98</v>
      </c>
      <c r="U10708">
        <v>167.98</v>
      </c>
      <c r="V10708">
        <v>1.7859268960000001</v>
      </c>
      <c r="W10708">
        <v>1.7859268960000001</v>
      </c>
      <c r="X10708">
        <v>55.993333329999999</v>
      </c>
      <c r="Y10708">
        <v>55.993333329999999</v>
      </c>
    </row>
    <row r="10709" spans="1:25" x14ac:dyDescent="0.3">
      <c r="A10709" s="2">
        <v>45979</v>
      </c>
      <c r="B10709" t="s">
        <v>62</v>
      </c>
      <c r="C10709">
        <v>871</v>
      </c>
      <c r="D10709">
        <v>14</v>
      </c>
      <c r="E10709">
        <v>2.774</v>
      </c>
      <c r="F10709">
        <v>1.607</v>
      </c>
      <c r="G10709">
        <v>38.83</v>
      </c>
      <c r="H10709">
        <v>38.83</v>
      </c>
      <c r="I10709" t="s">
        <v>149</v>
      </c>
      <c r="J10709">
        <v>3</v>
      </c>
      <c r="K10709">
        <v>4</v>
      </c>
      <c r="L10709">
        <v>4</v>
      </c>
      <c r="M10709">
        <v>4</v>
      </c>
      <c r="N10709">
        <v>3</v>
      </c>
      <c r="O10709">
        <v>4</v>
      </c>
      <c r="P10709">
        <v>4</v>
      </c>
      <c r="Q10709">
        <v>4</v>
      </c>
      <c r="R10709">
        <v>109.47</v>
      </c>
      <c r="S10709">
        <v>145.96</v>
      </c>
      <c r="T10709">
        <v>145.96</v>
      </c>
      <c r="U10709">
        <v>145.96</v>
      </c>
      <c r="V10709">
        <v>26.60317895</v>
      </c>
      <c r="W10709">
        <v>26.60317895</v>
      </c>
      <c r="X10709">
        <v>3.7589492660000001</v>
      </c>
      <c r="Y10709">
        <v>3.7589492660000001</v>
      </c>
    </row>
    <row r="10710" spans="1:25" x14ac:dyDescent="0.3">
      <c r="A10710" s="2">
        <v>45979</v>
      </c>
      <c r="B10710" t="s">
        <v>80</v>
      </c>
      <c r="C10710">
        <v>339</v>
      </c>
      <c r="D10710">
        <v>0</v>
      </c>
      <c r="F10710">
        <v>0</v>
      </c>
      <c r="G10710">
        <v>0</v>
      </c>
      <c r="H10710">
        <v>0</v>
      </c>
      <c r="I10710" t="s">
        <v>149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</row>
    <row r="10711" spans="1:25" x14ac:dyDescent="0.3">
      <c r="A10711" s="2">
        <v>45979</v>
      </c>
      <c r="B10711" t="s">
        <v>38</v>
      </c>
      <c r="C10711">
        <v>517</v>
      </c>
      <c r="D10711">
        <v>0</v>
      </c>
      <c r="F10711">
        <v>0</v>
      </c>
      <c r="G10711">
        <v>0</v>
      </c>
      <c r="H10711">
        <v>0</v>
      </c>
      <c r="I10711" t="s">
        <v>149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</row>
    <row r="10712" spans="1:25" x14ac:dyDescent="0.3">
      <c r="A10712" s="2">
        <v>45979</v>
      </c>
      <c r="B10712" t="s">
        <v>84</v>
      </c>
      <c r="C10712">
        <v>317</v>
      </c>
      <c r="D10712">
        <v>0</v>
      </c>
      <c r="F10712">
        <v>0</v>
      </c>
      <c r="G10712">
        <v>0</v>
      </c>
      <c r="H10712">
        <v>0</v>
      </c>
      <c r="I10712" t="s">
        <v>149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</row>
    <row r="10713" spans="1:25" x14ac:dyDescent="0.3">
      <c r="A10713" s="2">
        <v>45979</v>
      </c>
      <c r="B10713" t="s">
        <v>42</v>
      </c>
      <c r="C10713">
        <v>195</v>
      </c>
      <c r="D10713">
        <v>1</v>
      </c>
      <c r="E10713">
        <v>1.57</v>
      </c>
      <c r="F10713">
        <v>0.51300000000000001</v>
      </c>
      <c r="G10713">
        <v>1.57</v>
      </c>
      <c r="H10713">
        <v>1.57</v>
      </c>
      <c r="I10713" t="s">
        <v>149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X10713">
        <v>0</v>
      </c>
      <c r="Y10713">
        <v>0</v>
      </c>
    </row>
    <row r="10714" spans="1:25" x14ac:dyDescent="0.3">
      <c r="A10714" s="2">
        <v>45979</v>
      </c>
      <c r="B10714" t="s">
        <v>11</v>
      </c>
      <c r="C10714">
        <v>180</v>
      </c>
      <c r="D10714">
        <v>0</v>
      </c>
      <c r="F10714">
        <v>0</v>
      </c>
      <c r="G10714">
        <v>0</v>
      </c>
      <c r="H10714">
        <v>0</v>
      </c>
      <c r="I10714" t="s">
        <v>149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</row>
    <row r="10715" spans="1:25" x14ac:dyDescent="0.3">
      <c r="A10715" s="2">
        <v>45979</v>
      </c>
      <c r="B10715" t="s">
        <v>102</v>
      </c>
      <c r="C10715">
        <v>328</v>
      </c>
      <c r="D10715">
        <v>1</v>
      </c>
      <c r="E10715">
        <v>3.09</v>
      </c>
      <c r="F10715">
        <v>0.30499999999999999</v>
      </c>
      <c r="G10715">
        <v>3.09</v>
      </c>
      <c r="H10715">
        <v>3.09</v>
      </c>
      <c r="I10715" t="s">
        <v>149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X10715">
        <v>0</v>
      </c>
      <c r="Y10715">
        <v>0</v>
      </c>
    </row>
    <row r="10716" spans="1:25" x14ac:dyDescent="0.3">
      <c r="A10716" s="2">
        <v>45979</v>
      </c>
      <c r="B10716" t="s">
        <v>98</v>
      </c>
      <c r="C10716">
        <v>1440</v>
      </c>
      <c r="D10716">
        <v>9</v>
      </c>
      <c r="E10716">
        <v>3.0910000000000002</v>
      </c>
      <c r="F10716">
        <v>0.625</v>
      </c>
      <c r="G10716">
        <v>27.82</v>
      </c>
      <c r="H10716">
        <v>27.82</v>
      </c>
      <c r="I10716" t="s">
        <v>149</v>
      </c>
      <c r="J10716">
        <v>2</v>
      </c>
      <c r="K10716">
        <v>2</v>
      </c>
      <c r="L10716">
        <v>2</v>
      </c>
      <c r="M10716">
        <v>2</v>
      </c>
      <c r="N10716">
        <v>2</v>
      </c>
      <c r="O10716">
        <v>2</v>
      </c>
      <c r="P10716">
        <v>2</v>
      </c>
      <c r="Q10716">
        <v>2</v>
      </c>
      <c r="R10716">
        <v>38.369999999999997</v>
      </c>
      <c r="S10716">
        <v>38.369999999999997</v>
      </c>
      <c r="T10716">
        <v>38.369999999999997</v>
      </c>
      <c r="U10716">
        <v>38.369999999999997</v>
      </c>
      <c r="V10716">
        <v>72.504560850000004</v>
      </c>
      <c r="W10716">
        <v>72.504560850000004</v>
      </c>
      <c r="X10716">
        <v>1.3792235799999999</v>
      </c>
      <c r="Y10716">
        <v>1.3792235799999999</v>
      </c>
    </row>
    <row r="10717" spans="1:25" x14ac:dyDescent="0.3">
      <c r="A10717" s="2">
        <v>45979</v>
      </c>
      <c r="B10717" t="s">
        <v>104</v>
      </c>
      <c r="C10717">
        <v>357</v>
      </c>
      <c r="D10717">
        <v>1</v>
      </c>
      <c r="E10717">
        <v>2.76</v>
      </c>
      <c r="F10717">
        <v>0.28000000000000003</v>
      </c>
      <c r="G10717">
        <v>2.76</v>
      </c>
      <c r="H10717">
        <v>2.76</v>
      </c>
      <c r="I10717" t="s">
        <v>149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X10717">
        <v>0</v>
      </c>
      <c r="Y10717">
        <v>0</v>
      </c>
    </row>
    <row r="10718" spans="1:25" x14ac:dyDescent="0.3">
      <c r="A10718" s="2">
        <v>45979</v>
      </c>
      <c r="B10718" t="s">
        <v>100</v>
      </c>
      <c r="C10718">
        <v>738</v>
      </c>
      <c r="D10718">
        <v>9</v>
      </c>
      <c r="E10718">
        <v>2.073</v>
      </c>
      <c r="F10718">
        <v>1.22</v>
      </c>
      <c r="G10718">
        <v>18.66</v>
      </c>
      <c r="H10718">
        <v>18.66</v>
      </c>
      <c r="I10718" t="s">
        <v>149</v>
      </c>
      <c r="J10718">
        <v>2</v>
      </c>
      <c r="K10718">
        <v>2</v>
      </c>
      <c r="L10718">
        <v>2</v>
      </c>
      <c r="M10718">
        <v>2</v>
      </c>
      <c r="N10718">
        <v>2</v>
      </c>
      <c r="O10718">
        <v>2</v>
      </c>
      <c r="P10718">
        <v>2</v>
      </c>
      <c r="Q10718">
        <v>2</v>
      </c>
      <c r="R10718">
        <v>38.369999999999997</v>
      </c>
      <c r="S10718">
        <v>38.369999999999997</v>
      </c>
      <c r="T10718">
        <v>38.369999999999997</v>
      </c>
      <c r="U10718">
        <v>38.369999999999997</v>
      </c>
      <c r="V10718">
        <v>48.631743550000003</v>
      </c>
      <c r="W10718">
        <v>48.631743550000003</v>
      </c>
      <c r="X10718">
        <v>2.056270096</v>
      </c>
      <c r="Y10718">
        <v>2.056270096</v>
      </c>
    </row>
    <row r="10719" spans="1:25" x14ac:dyDescent="0.3">
      <c r="A10719" s="2">
        <v>45979</v>
      </c>
      <c r="B10719" t="s">
        <v>38</v>
      </c>
      <c r="C10719">
        <v>6</v>
      </c>
      <c r="D10719">
        <v>1</v>
      </c>
      <c r="E10719">
        <v>1.94</v>
      </c>
      <c r="F10719">
        <v>16.667000000000002</v>
      </c>
      <c r="G10719">
        <v>1.94</v>
      </c>
      <c r="H10719">
        <v>1.94</v>
      </c>
      <c r="I10719" t="s">
        <v>149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X10719">
        <v>0</v>
      </c>
      <c r="Y10719">
        <v>0</v>
      </c>
    </row>
    <row r="10720" spans="1:25" x14ac:dyDescent="0.3">
      <c r="A10720" s="2">
        <v>45979</v>
      </c>
      <c r="B10720" t="s">
        <v>42</v>
      </c>
      <c r="C10720">
        <v>10</v>
      </c>
      <c r="D10720">
        <v>0</v>
      </c>
      <c r="F10720">
        <v>0</v>
      </c>
      <c r="G10720">
        <v>0</v>
      </c>
      <c r="H10720">
        <v>0</v>
      </c>
      <c r="I10720" t="s">
        <v>149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</row>
    <row r="10721" spans="1:25" x14ac:dyDescent="0.3">
      <c r="A10721" s="2">
        <v>45979</v>
      </c>
      <c r="B10721" t="s">
        <v>50</v>
      </c>
      <c r="C10721">
        <v>3</v>
      </c>
      <c r="D10721">
        <v>0</v>
      </c>
      <c r="F10721">
        <v>0</v>
      </c>
      <c r="G10721">
        <v>0</v>
      </c>
      <c r="H10721">
        <v>0</v>
      </c>
      <c r="I10721" t="s">
        <v>149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</row>
    <row r="10722" spans="1:25" x14ac:dyDescent="0.3">
      <c r="A10722" s="2">
        <v>45979</v>
      </c>
      <c r="B10722" t="s">
        <v>72</v>
      </c>
      <c r="C10722">
        <v>167</v>
      </c>
      <c r="D10722">
        <v>0</v>
      </c>
      <c r="F10722">
        <v>0</v>
      </c>
      <c r="G10722">
        <v>0</v>
      </c>
      <c r="H10722">
        <v>0</v>
      </c>
      <c r="I10722" t="s">
        <v>149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</row>
    <row r="10723" spans="1:25" x14ac:dyDescent="0.3">
      <c r="A10723" s="2">
        <v>45979</v>
      </c>
      <c r="B10723" t="s">
        <v>84</v>
      </c>
      <c r="C10723">
        <v>4</v>
      </c>
      <c r="D10723">
        <v>0</v>
      </c>
      <c r="F10723">
        <v>0</v>
      </c>
      <c r="G10723">
        <v>0</v>
      </c>
      <c r="H10723">
        <v>0</v>
      </c>
      <c r="I10723" t="s">
        <v>149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</row>
    <row r="10724" spans="1:25" x14ac:dyDescent="0.3">
      <c r="A10724" s="2">
        <v>45979</v>
      </c>
      <c r="B10724" t="s">
        <v>68</v>
      </c>
      <c r="C10724">
        <v>383</v>
      </c>
      <c r="D10724">
        <v>6</v>
      </c>
      <c r="E10724">
        <v>4.0579999999999998</v>
      </c>
      <c r="F10724">
        <v>1.5669999999999999</v>
      </c>
      <c r="G10724">
        <v>24.35</v>
      </c>
      <c r="H10724">
        <v>24.35</v>
      </c>
      <c r="I10724" t="s">
        <v>149</v>
      </c>
      <c r="J10724">
        <v>4</v>
      </c>
      <c r="K10724">
        <v>4</v>
      </c>
      <c r="L10724">
        <v>4</v>
      </c>
      <c r="M10724">
        <v>4</v>
      </c>
      <c r="N10724">
        <v>4</v>
      </c>
      <c r="O10724">
        <v>4</v>
      </c>
      <c r="P10724">
        <v>4</v>
      </c>
      <c r="Q10724">
        <v>4</v>
      </c>
      <c r="R10724">
        <v>135.35</v>
      </c>
      <c r="S10724">
        <v>135.35</v>
      </c>
      <c r="T10724">
        <v>135.35</v>
      </c>
      <c r="U10724">
        <v>135.35</v>
      </c>
      <c r="V10724">
        <v>17.99039527</v>
      </c>
      <c r="W10724">
        <v>17.99039527</v>
      </c>
      <c r="X10724">
        <v>5.5585215610000001</v>
      </c>
      <c r="Y10724">
        <v>5.5585215610000001</v>
      </c>
    </row>
    <row r="10725" spans="1:25" x14ac:dyDescent="0.3">
      <c r="A10725" s="2">
        <v>45979</v>
      </c>
      <c r="B10725" t="s">
        <v>64</v>
      </c>
      <c r="C10725">
        <v>170</v>
      </c>
      <c r="D10725">
        <v>2</v>
      </c>
      <c r="E10725">
        <v>4.18</v>
      </c>
      <c r="F10725">
        <v>1.1759999999999999</v>
      </c>
      <c r="G10725">
        <v>8.36</v>
      </c>
      <c r="H10725">
        <v>8.36</v>
      </c>
      <c r="I10725" t="s">
        <v>149</v>
      </c>
      <c r="J10725">
        <v>1</v>
      </c>
      <c r="K10725">
        <v>1</v>
      </c>
      <c r="L10725">
        <v>1</v>
      </c>
      <c r="M10725">
        <v>1</v>
      </c>
      <c r="N10725">
        <v>7</v>
      </c>
      <c r="O10725">
        <v>7</v>
      </c>
      <c r="P10725">
        <v>7</v>
      </c>
      <c r="Q10725">
        <v>7</v>
      </c>
      <c r="R10725">
        <v>549.42999999999995</v>
      </c>
      <c r="S10725">
        <v>549.42999999999995</v>
      </c>
      <c r="T10725">
        <v>549.42999999999995</v>
      </c>
      <c r="U10725">
        <v>549.42999999999995</v>
      </c>
      <c r="V10725">
        <v>1.521576907</v>
      </c>
      <c r="W10725">
        <v>1.521576907</v>
      </c>
      <c r="X10725">
        <v>65.721291870000002</v>
      </c>
      <c r="Y10725">
        <v>65.721291870000002</v>
      </c>
    </row>
    <row r="10726" spans="1:25" x14ac:dyDescent="0.3">
      <c r="A10726" s="2">
        <v>45979</v>
      </c>
      <c r="B10726" t="s">
        <v>26</v>
      </c>
      <c r="C10726">
        <v>285</v>
      </c>
      <c r="D10726">
        <v>2</v>
      </c>
      <c r="E10726">
        <v>2.82</v>
      </c>
      <c r="F10726">
        <v>0.70199999999999996</v>
      </c>
      <c r="G10726">
        <v>5.64</v>
      </c>
      <c r="H10726">
        <v>5.64</v>
      </c>
      <c r="I10726" t="s">
        <v>149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X10726">
        <v>0</v>
      </c>
      <c r="Y10726">
        <v>0</v>
      </c>
    </row>
    <row r="10727" spans="1:25" x14ac:dyDescent="0.3">
      <c r="A10727" s="2">
        <v>45979</v>
      </c>
      <c r="B10727" t="s">
        <v>15</v>
      </c>
      <c r="C10727">
        <v>623</v>
      </c>
      <c r="D10727">
        <v>1</v>
      </c>
      <c r="E10727">
        <v>2.78</v>
      </c>
      <c r="F10727">
        <v>0.161</v>
      </c>
      <c r="G10727">
        <v>2.78</v>
      </c>
      <c r="H10727">
        <v>2.78</v>
      </c>
      <c r="I10727" t="s">
        <v>149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X10727">
        <v>0</v>
      </c>
      <c r="Y10727">
        <v>0</v>
      </c>
    </row>
    <row r="10728" spans="1:25" x14ac:dyDescent="0.3">
      <c r="A10728" s="2">
        <v>45979</v>
      </c>
      <c r="B10728" t="s">
        <v>36</v>
      </c>
      <c r="C10728">
        <v>82</v>
      </c>
      <c r="D10728">
        <v>0</v>
      </c>
      <c r="F10728">
        <v>0</v>
      </c>
      <c r="G10728">
        <v>0</v>
      </c>
      <c r="H10728">
        <v>0</v>
      </c>
      <c r="I10728" t="s">
        <v>149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</row>
    <row r="10729" spans="1:25" x14ac:dyDescent="0.3">
      <c r="A10729" s="2">
        <v>45979</v>
      </c>
      <c r="B10729" t="s">
        <v>78</v>
      </c>
      <c r="C10729">
        <v>685</v>
      </c>
      <c r="D10729">
        <v>1</v>
      </c>
      <c r="E10729">
        <v>4.57</v>
      </c>
      <c r="F10729">
        <v>0.14599999999999999</v>
      </c>
      <c r="G10729">
        <v>4.57</v>
      </c>
      <c r="H10729">
        <v>4.57</v>
      </c>
      <c r="I10729" t="s">
        <v>149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X10729">
        <v>0</v>
      </c>
      <c r="Y10729">
        <v>0</v>
      </c>
    </row>
    <row r="10730" spans="1:25" x14ac:dyDescent="0.3">
      <c r="A10730" s="2">
        <v>45979</v>
      </c>
      <c r="B10730" t="s">
        <v>21</v>
      </c>
      <c r="C10730">
        <v>1068</v>
      </c>
      <c r="D10730">
        <v>15</v>
      </c>
      <c r="E10730">
        <v>1.738</v>
      </c>
      <c r="F10730">
        <v>1.4039999999999999</v>
      </c>
      <c r="G10730">
        <v>26.07</v>
      </c>
      <c r="H10730">
        <v>26.07</v>
      </c>
      <c r="I10730" t="s">
        <v>149</v>
      </c>
      <c r="J10730">
        <v>3</v>
      </c>
      <c r="K10730">
        <v>3</v>
      </c>
      <c r="L10730">
        <v>3</v>
      </c>
      <c r="M10730">
        <v>3</v>
      </c>
      <c r="N10730">
        <v>3</v>
      </c>
      <c r="O10730">
        <v>3</v>
      </c>
      <c r="P10730">
        <v>3</v>
      </c>
      <c r="Q10730">
        <v>3</v>
      </c>
      <c r="R10730">
        <v>86.25</v>
      </c>
      <c r="S10730">
        <v>86.25</v>
      </c>
      <c r="T10730">
        <v>86.25</v>
      </c>
      <c r="U10730">
        <v>86.25</v>
      </c>
      <c r="V10730">
        <v>30.22608696</v>
      </c>
      <c r="W10730">
        <v>30.22608696</v>
      </c>
      <c r="X10730">
        <v>3.3084004600000001</v>
      </c>
      <c r="Y10730">
        <v>3.3084004600000001</v>
      </c>
    </row>
    <row r="10731" spans="1:25" x14ac:dyDescent="0.3">
      <c r="A10731" s="2">
        <v>45979</v>
      </c>
      <c r="B10731" t="s">
        <v>94</v>
      </c>
      <c r="C10731">
        <v>160</v>
      </c>
      <c r="D10731">
        <v>0</v>
      </c>
      <c r="F10731">
        <v>0</v>
      </c>
      <c r="G10731">
        <v>0</v>
      </c>
      <c r="H10731">
        <v>0</v>
      </c>
      <c r="I10731" t="s">
        <v>149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</row>
    <row r="10732" spans="1:25" x14ac:dyDescent="0.3">
      <c r="A10732" s="2">
        <v>45979</v>
      </c>
      <c r="B10732" t="s">
        <v>17</v>
      </c>
      <c r="C10732">
        <v>10</v>
      </c>
      <c r="D10732">
        <v>0</v>
      </c>
      <c r="F10732">
        <v>0</v>
      </c>
      <c r="G10732">
        <v>0</v>
      </c>
      <c r="H10732">
        <v>0</v>
      </c>
      <c r="I10732" t="s">
        <v>149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</row>
    <row r="10733" spans="1:25" x14ac:dyDescent="0.3">
      <c r="A10733" s="2">
        <v>45979</v>
      </c>
      <c r="B10733" t="s">
        <v>17</v>
      </c>
      <c r="C10733">
        <v>27</v>
      </c>
      <c r="D10733">
        <v>0</v>
      </c>
      <c r="F10733">
        <v>0</v>
      </c>
      <c r="G10733">
        <v>0</v>
      </c>
      <c r="H10733">
        <v>0</v>
      </c>
      <c r="I10733" t="s">
        <v>149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</row>
    <row r="10734" spans="1:25" x14ac:dyDescent="0.3">
      <c r="A10734" s="2">
        <v>45979</v>
      </c>
      <c r="B10734" t="s">
        <v>17</v>
      </c>
      <c r="C10734">
        <v>25</v>
      </c>
      <c r="D10734">
        <v>0</v>
      </c>
      <c r="F10734">
        <v>0</v>
      </c>
      <c r="G10734">
        <v>0</v>
      </c>
      <c r="H10734">
        <v>0</v>
      </c>
      <c r="I10734" t="s">
        <v>149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</row>
    <row r="10735" spans="1:25" x14ac:dyDescent="0.3">
      <c r="A10735" s="2">
        <v>45979</v>
      </c>
      <c r="B10735" t="s">
        <v>17</v>
      </c>
      <c r="C10735">
        <v>16</v>
      </c>
      <c r="D10735">
        <v>0</v>
      </c>
      <c r="F10735">
        <v>0</v>
      </c>
      <c r="G10735">
        <v>0</v>
      </c>
      <c r="H10735">
        <v>0</v>
      </c>
      <c r="I10735" t="s">
        <v>149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</row>
    <row r="10736" spans="1:25" x14ac:dyDescent="0.3">
      <c r="A10736" s="2">
        <v>45979</v>
      </c>
      <c r="B10736" t="s">
        <v>52</v>
      </c>
      <c r="C10736">
        <v>857</v>
      </c>
      <c r="D10736">
        <v>9</v>
      </c>
      <c r="E10736">
        <v>0.68799999999999994</v>
      </c>
      <c r="F10736">
        <v>1.05</v>
      </c>
      <c r="G10736">
        <v>6.19</v>
      </c>
      <c r="H10736">
        <v>6.19</v>
      </c>
      <c r="I10736" t="s">
        <v>149</v>
      </c>
      <c r="J10736">
        <v>1</v>
      </c>
      <c r="K10736">
        <v>2</v>
      </c>
      <c r="L10736">
        <v>2</v>
      </c>
      <c r="M10736">
        <v>2</v>
      </c>
      <c r="N10736">
        <v>1</v>
      </c>
      <c r="O10736">
        <v>3</v>
      </c>
      <c r="P10736">
        <v>3</v>
      </c>
      <c r="Q10736">
        <v>3</v>
      </c>
      <c r="R10736">
        <v>13.88</v>
      </c>
      <c r="S10736">
        <v>41.64</v>
      </c>
      <c r="T10736">
        <v>41.64</v>
      </c>
      <c r="U10736">
        <v>41.64</v>
      </c>
      <c r="V10736">
        <v>14.865513930000001</v>
      </c>
      <c r="W10736">
        <v>14.865513930000001</v>
      </c>
      <c r="X10736">
        <v>6.7269789979999999</v>
      </c>
      <c r="Y10736">
        <v>6.7269789979999999</v>
      </c>
    </row>
    <row r="10737" spans="1:25" x14ac:dyDescent="0.3">
      <c r="A10737" s="2">
        <v>45979</v>
      </c>
      <c r="B10737" t="s">
        <v>52</v>
      </c>
      <c r="C10737">
        <v>1392</v>
      </c>
      <c r="D10737">
        <v>18</v>
      </c>
      <c r="E10737">
        <v>0.48299999999999998</v>
      </c>
      <c r="F10737">
        <v>1.2929999999999999</v>
      </c>
      <c r="G10737">
        <v>8.69</v>
      </c>
      <c r="H10737">
        <v>8.69</v>
      </c>
      <c r="I10737" t="s">
        <v>149</v>
      </c>
      <c r="J10737">
        <v>10</v>
      </c>
      <c r="K10737">
        <v>10</v>
      </c>
      <c r="L10737">
        <v>10</v>
      </c>
      <c r="M10737">
        <v>10</v>
      </c>
      <c r="N10737">
        <v>10</v>
      </c>
      <c r="O10737">
        <v>10</v>
      </c>
      <c r="P10737">
        <v>10</v>
      </c>
      <c r="Q10737">
        <v>10</v>
      </c>
      <c r="R10737">
        <v>251.34</v>
      </c>
      <c r="S10737">
        <v>251.34</v>
      </c>
      <c r="T10737">
        <v>251.34</v>
      </c>
      <c r="U10737">
        <v>251.34</v>
      </c>
      <c r="V10737">
        <v>3.4574679719999999</v>
      </c>
      <c r="W10737">
        <v>3.4574679719999999</v>
      </c>
      <c r="X10737">
        <v>28.922899879999999</v>
      </c>
      <c r="Y10737">
        <v>28.922899879999999</v>
      </c>
    </row>
    <row r="10738" spans="1:25" x14ac:dyDescent="0.3">
      <c r="A10738" s="2">
        <v>45979</v>
      </c>
      <c r="B10738" t="s">
        <v>52</v>
      </c>
      <c r="C10738">
        <v>444</v>
      </c>
      <c r="D10738">
        <v>6</v>
      </c>
      <c r="E10738">
        <v>0.38700000000000001</v>
      </c>
      <c r="F10738">
        <v>1.351</v>
      </c>
      <c r="G10738">
        <v>2.3199999999999998</v>
      </c>
      <c r="H10738">
        <v>2.3199999999999998</v>
      </c>
      <c r="I10738" t="s">
        <v>149</v>
      </c>
      <c r="J10738">
        <v>2</v>
      </c>
      <c r="K10738">
        <v>4</v>
      </c>
      <c r="L10738">
        <v>4</v>
      </c>
      <c r="M10738">
        <v>4</v>
      </c>
      <c r="N10738">
        <v>2</v>
      </c>
      <c r="O10738">
        <v>4</v>
      </c>
      <c r="P10738">
        <v>4</v>
      </c>
      <c r="Q10738">
        <v>4</v>
      </c>
      <c r="R10738">
        <v>38.86</v>
      </c>
      <c r="S10738">
        <v>75.33</v>
      </c>
      <c r="T10738">
        <v>75.33</v>
      </c>
      <c r="U10738">
        <v>75.33</v>
      </c>
      <c r="V10738">
        <v>3.0797822909999999</v>
      </c>
      <c r="W10738">
        <v>3.0797822909999999</v>
      </c>
      <c r="X10738">
        <v>32.469827590000001</v>
      </c>
      <c r="Y10738">
        <v>32.469827590000001</v>
      </c>
    </row>
    <row r="10739" spans="1:25" x14ac:dyDescent="0.3">
      <c r="A10739" s="2">
        <v>45979</v>
      </c>
      <c r="B10739" t="s">
        <v>52</v>
      </c>
      <c r="C10739">
        <v>2614</v>
      </c>
      <c r="D10739">
        <v>21</v>
      </c>
      <c r="E10739">
        <v>0.28000000000000003</v>
      </c>
      <c r="F10739">
        <v>0.80300000000000005</v>
      </c>
      <c r="G10739">
        <v>5.89</v>
      </c>
      <c r="H10739">
        <v>5.89</v>
      </c>
      <c r="I10739" t="s">
        <v>149</v>
      </c>
      <c r="J10739">
        <v>2</v>
      </c>
      <c r="K10739">
        <v>8</v>
      </c>
      <c r="L10739">
        <v>8</v>
      </c>
      <c r="M10739">
        <v>8</v>
      </c>
      <c r="N10739">
        <v>2</v>
      </c>
      <c r="O10739">
        <v>8</v>
      </c>
      <c r="P10739">
        <v>8</v>
      </c>
      <c r="Q10739">
        <v>8</v>
      </c>
      <c r="R10739">
        <v>25.37</v>
      </c>
      <c r="S10739">
        <v>188.97</v>
      </c>
      <c r="T10739">
        <v>188.97</v>
      </c>
      <c r="U10739">
        <v>188.97</v>
      </c>
      <c r="V10739">
        <v>3.1168968619999999</v>
      </c>
      <c r="W10739">
        <v>3.1168968619999999</v>
      </c>
      <c r="X10739">
        <v>32.083191849999999</v>
      </c>
      <c r="Y10739">
        <v>32.083191849999999</v>
      </c>
    </row>
    <row r="10740" spans="1:25" x14ac:dyDescent="0.3">
      <c r="A10740" s="2">
        <v>45979</v>
      </c>
      <c r="B10740" t="s">
        <v>112</v>
      </c>
      <c r="C10740">
        <v>91</v>
      </c>
      <c r="D10740">
        <v>1</v>
      </c>
      <c r="E10740">
        <v>1.23</v>
      </c>
      <c r="F10740">
        <v>1.099</v>
      </c>
      <c r="G10740">
        <v>1.23</v>
      </c>
      <c r="H10740">
        <v>1.23</v>
      </c>
      <c r="I10740" t="s">
        <v>149</v>
      </c>
      <c r="J10740">
        <v>1</v>
      </c>
      <c r="K10740">
        <v>1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  <c r="R10740">
        <v>31.49</v>
      </c>
      <c r="S10740">
        <v>31.49</v>
      </c>
      <c r="T10740">
        <v>31.49</v>
      </c>
      <c r="U10740">
        <v>31.49</v>
      </c>
      <c r="V10740">
        <v>3.9060019050000001</v>
      </c>
      <c r="W10740">
        <v>3.9060019050000001</v>
      </c>
      <c r="X10740">
        <v>25.601626020000001</v>
      </c>
      <c r="Y10740">
        <v>25.601626020000001</v>
      </c>
    </row>
    <row r="10741" spans="1:25" x14ac:dyDescent="0.3">
      <c r="A10741" s="2">
        <v>45979</v>
      </c>
      <c r="B10741" t="s">
        <v>15</v>
      </c>
      <c r="C10741">
        <v>50</v>
      </c>
      <c r="D10741">
        <v>0</v>
      </c>
      <c r="F10741">
        <v>0</v>
      </c>
      <c r="G10741">
        <v>0</v>
      </c>
      <c r="H10741">
        <v>0</v>
      </c>
      <c r="I10741" t="s">
        <v>149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</row>
    <row r="10742" spans="1:25" x14ac:dyDescent="0.3">
      <c r="A10742" s="2">
        <v>45979</v>
      </c>
      <c r="B10742" t="s">
        <v>112</v>
      </c>
      <c r="C10742">
        <v>590</v>
      </c>
      <c r="D10742">
        <v>5</v>
      </c>
      <c r="E10742">
        <v>1.41</v>
      </c>
      <c r="F10742">
        <v>0.84699999999999998</v>
      </c>
      <c r="G10742">
        <v>7.05</v>
      </c>
      <c r="H10742">
        <v>7.05</v>
      </c>
      <c r="I10742" t="s">
        <v>149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X10742">
        <v>0</v>
      </c>
      <c r="Y10742">
        <v>0</v>
      </c>
    </row>
    <row r="10743" spans="1:25" x14ac:dyDescent="0.3">
      <c r="A10743" s="2">
        <v>45979</v>
      </c>
      <c r="B10743" t="s">
        <v>15</v>
      </c>
      <c r="C10743">
        <v>79</v>
      </c>
      <c r="D10743">
        <v>0</v>
      </c>
      <c r="F10743">
        <v>0</v>
      </c>
      <c r="G10743">
        <v>0</v>
      </c>
      <c r="H10743">
        <v>0</v>
      </c>
      <c r="I10743" t="s">
        <v>149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</row>
    <row r="10744" spans="1:25" x14ac:dyDescent="0.3">
      <c r="A10744" s="2">
        <v>45979</v>
      </c>
      <c r="B10744" t="s">
        <v>15</v>
      </c>
      <c r="C10744">
        <v>101</v>
      </c>
      <c r="D10744">
        <v>0</v>
      </c>
      <c r="F10744">
        <v>0</v>
      </c>
      <c r="G10744">
        <v>0</v>
      </c>
      <c r="H10744">
        <v>0</v>
      </c>
      <c r="I10744" t="s">
        <v>149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</row>
    <row r="10745" spans="1:25" x14ac:dyDescent="0.3">
      <c r="A10745" s="2">
        <v>45979</v>
      </c>
      <c r="B10745" t="s">
        <v>112</v>
      </c>
      <c r="C10745">
        <v>306</v>
      </c>
      <c r="D10745">
        <v>1</v>
      </c>
      <c r="E10745">
        <v>1.1399999999999999</v>
      </c>
      <c r="F10745">
        <v>0.32700000000000001</v>
      </c>
      <c r="G10745">
        <v>1.1399999999999999</v>
      </c>
      <c r="H10745">
        <v>1.1399999999999999</v>
      </c>
      <c r="I10745" t="s">
        <v>149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X10745">
        <v>0</v>
      </c>
      <c r="Y10745">
        <v>0</v>
      </c>
    </row>
    <row r="10746" spans="1:25" x14ac:dyDescent="0.3">
      <c r="A10746" s="2">
        <v>45979</v>
      </c>
      <c r="B10746" t="s">
        <v>15</v>
      </c>
      <c r="C10746">
        <v>107</v>
      </c>
      <c r="D10746">
        <v>1</v>
      </c>
      <c r="E10746">
        <v>0.55000000000000004</v>
      </c>
      <c r="F10746">
        <v>0.93500000000000005</v>
      </c>
      <c r="G10746">
        <v>0.55000000000000004</v>
      </c>
      <c r="H10746">
        <v>0.55000000000000004</v>
      </c>
      <c r="I10746" t="s">
        <v>149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X10746">
        <v>0</v>
      </c>
      <c r="Y10746">
        <v>0</v>
      </c>
    </row>
    <row r="10747" spans="1:25" x14ac:dyDescent="0.3">
      <c r="A10747" s="2">
        <v>45979</v>
      </c>
      <c r="B10747" t="s">
        <v>112</v>
      </c>
      <c r="C10747">
        <v>1406</v>
      </c>
      <c r="D10747">
        <v>12</v>
      </c>
      <c r="E10747">
        <v>0.77200000000000002</v>
      </c>
      <c r="F10747">
        <v>0.85299999999999998</v>
      </c>
      <c r="G10747">
        <v>9.26</v>
      </c>
      <c r="H10747">
        <v>9.26</v>
      </c>
      <c r="I10747" t="s">
        <v>149</v>
      </c>
      <c r="J10747">
        <v>1</v>
      </c>
      <c r="K10747">
        <v>1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34.880000000000003</v>
      </c>
      <c r="S10747">
        <v>34.880000000000003</v>
      </c>
      <c r="T10747">
        <v>34.880000000000003</v>
      </c>
      <c r="U10747">
        <v>34.880000000000003</v>
      </c>
      <c r="V10747">
        <v>26.548165139999998</v>
      </c>
      <c r="W10747">
        <v>26.548165139999998</v>
      </c>
      <c r="X10747">
        <v>3.7667386610000002</v>
      </c>
      <c r="Y10747">
        <v>3.7667386610000002</v>
      </c>
    </row>
    <row r="10748" spans="1:25" x14ac:dyDescent="0.3">
      <c r="A10748" s="2">
        <v>45979</v>
      </c>
      <c r="B10748" t="s">
        <v>100</v>
      </c>
      <c r="C10748">
        <v>8</v>
      </c>
      <c r="D10748">
        <v>0</v>
      </c>
      <c r="F10748">
        <v>0</v>
      </c>
      <c r="G10748">
        <v>0</v>
      </c>
      <c r="H10748">
        <v>0</v>
      </c>
      <c r="I10748" t="s">
        <v>149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</row>
    <row r="10749" spans="1:25" x14ac:dyDescent="0.3">
      <c r="A10749" s="2">
        <v>45979</v>
      </c>
      <c r="B10749" t="s">
        <v>54</v>
      </c>
      <c r="C10749">
        <v>2497</v>
      </c>
      <c r="D10749">
        <v>15</v>
      </c>
      <c r="E10749">
        <v>1.268</v>
      </c>
      <c r="F10749">
        <v>0.60099999999999998</v>
      </c>
      <c r="G10749">
        <v>19.02</v>
      </c>
      <c r="H10749">
        <v>19.02</v>
      </c>
      <c r="I10749" t="s">
        <v>149</v>
      </c>
      <c r="J10749">
        <v>1</v>
      </c>
      <c r="K10749">
        <v>1</v>
      </c>
      <c r="L10749">
        <v>1</v>
      </c>
      <c r="M10749">
        <v>1</v>
      </c>
      <c r="N10749">
        <v>1</v>
      </c>
      <c r="O10749">
        <v>1</v>
      </c>
      <c r="P10749">
        <v>1</v>
      </c>
      <c r="Q10749">
        <v>1</v>
      </c>
      <c r="R10749">
        <v>22.88</v>
      </c>
      <c r="S10749">
        <v>22.88</v>
      </c>
      <c r="T10749">
        <v>22.88</v>
      </c>
      <c r="U10749">
        <v>22.88</v>
      </c>
      <c r="V10749">
        <v>83.129370629999997</v>
      </c>
      <c r="W10749">
        <v>83.129370629999997</v>
      </c>
      <c r="X10749">
        <v>1.2029442690000001</v>
      </c>
      <c r="Y10749">
        <v>1.2029442690000001</v>
      </c>
    </row>
    <row r="10750" spans="1:25" x14ac:dyDescent="0.3">
      <c r="A10750" s="2">
        <v>45979</v>
      </c>
      <c r="B10750" t="s">
        <v>60</v>
      </c>
      <c r="C10750">
        <v>1343</v>
      </c>
      <c r="D10750">
        <v>9</v>
      </c>
      <c r="E10750">
        <v>0.98299999999999998</v>
      </c>
      <c r="F10750">
        <v>0.67</v>
      </c>
      <c r="G10750">
        <v>8.85</v>
      </c>
      <c r="H10750">
        <v>8.85</v>
      </c>
      <c r="I10750" t="s">
        <v>149</v>
      </c>
      <c r="J10750">
        <v>3</v>
      </c>
      <c r="K10750">
        <v>5</v>
      </c>
      <c r="L10750">
        <v>5</v>
      </c>
      <c r="M10750">
        <v>5</v>
      </c>
      <c r="N10750">
        <v>3</v>
      </c>
      <c r="O10750">
        <v>5</v>
      </c>
      <c r="P10750">
        <v>5</v>
      </c>
      <c r="Q10750">
        <v>5</v>
      </c>
      <c r="R10750">
        <v>68.739999999999995</v>
      </c>
      <c r="S10750">
        <v>125.11</v>
      </c>
      <c r="T10750">
        <v>125.11</v>
      </c>
      <c r="U10750">
        <v>125.11</v>
      </c>
      <c r="V10750">
        <v>7.0737750779999997</v>
      </c>
      <c r="W10750">
        <v>7.0737750779999997</v>
      </c>
      <c r="X10750">
        <v>14.136723160000001</v>
      </c>
      <c r="Y10750">
        <v>14.136723160000001</v>
      </c>
    </row>
    <row r="10751" spans="1:25" x14ac:dyDescent="0.3">
      <c r="A10751" s="2">
        <v>45979</v>
      </c>
      <c r="B10751" t="s">
        <v>60</v>
      </c>
      <c r="C10751">
        <v>2197</v>
      </c>
      <c r="D10751">
        <v>13</v>
      </c>
      <c r="E10751">
        <v>1.006</v>
      </c>
      <c r="F10751">
        <v>0.59199999999999997</v>
      </c>
      <c r="G10751">
        <v>13.08</v>
      </c>
      <c r="H10751">
        <v>13.08</v>
      </c>
      <c r="I10751" t="s">
        <v>149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X10751">
        <v>0</v>
      </c>
      <c r="Y10751">
        <v>0</v>
      </c>
    </row>
    <row r="10752" spans="1:25" x14ac:dyDescent="0.3">
      <c r="A10752" s="2">
        <v>45979</v>
      </c>
      <c r="B10752" t="s">
        <v>100</v>
      </c>
      <c r="C10752">
        <v>28</v>
      </c>
      <c r="D10752">
        <v>0</v>
      </c>
      <c r="F10752">
        <v>0</v>
      </c>
      <c r="G10752">
        <v>0</v>
      </c>
      <c r="H10752">
        <v>0</v>
      </c>
      <c r="I10752" t="s">
        <v>149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</row>
    <row r="10753" spans="1:25" x14ac:dyDescent="0.3">
      <c r="A10753" s="2">
        <v>45979</v>
      </c>
      <c r="B10753" t="s">
        <v>54</v>
      </c>
      <c r="C10753">
        <v>3611</v>
      </c>
      <c r="D10753">
        <v>21</v>
      </c>
      <c r="E10753">
        <v>1.1930000000000001</v>
      </c>
      <c r="F10753">
        <v>0.58199999999999996</v>
      </c>
      <c r="G10753">
        <v>25.06</v>
      </c>
      <c r="H10753">
        <v>25.06</v>
      </c>
      <c r="I10753" t="s">
        <v>149</v>
      </c>
      <c r="J10753">
        <v>1</v>
      </c>
      <c r="K10753">
        <v>3</v>
      </c>
      <c r="L10753">
        <v>3</v>
      </c>
      <c r="M10753">
        <v>3</v>
      </c>
      <c r="N10753">
        <v>1</v>
      </c>
      <c r="O10753">
        <v>5</v>
      </c>
      <c r="P10753">
        <v>5</v>
      </c>
      <c r="Q10753">
        <v>5</v>
      </c>
      <c r="R10753">
        <v>21.9</v>
      </c>
      <c r="S10753">
        <v>112.58</v>
      </c>
      <c r="T10753">
        <v>112.58</v>
      </c>
      <c r="U10753">
        <v>112.58</v>
      </c>
      <c r="V10753">
        <v>22.25972642</v>
      </c>
      <c r="W10753">
        <v>22.25972642</v>
      </c>
      <c r="X10753">
        <v>4.492418196</v>
      </c>
      <c r="Y10753">
        <v>4.492418196</v>
      </c>
    </row>
    <row r="10754" spans="1:25" x14ac:dyDescent="0.3">
      <c r="A10754" s="2">
        <v>45979</v>
      </c>
      <c r="B10754" t="s">
        <v>100</v>
      </c>
      <c r="C10754">
        <v>9</v>
      </c>
      <c r="D10754">
        <v>1</v>
      </c>
      <c r="E10754">
        <v>1.23</v>
      </c>
      <c r="F10754">
        <v>11.111000000000001</v>
      </c>
      <c r="G10754">
        <v>1.23</v>
      </c>
      <c r="H10754">
        <v>1.23</v>
      </c>
      <c r="I10754" t="s">
        <v>149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X10754">
        <v>0</v>
      </c>
      <c r="Y10754">
        <v>0</v>
      </c>
    </row>
    <row r="10755" spans="1:25" x14ac:dyDescent="0.3">
      <c r="A10755" s="2">
        <v>45979</v>
      </c>
      <c r="B10755" t="s">
        <v>54</v>
      </c>
      <c r="C10755">
        <v>405</v>
      </c>
      <c r="D10755">
        <v>5</v>
      </c>
      <c r="E10755">
        <v>0.86</v>
      </c>
      <c r="F10755">
        <v>1.2350000000000001</v>
      </c>
      <c r="G10755">
        <v>4.3</v>
      </c>
      <c r="H10755">
        <v>4.3</v>
      </c>
      <c r="I10755" t="s">
        <v>149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X10755">
        <v>0</v>
      </c>
      <c r="Y10755">
        <v>0</v>
      </c>
    </row>
    <row r="10756" spans="1:25" x14ac:dyDescent="0.3">
      <c r="A10756" s="2">
        <v>45979</v>
      </c>
      <c r="B10756" t="s">
        <v>60</v>
      </c>
      <c r="C10756">
        <v>528</v>
      </c>
      <c r="D10756">
        <v>9</v>
      </c>
      <c r="E10756">
        <v>0.99</v>
      </c>
      <c r="F10756">
        <v>1.7050000000000001</v>
      </c>
      <c r="G10756">
        <v>8.91</v>
      </c>
      <c r="H10756">
        <v>8.91</v>
      </c>
      <c r="I10756" t="s">
        <v>149</v>
      </c>
      <c r="J10756">
        <v>2</v>
      </c>
      <c r="K10756">
        <v>2</v>
      </c>
      <c r="L10756">
        <v>2</v>
      </c>
      <c r="M10756">
        <v>2</v>
      </c>
      <c r="N10756">
        <v>2</v>
      </c>
      <c r="O10756">
        <v>2</v>
      </c>
      <c r="P10756">
        <v>2</v>
      </c>
      <c r="Q10756">
        <v>2</v>
      </c>
      <c r="R10756">
        <v>52.76</v>
      </c>
      <c r="S10756">
        <v>52.76</v>
      </c>
      <c r="T10756">
        <v>52.76</v>
      </c>
      <c r="U10756">
        <v>52.76</v>
      </c>
      <c r="V10756">
        <v>16.887793779999999</v>
      </c>
      <c r="W10756">
        <v>16.887793779999999</v>
      </c>
      <c r="X10756">
        <v>5.9214365879999997</v>
      </c>
      <c r="Y10756">
        <v>5.9214365879999997</v>
      </c>
    </row>
    <row r="10757" spans="1:25" x14ac:dyDescent="0.3">
      <c r="A10757" s="2">
        <v>45979</v>
      </c>
      <c r="B10757" t="s">
        <v>54</v>
      </c>
      <c r="C10757">
        <v>8424</v>
      </c>
      <c r="D10757">
        <v>27</v>
      </c>
      <c r="E10757">
        <v>0.66700000000000004</v>
      </c>
      <c r="F10757">
        <v>0.32100000000000001</v>
      </c>
      <c r="G10757">
        <v>18.010000000000002</v>
      </c>
      <c r="H10757">
        <v>18.010000000000002</v>
      </c>
      <c r="I10757" t="s">
        <v>149</v>
      </c>
      <c r="J10757">
        <v>2</v>
      </c>
      <c r="K10757">
        <v>2</v>
      </c>
      <c r="L10757">
        <v>2</v>
      </c>
      <c r="M10757">
        <v>2</v>
      </c>
      <c r="N10757">
        <v>2</v>
      </c>
      <c r="O10757">
        <v>2</v>
      </c>
      <c r="P10757">
        <v>2</v>
      </c>
      <c r="Q10757">
        <v>2</v>
      </c>
      <c r="R10757">
        <v>56.78</v>
      </c>
      <c r="S10757">
        <v>56.78</v>
      </c>
      <c r="T10757">
        <v>56.78</v>
      </c>
      <c r="U10757">
        <v>56.78</v>
      </c>
      <c r="V10757">
        <v>31.718915110000001</v>
      </c>
      <c r="W10757">
        <v>31.718915110000001</v>
      </c>
      <c r="X10757">
        <v>3.1526929479999999</v>
      </c>
      <c r="Y10757">
        <v>3.1526929479999999</v>
      </c>
    </row>
    <row r="10758" spans="1:25" x14ac:dyDescent="0.3">
      <c r="A10758" s="2">
        <v>45979</v>
      </c>
      <c r="B10758" t="s">
        <v>100</v>
      </c>
      <c r="C10758">
        <v>18</v>
      </c>
      <c r="D10758">
        <v>0</v>
      </c>
      <c r="F10758">
        <v>0</v>
      </c>
      <c r="G10758">
        <v>0</v>
      </c>
      <c r="H10758">
        <v>0</v>
      </c>
      <c r="I10758" t="s">
        <v>149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</row>
    <row r="10759" spans="1:25" x14ac:dyDescent="0.3">
      <c r="A10759" s="2">
        <v>45979</v>
      </c>
      <c r="B10759" t="s">
        <v>60</v>
      </c>
      <c r="C10759">
        <v>4651</v>
      </c>
      <c r="D10759">
        <v>26</v>
      </c>
      <c r="E10759">
        <v>0.59199999999999997</v>
      </c>
      <c r="F10759">
        <v>0.55900000000000005</v>
      </c>
      <c r="G10759">
        <v>15.4</v>
      </c>
      <c r="H10759">
        <v>15.4</v>
      </c>
      <c r="I10759" t="s">
        <v>149</v>
      </c>
      <c r="J10759">
        <v>2</v>
      </c>
      <c r="K10759">
        <v>3</v>
      </c>
      <c r="L10759">
        <v>3</v>
      </c>
      <c r="M10759">
        <v>3</v>
      </c>
      <c r="N10759">
        <v>2</v>
      </c>
      <c r="O10759">
        <v>3</v>
      </c>
      <c r="P10759">
        <v>3</v>
      </c>
      <c r="Q10759">
        <v>3</v>
      </c>
      <c r="R10759">
        <v>43.76</v>
      </c>
      <c r="S10759">
        <v>65.64</v>
      </c>
      <c r="T10759">
        <v>65.64</v>
      </c>
      <c r="U10759">
        <v>65.64</v>
      </c>
      <c r="V10759">
        <v>23.461304080000001</v>
      </c>
      <c r="W10759">
        <v>23.461304080000001</v>
      </c>
      <c r="X10759">
        <v>4.2623376620000002</v>
      </c>
      <c r="Y10759">
        <v>4.2623376620000002</v>
      </c>
    </row>
    <row r="10760" spans="1:25" x14ac:dyDescent="0.3">
      <c r="A10760" s="2">
        <v>45979</v>
      </c>
      <c r="B10760" t="s">
        <v>48</v>
      </c>
      <c r="C10760">
        <v>298</v>
      </c>
      <c r="D10760">
        <v>10</v>
      </c>
      <c r="E10760">
        <v>1.677</v>
      </c>
      <c r="F10760">
        <v>3.3559999999999999</v>
      </c>
      <c r="G10760">
        <v>16.77</v>
      </c>
      <c r="H10760">
        <v>16.77</v>
      </c>
      <c r="I10760" t="s">
        <v>149</v>
      </c>
      <c r="J10760">
        <v>5</v>
      </c>
      <c r="K10760">
        <v>5</v>
      </c>
      <c r="L10760">
        <v>5</v>
      </c>
      <c r="M10760">
        <v>5</v>
      </c>
      <c r="N10760">
        <v>6</v>
      </c>
      <c r="O10760">
        <v>6</v>
      </c>
      <c r="P10760">
        <v>6</v>
      </c>
      <c r="Q10760">
        <v>6</v>
      </c>
      <c r="R10760">
        <v>170.94</v>
      </c>
      <c r="S10760">
        <v>170.94</v>
      </c>
      <c r="T10760">
        <v>170.94</v>
      </c>
      <c r="U10760">
        <v>170.94</v>
      </c>
      <c r="V10760">
        <v>9.8104598099999993</v>
      </c>
      <c r="W10760">
        <v>9.8104598099999993</v>
      </c>
      <c r="X10760">
        <v>10.193202149999999</v>
      </c>
      <c r="Y10760">
        <v>10.193202149999999</v>
      </c>
    </row>
    <row r="10761" spans="1:25" x14ac:dyDescent="0.3">
      <c r="A10761" s="2">
        <v>45979</v>
      </c>
      <c r="B10761" t="s">
        <v>48</v>
      </c>
      <c r="C10761">
        <v>353</v>
      </c>
      <c r="D10761">
        <v>5</v>
      </c>
      <c r="E10761">
        <v>1.194</v>
      </c>
      <c r="F10761">
        <v>1.4159999999999999</v>
      </c>
      <c r="G10761">
        <v>5.97</v>
      </c>
      <c r="H10761">
        <v>5.97</v>
      </c>
      <c r="I10761" t="s">
        <v>149</v>
      </c>
      <c r="J10761">
        <v>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1</v>
      </c>
      <c r="R10761">
        <v>28.49</v>
      </c>
      <c r="S10761">
        <v>28.49</v>
      </c>
      <c r="T10761">
        <v>28.49</v>
      </c>
      <c r="U10761">
        <v>28.49</v>
      </c>
      <c r="V10761">
        <v>20.954720949999999</v>
      </c>
      <c r="W10761">
        <v>20.954720949999999</v>
      </c>
      <c r="X10761">
        <v>4.7721943050000002</v>
      </c>
      <c r="Y10761">
        <v>4.7721943050000002</v>
      </c>
    </row>
    <row r="10762" spans="1:25" x14ac:dyDescent="0.3">
      <c r="A10762" s="2">
        <v>45979</v>
      </c>
      <c r="B10762" t="s">
        <v>48</v>
      </c>
      <c r="C10762">
        <v>309</v>
      </c>
      <c r="D10762">
        <v>7</v>
      </c>
      <c r="E10762">
        <v>1.401</v>
      </c>
      <c r="F10762">
        <v>2.2650000000000001</v>
      </c>
      <c r="G10762">
        <v>9.81</v>
      </c>
      <c r="H10762">
        <v>9.81</v>
      </c>
      <c r="I10762" t="s">
        <v>149</v>
      </c>
      <c r="J10762">
        <v>3</v>
      </c>
      <c r="K10762">
        <v>4</v>
      </c>
      <c r="L10762">
        <v>4</v>
      </c>
      <c r="M10762">
        <v>4</v>
      </c>
      <c r="N10762">
        <v>3</v>
      </c>
      <c r="O10762">
        <v>4</v>
      </c>
      <c r="P10762">
        <v>4</v>
      </c>
      <c r="Q10762">
        <v>4</v>
      </c>
      <c r="R10762">
        <v>86.86</v>
      </c>
      <c r="S10762">
        <v>115.35</v>
      </c>
      <c r="T10762">
        <v>115.35</v>
      </c>
      <c r="U10762">
        <v>115.35</v>
      </c>
      <c r="V10762">
        <v>8.5045513649999993</v>
      </c>
      <c r="W10762">
        <v>8.5045513649999993</v>
      </c>
      <c r="X10762">
        <v>11.75840979</v>
      </c>
      <c r="Y10762">
        <v>11.75840979</v>
      </c>
    </row>
    <row r="10763" spans="1:25" x14ac:dyDescent="0.3">
      <c r="A10763" s="2">
        <v>45979</v>
      </c>
      <c r="B10763" t="s">
        <v>48</v>
      </c>
      <c r="C10763">
        <v>1008</v>
      </c>
      <c r="D10763">
        <v>7</v>
      </c>
      <c r="E10763">
        <v>0.68300000000000005</v>
      </c>
      <c r="F10763">
        <v>0.69399999999999995</v>
      </c>
      <c r="G10763">
        <v>4.78</v>
      </c>
      <c r="H10763">
        <v>4.78</v>
      </c>
      <c r="I10763" t="s">
        <v>149</v>
      </c>
      <c r="J10763">
        <v>1</v>
      </c>
      <c r="K10763">
        <v>2</v>
      </c>
      <c r="L10763">
        <v>2</v>
      </c>
      <c r="M10763">
        <v>2</v>
      </c>
      <c r="N10763">
        <v>1</v>
      </c>
      <c r="O10763">
        <v>2</v>
      </c>
      <c r="P10763">
        <v>2</v>
      </c>
      <c r="Q10763">
        <v>2</v>
      </c>
      <c r="R10763">
        <v>28.49</v>
      </c>
      <c r="S10763">
        <v>56.98</v>
      </c>
      <c r="T10763">
        <v>56.98</v>
      </c>
      <c r="U10763">
        <v>56.98</v>
      </c>
      <c r="V10763">
        <v>8.3889083889999991</v>
      </c>
      <c r="W10763">
        <v>8.3889083889999991</v>
      </c>
      <c r="X10763">
        <v>11.920502089999999</v>
      </c>
      <c r="Y10763">
        <v>11.920502089999999</v>
      </c>
    </row>
    <row r="10764" spans="1:25" x14ac:dyDescent="0.3">
      <c r="A10764" s="2">
        <v>45979</v>
      </c>
      <c r="B10764" t="s">
        <v>19</v>
      </c>
      <c r="C10764">
        <v>8</v>
      </c>
      <c r="D10764">
        <v>0</v>
      </c>
      <c r="F10764">
        <v>0</v>
      </c>
      <c r="G10764">
        <v>0</v>
      </c>
      <c r="H10764">
        <v>0</v>
      </c>
      <c r="I10764" t="s">
        <v>149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</row>
    <row r="10765" spans="1:25" x14ac:dyDescent="0.3">
      <c r="A10765" s="2">
        <v>45979</v>
      </c>
      <c r="B10765" t="s">
        <v>90</v>
      </c>
      <c r="C10765">
        <v>12</v>
      </c>
      <c r="D10765">
        <v>1</v>
      </c>
      <c r="E10765">
        <v>1.47</v>
      </c>
      <c r="F10765">
        <v>8.3330000000000002</v>
      </c>
      <c r="G10765">
        <v>1.47</v>
      </c>
      <c r="H10765">
        <v>1.47</v>
      </c>
      <c r="I10765" t="s">
        <v>149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X10765">
        <v>0</v>
      </c>
      <c r="Y10765">
        <v>0</v>
      </c>
    </row>
    <row r="10766" spans="1:25" x14ac:dyDescent="0.3">
      <c r="A10766" s="2">
        <v>45979</v>
      </c>
      <c r="B10766" t="s">
        <v>19</v>
      </c>
      <c r="C10766">
        <v>59</v>
      </c>
      <c r="D10766">
        <v>0</v>
      </c>
      <c r="F10766">
        <v>0</v>
      </c>
      <c r="G10766">
        <v>0</v>
      </c>
      <c r="H10766">
        <v>0</v>
      </c>
      <c r="I10766" t="s">
        <v>149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</row>
    <row r="10767" spans="1:25" x14ac:dyDescent="0.3">
      <c r="A10767" s="2">
        <v>45979</v>
      </c>
      <c r="B10767" t="s">
        <v>90</v>
      </c>
      <c r="C10767">
        <v>20</v>
      </c>
      <c r="D10767">
        <v>0</v>
      </c>
      <c r="F10767">
        <v>0</v>
      </c>
      <c r="G10767">
        <v>0</v>
      </c>
      <c r="H10767">
        <v>0</v>
      </c>
      <c r="I10767" t="s">
        <v>149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</row>
    <row r="10768" spans="1:25" x14ac:dyDescent="0.3">
      <c r="A10768" s="2">
        <v>45979</v>
      </c>
      <c r="B10768" t="s">
        <v>19</v>
      </c>
      <c r="C10768">
        <v>21</v>
      </c>
      <c r="D10768">
        <v>0</v>
      </c>
      <c r="F10768">
        <v>0</v>
      </c>
      <c r="G10768">
        <v>0</v>
      </c>
      <c r="H10768">
        <v>0</v>
      </c>
      <c r="I10768" t="s">
        <v>149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</row>
    <row r="10769" spans="1:25" x14ac:dyDescent="0.3">
      <c r="A10769" s="2">
        <v>45979</v>
      </c>
      <c r="B10769" t="s">
        <v>90</v>
      </c>
      <c r="C10769">
        <v>8</v>
      </c>
      <c r="D10769">
        <v>0</v>
      </c>
      <c r="F10769">
        <v>0</v>
      </c>
      <c r="G10769">
        <v>0</v>
      </c>
      <c r="H10769">
        <v>0</v>
      </c>
      <c r="I10769" t="s">
        <v>149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</row>
    <row r="10770" spans="1:25" x14ac:dyDescent="0.3">
      <c r="A10770" s="2">
        <v>45979</v>
      </c>
      <c r="B10770" t="s">
        <v>19</v>
      </c>
      <c r="C10770">
        <v>202</v>
      </c>
      <c r="D10770">
        <v>0</v>
      </c>
      <c r="F10770">
        <v>0</v>
      </c>
      <c r="G10770">
        <v>0</v>
      </c>
      <c r="H10770">
        <v>0</v>
      </c>
      <c r="I10770" t="s">
        <v>149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</row>
    <row r="10771" spans="1:25" x14ac:dyDescent="0.3">
      <c r="A10771" s="2">
        <v>45979</v>
      </c>
      <c r="B10771" t="s">
        <v>90</v>
      </c>
      <c r="C10771">
        <v>11</v>
      </c>
      <c r="D10771">
        <v>0</v>
      </c>
      <c r="F10771">
        <v>0</v>
      </c>
      <c r="G10771">
        <v>0</v>
      </c>
      <c r="H10771">
        <v>0</v>
      </c>
      <c r="I10771" t="s">
        <v>149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</row>
    <row r="10772" spans="1:25" x14ac:dyDescent="0.3">
      <c r="A10772" s="2">
        <v>45979</v>
      </c>
      <c r="B10772" t="s">
        <v>58</v>
      </c>
      <c r="C10772">
        <v>825</v>
      </c>
      <c r="D10772">
        <v>14</v>
      </c>
      <c r="E10772">
        <v>0.98499999999999999</v>
      </c>
      <c r="F10772">
        <v>1.6970000000000001</v>
      </c>
      <c r="G10772">
        <v>13.79</v>
      </c>
      <c r="H10772">
        <v>13.79</v>
      </c>
      <c r="I10772" t="s">
        <v>149</v>
      </c>
      <c r="J10772">
        <v>3</v>
      </c>
      <c r="K10772">
        <v>3</v>
      </c>
      <c r="L10772">
        <v>3</v>
      </c>
      <c r="M10772">
        <v>3</v>
      </c>
      <c r="N10772">
        <v>3</v>
      </c>
      <c r="O10772">
        <v>3</v>
      </c>
      <c r="P10772">
        <v>3</v>
      </c>
      <c r="Q10772">
        <v>3</v>
      </c>
      <c r="R10772">
        <v>61.45</v>
      </c>
      <c r="S10772">
        <v>61.45</v>
      </c>
      <c r="T10772">
        <v>61.45</v>
      </c>
      <c r="U10772">
        <v>61.45</v>
      </c>
      <c r="V10772">
        <v>22.441008950000001</v>
      </c>
      <c r="W10772">
        <v>22.441008950000001</v>
      </c>
      <c r="X10772">
        <v>4.456127629</v>
      </c>
      <c r="Y10772">
        <v>4.456127629</v>
      </c>
    </row>
    <row r="10773" spans="1:25" x14ac:dyDescent="0.3">
      <c r="A10773" s="2">
        <v>45979</v>
      </c>
      <c r="B10773" t="s">
        <v>110</v>
      </c>
      <c r="C10773">
        <v>636</v>
      </c>
      <c r="D10773">
        <v>6</v>
      </c>
      <c r="E10773">
        <v>1.68</v>
      </c>
      <c r="F10773">
        <v>0.94299999999999995</v>
      </c>
      <c r="G10773">
        <v>10.08</v>
      </c>
      <c r="H10773">
        <v>10.08</v>
      </c>
      <c r="I10773" t="s">
        <v>149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X10773">
        <v>0</v>
      </c>
      <c r="Y10773">
        <v>0</v>
      </c>
    </row>
    <row r="10774" spans="1:25" x14ac:dyDescent="0.3">
      <c r="A10774" s="2">
        <v>45979</v>
      </c>
      <c r="B10774" t="s">
        <v>34</v>
      </c>
      <c r="C10774">
        <v>558</v>
      </c>
      <c r="D10774">
        <v>7</v>
      </c>
      <c r="E10774">
        <v>1.2909999999999999</v>
      </c>
      <c r="F10774">
        <v>1.254</v>
      </c>
      <c r="G10774">
        <v>9.0399999999999991</v>
      </c>
      <c r="H10774">
        <v>9.0399999999999991</v>
      </c>
      <c r="I10774" t="s">
        <v>149</v>
      </c>
      <c r="J10774">
        <v>0</v>
      </c>
      <c r="K10774">
        <v>2</v>
      </c>
      <c r="L10774">
        <v>2</v>
      </c>
      <c r="M10774">
        <v>2</v>
      </c>
      <c r="N10774">
        <v>0</v>
      </c>
      <c r="O10774">
        <v>2</v>
      </c>
      <c r="P10774">
        <v>2</v>
      </c>
      <c r="Q10774">
        <v>2</v>
      </c>
      <c r="R10774">
        <v>0</v>
      </c>
      <c r="S10774">
        <v>53.98</v>
      </c>
      <c r="T10774">
        <v>53.98</v>
      </c>
      <c r="U10774">
        <v>53.98</v>
      </c>
      <c r="V10774">
        <v>16.746943309999999</v>
      </c>
      <c r="W10774">
        <v>16.746943309999999</v>
      </c>
      <c r="X10774">
        <v>5.9712389379999999</v>
      </c>
      <c r="Y10774">
        <v>5.9712389379999999</v>
      </c>
    </row>
    <row r="10775" spans="1:25" x14ac:dyDescent="0.3">
      <c r="A10775" s="2">
        <v>45979</v>
      </c>
      <c r="B10775" t="s">
        <v>28</v>
      </c>
      <c r="C10775">
        <v>27</v>
      </c>
      <c r="D10775">
        <v>0</v>
      </c>
      <c r="F10775">
        <v>0</v>
      </c>
      <c r="G10775">
        <v>0</v>
      </c>
      <c r="H10775">
        <v>0</v>
      </c>
      <c r="I10775" t="s">
        <v>149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</row>
    <row r="10776" spans="1:25" x14ac:dyDescent="0.3">
      <c r="A10776" s="2">
        <v>45979</v>
      </c>
      <c r="B10776" t="s">
        <v>58</v>
      </c>
      <c r="C10776">
        <v>1347</v>
      </c>
      <c r="D10776">
        <v>20</v>
      </c>
      <c r="E10776">
        <v>0.82699999999999996</v>
      </c>
      <c r="F10776">
        <v>1.4850000000000001</v>
      </c>
      <c r="G10776">
        <v>16.54</v>
      </c>
      <c r="H10776">
        <v>16.54</v>
      </c>
      <c r="I10776" t="s">
        <v>149</v>
      </c>
      <c r="J10776">
        <v>4</v>
      </c>
      <c r="K10776">
        <v>6</v>
      </c>
      <c r="L10776">
        <v>6</v>
      </c>
      <c r="M10776">
        <v>6</v>
      </c>
      <c r="N10776">
        <v>5</v>
      </c>
      <c r="O10776">
        <v>7</v>
      </c>
      <c r="P10776">
        <v>7</v>
      </c>
      <c r="Q10776">
        <v>7</v>
      </c>
      <c r="R10776">
        <v>87.84</v>
      </c>
      <c r="S10776">
        <v>123.21</v>
      </c>
      <c r="T10776">
        <v>123.21</v>
      </c>
      <c r="U10776">
        <v>123.21</v>
      </c>
      <c r="V10776">
        <v>13.42423505</v>
      </c>
      <c r="W10776">
        <v>13.42423505</v>
      </c>
      <c r="X10776">
        <v>7.449214027</v>
      </c>
      <c r="Y10776">
        <v>7.449214027</v>
      </c>
    </row>
    <row r="10777" spans="1:25" x14ac:dyDescent="0.3">
      <c r="A10777" s="2">
        <v>45979</v>
      </c>
      <c r="B10777" t="s">
        <v>110</v>
      </c>
      <c r="C10777">
        <v>373</v>
      </c>
      <c r="D10777">
        <v>4</v>
      </c>
      <c r="E10777">
        <v>1.2</v>
      </c>
      <c r="F10777">
        <v>1.0720000000000001</v>
      </c>
      <c r="G10777">
        <v>4.8</v>
      </c>
      <c r="H10777">
        <v>4.8</v>
      </c>
      <c r="I10777" t="s">
        <v>149</v>
      </c>
      <c r="J10777">
        <v>1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34.49</v>
      </c>
      <c r="S10777">
        <v>34.49</v>
      </c>
      <c r="T10777">
        <v>34.49</v>
      </c>
      <c r="U10777">
        <v>34.49</v>
      </c>
      <c r="V10777">
        <v>13.917077409999999</v>
      </c>
      <c r="W10777">
        <v>13.917077409999999</v>
      </c>
      <c r="X10777">
        <v>7.1854166670000001</v>
      </c>
      <c r="Y10777">
        <v>7.1854166670000001</v>
      </c>
    </row>
    <row r="10778" spans="1:25" x14ac:dyDescent="0.3">
      <c r="A10778" s="2">
        <v>45979</v>
      </c>
      <c r="B10778" t="s">
        <v>34</v>
      </c>
      <c r="C10778">
        <v>1115</v>
      </c>
      <c r="D10778">
        <v>7</v>
      </c>
      <c r="E10778">
        <v>1.21</v>
      </c>
      <c r="F10778">
        <v>0.628</v>
      </c>
      <c r="G10778">
        <v>8.4700000000000006</v>
      </c>
      <c r="H10778">
        <v>8.4700000000000006</v>
      </c>
      <c r="I10778" t="s">
        <v>149</v>
      </c>
      <c r="J10778">
        <v>3</v>
      </c>
      <c r="K10778">
        <v>3</v>
      </c>
      <c r="L10778">
        <v>3</v>
      </c>
      <c r="M10778">
        <v>3</v>
      </c>
      <c r="N10778">
        <v>3</v>
      </c>
      <c r="O10778">
        <v>3</v>
      </c>
      <c r="P10778">
        <v>3</v>
      </c>
      <c r="Q10778">
        <v>3</v>
      </c>
      <c r="R10778">
        <v>62.74</v>
      </c>
      <c r="S10778">
        <v>62.74</v>
      </c>
      <c r="T10778">
        <v>62.74</v>
      </c>
      <c r="U10778">
        <v>62.74</v>
      </c>
      <c r="V10778">
        <v>13.50015939</v>
      </c>
      <c r="W10778">
        <v>13.50015939</v>
      </c>
      <c r="X10778">
        <v>7.407319953</v>
      </c>
      <c r="Y10778">
        <v>7.407319953</v>
      </c>
    </row>
    <row r="10779" spans="1:25" x14ac:dyDescent="0.3">
      <c r="A10779" s="2">
        <v>45979</v>
      </c>
      <c r="B10779" t="s">
        <v>28</v>
      </c>
      <c r="C10779">
        <v>385</v>
      </c>
      <c r="D10779">
        <v>1</v>
      </c>
      <c r="E10779">
        <v>1.1100000000000001</v>
      </c>
      <c r="F10779">
        <v>0.26</v>
      </c>
      <c r="G10779">
        <v>1.1100000000000001</v>
      </c>
      <c r="H10779">
        <v>1.1100000000000001</v>
      </c>
      <c r="I10779" t="s">
        <v>149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X10779">
        <v>0</v>
      </c>
      <c r="Y10779">
        <v>0</v>
      </c>
    </row>
    <row r="10780" spans="1:25" x14ac:dyDescent="0.3">
      <c r="A10780" s="2">
        <v>45979</v>
      </c>
      <c r="B10780" t="s">
        <v>28</v>
      </c>
      <c r="C10780">
        <v>43</v>
      </c>
      <c r="D10780">
        <v>0</v>
      </c>
      <c r="F10780">
        <v>0</v>
      </c>
      <c r="G10780">
        <v>0</v>
      </c>
      <c r="H10780">
        <v>0</v>
      </c>
      <c r="I10780" t="s">
        <v>149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</row>
    <row r="10781" spans="1:25" x14ac:dyDescent="0.3">
      <c r="A10781" s="2">
        <v>45979</v>
      </c>
      <c r="B10781" t="s">
        <v>58</v>
      </c>
      <c r="C10781">
        <v>306</v>
      </c>
      <c r="D10781">
        <v>3</v>
      </c>
      <c r="E10781">
        <v>0.623</v>
      </c>
      <c r="F10781">
        <v>0.98</v>
      </c>
      <c r="G10781">
        <v>1.87</v>
      </c>
      <c r="H10781">
        <v>1.87</v>
      </c>
      <c r="I10781" t="s">
        <v>149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X10781">
        <v>0</v>
      </c>
      <c r="Y10781">
        <v>0</v>
      </c>
    </row>
    <row r="10782" spans="1:25" x14ac:dyDescent="0.3">
      <c r="A10782" s="2">
        <v>45979</v>
      </c>
      <c r="B10782" t="s">
        <v>110</v>
      </c>
      <c r="C10782">
        <v>194</v>
      </c>
      <c r="D10782">
        <v>0</v>
      </c>
      <c r="F10782">
        <v>0</v>
      </c>
      <c r="G10782">
        <v>0</v>
      </c>
      <c r="H10782">
        <v>0</v>
      </c>
      <c r="I10782" t="s">
        <v>149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</row>
    <row r="10783" spans="1:25" x14ac:dyDescent="0.3">
      <c r="A10783" s="2">
        <v>45979</v>
      </c>
      <c r="B10783" t="s">
        <v>34</v>
      </c>
      <c r="C10783">
        <v>679</v>
      </c>
      <c r="D10783">
        <v>5</v>
      </c>
      <c r="E10783">
        <v>1.24</v>
      </c>
      <c r="F10783">
        <v>0.73599999999999999</v>
      </c>
      <c r="G10783">
        <v>6.2</v>
      </c>
      <c r="H10783">
        <v>6.2</v>
      </c>
      <c r="I10783" t="s">
        <v>149</v>
      </c>
      <c r="J10783">
        <v>2</v>
      </c>
      <c r="K10783">
        <v>2</v>
      </c>
      <c r="L10783">
        <v>2</v>
      </c>
      <c r="M10783">
        <v>2</v>
      </c>
      <c r="N10783">
        <v>3</v>
      </c>
      <c r="O10783">
        <v>3</v>
      </c>
      <c r="P10783">
        <v>3</v>
      </c>
      <c r="Q10783">
        <v>3</v>
      </c>
      <c r="R10783">
        <v>72.84</v>
      </c>
      <c r="S10783">
        <v>72.84</v>
      </c>
      <c r="T10783">
        <v>72.84</v>
      </c>
      <c r="U10783">
        <v>72.84</v>
      </c>
      <c r="V10783">
        <v>8.5118066999999993</v>
      </c>
      <c r="W10783">
        <v>8.5118066999999993</v>
      </c>
      <c r="X10783">
        <v>11.7483871</v>
      </c>
      <c r="Y10783">
        <v>11.7483871</v>
      </c>
    </row>
    <row r="10784" spans="1:25" x14ac:dyDescent="0.3">
      <c r="A10784" s="2">
        <v>45979</v>
      </c>
      <c r="B10784" t="s">
        <v>34</v>
      </c>
      <c r="C10784">
        <v>448</v>
      </c>
      <c r="D10784">
        <v>2</v>
      </c>
      <c r="E10784">
        <v>0.58499999999999996</v>
      </c>
      <c r="F10784">
        <v>0.44600000000000001</v>
      </c>
      <c r="G10784">
        <v>1.17</v>
      </c>
      <c r="H10784">
        <v>1.17</v>
      </c>
      <c r="I10784" t="s">
        <v>149</v>
      </c>
      <c r="J10784">
        <v>4</v>
      </c>
      <c r="K10784">
        <v>4</v>
      </c>
      <c r="L10784">
        <v>4</v>
      </c>
      <c r="M10784">
        <v>4</v>
      </c>
      <c r="N10784">
        <v>6</v>
      </c>
      <c r="O10784">
        <v>6</v>
      </c>
      <c r="P10784">
        <v>6</v>
      </c>
      <c r="Q10784">
        <v>6</v>
      </c>
      <c r="R10784">
        <v>316.5</v>
      </c>
      <c r="S10784">
        <v>316.5</v>
      </c>
      <c r="T10784">
        <v>316.5</v>
      </c>
      <c r="U10784">
        <v>316.5</v>
      </c>
      <c r="V10784">
        <v>0.36966824640000001</v>
      </c>
      <c r="W10784">
        <v>0.36966824640000001</v>
      </c>
      <c r="X10784">
        <v>270.51282049999998</v>
      </c>
      <c r="Y10784">
        <v>270.51282049999998</v>
      </c>
    </row>
    <row r="10785" spans="1:25" x14ac:dyDescent="0.3">
      <c r="A10785" s="2">
        <v>45979</v>
      </c>
      <c r="B10785" t="s">
        <v>58</v>
      </c>
      <c r="C10785">
        <v>1564</v>
      </c>
      <c r="D10785">
        <v>14</v>
      </c>
      <c r="E10785">
        <v>0.48299999999999998</v>
      </c>
      <c r="F10785">
        <v>0.89500000000000002</v>
      </c>
      <c r="G10785">
        <v>6.76</v>
      </c>
      <c r="H10785">
        <v>6.76</v>
      </c>
      <c r="I10785" t="s">
        <v>149</v>
      </c>
      <c r="J10785">
        <v>6</v>
      </c>
      <c r="K10785">
        <v>9</v>
      </c>
      <c r="L10785">
        <v>9</v>
      </c>
      <c r="M10785">
        <v>9</v>
      </c>
      <c r="N10785">
        <v>6</v>
      </c>
      <c r="O10785">
        <v>9</v>
      </c>
      <c r="P10785">
        <v>9</v>
      </c>
      <c r="Q10785">
        <v>9</v>
      </c>
      <c r="R10785">
        <v>130.72</v>
      </c>
      <c r="S10785">
        <v>217.58</v>
      </c>
      <c r="T10785">
        <v>217.58</v>
      </c>
      <c r="U10785">
        <v>217.58</v>
      </c>
      <c r="V10785">
        <v>3.1069032079999999</v>
      </c>
      <c r="W10785">
        <v>3.1069032079999999</v>
      </c>
      <c r="X10785">
        <v>32.186390529999997</v>
      </c>
      <c r="Y10785">
        <v>32.186390529999997</v>
      </c>
    </row>
    <row r="10786" spans="1:25" x14ac:dyDescent="0.3">
      <c r="A10786" s="2">
        <v>45979</v>
      </c>
      <c r="B10786" t="s">
        <v>28</v>
      </c>
      <c r="C10786">
        <v>230</v>
      </c>
      <c r="D10786">
        <v>1</v>
      </c>
      <c r="E10786">
        <v>0.65</v>
      </c>
      <c r="F10786">
        <v>0.435</v>
      </c>
      <c r="G10786">
        <v>0.65</v>
      </c>
      <c r="H10786">
        <v>0.65</v>
      </c>
      <c r="I10786" t="s">
        <v>149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X10786">
        <v>0</v>
      </c>
      <c r="Y10786">
        <v>0</v>
      </c>
    </row>
    <row r="10787" spans="1:25" x14ac:dyDescent="0.3">
      <c r="A10787" s="2">
        <v>45979</v>
      </c>
      <c r="B10787" t="s">
        <v>110</v>
      </c>
      <c r="C10787">
        <v>3592</v>
      </c>
      <c r="D10787">
        <v>14</v>
      </c>
      <c r="E10787">
        <v>0.74099999999999999</v>
      </c>
      <c r="F10787">
        <v>0.39</v>
      </c>
      <c r="G10787">
        <v>10.38</v>
      </c>
      <c r="H10787">
        <v>10.38</v>
      </c>
      <c r="I10787" t="s">
        <v>149</v>
      </c>
      <c r="J10787">
        <v>1</v>
      </c>
      <c r="K10787">
        <v>1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  <c r="R10787">
        <v>34.49</v>
      </c>
      <c r="S10787">
        <v>34.49</v>
      </c>
      <c r="T10787">
        <v>34.49</v>
      </c>
      <c r="U10787">
        <v>34.49</v>
      </c>
      <c r="V10787">
        <v>30.095679910000001</v>
      </c>
      <c r="W10787">
        <v>30.095679910000001</v>
      </c>
      <c r="X10787">
        <v>3.3227360309999998</v>
      </c>
      <c r="Y10787">
        <v>3.3227360309999998</v>
      </c>
    </row>
    <row r="10788" spans="1:25" x14ac:dyDescent="0.3">
      <c r="A10788" s="2">
        <v>45979</v>
      </c>
      <c r="B10788" t="s">
        <v>26</v>
      </c>
      <c r="C10788">
        <v>436</v>
      </c>
      <c r="D10788">
        <v>4</v>
      </c>
      <c r="E10788">
        <v>1.21</v>
      </c>
      <c r="F10788">
        <v>0.91700000000000004</v>
      </c>
      <c r="G10788">
        <v>4.84</v>
      </c>
      <c r="H10788">
        <v>4.84</v>
      </c>
      <c r="I10788" t="s">
        <v>149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X10788">
        <v>0</v>
      </c>
      <c r="Y10788">
        <v>0</v>
      </c>
    </row>
    <row r="10789" spans="1:25" x14ac:dyDescent="0.3">
      <c r="A10789" s="2">
        <v>45979</v>
      </c>
      <c r="B10789" t="s">
        <v>30</v>
      </c>
      <c r="C10789">
        <v>5</v>
      </c>
      <c r="D10789">
        <v>0</v>
      </c>
      <c r="F10789">
        <v>0</v>
      </c>
      <c r="G10789">
        <v>0</v>
      </c>
      <c r="H10789">
        <v>0</v>
      </c>
      <c r="I10789" t="s">
        <v>149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</row>
    <row r="10790" spans="1:25" x14ac:dyDescent="0.3">
      <c r="A10790" s="2">
        <v>45979</v>
      </c>
      <c r="B10790" t="s">
        <v>26</v>
      </c>
      <c r="C10790">
        <v>1473</v>
      </c>
      <c r="D10790">
        <v>9</v>
      </c>
      <c r="E10790">
        <v>1.2669999999999999</v>
      </c>
      <c r="F10790">
        <v>0.61099999999999999</v>
      </c>
      <c r="G10790">
        <v>11.4</v>
      </c>
      <c r="H10790">
        <v>11.4</v>
      </c>
      <c r="I10790" t="s">
        <v>149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X10790">
        <v>0</v>
      </c>
      <c r="Y10790">
        <v>0</v>
      </c>
    </row>
    <row r="10791" spans="1:25" x14ac:dyDescent="0.3">
      <c r="A10791" s="2">
        <v>45979</v>
      </c>
      <c r="B10791" t="s">
        <v>30</v>
      </c>
      <c r="C10791">
        <v>43</v>
      </c>
      <c r="D10791">
        <v>1</v>
      </c>
      <c r="E10791">
        <v>1.47</v>
      </c>
      <c r="F10791">
        <v>2.3260000000000001</v>
      </c>
      <c r="G10791">
        <v>1.47</v>
      </c>
      <c r="H10791">
        <v>1.47</v>
      </c>
      <c r="I10791" t="s">
        <v>149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X10791">
        <v>0</v>
      </c>
      <c r="Y10791">
        <v>0</v>
      </c>
    </row>
    <row r="10792" spans="1:25" x14ac:dyDescent="0.3">
      <c r="A10792" s="2">
        <v>45979</v>
      </c>
      <c r="B10792" t="s">
        <v>26</v>
      </c>
      <c r="C10792">
        <v>892</v>
      </c>
      <c r="D10792">
        <v>7</v>
      </c>
      <c r="E10792">
        <v>1.3260000000000001</v>
      </c>
      <c r="F10792">
        <v>0.78500000000000003</v>
      </c>
      <c r="G10792">
        <v>9.2799999999999994</v>
      </c>
      <c r="H10792">
        <v>9.2799999999999994</v>
      </c>
      <c r="I10792" t="s">
        <v>149</v>
      </c>
      <c r="J10792">
        <v>1</v>
      </c>
      <c r="K10792">
        <v>1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  <c r="R10792">
        <v>37.49</v>
      </c>
      <c r="S10792">
        <v>37.49</v>
      </c>
      <c r="T10792">
        <v>37.49</v>
      </c>
      <c r="U10792">
        <v>37.49</v>
      </c>
      <c r="V10792">
        <v>24.75326754</v>
      </c>
      <c r="W10792">
        <v>24.75326754</v>
      </c>
      <c r="X10792">
        <v>4.0398706899999999</v>
      </c>
      <c r="Y10792">
        <v>4.0398706899999999</v>
      </c>
    </row>
    <row r="10793" spans="1:25" x14ac:dyDescent="0.3">
      <c r="A10793" s="2">
        <v>45979</v>
      </c>
      <c r="B10793" t="s">
        <v>30</v>
      </c>
      <c r="C10793">
        <v>24</v>
      </c>
      <c r="D10793">
        <v>0</v>
      </c>
      <c r="F10793">
        <v>0</v>
      </c>
      <c r="G10793">
        <v>0</v>
      </c>
      <c r="H10793">
        <v>0</v>
      </c>
      <c r="I10793" t="s">
        <v>149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</row>
    <row r="10794" spans="1:25" x14ac:dyDescent="0.3">
      <c r="A10794" s="2">
        <v>45979</v>
      </c>
      <c r="B10794" t="s">
        <v>30</v>
      </c>
      <c r="C10794">
        <v>154</v>
      </c>
      <c r="D10794">
        <v>0</v>
      </c>
      <c r="F10794">
        <v>0</v>
      </c>
      <c r="G10794">
        <v>0</v>
      </c>
      <c r="H10794">
        <v>0</v>
      </c>
      <c r="I10794" t="s">
        <v>149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</row>
    <row r="10795" spans="1:25" x14ac:dyDescent="0.3">
      <c r="A10795" s="2">
        <v>45979</v>
      </c>
      <c r="B10795" t="s">
        <v>26</v>
      </c>
      <c r="C10795">
        <v>1085</v>
      </c>
      <c r="D10795">
        <v>7</v>
      </c>
      <c r="E10795">
        <v>0.53900000000000003</v>
      </c>
      <c r="F10795">
        <v>0.64500000000000002</v>
      </c>
      <c r="G10795">
        <v>3.77</v>
      </c>
      <c r="H10795">
        <v>3.77</v>
      </c>
      <c r="I10795" t="s">
        <v>149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X10795">
        <v>0</v>
      </c>
      <c r="Y10795">
        <v>0</v>
      </c>
    </row>
    <row r="10796" spans="1:25" x14ac:dyDescent="0.3">
      <c r="A10796" s="2">
        <v>45979</v>
      </c>
      <c r="B10796" t="s">
        <v>86</v>
      </c>
      <c r="C10796">
        <v>14</v>
      </c>
      <c r="D10796">
        <v>0</v>
      </c>
      <c r="F10796">
        <v>0</v>
      </c>
      <c r="G10796">
        <v>0</v>
      </c>
      <c r="H10796">
        <v>0</v>
      </c>
      <c r="I10796" t="s">
        <v>149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</row>
    <row r="10797" spans="1:25" x14ac:dyDescent="0.3">
      <c r="A10797" s="2">
        <v>45979</v>
      </c>
      <c r="B10797" t="s">
        <v>32</v>
      </c>
      <c r="C10797">
        <v>349</v>
      </c>
      <c r="D10797">
        <v>2</v>
      </c>
      <c r="E10797">
        <v>1.335</v>
      </c>
      <c r="F10797">
        <v>0.57299999999999995</v>
      </c>
      <c r="G10797">
        <v>2.67</v>
      </c>
      <c r="H10797">
        <v>2.67</v>
      </c>
      <c r="I10797" t="s">
        <v>149</v>
      </c>
      <c r="J10797">
        <v>1</v>
      </c>
      <c r="K10797">
        <v>1</v>
      </c>
      <c r="L10797">
        <v>1</v>
      </c>
      <c r="M10797">
        <v>1</v>
      </c>
      <c r="N10797">
        <v>2</v>
      </c>
      <c r="O10797">
        <v>2</v>
      </c>
      <c r="P10797">
        <v>2</v>
      </c>
      <c r="Q10797">
        <v>2</v>
      </c>
      <c r="R10797">
        <v>42.98</v>
      </c>
      <c r="S10797">
        <v>42.98</v>
      </c>
      <c r="T10797">
        <v>42.98</v>
      </c>
      <c r="U10797">
        <v>42.98</v>
      </c>
      <c r="V10797">
        <v>6.2121917169999996</v>
      </c>
      <c r="W10797">
        <v>6.2121917169999996</v>
      </c>
      <c r="X10797">
        <v>16.097378280000001</v>
      </c>
      <c r="Y10797">
        <v>16.097378280000001</v>
      </c>
    </row>
    <row r="10798" spans="1:25" x14ac:dyDescent="0.3">
      <c r="A10798" s="2">
        <v>45979</v>
      </c>
      <c r="B10798" t="s">
        <v>46</v>
      </c>
      <c r="C10798">
        <v>100</v>
      </c>
      <c r="D10798">
        <v>2</v>
      </c>
      <c r="E10798">
        <v>2.3250000000000002</v>
      </c>
      <c r="F10798">
        <v>2</v>
      </c>
      <c r="G10798">
        <v>4.6500000000000004</v>
      </c>
      <c r="H10798">
        <v>4.6500000000000004</v>
      </c>
      <c r="I10798" t="s">
        <v>149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X10798">
        <v>0</v>
      </c>
      <c r="Y10798">
        <v>0</v>
      </c>
    </row>
    <row r="10799" spans="1:25" x14ac:dyDescent="0.3">
      <c r="A10799" s="2">
        <v>45979</v>
      </c>
      <c r="B10799" t="s">
        <v>38</v>
      </c>
      <c r="C10799">
        <v>566</v>
      </c>
      <c r="D10799">
        <v>7</v>
      </c>
      <c r="E10799">
        <v>0.89300000000000002</v>
      </c>
      <c r="F10799">
        <v>1.2370000000000001</v>
      </c>
      <c r="G10799">
        <v>6.25</v>
      </c>
      <c r="H10799">
        <v>6.25</v>
      </c>
      <c r="I10799" t="s">
        <v>149</v>
      </c>
      <c r="J10799">
        <v>2</v>
      </c>
      <c r="K10799">
        <v>2</v>
      </c>
      <c r="L10799">
        <v>2</v>
      </c>
      <c r="M10799">
        <v>2</v>
      </c>
      <c r="N10799">
        <v>2</v>
      </c>
      <c r="O10799">
        <v>2</v>
      </c>
      <c r="P10799">
        <v>2</v>
      </c>
      <c r="Q10799">
        <v>2</v>
      </c>
      <c r="R10799">
        <v>65.39</v>
      </c>
      <c r="S10799">
        <v>65.39</v>
      </c>
      <c r="T10799">
        <v>65.39</v>
      </c>
      <c r="U10799">
        <v>65.39</v>
      </c>
      <c r="V10799">
        <v>9.5580363970000004</v>
      </c>
      <c r="W10799">
        <v>9.5580363970000004</v>
      </c>
      <c r="X10799">
        <v>10.462400000000001</v>
      </c>
      <c r="Y10799">
        <v>10.462400000000001</v>
      </c>
    </row>
    <row r="10800" spans="1:25" x14ac:dyDescent="0.3">
      <c r="A10800" s="2">
        <v>45979</v>
      </c>
      <c r="B10800" t="s">
        <v>46</v>
      </c>
      <c r="C10800">
        <v>505</v>
      </c>
      <c r="D10800">
        <v>2</v>
      </c>
      <c r="E10800">
        <v>1</v>
      </c>
      <c r="F10800">
        <v>0.39600000000000002</v>
      </c>
      <c r="G10800">
        <v>2</v>
      </c>
      <c r="H10800">
        <v>2</v>
      </c>
      <c r="I10800" t="s">
        <v>149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X10800">
        <v>0</v>
      </c>
      <c r="Y10800">
        <v>0</v>
      </c>
    </row>
    <row r="10801" spans="1:25" x14ac:dyDescent="0.3">
      <c r="A10801" s="2">
        <v>45979</v>
      </c>
      <c r="B10801" t="s">
        <v>38</v>
      </c>
      <c r="C10801">
        <v>1158</v>
      </c>
      <c r="D10801">
        <v>15</v>
      </c>
      <c r="E10801">
        <v>0.88300000000000001</v>
      </c>
      <c r="F10801">
        <v>1.2949999999999999</v>
      </c>
      <c r="G10801">
        <v>13.24</v>
      </c>
      <c r="H10801">
        <v>13.24</v>
      </c>
      <c r="I10801" t="s">
        <v>149</v>
      </c>
      <c r="J10801">
        <v>5</v>
      </c>
      <c r="K10801">
        <v>7</v>
      </c>
      <c r="L10801">
        <v>7</v>
      </c>
      <c r="M10801">
        <v>7</v>
      </c>
      <c r="N10801">
        <v>5</v>
      </c>
      <c r="O10801">
        <v>7</v>
      </c>
      <c r="P10801">
        <v>7</v>
      </c>
      <c r="Q10801">
        <v>7</v>
      </c>
      <c r="R10801">
        <v>117.72</v>
      </c>
      <c r="S10801">
        <v>189.09</v>
      </c>
      <c r="T10801">
        <v>189.09</v>
      </c>
      <c r="U10801">
        <v>189.09</v>
      </c>
      <c r="V10801">
        <v>7.0019567399999998</v>
      </c>
      <c r="W10801">
        <v>7.0019567399999998</v>
      </c>
      <c r="X10801">
        <v>14.281722050000001</v>
      </c>
      <c r="Y10801">
        <v>14.281722050000001</v>
      </c>
    </row>
    <row r="10802" spans="1:25" x14ac:dyDescent="0.3">
      <c r="A10802" s="2">
        <v>45979</v>
      </c>
      <c r="B10802" t="s">
        <v>86</v>
      </c>
      <c r="C10802">
        <v>811</v>
      </c>
      <c r="D10802">
        <v>4</v>
      </c>
      <c r="E10802">
        <v>1.4850000000000001</v>
      </c>
      <c r="F10802">
        <v>0.49299999999999999</v>
      </c>
      <c r="G10802">
        <v>5.94</v>
      </c>
      <c r="H10802">
        <v>5.94</v>
      </c>
      <c r="I10802" t="s">
        <v>149</v>
      </c>
      <c r="J10802">
        <v>2</v>
      </c>
      <c r="K10802">
        <v>2</v>
      </c>
      <c r="L10802">
        <v>2</v>
      </c>
      <c r="M10802">
        <v>2</v>
      </c>
      <c r="N10802">
        <v>2</v>
      </c>
      <c r="O10802">
        <v>2</v>
      </c>
      <c r="P10802">
        <v>2</v>
      </c>
      <c r="Q10802">
        <v>2</v>
      </c>
      <c r="R10802">
        <v>53.98</v>
      </c>
      <c r="S10802">
        <v>53.98</v>
      </c>
      <c r="T10802">
        <v>53.98</v>
      </c>
      <c r="U10802">
        <v>53.98</v>
      </c>
      <c r="V10802">
        <v>11.00407558</v>
      </c>
      <c r="W10802">
        <v>11.00407558</v>
      </c>
      <c r="X10802">
        <v>9.0875420879999993</v>
      </c>
      <c r="Y10802">
        <v>9.0875420879999993</v>
      </c>
    </row>
    <row r="10803" spans="1:25" x14ac:dyDescent="0.3">
      <c r="A10803" s="2">
        <v>45979</v>
      </c>
      <c r="B10803" t="s">
        <v>32</v>
      </c>
      <c r="C10803">
        <v>217</v>
      </c>
      <c r="D10803">
        <v>3</v>
      </c>
      <c r="E10803">
        <v>0.85</v>
      </c>
      <c r="F10803">
        <v>1.3819999999999999</v>
      </c>
      <c r="G10803">
        <v>2.5499999999999998</v>
      </c>
      <c r="H10803">
        <v>2.5499999999999998</v>
      </c>
      <c r="I10803" t="s">
        <v>149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X10803">
        <v>0</v>
      </c>
      <c r="Y10803">
        <v>0</v>
      </c>
    </row>
    <row r="10804" spans="1:25" x14ac:dyDescent="0.3">
      <c r="A10804" s="2">
        <v>45979</v>
      </c>
      <c r="B10804" t="s">
        <v>38</v>
      </c>
      <c r="C10804">
        <v>469</v>
      </c>
      <c r="D10804">
        <v>5</v>
      </c>
      <c r="E10804">
        <v>0.95399999999999996</v>
      </c>
      <c r="F10804">
        <v>1.0660000000000001</v>
      </c>
      <c r="G10804">
        <v>4.7699999999999996</v>
      </c>
      <c r="H10804">
        <v>4.7699999999999996</v>
      </c>
      <c r="I10804" t="s">
        <v>149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X10804">
        <v>0</v>
      </c>
      <c r="Y10804">
        <v>0</v>
      </c>
    </row>
    <row r="10805" spans="1:25" x14ac:dyDescent="0.3">
      <c r="A10805" s="2">
        <v>45979</v>
      </c>
      <c r="B10805" t="s">
        <v>86</v>
      </c>
      <c r="C10805">
        <v>130</v>
      </c>
      <c r="D10805">
        <v>2</v>
      </c>
      <c r="E10805">
        <v>1.62</v>
      </c>
      <c r="F10805">
        <v>1.538</v>
      </c>
      <c r="G10805">
        <v>3.24</v>
      </c>
      <c r="H10805">
        <v>3.24</v>
      </c>
      <c r="I10805" t="s">
        <v>149</v>
      </c>
      <c r="J10805">
        <v>1</v>
      </c>
      <c r="K10805">
        <v>1</v>
      </c>
      <c r="L10805">
        <v>1</v>
      </c>
      <c r="M10805">
        <v>1</v>
      </c>
      <c r="N10805">
        <v>2</v>
      </c>
      <c r="O10805">
        <v>2</v>
      </c>
      <c r="P10805">
        <v>2</v>
      </c>
      <c r="Q10805">
        <v>2</v>
      </c>
      <c r="R10805">
        <v>58.98</v>
      </c>
      <c r="S10805">
        <v>58.98</v>
      </c>
      <c r="T10805">
        <v>58.98</v>
      </c>
      <c r="U10805">
        <v>58.98</v>
      </c>
      <c r="V10805">
        <v>5.4933875890000001</v>
      </c>
      <c r="W10805">
        <v>5.4933875890000001</v>
      </c>
      <c r="X10805">
        <v>18.203703699999998</v>
      </c>
      <c r="Y10805">
        <v>18.203703699999998</v>
      </c>
    </row>
    <row r="10806" spans="1:25" x14ac:dyDescent="0.3">
      <c r="A10806" s="2">
        <v>45979</v>
      </c>
      <c r="B10806" t="s">
        <v>32</v>
      </c>
      <c r="C10806">
        <v>29</v>
      </c>
      <c r="D10806">
        <v>0</v>
      </c>
      <c r="F10806">
        <v>0</v>
      </c>
      <c r="G10806">
        <v>0</v>
      </c>
      <c r="H10806">
        <v>0</v>
      </c>
      <c r="I10806" t="s">
        <v>149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</row>
    <row r="10807" spans="1:25" x14ac:dyDescent="0.3">
      <c r="A10807" s="2">
        <v>45979</v>
      </c>
      <c r="B10807" t="s">
        <v>46</v>
      </c>
      <c r="C10807">
        <v>190</v>
      </c>
      <c r="D10807">
        <v>4</v>
      </c>
      <c r="E10807">
        <v>1.905</v>
      </c>
      <c r="F10807">
        <v>2.105</v>
      </c>
      <c r="G10807">
        <v>7.62</v>
      </c>
      <c r="H10807">
        <v>7.62</v>
      </c>
      <c r="I10807" t="s">
        <v>149</v>
      </c>
      <c r="J10807">
        <v>0</v>
      </c>
      <c r="K10807">
        <v>1</v>
      </c>
      <c r="L10807">
        <v>1</v>
      </c>
      <c r="M10807">
        <v>1</v>
      </c>
      <c r="N10807">
        <v>0</v>
      </c>
      <c r="O10807">
        <v>1</v>
      </c>
      <c r="P10807">
        <v>1</v>
      </c>
      <c r="Q10807">
        <v>1</v>
      </c>
      <c r="R10807">
        <v>0</v>
      </c>
      <c r="S10807">
        <v>30.88</v>
      </c>
      <c r="T10807">
        <v>30.88</v>
      </c>
      <c r="U10807">
        <v>30.88</v>
      </c>
      <c r="V10807">
        <v>24.6761658</v>
      </c>
      <c r="W10807">
        <v>24.6761658</v>
      </c>
      <c r="X10807">
        <v>4.0524934379999999</v>
      </c>
      <c r="Y10807">
        <v>4.0524934379999999</v>
      </c>
    </row>
    <row r="10808" spans="1:25" x14ac:dyDescent="0.3">
      <c r="A10808" s="2">
        <v>45979</v>
      </c>
      <c r="B10808" t="s">
        <v>86</v>
      </c>
      <c r="C10808">
        <v>1421</v>
      </c>
      <c r="D10808">
        <v>7</v>
      </c>
      <c r="E10808">
        <v>1.034</v>
      </c>
      <c r="F10808">
        <v>0.49299999999999999</v>
      </c>
      <c r="G10808">
        <v>7.24</v>
      </c>
      <c r="H10808">
        <v>7.24</v>
      </c>
      <c r="I10808" t="s">
        <v>149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X10808">
        <v>0</v>
      </c>
      <c r="Y10808">
        <v>0</v>
      </c>
    </row>
    <row r="10809" spans="1:25" x14ac:dyDescent="0.3">
      <c r="A10809" s="2">
        <v>45979</v>
      </c>
      <c r="B10809" t="s">
        <v>46</v>
      </c>
      <c r="C10809">
        <v>172</v>
      </c>
      <c r="D10809">
        <v>0</v>
      </c>
      <c r="F10809">
        <v>0</v>
      </c>
      <c r="G10809">
        <v>0</v>
      </c>
      <c r="H10809">
        <v>0</v>
      </c>
      <c r="I10809" t="s">
        <v>149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</row>
    <row r="10810" spans="1:25" x14ac:dyDescent="0.3">
      <c r="A10810" s="2">
        <v>45979</v>
      </c>
      <c r="B10810" t="s">
        <v>32</v>
      </c>
      <c r="C10810">
        <v>875</v>
      </c>
      <c r="D10810">
        <v>2</v>
      </c>
      <c r="E10810">
        <v>0.72499999999999998</v>
      </c>
      <c r="F10810">
        <v>0.22900000000000001</v>
      </c>
      <c r="G10810">
        <v>1.45</v>
      </c>
      <c r="H10810">
        <v>1.45</v>
      </c>
      <c r="I10810" t="s">
        <v>149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X10810">
        <v>0</v>
      </c>
      <c r="Y10810">
        <v>0</v>
      </c>
    </row>
    <row r="10811" spans="1:25" x14ac:dyDescent="0.3">
      <c r="A10811" s="2">
        <v>45979</v>
      </c>
      <c r="B10811" t="s">
        <v>38</v>
      </c>
      <c r="C10811">
        <v>1442</v>
      </c>
      <c r="D10811">
        <v>13</v>
      </c>
      <c r="E10811">
        <v>0.46500000000000002</v>
      </c>
      <c r="F10811">
        <v>0.90200000000000002</v>
      </c>
      <c r="G10811">
        <v>6.05</v>
      </c>
      <c r="H10811">
        <v>6.05</v>
      </c>
      <c r="I10811" t="s">
        <v>149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24.49</v>
      </c>
      <c r="S10811">
        <v>24.49</v>
      </c>
      <c r="T10811">
        <v>24.49</v>
      </c>
      <c r="U10811">
        <v>24.49</v>
      </c>
      <c r="V10811">
        <v>24.703960800000001</v>
      </c>
      <c r="W10811">
        <v>24.703960800000001</v>
      </c>
      <c r="X10811">
        <v>4.0479338839999999</v>
      </c>
      <c r="Y10811">
        <v>4.0479338839999999</v>
      </c>
    </row>
    <row r="10812" spans="1:25" x14ac:dyDescent="0.3">
      <c r="A10812" s="2">
        <v>45979</v>
      </c>
      <c r="B10812" t="s">
        <v>40</v>
      </c>
      <c r="C10812">
        <v>107</v>
      </c>
      <c r="D10812">
        <v>1</v>
      </c>
      <c r="E10812">
        <v>4.3499999999999996</v>
      </c>
      <c r="F10812">
        <v>0.93500000000000005</v>
      </c>
      <c r="G10812">
        <v>4.3499999999999996</v>
      </c>
      <c r="H10812">
        <v>4.3499999999999996</v>
      </c>
      <c r="I10812" t="s">
        <v>149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X10812">
        <v>0</v>
      </c>
      <c r="Y10812">
        <v>0</v>
      </c>
    </row>
    <row r="10813" spans="1:25" x14ac:dyDescent="0.3">
      <c r="A10813" s="2">
        <v>45979</v>
      </c>
      <c r="B10813" t="s">
        <v>76</v>
      </c>
      <c r="C10813">
        <v>545</v>
      </c>
      <c r="D10813">
        <v>2</v>
      </c>
      <c r="E10813">
        <v>2.06</v>
      </c>
      <c r="F10813">
        <v>0.36699999999999999</v>
      </c>
      <c r="G10813">
        <v>4.12</v>
      </c>
      <c r="H10813">
        <v>4.12</v>
      </c>
      <c r="I10813" t="s">
        <v>149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X10813">
        <v>0</v>
      </c>
      <c r="Y10813">
        <v>0</v>
      </c>
    </row>
    <row r="10814" spans="1:25" x14ac:dyDescent="0.3">
      <c r="A10814" s="2">
        <v>45979</v>
      </c>
      <c r="B10814" t="s">
        <v>92</v>
      </c>
      <c r="C10814">
        <v>84</v>
      </c>
      <c r="D10814">
        <v>1</v>
      </c>
      <c r="E10814">
        <v>1.67</v>
      </c>
      <c r="F10814">
        <v>1.19</v>
      </c>
      <c r="G10814">
        <v>1.67</v>
      </c>
      <c r="H10814">
        <v>1.67</v>
      </c>
      <c r="I10814" t="s">
        <v>149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X10814">
        <v>0</v>
      </c>
      <c r="Y10814">
        <v>0</v>
      </c>
    </row>
    <row r="10815" spans="1:25" x14ac:dyDescent="0.3">
      <c r="A10815" s="2">
        <v>45979</v>
      </c>
      <c r="B10815" t="s">
        <v>68</v>
      </c>
      <c r="C10815">
        <v>345</v>
      </c>
      <c r="D10815">
        <v>0</v>
      </c>
      <c r="F10815">
        <v>0</v>
      </c>
      <c r="G10815">
        <v>0</v>
      </c>
      <c r="H10815">
        <v>0</v>
      </c>
      <c r="I10815" t="s">
        <v>149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</row>
    <row r="10816" spans="1:25" x14ac:dyDescent="0.3">
      <c r="A10816" s="2">
        <v>45979</v>
      </c>
      <c r="B10816" t="s">
        <v>70</v>
      </c>
      <c r="C10816">
        <v>692</v>
      </c>
      <c r="D10816">
        <v>1</v>
      </c>
      <c r="E10816">
        <v>5.63</v>
      </c>
      <c r="F10816">
        <v>0.14499999999999999</v>
      </c>
      <c r="G10816">
        <v>5.63</v>
      </c>
      <c r="H10816">
        <v>5.63</v>
      </c>
      <c r="I10816" t="s">
        <v>149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X10816">
        <v>0</v>
      </c>
      <c r="Y10816">
        <v>0</v>
      </c>
    </row>
    <row r="10817" spans="1:25" x14ac:dyDescent="0.3">
      <c r="A10817" s="2">
        <v>45979</v>
      </c>
      <c r="B10817" t="s">
        <v>78</v>
      </c>
      <c r="C10817">
        <v>217</v>
      </c>
      <c r="D10817">
        <v>0</v>
      </c>
      <c r="F10817">
        <v>0</v>
      </c>
      <c r="G10817">
        <v>0</v>
      </c>
      <c r="H10817">
        <v>0</v>
      </c>
      <c r="I10817" t="s">
        <v>149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</row>
    <row r="10818" spans="1:25" x14ac:dyDescent="0.3">
      <c r="A10818" s="2">
        <v>45979</v>
      </c>
      <c r="B10818" t="s">
        <v>74</v>
      </c>
      <c r="C10818">
        <v>71</v>
      </c>
      <c r="D10818">
        <v>0</v>
      </c>
      <c r="F10818">
        <v>0</v>
      </c>
      <c r="G10818">
        <v>0</v>
      </c>
      <c r="H10818">
        <v>0</v>
      </c>
      <c r="I10818" t="s">
        <v>149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</row>
    <row r="10819" spans="1:25" x14ac:dyDescent="0.3">
      <c r="A10819" s="2">
        <v>45979</v>
      </c>
      <c r="B10819" t="s">
        <v>64</v>
      </c>
      <c r="C10819">
        <v>779</v>
      </c>
      <c r="D10819">
        <v>0</v>
      </c>
      <c r="F10819">
        <v>0</v>
      </c>
      <c r="G10819">
        <v>0</v>
      </c>
      <c r="H10819">
        <v>0</v>
      </c>
      <c r="I10819" t="s">
        <v>149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</row>
    <row r="10820" spans="1:25" x14ac:dyDescent="0.3">
      <c r="A10820" s="2">
        <v>45979</v>
      </c>
      <c r="B10820" t="s">
        <v>86</v>
      </c>
      <c r="C10820">
        <v>72</v>
      </c>
      <c r="D10820">
        <v>0</v>
      </c>
      <c r="F10820">
        <v>0</v>
      </c>
      <c r="G10820">
        <v>0</v>
      </c>
      <c r="H10820">
        <v>0</v>
      </c>
      <c r="I10820" t="s">
        <v>149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</row>
    <row r="10821" spans="1:25" x14ac:dyDescent="0.3">
      <c r="A10821" s="2">
        <v>45979</v>
      </c>
      <c r="B10821" t="s">
        <v>86</v>
      </c>
      <c r="C10821">
        <v>46</v>
      </c>
      <c r="D10821">
        <v>1</v>
      </c>
      <c r="E10821">
        <v>5.67</v>
      </c>
      <c r="F10821">
        <v>2.1739999999999999</v>
      </c>
      <c r="G10821">
        <v>5.67</v>
      </c>
      <c r="H10821">
        <v>5.67</v>
      </c>
      <c r="I10821" t="s">
        <v>149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X10821">
        <v>0</v>
      </c>
      <c r="Y10821">
        <v>0</v>
      </c>
    </row>
    <row r="10822" spans="1:25" x14ac:dyDescent="0.3">
      <c r="A10822" s="2">
        <v>45979</v>
      </c>
      <c r="B10822" t="s">
        <v>66</v>
      </c>
      <c r="C10822">
        <v>237</v>
      </c>
      <c r="D10822">
        <v>1</v>
      </c>
      <c r="E10822">
        <v>1.43</v>
      </c>
      <c r="F10822">
        <v>0.42199999999999999</v>
      </c>
      <c r="G10822">
        <v>1.43</v>
      </c>
      <c r="H10822">
        <v>1.43</v>
      </c>
      <c r="I10822" t="s">
        <v>149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X10822">
        <v>0</v>
      </c>
      <c r="Y10822">
        <v>0</v>
      </c>
    </row>
    <row r="10823" spans="1:25" x14ac:dyDescent="0.3">
      <c r="A10823" s="2">
        <v>45980</v>
      </c>
      <c r="B10823" t="s">
        <v>44</v>
      </c>
      <c r="C10823">
        <v>3328</v>
      </c>
      <c r="D10823">
        <v>19</v>
      </c>
      <c r="E10823">
        <v>1.534</v>
      </c>
      <c r="F10823">
        <v>0.57099999999999995</v>
      </c>
      <c r="G10823">
        <v>29.15</v>
      </c>
      <c r="H10823">
        <v>29.15</v>
      </c>
      <c r="I10823" t="s">
        <v>149</v>
      </c>
      <c r="J10823">
        <v>1</v>
      </c>
      <c r="K10823">
        <v>1</v>
      </c>
      <c r="L10823">
        <v>1</v>
      </c>
      <c r="M10823">
        <v>1</v>
      </c>
      <c r="N10823">
        <v>2</v>
      </c>
      <c r="O10823">
        <v>2</v>
      </c>
      <c r="P10823">
        <v>2</v>
      </c>
      <c r="Q10823">
        <v>2</v>
      </c>
      <c r="R10823">
        <v>45.76</v>
      </c>
      <c r="S10823">
        <v>45.76</v>
      </c>
      <c r="T10823">
        <v>45.76</v>
      </c>
      <c r="U10823">
        <v>45.76</v>
      </c>
      <c r="V10823">
        <v>63.70192308</v>
      </c>
      <c r="W10823">
        <v>63.70192308</v>
      </c>
      <c r="X10823">
        <v>1.569811321</v>
      </c>
      <c r="Y10823">
        <v>1.569811321</v>
      </c>
    </row>
    <row r="10824" spans="1:25" x14ac:dyDescent="0.3">
      <c r="A10824" s="2">
        <v>45980</v>
      </c>
      <c r="B10824" t="s">
        <v>42</v>
      </c>
      <c r="C10824">
        <v>9508</v>
      </c>
      <c r="D10824">
        <v>105</v>
      </c>
      <c r="E10824">
        <v>1.909</v>
      </c>
      <c r="F10824">
        <v>1.1040000000000001</v>
      </c>
      <c r="G10824">
        <v>200.47</v>
      </c>
      <c r="H10824">
        <v>200.47</v>
      </c>
      <c r="I10824" t="s">
        <v>149</v>
      </c>
      <c r="J10824">
        <v>21</v>
      </c>
      <c r="K10824">
        <v>27</v>
      </c>
      <c r="L10824">
        <v>27</v>
      </c>
      <c r="M10824">
        <v>27</v>
      </c>
      <c r="N10824">
        <v>21</v>
      </c>
      <c r="O10824">
        <v>27</v>
      </c>
      <c r="P10824">
        <v>27</v>
      </c>
      <c r="Q10824">
        <v>27</v>
      </c>
      <c r="R10824">
        <v>599.04999999999995</v>
      </c>
      <c r="S10824">
        <v>749.36</v>
      </c>
      <c r="T10824">
        <v>749.36</v>
      </c>
      <c r="U10824">
        <v>749.36</v>
      </c>
      <c r="V10824">
        <v>26.752161839999999</v>
      </c>
      <c r="W10824">
        <v>26.752161839999999</v>
      </c>
      <c r="X10824">
        <v>3.7380156630000001</v>
      </c>
      <c r="Y10824">
        <v>3.7380156630000001</v>
      </c>
    </row>
    <row r="10825" spans="1:25" x14ac:dyDescent="0.3">
      <c r="A10825" s="2">
        <v>45980</v>
      </c>
      <c r="B10825" t="s">
        <v>40</v>
      </c>
      <c r="C10825">
        <v>3595</v>
      </c>
      <c r="D10825">
        <v>31</v>
      </c>
      <c r="E10825">
        <v>2.9750000000000001</v>
      </c>
      <c r="F10825">
        <v>0.86199999999999999</v>
      </c>
      <c r="G10825">
        <v>92.21</v>
      </c>
      <c r="H10825">
        <v>92.21</v>
      </c>
      <c r="I10825" t="s">
        <v>149</v>
      </c>
      <c r="J10825">
        <v>7</v>
      </c>
      <c r="K10825">
        <v>8</v>
      </c>
      <c r="L10825">
        <v>8</v>
      </c>
      <c r="M10825">
        <v>8</v>
      </c>
      <c r="N10825">
        <v>7</v>
      </c>
      <c r="O10825">
        <v>8</v>
      </c>
      <c r="P10825">
        <v>8</v>
      </c>
      <c r="Q10825">
        <v>8</v>
      </c>
      <c r="R10825">
        <v>210.87</v>
      </c>
      <c r="S10825">
        <v>237.75</v>
      </c>
      <c r="T10825">
        <v>237.75</v>
      </c>
      <c r="U10825">
        <v>237.75</v>
      </c>
      <c r="V10825">
        <v>38.784437429999997</v>
      </c>
      <c r="W10825">
        <v>38.784437429999997</v>
      </c>
      <c r="X10825">
        <v>2.578353758</v>
      </c>
      <c r="Y10825">
        <v>2.578353758</v>
      </c>
    </row>
    <row r="10826" spans="1:25" x14ac:dyDescent="0.3">
      <c r="A10826" s="2">
        <v>45980</v>
      </c>
      <c r="B10826" t="s">
        <v>46</v>
      </c>
      <c r="C10826">
        <v>4732</v>
      </c>
      <c r="D10826">
        <v>24</v>
      </c>
      <c r="E10826">
        <v>4.0190000000000001</v>
      </c>
      <c r="F10826">
        <v>0.50700000000000001</v>
      </c>
      <c r="G10826">
        <v>96.45</v>
      </c>
      <c r="H10826">
        <v>96.45</v>
      </c>
      <c r="I10826" t="s">
        <v>149</v>
      </c>
      <c r="J10826">
        <v>7</v>
      </c>
      <c r="K10826">
        <v>8</v>
      </c>
      <c r="L10826">
        <v>8</v>
      </c>
      <c r="M10826">
        <v>8</v>
      </c>
      <c r="N10826">
        <v>7</v>
      </c>
      <c r="O10826">
        <v>8</v>
      </c>
      <c r="P10826">
        <v>8</v>
      </c>
      <c r="Q10826">
        <v>8</v>
      </c>
      <c r="R10826">
        <v>216.77</v>
      </c>
      <c r="S10826">
        <v>246.26</v>
      </c>
      <c r="T10826">
        <v>246.26</v>
      </c>
      <c r="U10826">
        <v>246.26</v>
      </c>
      <c r="V10826">
        <v>39.165922199999997</v>
      </c>
      <c r="W10826">
        <v>39.165922199999997</v>
      </c>
      <c r="X10826">
        <v>2.5532400210000001</v>
      </c>
      <c r="Y10826">
        <v>2.5532400210000001</v>
      </c>
    </row>
    <row r="10827" spans="1:25" x14ac:dyDescent="0.3">
      <c r="A10827" s="2">
        <v>45980</v>
      </c>
      <c r="B10827" t="s">
        <v>62</v>
      </c>
      <c r="C10827">
        <v>909</v>
      </c>
      <c r="D10827">
        <v>3</v>
      </c>
      <c r="E10827">
        <v>4.8730000000000002</v>
      </c>
      <c r="F10827">
        <v>0.33</v>
      </c>
      <c r="G10827">
        <v>14.62</v>
      </c>
      <c r="H10827">
        <v>14.62</v>
      </c>
      <c r="I10827" t="s">
        <v>149</v>
      </c>
      <c r="J10827">
        <v>0</v>
      </c>
      <c r="K10827">
        <v>2</v>
      </c>
      <c r="L10827">
        <v>2</v>
      </c>
      <c r="M10827">
        <v>2</v>
      </c>
      <c r="N10827">
        <v>0</v>
      </c>
      <c r="O10827">
        <v>2</v>
      </c>
      <c r="P10827">
        <v>2</v>
      </c>
      <c r="Q10827">
        <v>2</v>
      </c>
      <c r="R10827">
        <v>0</v>
      </c>
      <c r="S10827">
        <v>69.37</v>
      </c>
      <c r="T10827">
        <v>69.37</v>
      </c>
      <c r="U10827">
        <v>69.37</v>
      </c>
      <c r="V10827">
        <v>21.075392820000001</v>
      </c>
      <c r="W10827">
        <v>21.075392820000001</v>
      </c>
      <c r="X10827">
        <v>4.7448700410000004</v>
      </c>
      <c r="Y10827">
        <v>4.7448700410000004</v>
      </c>
    </row>
    <row r="10828" spans="1:25" x14ac:dyDescent="0.3">
      <c r="A10828" s="2">
        <v>45980</v>
      </c>
      <c r="B10828" t="s">
        <v>38</v>
      </c>
      <c r="C10828">
        <v>3189</v>
      </c>
      <c r="D10828">
        <v>30</v>
      </c>
      <c r="E10828">
        <v>1.5389999999999999</v>
      </c>
      <c r="F10828">
        <v>0.94099999999999995</v>
      </c>
      <c r="G10828">
        <v>46.16</v>
      </c>
      <c r="H10828">
        <v>46.16</v>
      </c>
      <c r="I10828" t="s">
        <v>149</v>
      </c>
      <c r="J10828">
        <v>4</v>
      </c>
      <c r="K10828">
        <v>4</v>
      </c>
      <c r="L10828">
        <v>4</v>
      </c>
      <c r="M10828">
        <v>4</v>
      </c>
      <c r="N10828">
        <v>4</v>
      </c>
      <c r="O10828">
        <v>4</v>
      </c>
      <c r="P10828">
        <v>4</v>
      </c>
      <c r="Q10828">
        <v>4</v>
      </c>
      <c r="R10828">
        <v>121.23</v>
      </c>
      <c r="S10828">
        <v>121.23</v>
      </c>
      <c r="T10828">
        <v>121.23</v>
      </c>
      <c r="U10828">
        <v>121.23</v>
      </c>
      <c r="V10828">
        <v>38.076383730000003</v>
      </c>
      <c r="W10828">
        <v>38.076383730000003</v>
      </c>
      <c r="X10828">
        <v>2.626299827</v>
      </c>
      <c r="Y10828">
        <v>2.626299827</v>
      </c>
    </row>
    <row r="10829" spans="1:25" x14ac:dyDescent="0.3">
      <c r="A10829" s="2">
        <v>45980</v>
      </c>
      <c r="B10829" t="s">
        <v>84</v>
      </c>
      <c r="C10829">
        <v>8879</v>
      </c>
      <c r="D10829">
        <v>82</v>
      </c>
      <c r="E10829">
        <v>2.407</v>
      </c>
      <c r="F10829">
        <v>0.92400000000000004</v>
      </c>
      <c r="G10829">
        <v>197.34</v>
      </c>
      <c r="H10829">
        <v>197.34</v>
      </c>
      <c r="I10829" t="s">
        <v>149</v>
      </c>
      <c r="J10829">
        <v>11</v>
      </c>
      <c r="K10829">
        <v>13</v>
      </c>
      <c r="L10829">
        <v>13</v>
      </c>
      <c r="M10829">
        <v>13</v>
      </c>
      <c r="N10829">
        <v>11</v>
      </c>
      <c r="O10829">
        <v>13</v>
      </c>
      <c r="P10829">
        <v>13</v>
      </c>
      <c r="Q10829">
        <v>13</v>
      </c>
      <c r="R10829">
        <v>373.78</v>
      </c>
      <c r="S10829">
        <v>442.76</v>
      </c>
      <c r="T10829">
        <v>442.76</v>
      </c>
      <c r="U10829">
        <v>442.76</v>
      </c>
      <c r="V10829">
        <v>44.570421899999999</v>
      </c>
      <c r="W10829">
        <v>44.570421899999999</v>
      </c>
      <c r="X10829">
        <v>2.243640418</v>
      </c>
      <c r="Y10829">
        <v>2.243640418</v>
      </c>
    </row>
    <row r="10830" spans="1:25" x14ac:dyDescent="0.3">
      <c r="A10830" s="2">
        <v>45980</v>
      </c>
      <c r="B10830" t="s">
        <v>56</v>
      </c>
      <c r="C10830">
        <v>1721</v>
      </c>
      <c r="D10830">
        <v>16</v>
      </c>
      <c r="E10830">
        <v>2.0550000000000002</v>
      </c>
      <c r="F10830">
        <v>0.93</v>
      </c>
      <c r="G10830">
        <v>32.880000000000003</v>
      </c>
      <c r="H10830">
        <v>32.880000000000003</v>
      </c>
      <c r="I10830" t="s">
        <v>149</v>
      </c>
      <c r="J10830">
        <v>4</v>
      </c>
      <c r="K10830">
        <v>4</v>
      </c>
      <c r="L10830">
        <v>4</v>
      </c>
      <c r="M10830">
        <v>4</v>
      </c>
      <c r="N10830">
        <v>4</v>
      </c>
      <c r="O10830">
        <v>4</v>
      </c>
      <c r="P10830">
        <v>4</v>
      </c>
      <c r="Q10830">
        <v>4</v>
      </c>
      <c r="R10830">
        <v>94.62</v>
      </c>
      <c r="S10830">
        <v>94.62</v>
      </c>
      <c r="T10830">
        <v>94.62</v>
      </c>
      <c r="U10830">
        <v>94.62</v>
      </c>
      <c r="V10830">
        <v>34.749524409999999</v>
      </c>
      <c r="W10830">
        <v>34.749524409999999</v>
      </c>
      <c r="X10830">
        <v>2.8777372259999998</v>
      </c>
      <c r="Y10830">
        <v>2.8777372259999998</v>
      </c>
    </row>
    <row r="10831" spans="1:25" x14ac:dyDescent="0.3">
      <c r="A10831" s="2">
        <v>45980</v>
      </c>
      <c r="B10831" t="s">
        <v>50</v>
      </c>
      <c r="C10831">
        <v>5870</v>
      </c>
      <c r="D10831">
        <v>41</v>
      </c>
      <c r="E10831">
        <v>1.772</v>
      </c>
      <c r="F10831">
        <v>0.69799999999999995</v>
      </c>
      <c r="G10831">
        <v>72.66</v>
      </c>
      <c r="H10831">
        <v>72.66</v>
      </c>
      <c r="I10831" t="s">
        <v>149</v>
      </c>
      <c r="J10831">
        <v>15</v>
      </c>
      <c r="K10831">
        <v>17</v>
      </c>
      <c r="L10831">
        <v>20</v>
      </c>
      <c r="M10831">
        <v>20</v>
      </c>
      <c r="N10831">
        <v>16</v>
      </c>
      <c r="O10831">
        <v>18</v>
      </c>
      <c r="P10831">
        <v>21</v>
      </c>
      <c r="Q10831">
        <v>21</v>
      </c>
      <c r="R10831">
        <v>614.95000000000005</v>
      </c>
      <c r="S10831">
        <v>731.32</v>
      </c>
      <c r="T10831">
        <v>819.57</v>
      </c>
      <c r="U10831">
        <v>819.57</v>
      </c>
      <c r="V10831">
        <v>9.9354591699999997</v>
      </c>
      <c r="W10831">
        <v>8.8656246569999997</v>
      </c>
      <c r="X10831">
        <v>10.06496009</v>
      </c>
      <c r="Y10831">
        <v>11.27952106</v>
      </c>
    </row>
    <row r="10832" spans="1:25" x14ac:dyDescent="0.3">
      <c r="A10832" s="2">
        <v>45980</v>
      </c>
      <c r="B10832" t="s">
        <v>60</v>
      </c>
      <c r="C10832">
        <v>2730</v>
      </c>
      <c r="D10832">
        <v>17</v>
      </c>
      <c r="E10832">
        <v>1.321</v>
      </c>
      <c r="F10832">
        <v>0.623</v>
      </c>
      <c r="G10832">
        <v>22.46</v>
      </c>
      <c r="H10832">
        <v>22.46</v>
      </c>
      <c r="I10832" t="s">
        <v>149</v>
      </c>
      <c r="J10832">
        <v>2</v>
      </c>
      <c r="K10832">
        <v>4</v>
      </c>
      <c r="L10832">
        <v>4</v>
      </c>
      <c r="M10832">
        <v>4</v>
      </c>
      <c r="N10832">
        <v>2</v>
      </c>
      <c r="O10832">
        <v>4</v>
      </c>
      <c r="P10832">
        <v>4</v>
      </c>
      <c r="Q10832">
        <v>4</v>
      </c>
      <c r="R10832">
        <v>43.76</v>
      </c>
      <c r="S10832">
        <v>88.52</v>
      </c>
      <c r="T10832">
        <v>88.52</v>
      </c>
      <c r="U10832">
        <v>88.52</v>
      </c>
      <c r="V10832">
        <v>25.37279711</v>
      </c>
      <c r="W10832">
        <v>25.37279711</v>
      </c>
      <c r="X10832">
        <v>3.941228851</v>
      </c>
      <c r="Y10832">
        <v>3.941228851</v>
      </c>
    </row>
    <row r="10833" spans="1:25" x14ac:dyDescent="0.3">
      <c r="A10833" s="2">
        <v>45980</v>
      </c>
      <c r="B10833" t="s">
        <v>86</v>
      </c>
      <c r="C10833">
        <v>690</v>
      </c>
      <c r="D10833">
        <v>6</v>
      </c>
      <c r="E10833">
        <v>4.2229999999999999</v>
      </c>
      <c r="F10833">
        <v>0.87</v>
      </c>
      <c r="G10833">
        <v>25.34</v>
      </c>
      <c r="H10833">
        <v>25.34</v>
      </c>
      <c r="I10833" t="s">
        <v>149</v>
      </c>
      <c r="J10833">
        <v>2</v>
      </c>
      <c r="K10833">
        <v>2</v>
      </c>
      <c r="L10833">
        <v>2</v>
      </c>
      <c r="M10833">
        <v>2</v>
      </c>
      <c r="N10833">
        <v>2</v>
      </c>
      <c r="O10833">
        <v>2</v>
      </c>
      <c r="P10833">
        <v>2</v>
      </c>
      <c r="Q10833">
        <v>2</v>
      </c>
      <c r="R10833">
        <v>206.37</v>
      </c>
      <c r="S10833">
        <v>206.37</v>
      </c>
      <c r="T10833">
        <v>206.37</v>
      </c>
      <c r="U10833">
        <v>206.37</v>
      </c>
      <c r="V10833">
        <v>12.27891651</v>
      </c>
      <c r="W10833">
        <v>12.27891651</v>
      </c>
      <c r="X10833">
        <v>8.1440410419999996</v>
      </c>
      <c r="Y10833">
        <v>8.1440410419999996</v>
      </c>
    </row>
    <row r="10834" spans="1:25" x14ac:dyDescent="0.3">
      <c r="A10834" s="2">
        <v>45980</v>
      </c>
      <c r="B10834" t="s">
        <v>36</v>
      </c>
      <c r="C10834">
        <v>2345</v>
      </c>
      <c r="D10834">
        <v>16</v>
      </c>
      <c r="E10834">
        <v>1.4279999999999999</v>
      </c>
      <c r="F10834">
        <v>0.68200000000000005</v>
      </c>
      <c r="G10834">
        <v>22.84</v>
      </c>
      <c r="H10834">
        <v>22.84</v>
      </c>
      <c r="I10834" t="s">
        <v>149</v>
      </c>
      <c r="J10834">
        <v>3</v>
      </c>
      <c r="K10834">
        <v>3</v>
      </c>
      <c r="L10834">
        <v>3</v>
      </c>
      <c r="M10834">
        <v>3</v>
      </c>
      <c r="N10834">
        <v>3</v>
      </c>
      <c r="O10834">
        <v>3</v>
      </c>
      <c r="P10834">
        <v>3</v>
      </c>
      <c r="Q10834">
        <v>3</v>
      </c>
      <c r="R10834">
        <v>81.25</v>
      </c>
      <c r="S10834">
        <v>81.25</v>
      </c>
      <c r="T10834">
        <v>81.25</v>
      </c>
      <c r="U10834">
        <v>81.25</v>
      </c>
      <c r="V10834">
        <v>28.110769229999999</v>
      </c>
      <c r="W10834">
        <v>28.110769229999999</v>
      </c>
      <c r="X10834">
        <v>3.557355517</v>
      </c>
      <c r="Y10834">
        <v>3.557355517</v>
      </c>
    </row>
    <row r="10835" spans="1:25" x14ac:dyDescent="0.3">
      <c r="A10835" s="2">
        <v>45980</v>
      </c>
      <c r="B10835" t="s">
        <v>62</v>
      </c>
      <c r="C10835">
        <v>5167</v>
      </c>
      <c r="D10835">
        <v>46</v>
      </c>
      <c r="E10835">
        <v>4.9269999999999996</v>
      </c>
      <c r="F10835">
        <v>0.89</v>
      </c>
      <c r="G10835">
        <v>226.64</v>
      </c>
      <c r="H10835">
        <v>226.64</v>
      </c>
      <c r="I10835" t="s">
        <v>149</v>
      </c>
      <c r="J10835">
        <v>19</v>
      </c>
      <c r="K10835">
        <v>21</v>
      </c>
      <c r="L10835">
        <v>21</v>
      </c>
      <c r="M10835">
        <v>21</v>
      </c>
      <c r="N10835">
        <v>22</v>
      </c>
      <c r="O10835">
        <v>25</v>
      </c>
      <c r="P10835">
        <v>25</v>
      </c>
      <c r="Q10835">
        <v>25</v>
      </c>
      <c r="R10835">
        <v>780.56</v>
      </c>
      <c r="S10835">
        <v>890.03</v>
      </c>
      <c r="T10835">
        <v>890.03</v>
      </c>
      <c r="U10835">
        <v>890.03</v>
      </c>
      <c r="V10835">
        <v>25.464310189999999</v>
      </c>
      <c r="W10835">
        <v>25.464310189999999</v>
      </c>
      <c r="X10835">
        <v>3.927064949</v>
      </c>
      <c r="Y10835">
        <v>3.927064949</v>
      </c>
    </row>
    <row r="10836" spans="1:25" x14ac:dyDescent="0.3">
      <c r="A10836" s="2">
        <v>45980</v>
      </c>
      <c r="B10836" t="s">
        <v>64</v>
      </c>
      <c r="C10836">
        <v>3485</v>
      </c>
      <c r="D10836">
        <v>24</v>
      </c>
      <c r="E10836">
        <v>5.6719999999999997</v>
      </c>
      <c r="F10836">
        <v>0.68899999999999995</v>
      </c>
      <c r="G10836">
        <v>136.13</v>
      </c>
      <c r="H10836">
        <v>136.13</v>
      </c>
      <c r="I10836" t="s">
        <v>149</v>
      </c>
      <c r="J10836">
        <v>13</v>
      </c>
      <c r="K10836">
        <v>13</v>
      </c>
      <c r="L10836">
        <v>13</v>
      </c>
      <c r="M10836">
        <v>13</v>
      </c>
      <c r="N10836">
        <v>22</v>
      </c>
      <c r="O10836">
        <v>22</v>
      </c>
      <c r="P10836">
        <v>22</v>
      </c>
      <c r="Q10836">
        <v>22</v>
      </c>
      <c r="R10836">
        <v>747</v>
      </c>
      <c r="S10836">
        <v>747</v>
      </c>
      <c r="T10836">
        <v>747</v>
      </c>
      <c r="U10836">
        <v>747</v>
      </c>
      <c r="V10836">
        <v>18.22356091</v>
      </c>
      <c r="W10836">
        <v>18.22356091</v>
      </c>
      <c r="X10836">
        <v>5.4874017479999999</v>
      </c>
      <c r="Y10836">
        <v>5.4874017479999999</v>
      </c>
    </row>
    <row r="10837" spans="1:25" x14ac:dyDescent="0.3">
      <c r="A10837" s="2">
        <v>45980</v>
      </c>
      <c r="B10837" t="s">
        <v>66</v>
      </c>
      <c r="C10837">
        <v>2351</v>
      </c>
      <c r="D10837">
        <v>15</v>
      </c>
      <c r="E10837">
        <v>4.82</v>
      </c>
      <c r="F10837">
        <v>0.63800000000000001</v>
      </c>
      <c r="G10837">
        <v>72.3</v>
      </c>
      <c r="H10837">
        <v>72.3</v>
      </c>
      <c r="I10837" t="s">
        <v>149</v>
      </c>
      <c r="J10837">
        <v>7</v>
      </c>
      <c r="K10837">
        <v>8</v>
      </c>
      <c r="L10837">
        <v>8</v>
      </c>
      <c r="M10837">
        <v>8</v>
      </c>
      <c r="N10837">
        <v>10</v>
      </c>
      <c r="O10837">
        <v>11</v>
      </c>
      <c r="P10837">
        <v>11</v>
      </c>
      <c r="Q10837">
        <v>11</v>
      </c>
      <c r="R10837">
        <v>463.33</v>
      </c>
      <c r="S10837">
        <v>463.33</v>
      </c>
      <c r="T10837">
        <v>463.33</v>
      </c>
      <c r="U10837">
        <v>463.33</v>
      </c>
      <c r="V10837">
        <v>15.60442881</v>
      </c>
      <c r="W10837">
        <v>15.60442881</v>
      </c>
      <c r="X10837">
        <v>6.4084370679999996</v>
      </c>
      <c r="Y10837">
        <v>6.4084370679999996</v>
      </c>
    </row>
    <row r="10838" spans="1:25" x14ac:dyDescent="0.3">
      <c r="A10838" s="2">
        <v>45980</v>
      </c>
      <c r="B10838" t="s">
        <v>68</v>
      </c>
      <c r="C10838">
        <v>5566</v>
      </c>
      <c r="D10838">
        <v>42</v>
      </c>
      <c r="E10838">
        <v>4.9480000000000004</v>
      </c>
      <c r="F10838">
        <v>0.755</v>
      </c>
      <c r="G10838">
        <v>207.81</v>
      </c>
      <c r="H10838">
        <v>207.81</v>
      </c>
      <c r="I10838" t="s">
        <v>149</v>
      </c>
      <c r="J10838">
        <v>15</v>
      </c>
      <c r="K10838">
        <v>20</v>
      </c>
      <c r="L10838">
        <v>21</v>
      </c>
      <c r="M10838">
        <v>21</v>
      </c>
      <c r="N10838">
        <v>17</v>
      </c>
      <c r="O10838">
        <v>22</v>
      </c>
      <c r="P10838">
        <v>23</v>
      </c>
      <c r="Q10838">
        <v>23</v>
      </c>
      <c r="R10838">
        <v>496.82</v>
      </c>
      <c r="S10838">
        <v>652.15</v>
      </c>
      <c r="T10838">
        <v>679.64</v>
      </c>
      <c r="U10838">
        <v>679.64</v>
      </c>
      <c r="V10838">
        <v>31.865368400000001</v>
      </c>
      <c r="W10838">
        <v>30.57648167</v>
      </c>
      <c r="X10838">
        <v>3.1382031659999998</v>
      </c>
      <c r="Y10838">
        <v>3.270487465</v>
      </c>
    </row>
    <row r="10839" spans="1:25" x14ac:dyDescent="0.3">
      <c r="A10839" s="2">
        <v>45980</v>
      </c>
      <c r="B10839" t="s">
        <v>70</v>
      </c>
      <c r="C10839">
        <v>10505</v>
      </c>
      <c r="D10839">
        <v>42</v>
      </c>
      <c r="E10839">
        <v>3.5920000000000001</v>
      </c>
      <c r="F10839">
        <v>0.4</v>
      </c>
      <c r="G10839">
        <v>150.86000000000001</v>
      </c>
      <c r="H10839">
        <v>150.86000000000001</v>
      </c>
      <c r="I10839" t="s">
        <v>149</v>
      </c>
      <c r="J10839">
        <v>13</v>
      </c>
      <c r="K10839">
        <v>15</v>
      </c>
      <c r="L10839">
        <v>15</v>
      </c>
      <c r="M10839">
        <v>15</v>
      </c>
      <c r="N10839">
        <v>14</v>
      </c>
      <c r="O10839">
        <v>16</v>
      </c>
      <c r="P10839">
        <v>16</v>
      </c>
      <c r="Q10839">
        <v>16</v>
      </c>
      <c r="R10839">
        <v>417.17</v>
      </c>
      <c r="S10839">
        <v>465.13</v>
      </c>
      <c r="T10839">
        <v>465.13</v>
      </c>
      <c r="U10839">
        <v>465.13</v>
      </c>
      <c r="V10839">
        <v>32.433943200000002</v>
      </c>
      <c r="W10839">
        <v>32.433943200000002</v>
      </c>
      <c r="X10839">
        <v>3.0831897119999998</v>
      </c>
      <c r="Y10839">
        <v>3.0831897119999998</v>
      </c>
    </row>
    <row r="10840" spans="1:25" x14ac:dyDescent="0.3">
      <c r="A10840" s="2">
        <v>45980</v>
      </c>
      <c r="B10840" t="s">
        <v>32</v>
      </c>
      <c r="C10840">
        <v>722</v>
      </c>
      <c r="D10840">
        <v>8</v>
      </c>
      <c r="E10840">
        <v>4.3410000000000002</v>
      </c>
      <c r="F10840">
        <v>1.1080000000000001</v>
      </c>
      <c r="G10840">
        <v>34.729999999999997</v>
      </c>
      <c r="H10840">
        <v>34.729999999999997</v>
      </c>
      <c r="I10840" t="s">
        <v>149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X10840">
        <v>0</v>
      </c>
      <c r="Y10840">
        <v>0</v>
      </c>
    </row>
    <row r="10841" spans="1:25" x14ac:dyDescent="0.3">
      <c r="A10841" s="2">
        <v>45980</v>
      </c>
      <c r="B10841" t="s">
        <v>72</v>
      </c>
      <c r="C10841">
        <v>3093</v>
      </c>
      <c r="D10841">
        <v>22</v>
      </c>
      <c r="E10841">
        <v>3.0489999999999999</v>
      </c>
      <c r="F10841">
        <v>0.71099999999999997</v>
      </c>
      <c r="G10841">
        <v>67.08</v>
      </c>
      <c r="H10841">
        <v>67.08</v>
      </c>
      <c r="I10841" t="s">
        <v>149</v>
      </c>
      <c r="J10841">
        <v>7</v>
      </c>
      <c r="K10841">
        <v>8</v>
      </c>
      <c r="L10841">
        <v>8</v>
      </c>
      <c r="M10841">
        <v>8</v>
      </c>
      <c r="N10841">
        <v>55</v>
      </c>
      <c r="O10841">
        <v>56</v>
      </c>
      <c r="P10841">
        <v>56</v>
      </c>
      <c r="Q10841">
        <v>56</v>
      </c>
      <c r="R10841">
        <v>2024.7</v>
      </c>
      <c r="S10841">
        <v>2059.19</v>
      </c>
      <c r="T10841">
        <v>2059.19</v>
      </c>
      <c r="U10841">
        <v>2059.19</v>
      </c>
      <c r="V10841">
        <v>3.2575915769999999</v>
      </c>
      <c r="W10841">
        <v>3.2575915769999999</v>
      </c>
      <c r="X10841">
        <v>30.697525339999999</v>
      </c>
      <c r="Y10841">
        <v>30.697525339999999</v>
      </c>
    </row>
    <row r="10842" spans="1:25" x14ac:dyDescent="0.3">
      <c r="A10842" s="2">
        <v>45980</v>
      </c>
      <c r="B10842" t="s">
        <v>74</v>
      </c>
      <c r="C10842">
        <v>4817</v>
      </c>
      <c r="D10842">
        <v>12</v>
      </c>
      <c r="E10842">
        <v>2.601</v>
      </c>
      <c r="F10842">
        <v>0.249</v>
      </c>
      <c r="G10842">
        <v>31.21</v>
      </c>
      <c r="H10842">
        <v>31.21</v>
      </c>
      <c r="I10842" t="s">
        <v>149</v>
      </c>
      <c r="J10842">
        <v>4</v>
      </c>
      <c r="K10842">
        <v>4</v>
      </c>
      <c r="L10842">
        <v>4</v>
      </c>
      <c r="M10842">
        <v>4</v>
      </c>
      <c r="N10842">
        <v>6</v>
      </c>
      <c r="O10842">
        <v>6</v>
      </c>
      <c r="P10842">
        <v>6</v>
      </c>
      <c r="Q10842">
        <v>6</v>
      </c>
      <c r="R10842">
        <v>186.28</v>
      </c>
      <c r="S10842">
        <v>186.28</v>
      </c>
      <c r="T10842">
        <v>186.28</v>
      </c>
      <c r="U10842">
        <v>186.28</v>
      </c>
      <c r="V10842">
        <v>16.754348289999999</v>
      </c>
      <c r="W10842">
        <v>16.754348289999999</v>
      </c>
      <c r="X10842">
        <v>5.9685998079999996</v>
      </c>
      <c r="Y10842">
        <v>5.9685998079999996</v>
      </c>
    </row>
    <row r="10843" spans="1:25" x14ac:dyDescent="0.3">
      <c r="A10843" s="2">
        <v>45980</v>
      </c>
      <c r="B10843" t="s">
        <v>76</v>
      </c>
      <c r="C10843">
        <v>2507</v>
      </c>
      <c r="D10843">
        <v>12</v>
      </c>
      <c r="E10843">
        <v>3.7559999999999998</v>
      </c>
      <c r="F10843">
        <v>0.47899999999999998</v>
      </c>
      <c r="G10843">
        <v>45.07</v>
      </c>
      <c r="H10843">
        <v>45.07</v>
      </c>
      <c r="I10843" t="s">
        <v>149</v>
      </c>
      <c r="J10843">
        <v>2</v>
      </c>
      <c r="K10843">
        <v>2</v>
      </c>
      <c r="L10843">
        <v>2</v>
      </c>
      <c r="M10843">
        <v>2</v>
      </c>
      <c r="N10843">
        <v>2</v>
      </c>
      <c r="O10843">
        <v>2</v>
      </c>
      <c r="P10843">
        <v>2</v>
      </c>
      <c r="Q10843">
        <v>2</v>
      </c>
      <c r="R10843">
        <v>53.37</v>
      </c>
      <c r="S10843">
        <v>53.37</v>
      </c>
      <c r="T10843">
        <v>53.37</v>
      </c>
      <c r="U10843">
        <v>53.37</v>
      </c>
      <c r="V10843">
        <v>84.448191870000002</v>
      </c>
      <c r="W10843">
        <v>84.448191870000002</v>
      </c>
      <c r="X10843">
        <v>1.1841579760000001</v>
      </c>
      <c r="Y10843">
        <v>1.1841579760000001</v>
      </c>
    </row>
    <row r="10844" spans="1:25" x14ac:dyDescent="0.3">
      <c r="A10844" s="2">
        <v>45980</v>
      </c>
      <c r="B10844" t="s">
        <v>78</v>
      </c>
      <c r="C10844">
        <v>1131</v>
      </c>
      <c r="D10844">
        <v>13</v>
      </c>
      <c r="E10844">
        <v>3.8170000000000002</v>
      </c>
      <c r="F10844">
        <v>1.149</v>
      </c>
      <c r="G10844">
        <v>49.62</v>
      </c>
      <c r="H10844">
        <v>49.62</v>
      </c>
      <c r="I10844" t="s">
        <v>149</v>
      </c>
      <c r="J10844">
        <v>12</v>
      </c>
      <c r="K10844">
        <v>13</v>
      </c>
      <c r="L10844">
        <v>13</v>
      </c>
      <c r="M10844">
        <v>13</v>
      </c>
      <c r="N10844">
        <v>13</v>
      </c>
      <c r="O10844">
        <v>14</v>
      </c>
      <c r="P10844">
        <v>14</v>
      </c>
      <c r="Q10844">
        <v>14</v>
      </c>
      <c r="R10844">
        <v>364.98</v>
      </c>
      <c r="S10844">
        <v>396.86</v>
      </c>
      <c r="T10844">
        <v>396.86</v>
      </c>
      <c r="U10844">
        <v>396.86</v>
      </c>
      <c r="V10844">
        <v>12.503149730000001</v>
      </c>
      <c r="W10844">
        <v>12.503149730000001</v>
      </c>
      <c r="X10844">
        <v>7.9979846840000004</v>
      </c>
      <c r="Y10844">
        <v>7.9979846840000004</v>
      </c>
    </row>
    <row r="10845" spans="1:25" x14ac:dyDescent="0.3">
      <c r="A10845" s="2">
        <v>45980</v>
      </c>
      <c r="B10845" t="s">
        <v>17</v>
      </c>
      <c r="C10845">
        <v>3127</v>
      </c>
      <c r="D10845">
        <v>18</v>
      </c>
      <c r="E10845">
        <v>1.978</v>
      </c>
      <c r="F10845">
        <v>0.57599999999999996</v>
      </c>
      <c r="G10845">
        <v>35.6</v>
      </c>
      <c r="H10845">
        <v>35.6</v>
      </c>
      <c r="I10845" t="s">
        <v>149</v>
      </c>
      <c r="J10845">
        <v>3</v>
      </c>
      <c r="K10845">
        <v>3</v>
      </c>
      <c r="L10845">
        <v>3</v>
      </c>
      <c r="M10845">
        <v>3</v>
      </c>
      <c r="N10845">
        <v>3</v>
      </c>
      <c r="O10845">
        <v>3</v>
      </c>
      <c r="P10845">
        <v>3</v>
      </c>
      <c r="Q10845">
        <v>3</v>
      </c>
      <c r="R10845">
        <v>91.86</v>
      </c>
      <c r="S10845">
        <v>91.86</v>
      </c>
      <c r="T10845">
        <v>91.86</v>
      </c>
      <c r="U10845">
        <v>91.86</v>
      </c>
      <c r="V10845">
        <v>38.754626610000003</v>
      </c>
      <c r="W10845">
        <v>38.754626610000003</v>
      </c>
      <c r="X10845">
        <v>2.580337079</v>
      </c>
      <c r="Y10845">
        <v>2.580337079</v>
      </c>
    </row>
    <row r="10846" spans="1:25" x14ac:dyDescent="0.3">
      <c r="A10846" s="2">
        <v>45980</v>
      </c>
      <c r="B10846" t="s">
        <v>90</v>
      </c>
      <c r="C10846">
        <v>2521</v>
      </c>
      <c r="D10846">
        <v>4</v>
      </c>
      <c r="E10846">
        <v>2.5129999999999999</v>
      </c>
      <c r="F10846">
        <v>0.159</v>
      </c>
      <c r="G10846">
        <v>10.050000000000001</v>
      </c>
      <c r="H10846">
        <v>10.050000000000001</v>
      </c>
      <c r="I10846" t="s">
        <v>149</v>
      </c>
      <c r="J10846">
        <v>2</v>
      </c>
      <c r="K10846">
        <v>2</v>
      </c>
      <c r="L10846">
        <v>2</v>
      </c>
      <c r="M10846">
        <v>2</v>
      </c>
      <c r="N10846">
        <v>2</v>
      </c>
      <c r="O10846">
        <v>2</v>
      </c>
      <c r="P10846">
        <v>2</v>
      </c>
      <c r="Q10846">
        <v>2</v>
      </c>
      <c r="R10846">
        <v>70.39</v>
      </c>
      <c r="S10846">
        <v>70.39</v>
      </c>
      <c r="T10846">
        <v>70.39</v>
      </c>
      <c r="U10846">
        <v>70.39</v>
      </c>
      <c r="V10846">
        <v>14.27759625</v>
      </c>
      <c r="W10846">
        <v>14.27759625</v>
      </c>
      <c r="X10846">
        <v>7.0039800999999997</v>
      </c>
      <c r="Y10846">
        <v>7.0039800999999997</v>
      </c>
    </row>
    <row r="10847" spans="1:25" x14ac:dyDescent="0.3">
      <c r="A10847" s="2">
        <v>45980</v>
      </c>
      <c r="B10847" t="s">
        <v>88</v>
      </c>
      <c r="C10847">
        <v>4243</v>
      </c>
      <c r="D10847">
        <v>38</v>
      </c>
      <c r="E10847">
        <v>2.1070000000000002</v>
      </c>
      <c r="F10847">
        <v>0.89600000000000002</v>
      </c>
      <c r="G10847">
        <v>80.06</v>
      </c>
      <c r="H10847">
        <v>80.06</v>
      </c>
      <c r="I10847" t="s">
        <v>149</v>
      </c>
      <c r="J10847">
        <v>5</v>
      </c>
      <c r="K10847">
        <v>5</v>
      </c>
      <c r="L10847">
        <v>5</v>
      </c>
      <c r="M10847">
        <v>5</v>
      </c>
      <c r="N10847">
        <v>7</v>
      </c>
      <c r="O10847">
        <v>7</v>
      </c>
      <c r="P10847">
        <v>7</v>
      </c>
      <c r="Q10847">
        <v>7</v>
      </c>
      <c r="R10847">
        <v>146.6</v>
      </c>
      <c r="S10847">
        <v>146.6</v>
      </c>
      <c r="T10847">
        <v>146.6</v>
      </c>
      <c r="U10847">
        <v>146.6</v>
      </c>
      <c r="V10847">
        <v>54.6111869</v>
      </c>
      <c r="W10847">
        <v>54.6111869</v>
      </c>
      <c r="X10847">
        <v>1.831126655</v>
      </c>
      <c r="Y10847">
        <v>1.831126655</v>
      </c>
    </row>
    <row r="10848" spans="1:25" x14ac:dyDescent="0.3">
      <c r="A10848" s="2">
        <v>45980</v>
      </c>
      <c r="B10848" t="s">
        <v>80</v>
      </c>
      <c r="C10848">
        <v>1741</v>
      </c>
      <c r="D10848">
        <v>11</v>
      </c>
      <c r="E10848">
        <v>5.9550000000000001</v>
      </c>
      <c r="F10848">
        <v>0.63200000000000001</v>
      </c>
      <c r="G10848">
        <v>65.5</v>
      </c>
      <c r="H10848">
        <v>65.5</v>
      </c>
      <c r="I10848" t="s">
        <v>149</v>
      </c>
      <c r="J10848">
        <v>3</v>
      </c>
      <c r="K10848">
        <v>4</v>
      </c>
      <c r="L10848">
        <v>4</v>
      </c>
      <c r="M10848">
        <v>4</v>
      </c>
      <c r="N10848">
        <v>3</v>
      </c>
      <c r="O10848">
        <v>4</v>
      </c>
      <c r="P10848">
        <v>4</v>
      </c>
      <c r="Q10848">
        <v>4</v>
      </c>
      <c r="R10848">
        <v>106.25</v>
      </c>
      <c r="S10848">
        <v>141.13</v>
      </c>
      <c r="T10848">
        <v>141.13</v>
      </c>
      <c r="U10848">
        <v>141.13</v>
      </c>
      <c r="V10848">
        <v>46.411110319999999</v>
      </c>
      <c r="W10848">
        <v>46.411110319999999</v>
      </c>
      <c r="X10848">
        <v>2.1546564890000002</v>
      </c>
      <c r="Y10848">
        <v>2.1546564890000002</v>
      </c>
    </row>
    <row r="10849" spans="1:25" x14ac:dyDescent="0.3">
      <c r="A10849" s="2">
        <v>45980</v>
      </c>
      <c r="B10849" t="s">
        <v>19</v>
      </c>
      <c r="C10849">
        <v>2116</v>
      </c>
      <c r="D10849">
        <v>7</v>
      </c>
      <c r="E10849">
        <v>4.327</v>
      </c>
      <c r="F10849">
        <v>0.33100000000000002</v>
      </c>
      <c r="G10849">
        <v>30.29</v>
      </c>
      <c r="H10849">
        <v>30.29</v>
      </c>
      <c r="I10849" t="s">
        <v>149</v>
      </c>
      <c r="J10849">
        <v>3</v>
      </c>
      <c r="K10849">
        <v>3</v>
      </c>
      <c r="L10849">
        <v>3</v>
      </c>
      <c r="M10849">
        <v>3</v>
      </c>
      <c r="N10849">
        <v>4</v>
      </c>
      <c r="O10849">
        <v>4</v>
      </c>
      <c r="P10849">
        <v>4</v>
      </c>
      <c r="Q10849">
        <v>4</v>
      </c>
      <c r="R10849">
        <v>203.56</v>
      </c>
      <c r="S10849">
        <v>203.56</v>
      </c>
      <c r="T10849">
        <v>203.56</v>
      </c>
      <c r="U10849">
        <v>203.56</v>
      </c>
      <c r="V10849">
        <v>14.880133620000001</v>
      </c>
      <c r="W10849">
        <v>14.880133620000001</v>
      </c>
      <c r="X10849">
        <v>6.7203697590000004</v>
      </c>
      <c r="Y10849">
        <v>6.7203697590000004</v>
      </c>
    </row>
    <row r="10850" spans="1:25" x14ac:dyDescent="0.3">
      <c r="A10850" s="2">
        <v>45980</v>
      </c>
      <c r="B10850" t="s">
        <v>82</v>
      </c>
      <c r="C10850">
        <v>2076</v>
      </c>
      <c r="D10850">
        <v>7</v>
      </c>
      <c r="E10850">
        <v>3.044</v>
      </c>
      <c r="F10850">
        <v>0.33700000000000002</v>
      </c>
      <c r="G10850">
        <v>21.31</v>
      </c>
      <c r="H10850">
        <v>21.31</v>
      </c>
      <c r="I10850" t="s">
        <v>149</v>
      </c>
      <c r="J10850">
        <v>1</v>
      </c>
      <c r="K10850">
        <v>1</v>
      </c>
      <c r="L10850">
        <v>1</v>
      </c>
      <c r="M10850">
        <v>1</v>
      </c>
      <c r="N10850">
        <v>3</v>
      </c>
      <c r="O10850">
        <v>3</v>
      </c>
      <c r="P10850">
        <v>3</v>
      </c>
      <c r="Q10850">
        <v>3</v>
      </c>
      <c r="R10850">
        <v>104.64</v>
      </c>
      <c r="S10850">
        <v>104.64</v>
      </c>
      <c r="T10850">
        <v>104.64</v>
      </c>
      <c r="U10850">
        <v>104.64</v>
      </c>
      <c r="V10850">
        <v>20.36506116</v>
      </c>
      <c r="W10850">
        <v>20.36506116</v>
      </c>
      <c r="X10850">
        <v>4.9103707180000002</v>
      </c>
      <c r="Y10850">
        <v>4.9103707180000002</v>
      </c>
    </row>
    <row r="10851" spans="1:25" x14ac:dyDescent="0.3">
      <c r="A10851" s="2">
        <v>45980</v>
      </c>
      <c r="B10851" t="s">
        <v>94</v>
      </c>
      <c r="C10851">
        <v>2349</v>
      </c>
      <c r="D10851">
        <v>7</v>
      </c>
      <c r="E10851">
        <v>7.9240000000000004</v>
      </c>
      <c r="F10851">
        <v>0.29799999999999999</v>
      </c>
      <c r="G10851">
        <v>55.47</v>
      </c>
      <c r="H10851">
        <v>55.47</v>
      </c>
      <c r="I10851" t="s">
        <v>149</v>
      </c>
      <c r="J10851">
        <v>2</v>
      </c>
      <c r="K10851">
        <v>2</v>
      </c>
      <c r="L10851">
        <v>2</v>
      </c>
      <c r="M10851">
        <v>2</v>
      </c>
      <c r="N10851">
        <v>3</v>
      </c>
      <c r="O10851">
        <v>3</v>
      </c>
      <c r="P10851">
        <v>3</v>
      </c>
      <c r="Q10851">
        <v>3</v>
      </c>
      <c r="R10851">
        <v>235.47</v>
      </c>
      <c r="S10851">
        <v>235.47</v>
      </c>
      <c r="T10851">
        <v>235.47</v>
      </c>
      <c r="U10851">
        <v>235.47</v>
      </c>
      <c r="V10851">
        <v>23.557141040000001</v>
      </c>
      <c r="W10851">
        <v>23.557141040000001</v>
      </c>
      <c r="X10851">
        <v>4.2449972960000002</v>
      </c>
      <c r="Y10851">
        <v>4.2449972960000002</v>
      </c>
    </row>
    <row r="10852" spans="1:25" x14ac:dyDescent="0.3">
      <c r="A10852" s="2">
        <v>45980</v>
      </c>
      <c r="B10852" t="s">
        <v>96</v>
      </c>
      <c r="C10852">
        <v>3287</v>
      </c>
      <c r="D10852">
        <v>18</v>
      </c>
      <c r="E10852">
        <v>4.843</v>
      </c>
      <c r="F10852">
        <v>0.54800000000000004</v>
      </c>
      <c r="G10852">
        <v>87.17</v>
      </c>
      <c r="H10852">
        <v>87.17</v>
      </c>
      <c r="I10852" t="s">
        <v>149</v>
      </c>
      <c r="J10852">
        <v>9</v>
      </c>
      <c r="K10852">
        <v>9</v>
      </c>
      <c r="L10852">
        <v>9</v>
      </c>
      <c r="M10852">
        <v>9</v>
      </c>
      <c r="N10852">
        <v>14</v>
      </c>
      <c r="O10852">
        <v>14</v>
      </c>
      <c r="P10852">
        <v>14</v>
      </c>
      <c r="Q10852">
        <v>14</v>
      </c>
      <c r="R10852">
        <v>687.58</v>
      </c>
      <c r="S10852">
        <v>687.58</v>
      </c>
      <c r="T10852">
        <v>687.58</v>
      </c>
      <c r="U10852">
        <v>687.58</v>
      </c>
      <c r="V10852">
        <v>12.67779749</v>
      </c>
      <c r="W10852">
        <v>12.67779749</v>
      </c>
      <c r="X10852">
        <v>7.887805438</v>
      </c>
      <c r="Y10852">
        <v>7.887805438</v>
      </c>
    </row>
    <row r="10853" spans="1:25" x14ac:dyDescent="0.3">
      <c r="A10853" s="2">
        <v>45980</v>
      </c>
      <c r="B10853" t="s">
        <v>11</v>
      </c>
      <c r="C10853">
        <v>2684</v>
      </c>
      <c r="D10853">
        <v>19</v>
      </c>
      <c r="E10853">
        <v>2.8620000000000001</v>
      </c>
      <c r="F10853">
        <v>0.70799999999999996</v>
      </c>
      <c r="G10853">
        <v>54.38</v>
      </c>
      <c r="H10853">
        <v>54.38</v>
      </c>
      <c r="I10853" t="s">
        <v>149</v>
      </c>
      <c r="J10853">
        <v>9</v>
      </c>
      <c r="K10853">
        <v>10</v>
      </c>
      <c r="L10853">
        <v>10</v>
      </c>
      <c r="M10853">
        <v>10</v>
      </c>
      <c r="N10853">
        <v>9</v>
      </c>
      <c r="O10853">
        <v>10</v>
      </c>
      <c r="P10853">
        <v>10</v>
      </c>
      <c r="Q10853">
        <v>10</v>
      </c>
      <c r="R10853">
        <v>314.75</v>
      </c>
      <c r="S10853">
        <v>338.63</v>
      </c>
      <c r="T10853">
        <v>338.63</v>
      </c>
      <c r="U10853">
        <v>338.63</v>
      </c>
      <c r="V10853">
        <v>16.05882527</v>
      </c>
      <c r="W10853">
        <v>16.05882527</v>
      </c>
      <c r="X10853">
        <v>6.2271055540000004</v>
      </c>
      <c r="Y10853">
        <v>6.2271055540000004</v>
      </c>
    </row>
    <row r="10854" spans="1:25" x14ac:dyDescent="0.3">
      <c r="A10854" s="2">
        <v>45980</v>
      </c>
      <c r="B10854" t="s">
        <v>92</v>
      </c>
      <c r="C10854">
        <v>709</v>
      </c>
      <c r="D10854">
        <v>7</v>
      </c>
      <c r="E10854">
        <v>2.766</v>
      </c>
      <c r="F10854">
        <v>0.98699999999999999</v>
      </c>
      <c r="G10854">
        <v>19.36</v>
      </c>
      <c r="H10854">
        <v>19.36</v>
      </c>
      <c r="I10854" t="s">
        <v>149</v>
      </c>
      <c r="J10854">
        <v>1</v>
      </c>
      <c r="K10854">
        <v>2</v>
      </c>
      <c r="L10854">
        <v>2</v>
      </c>
      <c r="M10854">
        <v>2</v>
      </c>
      <c r="N10854">
        <v>1</v>
      </c>
      <c r="O10854">
        <v>2</v>
      </c>
      <c r="P10854">
        <v>2</v>
      </c>
      <c r="Q10854">
        <v>2</v>
      </c>
      <c r="R10854">
        <v>26.49</v>
      </c>
      <c r="S10854">
        <v>52.98</v>
      </c>
      <c r="T10854">
        <v>52.98</v>
      </c>
      <c r="U10854">
        <v>52.98</v>
      </c>
      <c r="V10854">
        <v>36.542091360000001</v>
      </c>
      <c r="W10854">
        <v>36.542091360000001</v>
      </c>
      <c r="X10854">
        <v>2.736570248</v>
      </c>
      <c r="Y10854">
        <v>2.736570248</v>
      </c>
    </row>
    <row r="10855" spans="1:25" x14ac:dyDescent="0.3">
      <c r="A10855" s="2">
        <v>45980</v>
      </c>
      <c r="B10855" t="s">
        <v>46</v>
      </c>
      <c r="C10855">
        <v>527</v>
      </c>
      <c r="D10855">
        <v>1</v>
      </c>
      <c r="E10855">
        <v>3.63</v>
      </c>
      <c r="F10855">
        <v>0.19</v>
      </c>
      <c r="G10855">
        <v>3.63</v>
      </c>
      <c r="H10855">
        <v>3.63</v>
      </c>
      <c r="I10855" t="s">
        <v>149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X10855">
        <v>0</v>
      </c>
      <c r="Y10855">
        <v>0</v>
      </c>
    </row>
    <row r="10856" spans="1:25" x14ac:dyDescent="0.3">
      <c r="A10856" s="2">
        <v>45980</v>
      </c>
      <c r="B10856" t="s">
        <v>74</v>
      </c>
      <c r="C10856">
        <v>868</v>
      </c>
      <c r="D10856">
        <v>0</v>
      </c>
      <c r="F10856">
        <v>0</v>
      </c>
      <c r="G10856">
        <v>0</v>
      </c>
      <c r="H10856">
        <v>0</v>
      </c>
      <c r="I10856" t="s">
        <v>149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</row>
    <row r="10857" spans="1:25" x14ac:dyDescent="0.3">
      <c r="A10857" s="2">
        <v>45980</v>
      </c>
      <c r="B10857" t="s">
        <v>32</v>
      </c>
      <c r="C10857">
        <v>271</v>
      </c>
      <c r="D10857">
        <v>0</v>
      </c>
      <c r="F10857">
        <v>0</v>
      </c>
      <c r="G10857">
        <v>0</v>
      </c>
      <c r="H10857">
        <v>0</v>
      </c>
      <c r="I10857" t="s">
        <v>149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</row>
    <row r="10858" spans="1:25" x14ac:dyDescent="0.3">
      <c r="A10858" s="2">
        <v>45980</v>
      </c>
      <c r="B10858" t="s">
        <v>64</v>
      </c>
      <c r="C10858">
        <v>512</v>
      </c>
      <c r="D10858">
        <v>2</v>
      </c>
      <c r="E10858">
        <v>3.355</v>
      </c>
      <c r="F10858">
        <v>0.39100000000000001</v>
      </c>
      <c r="G10858">
        <v>6.71</v>
      </c>
      <c r="H10858">
        <v>6.71</v>
      </c>
      <c r="I10858" t="s">
        <v>149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X10858">
        <v>0</v>
      </c>
      <c r="Y10858">
        <v>0</v>
      </c>
    </row>
    <row r="10859" spans="1:25" x14ac:dyDescent="0.3">
      <c r="A10859" s="2">
        <v>45980</v>
      </c>
      <c r="B10859" t="s">
        <v>72</v>
      </c>
      <c r="C10859">
        <v>219</v>
      </c>
      <c r="D10859">
        <v>0</v>
      </c>
      <c r="F10859">
        <v>0</v>
      </c>
      <c r="G10859">
        <v>0</v>
      </c>
      <c r="H10859">
        <v>0</v>
      </c>
      <c r="I10859" t="s">
        <v>149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</row>
    <row r="10860" spans="1:25" x14ac:dyDescent="0.3">
      <c r="A10860" s="2">
        <v>45980</v>
      </c>
      <c r="B10860" t="s">
        <v>106</v>
      </c>
      <c r="C10860">
        <v>273</v>
      </c>
      <c r="D10860">
        <v>1</v>
      </c>
      <c r="E10860">
        <v>5.36</v>
      </c>
      <c r="F10860">
        <v>0.36599999999999999</v>
      </c>
      <c r="G10860">
        <v>5.36</v>
      </c>
      <c r="H10860">
        <v>5.36</v>
      </c>
      <c r="I10860" t="s">
        <v>149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X10860">
        <v>0</v>
      </c>
      <c r="Y10860">
        <v>0</v>
      </c>
    </row>
    <row r="10861" spans="1:25" x14ac:dyDescent="0.3">
      <c r="A10861" s="2">
        <v>45980</v>
      </c>
      <c r="B10861" t="s">
        <v>54</v>
      </c>
      <c r="C10861">
        <v>442</v>
      </c>
      <c r="D10861">
        <v>1</v>
      </c>
      <c r="E10861">
        <v>2.4900000000000002</v>
      </c>
      <c r="F10861">
        <v>0.22600000000000001</v>
      </c>
      <c r="G10861">
        <v>2.4900000000000002</v>
      </c>
      <c r="H10861">
        <v>2.4900000000000002</v>
      </c>
      <c r="I10861" t="s">
        <v>149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X10861">
        <v>0</v>
      </c>
      <c r="Y10861">
        <v>0</v>
      </c>
    </row>
    <row r="10862" spans="1:25" x14ac:dyDescent="0.3">
      <c r="A10862" s="2">
        <v>45980</v>
      </c>
      <c r="B10862" t="s">
        <v>82</v>
      </c>
      <c r="C10862">
        <v>157</v>
      </c>
      <c r="D10862">
        <v>1</v>
      </c>
      <c r="E10862">
        <v>2.73</v>
      </c>
      <c r="F10862">
        <v>0.63700000000000001</v>
      </c>
      <c r="G10862">
        <v>2.73</v>
      </c>
      <c r="H10862">
        <v>2.73</v>
      </c>
      <c r="I10862" t="s">
        <v>149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X10862">
        <v>0</v>
      </c>
      <c r="Y10862">
        <v>0</v>
      </c>
    </row>
    <row r="10863" spans="1:25" x14ac:dyDescent="0.3">
      <c r="A10863" s="2">
        <v>45980</v>
      </c>
      <c r="B10863" t="s">
        <v>44</v>
      </c>
      <c r="C10863">
        <v>74</v>
      </c>
      <c r="D10863">
        <v>0</v>
      </c>
      <c r="F10863">
        <v>0</v>
      </c>
      <c r="G10863">
        <v>0</v>
      </c>
      <c r="H10863">
        <v>0</v>
      </c>
      <c r="I10863" t="s">
        <v>149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</row>
    <row r="10864" spans="1:25" x14ac:dyDescent="0.3">
      <c r="A10864" s="2">
        <v>45980</v>
      </c>
      <c r="B10864" t="s">
        <v>40</v>
      </c>
      <c r="C10864">
        <v>481</v>
      </c>
      <c r="D10864">
        <v>0</v>
      </c>
      <c r="F10864">
        <v>0</v>
      </c>
      <c r="G10864">
        <v>0</v>
      </c>
      <c r="H10864">
        <v>0</v>
      </c>
      <c r="I10864" t="s">
        <v>149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</row>
    <row r="10865" spans="1:25" x14ac:dyDescent="0.3">
      <c r="A10865" s="2">
        <v>45980</v>
      </c>
      <c r="B10865" t="s">
        <v>56</v>
      </c>
      <c r="C10865">
        <v>565</v>
      </c>
      <c r="D10865">
        <v>5</v>
      </c>
      <c r="E10865">
        <v>2.266</v>
      </c>
      <c r="F10865">
        <v>0.88500000000000001</v>
      </c>
      <c r="G10865">
        <v>11.33</v>
      </c>
      <c r="H10865">
        <v>11.33</v>
      </c>
      <c r="I10865" t="s">
        <v>149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X10865">
        <v>0</v>
      </c>
      <c r="Y10865">
        <v>0</v>
      </c>
    </row>
    <row r="10866" spans="1:25" x14ac:dyDescent="0.3">
      <c r="A10866" s="2">
        <v>45980</v>
      </c>
      <c r="B10866" t="s">
        <v>76</v>
      </c>
      <c r="C10866">
        <v>416</v>
      </c>
      <c r="D10866">
        <v>1</v>
      </c>
      <c r="E10866">
        <v>3.54</v>
      </c>
      <c r="F10866">
        <v>0.24</v>
      </c>
      <c r="G10866">
        <v>3.54</v>
      </c>
      <c r="H10866">
        <v>3.54</v>
      </c>
      <c r="I10866" t="s">
        <v>149</v>
      </c>
      <c r="J10866">
        <v>2</v>
      </c>
      <c r="K10866">
        <v>2</v>
      </c>
      <c r="L10866">
        <v>2</v>
      </c>
      <c r="M10866">
        <v>2</v>
      </c>
      <c r="N10866">
        <v>2</v>
      </c>
      <c r="O10866">
        <v>2</v>
      </c>
      <c r="P10866">
        <v>2</v>
      </c>
      <c r="Q10866">
        <v>2</v>
      </c>
      <c r="R10866">
        <v>59.37</v>
      </c>
      <c r="S10866">
        <v>59.37</v>
      </c>
      <c r="T10866">
        <v>59.37</v>
      </c>
      <c r="U10866">
        <v>59.37</v>
      </c>
      <c r="V10866">
        <v>5.9626073770000003</v>
      </c>
      <c r="W10866">
        <v>5.9626073770000003</v>
      </c>
      <c r="X10866">
        <v>16.771186440000001</v>
      </c>
      <c r="Y10866">
        <v>16.771186440000001</v>
      </c>
    </row>
    <row r="10867" spans="1:25" x14ac:dyDescent="0.3">
      <c r="A10867" s="2">
        <v>45980</v>
      </c>
      <c r="B10867" t="s">
        <v>48</v>
      </c>
      <c r="C10867">
        <v>1883</v>
      </c>
      <c r="D10867">
        <v>13</v>
      </c>
      <c r="E10867">
        <v>3.5470000000000002</v>
      </c>
      <c r="F10867">
        <v>0.69</v>
      </c>
      <c r="G10867">
        <v>46.11</v>
      </c>
      <c r="H10867">
        <v>46.11</v>
      </c>
      <c r="I10867" t="s">
        <v>149</v>
      </c>
      <c r="J10867">
        <v>1</v>
      </c>
      <c r="K10867">
        <v>1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97.49</v>
      </c>
      <c r="S10867">
        <v>97.49</v>
      </c>
      <c r="T10867">
        <v>97.49</v>
      </c>
      <c r="U10867">
        <v>97.49</v>
      </c>
      <c r="V10867">
        <v>47.297158680000003</v>
      </c>
      <c r="W10867">
        <v>47.297158680000003</v>
      </c>
      <c r="X10867">
        <v>2.114291911</v>
      </c>
      <c r="Y10867">
        <v>2.114291911</v>
      </c>
    </row>
    <row r="10868" spans="1:25" x14ac:dyDescent="0.3">
      <c r="A10868" s="2">
        <v>45980</v>
      </c>
      <c r="B10868" t="s">
        <v>15</v>
      </c>
      <c r="C10868">
        <v>4434</v>
      </c>
      <c r="D10868">
        <v>15</v>
      </c>
      <c r="E10868">
        <v>3.1440000000000001</v>
      </c>
      <c r="F10868">
        <v>0.33800000000000002</v>
      </c>
      <c r="G10868">
        <v>47.16</v>
      </c>
      <c r="H10868">
        <v>47.16</v>
      </c>
      <c r="I10868" t="s">
        <v>149</v>
      </c>
      <c r="J10868">
        <v>1</v>
      </c>
      <c r="K10868">
        <v>1</v>
      </c>
      <c r="L10868">
        <v>1</v>
      </c>
      <c r="M10868">
        <v>1</v>
      </c>
      <c r="N10868">
        <v>1</v>
      </c>
      <c r="O10868">
        <v>1</v>
      </c>
      <c r="P10868">
        <v>1</v>
      </c>
      <c r="Q10868">
        <v>1</v>
      </c>
      <c r="R10868">
        <v>36.880000000000003</v>
      </c>
      <c r="S10868">
        <v>36.880000000000003</v>
      </c>
      <c r="T10868">
        <v>36.880000000000003</v>
      </c>
      <c r="U10868">
        <v>36.880000000000003</v>
      </c>
      <c r="V10868">
        <v>127.8741866</v>
      </c>
      <c r="W10868">
        <v>127.8741866</v>
      </c>
      <c r="X10868">
        <v>0.78201865989999997</v>
      </c>
      <c r="Y10868">
        <v>0.78201865989999997</v>
      </c>
    </row>
    <row r="10869" spans="1:25" x14ac:dyDescent="0.3">
      <c r="A10869" s="2">
        <v>45980</v>
      </c>
      <c r="B10869" t="s">
        <v>24</v>
      </c>
      <c r="C10869">
        <v>4016</v>
      </c>
      <c r="D10869">
        <v>23</v>
      </c>
      <c r="E10869">
        <v>1.7509999999999999</v>
      </c>
      <c r="F10869">
        <v>0.57299999999999995</v>
      </c>
      <c r="G10869">
        <v>40.270000000000003</v>
      </c>
      <c r="H10869">
        <v>40.270000000000003</v>
      </c>
      <c r="I10869" t="s">
        <v>149</v>
      </c>
      <c r="J10869">
        <v>1</v>
      </c>
      <c r="K10869">
        <v>1</v>
      </c>
      <c r="L10869">
        <v>1</v>
      </c>
      <c r="M10869">
        <v>1</v>
      </c>
      <c r="N10869">
        <v>3</v>
      </c>
      <c r="O10869">
        <v>3</v>
      </c>
      <c r="P10869">
        <v>3</v>
      </c>
      <c r="Q10869">
        <v>3</v>
      </c>
      <c r="R10869">
        <v>47.94</v>
      </c>
      <c r="S10869">
        <v>47.94</v>
      </c>
      <c r="T10869">
        <v>47.94</v>
      </c>
      <c r="U10869">
        <v>47.94</v>
      </c>
      <c r="V10869">
        <v>84.000834380000001</v>
      </c>
      <c r="W10869">
        <v>84.000834380000001</v>
      </c>
      <c r="X10869">
        <v>1.1904643660000001</v>
      </c>
      <c r="Y10869">
        <v>1.1904643660000001</v>
      </c>
    </row>
    <row r="10870" spans="1:25" x14ac:dyDescent="0.3">
      <c r="A10870" s="2">
        <v>45980</v>
      </c>
      <c r="B10870" t="s">
        <v>108</v>
      </c>
      <c r="C10870">
        <v>255</v>
      </c>
      <c r="D10870">
        <v>2</v>
      </c>
      <c r="E10870">
        <v>6.66</v>
      </c>
      <c r="F10870">
        <v>0.78400000000000003</v>
      </c>
      <c r="G10870">
        <v>13.32</v>
      </c>
      <c r="H10870">
        <v>13.32</v>
      </c>
      <c r="I10870" t="s">
        <v>149</v>
      </c>
      <c r="J10870">
        <v>1</v>
      </c>
      <c r="K10870">
        <v>1</v>
      </c>
      <c r="L10870">
        <v>1</v>
      </c>
      <c r="M10870">
        <v>1</v>
      </c>
      <c r="N10870">
        <v>1</v>
      </c>
      <c r="O10870">
        <v>1</v>
      </c>
      <c r="P10870">
        <v>1</v>
      </c>
      <c r="Q10870">
        <v>1</v>
      </c>
      <c r="R10870">
        <v>29.98</v>
      </c>
      <c r="S10870">
        <v>29.98</v>
      </c>
      <c r="T10870">
        <v>29.98</v>
      </c>
      <c r="U10870">
        <v>29.98</v>
      </c>
      <c r="V10870">
        <v>44.429619750000001</v>
      </c>
      <c r="W10870">
        <v>44.429619750000001</v>
      </c>
      <c r="X10870">
        <v>2.250750751</v>
      </c>
      <c r="Y10870">
        <v>2.250750751</v>
      </c>
    </row>
    <row r="10871" spans="1:25" x14ac:dyDescent="0.3">
      <c r="A10871" s="2">
        <v>45980</v>
      </c>
      <c r="B10871" t="s">
        <v>62</v>
      </c>
      <c r="C10871">
        <v>1056</v>
      </c>
      <c r="D10871">
        <v>23</v>
      </c>
      <c r="E10871">
        <v>2.8439999999999999</v>
      </c>
      <c r="F10871">
        <v>2.1779999999999999</v>
      </c>
      <c r="G10871">
        <v>65.41</v>
      </c>
      <c r="H10871">
        <v>65.41</v>
      </c>
      <c r="I10871" t="s">
        <v>149</v>
      </c>
      <c r="J10871">
        <v>2</v>
      </c>
      <c r="K10871">
        <v>3</v>
      </c>
      <c r="L10871">
        <v>3</v>
      </c>
      <c r="M10871">
        <v>3</v>
      </c>
      <c r="N10871">
        <v>2</v>
      </c>
      <c r="O10871">
        <v>3</v>
      </c>
      <c r="P10871">
        <v>3</v>
      </c>
      <c r="Q10871">
        <v>3</v>
      </c>
      <c r="R10871">
        <v>72.98</v>
      </c>
      <c r="S10871">
        <v>109.47</v>
      </c>
      <c r="T10871">
        <v>109.47</v>
      </c>
      <c r="U10871">
        <v>109.47</v>
      </c>
      <c r="V10871">
        <v>59.751530099999997</v>
      </c>
      <c r="W10871">
        <v>59.751530099999997</v>
      </c>
      <c r="X10871">
        <v>1.673597309</v>
      </c>
      <c r="Y10871">
        <v>1.673597309</v>
      </c>
    </row>
    <row r="10872" spans="1:25" x14ac:dyDescent="0.3">
      <c r="A10872" s="2">
        <v>45980</v>
      </c>
      <c r="B10872" t="s">
        <v>80</v>
      </c>
      <c r="C10872">
        <v>314</v>
      </c>
      <c r="D10872">
        <v>1</v>
      </c>
      <c r="E10872">
        <v>4.1100000000000003</v>
      </c>
      <c r="F10872">
        <v>0.318</v>
      </c>
      <c r="G10872">
        <v>4.1100000000000003</v>
      </c>
      <c r="H10872">
        <v>4.1100000000000003</v>
      </c>
      <c r="I10872" t="s">
        <v>149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X10872">
        <v>0</v>
      </c>
      <c r="Y10872">
        <v>0</v>
      </c>
    </row>
    <row r="10873" spans="1:25" x14ac:dyDescent="0.3">
      <c r="A10873" s="2">
        <v>45980</v>
      </c>
      <c r="B10873" t="s">
        <v>38</v>
      </c>
      <c r="C10873">
        <v>387</v>
      </c>
      <c r="D10873">
        <v>1</v>
      </c>
      <c r="E10873">
        <v>1.42</v>
      </c>
      <c r="F10873">
        <v>0.25800000000000001</v>
      </c>
      <c r="G10873">
        <v>1.42</v>
      </c>
      <c r="H10873">
        <v>1.42</v>
      </c>
      <c r="I10873" t="s">
        <v>149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X10873">
        <v>0</v>
      </c>
      <c r="Y10873">
        <v>0</v>
      </c>
    </row>
    <row r="10874" spans="1:25" x14ac:dyDescent="0.3">
      <c r="A10874" s="2">
        <v>45980</v>
      </c>
      <c r="B10874" t="s">
        <v>84</v>
      </c>
      <c r="C10874">
        <v>286</v>
      </c>
      <c r="D10874">
        <v>1</v>
      </c>
      <c r="E10874">
        <v>5.35</v>
      </c>
      <c r="F10874">
        <v>0.35</v>
      </c>
      <c r="G10874">
        <v>5.35</v>
      </c>
      <c r="H10874">
        <v>5.35</v>
      </c>
      <c r="I10874" t="s">
        <v>149</v>
      </c>
      <c r="J10874">
        <v>1</v>
      </c>
      <c r="K10874">
        <v>1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  <c r="R10874">
        <v>34.49</v>
      </c>
      <c r="S10874">
        <v>34.49</v>
      </c>
      <c r="T10874">
        <v>34.49</v>
      </c>
      <c r="U10874">
        <v>34.49</v>
      </c>
      <c r="V10874">
        <v>15.511742529999999</v>
      </c>
      <c r="W10874">
        <v>15.511742529999999</v>
      </c>
      <c r="X10874">
        <v>6.4467289719999998</v>
      </c>
      <c r="Y10874">
        <v>6.4467289719999998</v>
      </c>
    </row>
    <row r="10875" spans="1:25" x14ac:dyDescent="0.3">
      <c r="A10875" s="2">
        <v>45980</v>
      </c>
      <c r="B10875" t="s">
        <v>42</v>
      </c>
      <c r="C10875">
        <v>297</v>
      </c>
      <c r="D10875">
        <v>0</v>
      </c>
      <c r="F10875">
        <v>0</v>
      </c>
      <c r="G10875">
        <v>0</v>
      </c>
      <c r="H10875">
        <v>0</v>
      </c>
      <c r="I10875" t="s">
        <v>149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</row>
    <row r="10876" spans="1:25" x14ac:dyDescent="0.3">
      <c r="A10876" s="2">
        <v>45980</v>
      </c>
      <c r="B10876" t="s">
        <v>11</v>
      </c>
      <c r="C10876">
        <v>177</v>
      </c>
      <c r="D10876">
        <v>1</v>
      </c>
      <c r="E10876">
        <v>2.19</v>
      </c>
      <c r="F10876">
        <v>0.56499999999999995</v>
      </c>
      <c r="G10876">
        <v>2.19</v>
      </c>
      <c r="H10876">
        <v>2.19</v>
      </c>
      <c r="I10876" t="s">
        <v>149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X10876">
        <v>0</v>
      </c>
      <c r="Y10876">
        <v>0</v>
      </c>
    </row>
    <row r="10877" spans="1:25" x14ac:dyDescent="0.3">
      <c r="A10877" s="2">
        <v>45980</v>
      </c>
      <c r="B10877" t="s">
        <v>102</v>
      </c>
      <c r="C10877">
        <v>454</v>
      </c>
      <c r="D10877">
        <v>0</v>
      </c>
      <c r="F10877">
        <v>0</v>
      </c>
      <c r="G10877">
        <v>0</v>
      </c>
      <c r="H10877">
        <v>0</v>
      </c>
      <c r="I10877" t="s">
        <v>149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</row>
    <row r="10878" spans="1:25" x14ac:dyDescent="0.3">
      <c r="A10878" s="2">
        <v>45980</v>
      </c>
      <c r="B10878" t="s">
        <v>98</v>
      </c>
      <c r="C10878">
        <v>2204</v>
      </c>
      <c r="D10878">
        <v>10</v>
      </c>
      <c r="E10878">
        <v>3.07</v>
      </c>
      <c r="F10878">
        <v>0.45400000000000001</v>
      </c>
      <c r="G10878">
        <v>30.7</v>
      </c>
      <c r="H10878">
        <v>30.7</v>
      </c>
      <c r="I10878" t="s">
        <v>149</v>
      </c>
      <c r="J10878">
        <v>1</v>
      </c>
      <c r="K10878">
        <v>1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  <c r="R10878">
        <v>12.49</v>
      </c>
      <c r="S10878">
        <v>12.49</v>
      </c>
      <c r="T10878">
        <v>12.49</v>
      </c>
      <c r="U10878">
        <v>12.49</v>
      </c>
      <c r="V10878">
        <v>245.79663729999999</v>
      </c>
      <c r="W10878">
        <v>245.79663729999999</v>
      </c>
      <c r="X10878">
        <v>0.40684039090000002</v>
      </c>
      <c r="Y10878">
        <v>0.40684039090000002</v>
      </c>
    </row>
    <row r="10879" spans="1:25" x14ac:dyDescent="0.3">
      <c r="A10879" s="2">
        <v>45980</v>
      </c>
      <c r="B10879" t="s">
        <v>104</v>
      </c>
      <c r="C10879">
        <v>1302</v>
      </c>
      <c r="D10879">
        <v>1</v>
      </c>
      <c r="E10879">
        <v>2.21</v>
      </c>
      <c r="F10879">
        <v>7.6999999999999999E-2</v>
      </c>
      <c r="G10879">
        <v>2.21</v>
      </c>
      <c r="H10879">
        <v>2.21</v>
      </c>
      <c r="I10879" t="s">
        <v>149</v>
      </c>
      <c r="J10879">
        <v>1</v>
      </c>
      <c r="K10879">
        <v>1</v>
      </c>
      <c r="L10879">
        <v>1</v>
      </c>
      <c r="M10879">
        <v>1</v>
      </c>
      <c r="N10879">
        <v>1</v>
      </c>
      <c r="O10879">
        <v>1</v>
      </c>
      <c r="P10879">
        <v>1</v>
      </c>
      <c r="Q10879">
        <v>1</v>
      </c>
      <c r="R10879">
        <v>25.49</v>
      </c>
      <c r="S10879">
        <v>25.49</v>
      </c>
      <c r="T10879">
        <v>25.49</v>
      </c>
      <c r="U10879">
        <v>25.49</v>
      </c>
      <c r="V10879">
        <v>8.6700666930000008</v>
      </c>
      <c r="W10879">
        <v>8.6700666930000008</v>
      </c>
      <c r="X10879">
        <v>11.533936649999999</v>
      </c>
      <c r="Y10879">
        <v>11.533936649999999</v>
      </c>
    </row>
    <row r="10880" spans="1:25" x14ac:dyDescent="0.3">
      <c r="A10880" s="2">
        <v>45980</v>
      </c>
      <c r="B10880" t="s">
        <v>100</v>
      </c>
      <c r="C10880">
        <v>1899</v>
      </c>
      <c r="D10880">
        <v>9</v>
      </c>
      <c r="E10880">
        <v>1.823</v>
      </c>
      <c r="F10880">
        <v>0.47399999999999998</v>
      </c>
      <c r="G10880">
        <v>16.41</v>
      </c>
      <c r="H10880">
        <v>16.41</v>
      </c>
      <c r="I10880" t="s">
        <v>149</v>
      </c>
      <c r="J10880">
        <v>3</v>
      </c>
      <c r="K10880">
        <v>3</v>
      </c>
      <c r="L10880">
        <v>3</v>
      </c>
      <c r="M10880">
        <v>3</v>
      </c>
      <c r="N10880">
        <v>3</v>
      </c>
      <c r="O10880">
        <v>3</v>
      </c>
      <c r="P10880">
        <v>3</v>
      </c>
      <c r="Q10880">
        <v>3</v>
      </c>
      <c r="R10880">
        <v>36.86</v>
      </c>
      <c r="S10880">
        <v>36.86</v>
      </c>
      <c r="T10880">
        <v>36.86</v>
      </c>
      <c r="U10880">
        <v>36.86</v>
      </c>
      <c r="V10880">
        <v>44.519804669999999</v>
      </c>
      <c r="W10880">
        <v>44.519804669999999</v>
      </c>
      <c r="X10880">
        <v>2.2461913469999999</v>
      </c>
      <c r="Y10880">
        <v>2.2461913469999999</v>
      </c>
    </row>
    <row r="10881" spans="1:25" x14ac:dyDescent="0.3">
      <c r="A10881" s="2">
        <v>45980</v>
      </c>
      <c r="B10881" t="s">
        <v>38</v>
      </c>
      <c r="C10881">
        <v>2</v>
      </c>
      <c r="D10881">
        <v>0</v>
      </c>
      <c r="F10881">
        <v>0</v>
      </c>
      <c r="G10881">
        <v>0</v>
      </c>
      <c r="H10881">
        <v>0</v>
      </c>
      <c r="I10881" t="s">
        <v>149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</row>
    <row r="10882" spans="1:25" x14ac:dyDescent="0.3">
      <c r="A10882" s="2">
        <v>45980</v>
      </c>
      <c r="B10882" t="s">
        <v>42</v>
      </c>
      <c r="C10882">
        <v>17</v>
      </c>
      <c r="D10882">
        <v>0</v>
      </c>
      <c r="F10882">
        <v>0</v>
      </c>
      <c r="G10882">
        <v>0</v>
      </c>
      <c r="H10882">
        <v>0</v>
      </c>
      <c r="I10882" t="s">
        <v>149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</row>
    <row r="10883" spans="1:25" x14ac:dyDescent="0.3">
      <c r="A10883" s="2">
        <v>45980</v>
      </c>
      <c r="B10883" t="s">
        <v>50</v>
      </c>
      <c r="C10883">
        <v>4</v>
      </c>
      <c r="D10883">
        <v>0</v>
      </c>
      <c r="F10883">
        <v>0</v>
      </c>
      <c r="G10883">
        <v>0</v>
      </c>
      <c r="H10883">
        <v>0</v>
      </c>
      <c r="I10883" t="s">
        <v>149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</row>
    <row r="10884" spans="1:25" x14ac:dyDescent="0.3">
      <c r="A10884" s="2">
        <v>45980</v>
      </c>
      <c r="B10884" t="s">
        <v>72</v>
      </c>
      <c r="C10884">
        <v>188</v>
      </c>
      <c r="D10884">
        <v>4</v>
      </c>
      <c r="E10884">
        <v>3.5880000000000001</v>
      </c>
      <c r="F10884">
        <v>2.1280000000000001</v>
      </c>
      <c r="G10884">
        <v>14.35</v>
      </c>
      <c r="H10884">
        <v>14.35</v>
      </c>
      <c r="I10884" t="s">
        <v>149</v>
      </c>
      <c r="J10884">
        <v>4</v>
      </c>
      <c r="K10884">
        <v>4</v>
      </c>
      <c r="L10884">
        <v>4</v>
      </c>
      <c r="M10884">
        <v>4</v>
      </c>
      <c r="N10884">
        <v>5</v>
      </c>
      <c r="O10884">
        <v>5</v>
      </c>
      <c r="P10884">
        <v>5</v>
      </c>
      <c r="Q10884">
        <v>5</v>
      </c>
      <c r="R10884">
        <v>236.8</v>
      </c>
      <c r="S10884">
        <v>236.8</v>
      </c>
      <c r="T10884">
        <v>236.8</v>
      </c>
      <c r="U10884">
        <v>236.8</v>
      </c>
      <c r="V10884">
        <v>6.0599662160000003</v>
      </c>
      <c r="W10884">
        <v>6.0599662160000003</v>
      </c>
      <c r="X10884">
        <v>16.501742159999999</v>
      </c>
      <c r="Y10884">
        <v>16.501742159999999</v>
      </c>
    </row>
    <row r="10885" spans="1:25" x14ac:dyDescent="0.3">
      <c r="A10885" s="2">
        <v>45980</v>
      </c>
      <c r="B10885" t="s">
        <v>84</v>
      </c>
      <c r="C10885">
        <v>9</v>
      </c>
      <c r="D10885">
        <v>0</v>
      </c>
      <c r="F10885">
        <v>0</v>
      </c>
      <c r="G10885">
        <v>0</v>
      </c>
      <c r="H10885">
        <v>0</v>
      </c>
      <c r="I10885" t="s">
        <v>149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</row>
    <row r="10886" spans="1:25" x14ac:dyDescent="0.3">
      <c r="A10886" s="2">
        <v>45980</v>
      </c>
      <c r="B10886" t="s">
        <v>68</v>
      </c>
      <c r="C10886">
        <v>549</v>
      </c>
      <c r="D10886">
        <v>9</v>
      </c>
      <c r="E10886">
        <v>3.7559999999999998</v>
      </c>
      <c r="F10886">
        <v>1.639</v>
      </c>
      <c r="G10886">
        <v>33.799999999999997</v>
      </c>
      <c r="H10886">
        <v>33.799999999999997</v>
      </c>
      <c r="I10886" t="s">
        <v>149</v>
      </c>
      <c r="J10886">
        <v>5</v>
      </c>
      <c r="K10886">
        <v>5</v>
      </c>
      <c r="L10886">
        <v>5</v>
      </c>
      <c r="M10886">
        <v>5</v>
      </c>
      <c r="N10886">
        <v>7</v>
      </c>
      <c r="O10886">
        <v>7</v>
      </c>
      <c r="P10886">
        <v>7</v>
      </c>
      <c r="Q10886">
        <v>7</v>
      </c>
      <c r="R10886">
        <v>196.43</v>
      </c>
      <c r="S10886">
        <v>196.43</v>
      </c>
      <c r="T10886">
        <v>196.43</v>
      </c>
      <c r="U10886">
        <v>196.43</v>
      </c>
      <c r="V10886">
        <v>17.207147580000001</v>
      </c>
      <c r="W10886">
        <v>17.207147580000001</v>
      </c>
      <c r="X10886">
        <v>5.8115384619999997</v>
      </c>
      <c r="Y10886">
        <v>5.8115384619999997</v>
      </c>
    </row>
    <row r="10887" spans="1:25" x14ac:dyDescent="0.3">
      <c r="A10887" s="2">
        <v>45980</v>
      </c>
      <c r="B10887" t="s">
        <v>64</v>
      </c>
      <c r="C10887">
        <v>249</v>
      </c>
      <c r="D10887">
        <v>2</v>
      </c>
      <c r="E10887">
        <v>5</v>
      </c>
      <c r="F10887">
        <v>0.80300000000000005</v>
      </c>
      <c r="G10887">
        <v>10</v>
      </c>
      <c r="H10887">
        <v>10</v>
      </c>
      <c r="I10887" t="s">
        <v>149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X10887">
        <v>0</v>
      </c>
      <c r="Y10887">
        <v>0</v>
      </c>
    </row>
    <row r="10888" spans="1:25" x14ac:dyDescent="0.3">
      <c r="A10888" s="2">
        <v>45980</v>
      </c>
      <c r="B10888" t="s">
        <v>26</v>
      </c>
      <c r="C10888">
        <v>367</v>
      </c>
      <c r="D10888">
        <v>6</v>
      </c>
      <c r="E10888">
        <v>3.3650000000000002</v>
      </c>
      <c r="F10888">
        <v>1.635</v>
      </c>
      <c r="G10888">
        <v>20.190000000000001</v>
      </c>
      <c r="H10888">
        <v>20.190000000000001</v>
      </c>
      <c r="I10888" t="s">
        <v>149</v>
      </c>
      <c r="J10888">
        <v>1</v>
      </c>
      <c r="K10888">
        <v>1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>
        <v>24.88</v>
      </c>
      <c r="S10888">
        <v>24.88</v>
      </c>
      <c r="T10888">
        <v>24.88</v>
      </c>
      <c r="U10888">
        <v>24.88</v>
      </c>
      <c r="V10888">
        <v>81.149517680000002</v>
      </c>
      <c r="W10888">
        <v>81.149517680000002</v>
      </c>
      <c r="X10888">
        <v>1.232293214</v>
      </c>
      <c r="Y10888">
        <v>1.232293214</v>
      </c>
    </row>
    <row r="10889" spans="1:25" x14ac:dyDescent="0.3">
      <c r="A10889" s="2">
        <v>45980</v>
      </c>
      <c r="B10889" t="s">
        <v>15</v>
      </c>
      <c r="C10889">
        <v>429</v>
      </c>
      <c r="D10889">
        <v>2</v>
      </c>
      <c r="E10889">
        <v>3.09</v>
      </c>
      <c r="F10889">
        <v>0.46600000000000003</v>
      </c>
      <c r="G10889">
        <v>6.18</v>
      </c>
      <c r="H10889">
        <v>6.18</v>
      </c>
      <c r="I10889" t="s">
        <v>149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X10889">
        <v>0</v>
      </c>
      <c r="Y10889">
        <v>0</v>
      </c>
    </row>
    <row r="10890" spans="1:25" x14ac:dyDescent="0.3">
      <c r="A10890" s="2">
        <v>45980</v>
      </c>
      <c r="B10890" t="s">
        <v>36</v>
      </c>
      <c r="C10890">
        <v>83</v>
      </c>
      <c r="D10890">
        <v>0</v>
      </c>
      <c r="F10890">
        <v>0</v>
      </c>
      <c r="G10890">
        <v>0</v>
      </c>
      <c r="H10890">
        <v>0</v>
      </c>
      <c r="I10890" t="s">
        <v>149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</row>
    <row r="10891" spans="1:25" x14ac:dyDescent="0.3">
      <c r="A10891" s="2">
        <v>45980</v>
      </c>
      <c r="B10891" t="s">
        <v>78</v>
      </c>
      <c r="C10891">
        <v>392</v>
      </c>
      <c r="D10891">
        <v>1</v>
      </c>
      <c r="E10891">
        <v>7.51</v>
      </c>
      <c r="F10891">
        <v>0.255</v>
      </c>
      <c r="G10891">
        <v>7.51</v>
      </c>
      <c r="H10891">
        <v>7.51</v>
      </c>
      <c r="I10891" t="s">
        <v>149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X10891">
        <v>0</v>
      </c>
      <c r="Y10891">
        <v>0</v>
      </c>
    </row>
    <row r="10892" spans="1:25" x14ac:dyDescent="0.3">
      <c r="A10892" s="2">
        <v>45980</v>
      </c>
      <c r="B10892" t="s">
        <v>21</v>
      </c>
      <c r="C10892">
        <v>1131</v>
      </c>
      <c r="D10892">
        <v>8</v>
      </c>
      <c r="E10892">
        <v>1.921</v>
      </c>
      <c r="F10892">
        <v>0.70699999999999996</v>
      </c>
      <c r="G10892">
        <v>15.37</v>
      </c>
      <c r="H10892">
        <v>15.37</v>
      </c>
      <c r="I10892" t="s">
        <v>149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X10892">
        <v>0</v>
      </c>
      <c r="Y10892">
        <v>0</v>
      </c>
    </row>
    <row r="10893" spans="1:25" x14ac:dyDescent="0.3">
      <c r="A10893" s="2">
        <v>45980</v>
      </c>
      <c r="B10893" t="s">
        <v>94</v>
      </c>
      <c r="C10893">
        <v>232</v>
      </c>
      <c r="D10893">
        <v>1</v>
      </c>
      <c r="E10893">
        <v>4.62</v>
      </c>
      <c r="F10893">
        <v>0.43099999999999999</v>
      </c>
      <c r="G10893">
        <v>4.62</v>
      </c>
      <c r="H10893">
        <v>4.62</v>
      </c>
      <c r="I10893" t="s">
        <v>149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X10893">
        <v>0</v>
      </c>
      <c r="Y10893">
        <v>0</v>
      </c>
    </row>
    <row r="10894" spans="1:25" x14ac:dyDescent="0.3">
      <c r="A10894" s="2">
        <v>45980</v>
      </c>
      <c r="B10894" t="s">
        <v>17</v>
      </c>
      <c r="C10894">
        <v>24</v>
      </c>
      <c r="D10894">
        <v>0</v>
      </c>
      <c r="F10894">
        <v>0</v>
      </c>
      <c r="G10894">
        <v>0</v>
      </c>
      <c r="H10894">
        <v>0</v>
      </c>
      <c r="I10894" t="s">
        <v>149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</row>
    <row r="10895" spans="1:25" x14ac:dyDescent="0.3">
      <c r="A10895" s="2">
        <v>45980</v>
      </c>
      <c r="B10895" t="s">
        <v>17</v>
      </c>
      <c r="C10895">
        <v>56</v>
      </c>
      <c r="D10895">
        <v>1</v>
      </c>
      <c r="E10895">
        <v>1.44</v>
      </c>
      <c r="F10895">
        <v>1.786</v>
      </c>
      <c r="G10895">
        <v>1.44</v>
      </c>
      <c r="H10895">
        <v>1.44</v>
      </c>
      <c r="I10895" t="s">
        <v>149</v>
      </c>
      <c r="J10895">
        <v>1</v>
      </c>
      <c r="K10895">
        <v>1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  <c r="R10895">
        <v>34.49</v>
      </c>
      <c r="S10895">
        <v>34.49</v>
      </c>
      <c r="T10895">
        <v>34.49</v>
      </c>
      <c r="U10895">
        <v>34.49</v>
      </c>
      <c r="V10895">
        <v>4.175123224</v>
      </c>
      <c r="W10895">
        <v>4.175123224</v>
      </c>
      <c r="X10895">
        <v>23.95138889</v>
      </c>
      <c r="Y10895">
        <v>23.95138889</v>
      </c>
    </row>
    <row r="10896" spans="1:25" x14ac:dyDescent="0.3">
      <c r="A10896" s="2">
        <v>45980</v>
      </c>
      <c r="B10896" t="s">
        <v>17</v>
      </c>
      <c r="C10896">
        <v>34</v>
      </c>
      <c r="D10896">
        <v>0</v>
      </c>
      <c r="F10896">
        <v>0</v>
      </c>
      <c r="G10896">
        <v>0</v>
      </c>
      <c r="H10896">
        <v>0</v>
      </c>
      <c r="I10896" t="s">
        <v>149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</row>
    <row r="10897" spans="1:25" x14ac:dyDescent="0.3">
      <c r="A10897" s="2">
        <v>45980</v>
      </c>
      <c r="B10897" t="s">
        <v>17</v>
      </c>
      <c r="C10897">
        <v>103</v>
      </c>
      <c r="D10897">
        <v>0</v>
      </c>
      <c r="F10897">
        <v>0</v>
      </c>
      <c r="G10897">
        <v>0</v>
      </c>
      <c r="H10897">
        <v>0</v>
      </c>
      <c r="I10897" t="s">
        <v>149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</row>
    <row r="10898" spans="1:25" x14ac:dyDescent="0.3">
      <c r="A10898" s="2">
        <v>45980</v>
      </c>
      <c r="B10898" t="s">
        <v>52</v>
      </c>
      <c r="C10898">
        <v>791</v>
      </c>
      <c r="D10898">
        <v>10</v>
      </c>
      <c r="E10898">
        <v>0.65400000000000003</v>
      </c>
      <c r="F10898">
        <v>1.264</v>
      </c>
      <c r="G10898">
        <v>6.54</v>
      </c>
      <c r="H10898">
        <v>6.54</v>
      </c>
      <c r="I10898" t="s">
        <v>149</v>
      </c>
      <c r="J10898">
        <v>1</v>
      </c>
      <c r="K10898">
        <v>1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13.88</v>
      </c>
      <c r="S10898">
        <v>13.88</v>
      </c>
      <c r="T10898">
        <v>13.88</v>
      </c>
      <c r="U10898">
        <v>13.88</v>
      </c>
      <c r="V10898">
        <v>47.118155620000003</v>
      </c>
      <c r="W10898">
        <v>47.118155620000003</v>
      </c>
      <c r="X10898">
        <v>2.1223241590000002</v>
      </c>
      <c r="Y10898">
        <v>2.1223241590000002</v>
      </c>
    </row>
    <row r="10899" spans="1:25" x14ac:dyDescent="0.3">
      <c r="A10899" s="2">
        <v>45980</v>
      </c>
      <c r="B10899" t="s">
        <v>52</v>
      </c>
      <c r="C10899">
        <v>1336</v>
      </c>
      <c r="D10899">
        <v>13</v>
      </c>
      <c r="E10899">
        <v>0.54600000000000004</v>
      </c>
      <c r="F10899">
        <v>0.97299999999999998</v>
      </c>
      <c r="G10899">
        <v>7.1</v>
      </c>
      <c r="H10899">
        <v>7.1</v>
      </c>
      <c r="I10899" t="s">
        <v>149</v>
      </c>
      <c r="J10899">
        <v>1</v>
      </c>
      <c r="K10899">
        <v>1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13.88</v>
      </c>
      <c r="S10899">
        <v>13.88</v>
      </c>
      <c r="T10899">
        <v>13.88</v>
      </c>
      <c r="U10899">
        <v>13.88</v>
      </c>
      <c r="V10899">
        <v>51.15273775</v>
      </c>
      <c r="W10899">
        <v>51.15273775</v>
      </c>
      <c r="X10899">
        <v>1.9549295769999999</v>
      </c>
      <c r="Y10899">
        <v>1.9549295769999999</v>
      </c>
    </row>
    <row r="10900" spans="1:25" x14ac:dyDescent="0.3">
      <c r="A10900" s="2">
        <v>45980</v>
      </c>
      <c r="B10900" t="s">
        <v>52</v>
      </c>
      <c r="C10900">
        <v>295</v>
      </c>
      <c r="D10900">
        <v>6</v>
      </c>
      <c r="E10900">
        <v>0.38800000000000001</v>
      </c>
      <c r="F10900">
        <v>2.0339999999999998</v>
      </c>
      <c r="G10900">
        <v>2.33</v>
      </c>
      <c r="H10900">
        <v>2.33</v>
      </c>
      <c r="I10900" t="s">
        <v>149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X10900">
        <v>0</v>
      </c>
      <c r="Y10900">
        <v>0</v>
      </c>
    </row>
    <row r="10901" spans="1:25" x14ac:dyDescent="0.3">
      <c r="A10901" s="2">
        <v>45980</v>
      </c>
      <c r="B10901" t="s">
        <v>52</v>
      </c>
      <c r="C10901">
        <v>2767</v>
      </c>
      <c r="D10901">
        <v>28</v>
      </c>
      <c r="E10901">
        <v>0.29899999999999999</v>
      </c>
      <c r="F10901">
        <v>1.012</v>
      </c>
      <c r="G10901">
        <v>8.3699999999999992</v>
      </c>
      <c r="H10901">
        <v>8.3699999999999992</v>
      </c>
      <c r="I10901" t="s">
        <v>149</v>
      </c>
      <c r="J10901">
        <v>1</v>
      </c>
      <c r="K10901">
        <v>1</v>
      </c>
      <c r="L10901">
        <v>1</v>
      </c>
      <c r="M10901">
        <v>1</v>
      </c>
      <c r="N10901">
        <v>1</v>
      </c>
      <c r="O10901">
        <v>1</v>
      </c>
      <c r="P10901">
        <v>1</v>
      </c>
      <c r="Q10901">
        <v>1</v>
      </c>
      <c r="R10901">
        <v>27.59</v>
      </c>
      <c r="S10901">
        <v>27.59</v>
      </c>
      <c r="T10901">
        <v>27.59</v>
      </c>
      <c r="U10901">
        <v>27.59</v>
      </c>
      <c r="V10901">
        <v>30.337078649999999</v>
      </c>
      <c r="W10901">
        <v>30.337078649999999</v>
      </c>
      <c r="X10901">
        <v>3.296296296</v>
      </c>
      <c r="Y10901">
        <v>3.296296296</v>
      </c>
    </row>
    <row r="10902" spans="1:25" x14ac:dyDescent="0.3">
      <c r="A10902" s="2">
        <v>45980</v>
      </c>
      <c r="B10902" t="s">
        <v>112</v>
      </c>
      <c r="C10902">
        <v>83</v>
      </c>
      <c r="D10902">
        <v>1</v>
      </c>
      <c r="E10902">
        <v>1.26</v>
      </c>
      <c r="F10902">
        <v>1.2050000000000001</v>
      </c>
      <c r="G10902">
        <v>1.26</v>
      </c>
      <c r="H10902">
        <v>1.26</v>
      </c>
      <c r="I10902" t="s">
        <v>149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X10902">
        <v>0</v>
      </c>
      <c r="Y10902">
        <v>0</v>
      </c>
    </row>
    <row r="10903" spans="1:25" x14ac:dyDescent="0.3">
      <c r="A10903" s="2">
        <v>45980</v>
      </c>
      <c r="B10903" t="s">
        <v>15</v>
      </c>
      <c r="C10903">
        <v>127</v>
      </c>
      <c r="D10903">
        <v>0</v>
      </c>
      <c r="F10903">
        <v>0</v>
      </c>
      <c r="G10903">
        <v>0</v>
      </c>
      <c r="H10903">
        <v>0</v>
      </c>
      <c r="I10903" t="s">
        <v>149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</row>
    <row r="10904" spans="1:25" x14ac:dyDescent="0.3">
      <c r="A10904" s="2">
        <v>45980</v>
      </c>
      <c r="B10904" t="s">
        <v>112</v>
      </c>
      <c r="C10904">
        <v>524</v>
      </c>
      <c r="D10904">
        <v>6</v>
      </c>
      <c r="E10904">
        <v>1.5</v>
      </c>
      <c r="F10904">
        <v>1.145</v>
      </c>
      <c r="G10904">
        <v>9</v>
      </c>
      <c r="H10904">
        <v>9</v>
      </c>
      <c r="I10904" t="s">
        <v>149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X10904">
        <v>0</v>
      </c>
      <c r="Y10904">
        <v>0</v>
      </c>
    </row>
    <row r="10905" spans="1:25" x14ac:dyDescent="0.3">
      <c r="A10905" s="2">
        <v>45980</v>
      </c>
      <c r="B10905" t="s">
        <v>15</v>
      </c>
      <c r="C10905">
        <v>130</v>
      </c>
      <c r="D10905">
        <v>0</v>
      </c>
      <c r="F10905">
        <v>0</v>
      </c>
      <c r="G10905">
        <v>0</v>
      </c>
      <c r="H10905">
        <v>0</v>
      </c>
      <c r="I10905" t="s">
        <v>149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</row>
    <row r="10906" spans="1:25" x14ac:dyDescent="0.3">
      <c r="A10906" s="2">
        <v>45980</v>
      </c>
      <c r="B10906" t="s">
        <v>15</v>
      </c>
      <c r="C10906">
        <v>64</v>
      </c>
      <c r="D10906">
        <v>2</v>
      </c>
      <c r="E10906">
        <v>0.72</v>
      </c>
      <c r="F10906">
        <v>3.125</v>
      </c>
      <c r="G10906">
        <v>1.44</v>
      </c>
      <c r="H10906">
        <v>1.44</v>
      </c>
      <c r="I10906" t="s">
        <v>149</v>
      </c>
      <c r="J10906">
        <v>0</v>
      </c>
      <c r="K10906">
        <v>2</v>
      </c>
      <c r="L10906">
        <v>2</v>
      </c>
      <c r="M10906">
        <v>2</v>
      </c>
      <c r="N10906">
        <v>0</v>
      </c>
      <c r="O10906">
        <v>2</v>
      </c>
      <c r="P10906">
        <v>2</v>
      </c>
      <c r="Q10906">
        <v>2</v>
      </c>
      <c r="R10906">
        <v>0</v>
      </c>
      <c r="S10906">
        <v>228.8</v>
      </c>
      <c r="T10906">
        <v>228.8</v>
      </c>
      <c r="U10906">
        <v>228.8</v>
      </c>
      <c r="V10906">
        <v>0.62937062939999999</v>
      </c>
      <c r="W10906">
        <v>0.62937062939999999</v>
      </c>
      <c r="X10906">
        <v>158.88888890000001</v>
      </c>
      <c r="Y10906">
        <v>158.88888890000001</v>
      </c>
    </row>
    <row r="10907" spans="1:25" x14ac:dyDescent="0.3">
      <c r="A10907" s="2">
        <v>45980</v>
      </c>
      <c r="B10907" t="s">
        <v>112</v>
      </c>
      <c r="C10907">
        <v>245</v>
      </c>
      <c r="D10907">
        <v>3</v>
      </c>
      <c r="E10907">
        <v>1.24</v>
      </c>
      <c r="F10907">
        <v>1.224</v>
      </c>
      <c r="G10907">
        <v>3.72</v>
      </c>
      <c r="H10907">
        <v>3.72</v>
      </c>
      <c r="I10907" t="s">
        <v>149</v>
      </c>
      <c r="J10907">
        <v>1</v>
      </c>
      <c r="K10907">
        <v>1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  <c r="R10907">
        <v>42.49</v>
      </c>
      <c r="S10907">
        <v>42.49</v>
      </c>
      <c r="T10907">
        <v>42.49</v>
      </c>
      <c r="U10907">
        <v>42.49</v>
      </c>
      <c r="V10907">
        <v>8.7550011770000005</v>
      </c>
      <c r="W10907">
        <v>8.7550011770000005</v>
      </c>
      <c r="X10907">
        <v>11.422043009999999</v>
      </c>
      <c r="Y10907">
        <v>11.422043009999999</v>
      </c>
    </row>
    <row r="10908" spans="1:25" x14ac:dyDescent="0.3">
      <c r="A10908" s="2">
        <v>45980</v>
      </c>
      <c r="B10908" t="s">
        <v>15</v>
      </c>
      <c r="C10908">
        <v>116</v>
      </c>
      <c r="D10908">
        <v>0</v>
      </c>
      <c r="F10908">
        <v>0</v>
      </c>
      <c r="G10908">
        <v>0</v>
      </c>
      <c r="H10908">
        <v>0</v>
      </c>
      <c r="I10908" t="s">
        <v>149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</row>
    <row r="10909" spans="1:25" x14ac:dyDescent="0.3">
      <c r="A10909" s="2">
        <v>45980</v>
      </c>
      <c r="B10909" t="s">
        <v>112</v>
      </c>
      <c r="C10909">
        <v>1097</v>
      </c>
      <c r="D10909">
        <v>8</v>
      </c>
      <c r="E10909">
        <v>0.77800000000000002</v>
      </c>
      <c r="F10909">
        <v>0.72899999999999998</v>
      </c>
      <c r="G10909">
        <v>6.22</v>
      </c>
      <c r="H10909">
        <v>6.22</v>
      </c>
      <c r="I10909" t="s">
        <v>149</v>
      </c>
      <c r="J10909">
        <v>3</v>
      </c>
      <c r="K10909">
        <v>3</v>
      </c>
      <c r="L10909">
        <v>3</v>
      </c>
      <c r="M10909">
        <v>3</v>
      </c>
      <c r="N10909">
        <v>3</v>
      </c>
      <c r="O10909">
        <v>3</v>
      </c>
      <c r="P10909">
        <v>3</v>
      </c>
      <c r="Q10909">
        <v>3</v>
      </c>
      <c r="R10909">
        <v>78.25</v>
      </c>
      <c r="S10909">
        <v>78.25</v>
      </c>
      <c r="T10909">
        <v>78.25</v>
      </c>
      <c r="U10909">
        <v>78.25</v>
      </c>
      <c r="V10909">
        <v>7.9488817889999996</v>
      </c>
      <c r="W10909">
        <v>7.9488817889999996</v>
      </c>
      <c r="X10909">
        <v>12.580385850000001</v>
      </c>
      <c r="Y10909">
        <v>12.580385850000001</v>
      </c>
    </row>
    <row r="10910" spans="1:25" x14ac:dyDescent="0.3">
      <c r="A10910" s="2">
        <v>45980</v>
      </c>
      <c r="B10910" t="s">
        <v>100</v>
      </c>
      <c r="C10910">
        <v>4</v>
      </c>
      <c r="D10910">
        <v>0</v>
      </c>
      <c r="F10910">
        <v>0</v>
      </c>
      <c r="G10910">
        <v>0</v>
      </c>
      <c r="H10910">
        <v>0</v>
      </c>
      <c r="I10910" t="s">
        <v>149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</row>
    <row r="10911" spans="1:25" x14ac:dyDescent="0.3">
      <c r="A10911" s="2">
        <v>45980</v>
      </c>
      <c r="B10911" t="s">
        <v>54</v>
      </c>
      <c r="C10911">
        <v>2146</v>
      </c>
      <c r="D10911">
        <v>16</v>
      </c>
      <c r="E10911">
        <v>1.0429999999999999</v>
      </c>
      <c r="F10911">
        <v>0.746</v>
      </c>
      <c r="G10911">
        <v>16.68</v>
      </c>
      <c r="H10911">
        <v>16.68</v>
      </c>
      <c r="I10911" t="s">
        <v>149</v>
      </c>
      <c r="J10911">
        <v>3</v>
      </c>
      <c r="K10911">
        <v>3</v>
      </c>
      <c r="L10911">
        <v>3</v>
      </c>
      <c r="M10911">
        <v>3</v>
      </c>
      <c r="N10911">
        <v>4</v>
      </c>
      <c r="O10911">
        <v>4</v>
      </c>
      <c r="P10911">
        <v>4</v>
      </c>
      <c r="Q10911">
        <v>4</v>
      </c>
      <c r="R10911">
        <v>123.17</v>
      </c>
      <c r="S10911">
        <v>123.17</v>
      </c>
      <c r="T10911">
        <v>123.17</v>
      </c>
      <c r="U10911">
        <v>123.17</v>
      </c>
      <c r="V10911">
        <v>13.542258670000001</v>
      </c>
      <c r="W10911">
        <v>13.542258670000001</v>
      </c>
      <c r="X10911">
        <v>7.3842925660000001</v>
      </c>
      <c r="Y10911">
        <v>7.3842925660000001</v>
      </c>
    </row>
    <row r="10912" spans="1:25" x14ac:dyDescent="0.3">
      <c r="A10912" s="2">
        <v>45980</v>
      </c>
      <c r="B10912" t="s">
        <v>60</v>
      </c>
      <c r="C10912">
        <v>1248</v>
      </c>
      <c r="D10912">
        <v>17</v>
      </c>
      <c r="E10912">
        <v>1.0149999999999999</v>
      </c>
      <c r="F10912">
        <v>1.3620000000000001</v>
      </c>
      <c r="G10912">
        <v>17.25</v>
      </c>
      <c r="H10912">
        <v>17.25</v>
      </c>
      <c r="I10912" t="s">
        <v>149</v>
      </c>
      <c r="J10912">
        <v>2</v>
      </c>
      <c r="K10912">
        <v>2</v>
      </c>
      <c r="L10912">
        <v>2</v>
      </c>
      <c r="M10912">
        <v>2</v>
      </c>
      <c r="N10912">
        <v>2</v>
      </c>
      <c r="O10912">
        <v>2</v>
      </c>
      <c r="P10912">
        <v>2</v>
      </c>
      <c r="Q10912">
        <v>2</v>
      </c>
      <c r="R10912">
        <v>59.76</v>
      </c>
      <c r="S10912">
        <v>59.76</v>
      </c>
      <c r="T10912">
        <v>59.76</v>
      </c>
      <c r="U10912">
        <v>59.76</v>
      </c>
      <c r="V10912">
        <v>28.865461849999999</v>
      </c>
      <c r="W10912">
        <v>28.865461849999999</v>
      </c>
      <c r="X10912">
        <v>3.464347826</v>
      </c>
      <c r="Y10912">
        <v>3.464347826</v>
      </c>
    </row>
    <row r="10913" spans="1:25" x14ac:dyDescent="0.3">
      <c r="A10913" s="2">
        <v>45980</v>
      </c>
      <c r="B10913" t="s">
        <v>60</v>
      </c>
      <c r="C10913">
        <v>2118</v>
      </c>
      <c r="D10913">
        <v>11</v>
      </c>
      <c r="E10913">
        <v>0.84499999999999997</v>
      </c>
      <c r="F10913">
        <v>0.51900000000000002</v>
      </c>
      <c r="G10913">
        <v>9.3000000000000007</v>
      </c>
      <c r="H10913">
        <v>9.3000000000000007</v>
      </c>
      <c r="I10913" t="s">
        <v>149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X10913">
        <v>0</v>
      </c>
      <c r="Y10913">
        <v>0</v>
      </c>
    </row>
    <row r="10914" spans="1:25" x14ac:dyDescent="0.3">
      <c r="A10914" s="2">
        <v>45980</v>
      </c>
      <c r="B10914" t="s">
        <v>100</v>
      </c>
      <c r="C10914">
        <v>12</v>
      </c>
      <c r="D10914">
        <v>0</v>
      </c>
      <c r="F10914">
        <v>0</v>
      </c>
      <c r="G10914">
        <v>0</v>
      </c>
      <c r="H10914">
        <v>0</v>
      </c>
      <c r="I10914" t="s">
        <v>149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</row>
    <row r="10915" spans="1:25" x14ac:dyDescent="0.3">
      <c r="A10915" s="2">
        <v>45980</v>
      </c>
      <c r="B10915" t="s">
        <v>54</v>
      </c>
      <c r="C10915">
        <v>3835</v>
      </c>
      <c r="D10915">
        <v>18</v>
      </c>
      <c r="E10915">
        <v>0.94299999999999995</v>
      </c>
      <c r="F10915">
        <v>0.46899999999999997</v>
      </c>
      <c r="G10915">
        <v>16.98</v>
      </c>
      <c r="H10915">
        <v>16.98</v>
      </c>
      <c r="I10915" t="s">
        <v>149</v>
      </c>
      <c r="J10915">
        <v>4</v>
      </c>
      <c r="K10915">
        <v>4</v>
      </c>
      <c r="L10915">
        <v>4</v>
      </c>
      <c r="M10915">
        <v>4</v>
      </c>
      <c r="N10915">
        <v>4</v>
      </c>
      <c r="O10915">
        <v>4</v>
      </c>
      <c r="P10915">
        <v>4</v>
      </c>
      <c r="Q10915">
        <v>4</v>
      </c>
      <c r="R10915">
        <v>124.35</v>
      </c>
      <c r="S10915">
        <v>124.35</v>
      </c>
      <c r="T10915">
        <v>124.35</v>
      </c>
      <c r="U10915">
        <v>124.35</v>
      </c>
      <c r="V10915">
        <v>13.655006029999999</v>
      </c>
      <c r="W10915">
        <v>13.655006029999999</v>
      </c>
      <c r="X10915">
        <v>7.3233215549999997</v>
      </c>
      <c r="Y10915">
        <v>7.3233215549999997</v>
      </c>
    </row>
    <row r="10916" spans="1:25" x14ac:dyDescent="0.3">
      <c r="A10916" s="2">
        <v>45980</v>
      </c>
      <c r="B10916" t="s">
        <v>100</v>
      </c>
      <c r="C10916">
        <v>7</v>
      </c>
      <c r="D10916">
        <v>0</v>
      </c>
      <c r="F10916">
        <v>0</v>
      </c>
      <c r="G10916">
        <v>0</v>
      </c>
      <c r="H10916">
        <v>0</v>
      </c>
      <c r="I10916" t="s">
        <v>149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</row>
    <row r="10917" spans="1:25" x14ac:dyDescent="0.3">
      <c r="A10917" s="2">
        <v>45980</v>
      </c>
      <c r="B10917" t="s">
        <v>54</v>
      </c>
      <c r="C10917">
        <v>368</v>
      </c>
      <c r="D10917">
        <v>1</v>
      </c>
      <c r="E10917">
        <v>0.82</v>
      </c>
      <c r="F10917">
        <v>0.27200000000000002</v>
      </c>
      <c r="G10917">
        <v>0.82</v>
      </c>
      <c r="H10917">
        <v>0.82</v>
      </c>
      <c r="I10917" t="s">
        <v>149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X10917">
        <v>0</v>
      </c>
      <c r="Y10917">
        <v>0</v>
      </c>
    </row>
    <row r="10918" spans="1:25" x14ac:dyDescent="0.3">
      <c r="A10918" s="2">
        <v>45980</v>
      </c>
      <c r="B10918" t="s">
        <v>60</v>
      </c>
      <c r="C10918">
        <v>585</v>
      </c>
      <c r="D10918">
        <v>5</v>
      </c>
      <c r="E10918">
        <v>0.81399999999999995</v>
      </c>
      <c r="F10918">
        <v>0.85499999999999998</v>
      </c>
      <c r="G10918">
        <v>4.07</v>
      </c>
      <c r="H10918">
        <v>4.07</v>
      </c>
      <c r="I10918" t="s">
        <v>149</v>
      </c>
      <c r="J10918">
        <v>2</v>
      </c>
      <c r="K10918">
        <v>2</v>
      </c>
      <c r="L10918">
        <v>2</v>
      </c>
      <c r="M10918">
        <v>2</v>
      </c>
      <c r="N10918">
        <v>2</v>
      </c>
      <c r="O10918">
        <v>2</v>
      </c>
      <c r="P10918">
        <v>2</v>
      </c>
      <c r="Q10918">
        <v>2</v>
      </c>
      <c r="R10918">
        <v>52.76</v>
      </c>
      <c r="S10918">
        <v>52.76</v>
      </c>
      <c r="T10918">
        <v>52.76</v>
      </c>
      <c r="U10918">
        <v>52.76</v>
      </c>
      <c r="V10918">
        <v>7.7141774070000002</v>
      </c>
      <c r="W10918">
        <v>7.7141774070000002</v>
      </c>
      <c r="X10918">
        <v>12.963144959999999</v>
      </c>
      <c r="Y10918">
        <v>12.963144959999999</v>
      </c>
    </row>
    <row r="10919" spans="1:25" x14ac:dyDescent="0.3">
      <c r="A10919" s="2">
        <v>45980</v>
      </c>
      <c r="B10919" t="s">
        <v>54</v>
      </c>
      <c r="C10919">
        <v>9903</v>
      </c>
      <c r="D10919">
        <v>19</v>
      </c>
      <c r="E10919">
        <v>0.68799999999999994</v>
      </c>
      <c r="F10919">
        <v>0.192</v>
      </c>
      <c r="G10919">
        <v>13.07</v>
      </c>
      <c r="H10919">
        <v>13.07</v>
      </c>
      <c r="I10919" t="s">
        <v>149</v>
      </c>
      <c r="J10919">
        <v>3</v>
      </c>
      <c r="K10919">
        <v>5</v>
      </c>
      <c r="L10919">
        <v>5</v>
      </c>
      <c r="M10919">
        <v>5</v>
      </c>
      <c r="N10919">
        <v>3</v>
      </c>
      <c r="O10919">
        <v>5</v>
      </c>
      <c r="P10919">
        <v>5</v>
      </c>
      <c r="Q10919">
        <v>5</v>
      </c>
      <c r="R10919">
        <v>68.64</v>
      </c>
      <c r="S10919">
        <v>127.4</v>
      </c>
      <c r="T10919">
        <v>127.4</v>
      </c>
      <c r="U10919">
        <v>127.4</v>
      </c>
      <c r="V10919">
        <v>10.259026690000001</v>
      </c>
      <c r="W10919">
        <v>10.259026690000001</v>
      </c>
      <c r="X10919">
        <v>9.7475133889999999</v>
      </c>
      <c r="Y10919">
        <v>9.7475133889999999</v>
      </c>
    </row>
    <row r="10920" spans="1:25" x14ac:dyDescent="0.3">
      <c r="A10920" s="2">
        <v>45980</v>
      </c>
      <c r="B10920" t="s">
        <v>100</v>
      </c>
      <c r="C10920">
        <v>40</v>
      </c>
      <c r="D10920">
        <v>0</v>
      </c>
      <c r="F10920">
        <v>0</v>
      </c>
      <c r="G10920">
        <v>0</v>
      </c>
      <c r="H10920">
        <v>0</v>
      </c>
      <c r="I10920" t="s">
        <v>149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</row>
    <row r="10921" spans="1:25" x14ac:dyDescent="0.3">
      <c r="A10921" s="2">
        <v>45980</v>
      </c>
      <c r="B10921" t="s">
        <v>60</v>
      </c>
      <c r="C10921">
        <v>3268</v>
      </c>
      <c r="D10921">
        <v>16</v>
      </c>
      <c r="E10921">
        <v>0.55500000000000005</v>
      </c>
      <c r="F10921">
        <v>0.49</v>
      </c>
      <c r="G10921">
        <v>8.8800000000000008</v>
      </c>
      <c r="H10921">
        <v>8.8800000000000008</v>
      </c>
      <c r="I10921" t="s">
        <v>149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X10921">
        <v>0</v>
      </c>
      <c r="Y10921">
        <v>0</v>
      </c>
    </row>
    <row r="10922" spans="1:25" x14ac:dyDescent="0.3">
      <c r="A10922" s="2">
        <v>45980</v>
      </c>
      <c r="B10922" t="s">
        <v>48</v>
      </c>
      <c r="C10922">
        <v>314</v>
      </c>
      <c r="D10922">
        <v>5</v>
      </c>
      <c r="E10922">
        <v>1.556</v>
      </c>
      <c r="F10922">
        <v>1.5920000000000001</v>
      </c>
      <c r="G10922">
        <v>7.78</v>
      </c>
      <c r="H10922">
        <v>7.78</v>
      </c>
      <c r="I10922" t="s">
        <v>149</v>
      </c>
      <c r="J10922">
        <v>2</v>
      </c>
      <c r="K10922">
        <v>3</v>
      </c>
      <c r="L10922">
        <v>3</v>
      </c>
      <c r="M10922">
        <v>3</v>
      </c>
      <c r="N10922">
        <v>2</v>
      </c>
      <c r="O10922">
        <v>3</v>
      </c>
      <c r="P10922">
        <v>3</v>
      </c>
      <c r="Q10922">
        <v>3</v>
      </c>
      <c r="R10922">
        <v>56.98</v>
      </c>
      <c r="S10922">
        <v>85.47</v>
      </c>
      <c r="T10922">
        <v>85.47</v>
      </c>
      <c r="U10922">
        <v>85.47</v>
      </c>
      <c r="V10922">
        <v>9.1026091030000007</v>
      </c>
      <c r="W10922">
        <v>9.1026091030000007</v>
      </c>
      <c r="X10922">
        <v>10.985861180000001</v>
      </c>
      <c r="Y10922">
        <v>10.985861180000001</v>
      </c>
    </row>
    <row r="10923" spans="1:25" x14ac:dyDescent="0.3">
      <c r="A10923" s="2">
        <v>45980</v>
      </c>
      <c r="B10923" t="s">
        <v>48</v>
      </c>
      <c r="C10923">
        <v>407</v>
      </c>
      <c r="D10923">
        <v>4</v>
      </c>
      <c r="E10923">
        <v>0.88300000000000001</v>
      </c>
      <c r="F10923">
        <v>0.98299999999999998</v>
      </c>
      <c r="G10923">
        <v>3.53</v>
      </c>
      <c r="H10923">
        <v>3.53</v>
      </c>
      <c r="I10923" t="s">
        <v>149</v>
      </c>
      <c r="J10923">
        <v>1</v>
      </c>
      <c r="K10923">
        <v>2</v>
      </c>
      <c r="L10923">
        <v>2</v>
      </c>
      <c r="M10923">
        <v>2</v>
      </c>
      <c r="N10923">
        <v>1</v>
      </c>
      <c r="O10923">
        <v>3</v>
      </c>
      <c r="P10923">
        <v>3</v>
      </c>
      <c r="Q10923">
        <v>3</v>
      </c>
      <c r="R10923">
        <v>36.979999999999997</v>
      </c>
      <c r="S10923">
        <v>93.96</v>
      </c>
      <c r="T10923">
        <v>93.96</v>
      </c>
      <c r="U10923">
        <v>93.96</v>
      </c>
      <c r="V10923">
        <v>3.756917837</v>
      </c>
      <c r="W10923">
        <v>3.756917837</v>
      </c>
      <c r="X10923">
        <v>26.617563740000001</v>
      </c>
      <c r="Y10923">
        <v>26.617563740000001</v>
      </c>
    </row>
    <row r="10924" spans="1:25" x14ac:dyDescent="0.3">
      <c r="A10924" s="2">
        <v>45980</v>
      </c>
      <c r="B10924" t="s">
        <v>48</v>
      </c>
      <c r="C10924">
        <v>352</v>
      </c>
      <c r="D10924">
        <v>6</v>
      </c>
      <c r="E10924">
        <v>1.9450000000000001</v>
      </c>
      <c r="F10924">
        <v>1.7050000000000001</v>
      </c>
      <c r="G10924">
        <v>11.67</v>
      </c>
      <c r="H10924">
        <v>11.67</v>
      </c>
      <c r="I10924" t="s">
        <v>149</v>
      </c>
      <c r="J10924">
        <v>2</v>
      </c>
      <c r="K10924">
        <v>2</v>
      </c>
      <c r="L10924">
        <v>2</v>
      </c>
      <c r="M10924">
        <v>2</v>
      </c>
      <c r="N10924">
        <v>4</v>
      </c>
      <c r="O10924">
        <v>4</v>
      </c>
      <c r="P10924">
        <v>4</v>
      </c>
      <c r="Q10924">
        <v>4</v>
      </c>
      <c r="R10924">
        <v>113.96</v>
      </c>
      <c r="S10924">
        <v>113.96</v>
      </c>
      <c r="T10924">
        <v>113.96</v>
      </c>
      <c r="U10924">
        <v>113.96</v>
      </c>
      <c r="V10924">
        <v>10.24043524</v>
      </c>
      <c r="W10924">
        <v>10.24043524</v>
      </c>
      <c r="X10924">
        <v>9.7652099400000001</v>
      </c>
      <c r="Y10924">
        <v>9.7652099400000001</v>
      </c>
    </row>
    <row r="10925" spans="1:25" x14ac:dyDescent="0.3">
      <c r="A10925" s="2">
        <v>45980</v>
      </c>
      <c r="B10925" t="s">
        <v>48</v>
      </c>
      <c r="C10925">
        <v>1739</v>
      </c>
      <c r="D10925">
        <v>4</v>
      </c>
      <c r="E10925">
        <v>0.75800000000000001</v>
      </c>
      <c r="F10925">
        <v>0.23</v>
      </c>
      <c r="G10925">
        <v>3.03</v>
      </c>
      <c r="H10925">
        <v>3.03</v>
      </c>
      <c r="I10925" t="s">
        <v>149</v>
      </c>
      <c r="J10925">
        <v>1</v>
      </c>
      <c r="K10925">
        <v>1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28.49</v>
      </c>
      <c r="S10925">
        <v>28.49</v>
      </c>
      <c r="T10925">
        <v>28.49</v>
      </c>
      <c r="U10925">
        <v>28.49</v>
      </c>
      <c r="V10925">
        <v>10.63531064</v>
      </c>
      <c r="W10925">
        <v>10.63531064</v>
      </c>
      <c r="X10925">
        <v>9.4026402640000004</v>
      </c>
      <c r="Y10925">
        <v>9.4026402640000004</v>
      </c>
    </row>
    <row r="10926" spans="1:25" x14ac:dyDescent="0.3">
      <c r="A10926" s="2">
        <v>45980</v>
      </c>
      <c r="B10926" t="s">
        <v>19</v>
      </c>
      <c r="C10926">
        <v>15</v>
      </c>
      <c r="D10926">
        <v>0</v>
      </c>
      <c r="F10926">
        <v>0</v>
      </c>
      <c r="G10926">
        <v>0</v>
      </c>
      <c r="H10926">
        <v>0</v>
      </c>
      <c r="I10926" t="s">
        <v>149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</row>
    <row r="10927" spans="1:25" x14ac:dyDescent="0.3">
      <c r="A10927" s="2">
        <v>45980</v>
      </c>
      <c r="B10927" t="s">
        <v>90</v>
      </c>
      <c r="C10927">
        <v>5</v>
      </c>
      <c r="D10927">
        <v>0</v>
      </c>
      <c r="F10927">
        <v>0</v>
      </c>
      <c r="G10927">
        <v>0</v>
      </c>
      <c r="H10927">
        <v>0</v>
      </c>
      <c r="I10927" t="s">
        <v>149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</row>
    <row r="10928" spans="1:25" x14ac:dyDescent="0.3">
      <c r="A10928" s="2">
        <v>45980</v>
      </c>
      <c r="B10928" t="s">
        <v>19</v>
      </c>
      <c r="C10928">
        <v>34</v>
      </c>
      <c r="D10928">
        <v>0</v>
      </c>
      <c r="F10928">
        <v>0</v>
      </c>
      <c r="G10928">
        <v>0</v>
      </c>
      <c r="H10928">
        <v>0</v>
      </c>
      <c r="I10928" t="s">
        <v>149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</row>
    <row r="10929" spans="1:25" x14ac:dyDescent="0.3">
      <c r="A10929" s="2">
        <v>45980</v>
      </c>
      <c r="B10929" t="s">
        <v>90</v>
      </c>
      <c r="C10929">
        <v>28</v>
      </c>
      <c r="D10929">
        <v>2</v>
      </c>
      <c r="E10929">
        <v>0.94499999999999995</v>
      </c>
      <c r="F10929">
        <v>7.1429999999999998</v>
      </c>
      <c r="G10929">
        <v>1.89</v>
      </c>
      <c r="H10929">
        <v>1.89</v>
      </c>
      <c r="I10929" t="s">
        <v>149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X10929">
        <v>0</v>
      </c>
      <c r="Y10929">
        <v>0</v>
      </c>
    </row>
    <row r="10930" spans="1:25" x14ac:dyDescent="0.3">
      <c r="A10930" s="2">
        <v>45980</v>
      </c>
      <c r="B10930" t="s">
        <v>19</v>
      </c>
      <c r="C10930">
        <v>24</v>
      </c>
      <c r="D10930">
        <v>0</v>
      </c>
      <c r="F10930">
        <v>0</v>
      </c>
      <c r="G10930">
        <v>0</v>
      </c>
      <c r="H10930">
        <v>0</v>
      </c>
      <c r="I10930" t="s">
        <v>149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</row>
    <row r="10931" spans="1:25" x14ac:dyDescent="0.3">
      <c r="A10931" s="2">
        <v>45980</v>
      </c>
      <c r="B10931" t="s">
        <v>90</v>
      </c>
      <c r="C10931">
        <v>7</v>
      </c>
      <c r="D10931">
        <v>0</v>
      </c>
      <c r="F10931">
        <v>0</v>
      </c>
      <c r="G10931">
        <v>0</v>
      </c>
      <c r="H10931">
        <v>0</v>
      </c>
      <c r="I10931" t="s">
        <v>149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</row>
    <row r="10932" spans="1:25" x14ac:dyDescent="0.3">
      <c r="A10932" s="2">
        <v>45980</v>
      </c>
      <c r="B10932" t="s">
        <v>19</v>
      </c>
      <c r="C10932">
        <v>294</v>
      </c>
      <c r="D10932">
        <v>0</v>
      </c>
      <c r="F10932">
        <v>0</v>
      </c>
      <c r="G10932">
        <v>0</v>
      </c>
      <c r="H10932">
        <v>0</v>
      </c>
      <c r="I10932" t="s">
        <v>149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</row>
    <row r="10933" spans="1:25" x14ac:dyDescent="0.3">
      <c r="A10933" s="2">
        <v>45980</v>
      </c>
      <c r="B10933" t="s">
        <v>90</v>
      </c>
      <c r="C10933">
        <v>25</v>
      </c>
      <c r="D10933">
        <v>3</v>
      </c>
      <c r="E10933">
        <v>0.44</v>
      </c>
      <c r="F10933">
        <v>12</v>
      </c>
      <c r="G10933">
        <v>1.32</v>
      </c>
      <c r="H10933">
        <v>1.32</v>
      </c>
      <c r="I10933" t="s">
        <v>149</v>
      </c>
      <c r="J10933">
        <v>1</v>
      </c>
      <c r="K10933">
        <v>1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11.49</v>
      </c>
      <c r="S10933">
        <v>11.49</v>
      </c>
      <c r="T10933">
        <v>11.49</v>
      </c>
      <c r="U10933">
        <v>11.49</v>
      </c>
      <c r="V10933">
        <v>11.488250649999999</v>
      </c>
      <c r="W10933">
        <v>11.488250649999999</v>
      </c>
      <c r="X10933">
        <v>8.7045454549999999</v>
      </c>
      <c r="Y10933">
        <v>8.7045454549999999</v>
      </c>
    </row>
    <row r="10934" spans="1:25" x14ac:dyDescent="0.3">
      <c r="A10934" s="2">
        <v>45980</v>
      </c>
      <c r="B10934" t="s">
        <v>58</v>
      </c>
      <c r="C10934">
        <v>970</v>
      </c>
      <c r="D10934">
        <v>14</v>
      </c>
      <c r="E10934">
        <v>1.218</v>
      </c>
      <c r="F10934">
        <v>1.4430000000000001</v>
      </c>
      <c r="G10934">
        <v>17.05</v>
      </c>
      <c r="H10934">
        <v>17.05</v>
      </c>
      <c r="I10934" t="s">
        <v>149</v>
      </c>
      <c r="J10934">
        <v>5</v>
      </c>
      <c r="K10934">
        <v>6</v>
      </c>
      <c r="L10934">
        <v>6</v>
      </c>
      <c r="M10934">
        <v>6</v>
      </c>
      <c r="N10934">
        <v>5</v>
      </c>
      <c r="O10934">
        <v>6</v>
      </c>
      <c r="P10934">
        <v>6</v>
      </c>
      <c r="Q10934">
        <v>6</v>
      </c>
      <c r="R10934">
        <v>94.84</v>
      </c>
      <c r="S10934">
        <v>106.33</v>
      </c>
      <c r="T10934">
        <v>106.33</v>
      </c>
      <c r="U10934">
        <v>106.33</v>
      </c>
      <c r="V10934">
        <v>16.034985420000002</v>
      </c>
      <c r="W10934">
        <v>16.034985420000002</v>
      </c>
      <c r="X10934">
        <v>6.2363636360000001</v>
      </c>
      <c r="Y10934">
        <v>6.2363636360000001</v>
      </c>
    </row>
    <row r="10935" spans="1:25" x14ac:dyDescent="0.3">
      <c r="A10935" s="2">
        <v>45980</v>
      </c>
      <c r="B10935" t="s">
        <v>110</v>
      </c>
      <c r="C10935">
        <v>564</v>
      </c>
      <c r="D10935">
        <v>6</v>
      </c>
      <c r="E10935">
        <v>1.577</v>
      </c>
      <c r="F10935">
        <v>1.0640000000000001</v>
      </c>
      <c r="G10935">
        <v>9.4600000000000009</v>
      </c>
      <c r="H10935">
        <v>9.4600000000000009</v>
      </c>
      <c r="I10935" t="s">
        <v>149</v>
      </c>
      <c r="J10935">
        <v>0</v>
      </c>
      <c r="K10935">
        <v>1</v>
      </c>
      <c r="L10935">
        <v>1</v>
      </c>
      <c r="M10935">
        <v>1</v>
      </c>
      <c r="N10935">
        <v>0</v>
      </c>
      <c r="O10935">
        <v>1</v>
      </c>
      <c r="P10935">
        <v>1</v>
      </c>
      <c r="Q10935">
        <v>1</v>
      </c>
      <c r="R10935">
        <v>0</v>
      </c>
      <c r="S10935">
        <v>34.49</v>
      </c>
      <c r="T10935">
        <v>34.49</v>
      </c>
      <c r="U10935">
        <v>34.49</v>
      </c>
      <c r="V10935">
        <v>27.428240070000001</v>
      </c>
      <c r="W10935">
        <v>27.428240070000001</v>
      </c>
      <c r="X10935">
        <v>3.6458773779999998</v>
      </c>
      <c r="Y10935">
        <v>3.6458773779999998</v>
      </c>
    </row>
    <row r="10936" spans="1:25" x14ac:dyDescent="0.3">
      <c r="A10936" s="2">
        <v>45980</v>
      </c>
      <c r="B10936" t="s">
        <v>34</v>
      </c>
      <c r="C10936">
        <v>827</v>
      </c>
      <c r="D10936">
        <v>7</v>
      </c>
      <c r="E10936">
        <v>1.4790000000000001</v>
      </c>
      <c r="F10936">
        <v>0.84599999999999997</v>
      </c>
      <c r="G10936">
        <v>10.35</v>
      </c>
      <c r="H10936">
        <v>10.35</v>
      </c>
      <c r="I10936" t="s">
        <v>149</v>
      </c>
      <c r="J10936">
        <v>2</v>
      </c>
      <c r="K10936">
        <v>2</v>
      </c>
      <c r="L10936">
        <v>2</v>
      </c>
      <c r="M10936">
        <v>2</v>
      </c>
      <c r="N10936">
        <v>2</v>
      </c>
      <c r="O10936">
        <v>2</v>
      </c>
      <c r="P10936">
        <v>2</v>
      </c>
      <c r="Q10936">
        <v>2</v>
      </c>
      <c r="R10936">
        <v>42.37</v>
      </c>
      <c r="S10936">
        <v>42.37</v>
      </c>
      <c r="T10936">
        <v>42.37</v>
      </c>
      <c r="U10936">
        <v>42.37</v>
      </c>
      <c r="V10936">
        <v>24.42766108</v>
      </c>
      <c r="W10936">
        <v>24.42766108</v>
      </c>
      <c r="X10936">
        <v>4.0937198070000003</v>
      </c>
      <c r="Y10936">
        <v>4.0937198070000003</v>
      </c>
    </row>
    <row r="10937" spans="1:25" x14ac:dyDescent="0.3">
      <c r="A10937" s="2">
        <v>45980</v>
      </c>
      <c r="B10937" t="s">
        <v>28</v>
      </c>
      <c r="C10937">
        <v>33</v>
      </c>
      <c r="D10937">
        <v>0</v>
      </c>
      <c r="F10937">
        <v>0</v>
      </c>
      <c r="G10937">
        <v>0</v>
      </c>
      <c r="H10937">
        <v>0</v>
      </c>
      <c r="I10937" t="s">
        <v>149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</row>
    <row r="10938" spans="1:25" x14ac:dyDescent="0.3">
      <c r="A10938" s="2">
        <v>45980</v>
      </c>
      <c r="B10938" t="s">
        <v>58</v>
      </c>
      <c r="C10938">
        <v>1416</v>
      </c>
      <c r="D10938">
        <v>19</v>
      </c>
      <c r="E10938">
        <v>0.94699999999999995</v>
      </c>
      <c r="F10938">
        <v>1.3420000000000001</v>
      </c>
      <c r="G10938">
        <v>17.989999999999998</v>
      </c>
      <c r="H10938">
        <v>17.989999999999998</v>
      </c>
      <c r="I10938" t="s">
        <v>149</v>
      </c>
      <c r="J10938">
        <v>5</v>
      </c>
      <c r="K10938">
        <v>6</v>
      </c>
      <c r="L10938">
        <v>6</v>
      </c>
      <c r="M10938">
        <v>6</v>
      </c>
      <c r="N10938">
        <v>5</v>
      </c>
      <c r="O10938">
        <v>6</v>
      </c>
      <c r="P10938">
        <v>6</v>
      </c>
      <c r="Q10938">
        <v>6</v>
      </c>
      <c r="R10938">
        <v>75.33</v>
      </c>
      <c r="S10938">
        <v>100.31</v>
      </c>
      <c r="T10938">
        <v>100.31</v>
      </c>
      <c r="U10938">
        <v>100.31</v>
      </c>
      <c r="V10938">
        <v>17.93440335</v>
      </c>
      <c r="W10938">
        <v>17.93440335</v>
      </c>
      <c r="X10938">
        <v>5.5758754860000002</v>
      </c>
      <c r="Y10938">
        <v>5.5758754860000002</v>
      </c>
    </row>
    <row r="10939" spans="1:25" x14ac:dyDescent="0.3">
      <c r="A10939" s="2">
        <v>45980</v>
      </c>
      <c r="B10939" t="s">
        <v>110</v>
      </c>
      <c r="C10939">
        <v>394</v>
      </c>
      <c r="D10939">
        <v>5</v>
      </c>
      <c r="E10939">
        <v>1.1100000000000001</v>
      </c>
      <c r="F10939">
        <v>1.2689999999999999</v>
      </c>
      <c r="G10939">
        <v>5.55</v>
      </c>
      <c r="H10939">
        <v>5.55</v>
      </c>
      <c r="I10939" t="s">
        <v>149</v>
      </c>
      <c r="J10939">
        <v>1</v>
      </c>
      <c r="K10939">
        <v>1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32.9</v>
      </c>
      <c r="S10939">
        <v>32.9</v>
      </c>
      <c r="T10939">
        <v>32.9</v>
      </c>
      <c r="U10939">
        <v>32.9</v>
      </c>
      <c r="V10939">
        <v>16.86930091</v>
      </c>
      <c r="W10939">
        <v>16.86930091</v>
      </c>
      <c r="X10939">
        <v>5.9279279279999999</v>
      </c>
      <c r="Y10939">
        <v>5.9279279279999999</v>
      </c>
    </row>
    <row r="10940" spans="1:25" x14ac:dyDescent="0.3">
      <c r="A10940" s="2">
        <v>45980</v>
      </c>
      <c r="B10940" t="s">
        <v>34</v>
      </c>
      <c r="C10940">
        <v>1429</v>
      </c>
      <c r="D10940">
        <v>5</v>
      </c>
      <c r="E10940">
        <v>1.296</v>
      </c>
      <c r="F10940">
        <v>0.35</v>
      </c>
      <c r="G10940">
        <v>6.48</v>
      </c>
      <c r="H10940">
        <v>6.48</v>
      </c>
      <c r="I10940" t="s">
        <v>149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X10940">
        <v>0</v>
      </c>
      <c r="Y10940">
        <v>0</v>
      </c>
    </row>
    <row r="10941" spans="1:25" x14ac:dyDescent="0.3">
      <c r="A10941" s="2">
        <v>45980</v>
      </c>
      <c r="B10941" t="s">
        <v>28</v>
      </c>
      <c r="C10941">
        <v>495</v>
      </c>
      <c r="D10941">
        <v>2</v>
      </c>
      <c r="E10941">
        <v>0.65</v>
      </c>
      <c r="F10941">
        <v>0.40400000000000003</v>
      </c>
      <c r="G10941">
        <v>1.3</v>
      </c>
      <c r="H10941">
        <v>1.3</v>
      </c>
      <c r="I10941" t="s">
        <v>149</v>
      </c>
      <c r="J10941">
        <v>0</v>
      </c>
      <c r="K10941">
        <v>1</v>
      </c>
      <c r="L10941">
        <v>1</v>
      </c>
      <c r="M10941">
        <v>1</v>
      </c>
      <c r="N10941">
        <v>0</v>
      </c>
      <c r="O10941">
        <v>1</v>
      </c>
      <c r="P10941">
        <v>1</v>
      </c>
      <c r="Q10941">
        <v>1</v>
      </c>
      <c r="R10941">
        <v>0</v>
      </c>
      <c r="S10941">
        <v>15.98</v>
      </c>
      <c r="T10941">
        <v>15.98</v>
      </c>
      <c r="U10941">
        <v>15.98</v>
      </c>
      <c r="V10941">
        <v>8.1351689609999998</v>
      </c>
      <c r="W10941">
        <v>8.1351689609999998</v>
      </c>
      <c r="X10941">
        <v>12.292307689999999</v>
      </c>
      <c r="Y10941">
        <v>12.292307689999999</v>
      </c>
    </row>
    <row r="10942" spans="1:25" x14ac:dyDescent="0.3">
      <c r="A10942" s="2">
        <v>45980</v>
      </c>
      <c r="B10942" t="s">
        <v>28</v>
      </c>
      <c r="C10942">
        <v>52</v>
      </c>
      <c r="D10942">
        <v>0</v>
      </c>
      <c r="F10942">
        <v>0</v>
      </c>
      <c r="G10942">
        <v>0</v>
      </c>
      <c r="H10942">
        <v>0</v>
      </c>
      <c r="I10942" t="s">
        <v>149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</row>
    <row r="10943" spans="1:25" x14ac:dyDescent="0.3">
      <c r="A10943" s="2">
        <v>45980</v>
      </c>
      <c r="B10943" t="s">
        <v>58</v>
      </c>
      <c r="C10943">
        <v>300</v>
      </c>
      <c r="D10943">
        <v>3</v>
      </c>
      <c r="E10943">
        <v>0.91700000000000004</v>
      </c>
      <c r="F10943">
        <v>1</v>
      </c>
      <c r="G10943">
        <v>2.75</v>
      </c>
      <c r="H10943">
        <v>2.75</v>
      </c>
      <c r="I10943" t="s">
        <v>149</v>
      </c>
      <c r="J10943">
        <v>1</v>
      </c>
      <c r="K10943">
        <v>2</v>
      </c>
      <c r="L10943">
        <v>2</v>
      </c>
      <c r="M10943">
        <v>2</v>
      </c>
      <c r="N10943">
        <v>1</v>
      </c>
      <c r="O10943">
        <v>2</v>
      </c>
      <c r="P10943">
        <v>2</v>
      </c>
      <c r="Q10943">
        <v>2</v>
      </c>
      <c r="R10943">
        <v>11.49</v>
      </c>
      <c r="S10943">
        <v>33.369999999999997</v>
      </c>
      <c r="T10943">
        <v>33.369999999999997</v>
      </c>
      <c r="U10943">
        <v>33.369999999999997</v>
      </c>
      <c r="V10943">
        <v>8.2409349719999998</v>
      </c>
      <c r="W10943">
        <v>8.2409349719999998</v>
      </c>
      <c r="X10943">
        <v>12.134545449999999</v>
      </c>
      <c r="Y10943">
        <v>12.134545449999999</v>
      </c>
    </row>
    <row r="10944" spans="1:25" x14ac:dyDescent="0.3">
      <c r="A10944" s="2">
        <v>45980</v>
      </c>
      <c r="B10944" t="s">
        <v>110</v>
      </c>
      <c r="C10944">
        <v>202</v>
      </c>
      <c r="D10944">
        <v>4</v>
      </c>
      <c r="E10944">
        <v>1.71</v>
      </c>
      <c r="F10944">
        <v>1.98</v>
      </c>
      <c r="G10944">
        <v>6.84</v>
      </c>
      <c r="H10944">
        <v>6.84</v>
      </c>
      <c r="I10944" t="s">
        <v>149</v>
      </c>
      <c r="J10944">
        <v>0</v>
      </c>
      <c r="K10944">
        <v>1</v>
      </c>
      <c r="L10944">
        <v>1</v>
      </c>
      <c r="M10944">
        <v>1</v>
      </c>
      <c r="N10944">
        <v>0</v>
      </c>
      <c r="O10944">
        <v>1</v>
      </c>
      <c r="P10944">
        <v>1</v>
      </c>
      <c r="Q10944">
        <v>1</v>
      </c>
      <c r="R10944">
        <v>0</v>
      </c>
      <c r="S10944">
        <v>34.49</v>
      </c>
      <c r="T10944">
        <v>34.49</v>
      </c>
      <c r="U10944">
        <v>34.49</v>
      </c>
      <c r="V10944">
        <v>19.831835309999999</v>
      </c>
      <c r="W10944">
        <v>19.831835309999999</v>
      </c>
      <c r="X10944">
        <v>5.0423976609999999</v>
      </c>
      <c r="Y10944">
        <v>5.0423976609999999</v>
      </c>
    </row>
    <row r="10945" spans="1:25" x14ac:dyDescent="0.3">
      <c r="A10945" s="2">
        <v>45980</v>
      </c>
      <c r="B10945" t="s">
        <v>34</v>
      </c>
      <c r="C10945">
        <v>814</v>
      </c>
      <c r="D10945">
        <v>8</v>
      </c>
      <c r="E10945">
        <v>1.119</v>
      </c>
      <c r="F10945">
        <v>0.98299999999999998</v>
      </c>
      <c r="G10945">
        <v>8.9499999999999993</v>
      </c>
      <c r="H10945">
        <v>8.9499999999999993</v>
      </c>
      <c r="I10945" t="s">
        <v>149</v>
      </c>
      <c r="J10945">
        <v>1</v>
      </c>
      <c r="K10945">
        <v>2</v>
      </c>
      <c r="L10945">
        <v>2</v>
      </c>
      <c r="M10945">
        <v>2</v>
      </c>
      <c r="N10945">
        <v>1</v>
      </c>
      <c r="O10945">
        <v>2</v>
      </c>
      <c r="P10945">
        <v>2</v>
      </c>
      <c r="Q10945">
        <v>2</v>
      </c>
      <c r="R10945">
        <v>20.88</v>
      </c>
      <c r="S10945">
        <v>45.86</v>
      </c>
      <c r="T10945">
        <v>45.86</v>
      </c>
      <c r="U10945">
        <v>45.86</v>
      </c>
      <c r="V10945">
        <v>19.51591801</v>
      </c>
      <c r="W10945">
        <v>19.51591801</v>
      </c>
      <c r="X10945">
        <v>5.1240223460000003</v>
      </c>
      <c r="Y10945">
        <v>5.1240223460000003</v>
      </c>
    </row>
    <row r="10946" spans="1:25" x14ac:dyDescent="0.3">
      <c r="A10946" s="2">
        <v>45980</v>
      </c>
      <c r="B10946" t="s">
        <v>34</v>
      </c>
      <c r="C10946">
        <v>12147</v>
      </c>
      <c r="D10946">
        <v>34</v>
      </c>
      <c r="E10946">
        <v>1.071</v>
      </c>
      <c r="F10946">
        <v>0.28000000000000003</v>
      </c>
      <c r="G10946">
        <v>36.409999999999997</v>
      </c>
      <c r="H10946">
        <v>36.409999999999997</v>
      </c>
      <c r="I10946" t="s">
        <v>149</v>
      </c>
      <c r="J10946">
        <v>1</v>
      </c>
      <c r="K10946">
        <v>2</v>
      </c>
      <c r="L10946">
        <v>2</v>
      </c>
      <c r="M10946">
        <v>2</v>
      </c>
      <c r="N10946">
        <v>1</v>
      </c>
      <c r="O10946">
        <v>2</v>
      </c>
      <c r="P10946">
        <v>2</v>
      </c>
      <c r="Q10946">
        <v>2</v>
      </c>
      <c r="R10946">
        <v>19.489999999999998</v>
      </c>
      <c r="S10946">
        <v>55.98</v>
      </c>
      <c r="T10946">
        <v>55.98</v>
      </c>
      <c r="U10946">
        <v>55.98</v>
      </c>
      <c r="V10946">
        <v>65.041086100000001</v>
      </c>
      <c r="W10946">
        <v>65.041086100000001</v>
      </c>
      <c r="X10946">
        <v>1.5374897009999999</v>
      </c>
      <c r="Y10946">
        <v>1.5374897009999999</v>
      </c>
    </row>
    <row r="10947" spans="1:25" x14ac:dyDescent="0.3">
      <c r="A10947" s="2">
        <v>45980</v>
      </c>
      <c r="B10947" t="s">
        <v>58</v>
      </c>
      <c r="C10947">
        <v>1012</v>
      </c>
      <c r="D10947">
        <v>6</v>
      </c>
      <c r="E10947">
        <v>0.62</v>
      </c>
      <c r="F10947">
        <v>0.59299999999999997</v>
      </c>
      <c r="G10947">
        <v>3.72</v>
      </c>
      <c r="H10947">
        <v>3.72</v>
      </c>
      <c r="I10947" t="s">
        <v>149</v>
      </c>
      <c r="J10947">
        <v>3</v>
      </c>
      <c r="K10947">
        <v>3</v>
      </c>
      <c r="L10947">
        <v>3</v>
      </c>
      <c r="M10947">
        <v>3</v>
      </c>
      <c r="N10947">
        <v>3</v>
      </c>
      <c r="O10947">
        <v>3</v>
      </c>
      <c r="P10947">
        <v>3</v>
      </c>
      <c r="Q10947">
        <v>3</v>
      </c>
      <c r="R10947">
        <v>71.86</v>
      </c>
      <c r="S10947">
        <v>71.86</v>
      </c>
      <c r="T10947">
        <v>71.86</v>
      </c>
      <c r="U10947">
        <v>71.86</v>
      </c>
      <c r="V10947">
        <v>5.1767325350000002</v>
      </c>
      <c r="W10947">
        <v>5.1767325350000002</v>
      </c>
      <c r="X10947">
        <v>19.3172043</v>
      </c>
      <c r="Y10947">
        <v>19.3172043</v>
      </c>
    </row>
    <row r="10948" spans="1:25" x14ac:dyDescent="0.3">
      <c r="A10948" s="2">
        <v>45980</v>
      </c>
      <c r="B10948" t="s">
        <v>28</v>
      </c>
      <c r="C10948">
        <v>138</v>
      </c>
      <c r="D10948">
        <v>0</v>
      </c>
      <c r="F10948">
        <v>0</v>
      </c>
      <c r="G10948">
        <v>0</v>
      </c>
      <c r="H10948">
        <v>0</v>
      </c>
      <c r="I10948" t="s">
        <v>149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</row>
    <row r="10949" spans="1:25" x14ac:dyDescent="0.3">
      <c r="A10949" s="2">
        <v>45980</v>
      </c>
      <c r="B10949" t="s">
        <v>110</v>
      </c>
      <c r="C10949">
        <v>2101</v>
      </c>
      <c r="D10949">
        <v>7</v>
      </c>
      <c r="E10949">
        <v>0.78</v>
      </c>
      <c r="F10949">
        <v>0.33300000000000002</v>
      </c>
      <c r="G10949">
        <v>5.46</v>
      </c>
      <c r="H10949">
        <v>5.46</v>
      </c>
      <c r="I10949" t="s">
        <v>149</v>
      </c>
      <c r="J10949">
        <v>1</v>
      </c>
      <c r="K10949">
        <v>2</v>
      </c>
      <c r="L10949">
        <v>2</v>
      </c>
      <c r="M10949">
        <v>2</v>
      </c>
      <c r="N10949">
        <v>1</v>
      </c>
      <c r="O10949">
        <v>2</v>
      </c>
      <c r="P10949">
        <v>2</v>
      </c>
      <c r="Q10949">
        <v>2</v>
      </c>
      <c r="R10949">
        <v>34.49</v>
      </c>
      <c r="S10949">
        <v>68.98</v>
      </c>
      <c r="T10949">
        <v>68.98</v>
      </c>
      <c r="U10949">
        <v>68.98</v>
      </c>
      <c r="V10949">
        <v>7.9153377789999997</v>
      </c>
      <c r="W10949">
        <v>7.9153377789999997</v>
      </c>
      <c r="X10949">
        <v>12.633699630000001</v>
      </c>
      <c r="Y10949">
        <v>12.633699630000001</v>
      </c>
    </row>
    <row r="10950" spans="1:25" x14ac:dyDescent="0.3">
      <c r="A10950" s="2">
        <v>45980</v>
      </c>
      <c r="B10950" t="s">
        <v>26</v>
      </c>
      <c r="C10950">
        <v>435</v>
      </c>
      <c r="D10950">
        <v>4</v>
      </c>
      <c r="E10950">
        <v>1.61</v>
      </c>
      <c r="F10950">
        <v>0.92</v>
      </c>
      <c r="G10950">
        <v>6.44</v>
      </c>
      <c r="H10950">
        <v>6.44</v>
      </c>
      <c r="I10950" t="s">
        <v>149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X10950">
        <v>0</v>
      </c>
      <c r="Y10950">
        <v>0</v>
      </c>
    </row>
    <row r="10951" spans="1:25" x14ac:dyDescent="0.3">
      <c r="A10951" s="2">
        <v>45980</v>
      </c>
      <c r="B10951" t="s">
        <v>30</v>
      </c>
      <c r="C10951">
        <v>4</v>
      </c>
      <c r="D10951">
        <v>0</v>
      </c>
      <c r="F10951">
        <v>0</v>
      </c>
      <c r="G10951">
        <v>0</v>
      </c>
      <c r="H10951">
        <v>0</v>
      </c>
      <c r="I10951" t="s">
        <v>149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</row>
    <row r="10952" spans="1:25" x14ac:dyDescent="0.3">
      <c r="A10952" s="2">
        <v>45980</v>
      </c>
      <c r="B10952" t="s">
        <v>26</v>
      </c>
      <c r="C10952">
        <v>1468</v>
      </c>
      <c r="D10952">
        <v>8</v>
      </c>
      <c r="E10952">
        <v>1.073</v>
      </c>
      <c r="F10952">
        <v>0.54500000000000004</v>
      </c>
      <c r="G10952">
        <v>8.58</v>
      </c>
      <c r="H10952">
        <v>8.58</v>
      </c>
      <c r="I10952" t="s">
        <v>149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X10952">
        <v>0</v>
      </c>
      <c r="Y10952">
        <v>0</v>
      </c>
    </row>
    <row r="10953" spans="1:25" x14ac:dyDescent="0.3">
      <c r="A10953" s="2">
        <v>45980</v>
      </c>
      <c r="B10953" t="s">
        <v>30</v>
      </c>
      <c r="C10953">
        <v>119</v>
      </c>
      <c r="D10953">
        <v>1</v>
      </c>
      <c r="E10953">
        <v>0.49</v>
      </c>
      <c r="F10953">
        <v>0.84</v>
      </c>
      <c r="G10953">
        <v>0.49</v>
      </c>
      <c r="H10953">
        <v>0.49</v>
      </c>
      <c r="I10953" t="s">
        <v>149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X10953">
        <v>0</v>
      </c>
      <c r="Y10953">
        <v>0</v>
      </c>
    </row>
    <row r="10954" spans="1:25" x14ac:dyDescent="0.3">
      <c r="A10954" s="2">
        <v>45980</v>
      </c>
      <c r="B10954" t="s">
        <v>26</v>
      </c>
      <c r="C10954">
        <v>997</v>
      </c>
      <c r="D10954">
        <v>8</v>
      </c>
      <c r="E10954">
        <v>0.878</v>
      </c>
      <c r="F10954">
        <v>0.80200000000000005</v>
      </c>
      <c r="G10954">
        <v>7.02</v>
      </c>
      <c r="H10954">
        <v>7.02</v>
      </c>
      <c r="I10954" t="s">
        <v>149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X10954">
        <v>0</v>
      </c>
      <c r="Y10954">
        <v>0</v>
      </c>
    </row>
    <row r="10955" spans="1:25" x14ac:dyDescent="0.3">
      <c r="A10955" s="2">
        <v>45980</v>
      </c>
      <c r="B10955" t="s">
        <v>30</v>
      </c>
      <c r="C10955">
        <v>41</v>
      </c>
      <c r="D10955">
        <v>0</v>
      </c>
      <c r="F10955">
        <v>0</v>
      </c>
      <c r="G10955">
        <v>0</v>
      </c>
      <c r="H10955">
        <v>0</v>
      </c>
      <c r="I10955" t="s">
        <v>149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</row>
    <row r="10956" spans="1:25" x14ac:dyDescent="0.3">
      <c r="A10956" s="2">
        <v>45980</v>
      </c>
      <c r="B10956" t="s">
        <v>30</v>
      </c>
      <c r="C10956">
        <v>130</v>
      </c>
      <c r="D10956">
        <v>2</v>
      </c>
      <c r="E10956">
        <v>0.59499999999999997</v>
      </c>
      <c r="F10956">
        <v>1.538</v>
      </c>
      <c r="G10956">
        <v>1.19</v>
      </c>
      <c r="H10956">
        <v>1.19</v>
      </c>
      <c r="I10956" t="s">
        <v>149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X10956">
        <v>0</v>
      </c>
      <c r="Y10956">
        <v>0</v>
      </c>
    </row>
    <row r="10957" spans="1:25" x14ac:dyDescent="0.3">
      <c r="A10957" s="2">
        <v>45980</v>
      </c>
      <c r="B10957" t="s">
        <v>26</v>
      </c>
      <c r="C10957">
        <v>742</v>
      </c>
      <c r="D10957">
        <v>4</v>
      </c>
      <c r="E10957">
        <v>0.64800000000000002</v>
      </c>
      <c r="F10957">
        <v>0.53900000000000003</v>
      </c>
      <c r="G10957">
        <v>2.59</v>
      </c>
      <c r="H10957">
        <v>2.59</v>
      </c>
      <c r="I10957" t="s">
        <v>149</v>
      </c>
      <c r="J10957">
        <v>2</v>
      </c>
      <c r="K10957">
        <v>2</v>
      </c>
      <c r="L10957">
        <v>2</v>
      </c>
      <c r="M10957">
        <v>2</v>
      </c>
      <c r="N10957">
        <v>2</v>
      </c>
      <c r="O10957">
        <v>2</v>
      </c>
      <c r="P10957">
        <v>2</v>
      </c>
      <c r="Q10957">
        <v>2</v>
      </c>
      <c r="R10957">
        <v>75.760000000000005</v>
      </c>
      <c r="S10957">
        <v>75.760000000000005</v>
      </c>
      <c r="T10957">
        <v>75.760000000000005</v>
      </c>
      <c r="U10957">
        <v>75.760000000000005</v>
      </c>
      <c r="V10957">
        <v>3.4186906019999999</v>
      </c>
      <c r="W10957">
        <v>3.4186906019999999</v>
      </c>
      <c r="X10957">
        <v>29.25096525</v>
      </c>
      <c r="Y10957">
        <v>29.25096525</v>
      </c>
    </row>
    <row r="10958" spans="1:25" x14ac:dyDescent="0.3">
      <c r="A10958" s="2">
        <v>45980</v>
      </c>
      <c r="B10958" t="s">
        <v>86</v>
      </c>
      <c r="C10958">
        <v>15</v>
      </c>
      <c r="D10958">
        <v>0</v>
      </c>
      <c r="F10958">
        <v>0</v>
      </c>
      <c r="G10958">
        <v>0</v>
      </c>
      <c r="H10958">
        <v>0</v>
      </c>
      <c r="I10958" t="s">
        <v>149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</row>
    <row r="10959" spans="1:25" x14ac:dyDescent="0.3">
      <c r="A10959" s="2">
        <v>45980</v>
      </c>
      <c r="B10959" t="s">
        <v>32</v>
      </c>
      <c r="C10959">
        <v>293</v>
      </c>
      <c r="D10959">
        <v>0</v>
      </c>
      <c r="F10959">
        <v>0</v>
      </c>
      <c r="G10959">
        <v>0</v>
      </c>
      <c r="H10959">
        <v>0</v>
      </c>
      <c r="I10959" t="s">
        <v>149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</row>
    <row r="10960" spans="1:25" x14ac:dyDescent="0.3">
      <c r="A10960" s="2">
        <v>45980</v>
      </c>
      <c r="B10960" t="s">
        <v>46</v>
      </c>
      <c r="C10960">
        <v>161</v>
      </c>
      <c r="D10960">
        <v>2</v>
      </c>
      <c r="E10960">
        <v>2.2200000000000002</v>
      </c>
      <c r="F10960">
        <v>1.242</v>
      </c>
      <c r="G10960">
        <v>4.4400000000000004</v>
      </c>
      <c r="H10960">
        <v>4.4400000000000004</v>
      </c>
      <c r="I10960" t="s">
        <v>149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X10960">
        <v>0</v>
      </c>
      <c r="Y10960">
        <v>0</v>
      </c>
    </row>
    <row r="10961" spans="1:25" x14ac:dyDescent="0.3">
      <c r="A10961" s="2">
        <v>45980</v>
      </c>
      <c r="B10961" t="s">
        <v>38</v>
      </c>
      <c r="C10961">
        <v>675</v>
      </c>
      <c r="D10961">
        <v>9</v>
      </c>
      <c r="E10961">
        <v>0.94299999999999995</v>
      </c>
      <c r="F10961">
        <v>1.333</v>
      </c>
      <c r="G10961">
        <v>8.49</v>
      </c>
      <c r="H10961">
        <v>8.49</v>
      </c>
      <c r="I10961" t="s">
        <v>149</v>
      </c>
      <c r="J10961">
        <v>2</v>
      </c>
      <c r="K10961">
        <v>2</v>
      </c>
      <c r="L10961">
        <v>2</v>
      </c>
      <c r="M10961">
        <v>2</v>
      </c>
      <c r="N10961">
        <v>2</v>
      </c>
      <c r="O10961">
        <v>2</v>
      </c>
      <c r="P10961">
        <v>2</v>
      </c>
      <c r="Q10961">
        <v>2</v>
      </c>
      <c r="R10961">
        <v>58.76</v>
      </c>
      <c r="S10961">
        <v>58.76</v>
      </c>
      <c r="T10961">
        <v>58.76</v>
      </c>
      <c r="U10961">
        <v>58.76</v>
      </c>
      <c r="V10961">
        <v>14.448604489999999</v>
      </c>
      <c r="W10961">
        <v>14.448604489999999</v>
      </c>
      <c r="X10961">
        <v>6.9210836279999999</v>
      </c>
      <c r="Y10961">
        <v>6.9210836279999999</v>
      </c>
    </row>
    <row r="10962" spans="1:25" x14ac:dyDescent="0.3">
      <c r="A10962" s="2">
        <v>45980</v>
      </c>
      <c r="B10962" t="s">
        <v>46</v>
      </c>
      <c r="C10962">
        <v>592</v>
      </c>
      <c r="D10962">
        <v>2</v>
      </c>
      <c r="E10962">
        <v>1.1599999999999999</v>
      </c>
      <c r="F10962">
        <v>0.33800000000000002</v>
      </c>
      <c r="G10962">
        <v>2.3199999999999998</v>
      </c>
      <c r="H10962">
        <v>2.3199999999999998</v>
      </c>
      <c r="I10962" t="s">
        <v>149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X10962">
        <v>0</v>
      </c>
      <c r="Y10962">
        <v>0</v>
      </c>
    </row>
    <row r="10963" spans="1:25" x14ac:dyDescent="0.3">
      <c r="A10963" s="2">
        <v>45980</v>
      </c>
      <c r="B10963" t="s">
        <v>38</v>
      </c>
      <c r="C10963">
        <v>1441</v>
      </c>
      <c r="D10963">
        <v>11</v>
      </c>
      <c r="E10963">
        <v>0.997</v>
      </c>
      <c r="F10963">
        <v>0.76300000000000001</v>
      </c>
      <c r="G10963">
        <v>10.97</v>
      </c>
      <c r="H10963">
        <v>10.97</v>
      </c>
      <c r="I10963" t="s">
        <v>149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X10963">
        <v>0</v>
      </c>
      <c r="Y10963">
        <v>0</v>
      </c>
    </row>
    <row r="10964" spans="1:25" x14ac:dyDescent="0.3">
      <c r="A10964" s="2">
        <v>45980</v>
      </c>
      <c r="B10964" t="s">
        <v>86</v>
      </c>
      <c r="C10964">
        <v>962</v>
      </c>
      <c r="D10964">
        <v>2</v>
      </c>
      <c r="E10964">
        <v>1.47</v>
      </c>
      <c r="F10964">
        <v>0.20799999999999999</v>
      </c>
      <c r="G10964">
        <v>2.94</v>
      </c>
      <c r="H10964">
        <v>2.94</v>
      </c>
      <c r="I10964" t="s">
        <v>149</v>
      </c>
      <c r="J10964">
        <v>1</v>
      </c>
      <c r="K10964">
        <v>2</v>
      </c>
      <c r="L10964">
        <v>2</v>
      </c>
      <c r="M10964">
        <v>2</v>
      </c>
      <c r="N10964">
        <v>1</v>
      </c>
      <c r="O10964">
        <v>2</v>
      </c>
      <c r="P10964">
        <v>2</v>
      </c>
      <c r="Q10964">
        <v>2</v>
      </c>
      <c r="R10964">
        <v>29.49</v>
      </c>
      <c r="S10964">
        <v>59.37</v>
      </c>
      <c r="T10964">
        <v>59.37</v>
      </c>
      <c r="U10964">
        <v>59.37</v>
      </c>
      <c r="V10964">
        <v>4.9519959580000004</v>
      </c>
      <c r="W10964">
        <v>4.9519959580000004</v>
      </c>
      <c r="X10964">
        <v>20.19387755</v>
      </c>
      <c r="Y10964">
        <v>20.19387755</v>
      </c>
    </row>
    <row r="10965" spans="1:25" x14ac:dyDescent="0.3">
      <c r="A10965" s="2">
        <v>45980</v>
      </c>
      <c r="B10965" t="s">
        <v>32</v>
      </c>
      <c r="C10965">
        <v>375</v>
      </c>
      <c r="D10965">
        <v>1</v>
      </c>
      <c r="E10965">
        <v>0.93</v>
      </c>
      <c r="F10965">
        <v>0.26700000000000002</v>
      </c>
      <c r="G10965">
        <v>0.93</v>
      </c>
      <c r="H10965">
        <v>0.93</v>
      </c>
      <c r="I10965" t="s">
        <v>149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X10965">
        <v>0</v>
      </c>
      <c r="Y10965">
        <v>0</v>
      </c>
    </row>
    <row r="10966" spans="1:25" x14ac:dyDescent="0.3">
      <c r="A10966" s="2">
        <v>45980</v>
      </c>
      <c r="B10966" t="s">
        <v>38</v>
      </c>
      <c r="C10966">
        <v>622</v>
      </c>
      <c r="D10966">
        <v>5</v>
      </c>
      <c r="E10966">
        <v>0.81200000000000006</v>
      </c>
      <c r="F10966">
        <v>0.80400000000000005</v>
      </c>
      <c r="G10966">
        <v>4.0599999999999996</v>
      </c>
      <c r="H10966">
        <v>4.0599999999999996</v>
      </c>
      <c r="I10966" t="s">
        <v>149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X10966">
        <v>0</v>
      </c>
      <c r="Y10966">
        <v>0</v>
      </c>
    </row>
    <row r="10967" spans="1:25" x14ac:dyDescent="0.3">
      <c r="A10967" s="2">
        <v>45980</v>
      </c>
      <c r="B10967" t="s">
        <v>86</v>
      </c>
      <c r="C10967">
        <v>159</v>
      </c>
      <c r="D10967">
        <v>1</v>
      </c>
      <c r="E10967">
        <v>1.38</v>
      </c>
      <c r="F10967">
        <v>0.629</v>
      </c>
      <c r="G10967">
        <v>1.38</v>
      </c>
      <c r="H10967">
        <v>1.38</v>
      </c>
      <c r="I10967" t="s">
        <v>149</v>
      </c>
      <c r="J10967">
        <v>1</v>
      </c>
      <c r="K10967">
        <v>1</v>
      </c>
      <c r="L10967">
        <v>1</v>
      </c>
      <c r="M10967">
        <v>1</v>
      </c>
      <c r="N10967">
        <v>1</v>
      </c>
      <c r="O10967">
        <v>1</v>
      </c>
      <c r="P10967">
        <v>1</v>
      </c>
      <c r="Q10967">
        <v>1</v>
      </c>
      <c r="R10967">
        <v>35.880000000000003</v>
      </c>
      <c r="S10967">
        <v>35.880000000000003</v>
      </c>
      <c r="T10967">
        <v>35.880000000000003</v>
      </c>
      <c r="U10967">
        <v>35.880000000000003</v>
      </c>
      <c r="V10967">
        <v>3.846153846</v>
      </c>
      <c r="W10967">
        <v>3.846153846</v>
      </c>
      <c r="X10967">
        <v>26</v>
      </c>
      <c r="Y10967">
        <v>26</v>
      </c>
    </row>
    <row r="10968" spans="1:25" x14ac:dyDescent="0.3">
      <c r="A10968" s="2">
        <v>45980</v>
      </c>
      <c r="B10968" t="s">
        <v>32</v>
      </c>
      <c r="C10968">
        <v>33</v>
      </c>
      <c r="D10968">
        <v>1</v>
      </c>
      <c r="E10968">
        <v>0.99</v>
      </c>
      <c r="F10968">
        <v>3.03</v>
      </c>
      <c r="G10968">
        <v>0.99</v>
      </c>
      <c r="H10968">
        <v>0.99</v>
      </c>
      <c r="I10968" t="s">
        <v>149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X10968">
        <v>0</v>
      </c>
      <c r="Y10968">
        <v>0</v>
      </c>
    </row>
    <row r="10969" spans="1:25" x14ac:dyDescent="0.3">
      <c r="A10969" s="2">
        <v>45980</v>
      </c>
      <c r="B10969" t="s">
        <v>46</v>
      </c>
      <c r="C10969">
        <v>392</v>
      </c>
      <c r="D10969">
        <v>6</v>
      </c>
      <c r="E10969">
        <v>1.84</v>
      </c>
      <c r="F10969">
        <v>1.5309999999999999</v>
      </c>
      <c r="G10969">
        <v>11.04</v>
      </c>
      <c r="H10969">
        <v>11.04</v>
      </c>
      <c r="I10969" t="s">
        <v>149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X10969">
        <v>0</v>
      </c>
      <c r="Y10969">
        <v>0</v>
      </c>
    </row>
    <row r="10970" spans="1:25" x14ac:dyDescent="0.3">
      <c r="A10970" s="2">
        <v>45980</v>
      </c>
      <c r="B10970" t="s">
        <v>86</v>
      </c>
      <c r="C10970">
        <v>1187</v>
      </c>
      <c r="D10970">
        <v>2</v>
      </c>
      <c r="E10970">
        <v>0.98</v>
      </c>
      <c r="F10970">
        <v>0.16800000000000001</v>
      </c>
      <c r="G10970">
        <v>1.96</v>
      </c>
      <c r="H10970">
        <v>1.96</v>
      </c>
      <c r="I10970" t="s">
        <v>149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X10970">
        <v>0</v>
      </c>
      <c r="Y10970">
        <v>0</v>
      </c>
    </row>
    <row r="10971" spans="1:25" x14ac:dyDescent="0.3">
      <c r="A10971" s="2">
        <v>45980</v>
      </c>
      <c r="B10971" t="s">
        <v>46</v>
      </c>
      <c r="C10971">
        <v>345</v>
      </c>
      <c r="D10971">
        <v>0</v>
      </c>
      <c r="F10971">
        <v>0</v>
      </c>
      <c r="G10971">
        <v>0</v>
      </c>
      <c r="H10971">
        <v>0</v>
      </c>
      <c r="I10971" t="s">
        <v>149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</row>
    <row r="10972" spans="1:25" x14ac:dyDescent="0.3">
      <c r="A10972" s="2">
        <v>45980</v>
      </c>
      <c r="B10972" t="s">
        <v>32</v>
      </c>
      <c r="C10972">
        <v>1393</v>
      </c>
      <c r="D10972">
        <v>12</v>
      </c>
      <c r="E10972">
        <v>0.71299999999999997</v>
      </c>
      <c r="F10972">
        <v>0.86099999999999999</v>
      </c>
      <c r="G10972">
        <v>8.56</v>
      </c>
      <c r="H10972">
        <v>8.56</v>
      </c>
      <c r="I10972" t="s">
        <v>149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X10972">
        <v>0</v>
      </c>
      <c r="Y10972">
        <v>0</v>
      </c>
    </row>
    <row r="10973" spans="1:25" x14ac:dyDescent="0.3">
      <c r="A10973" s="2">
        <v>45980</v>
      </c>
      <c r="B10973" t="s">
        <v>38</v>
      </c>
      <c r="C10973">
        <v>1573</v>
      </c>
      <c r="D10973">
        <v>12</v>
      </c>
      <c r="E10973">
        <v>0.36899999999999999</v>
      </c>
      <c r="F10973">
        <v>0.76300000000000001</v>
      </c>
      <c r="G10973">
        <v>4.43</v>
      </c>
      <c r="H10973">
        <v>4.43</v>
      </c>
      <c r="I10973" t="s">
        <v>149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X10973">
        <v>0</v>
      </c>
      <c r="Y10973">
        <v>0</v>
      </c>
    </row>
    <row r="10974" spans="1:25" x14ac:dyDescent="0.3">
      <c r="A10974" s="2">
        <v>45980</v>
      </c>
      <c r="B10974" t="s">
        <v>40</v>
      </c>
      <c r="C10974">
        <v>171</v>
      </c>
      <c r="D10974">
        <v>4</v>
      </c>
      <c r="E10974">
        <v>2.35</v>
      </c>
      <c r="F10974">
        <v>2.339</v>
      </c>
      <c r="G10974">
        <v>9.4</v>
      </c>
      <c r="H10974">
        <v>9.4</v>
      </c>
      <c r="I10974" t="s">
        <v>149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X10974">
        <v>0</v>
      </c>
      <c r="Y10974">
        <v>0</v>
      </c>
    </row>
    <row r="10975" spans="1:25" x14ac:dyDescent="0.3">
      <c r="A10975" s="2">
        <v>45980</v>
      </c>
      <c r="B10975" t="s">
        <v>76</v>
      </c>
      <c r="C10975">
        <v>395</v>
      </c>
      <c r="D10975">
        <v>1</v>
      </c>
      <c r="E10975">
        <v>1.92</v>
      </c>
      <c r="F10975">
        <v>0.253</v>
      </c>
      <c r="G10975">
        <v>1.92</v>
      </c>
      <c r="H10975">
        <v>1.92</v>
      </c>
      <c r="I10975" t="s">
        <v>149</v>
      </c>
      <c r="J10975">
        <v>1</v>
      </c>
      <c r="K10975">
        <v>1</v>
      </c>
      <c r="L10975">
        <v>1</v>
      </c>
      <c r="M10975">
        <v>1</v>
      </c>
      <c r="N10975">
        <v>1</v>
      </c>
      <c r="O10975">
        <v>1</v>
      </c>
      <c r="P10975">
        <v>1</v>
      </c>
      <c r="Q10975">
        <v>1</v>
      </c>
      <c r="R10975">
        <v>26.49</v>
      </c>
      <c r="S10975">
        <v>26.49</v>
      </c>
      <c r="T10975">
        <v>26.49</v>
      </c>
      <c r="U10975">
        <v>26.49</v>
      </c>
      <c r="V10975">
        <v>7.2480181200000002</v>
      </c>
      <c r="W10975">
        <v>7.2480181200000002</v>
      </c>
      <c r="X10975">
        <v>13.796875</v>
      </c>
      <c r="Y10975">
        <v>13.796875</v>
      </c>
    </row>
    <row r="10976" spans="1:25" x14ac:dyDescent="0.3">
      <c r="A10976" s="2">
        <v>45980</v>
      </c>
      <c r="B10976" t="s">
        <v>92</v>
      </c>
      <c r="C10976">
        <v>60</v>
      </c>
      <c r="D10976">
        <v>0</v>
      </c>
      <c r="F10976">
        <v>0</v>
      </c>
      <c r="G10976">
        <v>0</v>
      </c>
      <c r="H10976">
        <v>0</v>
      </c>
      <c r="I10976" t="s">
        <v>149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</row>
    <row r="10977" spans="1:25" x14ac:dyDescent="0.3">
      <c r="A10977" s="2">
        <v>45980</v>
      </c>
      <c r="B10977" t="s">
        <v>68</v>
      </c>
      <c r="C10977">
        <v>296</v>
      </c>
      <c r="D10977">
        <v>1</v>
      </c>
      <c r="E10977">
        <v>6.3</v>
      </c>
      <c r="F10977">
        <v>0.33800000000000002</v>
      </c>
      <c r="G10977">
        <v>6.3</v>
      </c>
      <c r="H10977">
        <v>6.3</v>
      </c>
      <c r="I10977" t="s">
        <v>149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X10977">
        <v>0</v>
      </c>
      <c r="Y10977">
        <v>0</v>
      </c>
    </row>
    <row r="10978" spans="1:25" x14ac:dyDescent="0.3">
      <c r="A10978" s="2">
        <v>45980</v>
      </c>
      <c r="B10978" t="s">
        <v>70</v>
      </c>
      <c r="C10978">
        <v>810</v>
      </c>
      <c r="D10978">
        <v>5</v>
      </c>
      <c r="E10978">
        <v>4.5599999999999996</v>
      </c>
      <c r="F10978">
        <v>0.61699999999999999</v>
      </c>
      <c r="G10978">
        <v>22.8</v>
      </c>
      <c r="H10978">
        <v>22.8</v>
      </c>
      <c r="I10978" t="s">
        <v>149</v>
      </c>
      <c r="J10978">
        <v>1</v>
      </c>
      <c r="K10978">
        <v>1</v>
      </c>
      <c r="L10978">
        <v>1</v>
      </c>
      <c r="M10978">
        <v>1</v>
      </c>
      <c r="N10978">
        <v>1</v>
      </c>
      <c r="O10978">
        <v>1</v>
      </c>
      <c r="P10978">
        <v>1</v>
      </c>
      <c r="Q10978">
        <v>1</v>
      </c>
      <c r="R10978">
        <v>13.88</v>
      </c>
      <c r="S10978">
        <v>13.88</v>
      </c>
      <c r="T10978">
        <v>13.88</v>
      </c>
      <c r="U10978">
        <v>13.88</v>
      </c>
      <c r="V10978">
        <v>164.26512969999999</v>
      </c>
      <c r="W10978">
        <v>164.26512969999999</v>
      </c>
      <c r="X10978">
        <v>0.60877192980000006</v>
      </c>
      <c r="Y10978">
        <v>0.60877192980000006</v>
      </c>
    </row>
    <row r="10979" spans="1:25" x14ac:dyDescent="0.3">
      <c r="A10979" s="2">
        <v>45980</v>
      </c>
      <c r="B10979" t="s">
        <v>78</v>
      </c>
      <c r="C10979">
        <v>79</v>
      </c>
      <c r="D10979">
        <v>1</v>
      </c>
      <c r="E10979">
        <v>4.91</v>
      </c>
      <c r="F10979">
        <v>1.266</v>
      </c>
      <c r="G10979">
        <v>4.91</v>
      </c>
      <c r="H10979">
        <v>4.91</v>
      </c>
      <c r="I10979" t="s">
        <v>149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X10979">
        <v>0</v>
      </c>
      <c r="Y10979">
        <v>0</v>
      </c>
    </row>
    <row r="10980" spans="1:25" x14ac:dyDescent="0.3">
      <c r="A10980" s="2">
        <v>45980</v>
      </c>
      <c r="B10980" t="s">
        <v>74</v>
      </c>
      <c r="C10980">
        <v>163</v>
      </c>
      <c r="D10980">
        <v>0</v>
      </c>
      <c r="F10980">
        <v>0</v>
      </c>
      <c r="G10980">
        <v>0</v>
      </c>
      <c r="H10980">
        <v>0</v>
      </c>
      <c r="I10980" t="s">
        <v>149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</row>
    <row r="10981" spans="1:25" x14ac:dyDescent="0.3">
      <c r="A10981" s="2">
        <v>45980</v>
      </c>
      <c r="B10981" t="s">
        <v>64</v>
      </c>
      <c r="C10981">
        <v>798</v>
      </c>
      <c r="D10981">
        <v>1</v>
      </c>
      <c r="E10981">
        <v>3.48</v>
      </c>
      <c r="F10981">
        <v>0.125</v>
      </c>
      <c r="G10981">
        <v>3.48</v>
      </c>
      <c r="H10981">
        <v>3.48</v>
      </c>
      <c r="I10981" t="s">
        <v>149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X10981">
        <v>0</v>
      </c>
      <c r="Y10981">
        <v>0</v>
      </c>
    </row>
    <row r="10982" spans="1:25" x14ac:dyDescent="0.3">
      <c r="A10982" s="2">
        <v>45980</v>
      </c>
      <c r="B10982" t="s">
        <v>86</v>
      </c>
      <c r="C10982">
        <v>16</v>
      </c>
      <c r="D10982">
        <v>0</v>
      </c>
      <c r="F10982">
        <v>0</v>
      </c>
      <c r="G10982">
        <v>0</v>
      </c>
      <c r="H10982">
        <v>0</v>
      </c>
      <c r="I10982" t="s">
        <v>149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</row>
    <row r="10983" spans="1:25" x14ac:dyDescent="0.3">
      <c r="A10983" s="2">
        <v>45980</v>
      </c>
      <c r="B10983" t="s">
        <v>86</v>
      </c>
      <c r="C10983">
        <v>6</v>
      </c>
      <c r="D10983">
        <v>1</v>
      </c>
      <c r="E10983">
        <v>7.5</v>
      </c>
      <c r="F10983">
        <v>16.667000000000002</v>
      </c>
      <c r="G10983">
        <v>7.5</v>
      </c>
      <c r="H10983">
        <v>7.5</v>
      </c>
      <c r="I10983" t="s">
        <v>149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X10983">
        <v>0</v>
      </c>
      <c r="Y10983">
        <v>0</v>
      </c>
    </row>
    <row r="10984" spans="1:25" x14ac:dyDescent="0.3">
      <c r="A10984" s="2">
        <v>45980</v>
      </c>
      <c r="B10984" t="s">
        <v>66</v>
      </c>
      <c r="C10984">
        <v>92</v>
      </c>
      <c r="D10984">
        <v>0</v>
      </c>
      <c r="F10984">
        <v>0</v>
      </c>
      <c r="G10984">
        <v>0</v>
      </c>
      <c r="H10984">
        <v>0</v>
      </c>
      <c r="I10984" t="s">
        <v>149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</row>
    <row r="10985" spans="1:25" x14ac:dyDescent="0.3">
      <c r="A10985" s="2">
        <v>45981</v>
      </c>
      <c r="B10985" t="s">
        <v>44</v>
      </c>
      <c r="C10985">
        <v>4063</v>
      </c>
      <c r="D10985">
        <v>23</v>
      </c>
      <c r="E10985">
        <v>1.347</v>
      </c>
      <c r="F10985">
        <v>0.56599999999999995</v>
      </c>
      <c r="G10985">
        <v>30.98</v>
      </c>
      <c r="H10985">
        <v>30.98</v>
      </c>
      <c r="I10985" t="s">
        <v>149</v>
      </c>
      <c r="J10985">
        <v>3</v>
      </c>
      <c r="K10985">
        <v>3</v>
      </c>
      <c r="L10985">
        <v>3</v>
      </c>
      <c r="M10985">
        <v>3</v>
      </c>
      <c r="N10985">
        <v>3</v>
      </c>
      <c r="O10985">
        <v>3</v>
      </c>
      <c r="P10985">
        <v>3</v>
      </c>
      <c r="Q10985">
        <v>3</v>
      </c>
      <c r="R10985">
        <v>80.25</v>
      </c>
      <c r="S10985">
        <v>80.25</v>
      </c>
      <c r="T10985">
        <v>80.25</v>
      </c>
      <c r="U10985">
        <v>80.25</v>
      </c>
      <c r="V10985">
        <v>38.604361369999999</v>
      </c>
      <c r="W10985">
        <v>38.604361369999999</v>
      </c>
      <c r="X10985">
        <v>2.5903808910000001</v>
      </c>
      <c r="Y10985">
        <v>2.5903808910000001</v>
      </c>
    </row>
    <row r="10986" spans="1:25" x14ac:dyDescent="0.3">
      <c r="A10986" s="2">
        <v>45981</v>
      </c>
      <c r="B10986" t="s">
        <v>42</v>
      </c>
      <c r="C10986">
        <v>7224</v>
      </c>
      <c r="D10986">
        <v>89</v>
      </c>
      <c r="E10986">
        <v>2.0779999999999998</v>
      </c>
      <c r="F10986">
        <v>1.232</v>
      </c>
      <c r="G10986">
        <v>184.92</v>
      </c>
      <c r="H10986">
        <v>184.92</v>
      </c>
      <c r="I10986" t="s">
        <v>149</v>
      </c>
      <c r="J10986">
        <v>21</v>
      </c>
      <c r="K10986">
        <v>22</v>
      </c>
      <c r="L10986">
        <v>22</v>
      </c>
      <c r="M10986">
        <v>22</v>
      </c>
      <c r="N10986">
        <v>22</v>
      </c>
      <c r="O10986">
        <v>23</v>
      </c>
      <c r="P10986">
        <v>23</v>
      </c>
      <c r="Q10986">
        <v>23</v>
      </c>
      <c r="R10986">
        <v>640</v>
      </c>
      <c r="S10986">
        <v>664.98</v>
      </c>
      <c r="T10986">
        <v>664.98</v>
      </c>
      <c r="U10986">
        <v>664.98</v>
      </c>
      <c r="V10986">
        <v>27.80835514</v>
      </c>
      <c r="W10986">
        <v>27.80835514</v>
      </c>
      <c r="X10986">
        <v>3.596041531</v>
      </c>
      <c r="Y10986">
        <v>3.596041531</v>
      </c>
    </row>
    <row r="10987" spans="1:25" x14ac:dyDescent="0.3">
      <c r="A10987" s="2">
        <v>45981</v>
      </c>
      <c r="B10987" t="s">
        <v>40</v>
      </c>
      <c r="C10987">
        <v>1545</v>
      </c>
      <c r="D10987">
        <v>34</v>
      </c>
      <c r="E10987">
        <v>2.9980000000000002</v>
      </c>
      <c r="F10987">
        <v>2.2010000000000001</v>
      </c>
      <c r="G10987">
        <v>101.92</v>
      </c>
      <c r="H10987">
        <v>101.92</v>
      </c>
      <c r="I10987" t="s">
        <v>149</v>
      </c>
      <c r="J10987">
        <v>9</v>
      </c>
      <c r="K10987">
        <v>9</v>
      </c>
      <c r="L10987">
        <v>9</v>
      </c>
      <c r="M10987">
        <v>9</v>
      </c>
      <c r="N10987">
        <v>9</v>
      </c>
      <c r="O10987">
        <v>9</v>
      </c>
      <c r="P10987">
        <v>9</v>
      </c>
      <c r="Q10987">
        <v>9</v>
      </c>
      <c r="R10987">
        <v>268.52999999999997</v>
      </c>
      <c r="S10987">
        <v>268.52999999999997</v>
      </c>
      <c r="T10987">
        <v>268.52999999999997</v>
      </c>
      <c r="U10987">
        <v>268.52999999999997</v>
      </c>
      <c r="V10987">
        <v>37.954790899999999</v>
      </c>
      <c r="W10987">
        <v>37.954790899999999</v>
      </c>
      <c r="X10987">
        <v>2.6347135009999998</v>
      </c>
      <c r="Y10987">
        <v>2.6347135009999998</v>
      </c>
    </row>
    <row r="10988" spans="1:25" x14ac:dyDescent="0.3">
      <c r="A10988" s="2">
        <v>45981</v>
      </c>
      <c r="B10988" t="s">
        <v>46</v>
      </c>
      <c r="C10988">
        <v>5321</v>
      </c>
      <c r="D10988">
        <v>28</v>
      </c>
      <c r="E10988">
        <v>3.496</v>
      </c>
      <c r="F10988">
        <v>0.52600000000000002</v>
      </c>
      <c r="G10988">
        <v>97.89</v>
      </c>
      <c r="H10988">
        <v>97.89</v>
      </c>
      <c r="I10988" t="s">
        <v>149</v>
      </c>
      <c r="J10988">
        <v>12</v>
      </c>
      <c r="K10988">
        <v>12</v>
      </c>
      <c r="L10988">
        <v>12</v>
      </c>
      <c r="M10988">
        <v>12</v>
      </c>
      <c r="N10988">
        <v>15</v>
      </c>
      <c r="O10988">
        <v>15</v>
      </c>
      <c r="P10988">
        <v>15</v>
      </c>
      <c r="Q10988">
        <v>15</v>
      </c>
      <c r="R10988">
        <v>468.81</v>
      </c>
      <c r="S10988">
        <v>468.81</v>
      </c>
      <c r="T10988">
        <v>468.81</v>
      </c>
      <c r="U10988">
        <v>468.81</v>
      </c>
      <c r="V10988">
        <v>20.88052729</v>
      </c>
      <c r="W10988">
        <v>20.88052729</v>
      </c>
      <c r="X10988">
        <v>4.7891510879999997</v>
      </c>
      <c r="Y10988">
        <v>4.7891510879999997</v>
      </c>
    </row>
    <row r="10989" spans="1:25" x14ac:dyDescent="0.3">
      <c r="A10989" s="2">
        <v>45981</v>
      </c>
      <c r="B10989" t="s">
        <v>62</v>
      </c>
      <c r="C10989">
        <v>2071</v>
      </c>
      <c r="D10989">
        <v>13</v>
      </c>
      <c r="E10989">
        <v>4.5650000000000004</v>
      </c>
      <c r="F10989">
        <v>0.628</v>
      </c>
      <c r="G10989">
        <v>59.34</v>
      </c>
      <c r="H10989">
        <v>59.34</v>
      </c>
      <c r="I10989" t="s">
        <v>149</v>
      </c>
      <c r="J10989">
        <v>3</v>
      </c>
      <c r="K10989">
        <v>4</v>
      </c>
      <c r="L10989">
        <v>4</v>
      </c>
      <c r="M10989">
        <v>4</v>
      </c>
      <c r="N10989">
        <v>6</v>
      </c>
      <c r="O10989">
        <v>7</v>
      </c>
      <c r="P10989">
        <v>7</v>
      </c>
      <c r="Q10989">
        <v>7</v>
      </c>
      <c r="R10989">
        <v>381.72</v>
      </c>
      <c r="S10989">
        <v>418.6</v>
      </c>
      <c r="T10989">
        <v>418.6</v>
      </c>
      <c r="U10989">
        <v>418.6</v>
      </c>
      <c r="V10989">
        <v>14.175824179999999</v>
      </c>
      <c r="W10989">
        <v>14.175824179999999</v>
      </c>
      <c r="X10989">
        <v>7.0542635660000004</v>
      </c>
      <c r="Y10989">
        <v>7.0542635660000004</v>
      </c>
    </row>
    <row r="10990" spans="1:25" x14ac:dyDescent="0.3">
      <c r="A10990" s="2">
        <v>45981</v>
      </c>
      <c r="B10990" t="s">
        <v>38</v>
      </c>
      <c r="C10990">
        <v>2231</v>
      </c>
      <c r="D10990">
        <v>22</v>
      </c>
      <c r="E10990">
        <v>1.571</v>
      </c>
      <c r="F10990">
        <v>0.98599999999999999</v>
      </c>
      <c r="G10990">
        <v>34.56</v>
      </c>
      <c r="H10990">
        <v>34.56</v>
      </c>
      <c r="I10990" t="s">
        <v>149</v>
      </c>
      <c r="J10990">
        <v>3</v>
      </c>
      <c r="K10990">
        <v>3</v>
      </c>
      <c r="L10990">
        <v>3</v>
      </c>
      <c r="M10990">
        <v>3</v>
      </c>
      <c r="N10990">
        <v>3</v>
      </c>
      <c r="O10990">
        <v>3</v>
      </c>
      <c r="P10990">
        <v>3</v>
      </c>
      <c r="Q10990">
        <v>3</v>
      </c>
      <c r="R10990">
        <v>97.25</v>
      </c>
      <c r="S10990">
        <v>97.25</v>
      </c>
      <c r="T10990">
        <v>97.25</v>
      </c>
      <c r="U10990">
        <v>97.25</v>
      </c>
      <c r="V10990">
        <v>35.537275059999999</v>
      </c>
      <c r="W10990">
        <v>35.537275059999999</v>
      </c>
      <c r="X10990">
        <v>2.8139467589999998</v>
      </c>
      <c r="Y10990">
        <v>2.8139467589999998</v>
      </c>
    </row>
    <row r="10991" spans="1:25" x14ac:dyDescent="0.3">
      <c r="A10991" s="2">
        <v>45981</v>
      </c>
      <c r="B10991" t="s">
        <v>84</v>
      </c>
      <c r="C10991">
        <v>7153</v>
      </c>
      <c r="D10991">
        <v>73</v>
      </c>
      <c r="E10991">
        <v>2.681</v>
      </c>
      <c r="F10991">
        <v>1.0209999999999999</v>
      </c>
      <c r="G10991">
        <v>195.7</v>
      </c>
      <c r="H10991">
        <v>195.7</v>
      </c>
      <c r="I10991" t="s">
        <v>149</v>
      </c>
      <c r="J10991">
        <v>15</v>
      </c>
      <c r="K10991">
        <v>19</v>
      </c>
      <c r="L10991">
        <v>19</v>
      </c>
      <c r="M10991">
        <v>19</v>
      </c>
      <c r="N10991">
        <v>15</v>
      </c>
      <c r="O10991">
        <v>19</v>
      </c>
      <c r="P10991">
        <v>19</v>
      </c>
      <c r="Q10991">
        <v>19</v>
      </c>
      <c r="R10991">
        <v>503.76</v>
      </c>
      <c r="S10991">
        <v>644.11</v>
      </c>
      <c r="T10991">
        <v>644.11</v>
      </c>
      <c r="U10991">
        <v>644.11</v>
      </c>
      <c r="V10991">
        <v>30.38300911</v>
      </c>
      <c r="W10991">
        <v>30.38300911</v>
      </c>
      <c r="X10991">
        <v>3.2913132350000001</v>
      </c>
      <c r="Y10991">
        <v>3.2913132350000001</v>
      </c>
    </row>
    <row r="10992" spans="1:25" x14ac:dyDescent="0.3">
      <c r="A10992" s="2">
        <v>45981</v>
      </c>
      <c r="B10992" t="s">
        <v>56</v>
      </c>
      <c r="C10992">
        <v>1316</v>
      </c>
      <c r="D10992">
        <v>16</v>
      </c>
      <c r="E10992">
        <v>2.4740000000000002</v>
      </c>
      <c r="F10992">
        <v>1.216</v>
      </c>
      <c r="G10992">
        <v>39.58</v>
      </c>
      <c r="H10992">
        <v>39.58</v>
      </c>
      <c r="I10992" t="s">
        <v>149</v>
      </c>
      <c r="J10992">
        <v>1</v>
      </c>
      <c r="K10992">
        <v>2</v>
      </c>
      <c r="L10992">
        <v>2</v>
      </c>
      <c r="M10992">
        <v>2</v>
      </c>
      <c r="N10992">
        <v>1</v>
      </c>
      <c r="O10992">
        <v>2</v>
      </c>
      <c r="P10992">
        <v>2</v>
      </c>
      <c r="Q10992">
        <v>2</v>
      </c>
      <c r="R10992">
        <v>24.88</v>
      </c>
      <c r="S10992">
        <v>55.76</v>
      </c>
      <c r="T10992">
        <v>55.76</v>
      </c>
      <c r="U10992">
        <v>55.76</v>
      </c>
      <c r="V10992">
        <v>70.982783359999999</v>
      </c>
      <c r="W10992">
        <v>70.982783359999999</v>
      </c>
      <c r="X10992">
        <v>1.408792319</v>
      </c>
      <c r="Y10992">
        <v>1.408792319</v>
      </c>
    </row>
    <row r="10993" spans="1:25" x14ac:dyDescent="0.3">
      <c r="A10993" s="2">
        <v>45981</v>
      </c>
      <c r="B10993" t="s">
        <v>50</v>
      </c>
      <c r="C10993">
        <v>2694</v>
      </c>
      <c r="D10993">
        <v>29</v>
      </c>
      <c r="E10993">
        <v>2.2320000000000002</v>
      </c>
      <c r="F10993">
        <v>1.0760000000000001</v>
      </c>
      <c r="G10993">
        <v>64.739999999999995</v>
      </c>
      <c r="H10993">
        <v>64.739999999999995</v>
      </c>
      <c r="I10993" t="s">
        <v>149</v>
      </c>
      <c r="J10993">
        <v>3</v>
      </c>
      <c r="K10993">
        <v>4</v>
      </c>
      <c r="L10993">
        <v>4</v>
      </c>
      <c r="M10993">
        <v>4</v>
      </c>
      <c r="N10993">
        <v>3</v>
      </c>
      <c r="O10993">
        <v>4</v>
      </c>
      <c r="P10993">
        <v>4</v>
      </c>
      <c r="Q10993">
        <v>4</v>
      </c>
      <c r="R10993">
        <v>127.47</v>
      </c>
      <c r="S10993">
        <v>169.96</v>
      </c>
      <c r="T10993">
        <v>169.96</v>
      </c>
      <c r="U10993">
        <v>169.96</v>
      </c>
      <c r="V10993">
        <v>38.091315600000001</v>
      </c>
      <c r="W10993">
        <v>38.091315600000001</v>
      </c>
      <c r="X10993">
        <v>2.6252703120000001</v>
      </c>
      <c r="Y10993">
        <v>2.6252703120000001</v>
      </c>
    </row>
    <row r="10994" spans="1:25" x14ac:dyDescent="0.3">
      <c r="A10994" s="2">
        <v>45981</v>
      </c>
      <c r="B10994" t="s">
        <v>60</v>
      </c>
      <c r="C10994">
        <v>2164</v>
      </c>
      <c r="D10994">
        <v>7</v>
      </c>
      <c r="E10994">
        <v>1.794</v>
      </c>
      <c r="F10994">
        <v>0.32300000000000001</v>
      </c>
      <c r="G10994">
        <v>12.56</v>
      </c>
      <c r="H10994">
        <v>12.56</v>
      </c>
      <c r="I10994" t="s">
        <v>149</v>
      </c>
      <c r="J10994">
        <v>1</v>
      </c>
      <c r="K10994">
        <v>1</v>
      </c>
      <c r="L10994">
        <v>1</v>
      </c>
      <c r="M10994">
        <v>1</v>
      </c>
      <c r="N10994">
        <v>1</v>
      </c>
      <c r="O10994">
        <v>1</v>
      </c>
      <c r="P10994">
        <v>1</v>
      </c>
      <c r="Q10994">
        <v>1</v>
      </c>
      <c r="R10994">
        <v>19.690000000000001</v>
      </c>
      <c r="S10994">
        <v>19.690000000000001</v>
      </c>
      <c r="T10994">
        <v>19.690000000000001</v>
      </c>
      <c r="U10994">
        <v>19.690000000000001</v>
      </c>
      <c r="V10994">
        <v>63.788725239999998</v>
      </c>
      <c r="W10994">
        <v>63.788725239999998</v>
      </c>
      <c r="X10994">
        <v>1.567675159</v>
      </c>
      <c r="Y10994">
        <v>1.567675159</v>
      </c>
    </row>
    <row r="10995" spans="1:25" x14ac:dyDescent="0.3">
      <c r="A10995" s="2">
        <v>45981</v>
      </c>
      <c r="B10995" t="s">
        <v>86</v>
      </c>
      <c r="C10995">
        <v>748</v>
      </c>
      <c r="D10995">
        <v>8</v>
      </c>
      <c r="E10995">
        <v>3.286</v>
      </c>
      <c r="F10995">
        <v>1.07</v>
      </c>
      <c r="G10995">
        <v>26.29</v>
      </c>
      <c r="H10995">
        <v>26.29</v>
      </c>
      <c r="I10995" t="s">
        <v>149</v>
      </c>
      <c r="J10995">
        <v>2</v>
      </c>
      <c r="K10995">
        <v>2</v>
      </c>
      <c r="L10995">
        <v>2</v>
      </c>
      <c r="M10995">
        <v>2</v>
      </c>
      <c r="N10995">
        <v>2</v>
      </c>
      <c r="O10995">
        <v>2</v>
      </c>
      <c r="P10995">
        <v>2</v>
      </c>
      <c r="Q10995">
        <v>2</v>
      </c>
      <c r="R10995">
        <v>58.98</v>
      </c>
      <c r="S10995">
        <v>58.98</v>
      </c>
      <c r="T10995">
        <v>58.98</v>
      </c>
      <c r="U10995">
        <v>58.98</v>
      </c>
      <c r="V10995">
        <v>44.574432010000002</v>
      </c>
      <c r="W10995">
        <v>44.574432010000002</v>
      </c>
      <c r="X10995">
        <v>2.2434385699999999</v>
      </c>
      <c r="Y10995">
        <v>2.2434385699999999</v>
      </c>
    </row>
    <row r="10996" spans="1:25" x14ac:dyDescent="0.3">
      <c r="A10996" s="2">
        <v>45981</v>
      </c>
      <c r="B10996" t="s">
        <v>36</v>
      </c>
      <c r="C10996">
        <v>1509</v>
      </c>
      <c r="D10996">
        <v>8</v>
      </c>
      <c r="E10996">
        <v>2.669</v>
      </c>
      <c r="F10996">
        <v>0.53</v>
      </c>
      <c r="G10996">
        <v>21.35</v>
      </c>
      <c r="H10996">
        <v>21.35</v>
      </c>
      <c r="I10996" t="s">
        <v>149</v>
      </c>
      <c r="J10996">
        <v>2</v>
      </c>
      <c r="K10996">
        <v>2</v>
      </c>
      <c r="L10996">
        <v>2</v>
      </c>
      <c r="M10996">
        <v>2</v>
      </c>
      <c r="N10996">
        <v>2</v>
      </c>
      <c r="O10996">
        <v>2</v>
      </c>
      <c r="P10996">
        <v>2</v>
      </c>
      <c r="Q10996">
        <v>2</v>
      </c>
      <c r="R10996">
        <v>43.76</v>
      </c>
      <c r="S10996">
        <v>43.76</v>
      </c>
      <c r="T10996">
        <v>43.76</v>
      </c>
      <c r="U10996">
        <v>43.76</v>
      </c>
      <c r="V10996">
        <v>48.788848260000002</v>
      </c>
      <c r="W10996">
        <v>48.788848260000002</v>
      </c>
      <c r="X10996">
        <v>2.0496487120000002</v>
      </c>
      <c r="Y10996">
        <v>2.0496487120000002</v>
      </c>
    </row>
    <row r="10997" spans="1:25" x14ac:dyDescent="0.3">
      <c r="A10997" s="2">
        <v>45981</v>
      </c>
      <c r="B10997" t="s">
        <v>62</v>
      </c>
      <c r="C10997">
        <v>7177</v>
      </c>
      <c r="D10997">
        <v>49</v>
      </c>
      <c r="E10997">
        <v>4.4180000000000001</v>
      </c>
      <c r="F10997">
        <v>0.68300000000000005</v>
      </c>
      <c r="G10997">
        <v>216.49</v>
      </c>
      <c r="H10997">
        <v>216.49</v>
      </c>
      <c r="I10997" t="s">
        <v>149</v>
      </c>
      <c r="J10997">
        <v>23</v>
      </c>
      <c r="K10997">
        <v>24</v>
      </c>
      <c r="L10997">
        <v>24</v>
      </c>
      <c r="M10997">
        <v>24</v>
      </c>
      <c r="N10997">
        <v>27</v>
      </c>
      <c r="O10997">
        <v>28</v>
      </c>
      <c r="P10997">
        <v>28</v>
      </c>
      <c r="Q10997">
        <v>28</v>
      </c>
      <c r="R10997">
        <v>953.08</v>
      </c>
      <c r="S10997">
        <v>983.06</v>
      </c>
      <c r="T10997">
        <v>983.06</v>
      </c>
      <c r="U10997">
        <v>983.06</v>
      </c>
      <c r="V10997">
        <v>22.022053589999999</v>
      </c>
      <c r="W10997">
        <v>22.022053589999999</v>
      </c>
      <c r="X10997">
        <v>4.5409025820000002</v>
      </c>
      <c r="Y10997">
        <v>4.5409025820000002</v>
      </c>
    </row>
    <row r="10998" spans="1:25" x14ac:dyDescent="0.3">
      <c r="A10998" s="2">
        <v>45981</v>
      </c>
      <c r="B10998" t="s">
        <v>64</v>
      </c>
      <c r="C10998">
        <v>5018</v>
      </c>
      <c r="D10998">
        <v>14</v>
      </c>
      <c r="E10998">
        <v>4.8659999999999997</v>
      </c>
      <c r="F10998">
        <v>0.27900000000000003</v>
      </c>
      <c r="G10998">
        <v>68.13</v>
      </c>
      <c r="H10998">
        <v>68.13</v>
      </c>
      <c r="I10998" t="s">
        <v>149</v>
      </c>
      <c r="J10998">
        <v>7</v>
      </c>
      <c r="K10998">
        <v>8</v>
      </c>
      <c r="L10998">
        <v>8</v>
      </c>
      <c r="M10998">
        <v>8</v>
      </c>
      <c r="N10998">
        <v>7</v>
      </c>
      <c r="O10998">
        <v>8</v>
      </c>
      <c r="P10998">
        <v>8</v>
      </c>
      <c r="Q10998">
        <v>8</v>
      </c>
      <c r="R10998">
        <v>226.6</v>
      </c>
      <c r="S10998">
        <v>259.48</v>
      </c>
      <c r="T10998">
        <v>259.48</v>
      </c>
      <c r="U10998">
        <v>259.48</v>
      </c>
      <c r="V10998">
        <v>26.25635887</v>
      </c>
      <c r="W10998">
        <v>26.25635887</v>
      </c>
      <c r="X10998">
        <v>3.8086012039999999</v>
      </c>
      <c r="Y10998">
        <v>3.8086012039999999</v>
      </c>
    </row>
    <row r="10999" spans="1:25" x14ac:dyDescent="0.3">
      <c r="A10999" s="2">
        <v>45981</v>
      </c>
      <c r="B10999" t="s">
        <v>66</v>
      </c>
      <c r="C10999">
        <v>1985</v>
      </c>
      <c r="D10999">
        <v>12</v>
      </c>
      <c r="E10999">
        <v>6.24</v>
      </c>
      <c r="F10999">
        <v>0.60499999999999998</v>
      </c>
      <c r="G10999">
        <v>74.88</v>
      </c>
      <c r="H10999">
        <v>74.88</v>
      </c>
      <c r="I10999" t="s">
        <v>149</v>
      </c>
      <c r="J10999">
        <v>13</v>
      </c>
      <c r="K10999">
        <v>13</v>
      </c>
      <c r="L10999">
        <v>13</v>
      </c>
      <c r="M10999">
        <v>13</v>
      </c>
      <c r="N10999">
        <v>13</v>
      </c>
      <c r="O10999">
        <v>13</v>
      </c>
      <c r="P10999">
        <v>13</v>
      </c>
      <c r="Q10999">
        <v>13</v>
      </c>
      <c r="R10999">
        <v>450.56</v>
      </c>
      <c r="S10999">
        <v>450.56</v>
      </c>
      <c r="T10999">
        <v>450.56</v>
      </c>
      <c r="U10999">
        <v>450.56</v>
      </c>
      <c r="V10999">
        <v>16.61931818</v>
      </c>
      <c r="W10999">
        <v>16.61931818</v>
      </c>
      <c r="X10999">
        <v>6.0170940169999998</v>
      </c>
      <c r="Y10999">
        <v>6.0170940169999998</v>
      </c>
    </row>
    <row r="11000" spans="1:25" x14ac:dyDescent="0.3">
      <c r="A11000" s="2">
        <v>45981</v>
      </c>
      <c r="B11000" t="s">
        <v>68</v>
      </c>
      <c r="C11000">
        <v>4051</v>
      </c>
      <c r="D11000">
        <v>34</v>
      </c>
      <c r="E11000">
        <v>4.516</v>
      </c>
      <c r="F11000">
        <v>0.83899999999999997</v>
      </c>
      <c r="G11000">
        <v>153.53</v>
      </c>
      <c r="H11000">
        <v>153.53</v>
      </c>
      <c r="I11000" t="s">
        <v>149</v>
      </c>
      <c r="J11000">
        <v>14</v>
      </c>
      <c r="K11000">
        <v>15</v>
      </c>
      <c r="L11000">
        <v>15</v>
      </c>
      <c r="M11000">
        <v>15</v>
      </c>
      <c r="N11000">
        <v>15</v>
      </c>
      <c r="O11000">
        <v>16</v>
      </c>
      <c r="P11000">
        <v>16</v>
      </c>
      <c r="Q11000">
        <v>16</v>
      </c>
      <c r="R11000">
        <v>428.62</v>
      </c>
      <c r="S11000">
        <v>456.11</v>
      </c>
      <c r="T11000">
        <v>456.11</v>
      </c>
      <c r="U11000">
        <v>456.11</v>
      </c>
      <c r="V11000">
        <v>33.660739730000003</v>
      </c>
      <c r="W11000">
        <v>33.660739730000003</v>
      </c>
      <c r="X11000">
        <v>2.970820035</v>
      </c>
      <c r="Y11000">
        <v>2.970820035</v>
      </c>
    </row>
    <row r="11001" spans="1:25" x14ac:dyDescent="0.3">
      <c r="A11001" s="2">
        <v>45981</v>
      </c>
      <c r="B11001" t="s">
        <v>70</v>
      </c>
      <c r="C11001">
        <v>9332</v>
      </c>
      <c r="D11001">
        <v>33</v>
      </c>
      <c r="E11001">
        <v>3.4910000000000001</v>
      </c>
      <c r="F11001">
        <v>0.35399999999999998</v>
      </c>
      <c r="G11001">
        <v>115.21</v>
      </c>
      <c r="H11001">
        <v>115.21</v>
      </c>
      <c r="I11001" t="s">
        <v>149</v>
      </c>
      <c r="J11001">
        <v>8</v>
      </c>
      <c r="K11001">
        <v>8</v>
      </c>
      <c r="L11001">
        <v>8</v>
      </c>
      <c r="M11001">
        <v>8</v>
      </c>
      <c r="N11001">
        <v>8</v>
      </c>
      <c r="O11001">
        <v>8</v>
      </c>
      <c r="P11001">
        <v>8</v>
      </c>
      <c r="Q11001">
        <v>8</v>
      </c>
      <c r="R11001">
        <v>207.25</v>
      </c>
      <c r="S11001">
        <v>207.25</v>
      </c>
      <c r="T11001">
        <v>207.25</v>
      </c>
      <c r="U11001">
        <v>207.25</v>
      </c>
      <c r="V11001">
        <v>55.589867310000002</v>
      </c>
      <c r="W11001">
        <v>55.589867310000002</v>
      </c>
      <c r="X11001">
        <v>1.7988889850000001</v>
      </c>
      <c r="Y11001">
        <v>1.7988889850000001</v>
      </c>
    </row>
    <row r="11002" spans="1:25" x14ac:dyDescent="0.3">
      <c r="A11002" s="2">
        <v>45981</v>
      </c>
      <c r="B11002" t="s">
        <v>32</v>
      </c>
      <c r="C11002">
        <v>1589</v>
      </c>
      <c r="D11002">
        <v>8</v>
      </c>
      <c r="E11002">
        <v>2.1640000000000001</v>
      </c>
      <c r="F11002">
        <v>0.503</v>
      </c>
      <c r="G11002">
        <v>17.309999999999999</v>
      </c>
      <c r="H11002">
        <v>17.309999999999999</v>
      </c>
      <c r="I11002" t="s">
        <v>149</v>
      </c>
      <c r="J11002">
        <v>1</v>
      </c>
      <c r="K11002">
        <v>1</v>
      </c>
      <c r="L11002">
        <v>1</v>
      </c>
      <c r="M11002">
        <v>1</v>
      </c>
      <c r="N11002">
        <v>4</v>
      </c>
      <c r="O11002">
        <v>4</v>
      </c>
      <c r="P11002">
        <v>4</v>
      </c>
      <c r="Q11002">
        <v>4</v>
      </c>
      <c r="R11002">
        <v>87.52</v>
      </c>
      <c r="S11002">
        <v>87.52</v>
      </c>
      <c r="T11002">
        <v>87.52</v>
      </c>
      <c r="U11002">
        <v>87.52</v>
      </c>
      <c r="V11002">
        <v>19.778336379999999</v>
      </c>
      <c r="W11002">
        <v>19.778336379999999</v>
      </c>
      <c r="X11002">
        <v>5.0560369730000003</v>
      </c>
      <c r="Y11002">
        <v>5.0560369730000003</v>
      </c>
    </row>
    <row r="11003" spans="1:25" x14ac:dyDescent="0.3">
      <c r="A11003" s="2">
        <v>45981</v>
      </c>
      <c r="B11003" t="s">
        <v>72</v>
      </c>
      <c r="C11003">
        <v>3707</v>
      </c>
      <c r="D11003">
        <v>19</v>
      </c>
      <c r="E11003">
        <v>2.5590000000000002</v>
      </c>
      <c r="F11003">
        <v>0.51300000000000001</v>
      </c>
      <c r="G11003">
        <v>48.63</v>
      </c>
      <c r="H11003">
        <v>48.63</v>
      </c>
      <c r="I11003" t="s">
        <v>149</v>
      </c>
      <c r="J11003">
        <v>3</v>
      </c>
      <c r="K11003">
        <v>3</v>
      </c>
      <c r="L11003">
        <v>3</v>
      </c>
      <c r="M11003">
        <v>3</v>
      </c>
      <c r="N11003">
        <v>3</v>
      </c>
      <c r="O11003">
        <v>3</v>
      </c>
      <c r="P11003">
        <v>3</v>
      </c>
      <c r="Q11003">
        <v>3</v>
      </c>
      <c r="R11003">
        <v>100.14</v>
      </c>
      <c r="S11003">
        <v>100.14</v>
      </c>
      <c r="T11003">
        <v>100.14</v>
      </c>
      <c r="U11003">
        <v>100.14</v>
      </c>
      <c r="V11003">
        <v>48.562013180000001</v>
      </c>
      <c r="W11003">
        <v>48.562013180000001</v>
      </c>
      <c r="X11003">
        <v>2.059222702</v>
      </c>
      <c r="Y11003">
        <v>2.059222702</v>
      </c>
    </row>
    <row r="11004" spans="1:25" x14ac:dyDescent="0.3">
      <c r="A11004" s="2">
        <v>45981</v>
      </c>
      <c r="B11004" t="s">
        <v>74</v>
      </c>
      <c r="C11004">
        <v>5562</v>
      </c>
      <c r="D11004">
        <v>10</v>
      </c>
      <c r="E11004">
        <v>2.81</v>
      </c>
      <c r="F11004">
        <v>0.18</v>
      </c>
      <c r="G11004">
        <v>28.1</v>
      </c>
      <c r="H11004">
        <v>28.1</v>
      </c>
      <c r="I11004" t="s">
        <v>149</v>
      </c>
      <c r="J11004">
        <v>3</v>
      </c>
      <c r="K11004">
        <v>4</v>
      </c>
      <c r="L11004">
        <v>4</v>
      </c>
      <c r="M11004">
        <v>4</v>
      </c>
      <c r="N11004">
        <v>8</v>
      </c>
      <c r="O11004">
        <v>14</v>
      </c>
      <c r="P11004">
        <v>14</v>
      </c>
      <c r="Q11004">
        <v>14</v>
      </c>
      <c r="R11004">
        <v>287.31</v>
      </c>
      <c r="S11004">
        <v>478.59</v>
      </c>
      <c r="T11004">
        <v>478.59</v>
      </c>
      <c r="U11004">
        <v>478.59</v>
      </c>
      <c r="V11004">
        <v>5.8714139449999996</v>
      </c>
      <c r="W11004">
        <v>5.8714139449999996</v>
      </c>
      <c r="X11004">
        <v>17.0316726</v>
      </c>
      <c r="Y11004">
        <v>17.0316726</v>
      </c>
    </row>
    <row r="11005" spans="1:25" x14ac:dyDescent="0.3">
      <c r="A11005" s="2">
        <v>45981</v>
      </c>
      <c r="B11005" t="s">
        <v>76</v>
      </c>
      <c r="C11005">
        <v>2752</v>
      </c>
      <c r="D11005">
        <v>11</v>
      </c>
      <c r="E11005">
        <v>4.399</v>
      </c>
      <c r="F11005">
        <v>0.4</v>
      </c>
      <c r="G11005">
        <v>48.39</v>
      </c>
      <c r="H11005">
        <v>48.39</v>
      </c>
      <c r="I11005" t="s">
        <v>149</v>
      </c>
      <c r="J11005">
        <v>3</v>
      </c>
      <c r="K11005">
        <v>3</v>
      </c>
      <c r="L11005">
        <v>3</v>
      </c>
      <c r="M11005">
        <v>3</v>
      </c>
      <c r="N11005">
        <v>3</v>
      </c>
      <c r="O11005">
        <v>3</v>
      </c>
      <c r="P11005">
        <v>3</v>
      </c>
      <c r="Q11005">
        <v>3</v>
      </c>
      <c r="R11005">
        <v>82.86</v>
      </c>
      <c r="S11005">
        <v>82.86</v>
      </c>
      <c r="T11005">
        <v>82.86</v>
      </c>
      <c r="U11005">
        <v>82.86</v>
      </c>
      <c r="V11005">
        <v>58.399710349999999</v>
      </c>
      <c r="W11005">
        <v>58.399710349999999</v>
      </c>
      <c r="X11005">
        <v>1.71233726</v>
      </c>
      <c r="Y11005">
        <v>1.71233726</v>
      </c>
    </row>
    <row r="11006" spans="1:25" x14ac:dyDescent="0.3">
      <c r="A11006" s="2">
        <v>45981</v>
      </c>
      <c r="B11006" t="s">
        <v>78</v>
      </c>
      <c r="C11006">
        <v>2263</v>
      </c>
      <c r="D11006">
        <v>11</v>
      </c>
      <c r="E11006">
        <v>3.972</v>
      </c>
      <c r="F11006">
        <v>0.48599999999999999</v>
      </c>
      <c r="G11006">
        <v>43.69</v>
      </c>
      <c r="H11006">
        <v>43.69</v>
      </c>
      <c r="I11006" t="s">
        <v>149</v>
      </c>
      <c r="J11006">
        <v>6</v>
      </c>
      <c r="K11006">
        <v>6</v>
      </c>
      <c r="L11006">
        <v>6</v>
      </c>
      <c r="M11006">
        <v>6</v>
      </c>
      <c r="N11006">
        <v>7</v>
      </c>
      <c r="O11006">
        <v>7</v>
      </c>
      <c r="P11006">
        <v>7</v>
      </c>
      <c r="Q11006">
        <v>7</v>
      </c>
      <c r="R11006">
        <v>197.28</v>
      </c>
      <c r="S11006">
        <v>197.28</v>
      </c>
      <c r="T11006">
        <v>197.28</v>
      </c>
      <c r="U11006">
        <v>197.28</v>
      </c>
      <c r="V11006">
        <v>22.146188160000001</v>
      </c>
      <c r="W11006">
        <v>22.146188160000001</v>
      </c>
      <c r="X11006">
        <v>4.5154497600000001</v>
      </c>
      <c r="Y11006">
        <v>4.5154497600000001</v>
      </c>
    </row>
    <row r="11007" spans="1:25" x14ac:dyDescent="0.3">
      <c r="A11007" s="2">
        <v>45981</v>
      </c>
      <c r="B11007" t="s">
        <v>17</v>
      </c>
      <c r="C11007">
        <v>1768</v>
      </c>
      <c r="D11007">
        <v>4</v>
      </c>
      <c r="E11007">
        <v>2.2330000000000001</v>
      </c>
      <c r="F11007">
        <v>0.22600000000000001</v>
      </c>
      <c r="G11007">
        <v>8.93</v>
      </c>
      <c r="H11007">
        <v>8.93</v>
      </c>
      <c r="I11007" t="s">
        <v>149</v>
      </c>
      <c r="J11007">
        <v>1</v>
      </c>
      <c r="K11007">
        <v>1</v>
      </c>
      <c r="L11007">
        <v>1</v>
      </c>
      <c r="M11007">
        <v>1</v>
      </c>
      <c r="N11007">
        <v>1</v>
      </c>
      <c r="O11007">
        <v>1</v>
      </c>
      <c r="P11007">
        <v>1</v>
      </c>
      <c r="Q11007">
        <v>1</v>
      </c>
      <c r="R11007">
        <v>35.9</v>
      </c>
      <c r="S11007">
        <v>35.9</v>
      </c>
      <c r="T11007">
        <v>35.9</v>
      </c>
      <c r="U11007">
        <v>35.9</v>
      </c>
      <c r="V11007">
        <v>24.87465181</v>
      </c>
      <c r="W11007">
        <v>24.87465181</v>
      </c>
      <c r="X11007">
        <v>4.0201567750000002</v>
      </c>
      <c r="Y11007">
        <v>4.0201567750000002</v>
      </c>
    </row>
    <row r="11008" spans="1:25" x14ac:dyDescent="0.3">
      <c r="A11008" s="2">
        <v>45981</v>
      </c>
      <c r="B11008" t="s">
        <v>90</v>
      </c>
      <c r="C11008">
        <v>905</v>
      </c>
      <c r="D11008">
        <v>6</v>
      </c>
      <c r="E11008">
        <v>5.1479999999999997</v>
      </c>
      <c r="F11008">
        <v>0.66300000000000003</v>
      </c>
      <c r="G11008">
        <v>30.89</v>
      </c>
      <c r="H11008">
        <v>30.89</v>
      </c>
      <c r="I11008" t="s">
        <v>149</v>
      </c>
      <c r="J11008">
        <v>1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>
        <v>1</v>
      </c>
      <c r="Q11008">
        <v>1</v>
      </c>
      <c r="R11008">
        <v>25.49</v>
      </c>
      <c r="S11008">
        <v>25.49</v>
      </c>
      <c r="T11008">
        <v>25.49</v>
      </c>
      <c r="U11008">
        <v>25.49</v>
      </c>
      <c r="V11008">
        <v>121.1847783</v>
      </c>
      <c r="W11008">
        <v>121.1847783</v>
      </c>
      <c r="X11008">
        <v>0.82518614440000004</v>
      </c>
      <c r="Y11008">
        <v>0.82518614440000004</v>
      </c>
    </row>
    <row r="11009" spans="1:25" x14ac:dyDescent="0.3">
      <c r="A11009" s="2">
        <v>45981</v>
      </c>
      <c r="B11009" t="s">
        <v>88</v>
      </c>
      <c r="C11009">
        <v>4882</v>
      </c>
      <c r="D11009">
        <v>35</v>
      </c>
      <c r="E11009">
        <v>1.681</v>
      </c>
      <c r="F11009">
        <v>0.71699999999999997</v>
      </c>
      <c r="G11009">
        <v>58.82</v>
      </c>
      <c r="H11009">
        <v>58.82</v>
      </c>
      <c r="I11009" t="s">
        <v>149</v>
      </c>
      <c r="J11009">
        <v>5</v>
      </c>
      <c r="K11009">
        <v>6</v>
      </c>
      <c r="L11009">
        <v>6</v>
      </c>
      <c r="M11009">
        <v>6</v>
      </c>
      <c r="N11009">
        <v>5</v>
      </c>
      <c r="O11009">
        <v>6</v>
      </c>
      <c r="P11009">
        <v>6</v>
      </c>
      <c r="Q11009">
        <v>6</v>
      </c>
      <c r="R11009">
        <v>134.62</v>
      </c>
      <c r="S11009">
        <v>169.11</v>
      </c>
      <c r="T11009">
        <v>169.11</v>
      </c>
      <c r="U11009">
        <v>169.11</v>
      </c>
      <c r="V11009">
        <v>34.782094489999999</v>
      </c>
      <c r="W11009">
        <v>34.782094489999999</v>
      </c>
      <c r="X11009">
        <v>2.875042503</v>
      </c>
      <c r="Y11009">
        <v>2.875042503</v>
      </c>
    </row>
    <row r="11010" spans="1:25" x14ac:dyDescent="0.3">
      <c r="A11010" s="2">
        <v>45981</v>
      </c>
      <c r="B11010" t="s">
        <v>80</v>
      </c>
      <c r="C11010">
        <v>1816</v>
      </c>
      <c r="D11010">
        <v>7</v>
      </c>
      <c r="E11010">
        <v>6.44</v>
      </c>
      <c r="F11010">
        <v>0.38500000000000001</v>
      </c>
      <c r="G11010">
        <v>45.08</v>
      </c>
      <c r="H11010">
        <v>45.08</v>
      </c>
      <c r="I11010" t="s">
        <v>149</v>
      </c>
      <c r="J11010">
        <v>1</v>
      </c>
      <c r="K11010">
        <v>1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1</v>
      </c>
      <c r="R11010">
        <v>36.49</v>
      </c>
      <c r="S11010">
        <v>36.49</v>
      </c>
      <c r="T11010">
        <v>36.49</v>
      </c>
      <c r="U11010">
        <v>36.49</v>
      </c>
      <c r="V11010">
        <v>123.54069610000001</v>
      </c>
      <c r="W11010">
        <v>123.54069610000001</v>
      </c>
      <c r="X11010">
        <v>0.80944986689999998</v>
      </c>
      <c r="Y11010">
        <v>0.80944986689999998</v>
      </c>
    </row>
    <row r="11011" spans="1:25" x14ac:dyDescent="0.3">
      <c r="A11011" s="2">
        <v>45981</v>
      </c>
      <c r="B11011" t="s">
        <v>19</v>
      </c>
      <c r="C11011">
        <v>1332</v>
      </c>
      <c r="D11011">
        <v>6</v>
      </c>
      <c r="E11011">
        <v>5.915</v>
      </c>
      <c r="F11011">
        <v>0.45</v>
      </c>
      <c r="G11011">
        <v>35.49</v>
      </c>
      <c r="H11011">
        <v>35.49</v>
      </c>
      <c r="I11011" t="s">
        <v>149</v>
      </c>
      <c r="J11011">
        <v>2</v>
      </c>
      <c r="K11011">
        <v>3</v>
      </c>
      <c r="L11011">
        <v>3</v>
      </c>
      <c r="M11011">
        <v>3</v>
      </c>
      <c r="N11011">
        <v>2</v>
      </c>
      <c r="O11011">
        <v>3</v>
      </c>
      <c r="P11011">
        <v>3</v>
      </c>
      <c r="Q11011">
        <v>3</v>
      </c>
      <c r="R11011">
        <v>34.39</v>
      </c>
      <c r="S11011">
        <v>65.290000000000006</v>
      </c>
      <c r="T11011">
        <v>65.290000000000006</v>
      </c>
      <c r="U11011">
        <v>65.290000000000006</v>
      </c>
      <c r="V11011">
        <v>54.357481999999997</v>
      </c>
      <c r="W11011">
        <v>54.357481999999997</v>
      </c>
      <c r="X11011">
        <v>1.8396731470000001</v>
      </c>
      <c r="Y11011">
        <v>1.8396731470000001</v>
      </c>
    </row>
    <row r="11012" spans="1:25" x14ac:dyDescent="0.3">
      <c r="A11012" s="2">
        <v>45981</v>
      </c>
      <c r="B11012" t="s">
        <v>82</v>
      </c>
      <c r="C11012">
        <v>1567</v>
      </c>
      <c r="D11012">
        <v>6</v>
      </c>
      <c r="E11012">
        <v>4</v>
      </c>
      <c r="F11012">
        <v>0.38300000000000001</v>
      </c>
      <c r="G11012">
        <v>24</v>
      </c>
      <c r="H11012">
        <v>24</v>
      </c>
      <c r="I11012" t="s">
        <v>149</v>
      </c>
      <c r="J11012">
        <v>1</v>
      </c>
      <c r="K11012">
        <v>2</v>
      </c>
      <c r="L11012">
        <v>2</v>
      </c>
      <c r="M11012">
        <v>2</v>
      </c>
      <c r="N11012">
        <v>3</v>
      </c>
      <c r="O11012">
        <v>6</v>
      </c>
      <c r="P11012">
        <v>6</v>
      </c>
      <c r="Q11012">
        <v>6</v>
      </c>
      <c r="R11012">
        <v>104.64</v>
      </c>
      <c r="S11012">
        <v>209.28</v>
      </c>
      <c r="T11012">
        <v>209.28</v>
      </c>
      <c r="U11012">
        <v>209.28</v>
      </c>
      <c r="V11012">
        <v>11.46788991</v>
      </c>
      <c r="W11012">
        <v>11.46788991</v>
      </c>
      <c r="X11012">
        <v>8.7200000000000006</v>
      </c>
      <c r="Y11012">
        <v>8.7200000000000006</v>
      </c>
    </row>
    <row r="11013" spans="1:25" x14ac:dyDescent="0.3">
      <c r="A11013" s="2">
        <v>45981</v>
      </c>
      <c r="B11013" t="s">
        <v>94</v>
      </c>
      <c r="C11013">
        <v>2450</v>
      </c>
      <c r="D11013">
        <v>15</v>
      </c>
      <c r="E11013">
        <v>6.327</v>
      </c>
      <c r="F11013">
        <v>0.61199999999999999</v>
      </c>
      <c r="G11013">
        <v>94.91</v>
      </c>
      <c r="H11013">
        <v>94.91</v>
      </c>
      <c r="I11013" t="s">
        <v>149</v>
      </c>
      <c r="J11013">
        <v>5</v>
      </c>
      <c r="K11013">
        <v>6</v>
      </c>
      <c r="L11013">
        <v>6</v>
      </c>
      <c r="M11013">
        <v>6</v>
      </c>
      <c r="N11013">
        <v>12</v>
      </c>
      <c r="O11013">
        <v>13</v>
      </c>
      <c r="P11013">
        <v>13</v>
      </c>
      <c r="Q11013">
        <v>13</v>
      </c>
      <c r="R11013">
        <v>848.27</v>
      </c>
      <c r="S11013">
        <v>932.76</v>
      </c>
      <c r="T11013">
        <v>932.76</v>
      </c>
      <c r="U11013">
        <v>932.76</v>
      </c>
      <c r="V11013">
        <v>10.17517904</v>
      </c>
      <c r="W11013">
        <v>10.17517904</v>
      </c>
      <c r="X11013">
        <v>9.8278368979999993</v>
      </c>
      <c r="Y11013">
        <v>9.8278368979999993</v>
      </c>
    </row>
    <row r="11014" spans="1:25" x14ac:dyDescent="0.3">
      <c r="A11014" s="2">
        <v>45981</v>
      </c>
      <c r="B11014" t="s">
        <v>96</v>
      </c>
      <c r="C11014">
        <v>3347</v>
      </c>
      <c r="D11014">
        <v>13</v>
      </c>
      <c r="E11014">
        <v>4.194</v>
      </c>
      <c r="F11014">
        <v>0.38800000000000001</v>
      </c>
      <c r="G11014">
        <v>54.52</v>
      </c>
      <c r="H11014">
        <v>54.52</v>
      </c>
      <c r="I11014" t="s">
        <v>149</v>
      </c>
      <c r="J11014">
        <v>5</v>
      </c>
      <c r="K11014">
        <v>5</v>
      </c>
      <c r="L11014">
        <v>5</v>
      </c>
      <c r="M11014">
        <v>5</v>
      </c>
      <c r="N11014">
        <v>15</v>
      </c>
      <c r="O11014">
        <v>15</v>
      </c>
      <c r="P11014">
        <v>15</v>
      </c>
      <c r="Q11014">
        <v>15</v>
      </c>
      <c r="R11014">
        <v>805.4</v>
      </c>
      <c r="S11014">
        <v>805.4</v>
      </c>
      <c r="T11014">
        <v>805.4</v>
      </c>
      <c r="U11014">
        <v>805.4</v>
      </c>
      <c r="V11014">
        <v>6.769307177</v>
      </c>
      <c r="W11014">
        <v>6.769307177</v>
      </c>
      <c r="X11014">
        <v>14.77256053</v>
      </c>
      <c r="Y11014">
        <v>14.77256053</v>
      </c>
    </row>
    <row r="11015" spans="1:25" x14ac:dyDescent="0.3">
      <c r="A11015" s="2">
        <v>45981</v>
      </c>
      <c r="B11015" t="s">
        <v>11</v>
      </c>
      <c r="C11015">
        <v>1897</v>
      </c>
      <c r="D11015">
        <v>17</v>
      </c>
      <c r="E11015">
        <v>4.1379999999999999</v>
      </c>
      <c r="F11015">
        <v>0.89600000000000002</v>
      </c>
      <c r="G11015">
        <v>70.349999999999994</v>
      </c>
      <c r="H11015">
        <v>70.349999999999994</v>
      </c>
      <c r="I11015" t="s">
        <v>149</v>
      </c>
      <c r="J11015">
        <v>4</v>
      </c>
      <c r="K11015">
        <v>4</v>
      </c>
      <c r="L11015">
        <v>4</v>
      </c>
      <c r="M11015">
        <v>4</v>
      </c>
      <c r="N11015">
        <v>5</v>
      </c>
      <c r="O11015">
        <v>5</v>
      </c>
      <c r="P11015">
        <v>5</v>
      </c>
      <c r="Q11015">
        <v>5</v>
      </c>
      <c r="R11015">
        <v>188.62</v>
      </c>
      <c r="S11015">
        <v>188.62</v>
      </c>
      <c r="T11015">
        <v>188.62</v>
      </c>
      <c r="U11015">
        <v>188.62</v>
      </c>
      <c r="V11015">
        <v>37.297211320000002</v>
      </c>
      <c r="W11015">
        <v>37.297211320000002</v>
      </c>
      <c r="X11015">
        <v>2.681165601</v>
      </c>
      <c r="Y11015">
        <v>2.681165601</v>
      </c>
    </row>
    <row r="11016" spans="1:25" x14ac:dyDescent="0.3">
      <c r="A11016" s="2">
        <v>45981</v>
      </c>
      <c r="B11016" t="s">
        <v>92</v>
      </c>
      <c r="C11016">
        <v>751</v>
      </c>
      <c r="D11016">
        <v>6</v>
      </c>
      <c r="E11016">
        <v>3.8029999999999999</v>
      </c>
      <c r="F11016">
        <v>0.79900000000000004</v>
      </c>
      <c r="G11016">
        <v>22.82</v>
      </c>
      <c r="H11016">
        <v>22.82</v>
      </c>
      <c r="I11016" t="s">
        <v>149</v>
      </c>
      <c r="J11016">
        <v>1</v>
      </c>
      <c r="K11016">
        <v>1</v>
      </c>
      <c r="L11016">
        <v>1</v>
      </c>
      <c r="M11016">
        <v>1</v>
      </c>
      <c r="N11016">
        <v>1</v>
      </c>
      <c r="O11016">
        <v>1</v>
      </c>
      <c r="P11016">
        <v>1</v>
      </c>
      <c r="Q11016">
        <v>1</v>
      </c>
      <c r="R11016">
        <v>26.49</v>
      </c>
      <c r="S11016">
        <v>26.49</v>
      </c>
      <c r="T11016">
        <v>26.49</v>
      </c>
      <c r="U11016">
        <v>26.49</v>
      </c>
      <c r="V11016">
        <v>86.145715359999997</v>
      </c>
      <c r="W11016">
        <v>86.145715359999997</v>
      </c>
      <c r="X11016">
        <v>1.1608238390000001</v>
      </c>
      <c r="Y11016">
        <v>1.1608238390000001</v>
      </c>
    </row>
    <row r="11017" spans="1:25" x14ac:dyDescent="0.3">
      <c r="A11017" s="2">
        <v>45981</v>
      </c>
      <c r="B11017" t="s">
        <v>46</v>
      </c>
      <c r="C11017">
        <v>715</v>
      </c>
      <c r="D11017">
        <v>1</v>
      </c>
      <c r="E11017">
        <v>4.68</v>
      </c>
      <c r="F11017">
        <v>0.14000000000000001</v>
      </c>
      <c r="G11017">
        <v>4.68</v>
      </c>
      <c r="H11017">
        <v>4.68</v>
      </c>
      <c r="I11017" t="s">
        <v>149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X11017">
        <v>0</v>
      </c>
      <c r="Y11017">
        <v>0</v>
      </c>
    </row>
    <row r="11018" spans="1:25" x14ac:dyDescent="0.3">
      <c r="A11018" s="2">
        <v>45981</v>
      </c>
      <c r="B11018" t="s">
        <v>74</v>
      </c>
      <c r="C11018">
        <v>376</v>
      </c>
      <c r="D11018">
        <v>1</v>
      </c>
      <c r="E11018">
        <v>3.9</v>
      </c>
      <c r="F11018">
        <v>0.26600000000000001</v>
      </c>
      <c r="G11018">
        <v>3.9</v>
      </c>
      <c r="H11018">
        <v>3.9</v>
      </c>
      <c r="I11018" t="s">
        <v>149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X11018">
        <v>0</v>
      </c>
      <c r="Y11018">
        <v>0</v>
      </c>
    </row>
    <row r="11019" spans="1:25" x14ac:dyDescent="0.3">
      <c r="A11019" s="2">
        <v>45981</v>
      </c>
      <c r="B11019" t="s">
        <v>32</v>
      </c>
      <c r="C11019">
        <v>419</v>
      </c>
      <c r="D11019">
        <v>2</v>
      </c>
      <c r="E11019">
        <v>4.05</v>
      </c>
      <c r="F11019">
        <v>0.47699999999999998</v>
      </c>
      <c r="G11019">
        <v>8.1</v>
      </c>
      <c r="H11019">
        <v>8.1</v>
      </c>
      <c r="I11019" t="s">
        <v>149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X11019">
        <v>0</v>
      </c>
      <c r="Y11019">
        <v>0</v>
      </c>
    </row>
    <row r="11020" spans="1:25" x14ac:dyDescent="0.3">
      <c r="A11020" s="2">
        <v>45981</v>
      </c>
      <c r="B11020" t="s">
        <v>64</v>
      </c>
      <c r="C11020">
        <v>732</v>
      </c>
      <c r="D11020">
        <v>3</v>
      </c>
      <c r="E11020">
        <v>3.8730000000000002</v>
      </c>
      <c r="F11020">
        <v>0.41</v>
      </c>
      <c r="G11020">
        <v>11.62</v>
      </c>
      <c r="H11020">
        <v>11.62</v>
      </c>
      <c r="I11020" t="s">
        <v>149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X11020">
        <v>0</v>
      </c>
      <c r="Y11020">
        <v>0</v>
      </c>
    </row>
    <row r="11021" spans="1:25" x14ac:dyDescent="0.3">
      <c r="A11021" s="2">
        <v>45981</v>
      </c>
      <c r="B11021" t="s">
        <v>72</v>
      </c>
      <c r="C11021">
        <v>262</v>
      </c>
      <c r="D11021">
        <v>0</v>
      </c>
      <c r="F11021">
        <v>0</v>
      </c>
      <c r="G11021">
        <v>0</v>
      </c>
      <c r="H11021">
        <v>0</v>
      </c>
      <c r="I11021" t="s">
        <v>149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</row>
    <row r="11022" spans="1:25" x14ac:dyDescent="0.3">
      <c r="A11022" s="2">
        <v>45981</v>
      </c>
      <c r="B11022" t="s">
        <v>106</v>
      </c>
      <c r="C11022">
        <v>227</v>
      </c>
      <c r="D11022">
        <v>2</v>
      </c>
      <c r="E11022">
        <v>5.76</v>
      </c>
      <c r="F11022">
        <v>0.88100000000000001</v>
      </c>
      <c r="G11022">
        <v>11.52</v>
      </c>
      <c r="H11022">
        <v>11.52</v>
      </c>
      <c r="I11022" t="s">
        <v>149</v>
      </c>
      <c r="J11022">
        <v>2</v>
      </c>
      <c r="K11022">
        <v>2</v>
      </c>
      <c r="L11022">
        <v>2</v>
      </c>
      <c r="M11022">
        <v>2</v>
      </c>
      <c r="N11022">
        <v>4</v>
      </c>
      <c r="O11022">
        <v>4</v>
      </c>
      <c r="P11022">
        <v>4</v>
      </c>
      <c r="Q11022">
        <v>4</v>
      </c>
      <c r="R11022">
        <v>263.95999999999998</v>
      </c>
      <c r="S11022">
        <v>263.95999999999998</v>
      </c>
      <c r="T11022">
        <v>263.95999999999998</v>
      </c>
      <c r="U11022">
        <v>263.95999999999998</v>
      </c>
      <c r="V11022">
        <v>4.3642976210000004</v>
      </c>
      <c r="W11022">
        <v>4.3642976210000004</v>
      </c>
      <c r="X11022">
        <v>22.913194440000002</v>
      </c>
      <c r="Y11022">
        <v>22.913194440000002</v>
      </c>
    </row>
    <row r="11023" spans="1:25" x14ac:dyDescent="0.3">
      <c r="A11023" s="2">
        <v>45981</v>
      </c>
      <c r="B11023" t="s">
        <v>54</v>
      </c>
      <c r="C11023">
        <v>379</v>
      </c>
      <c r="D11023">
        <v>5</v>
      </c>
      <c r="E11023">
        <v>2.6080000000000001</v>
      </c>
      <c r="F11023">
        <v>1.319</v>
      </c>
      <c r="G11023">
        <v>13.04</v>
      </c>
      <c r="H11023">
        <v>13.04</v>
      </c>
      <c r="I11023" t="s">
        <v>149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X11023">
        <v>0</v>
      </c>
      <c r="Y11023">
        <v>0</v>
      </c>
    </row>
    <row r="11024" spans="1:25" x14ac:dyDescent="0.3">
      <c r="A11024" s="2">
        <v>45981</v>
      </c>
      <c r="B11024" t="s">
        <v>82</v>
      </c>
      <c r="C11024">
        <v>89</v>
      </c>
      <c r="D11024">
        <v>0</v>
      </c>
      <c r="F11024">
        <v>0</v>
      </c>
      <c r="G11024">
        <v>0</v>
      </c>
      <c r="H11024">
        <v>0</v>
      </c>
      <c r="I11024" t="s">
        <v>149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</row>
    <row r="11025" spans="1:25" x14ac:dyDescent="0.3">
      <c r="A11025" s="2">
        <v>45981</v>
      </c>
      <c r="B11025" t="s">
        <v>44</v>
      </c>
      <c r="C11025">
        <v>91</v>
      </c>
      <c r="D11025">
        <v>0</v>
      </c>
      <c r="F11025">
        <v>0</v>
      </c>
      <c r="G11025">
        <v>0</v>
      </c>
      <c r="H11025">
        <v>0</v>
      </c>
      <c r="I11025" t="s">
        <v>149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</row>
    <row r="11026" spans="1:25" x14ac:dyDescent="0.3">
      <c r="A11026" s="2">
        <v>45981</v>
      </c>
      <c r="B11026" t="s">
        <v>40</v>
      </c>
      <c r="C11026">
        <v>101</v>
      </c>
      <c r="D11026">
        <v>0</v>
      </c>
      <c r="F11026">
        <v>0</v>
      </c>
      <c r="G11026">
        <v>0</v>
      </c>
      <c r="H11026">
        <v>0</v>
      </c>
      <c r="I11026" t="s">
        <v>149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</row>
    <row r="11027" spans="1:25" x14ac:dyDescent="0.3">
      <c r="A11027" s="2">
        <v>45981</v>
      </c>
      <c r="B11027" t="s">
        <v>56</v>
      </c>
      <c r="C11027">
        <v>452</v>
      </c>
      <c r="D11027">
        <v>2</v>
      </c>
      <c r="E11027">
        <v>2.64</v>
      </c>
      <c r="F11027">
        <v>0.442</v>
      </c>
      <c r="G11027">
        <v>5.28</v>
      </c>
      <c r="H11027">
        <v>5.28</v>
      </c>
      <c r="I11027" t="s">
        <v>149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X11027">
        <v>0</v>
      </c>
      <c r="Y11027">
        <v>0</v>
      </c>
    </row>
    <row r="11028" spans="1:25" x14ac:dyDescent="0.3">
      <c r="A11028" s="2">
        <v>45981</v>
      </c>
      <c r="B11028" t="s">
        <v>76</v>
      </c>
      <c r="C11028">
        <v>253</v>
      </c>
      <c r="D11028">
        <v>0</v>
      </c>
      <c r="F11028">
        <v>0</v>
      </c>
      <c r="G11028">
        <v>0</v>
      </c>
      <c r="H11028">
        <v>0</v>
      </c>
      <c r="I11028" t="s">
        <v>149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</row>
    <row r="11029" spans="1:25" x14ac:dyDescent="0.3">
      <c r="A11029" s="2">
        <v>45981</v>
      </c>
      <c r="B11029" t="s">
        <v>48</v>
      </c>
      <c r="C11029">
        <v>1406</v>
      </c>
      <c r="D11029">
        <v>6</v>
      </c>
      <c r="E11029">
        <v>4.2279999999999998</v>
      </c>
      <c r="F11029">
        <v>0.42699999999999999</v>
      </c>
      <c r="G11029">
        <v>25.37</v>
      </c>
      <c r="H11029">
        <v>25.37</v>
      </c>
      <c r="I11029" t="s">
        <v>149</v>
      </c>
      <c r="J11029">
        <v>1</v>
      </c>
      <c r="K11029">
        <v>2</v>
      </c>
      <c r="L11029">
        <v>2</v>
      </c>
      <c r="M11029">
        <v>2</v>
      </c>
      <c r="N11029">
        <v>1</v>
      </c>
      <c r="O11029">
        <v>3</v>
      </c>
      <c r="P11029">
        <v>3</v>
      </c>
      <c r="Q11029">
        <v>3</v>
      </c>
      <c r="R11029">
        <v>28.49</v>
      </c>
      <c r="S11029">
        <v>85.47</v>
      </c>
      <c r="T11029">
        <v>85.47</v>
      </c>
      <c r="U11029">
        <v>85.47</v>
      </c>
      <c r="V11029">
        <v>29.682929680000001</v>
      </c>
      <c r="W11029">
        <v>29.682929680000001</v>
      </c>
      <c r="X11029">
        <v>3.3689396930000002</v>
      </c>
      <c r="Y11029">
        <v>3.3689396930000002</v>
      </c>
    </row>
    <row r="11030" spans="1:25" x14ac:dyDescent="0.3">
      <c r="A11030" s="2">
        <v>45981</v>
      </c>
      <c r="B11030" t="s">
        <v>15</v>
      </c>
      <c r="C11030">
        <v>2645</v>
      </c>
      <c r="D11030">
        <v>18</v>
      </c>
      <c r="E11030">
        <v>3.19</v>
      </c>
      <c r="F11030">
        <v>0.68100000000000005</v>
      </c>
      <c r="G11030">
        <v>57.42</v>
      </c>
      <c r="H11030">
        <v>57.42</v>
      </c>
      <c r="I11030" t="s">
        <v>149</v>
      </c>
      <c r="J11030">
        <v>9</v>
      </c>
      <c r="K11030">
        <v>10</v>
      </c>
      <c r="L11030">
        <v>10</v>
      </c>
      <c r="M11030">
        <v>10</v>
      </c>
      <c r="N11030">
        <v>9</v>
      </c>
      <c r="O11030">
        <v>10</v>
      </c>
      <c r="P11030">
        <v>10</v>
      </c>
      <c r="Q11030">
        <v>10</v>
      </c>
      <c r="R11030">
        <v>308.87</v>
      </c>
      <c r="S11030">
        <v>343.36</v>
      </c>
      <c r="T11030">
        <v>343.36</v>
      </c>
      <c r="U11030">
        <v>343.36</v>
      </c>
      <c r="V11030">
        <v>16.722972970000001</v>
      </c>
      <c r="W11030">
        <v>16.722972970000001</v>
      </c>
      <c r="X11030">
        <v>5.9797979799999998</v>
      </c>
      <c r="Y11030">
        <v>5.9797979799999998</v>
      </c>
    </row>
    <row r="11031" spans="1:25" x14ac:dyDescent="0.3">
      <c r="A11031" s="2">
        <v>45981</v>
      </c>
      <c r="B11031" t="s">
        <v>24</v>
      </c>
      <c r="C11031">
        <v>2001</v>
      </c>
      <c r="D11031">
        <v>6</v>
      </c>
      <c r="E11031">
        <v>1.927</v>
      </c>
      <c r="F11031">
        <v>0.3</v>
      </c>
      <c r="G11031">
        <v>11.56</v>
      </c>
      <c r="H11031">
        <v>11.56</v>
      </c>
      <c r="I11031" t="s">
        <v>149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X11031">
        <v>0</v>
      </c>
      <c r="Y11031">
        <v>0</v>
      </c>
    </row>
    <row r="11032" spans="1:25" x14ac:dyDescent="0.3">
      <c r="A11032" s="2">
        <v>45981</v>
      </c>
      <c r="B11032" t="s">
        <v>108</v>
      </c>
      <c r="C11032">
        <v>172</v>
      </c>
      <c r="D11032">
        <v>1</v>
      </c>
      <c r="E11032">
        <v>6.31</v>
      </c>
      <c r="F11032">
        <v>0.58099999999999996</v>
      </c>
      <c r="G11032">
        <v>6.31</v>
      </c>
      <c r="H11032">
        <v>6.31</v>
      </c>
      <c r="I11032" t="s">
        <v>149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X11032">
        <v>0</v>
      </c>
      <c r="Y11032">
        <v>0</v>
      </c>
    </row>
    <row r="11033" spans="1:25" x14ac:dyDescent="0.3">
      <c r="A11033" s="2">
        <v>45981</v>
      </c>
      <c r="B11033" t="s">
        <v>62</v>
      </c>
      <c r="C11033">
        <v>1409</v>
      </c>
      <c r="D11033">
        <v>10</v>
      </c>
      <c r="E11033">
        <v>2.6850000000000001</v>
      </c>
      <c r="F11033">
        <v>0.71</v>
      </c>
      <c r="G11033">
        <v>26.85</v>
      </c>
      <c r="H11033">
        <v>26.85</v>
      </c>
      <c r="I11033" t="s">
        <v>149</v>
      </c>
      <c r="J11033">
        <v>3</v>
      </c>
      <c r="K11033">
        <v>3</v>
      </c>
      <c r="L11033">
        <v>3</v>
      </c>
      <c r="M11033">
        <v>3</v>
      </c>
      <c r="N11033">
        <v>3</v>
      </c>
      <c r="O11033">
        <v>3</v>
      </c>
      <c r="P11033">
        <v>3</v>
      </c>
      <c r="Q11033">
        <v>3</v>
      </c>
      <c r="R11033">
        <v>109.47</v>
      </c>
      <c r="S11033">
        <v>109.47</v>
      </c>
      <c r="T11033">
        <v>109.47</v>
      </c>
      <c r="U11033">
        <v>109.47</v>
      </c>
      <c r="V11033">
        <v>24.527267739999999</v>
      </c>
      <c r="W11033">
        <v>24.527267739999999</v>
      </c>
      <c r="X11033">
        <v>4.0770949720000003</v>
      </c>
      <c r="Y11033">
        <v>4.0770949720000003</v>
      </c>
    </row>
    <row r="11034" spans="1:25" x14ac:dyDescent="0.3">
      <c r="A11034" s="2">
        <v>45981</v>
      </c>
      <c r="B11034" t="s">
        <v>80</v>
      </c>
      <c r="C11034">
        <v>273</v>
      </c>
      <c r="D11034">
        <v>0</v>
      </c>
      <c r="F11034">
        <v>0</v>
      </c>
      <c r="G11034">
        <v>0</v>
      </c>
      <c r="H11034">
        <v>0</v>
      </c>
      <c r="I11034" t="s">
        <v>149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</row>
    <row r="11035" spans="1:25" x14ac:dyDescent="0.3">
      <c r="A11035" s="2">
        <v>45981</v>
      </c>
      <c r="B11035" t="s">
        <v>38</v>
      </c>
      <c r="C11035">
        <v>176</v>
      </c>
      <c r="D11035">
        <v>2</v>
      </c>
      <c r="E11035">
        <v>1.94</v>
      </c>
      <c r="F11035">
        <v>1.1359999999999999</v>
      </c>
      <c r="G11035">
        <v>3.88</v>
      </c>
      <c r="H11035">
        <v>3.88</v>
      </c>
      <c r="I11035" t="s">
        <v>149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X11035">
        <v>0</v>
      </c>
      <c r="Y11035">
        <v>0</v>
      </c>
    </row>
    <row r="11036" spans="1:25" x14ac:dyDescent="0.3">
      <c r="A11036" s="2">
        <v>45981</v>
      </c>
      <c r="B11036" t="s">
        <v>84</v>
      </c>
      <c r="C11036">
        <v>539</v>
      </c>
      <c r="D11036">
        <v>2</v>
      </c>
      <c r="E11036">
        <v>4.0199999999999996</v>
      </c>
      <c r="F11036">
        <v>0.371</v>
      </c>
      <c r="G11036">
        <v>8.0399999999999991</v>
      </c>
      <c r="H11036">
        <v>8.0399999999999991</v>
      </c>
      <c r="I11036" t="s">
        <v>149</v>
      </c>
      <c r="J11036">
        <v>1</v>
      </c>
      <c r="K11036">
        <v>1</v>
      </c>
      <c r="L11036">
        <v>1</v>
      </c>
      <c r="M11036">
        <v>1</v>
      </c>
      <c r="N11036">
        <v>1</v>
      </c>
      <c r="O11036">
        <v>1</v>
      </c>
      <c r="P11036">
        <v>1</v>
      </c>
      <c r="Q11036">
        <v>1</v>
      </c>
      <c r="R11036">
        <v>42.49</v>
      </c>
      <c r="S11036">
        <v>42.49</v>
      </c>
      <c r="T11036">
        <v>42.49</v>
      </c>
      <c r="U11036">
        <v>42.49</v>
      </c>
      <c r="V11036">
        <v>18.922099320000001</v>
      </c>
      <c r="W11036">
        <v>18.922099320000001</v>
      </c>
      <c r="X11036">
        <v>5.2848258709999998</v>
      </c>
      <c r="Y11036">
        <v>5.2848258709999998</v>
      </c>
    </row>
    <row r="11037" spans="1:25" x14ac:dyDescent="0.3">
      <c r="A11037" s="2">
        <v>45981</v>
      </c>
      <c r="B11037" t="s">
        <v>42</v>
      </c>
      <c r="C11037">
        <v>262</v>
      </c>
      <c r="D11037">
        <v>1</v>
      </c>
      <c r="E11037">
        <v>2.52</v>
      </c>
      <c r="F11037">
        <v>0.38200000000000001</v>
      </c>
      <c r="G11037">
        <v>2.52</v>
      </c>
      <c r="H11037">
        <v>2.52</v>
      </c>
      <c r="I11037" t="s">
        <v>149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X11037">
        <v>0</v>
      </c>
      <c r="Y11037">
        <v>0</v>
      </c>
    </row>
    <row r="11038" spans="1:25" x14ac:dyDescent="0.3">
      <c r="A11038" s="2">
        <v>45981</v>
      </c>
      <c r="B11038" t="s">
        <v>11</v>
      </c>
      <c r="C11038">
        <v>102</v>
      </c>
      <c r="D11038">
        <v>0</v>
      </c>
      <c r="F11038">
        <v>0</v>
      </c>
      <c r="G11038">
        <v>0</v>
      </c>
      <c r="H11038">
        <v>0</v>
      </c>
      <c r="I11038" t="s">
        <v>149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</row>
    <row r="11039" spans="1:25" x14ac:dyDescent="0.3">
      <c r="A11039" s="2">
        <v>45981</v>
      </c>
      <c r="B11039" t="s">
        <v>102</v>
      </c>
      <c r="C11039">
        <v>584</v>
      </c>
      <c r="D11039">
        <v>2</v>
      </c>
      <c r="E11039">
        <v>4.2699999999999996</v>
      </c>
      <c r="F11039">
        <v>0.34200000000000003</v>
      </c>
      <c r="G11039">
        <v>8.5399999999999991</v>
      </c>
      <c r="H11039">
        <v>8.5399999999999991</v>
      </c>
      <c r="I11039" t="s">
        <v>149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X11039">
        <v>0</v>
      </c>
      <c r="Y11039">
        <v>0</v>
      </c>
    </row>
    <row r="11040" spans="1:25" x14ac:dyDescent="0.3">
      <c r="A11040" s="2">
        <v>45981</v>
      </c>
      <c r="B11040" t="s">
        <v>98</v>
      </c>
      <c r="C11040">
        <v>1727</v>
      </c>
      <c r="D11040">
        <v>8</v>
      </c>
      <c r="E11040">
        <v>2.6139999999999999</v>
      </c>
      <c r="F11040">
        <v>0.46300000000000002</v>
      </c>
      <c r="G11040">
        <v>20.91</v>
      </c>
      <c r="H11040">
        <v>20.91</v>
      </c>
      <c r="I11040" t="s">
        <v>149</v>
      </c>
      <c r="J11040">
        <v>2</v>
      </c>
      <c r="K11040">
        <v>2</v>
      </c>
      <c r="L11040">
        <v>2</v>
      </c>
      <c r="M11040">
        <v>2</v>
      </c>
      <c r="N11040">
        <v>2</v>
      </c>
      <c r="O11040">
        <v>2</v>
      </c>
      <c r="P11040">
        <v>2</v>
      </c>
      <c r="Q11040">
        <v>2</v>
      </c>
      <c r="R11040">
        <v>23.98</v>
      </c>
      <c r="S11040">
        <v>23.98</v>
      </c>
      <c r="T11040">
        <v>23.98</v>
      </c>
      <c r="U11040">
        <v>23.98</v>
      </c>
      <c r="V11040">
        <v>87.197664720000006</v>
      </c>
      <c r="W11040">
        <v>87.197664720000006</v>
      </c>
      <c r="X11040">
        <v>1.146819703</v>
      </c>
      <c r="Y11040">
        <v>1.146819703</v>
      </c>
    </row>
    <row r="11041" spans="1:25" x14ac:dyDescent="0.3">
      <c r="A11041" s="2">
        <v>45981</v>
      </c>
      <c r="B11041" t="s">
        <v>104</v>
      </c>
      <c r="C11041">
        <v>590</v>
      </c>
      <c r="D11041">
        <v>1</v>
      </c>
      <c r="E11041">
        <v>2.21</v>
      </c>
      <c r="F11041">
        <v>0.16900000000000001</v>
      </c>
      <c r="G11041">
        <v>2.21</v>
      </c>
      <c r="H11041">
        <v>2.21</v>
      </c>
      <c r="I11041" t="s">
        <v>149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X11041">
        <v>0</v>
      </c>
      <c r="Y11041">
        <v>0</v>
      </c>
    </row>
    <row r="11042" spans="1:25" x14ac:dyDescent="0.3">
      <c r="A11042" s="2">
        <v>45981</v>
      </c>
      <c r="B11042" t="s">
        <v>100</v>
      </c>
      <c r="C11042">
        <v>1311</v>
      </c>
      <c r="D11042">
        <v>9</v>
      </c>
      <c r="E11042">
        <v>2.1459999999999999</v>
      </c>
      <c r="F11042">
        <v>0.68600000000000005</v>
      </c>
      <c r="G11042">
        <v>19.309999999999999</v>
      </c>
      <c r="H11042">
        <v>19.309999999999999</v>
      </c>
      <c r="I11042" t="s">
        <v>149</v>
      </c>
      <c r="J11042">
        <v>2</v>
      </c>
      <c r="K11042">
        <v>2</v>
      </c>
      <c r="L11042">
        <v>2</v>
      </c>
      <c r="M11042">
        <v>2</v>
      </c>
      <c r="N11042">
        <v>2</v>
      </c>
      <c r="O11042">
        <v>2</v>
      </c>
      <c r="P11042">
        <v>2</v>
      </c>
      <c r="Q11042">
        <v>2</v>
      </c>
      <c r="R11042">
        <v>37.369999999999997</v>
      </c>
      <c r="S11042">
        <v>37.369999999999997</v>
      </c>
      <c r="T11042">
        <v>37.369999999999997</v>
      </c>
      <c r="U11042">
        <v>37.369999999999997</v>
      </c>
      <c r="V11042">
        <v>51.67246454</v>
      </c>
      <c r="W11042">
        <v>51.67246454</v>
      </c>
      <c r="X11042">
        <v>1.935266701</v>
      </c>
      <c r="Y11042">
        <v>1.935266701</v>
      </c>
    </row>
    <row r="11043" spans="1:25" x14ac:dyDescent="0.3">
      <c r="A11043" s="2">
        <v>45981</v>
      </c>
      <c r="B11043" t="s">
        <v>38</v>
      </c>
      <c r="C11043">
        <v>13</v>
      </c>
      <c r="D11043">
        <v>2</v>
      </c>
      <c r="E11043">
        <v>2.145</v>
      </c>
      <c r="F11043">
        <v>15.385</v>
      </c>
      <c r="G11043">
        <v>4.29</v>
      </c>
      <c r="H11043">
        <v>4.29</v>
      </c>
      <c r="I11043" t="s">
        <v>149</v>
      </c>
      <c r="J11043">
        <v>1</v>
      </c>
      <c r="K11043">
        <v>1</v>
      </c>
      <c r="L11043">
        <v>1</v>
      </c>
      <c r="M11043">
        <v>1</v>
      </c>
      <c r="N11043">
        <v>1</v>
      </c>
      <c r="O11043">
        <v>1</v>
      </c>
      <c r="P11043">
        <v>1</v>
      </c>
      <c r="Q11043">
        <v>1</v>
      </c>
      <c r="R11043">
        <v>24.88</v>
      </c>
      <c r="S11043">
        <v>24.88</v>
      </c>
      <c r="T11043">
        <v>24.88</v>
      </c>
      <c r="U11043">
        <v>24.88</v>
      </c>
      <c r="V11043">
        <v>17.24276527</v>
      </c>
      <c r="W11043">
        <v>17.24276527</v>
      </c>
      <c r="X11043">
        <v>5.7995337999999999</v>
      </c>
      <c r="Y11043">
        <v>5.7995337999999999</v>
      </c>
    </row>
    <row r="11044" spans="1:25" x14ac:dyDescent="0.3">
      <c r="A11044" s="2">
        <v>45981</v>
      </c>
      <c r="B11044" t="s">
        <v>42</v>
      </c>
      <c r="C11044">
        <v>21</v>
      </c>
      <c r="D11044">
        <v>0</v>
      </c>
      <c r="F11044">
        <v>0</v>
      </c>
      <c r="G11044">
        <v>0</v>
      </c>
      <c r="H11044">
        <v>0</v>
      </c>
      <c r="I11044" t="s">
        <v>149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</row>
    <row r="11045" spans="1:25" x14ac:dyDescent="0.3">
      <c r="A11045" s="2">
        <v>45981</v>
      </c>
      <c r="B11045" t="s">
        <v>72</v>
      </c>
      <c r="C11045">
        <v>747</v>
      </c>
      <c r="D11045">
        <v>6</v>
      </c>
      <c r="E11045">
        <v>5.0229999999999997</v>
      </c>
      <c r="F11045">
        <v>0.80300000000000005</v>
      </c>
      <c r="G11045">
        <v>30.14</v>
      </c>
      <c r="H11045">
        <v>30.14</v>
      </c>
      <c r="I11045" t="s">
        <v>149</v>
      </c>
      <c r="J11045">
        <v>1</v>
      </c>
      <c r="K11045">
        <v>1</v>
      </c>
      <c r="L11045">
        <v>1</v>
      </c>
      <c r="M11045">
        <v>1</v>
      </c>
      <c r="N11045">
        <v>1</v>
      </c>
      <c r="O11045">
        <v>1</v>
      </c>
      <c r="P11045">
        <v>1</v>
      </c>
      <c r="Q11045">
        <v>1</v>
      </c>
      <c r="R11045">
        <v>36.979999999999997</v>
      </c>
      <c r="S11045">
        <v>36.979999999999997</v>
      </c>
      <c r="T11045">
        <v>36.979999999999997</v>
      </c>
      <c r="U11045">
        <v>36.979999999999997</v>
      </c>
      <c r="V11045">
        <v>81.503515410000006</v>
      </c>
      <c r="W11045">
        <v>81.503515410000006</v>
      </c>
      <c r="X11045">
        <v>1.2269409419999999</v>
      </c>
      <c r="Y11045">
        <v>1.2269409419999999</v>
      </c>
    </row>
    <row r="11046" spans="1:25" x14ac:dyDescent="0.3">
      <c r="A11046" s="2">
        <v>45981</v>
      </c>
      <c r="B11046" t="s">
        <v>84</v>
      </c>
      <c r="C11046">
        <v>10</v>
      </c>
      <c r="D11046">
        <v>1</v>
      </c>
      <c r="E11046">
        <v>2.48</v>
      </c>
      <c r="F11046">
        <v>10</v>
      </c>
      <c r="G11046">
        <v>2.48</v>
      </c>
      <c r="H11046">
        <v>2.48</v>
      </c>
      <c r="I11046" t="s">
        <v>149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X11046">
        <v>0</v>
      </c>
      <c r="Y11046">
        <v>0</v>
      </c>
    </row>
    <row r="11047" spans="1:25" x14ac:dyDescent="0.3">
      <c r="A11047" s="2">
        <v>45981</v>
      </c>
      <c r="B11047" t="s">
        <v>68</v>
      </c>
      <c r="C11047">
        <v>714</v>
      </c>
      <c r="D11047">
        <v>10</v>
      </c>
      <c r="E11047">
        <v>4.2539999999999996</v>
      </c>
      <c r="F11047">
        <v>1.401</v>
      </c>
      <c r="G11047">
        <v>42.54</v>
      </c>
      <c r="H11047">
        <v>42.54</v>
      </c>
      <c r="I11047" t="s">
        <v>149</v>
      </c>
      <c r="J11047">
        <v>5</v>
      </c>
      <c r="K11047">
        <v>5</v>
      </c>
      <c r="L11047">
        <v>5</v>
      </c>
      <c r="M11047">
        <v>5</v>
      </c>
      <c r="N11047">
        <v>8</v>
      </c>
      <c r="O11047">
        <v>8</v>
      </c>
      <c r="P11047">
        <v>8</v>
      </c>
      <c r="Q11047">
        <v>8</v>
      </c>
      <c r="R11047">
        <v>333.92</v>
      </c>
      <c r="S11047">
        <v>333.92</v>
      </c>
      <c r="T11047">
        <v>333.92</v>
      </c>
      <c r="U11047">
        <v>333.92</v>
      </c>
      <c r="V11047">
        <v>12.73957834</v>
      </c>
      <c r="W11047">
        <v>12.73957834</v>
      </c>
      <c r="X11047">
        <v>7.849553362</v>
      </c>
      <c r="Y11047">
        <v>7.849553362</v>
      </c>
    </row>
    <row r="11048" spans="1:25" x14ac:dyDescent="0.3">
      <c r="A11048" s="2">
        <v>45981</v>
      </c>
      <c r="B11048" t="s">
        <v>64</v>
      </c>
      <c r="C11048">
        <v>675</v>
      </c>
      <c r="D11048">
        <v>2</v>
      </c>
      <c r="E11048">
        <v>4.7850000000000001</v>
      </c>
      <c r="F11048">
        <v>0.29599999999999999</v>
      </c>
      <c r="G11048">
        <v>9.57</v>
      </c>
      <c r="H11048">
        <v>9.57</v>
      </c>
      <c r="I11048" t="s">
        <v>149</v>
      </c>
      <c r="J11048">
        <v>1</v>
      </c>
      <c r="K11048">
        <v>1</v>
      </c>
      <c r="L11048">
        <v>1</v>
      </c>
      <c r="M11048">
        <v>1</v>
      </c>
      <c r="N11048">
        <v>3</v>
      </c>
      <c r="O11048">
        <v>3</v>
      </c>
      <c r="P11048">
        <v>3</v>
      </c>
      <c r="Q11048">
        <v>3</v>
      </c>
      <c r="R11048">
        <v>98.64</v>
      </c>
      <c r="S11048">
        <v>98.64</v>
      </c>
      <c r="T11048">
        <v>98.64</v>
      </c>
      <c r="U11048">
        <v>98.64</v>
      </c>
      <c r="V11048">
        <v>9.7019464719999995</v>
      </c>
      <c r="W11048">
        <v>9.7019464719999995</v>
      </c>
      <c r="X11048">
        <v>10.30721003</v>
      </c>
      <c r="Y11048">
        <v>10.30721003</v>
      </c>
    </row>
    <row r="11049" spans="1:25" x14ac:dyDescent="0.3">
      <c r="A11049" s="2">
        <v>45981</v>
      </c>
      <c r="B11049" t="s">
        <v>26</v>
      </c>
      <c r="C11049">
        <v>244</v>
      </c>
      <c r="D11049">
        <v>2</v>
      </c>
      <c r="E11049">
        <v>5.085</v>
      </c>
      <c r="F11049">
        <v>0.82</v>
      </c>
      <c r="G11049">
        <v>10.17</v>
      </c>
      <c r="H11049">
        <v>10.17</v>
      </c>
      <c r="I11049" t="s">
        <v>149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X11049">
        <v>0</v>
      </c>
      <c r="Y11049">
        <v>0</v>
      </c>
    </row>
    <row r="11050" spans="1:25" x14ac:dyDescent="0.3">
      <c r="A11050" s="2">
        <v>45981</v>
      </c>
      <c r="B11050" t="s">
        <v>15</v>
      </c>
      <c r="C11050">
        <v>244</v>
      </c>
      <c r="D11050">
        <v>2</v>
      </c>
      <c r="E11050">
        <v>2.21</v>
      </c>
      <c r="F11050">
        <v>0.82</v>
      </c>
      <c r="G11050">
        <v>4.42</v>
      </c>
      <c r="H11050">
        <v>4.42</v>
      </c>
      <c r="I11050" t="s">
        <v>149</v>
      </c>
      <c r="J11050">
        <v>1</v>
      </c>
      <c r="K11050">
        <v>1</v>
      </c>
      <c r="L11050">
        <v>1</v>
      </c>
      <c r="M11050">
        <v>1</v>
      </c>
      <c r="N11050">
        <v>1</v>
      </c>
      <c r="O11050">
        <v>1</v>
      </c>
      <c r="P11050">
        <v>1</v>
      </c>
      <c r="Q11050">
        <v>1</v>
      </c>
      <c r="R11050">
        <v>21.88</v>
      </c>
      <c r="S11050">
        <v>21.88</v>
      </c>
      <c r="T11050">
        <v>21.88</v>
      </c>
      <c r="U11050">
        <v>21.88</v>
      </c>
      <c r="V11050">
        <v>20.201096889999999</v>
      </c>
      <c r="W11050">
        <v>20.201096889999999</v>
      </c>
      <c r="X11050">
        <v>4.9502262440000004</v>
      </c>
      <c r="Y11050">
        <v>4.9502262440000004</v>
      </c>
    </row>
    <row r="11051" spans="1:25" x14ac:dyDescent="0.3">
      <c r="A11051" s="2">
        <v>45981</v>
      </c>
      <c r="B11051" t="s">
        <v>36</v>
      </c>
      <c r="C11051">
        <v>68</v>
      </c>
      <c r="D11051">
        <v>0</v>
      </c>
      <c r="F11051">
        <v>0</v>
      </c>
      <c r="G11051">
        <v>0</v>
      </c>
      <c r="H11051">
        <v>0</v>
      </c>
      <c r="I11051" t="s">
        <v>149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</row>
    <row r="11052" spans="1:25" x14ac:dyDescent="0.3">
      <c r="A11052" s="2">
        <v>45981</v>
      </c>
      <c r="B11052" t="s">
        <v>78</v>
      </c>
      <c r="C11052">
        <v>677</v>
      </c>
      <c r="D11052">
        <v>2</v>
      </c>
      <c r="E11052">
        <v>4.9850000000000003</v>
      </c>
      <c r="F11052">
        <v>0.29499999999999998</v>
      </c>
      <c r="G11052">
        <v>9.9700000000000006</v>
      </c>
      <c r="H11052">
        <v>9.9700000000000006</v>
      </c>
      <c r="I11052" t="s">
        <v>149</v>
      </c>
      <c r="J11052">
        <v>1</v>
      </c>
      <c r="K11052">
        <v>1</v>
      </c>
      <c r="L11052">
        <v>1</v>
      </c>
      <c r="M11052">
        <v>1</v>
      </c>
      <c r="N11052">
        <v>2</v>
      </c>
      <c r="O11052">
        <v>2</v>
      </c>
      <c r="P11052">
        <v>2</v>
      </c>
      <c r="Q11052">
        <v>2</v>
      </c>
      <c r="R11052">
        <v>149.80000000000001</v>
      </c>
      <c r="S11052">
        <v>149.80000000000001</v>
      </c>
      <c r="T11052">
        <v>149.80000000000001</v>
      </c>
      <c r="U11052">
        <v>149.80000000000001</v>
      </c>
      <c r="V11052">
        <v>6.6555407210000004</v>
      </c>
      <c r="W11052">
        <v>6.6555407210000004</v>
      </c>
      <c r="X11052">
        <v>15.025075230000001</v>
      </c>
      <c r="Y11052">
        <v>15.025075230000001</v>
      </c>
    </row>
    <row r="11053" spans="1:25" x14ac:dyDescent="0.3">
      <c r="A11053" s="2">
        <v>45981</v>
      </c>
      <c r="B11053" t="s">
        <v>21</v>
      </c>
      <c r="C11053">
        <v>622</v>
      </c>
      <c r="D11053">
        <v>6</v>
      </c>
      <c r="E11053">
        <v>2.0499999999999998</v>
      </c>
      <c r="F11053">
        <v>0.96499999999999997</v>
      </c>
      <c r="G11053">
        <v>12.3</v>
      </c>
      <c r="H11053">
        <v>12.3</v>
      </c>
      <c r="I11053" t="s">
        <v>149</v>
      </c>
      <c r="J11053">
        <v>2</v>
      </c>
      <c r="K11053">
        <v>2</v>
      </c>
      <c r="L11053">
        <v>2</v>
      </c>
      <c r="M11053">
        <v>2</v>
      </c>
      <c r="N11053">
        <v>3</v>
      </c>
      <c r="O11053">
        <v>3</v>
      </c>
      <c r="P11053">
        <v>3</v>
      </c>
      <c r="Q11053">
        <v>3</v>
      </c>
      <c r="R11053">
        <v>73.66</v>
      </c>
      <c r="S11053">
        <v>73.66</v>
      </c>
      <c r="T11053">
        <v>73.66</v>
      </c>
      <c r="U11053">
        <v>73.66</v>
      </c>
      <c r="V11053">
        <v>16.698343739999999</v>
      </c>
      <c r="W11053">
        <v>16.698343739999999</v>
      </c>
      <c r="X11053">
        <v>5.9886178860000001</v>
      </c>
      <c r="Y11053">
        <v>5.9886178860000001</v>
      </c>
    </row>
    <row r="11054" spans="1:25" x14ac:dyDescent="0.3">
      <c r="A11054" s="2">
        <v>45981</v>
      </c>
      <c r="B11054" t="s">
        <v>94</v>
      </c>
      <c r="C11054">
        <v>383</v>
      </c>
      <c r="D11054">
        <v>2</v>
      </c>
      <c r="E11054">
        <v>4.09</v>
      </c>
      <c r="F11054">
        <v>0.52200000000000002</v>
      </c>
      <c r="G11054">
        <v>8.18</v>
      </c>
      <c r="H11054">
        <v>8.18</v>
      </c>
      <c r="I11054" t="s">
        <v>149</v>
      </c>
      <c r="J11054">
        <v>1</v>
      </c>
      <c r="K11054">
        <v>1</v>
      </c>
      <c r="L11054">
        <v>1</v>
      </c>
      <c r="M11054">
        <v>1</v>
      </c>
      <c r="N11054">
        <v>15</v>
      </c>
      <c r="O11054">
        <v>15</v>
      </c>
      <c r="P11054">
        <v>15</v>
      </c>
      <c r="Q11054">
        <v>15</v>
      </c>
      <c r="R11054">
        <v>1067.4000000000001</v>
      </c>
      <c r="S11054">
        <v>1067.4000000000001</v>
      </c>
      <c r="T11054">
        <v>1067.4000000000001</v>
      </c>
      <c r="U11054">
        <v>1067.4000000000001</v>
      </c>
      <c r="V11054">
        <v>0.76634813570000004</v>
      </c>
      <c r="W11054">
        <v>0.76634813570000004</v>
      </c>
      <c r="X11054">
        <v>130.4889976</v>
      </c>
      <c r="Y11054">
        <v>130.4889976</v>
      </c>
    </row>
    <row r="11055" spans="1:25" x14ac:dyDescent="0.3">
      <c r="A11055" s="2">
        <v>45981</v>
      </c>
      <c r="B11055" t="s">
        <v>17</v>
      </c>
      <c r="C11055">
        <v>10</v>
      </c>
      <c r="D11055">
        <v>1</v>
      </c>
      <c r="E11055">
        <v>0.63</v>
      </c>
      <c r="F11055">
        <v>10</v>
      </c>
      <c r="G11055">
        <v>0.63</v>
      </c>
      <c r="H11055">
        <v>0.63</v>
      </c>
      <c r="I11055" t="s">
        <v>149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X11055">
        <v>0</v>
      </c>
      <c r="Y11055">
        <v>0</v>
      </c>
    </row>
    <row r="11056" spans="1:25" x14ac:dyDescent="0.3">
      <c r="A11056" s="2">
        <v>45981</v>
      </c>
      <c r="B11056" t="s">
        <v>17</v>
      </c>
      <c r="C11056">
        <v>57</v>
      </c>
      <c r="D11056">
        <v>1</v>
      </c>
      <c r="E11056">
        <v>1.1100000000000001</v>
      </c>
      <c r="F11056">
        <v>1.754</v>
      </c>
      <c r="G11056">
        <v>1.1100000000000001</v>
      </c>
      <c r="H11056">
        <v>1.1100000000000001</v>
      </c>
      <c r="I11056" t="s">
        <v>149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X11056">
        <v>0</v>
      </c>
      <c r="Y11056">
        <v>0</v>
      </c>
    </row>
    <row r="11057" spans="1:25" x14ac:dyDescent="0.3">
      <c r="A11057" s="2">
        <v>45981</v>
      </c>
      <c r="B11057" t="s">
        <v>17</v>
      </c>
      <c r="C11057">
        <v>37</v>
      </c>
      <c r="D11057">
        <v>0</v>
      </c>
      <c r="F11057">
        <v>0</v>
      </c>
      <c r="G11057">
        <v>0</v>
      </c>
      <c r="H11057">
        <v>0</v>
      </c>
      <c r="I11057" t="s">
        <v>149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</row>
    <row r="11058" spans="1:25" x14ac:dyDescent="0.3">
      <c r="A11058" s="2">
        <v>45981</v>
      </c>
      <c r="B11058" t="s">
        <v>17</v>
      </c>
      <c r="C11058">
        <v>36</v>
      </c>
      <c r="D11058">
        <v>0</v>
      </c>
      <c r="F11058">
        <v>0</v>
      </c>
      <c r="G11058">
        <v>0</v>
      </c>
      <c r="H11058">
        <v>0</v>
      </c>
      <c r="I11058" t="s">
        <v>149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</row>
    <row r="11059" spans="1:25" x14ac:dyDescent="0.3">
      <c r="A11059" s="2">
        <v>45981</v>
      </c>
      <c r="B11059" t="s">
        <v>52</v>
      </c>
      <c r="C11059">
        <v>959</v>
      </c>
      <c r="D11059">
        <v>12</v>
      </c>
      <c r="E11059">
        <v>0.56899999999999995</v>
      </c>
      <c r="F11059">
        <v>1.2509999999999999</v>
      </c>
      <c r="G11059">
        <v>6.83</v>
      </c>
      <c r="H11059">
        <v>6.83</v>
      </c>
      <c r="I11059" t="s">
        <v>149</v>
      </c>
      <c r="J11059">
        <v>1</v>
      </c>
      <c r="K11059">
        <v>1</v>
      </c>
      <c r="L11059">
        <v>1</v>
      </c>
      <c r="M11059">
        <v>1</v>
      </c>
      <c r="N11059">
        <v>1</v>
      </c>
      <c r="O11059">
        <v>1</v>
      </c>
      <c r="P11059">
        <v>1</v>
      </c>
      <c r="Q11059">
        <v>1</v>
      </c>
      <c r="R11059">
        <v>11.49</v>
      </c>
      <c r="S11059">
        <v>11.49</v>
      </c>
      <c r="T11059">
        <v>11.49</v>
      </c>
      <c r="U11059">
        <v>11.49</v>
      </c>
      <c r="V11059">
        <v>59.442993909999998</v>
      </c>
      <c r="W11059">
        <v>59.442993909999998</v>
      </c>
      <c r="X11059">
        <v>1.682284041</v>
      </c>
      <c r="Y11059">
        <v>1.682284041</v>
      </c>
    </row>
    <row r="11060" spans="1:25" x14ac:dyDescent="0.3">
      <c r="A11060" s="2">
        <v>45981</v>
      </c>
      <c r="B11060" t="s">
        <v>52</v>
      </c>
      <c r="C11060">
        <v>1027</v>
      </c>
      <c r="D11060">
        <v>14</v>
      </c>
      <c r="E11060">
        <v>0.48399999999999999</v>
      </c>
      <c r="F11060">
        <v>1.363</v>
      </c>
      <c r="G11060">
        <v>6.78</v>
      </c>
      <c r="H11060">
        <v>6.78</v>
      </c>
      <c r="I11060" t="s">
        <v>149</v>
      </c>
      <c r="J11060">
        <v>4</v>
      </c>
      <c r="K11060">
        <v>4</v>
      </c>
      <c r="L11060">
        <v>4</v>
      </c>
      <c r="M11060">
        <v>4</v>
      </c>
      <c r="N11060">
        <v>4</v>
      </c>
      <c r="O11060">
        <v>4</v>
      </c>
      <c r="P11060">
        <v>4</v>
      </c>
      <c r="Q11060">
        <v>4</v>
      </c>
      <c r="R11060">
        <v>114.74</v>
      </c>
      <c r="S11060">
        <v>114.74</v>
      </c>
      <c r="T11060">
        <v>114.74</v>
      </c>
      <c r="U11060">
        <v>114.74</v>
      </c>
      <c r="V11060">
        <v>5.9090116789999998</v>
      </c>
      <c r="W11060">
        <v>5.9090116789999998</v>
      </c>
      <c r="X11060">
        <v>16.923303829999998</v>
      </c>
      <c r="Y11060">
        <v>16.923303829999998</v>
      </c>
    </row>
    <row r="11061" spans="1:25" x14ac:dyDescent="0.3">
      <c r="A11061" s="2">
        <v>45981</v>
      </c>
      <c r="B11061" t="s">
        <v>52</v>
      </c>
      <c r="C11061">
        <v>428</v>
      </c>
      <c r="D11061">
        <v>5</v>
      </c>
      <c r="E11061">
        <v>0.19400000000000001</v>
      </c>
      <c r="F11061">
        <v>1.1679999999999999</v>
      </c>
      <c r="G11061">
        <v>0.97</v>
      </c>
      <c r="H11061">
        <v>0.97</v>
      </c>
      <c r="I11061" t="s">
        <v>149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X11061">
        <v>0</v>
      </c>
      <c r="Y11061">
        <v>0</v>
      </c>
    </row>
    <row r="11062" spans="1:25" x14ac:dyDescent="0.3">
      <c r="A11062" s="2">
        <v>45981</v>
      </c>
      <c r="B11062" t="s">
        <v>52</v>
      </c>
      <c r="C11062">
        <v>2589</v>
      </c>
      <c r="D11062">
        <v>32</v>
      </c>
      <c r="E11062">
        <v>0.32400000000000001</v>
      </c>
      <c r="F11062">
        <v>1.236</v>
      </c>
      <c r="G11062">
        <v>10.37</v>
      </c>
      <c r="H11062">
        <v>10.37</v>
      </c>
      <c r="I11062" t="s">
        <v>149</v>
      </c>
      <c r="J11062">
        <v>2</v>
      </c>
      <c r="K11062">
        <v>2</v>
      </c>
      <c r="L11062">
        <v>2</v>
      </c>
      <c r="M11062">
        <v>2</v>
      </c>
      <c r="N11062">
        <v>2</v>
      </c>
      <c r="O11062">
        <v>2</v>
      </c>
      <c r="P11062">
        <v>2</v>
      </c>
      <c r="Q11062">
        <v>2</v>
      </c>
      <c r="R11062">
        <v>69.98</v>
      </c>
      <c r="S11062">
        <v>69.98</v>
      </c>
      <c r="T11062">
        <v>69.98</v>
      </c>
      <c r="U11062">
        <v>69.98</v>
      </c>
      <c r="V11062">
        <v>14.81851958</v>
      </c>
      <c r="W11062">
        <v>14.81851958</v>
      </c>
      <c r="X11062">
        <v>6.7483124400000003</v>
      </c>
      <c r="Y11062">
        <v>6.7483124400000003</v>
      </c>
    </row>
    <row r="11063" spans="1:25" x14ac:dyDescent="0.3">
      <c r="A11063" s="2">
        <v>45981</v>
      </c>
      <c r="B11063" t="s">
        <v>112</v>
      </c>
      <c r="C11063">
        <v>97</v>
      </c>
      <c r="D11063">
        <v>1</v>
      </c>
      <c r="E11063">
        <v>1.38</v>
      </c>
      <c r="F11063">
        <v>1.0309999999999999</v>
      </c>
      <c r="G11063">
        <v>1.38</v>
      </c>
      <c r="H11063">
        <v>1.38</v>
      </c>
      <c r="I11063" t="s">
        <v>149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X11063">
        <v>0</v>
      </c>
      <c r="Y11063">
        <v>0</v>
      </c>
    </row>
    <row r="11064" spans="1:25" x14ac:dyDescent="0.3">
      <c r="A11064" s="2">
        <v>45981</v>
      </c>
      <c r="B11064" t="s">
        <v>15</v>
      </c>
      <c r="C11064">
        <v>113</v>
      </c>
      <c r="D11064">
        <v>0</v>
      </c>
      <c r="F11064">
        <v>0</v>
      </c>
      <c r="G11064">
        <v>0</v>
      </c>
      <c r="H11064">
        <v>0</v>
      </c>
      <c r="I11064" t="s">
        <v>149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</row>
    <row r="11065" spans="1:25" x14ac:dyDescent="0.3">
      <c r="A11065" s="2">
        <v>45981</v>
      </c>
      <c r="B11065" t="s">
        <v>112</v>
      </c>
      <c r="C11065">
        <v>653</v>
      </c>
      <c r="D11065">
        <v>4</v>
      </c>
      <c r="E11065">
        <v>1.1679999999999999</v>
      </c>
      <c r="F11065">
        <v>0.61299999999999999</v>
      </c>
      <c r="G11065">
        <v>4.67</v>
      </c>
      <c r="H11065">
        <v>4.67</v>
      </c>
      <c r="I11065" t="s">
        <v>149</v>
      </c>
      <c r="J11065">
        <v>3</v>
      </c>
      <c r="K11065">
        <v>3</v>
      </c>
      <c r="L11065">
        <v>3</v>
      </c>
      <c r="M11065">
        <v>3</v>
      </c>
      <c r="N11065">
        <v>3</v>
      </c>
      <c r="O11065">
        <v>3</v>
      </c>
      <c r="P11065">
        <v>3</v>
      </c>
      <c r="Q11065">
        <v>3</v>
      </c>
      <c r="R11065">
        <v>136.29</v>
      </c>
      <c r="S11065">
        <v>136.29</v>
      </c>
      <c r="T11065">
        <v>136.29</v>
      </c>
      <c r="U11065">
        <v>136.29</v>
      </c>
      <c r="V11065">
        <v>3.4265169860000002</v>
      </c>
      <c r="W11065">
        <v>3.4265169860000002</v>
      </c>
      <c r="X11065">
        <v>29.18415418</v>
      </c>
      <c r="Y11065">
        <v>29.18415418</v>
      </c>
    </row>
    <row r="11066" spans="1:25" x14ac:dyDescent="0.3">
      <c r="A11066" s="2">
        <v>45981</v>
      </c>
      <c r="B11066" t="s">
        <v>15</v>
      </c>
      <c r="C11066">
        <v>214</v>
      </c>
      <c r="D11066">
        <v>0</v>
      </c>
      <c r="F11066">
        <v>0</v>
      </c>
      <c r="G11066">
        <v>0</v>
      </c>
      <c r="H11066">
        <v>0</v>
      </c>
      <c r="I11066" t="s">
        <v>149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</row>
    <row r="11067" spans="1:25" x14ac:dyDescent="0.3">
      <c r="A11067" s="2">
        <v>45981</v>
      </c>
      <c r="B11067" t="s">
        <v>15</v>
      </c>
      <c r="C11067">
        <v>124</v>
      </c>
      <c r="D11067">
        <v>0</v>
      </c>
      <c r="F11067">
        <v>0</v>
      </c>
      <c r="G11067">
        <v>0</v>
      </c>
      <c r="H11067">
        <v>0</v>
      </c>
      <c r="I11067" t="s">
        <v>149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</row>
    <row r="11068" spans="1:25" x14ac:dyDescent="0.3">
      <c r="A11068" s="2">
        <v>45981</v>
      </c>
      <c r="B11068" t="s">
        <v>112</v>
      </c>
      <c r="C11068">
        <v>357</v>
      </c>
      <c r="D11068">
        <v>4</v>
      </c>
      <c r="E11068">
        <v>1.1779999999999999</v>
      </c>
      <c r="F11068">
        <v>1.1200000000000001</v>
      </c>
      <c r="G11068">
        <v>4.71</v>
      </c>
      <c r="H11068">
        <v>4.71</v>
      </c>
      <c r="I11068" t="s">
        <v>149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X11068">
        <v>0</v>
      </c>
      <c r="Y11068">
        <v>0</v>
      </c>
    </row>
    <row r="11069" spans="1:25" x14ac:dyDescent="0.3">
      <c r="A11069" s="2">
        <v>45981</v>
      </c>
      <c r="B11069" t="s">
        <v>15</v>
      </c>
      <c r="C11069">
        <v>159</v>
      </c>
      <c r="D11069">
        <v>0</v>
      </c>
      <c r="F11069">
        <v>0</v>
      </c>
      <c r="G11069">
        <v>0</v>
      </c>
      <c r="H11069">
        <v>0</v>
      </c>
      <c r="I11069" t="s">
        <v>149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</row>
    <row r="11070" spans="1:25" x14ac:dyDescent="0.3">
      <c r="A11070" s="2">
        <v>45981</v>
      </c>
      <c r="B11070" t="s">
        <v>112</v>
      </c>
      <c r="C11070">
        <v>1386</v>
      </c>
      <c r="D11070">
        <v>9</v>
      </c>
      <c r="E11070">
        <v>0.80100000000000005</v>
      </c>
      <c r="F11070">
        <v>0.64900000000000002</v>
      </c>
      <c r="G11070">
        <v>7.21</v>
      </c>
      <c r="H11070">
        <v>7.21</v>
      </c>
      <c r="I11070" t="s">
        <v>149</v>
      </c>
      <c r="J11070">
        <v>3</v>
      </c>
      <c r="K11070">
        <v>3</v>
      </c>
      <c r="L11070">
        <v>3</v>
      </c>
      <c r="M11070">
        <v>3</v>
      </c>
      <c r="N11070">
        <v>3</v>
      </c>
      <c r="O11070">
        <v>3</v>
      </c>
      <c r="P11070">
        <v>3</v>
      </c>
      <c r="Q11070">
        <v>3</v>
      </c>
      <c r="R11070">
        <v>88.86</v>
      </c>
      <c r="S11070">
        <v>88.86</v>
      </c>
      <c r="T11070">
        <v>88.86</v>
      </c>
      <c r="U11070">
        <v>88.86</v>
      </c>
      <c r="V11070">
        <v>8.1138870129999994</v>
      </c>
      <c r="W11070">
        <v>8.1138870129999994</v>
      </c>
      <c r="X11070">
        <v>12.32454924</v>
      </c>
      <c r="Y11070">
        <v>12.32454924</v>
      </c>
    </row>
    <row r="11071" spans="1:25" x14ac:dyDescent="0.3">
      <c r="A11071" s="2">
        <v>45981</v>
      </c>
      <c r="B11071" t="s">
        <v>100</v>
      </c>
      <c r="C11071">
        <v>19</v>
      </c>
      <c r="D11071">
        <v>0</v>
      </c>
      <c r="F11071">
        <v>0</v>
      </c>
      <c r="G11071">
        <v>0</v>
      </c>
      <c r="H11071">
        <v>0</v>
      </c>
      <c r="I11071" t="s">
        <v>149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</row>
    <row r="11072" spans="1:25" x14ac:dyDescent="0.3">
      <c r="A11072" s="2">
        <v>45981</v>
      </c>
      <c r="B11072" t="s">
        <v>54</v>
      </c>
      <c r="C11072">
        <v>2609</v>
      </c>
      <c r="D11072">
        <v>4</v>
      </c>
      <c r="E11072">
        <v>1.0149999999999999</v>
      </c>
      <c r="F11072">
        <v>0.153</v>
      </c>
      <c r="G11072">
        <v>4.0599999999999996</v>
      </c>
      <c r="H11072">
        <v>4.0599999999999996</v>
      </c>
      <c r="I11072" t="s">
        <v>149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X11072">
        <v>0</v>
      </c>
      <c r="Y11072">
        <v>0</v>
      </c>
    </row>
    <row r="11073" spans="1:25" x14ac:dyDescent="0.3">
      <c r="A11073" s="2">
        <v>45981</v>
      </c>
      <c r="B11073" t="s">
        <v>60</v>
      </c>
      <c r="C11073">
        <v>1262</v>
      </c>
      <c r="D11073">
        <v>8</v>
      </c>
      <c r="E11073">
        <v>1.2050000000000001</v>
      </c>
      <c r="F11073">
        <v>0.63400000000000001</v>
      </c>
      <c r="G11073">
        <v>9.64</v>
      </c>
      <c r="H11073">
        <v>9.64</v>
      </c>
      <c r="I11073" t="s">
        <v>149</v>
      </c>
      <c r="J11073">
        <v>1</v>
      </c>
      <c r="K11073">
        <v>3</v>
      </c>
      <c r="L11073">
        <v>3</v>
      </c>
      <c r="M11073">
        <v>3</v>
      </c>
      <c r="N11073">
        <v>1</v>
      </c>
      <c r="O11073">
        <v>3</v>
      </c>
      <c r="P11073">
        <v>3</v>
      </c>
      <c r="Q11073">
        <v>3</v>
      </c>
      <c r="R11073">
        <v>21.88</v>
      </c>
      <c r="S11073">
        <v>93.25</v>
      </c>
      <c r="T11073">
        <v>93.25</v>
      </c>
      <c r="U11073">
        <v>93.25</v>
      </c>
      <c r="V11073">
        <v>10.33780161</v>
      </c>
      <c r="W11073">
        <v>10.33780161</v>
      </c>
      <c r="X11073">
        <v>9.6732365149999993</v>
      </c>
      <c r="Y11073">
        <v>9.6732365149999993</v>
      </c>
    </row>
    <row r="11074" spans="1:25" x14ac:dyDescent="0.3">
      <c r="A11074" s="2">
        <v>45981</v>
      </c>
      <c r="B11074" t="s">
        <v>60</v>
      </c>
      <c r="C11074">
        <v>1467</v>
      </c>
      <c r="D11074">
        <v>6</v>
      </c>
      <c r="E11074">
        <v>0.82499999999999996</v>
      </c>
      <c r="F11074">
        <v>0.40899999999999997</v>
      </c>
      <c r="G11074">
        <v>4.95</v>
      </c>
      <c r="H11074">
        <v>4.95</v>
      </c>
      <c r="I11074" t="s">
        <v>149</v>
      </c>
      <c r="J11074">
        <v>1</v>
      </c>
      <c r="K11074">
        <v>2</v>
      </c>
      <c r="L11074">
        <v>2</v>
      </c>
      <c r="M11074">
        <v>2</v>
      </c>
      <c r="N11074">
        <v>1</v>
      </c>
      <c r="O11074">
        <v>2</v>
      </c>
      <c r="P11074">
        <v>2</v>
      </c>
      <c r="Q11074">
        <v>2</v>
      </c>
      <c r="R11074">
        <v>34.49</v>
      </c>
      <c r="S11074">
        <v>56.37</v>
      </c>
      <c r="T11074">
        <v>56.37</v>
      </c>
      <c r="U11074">
        <v>56.37</v>
      </c>
      <c r="V11074">
        <v>8.7812666309999994</v>
      </c>
      <c r="W11074">
        <v>8.7812666309999994</v>
      </c>
      <c r="X11074">
        <v>11.38787879</v>
      </c>
      <c r="Y11074">
        <v>11.38787879</v>
      </c>
    </row>
    <row r="11075" spans="1:25" x14ac:dyDescent="0.3">
      <c r="A11075" s="2">
        <v>45981</v>
      </c>
      <c r="B11075" t="s">
        <v>100</v>
      </c>
      <c r="C11075">
        <v>16</v>
      </c>
      <c r="D11075">
        <v>0</v>
      </c>
      <c r="F11075">
        <v>0</v>
      </c>
      <c r="G11075">
        <v>0</v>
      </c>
      <c r="H11075">
        <v>0</v>
      </c>
      <c r="I11075" t="s">
        <v>149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</row>
    <row r="11076" spans="1:25" x14ac:dyDescent="0.3">
      <c r="A11076" s="2">
        <v>45981</v>
      </c>
      <c r="B11076" t="s">
        <v>54</v>
      </c>
      <c r="C11076">
        <v>6968</v>
      </c>
      <c r="D11076">
        <v>25</v>
      </c>
      <c r="E11076">
        <v>0.86099999999999999</v>
      </c>
      <c r="F11076">
        <v>0.35899999999999999</v>
      </c>
      <c r="G11076">
        <v>21.53</v>
      </c>
      <c r="H11076">
        <v>21.53</v>
      </c>
      <c r="I11076" t="s">
        <v>149</v>
      </c>
      <c r="J11076">
        <v>4</v>
      </c>
      <c r="K11076">
        <v>4</v>
      </c>
      <c r="L11076">
        <v>4</v>
      </c>
      <c r="M11076">
        <v>4</v>
      </c>
      <c r="N11076">
        <v>4</v>
      </c>
      <c r="O11076">
        <v>4</v>
      </c>
      <c r="P11076">
        <v>4</v>
      </c>
      <c r="Q11076">
        <v>4</v>
      </c>
      <c r="R11076">
        <v>91.52</v>
      </c>
      <c r="S11076">
        <v>91.52</v>
      </c>
      <c r="T11076">
        <v>91.52</v>
      </c>
      <c r="U11076">
        <v>91.52</v>
      </c>
      <c r="V11076">
        <v>23.52491259</v>
      </c>
      <c r="W11076">
        <v>23.52491259</v>
      </c>
      <c r="X11076">
        <v>4.2508128190000001</v>
      </c>
      <c r="Y11076">
        <v>4.2508128190000001</v>
      </c>
    </row>
    <row r="11077" spans="1:25" x14ac:dyDescent="0.3">
      <c r="A11077" s="2">
        <v>45981</v>
      </c>
      <c r="B11077" t="s">
        <v>100</v>
      </c>
      <c r="C11077">
        <v>13</v>
      </c>
      <c r="D11077">
        <v>0</v>
      </c>
      <c r="F11077">
        <v>0</v>
      </c>
      <c r="G11077">
        <v>0</v>
      </c>
      <c r="H11077">
        <v>0</v>
      </c>
      <c r="I11077" t="s">
        <v>149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</row>
    <row r="11078" spans="1:25" x14ac:dyDescent="0.3">
      <c r="A11078" s="2">
        <v>45981</v>
      </c>
      <c r="B11078" t="s">
        <v>54</v>
      </c>
      <c r="C11078">
        <v>479</v>
      </c>
      <c r="D11078">
        <v>4</v>
      </c>
      <c r="E11078">
        <v>1.1399999999999999</v>
      </c>
      <c r="F11078">
        <v>0.83499999999999996</v>
      </c>
      <c r="G11078">
        <v>4.5599999999999996</v>
      </c>
      <c r="H11078">
        <v>4.5599999999999996</v>
      </c>
      <c r="I11078" t="s">
        <v>149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X11078">
        <v>0</v>
      </c>
      <c r="Y11078">
        <v>0</v>
      </c>
    </row>
    <row r="11079" spans="1:25" x14ac:dyDescent="0.3">
      <c r="A11079" s="2">
        <v>45981</v>
      </c>
      <c r="B11079" t="s">
        <v>60</v>
      </c>
      <c r="C11079">
        <v>727</v>
      </c>
      <c r="D11079">
        <v>10</v>
      </c>
      <c r="E11079">
        <v>1.135</v>
      </c>
      <c r="F11079">
        <v>1.3759999999999999</v>
      </c>
      <c r="G11079">
        <v>11.35</v>
      </c>
      <c r="H11079">
        <v>11.35</v>
      </c>
      <c r="I11079" t="s">
        <v>149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X11079">
        <v>0</v>
      </c>
      <c r="Y11079">
        <v>0</v>
      </c>
    </row>
    <row r="11080" spans="1:25" x14ac:dyDescent="0.3">
      <c r="A11080" s="2">
        <v>45981</v>
      </c>
      <c r="B11080" t="s">
        <v>54</v>
      </c>
      <c r="C11080">
        <v>5786</v>
      </c>
      <c r="D11080">
        <v>12</v>
      </c>
      <c r="E11080">
        <v>0.68200000000000005</v>
      </c>
      <c r="F11080">
        <v>0.20699999999999999</v>
      </c>
      <c r="G11080">
        <v>8.18</v>
      </c>
      <c r="H11080">
        <v>8.18</v>
      </c>
      <c r="I11080" t="s">
        <v>149</v>
      </c>
      <c r="J11080">
        <v>1</v>
      </c>
      <c r="K11080">
        <v>1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22.88</v>
      </c>
      <c r="S11080">
        <v>22.88</v>
      </c>
      <c r="T11080">
        <v>22.88</v>
      </c>
      <c r="U11080">
        <v>22.88</v>
      </c>
      <c r="V11080">
        <v>35.751748249999999</v>
      </c>
      <c r="W11080">
        <v>35.751748249999999</v>
      </c>
      <c r="X11080">
        <v>2.797066015</v>
      </c>
      <c r="Y11080">
        <v>2.797066015</v>
      </c>
    </row>
    <row r="11081" spans="1:25" x14ac:dyDescent="0.3">
      <c r="A11081" s="2">
        <v>45981</v>
      </c>
      <c r="B11081" t="s">
        <v>100</v>
      </c>
      <c r="C11081">
        <v>25</v>
      </c>
      <c r="D11081">
        <v>0</v>
      </c>
      <c r="F11081">
        <v>0</v>
      </c>
      <c r="G11081">
        <v>0</v>
      </c>
      <c r="H11081">
        <v>0</v>
      </c>
      <c r="I11081" t="s">
        <v>149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</row>
    <row r="11082" spans="1:25" x14ac:dyDescent="0.3">
      <c r="A11082" s="2">
        <v>45981</v>
      </c>
      <c r="B11082" t="s">
        <v>60</v>
      </c>
      <c r="C11082">
        <v>3169</v>
      </c>
      <c r="D11082">
        <v>16</v>
      </c>
      <c r="E11082">
        <v>0.60899999999999999</v>
      </c>
      <c r="F11082">
        <v>0.505</v>
      </c>
      <c r="G11082">
        <v>9.75</v>
      </c>
      <c r="H11082">
        <v>9.75</v>
      </c>
      <c r="I11082" t="s">
        <v>149</v>
      </c>
      <c r="J11082">
        <v>1</v>
      </c>
      <c r="K11082">
        <v>3</v>
      </c>
      <c r="L11082">
        <v>3</v>
      </c>
      <c r="M11082">
        <v>3</v>
      </c>
      <c r="N11082">
        <v>1</v>
      </c>
      <c r="O11082">
        <v>3</v>
      </c>
      <c r="P11082">
        <v>3</v>
      </c>
      <c r="Q11082">
        <v>3</v>
      </c>
      <c r="R11082">
        <v>20.9</v>
      </c>
      <c r="S11082">
        <v>63.68</v>
      </c>
      <c r="T11082">
        <v>63.68</v>
      </c>
      <c r="U11082">
        <v>63.68</v>
      </c>
      <c r="V11082">
        <v>15.31092965</v>
      </c>
      <c r="W11082">
        <v>15.31092965</v>
      </c>
      <c r="X11082">
        <v>6.5312820509999998</v>
      </c>
      <c r="Y11082">
        <v>6.5312820509999998</v>
      </c>
    </row>
    <row r="11083" spans="1:25" x14ac:dyDescent="0.3">
      <c r="A11083" s="2">
        <v>45981</v>
      </c>
      <c r="B11083" t="s">
        <v>48</v>
      </c>
      <c r="C11083">
        <v>386</v>
      </c>
      <c r="D11083">
        <v>9</v>
      </c>
      <c r="E11083">
        <v>1.4490000000000001</v>
      </c>
      <c r="F11083">
        <v>2.3319999999999999</v>
      </c>
      <c r="G11083">
        <v>13.04</v>
      </c>
      <c r="H11083">
        <v>13.04</v>
      </c>
      <c r="I11083" t="s">
        <v>149</v>
      </c>
      <c r="J11083">
        <v>5</v>
      </c>
      <c r="K11083">
        <v>5</v>
      </c>
      <c r="L11083">
        <v>5</v>
      </c>
      <c r="M11083">
        <v>5</v>
      </c>
      <c r="N11083">
        <v>6</v>
      </c>
      <c r="O11083">
        <v>6</v>
      </c>
      <c r="P11083">
        <v>6</v>
      </c>
      <c r="Q11083">
        <v>6</v>
      </c>
      <c r="R11083">
        <v>178.94</v>
      </c>
      <c r="S11083">
        <v>178.94</v>
      </c>
      <c r="T11083">
        <v>178.94</v>
      </c>
      <c r="U11083">
        <v>178.94</v>
      </c>
      <c r="V11083">
        <v>7.2873588910000002</v>
      </c>
      <c r="W11083">
        <v>7.2873588910000002</v>
      </c>
      <c r="X11083">
        <v>13.722392640000001</v>
      </c>
      <c r="Y11083">
        <v>13.722392640000001</v>
      </c>
    </row>
    <row r="11084" spans="1:25" x14ac:dyDescent="0.3">
      <c r="A11084" s="2">
        <v>45981</v>
      </c>
      <c r="B11084" t="s">
        <v>48</v>
      </c>
      <c r="C11084">
        <v>689</v>
      </c>
      <c r="D11084">
        <v>9</v>
      </c>
      <c r="E11084">
        <v>1.2</v>
      </c>
      <c r="F11084">
        <v>1.306</v>
      </c>
      <c r="G11084">
        <v>10.8</v>
      </c>
      <c r="H11084">
        <v>10.8</v>
      </c>
      <c r="I11084" t="s">
        <v>149</v>
      </c>
      <c r="J11084">
        <v>1</v>
      </c>
      <c r="K11084">
        <v>1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  <c r="R11084">
        <v>28.49</v>
      </c>
      <c r="S11084">
        <v>28.49</v>
      </c>
      <c r="T11084">
        <v>28.49</v>
      </c>
      <c r="U11084">
        <v>28.49</v>
      </c>
      <c r="V11084">
        <v>37.908037909999997</v>
      </c>
      <c r="W11084">
        <v>37.908037909999997</v>
      </c>
      <c r="X11084">
        <v>2.6379629630000001</v>
      </c>
      <c r="Y11084">
        <v>2.6379629630000001</v>
      </c>
    </row>
    <row r="11085" spans="1:25" x14ac:dyDescent="0.3">
      <c r="A11085" s="2">
        <v>45981</v>
      </c>
      <c r="B11085" t="s">
        <v>48</v>
      </c>
      <c r="C11085">
        <v>438</v>
      </c>
      <c r="D11085">
        <v>6</v>
      </c>
      <c r="E11085">
        <v>1.3220000000000001</v>
      </c>
      <c r="F11085">
        <v>1.37</v>
      </c>
      <c r="G11085">
        <v>7.93</v>
      </c>
      <c r="H11085">
        <v>7.93</v>
      </c>
      <c r="I11085" t="s">
        <v>149</v>
      </c>
      <c r="J11085">
        <v>1</v>
      </c>
      <c r="K11085">
        <v>1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28.49</v>
      </c>
      <c r="S11085">
        <v>28.49</v>
      </c>
      <c r="T11085">
        <v>28.49</v>
      </c>
      <c r="U11085">
        <v>28.49</v>
      </c>
      <c r="V11085">
        <v>27.834327829999999</v>
      </c>
      <c r="W11085">
        <v>27.834327829999999</v>
      </c>
      <c r="X11085">
        <v>3.5926860029999999</v>
      </c>
      <c r="Y11085">
        <v>3.5926860029999999</v>
      </c>
    </row>
    <row r="11086" spans="1:25" x14ac:dyDescent="0.3">
      <c r="A11086" s="2">
        <v>45981</v>
      </c>
      <c r="B11086" t="s">
        <v>48</v>
      </c>
      <c r="C11086">
        <v>2865</v>
      </c>
      <c r="D11086">
        <v>9</v>
      </c>
      <c r="E11086">
        <v>0.78700000000000003</v>
      </c>
      <c r="F11086">
        <v>0.314</v>
      </c>
      <c r="G11086">
        <v>7.08</v>
      </c>
      <c r="H11086">
        <v>7.08</v>
      </c>
      <c r="I11086" t="s">
        <v>149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X11086">
        <v>0</v>
      </c>
      <c r="Y11086">
        <v>0</v>
      </c>
    </row>
    <row r="11087" spans="1:25" x14ac:dyDescent="0.3">
      <c r="A11087" s="2">
        <v>45981</v>
      </c>
      <c r="B11087" t="s">
        <v>19</v>
      </c>
      <c r="C11087">
        <v>36</v>
      </c>
      <c r="D11087">
        <v>0</v>
      </c>
      <c r="F11087">
        <v>0</v>
      </c>
      <c r="G11087">
        <v>0</v>
      </c>
      <c r="H11087">
        <v>0</v>
      </c>
      <c r="I11087" t="s">
        <v>149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</row>
    <row r="11088" spans="1:25" x14ac:dyDescent="0.3">
      <c r="A11088" s="2">
        <v>45981</v>
      </c>
      <c r="B11088" t="s">
        <v>90</v>
      </c>
      <c r="C11088">
        <v>12</v>
      </c>
      <c r="D11088">
        <v>0</v>
      </c>
      <c r="F11088">
        <v>0</v>
      </c>
      <c r="G11088">
        <v>0</v>
      </c>
      <c r="H11088">
        <v>0</v>
      </c>
      <c r="I11088" t="s">
        <v>149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</row>
    <row r="11089" spans="1:25" x14ac:dyDescent="0.3">
      <c r="A11089" s="2">
        <v>45981</v>
      </c>
      <c r="B11089" t="s">
        <v>19</v>
      </c>
      <c r="C11089">
        <v>58</v>
      </c>
      <c r="D11089">
        <v>0</v>
      </c>
      <c r="F11089">
        <v>0</v>
      </c>
      <c r="G11089">
        <v>0</v>
      </c>
      <c r="H11089">
        <v>0</v>
      </c>
      <c r="I11089" t="s">
        <v>149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</row>
    <row r="11090" spans="1:25" x14ac:dyDescent="0.3">
      <c r="A11090" s="2">
        <v>45981</v>
      </c>
      <c r="B11090" t="s">
        <v>90</v>
      </c>
      <c r="C11090">
        <v>10</v>
      </c>
      <c r="D11090">
        <v>0</v>
      </c>
      <c r="F11090">
        <v>0</v>
      </c>
      <c r="G11090">
        <v>0</v>
      </c>
      <c r="H11090">
        <v>0</v>
      </c>
      <c r="I11090" t="s">
        <v>149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</row>
    <row r="11091" spans="1:25" x14ac:dyDescent="0.3">
      <c r="A11091" s="2">
        <v>45981</v>
      </c>
      <c r="B11091" t="s">
        <v>19</v>
      </c>
      <c r="C11091">
        <v>22</v>
      </c>
      <c r="D11091">
        <v>0</v>
      </c>
      <c r="F11091">
        <v>0</v>
      </c>
      <c r="G11091">
        <v>0</v>
      </c>
      <c r="H11091">
        <v>0</v>
      </c>
      <c r="I11091" t="s">
        <v>149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</row>
    <row r="11092" spans="1:25" x14ac:dyDescent="0.3">
      <c r="A11092" s="2">
        <v>45981</v>
      </c>
      <c r="B11092" t="s">
        <v>90</v>
      </c>
      <c r="C11092">
        <v>10</v>
      </c>
      <c r="D11092">
        <v>0</v>
      </c>
      <c r="F11092">
        <v>0</v>
      </c>
      <c r="G11092">
        <v>0</v>
      </c>
      <c r="H11092">
        <v>0</v>
      </c>
      <c r="I11092" t="s">
        <v>149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</row>
    <row r="11093" spans="1:25" x14ac:dyDescent="0.3">
      <c r="A11093" s="2">
        <v>45981</v>
      </c>
      <c r="B11093" t="s">
        <v>19</v>
      </c>
      <c r="C11093">
        <v>161</v>
      </c>
      <c r="D11093">
        <v>0</v>
      </c>
      <c r="F11093">
        <v>0</v>
      </c>
      <c r="G11093">
        <v>0</v>
      </c>
      <c r="H11093">
        <v>0</v>
      </c>
      <c r="I11093" t="s">
        <v>149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</row>
    <row r="11094" spans="1:25" x14ac:dyDescent="0.3">
      <c r="A11094" s="2">
        <v>45981</v>
      </c>
      <c r="B11094" t="s">
        <v>90</v>
      </c>
      <c r="C11094">
        <v>8</v>
      </c>
      <c r="D11094">
        <v>0</v>
      </c>
      <c r="F11094">
        <v>0</v>
      </c>
      <c r="G11094">
        <v>0</v>
      </c>
      <c r="H11094">
        <v>0</v>
      </c>
      <c r="I11094" t="s">
        <v>149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</row>
    <row r="11095" spans="1:25" x14ac:dyDescent="0.3">
      <c r="A11095" s="2">
        <v>45981</v>
      </c>
      <c r="B11095" t="s">
        <v>58</v>
      </c>
      <c r="C11095">
        <v>1008</v>
      </c>
      <c r="D11095">
        <v>18</v>
      </c>
      <c r="E11095">
        <v>1.0820000000000001</v>
      </c>
      <c r="F11095">
        <v>1.786</v>
      </c>
      <c r="G11095">
        <v>19.48</v>
      </c>
      <c r="H11095">
        <v>19.48</v>
      </c>
      <c r="I11095" t="s">
        <v>149</v>
      </c>
      <c r="J11095">
        <v>4</v>
      </c>
      <c r="K11095">
        <v>6</v>
      </c>
      <c r="L11095">
        <v>6</v>
      </c>
      <c r="M11095">
        <v>6</v>
      </c>
      <c r="N11095">
        <v>4</v>
      </c>
      <c r="O11095">
        <v>6</v>
      </c>
      <c r="P11095">
        <v>6</v>
      </c>
      <c r="Q11095">
        <v>6</v>
      </c>
      <c r="R11095">
        <v>45.96</v>
      </c>
      <c r="S11095">
        <v>82.43</v>
      </c>
      <c r="T11095">
        <v>82.43</v>
      </c>
      <c r="U11095">
        <v>82.43</v>
      </c>
      <c r="V11095">
        <v>23.632172749999999</v>
      </c>
      <c r="W11095">
        <v>23.632172749999999</v>
      </c>
      <c r="X11095">
        <v>4.2315195069999998</v>
      </c>
      <c r="Y11095">
        <v>4.2315195069999998</v>
      </c>
    </row>
    <row r="11096" spans="1:25" x14ac:dyDescent="0.3">
      <c r="A11096" s="2">
        <v>45981</v>
      </c>
      <c r="B11096" t="s">
        <v>110</v>
      </c>
      <c r="C11096">
        <v>551</v>
      </c>
      <c r="D11096">
        <v>7</v>
      </c>
      <c r="E11096">
        <v>1.4490000000000001</v>
      </c>
      <c r="F11096">
        <v>1.27</v>
      </c>
      <c r="G11096">
        <v>10.14</v>
      </c>
      <c r="H11096">
        <v>10.14</v>
      </c>
      <c r="I11096" t="s">
        <v>149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X11096">
        <v>0</v>
      </c>
      <c r="Y11096">
        <v>0</v>
      </c>
    </row>
    <row r="11097" spans="1:25" x14ac:dyDescent="0.3">
      <c r="A11097" s="2">
        <v>45981</v>
      </c>
      <c r="B11097" t="s">
        <v>34</v>
      </c>
      <c r="C11097">
        <v>1459</v>
      </c>
      <c r="D11097">
        <v>5</v>
      </c>
      <c r="E11097">
        <v>1.524</v>
      </c>
      <c r="F11097">
        <v>0.34300000000000003</v>
      </c>
      <c r="G11097">
        <v>7.62</v>
      </c>
      <c r="H11097">
        <v>7.62</v>
      </c>
      <c r="I11097" t="s">
        <v>149</v>
      </c>
      <c r="J11097">
        <v>1</v>
      </c>
      <c r="K11097">
        <v>1</v>
      </c>
      <c r="L11097">
        <v>1</v>
      </c>
      <c r="M11097">
        <v>1</v>
      </c>
      <c r="N11097">
        <v>2</v>
      </c>
      <c r="O11097">
        <v>2</v>
      </c>
      <c r="P11097">
        <v>2</v>
      </c>
      <c r="Q11097">
        <v>2</v>
      </c>
      <c r="R11097">
        <v>71.8</v>
      </c>
      <c r="S11097">
        <v>71.8</v>
      </c>
      <c r="T11097">
        <v>71.8</v>
      </c>
      <c r="U11097">
        <v>71.8</v>
      </c>
      <c r="V11097">
        <v>10.61281337</v>
      </c>
      <c r="W11097">
        <v>10.61281337</v>
      </c>
      <c r="X11097">
        <v>9.4225721779999994</v>
      </c>
      <c r="Y11097">
        <v>9.4225721779999994</v>
      </c>
    </row>
    <row r="11098" spans="1:25" x14ac:dyDescent="0.3">
      <c r="A11098" s="2">
        <v>45981</v>
      </c>
      <c r="B11098" t="s">
        <v>28</v>
      </c>
      <c r="C11098">
        <v>28</v>
      </c>
      <c r="D11098">
        <v>0</v>
      </c>
      <c r="F11098">
        <v>0</v>
      </c>
      <c r="G11098">
        <v>0</v>
      </c>
      <c r="H11098">
        <v>0</v>
      </c>
      <c r="I11098" t="s">
        <v>149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</row>
    <row r="11099" spans="1:25" x14ac:dyDescent="0.3">
      <c r="A11099" s="2">
        <v>45981</v>
      </c>
      <c r="B11099" t="s">
        <v>58</v>
      </c>
      <c r="C11099">
        <v>1167</v>
      </c>
      <c r="D11099">
        <v>15</v>
      </c>
      <c r="E11099">
        <v>1.0289999999999999</v>
      </c>
      <c r="F11099">
        <v>1.2849999999999999</v>
      </c>
      <c r="G11099">
        <v>15.44</v>
      </c>
      <c r="H11099">
        <v>15.44</v>
      </c>
      <c r="I11099" t="s">
        <v>149</v>
      </c>
      <c r="J11099">
        <v>3</v>
      </c>
      <c r="K11099">
        <v>3</v>
      </c>
      <c r="L11099">
        <v>3</v>
      </c>
      <c r="M11099">
        <v>3</v>
      </c>
      <c r="N11099">
        <v>3</v>
      </c>
      <c r="O11099">
        <v>3</v>
      </c>
      <c r="P11099">
        <v>3</v>
      </c>
      <c r="Q11099">
        <v>3</v>
      </c>
      <c r="R11099">
        <v>65.64</v>
      </c>
      <c r="S11099">
        <v>65.64</v>
      </c>
      <c r="T11099">
        <v>65.64</v>
      </c>
      <c r="U11099">
        <v>65.64</v>
      </c>
      <c r="V11099">
        <v>23.522242540000001</v>
      </c>
      <c r="W11099">
        <v>23.522242540000001</v>
      </c>
      <c r="X11099">
        <v>4.2512953370000002</v>
      </c>
      <c r="Y11099">
        <v>4.2512953370000002</v>
      </c>
    </row>
    <row r="11100" spans="1:25" x14ac:dyDescent="0.3">
      <c r="A11100" s="2">
        <v>45981</v>
      </c>
      <c r="B11100" t="s">
        <v>110</v>
      </c>
      <c r="C11100">
        <v>611</v>
      </c>
      <c r="D11100">
        <v>4</v>
      </c>
      <c r="E11100">
        <v>0.91500000000000004</v>
      </c>
      <c r="F11100">
        <v>0.65500000000000003</v>
      </c>
      <c r="G11100">
        <v>3.66</v>
      </c>
      <c r="H11100">
        <v>3.66</v>
      </c>
      <c r="I11100" t="s">
        <v>149</v>
      </c>
      <c r="J11100">
        <v>1</v>
      </c>
      <c r="K11100">
        <v>1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22.88</v>
      </c>
      <c r="S11100">
        <v>22.88</v>
      </c>
      <c r="T11100">
        <v>22.88</v>
      </c>
      <c r="U11100">
        <v>22.88</v>
      </c>
      <c r="V11100">
        <v>15.996503499999999</v>
      </c>
      <c r="W11100">
        <v>15.996503499999999</v>
      </c>
      <c r="X11100">
        <v>6.2513661200000001</v>
      </c>
      <c r="Y11100">
        <v>6.2513661200000001</v>
      </c>
    </row>
    <row r="11101" spans="1:25" x14ac:dyDescent="0.3">
      <c r="A11101" s="2">
        <v>45981</v>
      </c>
      <c r="B11101" t="s">
        <v>34</v>
      </c>
      <c r="C11101">
        <v>1553</v>
      </c>
      <c r="D11101">
        <v>6</v>
      </c>
      <c r="E11101">
        <v>1.3149999999999999</v>
      </c>
      <c r="F11101">
        <v>0.38600000000000001</v>
      </c>
      <c r="G11101">
        <v>7.89</v>
      </c>
      <c r="H11101">
        <v>7.89</v>
      </c>
      <c r="I11101" t="s">
        <v>149</v>
      </c>
      <c r="J11101">
        <v>1</v>
      </c>
      <c r="K11101">
        <v>1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1</v>
      </c>
      <c r="R11101">
        <v>24.98</v>
      </c>
      <c r="S11101">
        <v>24.98</v>
      </c>
      <c r="T11101">
        <v>24.98</v>
      </c>
      <c r="U11101">
        <v>24.98</v>
      </c>
      <c r="V11101">
        <v>31.585268209999999</v>
      </c>
      <c r="W11101">
        <v>31.585268209999999</v>
      </c>
      <c r="X11101">
        <v>3.1660329530000002</v>
      </c>
      <c r="Y11101">
        <v>3.1660329530000002</v>
      </c>
    </row>
    <row r="11102" spans="1:25" x14ac:dyDescent="0.3">
      <c r="A11102" s="2">
        <v>45981</v>
      </c>
      <c r="B11102" t="s">
        <v>28</v>
      </c>
      <c r="C11102">
        <v>512</v>
      </c>
      <c r="D11102">
        <v>2</v>
      </c>
      <c r="E11102">
        <v>0.44500000000000001</v>
      </c>
      <c r="F11102">
        <v>0.39100000000000001</v>
      </c>
      <c r="G11102">
        <v>0.89</v>
      </c>
      <c r="H11102">
        <v>0.89</v>
      </c>
      <c r="I11102" t="s">
        <v>149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X11102">
        <v>0</v>
      </c>
      <c r="Y11102">
        <v>0</v>
      </c>
    </row>
    <row r="11103" spans="1:25" x14ac:dyDescent="0.3">
      <c r="A11103" s="2">
        <v>45981</v>
      </c>
      <c r="B11103" t="s">
        <v>28</v>
      </c>
      <c r="C11103">
        <v>51</v>
      </c>
      <c r="D11103">
        <v>0</v>
      </c>
      <c r="F11103">
        <v>0</v>
      </c>
      <c r="G11103">
        <v>0</v>
      </c>
      <c r="H11103">
        <v>0</v>
      </c>
      <c r="I11103" t="s">
        <v>149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</row>
    <row r="11104" spans="1:25" x14ac:dyDescent="0.3">
      <c r="A11104" s="2">
        <v>45981</v>
      </c>
      <c r="B11104" t="s">
        <v>58</v>
      </c>
      <c r="C11104">
        <v>350</v>
      </c>
      <c r="D11104">
        <v>3</v>
      </c>
      <c r="E11104">
        <v>1.1100000000000001</v>
      </c>
      <c r="F11104">
        <v>0.85699999999999998</v>
      </c>
      <c r="G11104">
        <v>3.33</v>
      </c>
      <c r="H11104">
        <v>3.33</v>
      </c>
      <c r="I11104" t="s">
        <v>149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X11104">
        <v>0</v>
      </c>
      <c r="Y11104">
        <v>0</v>
      </c>
    </row>
    <row r="11105" spans="1:25" x14ac:dyDescent="0.3">
      <c r="A11105" s="2">
        <v>45981</v>
      </c>
      <c r="B11105" t="s">
        <v>110</v>
      </c>
      <c r="C11105">
        <v>178</v>
      </c>
      <c r="D11105">
        <v>1</v>
      </c>
      <c r="E11105">
        <v>2.15</v>
      </c>
      <c r="F11105">
        <v>0.56200000000000006</v>
      </c>
      <c r="G11105">
        <v>2.15</v>
      </c>
      <c r="H11105">
        <v>2.15</v>
      </c>
      <c r="I11105" t="s">
        <v>149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X11105">
        <v>0</v>
      </c>
      <c r="Y11105">
        <v>0</v>
      </c>
    </row>
    <row r="11106" spans="1:25" x14ac:dyDescent="0.3">
      <c r="A11106" s="2">
        <v>45981</v>
      </c>
      <c r="B11106" t="s">
        <v>34</v>
      </c>
      <c r="C11106">
        <v>732</v>
      </c>
      <c r="D11106">
        <v>7</v>
      </c>
      <c r="E11106">
        <v>1.23</v>
      </c>
      <c r="F11106">
        <v>0.95599999999999996</v>
      </c>
      <c r="G11106">
        <v>8.61</v>
      </c>
      <c r="H11106">
        <v>8.61</v>
      </c>
      <c r="I11106" t="s">
        <v>149</v>
      </c>
      <c r="J11106">
        <v>2</v>
      </c>
      <c r="K11106">
        <v>2</v>
      </c>
      <c r="L11106">
        <v>2</v>
      </c>
      <c r="M11106">
        <v>2</v>
      </c>
      <c r="N11106">
        <v>2</v>
      </c>
      <c r="O11106">
        <v>2</v>
      </c>
      <c r="P11106">
        <v>2</v>
      </c>
      <c r="Q11106">
        <v>2</v>
      </c>
      <c r="R11106">
        <v>52.76</v>
      </c>
      <c r="S11106">
        <v>52.76</v>
      </c>
      <c r="T11106">
        <v>52.76</v>
      </c>
      <c r="U11106">
        <v>52.76</v>
      </c>
      <c r="V11106">
        <v>16.319181199999999</v>
      </c>
      <c r="W11106">
        <v>16.319181199999999</v>
      </c>
      <c r="X11106">
        <v>6.1277584200000002</v>
      </c>
      <c r="Y11106">
        <v>6.1277584200000002</v>
      </c>
    </row>
    <row r="11107" spans="1:25" x14ac:dyDescent="0.3">
      <c r="A11107" s="2">
        <v>45981</v>
      </c>
      <c r="B11107" t="s">
        <v>34</v>
      </c>
      <c r="C11107">
        <v>8788</v>
      </c>
      <c r="D11107">
        <v>16</v>
      </c>
      <c r="E11107">
        <v>0.92900000000000005</v>
      </c>
      <c r="F11107">
        <v>0.182</v>
      </c>
      <c r="G11107">
        <v>14.87</v>
      </c>
      <c r="H11107">
        <v>14.87</v>
      </c>
      <c r="I11107" t="s">
        <v>149</v>
      </c>
      <c r="J11107">
        <v>1</v>
      </c>
      <c r="K11107">
        <v>1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  <c r="R11107">
        <v>19.489999999999998</v>
      </c>
      <c r="S11107">
        <v>19.489999999999998</v>
      </c>
      <c r="T11107">
        <v>19.489999999999998</v>
      </c>
      <c r="U11107">
        <v>19.489999999999998</v>
      </c>
      <c r="V11107">
        <v>76.295536170000005</v>
      </c>
      <c r="W11107">
        <v>76.295536170000005</v>
      </c>
      <c r="X11107">
        <v>1.3106926699999999</v>
      </c>
      <c r="Y11107">
        <v>1.3106926699999999</v>
      </c>
    </row>
    <row r="11108" spans="1:25" x14ac:dyDescent="0.3">
      <c r="A11108" s="2">
        <v>45981</v>
      </c>
      <c r="B11108" t="s">
        <v>58</v>
      </c>
      <c r="C11108">
        <v>2309</v>
      </c>
      <c r="D11108">
        <v>15</v>
      </c>
      <c r="E11108">
        <v>0.504</v>
      </c>
      <c r="F11108">
        <v>0.65</v>
      </c>
      <c r="G11108">
        <v>7.56</v>
      </c>
      <c r="H11108">
        <v>7.56</v>
      </c>
      <c r="I11108" t="s">
        <v>149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X11108">
        <v>0</v>
      </c>
      <c r="Y11108">
        <v>0</v>
      </c>
    </row>
    <row r="11109" spans="1:25" x14ac:dyDescent="0.3">
      <c r="A11109" s="2">
        <v>45981</v>
      </c>
      <c r="B11109" t="s">
        <v>28</v>
      </c>
      <c r="C11109">
        <v>387</v>
      </c>
      <c r="D11109">
        <v>3</v>
      </c>
      <c r="E11109">
        <v>0.73</v>
      </c>
      <c r="F11109">
        <v>0.77500000000000002</v>
      </c>
      <c r="G11109">
        <v>2.19</v>
      </c>
      <c r="H11109">
        <v>2.19</v>
      </c>
      <c r="I11109" t="s">
        <v>149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X11109">
        <v>0</v>
      </c>
      <c r="Y11109">
        <v>0</v>
      </c>
    </row>
    <row r="11110" spans="1:25" x14ac:dyDescent="0.3">
      <c r="A11110" s="2">
        <v>45981</v>
      </c>
      <c r="B11110" t="s">
        <v>110</v>
      </c>
      <c r="C11110">
        <v>3024</v>
      </c>
      <c r="D11110">
        <v>10</v>
      </c>
      <c r="E11110">
        <v>0.73099999999999998</v>
      </c>
      <c r="F11110">
        <v>0.33100000000000002</v>
      </c>
      <c r="G11110">
        <v>7.31</v>
      </c>
      <c r="H11110">
        <v>7.31</v>
      </c>
      <c r="I11110" t="s">
        <v>149</v>
      </c>
      <c r="J11110">
        <v>1</v>
      </c>
      <c r="K11110">
        <v>1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34.49</v>
      </c>
      <c r="S11110">
        <v>34.49</v>
      </c>
      <c r="T11110">
        <v>34.49</v>
      </c>
      <c r="U11110">
        <v>34.49</v>
      </c>
      <c r="V11110">
        <v>21.194549139999999</v>
      </c>
      <c r="W11110">
        <v>21.194549139999999</v>
      </c>
      <c r="X11110">
        <v>4.7181942540000001</v>
      </c>
      <c r="Y11110">
        <v>4.7181942540000001</v>
      </c>
    </row>
    <row r="11111" spans="1:25" x14ac:dyDescent="0.3">
      <c r="A11111" s="2">
        <v>45981</v>
      </c>
      <c r="B11111" t="s">
        <v>26</v>
      </c>
      <c r="C11111">
        <v>464</v>
      </c>
      <c r="D11111">
        <v>5</v>
      </c>
      <c r="E11111">
        <v>1.25</v>
      </c>
      <c r="F11111">
        <v>1.0780000000000001</v>
      </c>
      <c r="G11111">
        <v>6.25</v>
      </c>
      <c r="H11111">
        <v>6.25</v>
      </c>
      <c r="I11111" t="s">
        <v>149</v>
      </c>
      <c r="J11111">
        <v>1</v>
      </c>
      <c r="K11111">
        <v>1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  <c r="R11111">
        <v>180.49</v>
      </c>
      <c r="S11111">
        <v>180.49</v>
      </c>
      <c r="T11111">
        <v>180.49</v>
      </c>
      <c r="U11111">
        <v>180.49</v>
      </c>
      <c r="V11111">
        <v>3.4627957230000002</v>
      </c>
      <c r="W11111">
        <v>3.4627957230000002</v>
      </c>
      <c r="X11111">
        <v>28.878399999999999</v>
      </c>
      <c r="Y11111">
        <v>28.878399999999999</v>
      </c>
    </row>
    <row r="11112" spans="1:25" x14ac:dyDescent="0.3">
      <c r="A11112" s="2">
        <v>45981</v>
      </c>
      <c r="B11112" t="s">
        <v>30</v>
      </c>
      <c r="C11112">
        <v>3</v>
      </c>
      <c r="D11112">
        <v>0</v>
      </c>
      <c r="F11112">
        <v>0</v>
      </c>
      <c r="G11112">
        <v>0</v>
      </c>
      <c r="H11112">
        <v>0</v>
      </c>
      <c r="I11112" t="s">
        <v>149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</row>
    <row r="11113" spans="1:25" x14ac:dyDescent="0.3">
      <c r="A11113" s="2">
        <v>45981</v>
      </c>
      <c r="B11113" t="s">
        <v>26</v>
      </c>
      <c r="C11113">
        <v>1258</v>
      </c>
      <c r="D11113">
        <v>4</v>
      </c>
      <c r="E11113">
        <v>0.58799999999999997</v>
      </c>
      <c r="F11113">
        <v>0.318</v>
      </c>
      <c r="G11113">
        <v>2.35</v>
      </c>
      <c r="H11113">
        <v>2.35</v>
      </c>
      <c r="I11113" t="s">
        <v>149</v>
      </c>
      <c r="J11113">
        <v>0</v>
      </c>
      <c r="K11113">
        <v>1</v>
      </c>
      <c r="L11113">
        <v>1</v>
      </c>
      <c r="M11113">
        <v>1</v>
      </c>
      <c r="N11113">
        <v>0</v>
      </c>
      <c r="O11113">
        <v>1</v>
      </c>
      <c r="P11113">
        <v>1</v>
      </c>
      <c r="Q11113">
        <v>1</v>
      </c>
      <c r="R11113">
        <v>0</v>
      </c>
      <c r="S11113">
        <v>37.880000000000003</v>
      </c>
      <c r="T11113">
        <v>37.880000000000003</v>
      </c>
      <c r="U11113">
        <v>37.880000000000003</v>
      </c>
      <c r="V11113">
        <v>6.2038014779999999</v>
      </c>
      <c r="W11113">
        <v>6.2038014779999999</v>
      </c>
      <c r="X11113">
        <v>16.119148939999999</v>
      </c>
      <c r="Y11113">
        <v>16.119148939999999</v>
      </c>
    </row>
    <row r="11114" spans="1:25" x14ac:dyDescent="0.3">
      <c r="A11114" s="2">
        <v>45981</v>
      </c>
      <c r="B11114" t="s">
        <v>30</v>
      </c>
      <c r="C11114">
        <v>108</v>
      </c>
      <c r="D11114">
        <v>0</v>
      </c>
      <c r="F11114">
        <v>0</v>
      </c>
      <c r="G11114">
        <v>0</v>
      </c>
      <c r="H11114">
        <v>0</v>
      </c>
      <c r="I11114" t="s">
        <v>149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</row>
    <row r="11115" spans="1:25" x14ac:dyDescent="0.3">
      <c r="A11115" s="2">
        <v>45981</v>
      </c>
      <c r="B11115" t="s">
        <v>26</v>
      </c>
      <c r="C11115">
        <v>817</v>
      </c>
      <c r="D11115">
        <v>6</v>
      </c>
      <c r="E11115">
        <v>1.2</v>
      </c>
      <c r="F11115">
        <v>0.73399999999999999</v>
      </c>
      <c r="G11115">
        <v>7.2</v>
      </c>
      <c r="H11115">
        <v>7.2</v>
      </c>
      <c r="I11115" t="s">
        <v>149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X11115">
        <v>0</v>
      </c>
      <c r="Y11115">
        <v>0</v>
      </c>
    </row>
    <row r="11116" spans="1:25" x14ac:dyDescent="0.3">
      <c r="A11116" s="2">
        <v>45981</v>
      </c>
      <c r="B11116" t="s">
        <v>30</v>
      </c>
      <c r="C11116">
        <v>36</v>
      </c>
      <c r="D11116">
        <v>1</v>
      </c>
      <c r="E11116">
        <v>0.75</v>
      </c>
      <c r="F11116">
        <v>2.778</v>
      </c>
      <c r="G11116">
        <v>0.75</v>
      </c>
      <c r="H11116">
        <v>0.75</v>
      </c>
      <c r="I11116" t="s">
        <v>149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X11116">
        <v>0</v>
      </c>
      <c r="Y11116">
        <v>0</v>
      </c>
    </row>
    <row r="11117" spans="1:25" x14ac:dyDescent="0.3">
      <c r="A11117" s="2">
        <v>45981</v>
      </c>
      <c r="B11117" t="s">
        <v>30</v>
      </c>
      <c r="C11117">
        <v>89</v>
      </c>
      <c r="D11117">
        <v>0</v>
      </c>
      <c r="F11117">
        <v>0</v>
      </c>
      <c r="G11117">
        <v>0</v>
      </c>
      <c r="H11117">
        <v>0</v>
      </c>
      <c r="I11117" t="s">
        <v>149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</row>
    <row r="11118" spans="1:25" x14ac:dyDescent="0.3">
      <c r="A11118" s="2">
        <v>45981</v>
      </c>
      <c r="B11118" t="s">
        <v>26</v>
      </c>
      <c r="C11118">
        <v>485</v>
      </c>
      <c r="D11118">
        <v>5</v>
      </c>
      <c r="E11118">
        <v>1.3540000000000001</v>
      </c>
      <c r="F11118">
        <v>1.0309999999999999</v>
      </c>
      <c r="G11118">
        <v>6.77</v>
      </c>
      <c r="H11118">
        <v>6.77</v>
      </c>
      <c r="I11118" t="s">
        <v>149</v>
      </c>
      <c r="J11118">
        <v>3</v>
      </c>
      <c r="K11118">
        <v>3</v>
      </c>
      <c r="L11118">
        <v>3</v>
      </c>
      <c r="M11118">
        <v>3</v>
      </c>
      <c r="N11118">
        <v>3</v>
      </c>
      <c r="O11118">
        <v>3</v>
      </c>
      <c r="P11118">
        <v>3</v>
      </c>
      <c r="Q11118">
        <v>3</v>
      </c>
      <c r="R11118">
        <v>113.64</v>
      </c>
      <c r="S11118">
        <v>113.64</v>
      </c>
      <c r="T11118">
        <v>113.64</v>
      </c>
      <c r="U11118">
        <v>113.64</v>
      </c>
      <c r="V11118">
        <v>5.957409363</v>
      </c>
      <c r="W11118">
        <v>5.957409363</v>
      </c>
      <c r="X11118">
        <v>16.785819790000001</v>
      </c>
      <c r="Y11118">
        <v>16.785819790000001</v>
      </c>
    </row>
    <row r="11119" spans="1:25" x14ac:dyDescent="0.3">
      <c r="A11119" s="2">
        <v>45981</v>
      </c>
      <c r="B11119" t="s">
        <v>86</v>
      </c>
      <c r="C11119">
        <v>30</v>
      </c>
      <c r="D11119">
        <v>0</v>
      </c>
      <c r="F11119">
        <v>0</v>
      </c>
      <c r="G11119">
        <v>0</v>
      </c>
      <c r="H11119">
        <v>0</v>
      </c>
      <c r="I11119" t="s">
        <v>149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</row>
    <row r="11120" spans="1:25" x14ac:dyDescent="0.3">
      <c r="A11120" s="2">
        <v>45981</v>
      </c>
      <c r="B11120" t="s">
        <v>32</v>
      </c>
      <c r="C11120">
        <v>497</v>
      </c>
      <c r="D11120">
        <v>1</v>
      </c>
      <c r="E11120">
        <v>1.05</v>
      </c>
      <c r="F11120">
        <v>0.20100000000000001</v>
      </c>
      <c r="G11120">
        <v>1.05</v>
      </c>
      <c r="H11120">
        <v>1.05</v>
      </c>
      <c r="I11120" t="s">
        <v>149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X11120">
        <v>0</v>
      </c>
      <c r="Y11120">
        <v>0</v>
      </c>
    </row>
    <row r="11121" spans="1:25" x14ac:dyDescent="0.3">
      <c r="A11121" s="2">
        <v>45981</v>
      </c>
      <c r="B11121" t="s">
        <v>46</v>
      </c>
      <c r="C11121">
        <v>234</v>
      </c>
      <c r="D11121">
        <v>2</v>
      </c>
      <c r="E11121">
        <v>2.35</v>
      </c>
      <c r="F11121">
        <v>0.85499999999999998</v>
      </c>
      <c r="G11121">
        <v>4.7</v>
      </c>
      <c r="H11121">
        <v>4.7</v>
      </c>
      <c r="I11121" t="s">
        <v>149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X11121">
        <v>0</v>
      </c>
      <c r="Y11121">
        <v>0</v>
      </c>
    </row>
    <row r="11122" spans="1:25" x14ac:dyDescent="0.3">
      <c r="A11122" s="2">
        <v>45981</v>
      </c>
      <c r="B11122" t="s">
        <v>38</v>
      </c>
      <c r="C11122">
        <v>1033</v>
      </c>
      <c r="D11122">
        <v>7</v>
      </c>
      <c r="E11122">
        <v>0.95899999999999996</v>
      </c>
      <c r="F11122">
        <v>0.67800000000000005</v>
      </c>
      <c r="G11122">
        <v>6.71</v>
      </c>
      <c r="H11122">
        <v>6.71</v>
      </c>
      <c r="I11122" t="s">
        <v>149</v>
      </c>
      <c r="J11122">
        <v>3</v>
      </c>
      <c r="K11122">
        <v>3</v>
      </c>
      <c r="L11122">
        <v>3</v>
      </c>
      <c r="M11122">
        <v>3</v>
      </c>
      <c r="N11122">
        <v>3</v>
      </c>
      <c r="O11122">
        <v>3</v>
      </c>
      <c r="P11122">
        <v>3</v>
      </c>
      <c r="Q11122">
        <v>3</v>
      </c>
      <c r="R11122">
        <v>74.64</v>
      </c>
      <c r="S11122">
        <v>74.64</v>
      </c>
      <c r="T11122">
        <v>74.64</v>
      </c>
      <c r="U11122">
        <v>74.64</v>
      </c>
      <c r="V11122">
        <v>8.9898177920000002</v>
      </c>
      <c r="W11122">
        <v>8.9898177920000002</v>
      </c>
      <c r="X11122">
        <v>11.123695980000001</v>
      </c>
      <c r="Y11122">
        <v>11.123695980000001</v>
      </c>
    </row>
    <row r="11123" spans="1:25" x14ac:dyDescent="0.3">
      <c r="A11123" s="2">
        <v>45981</v>
      </c>
      <c r="B11123" t="s">
        <v>46</v>
      </c>
      <c r="C11123">
        <v>947</v>
      </c>
      <c r="D11123">
        <v>4</v>
      </c>
      <c r="E11123">
        <v>1.375</v>
      </c>
      <c r="F11123">
        <v>0.42199999999999999</v>
      </c>
      <c r="G11123">
        <v>5.5</v>
      </c>
      <c r="H11123">
        <v>5.5</v>
      </c>
      <c r="I11123" t="s">
        <v>149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X11123">
        <v>0</v>
      </c>
      <c r="Y11123">
        <v>0</v>
      </c>
    </row>
    <row r="11124" spans="1:25" x14ac:dyDescent="0.3">
      <c r="A11124" s="2">
        <v>45981</v>
      </c>
      <c r="B11124" t="s">
        <v>38</v>
      </c>
      <c r="C11124">
        <v>1330</v>
      </c>
      <c r="D11124">
        <v>5</v>
      </c>
      <c r="E11124">
        <v>0.874</v>
      </c>
      <c r="F11124">
        <v>0.376</v>
      </c>
      <c r="G11124">
        <v>4.37</v>
      </c>
      <c r="H11124">
        <v>4.37</v>
      </c>
      <c r="I11124" t="s">
        <v>149</v>
      </c>
      <c r="J11124">
        <v>1</v>
      </c>
      <c r="K11124">
        <v>1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  <c r="R11124">
        <v>36.880000000000003</v>
      </c>
      <c r="S11124">
        <v>36.880000000000003</v>
      </c>
      <c r="T11124">
        <v>36.880000000000003</v>
      </c>
      <c r="U11124">
        <v>36.880000000000003</v>
      </c>
      <c r="V11124">
        <v>11.849240780000001</v>
      </c>
      <c r="W11124">
        <v>11.849240780000001</v>
      </c>
      <c r="X11124">
        <v>8.4393592680000005</v>
      </c>
      <c r="Y11124">
        <v>8.4393592680000005</v>
      </c>
    </row>
    <row r="11125" spans="1:25" x14ac:dyDescent="0.3">
      <c r="A11125" s="2">
        <v>45981</v>
      </c>
      <c r="B11125" t="s">
        <v>86</v>
      </c>
      <c r="C11125">
        <v>783</v>
      </c>
      <c r="D11125">
        <v>4</v>
      </c>
      <c r="E11125">
        <v>1.4630000000000001</v>
      </c>
      <c r="F11125">
        <v>0.51100000000000001</v>
      </c>
      <c r="G11125">
        <v>5.85</v>
      </c>
      <c r="H11125">
        <v>5.85</v>
      </c>
      <c r="I11125" t="s">
        <v>149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X11125">
        <v>0</v>
      </c>
      <c r="Y11125">
        <v>0</v>
      </c>
    </row>
    <row r="11126" spans="1:25" x14ac:dyDescent="0.3">
      <c r="A11126" s="2">
        <v>45981</v>
      </c>
      <c r="B11126" t="s">
        <v>32</v>
      </c>
      <c r="C11126">
        <v>634</v>
      </c>
      <c r="D11126">
        <v>2</v>
      </c>
      <c r="E11126">
        <v>0.65500000000000003</v>
      </c>
      <c r="F11126">
        <v>0.315</v>
      </c>
      <c r="G11126">
        <v>1.31</v>
      </c>
      <c r="H11126">
        <v>1.31</v>
      </c>
      <c r="I11126" t="s">
        <v>149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X11126">
        <v>0</v>
      </c>
      <c r="Y11126">
        <v>0</v>
      </c>
    </row>
    <row r="11127" spans="1:25" x14ac:dyDescent="0.3">
      <c r="A11127" s="2">
        <v>45981</v>
      </c>
      <c r="B11127" t="s">
        <v>38</v>
      </c>
      <c r="C11127">
        <v>624</v>
      </c>
      <c r="D11127">
        <v>9</v>
      </c>
      <c r="E11127">
        <v>0.73199999999999998</v>
      </c>
      <c r="F11127">
        <v>1.4419999999999999</v>
      </c>
      <c r="G11127">
        <v>6.59</v>
      </c>
      <c r="H11127">
        <v>6.59</v>
      </c>
      <c r="I11127" t="s">
        <v>149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X11127">
        <v>0</v>
      </c>
      <c r="Y11127">
        <v>0</v>
      </c>
    </row>
    <row r="11128" spans="1:25" x14ac:dyDescent="0.3">
      <c r="A11128" s="2">
        <v>45981</v>
      </c>
      <c r="B11128" t="s">
        <v>86</v>
      </c>
      <c r="C11128">
        <v>377</v>
      </c>
      <c r="D11128">
        <v>5</v>
      </c>
      <c r="E11128">
        <v>1.6919999999999999</v>
      </c>
      <c r="F11128">
        <v>1.3260000000000001</v>
      </c>
      <c r="G11128">
        <v>8.4600000000000009</v>
      </c>
      <c r="H11128">
        <v>8.4600000000000009</v>
      </c>
      <c r="I11128" t="s">
        <v>149</v>
      </c>
      <c r="J11128">
        <v>1</v>
      </c>
      <c r="K11128">
        <v>1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29.49</v>
      </c>
      <c r="S11128">
        <v>29.49</v>
      </c>
      <c r="T11128">
        <v>29.49</v>
      </c>
      <c r="U11128">
        <v>29.49</v>
      </c>
      <c r="V11128">
        <v>28.687690740000001</v>
      </c>
      <c r="W11128">
        <v>28.687690740000001</v>
      </c>
      <c r="X11128">
        <v>3.4858156029999998</v>
      </c>
      <c r="Y11128">
        <v>3.4858156029999998</v>
      </c>
    </row>
    <row r="11129" spans="1:25" x14ac:dyDescent="0.3">
      <c r="A11129" s="2">
        <v>45981</v>
      </c>
      <c r="B11129" t="s">
        <v>32</v>
      </c>
      <c r="C11129">
        <v>41</v>
      </c>
      <c r="D11129">
        <v>0</v>
      </c>
      <c r="F11129">
        <v>0</v>
      </c>
      <c r="G11129">
        <v>0</v>
      </c>
      <c r="H11129">
        <v>0</v>
      </c>
      <c r="I11129" t="s">
        <v>149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</row>
    <row r="11130" spans="1:25" x14ac:dyDescent="0.3">
      <c r="A11130" s="2">
        <v>45981</v>
      </c>
      <c r="B11130" t="s">
        <v>46</v>
      </c>
      <c r="C11130">
        <v>397</v>
      </c>
      <c r="D11130">
        <v>2</v>
      </c>
      <c r="E11130">
        <v>1.77</v>
      </c>
      <c r="F11130">
        <v>0.504</v>
      </c>
      <c r="G11130">
        <v>3.54</v>
      </c>
      <c r="H11130">
        <v>3.54</v>
      </c>
      <c r="I11130" t="s">
        <v>149</v>
      </c>
      <c r="J11130">
        <v>1</v>
      </c>
      <c r="K11130">
        <v>1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30.88</v>
      </c>
      <c r="S11130">
        <v>30.88</v>
      </c>
      <c r="T11130">
        <v>30.88</v>
      </c>
      <c r="U11130">
        <v>30.88</v>
      </c>
      <c r="V11130">
        <v>11.463730569999999</v>
      </c>
      <c r="W11130">
        <v>11.463730569999999</v>
      </c>
      <c r="X11130">
        <v>8.7231638419999999</v>
      </c>
      <c r="Y11130">
        <v>8.7231638419999999</v>
      </c>
    </row>
    <row r="11131" spans="1:25" x14ac:dyDescent="0.3">
      <c r="A11131" s="2">
        <v>45981</v>
      </c>
      <c r="B11131" t="s">
        <v>86</v>
      </c>
      <c r="C11131">
        <v>1239</v>
      </c>
      <c r="D11131">
        <v>5</v>
      </c>
      <c r="E11131">
        <v>0.95</v>
      </c>
      <c r="F11131">
        <v>0.40400000000000003</v>
      </c>
      <c r="G11131">
        <v>4.75</v>
      </c>
      <c r="H11131">
        <v>4.75</v>
      </c>
      <c r="I11131" t="s">
        <v>149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X11131">
        <v>0</v>
      </c>
      <c r="Y11131">
        <v>0</v>
      </c>
    </row>
    <row r="11132" spans="1:25" x14ac:dyDescent="0.3">
      <c r="A11132" s="2">
        <v>45981</v>
      </c>
      <c r="B11132" t="s">
        <v>46</v>
      </c>
      <c r="C11132">
        <v>470</v>
      </c>
      <c r="D11132">
        <v>0</v>
      </c>
      <c r="F11132">
        <v>0</v>
      </c>
      <c r="G11132">
        <v>0</v>
      </c>
      <c r="H11132">
        <v>0</v>
      </c>
      <c r="I11132" t="s">
        <v>149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</row>
    <row r="11133" spans="1:25" x14ac:dyDescent="0.3">
      <c r="A11133" s="2">
        <v>45981</v>
      </c>
      <c r="B11133" t="s">
        <v>32</v>
      </c>
      <c r="C11133">
        <v>1434</v>
      </c>
      <c r="D11133">
        <v>11</v>
      </c>
      <c r="E11133">
        <v>0.753</v>
      </c>
      <c r="F11133">
        <v>0.76700000000000002</v>
      </c>
      <c r="G11133">
        <v>8.2799999999999994</v>
      </c>
      <c r="H11133">
        <v>8.2799999999999994</v>
      </c>
      <c r="I11133" t="s">
        <v>149</v>
      </c>
      <c r="J11133">
        <v>1</v>
      </c>
      <c r="K11133">
        <v>1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21.88</v>
      </c>
      <c r="S11133">
        <v>21.88</v>
      </c>
      <c r="T11133">
        <v>21.88</v>
      </c>
      <c r="U11133">
        <v>21.88</v>
      </c>
      <c r="V11133">
        <v>37.842778789999997</v>
      </c>
      <c r="W11133">
        <v>37.842778789999997</v>
      </c>
      <c r="X11133">
        <v>2.6425120770000001</v>
      </c>
      <c r="Y11133">
        <v>2.6425120770000001</v>
      </c>
    </row>
    <row r="11134" spans="1:25" x14ac:dyDescent="0.3">
      <c r="A11134" s="2">
        <v>45981</v>
      </c>
      <c r="B11134" t="s">
        <v>38</v>
      </c>
      <c r="C11134">
        <v>1350</v>
      </c>
      <c r="D11134">
        <v>12</v>
      </c>
      <c r="E11134">
        <v>0.61899999999999999</v>
      </c>
      <c r="F11134">
        <v>0.88900000000000001</v>
      </c>
      <c r="G11134">
        <v>7.43</v>
      </c>
      <c r="H11134">
        <v>7.43</v>
      </c>
      <c r="I11134" t="s">
        <v>149</v>
      </c>
      <c r="J11134">
        <v>1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23.88</v>
      </c>
      <c r="S11134">
        <v>23.88</v>
      </c>
      <c r="T11134">
        <v>23.88</v>
      </c>
      <c r="U11134">
        <v>23.88</v>
      </c>
      <c r="V11134">
        <v>31.113902849999999</v>
      </c>
      <c r="W11134">
        <v>31.113902849999999</v>
      </c>
      <c r="X11134">
        <v>3.2139973080000002</v>
      </c>
      <c r="Y11134">
        <v>3.2139973080000002</v>
      </c>
    </row>
    <row r="11135" spans="1:25" x14ac:dyDescent="0.3">
      <c r="A11135" s="2">
        <v>45981</v>
      </c>
      <c r="B11135" t="s">
        <v>40</v>
      </c>
      <c r="C11135">
        <v>45</v>
      </c>
      <c r="D11135">
        <v>0</v>
      </c>
      <c r="F11135">
        <v>0</v>
      </c>
      <c r="G11135">
        <v>0</v>
      </c>
      <c r="H11135">
        <v>0</v>
      </c>
      <c r="I11135" t="s">
        <v>149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</row>
    <row r="11136" spans="1:25" x14ac:dyDescent="0.3">
      <c r="A11136" s="2">
        <v>45981</v>
      </c>
      <c r="B11136" t="s">
        <v>76</v>
      </c>
      <c r="C11136">
        <v>285</v>
      </c>
      <c r="D11136">
        <v>1</v>
      </c>
      <c r="E11136">
        <v>2.52</v>
      </c>
      <c r="F11136">
        <v>0.35099999999999998</v>
      </c>
      <c r="G11136">
        <v>2.52</v>
      </c>
      <c r="H11136">
        <v>2.52</v>
      </c>
      <c r="I11136" t="s">
        <v>149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X11136">
        <v>0</v>
      </c>
      <c r="Y11136">
        <v>0</v>
      </c>
    </row>
    <row r="11137" spans="1:25" x14ac:dyDescent="0.3">
      <c r="A11137" s="2">
        <v>45981</v>
      </c>
      <c r="B11137" t="s">
        <v>92</v>
      </c>
      <c r="C11137">
        <v>54</v>
      </c>
      <c r="D11137">
        <v>0</v>
      </c>
      <c r="F11137">
        <v>0</v>
      </c>
      <c r="G11137">
        <v>0</v>
      </c>
      <c r="H11137">
        <v>0</v>
      </c>
      <c r="I11137" t="s">
        <v>149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</row>
    <row r="11138" spans="1:25" x14ac:dyDescent="0.3">
      <c r="A11138" s="2">
        <v>45981</v>
      </c>
      <c r="B11138" t="s">
        <v>68</v>
      </c>
      <c r="C11138">
        <v>404</v>
      </c>
      <c r="D11138">
        <v>1</v>
      </c>
      <c r="E11138">
        <v>4.78</v>
      </c>
      <c r="F11138">
        <v>0.248</v>
      </c>
      <c r="G11138">
        <v>4.78</v>
      </c>
      <c r="H11138">
        <v>4.78</v>
      </c>
      <c r="I11138" t="s">
        <v>149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X11138">
        <v>0</v>
      </c>
      <c r="Y11138">
        <v>0</v>
      </c>
    </row>
    <row r="11139" spans="1:25" x14ac:dyDescent="0.3">
      <c r="A11139" s="2">
        <v>45981</v>
      </c>
      <c r="B11139" t="s">
        <v>70</v>
      </c>
      <c r="C11139">
        <v>950</v>
      </c>
      <c r="D11139">
        <v>4</v>
      </c>
      <c r="E11139">
        <v>4.6349999999999998</v>
      </c>
      <c r="F11139">
        <v>0.42099999999999999</v>
      </c>
      <c r="G11139">
        <v>18.54</v>
      </c>
      <c r="H11139">
        <v>18.54</v>
      </c>
      <c r="I11139" t="s">
        <v>149</v>
      </c>
      <c r="J11139">
        <v>1</v>
      </c>
      <c r="K11139">
        <v>1</v>
      </c>
      <c r="L11139">
        <v>1</v>
      </c>
      <c r="M11139">
        <v>1</v>
      </c>
      <c r="N11139">
        <v>2</v>
      </c>
      <c r="O11139">
        <v>2</v>
      </c>
      <c r="P11139">
        <v>2</v>
      </c>
      <c r="Q11139">
        <v>2</v>
      </c>
      <c r="R11139">
        <v>47.96</v>
      </c>
      <c r="S11139">
        <v>47.96</v>
      </c>
      <c r="T11139">
        <v>47.96</v>
      </c>
      <c r="U11139">
        <v>47.96</v>
      </c>
      <c r="V11139">
        <v>38.657214349999997</v>
      </c>
      <c r="W11139">
        <v>38.657214349999997</v>
      </c>
      <c r="X11139">
        <v>2.5868392660000001</v>
      </c>
      <c r="Y11139">
        <v>2.5868392660000001</v>
      </c>
    </row>
    <row r="11140" spans="1:25" x14ac:dyDescent="0.3">
      <c r="A11140" s="2">
        <v>45981</v>
      </c>
      <c r="B11140" t="s">
        <v>78</v>
      </c>
      <c r="C11140">
        <v>80</v>
      </c>
      <c r="D11140">
        <v>0</v>
      </c>
      <c r="F11140">
        <v>0</v>
      </c>
      <c r="G11140">
        <v>0</v>
      </c>
      <c r="H11140">
        <v>0</v>
      </c>
      <c r="I11140" t="s">
        <v>149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</row>
    <row r="11141" spans="1:25" x14ac:dyDescent="0.3">
      <c r="A11141" s="2">
        <v>45981</v>
      </c>
      <c r="B11141" t="s">
        <v>74</v>
      </c>
      <c r="C11141">
        <v>97</v>
      </c>
      <c r="D11141">
        <v>0</v>
      </c>
      <c r="F11141">
        <v>0</v>
      </c>
      <c r="G11141">
        <v>0</v>
      </c>
      <c r="H11141">
        <v>0</v>
      </c>
      <c r="I11141" t="s">
        <v>149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</row>
    <row r="11142" spans="1:25" x14ac:dyDescent="0.3">
      <c r="A11142" s="2">
        <v>45981</v>
      </c>
      <c r="B11142" t="s">
        <v>64</v>
      </c>
      <c r="C11142">
        <v>1084</v>
      </c>
      <c r="D11142">
        <v>1</v>
      </c>
      <c r="E11142">
        <v>2.92</v>
      </c>
      <c r="F11142">
        <v>9.1999999999999998E-2</v>
      </c>
      <c r="G11142">
        <v>2.92</v>
      </c>
      <c r="H11142">
        <v>2.92</v>
      </c>
      <c r="I11142" t="s">
        <v>149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X11142">
        <v>0</v>
      </c>
      <c r="Y11142">
        <v>0</v>
      </c>
    </row>
    <row r="11143" spans="1:25" x14ac:dyDescent="0.3">
      <c r="A11143" s="2">
        <v>45981</v>
      </c>
      <c r="B11143" t="s">
        <v>86</v>
      </c>
      <c r="C11143">
        <v>17</v>
      </c>
      <c r="D11143">
        <v>2</v>
      </c>
      <c r="E11143">
        <v>2.72</v>
      </c>
      <c r="F11143">
        <v>11.765000000000001</v>
      </c>
      <c r="G11143">
        <v>5.44</v>
      </c>
      <c r="H11143">
        <v>5.44</v>
      </c>
      <c r="I11143" t="s">
        <v>149</v>
      </c>
      <c r="J11143">
        <v>1</v>
      </c>
      <c r="K11143">
        <v>1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35.880000000000003</v>
      </c>
      <c r="S11143">
        <v>35.880000000000003</v>
      </c>
      <c r="T11143">
        <v>35.880000000000003</v>
      </c>
      <c r="U11143">
        <v>35.880000000000003</v>
      </c>
      <c r="V11143">
        <v>15.16164994</v>
      </c>
      <c r="W11143">
        <v>15.16164994</v>
      </c>
      <c r="X11143">
        <v>6.5955882350000001</v>
      </c>
      <c r="Y11143">
        <v>6.5955882350000001</v>
      </c>
    </row>
    <row r="11144" spans="1:25" x14ac:dyDescent="0.3">
      <c r="A11144" s="2">
        <v>45981</v>
      </c>
      <c r="B11144" t="s">
        <v>86</v>
      </c>
      <c r="C11144">
        <v>32</v>
      </c>
      <c r="D11144">
        <v>0</v>
      </c>
      <c r="F11144">
        <v>0</v>
      </c>
      <c r="G11144">
        <v>0</v>
      </c>
      <c r="H11144">
        <v>0</v>
      </c>
      <c r="I11144" t="s">
        <v>149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</row>
    <row r="11145" spans="1:25" x14ac:dyDescent="0.3">
      <c r="A11145" s="2">
        <v>45981</v>
      </c>
      <c r="B11145" t="s">
        <v>66</v>
      </c>
      <c r="C11145">
        <v>50</v>
      </c>
      <c r="D11145">
        <v>0</v>
      </c>
      <c r="F11145">
        <v>0</v>
      </c>
      <c r="G11145">
        <v>0</v>
      </c>
      <c r="H11145">
        <v>0</v>
      </c>
      <c r="I11145" t="s">
        <v>149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</row>
    <row r="11146" spans="1:25" x14ac:dyDescent="0.3">
      <c r="A11146" s="2">
        <v>45982</v>
      </c>
      <c r="B11146" t="s">
        <v>44</v>
      </c>
      <c r="C11146">
        <v>3833</v>
      </c>
      <c r="D11146">
        <v>17</v>
      </c>
      <c r="E11146">
        <v>1.617</v>
      </c>
      <c r="F11146">
        <v>0.44400000000000001</v>
      </c>
      <c r="G11146">
        <v>27.49</v>
      </c>
      <c r="H11146">
        <v>27.49</v>
      </c>
      <c r="I11146" t="s">
        <v>149</v>
      </c>
      <c r="J11146">
        <v>2</v>
      </c>
      <c r="K11146">
        <v>3</v>
      </c>
      <c r="L11146">
        <v>3</v>
      </c>
      <c r="M11146">
        <v>3</v>
      </c>
      <c r="N11146">
        <v>2</v>
      </c>
      <c r="O11146">
        <v>3</v>
      </c>
      <c r="P11146">
        <v>3</v>
      </c>
      <c r="Q11146">
        <v>3</v>
      </c>
      <c r="R11146">
        <v>57.37</v>
      </c>
      <c r="S11146">
        <v>76.86</v>
      </c>
      <c r="T11146">
        <v>76.86</v>
      </c>
      <c r="U11146">
        <v>76.86</v>
      </c>
      <c r="V11146">
        <v>35.766328389999998</v>
      </c>
      <c r="W11146">
        <v>35.766328389999998</v>
      </c>
      <c r="X11146">
        <v>2.7959257910000002</v>
      </c>
      <c r="Y11146">
        <v>2.7959257910000002</v>
      </c>
    </row>
    <row r="11147" spans="1:25" x14ac:dyDescent="0.3">
      <c r="A11147" s="2">
        <v>45982</v>
      </c>
      <c r="B11147" t="s">
        <v>42</v>
      </c>
      <c r="C11147">
        <v>8558</v>
      </c>
      <c r="D11147">
        <v>86</v>
      </c>
      <c r="E11147">
        <v>2.2759999999999998</v>
      </c>
      <c r="F11147">
        <v>1.0049999999999999</v>
      </c>
      <c r="G11147">
        <v>195.74</v>
      </c>
      <c r="H11147">
        <v>195.74</v>
      </c>
      <c r="I11147" t="s">
        <v>149</v>
      </c>
      <c r="J11147">
        <v>17</v>
      </c>
      <c r="K11147">
        <v>22</v>
      </c>
      <c r="L11147">
        <v>22</v>
      </c>
      <c r="M11147">
        <v>22</v>
      </c>
      <c r="N11147">
        <v>19</v>
      </c>
      <c r="O11147">
        <v>24</v>
      </c>
      <c r="P11147">
        <v>24</v>
      </c>
      <c r="Q11147">
        <v>24</v>
      </c>
      <c r="R11147">
        <v>507.12</v>
      </c>
      <c r="S11147">
        <v>642.25</v>
      </c>
      <c r="T11147">
        <v>642.25</v>
      </c>
      <c r="U11147">
        <v>642.25</v>
      </c>
      <c r="V11147">
        <v>30.477228490000002</v>
      </c>
      <c r="W11147">
        <v>30.477228490000002</v>
      </c>
      <c r="X11147">
        <v>3.2811382450000002</v>
      </c>
      <c r="Y11147">
        <v>3.2811382450000002</v>
      </c>
    </row>
    <row r="11148" spans="1:25" x14ac:dyDescent="0.3">
      <c r="A11148" s="2">
        <v>45982</v>
      </c>
      <c r="B11148" t="s">
        <v>40</v>
      </c>
      <c r="C11148">
        <v>2033</v>
      </c>
      <c r="D11148">
        <v>29</v>
      </c>
      <c r="E11148">
        <v>3.4060000000000001</v>
      </c>
      <c r="F11148">
        <v>1.4259999999999999</v>
      </c>
      <c r="G11148">
        <v>98.76</v>
      </c>
      <c r="H11148">
        <v>98.76</v>
      </c>
      <c r="I11148" t="s">
        <v>149</v>
      </c>
      <c r="J11148">
        <v>8</v>
      </c>
      <c r="K11148">
        <v>8</v>
      </c>
      <c r="L11148">
        <v>8</v>
      </c>
      <c r="M11148">
        <v>8</v>
      </c>
      <c r="N11148">
        <v>10</v>
      </c>
      <c r="O11148">
        <v>10</v>
      </c>
      <c r="P11148">
        <v>10</v>
      </c>
      <c r="Q11148">
        <v>10</v>
      </c>
      <c r="R11148">
        <v>288.89999999999998</v>
      </c>
      <c r="S11148">
        <v>288.89999999999998</v>
      </c>
      <c r="T11148">
        <v>288.89999999999998</v>
      </c>
      <c r="U11148">
        <v>288.89999999999998</v>
      </c>
      <c r="V11148">
        <v>34.18483904</v>
      </c>
      <c r="W11148">
        <v>34.18483904</v>
      </c>
      <c r="X11148">
        <v>2.9252733900000001</v>
      </c>
      <c r="Y11148">
        <v>2.9252733900000001</v>
      </c>
    </row>
    <row r="11149" spans="1:25" x14ac:dyDescent="0.3">
      <c r="A11149" s="2">
        <v>45982</v>
      </c>
      <c r="B11149" t="s">
        <v>46</v>
      </c>
      <c r="C11149">
        <v>4310</v>
      </c>
      <c r="D11149">
        <v>25</v>
      </c>
      <c r="E11149">
        <v>3.798</v>
      </c>
      <c r="F11149">
        <v>0.57999999999999996</v>
      </c>
      <c r="G11149">
        <v>94.95</v>
      </c>
      <c r="H11149">
        <v>94.95</v>
      </c>
      <c r="I11149" t="s">
        <v>149</v>
      </c>
      <c r="J11149">
        <v>9</v>
      </c>
      <c r="K11149">
        <v>11</v>
      </c>
      <c r="L11149">
        <v>11</v>
      </c>
      <c r="M11149">
        <v>11</v>
      </c>
      <c r="N11149">
        <v>9</v>
      </c>
      <c r="O11149">
        <v>11</v>
      </c>
      <c r="P11149">
        <v>11</v>
      </c>
      <c r="Q11149">
        <v>11</v>
      </c>
      <c r="R11149">
        <v>277.92</v>
      </c>
      <c r="S11149">
        <v>339.68</v>
      </c>
      <c r="T11149">
        <v>339.68</v>
      </c>
      <c r="U11149">
        <v>339.68</v>
      </c>
      <c r="V11149">
        <v>27.95277909</v>
      </c>
      <c r="W11149">
        <v>27.95277909</v>
      </c>
      <c r="X11149">
        <v>3.5774618220000001</v>
      </c>
      <c r="Y11149">
        <v>3.5774618220000001</v>
      </c>
    </row>
    <row r="11150" spans="1:25" x14ac:dyDescent="0.3">
      <c r="A11150" s="2">
        <v>45982</v>
      </c>
      <c r="B11150" t="s">
        <v>62</v>
      </c>
      <c r="C11150">
        <v>1053</v>
      </c>
      <c r="D11150">
        <v>3</v>
      </c>
      <c r="E11150">
        <v>3.88</v>
      </c>
      <c r="F11150">
        <v>0.28499999999999998</v>
      </c>
      <c r="G11150">
        <v>11.64</v>
      </c>
      <c r="H11150">
        <v>11.64</v>
      </c>
      <c r="I11150" t="s">
        <v>149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X11150">
        <v>0</v>
      </c>
      <c r="Y11150">
        <v>0</v>
      </c>
    </row>
    <row r="11151" spans="1:25" x14ac:dyDescent="0.3">
      <c r="A11151" s="2">
        <v>45982</v>
      </c>
      <c r="B11151" t="s">
        <v>38</v>
      </c>
      <c r="C11151">
        <v>3041</v>
      </c>
      <c r="D11151">
        <v>27</v>
      </c>
      <c r="E11151">
        <v>1.9610000000000001</v>
      </c>
      <c r="F11151">
        <v>0.88800000000000001</v>
      </c>
      <c r="G11151">
        <v>52.94</v>
      </c>
      <c r="H11151">
        <v>52.94</v>
      </c>
      <c r="I11151" t="s">
        <v>149</v>
      </c>
      <c r="J11151">
        <v>1</v>
      </c>
      <c r="K11151">
        <v>2</v>
      </c>
      <c r="L11151">
        <v>2</v>
      </c>
      <c r="M11151">
        <v>2</v>
      </c>
      <c r="N11151">
        <v>1</v>
      </c>
      <c r="O11151">
        <v>3</v>
      </c>
      <c r="P11151">
        <v>3</v>
      </c>
      <c r="Q11151">
        <v>3</v>
      </c>
      <c r="R11151">
        <v>23.88</v>
      </c>
      <c r="S11151">
        <v>97.64</v>
      </c>
      <c r="T11151">
        <v>97.64</v>
      </c>
      <c r="U11151">
        <v>97.64</v>
      </c>
      <c r="V11151">
        <v>54.21958214</v>
      </c>
      <c r="W11151">
        <v>54.21958214</v>
      </c>
      <c r="X11151">
        <v>1.844352097</v>
      </c>
      <c r="Y11151">
        <v>1.844352097</v>
      </c>
    </row>
    <row r="11152" spans="1:25" x14ac:dyDescent="0.3">
      <c r="A11152" s="2">
        <v>45982</v>
      </c>
      <c r="B11152" t="s">
        <v>84</v>
      </c>
      <c r="C11152">
        <v>5068</v>
      </c>
      <c r="D11152">
        <v>57</v>
      </c>
      <c r="E11152">
        <v>2.2559999999999998</v>
      </c>
      <c r="F11152">
        <v>1.125</v>
      </c>
      <c r="G11152">
        <v>128.61000000000001</v>
      </c>
      <c r="H11152">
        <v>128.61000000000001</v>
      </c>
      <c r="I11152" t="s">
        <v>149</v>
      </c>
      <c r="J11152">
        <v>11</v>
      </c>
      <c r="K11152">
        <v>12</v>
      </c>
      <c r="L11152">
        <v>12</v>
      </c>
      <c r="M11152">
        <v>12</v>
      </c>
      <c r="N11152">
        <v>11</v>
      </c>
      <c r="O11152">
        <v>12</v>
      </c>
      <c r="P11152">
        <v>12</v>
      </c>
      <c r="Q11152">
        <v>12</v>
      </c>
      <c r="R11152">
        <v>373.78</v>
      </c>
      <c r="S11152">
        <v>398.76</v>
      </c>
      <c r="T11152">
        <v>398.76</v>
      </c>
      <c r="U11152">
        <v>398.76</v>
      </c>
      <c r="V11152">
        <v>32.252482700000002</v>
      </c>
      <c r="W11152">
        <v>32.252482700000002</v>
      </c>
      <c r="X11152">
        <v>3.1005365060000001</v>
      </c>
      <c r="Y11152">
        <v>3.1005365060000001</v>
      </c>
    </row>
    <row r="11153" spans="1:25" x14ac:dyDescent="0.3">
      <c r="A11153" s="2">
        <v>45982</v>
      </c>
      <c r="B11153" t="s">
        <v>56</v>
      </c>
      <c r="C11153">
        <v>1169</v>
      </c>
      <c r="D11153">
        <v>12</v>
      </c>
      <c r="E11153">
        <v>2.169</v>
      </c>
      <c r="F11153">
        <v>1.0269999999999999</v>
      </c>
      <c r="G11153">
        <v>26.03</v>
      </c>
      <c r="H11153">
        <v>26.03</v>
      </c>
      <c r="I11153" t="s">
        <v>149</v>
      </c>
      <c r="J11153">
        <v>5</v>
      </c>
      <c r="K11153">
        <v>5</v>
      </c>
      <c r="L11153">
        <v>5</v>
      </c>
      <c r="M11153">
        <v>5</v>
      </c>
      <c r="N11153">
        <v>5</v>
      </c>
      <c r="O11153">
        <v>5</v>
      </c>
      <c r="P11153">
        <v>5</v>
      </c>
      <c r="Q11153">
        <v>5</v>
      </c>
      <c r="R11153">
        <v>130.01</v>
      </c>
      <c r="S11153">
        <v>130.01</v>
      </c>
      <c r="T11153">
        <v>130.01</v>
      </c>
      <c r="U11153">
        <v>130.01</v>
      </c>
      <c r="V11153">
        <v>20.0215368</v>
      </c>
      <c r="W11153">
        <v>20.0215368</v>
      </c>
      <c r="X11153">
        <v>4.9946215900000004</v>
      </c>
      <c r="Y11153">
        <v>4.9946215900000004</v>
      </c>
    </row>
    <row r="11154" spans="1:25" x14ac:dyDescent="0.3">
      <c r="A11154" s="2">
        <v>45982</v>
      </c>
      <c r="B11154" t="s">
        <v>50</v>
      </c>
      <c r="C11154">
        <v>3725</v>
      </c>
      <c r="D11154">
        <v>30</v>
      </c>
      <c r="E11154">
        <v>2.33</v>
      </c>
      <c r="F11154">
        <v>0.80500000000000005</v>
      </c>
      <c r="G11154">
        <v>69.91</v>
      </c>
      <c r="H11154">
        <v>69.91</v>
      </c>
      <c r="I11154" t="s">
        <v>149</v>
      </c>
      <c r="J11154">
        <v>11</v>
      </c>
      <c r="K11154">
        <v>11</v>
      </c>
      <c r="L11154">
        <v>11</v>
      </c>
      <c r="M11154">
        <v>11</v>
      </c>
      <c r="N11154">
        <v>13</v>
      </c>
      <c r="O11154">
        <v>13</v>
      </c>
      <c r="P11154">
        <v>13</v>
      </c>
      <c r="Q11154">
        <v>13</v>
      </c>
      <c r="R11154">
        <v>489.79</v>
      </c>
      <c r="S11154">
        <v>489.79</v>
      </c>
      <c r="T11154">
        <v>489.79</v>
      </c>
      <c r="U11154">
        <v>489.79</v>
      </c>
      <c r="V11154">
        <v>14.27346414</v>
      </c>
      <c r="W11154">
        <v>14.27346414</v>
      </c>
      <c r="X11154">
        <v>7.0060077239999998</v>
      </c>
      <c r="Y11154">
        <v>7.0060077239999998</v>
      </c>
    </row>
    <row r="11155" spans="1:25" x14ac:dyDescent="0.3">
      <c r="A11155" s="2">
        <v>45982</v>
      </c>
      <c r="B11155" t="s">
        <v>60</v>
      </c>
      <c r="C11155">
        <v>2619</v>
      </c>
      <c r="D11155">
        <v>8</v>
      </c>
      <c r="E11155">
        <v>1.9850000000000001</v>
      </c>
      <c r="F11155">
        <v>0.30499999999999999</v>
      </c>
      <c r="G11155">
        <v>15.88</v>
      </c>
      <c r="H11155">
        <v>15.88</v>
      </c>
      <c r="I11155" t="s">
        <v>149</v>
      </c>
      <c r="J11155">
        <v>1</v>
      </c>
      <c r="K11155">
        <v>1</v>
      </c>
      <c r="L11155">
        <v>1</v>
      </c>
      <c r="M11155">
        <v>1</v>
      </c>
      <c r="N11155">
        <v>1</v>
      </c>
      <c r="O11155">
        <v>1</v>
      </c>
      <c r="P11155">
        <v>1</v>
      </c>
      <c r="Q11155">
        <v>1</v>
      </c>
      <c r="R11155">
        <v>23.88</v>
      </c>
      <c r="S11155">
        <v>23.88</v>
      </c>
      <c r="T11155">
        <v>23.88</v>
      </c>
      <c r="U11155">
        <v>23.88</v>
      </c>
      <c r="V11155">
        <v>66.499162479999995</v>
      </c>
      <c r="W11155">
        <v>66.499162479999995</v>
      </c>
      <c r="X11155">
        <v>1.503778338</v>
      </c>
      <c r="Y11155">
        <v>1.503778338</v>
      </c>
    </row>
    <row r="11156" spans="1:25" x14ac:dyDescent="0.3">
      <c r="A11156" s="2">
        <v>45982</v>
      </c>
      <c r="B11156" t="s">
        <v>86</v>
      </c>
      <c r="C11156">
        <v>1136</v>
      </c>
      <c r="D11156">
        <v>8</v>
      </c>
      <c r="E11156">
        <v>3.4950000000000001</v>
      </c>
      <c r="F11156">
        <v>0.70399999999999996</v>
      </c>
      <c r="G11156">
        <v>27.96</v>
      </c>
      <c r="H11156">
        <v>27.96</v>
      </c>
      <c r="I11156" t="s">
        <v>149</v>
      </c>
      <c r="J11156">
        <v>3</v>
      </c>
      <c r="K11156">
        <v>3</v>
      </c>
      <c r="L11156">
        <v>3</v>
      </c>
      <c r="M11156">
        <v>3</v>
      </c>
      <c r="N11156">
        <v>3</v>
      </c>
      <c r="O11156">
        <v>3</v>
      </c>
      <c r="P11156">
        <v>3</v>
      </c>
      <c r="Q11156">
        <v>3</v>
      </c>
      <c r="R11156">
        <v>101.25</v>
      </c>
      <c r="S11156">
        <v>101.25</v>
      </c>
      <c r="T11156">
        <v>101.25</v>
      </c>
      <c r="U11156">
        <v>101.25</v>
      </c>
      <c r="V11156">
        <v>27.614814809999999</v>
      </c>
      <c r="W11156">
        <v>27.614814809999999</v>
      </c>
      <c r="X11156">
        <v>3.621244635</v>
      </c>
      <c r="Y11156">
        <v>3.621244635</v>
      </c>
    </row>
    <row r="11157" spans="1:25" x14ac:dyDescent="0.3">
      <c r="A11157" s="2">
        <v>45982</v>
      </c>
      <c r="B11157" t="s">
        <v>36</v>
      </c>
      <c r="C11157">
        <v>996</v>
      </c>
      <c r="D11157">
        <v>9</v>
      </c>
      <c r="E11157">
        <v>2.2770000000000001</v>
      </c>
      <c r="F11157">
        <v>0.90400000000000003</v>
      </c>
      <c r="G11157">
        <v>20.49</v>
      </c>
      <c r="H11157">
        <v>20.49</v>
      </c>
      <c r="I11157" t="s">
        <v>149</v>
      </c>
      <c r="J11157">
        <v>0</v>
      </c>
      <c r="K11157">
        <v>2</v>
      </c>
      <c r="L11157">
        <v>2</v>
      </c>
      <c r="M11157">
        <v>2</v>
      </c>
      <c r="N11157">
        <v>0</v>
      </c>
      <c r="O11157">
        <v>2</v>
      </c>
      <c r="P11157">
        <v>2</v>
      </c>
      <c r="Q11157">
        <v>2</v>
      </c>
      <c r="R11157">
        <v>0</v>
      </c>
      <c r="S11157">
        <v>62.86</v>
      </c>
      <c r="T11157">
        <v>62.86</v>
      </c>
      <c r="U11157">
        <v>62.86</v>
      </c>
      <c r="V11157">
        <v>32.596245629999999</v>
      </c>
      <c r="W11157">
        <v>32.596245629999999</v>
      </c>
      <c r="X11157">
        <v>3.0678379699999998</v>
      </c>
      <c r="Y11157">
        <v>3.0678379699999998</v>
      </c>
    </row>
    <row r="11158" spans="1:25" x14ac:dyDescent="0.3">
      <c r="A11158" s="2">
        <v>45982</v>
      </c>
      <c r="B11158" t="s">
        <v>62</v>
      </c>
      <c r="C11158">
        <v>5869</v>
      </c>
      <c r="D11158">
        <v>51</v>
      </c>
      <c r="E11158">
        <v>5.1440000000000001</v>
      </c>
      <c r="F11158">
        <v>0.86899999999999999</v>
      </c>
      <c r="G11158">
        <v>262.35000000000002</v>
      </c>
      <c r="H11158">
        <v>262.35000000000002</v>
      </c>
      <c r="I11158" t="s">
        <v>149</v>
      </c>
      <c r="J11158">
        <v>16</v>
      </c>
      <c r="K11158">
        <v>16</v>
      </c>
      <c r="L11158">
        <v>16</v>
      </c>
      <c r="M11158">
        <v>16</v>
      </c>
      <c r="N11158">
        <v>17</v>
      </c>
      <c r="O11158">
        <v>17</v>
      </c>
      <c r="P11158">
        <v>17</v>
      </c>
      <c r="Q11158">
        <v>17</v>
      </c>
      <c r="R11158">
        <v>606.13</v>
      </c>
      <c r="S11158">
        <v>606.13</v>
      </c>
      <c r="T11158">
        <v>606.13</v>
      </c>
      <c r="U11158">
        <v>606.13</v>
      </c>
      <c r="V11158">
        <v>43.282794119999998</v>
      </c>
      <c r="W11158">
        <v>43.282794119999998</v>
      </c>
      <c r="X11158">
        <v>2.310386888</v>
      </c>
      <c r="Y11158">
        <v>2.310386888</v>
      </c>
    </row>
    <row r="11159" spans="1:25" x14ac:dyDescent="0.3">
      <c r="A11159" s="2">
        <v>45982</v>
      </c>
      <c r="B11159" t="s">
        <v>64</v>
      </c>
      <c r="C11159">
        <v>3841</v>
      </c>
      <c r="D11159">
        <v>17</v>
      </c>
      <c r="E11159">
        <v>5.5259999999999998</v>
      </c>
      <c r="F11159">
        <v>0.443</v>
      </c>
      <c r="G11159">
        <v>93.95</v>
      </c>
      <c r="H11159">
        <v>93.95</v>
      </c>
      <c r="I11159" t="s">
        <v>149</v>
      </c>
      <c r="J11159">
        <v>8</v>
      </c>
      <c r="K11159">
        <v>8</v>
      </c>
      <c r="L11159">
        <v>8</v>
      </c>
      <c r="M11159">
        <v>8</v>
      </c>
      <c r="N11159">
        <v>15</v>
      </c>
      <c r="O11159">
        <v>15</v>
      </c>
      <c r="P11159">
        <v>15</v>
      </c>
      <c r="Q11159">
        <v>15</v>
      </c>
      <c r="R11159">
        <v>484.5</v>
      </c>
      <c r="S11159">
        <v>484.5</v>
      </c>
      <c r="T11159">
        <v>484.5</v>
      </c>
      <c r="U11159">
        <v>484.5</v>
      </c>
      <c r="V11159">
        <v>19.391124869999999</v>
      </c>
      <c r="W11159">
        <v>19.391124869999999</v>
      </c>
      <c r="X11159">
        <v>5.1569984030000002</v>
      </c>
      <c r="Y11159">
        <v>5.1569984030000002</v>
      </c>
    </row>
    <row r="11160" spans="1:25" x14ac:dyDescent="0.3">
      <c r="A11160" s="2">
        <v>45982</v>
      </c>
      <c r="B11160" t="s">
        <v>66</v>
      </c>
      <c r="C11160">
        <v>2774</v>
      </c>
      <c r="D11160">
        <v>10</v>
      </c>
      <c r="E11160">
        <v>5.09</v>
      </c>
      <c r="F11160">
        <v>0.36</v>
      </c>
      <c r="G11160">
        <v>50.9</v>
      </c>
      <c r="H11160">
        <v>50.9</v>
      </c>
      <c r="I11160" t="s">
        <v>149</v>
      </c>
      <c r="J11160">
        <v>7</v>
      </c>
      <c r="K11160">
        <v>7</v>
      </c>
      <c r="L11160">
        <v>7</v>
      </c>
      <c r="M11160">
        <v>7</v>
      </c>
      <c r="N11160">
        <v>11</v>
      </c>
      <c r="O11160">
        <v>11</v>
      </c>
      <c r="P11160">
        <v>11</v>
      </c>
      <c r="Q11160">
        <v>11</v>
      </c>
      <c r="R11160">
        <v>348.28</v>
      </c>
      <c r="S11160">
        <v>348.28</v>
      </c>
      <c r="T11160">
        <v>348.28</v>
      </c>
      <c r="U11160">
        <v>348.28</v>
      </c>
      <c r="V11160">
        <v>14.61467785</v>
      </c>
      <c r="W11160">
        <v>14.61467785</v>
      </c>
      <c r="X11160">
        <v>6.8424361490000001</v>
      </c>
      <c r="Y11160">
        <v>6.8424361490000001</v>
      </c>
    </row>
    <row r="11161" spans="1:25" x14ac:dyDescent="0.3">
      <c r="A11161" s="2">
        <v>45982</v>
      </c>
      <c r="B11161" t="s">
        <v>68</v>
      </c>
      <c r="C11161">
        <v>4983</v>
      </c>
      <c r="D11161">
        <v>32</v>
      </c>
      <c r="E11161">
        <v>6.2080000000000002</v>
      </c>
      <c r="F11161">
        <v>0.64200000000000002</v>
      </c>
      <c r="G11161">
        <v>198.64</v>
      </c>
      <c r="H11161">
        <v>198.64</v>
      </c>
      <c r="I11161" t="s">
        <v>149</v>
      </c>
      <c r="J11161">
        <v>17</v>
      </c>
      <c r="K11161">
        <v>17</v>
      </c>
      <c r="L11161">
        <v>17</v>
      </c>
      <c r="M11161">
        <v>17</v>
      </c>
      <c r="N11161">
        <v>24</v>
      </c>
      <c r="O11161">
        <v>24</v>
      </c>
      <c r="P11161">
        <v>24</v>
      </c>
      <c r="Q11161">
        <v>24</v>
      </c>
      <c r="R11161">
        <v>721.5</v>
      </c>
      <c r="S11161">
        <v>721.5</v>
      </c>
      <c r="T11161">
        <v>721.5</v>
      </c>
      <c r="U11161">
        <v>721.5</v>
      </c>
      <c r="V11161">
        <v>27.531531529999999</v>
      </c>
      <c r="W11161">
        <v>27.531531529999999</v>
      </c>
      <c r="X11161">
        <v>3.6321989530000001</v>
      </c>
      <c r="Y11161">
        <v>3.6321989530000001</v>
      </c>
    </row>
    <row r="11162" spans="1:25" x14ac:dyDescent="0.3">
      <c r="A11162" s="2">
        <v>45982</v>
      </c>
      <c r="B11162" t="s">
        <v>70</v>
      </c>
      <c r="C11162">
        <v>10978</v>
      </c>
      <c r="D11162">
        <v>51</v>
      </c>
      <c r="E11162">
        <v>3.7330000000000001</v>
      </c>
      <c r="F11162">
        <v>0.46500000000000002</v>
      </c>
      <c r="G11162">
        <v>190.4</v>
      </c>
      <c r="H11162">
        <v>190.4</v>
      </c>
      <c r="I11162" t="s">
        <v>149</v>
      </c>
      <c r="J11162">
        <v>10</v>
      </c>
      <c r="K11162">
        <v>13</v>
      </c>
      <c r="L11162">
        <v>13</v>
      </c>
      <c r="M11162">
        <v>13</v>
      </c>
      <c r="N11162">
        <v>10</v>
      </c>
      <c r="O11162">
        <v>13</v>
      </c>
      <c r="P11162">
        <v>13</v>
      </c>
      <c r="Q11162">
        <v>13</v>
      </c>
      <c r="R11162">
        <v>265.72000000000003</v>
      </c>
      <c r="S11162">
        <v>380.53</v>
      </c>
      <c r="T11162">
        <v>380.53</v>
      </c>
      <c r="U11162">
        <v>380.53</v>
      </c>
      <c r="V11162">
        <v>50.03547683</v>
      </c>
      <c r="W11162">
        <v>50.03547683</v>
      </c>
      <c r="X11162">
        <v>1.9985819330000001</v>
      </c>
      <c r="Y11162">
        <v>1.9985819330000001</v>
      </c>
    </row>
    <row r="11163" spans="1:25" x14ac:dyDescent="0.3">
      <c r="A11163" s="2">
        <v>45982</v>
      </c>
      <c r="B11163" t="s">
        <v>32</v>
      </c>
      <c r="C11163">
        <v>2002</v>
      </c>
      <c r="D11163">
        <v>3</v>
      </c>
      <c r="E11163">
        <v>3.77</v>
      </c>
      <c r="F11163">
        <v>0.15</v>
      </c>
      <c r="G11163">
        <v>11.31</v>
      </c>
      <c r="H11163">
        <v>11.31</v>
      </c>
      <c r="I11163" t="s">
        <v>149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X11163">
        <v>0</v>
      </c>
      <c r="Y11163">
        <v>0</v>
      </c>
    </row>
    <row r="11164" spans="1:25" x14ac:dyDescent="0.3">
      <c r="A11164" s="2">
        <v>45982</v>
      </c>
      <c r="B11164" t="s">
        <v>72</v>
      </c>
      <c r="C11164">
        <v>3777</v>
      </c>
      <c r="D11164">
        <v>19</v>
      </c>
      <c r="E11164">
        <v>2.5379999999999998</v>
      </c>
      <c r="F11164">
        <v>0.503</v>
      </c>
      <c r="G11164">
        <v>48.22</v>
      </c>
      <c r="H11164">
        <v>48.22</v>
      </c>
      <c r="I11164" t="s">
        <v>149</v>
      </c>
      <c r="J11164">
        <v>2</v>
      </c>
      <c r="K11164">
        <v>5</v>
      </c>
      <c r="L11164">
        <v>5</v>
      </c>
      <c r="M11164">
        <v>5</v>
      </c>
      <c r="N11164">
        <v>2</v>
      </c>
      <c r="O11164">
        <v>7</v>
      </c>
      <c r="P11164">
        <v>7</v>
      </c>
      <c r="Q11164">
        <v>7</v>
      </c>
      <c r="R11164">
        <v>73.959999999999994</v>
      </c>
      <c r="S11164">
        <v>238.66</v>
      </c>
      <c r="T11164">
        <v>238.66</v>
      </c>
      <c r="U11164">
        <v>238.66</v>
      </c>
      <c r="V11164">
        <v>20.204474990000001</v>
      </c>
      <c r="W11164">
        <v>20.204474990000001</v>
      </c>
      <c r="X11164">
        <v>4.9493985900000004</v>
      </c>
      <c r="Y11164">
        <v>4.9493985900000004</v>
      </c>
    </row>
    <row r="11165" spans="1:25" x14ac:dyDescent="0.3">
      <c r="A11165" s="2">
        <v>45982</v>
      </c>
      <c r="B11165" t="s">
        <v>74</v>
      </c>
      <c r="C11165">
        <v>7050</v>
      </c>
      <c r="D11165">
        <v>7</v>
      </c>
      <c r="E11165">
        <v>3.5110000000000001</v>
      </c>
      <c r="F11165">
        <v>9.9000000000000005E-2</v>
      </c>
      <c r="G11165">
        <v>24.58</v>
      </c>
      <c r="H11165">
        <v>24.58</v>
      </c>
      <c r="I11165" t="s">
        <v>149</v>
      </c>
      <c r="J11165">
        <v>0</v>
      </c>
      <c r="K11165">
        <v>1</v>
      </c>
      <c r="L11165">
        <v>1</v>
      </c>
      <c r="M11165">
        <v>1</v>
      </c>
      <c r="N11165">
        <v>0</v>
      </c>
      <c r="O11165">
        <v>1</v>
      </c>
      <c r="P11165">
        <v>1</v>
      </c>
      <c r="Q11165">
        <v>1</v>
      </c>
      <c r="R11165">
        <v>0</v>
      </c>
      <c r="S11165">
        <v>31.88</v>
      </c>
      <c r="T11165">
        <v>31.88</v>
      </c>
      <c r="U11165">
        <v>31.88</v>
      </c>
      <c r="V11165">
        <v>77.101631119999993</v>
      </c>
      <c r="W11165">
        <v>77.101631119999993</v>
      </c>
      <c r="X11165">
        <v>1.296989422</v>
      </c>
      <c r="Y11165">
        <v>1.296989422</v>
      </c>
    </row>
    <row r="11166" spans="1:25" x14ac:dyDescent="0.3">
      <c r="A11166" s="2">
        <v>45982</v>
      </c>
      <c r="B11166" t="s">
        <v>76</v>
      </c>
      <c r="C11166">
        <v>2667</v>
      </c>
      <c r="D11166">
        <v>15</v>
      </c>
      <c r="E11166">
        <v>3.3769999999999998</v>
      </c>
      <c r="F11166">
        <v>0.56200000000000006</v>
      </c>
      <c r="G11166">
        <v>50.65</v>
      </c>
      <c r="H11166">
        <v>50.65</v>
      </c>
      <c r="I11166" t="s">
        <v>149</v>
      </c>
      <c r="J11166">
        <v>3</v>
      </c>
      <c r="K11166">
        <v>3</v>
      </c>
      <c r="L11166">
        <v>3</v>
      </c>
      <c r="M11166">
        <v>3</v>
      </c>
      <c r="N11166">
        <v>3</v>
      </c>
      <c r="O11166">
        <v>3</v>
      </c>
      <c r="P11166">
        <v>3</v>
      </c>
      <c r="Q11166">
        <v>3</v>
      </c>
      <c r="R11166">
        <v>82.57</v>
      </c>
      <c r="S11166">
        <v>82.57</v>
      </c>
      <c r="T11166">
        <v>82.57</v>
      </c>
      <c r="U11166">
        <v>82.57</v>
      </c>
      <c r="V11166">
        <v>61.34189173</v>
      </c>
      <c r="W11166">
        <v>61.34189173</v>
      </c>
      <c r="X11166">
        <v>1.6302073050000001</v>
      </c>
      <c r="Y11166">
        <v>1.6302073050000001</v>
      </c>
    </row>
    <row r="11167" spans="1:25" x14ac:dyDescent="0.3">
      <c r="A11167" s="2">
        <v>45982</v>
      </c>
      <c r="B11167" t="s">
        <v>78</v>
      </c>
      <c r="C11167">
        <v>1244</v>
      </c>
      <c r="D11167">
        <v>12</v>
      </c>
      <c r="E11167">
        <v>4.3929999999999998</v>
      </c>
      <c r="F11167">
        <v>0.96499999999999997</v>
      </c>
      <c r="G11167">
        <v>52.72</v>
      </c>
      <c r="H11167">
        <v>52.72</v>
      </c>
      <c r="I11167" t="s">
        <v>149</v>
      </c>
      <c r="J11167">
        <v>5</v>
      </c>
      <c r="K11167">
        <v>5</v>
      </c>
      <c r="L11167">
        <v>5</v>
      </c>
      <c r="M11167">
        <v>5</v>
      </c>
      <c r="N11167">
        <v>6</v>
      </c>
      <c r="O11167">
        <v>6</v>
      </c>
      <c r="P11167">
        <v>6</v>
      </c>
      <c r="Q11167">
        <v>6</v>
      </c>
      <c r="R11167">
        <v>161.28</v>
      </c>
      <c r="S11167">
        <v>161.28</v>
      </c>
      <c r="T11167">
        <v>161.28</v>
      </c>
      <c r="U11167">
        <v>161.28</v>
      </c>
      <c r="V11167">
        <v>32.688492060000002</v>
      </c>
      <c r="W11167">
        <v>32.688492060000002</v>
      </c>
      <c r="X11167">
        <v>3.0591805769999998</v>
      </c>
      <c r="Y11167">
        <v>3.0591805769999998</v>
      </c>
    </row>
    <row r="11168" spans="1:25" x14ac:dyDescent="0.3">
      <c r="A11168" s="2">
        <v>45982</v>
      </c>
      <c r="B11168" t="s">
        <v>17</v>
      </c>
      <c r="C11168">
        <v>2695</v>
      </c>
      <c r="D11168">
        <v>9</v>
      </c>
      <c r="E11168">
        <v>2.3879999999999999</v>
      </c>
      <c r="F11168">
        <v>0.33400000000000002</v>
      </c>
      <c r="G11168">
        <v>21.49</v>
      </c>
      <c r="H11168">
        <v>21.49</v>
      </c>
      <c r="I11168" t="s">
        <v>149</v>
      </c>
      <c r="J11168">
        <v>1</v>
      </c>
      <c r="K11168">
        <v>1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81.88</v>
      </c>
      <c r="S11168">
        <v>81.88</v>
      </c>
      <c r="T11168">
        <v>81.88</v>
      </c>
      <c r="U11168">
        <v>81.88</v>
      </c>
      <c r="V11168">
        <v>26.245725449999998</v>
      </c>
      <c r="W11168">
        <v>26.245725449999998</v>
      </c>
      <c r="X11168">
        <v>3.8101442529999998</v>
      </c>
      <c r="Y11168">
        <v>3.8101442529999998</v>
      </c>
    </row>
    <row r="11169" spans="1:25" x14ac:dyDescent="0.3">
      <c r="A11169" s="2">
        <v>45982</v>
      </c>
      <c r="B11169" t="s">
        <v>90</v>
      </c>
      <c r="C11169">
        <v>927</v>
      </c>
      <c r="D11169">
        <v>6</v>
      </c>
      <c r="E11169">
        <v>5.24</v>
      </c>
      <c r="F11169">
        <v>0.64700000000000002</v>
      </c>
      <c r="G11169">
        <v>31.44</v>
      </c>
      <c r="H11169">
        <v>31.44</v>
      </c>
      <c r="I11169" t="s">
        <v>149</v>
      </c>
      <c r="J11169">
        <v>0</v>
      </c>
      <c r="K11169">
        <v>1</v>
      </c>
      <c r="L11169">
        <v>1</v>
      </c>
      <c r="M11169">
        <v>1</v>
      </c>
      <c r="N11169">
        <v>0</v>
      </c>
      <c r="O11169">
        <v>1</v>
      </c>
      <c r="P11169">
        <v>1</v>
      </c>
      <c r="Q11169">
        <v>1</v>
      </c>
      <c r="R11169">
        <v>0</v>
      </c>
      <c r="S11169">
        <v>25.49</v>
      </c>
      <c r="T11169">
        <v>25.49</v>
      </c>
      <c r="U11169">
        <v>25.49</v>
      </c>
      <c r="V11169">
        <v>123.34248719999999</v>
      </c>
      <c r="W11169">
        <v>123.34248719999999</v>
      </c>
      <c r="X11169">
        <v>0.81075063609999998</v>
      </c>
      <c r="Y11169">
        <v>0.81075063609999998</v>
      </c>
    </row>
    <row r="11170" spans="1:25" x14ac:dyDescent="0.3">
      <c r="A11170" s="2">
        <v>45982</v>
      </c>
      <c r="B11170" t="s">
        <v>88</v>
      </c>
      <c r="C11170">
        <v>5621</v>
      </c>
      <c r="D11170">
        <v>36</v>
      </c>
      <c r="E11170">
        <v>1.917</v>
      </c>
      <c r="F11170">
        <v>0.64</v>
      </c>
      <c r="G11170">
        <v>69</v>
      </c>
      <c r="H11170">
        <v>69</v>
      </c>
      <c r="I11170" t="s">
        <v>149</v>
      </c>
      <c r="J11170">
        <v>3</v>
      </c>
      <c r="K11170">
        <v>4</v>
      </c>
      <c r="L11170">
        <v>4</v>
      </c>
      <c r="M11170">
        <v>4</v>
      </c>
      <c r="N11170">
        <v>3</v>
      </c>
      <c r="O11170">
        <v>4</v>
      </c>
      <c r="P11170">
        <v>4</v>
      </c>
      <c r="Q11170">
        <v>4</v>
      </c>
      <c r="R11170">
        <v>82.86</v>
      </c>
      <c r="S11170">
        <v>96.74</v>
      </c>
      <c r="T11170">
        <v>96.74</v>
      </c>
      <c r="U11170">
        <v>96.74</v>
      </c>
      <c r="V11170">
        <v>71.325201570000004</v>
      </c>
      <c r="W11170">
        <v>71.325201570000004</v>
      </c>
      <c r="X11170">
        <v>1.4020289859999999</v>
      </c>
      <c r="Y11170">
        <v>1.4020289859999999</v>
      </c>
    </row>
    <row r="11171" spans="1:25" x14ac:dyDescent="0.3">
      <c r="A11171" s="2">
        <v>45982</v>
      </c>
      <c r="B11171" t="s">
        <v>80</v>
      </c>
      <c r="C11171">
        <v>1877</v>
      </c>
      <c r="D11171">
        <v>7</v>
      </c>
      <c r="E11171">
        <v>5.4829999999999997</v>
      </c>
      <c r="F11171">
        <v>0.373</v>
      </c>
      <c r="G11171">
        <v>38.380000000000003</v>
      </c>
      <c r="H11171">
        <v>38.380000000000003</v>
      </c>
      <c r="I11171" t="s">
        <v>149</v>
      </c>
      <c r="J11171">
        <v>1</v>
      </c>
      <c r="K11171">
        <v>1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34.880000000000003</v>
      </c>
      <c r="S11171">
        <v>34.880000000000003</v>
      </c>
      <c r="T11171">
        <v>34.880000000000003</v>
      </c>
      <c r="U11171">
        <v>34.880000000000003</v>
      </c>
      <c r="V11171">
        <v>110.0344037</v>
      </c>
      <c r="W11171">
        <v>110.0344037</v>
      </c>
      <c r="X11171">
        <v>0.90880667010000005</v>
      </c>
      <c r="Y11171">
        <v>0.90880667010000005</v>
      </c>
    </row>
    <row r="11172" spans="1:25" x14ac:dyDescent="0.3">
      <c r="A11172" s="2">
        <v>45982</v>
      </c>
      <c r="B11172" t="s">
        <v>19</v>
      </c>
      <c r="C11172">
        <v>1570</v>
      </c>
      <c r="D11172">
        <v>7</v>
      </c>
      <c r="E11172">
        <v>5.0430000000000001</v>
      </c>
      <c r="F11172">
        <v>0.44600000000000001</v>
      </c>
      <c r="G11172">
        <v>35.299999999999997</v>
      </c>
      <c r="H11172">
        <v>35.299999999999997</v>
      </c>
      <c r="I11172" t="s">
        <v>149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X11172">
        <v>0</v>
      </c>
      <c r="Y11172">
        <v>0</v>
      </c>
    </row>
    <row r="11173" spans="1:25" x14ac:dyDescent="0.3">
      <c r="A11173" s="2">
        <v>45982</v>
      </c>
      <c r="B11173" t="s">
        <v>82</v>
      </c>
      <c r="C11173">
        <v>2587</v>
      </c>
      <c r="D11173">
        <v>9</v>
      </c>
      <c r="E11173">
        <v>3.2789999999999999</v>
      </c>
      <c r="F11173">
        <v>0.34799999999999998</v>
      </c>
      <c r="G11173">
        <v>29.51</v>
      </c>
      <c r="H11173">
        <v>29.51</v>
      </c>
      <c r="I11173" t="s">
        <v>149</v>
      </c>
      <c r="J11173">
        <v>3</v>
      </c>
      <c r="K11173">
        <v>3</v>
      </c>
      <c r="L11173">
        <v>3</v>
      </c>
      <c r="M11173">
        <v>3</v>
      </c>
      <c r="N11173">
        <v>3</v>
      </c>
      <c r="O11173">
        <v>3</v>
      </c>
      <c r="P11173">
        <v>3</v>
      </c>
      <c r="Q11173">
        <v>3</v>
      </c>
      <c r="R11173">
        <v>94.74</v>
      </c>
      <c r="S11173">
        <v>94.74</v>
      </c>
      <c r="T11173">
        <v>94.74</v>
      </c>
      <c r="U11173">
        <v>94.74</v>
      </c>
      <c r="V11173">
        <v>31.14840616</v>
      </c>
      <c r="W11173">
        <v>31.14840616</v>
      </c>
      <c r="X11173">
        <v>3.2104371399999998</v>
      </c>
      <c r="Y11173">
        <v>3.2104371399999998</v>
      </c>
    </row>
    <row r="11174" spans="1:25" x14ac:dyDescent="0.3">
      <c r="A11174" s="2">
        <v>45982</v>
      </c>
      <c r="B11174" t="s">
        <v>94</v>
      </c>
      <c r="C11174">
        <v>1407</v>
      </c>
      <c r="D11174">
        <v>11</v>
      </c>
      <c r="E11174">
        <v>6.5039999999999996</v>
      </c>
      <c r="F11174">
        <v>0.78200000000000003</v>
      </c>
      <c r="G11174">
        <v>71.540000000000006</v>
      </c>
      <c r="H11174">
        <v>71.540000000000006</v>
      </c>
      <c r="I11174" t="s">
        <v>149</v>
      </c>
      <c r="J11174">
        <v>3</v>
      </c>
      <c r="K11174">
        <v>3</v>
      </c>
      <c r="L11174">
        <v>3</v>
      </c>
      <c r="M11174">
        <v>3</v>
      </c>
      <c r="N11174">
        <v>6</v>
      </c>
      <c r="O11174">
        <v>6</v>
      </c>
      <c r="P11174">
        <v>6</v>
      </c>
      <c r="Q11174">
        <v>6</v>
      </c>
      <c r="R11174">
        <v>470.94</v>
      </c>
      <c r="S11174">
        <v>470.94</v>
      </c>
      <c r="T11174">
        <v>470.94</v>
      </c>
      <c r="U11174">
        <v>470.94</v>
      </c>
      <c r="V11174">
        <v>15.19089481</v>
      </c>
      <c r="W11174">
        <v>15.19089481</v>
      </c>
      <c r="X11174">
        <v>6.5828906910000002</v>
      </c>
      <c r="Y11174">
        <v>6.5828906910000002</v>
      </c>
    </row>
    <row r="11175" spans="1:25" x14ac:dyDescent="0.3">
      <c r="A11175" s="2">
        <v>45982</v>
      </c>
      <c r="B11175" t="s">
        <v>96</v>
      </c>
      <c r="C11175">
        <v>2309</v>
      </c>
      <c r="D11175">
        <v>7</v>
      </c>
      <c r="E11175">
        <v>4.7960000000000003</v>
      </c>
      <c r="F11175">
        <v>0.30299999999999999</v>
      </c>
      <c r="G11175">
        <v>33.57</v>
      </c>
      <c r="H11175">
        <v>33.57</v>
      </c>
      <c r="I11175" t="s">
        <v>149</v>
      </c>
      <c r="J11175">
        <v>1</v>
      </c>
      <c r="K11175">
        <v>1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71.489999999999995</v>
      </c>
      <c r="S11175">
        <v>71.489999999999995</v>
      </c>
      <c r="T11175">
        <v>71.489999999999995</v>
      </c>
      <c r="U11175">
        <v>71.489999999999995</v>
      </c>
      <c r="V11175">
        <v>46.957616450000003</v>
      </c>
      <c r="W11175">
        <v>46.957616450000003</v>
      </c>
      <c r="X11175">
        <v>2.1295799820000001</v>
      </c>
      <c r="Y11175">
        <v>2.1295799820000001</v>
      </c>
    </row>
    <row r="11176" spans="1:25" x14ac:dyDescent="0.3">
      <c r="A11176" s="2">
        <v>45982</v>
      </c>
      <c r="B11176" t="s">
        <v>11</v>
      </c>
      <c r="C11176">
        <v>1824</v>
      </c>
      <c r="D11176">
        <v>15</v>
      </c>
      <c r="E11176">
        <v>2.7989999999999999</v>
      </c>
      <c r="F11176">
        <v>0.82199999999999995</v>
      </c>
      <c r="G11176">
        <v>41.99</v>
      </c>
      <c r="H11176">
        <v>41.99</v>
      </c>
      <c r="I11176" t="s">
        <v>149</v>
      </c>
      <c r="J11176">
        <v>5</v>
      </c>
      <c r="K11176">
        <v>5</v>
      </c>
      <c r="L11176">
        <v>5</v>
      </c>
      <c r="M11176">
        <v>5</v>
      </c>
      <c r="N11176">
        <v>9</v>
      </c>
      <c r="O11176">
        <v>9</v>
      </c>
      <c r="P11176">
        <v>9</v>
      </c>
      <c r="Q11176">
        <v>9</v>
      </c>
      <c r="R11176">
        <v>343.29</v>
      </c>
      <c r="S11176">
        <v>343.29</v>
      </c>
      <c r="T11176">
        <v>343.29</v>
      </c>
      <c r="U11176">
        <v>343.29</v>
      </c>
      <c r="V11176">
        <v>12.23164089</v>
      </c>
      <c r="W11176">
        <v>12.23164089</v>
      </c>
      <c r="X11176">
        <v>8.1755179800000004</v>
      </c>
      <c r="Y11176">
        <v>8.1755179800000004</v>
      </c>
    </row>
    <row r="11177" spans="1:25" x14ac:dyDescent="0.3">
      <c r="A11177" s="2">
        <v>45982</v>
      </c>
      <c r="B11177" t="s">
        <v>92</v>
      </c>
      <c r="C11177">
        <v>546</v>
      </c>
      <c r="D11177">
        <v>3</v>
      </c>
      <c r="E11177">
        <v>3.91</v>
      </c>
      <c r="F11177">
        <v>0.54900000000000004</v>
      </c>
      <c r="G11177">
        <v>11.73</v>
      </c>
      <c r="H11177">
        <v>11.73</v>
      </c>
      <c r="I11177" t="s">
        <v>149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X11177">
        <v>0</v>
      </c>
      <c r="Y11177">
        <v>0</v>
      </c>
    </row>
    <row r="11178" spans="1:25" x14ac:dyDescent="0.3">
      <c r="A11178" s="2">
        <v>45982</v>
      </c>
      <c r="B11178" t="s">
        <v>46</v>
      </c>
      <c r="C11178">
        <v>567</v>
      </c>
      <c r="D11178">
        <v>1</v>
      </c>
      <c r="E11178">
        <v>5.0599999999999996</v>
      </c>
      <c r="F11178">
        <v>0.17599999999999999</v>
      </c>
      <c r="G11178">
        <v>5.0599999999999996</v>
      </c>
      <c r="H11178">
        <v>5.0599999999999996</v>
      </c>
      <c r="I11178" t="s">
        <v>149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X11178">
        <v>0</v>
      </c>
      <c r="Y11178">
        <v>0</v>
      </c>
    </row>
    <row r="11179" spans="1:25" x14ac:dyDescent="0.3">
      <c r="A11179" s="2">
        <v>45982</v>
      </c>
      <c r="B11179" t="s">
        <v>74</v>
      </c>
      <c r="C11179">
        <v>898</v>
      </c>
      <c r="D11179">
        <v>1</v>
      </c>
      <c r="E11179">
        <v>3.9</v>
      </c>
      <c r="F11179">
        <v>0.111</v>
      </c>
      <c r="G11179">
        <v>3.9</v>
      </c>
      <c r="H11179">
        <v>3.9</v>
      </c>
      <c r="I11179" t="s">
        <v>149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X11179">
        <v>0</v>
      </c>
      <c r="Y11179">
        <v>0</v>
      </c>
    </row>
    <row r="11180" spans="1:25" x14ac:dyDescent="0.3">
      <c r="A11180" s="2">
        <v>45982</v>
      </c>
      <c r="B11180" t="s">
        <v>32</v>
      </c>
      <c r="C11180">
        <v>471</v>
      </c>
      <c r="D11180">
        <v>2</v>
      </c>
      <c r="E11180">
        <v>4.1399999999999997</v>
      </c>
      <c r="F11180">
        <v>0.42499999999999999</v>
      </c>
      <c r="G11180">
        <v>8.2799999999999994</v>
      </c>
      <c r="H11180">
        <v>8.2799999999999994</v>
      </c>
      <c r="I11180" t="s">
        <v>149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X11180">
        <v>0</v>
      </c>
      <c r="Y11180">
        <v>0</v>
      </c>
    </row>
    <row r="11181" spans="1:25" x14ac:dyDescent="0.3">
      <c r="A11181" s="2">
        <v>45982</v>
      </c>
      <c r="B11181" t="s">
        <v>64</v>
      </c>
      <c r="C11181">
        <v>565</v>
      </c>
      <c r="D11181">
        <v>1</v>
      </c>
      <c r="E11181">
        <v>3.79</v>
      </c>
      <c r="F11181">
        <v>0.17699999999999999</v>
      </c>
      <c r="G11181">
        <v>3.79</v>
      </c>
      <c r="H11181">
        <v>3.79</v>
      </c>
      <c r="I11181" t="s">
        <v>149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X11181">
        <v>0</v>
      </c>
      <c r="Y11181">
        <v>0</v>
      </c>
    </row>
    <row r="11182" spans="1:25" x14ac:dyDescent="0.3">
      <c r="A11182" s="2">
        <v>45982</v>
      </c>
      <c r="B11182" t="s">
        <v>72</v>
      </c>
      <c r="C11182">
        <v>314</v>
      </c>
      <c r="D11182">
        <v>0</v>
      </c>
      <c r="F11182">
        <v>0</v>
      </c>
      <c r="G11182">
        <v>0</v>
      </c>
      <c r="H11182">
        <v>0</v>
      </c>
      <c r="I11182" t="s">
        <v>149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</row>
    <row r="11183" spans="1:25" x14ac:dyDescent="0.3">
      <c r="A11183" s="2">
        <v>45982</v>
      </c>
      <c r="B11183" t="s">
        <v>106</v>
      </c>
      <c r="C11183">
        <v>214</v>
      </c>
      <c r="D11183">
        <v>1</v>
      </c>
      <c r="E11183">
        <v>4.95</v>
      </c>
      <c r="F11183">
        <v>0.46700000000000003</v>
      </c>
      <c r="G11183">
        <v>4.95</v>
      </c>
      <c r="H11183">
        <v>4.95</v>
      </c>
      <c r="I11183" t="s">
        <v>149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X11183">
        <v>0</v>
      </c>
      <c r="Y11183">
        <v>0</v>
      </c>
    </row>
    <row r="11184" spans="1:25" x14ac:dyDescent="0.3">
      <c r="A11184" s="2">
        <v>45982</v>
      </c>
      <c r="B11184" t="s">
        <v>54</v>
      </c>
      <c r="C11184">
        <v>462</v>
      </c>
      <c r="D11184">
        <v>2</v>
      </c>
      <c r="E11184">
        <v>3.87</v>
      </c>
      <c r="F11184">
        <v>0.433</v>
      </c>
      <c r="G11184">
        <v>7.74</v>
      </c>
      <c r="H11184">
        <v>7.74</v>
      </c>
      <c r="I11184" t="s">
        <v>149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X11184">
        <v>0</v>
      </c>
      <c r="Y11184">
        <v>0</v>
      </c>
    </row>
    <row r="11185" spans="1:25" x14ac:dyDescent="0.3">
      <c r="A11185" s="2">
        <v>45982</v>
      </c>
      <c r="B11185" t="s">
        <v>82</v>
      </c>
      <c r="C11185">
        <v>316</v>
      </c>
      <c r="D11185">
        <v>0</v>
      </c>
      <c r="F11185">
        <v>0</v>
      </c>
      <c r="G11185">
        <v>0</v>
      </c>
      <c r="H11185">
        <v>0</v>
      </c>
      <c r="I11185" t="s">
        <v>149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</row>
    <row r="11186" spans="1:25" x14ac:dyDescent="0.3">
      <c r="A11186" s="2">
        <v>45982</v>
      </c>
      <c r="B11186" t="s">
        <v>44</v>
      </c>
      <c r="C11186">
        <v>78</v>
      </c>
      <c r="D11186">
        <v>0</v>
      </c>
      <c r="F11186">
        <v>0</v>
      </c>
      <c r="G11186">
        <v>0</v>
      </c>
      <c r="H11186">
        <v>0</v>
      </c>
      <c r="I11186" t="s">
        <v>149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</row>
    <row r="11187" spans="1:25" x14ac:dyDescent="0.3">
      <c r="A11187" s="2">
        <v>45982</v>
      </c>
      <c r="B11187" t="s">
        <v>40</v>
      </c>
      <c r="C11187">
        <v>207</v>
      </c>
      <c r="D11187">
        <v>1</v>
      </c>
      <c r="E11187">
        <v>2.89</v>
      </c>
      <c r="F11187">
        <v>0.48299999999999998</v>
      </c>
      <c r="G11187">
        <v>2.89</v>
      </c>
      <c r="H11187">
        <v>2.89</v>
      </c>
      <c r="I11187" t="s">
        <v>149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X11187">
        <v>0</v>
      </c>
      <c r="Y11187">
        <v>0</v>
      </c>
    </row>
    <row r="11188" spans="1:25" x14ac:dyDescent="0.3">
      <c r="A11188" s="2">
        <v>45982</v>
      </c>
      <c r="B11188" t="s">
        <v>56</v>
      </c>
      <c r="C11188">
        <v>454</v>
      </c>
      <c r="D11188">
        <v>2</v>
      </c>
      <c r="E11188">
        <v>2.8450000000000002</v>
      </c>
      <c r="F11188">
        <v>0.441</v>
      </c>
      <c r="G11188">
        <v>5.69</v>
      </c>
      <c r="H11188">
        <v>5.69</v>
      </c>
      <c r="I11188" t="s">
        <v>149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X11188">
        <v>0</v>
      </c>
      <c r="Y11188">
        <v>0</v>
      </c>
    </row>
    <row r="11189" spans="1:25" x14ac:dyDescent="0.3">
      <c r="A11189" s="2">
        <v>45982</v>
      </c>
      <c r="B11189" t="s">
        <v>76</v>
      </c>
      <c r="C11189">
        <v>307</v>
      </c>
      <c r="D11189">
        <v>1</v>
      </c>
      <c r="E11189">
        <v>4.95</v>
      </c>
      <c r="F11189">
        <v>0.32600000000000001</v>
      </c>
      <c r="G11189">
        <v>4.95</v>
      </c>
      <c r="H11189">
        <v>4.95</v>
      </c>
      <c r="I11189" t="s">
        <v>149</v>
      </c>
      <c r="J11189">
        <v>1</v>
      </c>
      <c r="K11189">
        <v>1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29.49</v>
      </c>
      <c r="S11189">
        <v>29.49</v>
      </c>
      <c r="T11189">
        <v>29.49</v>
      </c>
      <c r="U11189">
        <v>29.49</v>
      </c>
      <c r="V11189">
        <v>16.78535097</v>
      </c>
      <c r="W11189">
        <v>16.78535097</v>
      </c>
      <c r="X11189">
        <v>5.9575757579999999</v>
      </c>
      <c r="Y11189">
        <v>5.9575757579999999</v>
      </c>
    </row>
    <row r="11190" spans="1:25" x14ac:dyDescent="0.3">
      <c r="A11190" s="2">
        <v>45982</v>
      </c>
      <c r="B11190" t="s">
        <v>48</v>
      </c>
      <c r="C11190">
        <v>1884</v>
      </c>
      <c r="D11190">
        <v>4</v>
      </c>
      <c r="E11190">
        <v>4.923</v>
      </c>
      <c r="F11190">
        <v>0.21199999999999999</v>
      </c>
      <c r="G11190">
        <v>19.690000000000001</v>
      </c>
      <c r="H11190">
        <v>19.690000000000001</v>
      </c>
      <c r="I11190" t="s">
        <v>149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X11190">
        <v>0</v>
      </c>
      <c r="Y11190">
        <v>0</v>
      </c>
    </row>
    <row r="11191" spans="1:25" x14ac:dyDescent="0.3">
      <c r="A11191" s="2">
        <v>45982</v>
      </c>
      <c r="B11191" t="s">
        <v>15</v>
      </c>
      <c r="C11191">
        <v>3102</v>
      </c>
      <c r="D11191">
        <v>17</v>
      </c>
      <c r="E11191">
        <v>3.5150000000000001</v>
      </c>
      <c r="F11191">
        <v>0.54800000000000004</v>
      </c>
      <c r="G11191">
        <v>59.76</v>
      </c>
      <c r="H11191">
        <v>59.76</v>
      </c>
      <c r="I11191" t="s">
        <v>149</v>
      </c>
      <c r="J11191">
        <v>9</v>
      </c>
      <c r="K11191">
        <v>9</v>
      </c>
      <c r="L11191">
        <v>9</v>
      </c>
      <c r="M11191">
        <v>9</v>
      </c>
      <c r="N11191">
        <v>11</v>
      </c>
      <c r="O11191">
        <v>11</v>
      </c>
      <c r="P11191">
        <v>11</v>
      </c>
      <c r="Q11191">
        <v>11</v>
      </c>
      <c r="R11191">
        <v>350.2</v>
      </c>
      <c r="S11191">
        <v>350.2</v>
      </c>
      <c r="T11191">
        <v>350.2</v>
      </c>
      <c r="U11191">
        <v>350.2</v>
      </c>
      <c r="V11191">
        <v>17.064534550000001</v>
      </c>
      <c r="W11191">
        <v>17.064534550000001</v>
      </c>
      <c r="X11191">
        <v>5.860107095</v>
      </c>
      <c r="Y11191">
        <v>5.860107095</v>
      </c>
    </row>
    <row r="11192" spans="1:25" x14ac:dyDescent="0.3">
      <c r="A11192" s="2">
        <v>45982</v>
      </c>
      <c r="B11192" t="s">
        <v>24</v>
      </c>
      <c r="C11192">
        <v>3049</v>
      </c>
      <c r="D11192">
        <v>8</v>
      </c>
      <c r="E11192">
        <v>2.129</v>
      </c>
      <c r="F11192">
        <v>0.26200000000000001</v>
      </c>
      <c r="G11192">
        <v>17.03</v>
      </c>
      <c r="H11192">
        <v>17.03</v>
      </c>
      <c r="I11192" t="s">
        <v>149</v>
      </c>
      <c r="J11192">
        <v>3</v>
      </c>
      <c r="K11192">
        <v>3</v>
      </c>
      <c r="L11192">
        <v>3</v>
      </c>
      <c r="M11192">
        <v>3</v>
      </c>
      <c r="N11192">
        <v>3</v>
      </c>
      <c r="O11192">
        <v>3</v>
      </c>
      <c r="P11192">
        <v>3</v>
      </c>
      <c r="Q11192">
        <v>3</v>
      </c>
      <c r="R11192">
        <v>64.739999999999995</v>
      </c>
      <c r="S11192">
        <v>64.739999999999995</v>
      </c>
      <c r="T11192">
        <v>64.739999999999995</v>
      </c>
      <c r="U11192">
        <v>64.739999999999995</v>
      </c>
      <c r="V11192">
        <v>26.30522088</v>
      </c>
      <c r="W11192">
        <v>26.30522088</v>
      </c>
      <c r="X11192">
        <v>3.8015267179999999</v>
      </c>
      <c r="Y11192">
        <v>3.8015267179999999</v>
      </c>
    </row>
    <row r="11193" spans="1:25" x14ac:dyDescent="0.3">
      <c r="A11193" s="2">
        <v>45982</v>
      </c>
      <c r="B11193" t="s">
        <v>108</v>
      </c>
      <c r="C11193">
        <v>403</v>
      </c>
      <c r="D11193">
        <v>0</v>
      </c>
      <c r="F11193">
        <v>0</v>
      </c>
      <c r="G11193">
        <v>0</v>
      </c>
      <c r="H11193">
        <v>0</v>
      </c>
      <c r="I11193" t="s">
        <v>149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</row>
    <row r="11194" spans="1:25" x14ac:dyDescent="0.3">
      <c r="A11194" s="2">
        <v>45982</v>
      </c>
      <c r="B11194" t="s">
        <v>62</v>
      </c>
      <c r="C11194">
        <v>1320</v>
      </c>
      <c r="D11194">
        <v>10</v>
      </c>
      <c r="E11194">
        <v>2.9239999999999999</v>
      </c>
      <c r="F11194">
        <v>0.75800000000000001</v>
      </c>
      <c r="G11194">
        <v>29.24</v>
      </c>
      <c r="H11194">
        <v>29.24</v>
      </c>
      <c r="I11194" t="s">
        <v>149</v>
      </c>
      <c r="J11194">
        <v>1</v>
      </c>
      <c r="K11194">
        <v>1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36.49</v>
      </c>
      <c r="S11194">
        <v>36.49</v>
      </c>
      <c r="T11194">
        <v>36.49</v>
      </c>
      <c r="U11194">
        <v>36.49</v>
      </c>
      <c r="V11194">
        <v>80.131542890000006</v>
      </c>
      <c r="W11194">
        <v>80.131542890000006</v>
      </c>
      <c r="X11194">
        <v>1.247948016</v>
      </c>
      <c r="Y11194">
        <v>1.247948016</v>
      </c>
    </row>
    <row r="11195" spans="1:25" x14ac:dyDescent="0.3">
      <c r="A11195" s="2">
        <v>45982</v>
      </c>
      <c r="B11195" t="s">
        <v>80</v>
      </c>
      <c r="C11195">
        <v>330</v>
      </c>
      <c r="D11195">
        <v>0</v>
      </c>
      <c r="F11195">
        <v>0</v>
      </c>
      <c r="G11195">
        <v>0</v>
      </c>
      <c r="H11195">
        <v>0</v>
      </c>
      <c r="I11195" t="s">
        <v>149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</row>
    <row r="11196" spans="1:25" x14ac:dyDescent="0.3">
      <c r="A11196" s="2">
        <v>45982</v>
      </c>
      <c r="B11196" t="s">
        <v>38</v>
      </c>
      <c r="C11196">
        <v>288</v>
      </c>
      <c r="D11196">
        <v>0</v>
      </c>
      <c r="F11196">
        <v>0</v>
      </c>
      <c r="G11196">
        <v>0</v>
      </c>
      <c r="H11196">
        <v>0</v>
      </c>
      <c r="I11196" t="s">
        <v>149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</row>
    <row r="11197" spans="1:25" x14ac:dyDescent="0.3">
      <c r="A11197" s="2">
        <v>45982</v>
      </c>
      <c r="B11197" t="s">
        <v>84</v>
      </c>
      <c r="C11197">
        <v>193</v>
      </c>
      <c r="D11197">
        <v>0</v>
      </c>
      <c r="F11197">
        <v>0</v>
      </c>
      <c r="G11197">
        <v>0</v>
      </c>
      <c r="H11197">
        <v>0</v>
      </c>
      <c r="I11197" t="s">
        <v>149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</row>
    <row r="11198" spans="1:25" x14ac:dyDescent="0.3">
      <c r="A11198" s="2">
        <v>45982</v>
      </c>
      <c r="B11198" t="s">
        <v>42</v>
      </c>
      <c r="C11198">
        <v>177</v>
      </c>
      <c r="D11198">
        <v>1</v>
      </c>
      <c r="E11198">
        <v>2.65</v>
      </c>
      <c r="F11198">
        <v>0.56499999999999995</v>
      </c>
      <c r="G11198">
        <v>2.65</v>
      </c>
      <c r="H11198">
        <v>2.65</v>
      </c>
      <c r="I11198" t="s">
        <v>149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X11198">
        <v>0</v>
      </c>
      <c r="Y11198">
        <v>0</v>
      </c>
    </row>
    <row r="11199" spans="1:25" x14ac:dyDescent="0.3">
      <c r="A11199" s="2">
        <v>45982</v>
      </c>
      <c r="B11199" t="s">
        <v>11</v>
      </c>
      <c r="C11199">
        <v>153</v>
      </c>
      <c r="D11199">
        <v>0</v>
      </c>
      <c r="F11199">
        <v>0</v>
      </c>
      <c r="G11199">
        <v>0</v>
      </c>
      <c r="H11199">
        <v>0</v>
      </c>
      <c r="I11199" t="s">
        <v>149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</row>
    <row r="11200" spans="1:25" x14ac:dyDescent="0.3">
      <c r="A11200" s="2">
        <v>45982</v>
      </c>
      <c r="B11200" t="s">
        <v>102</v>
      </c>
      <c r="C11200">
        <v>322</v>
      </c>
      <c r="D11200">
        <v>1</v>
      </c>
      <c r="E11200">
        <v>2.83</v>
      </c>
      <c r="F11200">
        <v>0.311</v>
      </c>
      <c r="G11200">
        <v>2.83</v>
      </c>
      <c r="H11200">
        <v>2.83</v>
      </c>
      <c r="I11200" t="s">
        <v>149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X11200">
        <v>0</v>
      </c>
      <c r="Y11200">
        <v>0</v>
      </c>
    </row>
    <row r="11201" spans="1:25" x14ac:dyDescent="0.3">
      <c r="A11201" s="2">
        <v>45982</v>
      </c>
      <c r="B11201" t="s">
        <v>98</v>
      </c>
      <c r="C11201">
        <v>1584</v>
      </c>
      <c r="D11201">
        <v>9</v>
      </c>
      <c r="E11201">
        <v>3.1760000000000002</v>
      </c>
      <c r="F11201">
        <v>0.56799999999999995</v>
      </c>
      <c r="G11201">
        <v>28.58</v>
      </c>
      <c r="H11201">
        <v>28.58</v>
      </c>
      <c r="I11201" t="s">
        <v>149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X11201">
        <v>0</v>
      </c>
      <c r="Y11201">
        <v>0</v>
      </c>
    </row>
    <row r="11202" spans="1:25" x14ac:dyDescent="0.3">
      <c r="A11202" s="2">
        <v>45982</v>
      </c>
      <c r="B11202" t="s">
        <v>104</v>
      </c>
      <c r="C11202">
        <v>604</v>
      </c>
      <c r="D11202">
        <v>1</v>
      </c>
      <c r="E11202">
        <v>1.65</v>
      </c>
      <c r="F11202">
        <v>0.16600000000000001</v>
      </c>
      <c r="G11202">
        <v>1.65</v>
      </c>
      <c r="H11202">
        <v>1.65</v>
      </c>
      <c r="I11202" t="s">
        <v>149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X11202">
        <v>0</v>
      </c>
      <c r="Y11202">
        <v>0</v>
      </c>
    </row>
    <row r="11203" spans="1:25" x14ac:dyDescent="0.3">
      <c r="A11203" s="2">
        <v>45982</v>
      </c>
      <c r="B11203" t="s">
        <v>100</v>
      </c>
      <c r="C11203">
        <v>1664</v>
      </c>
      <c r="D11203">
        <v>5</v>
      </c>
      <c r="E11203">
        <v>2.1779999999999999</v>
      </c>
      <c r="F11203">
        <v>0.3</v>
      </c>
      <c r="G11203">
        <v>10.89</v>
      </c>
      <c r="H11203">
        <v>10.89</v>
      </c>
      <c r="I11203" t="s">
        <v>149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X11203">
        <v>0</v>
      </c>
      <c r="Y11203">
        <v>0</v>
      </c>
    </row>
    <row r="11204" spans="1:25" x14ac:dyDescent="0.3">
      <c r="A11204" s="2">
        <v>45982</v>
      </c>
      <c r="B11204" t="s">
        <v>38</v>
      </c>
      <c r="C11204">
        <v>10</v>
      </c>
      <c r="D11204">
        <v>1</v>
      </c>
      <c r="E11204">
        <v>2.73</v>
      </c>
      <c r="F11204">
        <v>10</v>
      </c>
      <c r="G11204">
        <v>2.73</v>
      </c>
      <c r="H11204">
        <v>2.73</v>
      </c>
      <c r="I11204" t="s">
        <v>149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X11204">
        <v>0</v>
      </c>
      <c r="Y11204">
        <v>0</v>
      </c>
    </row>
    <row r="11205" spans="1:25" x14ac:dyDescent="0.3">
      <c r="A11205" s="2">
        <v>45982</v>
      </c>
      <c r="B11205" t="s">
        <v>42</v>
      </c>
      <c r="C11205">
        <v>15</v>
      </c>
      <c r="D11205">
        <v>1</v>
      </c>
      <c r="E11205">
        <v>2.62</v>
      </c>
      <c r="F11205">
        <v>6.6669999999999998</v>
      </c>
      <c r="G11205">
        <v>2.62</v>
      </c>
      <c r="H11205">
        <v>2.62</v>
      </c>
      <c r="I11205" t="s">
        <v>149</v>
      </c>
      <c r="J11205">
        <v>1</v>
      </c>
      <c r="K11205">
        <v>1</v>
      </c>
      <c r="L11205">
        <v>1</v>
      </c>
      <c r="M11205">
        <v>1</v>
      </c>
      <c r="N11205">
        <v>2</v>
      </c>
      <c r="O11205">
        <v>2</v>
      </c>
      <c r="P11205">
        <v>2</v>
      </c>
      <c r="Q11205">
        <v>2</v>
      </c>
      <c r="R11205">
        <v>49.96</v>
      </c>
      <c r="S11205">
        <v>49.96</v>
      </c>
      <c r="T11205">
        <v>49.96</v>
      </c>
      <c r="U11205">
        <v>49.96</v>
      </c>
      <c r="V11205">
        <v>5.2441953559999996</v>
      </c>
      <c r="W11205">
        <v>5.2441953559999996</v>
      </c>
      <c r="X11205">
        <v>19.068702290000001</v>
      </c>
      <c r="Y11205">
        <v>19.068702290000001</v>
      </c>
    </row>
    <row r="11206" spans="1:25" x14ac:dyDescent="0.3">
      <c r="A11206" s="2">
        <v>45982</v>
      </c>
      <c r="B11206" t="s">
        <v>50</v>
      </c>
      <c r="C11206">
        <v>4</v>
      </c>
      <c r="D11206">
        <v>0</v>
      </c>
      <c r="F11206">
        <v>0</v>
      </c>
      <c r="G11206">
        <v>0</v>
      </c>
      <c r="H11206">
        <v>0</v>
      </c>
      <c r="I11206" t="s">
        <v>149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</row>
    <row r="11207" spans="1:25" x14ac:dyDescent="0.3">
      <c r="A11207" s="2">
        <v>45982</v>
      </c>
      <c r="B11207" t="s">
        <v>72</v>
      </c>
      <c r="C11207">
        <v>594</v>
      </c>
      <c r="D11207">
        <v>10</v>
      </c>
      <c r="E11207">
        <v>4.6740000000000004</v>
      </c>
      <c r="F11207">
        <v>1.6839999999999999</v>
      </c>
      <c r="G11207">
        <v>46.74</v>
      </c>
      <c r="H11207">
        <v>46.74</v>
      </c>
      <c r="I11207" t="s">
        <v>149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X11207">
        <v>0</v>
      </c>
      <c r="Y11207">
        <v>0</v>
      </c>
    </row>
    <row r="11208" spans="1:25" x14ac:dyDescent="0.3">
      <c r="A11208" s="2">
        <v>45982</v>
      </c>
      <c r="B11208" t="s">
        <v>84</v>
      </c>
      <c r="C11208">
        <v>17</v>
      </c>
      <c r="D11208">
        <v>0</v>
      </c>
      <c r="F11208">
        <v>0</v>
      </c>
      <c r="G11208">
        <v>0</v>
      </c>
      <c r="H11208">
        <v>0</v>
      </c>
      <c r="I11208" t="s">
        <v>149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</row>
    <row r="11209" spans="1:25" x14ac:dyDescent="0.3">
      <c r="A11209" s="2">
        <v>45982</v>
      </c>
      <c r="B11209" t="s">
        <v>68</v>
      </c>
      <c r="C11209">
        <v>948</v>
      </c>
      <c r="D11209">
        <v>6</v>
      </c>
      <c r="E11209">
        <v>4.5999999999999996</v>
      </c>
      <c r="F11209">
        <v>0.63300000000000001</v>
      </c>
      <c r="G11209">
        <v>27.6</v>
      </c>
      <c r="H11209">
        <v>27.6</v>
      </c>
      <c r="I11209" t="s">
        <v>149</v>
      </c>
      <c r="J11209">
        <v>4</v>
      </c>
      <c r="K11209">
        <v>4</v>
      </c>
      <c r="L11209">
        <v>4</v>
      </c>
      <c r="M11209">
        <v>4</v>
      </c>
      <c r="N11209">
        <v>4</v>
      </c>
      <c r="O11209">
        <v>4</v>
      </c>
      <c r="P11209">
        <v>4</v>
      </c>
      <c r="Q11209">
        <v>4</v>
      </c>
      <c r="R11209">
        <v>109.96</v>
      </c>
      <c r="S11209">
        <v>109.96</v>
      </c>
      <c r="T11209">
        <v>109.96</v>
      </c>
      <c r="U11209">
        <v>109.96</v>
      </c>
      <c r="V11209">
        <v>25.100036379999999</v>
      </c>
      <c r="W11209">
        <v>25.100036379999999</v>
      </c>
      <c r="X11209">
        <v>3.9840579709999999</v>
      </c>
      <c r="Y11209">
        <v>3.9840579709999999</v>
      </c>
    </row>
    <row r="11210" spans="1:25" x14ac:dyDescent="0.3">
      <c r="A11210" s="2">
        <v>45982</v>
      </c>
      <c r="B11210" t="s">
        <v>64</v>
      </c>
      <c r="C11210">
        <v>328</v>
      </c>
      <c r="D11210">
        <v>2</v>
      </c>
      <c r="E11210">
        <v>6.07</v>
      </c>
      <c r="F11210">
        <v>0.61</v>
      </c>
      <c r="G11210">
        <v>12.14</v>
      </c>
      <c r="H11210">
        <v>12.14</v>
      </c>
      <c r="I11210" t="s">
        <v>149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X11210">
        <v>0</v>
      </c>
      <c r="Y11210">
        <v>0</v>
      </c>
    </row>
    <row r="11211" spans="1:25" x14ac:dyDescent="0.3">
      <c r="A11211" s="2">
        <v>45982</v>
      </c>
      <c r="B11211" t="s">
        <v>26</v>
      </c>
      <c r="C11211">
        <v>304</v>
      </c>
      <c r="D11211">
        <v>0</v>
      </c>
      <c r="F11211">
        <v>0</v>
      </c>
      <c r="G11211">
        <v>0</v>
      </c>
      <c r="H11211">
        <v>0</v>
      </c>
      <c r="I11211" t="s">
        <v>149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</row>
    <row r="11212" spans="1:25" x14ac:dyDescent="0.3">
      <c r="A11212" s="2">
        <v>45982</v>
      </c>
      <c r="B11212" t="s">
        <v>15</v>
      </c>
      <c r="C11212">
        <v>261</v>
      </c>
      <c r="D11212">
        <v>1</v>
      </c>
      <c r="E11212">
        <v>4.5</v>
      </c>
      <c r="F11212">
        <v>0.38300000000000001</v>
      </c>
      <c r="G11212">
        <v>4.5</v>
      </c>
      <c r="H11212">
        <v>4.5</v>
      </c>
      <c r="I11212" t="s">
        <v>149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X11212">
        <v>0</v>
      </c>
      <c r="Y11212">
        <v>0</v>
      </c>
    </row>
    <row r="11213" spans="1:25" x14ac:dyDescent="0.3">
      <c r="A11213" s="2">
        <v>45982</v>
      </c>
      <c r="B11213" t="s">
        <v>36</v>
      </c>
      <c r="C11213">
        <v>33</v>
      </c>
      <c r="D11213">
        <v>0</v>
      </c>
      <c r="F11213">
        <v>0</v>
      </c>
      <c r="G11213">
        <v>0</v>
      </c>
      <c r="H11213">
        <v>0</v>
      </c>
      <c r="I11213" t="s">
        <v>149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</row>
    <row r="11214" spans="1:25" x14ac:dyDescent="0.3">
      <c r="A11214" s="2">
        <v>45982</v>
      </c>
      <c r="B11214" t="s">
        <v>78</v>
      </c>
      <c r="C11214">
        <v>331</v>
      </c>
      <c r="D11214">
        <v>2</v>
      </c>
      <c r="E11214">
        <v>5.5049999999999999</v>
      </c>
      <c r="F11214">
        <v>0.60399999999999998</v>
      </c>
      <c r="G11214">
        <v>11.01</v>
      </c>
      <c r="H11214">
        <v>11.01</v>
      </c>
      <c r="I11214" t="s">
        <v>149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X11214">
        <v>0</v>
      </c>
      <c r="Y11214">
        <v>0</v>
      </c>
    </row>
    <row r="11215" spans="1:25" x14ac:dyDescent="0.3">
      <c r="A11215" s="2">
        <v>45982</v>
      </c>
      <c r="B11215" t="s">
        <v>21</v>
      </c>
      <c r="C11215">
        <v>0</v>
      </c>
      <c r="D11215">
        <v>0</v>
      </c>
      <c r="G11215">
        <v>0</v>
      </c>
      <c r="H11215">
        <v>0</v>
      </c>
      <c r="I11215" t="s">
        <v>149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</row>
    <row r="11216" spans="1:25" x14ac:dyDescent="0.3">
      <c r="A11216" s="2">
        <v>45982</v>
      </c>
      <c r="B11216" t="s">
        <v>94</v>
      </c>
      <c r="C11216">
        <v>174</v>
      </c>
      <c r="D11216">
        <v>0</v>
      </c>
      <c r="F11216">
        <v>0</v>
      </c>
      <c r="G11216">
        <v>0</v>
      </c>
      <c r="H11216">
        <v>0</v>
      </c>
      <c r="I11216" t="s">
        <v>149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</row>
    <row r="11217" spans="1:25" x14ac:dyDescent="0.3">
      <c r="A11217" s="2">
        <v>45982</v>
      </c>
      <c r="B11217" t="s">
        <v>17</v>
      </c>
      <c r="C11217">
        <v>24</v>
      </c>
      <c r="D11217">
        <v>0</v>
      </c>
      <c r="F11217">
        <v>0</v>
      </c>
      <c r="G11217">
        <v>0</v>
      </c>
      <c r="H11217">
        <v>0</v>
      </c>
      <c r="I11217" t="s">
        <v>149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</row>
    <row r="11218" spans="1:25" x14ac:dyDescent="0.3">
      <c r="A11218" s="2">
        <v>45982</v>
      </c>
      <c r="B11218" t="s">
        <v>17</v>
      </c>
      <c r="C11218">
        <v>37</v>
      </c>
      <c r="D11218">
        <v>0</v>
      </c>
      <c r="F11218">
        <v>0</v>
      </c>
      <c r="G11218">
        <v>0</v>
      </c>
      <c r="H11218">
        <v>0</v>
      </c>
      <c r="I11218" t="s">
        <v>149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</row>
    <row r="11219" spans="1:25" x14ac:dyDescent="0.3">
      <c r="A11219" s="2">
        <v>45982</v>
      </c>
      <c r="B11219" t="s">
        <v>17</v>
      </c>
      <c r="C11219">
        <v>47</v>
      </c>
      <c r="D11219">
        <v>1</v>
      </c>
      <c r="E11219">
        <v>1.41</v>
      </c>
      <c r="F11219">
        <v>2.1280000000000001</v>
      </c>
      <c r="G11219">
        <v>1.41</v>
      </c>
      <c r="H11219">
        <v>1.41</v>
      </c>
      <c r="I11219" t="s">
        <v>149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X11219">
        <v>0</v>
      </c>
      <c r="Y11219">
        <v>0</v>
      </c>
    </row>
    <row r="11220" spans="1:25" x14ac:dyDescent="0.3">
      <c r="A11220" s="2">
        <v>45982</v>
      </c>
      <c r="B11220" t="s">
        <v>17</v>
      </c>
      <c r="C11220">
        <v>29</v>
      </c>
      <c r="D11220">
        <v>0</v>
      </c>
      <c r="F11220">
        <v>0</v>
      </c>
      <c r="G11220">
        <v>0</v>
      </c>
      <c r="H11220">
        <v>0</v>
      </c>
      <c r="I11220" t="s">
        <v>149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</row>
    <row r="11221" spans="1:25" x14ac:dyDescent="0.3">
      <c r="A11221" s="2">
        <v>45982</v>
      </c>
      <c r="B11221" t="s">
        <v>52</v>
      </c>
      <c r="C11221">
        <v>690</v>
      </c>
      <c r="D11221">
        <v>9</v>
      </c>
      <c r="E11221">
        <v>0.62</v>
      </c>
      <c r="F11221">
        <v>1.304</v>
      </c>
      <c r="G11221">
        <v>5.58</v>
      </c>
      <c r="H11221">
        <v>5.58</v>
      </c>
      <c r="I11221" t="s">
        <v>149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X11221">
        <v>0</v>
      </c>
      <c r="Y11221">
        <v>0</v>
      </c>
    </row>
    <row r="11222" spans="1:25" x14ac:dyDescent="0.3">
      <c r="A11222" s="2">
        <v>45982</v>
      </c>
      <c r="B11222" t="s">
        <v>52</v>
      </c>
      <c r="C11222">
        <v>700</v>
      </c>
      <c r="D11222">
        <v>4</v>
      </c>
      <c r="E11222">
        <v>0.63</v>
      </c>
      <c r="F11222">
        <v>0.57099999999999995</v>
      </c>
      <c r="G11222">
        <v>2.52</v>
      </c>
      <c r="H11222">
        <v>2.52</v>
      </c>
      <c r="I11222" t="s">
        <v>149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X11222">
        <v>0</v>
      </c>
      <c r="Y11222">
        <v>0</v>
      </c>
    </row>
    <row r="11223" spans="1:25" x14ac:dyDescent="0.3">
      <c r="A11223" s="2">
        <v>45982</v>
      </c>
      <c r="B11223" t="s">
        <v>52</v>
      </c>
      <c r="C11223">
        <v>264</v>
      </c>
      <c r="D11223">
        <v>2</v>
      </c>
      <c r="E11223">
        <v>0.61499999999999999</v>
      </c>
      <c r="F11223">
        <v>0.75800000000000001</v>
      </c>
      <c r="G11223">
        <v>1.23</v>
      </c>
      <c r="H11223">
        <v>1.23</v>
      </c>
      <c r="I11223" t="s">
        <v>149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X11223">
        <v>0</v>
      </c>
      <c r="Y11223">
        <v>0</v>
      </c>
    </row>
    <row r="11224" spans="1:25" x14ac:dyDescent="0.3">
      <c r="A11224" s="2">
        <v>45982</v>
      </c>
      <c r="B11224" t="s">
        <v>52</v>
      </c>
      <c r="C11224">
        <v>1668</v>
      </c>
      <c r="D11224">
        <v>19</v>
      </c>
      <c r="E11224">
        <v>0.33900000000000002</v>
      </c>
      <c r="F11224">
        <v>1.139</v>
      </c>
      <c r="G11224">
        <v>6.44</v>
      </c>
      <c r="H11224">
        <v>6.44</v>
      </c>
      <c r="I11224" t="s">
        <v>149</v>
      </c>
      <c r="J11224">
        <v>1</v>
      </c>
      <c r="K11224">
        <v>1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13.88</v>
      </c>
      <c r="S11224">
        <v>13.88</v>
      </c>
      <c r="T11224">
        <v>13.88</v>
      </c>
      <c r="U11224">
        <v>13.88</v>
      </c>
      <c r="V11224">
        <v>46.397694520000002</v>
      </c>
      <c r="W11224">
        <v>46.397694520000002</v>
      </c>
      <c r="X11224">
        <v>2.155279503</v>
      </c>
      <c r="Y11224">
        <v>2.155279503</v>
      </c>
    </row>
    <row r="11225" spans="1:25" x14ac:dyDescent="0.3">
      <c r="A11225" s="2">
        <v>45982</v>
      </c>
      <c r="B11225" t="s">
        <v>112</v>
      </c>
      <c r="C11225">
        <v>93</v>
      </c>
      <c r="D11225">
        <v>1</v>
      </c>
      <c r="E11225">
        <v>1.5</v>
      </c>
      <c r="F11225">
        <v>1.075</v>
      </c>
      <c r="G11225">
        <v>1.5</v>
      </c>
      <c r="H11225">
        <v>1.5</v>
      </c>
      <c r="I11225" t="s">
        <v>149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X11225">
        <v>0</v>
      </c>
      <c r="Y11225">
        <v>0</v>
      </c>
    </row>
    <row r="11226" spans="1:25" x14ac:dyDescent="0.3">
      <c r="A11226" s="2">
        <v>45982</v>
      </c>
      <c r="B11226" t="s">
        <v>15</v>
      </c>
      <c r="C11226">
        <v>77</v>
      </c>
      <c r="D11226">
        <v>0</v>
      </c>
      <c r="F11226">
        <v>0</v>
      </c>
      <c r="G11226">
        <v>0</v>
      </c>
      <c r="H11226">
        <v>0</v>
      </c>
      <c r="I11226" t="s">
        <v>149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</row>
    <row r="11227" spans="1:25" x14ac:dyDescent="0.3">
      <c r="A11227" s="2">
        <v>45982</v>
      </c>
      <c r="B11227" t="s">
        <v>112</v>
      </c>
      <c r="C11227">
        <v>482</v>
      </c>
      <c r="D11227">
        <v>6</v>
      </c>
      <c r="E11227">
        <v>1.44</v>
      </c>
      <c r="F11227">
        <v>1.2450000000000001</v>
      </c>
      <c r="G11227">
        <v>8.64</v>
      </c>
      <c r="H11227">
        <v>8.64</v>
      </c>
      <c r="I11227" t="s">
        <v>149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X11227">
        <v>0</v>
      </c>
      <c r="Y11227">
        <v>0</v>
      </c>
    </row>
    <row r="11228" spans="1:25" x14ac:dyDescent="0.3">
      <c r="A11228" s="2">
        <v>45982</v>
      </c>
      <c r="B11228" t="s">
        <v>15</v>
      </c>
      <c r="C11228">
        <v>288</v>
      </c>
      <c r="D11228">
        <v>1</v>
      </c>
      <c r="E11228">
        <v>1.5</v>
      </c>
      <c r="F11228">
        <v>0.34699999999999998</v>
      </c>
      <c r="G11228">
        <v>1.5</v>
      </c>
      <c r="H11228">
        <v>1.5</v>
      </c>
      <c r="I11228" t="s">
        <v>149</v>
      </c>
      <c r="J11228">
        <v>2</v>
      </c>
      <c r="K11228">
        <v>2</v>
      </c>
      <c r="L11228">
        <v>2</v>
      </c>
      <c r="M11228">
        <v>2</v>
      </c>
      <c r="N11228">
        <v>2</v>
      </c>
      <c r="O11228">
        <v>2</v>
      </c>
      <c r="P11228">
        <v>2</v>
      </c>
      <c r="Q11228">
        <v>2</v>
      </c>
      <c r="R11228">
        <v>61.76</v>
      </c>
      <c r="S11228">
        <v>61.76</v>
      </c>
      <c r="T11228">
        <v>61.76</v>
      </c>
      <c r="U11228">
        <v>61.76</v>
      </c>
      <c r="V11228">
        <v>2.4287564769999999</v>
      </c>
      <c r="W11228">
        <v>2.4287564769999999</v>
      </c>
      <c r="X11228">
        <v>41.173333329999998</v>
      </c>
      <c r="Y11228">
        <v>41.173333329999998</v>
      </c>
    </row>
    <row r="11229" spans="1:25" x14ac:dyDescent="0.3">
      <c r="A11229" s="2">
        <v>45982</v>
      </c>
      <c r="B11229" t="s">
        <v>15</v>
      </c>
      <c r="C11229">
        <v>103</v>
      </c>
      <c r="D11229">
        <v>3</v>
      </c>
      <c r="E11229">
        <v>1.77</v>
      </c>
      <c r="F11229">
        <v>2.9129999999999998</v>
      </c>
      <c r="G11229">
        <v>5.31</v>
      </c>
      <c r="H11229">
        <v>5.31</v>
      </c>
      <c r="I11229" t="s">
        <v>149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X11229">
        <v>0</v>
      </c>
      <c r="Y11229">
        <v>0</v>
      </c>
    </row>
    <row r="11230" spans="1:25" x14ac:dyDescent="0.3">
      <c r="A11230" s="2">
        <v>45982</v>
      </c>
      <c r="B11230" t="s">
        <v>112</v>
      </c>
      <c r="C11230">
        <v>289</v>
      </c>
      <c r="D11230">
        <v>3</v>
      </c>
      <c r="E11230">
        <v>1.27</v>
      </c>
      <c r="F11230">
        <v>1.038</v>
      </c>
      <c r="G11230">
        <v>3.81</v>
      </c>
      <c r="H11230">
        <v>3.81</v>
      </c>
      <c r="I11230" t="s">
        <v>149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X11230">
        <v>0</v>
      </c>
      <c r="Y11230">
        <v>0</v>
      </c>
    </row>
    <row r="11231" spans="1:25" x14ac:dyDescent="0.3">
      <c r="A11231" s="2">
        <v>45982</v>
      </c>
      <c r="B11231" t="s">
        <v>15</v>
      </c>
      <c r="C11231">
        <v>171</v>
      </c>
      <c r="D11231">
        <v>2</v>
      </c>
      <c r="E11231">
        <v>0.51</v>
      </c>
      <c r="F11231">
        <v>1.17</v>
      </c>
      <c r="G11231">
        <v>1.02</v>
      </c>
      <c r="H11231">
        <v>1.02</v>
      </c>
      <c r="I11231" t="s">
        <v>149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X11231">
        <v>0</v>
      </c>
      <c r="Y11231">
        <v>0</v>
      </c>
    </row>
    <row r="11232" spans="1:25" x14ac:dyDescent="0.3">
      <c r="A11232" s="2">
        <v>45982</v>
      </c>
      <c r="B11232" t="s">
        <v>112</v>
      </c>
      <c r="C11232">
        <v>2165</v>
      </c>
      <c r="D11232">
        <v>9</v>
      </c>
      <c r="E11232">
        <v>0.86299999999999999</v>
      </c>
      <c r="F11232">
        <v>0.41599999999999998</v>
      </c>
      <c r="G11232">
        <v>7.77</v>
      </c>
      <c r="H11232">
        <v>7.77</v>
      </c>
      <c r="I11232" t="s">
        <v>149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X11232">
        <v>0</v>
      </c>
      <c r="Y11232">
        <v>0</v>
      </c>
    </row>
    <row r="11233" spans="1:25" x14ac:dyDescent="0.3">
      <c r="A11233" s="2">
        <v>45982</v>
      </c>
      <c r="B11233" t="s">
        <v>100</v>
      </c>
      <c r="C11233">
        <v>11</v>
      </c>
      <c r="D11233">
        <v>0</v>
      </c>
      <c r="F11233">
        <v>0</v>
      </c>
      <c r="G11233">
        <v>0</v>
      </c>
      <c r="H11233">
        <v>0</v>
      </c>
      <c r="I11233" t="s">
        <v>149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</row>
    <row r="11234" spans="1:25" x14ac:dyDescent="0.3">
      <c r="A11234" s="2">
        <v>45982</v>
      </c>
      <c r="B11234" t="s">
        <v>54</v>
      </c>
      <c r="C11234">
        <v>2670</v>
      </c>
      <c r="D11234">
        <v>16</v>
      </c>
      <c r="E11234">
        <v>1.2110000000000001</v>
      </c>
      <c r="F11234">
        <v>0.59899999999999998</v>
      </c>
      <c r="G11234">
        <v>19.38</v>
      </c>
      <c r="H11234">
        <v>19.38</v>
      </c>
      <c r="I11234" t="s">
        <v>149</v>
      </c>
      <c r="J11234">
        <v>2</v>
      </c>
      <c r="K11234">
        <v>2</v>
      </c>
      <c r="L11234">
        <v>2</v>
      </c>
      <c r="M11234">
        <v>2</v>
      </c>
      <c r="N11234">
        <v>3</v>
      </c>
      <c r="O11234">
        <v>3</v>
      </c>
      <c r="P11234">
        <v>3</v>
      </c>
      <c r="Q11234">
        <v>3</v>
      </c>
      <c r="R11234">
        <v>80.25</v>
      </c>
      <c r="S11234">
        <v>80.25</v>
      </c>
      <c r="T11234">
        <v>80.25</v>
      </c>
      <c r="U11234">
        <v>80.25</v>
      </c>
      <c r="V11234">
        <v>24.149532709999999</v>
      </c>
      <c r="W11234">
        <v>24.149532709999999</v>
      </c>
      <c r="X11234">
        <v>4.1408668730000002</v>
      </c>
      <c r="Y11234">
        <v>4.1408668730000002</v>
      </c>
    </row>
    <row r="11235" spans="1:25" x14ac:dyDescent="0.3">
      <c r="A11235" s="2">
        <v>45982</v>
      </c>
      <c r="B11235" t="s">
        <v>60</v>
      </c>
      <c r="C11235">
        <v>1464</v>
      </c>
      <c r="D11235">
        <v>6</v>
      </c>
      <c r="E11235">
        <v>1.1000000000000001</v>
      </c>
      <c r="F11235">
        <v>0.41</v>
      </c>
      <c r="G11235">
        <v>6.6</v>
      </c>
      <c r="H11235">
        <v>6.6</v>
      </c>
      <c r="I11235" t="s">
        <v>149</v>
      </c>
      <c r="J11235">
        <v>1</v>
      </c>
      <c r="K11235">
        <v>1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30.3</v>
      </c>
      <c r="S11235">
        <v>30.3</v>
      </c>
      <c r="T11235">
        <v>30.3</v>
      </c>
      <c r="U11235">
        <v>30.3</v>
      </c>
      <c r="V11235">
        <v>21.782178219999999</v>
      </c>
      <c r="W11235">
        <v>21.782178219999999</v>
      </c>
      <c r="X11235">
        <v>4.5909090910000003</v>
      </c>
      <c r="Y11235">
        <v>4.5909090910000003</v>
      </c>
    </row>
    <row r="11236" spans="1:25" x14ac:dyDescent="0.3">
      <c r="A11236" s="2">
        <v>45982</v>
      </c>
      <c r="B11236" t="s">
        <v>60</v>
      </c>
      <c r="C11236">
        <v>2434</v>
      </c>
      <c r="D11236">
        <v>9</v>
      </c>
      <c r="E11236">
        <v>0.83699999999999997</v>
      </c>
      <c r="F11236">
        <v>0.37</v>
      </c>
      <c r="G11236">
        <v>7.53</v>
      </c>
      <c r="H11236">
        <v>7.53</v>
      </c>
      <c r="I11236" t="s">
        <v>149</v>
      </c>
      <c r="J11236">
        <v>2</v>
      </c>
      <c r="K11236">
        <v>3</v>
      </c>
      <c r="L11236">
        <v>3</v>
      </c>
      <c r="M11236">
        <v>3</v>
      </c>
      <c r="N11236">
        <v>2</v>
      </c>
      <c r="O11236">
        <v>3</v>
      </c>
      <c r="P11236">
        <v>3</v>
      </c>
      <c r="Q11236">
        <v>3</v>
      </c>
      <c r="R11236">
        <v>43.76</v>
      </c>
      <c r="S11236">
        <v>73.64</v>
      </c>
      <c r="T11236">
        <v>73.64</v>
      </c>
      <c r="U11236">
        <v>73.64</v>
      </c>
      <c r="V11236">
        <v>10.22542097</v>
      </c>
      <c r="W11236">
        <v>10.22542097</v>
      </c>
      <c r="X11236">
        <v>9.7795484730000002</v>
      </c>
      <c r="Y11236">
        <v>9.7795484730000002</v>
      </c>
    </row>
    <row r="11237" spans="1:25" x14ac:dyDescent="0.3">
      <c r="A11237" s="2">
        <v>45982</v>
      </c>
      <c r="B11237" t="s">
        <v>100</v>
      </c>
      <c r="C11237">
        <v>11</v>
      </c>
      <c r="D11237">
        <v>0</v>
      </c>
      <c r="F11237">
        <v>0</v>
      </c>
      <c r="G11237">
        <v>0</v>
      </c>
      <c r="H11237">
        <v>0</v>
      </c>
      <c r="I11237" t="s">
        <v>149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</row>
    <row r="11238" spans="1:25" x14ac:dyDescent="0.3">
      <c r="A11238" s="2">
        <v>45982</v>
      </c>
      <c r="B11238" t="s">
        <v>54</v>
      </c>
      <c r="C11238">
        <v>12779</v>
      </c>
      <c r="D11238">
        <v>24</v>
      </c>
      <c r="E11238">
        <v>0.83</v>
      </c>
      <c r="F11238">
        <v>0.188</v>
      </c>
      <c r="G11238">
        <v>19.93</v>
      </c>
      <c r="H11238">
        <v>19.93</v>
      </c>
      <c r="I11238" t="s">
        <v>149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X11238">
        <v>0</v>
      </c>
      <c r="Y11238">
        <v>0</v>
      </c>
    </row>
    <row r="11239" spans="1:25" x14ac:dyDescent="0.3">
      <c r="A11239" s="2">
        <v>45982</v>
      </c>
      <c r="B11239" t="s">
        <v>100</v>
      </c>
      <c r="C11239">
        <v>7</v>
      </c>
      <c r="D11239">
        <v>0</v>
      </c>
      <c r="F11239">
        <v>0</v>
      </c>
      <c r="G11239">
        <v>0</v>
      </c>
      <c r="H11239">
        <v>0</v>
      </c>
      <c r="I11239" t="s">
        <v>149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</row>
    <row r="11240" spans="1:25" x14ac:dyDescent="0.3">
      <c r="A11240" s="2">
        <v>45982</v>
      </c>
      <c r="B11240" t="s">
        <v>54</v>
      </c>
      <c r="C11240">
        <v>400</v>
      </c>
      <c r="D11240">
        <v>3</v>
      </c>
      <c r="E11240">
        <v>0.72299999999999998</v>
      </c>
      <c r="F11240">
        <v>0.75</v>
      </c>
      <c r="G11240">
        <v>2.17</v>
      </c>
      <c r="H11240">
        <v>2.17</v>
      </c>
      <c r="I11240" t="s">
        <v>149</v>
      </c>
      <c r="J11240">
        <v>2</v>
      </c>
      <c r="K11240">
        <v>2</v>
      </c>
      <c r="L11240">
        <v>2</v>
      </c>
      <c r="M11240">
        <v>2</v>
      </c>
      <c r="N11240">
        <v>2</v>
      </c>
      <c r="O11240">
        <v>2</v>
      </c>
      <c r="P11240">
        <v>2</v>
      </c>
      <c r="Q11240">
        <v>2</v>
      </c>
      <c r="R11240">
        <v>45.76</v>
      </c>
      <c r="S11240">
        <v>45.76</v>
      </c>
      <c r="T11240">
        <v>45.76</v>
      </c>
      <c r="U11240">
        <v>45.76</v>
      </c>
      <c r="V11240">
        <v>4.7421328669999996</v>
      </c>
      <c r="W11240">
        <v>4.7421328669999996</v>
      </c>
      <c r="X11240">
        <v>21.0875576</v>
      </c>
      <c r="Y11240">
        <v>21.0875576</v>
      </c>
    </row>
    <row r="11241" spans="1:25" x14ac:dyDescent="0.3">
      <c r="A11241" s="2">
        <v>45982</v>
      </c>
      <c r="B11241" t="s">
        <v>60</v>
      </c>
      <c r="C11241">
        <v>617</v>
      </c>
      <c r="D11241">
        <v>3</v>
      </c>
      <c r="E11241">
        <v>1.123</v>
      </c>
      <c r="F11241">
        <v>0.48599999999999999</v>
      </c>
      <c r="G11241">
        <v>3.37</v>
      </c>
      <c r="H11241">
        <v>3.37</v>
      </c>
      <c r="I11241" t="s">
        <v>149</v>
      </c>
      <c r="J11241">
        <v>1</v>
      </c>
      <c r="K11241">
        <v>2</v>
      </c>
      <c r="L11241">
        <v>2</v>
      </c>
      <c r="M11241">
        <v>2</v>
      </c>
      <c r="N11241">
        <v>2</v>
      </c>
      <c r="O11241">
        <v>3</v>
      </c>
      <c r="P11241">
        <v>3</v>
      </c>
      <c r="Q11241">
        <v>3</v>
      </c>
      <c r="R11241">
        <v>43.76</v>
      </c>
      <c r="S11241">
        <v>65.64</v>
      </c>
      <c r="T11241">
        <v>65.64</v>
      </c>
      <c r="U11241">
        <v>65.64</v>
      </c>
      <c r="V11241">
        <v>5.1340645949999999</v>
      </c>
      <c r="W11241">
        <v>5.1340645949999999</v>
      </c>
      <c r="X11241">
        <v>19.477744810000001</v>
      </c>
      <c r="Y11241">
        <v>19.477744810000001</v>
      </c>
    </row>
    <row r="11242" spans="1:25" x14ac:dyDescent="0.3">
      <c r="A11242" s="2">
        <v>45982</v>
      </c>
      <c r="B11242" t="s">
        <v>54</v>
      </c>
      <c r="C11242">
        <v>6487</v>
      </c>
      <c r="D11242">
        <v>17</v>
      </c>
      <c r="E11242">
        <v>0.69099999999999995</v>
      </c>
      <c r="F11242">
        <v>0.26200000000000001</v>
      </c>
      <c r="G11242">
        <v>11.75</v>
      </c>
      <c r="H11242">
        <v>11.75</v>
      </c>
      <c r="I11242" t="s">
        <v>149</v>
      </c>
      <c r="J11242">
        <v>1</v>
      </c>
      <c r="K11242">
        <v>1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  <c r="R11242">
        <v>32.9</v>
      </c>
      <c r="S11242">
        <v>32.9</v>
      </c>
      <c r="T11242">
        <v>32.9</v>
      </c>
      <c r="U11242">
        <v>32.9</v>
      </c>
      <c r="V11242">
        <v>35.714285709999999</v>
      </c>
      <c r="W11242">
        <v>35.714285709999999</v>
      </c>
      <c r="X11242">
        <v>2.8</v>
      </c>
      <c r="Y11242">
        <v>2.8</v>
      </c>
    </row>
    <row r="11243" spans="1:25" x14ac:dyDescent="0.3">
      <c r="A11243" s="2">
        <v>45982</v>
      </c>
      <c r="B11243" t="s">
        <v>100</v>
      </c>
      <c r="C11243">
        <v>20</v>
      </c>
      <c r="D11243">
        <v>0</v>
      </c>
      <c r="F11243">
        <v>0</v>
      </c>
      <c r="G11243">
        <v>0</v>
      </c>
      <c r="H11243">
        <v>0</v>
      </c>
      <c r="I11243" t="s">
        <v>149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</row>
    <row r="11244" spans="1:25" x14ac:dyDescent="0.3">
      <c r="A11244" s="2">
        <v>45982</v>
      </c>
      <c r="B11244" t="s">
        <v>60</v>
      </c>
      <c r="C11244">
        <v>3841</v>
      </c>
      <c r="D11244">
        <v>19</v>
      </c>
      <c r="E11244">
        <v>0.59499999999999997</v>
      </c>
      <c r="F11244">
        <v>0.495</v>
      </c>
      <c r="G11244">
        <v>11.3</v>
      </c>
      <c r="H11244">
        <v>11.3</v>
      </c>
      <c r="I11244" t="s">
        <v>149</v>
      </c>
      <c r="J11244">
        <v>2</v>
      </c>
      <c r="K11244">
        <v>2</v>
      </c>
      <c r="L11244">
        <v>2</v>
      </c>
      <c r="M11244">
        <v>2</v>
      </c>
      <c r="N11244">
        <v>2</v>
      </c>
      <c r="O11244">
        <v>2</v>
      </c>
      <c r="P11244">
        <v>2</v>
      </c>
      <c r="Q11244">
        <v>2</v>
      </c>
      <c r="R11244">
        <v>59.76</v>
      </c>
      <c r="S11244">
        <v>59.76</v>
      </c>
      <c r="T11244">
        <v>59.76</v>
      </c>
      <c r="U11244">
        <v>59.76</v>
      </c>
      <c r="V11244">
        <v>18.908969209999999</v>
      </c>
      <c r="W11244">
        <v>18.908969209999999</v>
      </c>
      <c r="X11244">
        <v>5.2884955749999998</v>
      </c>
      <c r="Y11244">
        <v>5.2884955749999998</v>
      </c>
    </row>
    <row r="11245" spans="1:25" x14ac:dyDescent="0.3">
      <c r="A11245" s="2">
        <v>45982</v>
      </c>
      <c r="B11245" t="s">
        <v>48</v>
      </c>
      <c r="C11245">
        <v>497</v>
      </c>
      <c r="D11245">
        <v>15</v>
      </c>
      <c r="E11245">
        <v>1.625</v>
      </c>
      <c r="F11245">
        <v>3.0179999999999998</v>
      </c>
      <c r="G11245">
        <v>24.37</v>
      </c>
      <c r="H11245">
        <v>24.37</v>
      </c>
      <c r="I11245" t="s">
        <v>149</v>
      </c>
      <c r="J11245">
        <v>7</v>
      </c>
      <c r="K11245">
        <v>8</v>
      </c>
      <c r="L11245">
        <v>8</v>
      </c>
      <c r="M11245">
        <v>8</v>
      </c>
      <c r="N11245">
        <v>7</v>
      </c>
      <c r="O11245">
        <v>8</v>
      </c>
      <c r="P11245">
        <v>8</v>
      </c>
      <c r="Q11245">
        <v>8</v>
      </c>
      <c r="R11245">
        <v>199.43</v>
      </c>
      <c r="S11245">
        <v>227.92</v>
      </c>
      <c r="T11245">
        <v>227.92</v>
      </c>
      <c r="U11245">
        <v>227.92</v>
      </c>
      <c r="V11245">
        <v>10.692348190000001</v>
      </c>
      <c r="W11245">
        <v>10.692348190000001</v>
      </c>
      <c r="X11245">
        <v>9.3524825610000004</v>
      </c>
      <c r="Y11245">
        <v>9.3524825610000004</v>
      </c>
    </row>
    <row r="11246" spans="1:25" x14ac:dyDescent="0.3">
      <c r="A11246" s="2">
        <v>45982</v>
      </c>
      <c r="B11246" t="s">
        <v>48</v>
      </c>
      <c r="C11246">
        <v>749</v>
      </c>
      <c r="D11246">
        <v>6</v>
      </c>
      <c r="E11246">
        <v>1.097</v>
      </c>
      <c r="F11246">
        <v>0.80100000000000005</v>
      </c>
      <c r="G11246">
        <v>6.58</v>
      </c>
      <c r="H11246">
        <v>6.58</v>
      </c>
      <c r="I11246" t="s">
        <v>149</v>
      </c>
      <c r="J11246">
        <v>4</v>
      </c>
      <c r="K11246">
        <v>5</v>
      </c>
      <c r="L11246">
        <v>5</v>
      </c>
      <c r="M11246">
        <v>5</v>
      </c>
      <c r="N11246">
        <v>4</v>
      </c>
      <c r="O11246">
        <v>5</v>
      </c>
      <c r="P11246">
        <v>5</v>
      </c>
      <c r="Q11246">
        <v>5</v>
      </c>
      <c r="R11246">
        <v>113.96</v>
      </c>
      <c r="S11246">
        <v>150.44999999999999</v>
      </c>
      <c r="T11246">
        <v>150.44999999999999</v>
      </c>
      <c r="U11246">
        <v>150.44999999999999</v>
      </c>
      <c r="V11246">
        <v>4.3735460289999999</v>
      </c>
      <c r="W11246">
        <v>4.3735460289999999</v>
      </c>
      <c r="X11246">
        <v>22.864741639999998</v>
      </c>
      <c r="Y11246">
        <v>22.864741639999998</v>
      </c>
    </row>
    <row r="11247" spans="1:25" x14ac:dyDescent="0.3">
      <c r="A11247" s="2">
        <v>45982</v>
      </c>
      <c r="B11247" t="s">
        <v>48</v>
      </c>
      <c r="C11247">
        <v>479</v>
      </c>
      <c r="D11247">
        <v>7</v>
      </c>
      <c r="E11247">
        <v>1.504</v>
      </c>
      <c r="F11247">
        <v>1.4610000000000001</v>
      </c>
      <c r="G11247">
        <v>10.53</v>
      </c>
      <c r="H11247">
        <v>10.53</v>
      </c>
      <c r="I11247" t="s">
        <v>149</v>
      </c>
      <c r="J11247">
        <v>2</v>
      </c>
      <c r="K11247">
        <v>2</v>
      </c>
      <c r="L11247">
        <v>2</v>
      </c>
      <c r="M11247">
        <v>2</v>
      </c>
      <c r="N11247">
        <v>2</v>
      </c>
      <c r="O11247">
        <v>2</v>
      </c>
      <c r="P11247">
        <v>2</v>
      </c>
      <c r="Q11247">
        <v>2</v>
      </c>
      <c r="R11247">
        <v>56.98</v>
      </c>
      <c r="S11247">
        <v>56.98</v>
      </c>
      <c r="T11247">
        <v>56.98</v>
      </c>
      <c r="U11247">
        <v>56.98</v>
      </c>
      <c r="V11247">
        <v>18.48016848</v>
      </c>
      <c r="W11247">
        <v>18.48016848</v>
      </c>
      <c r="X11247">
        <v>5.4112060780000002</v>
      </c>
      <c r="Y11247">
        <v>5.4112060780000002</v>
      </c>
    </row>
    <row r="11248" spans="1:25" x14ac:dyDescent="0.3">
      <c r="A11248" s="2">
        <v>45982</v>
      </c>
      <c r="B11248" t="s">
        <v>48</v>
      </c>
      <c r="C11248">
        <v>3212</v>
      </c>
      <c r="D11248">
        <v>4</v>
      </c>
      <c r="E11248">
        <v>0.88300000000000001</v>
      </c>
      <c r="F11248">
        <v>0.125</v>
      </c>
      <c r="G11248">
        <v>3.53</v>
      </c>
      <c r="H11248">
        <v>3.53</v>
      </c>
      <c r="I11248" t="s">
        <v>149</v>
      </c>
      <c r="J11248">
        <v>1</v>
      </c>
      <c r="K11248">
        <v>1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  <c r="R11248">
        <v>28.49</v>
      </c>
      <c r="S11248">
        <v>28.49</v>
      </c>
      <c r="T11248">
        <v>28.49</v>
      </c>
      <c r="U11248">
        <v>28.49</v>
      </c>
      <c r="V11248">
        <v>12.39031239</v>
      </c>
      <c r="W11248">
        <v>12.39031239</v>
      </c>
      <c r="X11248">
        <v>8.0708215299999999</v>
      </c>
      <c r="Y11248">
        <v>8.0708215299999999</v>
      </c>
    </row>
    <row r="11249" spans="1:25" x14ac:dyDescent="0.3">
      <c r="A11249" s="2">
        <v>45982</v>
      </c>
      <c r="B11249" t="s">
        <v>19</v>
      </c>
      <c r="C11249">
        <v>29</v>
      </c>
      <c r="D11249">
        <v>0</v>
      </c>
      <c r="F11249">
        <v>0</v>
      </c>
      <c r="G11249">
        <v>0</v>
      </c>
      <c r="H11249">
        <v>0</v>
      </c>
      <c r="I11249" t="s">
        <v>149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</row>
    <row r="11250" spans="1:25" x14ac:dyDescent="0.3">
      <c r="A11250" s="2">
        <v>45982</v>
      </c>
      <c r="B11250" t="s">
        <v>90</v>
      </c>
      <c r="C11250">
        <v>11</v>
      </c>
      <c r="D11250">
        <v>0</v>
      </c>
      <c r="F11250">
        <v>0</v>
      </c>
      <c r="G11250">
        <v>0</v>
      </c>
      <c r="H11250">
        <v>0</v>
      </c>
      <c r="I11250" t="s">
        <v>149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</row>
    <row r="11251" spans="1:25" x14ac:dyDescent="0.3">
      <c r="A11251" s="2">
        <v>45982</v>
      </c>
      <c r="B11251" t="s">
        <v>19</v>
      </c>
      <c r="C11251">
        <v>83</v>
      </c>
      <c r="D11251">
        <v>0</v>
      </c>
      <c r="F11251">
        <v>0</v>
      </c>
      <c r="G11251">
        <v>0</v>
      </c>
      <c r="H11251">
        <v>0</v>
      </c>
      <c r="I11251" t="s">
        <v>149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</row>
    <row r="11252" spans="1:25" x14ac:dyDescent="0.3">
      <c r="A11252" s="2">
        <v>45982</v>
      </c>
      <c r="B11252" t="s">
        <v>90</v>
      </c>
      <c r="C11252">
        <v>29</v>
      </c>
      <c r="D11252">
        <v>0</v>
      </c>
      <c r="F11252">
        <v>0</v>
      </c>
      <c r="G11252">
        <v>0</v>
      </c>
      <c r="H11252">
        <v>0</v>
      </c>
      <c r="I11252" t="s">
        <v>149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</row>
    <row r="11253" spans="1:25" x14ac:dyDescent="0.3">
      <c r="A11253" s="2">
        <v>45982</v>
      </c>
      <c r="B11253" t="s">
        <v>19</v>
      </c>
      <c r="C11253">
        <v>28</v>
      </c>
      <c r="D11253">
        <v>0</v>
      </c>
      <c r="F11253">
        <v>0</v>
      </c>
      <c r="G11253">
        <v>0</v>
      </c>
      <c r="H11253">
        <v>0</v>
      </c>
      <c r="I11253" t="s">
        <v>149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</row>
    <row r="11254" spans="1:25" x14ac:dyDescent="0.3">
      <c r="A11254" s="2">
        <v>45982</v>
      </c>
      <c r="B11254" t="s">
        <v>90</v>
      </c>
      <c r="C11254">
        <v>5</v>
      </c>
      <c r="D11254">
        <v>0</v>
      </c>
      <c r="F11254">
        <v>0</v>
      </c>
      <c r="G11254">
        <v>0</v>
      </c>
      <c r="H11254">
        <v>0</v>
      </c>
      <c r="I11254" t="s">
        <v>149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</row>
    <row r="11255" spans="1:25" x14ac:dyDescent="0.3">
      <c r="A11255" s="2">
        <v>45982</v>
      </c>
      <c r="B11255" t="s">
        <v>19</v>
      </c>
      <c r="C11255">
        <v>175</v>
      </c>
      <c r="D11255">
        <v>0</v>
      </c>
      <c r="F11255">
        <v>0</v>
      </c>
      <c r="G11255">
        <v>0</v>
      </c>
      <c r="H11255">
        <v>0</v>
      </c>
      <c r="I11255" t="s">
        <v>149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</row>
    <row r="11256" spans="1:25" x14ac:dyDescent="0.3">
      <c r="A11256" s="2">
        <v>45982</v>
      </c>
      <c r="B11256" t="s">
        <v>90</v>
      </c>
      <c r="C11256">
        <v>8</v>
      </c>
      <c r="D11256">
        <v>0</v>
      </c>
      <c r="F11256">
        <v>0</v>
      </c>
      <c r="G11256">
        <v>0</v>
      </c>
      <c r="H11256">
        <v>0</v>
      </c>
      <c r="I11256" t="s">
        <v>149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</row>
    <row r="11257" spans="1:25" x14ac:dyDescent="0.3">
      <c r="A11257" s="2">
        <v>45982</v>
      </c>
      <c r="B11257" t="s">
        <v>58</v>
      </c>
      <c r="C11257">
        <v>708</v>
      </c>
      <c r="D11257">
        <v>8</v>
      </c>
      <c r="E11257">
        <v>1.3280000000000001</v>
      </c>
      <c r="F11257">
        <v>1.1299999999999999</v>
      </c>
      <c r="G11257">
        <v>10.62</v>
      </c>
      <c r="H11257">
        <v>10.62</v>
      </c>
      <c r="I11257" t="s">
        <v>149</v>
      </c>
      <c r="J11257">
        <v>1</v>
      </c>
      <c r="K11257">
        <v>2</v>
      </c>
      <c r="L11257">
        <v>2</v>
      </c>
      <c r="M11257">
        <v>2</v>
      </c>
      <c r="N11257">
        <v>1</v>
      </c>
      <c r="O11257">
        <v>2</v>
      </c>
      <c r="P11257">
        <v>2</v>
      </c>
      <c r="Q11257">
        <v>2</v>
      </c>
      <c r="R11257">
        <v>11.49</v>
      </c>
      <c r="S11257">
        <v>22.98</v>
      </c>
      <c r="T11257">
        <v>22.98</v>
      </c>
      <c r="U11257">
        <v>22.98</v>
      </c>
      <c r="V11257">
        <v>46.214099220000001</v>
      </c>
      <c r="W11257">
        <v>46.214099220000001</v>
      </c>
      <c r="X11257">
        <v>2.1638418079999999</v>
      </c>
      <c r="Y11257">
        <v>2.1638418079999999</v>
      </c>
    </row>
    <row r="11258" spans="1:25" x14ac:dyDescent="0.3">
      <c r="A11258" s="2">
        <v>45982</v>
      </c>
      <c r="B11258" t="s">
        <v>110</v>
      </c>
      <c r="C11258">
        <v>473</v>
      </c>
      <c r="D11258">
        <v>0</v>
      </c>
      <c r="F11258">
        <v>0</v>
      </c>
      <c r="G11258">
        <v>0</v>
      </c>
      <c r="H11258">
        <v>0</v>
      </c>
      <c r="I11258" t="s">
        <v>149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</row>
    <row r="11259" spans="1:25" x14ac:dyDescent="0.3">
      <c r="A11259" s="2">
        <v>45982</v>
      </c>
      <c r="B11259" t="s">
        <v>34</v>
      </c>
      <c r="C11259">
        <v>1683</v>
      </c>
      <c r="D11259">
        <v>11</v>
      </c>
      <c r="E11259">
        <v>1.593</v>
      </c>
      <c r="F11259">
        <v>0.65400000000000003</v>
      </c>
      <c r="G11259">
        <v>17.52</v>
      </c>
      <c r="H11259">
        <v>17.52</v>
      </c>
      <c r="I11259" t="s">
        <v>149</v>
      </c>
      <c r="J11259">
        <v>1</v>
      </c>
      <c r="K11259">
        <v>2</v>
      </c>
      <c r="L11259">
        <v>2</v>
      </c>
      <c r="M11259">
        <v>2</v>
      </c>
      <c r="N11259">
        <v>1</v>
      </c>
      <c r="O11259">
        <v>2</v>
      </c>
      <c r="P11259">
        <v>2</v>
      </c>
      <c r="Q11259">
        <v>2</v>
      </c>
      <c r="R11259">
        <v>22.88</v>
      </c>
      <c r="S11259">
        <v>52.76</v>
      </c>
      <c r="T11259">
        <v>52.76</v>
      </c>
      <c r="U11259">
        <v>52.76</v>
      </c>
      <c r="V11259">
        <v>33.206974979999998</v>
      </c>
      <c r="W11259">
        <v>33.206974979999998</v>
      </c>
      <c r="X11259">
        <v>3.0114155249999999</v>
      </c>
      <c r="Y11259">
        <v>3.0114155249999999</v>
      </c>
    </row>
    <row r="11260" spans="1:25" x14ac:dyDescent="0.3">
      <c r="A11260" s="2">
        <v>45982</v>
      </c>
      <c r="B11260" t="s">
        <v>28</v>
      </c>
      <c r="C11260">
        <v>30</v>
      </c>
      <c r="D11260">
        <v>1</v>
      </c>
      <c r="E11260">
        <v>1.47</v>
      </c>
      <c r="F11260">
        <v>3.3330000000000002</v>
      </c>
      <c r="G11260">
        <v>1.47</v>
      </c>
      <c r="H11260">
        <v>1.47</v>
      </c>
      <c r="I11260" t="s">
        <v>149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X11260">
        <v>0</v>
      </c>
      <c r="Y11260">
        <v>0</v>
      </c>
    </row>
    <row r="11261" spans="1:25" x14ac:dyDescent="0.3">
      <c r="A11261" s="2">
        <v>45982</v>
      </c>
      <c r="B11261" t="s">
        <v>58</v>
      </c>
      <c r="C11261">
        <v>848</v>
      </c>
      <c r="D11261">
        <v>9</v>
      </c>
      <c r="E11261">
        <v>0.91400000000000003</v>
      </c>
      <c r="F11261">
        <v>1.0609999999999999</v>
      </c>
      <c r="G11261">
        <v>8.23</v>
      </c>
      <c r="H11261">
        <v>8.23</v>
      </c>
      <c r="I11261" t="s">
        <v>149</v>
      </c>
      <c r="J11261">
        <v>0</v>
      </c>
      <c r="K11261">
        <v>1</v>
      </c>
      <c r="L11261">
        <v>1</v>
      </c>
      <c r="M11261">
        <v>1</v>
      </c>
      <c r="N11261">
        <v>0</v>
      </c>
      <c r="O11261">
        <v>1</v>
      </c>
      <c r="P11261">
        <v>1</v>
      </c>
      <c r="Q11261">
        <v>1</v>
      </c>
      <c r="R11261">
        <v>0</v>
      </c>
      <c r="S11261">
        <v>34.49</v>
      </c>
      <c r="T11261">
        <v>34.49</v>
      </c>
      <c r="U11261">
        <v>34.49</v>
      </c>
      <c r="V11261">
        <v>23.86198898</v>
      </c>
      <c r="W11261">
        <v>23.86198898</v>
      </c>
      <c r="X11261">
        <v>4.1907654919999997</v>
      </c>
      <c r="Y11261">
        <v>4.1907654919999997</v>
      </c>
    </row>
    <row r="11262" spans="1:25" x14ac:dyDescent="0.3">
      <c r="A11262" s="2">
        <v>45982</v>
      </c>
      <c r="B11262" t="s">
        <v>110</v>
      </c>
      <c r="C11262">
        <v>1038</v>
      </c>
      <c r="D11262">
        <v>7</v>
      </c>
      <c r="E11262">
        <v>0.82599999999999996</v>
      </c>
      <c r="F11262">
        <v>0.67400000000000004</v>
      </c>
      <c r="G11262">
        <v>5.78</v>
      </c>
      <c r="H11262">
        <v>5.78</v>
      </c>
      <c r="I11262" t="s">
        <v>149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X11262">
        <v>0</v>
      </c>
      <c r="Y11262">
        <v>0</v>
      </c>
    </row>
    <row r="11263" spans="1:25" x14ac:dyDescent="0.3">
      <c r="A11263" s="2">
        <v>45982</v>
      </c>
      <c r="B11263" t="s">
        <v>34</v>
      </c>
      <c r="C11263">
        <v>927</v>
      </c>
      <c r="D11263">
        <v>5</v>
      </c>
      <c r="E11263">
        <v>1.3740000000000001</v>
      </c>
      <c r="F11263">
        <v>0.53900000000000003</v>
      </c>
      <c r="G11263">
        <v>6.87</v>
      </c>
      <c r="H11263">
        <v>6.87</v>
      </c>
      <c r="I11263" t="s">
        <v>149</v>
      </c>
      <c r="J11263">
        <v>0</v>
      </c>
      <c r="K11263">
        <v>2</v>
      </c>
      <c r="L11263">
        <v>2</v>
      </c>
      <c r="M11263">
        <v>2</v>
      </c>
      <c r="N11263">
        <v>0</v>
      </c>
      <c r="O11263">
        <v>2</v>
      </c>
      <c r="P11263">
        <v>2</v>
      </c>
      <c r="Q11263">
        <v>2</v>
      </c>
      <c r="R11263">
        <v>0</v>
      </c>
      <c r="S11263">
        <v>57.37</v>
      </c>
      <c r="T11263">
        <v>57.37</v>
      </c>
      <c r="U11263">
        <v>57.37</v>
      </c>
      <c r="V11263">
        <v>11.97489977</v>
      </c>
      <c r="W11263">
        <v>11.97489977</v>
      </c>
      <c r="X11263">
        <v>8.3508005819999997</v>
      </c>
      <c r="Y11263">
        <v>8.3508005819999997</v>
      </c>
    </row>
    <row r="11264" spans="1:25" x14ac:dyDescent="0.3">
      <c r="A11264" s="2">
        <v>45982</v>
      </c>
      <c r="B11264" t="s">
        <v>28</v>
      </c>
      <c r="C11264">
        <v>308</v>
      </c>
      <c r="D11264">
        <v>0</v>
      </c>
      <c r="F11264">
        <v>0</v>
      </c>
      <c r="G11264">
        <v>0</v>
      </c>
      <c r="H11264">
        <v>0</v>
      </c>
      <c r="I11264" t="s">
        <v>149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</row>
    <row r="11265" spans="1:25" x14ac:dyDescent="0.3">
      <c r="A11265" s="2">
        <v>45982</v>
      </c>
      <c r="B11265" t="s">
        <v>28</v>
      </c>
      <c r="C11265">
        <v>46</v>
      </c>
      <c r="D11265">
        <v>0</v>
      </c>
      <c r="F11265">
        <v>0</v>
      </c>
      <c r="G11265">
        <v>0</v>
      </c>
      <c r="H11265">
        <v>0</v>
      </c>
      <c r="I11265" t="s">
        <v>149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</row>
    <row r="11266" spans="1:25" x14ac:dyDescent="0.3">
      <c r="A11266" s="2">
        <v>45982</v>
      </c>
      <c r="B11266" t="s">
        <v>58</v>
      </c>
      <c r="C11266">
        <v>254</v>
      </c>
      <c r="D11266">
        <v>4</v>
      </c>
      <c r="E11266">
        <v>1.3049999999999999</v>
      </c>
      <c r="F11266">
        <v>1.575</v>
      </c>
      <c r="G11266">
        <v>5.22</v>
      </c>
      <c r="H11266">
        <v>5.22</v>
      </c>
      <c r="I11266" t="s">
        <v>149</v>
      </c>
      <c r="J11266">
        <v>1</v>
      </c>
      <c r="K11266">
        <v>1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11.49</v>
      </c>
      <c r="S11266">
        <v>11.49</v>
      </c>
      <c r="T11266">
        <v>11.49</v>
      </c>
      <c r="U11266">
        <v>11.49</v>
      </c>
      <c r="V11266">
        <v>45.430809400000001</v>
      </c>
      <c r="W11266">
        <v>45.430809400000001</v>
      </c>
      <c r="X11266">
        <v>2.2011494250000001</v>
      </c>
      <c r="Y11266">
        <v>2.2011494250000001</v>
      </c>
    </row>
    <row r="11267" spans="1:25" x14ac:dyDescent="0.3">
      <c r="A11267" s="2">
        <v>45982</v>
      </c>
      <c r="B11267" t="s">
        <v>110</v>
      </c>
      <c r="C11267">
        <v>175</v>
      </c>
      <c r="D11267">
        <v>4</v>
      </c>
      <c r="E11267">
        <v>1.028</v>
      </c>
      <c r="F11267">
        <v>2.286</v>
      </c>
      <c r="G11267">
        <v>4.1100000000000003</v>
      </c>
      <c r="H11267">
        <v>4.1100000000000003</v>
      </c>
      <c r="I11267" t="s">
        <v>149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X11267">
        <v>0</v>
      </c>
      <c r="Y11267">
        <v>0</v>
      </c>
    </row>
    <row r="11268" spans="1:25" x14ac:dyDescent="0.3">
      <c r="A11268" s="2">
        <v>45982</v>
      </c>
      <c r="B11268" t="s">
        <v>34</v>
      </c>
      <c r="C11268">
        <v>951</v>
      </c>
      <c r="D11268">
        <v>8</v>
      </c>
      <c r="E11268">
        <v>1.218</v>
      </c>
      <c r="F11268">
        <v>0.84099999999999997</v>
      </c>
      <c r="G11268">
        <v>9.74</v>
      </c>
      <c r="H11268">
        <v>9.74</v>
      </c>
      <c r="I11268" t="s">
        <v>149</v>
      </c>
      <c r="J11268">
        <v>1</v>
      </c>
      <c r="K11268">
        <v>1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1</v>
      </c>
      <c r="R11268">
        <v>19.489999999999998</v>
      </c>
      <c r="S11268">
        <v>19.489999999999998</v>
      </c>
      <c r="T11268">
        <v>19.489999999999998</v>
      </c>
      <c r="U11268">
        <v>19.489999999999998</v>
      </c>
      <c r="V11268">
        <v>49.974345820000003</v>
      </c>
      <c r="W11268">
        <v>49.974345820000003</v>
      </c>
      <c r="X11268">
        <v>2.0010266940000001</v>
      </c>
      <c r="Y11268">
        <v>2.0010266940000001</v>
      </c>
    </row>
    <row r="11269" spans="1:25" x14ac:dyDescent="0.3">
      <c r="A11269" s="2">
        <v>45982</v>
      </c>
      <c r="B11269" t="s">
        <v>34</v>
      </c>
      <c r="C11269">
        <v>4456</v>
      </c>
      <c r="D11269">
        <v>9</v>
      </c>
      <c r="E11269">
        <v>0.86</v>
      </c>
      <c r="F11269">
        <v>0.20200000000000001</v>
      </c>
      <c r="G11269">
        <v>7.74</v>
      </c>
      <c r="H11269">
        <v>7.74</v>
      </c>
      <c r="I11269" t="s">
        <v>149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X11269">
        <v>0</v>
      </c>
      <c r="Y11269">
        <v>0</v>
      </c>
    </row>
    <row r="11270" spans="1:25" x14ac:dyDescent="0.3">
      <c r="A11270" s="2">
        <v>45982</v>
      </c>
      <c r="B11270" t="s">
        <v>58</v>
      </c>
      <c r="C11270">
        <v>1122</v>
      </c>
      <c r="D11270">
        <v>8</v>
      </c>
      <c r="E11270">
        <v>0.55000000000000004</v>
      </c>
      <c r="F11270">
        <v>0.71299999999999997</v>
      </c>
      <c r="G11270">
        <v>4.4000000000000004</v>
      </c>
      <c r="H11270">
        <v>4.4000000000000004</v>
      </c>
      <c r="I11270" t="s">
        <v>149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X11270">
        <v>0</v>
      </c>
      <c r="Y11270">
        <v>0</v>
      </c>
    </row>
    <row r="11271" spans="1:25" x14ac:dyDescent="0.3">
      <c r="A11271" s="2">
        <v>45982</v>
      </c>
      <c r="B11271" t="s">
        <v>28</v>
      </c>
      <c r="C11271">
        <v>311</v>
      </c>
      <c r="D11271">
        <v>1</v>
      </c>
      <c r="E11271">
        <v>0.8</v>
      </c>
      <c r="F11271">
        <v>0.32200000000000001</v>
      </c>
      <c r="G11271">
        <v>0.8</v>
      </c>
      <c r="H11271">
        <v>0.8</v>
      </c>
      <c r="I11271" t="s">
        <v>149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X11271">
        <v>0</v>
      </c>
      <c r="Y11271">
        <v>0</v>
      </c>
    </row>
    <row r="11272" spans="1:25" x14ac:dyDescent="0.3">
      <c r="A11272" s="2">
        <v>45982</v>
      </c>
      <c r="B11272" t="s">
        <v>110</v>
      </c>
      <c r="C11272">
        <v>3780</v>
      </c>
      <c r="D11272">
        <v>7</v>
      </c>
      <c r="E11272">
        <v>0.80300000000000005</v>
      </c>
      <c r="F11272">
        <v>0.185</v>
      </c>
      <c r="G11272">
        <v>5.62</v>
      </c>
      <c r="H11272">
        <v>5.62</v>
      </c>
      <c r="I11272" t="s">
        <v>149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X11272">
        <v>0</v>
      </c>
      <c r="Y11272">
        <v>0</v>
      </c>
    </row>
    <row r="11273" spans="1:25" x14ac:dyDescent="0.3">
      <c r="A11273" s="2">
        <v>45982</v>
      </c>
      <c r="B11273" t="s">
        <v>26</v>
      </c>
      <c r="C11273">
        <v>364</v>
      </c>
      <c r="D11273">
        <v>0</v>
      </c>
      <c r="F11273">
        <v>0</v>
      </c>
      <c r="G11273">
        <v>0</v>
      </c>
      <c r="H11273">
        <v>0</v>
      </c>
      <c r="I11273" t="s">
        <v>149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</row>
    <row r="11274" spans="1:25" x14ac:dyDescent="0.3">
      <c r="A11274" s="2">
        <v>45982</v>
      </c>
      <c r="B11274" t="s">
        <v>30</v>
      </c>
      <c r="C11274">
        <v>4</v>
      </c>
      <c r="D11274">
        <v>0</v>
      </c>
      <c r="F11274">
        <v>0</v>
      </c>
      <c r="G11274">
        <v>0</v>
      </c>
      <c r="H11274">
        <v>0</v>
      </c>
      <c r="I11274" t="s">
        <v>149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</row>
    <row r="11275" spans="1:25" x14ac:dyDescent="0.3">
      <c r="A11275" s="2">
        <v>45982</v>
      </c>
      <c r="B11275" t="s">
        <v>26</v>
      </c>
      <c r="C11275">
        <v>1282</v>
      </c>
      <c r="D11275">
        <v>8</v>
      </c>
      <c r="E11275">
        <v>1.343</v>
      </c>
      <c r="F11275">
        <v>0.624</v>
      </c>
      <c r="G11275">
        <v>10.74</v>
      </c>
      <c r="H11275">
        <v>10.74</v>
      </c>
      <c r="I11275" t="s">
        <v>149</v>
      </c>
      <c r="J11275">
        <v>3</v>
      </c>
      <c r="K11275">
        <v>4</v>
      </c>
      <c r="L11275">
        <v>4</v>
      </c>
      <c r="M11275">
        <v>4</v>
      </c>
      <c r="N11275">
        <v>3</v>
      </c>
      <c r="O11275">
        <v>5</v>
      </c>
      <c r="P11275">
        <v>5</v>
      </c>
      <c r="Q11275">
        <v>5</v>
      </c>
      <c r="R11275">
        <v>96.68</v>
      </c>
      <c r="S11275">
        <v>162.47999999999999</v>
      </c>
      <c r="T11275">
        <v>162.47999999999999</v>
      </c>
      <c r="U11275">
        <v>162.47999999999999</v>
      </c>
      <c r="V11275">
        <v>6.6100443130000004</v>
      </c>
      <c r="W11275">
        <v>6.6100443130000004</v>
      </c>
      <c r="X11275">
        <v>15.12849162</v>
      </c>
      <c r="Y11275">
        <v>15.12849162</v>
      </c>
    </row>
    <row r="11276" spans="1:25" x14ac:dyDescent="0.3">
      <c r="A11276" s="2">
        <v>45982</v>
      </c>
      <c r="B11276" t="s">
        <v>30</v>
      </c>
      <c r="C11276">
        <v>63</v>
      </c>
      <c r="D11276">
        <v>0</v>
      </c>
      <c r="F11276">
        <v>0</v>
      </c>
      <c r="G11276">
        <v>0</v>
      </c>
      <c r="H11276">
        <v>0</v>
      </c>
      <c r="I11276" t="s">
        <v>149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</row>
    <row r="11277" spans="1:25" x14ac:dyDescent="0.3">
      <c r="A11277" s="2">
        <v>45982</v>
      </c>
      <c r="B11277" t="s">
        <v>26</v>
      </c>
      <c r="C11277">
        <v>940</v>
      </c>
      <c r="D11277">
        <v>10</v>
      </c>
      <c r="E11277">
        <v>1.2250000000000001</v>
      </c>
      <c r="F11277">
        <v>1.0640000000000001</v>
      </c>
      <c r="G11277">
        <v>12.25</v>
      </c>
      <c r="H11277">
        <v>12.25</v>
      </c>
      <c r="I11277" t="s">
        <v>149</v>
      </c>
      <c r="J11277">
        <v>0</v>
      </c>
      <c r="K11277">
        <v>1</v>
      </c>
      <c r="L11277">
        <v>1</v>
      </c>
      <c r="M11277">
        <v>1</v>
      </c>
      <c r="N11277">
        <v>0</v>
      </c>
      <c r="O11277">
        <v>1</v>
      </c>
      <c r="P11277">
        <v>1</v>
      </c>
      <c r="Q11277">
        <v>1</v>
      </c>
      <c r="R11277">
        <v>0</v>
      </c>
      <c r="S11277">
        <v>36.979999999999997</v>
      </c>
      <c r="T11277">
        <v>36.979999999999997</v>
      </c>
      <c r="U11277">
        <v>36.979999999999997</v>
      </c>
      <c r="V11277">
        <v>33.126014060000003</v>
      </c>
      <c r="W11277">
        <v>33.126014060000003</v>
      </c>
      <c r="X11277">
        <v>3.0187755100000002</v>
      </c>
      <c r="Y11277">
        <v>3.0187755100000002</v>
      </c>
    </row>
    <row r="11278" spans="1:25" x14ac:dyDescent="0.3">
      <c r="A11278" s="2">
        <v>45982</v>
      </c>
      <c r="B11278" t="s">
        <v>30</v>
      </c>
      <c r="C11278">
        <v>25</v>
      </c>
      <c r="D11278">
        <v>0</v>
      </c>
      <c r="F11278">
        <v>0</v>
      </c>
      <c r="G11278">
        <v>0</v>
      </c>
      <c r="H11278">
        <v>0</v>
      </c>
      <c r="I11278" t="s">
        <v>149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</row>
    <row r="11279" spans="1:25" x14ac:dyDescent="0.3">
      <c r="A11279" s="2">
        <v>45982</v>
      </c>
      <c r="B11279" t="s">
        <v>30</v>
      </c>
      <c r="C11279">
        <v>173</v>
      </c>
      <c r="D11279">
        <v>0</v>
      </c>
      <c r="F11279">
        <v>0</v>
      </c>
      <c r="G11279">
        <v>0</v>
      </c>
      <c r="H11279">
        <v>0</v>
      </c>
      <c r="I11279" t="s">
        <v>149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</row>
    <row r="11280" spans="1:25" x14ac:dyDescent="0.3">
      <c r="A11280" s="2">
        <v>45982</v>
      </c>
      <c r="B11280" t="s">
        <v>26</v>
      </c>
      <c r="C11280">
        <v>612</v>
      </c>
      <c r="D11280">
        <v>1</v>
      </c>
      <c r="E11280">
        <v>1.39</v>
      </c>
      <c r="F11280">
        <v>0.16300000000000001</v>
      </c>
      <c r="G11280">
        <v>1.39</v>
      </c>
      <c r="H11280">
        <v>1.39</v>
      </c>
      <c r="I11280" t="s">
        <v>149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X11280">
        <v>0</v>
      </c>
      <c r="Y11280">
        <v>0</v>
      </c>
    </row>
    <row r="11281" spans="1:25" x14ac:dyDescent="0.3">
      <c r="A11281" s="2">
        <v>45982</v>
      </c>
      <c r="B11281" t="s">
        <v>86</v>
      </c>
      <c r="C11281">
        <v>30</v>
      </c>
      <c r="D11281">
        <v>1</v>
      </c>
      <c r="E11281">
        <v>1.25</v>
      </c>
      <c r="F11281">
        <v>3.3330000000000002</v>
      </c>
      <c r="G11281">
        <v>1.25</v>
      </c>
      <c r="H11281">
        <v>1.25</v>
      </c>
      <c r="I11281" t="s">
        <v>149</v>
      </c>
      <c r="J11281">
        <v>2</v>
      </c>
      <c r="K11281">
        <v>2</v>
      </c>
      <c r="L11281">
        <v>2</v>
      </c>
      <c r="M11281">
        <v>2</v>
      </c>
      <c r="N11281">
        <v>2</v>
      </c>
      <c r="O11281">
        <v>2</v>
      </c>
      <c r="P11281">
        <v>2</v>
      </c>
      <c r="Q11281">
        <v>2</v>
      </c>
      <c r="R11281">
        <v>57.8</v>
      </c>
      <c r="S11281">
        <v>57.8</v>
      </c>
      <c r="T11281">
        <v>57.8</v>
      </c>
      <c r="U11281">
        <v>57.8</v>
      </c>
      <c r="V11281">
        <v>2.162629758</v>
      </c>
      <c r="W11281">
        <v>2.162629758</v>
      </c>
      <c r="X11281">
        <v>46.24</v>
      </c>
      <c r="Y11281">
        <v>46.24</v>
      </c>
    </row>
    <row r="11282" spans="1:25" x14ac:dyDescent="0.3">
      <c r="A11282" s="2">
        <v>45982</v>
      </c>
      <c r="B11282" t="s">
        <v>32</v>
      </c>
      <c r="C11282">
        <v>327</v>
      </c>
      <c r="D11282">
        <v>2</v>
      </c>
      <c r="E11282">
        <v>1.095</v>
      </c>
      <c r="F11282">
        <v>0.61199999999999999</v>
      </c>
      <c r="G11282">
        <v>2.19</v>
      </c>
      <c r="H11282">
        <v>2.19</v>
      </c>
      <c r="I11282" t="s">
        <v>149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X11282">
        <v>0</v>
      </c>
      <c r="Y11282">
        <v>0</v>
      </c>
    </row>
    <row r="11283" spans="1:25" x14ac:dyDescent="0.3">
      <c r="A11283" s="2">
        <v>45982</v>
      </c>
      <c r="B11283" t="s">
        <v>46</v>
      </c>
      <c r="C11283">
        <v>336</v>
      </c>
      <c r="D11283">
        <v>3</v>
      </c>
      <c r="E11283">
        <v>1.35</v>
      </c>
      <c r="F11283">
        <v>0.89300000000000002</v>
      </c>
      <c r="G11283">
        <v>4.05</v>
      </c>
      <c r="H11283">
        <v>4.05</v>
      </c>
      <c r="I11283" t="s">
        <v>149</v>
      </c>
      <c r="J11283">
        <v>1</v>
      </c>
      <c r="K11283">
        <v>2</v>
      </c>
      <c r="L11283">
        <v>2</v>
      </c>
      <c r="M11283">
        <v>2</v>
      </c>
      <c r="N11283">
        <v>1</v>
      </c>
      <c r="O11283">
        <v>2</v>
      </c>
      <c r="P11283">
        <v>2</v>
      </c>
      <c r="Q11283">
        <v>2</v>
      </c>
      <c r="R11283">
        <v>30.88</v>
      </c>
      <c r="S11283">
        <v>61.76</v>
      </c>
      <c r="T11283">
        <v>61.76</v>
      </c>
      <c r="U11283">
        <v>61.76</v>
      </c>
      <c r="V11283">
        <v>6.5576424869999999</v>
      </c>
      <c r="W11283">
        <v>6.5576424869999999</v>
      </c>
      <c r="X11283">
        <v>15.24938272</v>
      </c>
      <c r="Y11283">
        <v>15.24938272</v>
      </c>
    </row>
    <row r="11284" spans="1:25" x14ac:dyDescent="0.3">
      <c r="A11284" s="2">
        <v>45982</v>
      </c>
      <c r="B11284" t="s">
        <v>38</v>
      </c>
      <c r="C11284">
        <v>676</v>
      </c>
      <c r="D11284">
        <v>6</v>
      </c>
      <c r="E11284">
        <v>1.17</v>
      </c>
      <c r="F11284">
        <v>0.88800000000000001</v>
      </c>
      <c r="G11284">
        <v>7.02</v>
      </c>
      <c r="H11284">
        <v>7.02</v>
      </c>
      <c r="I11284" t="s">
        <v>149</v>
      </c>
      <c r="J11284">
        <v>1</v>
      </c>
      <c r="K11284">
        <v>1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  <c r="R11284">
        <v>24.88</v>
      </c>
      <c r="S11284">
        <v>24.88</v>
      </c>
      <c r="T11284">
        <v>24.88</v>
      </c>
      <c r="U11284">
        <v>24.88</v>
      </c>
      <c r="V11284">
        <v>28.215434080000001</v>
      </c>
      <c r="W11284">
        <v>28.215434080000001</v>
      </c>
      <c r="X11284">
        <v>3.5441595440000002</v>
      </c>
      <c r="Y11284">
        <v>3.5441595440000002</v>
      </c>
    </row>
    <row r="11285" spans="1:25" x14ac:dyDescent="0.3">
      <c r="A11285" s="2">
        <v>45982</v>
      </c>
      <c r="B11285" t="s">
        <v>46</v>
      </c>
      <c r="C11285">
        <v>1472</v>
      </c>
      <c r="D11285">
        <v>4</v>
      </c>
      <c r="E11285">
        <v>1.5</v>
      </c>
      <c r="F11285">
        <v>0.27200000000000002</v>
      </c>
      <c r="G11285">
        <v>6</v>
      </c>
      <c r="H11285">
        <v>6</v>
      </c>
      <c r="I11285" t="s">
        <v>149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X11285">
        <v>0</v>
      </c>
      <c r="Y11285">
        <v>0</v>
      </c>
    </row>
    <row r="11286" spans="1:25" x14ac:dyDescent="0.3">
      <c r="A11286" s="2">
        <v>45982</v>
      </c>
      <c r="B11286" t="s">
        <v>38</v>
      </c>
      <c r="C11286">
        <v>1888</v>
      </c>
      <c r="D11286">
        <v>12</v>
      </c>
      <c r="E11286">
        <v>0.89800000000000002</v>
      </c>
      <c r="F11286">
        <v>0.63600000000000001</v>
      </c>
      <c r="G11286">
        <v>10.78</v>
      </c>
      <c r="H11286">
        <v>10.78</v>
      </c>
      <c r="I11286" t="s">
        <v>149</v>
      </c>
      <c r="J11286">
        <v>4</v>
      </c>
      <c r="K11286">
        <v>9</v>
      </c>
      <c r="L11286">
        <v>9</v>
      </c>
      <c r="M11286">
        <v>9</v>
      </c>
      <c r="N11286">
        <v>4</v>
      </c>
      <c r="O11286">
        <v>9</v>
      </c>
      <c r="P11286">
        <v>9</v>
      </c>
      <c r="Q11286">
        <v>9</v>
      </c>
      <c r="R11286">
        <v>111.62</v>
      </c>
      <c r="S11286">
        <v>268.73</v>
      </c>
      <c r="T11286">
        <v>268.73</v>
      </c>
      <c r="U11286">
        <v>268.73</v>
      </c>
      <c r="V11286">
        <v>4.0114613180000003</v>
      </c>
      <c r="W11286">
        <v>4.0114613180000003</v>
      </c>
      <c r="X11286">
        <v>24.928571430000002</v>
      </c>
      <c r="Y11286">
        <v>24.928571430000002</v>
      </c>
    </row>
    <row r="11287" spans="1:25" x14ac:dyDescent="0.3">
      <c r="A11287" s="2">
        <v>45982</v>
      </c>
      <c r="B11287" t="s">
        <v>86</v>
      </c>
      <c r="C11287">
        <v>680</v>
      </c>
      <c r="D11287">
        <v>2</v>
      </c>
      <c r="E11287">
        <v>1</v>
      </c>
      <c r="F11287">
        <v>0.29399999999999998</v>
      </c>
      <c r="G11287">
        <v>2</v>
      </c>
      <c r="H11287">
        <v>2</v>
      </c>
      <c r="I11287" t="s">
        <v>149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X11287">
        <v>0</v>
      </c>
      <c r="Y11287">
        <v>0</v>
      </c>
    </row>
    <row r="11288" spans="1:25" x14ac:dyDescent="0.3">
      <c r="A11288" s="2">
        <v>45982</v>
      </c>
      <c r="B11288" t="s">
        <v>32</v>
      </c>
      <c r="C11288">
        <v>2083</v>
      </c>
      <c r="D11288">
        <v>1</v>
      </c>
      <c r="E11288">
        <v>0.9</v>
      </c>
      <c r="F11288">
        <v>4.8000000000000001E-2</v>
      </c>
      <c r="G11288">
        <v>0.9</v>
      </c>
      <c r="H11288">
        <v>0.9</v>
      </c>
      <c r="I11288" t="s">
        <v>149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X11288">
        <v>0</v>
      </c>
      <c r="Y11288">
        <v>0</v>
      </c>
    </row>
    <row r="11289" spans="1:25" x14ac:dyDescent="0.3">
      <c r="A11289" s="2">
        <v>45982</v>
      </c>
      <c r="B11289" t="s">
        <v>38</v>
      </c>
      <c r="C11289">
        <v>665</v>
      </c>
      <c r="D11289">
        <v>8</v>
      </c>
      <c r="E11289">
        <v>0.76600000000000001</v>
      </c>
      <c r="F11289">
        <v>1.2030000000000001</v>
      </c>
      <c r="G11289">
        <v>6.13</v>
      </c>
      <c r="H11289">
        <v>6.13</v>
      </c>
      <c r="I11289" t="s">
        <v>149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X11289">
        <v>0</v>
      </c>
      <c r="Y11289">
        <v>0</v>
      </c>
    </row>
    <row r="11290" spans="1:25" x14ac:dyDescent="0.3">
      <c r="A11290" s="2">
        <v>45982</v>
      </c>
      <c r="B11290" t="s">
        <v>86</v>
      </c>
      <c r="C11290">
        <v>227</v>
      </c>
      <c r="D11290">
        <v>3</v>
      </c>
      <c r="E11290">
        <v>1.71</v>
      </c>
      <c r="F11290">
        <v>1.3220000000000001</v>
      </c>
      <c r="G11290">
        <v>5.13</v>
      </c>
      <c r="H11290">
        <v>5.13</v>
      </c>
      <c r="I11290" t="s">
        <v>149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X11290">
        <v>0</v>
      </c>
      <c r="Y11290">
        <v>0</v>
      </c>
    </row>
    <row r="11291" spans="1:25" x14ac:dyDescent="0.3">
      <c r="A11291" s="2">
        <v>45982</v>
      </c>
      <c r="B11291" t="s">
        <v>32</v>
      </c>
      <c r="C11291">
        <v>32</v>
      </c>
      <c r="D11291">
        <v>0</v>
      </c>
      <c r="F11291">
        <v>0</v>
      </c>
      <c r="G11291">
        <v>0</v>
      </c>
      <c r="H11291">
        <v>0</v>
      </c>
      <c r="I11291" t="s">
        <v>149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</row>
    <row r="11292" spans="1:25" x14ac:dyDescent="0.3">
      <c r="A11292" s="2">
        <v>45982</v>
      </c>
      <c r="B11292" t="s">
        <v>46</v>
      </c>
      <c r="C11292">
        <v>421</v>
      </c>
      <c r="D11292">
        <v>5</v>
      </c>
      <c r="E11292">
        <v>1.762</v>
      </c>
      <c r="F11292">
        <v>1.1879999999999999</v>
      </c>
      <c r="G11292">
        <v>8.81</v>
      </c>
      <c r="H11292">
        <v>8.81</v>
      </c>
      <c r="I11292" t="s">
        <v>149</v>
      </c>
      <c r="J11292">
        <v>2</v>
      </c>
      <c r="K11292">
        <v>2</v>
      </c>
      <c r="L11292">
        <v>2</v>
      </c>
      <c r="M11292">
        <v>2</v>
      </c>
      <c r="N11292">
        <v>2</v>
      </c>
      <c r="O11292">
        <v>2</v>
      </c>
      <c r="P11292">
        <v>2</v>
      </c>
      <c r="Q11292">
        <v>2</v>
      </c>
      <c r="R11292">
        <v>67.37</v>
      </c>
      <c r="S11292">
        <v>67.37</v>
      </c>
      <c r="T11292">
        <v>67.37</v>
      </c>
      <c r="U11292">
        <v>67.37</v>
      </c>
      <c r="V11292">
        <v>13.077037260000001</v>
      </c>
      <c r="W11292">
        <v>13.077037260000001</v>
      </c>
      <c r="X11292">
        <v>7.646992054</v>
      </c>
      <c r="Y11292">
        <v>7.646992054</v>
      </c>
    </row>
    <row r="11293" spans="1:25" x14ac:dyDescent="0.3">
      <c r="A11293" s="2">
        <v>45982</v>
      </c>
      <c r="B11293" t="s">
        <v>86</v>
      </c>
      <c r="C11293">
        <v>971</v>
      </c>
      <c r="D11293">
        <v>6</v>
      </c>
      <c r="E11293">
        <v>0.93700000000000006</v>
      </c>
      <c r="F11293">
        <v>0.61799999999999999</v>
      </c>
      <c r="G11293">
        <v>5.62</v>
      </c>
      <c r="H11293">
        <v>5.62</v>
      </c>
      <c r="I11293" t="s">
        <v>149</v>
      </c>
      <c r="J11293">
        <v>1</v>
      </c>
      <c r="K11293">
        <v>1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35.880000000000003</v>
      </c>
      <c r="S11293">
        <v>35.880000000000003</v>
      </c>
      <c r="T11293">
        <v>35.880000000000003</v>
      </c>
      <c r="U11293">
        <v>35.880000000000003</v>
      </c>
      <c r="V11293">
        <v>15.663322190000001</v>
      </c>
      <c r="W11293">
        <v>15.663322190000001</v>
      </c>
      <c r="X11293">
        <v>6.3843416370000003</v>
      </c>
      <c r="Y11293">
        <v>6.3843416370000003</v>
      </c>
    </row>
    <row r="11294" spans="1:25" x14ac:dyDescent="0.3">
      <c r="A11294" s="2">
        <v>45982</v>
      </c>
      <c r="B11294" t="s">
        <v>46</v>
      </c>
      <c r="C11294">
        <v>727</v>
      </c>
      <c r="D11294">
        <v>0</v>
      </c>
      <c r="F11294">
        <v>0</v>
      </c>
      <c r="G11294">
        <v>0</v>
      </c>
      <c r="H11294">
        <v>0</v>
      </c>
      <c r="I11294" t="s">
        <v>149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</row>
    <row r="11295" spans="1:25" x14ac:dyDescent="0.3">
      <c r="A11295" s="2">
        <v>45982</v>
      </c>
      <c r="B11295" t="s">
        <v>32</v>
      </c>
      <c r="C11295">
        <v>454</v>
      </c>
      <c r="D11295">
        <v>5</v>
      </c>
      <c r="E11295">
        <v>0.72399999999999998</v>
      </c>
      <c r="F11295">
        <v>1.101</v>
      </c>
      <c r="G11295">
        <v>3.62</v>
      </c>
      <c r="H11295">
        <v>3.62</v>
      </c>
      <c r="I11295" t="s">
        <v>149</v>
      </c>
      <c r="J11295">
        <v>1</v>
      </c>
      <c r="K11295">
        <v>1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  <c r="R11295">
        <v>21.88</v>
      </c>
      <c r="S11295">
        <v>21.88</v>
      </c>
      <c r="T11295">
        <v>21.88</v>
      </c>
      <c r="U11295">
        <v>21.88</v>
      </c>
      <c r="V11295">
        <v>16.54478976</v>
      </c>
      <c r="W11295">
        <v>16.54478976</v>
      </c>
      <c r="X11295">
        <v>6.0441988950000001</v>
      </c>
      <c r="Y11295">
        <v>6.0441988950000001</v>
      </c>
    </row>
    <row r="11296" spans="1:25" x14ac:dyDescent="0.3">
      <c r="A11296" s="2">
        <v>45982</v>
      </c>
      <c r="B11296" t="s">
        <v>38</v>
      </c>
      <c r="C11296">
        <v>1722</v>
      </c>
      <c r="D11296">
        <v>9</v>
      </c>
      <c r="E11296">
        <v>0.45700000000000002</v>
      </c>
      <c r="F11296">
        <v>0.52300000000000002</v>
      </c>
      <c r="G11296">
        <v>4.1100000000000003</v>
      </c>
      <c r="H11296">
        <v>4.1100000000000003</v>
      </c>
      <c r="I11296" t="s">
        <v>149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X11296">
        <v>0</v>
      </c>
      <c r="Y11296">
        <v>0</v>
      </c>
    </row>
    <row r="11297" spans="1:25" x14ac:dyDescent="0.3">
      <c r="A11297" s="2">
        <v>45982</v>
      </c>
      <c r="B11297" t="s">
        <v>40</v>
      </c>
      <c r="C11297">
        <v>96</v>
      </c>
      <c r="D11297">
        <v>0</v>
      </c>
      <c r="F11297">
        <v>0</v>
      </c>
      <c r="G11297">
        <v>0</v>
      </c>
      <c r="H11297">
        <v>0</v>
      </c>
      <c r="I11297" t="s">
        <v>149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</row>
    <row r="11298" spans="1:25" x14ac:dyDescent="0.3">
      <c r="A11298" s="2">
        <v>45982</v>
      </c>
      <c r="B11298" t="s">
        <v>76</v>
      </c>
      <c r="C11298">
        <v>808</v>
      </c>
      <c r="D11298">
        <v>1</v>
      </c>
      <c r="E11298">
        <v>1.8</v>
      </c>
      <c r="F11298">
        <v>0.124</v>
      </c>
      <c r="G11298">
        <v>1.8</v>
      </c>
      <c r="H11298">
        <v>1.8</v>
      </c>
      <c r="I11298" t="s">
        <v>149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X11298">
        <v>0</v>
      </c>
      <c r="Y11298">
        <v>0</v>
      </c>
    </row>
    <row r="11299" spans="1:25" x14ac:dyDescent="0.3">
      <c r="A11299" s="2">
        <v>45982</v>
      </c>
      <c r="B11299" t="s">
        <v>92</v>
      </c>
      <c r="C11299">
        <v>68</v>
      </c>
      <c r="D11299">
        <v>1</v>
      </c>
      <c r="E11299">
        <v>4.1500000000000004</v>
      </c>
      <c r="F11299">
        <v>1.4710000000000001</v>
      </c>
      <c r="G11299">
        <v>4.1500000000000004</v>
      </c>
      <c r="H11299">
        <v>4.1500000000000004</v>
      </c>
      <c r="I11299" t="s">
        <v>149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X11299">
        <v>0</v>
      </c>
      <c r="Y11299">
        <v>0</v>
      </c>
    </row>
    <row r="11300" spans="1:25" x14ac:dyDescent="0.3">
      <c r="A11300" s="2">
        <v>45982</v>
      </c>
      <c r="B11300" t="s">
        <v>68</v>
      </c>
      <c r="C11300">
        <v>210</v>
      </c>
      <c r="D11300">
        <v>1</v>
      </c>
      <c r="E11300">
        <v>5.94</v>
      </c>
      <c r="F11300">
        <v>0.47599999999999998</v>
      </c>
      <c r="G11300">
        <v>5.94</v>
      </c>
      <c r="H11300">
        <v>5.94</v>
      </c>
      <c r="I11300" t="s">
        <v>149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X11300">
        <v>0</v>
      </c>
      <c r="Y11300">
        <v>0</v>
      </c>
    </row>
    <row r="11301" spans="1:25" x14ac:dyDescent="0.3">
      <c r="A11301" s="2">
        <v>45982</v>
      </c>
      <c r="B11301" t="s">
        <v>70</v>
      </c>
      <c r="C11301">
        <v>734</v>
      </c>
      <c r="D11301">
        <v>1</v>
      </c>
      <c r="E11301">
        <v>2.83</v>
      </c>
      <c r="F11301">
        <v>0.13600000000000001</v>
      </c>
      <c r="G11301">
        <v>2.83</v>
      </c>
      <c r="H11301">
        <v>2.83</v>
      </c>
      <c r="I11301" t="s">
        <v>149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X11301">
        <v>0</v>
      </c>
      <c r="Y11301">
        <v>0</v>
      </c>
    </row>
    <row r="11302" spans="1:25" x14ac:dyDescent="0.3">
      <c r="A11302" s="2">
        <v>45982</v>
      </c>
      <c r="B11302" t="s">
        <v>78</v>
      </c>
      <c r="C11302">
        <v>92</v>
      </c>
      <c r="D11302">
        <v>0</v>
      </c>
      <c r="F11302">
        <v>0</v>
      </c>
      <c r="G11302">
        <v>0</v>
      </c>
      <c r="H11302">
        <v>0</v>
      </c>
      <c r="I11302" t="s">
        <v>149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</row>
    <row r="11303" spans="1:25" x14ac:dyDescent="0.3">
      <c r="A11303" s="2">
        <v>45982</v>
      </c>
      <c r="B11303" t="s">
        <v>74</v>
      </c>
      <c r="C11303">
        <v>225</v>
      </c>
      <c r="D11303">
        <v>0</v>
      </c>
      <c r="F11303">
        <v>0</v>
      </c>
      <c r="G11303">
        <v>0</v>
      </c>
      <c r="H11303">
        <v>0</v>
      </c>
      <c r="I11303" t="s">
        <v>149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</row>
    <row r="11304" spans="1:25" x14ac:dyDescent="0.3">
      <c r="A11304" s="2">
        <v>45982</v>
      </c>
      <c r="B11304" t="s">
        <v>64</v>
      </c>
      <c r="C11304">
        <v>918</v>
      </c>
      <c r="D11304">
        <v>0</v>
      </c>
      <c r="F11304">
        <v>0</v>
      </c>
      <c r="G11304">
        <v>0</v>
      </c>
      <c r="H11304">
        <v>0</v>
      </c>
      <c r="I11304" t="s">
        <v>149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</row>
    <row r="11305" spans="1:25" x14ac:dyDescent="0.3">
      <c r="A11305" s="2">
        <v>45982</v>
      </c>
      <c r="B11305" t="s">
        <v>86</v>
      </c>
      <c r="C11305">
        <v>50</v>
      </c>
      <c r="D11305">
        <v>1</v>
      </c>
      <c r="E11305">
        <v>2.74</v>
      </c>
      <c r="F11305">
        <v>2</v>
      </c>
      <c r="G11305">
        <v>2.74</v>
      </c>
      <c r="H11305">
        <v>2.74</v>
      </c>
      <c r="I11305" t="s">
        <v>149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X11305">
        <v>0</v>
      </c>
      <c r="Y11305">
        <v>0</v>
      </c>
    </row>
    <row r="11306" spans="1:25" x14ac:dyDescent="0.3">
      <c r="A11306" s="2">
        <v>45982</v>
      </c>
      <c r="B11306" t="s">
        <v>86</v>
      </c>
      <c r="C11306">
        <v>60</v>
      </c>
      <c r="D11306">
        <v>0</v>
      </c>
      <c r="F11306">
        <v>0</v>
      </c>
      <c r="G11306">
        <v>0</v>
      </c>
      <c r="H11306">
        <v>0</v>
      </c>
      <c r="I11306" t="s">
        <v>149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</row>
    <row r="11307" spans="1:25" x14ac:dyDescent="0.3">
      <c r="A11307" s="2">
        <v>45982</v>
      </c>
      <c r="B11307" t="s">
        <v>66</v>
      </c>
      <c r="C11307">
        <v>134</v>
      </c>
      <c r="D11307">
        <v>0</v>
      </c>
      <c r="F11307">
        <v>0</v>
      </c>
      <c r="G11307">
        <v>0</v>
      </c>
      <c r="H11307">
        <v>0</v>
      </c>
      <c r="I11307" t="s">
        <v>149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</row>
    <row r="11308" spans="1:25" x14ac:dyDescent="0.3">
      <c r="A11308" s="2">
        <v>45983</v>
      </c>
      <c r="B11308" t="s">
        <v>44</v>
      </c>
      <c r="C11308">
        <v>3401</v>
      </c>
      <c r="D11308">
        <v>26</v>
      </c>
      <c r="E11308">
        <v>1.9950000000000001</v>
      </c>
      <c r="F11308">
        <v>0.76400000000000001</v>
      </c>
      <c r="G11308">
        <v>51.86</v>
      </c>
      <c r="H11308">
        <v>51.86</v>
      </c>
      <c r="I11308" t="s">
        <v>149</v>
      </c>
      <c r="J11308">
        <v>10</v>
      </c>
      <c r="K11308">
        <v>10</v>
      </c>
      <c r="L11308">
        <v>10</v>
      </c>
      <c r="M11308">
        <v>10</v>
      </c>
      <c r="N11308">
        <v>10</v>
      </c>
      <c r="O11308">
        <v>10</v>
      </c>
      <c r="P11308">
        <v>10</v>
      </c>
      <c r="Q11308">
        <v>10</v>
      </c>
      <c r="R11308">
        <v>253.12</v>
      </c>
      <c r="S11308">
        <v>253.12</v>
      </c>
      <c r="T11308">
        <v>253.12</v>
      </c>
      <c r="U11308">
        <v>253.12</v>
      </c>
      <c r="V11308">
        <v>20.48830594</v>
      </c>
      <c r="W11308">
        <v>20.48830594</v>
      </c>
      <c r="X11308">
        <v>4.8808330120000001</v>
      </c>
      <c r="Y11308">
        <v>4.8808330120000001</v>
      </c>
    </row>
    <row r="11309" spans="1:25" x14ac:dyDescent="0.3">
      <c r="A11309" s="2">
        <v>45983</v>
      </c>
      <c r="B11309" t="s">
        <v>42</v>
      </c>
      <c r="C11309">
        <v>5802</v>
      </c>
      <c r="D11309">
        <v>79</v>
      </c>
      <c r="E11309">
        <v>2.5059999999999998</v>
      </c>
      <c r="F11309">
        <v>1.3620000000000001</v>
      </c>
      <c r="G11309">
        <v>197.99</v>
      </c>
      <c r="H11309">
        <v>197.99</v>
      </c>
      <c r="I11309" t="s">
        <v>149</v>
      </c>
      <c r="J11309">
        <v>13</v>
      </c>
      <c r="K11309">
        <v>14</v>
      </c>
      <c r="L11309">
        <v>14</v>
      </c>
      <c r="M11309">
        <v>14</v>
      </c>
      <c r="N11309">
        <v>13</v>
      </c>
      <c r="O11309">
        <v>14</v>
      </c>
      <c r="P11309">
        <v>14</v>
      </c>
      <c r="Q11309">
        <v>14</v>
      </c>
      <c r="R11309">
        <v>316.25</v>
      </c>
      <c r="S11309">
        <v>341.23</v>
      </c>
      <c r="T11309">
        <v>341.23</v>
      </c>
      <c r="U11309">
        <v>341.23</v>
      </c>
      <c r="V11309">
        <v>58.022448199999999</v>
      </c>
      <c r="W11309">
        <v>58.022448199999999</v>
      </c>
      <c r="X11309">
        <v>1.723470882</v>
      </c>
      <c r="Y11309">
        <v>1.723470882</v>
      </c>
    </row>
    <row r="11310" spans="1:25" x14ac:dyDescent="0.3">
      <c r="A11310" s="2">
        <v>45983</v>
      </c>
      <c r="B11310" t="s">
        <v>40</v>
      </c>
      <c r="C11310">
        <v>1899</v>
      </c>
      <c r="D11310">
        <v>31</v>
      </c>
      <c r="E11310">
        <v>3.5449999999999999</v>
      </c>
      <c r="F11310">
        <v>1.6319999999999999</v>
      </c>
      <c r="G11310">
        <v>109.9</v>
      </c>
      <c r="H11310">
        <v>109.9</v>
      </c>
      <c r="I11310" t="s">
        <v>149</v>
      </c>
      <c r="J11310">
        <v>6</v>
      </c>
      <c r="K11310">
        <v>11</v>
      </c>
      <c r="L11310">
        <v>11</v>
      </c>
      <c r="M11310">
        <v>11</v>
      </c>
      <c r="N11310">
        <v>8</v>
      </c>
      <c r="O11310">
        <v>14</v>
      </c>
      <c r="P11310">
        <v>14</v>
      </c>
      <c r="Q11310">
        <v>14</v>
      </c>
      <c r="R11310">
        <v>239.04</v>
      </c>
      <c r="S11310">
        <v>420.83</v>
      </c>
      <c r="T11310">
        <v>420.83</v>
      </c>
      <c r="U11310">
        <v>420.83</v>
      </c>
      <c r="V11310">
        <v>26.115058340000001</v>
      </c>
      <c r="W11310">
        <v>26.115058340000001</v>
      </c>
      <c r="X11310">
        <v>3.829208371</v>
      </c>
      <c r="Y11310">
        <v>3.829208371</v>
      </c>
    </row>
    <row r="11311" spans="1:25" x14ac:dyDescent="0.3">
      <c r="A11311" s="2">
        <v>45983</v>
      </c>
      <c r="B11311" t="s">
        <v>46</v>
      </c>
      <c r="C11311">
        <v>3896</v>
      </c>
      <c r="D11311">
        <v>25</v>
      </c>
      <c r="E11311">
        <v>4.0789999999999997</v>
      </c>
      <c r="F11311">
        <v>0.64200000000000002</v>
      </c>
      <c r="G11311">
        <v>101.98</v>
      </c>
      <c r="H11311">
        <v>101.98</v>
      </c>
      <c r="I11311" t="s">
        <v>149</v>
      </c>
      <c r="J11311">
        <v>6</v>
      </c>
      <c r="K11311">
        <v>6</v>
      </c>
      <c r="L11311">
        <v>6</v>
      </c>
      <c r="M11311">
        <v>6</v>
      </c>
      <c r="N11311">
        <v>6</v>
      </c>
      <c r="O11311">
        <v>6</v>
      </c>
      <c r="P11311">
        <v>6</v>
      </c>
      <c r="Q11311">
        <v>6</v>
      </c>
      <c r="R11311">
        <v>185.28</v>
      </c>
      <c r="S11311">
        <v>185.28</v>
      </c>
      <c r="T11311">
        <v>185.28</v>
      </c>
      <c r="U11311">
        <v>185.28</v>
      </c>
      <c r="V11311">
        <v>55.041018999999999</v>
      </c>
      <c r="W11311">
        <v>55.041018999999999</v>
      </c>
      <c r="X11311">
        <v>1.816826829</v>
      </c>
      <c r="Y11311">
        <v>1.816826829</v>
      </c>
    </row>
    <row r="11312" spans="1:25" x14ac:dyDescent="0.3">
      <c r="A11312" s="2">
        <v>45983</v>
      </c>
      <c r="B11312" t="s">
        <v>62</v>
      </c>
      <c r="C11312">
        <v>1090</v>
      </c>
      <c r="D11312">
        <v>3</v>
      </c>
      <c r="E11312">
        <v>3.7970000000000002</v>
      </c>
      <c r="F11312">
        <v>0.27500000000000002</v>
      </c>
      <c r="G11312">
        <v>11.39</v>
      </c>
      <c r="H11312">
        <v>11.39</v>
      </c>
      <c r="I11312" t="s">
        <v>149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X11312">
        <v>0</v>
      </c>
      <c r="Y11312">
        <v>0</v>
      </c>
    </row>
    <row r="11313" spans="1:25" x14ac:dyDescent="0.3">
      <c r="A11313" s="2">
        <v>45983</v>
      </c>
      <c r="B11313" t="s">
        <v>38</v>
      </c>
      <c r="C11313">
        <v>2497</v>
      </c>
      <c r="D11313">
        <v>21</v>
      </c>
      <c r="E11313">
        <v>2.2250000000000001</v>
      </c>
      <c r="F11313">
        <v>0.84099999999999997</v>
      </c>
      <c r="G11313">
        <v>46.72</v>
      </c>
      <c r="H11313">
        <v>46.72</v>
      </c>
      <c r="I11313" t="s">
        <v>149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X11313">
        <v>0</v>
      </c>
      <c r="Y11313">
        <v>0</v>
      </c>
    </row>
    <row r="11314" spans="1:25" x14ac:dyDescent="0.3">
      <c r="A11314" s="2">
        <v>45983</v>
      </c>
      <c r="B11314" t="s">
        <v>84</v>
      </c>
      <c r="C11314">
        <v>4361</v>
      </c>
      <c r="D11314">
        <v>47</v>
      </c>
      <c r="E11314">
        <v>2.46</v>
      </c>
      <c r="F11314">
        <v>1.0780000000000001</v>
      </c>
      <c r="G11314">
        <v>115.6</v>
      </c>
      <c r="H11314">
        <v>115.6</v>
      </c>
      <c r="I11314" t="s">
        <v>149</v>
      </c>
      <c r="J11314">
        <v>10</v>
      </c>
      <c r="K11314">
        <v>11</v>
      </c>
      <c r="L11314">
        <v>11</v>
      </c>
      <c r="M11314">
        <v>11</v>
      </c>
      <c r="N11314">
        <v>10</v>
      </c>
      <c r="O11314">
        <v>11</v>
      </c>
      <c r="P11314">
        <v>11</v>
      </c>
      <c r="Q11314">
        <v>11</v>
      </c>
      <c r="R11314">
        <v>373.09</v>
      </c>
      <c r="S11314">
        <v>407.58</v>
      </c>
      <c r="T11314">
        <v>407.58</v>
      </c>
      <c r="U11314">
        <v>407.58</v>
      </c>
      <c r="V11314">
        <v>28.362530060000001</v>
      </c>
      <c r="W11314">
        <v>28.362530060000001</v>
      </c>
      <c r="X11314">
        <v>3.5257785469999998</v>
      </c>
      <c r="Y11314">
        <v>3.5257785469999998</v>
      </c>
    </row>
    <row r="11315" spans="1:25" x14ac:dyDescent="0.3">
      <c r="A11315" s="2">
        <v>45983</v>
      </c>
      <c r="B11315" t="s">
        <v>56</v>
      </c>
      <c r="C11315">
        <v>1103</v>
      </c>
      <c r="D11315">
        <v>9</v>
      </c>
      <c r="E11315">
        <v>2.36</v>
      </c>
      <c r="F11315">
        <v>0.81599999999999995</v>
      </c>
      <c r="G11315">
        <v>21.24</v>
      </c>
      <c r="H11315">
        <v>21.24</v>
      </c>
      <c r="I11315" t="s">
        <v>149</v>
      </c>
      <c r="J11315">
        <v>2</v>
      </c>
      <c r="K11315">
        <v>2</v>
      </c>
      <c r="L11315">
        <v>2</v>
      </c>
      <c r="M11315">
        <v>2</v>
      </c>
      <c r="N11315">
        <v>3</v>
      </c>
      <c r="O11315">
        <v>3</v>
      </c>
      <c r="P11315">
        <v>3</v>
      </c>
      <c r="Q11315">
        <v>3</v>
      </c>
      <c r="R11315">
        <v>71.64</v>
      </c>
      <c r="S11315">
        <v>71.64</v>
      </c>
      <c r="T11315">
        <v>71.64</v>
      </c>
      <c r="U11315">
        <v>71.64</v>
      </c>
      <c r="V11315">
        <v>29.648241209999998</v>
      </c>
      <c r="W11315">
        <v>29.648241209999998</v>
      </c>
      <c r="X11315">
        <v>3.3728813560000002</v>
      </c>
      <c r="Y11315">
        <v>3.3728813560000002</v>
      </c>
    </row>
    <row r="11316" spans="1:25" x14ac:dyDescent="0.3">
      <c r="A11316" s="2">
        <v>45983</v>
      </c>
      <c r="B11316" t="s">
        <v>50</v>
      </c>
      <c r="C11316">
        <v>3022</v>
      </c>
      <c r="D11316">
        <v>28</v>
      </c>
      <c r="E11316">
        <v>2.8759999999999999</v>
      </c>
      <c r="F11316">
        <v>0.92700000000000005</v>
      </c>
      <c r="G11316">
        <v>80.53</v>
      </c>
      <c r="H11316">
        <v>80.53</v>
      </c>
      <c r="I11316" t="s">
        <v>149</v>
      </c>
      <c r="J11316">
        <v>11</v>
      </c>
      <c r="K11316">
        <v>11</v>
      </c>
      <c r="L11316">
        <v>11</v>
      </c>
      <c r="M11316">
        <v>11</v>
      </c>
      <c r="N11316">
        <v>11</v>
      </c>
      <c r="O11316">
        <v>11</v>
      </c>
      <c r="P11316">
        <v>11</v>
      </c>
      <c r="Q11316">
        <v>11</v>
      </c>
      <c r="R11316">
        <v>359.44</v>
      </c>
      <c r="S11316">
        <v>359.44</v>
      </c>
      <c r="T11316">
        <v>359.44</v>
      </c>
      <c r="U11316">
        <v>359.44</v>
      </c>
      <c r="V11316">
        <v>22.404295569999999</v>
      </c>
      <c r="W11316">
        <v>22.404295569999999</v>
      </c>
      <c r="X11316">
        <v>4.4634297780000001</v>
      </c>
      <c r="Y11316">
        <v>4.4634297780000001</v>
      </c>
    </row>
    <row r="11317" spans="1:25" x14ac:dyDescent="0.3">
      <c r="A11317" s="2">
        <v>45983</v>
      </c>
      <c r="B11317" t="s">
        <v>60</v>
      </c>
      <c r="C11317">
        <v>1626</v>
      </c>
      <c r="D11317">
        <v>14</v>
      </c>
      <c r="E11317">
        <v>1.8360000000000001</v>
      </c>
      <c r="F11317">
        <v>0.86099999999999999</v>
      </c>
      <c r="G11317">
        <v>25.71</v>
      </c>
      <c r="H11317">
        <v>25.71</v>
      </c>
      <c r="I11317" t="s">
        <v>149</v>
      </c>
      <c r="J11317">
        <v>3</v>
      </c>
      <c r="K11317">
        <v>3</v>
      </c>
      <c r="L11317">
        <v>3</v>
      </c>
      <c r="M11317">
        <v>3</v>
      </c>
      <c r="N11317">
        <v>3</v>
      </c>
      <c r="O11317">
        <v>3</v>
      </c>
      <c r="P11317">
        <v>3</v>
      </c>
      <c r="Q11317">
        <v>3</v>
      </c>
      <c r="R11317">
        <v>65.64</v>
      </c>
      <c r="S11317">
        <v>65.64</v>
      </c>
      <c r="T11317">
        <v>65.64</v>
      </c>
      <c r="U11317">
        <v>65.64</v>
      </c>
      <c r="V11317">
        <v>39.168190129999999</v>
      </c>
      <c r="W11317">
        <v>39.168190129999999</v>
      </c>
      <c r="X11317">
        <v>2.5530921819999999</v>
      </c>
      <c r="Y11317">
        <v>2.5530921819999999</v>
      </c>
    </row>
    <row r="11318" spans="1:25" x14ac:dyDescent="0.3">
      <c r="A11318" s="2">
        <v>45983</v>
      </c>
      <c r="B11318" t="s">
        <v>86</v>
      </c>
      <c r="C11318">
        <v>367</v>
      </c>
      <c r="D11318">
        <v>8</v>
      </c>
      <c r="E11318">
        <v>3.6680000000000001</v>
      </c>
      <c r="F11318">
        <v>2.1800000000000002</v>
      </c>
      <c r="G11318">
        <v>29.34</v>
      </c>
      <c r="H11318">
        <v>29.34</v>
      </c>
      <c r="I11318" t="s">
        <v>149</v>
      </c>
      <c r="J11318">
        <v>1</v>
      </c>
      <c r="K11318">
        <v>1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  <c r="R11318">
        <v>35.880000000000003</v>
      </c>
      <c r="S11318">
        <v>35.880000000000003</v>
      </c>
      <c r="T11318">
        <v>35.880000000000003</v>
      </c>
      <c r="U11318">
        <v>35.880000000000003</v>
      </c>
      <c r="V11318">
        <v>81.772575250000003</v>
      </c>
      <c r="W11318">
        <v>81.772575250000003</v>
      </c>
      <c r="X11318">
        <v>1.222903885</v>
      </c>
      <c r="Y11318">
        <v>1.222903885</v>
      </c>
    </row>
    <row r="11319" spans="1:25" x14ac:dyDescent="0.3">
      <c r="A11319" s="2">
        <v>45983</v>
      </c>
      <c r="B11319" t="s">
        <v>36</v>
      </c>
      <c r="C11319">
        <v>1921</v>
      </c>
      <c r="D11319">
        <v>12</v>
      </c>
      <c r="E11319">
        <v>1.738</v>
      </c>
      <c r="F11319">
        <v>0.625</v>
      </c>
      <c r="G11319">
        <v>20.85</v>
      </c>
      <c r="H11319">
        <v>20.85</v>
      </c>
      <c r="I11319" t="s">
        <v>149</v>
      </c>
      <c r="J11319">
        <v>1</v>
      </c>
      <c r="K11319">
        <v>1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  <c r="R11319">
        <v>21.88</v>
      </c>
      <c r="S11319">
        <v>21.88</v>
      </c>
      <c r="T11319">
        <v>21.88</v>
      </c>
      <c r="U11319">
        <v>21.88</v>
      </c>
      <c r="V11319">
        <v>95.292504570000006</v>
      </c>
      <c r="W11319">
        <v>95.292504570000006</v>
      </c>
      <c r="X11319">
        <v>1.0494004800000001</v>
      </c>
      <c r="Y11319">
        <v>1.0494004800000001</v>
      </c>
    </row>
    <row r="11320" spans="1:25" x14ac:dyDescent="0.3">
      <c r="A11320" s="2">
        <v>45983</v>
      </c>
      <c r="B11320" t="s">
        <v>62</v>
      </c>
      <c r="C11320">
        <v>5723</v>
      </c>
      <c r="D11320">
        <v>57</v>
      </c>
      <c r="E11320">
        <v>4.9749999999999996</v>
      </c>
      <c r="F11320">
        <v>0.996</v>
      </c>
      <c r="G11320">
        <v>283.55</v>
      </c>
      <c r="H11320">
        <v>283.55</v>
      </c>
      <c r="I11320" t="s">
        <v>149</v>
      </c>
      <c r="J11320">
        <v>22</v>
      </c>
      <c r="K11320">
        <v>24</v>
      </c>
      <c r="L11320">
        <v>24</v>
      </c>
      <c r="M11320">
        <v>24</v>
      </c>
      <c r="N11320">
        <v>24</v>
      </c>
      <c r="O11320">
        <v>26</v>
      </c>
      <c r="P11320">
        <v>26</v>
      </c>
      <c r="Q11320">
        <v>26</v>
      </c>
      <c r="R11320">
        <v>870.93</v>
      </c>
      <c r="S11320">
        <v>933.91</v>
      </c>
      <c r="T11320">
        <v>933.91</v>
      </c>
      <c r="U11320">
        <v>933.91</v>
      </c>
      <c r="V11320">
        <v>30.361598010000002</v>
      </c>
      <c r="W11320">
        <v>30.361598010000002</v>
      </c>
      <c r="X11320">
        <v>3.29363428</v>
      </c>
      <c r="Y11320">
        <v>3.29363428</v>
      </c>
    </row>
    <row r="11321" spans="1:25" x14ac:dyDescent="0.3">
      <c r="A11321" s="2">
        <v>45983</v>
      </c>
      <c r="B11321" t="s">
        <v>64</v>
      </c>
      <c r="C11321">
        <v>2945</v>
      </c>
      <c r="D11321">
        <v>14</v>
      </c>
      <c r="E11321">
        <v>5.9779999999999998</v>
      </c>
      <c r="F11321">
        <v>0.47499999999999998</v>
      </c>
      <c r="G11321">
        <v>83.69</v>
      </c>
      <c r="H11321">
        <v>83.69</v>
      </c>
      <c r="I11321" t="s">
        <v>149</v>
      </c>
      <c r="J11321">
        <v>9</v>
      </c>
      <c r="K11321">
        <v>10</v>
      </c>
      <c r="L11321">
        <v>10</v>
      </c>
      <c r="M11321">
        <v>10</v>
      </c>
      <c r="N11321">
        <v>12</v>
      </c>
      <c r="O11321">
        <v>13</v>
      </c>
      <c r="P11321">
        <v>13</v>
      </c>
      <c r="Q11321">
        <v>13</v>
      </c>
      <c r="R11321">
        <v>488</v>
      </c>
      <c r="S11321">
        <v>524.49</v>
      </c>
      <c r="T11321">
        <v>524.49</v>
      </c>
      <c r="U11321">
        <v>524.49</v>
      </c>
      <c r="V11321">
        <v>15.95645294</v>
      </c>
      <c r="W11321">
        <v>15.95645294</v>
      </c>
      <c r="X11321">
        <v>6.267056996</v>
      </c>
      <c r="Y11321">
        <v>6.267056996</v>
      </c>
    </row>
    <row r="11322" spans="1:25" x14ac:dyDescent="0.3">
      <c r="A11322" s="2">
        <v>45983</v>
      </c>
      <c r="B11322" t="s">
        <v>66</v>
      </c>
      <c r="C11322">
        <v>1694</v>
      </c>
      <c r="D11322">
        <v>14</v>
      </c>
      <c r="E11322">
        <v>5.9089999999999998</v>
      </c>
      <c r="F11322">
        <v>0.82599999999999996</v>
      </c>
      <c r="G11322">
        <v>82.73</v>
      </c>
      <c r="H11322">
        <v>82.73</v>
      </c>
      <c r="I11322" t="s">
        <v>149</v>
      </c>
      <c r="J11322">
        <v>9</v>
      </c>
      <c r="K11322">
        <v>9</v>
      </c>
      <c r="L11322">
        <v>9</v>
      </c>
      <c r="M11322">
        <v>9</v>
      </c>
      <c r="N11322">
        <v>11</v>
      </c>
      <c r="O11322">
        <v>11</v>
      </c>
      <c r="P11322">
        <v>11</v>
      </c>
      <c r="Q11322">
        <v>11</v>
      </c>
      <c r="R11322">
        <v>327.08999999999997</v>
      </c>
      <c r="S11322">
        <v>327.08999999999997</v>
      </c>
      <c r="T11322">
        <v>327.08999999999997</v>
      </c>
      <c r="U11322">
        <v>327.08999999999997</v>
      </c>
      <c r="V11322">
        <v>25.29273289</v>
      </c>
      <c r="W11322">
        <v>25.29273289</v>
      </c>
      <c r="X11322">
        <v>3.9537048229999998</v>
      </c>
      <c r="Y11322">
        <v>3.9537048229999998</v>
      </c>
    </row>
    <row r="11323" spans="1:25" x14ac:dyDescent="0.3">
      <c r="A11323" s="2">
        <v>45983</v>
      </c>
      <c r="B11323" t="s">
        <v>68</v>
      </c>
      <c r="C11323">
        <v>5742</v>
      </c>
      <c r="D11323">
        <v>31</v>
      </c>
      <c r="E11323">
        <v>6.2309999999999999</v>
      </c>
      <c r="F11323">
        <v>0.54</v>
      </c>
      <c r="G11323">
        <v>193.15</v>
      </c>
      <c r="H11323">
        <v>193.15</v>
      </c>
      <c r="I11323" t="s">
        <v>149</v>
      </c>
      <c r="J11323">
        <v>17</v>
      </c>
      <c r="K11323">
        <v>17</v>
      </c>
      <c r="L11323">
        <v>17</v>
      </c>
      <c r="M11323">
        <v>17</v>
      </c>
      <c r="N11323">
        <v>17</v>
      </c>
      <c r="O11323">
        <v>17</v>
      </c>
      <c r="P11323">
        <v>17</v>
      </c>
      <c r="Q11323">
        <v>17</v>
      </c>
      <c r="R11323">
        <v>599.6</v>
      </c>
      <c r="S11323">
        <v>599.6</v>
      </c>
      <c r="T11323">
        <v>599.6</v>
      </c>
      <c r="U11323">
        <v>599.6</v>
      </c>
      <c r="V11323">
        <v>32.213142089999998</v>
      </c>
      <c r="W11323">
        <v>32.213142089999998</v>
      </c>
      <c r="X11323">
        <v>3.104323065</v>
      </c>
      <c r="Y11323">
        <v>3.104323065</v>
      </c>
    </row>
    <row r="11324" spans="1:25" x14ac:dyDescent="0.3">
      <c r="A11324" s="2">
        <v>45983</v>
      </c>
      <c r="B11324" t="s">
        <v>70</v>
      </c>
      <c r="C11324">
        <v>7783</v>
      </c>
      <c r="D11324">
        <v>34</v>
      </c>
      <c r="E11324">
        <v>3.883</v>
      </c>
      <c r="F11324">
        <v>0.437</v>
      </c>
      <c r="G11324">
        <v>132.01</v>
      </c>
      <c r="H11324">
        <v>132.01</v>
      </c>
      <c r="I11324" t="s">
        <v>149</v>
      </c>
      <c r="J11324">
        <v>15</v>
      </c>
      <c r="K11324">
        <v>15</v>
      </c>
      <c r="L11324">
        <v>15</v>
      </c>
      <c r="M11324">
        <v>15</v>
      </c>
      <c r="N11324">
        <v>16</v>
      </c>
      <c r="O11324">
        <v>16</v>
      </c>
      <c r="P11324">
        <v>16</v>
      </c>
      <c r="Q11324">
        <v>16</v>
      </c>
      <c r="R11324">
        <v>458.11</v>
      </c>
      <c r="S11324">
        <v>458.11</v>
      </c>
      <c r="T11324">
        <v>458.11</v>
      </c>
      <c r="U11324">
        <v>458.11</v>
      </c>
      <c r="V11324">
        <v>28.816223180000001</v>
      </c>
      <c r="W11324">
        <v>28.816223180000001</v>
      </c>
      <c r="X11324">
        <v>3.4702674039999999</v>
      </c>
      <c r="Y11324">
        <v>3.4702674039999999</v>
      </c>
    </row>
    <row r="11325" spans="1:25" x14ac:dyDescent="0.3">
      <c r="A11325" s="2">
        <v>45983</v>
      </c>
      <c r="B11325" t="s">
        <v>32</v>
      </c>
      <c r="C11325">
        <v>1519</v>
      </c>
      <c r="D11325">
        <v>7</v>
      </c>
      <c r="E11325">
        <v>2.944</v>
      </c>
      <c r="F11325">
        <v>0.46100000000000002</v>
      </c>
      <c r="G11325">
        <v>20.61</v>
      </c>
      <c r="H11325">
        <v>20.61</v>
      </c>
      <c r="I11325" t="s">
        <v>149</v>
      </c>
      <c r="J11325">
        <v>1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>
        <v>1</v>
      </c>
      <c r="Q11325">
        <v>1</v>
      </c>
      <c r="R11325">
        <v>22.88</v>
      </c>
      <c r="S11325">
        <v>22.88</v>
      </c>
      <c r="T11325">
        <v>22.88</v>
      </c>
      <c r="U11325">
        <v>22.88</v>
      </c>
      <c r="V11325">
        <v>90.078671330000006</v>
      </c>
      <c r="W11325">
        <v>90.078671330000006</v>
      </c>
      <c r="X11325">
        <v>1.1101407080000001</v>
      </c>
      <c r="Y11325">
        <v>1.1101407080000001</v>
      </c>
    </row>
    <row r="11326" spans="1:25" x14ac:dyDescent="0.3">
      <c r="A11326" s="2">
        <v>45983</v>
      </c>
      <c r="B11326" t="s">
        <v>72</v>
      </c>
      <c r="C11326">
        <v>2823</v>
      </c>
      <c r="D11326">
        <v>24</v>
      </c>
      <c r="E11326">
        <v>3.2130000000000001</v>
      </c>
      <c r="F11326">
        <v>0.85</v>
      </c>
      <c r="G11326">
        <v>77.11</v>
      </c>
      <c r="H11326">
        <v>77.11</v>
      </c>
      <c r="I11326" t="s">
        <v>149</v>
      </c>
      <c r="J11326">
        <v>1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>
        <v>1</v>
      </c>
      <c r="Q11326">
        <v>1</v>
      </c>
      <c r="R11326">
        <v>29.88</v>
      </c>
      <c r="S11326">
        <v>29.88</v>
      </c>
      <c r="T11326">
        <v>29.88</v>
      </c>
      <c r="U11326">
        <v>29.88</v>
      </c>
      <c r="V11326">
        <v>258.06559570000002</v>
      </c>
      <c r="W11326">
        <v>258.06559570000002</v>
      </c>
      <c r="X11326">
        <v>0.3874983789</v>
      </c>
      <c r="Y11326">
        <v>0.3874983789</v>
      </c>
    </row>
    <row r="11327" spans="1:25" x14ac:dyDescent="0.3">
      <c r="A11327" s="2">
        <v>45983</v>
      </c>
      <c r="B11327" t="s">
        <v>74</v>
      </c>
      <c r="C11327">
        <v>6791</v>
      </c>
      <c r="D11327">
        <v>11</v>
      </c>
      <c r="E11327">
        <v>1.798</v>
      </c>
      <c r="F11327">
        <v>0.16200000000000001</v>
      </c>
      <c r="G11327">
        <v>19.78</v>
      </c>
      <c r="H11327">
        <v>19.78</v>
      </c>
      <c r="I11327" t="s">
        <v>149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X11327">
        <v>0</v>
      </c>
      <c r="Y11327">
        <v>0</v>
      </c>
    </row>
    <row r="11328" spans="1:25" x14ac:dyDescent="0.3">
      <c r="A11328" s="2">
        <v>45983</v>
      </c>
      <c r="B11328" t="s">
        <v>76</v>
      </c>
      <c r="C11328">
        <v>2704</v>
      </c>
      <c r="D11328">
        <v>7</v>
      </c>
      <c r="E11328">
        <v>4.9960000000000004</v>
      </c>
      <c r="F11328">
        <v>0.25900000000000001</v>
      </c>
      <c r="G11328">
        <v>34.97</v>
      </c>
      <c r="H11328">
        <v>34.97</v>
      </c>
      <c r="I11328" t="s">
        <v>149</v>
      </c>
      <c r="J11328">
        <v>2</v>
      </c>
      <c r="K11328">
        <v>2</v>
      </c>
      <c r="L11328">
        <v>2</v>
      </c>
      <c r="M11328">
        <v>2</v>
      </c>
      <c r="N11328">
        <v>2</v>
      </c>
      <c r="O11328">
        <v>2</v>
      </c>
      <c r="P11328">
        <v>2</v>
      </c>
      <c r="Q11328">
        <v>2</v>
      </c>
      <c r="R11328">
        <v>59.37</v>
      </c>
      <c r="S11328">
        <v>59.37</v>
      </c>
      <c r="T11328">
        <v>59.37</v>
      </c>
      <c r="U11328">
        <v>59.37</v>
      </c>
      <c r="V11328">
        <v>58.901802259999997</v>
      </c>
      <c r="W11328">
        <v>58.901802259999997</v>
      </c>
      <c r="X11328">
        <v>1.6977409210000001</v>
      </c>
      <c r="Y11328">
        <v>1.6977409210000001</v>
      </c>
    </row>
    <row r="11329" spans="1:25" x14ac:dyDescent="0.3">
      <c r="A11329" s="2">
        <v>45983</v>
      </c>
      <c r="B11329" t="s">
        <v>78</v>
      </c>
      <c r="C11329">
        <v>1287</v>
      </c>
      <c r="D11329">
        <v>7</v>
      </c>
      <c r="E11329">
        <v>3.8690000000000002</v>
      </c>
      <c r="F11329">
        <v>0.54400000000000004</v>
      </c>
      <c r="G11329">
        <v>27.08</v>
      </c>
      <c r="H11329">
        <v>27.08</v>
      </c>
      <c r="I11329" t="s">
        <v>149</v>
      </c>
      <c r="J11329">
        <v>3</v>
      </c>
      <c r="K11329">
        <v>5</v>
      </c>
      <c r="L11329">
        <v>5</v>
      </c>
      <c r="M11329">
        <v>5</v>
      </c>
      <c r="N11329">
        <v>3</v>
      </c>
      <c r="O11329">
        <v>5</v>
      </c>
      <c r="P11329">
        <v>5</v>
      </c>
      <c r="Q11329">
        <v>5</v>
      </c>
      <c r="R11329">
        <v>93.64</v>
      </c>
      <c r="S11329">
        <v>155.4</v>
      </c>
      <c r="T11329">
        <v>155.4</v>
      </c>
      <c r="U11329">
        <v>155.4</v>
      </c>
      <c r="V11329">
        <v>17.425997429999999</v>
      </c>
      <c r="W11329">
        <v>17.425997429999999</v>
      </c>
      <c r="X11329">
        <v>5.7385524370000001</v>
      </c>
      <c r="Y11329">
        <v>5.7385524370000001</v>
      </c>
    </row>
    <row r="11330" spans="1:25" x14ac:dyDescent="0.3">
      <c r="A11330" s="2">
        <v>45983</v>
      </c>
      <c r="B11330" t="s">
        <v>17</v>
      </c>
      <c r="C11330">
        <v>2237</v>
      </c>
      <c r="D11330">
        <v>5</v>
      </c>
      <c r="E11330">
        <v>2.6280000000000001</v>
      </c>
      <c r="F11330">
        <v>0.224</v>
      </c>
      <c r="G11330">
        <v>13.14</v>
      </c>
      <c r="H11330">
        <v>13.14</v>
      </c>
      <c r="I11330" t="s">
        <v>149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X11330">
        <v>0</v>
      </c>
      <c r="Y11330">
        <v>0</v>
      </c>
    </row>
    <row r="11331" spans="1:25" x14ac:dyDescent="0.3">
      <c r="A11331" s="2">
        <v>45983</v>
      </c>
      <c r="B11331" t="s">
        <v>90</v>
      </c>
      <c r="C11331">
        <v>1831</v>
      </c>
      <c r="D11331">
        <v>5</v>
      </c>
      <c r="E11331">
        <v>3.75</v>
      </c>
      <c r="F11331">
        <v>0.27300000000000002</v>
      </c>
      <c r="G11331">
        <v>18.75</v>
      </c>
      <c r="H11331">
        <v>18.75</v>
      </c>
      <c r="I11331" t="s">
        <v>149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X11331">
        <v>0</v>
      </c>
      <c r="Y11331">
        <v>0</v>
      </c>
    </row>
    <row r="11332" spans="1:25" x14ac:dyDescent="0.3">
      <c r="A11332" s="2">
        <v>45983</v>
      </c>
      <c r="B11332" t="s">
        <v>88</v>
      </c>
      <c r="C11332">
        <v>2977</v>
      </c>
      <c r="D11332">
        <v>17</v>
      </c>
      <c r="E11332">
        <v>1.9890000000000001</v>
      </c>
      <c r="F11332">
        <v>0.57099999999999995</v>
      </c>
      <c r="G11332">
        <v>33.82</v>
      </c>
      <c r="H11332">
        <v>33.82</v>
      </c>
      <c r="I11332" t="s">
        <v>149</v>
      </c>
      <c r="J11332">
        <v>4</v>
      </c>
      <c r="K11332">
        <v>4</v>
      </c>
      <c r="L11332">
        <v>4</v>
      </c>
      <c r="M11332">
        <v>4</v>
      </c>
      <c r="N11332">
        <v>4</v>
      </c>
      <c r="O11332">
        <v>4</v>
      </c>
      <c r="P11332">
        <v>4</v>
      </c>
      <c r="Q11332">
        <v>4</v>
      </c>
      <c r="R11332">
        <v>117.35</v>
      </c>
      <c r="S11332">
        <v>117.35</v>
      </c>
      <c r="T11332">
        <v>117.35</v>
      </c>
      <c r="U11332">
        <v>117.35</v>
      </c>
      <c r="V11332">
        <v>28.819769919999999</v>
      </c>
      <c r="W11332">
        <v>28.819769919999999</v>
      </c>
      <c r="X11332">
        <v>3.4698403309999999</v>
      </c>
      <c r="Y11332">
        <v>3.4698403309999999</v>
      </c>
    </row>
    <row r="11333" spans="1:25" x14ac:dyDescent="0.3">
      <c r="A11333" s="2">
        <v>45983</v>
      </c>
      <c r="B11333" t="s">
        <v>80</v>
      </c>
      <c r="C11333">
        <v>1609</v>
      </c>
      <c r="D11333">
        <v>7</v>
      </c>
      <c r="E11333">
        <v>5.7590000000000003</v>
      </c>
      <c r="F11333">
        <v>0.435</v>
      </c>
      <c r="G11333">
        <v>40.31</v>
      </c>
      <c r="H11333">
        <v>40.31</v>
      </c>
      <c r="I11333" t="s">
        <v>149</v>
      </c>
      <c r="J11333">
        <v>2</v>
      </c>
      <c r="K11333">
        <v>2</v>
      </c>
      <c r="L11333">
        <v>2</v>
      </c>
      <c r="M11333">
        <v>2</v>
      </c>
      <c r="N11333">
        <v>2</v>
      </c>
      <c r="O11333">
        <v>2</v>
      </c>
      <c r="P11333">
        <v>2</v>
      </c>
      <c r="Q11333">
        <v>2</v>
      </c>
      <c r="R11333">
        <v>71.37</v>
      </c>
      <c r="S11333">
        <v>71.37</v>
      </c>
      <c r="T11333">
        <v>71.37</v>
      </c>
      <c r="U11333">
        <v>71.37</v>
      </c>
      <c r="V11333">
        <v>56.480313860000003</v>
      </c>
      <c r="W11333">
        <v>56.480313860000003</v>
      </c>
      <c r="X11333">
        <v>1.7705284050000001</v>
      </c>
      <c r="Y11333">
        <v>1.7705284050000001</v>
      </c>
    </row>
    <row r="11334" spans="1:25" x14ac:dyDescent="0.3">
      <c r="A11334" s="2">
        <v>45983</v>
      </c>
      <c r="B11334" t="s">
        <v>19</v>
      </c>
      <c r="C11334">
        <v>493</v>
      </c>
      <c r="D11334">
        <v>7</v>
      </c>
      <c r="E11334">
        <v>4.4059999999999997</v>
      </c>
      <c r="F11334">
        <v>1.42</v>
      </c>
      <c r="G11334">
        <v>30.84</v>
      </c>
      <c r="H11334">
        <v>30.84</v>
      </c>
      <c r="I11334" t="s">
        <v>149</v>
      </c>
      <c r="J11334">
        <v>4</v>
      </c>
      <c r="K11334">
        <v>4</v>
      </c>
      <c r="L11334">
        <v>4</v>
      </c>
      <c r="M11334">
        <v>4</v>
      </c>
      <c r="N11334">
        <v>4</v>
      </c>
      <c r="O11334">
        <v>4</v>
      </c>
      <c r="P11334">
        <v>4</v>
      </c>
      <c r="Q11334">
        <v>4</v>
      </c>
      <c r="R11334">
        <v>122.86</v>
      </c>
      <c r="S11334">
        <v>122.86</v>
      </c>
      <c r="T11334">
        <v>122.86</v>
      </c>
      <c r="U11334">
        <v>122.86</v>
      </c>
      <c r="V11334">
        <v>25.101741820000001</v>
      </c>
      <c r="W11334">
        <v>25.101741820000001</v>
      </c>
      <c r="X11334">
        <v>3.9837872889999999</v>
      </c>
      <c r="Y11334">
        <v>3.9837872889999999</v>
      </c>
    </row>
    <row r="11335" spans="1:25" x14ac:dyDescent="0.3">
      <c r="A11335" s="2">
        <v>45983</v>
      </c>
      <c r="B11335" t="s">
        <v>82</v>
      </c>
      <c r="C11335">
        <v>1733</v>
      </c>
      <c r="D11335">
        <v>8</v>
      </c>
      <c r="E11335">
        <v>2.774</v>
      </c>
      <c r="F11335">
        <v>0.46200000000000002</v>
      </c>
      <c r="G11335">
        <v>22.19</v>
      </c>
      <c r="H11335">
        <v>22.19</v>
      </c>
      <c r="I11335" t="s">
        <v>149</v>
      </c>
      <c r="J11335">
        <v>3</v>
      </c>
      <c r="K11335">
        <v>4</v>
      </c>
      <c r="L11335">
        <v>4</v>
      </c>
      <c r="M11335">
        <v>4</v>
      </c>
      <c r="N11335">
        <v>4</v>
      </c>
      <c r="O11335">
        <v>5</v>
      </c>
      <c r="P11335">
        <v>5</v>
      </c>
      <c r="Q11335">
        <v>5</v>
      </c>
      <c r="R11335">
        <v>128.13</v>
      </c>
      <c r="S11335">
        <v>156.62</v>
      </c>
      <c r="T11335">
        <v>156.62</v>
      </c>
      <c r="U11335">
        <v>156.62</v>
      </c>
      <c r="V11335">
        <v>14.168050060000001</v>
      </c>
      <c r="W11335">
        <v>14.168050060000001</v>
      </c>
      <c r="X11335">
        <v>7.0581342950000003</v>
      </c>
      <c r="Y11335">
        <v>7.0581342950000003</v>
      </c>
    </row>
    <row r="11336" spans="1:25" x14ac:dyDescent="0.3">
      <c r="A11336" s="2">
        <v>45983</v>
      </c>
      <c r="B11336" t="s">
        <v>94</v>
      </c>
      <c r="C11336">
        <v>1806</v>
      </c>
      <c r="D11336">
        <v>5</v>
      </c>
      <c r="E11336">
        <v>5.6459999999999999</v>
      </c>
      <c r="F11336">
        <v>0.27700000000000002</v>
      </c>
      <c r="G11336">
        <v>28.23</v>
      </c>
      <c r="H11336">
        <v>28.23</v>
      </c>
      <c r="I11336" t="s">
        <v>149</v>
      </c>
      <c r="J11336">
        <v>1</v>
      </c>
      <c r="K11336">
        <v>1</v>
      </c>
      <c r="L11336">
        <v>1</v>
      </c>
      <c r="M11336">
        <v>1</v>
      </c>
      <c r="N11336">
        <v>1</v>
      </c>
      <c r="O11336">
        <v>1</v>
      </c>
      <c r="P11336">
        <v>1</v>
      </c>
      <c r="Q11336">
        <v>1</v>
      </c>
      <c r="R11336">
        <v>27.49</v>
      </c>
      <c r="S11336">
        <v>27.49</v>
      </c>
      <c r="T11336">
        <v>27.49</v>
      </c>
      <c r="U11336">
        <v>27.49</v>
      </c>
      <c r="V11336">
        <v>102.69188800000001</v>
      </c>
      <c r="W11336">
        <v>102.69188800000001</v>
      </c>
      <c r="X11336">
        <v>0.97378675169999995</v>
      </c>
      <c r="Y11336">
        <v>0.97378675169999995</v>
      </c>
    </row>
    <row r="11337" spans="1:25" x14ac:dyDescent="0.3">
      <c r="A11337" s="2">
        <v>45983</v>
      </c>
      <c r="B11337" t="s">
        <v>96</v>
      </c>
      <c r="C11337">
        <v>1928</v>
      </c>
      <c r="D11337">
        <v>4</v>
      </c>
      <c r="E11337">
        <v>3.8879999999999999</v>
      </c>
      <c r="F11337">
        <v>0.20699999999999999</v>
      </c>
      <c r="G11337">
        <v>15.55</v>
      </c>
      <c r="H11337">
        <v>15.55</v>
      </c>
      <c r="I11337" t="s">
        <v>149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X11337">
        <v>0</v>
      </c>
      <c r="Y11337">
        <v>0</v>
      </c>
    </row>
    <row r="11338" spans="1:25" x14ac:dyDescent="0.3">
      <c r="A11338" s="2">
        <v>45983</v>
      </c>
      <c r="B11338" t="s">
        <v>11</v>
      </c>
      <c r="C11338">
        <v>1496</v>
      </c>
      <c r="D11338">
        <v>8</v>
      </c>
      <c r="E11338">
        <v>2.823</v>
      </c>
      <c r="F11338">
        <v>0.53500000000000003</v>
      </c>
      <c r="G11338">
        <v>22.58</v>
      </c>
      <c r="H11338">
        <v>22.58</v>
      </c>
      <c r="I11338" t="s">
        <v>149</v>
      </c>
      <c r="J11338">
        <v>1</v>
      </c>
      <c r="K11338">
        <v>1</v>
      </c>
      <c r="L11338">
        <v>1</v>
      </c>
      <c r="M11338">
        <v>1</v>
      </c>
      <c r="N11338">
        <v>1</v>
      </c>
      <c r="O11338">
        <v>1</v>
      </c>
      <c r="P11338">
        <v>1</v>
      </c>
      <c r="Q11338">
        <v>1</v>
      </c>
      <c r="R11338">
        <v>37.880000000000003</v>
      </c>
      <c r="S11338">
        <v>37.880000000000003</v>
      </c>
      <c r="T11338">
        <v>37.880000000000003</v>
      </c>
      <c r="U11338">
        <v>37.880000000000003</v>
      </c>
      <c r="V11338">
        <v>59.609292500000002</v>
      </c>
      <c r="W11338">
        <v>59.609292500000002</v>
      </c>
      <c r="X11338">
        <v>1.6775907880000001</v>
      </c>
      <c r="Y11338">
        <v>1.6775907880000001</v>
      </c>
    </row>
    <row r="11339" spans="1:25" x14ac:dyDescent="0.3">
      <c r="A11339" s="2">
        <v>45983</v>
      </c>
      <c r="B11339" t="s">
        <v>92</v>
      </c>
      <c r="C11339">
        <v>365</v>
      </c>
      <c r="D11339">
        <v>3</v>
      </c>
      <c r="E11339">
        <v>4.367</v>
      </c>
      <c r="F11339">
        <v>0.82199999999999995</v>
      </c>
      <c r="G11339">
        <v>13.1</v>
      </c>
      <c r="H11339">
        <v>13.1</v>
      </c>
      <c r="I11339" t="s">
        <v>149</v>
      </c>
      <c r="J11339">
        <v>2</v>
      </c>
      <c r="K11339">
        <v>2</v>
      </c>
      <c r="L11339">
        <v>2</v>
      </c>
      <c r="M11339">
        <v>2</v>
      </c>
      <c r="N11339">
        <v>2</v>
      </c>
      <c r="O11339">
        <v>2</v>
      </c>
      <c r="P11339">
        <v>2</v>
      </c>
      <c r="Q11339">
        <v>2</v>
      </c>
      <c r="R11339">
        <v>62.37</v>
      </c>
      <c r="S11339">
        <v>62.37</v>
      </c>
      <c r="T11339">
        <v>62.37</v>
      </c>
      <c r="U11339">
        <v>62.37</v>
      </c>
      <c r="V11339">
        <v>21.003687670000001</v>
      </c>
      <c r="W11339">
        <v>21.003687670000001</v>
      </c>
      <c r="X11339">
        <v>4.7610687020000002</v>
      </c>
      <c r="Y11339">
        <v>4.7610687020000002</v>
      </c>
    </row>
    <row r="11340" spans="1:25" x14ac:dyDescent="0.3">
      <c r="A11340" s="2">
        <v>45983</v>
      </c>
      <c r="B11340" t="s">
        <v>46</v>
      </c>
      <c r="C11340">
        <v>447</v>
      </c>
      <c r="D11340">
        <v>0</v>
      </c>
      <c r="F11340">
        <v>0</v>
      </c>
      <c r="G11340">
        <v>0</v>
      </c>
      <c r="H11340">
        <v>0</v>
      </c>
      <c r="I11340" t="s">
        <v>149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</row>
    <row r="11341" spans="1:25" x14ac:dyDescent="0.3">
      <c r="A11341" s="2">
        <v>45983</v>
      </c>
      <c r="B11341" t="s">
        <v>74</v>
      </c>
      <c r="C11341">
        <v>424</v>
      </c>
      <c r="D11341">
        <v>1</v>
      </c>
      <c r="E11341">
        <v>3.9</v>
      </c>
      <c r="F11341">
        <v>0.23599999999999999</v>
      </c>
      <c r="G11341">
        <v>3.9</v>
      </c>
      <c r="H11341">
        <v>3.9</v>
      </c>
      <c r="I11341" t="s">
        <v>149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X11341">
        <v>0</v>
      </c>
      <c r="Y11341">
        <v>0</v>
      </c>
    </row>
    <row r="11342" spans="1:25" x14ac:dyDescent="0.3">
      <c r="A11342" s="2">
        <v>45983</v>
      </c>
      <c r="B11342" t="s">
        <v>32</v>
      </c>
      <c r="C11342">
        <v>375</v>
      </c>
      <c r="D11342">
        <v>1</v>
      </c>
      <c r="E11342">
        <v>1.74</v>
      </c>
      <c r="F11342">
        <v>0.26700000000000002</v>
      </c>
      <c r="G11342">
        <v>1.74</v>
      </c>
      <c r="H11342">
        <v>1.74</v>
      </c>
      <c r="I11342" t="s">
        <v>149</v>
      </c>
      <c r="J11342">
        <v>1</v>
      </c>
      <c r="K11342">
        <v>1</v>
      </c>
      <c r="L11342">
        <v>1</v>
      </c>
      <c r="M11342">
        <v>1</v>
      </c>
      <c r="N11342">
        <v>1</v>
      </c>
      <c r="O11342">
        <v>1</v>
      </c>
      <c r="P11342">
        <v>1</v>
      </c>
      <c r="Q11342">
        <v>1</v>
      </c>
      <c r="R11342">
        <v>21.88</v>
      </c>
      <c r="S11342">
        <v>21.88</v>
      </c>
      <c r="T11342">
        <v>21.88</v>
      </c>
      <c r="U11342">
        <v>21.88</v>
      </c>
      <c r="V11342">
        <v>7.9524680070000002</v>
      </c>
      <c r="W11342">
        <v>7.9524680070000002</v>
      </c>
      <c r="X11342">
        <v>12.57471264</v>
      </c>
      <c r="Y11342">
        <v>12.57471264</v>
      </c>
    </row>
    <row r="11343" spans="1:25" x14ac:dyDescent="0.3">
      <c r="A11343" s="2">
        <v>45983</v>
      </c>
      <c r="B11343" t="s">
        <v>64</v>
      </c>
      <c r="C11343">
        <v>461</v>
      </c>
      <c r="D11343">
        <v>1</v>
      </c>
      <c r="E11343">
        <v>6.31</v>
      </c>
      <c r="F11343">
        <v>0.217</v>
      </c>
      <c r="G11343">
        <v>6.31</v>
      </c>
      <c r="H11343">
        <v>6.31</v>
      </c>
      <c r="I11343" t="s">
        <v>149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X11343">
        <v>0</v>
      </c>
      <c r="Y11343">
        <v>0</v>
      </c>
    </row>
    <row r="11344" spans="1:25" x14ac:dyDescent="0.3">
      <c r="A11344" s="2">
        <v>45983</v>
      </c>
      <c r="B11344" t="s">
        <v>72</v>
      </c>
      <c r="C11344">
        <v>222</v>
      </c>
      <c r="D11344">
        <v>0</v>
      </c>
      <c r="F11344">
        <v>0</v>
      </c>
      <c r="G11344">
        <v>0</v>
      </c>
      <c r="H11344">
        <v>0</v>
      </c>
      <c r="I11344" t="s">
        <v>149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</row>
    <row r="11345" spans="1:25" x14ac:dyDescent="0.3">
      <c r="A11345" s="2">
        <v>45983</v>
      </c>
      <c r="B11345" t="s">
        <v>106</v>
      </c>
      <c r="C11345">
        <v>159</v>
      </c>
      <c r="D11345">
        <v>0</v>
      </c>
      <c r="F11345">
        <v>0</v>
      </c>
      <c r="G11345">
        <v>0</v>
      </c>
      <c r="H11345">
        <v>0</v>
      </c>
      <c r="I11345" t="s">
        <v>149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</row>
    <row r="11346" spans="1:25" x14ac:dyDescent="0.3">
      <c r="A11346" s="2">
        <v>45983</v>
      </c>
      <c r="B11346" t="s">
        <v>54</v>
      </c>
      <c r="C11346">
        <v>442</v>
      </c>
      <c r="D11346">
        <v>3</v>
      </c>
      <c r="E11346">
        <v>2.97</v>
      </c>
      <c r="F11346">
        <v>0.67900000000000005</v>
      </c>
      <c r="G11346">
        <v>8.91</v>
      </c>
      <c r="H11346">
        <v>8.91</v>
      </c>
      <c r="I11346" t="s">
        <v>149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X11346">
        <v>0</v>
      </c>
      <c r="Y11346">
        <v>0</v>
      </c>
    </row>
    <row r="11347" spans="1:25" x14ac:dyDescent="0.3">
      <c r="A11347" s="2">
        <v>45983</v>
      </c>
      <c r="B11347" t="s">
        <v>82</v>
      </c>
      <c r="C11347">
        <v>332</v>
      </c>
      <c r="D11347">
        <v>1</v>
      </c>
      <c r="E11347">
        <v>2.2799999999999998</v>
      </c>
      <c r="F11347">
        <v>0.30099999999999999</v>
      </c>
      <c r="G11347">
        <v>2.2799999999999998</v>
      </c>
      <c r="H11347">
        <v>2.2799999999999998</v>
      </c>
      <c r="I11347" t="s">
        <v>149</v>
      </c>
      <c r="J11347">
        <v>1</v>
      </c>
      <c r="K11347">
        <v>1</v>
      </c>
      <c r="L11347">
        <v>1</v>
      </c>
      <c r="M11347">
        <v>1</v>
      </c>
      <c r="N11347">
        <v>1</v>
      </c>
      <c r="O11347">
        <v>1</v>
      </c>
      <c r="P11347">
        <v>1</v>
      </c>
      <c r="Q11347">
        <v>1</v>
      </c>
      <c r="R11347">
        <v>34.880000000000003</v>
      </c>
      <c r="S11347">
        <v>34.880000000000003</v>
      </c>
      <c r="T11347">
        <v>34.880000000000003</v>
      </c>
      <c r="U11347">
        <v>34.880000000000003</v>
      </c>
      <c r="V11347">
        <v>6.5366972480000003</v>
      </c>
      <c r="W11347">
        <v>6.5366972480000003</v>
      </c>
      <c r="X11347">
        <v>15.29824561</v>
      </c>
      <c r="Y11347">
        <v>15.29824561</v>
      </c>
    </row>
    <row r="11348" spans="1:25" x14ac:dyDescent="0.3">
      <c r="A11348" s="2">
        <v>45983</v>
      </c>
      <c r="B11348" t="s">
        <v>44</v>
      </c>
      <c r="C11348">
        <v>64</v>
      </c>
      <c r="D11348">
        <v>0</v>
      </c>
      <c r="F11348">
        <v>0</v>
      </c>
      <c r="G11348">
        <v>0</v>
      </c>
      <c r="H11348">
        <v>0</v>
      </c>
      <c r="I11348" t="s">
        <v>149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</row>
    <row r="11349" spans="1:25" x14ac:dyDescent="0.3">
      <c r="A11349" s="2">
        <v>45983</v>
      </c>
      <c r="B11349" t="s">
        <v>40</v>
      </c>
      <c r="C11349">
        <v>164</v>
      </c>
      <c r="D11349">
        <v>0</v>
      </c>
      <c r="F11349">
        <v>0</v>
      </c>
      <c r="G11349">
        <v>0</v>
      </c>
      <c r="H11349">
        <v>0</v>
      </c>
      <c r="I11349" t="s">
        <v>149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</row>
    <row r="11350" spans="1:25" x14ac:dyDescent="0.3">
      <c r="A11350" s="2">
        <v>45983</v>
      </c>
      <c r="B11350" t="s">
        <v>56</v>
      </c>
      <c r="C11350">
        <v>304</v>
      </c>
      <c r="D11350">
        <v>0</v>
      </c>
      <c r="F11350">
        <v>0</v>
      </c>
      <c r="G11350">
        <v>0</v>
      </c>
      <c r="H11350">
        <v>0</v>
      </c>
      <c r="I11350" t="s">
        <v>149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</row>
    <row r="11351" spans="1:25" x14ac:dyDescent="0.3">
      <c r="A11351" s="2">
        <v>45983</v>
      </c>
      <c r="B11351" t="s">
        <v>76</v>
      </c>
      <c r="C11351">
        <v>322</v>
      </c>
      <c r="D11351">
        <v>0</v>
      </c>
      <c r="F11351">
        <v>0</v>
      </c>
      <c r="G11351">
        <v>0</v>
      </c>
      <c r="H11351">
        <v>0</v>
      </c>
      <c r="I11351" t="s">
        <v>149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</row>
    <row r="11352" spans="1:25" x14ac:dyDescent="0.3">
      <c r="A11352" s="2">
        <v>45983</v>
      </c>
      <c r="B11352" t="s">
        <v>48</v>
      </c>
      <c r="C11352">
        <v>1672</v>
      </c>
      <c r="D11352">
        <v>8</v>
      </c>
      <c r="E11352">
        <v>3.0150000000000001</v>
      </c>
      <c r="F11352">
        <v>0.47799999999999998</v>
      </c>
      <c r="G11352">
        <v>24.12</v>
      </c>
      <c r="H11352">
        <v>24.12</v>
      </c>
      <c r="I11352" t="s">
        <v>149</v>
      </c>
      <c r="J11352">
        <v>1</v>
      </c>
      <c r="K11352">
        <v>1</v>
      </c>
      <c r="L11352">
        <v>1</v>
      </c>
      <c r="M11352">
        <v>1</v>
      </c>
      <c r="N11352">
        <v>1</v>
      </c>
      <c r="O11352">
        <v>1</v>
      </c>
      <c r="P11352">
        <v>1</v>
      </c>
      <c r="Q11352">
        <v>1</v>
      </c>
      <c r="R11352">
        <v>28.49</v>
      </c>
      <c r="S11352">
        <v>28.49</v>
      </c>
      <c r="T11352">
        <v>28.49</v>
      </c>
      <c r="U11352">
        <v>28.49</v>
      </c>
      <c r="V11352">
        <v>84.661284660000007</v>
      </c>
      <c r="W11352">
        <v>84.661284660000007</v>
      </c>
      <c r="X11352">
        <v>1.181177446</v>
      </c>
      <c r="Y11352">
        <v>1.181177446</v>
      </c>
    </row>
    <row r="11353" spans="1:25" x14ac:dyDescent="0.3">
      <c r="A11353" s="2">
        <v>45983</v>
      </c>
      <c r="B11353" t="s">
        <v>15</v>
      </c>
      <c r="C11353">
        <v>2860</v>
      </c>
      <c r="D11353">
        <v>13</v>
      </c>
      <c r="E11353">
        <v>3.5209999999999999</v>
      </c>
      <c r="F11353">
        <v>0.45500000000000002</v>
      </c>
      <c r="G11353">
        <v>45.77</v>
      </c>
      <c r="H11353">
        <v>45.77</v>
      </c>
      <c r="I11353" t="s">
        <v>149</v>
      </c>
      <c r="J11353">
        <v>5</v>
      </c>
      <c r="K11353">
        <v>5</v>
      </c>
      <c r="L11353">
        <v>5</v>
      </c>
      <c r="M11353">
        <v>5</v>
      </c>
      <c r="N11353">
        <v>5</v>
      </c>
      <c r="O11353">
        <v>5</v>
      </c>
      <c r="P11353">
        <v>5</v>
      </c>
      <c r="Q11353">
        <v>5</v>
      </c>
      <c r="R11353">
        <v>160.62</v>
      </c>
      <c r="S11353">
        <v>160.62</v>
      </c>
      <c r="T11353">
        <v>160.62</v>
      </c>
      <c r="U11353">
        <v>160.62</v>
      </c>
      <c r="V11353">
        <v>28.495828660000001</v>
      </c>
      <c r="W11353">
        <v>28.495828660000001</v>
      </c>
      <c r="X11353">
        <v>3.5092855580000002</v>
      </c>
      <c r="Y11353">
        <v>3.5092855580000002</v>
      </c>
    </row>
    <row r="11354" spans="1:25" x14ac:dyDescent="0.3">
      <c r="A11354" s="2">
        <v>45983</v>
      </c>
      <c r="B11354" t="s">
        <v>24</v>
      </c>
      <c r="C11354">
        <v>2631</v>
      </c>
      <c r="D11354">
        <v>9</v>
      </c>
      <c r="E11354">
        <v>2.0230000000000001</v>
      </c>
      <c r="F11354">
        <v>0.34200000000000003</v>
      </c>
      <c r="G11354">
        <v>18.21</v>
      </c>
      <c r="H11354">
        <v>18.21</v>
      </c>
      <c r="I11354" t="s">
        <v>149</v>
      </c>
      <c r="J11354">
        <v>6</v>
      </c>
      <c r="K11354">
        <v>6</v>
      </c>
      <c r="L11354">
        <v>6</v>
      </c>
      <c r="M11354">
        <v>6</v>
      </c>
      <c r="N11354">
        <v>6</v>
      </c>
      <c r="O11354">
        <v>6</v>
      </c>
      <c r="P11354">
        <v>6</v>
      </c>
      <c r="Q11354">
        <v>6</v>
      </c>
      <c r="R11354">
        <v>144.69999999999999</v>
      </c>
      <c r="S11354">
        <v>144.69999999999999</v>
      </c>
      <c r="T11354">
        <v>144.69999999999999</v>
      </c>
      <c r="U11354">
        <v>144.69999999999999</v>
      </c>
      <c r="V11354">
        <v>12.584657910000001</v>
      </c>
      <c r="W11354">
        <v>12.584657910000001</v>
      </c>
      <c r="X11354">
        <v>7.9461834160000002</v>
      </c>
      <c r="Y11354">
        <v>7.9461834160000002</v>
      </c>
    </row>
    <row r="11355" spans="1:25" x14ac:dyDescent="0.3">
      <c r="A11355" s="2">
        <v>45983</v>
      </c>
      <c r="B11355" t="s">
        <v>108</v>
      </c>
      <c r="C11355">
        <v>198</v>
      </c>
      <c r="D11355">
        <v>0</v>
      </c>
      <c r="F11355">
        <v>0</v>
      </c>
      <c r="G11355">
        <v>0</v>
      </c>
      <c r="H11355">
        <v>0</v>
      </c>
      <c r="I11355" t="s">
        <v>149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</row>
    <row r="11356" spans="1:25" x14ac:dyDescent="0.3">
      <c r="A11356" s="2">
        <v>45983</v>
      </c>
      <c r="B11356" t="s">
        <v>62</v>
      </c>
      <c r="C11356">
        <v>383</v>
      </c>
      <c r="D11356">
        <v>4</v>
      </c>
      <c r="E11356">
        <v>3.32</v>
      </c>
      <c r="F11356">
        <v>1.044</v>
      </c>
      <c r="G11356">
        <v>13.28</v>
      </c>
      <c r="H11356">
        <v>13.28</v>
      </c>
      <c r="I11356" t="s">
        <v>149</v>
      </c>
      <c r="J11356">
        <v>1</v>
      </c>
      <c r="K11356">
        <v>1</v>
      </c>
      <c r="L11356">
        <v>1</v>
      </c>
      <c r="M11356">
        <v>1</v>
      </c>
      <c r="N11356">
        <v>1</v>
      </c>
      <c r="O11356">
        <v>1</v>
      </c>
      <c r="P11356">
        <v>1</v>
      </c>
      <c r="Q11356">
        <v>1</v>
      </c>
      <c r="R11356">
        <v>36.49</v>
      </c>
      <c r="S11356">
        <v>36.49</v>
      </c>
      <c r="T11356">
        <v>36.49</v>
      </c>
      <c r="U11356">
        <v>36.49</v>
      </c>
      <c r="V11356">
        <v>36.393532469999997</v>
      </c>
      <c r="W11356">
        <v>36.393532469999997</v>
      </c>
      <c r="X11356">
        <v>2.7477409640000001</v>
      </c>
      <c r="Y11356">
        <v>2.7477409640000001</v>
      </c>
    </row>
    <row r="11357" spans="1:25" x14ac:dyDescent="0.3">
      <c r="A11357" s="2">
        <v>45983</v>
      </c>
      <c r="B11357" t="s">
        <v>80</v>
      </c>
      <c r="C11357">
        <v>257</v>
      </c>
      <c r="D11357">
        <v>0</v>
      </c>
      <c r="F11357">
        <v>0</v>
      </c>
      <c r="G11357">
        <v>0</v>
      </c>
      <c r="H11357">
        <v>0</v>
      </c>
      <c r="I11357" t="s">
        <v>149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</row>
    <row r="11358" spans="1:25" x14ac:dyDescent="0.3">
      <c r="A11358" s="2">
        <v>45983</v>
      </c>
      <c r="B11358" t="s">
        <v>38</v>
      </c>
      <c r="C11358">
        <v>148</v>
      </c>
      <c r="D11358">
        <v>2</v>
      </c>
      <c r="E11358">
        <v>4.17</v>
      </c>
      <c r="F11358">
        <v>1.351</v>
      </c>
      <c r="G11358">
        <v>8.34</v>
      </c>
      <c r="H11358">
        <v>8.34</v>
      </c>
      <c r="I11358" t="s">
        <v>149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X11358">
        <v>0</v>
      </c>
      <c r="Y11358">
        <v>0</v>
      </c>
    </row>
    <row r="11359" spans="1:25" x14ac:dyDescent="0.3">
      <c r="A11359" s="2">
        <v>45983</v>
      </c>
      <c r="B11359" t="s">
        <v>84</v>
      </c>
      <c r="C11359">
        <v>248</v>
      </c>
      <c r="D11359">
        <v>1</v>
      </c>
      <c r="E11359">
        <v>2.0299999999999998</v>
      </c>
      <c r="F11359">
        <v>0.40300000000000002</v>
      </c>
      <c r="G11359">
        <v>2.0299999999999998</v>
      </c>
      <c r="H11359">
        <v>2.0299999999999998</v>
      </c>
      <c r="I11359" t="s">
        <v>149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X11359">
        <v>0</v>
      </c>
      <c r="Y11359">
        <v>0</v>
      </c>
    </row>
    <row r="11360" spans="1:25" x14ac:dyDescent="0.3">
      <c r="A11360" s="2">
        <v>45983</v>
      </c>
      <c r="B11360" t="s">
        <v>42</v>
      </c>
      <c r="C11360">
        <v>138</v>
      </c>
      <c r="D11360">
        <v>0</v>
      </c>
      <c r="F11360">
        <v>0</v>
      </c>
      <c r="G11360">
        <v>0</v>
      </c>
      <c r="H11360">
        <v>0</v>
      </c>
      <c r="I11360" t="s">
        <v>149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</row>
    <row r="11361" spans="1:25" x14ac:dyDescent="0.3">
      <c r="A11361" s="2">
        <v>45983</v>
      </c>
      <c r="B11361" t="s">
        <v>11</v>
      </c>
      <c r="C11361">
        <v>101</v>
      </c>
      <c r="D11361">
        <v>1</v>
      </c>
      <c r="E11361">
        <v>2.96</v>
      </c>
      <c r="F11361">
        <v>0.99</v>
      </c>
      <c r="G11361">
        <v>2.96</v>
      </c>
      <c r="H11361">
        <v>2.96</v>
      </c>
      <c r="I11361" t="s">
        <v>149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X11361">
        <v>0</v>
      </c>
      <c r="Y11361">
        <v>0</v>
      </c>
    </row>
    <row r="11362" spans="1:25" x14ac:dyDescent="0.3">
      <c r="A11362" s="2">
        <v>45983</v>
      </c>
      <c r="B11362" t="s">
        <v>102</v>
      </c>
      <c r="C11362">
        <v>338</v>
      </c>
      <c r="D11362">
        <v>0</v>
      </c>
      <c r="F11362">
        <v>0</v>
      </c>
      <c r="G11362">
        <v>0</v>
      </c>
      <c r="H11362">
        <v>0</v>
      </c>
      <c r="I11362" t="s">
        <v>149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</row>
    <row r="11363" spans="1:25" x14ac:dyDescent="0.3">
      <c r="A11363" s="2">
        <v>45983</v>
      </c>
      <c r="B11363" t="s">
        <v>98</v>
      </c>
      <c r="C11363">
        <v>1745</v>
      </c>
      <c r="D11363">
        <v>11</v>
      </c>
      <c r="E11363">
        <v>2.915</v>
      </c>
      <c r="F11363">
        <v>0.63</v>
      </c>
      <c r="G11363">
        <v>32.06</v>
      </c>
      <c r="H11363">
        <v>32.06</v>
      </c>
      <c r="I11363" t="s">
        <v>149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X11363">
        <v>0</v>
      </c>
      <c r="Y11363">
        <v>0</v>
      </c>
    </row>
    <row r="11364" spans="1:25" x14ac:dyDescent="0.3">
      <c r="A11364" s="2">
        <v>45983</v>
      </c>
      <c r="B11364" t="s">
        <v>104</v>
      </c>
      <c r="C11364">
        <v>255</v>
      </c>
      <c r="D11364">
        <v>3</v>
      </c>
      <c r="E11364">
        <v>2.2400000000000002</v>
      </c>
      <c r="F11364">
        <v>1.1759999999999999</v>
      </c>
      <c r="G11364">
        <v>6.72</v>
      </c>
      <c r="H11364">
        <v>6.72</v>
      </c>
      <c r="I11364" t="s">
        <v>149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X11364">
        <v>0</v>
      </c>
      <c r="Y11364">
        <v>0</v>
      </c>
    </row>
    <row r="11365" spans="1:25" x14ac:dyDescent="0.3">
      <c r="A11365" s="2">
        <v>45983</v>
      </c>
      <c r="B11365" t="s">
        <v>100</v>
      </c>
      <c r="C11365">
        <v>868</v>
      </c>
      <c r="D11365">
        <v>6</v>
      </c>
      <c r="E11365">
        <v>2.2229999999999999</v>
      </c>
      <c r="F11365">
        <v>0.69099999999999995</v>
      </c>
      <c r="G11365">
        <v>13.34</v>
      </c>
      <c r="H11365">
        <v>13.34</v>
      </c>
      <c r="I11365" t="s">
        <v>149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X11365">
        <v>0</v>
      </c>
      <c r="Y11365">
        <v>0</v>
      </c>
    </row>
    <row r="11366" spans="1:25" x14ac:dyDescent="0.3">
      <c r="A11366" s="2">
        <v>45983</v>
      </c>
      <c r="B11366" t="s">
        <v>38</v>
      </c>
      <c r="C11366">
        <v>8</v>
      </c>
      <c r="D11366">
        <v>1</v>
      </c>
      <c r="E11366">
        <v>2.73</v>
      </c>
      <c r="F11366">
        <v>12.5</v>
      </c>
      <c r="G11366">
        <v>2.73</v>
      </c>
      <c r="H11366">
        <v>2.73</v>
      </c>
      <c r="I11366" t="s">
        <v>149</v>
      </c>
      <c r="J11366">
        <v>3</v>
      </c>
      <c r="K11366">
        <v>3</v>
      </c>
      <c r="L11366">
        <v>3</v>
      </c>
      <c r="M11366">
        <v>3</v>
      </c>
      <c r="N11366">
        <v>3</v>
      </c>
      <c r="O11366">
        <v>3</v>
      </c>
      <c r="P11366">
        <v>3</v>
      </c>
      <c r="Q11366">
        <v>3</v>
      </c>
      <c r="R11366">
        <v>76.64</v>
      </c>
      <c r="S11366">
        <v>76.64</v>
      </c>
      <c r="T11366">
        <v>76.64</v>
      </c>
      <c r="U11366">
        <v>76.64</v>
      </c>
      <c r="V11366">
        <v>3.5621085589999999</v>
      </c>
      <c r="W11366">
        <v>3.5621085589999999</v>
      </c>
      <c r="X11366">
        <v>28.07326007</v>
      </c>
      <c r="Y11366">
        <v>28.07326007</v>
      </c>
    </row>
    <row r="11367" spans="1:25" x14ac:dyDescent="0.3">
      <c r="A11367" s="2">
        <v>45983</v>
      </c>
      <c r="B11367" t="s">
        <v>42</v>
      </c>
      <c r="C11367">
        <v>43</v>
      </c>
      <c r="D11367">
        <v>1</v>
      </c>
      <c r="E11367">
        <v>2.88</v>
      </c>
      <c r="F11367">
        <v>2.3260000000000001</v>
      </c>
      <c r="G11367">
        <v>2.88</v>
      </c>
      <c r="H11367">
        <v>2.88</v>
      </c>
      <c r="I11367" t="s">
        <v>149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X11367">
        <v>0</v>
      </c>
      <c r="Y11367">
        <v>0</v>
      </c>
    </row>
    <row r="11368" spans="1:25" x14ac:dyDescent="0.3">
      <c r="A11368" s="2">
        <v>45983</v>
      </c>
      <c r="B11368" t="s">
        <v>50</v>
      </c>
      <c r="C11368">
        <v>1</v>
      </c>
      <c r="D11368">
        <v>0</v>
      </c>
      <c r="F11368">
        <v>0</v>
      </c>
      <c r="G11368">
        <v>0</v>
      </c>
      <c r="H11368">
        <v>0</v>
      </c>
      <c r="I11368" t="s">
        <v>149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</row>
    <row r="11369" spans="1:25" x14ac:dyDescent="0.3">
      <c r="A11369" s="2">
        <v>45983</v>
      </c>
      <c r="B11369" t="s">
        <v>72</v>
      </c>
      <c r="C11369">
        <v>517</v>
      </c>
      <c r="D11369">
        <v>5</v>
      </c>
      <c r="E11369">
        <v>4.4459999999999997</v>
      </c>
      <c r="F11369">
        <v>0.96699999999999997</v>
      </c>
      <c r="G11369">
        <v>22.23</v>
      </c>
      <c r="H11369">
        <v>22.23</v>
      </c>
      <c r="I11369" t="s">
        <v>149</v>
      </c>
      <c r="J11369">
        <v>2</v>
      </c>
      <c r="K11369">
        <v>2</v>
      </c>
      <c r="L11369">
        <v>2</v>
      </c>
      <c r="M11369">
        <v>2</v>
      </c>
      <c r="N11369">
        <v>2</v>
      </c>
      <c r="O11369">
        <v>2</v>
      </c>
      <c r="P11369">
        <v>2</v>
      </c>
      <c r="Q11369">
        <v>2</v>
      </c>
      <c r="R11369">
        <v>73.959999999999994</v>
      </c>
      <c r="S11369">
        <v>73.959999999999994</v>
      </c>
      <c r="T11369">
        <v>73.959999999999994</v>
      </c>
      <c r="U11369">
        <v>73.959999999999994</v>
      </c>
      <c r="V11369">
        <v>30.056787450000002</v>
      </c>
      <c r="W11369">
        <v>30.056787450000002</v>
      </c>
      <c r="X11369">
        <v>3.3270355380000001</v>
      </c>
      <c r="Y11369">
        <v>3.3270355380000001</v>
      </c>
    </row>
    <row r="11370" spans="1:25" x14ac:dyDescent="0.3">
      <c r="A11370" s="2">
        <v>45983</v>
      </c>
      <c r="B11370" t="s">
        <v>84</v>
      </c>
      <c r="C11370">
        <v>8</v>
      </c>
      <c r="D11370">
        <v>1</v>
      </c>
      <c r="E11370">
        <v>1.79</v>
      </c>
      <c r="F11370">
        <v>12.5</v>
      </c>
      <c r="G11370">
        <v>1.79</v>
      </c>
      <c r="H11370">
        <v>1.79</v>
      </c>
      <c r="I11370" t="s">
        <v>149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X11370">
        <v>0</v>
      </c>
      <c r="Y11370">
        <v>0</v>
      </c>
    </row>
    <row r="11371" spans="1:25" x14ac:dyDescent="0.3">
      <c r="A11371" s="2">
        <v>45983</v>
      </c>
      <c r="B11371" t="s">
        <v>68</v>
      </c>
      <c r="C11371">
        <v>1134</v>
      </c>
      <c r="D11371">
        <v>7</v>
      </c>
      <c r="E11371">
        <v>4.3390000000000004</v>
      </c>
      <c r="F11371">
        <v>0.61699999999999999</v>
      </c>
      <c r="G11371">
        <v>30.37</v>
      </c>
      <c r="H11371">
        <v>30.37</v>
      </c>
      <c r="I11371" t="s">
        <v>149</v>
      </c>
      <c r="J11371">
        <v>6</v>
      </c>
      <c r="K11371">
        <v>6</v>
      </c>
      <c r="L11371">
        <v>6</v>
      </c>
      <c r="M11371">
        <v>6</v>
      </c>
      <c r="N11371">
        <v>8</v>
      </c>
      <c r="O11371">
        <v>8</v>
      </c>
      <c r="P11371">
        <v>8</v>
      </c>
      <c r="Q11371">
        <v>8</v>
      </c>
      <c r="R11371">
        <v>247.48</v>
      </c>
      <c r="S11371">
        <v>247.48</v>
      </c>
      <c r="T11371">
        <v>247.48</v>
      </c>
      <c r="U11371">
        <v>247.48</v>
      </c>
      <c r="V11371">
        <v>12.27169872</v>
      </c>
      <c r="W11371">
        <v>12.27169872</v>
      </c>
      <c r="X11371">
        <v>8.1488310829999993</v>
      </c>
      <c r="Y11371">
        <v>8.1488310829999993</v>
      </c>
    </row>
    <row r="11372" spans="1:25" x14ac:dyDescent="0.3">
      <c r="A11372" s="2">
        <v>45983</v>
      </c>
      <c r="B11372" t="s">
        <v>64</v>
      </c>
      <c r="C11372">
        <v>433</v>
      </c>
      <c r="D11372">
        <v>0</v>
      </c>
      <c r="F11372">
        <v>0</v>
      </c>
      <c r="G11372">
        <v>0</v>
      </c>
      <c r="H11372">
        <v>0</v>
      </c>
      <c r="I11372" t="s">
        <v>149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</row>
    <row r="11373" spans="1:25" x14ac:dyDescent="0.3">
      <c r="A11373" s="2">
        <v>45983</v>
      </c>
      <c r="B11373" t="s">
        <v>26</v>
      </c>
      <c r="C11373">
        <v>192</v>
      </c>
      <c r="D11373">
        <v>0</v>
      </c>
      <c r="F11373">
        <v>0</v>
      </c>
      <c r="G11373">
        <v>0</v>
      </c>
      <c r="H11373">
        <v>0</v>
      </c>
      <c r="I11373" t="s">
        <v>149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</row>
    <row r="11374" spans="1:25" x14ac:dyDescent="0.3">
      <c r="A11374" s="2">
        <v>45983</v>
      </c>
      <c r="B11374" t="s">
        <v>15</v>
      </c>
      <c r="C11374">
        <v>287</v>
      </c>
      <c r="D11374">
        <v>0</v>
      </c>
      <c r="F11374">
        <v>0</v>
      </c>
      <c r="G11374">
        <v>0</v>
      </c>
      <c r="H11374">
        <v>0</v>
      </c>
      <c r="I11374" t="s">
        <v>149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</row>
    <row r="11375" spans="1:25" x14ac:dyDescent="0.3">
      <c r="A11375" s="2">
        <v>45983</v>
      </c>
      <c r="B11375" t="s">
        <v>36</v>
      </c>
      <c r="C11375">
        <v>100</v>
      </c>
      <c r="D11375">
        <v>0</v>
      </c>
      <c r="F11375">
        <v>0</v>
      </c>
      <c r="G11375">
        <v>0</v>
      </c>
      <c r="H11375">
        <v>0</v>
      </c>
      <c r="I11375" t="s">
        <v>149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</row>
    <row r="11376" spans="1:25" x14ac:dyDescent="0.3">
      <c r="A11376" s="2">
        <v>45983</v>
      </c>
      <c r="B11376" t="s">
        <v>78</v>
      </c>
      <c r="C11376">
        <v>308</v>
      </c>
      <c r="D11376">
        <v>0</v>
      </c>
      <c r="F11376">
        <v>0</v>
      </c>
      <c r="G11376">
        <v>0</v>
      </c>
      <c r="H11376">
        <v>0</v>
      </c>
      <c r="I11376" t="s">
        <v>149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</row>
    <row r="11377" spans="1:25" x14ac:dyDescent="0.3">
      <c r="A11377" s="2">
        <v>45983</v>
      </c>
      <c r="B11377" t="s">
        <v>21</v>
      </c>
      <c r="C11377">
        <v>1643</v>
      </c>
      <c r="D11377">
        <v>10</v>
      </c>
      <c r="E11377">
        <v>2.105</v>
      </c>
      <c r="F11377">
        <v>0.60899999999999999</v>
      </c>
      <c r="G11377">
        <v>21.05</v>
      </c>
      <c r="H11377">
        <v>21.05</v>
      </c>
      <c r="I11377" t="s">
        <v>149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X11377">
        <v>0</v>
      </c>
      <c r="Y11377">
        <v>0</v>
      </c>
    </row>
    <row r="11378" spans="1:25" x14ac:dyDescent="0.3">
      <c r="A11378" s="2">
        <v>45983</v>
      </c>
      <c r="B11378" t="s">
        <v>52</v>
      </c>
      <c r="C11378">
        <v>0</v>
      </c>
      <c r="D11378">
        <v>0</v>
      </c>
      <c r="G11378">
        <v>0</v>
      </c>
      <c r="H11378">
        <v>0</v>
      </c>
      <c r="I11378" t="s">
        <v>149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</row>
    <row r="11379" spans="1:25" x14ac:dyDescent="0.3">
      <c r="A11379" s="2">
        <v>45983</v>
      </c>
      <c r="B11379" t="s">
        <v>94</v>
      </c>
      <c r="C11379">
        <v>311</v>
      </c>
      <c r="D11379">
        <v>2</v>
      </c>
      <c r="E11379">
        <v>4.62</v>
      </c>
      <c r="F11379">
        <v>0.64300000000000002</v>
      </c>
      <c r="G11379">
        <v>9.24</v>
      </c>
      <c r="H11379">
        <v>9.24</v>
      </c>
      <c r="I11379" t="s">
        <v>149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X11379">
        <v>0</v>
      </c>
      <c r="Y11379">
        <v>0</v>
      </c>
    </row>
    <row r="11380" spans="1:25" x14ac:dyDescent="0.3">
      <c r="A11380" s="2">
        <v>45983</v>
      </c>
      <c r="B11380" t="s">
        <v>17</v>
      </c>
      <c r="C11380">
        <v>21</v>
      </c>
      <c r="D11380">
        <v>1</v>
      </c>
      <c r="E11380">
        <v>0.96</v>
      </c>
      <c r="F11380">
        <v>4.7619999999999996</v>
      </c>
      <c r="G11380">
        <v>0.96</v>
      </c>
      <c r="H11380">
        <v>0.96</v>
      </c>
      <c r="I11380" t="s">
        <v>149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X11380">
        <v>0</v>
      </c>
      <c r="Y11380">
        <v>0</v>
      </c>
    </row>
    <row r="11381" spans="1:25" x14ac:dyDescent="0.3">
      <c r="A11381" s="2">
        <v>45983</v>
      </c>
      <c r="B11381" t="s">
        <v>17</v>
      </c>
      <c r="C11381">
        <v>94</v>
      </c>
      <c r="D11381">
        <v>0</v>
      </c>
      <c r="F11381">
        <v>0</v>
      </c>
      <c r="G11381">
        <v>0</v>
      </c>
      <c r="H11381">
        <v>0</v>
      </c>
      <c r="I11381" t="s">
        <v>149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</row>
    <row r="11382" spans="1:25" x14ac:dyDescent="0.3">
      <c r="A11382" s="2">
        <v>45983</v>
      </c>
      <c r="B11382" t="s">
        <v>17</v>
      </c>
      <c r="C11382">
        <v>139</v>
      </c>
      <c r="D11382">
        <v>1</v>
      </c>
      <c r="E11382">
        <v>0.75</v>
      </c>
      <c r="F11382">
        <v>0.71899999999999997</v>
      </c>
      <c r="G11382">
        <v>0.75</v>
      </c>
      <c r="H11382">
        <v>0.75</v>
      </c>
      <c r="I11382" t="s">
        <v>149</v>
      </c>
      <c r="J11382">
        <v>1</v>
      </c>
      <c r="K11382">
        <v>1</v>
      </c>
      <c r="L11382">
        <v>1</v>
      </c>
      <c r="M11382">
        <v>1</v>
      </c>
      <c r="N11382">
        <v>1</v>
      </c>
      <c r="O11382">
        <v>1</v>
      </c>
      <c r="P11382">
        <v>1</v>
      </c>
      <c r="Q11382">
        <v>1</v>
      </c>
      <c r="R11382">
        <v>19.489999999999998</v>
      </c>
      <c r="S11382">
        <v>19.489999999999998</v>
      </c>
      <c r="T11382">
        <v>19.489999999999998</v>
      </c>
      <c r="U11382">
        <v>19.489999999999998</v>
      </c>
      <c r="V11382">
        <v>3.8481272450000001</v>
      </c>
      <c r="W11382">
        <v>3.8481272450000001</v>
      </c>
      <c r="X11382">
        <v>25.986666670000002</v>
      </c>
      <c r="Y11382">
        <v>25.986666670000002</v>
      </c>
    </row>
    <row r="11383" spans="1:25" x14ac:dyDescent="0.3">
      <c r="A11383" s="2">
        <v>45983</v>
      </c>
      <c r="B11383" t="s">
        <v>17</v>
      </c>
      <c r="C11383">
        <v>48</v>
      </c>
      <c r="D11383">
        <v>0</v>
      </c>
      <c r="F11383">
        <v>0</v>
      </c>
      <c r="G11383">
        <v>0</v>
      </c>
      <c r="H11383">
        <v>0</v>
      </c>
      <c r="I11383" t="s">
        <v>149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</row>
    <row r="11384" spans="1:25" x14ac:dyDescent="0.3">
      <c r="A11384" s="2">
        <v>45983</v>
      </c>
      <c r="B11384" t="s">
        <v>52</v>
      </c>
      <c r="C11384">
        <v>887</v>
      </c>
      <c r="D11384">
        <v>13</v>
      </c>
      <c r="E11384">
        <v>0.95299999999999996</v>
      </c>
      <c r="F11384">
        <v>1.466</v>
      </c>
      <c r="G11384">
        <v>12.39</v>
      </c>
      <c r="H11384">
        <v>12.39</v>
      </c>
      <c r="I11384" t="s">
        <v>149</v>
      </c>
      <c r="J11384">
        <v>3</v>
      </c>
      <c r="K11384">
        <v>3</v>
      </c>
      <c r="L11384">
        <v>3</v>
      </c>
      <c r="M11384">
        <v>3</v>
      </c>
      <c r="N11384">
        <v>3</v>
      </c>
      <c r="O11384">
        <v>3</v>
      </c>
      <c r="P11384">
        <v>3</v>
      </c>
      <c r="Q11384">
        <v>3</v>
      </c>
      <c r="R11384">
        <v>68.739999999999995</v>
      </c>
      <c r="S11384">
        <v>68.739999999999995</v>
      </c>
      <c r="T11384">
        <v>68.739999999999995</v>
      </c>
      <c r="U11384">
        <v>68.739999999999995</v>
      </c>
      <c r="V11384">
        <v>18.024439919999999</v>
      </c>
      <c r="W11384">
        <v>18.024439919999999</v>
      </c>
      <c r="X11384">
        <v>5.5480225990000003</v>
      </c>
      <c r="Y11384">
        <v>5.5480225990000003</v>
      </c>
    </row>
    <row r="11385" spans="1:25" x14ac:dyDescent="0.3">
      <c r="A11385" s="2">
        <v>45983</v>
      </c>
      <c r="B11385" t="s">
        <v>52</v>
      </c>
      <c r="C11385">
        <v>898</v>
      </c>
      <c r="D11385">
        <v>8</v>
      </c>
      <c r="E11385">
        <v>0.65600000000000003</v>
      </c>
      <c r="F11385">
        <v>0.89100000000000001</v>
      </c>
      <c r="G11385">
        <v>5.25</v>
      </c>
      <c r="H11385">
        <v>5.25</v>
      </c>
      <c r="I11385" t="s">
        <v>149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X11385">
        <v>0</v>
      </c>
      <c r="Y11385">
        <v>0</v>
      </c>
    </row>
    <row r="11386" spans="1:25" x14ac:dyDescent="0.3">
      <c r="A11386" s="2">
        <v>45983</v>
      </c>
      <c r="B11386" t="s">
        <v>52</v>
      </c>
      <c r="C11386">
        <v>573</v>
      </c>
      <c r="D11386">
        <v>12</v>
      </c>
      <c r="E11386">
        <v>0.746</v>
      </c>
      <c r="F11386">
        <v>2.0939999999999999</v>
      </c>
      <c r="G11386">
        <v>8.9499999999999993</v>
      </c>
      <c r="H11386">
        <v>8.9499999999999993</v>
      </c>
      <c r="I11386" t="s">
        <v>149</v>
      </c>
      <c r="J11386">
        <v>2</v>
      </c>
      <c r="K11386">
        <v>2</v>
      </c>
      <c r="L11386">
        <v>2</v>
      </c>
      <c r="M11386">
        <v>2</v>
      </c>
      <c r="N11386">
        <v>2</v>
      </c>
      <c r="O11386">
        <v>2</v>
      </c>
      <c r="P11386">
        <v>2</v>
      </c>
      <c r="Q11386">
        <v>2</v>
      </c>
      <c r="R11386">
        <v>39.76</v>
      </c>
      <c r="S11386">
        <v>39.76</v>
      </c>
      <c r="T11386">
        <v>39.76</v>
      </c>
      <c r="U11386">
        <v>39.76</v>
      </c>
      <c r="V11386">
        <v>22.510060360000001</v>
      </c>
      <c r="W11386">
        <v>22.510060360000001</v>
      </c>
      <c r="X11386">
        <v>4.4424581009999997</v>
      </c>
      <c r="Y11386">
        <v>4.4424581009999997</v>
      </c>
    </row>
    <row r="11387" spans="1:25" x14ac:dyDescent="0.3">
      <c r="A11387" s="2">
        <v>45983</v>
      </c>
      <c r="B11387" t="s">
        <v>52</v>
      </c>
      <c r="C11387">
        <v>2064</v>
      </c>
      <c r="D11387">
        <v>24</v>
      </c>
      <c r="E11387">
        <v>0.32200000000000001</v>
      </c>
      <c r="F11387">
        <v>1.163</v>
      </c>
      <c r="G11387">
        <v>7.72</v>
      </c>
      <c r="H11387">
        <v>7.72</v>
      </c>
      <c r="I11387" t="s">
        <v>149</v>
      </c>
      <c r="J11387">
        <v>1</v>
      </c>
      <c r="K11387">
        <v>2</v>
      </c>
      <c r="L11387">
        <v>2</v>
      </c>
      <c r="M11387">
        <v>2</v>
      </c>
      <c r="N11387">
        <v>1</v>
      </c>
      <c r="O11387">
        <v>2</v>
      </c>
      <c r="P11387">
        <v>2</v>
      </c>
      <c r="Q11387">
        <v>2</v>
      </c>
      <c r="R11387">
        <v>12.49</v>
      </c>
      <c r="S11387">
        <v>26.37</v>
      </c>
      <c r="T11387">
        <v>26.37</v>
      </c>
      <c r="U11387">
        <v>26.37</v>
      </c>
      <c r="V11387">
        <v>29.275692070000002</v>
      </c>
      <c r="W11387">
        <v>29.275692070000002</v>
      </c>
      <c r="X11387">
        <v>3.4158031090000001</v>
      </c>
      <c r="Y11387">
        <v>3.4158031090000001</v>
      </c>
    </row>
    <row r="11388" spans="1:25" x14ac:dyDescent="0.3">
      <c r="A11388" s="2">
        <v>45983</v>
      </c>
      <c r="B11388" t="s">
        <v>112</v>
      </c>
      <c r="C11388">
        <v>156</v>
      </c>
      <c r="D11388">
        <v>2</v>
      </c>
      <c r="E11388">
        <v>1.38</v>
      </c>
      <c r="F11388">
        <v>1.282</v>
      </c>
      <c r="G11388">
        <v>2.76</v>
      </c>
      <c r="H11388">
        <v>2.76</v>
      </c>
      <c r="I11388" t="s">
        <v>149</v>
      </c>
      <c r="J11388">
        <v>1</v>
      </c>
      <c r="K11388">
        <v>1</v>
      </c>
      <c r="L11388">
        <v>1</v>
      </c>
      <c r="M11388">
        <v>1</v>
      </c>
      <c r="N11388">
        <v>1</v>
      </c>
      <c r="O11388">
        <v>1</v>
      </c>
      <c r="P11388">
        <v>1</v>
      </c>
      <c r="Q11388">
        <v>1</v>
      </c>
      <c r="R11388">
        <v>34.49</v>
      </c>
      <c r="S11388">
        <v>34.49</v>
      </c>
      <c r="T11388">
        <v>34.49</v>
      </c>
      <c r="U11388">
        <v>34.49</v>
      </c>
      <c r="V11388">
        <v>8.0023195129999998</v>
      </c>
      <c r="W11388">
        <v>8.0023195129999998</v>
      </c>
      <c r="X11388">
        <v>12.496376809999999</v>
      </c>
      <c r="Y11388">
        <v>12.496376809999999</v>
      </c>
    </row>
    <row r="11389" spans="1:25" x14ac:dyDescent="0.3">
      <c r="A11389" s="2">
        <v>45983</v>
      </c>
      <c r="B11389" t="s">
        <v>15</v>
      </c>
      <c r="C11389">
        <v>101</v>
      </c>
      <c r="D11389">
        <v>0</v>
      </c>
      <c r="F11389">
        <v>0</v>
      </c>
      <c r="G11389">
        <v>0</v>
      </c>
      <c r="H11389">
        <v>0</v>
      </c>
      <c r="I11389" t="s">
        <v>149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</row>
    <row r="11390" spans="1:25" x14ac:dyDescent="0.3">
      <c r="A11390" s="2">
        <v>45983</v>
      </c>
      <c r="B11390" t="s">
        <v>112</v>
      </c>
      <c r="C11390">
        <v>780</v>
      </c>
      <c r="D11390">
        <v>7</v>
      </c>
      <c r="E11390">
        <v>1.4610000000000001</v>
      </c>
      <c r="F11390">
        <v>0.89700000000000002</v>
      </c>
      <c r="G11390">
        <v>10.23</v>
      </c>
      <c r="H11390">
        <v>10.23</v>
      </c>
      <c r="I11390" t="s">
        <v>149</v>
      </c>
      <c r="J11390">
        <v>1</v>
      </c>
      <c r="K11390">
        <v>1</v>
      </c>
      <c r="L11390">
        <v>1</v>
      </c>
      <c r="M11390">
        <v>1</v>
      </c>
      <c r="N11390">
        <v>1</v>
      </c>
      <c r="O11390">
        <v>1</v>
      </c>
      <c r="P11390">
        <v>1</v>
      </c>
      <c r="Q11390">
        <v>1</v>
      </c>
      <c r="R11390">
        <v>31.49</v>
      </c>
      <c r="S11390">
        <v>31.49</v>
      </c>
      <c r="T11390">
        <v>31.49</v>
      </c>
      <c r="U11390">
        <v>31.49</v>
      </c>
      <c r="V11390">
        <v>32.486503650000003</v>
      </c>
      <c r="W11390">
        <v>32.486503650000003</v>
      </c>
      <c r="X11390">
        <v>3.0782013689999999</v>
      </c>
      <c r="Y11390">
        <v>3.0782013689999999</v>
      </c>
    </row>
    <row r="11391" spans="1:25" x14ac:dyDescent="0.3">
      <c r="A11391" s="2">
        <v>45983</v>
      </c>
      <c r="B11391" t="s">
        <v>15</v>
      </c>
      <c r="C11391">
        <v>195</v>
      </c>
      <c r="D11391">
        <v>1</v>
      </c>
      <c r="E11391">
        <v>1.5</v>
      </c>
      <c r="F11391">
        <v>0.51300000000000001</v>
      </c>
      <c r="G11391">
        <v>1.5</v>
      </c>
      <c r="H11391">
        <v>1.5</v>
      </c>
      <c r="I11391" t="s">
        <v>149</v>
      </c>
      <c r="J11391">
        <v>2</v>
      </c>
      <c r="K11391">
        <v>2</v>
      </c>
      <c r="L11391">
        <v>2</v>
      </c>
      <c r="M11391">
        <v>2</v>
      </c>
      <c r="N11391">
        <v>2</v>
      </c>
      <c r="O11391">
        <v>2</v>
      </c>
      <c r="P11391">
        <v>2</v>
      </c>
      <c r="Q11391">
        <v>2</v>
      </c>
      <c r="R11391">
        <v>162.80000000000001</v>
      </c>
      <c r="S11391">
        <v>162.80000000000001</v>
      </c>
      <c r="T11391">
        <v>162.80000000000001</v>
      </c>
      <c r="U11391">
        <v>162.80000000000001</v>
      </c>
      <c r="V11391">
        <v>0.92137592140000002</v>
      </c>
      <c r="W11391">
        <v>0.92137592140000002</v>
      </c>
      <c r="X11391">
        <v>108.5333333</v>
      </c>
      <c r="Y11391">
        <v>108.5333333</v>
      </c>
    </row>
    <row r="11392" spans="1:25" x14ac:dyDescent="0.3">
      <c r="A11392" s="2">
        <v>45983</v>
      </c>
      <c r="B11392" t="s">
        <v>15</v>
      </c>
      <c r="C11392">
        <v>189</v>
      </c>
      <c r="D11392">
        <v>3</v>
      </c>
      <c r="E11392">
        <v>1.2</v>
      </c>
      <c r="F11392">
        <v>1.587</v>
      </c>
      <c r="G11392">
        <v>3.6</v>
      </c>
      <c r="H11392">
        <v>3.6</v>
      </c>
      <c r="I11392" t="s">
        <v>149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X11392">
        <v>0</v>
      </c>
      <c r="Y11392">
        <v>0</v>
      </c>
    </row>
    <row r="11393" spans="1:25" x14ac:dyDescent="0.3">
      <c r="A11393" s="2">
        <v>45983</v>
      </c>
      <c r="B11393" t="s">
        <v>112</v>
      </c>
      <c r="C11393">
        <v>521</v>
      </c>
      <c r="D11393">
        <v>1</v>
      </c>
      <c r="E11393">
        <v>1.29</v>
      </c>
      <c r="F11393">
        <v>0.192</v>
      </c>
      <c r="G11393">
        <v>1.29</v>
      </c>
      <c r="H11393">
        <v>1.29</v>
      </c>
      <c r="I11393" t="s">
        <v>149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X11393">
        <v>0</v>
      </c>
      <c r="Y11393">
        <v>0</v>
      </c>
    </row>
    <row r="11394" spans="1:25" x14ac:dyDescent="0.3">
      <c r="A11394" s="2">
        <v>45983</v>
      </c>
      <c r="B11394" t="s">
        <v>15</v>
      </c>
      <c r="C11394">
        <v>162</v>
      </c>
      <c r="D11394">
        <v>0</v>
      </c>
      <c r="F11394">
        <v>0</v>
      </c>
      <c r="G11394">
        <v>0</v>
      </c>
      <c r="H11394">
        <v>0</v>
      </c>
      <c r="I11394" t="s">
        <v>149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</row>
    <row r="11395" spans="1:25" x14ac:dyDescent="0.3">
      <c r="A11395" s="2">
        <v>45983</v>
      </c>
      <c r="B11395" t="s">
        <v>112</v>
      </c>
      <c r="C11395">
        <v>3510</v>
      </c>
      <c r="D11395">
        <v>17</v>
      </c>
      <c r="E11395">
        <v>0.91400000000000003</v>
      </c>
      <c r="F11395">
        <v>0.48399999999999999</v>
      </c>
      <c r="G11395">
        <v>15.54</v>
      </c>
      <c r="H11395">
        <v>15.54</v>
      </c>
      <c r="I11395" t="s">
        <v>149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X11395">
        <v>0</v>
      </c>
      <c r="Y11395">
        <v>0</v>
      </c>
    </row>
    <row r="11396" spans="1:25" x14ac:dyDescent="0.3">
      <c r="A11396" s="2">
        <v>45983</v>
      </c>
      <c r="B11396" t="s">
        <v>100</v>
      </c>
      <c r="C11396">
        <v>16</v>
      </c>
      <c r="D11396">
        <v>0</v>
      </c>
      <c r="F11396">
        <v>0</v>
      </c>
      <c r="G11396">
        <v>0</v>
      </c>
      <c r="H11396">
        <v>0</v>
      </c>
      <c r="I11396" t="s">
        <v>149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</row>
    <row r="11397" spans="1:25" x14ac:dyDescent="0.3">
      <c r="A11397" s="2">
        <v>45983</v>
      </c>
      <c r="B11397" t="s">
        <v>54</v>
      </c>
      <c r="C11397">
        <v>3296</v>
      </c>
      <c r="D11397">
        <v>13</v>
      </c>
      <c r="E11397">
        <v>1.2370000000000001</v>
      </c>
      <c r="F11397">
        <v>0.39400000000000002</v>
      </c>
      <c r="G11397">
        <v>16.079999999999998</v>
      </c>
      <c r="H11397">
        <v>16.079999999999998</v>
      </c>
      <c r="I11397" t="s">
        <v>149</v>
      </c>
      <c r="J11397">
        <v>1</v>
      </c>
      <c r="K11397">
        <v>2</v>
      </c>
      <c r="L11397">
        <v>2</v>
      </c>
      <c r="M11397">
        <v>2</v>
      </c>
      <c r="N11397">
        <v>1</v>
      </c>
      <c r="O11397">
        <v>2</v>
      </c>
      <c r="P11397">
        <v>2</v>
      </c>
      <c r="Q11397">
        <v>2</v>
      </c>
      <c r="R11397">
        <v>22.88</v>
      </c>
      <c r="S11397">
        <v>47.86</v>
      </c>
      <c r="T11397">
        <v>47.86</v>
      </c>
      <c r="U11397">
        <v>47.86</v>
      </c>
      <c r="V11397">
        <v>33.597994149999998</v>
      </c>
      <c r="W11397">
        <v>33.597994149999998</v>
      </c>
      <c r="X11397">
        <v>2.9763681590000002</v>
      </c>
      <c r="Y11397">
        <v>2.9763681590000002</v>
      </c>
    </row>
    <row r="11398" spans="1:25" x14ac:dyDescent="0.3">
      <c r="A11398" s="2">
        <v>45983</v>
      </c>
      <c r="B11398" t="s">
        <v>60</v>
      </c>
      <c r="C11398">
        <v>1521</v>
      </c>
      <c r="D11398">
        <v>15</v>
      </c>
      <c r="E11398">
        <v>1.048</v>
      </c>
      <c r="F11398">
        <v>0.98599999999999999</v>
      </c>
      <c r="G11398">
        <v>15.72</v>
      </c>
      <c r="H11398">
        <v>15.72</v>
      </c>
      <c r="I11398" t="s">
        <v>149</v>
      </c>
      <c r="J11398">
        <v>3</v>
      </c>
      <c r="K11398">
        <v>3</v>
      </c>
      <c r="L11398">
        <v>3</v>
      </c>
      <c r="M11398">
        <v>3</v>
      </c>
      <c r="N11398">
        <v>4</v>
      </c>
      <c r="O11398">
        <v>4</v>
      </c>
      <c r="P11398">
        <v>4</v>
      </c>
      <c r="Q11398">
        <v>4</v>
      </c>
      <c r="R11398">
        <v>93.72</v>
      </c>
      <c r="S11398">
        <v>93.72</v>
      </c>
      <c r="T11398">
        <v>93.72</v>
      </c>
      <c r="U11398">
        <v>93.72</v>
      </c>
      <c r="V11398">
        <v>16.773367480000001</v>
      </c>
      <c r="W11398">
        <v>16.773367480000001</v>
      </c>
      <c r="X11398">
        <v>5.961832061</v>
      </c>
      <c r="Y11398">
        <v>5.961832061</v>
      </c>
    </row>
    <row r="11399" spans="1:25" x14ac:dyDescent="0.3">
      <c r="A11399" s="2">
        <v>45983</v>
      </c>
      <c r="B11399" t="s">
        <v>60</v>
      </c>
      <c r="C11399">
        <v>1995</v>
      </c>
      <c r="D11399">
        <v>21</v>
      </c>
      <c r="E11399">
        <v>0.94699999999999995</v>
      </c>
      <c r="F11399">
        <v>1.0529999999999999</v>
      </c>
      <c r="G11399">
        <v>19.89</v>
      </c>
      <c r="H11399">
        <v>19.89</v>
      </c>
      <c r="I11399" t="s">
        <v>149</v>
      </c>
      <c r="J11399">
        <v>3</v>
      </c>
      <c r="K11399">
        <v>3</v>
      </c>
      <c r="L11399">
        <v>3</v>
      </c>
      <c r="M11399">
        <v>3</v>
      </c>
      <c r="N11399">
        <v>3</v>
      </c>
      <c r="O11399">
        <v>3</v>
      </c>
      <c r="P11399">
        <v>3</v>
      </c>
      <c r="Q11399">
        <v>3</v>
      </c>
      <c r="R11399">
        <v>80.25</v>
      </c>
      <c r="S11399">
        <v>80.25</v>
      </c>
      <c r="T11399">
        <v>80.25</v>
      </c>
      <c r="U11399">
        <v>80.25</v>
      </c>
      <c r="V11399">
        <v>24.785046730000001</v>
      </c>
      <c r="W11399">
        <v>24.785046730000001</v>
      </c>
      <c r="X11399">
        <v>4.0346907989999998</v>
      </c>
      <c r="Y11399">
        <v>4.0346907989999998</v>
      </c>
    </row>
    <row r="11400" spans="1:25" x14ac:dyDescent="0.3">
      <c r="A11400" s="2">
        <v>45983</v>
      </c>
      <c r="B11400" t="s">
        <v>100</v>
      </c>
      <c r="C11400">
        <v>14</v>
      </c>
      <c r="D11400">
        <v>0</v>
      </c>
      <c r="F11400">
        <v>0</v>
      </c>
      <c r="G11400">
        <v>0</v>
      </c>
      <c r="H11400">
        <v>0</v>
      </c>
      <c r="I11400" t="s">
        <v>149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</row>
    <row r="11401" spans="1:25" x14ac:dyDescent="0.3">
      <c r="A11401" s="2">
        <v>45983</v>
      </c>
      <c r="B11401" t="s">
        <v>54</v>
      </c>
      <c r="C11401">
        <v>14673</v>
      </c>
      <c r="D11401">
        <v>30</v>
      </c>
      <c r="E11401">
        <v>0.89200000000000002</v>
      </c>
      <c r="F11401">
        <v>0.20399999999999999</v>
      </c>
      <c r="G11401">
        <v>26.76</v>
      </c>
      <c r="H11401">
        <v>26.76</v>
      </c>
      <c r="I11401" t="s">
        <v>149</v>
      </c>
      <c r="J11401">
        <v>1</v>
      </c>
      <c r="K11401">
        <v>1</v>
      </c>
      <c r="L11401">
        <v>1</v>
      </c>
      <c r="M11401">
        <v>1</v>
      </c>
      <c r="N11401">
        <v>1</v>
      </c>
      <c r="O11401">
        <v>1</v>
      </c>
      <c r="P11401">
        <v>1</v>
      </c>
      <c r="Q11401">
        <v>1</v>
      </c>
      <c r="R11401">
        <v>22.88</v>
      </c>
      <c r="S11401">
        <v>22.88</v>
      </c>
      <c r="T11401">
        <v>22.88</v>
      </c>
      <c r="U11401">
        <v>22.88</v>
      </c>
      <c r="V11401">
        <v>116.95804200000001</v>
      </c>
      <c r="W11401">
        <v>116.95804200000001</v>
      </c>
      <c r="X11401">
        <v>0.85500747379999997</v>
      </c>
      <c r="Y11401">
        <v>0.85500747379999997</v>
      </c>
    </row>
    <row r="11402" spans="1:25" x14ac:dyDescent="0.3">
      <c r="A11402" s="2">
        <v>45983</v>
      </c>
      <c r="B11402" t="s">
        <v>100</v>
      </c>
      <c r="C11402">
        <v>21</v>
      </c>
      <c r="D11402">
        <v>1</v>
      </c>
      <c r="E11402">
        <v>1.5</v>
      </c>
      <c r="F11402">
        <v>4.7619999999999996</v>
      </c>
      <c r="G11402">
        <v>1.5</v>
      </c>
      <c r="H11402">
        <v>1.5</v>
      </c>
      <c r="I11402" t="s">
        <v>149</v>
      </c>
      <c r="J11402">
        <v>1</v>
      </c>
      <c r="K11402">
        <v>1</v>
      </c>
      <c r="L11402">
        <v>1</v>
      </c>
      <c r="M11402">
        <v>1</v>
      </c>
      <c r="N11402">
        <v>1</v>
      </c>
      <c r="O11402">
        <v>1</v>
      </c>
      <c r="P11402">
        <v>1</v>
      </c>
      <c r="Q11402">
        <v>1</v>
      </c>
      <c r="R11402">
        <v>11.49</v>
      </c>
      <c r="S11402">
        <v>11.49</v>
      </c>
      <c r="T11402">
        <v>11.49</v>
      </c>
      <c r="U11402">
        <v>11.49</v>
      </c>
      <c r="V11402">
        <v>13.05483029</v>
      </c>
      <c r="W11402">
        <v>13.05483029</v>
      </c>
      <c r="X11402">
        <v>7.66</v>
      </c>
      <c r="Y11402">
        <v>7.66</v>
      </c>
    </row>
    <row r="11403" spans="1:25" x14ac:dyDescent="0.3">
      <c r="A11403" s="2">
        <v>45983</v>
      </c>
      <c r="B11403" t="s">
        <v>54</v>
      </c>
      <c r="C11403">
        <v>509</v>
      </c>
      <c r="D11403">
        <v>3</v>
      </c>
      <c r="E11403">
        <v>0.98</v>
      </c>
      <c r="F11403">
        <v>0.58899999999999997</v>
      </c>
      <c r="G11403">
        <v>2.94</v>
      </c>
      <c r="H11403">
        <v>2.94</v>
      </c>
      <c r="I11403" t="s">
        <v>149</v>
      </c>
      <c r="J11403">
        <v>1</v>
      </c>
      <c r="K11403">
        <v>1</v>
      </c>
      <c r="L11403">
        <v>1</v>
      </c>
      <c r="M11403">
        <v>1</v>
      </c>
      <c r="N11403">
        <v>1</v>
      </c>
      <c r="O11403">
        <v>1</v>
      </c>
      <c r="P11403">
        <v>1</v>
      </c>
      <c r="Q11403">
        <v>1</v>
      </c>
      <c r="R11403">
        <v>31.04</v>
      </c>
      <c r="S11403">
        <v>31.04</v>
      </c>
      <c r="T11403">
        <v>31.04</v>
      </c>
      <c r="U11403">
        <v>31.04</v>
      </c>
      <c r="V11403">
        <v>9.4716494850000004</v>
      </c>
      <c r="W11403">
        <v>9.4716494850000004</v>
      </c>
      <c r="X11403">
        <v>10.557823129999999</v>
      </c>
      <c r="Y11403">
        <v>10.557823129999999</v>
      </c>
    </row>
    <row r="11404" spans="1:25" x14ac:dyDescent="0.3">
      <c r="A11404" s="2">
        <v>45983</v>
      </c>
      <c r="B11404" t="s">
        <v>60</v>
      </c>
      <c r="C11404">
        <v>688</v>
      </c>
      <c r="D11404">
        <v>13</v>
      </c>
      <c r="E11404">
        <v>1.2150000000000001</v>
      </c>
      <c r="F11404">
        <v>1.89</v>
      </c>
      <c r="G11404">
        <v>15.79</v>
      </c>
      <c r="H11404">
        <v>15.79</v>
      </c>
      <c r="I11404" t="s">
        <v>149</v>
      </c>
      <c r="J11404">
        <v>3</v>
      </c>
      <c r="K11404">
        <v>3</v>
      </c>
      <c r="L11404">
        <v>3</v>
      </c>
      <c r="M11404">
        <v>3</v>
      </c>
      <c r="N11404">
        <v>3</v>
      </c>
      <c r="O11404">
        <v>3</v>
      </c>
      <c r="P11404">
        <v>3</v>
      </c>
      <c r="Q11404">
        <v>3</v>
      </c>
      <c r="R11404">
        <v>108.64</v>
      </c>
      <c r="S11404">
        <v>108.64</v>
      </c>
      <c r="T11404">
        <v>108.64</v>
      </c>
      <c r="U11404">
        <v>108.64</v>
      </c>
      <c r="V11404">
        <v>14.534241529999999</v>
      </c>
      <c r="W11404">
        <v>14.534241529999999</v>
      </c>
      <c r="X11404">
        <v>6.8803039899999998</v>
      </c>
      <c r="Y11404">
        <v>6.8803039899999998</v>
      </c>
    </row>
    <row r="11405" spans="1:25" x14ac:dyDescent="0.3">
      <c r="A11405" s="2">
        <v>45983</v>
      </c>
      <c r="B11405" t="s">
        <v>54</v>
      </c>
      <c r="C11405">
        <v>8721</v>
      </c>
      <c r="D11405">
        <v>12</v>
      </c>
      <c r="E11405">
        <v>0.63300000000000001</v>
      </c>
      <c r="F11405">
        <v>0.13800000000000001</v>
      </c>
      <c r="G11405">
        <v>7.59</v>
      </c>
      <c r="H11405">
        <v>7.59</v>
      </c>
      <c r="I11405" t="s">
        <v>149</v>
      </c>
      <c r="J11405">
        <v>2</v>
      </c>
      <c r="K11405">
        <v>2</v>
      </c>
      <c r="L11405">
        <v>2</v>
      </c>
      <c r="M11405">
        <v>2</v>
      </c>
      <c r="N11405">
        <v>2</v>
      </c>
      <c r="O11405">
        <v>2</v>
      </c>
      <c r="P11405">
        <v>2</v>
      </c>
      <c r="Q11405">
        <v>2</v>
      </c>
      <c r="R11405">
        <v>45.76</v>
      </c>
      <c r="S11405">
        <v>45.76</v>
      </c>
      <c r="T11405">
        <v>45.76</v>
      </c>
      <c r="U11405">
        <v>45.76</v>
      </c>
      <c r="V11405">
        <v>16.58653846</v>
      </c>
      <c r="W11405">
        <v>16.58653846</v>
      </c>
      <c r="X11405">
        <v>6.0289855069999998</v>
      </c>
      <c r="Y11405">
        <v>6.0289855069999998</v>
      </c>
    </row>
    <row r="11406" spans="1:25" x14ac:dyDescent="0.3">
      <c r="A11406" s="2">
        <v>45983</v>
      </c>
      <c r="B11406" t="s">
        <v>100</v>
      </c>
      <c r="C11406">
        <v>18</v>
      </c>
      <c r="D11406">
        <v>1</v>
      </c>
      <c r="E11406">
        <v>0.31</v>
      </c>
      <c r="F11406">
        <v>5.556</v>
      </c>
      <c r="G11406">
        <v>0.31</v>
      </c>
      <c r="H11406">
        <v>0.31</v>
      </c>
      <c r="I11406" t="s">
        <v>149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X11406">
        <v>0</v>
      </c>
      <c r="Y11406">
        <v>0</v>
      </c>
    </row>
    <row r="11407" spans="1:25" x14ac:dyDescent="0.3">
      <c r="A11407" s="2">
        <v>45983</v>
      </c>
      <c r="B11407" t="s">
        <v>60</v>
      </c>
      <c r="C11407">
        <v>3058</v>
      </c>
      <c r="D11407">
        <v>23</v>
      </c>
      <c r="E11407">
        <v>0.56999999999999995</v>
      </c>
      <c r="F11407">
        <v>0.752</v>
      </c>
      <c r="G11407">
        <v>13.11</v>
      </c>
      <c r="H11407">
        <v>13.11</v>
      </c>
      <c r="I11407" t="s">
        <v>149</v>
      </c>
      <c r="J11407">
        <v>2</v>
      </c>
      <c r="K11407">
        <v>3</v>
      </c>
      <c r="L11407">
        <v>3</v>
      </c>
      <c r="M11407">
        <v>3</v>
      </c>
      <c r="N11407">
        <v>2</v>
      </c>
      <c r="O11407">
        <v>3</v>
      </c>
      <c r="P11407">
        <v>3</v>
      </c>
      <c r="Q11407">
        <v>3</v>
      </c>
      <c r="R11407">
        <v>58.76</v>
      </c>
      <c r="S11407">
        <v>93.25</v>
      </c>
      <c r="T11407">
        <v>93.25</v>
      </c>
      <c r="U11407">
        <v>93.25</v>
      </c>
      <c r="V11407">
        <v>14.058981230000001</v>
      </c>
      <c r="W11407">
        <v>14.058981230000001</v>
      </c>
      <c r="X11407">
        <v>7.1128909230000001</v>
      </c>
      <c r="Y11407">
        <v>7.1128909230000001</v>
      </c>
    </row>
    <row r="11408" spans="1:25" x14ac:dyDescent="0.3">
      <c r="A11408" s="2">
        <v>45983</v>
      </c>
      <c r="B11408" t="s">
        <v>48</v>
      </c>
      <c r="C11408">
        <v>1069</v>
      </c>
      <c r="D11408">
        <v>16</v>
      </c>
      <c r="E11408">
        <v>1.766</v>
      </c>
      <c r="F11408">
        <v>1.4970000000000001</v>
      </c>
      <c r="G11408">
        <v>28.26</v>
      </c>
      <c r="H11408">
        <v>28.26</v>
      </c>
      <c r="I11408" t="s">
        <v>149</v>
      </c>
      <c r="J11408">
        <v>6</v>
      </c>
      <c r="K11408">
        <v>7</v>
      </c>
      <c r="L11408">
        <v>7</v>
      </c>
      <c r="M11408">
        <v>7</v>
      </c>
      <c r="N11408">
        <v>6</v>
      </c>
      <c r="O11408">
        <v>7</v>
      </c>
      <c r="P11408">
        <v>7</v>
      </c>
      <c r="Q11408">
        <v>7</v>
      </c>
      <c r="R11408">
        <v>178.94</v>
      </c>
      <c r="S11408">
        <v>207.43</v>
      </c>
      <c r="T11408">
        <v>207.43</v>
      </c>
      <c r="U11408">
        <v>207.43</v>
      </c>
      <c r="V11408">
        <v>13.62387311</v>
      </c>
      <c r="W11408">
        <v>13.62387311</v>
      </c>
      <c r="X11408">
        <v>7.3400566170000001</v>
      </c>
      <c r="Y11408">
        <v>7.3400566170000001</v>
      </c>
    </row>
    <row r="11409" spans="1:25" x14ac:dyDescent="0.3">
      <c r="A11409" s="2">
        <v>45983</v>
      </c>
      <c r="B11409" t="s">
        <v>48</v>
      </c>
      <c r="C11409">
        <v>1897</v>
      </c>
      <c r="D11409">
        <v>16</v>
      </c>
      <c r="E11409">
        <v>1.288</v>
      </c>
      <c r="F11409">
        <v>0.84299999999999997</v>
      </c>
      <c r="G11409">
        <v>20.61</v>
      </c>
      <c r="H11409">
        <v>20.61</v>
      </c>
      <c r="I11409" t="s">
        <v>149</v>
      </c>
      <c r="J11409">
        <v>3</v>
      </c>
      <c r="K11409">
        <v>3</v>
      </c>
      <c r="L11409">
        <v>3</v>
      </c>
      <c r="M11409">
        <v>3</v>
      </c>
      <c r="N11409">
        <v>4</v>
      </c>
      <c r="O11409">
        <v>4</v>
      </c>
      <c r="P11409">
        <v>4</v>
      </c>
      <c r="Q11409">
        <v>4</v>
      </c>
      <c r="R11409">
        <v>113.96</v>
      </c>
      <c r="S11409">
        <v>113.96</v>
      </c>
      <c r="T11409">
        <v>113.96</v>
      </c>
      <c r="U11409">
        <v>113.96</v>
      </c>
      <c r="V11409">
        <v>18.08529309</v>
      </c>
      <c r="W11409">
        <v>18.08529309</v>
      </c>
      <c r="X11409">
        <v>5.5293546820000001</v>
      </c>
      <c r="Y11409">
        <v>5.5293546820000001</v>
      </c>
    </row>
    <row r="11410" spans="1:25" x14ac:dyDescent="0.3">
      <c r="A11410" s="2">
        <v>45983</v>
      </c>
      <c r="B11410" t="s">
        <v>48</v>
      </c>
      <c r="C11410">
        <v>761</v>
      </c>
      <c r="D11410">
        <v>10</v>
      </c>
      <c r="E11410">
        <v>1.5880000000000001</v>
      </c>
      <c r="F11410">
        <v>1.3140000000000001</v>
      </c>
      <c r="G11410">
        <v>15.88</v>
      </c>
      <c r="H11410">
        <v>15.88</v>
      </c>
      <c r="I11410" t="s">
        <v>149</v>
      </c>
      <c r="J11410">
        <v>2</v>
      </c>
      <c r="K11410">
        <v>2</v>
      </c>
      <c r="L11410">
        <v>2</v>
      </c>
      <c r="M11410">
        <v>2</v>
      </c>
      <c r="N11410">
        <v>3</v>
      </c>
      <c r="O11410">
        <v>3</v>
      </c>
      <c r="P11410">
        <v>3</v>
      </c>
      <c r="Q11410">
        <v>3</v>
      </c>
      <c r="R11410">
        <v>85.47</v>
      </c>
      <c r="S11410">
        <v>85.47</v>
      </c>
      <c r="T11410">
        <v>85.47</v>
      </c>
      <c r="U11410">
        <v>85.47</v>
      </c>
      <c r="V11410">
        <v>18.579618580000002</v>
      </c>
      <c r="W11410">
        <v>18.579618580000002</v>
      </c>
      <c r="X11410">
        <v>5.3822418140000003</v>
      </c>
      <c r="Y11410">
        <v>5.3822418140000003</v>
      </c>
    </row>
    <row r="11411" spans="1:25" x14ac:dyDescent="0.3">
      <c r="A11411" s="2">
        <v>45983</v>
      </c>
      <c r="B11411" t="s">
        <v>48</v>
      </c>
      <c r="C11411">
        <v>3766</v>
      </c>
      <c r="D11411">
        <v>18</v>
      </c>
      <c r="E11411">
        <v>0.83899999999999997</v>
      </c>
      <c r="F11411">
        <v>0.47799999999999998</v>
      </c>
      <c r="G11411">
        <v>15.11</v>
      </c>
      <c r="H11411">
        <v>15.11</v>
      </c>
      <c r="I11411" t="s">
        <v>149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X11411">
        <v>0</v>
      </c>
      <c r="Y11411">
        <v>0</v>
      </c>
    </row>
    <row r="11412" spans="1:25" x14ac:dyDescent="0.3">
      <c r="A11412" s="2">
        <v>45983</v>
      </c>
      <c r="B11412" t="s">
        <v>19</v>
      </c>
      <c r="C11412">
        <v>46</v>
      </c>
      <c r="D11412">
        <v>0</v>
      </c>
      <c r="F11412">
        <v>0</v>
      </c>
      <c r="G11412">
        <v>0</v>
      </c>
      <c r="H11412">
        <v>0</v>
      </c>
      <c r="I11412" t="s">
        <v>149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</row>
    <row r="11413" spans="1:25" x14ac:dyDescent="0.3">
      <c r="A11413" s="2">
        <v>45983</v>
      </c>
      <c r="B11413" t="s">
        <v>90</v>
      </c>
      <c r="C11413">
        <v>18</v>
      </c>
      <c r="D11413">
        <v>0</v>
      </c>
      <c r="F11413">
        <v>0</v>
      </c>
      <c r="G11413">
        <v>0</v>
      </c>
      <c r="H11413">
        <v>0</v>
      </c>
      <c r="I11413" t="s">
        <v>149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</row>
    <row r="11414" spans="1:25" x14ac:dyDescent="0.3">
      <c r="A11414" s="2">
        <v>45983</v>
      </c>
      <c r="B11414" t="s">
        <v>19</v>
      </c>
      <c r="C11414">
        <v>74</v>
      </c>
      <c r="D11414">
        <v>0</v>
      </c>
      <c r="F11414">
        <v>0</v>
      </c>
      <c r="G11414">
        <v>0</v>
      </c>
      <c r="H11414">
        <v>0</v>
      </c>
      <c r="I11414" t="s">
        <v>149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</row>
    <row r="11415" spans="1:25" x14ac:dyDescent="0.3">
      <c r="A11415" s="2">
        <v>45983</v>
      </c>
      <c r="B11415" t="s">
        <v>90</v>
      </c>
      <c r="C11415">
        <v>19</v>
      </c>
      <c r="D11415">
        <v>0</v>
      </c>
      <c r="F11415">
        <v>0</v>
      </c>
      <c r="G11415">
        <v>0</v>
      </c>
      <c r="H11415">
        <v>0</v>
      </c>
      <c r="I11415" t="s">
        <v>149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</row>
    <row r="11416" spans="1:25" x14ac:dyDescent="0.3">
      <c r="A11416" s="2">
        <v>45983</v>
      </c>
      <c r="B11416" t="s">
        <v>19</v>
      </c>
      <c r="C11416">
        <v>35</v>
      </c>
      <c r="D11416">
        <v>0</v>
      </c>
      <c r="F11416">
        <v>0</v>
      </c>
      <c r="G11416">
        <v>0</v>
      </c>
      <c r="H11416">
        <v>0</v>
      </c>
      <c r="I11416" t="s">
        <v>149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</row>
    <row r="11417" spans="1:25" x14ac:dyDescent="0.3">
      <c r="A11417" s="2">
        <v>45983</v>
      </c>
      <c r="B11417" t="s">
        <v>90</v>
      </c>
      <c r="C11417">
        <v>14</v>
      </c>
      <c r="D11417">
        <v>0</v>
      </c>
      <c r="F11417">
        <v>0</v>
      </c>
      <c r="G11417">
        <v>0</v>
      </c>
      <c r="H11417">
        <v>0</v>
      </c>
      <c r="I11417" t="s">
        <v>149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</row>
    <row r="11418" spans="1:25" x14ac:dyDescent="0.3">
      <c r="A11418" s="2">
        <v>45983</v>
      </c>
      <c r="B11418" t="s">
        <v>19</v>
      </c>
      <c r="C11418">
        <v>100</v>
      </c>
      <c r="D11418">
        <v>0</v>
      </c>
      <c r="F11418">
        <v>0</v>
      </c>
      <c r="G11418">
        <v>0</v>
      </c>
      <c r="H11418">
        <v>0</v>
      </c>
      <c r="I11418" t="s">
        <v>149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</row>
    <row r="11419" spans="1:25" x14ac:dyDescent="0.3">
      <c r="A11419" s="2">
        <v>45983</v>
      </c>
      <c r="B11419" t="s">
        <v>90</v>
      </c>
      <c r="C11419">
        <v>11</v>
      </c>
      <c r="D11419">
        <v>0</v>
      </c>
      <c r="F11419">
        <v>0</v>
      </c>
      <c r="G11419">
        <v>0</v>
      </c>
      <c r="H11419">
        <v>0</v>
      </c>
      <c r="I11419" t="s">
        <v>149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</row>
    <row r="11420" spans="1:25" x14ac:dyDescent="0.3">
      <c r="A11420" s="2">
        <v>45983</v>
      </c>
      <c r="B11420" t="s">
        <v>58</v>
      </c>
      <c r="C11420">
        <v>970</v>
      </c>
      <c r="D11420">
        <v>12</v>
      </c>
      <c r="E11420">
        <v>1.353</v>
      </c>
      <c r="F11420">
        <v>1.2370000000000001</v>
      </c>
      <c r="G11420">
        <v>16.239999999999998</v>
      </c>
      <c r="H11420">
        <v>16.239999999999998</v>
      </c>
      <c r="I11420" t="s">
        <v>149</v>
      </c>
      <c r="J11420">
        <v>1</v>
      </c>
      <c r="K11420">
        <v>1</v>
      </c>
      <c r="L11420">
        <v>1</v>
      </c>
      <c r="M11420">
        <v>1</v>
      </c>
      <c r="N11420">
        <v>1</v>
      </c>
      <c r="O11420">
        <v>1</v>
      </c>
      <c r="P11420">
        <v>1</v>
      </c>
      <c r="Q11420">
        <v>1</v>
      </c>
      <c r="R11420">
        <v>11.49</v>
      </c>
      <c r="S11420">
        <v>11.49</v>
      </c>
      <c r="T11420">
        <v>11.49</v>
      </c>
      <c r="U11420">
        <v>11.49</v>
      </c>
      <c r="V11420">
        <v>141.3402959</v>
      </c>
      <c r="W11420">
        <v>141.3402959</v>
      </c>
      <c r="X11420">
        <v>0.70751231530000003</v>
      </c>
      <c r="Y11420">
        <v>0.70751231530000003</v>
      </c>
    </row>
    <row r="11421" spans="1:25" x14ac:dyDescent="0.3">
      <c r="A11421" s="2">
        <v>45983</v>
      </c>
      <c r="B11421" t="s">
        <v>110</v>
      </c>
      <c r="C11421">
        <v>492</v>
      </c>
      <c r="D11421">
        <v>4</v>
      </c>
      <c r="E11421">
        <v>1.44</v>
      </c>
      <c r="F11421">
        <v>0.81299999999999994</v>
      </c>
      <c r="G11421">
        <v>5.76</v>
      </c>
      <c r="H11421">
        <v>5.76</v>
      </c>
      <c r="I11421" t="s">
        <v>149</v>
      </c>
      <c r="J11421">
        <v>1</v>
      </c>
      <c r="K11421">
        <v>1</v>
      </c>
      <c r="L11421">
        <v>1</v>
      </c>
      <c r="M11421">
        <v>1</v>
      </c>
      <c r="N11421">
        <v>1</v>
      </c>
      <c r="O11421">
        <v>1</v>
      </c>
      <c r="P11421">
        <v>1</v>
      </c>
      <c r="Q11421">
        <v>1</v>
      </c>
      <c r="R11421">
        <v>109.88</v>
      </c>
      <c r="S11421">
        <v>109.88</v>
      </c>
      <c r="T11421">
        <v>109.88</v>
      </c>
      <c r="U11421">
        <v>109.88</v>
      </c>
      <c r="V11421">
        <v>5.2420822720000002</v>
      </c>
      <c r="W11421">
        <v>5.2420822720000002</v>
      </c>
      <c r="X11421">
        <v>19.07638889</v>
      </c>
      <c r="Y11421">
        <v>19.07638889</v>
      </c>
    </row>
    <row r="11422" spans="1:25" x14ac:dyDescent="0.3">
      <c r="A11422" s="2">
        <v>45983</v>
      </c>
      <c r="B11422" t="s">
        <v>34</v>
      </c>
      <c r="C11422">
        <v>1633</v>
      </c>
      <c r="D11422">
        <v>7</v>
      </c>
      <c r="E11422">
        <v>1.7290000000000001</v>
      </c>
      <c r="F11422">
        <v>0.42899999999999999</v>
      </c>
      <c r="G11422">
        <v>12.1</v>
      </c>
      <c r="H11422">
        <v>12.1</v>
      </c>
      <c r="I11422" t="s">
        <v>149</v>
      </c>
      <c r="J11422">
        <v>2</v>
      </c>
      <c r="K11422">
        <v>2</v>
      </c>
      <c r="L11422">
        <v>2</v>
      </c>
      <c r="M11422">
        <v>2</v>
      </c>
      <c r="N11422">
        <v>2</v>
      </c>
      <c r="O11422">
        <v>2</v>
      </c>
      <c r="P11422">
        <v>2</v>
      </c>
      <c r="Q11422">
        <v>2</v>
      </c>
      <c r="R11422">
        <v>53.98</v>
      </c>
      <c r="S11422">
        <v>53.98</v>
      </c>
      <c r="T11422">
        <v>53.98</v>
      </c>
      <c r="U11422">
        <v>53.98</v>
      </c>
      <c r="V11422">
        <v>22.41570952</v>
      </c>
      <c r="W11422">
        <v>22.41570952</v>
      </c>
      <c r="X11422">
        <v>4.4611570250000003</v>
      </c>
      <c r="Y11422">
        <v>4.4611570250000003</v>
      </c>
    </row>
    <row r="11423" spans="1:25" x14ac:dyDescent="0.3">
      <c r="A11423" s="2">
        <v>45983</v>
      </c>
      <c r="B11423" t="s">
        <v>28</v>
      </c>
      <c r="C11423">
        <v>40</v>
      </c>
      <c r="D11423">
        <v>0</v>
      </c>
      <c r="F11423">
        <v>0</v>
      </c>
      <c r="G11423">
        <v>0</v>
      </c>
      <c r="H11423">
        <v>0</v>
      </c>
      <c r="I11423" t="s">
        <v>149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</row>
    <row r="11424" spans="1:25" x14ac:dyDescent="0.3">
      <c r="A11424" s="2">
        <v>45983</v>
      </c>
      <c r="B11424" t="s">
        <v>58</v>
      </c>
      <c r="C11424">
        <v>1029</v>
      </c>
      <c r="D11424">
        <v>12</v>
      </c>
      <c r="E11424">
        <v>0.874</v>
      </c>
      <c r="F11424">
        <v>1.1659999999999999</v>
      </c>
      <c r="G11424">
        <v>10.49</v>
      </c>
      <c r="H11424">
        <v>10.49</v>
      </c>
      <c r="I11424" t="s">
        <v>149</v>
      </c>
      <c r="J11424">
        <v>3</v>
      </c>
      <c r="K11424">
        <v>5</v>
      </c>
      <c r="L11424">
        <v>5</v>
      </c>
      <c r="M11424">
        <v>5</v>
      </c>
      <c r="N11424">
        <v>3</v>
      </c>
      <c r="O11424">
        <v>5</v>
      </c>
      <c r="P11424">
        <v>5</v>
      </c>
      <c r="Q11424">
        <v>5</v>
      </c>
      <c r="R11424">
        <v>36.86</v>
      </c>
      <c r="S11424">
        <v>85.62</v>
      </c>
      <c r="T11424">
        <v>85.62</v>
      </c>
      <c r="U11424">
        <v>85.62</v>
      </c>
      <c r="V11424">
        <v>12.251810320000001</v>
      </c>
      <c r="W11424">
        <v>12.251810320000001</v>
      </c>
      <c r="X11424">
        <v>8.1620591040000008</v>
      </c>
      <c r="Y11424">
        <v>8.1620591040000008</v>
      </c>
    </row>
    <row r="11425" spans="1:25" x14ac:dyDescent="0.3">
      <c r="A11425" s="2">
        <v>45983</v>
      </c>
      <c r="B11425" t="s">
        <v>110</v>
      </c>
      <c r="C11425">
        <v>764</v>
      </c>
      <c r="D11425">
        <v>6</v>
      </c>
      <c r="E11425">
        <v>0.67</v>
      </c>
      <c r="F11425">
        <v>0.78500000000000003</v>
      </c>
      <c r="G11425">
        <v>4.0199999999999996</v>
      </c>
      <c r="H11425">
        <v>4.0199999999999996</v>
      </c>
      <c r="I11425" t="s">
        <v>149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X11425">
        <v>0</v>
      </c>
      <c r="Y11425">
        <v>0</v>
      </c>
    </row>
    <row r="11426" spans="1:25" x14ac:dyDescent="0.3">
      <c r="A11426" s="2">
        <v>45983</v>
      </c>
      <c r="B11426" t="s">
        <v>34</v>
      </c>
      <c r="C11426">
        <v>1773</v>
      </c>
      <c r="D11426">
        <v>4</v>
      </c>
      <c r="E11426">
        <v>1.395</v>
      </c>
      <c r="F11426">
        <v>0.22600000000000001</v>
      </c>
      <c r="G11426">
        <v>5.58</v>
      </c>
      <c r="H11426">
        <v>5.58</v>
      </c>
      <c r="I11426" t="s">
        <v>149</v>
      </c>
      <c r="J11426">
        <v>2</v>
      </c>
      <c r="K11426">
        <v>2</v>
      </c>
      <c r="L11426">
        <v>2</v>
      </c>
      <c r="M11426">
        <v>2</v>
      </c>
      <c r="N11426">
        <v>2</v>
      </c>
      <c r="O11426">
        <v>2</v>
      </c>
      <c r="P11426">
        <v>2</v>
      </c>
      <c r="Q11426">
        <v>2</v>
      </c>
      <c r="R11426">
        <v>57.37</v>
      </c>
      <c r="S11426">
        <v>57.37</v>
      </c>
      <c r="T11426">
        <v>57.37</v>
      </c>
      <c r="U11426">
        <v>57.37</v>
      </c>
      <c r="V11426">
        <v>9.7263378070000002</v>
      </c>
      <c r="W11426">
        <v>9.7263378070000002</v>
      </c>
      <c r="X11426">
        <v>10.28136201</v>
      </c>
      <c r="Y11426">
        <v>10.28136201</v>
      </c>
    </row>
    <row r="11427" spans="1:25" x14ac:dyDescent="0.3">
      <c r="A11427" s="2">
        <v>45983</v>
      </c>
      <c r="B11427" t="s">
        <v>28</v>
      </c>
      <c r="C11427">
        <v>602</v>
      </c>
      <c r="D11427">
        <v>1</v>
      </c>
      <c r="E11427">
        <v>1.23</v>
      </c>
      <c r="F11427">
        <v>0.16600000000000001</v>
      </c>
      <c r="G11427">
        <v>1.23</v>
      </c>
      <c r="H11427">
        <v>1.23</v>
      </c>
      <c r="I11427" t="s">
        <v>149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X11427">
        <v>0</v>
      </c>
      <c r="Y11427">
        <v>0</v>
      </c>
    </row>
    <row r="11428" spans="1:25" x14ac:dyDescent="0.3">
      <c r="A11428" s="2">
        <v>45983</v>
      </c>
      <c r="B11428" t="s">
        <v>28</v>
      </c>
      <c r="C11428">
        <v>31</v>
      </c>
      <c r="D11428">
        <v>1</v>
      </c>
      <c r="E11428">
        <v>0.74</v>
      </c>
      <c r="F11428">
        <v>3.226</v>
      </c>
      <c r="G11428">
        <v>0.74</v>
      </c>
      <c r="H11428">
        <v>0.74</v>
      </c>
      <c r="I11428" t="s">
        <v>149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X11428">
        <v>0</v>
      </c>
      <c r="Y11428">
        <v>0</v>
      </c>
    </row>
    <row r="11429" spans="1:25" x14ac:dyDescent="0.3">
      <c r="A11429" s="2">
        <v>45983</v>
      </c>
      <c r="B11429" t="s">
        <v>58</v>
      </c>
      <c r="C11429">
        <v>206</v>
      </c>
      <c r="D11429">
        <v>0</v>
      </c>
      <c r="F11429">
        <v>0</v>
      </c>
      <c r="G11429">
        <v>0</v>
      </c>
      <c r="H11429">
        <v>0</v>
      </c>
      <c r="I11429" t="s">
        <v>149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</row>
    <row r="11430" spans="1:25" x14ac:dyDescent="0.3">
      <c r="A11430" s="2">
        <v>45983</v>
      </c>
      <c r="B11430" t="s">
        <v>110</v>
      </c>
      <c r="C11430">
        <v>242</v>
      </c>
      <c r="D11430">
        <v>0</v>
      </c>
      <c r="F11430">
        <v>0</v>
      </c>
      <c r="G11430">
        <v>0</v>
      </c>
      <c r="H11430">
        <v>0</v>
      </c>
      <c r="I11430" t="s">
        <v>149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</row>
    <row r="11431" spans="1:25" x14ac:dyDescent="0.3">
      <c r="A11431" s="2">
        <v>45983</v>
      </c>
      <c r="B11431" t="s">
        <v>34</v>
      </c>
      <c r="C11431">
        <v>1014</v>
      </c>
      <c r="D11431">
        <v>4</v>
      </c>
      <c r="E11431">
        <v>0.96299999999999997</v>
      </c>
      <c r="F11431">
        <v>0.39400000000000002</v>
      </c>
      <c r="G11431">
        <v>3.85</v>
      </c>
      <c r="H11431">
        <v>3.85</v>
      </c>
      <c r="I11431" t="s">
        <v>149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X11431">
        <v>0</v>
      </c>
      <c r="Y11431">
        <v>0</v>
      </c>
    </row>
    <row r="11432" spans="1:25" x14ac:dyDescent="0.3">
      <c r="A11432" s="2">
        <v>45983</v>
      </c>
      <c r="B11432" t="s">
        <v>34</v>
      </c>
      <c r="C11432">
        <v>5962</v>
      </c>
      <c r="D11432">
        <v>24</v>
      </c>
      <c r="E11432">
        <v>0.86199999999999999</v>
      </c>
      <c r="F11432">
        <v>0.40300000000000002</v>
      </c>
      <c r="G11432">
        <v>20.68</v>
      </c>
      <c r="H11432">
        <v>20.68</v>
      </c>
      <c r="I11432" t="s">
        <v>149</v>
      </c>
      <c r="J11432">
        <v>4</v>
      </c>
      <c r="K11432">
        <v>5</v>
      </c>
      <c r="L11432">
        <v>5</v>
      </c>
      <c r="M11432">
        <v>5</v>
      </c>
      <c r="N11432">
        <v>4</v>
      </c>
      <c r="O11432">
        <v>5</v>
      </c>
      <c r="P11432">
        <v>5</v>
      </c>
      <c r="Q11432">
        <v>5</v>
      </c>
      <c r="R11432">
        <v>111.35</v>
      </c>
      <c r="S11432">
        <v>135.22999999999999</v>
      </c>
      <c r="T11432">
        <v>135.22999999999999</v>
      </c>
      <c r="U11432">
        <v>135.22999999999999</v>
      </c>
      <c r="V11432">
        <v>15.292464689999999</v>
      </c>
      <c r="W11432">
        <v>15.292464689999999</v>
      </c>
      <c r="X11432">
        <v>6.5391682790000001</v>
      </c>
      <c r="Y11432">
        <v>6.5391682790000001</v>
      </c>
    </row>
    <row r="11433" spans="1:25" x14ac:dyDescent="0.3">
      <c r="A11433" s="2">
        <v>45983</v>
      </c>
      <c r="B11433" t="s">
        <v>58</v>
      </c>
      <c r="C11433">
        <v>1380</v>
      </c>
      <c r="D11433">
        <v>12</v>
      </c>
      <c r="E11433">
        <v>0.47599999999999998</v>
      </c>
      <c r="F11433">
        <v>0.87</v>
      </c>
      <c r="G11433">
        <v>5.71</v>
      </c>
      <c r="H11433">
        <v>5.71</v>
      </c>
      <c r="I11433" t="s">
        <v>149</v>
      </c>
      <c r="J11433">
        <v>1</v>
      </c>
      <c r="K11433">
        <v>1</v>
      </c>
      <c r="L11433">
        <v>1</v>
      </c>
      <c r="M11433">
        <v>1</v>
      </c>
      <c r="N11433">
        <v>1</v>
      </c>
      <c r="O11433">
        <v>1</v>
      </c>
      <c r="P11433">
        <v>1</v>
      </c>
      <c r="Q11433">
        <v>1</v>
      </c>
      <c r="R11433">
        <v>11.49</v>
      </c>
      <c r="S11433">
        <v>11.49</v>
      </c>
      <c r="T11433">
        <v>11.49</v>
      </c>
      <c r="U11433">
        <v>11.49</v>
      </c>
      <c r="V11433">
        <v>49.695387289999999</v>
      </c>
      <c r="W11433">
        <v>49.695387289999999</v>
      </c>
      <c r="X11433">
        <v>2.0122591939999999</v>
      </c>
      <c r="Y11433">
        <v>2.0122591939999999</v>
      </c>
    </row>
    <row r="11434" spans="1:25" x14ac:dyDescent="0.3">
      <c r="A11434" s="2">
        <v>45983</v>
      </c>
      <c r="B11434" t="s">
        <v>28</v>
      </c>
      <c r="C11434">
        <v>418</v>
      </c>
      <c r="D11434">
        <v>2</v>
      </c>
      <c r="E11434">
        <v>0.77</v>
      </c>
      <c r="F11434">
        <v>0.47799999999999998</v>
      </c>
      <c r="G11434">
        <v>1.54</v>
      </c>
      <c r="H11434">
        <v>1.54</v>
      </c>
      <c r="I11434" t="s">
        <v>149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X11434">
        <v>0</v>
      </c>
      <c r="Y11434">
        <v>0</v>
      </c>
    </row>
    <row r="11435" spans="1:25" x14ac:dyDescent="0.3">
      <c r="A11435" s="2">
        <v>45983</v>
      </c>
      <c r="B11435" t="s">
        <v>110</v>
      </c>
      <c r="C11435">
        <v>3728</v>
      </c>
      <c r="D11435">
        <v>10</v>
      </c>
      <c r="E11435">
        <v>0.80200000000000005</v>
      </c>
      <c r="F11435">
        <v>0.26800000000000002</v>
      </c>
      <c r="G11435">
        <v>8.02</v>
      </c>
      <c r="H11435">
        <v>8.02</v>
      </c>
      <c r="I11435" t="s">
        <v>149</v>
      </c>
      <c r="J11435">
        <v>0</v>
      </c>
      <c r="K11435">
        <v>1</v>
      </c>
      <c r="L11435">
        <v>1</v>
      </c>
      <c r="M11435">
        <v>1</v>
      </c>
      <c r="N11435">
        <v>0</v>
      </c>
      <c r="O11435">
        <v>1</v>
      </c>
      <c r="P11435">
        <v>1</v>
      </c>
      <c r="Q11435">
        <v>1</v>
      </c>
      <c r="R11435">
        <v>0</v>
      </c>
      <c r="S11435">
        <v>22.88</v>
      </c>
      <c r="T11435">
        <v>22.88</v>
      </c>
      <c r="U11435">
        <v>22.88</v>
      </c>
      <c r="V11435">
        <v>35.052447549999997</v>
      </c>
      <c r="W11435">
        <v>35.052447549999997</v>
      </c>
      <c r="X11435">
        <v>2.8528678300000001</v>
      </c>
      <c r="Y11435">
        <v>2.8528678300000001</v>
      </c>
    </row>
    <row r="11436" spans="1:25" x14ac:dyDescent="0.3">
      <c r="A11436" s="2">
        <v>45983</v>
      </c>
      <c r="B11436" t="s">
        <v>26</v>
      </c>
      <c r="C11436">
        <v>426</v>
      </c>
      <c r="D11436">
        <v>2</v>
      </c>
      <c r="E11436">
        <v>1.8149999999999999</v>
      </c>
      <c r="F11436">
        <v>0.46899999999999997</v>
      </c>
      <c r="G11436">
        <v>3.63</v>
      </c>
      <c r="H11436">
        <v>3.63</v>
      </c>
      <c r="I11436" t="s">
        <v>149</v>
      </c>
      <c r="J11436">
        <v>0</v>
      </c>
      <c r="K11436">
        <v>1</v>
      </c>
      <c r="L11436">
        <v>1</v>
      </c>
      <c r="M11436">
        <v>1</v>
      </c>
      <c r="N11436">
        <v>0</v>
      </c>
      <c r="O11436">
        <v>1</v>
      </c>
      <c r="P11436">
        <v>1</v>
      </c>
      <c r="Q11436">
        <v>1</v>
      </c>
      <c r="R11436">
        <v>0</v>
      </c>
      <c r="S11436">
        <v>34.49</v>
      </c>
      <c r="T11436">
        <v>34.49</v>
      </c>
      <c r="U11436">
        <v>34.49</v>
      </c>
      <c r="V11436">
        <v>10.52478979</v>
      </c>
      <c r="W11436">
        <v>10.52478979</v>
      </c>
      <c r="X11436">
        <v>9.5013774099999999</v>
      </c>
      <c r="Y11436">
        <v>9.5013774099999999</v>
      </c>
    </row>
    <row r="11437" spans="1:25" x14ac:dyDescent="0.3">
      <c r="A11437" s="2">
        <v>45983</v>
      </c>
      <c r="B11437" t="s">
        <v>30</v>
      </c>
      <c r="C11437">
        <v>6</v>
      </c>
      <c r="D11437">
        <v>0</v>
      </c>
      <c r="F11437">
        <v>0</v>
      </c>
      <c r="G11437">
        <v>0</v>
      </c>
      <c r="H11437">
        <v>0</v>
      </c>
      <c r="I11437" t="s">
        <v>149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</row>
    <row r="11438" spans="1:25" x14ac:dyDescent="0.3">
      <c r="A11438" s="2">
        <v>45983</v>
      </c>
      <c r="B11438" t="s">
        <v>26</v>
      </c>
      <c r="C11438">
        <v>1317</v>
      </c>
      <c r="D11438">
        <v>9</v>
      </c>
      <c r="E11438">
        <v>1.2869999999999999</v>
      </c>
      <c r="F11438">
        <v>0.68300000000000005</v>
      </c>
      <c r="G11438">
        <v>11.58</v>
      </c>
      <c r="H11438">
        <v>11.58</v>
      </c>
      <c r="I11438" t="s">
        <v>149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X11438">
        <v>0</v>
      </c>
      <c r="Y11438">
        <v>0</v>
      </c>
    </row>
    <row r="11439" spans="1:25" x14ac:dyDescent="0.3">
      <c r="A11439" s="2">
        <v>45983</v>
      </c>
      <c r="B11439" t="s">
        <v>30</v>
      </c>
      <c r="C11439">
        <v>127</v>
      </c>
      <c r="D11439">
        <v>0</v>
      </c>
      <c r="F11439">
        <v>0</v>
      </c>
      <c r="G11439">
        <v>0</v>
      </c>
      <c r="H11439">
        <v>0</v>
      </c>
      <c r="I11439" t="s">
        <v>149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</row>
    <row r="11440" spans="1:25" x14ac:dyDescent="0.3">
      <c r="A11440" s="2">
        <v>45983</v>
      </c>
      <c r="B11440" t="s">
        <v>26</v>
      </c>
      <c r="C11440">
        <v>1092</v>
      </c>
      <c r="D11440">
        <v>6</v>
      </c>
      <c r="E11440">
        <v>1.0069999999999999</v>
      </c>
      <c r="F11440">
        <v>0.54900000000000004</v>
      </c>
      <c r="G11440">
        <v>6.04</v>
      </c>
      <c r="H11440">
        <v>6.04</v>
      </c>
      <c r="I11440" t="s">
        <v>149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X11440">
        <v>0</v>
      </c>
      <c r="Y11440">
        <v>0</v>
      </c>
    </row>
    <row r="11441" spans="1:25" x14ac:dyDescent="0.3">
      <c r="A11441" s="2">
        <v>45983</v>
      </c>
      <c r="B11441" t="s">
        <v>30</v>
      </c>
      <c r="C11441">
        <v>66</v>
      </c>
      <c r="D11441">
        <v>3</v>
      </c>
      <c r="E11441">
        <v>1.143</v>
      </c>
      <c r="F11441">
        <v>4.5449999999999999</v>
      </c>
      <c r="G11441">
        <v>3.43</v>
      </c>
      <c r="H11441">
        <v>3.43</v>
      </c>
      <c r="I11441" t="s">
        <v>149</v>
      </c>
      <c r="J11441">
        <v>1</v>
      </c>
      <c r="K11441">
        <v>1</v>
      </c>
      <c r="L11441">
        <v>1</v>
      </c>
      <c r="M11441">
        <v>1</v>
      </c>
      <c r="N11441">
        <v>1</v>
      </c>
      <c r="O11441">
        <v>1</v>
      </c>
      <c r="P11441">
        <v>1</v>
      </c>
      <c r="Q11441">
        <v>1</v>
      </c>
      <c r="R11441">
        <v>28.49</v>
      </c>
      <c r="S11441">
        <v>28.49</v>
      </c>
      <c r="T11441">
        <v>28.49</v>
      </c>
      <c r="U11441">
        <v>28.49</v>
      </c>
      <c r="V11441">
        <v>12.03931204</v>
      </c>
      <c r="W11441">
        <v>12.03931204</v>
      </c>
      <c r="X11441">
        <v>8.3061224490000001</v>
      </c>
      <c r="Y11441">
        <v>8.3061224490000001</v>
      </c>
    </row>
    <row r="11442" spans="1:25" x14ac:dyDescent="0.3">
      <c r="A11442" s="2">
        <v>45983</v>
      </c>
      <c r="B11442" t="s">
        <v>30</v>
      </c>
      <c r="C11442">
        <v>168</v>
      </c>
      <c r="D11442">
        <v>2</v>
      </c>
      <c r="E11442">
        <v>0.63</v>
      </c>
      <c r="F11442">
        <v>1.19</v>
      </c>
      <c r="G11442">
        <v>1.26</v>
      </c>
      <c r="H11442">
        <v>1.26</v>
      </c>
      <c r="I11442" t="s">
        <v>149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X11442">
        <v>0</v>
      </c>
      <c r="Y11442">
        <v>0</v>
      </c>
    </row>
    <row r="11443" spans="1:25" x14ac:dyDescent="0.3">
      <c r="A11443" s="2">
        <v>45983</v>
      </c>
      <c r="B11443" t="s">
        <v>26</v>
      </c>
      <c r="C11443">
        <v>494</v>
      </c>
      <c r="D11443">
        <v>1</v>
      </c>
      <c r="E11443">
        <v>0.51</v>
      </c>
      <c r="F11443">
        <v>0.20200000000000001</v>
      </c>
      <c r="G11443">
        <v>0.51</v>
      </c>
      <c r="H11443">
        <v>0.51</v>
      </c>
      <c r="I11443" t="s">
        <v>149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X11443">
        <v>0</v>
      </c>
      <c r="Y11443">
        <v>0</v>
      </c>
    </row>
    <row r="11444" spans="1:25" x14ac:dyDescent="0.3">
      <c r="A11444" s="2">
        <v>45983</v>
      </c>
      <c r="B11444" t="s">
        <v>86</v>
      </c>
      <c r="C11444">
        <v>26</v>
      </c>
      <c r="D11444">
        <v>0</v>
      </c>
      <c r="F11444">
        <v>0</v>
      </c>
      <c r="G11444">
        <v>0</v>
      </c>
      <c r="H11444">
        <v>0</v>
      </c>
      <c r="I11444" t="s">
        <v>149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</row>
    <row r="11445" spans="1:25" x14ac:dyDescent="0.3">
      <c r="A11445" s="2">
        <v>45983</v>
      </c>
      <c r="B11445" t="s">
        <v>32</v>
      </c>
      <c r="C11445">
        <v>103</v>
      </c>
      <c r="D11445">
        <v>0</v>
      </c>
      <c r="F11445">
        <v>0</v>
      </c>
      <c r="G11445">
        <v>0</v>
      </c>
      <c r="H11445">
        <v>0</v>
      </c>
      <c r="I11445" t="s">
        <v>149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</row>
    <row r="11446" spans="1:25" x14ac:dyDescent="0.3">
      <c r="A11446" s="2">
        <v>45983</v>
      </c>
      <c r="B11446" t="s">
        <v>46</v>
      </c>
      <c r="C11446">
        <v>458</v>
      </c>
      <c r="D11446">
        <v>5</v>
      </c>
      <c r="E11446">
        <v>2.274</v>
      </c>
      <c r="F11446">
        <v>1.0920000000000001</v>
      </c>
      <c r="G11446">
        <v>11.37</v>
      </c>
      <c r="H11446">
        <v>11.37</v>
      </c>
      <c r="I11446" t="s">
        <v>149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X11446">
        <v>0</v>
      </c>
      <c r="Y11446">
        <v>0</v>
      </c>
    </row>
    <row r="11447" spans="1:25" x14ac:dyDescent="0.3">
      <c r="A11447" s="2">
        <v>45983</v>
      </c>
      <c r="B11447" t="s">
        <v>38</v>
      </c>
      <c r="C11447">
        <v>612</v>
      </c>
      <c r="D11447">
        <v>4</v>
      </c>
      <c r="E11447">
        <v>1.08</v>
      </c>
      <c r="F11447">
        <v>0.65400000000000003</v>
      </c>
      <c r="G11447">
        <v>4.32</v>
      </c>
      <c r="H11447">
        <v>4.32</v>
      </c>
      <c r="I11447" t="s">
        <v>149</v>
      </c>
      <c r="J11447">
        <v>1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>
        <v>1</v>
      </c>
      <c r="Q11447">
        <v>1</v>
      </c>
      <c r="R11447">
        <v>24.88</v>
      </c>
      <c r="S11447">
        <v>24.88</v>
      </c>
      <c r="T11447">
        <v>24.88</v>
      </c>
      <c r="U11447">
        <v>24.88</v>
      </c>
      <c r="V11447">
        <v>17.363344049999998</v>
      </c>
      <c r="W11447">
        <v>17.363344049999998</v>
      </c>
      <c r="X11447">
        <v>5.7592592590000002</v>
      </c>
      <c r="Y11447">
        <v>5.7592592590000002</v>
      </c>
    </row>
    <row r="11448" spans="1:25" x14ac:dyDescent="0.3">
      <c r="A11448" s="2">
        <v>45983</v>
      </c>
      <c r="B11448" t="s">
        <v>46</v>
      </c>
      <c r="C11448">
        <v>1632</v>
      </c>
      <c r="D11448">
        <v>2</v>
      </c>
      <c r="E11448">
        <v>1.5</v>
      </c>
      <c r="F11448">
        <v>0.123</v>
      </c>
      <c r="G11448">
        <v>3</v>
      </c>
      <c r="H11448">
        <v>3</v>
      </c>
      <c r="I11448" t="s">
        <v>149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X11448">
        <v>0</v>
      </c>
      <c r="Y11448">
        <v>0</v>
      </c>
    </row>
    <row r="11449" spans="1:25" x14ac:dyDescent="0.3">
      <c r="A11449" s="2">
        <v>45983</v>
      </c>
      <c r="B11449" t="s">
        <v>38</v>
      </c>
      <c r="C11449">
        <v>2549</v>
      </c>
      <c r="D11449">
        <v>11</v>
      </c>
      <c r="E11449">
        <v>0.91400000000000003</v>
      </c>
      <c r="F11449">
        <v>0.432</v>
      </c>
      <c r="G11449">
        <v>10.050000000000001</v>
      </c>
      <c r="H11449">
        <v>10.050000000000001</v>
      </c>
      <c r="I11449" t="s">
        <v>149</v>
      </c>
      <c r="J11449">
        <v>3</v>
      </c>
      <c r="K11449">
        <v>5</v>
      </c>
      <c r="L11449">
        <v>5</v>
      </c>
      <c r="M11449">
        <v>5</v>
      </c>
      <c r="N11449">
        <v>3</v>
      </c>
      <c r="O11449">
        <v>6</v>
      </c>
      <c r="P11449">
        <v>6</v>
      </c>
      <c r="Q11449">
        <v>6</v>
      </c>
      <c r="R11449">
        <v>63.64</v>
      </c>
      <c r="S11449">
        <v>132.28</v>
      </c>
      <c r="T11449">
        <v>132.28</v>
      </c>
      <c r="U11449">
        <v>132.28</v>
      </c>
      <c r="V11449">
        <v>7.5975204109999996</v>
      </c>
      <c r="W11449">
        <v>7.5975204109999996</v>
      </c>
      <c r="X11449">
        <v>13.16218905</v>
      </c>
      <c r="Y11449">
        <v>13.16218905</v>
      </c>
    </row>
    <row r="11450" spans="1:25" x14ac:dyDescent="0.3">
      <c r="A11450" s="2">
        <v>45983</v>
      </c>
      <c r="B11450" t="s">
        <v>86</v>
      </c>
      <c r="C11450">
        <v>1050</v>
      </c>
      <c r="D11450">
        <v>5</v>
      </c>
      <c r="E11450">
        <v>1.4339999999999999</v>
      </c>
      <c r="F11450">
        <v>0.47599999999999998</v>
      </c>
      <c r="G11450">
        <v>7.17</v>
      </c>
      <c r="H11450">
        <v>7.17</v>
      </c>
      <c r="I11450" t="s">
        <v>149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X11450">
        <v>0</v>
      </c>
      <c r="Y11450">
        <v>0</v>
      </c>
    </row>
    <row r="11451" spans="1:25" x14ac:dyDescent="0.3">
      <c r="A11451" s="2">
        <v>45983</v>
      </c>
      <c r="B11451" t="s">
        <v>32</v>
      </c>
      <c r="C11451">
        <v>986</v>
      </c>
      <c r="D11451">
        <v>1</v>
      </c>
      <c r="E11451">
        <v>1.5</v>
      </c>
      <c r="F11451">
        <v>0.10100000000000001</v>
      </c>
      <c r="G11451">
        <v>1.5</v>
      </c>
      <c r="H11451">
        <v>1.5</v>
      </c>
      <c r="I11451" t="s">
        <v>149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X11451">
        <v>0</v>
      </c>
      <c r="Y11451">
        <v>0</v>
      </c>
    </row>
    <row r="11452" spans="1:25" x14ac:dyDescent="0.3">
      <c r="A11452" s="2">
        <v>45983</v>
      </c>
      <c r="B11452" t="s">
        <v>38</v>
      </c>
      <c r="C11452">
        <v>992</v>
      </c>
      <c r="D11452">
        <v>6</v>
      </c>
      <c r="E11452">
        <v>0.83499999999999996</v>
      </c>
      <c r="F11452">
        <v>0.60499999999999998</v>
      </c>
      <c r="G11452">
        <v>5.01</v>
      </c>
      <c r="H11452">
        <v>5.01</v>
      </c>
      <c r="I11452" t="s">
        <v>149</v>
      </c>
      <c r="J11452">
        <v>2</v>
      </c>
      <c r="K11452">
        <v>3</v>
      </c>
      <c r="L11452">
        <v>3</v>
      </c>
      <c r="M11452">
        <v>3</v>
      </c>
      <c r="N11452">
        <v>2</v>
      </c>
      <c r="O11452">
        <v>3</v>
      </c>
      <c r="P11452">
        <v>3</v>
      </c>
      <c r="Q11452">
        <v>3</v>
      </c>
      <c r="R11452">
        <v>59.37</v>
      </c>
      <c r="S11452">
        <v>81.25</v>
      </c>
      <c r="T11452">
        <v>81.25</v>
      </c>
      <c r="U11452">
        <v>81.25</v>
      </c>
      <c r="V11452">
        <v>6.1661538460000003</v>
      </c>
      <c r="W11452">
        <v>6.1661538460000003</v>
      </c>
      <c r="X11452">
        <v>16.21756487</v>
      </c>
      <c r="Y11452">
        <v>16.21756487</v>
      </c>
    </row>
    <row r="11453" spans="1:25" x14ac:dyDescent="0.3">
      <c r="A11453" s="2">
        <v>45983</v>
      </c>
      <c r="B11453" t="s">
        <v>86</v>
      </c>
      <c r="C11453">
        <v>398</v>
      </c>
      <c r="D11453">
        <v>6</v>
      </c>
      <c r="E11453">
        <v>1.605</v>
      </c>
      <c r="F11453">
        <v>1.508</v>
      </c>
      <c r="G11453">
        <v>9.6300000000000008</v>
      </c>
      <c r="H11453">
        <v>9.6300000000000008</v>
      </c>
      <c r="I11453" t="s">
        <v>149</v>
      </c>
      <c r="J11453">
        <v>1</v>
      </c>
      <c r="K11453">
        <v>1</v>
      </c>
      <c r="L11453">
        <v>1</v>
      </c>
      <c r="M11453">
        <v>1</v>
      </c>
      <c r="N11453">
        <v>1</v>
      </c>
      <c r="O11453">
        <v>1</v>
      </c>
      <c r="P11453">
        <v>1</v>
      </c>
      <c r="Q11453">
        <v>1</v>
      </c>
      <c r="R11453">
        <v>29.49</v>
      </c>
      <c r="S11453">
        <v>29.49</v>
      </c>
      <c r="T11453">
        <v>29.49</v>
      </c>
      <c r="U11453">
        <v>29.49</v>
      </c>
      <c r="V11453">
        <v>32.655137330000002</v>
      </c>
      <c r="W11453">
        <v>32.655137330000002</v>
      </c>
      <c r="X11453">
        <v>3.0623052959999999</v>
      </c>
      <c r="Y11453">
        <v>3.0623052959999999</v>
      </c>
    </row>
    <row r="11454" spans="1:25" x14ac:dyDescent="0.3">
      <c r="A11454" s="2">
        <v>45983</v>
      </c>
      <c r="B11454" t="s">
        <v>32</v>
      </c>
      <c r="C11454">
        <v>59</v>
      </c>
      <c r="D11454">
        <v>1</v>
      </c>
      <c r="E11454">
        <v>0.83</v>
      </c>
      <c r="F11454">
        <v>1.6950000000000001</v>
      </c>
      <c r="G11454">
        <v>0.83</v>
      </c>
      <c r="H11454">
        <v>0.83</v>
      </c>
      <c r="I11454" t="s">
        <v>149</v>
      </c>
      <c r="J11454">
        <v>1</v>
      </c>
      <c r="K11454">
        <v>1</v>
      </c>
      <c r="L11454">
        <v>1</v>
      </c>
      <c r="M11454">
        <v>1</v>
      </c>
      <c r="N11454">
        <v>1</v>
      </c>
      <c r="O11454">
        <v>1</v>
      </c>
      <c r="P11454">
        <v>1</v>
      </c>
      <c r="Q11454">
        <v>1</v>
      </c>
      <c r="R11454">
        <v>22.88</v>
      </c>
      <c r="S11454">
        <v>22.88</v>
      </c>
      <c r="T11454">
        <v>22.88</v>
      </c>
      <c r="U11454">
        <v>22.88</v>
      </c>
      <c r="V11454">
        <v>3.6276223779999999</v>
      </c>
      <c r="W11454">
        <v>3.6276223779999999</v>
      </c>
      <c r="X11454">
        <v>27.566265059999999</v>
      </c>
      <c r="Y11454">
        <v>27.566265059999999</v>
      </c>
    </row>
    <row r="11455" spans="1:25" x14ac:dyDescent="0.3">
      <c r="A11455" s="2">
        <v>45983</v>
      </c>
      <c r="B11455" t="s">
        <v>46</v>
      </c>
      <c r="C11455">
        <v>871</v>
      </c>
      <c r="D11455">
        <v>4</v>
      </c>
      <c r="E11455">
        <v>1.83</v>
      </c>
      <c r="F11455">
        <v>0.45900000000000002</v>
      </c>
      <c r="G11455">
        <v>7.32</v>
      </c>
      <c r="H11455">
        <v>7.32</v>
      </c>
      <c r="I11455" t="s">
        <v>149</v>
      </c>
      <c r="J11455">
        <v>3</v>
      </c>
      <c r="K11455">
        <v>3</v>
      </c>
      <c r="L11455">
        <v>3</v>
      </c>
      <c r="M11455">
        <v>3</v>
      </c>
      <c r="N11455">
        <v>4</v>
      </c>
      <c r="O11455">
        <v>4</v>
      </c>
      <c r="P11455">
        <v>4</v>
      </c>
      <c r="Q11455">
        <v>4</v>
      </c>
      <c r="R11455">
        <v>109.72</v>
      </c>
      <c r="S11455">
        <v>109.72</v>
      </c>
      <c r="T11455">
        <v>109.72</v>
      </c>
      <c r="U11455">
        <v>109.72</v>
      </c>
      <c r="V11455">
        <v>6.6715275250000001</v>
      </c>
      <c r="W11455">
        <v>6.6715275250000001</v>
      </c>
      <c r="X11455">
        <v>14.989071040000001</v>
      </c>
      <c r="Y11455">
        <v>14.989071040000001</v>
      </c>
    </row>
    <row r="11456" spans="1:25" x14ac:dyDescent="0.3">
      <c r="A11456" s="2">
        <v>45983</v>
      </c>
      <c r="B11456" t="s">
        <v>86</v>
      </c>
      <c r="C11456">
        <v>2107</v>
      </c>
      <c r="D11456">
        <v>11</v>
      </c>
      <c r="E11456">
        <v>0.97099999999999997</v>
      </c>
      <c r="F11456">
        <v>0.52200000000000002</v>
      </c>
      <c r="G11456">
        <v>10.68</v>
      </c>
      <c r="H11456">
        <v>10.68</v>
      </c>
      <c r="I11456" t="s">
        <v>149</v>
      </c>
      <c r="J11456">
        <v>2</v>
      </c>
      <c r="K11456">
        <v>2</v>
      </c>
      <c r="L11456">
        <v>2</v>
      </c>
      <c r="M11456">
        <v>2</v>
      </c>
      <c r="N11456">
        <v>2</v>
      </c>
      <c r="O11456">
        <v>2</v>
      </c>
      <c r="P11456">
        <v>2</v>
      </c>
      <c r="Q11456">
        <v>2</v>
      </c>
      <c r="R11456">
        <v>65.760000000000005</v>
      </c>
      <c r="S11456">
        <v>65.760000000000005</v>
      </c>
      <c r="T11456">
        <v>65.760000000000005</v>
      </c>
      <c r="U11456">
        <v>65.760000000000005</v>
      </c>
      <c r="V11456">
        <v>16.24087591</v>
      </c>
      <c r="W11456">
        <v>16.24087591</v>
      </c>
      <c r="X11456">
        <v>6.1573033710000002</v>
      </c>
      <c r="Y11456">
        <v>6.1573033710000002</v>
      </c>
    </row>
    <row r="11457" spans="1:25" x14ac:dyDescent="0.3">
      <c r="A11457" s="2">
        <v>45983</v>
      </c>
      <c r="B11457" t="s">
        <v>46</v>
      </c>
      <c r="C11457">
        <v>631</v>
      </c>
      <c r="D11457">
        <v>1</v>
      </c>
      <c r="E11457">
        <v>0.62</v>
      </c>
      <c r="F11457">
        <v>0.158</v>
      </c>
      <c r="G11457">
        <v>0.62</v>
      </c>
      <c r="H11457">
        <v>0.62</v>
      </c>
      <c r="I11457" t="s">
        <v>149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X11457">
        <v>0</v>
      </c>
      <c r="Y11457">
        <v>0</v>
      </c>
    </row>
    <row r="11458" spans="1:25" x14ac:dyDescent="0.3">
      <c r="A11458" s="2">
        <v>45983</v>
      </c>
      <c r="B11458" t="s">
        <v>32</v>
      </c>
      <c r="C11458">
        <v>433</v>
      </c>
      <c r="D11458">
        <v>1</v>
      </c>
      <c r="E11458">
        <v>0.57999999999999996</v>
      </c>
      <c r="F11458">
        <v>0.23100000000000001</v>
      </c>
      <c r="G11458">
        <v>0.57999999999999996</v>
      </c>
      <c r="H11458">
        <v>0.57999999999999996</v>
      </c>
      <c r="I11458" t="s">
        <v>149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X11458">
        <v>0</v>
      </c>
      <c r="Y11458">
        <v>0</v>
      </c>
    </row>
    <row r="11459" spans="1:25" x14ac:dyDescent="0.3">
      <c r="A11459" s="2">
        <v>45983</v>
      </c>
      <c r="B11459" t="s">
        <v>38</v>
      </c>
      <c r="C11459">
        <v>2934</v>
      </c>
      <c r="D11459">
        <v>13</v>
      </c>
      <c r="E11459">
        <v>0.48799999999999999</v>
      </c>
      <c r="F11459">
        <v>0.443</v>
      </c>
      <c r="G11459">
        <v>6.34</v>
      </c>
      <c r="H11459">
        <v>6.34</v>
      </c>
      <c r="I11459" t="s">
        <v>149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X11459">
        <v>0</v>
      </c>
      <c r="Y11459">
        <v>0</v>
      </c>
    </row>
    <row r="11460" spans="1:25" x14ac:dyDescent="0.3">
      <c r="A11460" s="2">
        <v>45983</v>
      </c>
      <c r="B11460" t="s">
        <v>40</v>
      </c>
      <c r="C11460">
        <v>190</v>
      </c>
      <c r="D11460">
        <v>0</v>
      </c>
      <c r="F11460">
        <v>0</v>
      </c>
      <c r="G11460">
        <v>0</v>
      </c>
      <c r="H11460">
        <v>0</v>
      </c>
      <c r="I11460" t="s">
        <v>149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</row>
    <row r="11461" spans="1:25" x14ac:dyDescent="0.3">
      <c r="A11461" s="2">
        <v>45983</v>
      </c>
      <c r="B11461" t="s">
        <v>76</v>
      </c>
      <c r="C11461">
        <v>860</v>
      </c>
      <c r="D11461">
        <v>0</v>
      </c>
      <c r="F11461">
        <v>0</v>
      </c>
      <c r="G11461">
        <v>0</v>
      </c>
      <c r="H11461">
        <v>0</v>
      </c>
      <c r="I11461" t="s">
        <v>149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</row>
    <row r="11462" spans="1:25" x14ac:dyDescent="0.3">
      <c r="A11462" s="2">
        <v>45983</v>
      </c>
      <c r="B11462" t="s">
        <v>92</v>
      </c>
      <c r="C11462">
        <v>34</v>
      </c>
      <c r="D11462">
        <v>1</v>
      </c>
      <c r="E11462">
        <v>3.79</v>
      </c>
      <c r="F11462">
        <v>2.9409999999999998</v>
      </c>
      <c r="G11462">
        <v>3.79</v>
      </c>
      <c r="H11462">
        <v>3.79</v>
      </c>
      <c r="I11462" t="s">
        <v>149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X11462">
        <v>0</v>
      </c>
      <c r="Y11462">
        <v>0</v>
      </c>
    </row>
    <row r="11463" spans="1:25" x14ac:dyDescent="0.3">
      <c r="A11463" s="2">
        <v>45983</v>
      </c>
      <c r="B11463" t="s">
        <v>68</v>
      </c>
      <c r="C11463">
        <v>173</v>
      </c>
      <c r="D11463">
        <v>1</v>
      </c>
      <c r="E11463">
        <v>5.19</v>
      </c>
      <c r="F11463">
        <v>0.57799999999999996</v>
      </c>
      <c r="G11463">
        <v>5.19</v>
      </c>
      <c r="H11463">
        <v>5.19</v>
      </c>
      <c r="I11463" t="s">
        <v>149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X11463">
        <v>0</v>
      </c>
      <c r="Y11463">
        <v>0</v>
      </c>
    </row>
    <row r="11464" spans="1:25" x14ac:dyDescent="0.3">
      <c r="A11464" s="2">
        <v>45983</v>
      </c>
      <c r="B11464" t="s">
        <v>70</v>
      </c>
      <c r="C11464">
        <v>411</v>
      </c>
      <c r="D11464">
        <v>2</v>
      </c>
      <c r="E11464">
        <v>7.02</v>
      </c>
      <c r="F11464">
        <v>0.48699999999999999</v>
      </c>
      <c r="G11464">
        <v>14.04</v>
      </c>
      <c r="H11464">
        <v>14.04</v>
      </c>
      <c r="I11464" t="s">
        <v>149</v>
      </c>
      <c r="J11464">
        <v>1</v>
      </c>
      <c r="K11464">
        <v>1</v>
      </c>
      <c r="L11464">
        <v>1</v>
      </c>
      <c r="M11464">
        <v>1</v>
      </c>
      <c r="N11464">
        <v>1</v>
      </c>
      <c r="O11464">
        <v>1</v>
      </c>
      <c r="P11464">
        <v>1</v>
      </c>
      <c r="Q11464">
        <v>1</v>
      </c>
      <c r="R11464">
        <v>23.98</v>
      </c>
      <c r="S11464">
        <v>23.98</v>
      </c>
      <c r="T11464">
        <v>23.98</v>
      </c>
      <c r="U11464">
        <v>23.98</v>
      </c>
      <c r="V11464">
        <v>58.548790660000002</v>
      </c>
      <c r="W11464">
        <v>58.548790660000002</v>
      </c>
      <c r="X11464">
        <v>1.707977208</v>
      </c>
      <c r="Y11464">
        <v>1.707977208</v>
      </c>
    </row>
    <row r="11465" spans="1:25" x14ac:dyDescent="0.3">
      <c r="A11465" s="2">
        <v>45983</v>
      </c>
      <c r="B11465" t="s">
        <v>78</v>
      </c>
      <c r="C11465">
        <v>86</v>
      </c>
      <c r="D11465">
        <v>0</v>
      </c>
      <c r="F11465">
        <v>0</v>
      </c>
      <c r="G11465">
        <v>0</v>
      </c>
      <c r="H11465">
        <v>0</v>
      </c>
      <c r="I11465" t="s">
        <v>149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</row>
    <row r="11466" spans="1:25" x14ac:dyDescent="0.3">
      <c r="A11466" s="2">
        <v>45983</v>
      </c>
      <c r="B11466" t="s">
        <v>74</v>
      </c>
      <c r="C11466">
        <v>162</v>
      </c>
      <c r="D11466">
        <v>0</v>
      </c>
      <c r="F11466">
        <v>0</v>
      </c>
      <c r="G11466">
        <v>0</v>
      </c>
      <c r="H11466">
        <v>0</v>
      </c>
      <c r="I11466" t="s">
        <v>149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</row>
    <row r="11467" spans="1:25" x14ac:dyDescent="0.3">
      <c r="A11467" s="2">
        <v>45983</v>
      </c>
      <c r="B11467" t="s">
        <v>64</v>
      </c>
      <c r="C11467">
        <v>550</v>
      </c>
      <c r="D11467">
        <v>0</v>
      </c>
      <c r="F11467">
        <v>0</v>
      </c>
      <c r="G11467">
        <v>0</v>
      </c>
      <c r="H11467">
        <v>0</v>
      </c>
      <c r="I11467" t="s">
        <v>149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</row>
    <row r="11468" spans="1:25" x14ac:dyDescent="0.3">
      <c r="A11468" s="2">
        <v>45983</v>
      </c>
      <c r="B11468" t="s">
        <v>86</v>
      </c>
      <c r="C11468">
        <v>21</v>
      </c>
      <c r="D11468">
        <v>0</v>
      </c>
      <c r="F11468">
        <v>0</v>
      </c>
      <c r="G11468">
        <v>0</v>
      </c>
      <c r="H11468">
        <v>0</v>
      </c>
      <c r="I11468" t="s">
        <v>149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</row>
    <row r="11469" spans="1:25" x14ac:dyDescent="0.3">
      <c r="A11469" s="2">
        <v>45983</v>
      </c>
      <c r="B11469" t="s">
        <v>86</v>
      </c>
      <c r="C11469">
        <v>20</v>
      </c>
      <c r="D11469">
        <v>1</v>
      </c>
      <c r="E11469">
        <v>2.87</v>
      </c>
      <c r="F11469">
        <v>5</v>
      </c>
      <c r="G11469">
        <v>2.87</v>
      </c>
      <c r="H11469">
        <v>2.87</v>
      </c>
      <c r="I11469" t="s">
        <v>149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X11469">
        <v>0</v>
      </c>
      <c r="Y11469">
        <v>0</v>
      </c>
    </row>
    <row r="11470" spans="1:25" x14ac:dyDescent="0.3">
      <c r="A11470" s="2">
        <v>45983</v>
      </c>
      <c r="B11470" t="s">
        <v>66</v>
      </c>
      <c r="C11470">
        <v>50</v>
      </c>
      <c r="D11470">
        <v>0</v>
      </c>
      <c r="F11470">
        <v>0</v>
      </c>
      <c r="G11470">
        <v>0</v>
      </c>
      <c r="H11470">
        <v>0</v>
      </c>
      <c r="I11470" t="s">
        <v>149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</row>
    <row r="11471" spans="1:25" x14ac:dyDescent="0.3">
      <c r="A11471" s="2">
        <v>45984</v>
      </c>
      <c r="B11471" t="s">
        <v>44</v>
      </c>
      <c r="C11471">
        <v>3786</v>
      </c>
      <c r="D11471">
        <v>30</v>
      </c>
      <c r="E11471">
        <v>1.5940000000000001</v>
      </c>
      <c r="F11471">
        <v>0.79200000000000004</v>
      </c>
      <c r="G11471">
        <v>47.81</v>
      </c>
      <c r="H11471">
        <v>47.81</v>
      </c>
      <c r="I11471" t="s">
        <v>149</v>
      </c>
      <c r="J11471">
        <v>4</v>
      </c>
      <c r="K11471">
        <v>4</v>
      </c>
      <c r="L11471">
        <v>4</v>
      </c>
      <c r="M11471">
        <v>4</v>
      </c>
      <c r="N11471">
        <v>4</v>
      </c>
      <c r="O11471">
        <v>4</v>
      </c>
      <c r="P11471">
        <v>4</v>
      </c>
      <c r="Q11471">
        <v>4</v>
      </c>
      <c r="R11471">
        <v>106.52</v>
      </c>
      <c r="S11471">
        <v>106.52</v>
      </c>
      <c r="T11471">
        <v>106.52</v>
      </c>
      <c r="U11471">
        <v>106.52</v>
      </c>
      <c r="V11471">
        <v>44.88358994</v>
      </c>
      <c r="W11471">
        <v>44.88358994</v>
      </c>
      <c r="X11471">
        <v>2.2279857769999998</v>
      </c>
      <c r="Y11471">
        <v>2.2279857769999998</v>
      </c>
    </row>
    <row r="11472" spans="1:25" x14ac:dyDescent="0.3">
      <c r="A11472" s="2">
        <v>45984</v>
      </c>
      <c r="B11472" t="s">
        <v>42</v>
      </c>
      <c r="C11472">
        <v>8456</v>
      </c>
      <c r="D11472">
        <v>94</v>
      </c>
      <c r="E11472">
        <v>2.0779999999999998</v>
      </c>
      <c r="F11472">
        <v>1.1120000000000001</v>
      </c>
      <c r="G11472">
        <v>195.32</v>
      </c>
      <c r="H11472">
        <v>195.32</v>
      </c>
      <c r="I11472" t="s">
        <v>149</v>
      </c>
      <c r="J11472">
        <v>15</v>
      </c>
      <c r="K11472">
        <v>15</v>
      </c>
      <c r="L11472">
        <v>15</v>
      </c>
      <c r="M11472">
        <v>15</v>
      </c>
      <c r="N11472">
        <v>16</v>
      </c>
      <c r="O11472">
        <v>16</v>
      </c>
      <c r="P11472">
        <v>16</v>
      </c>
      <c r="Q11472">
        <v>16</v>
      </c>
      <c r="R11472">
        <v>423.6</v>
      </c>
      <c r="S11472">
        <v>423.6</v>
      </c>
      <c r="T11472">
        <v>423.6</v>
      </c>
      <c r="U11472">
        <v>423.6</v>
      </c>
      <c r="V11472">
        <v>46.1095373</v>
      </c>
      <c r="W11472">
        <v>46.1095373</v>
      </c>
      <c r="X11472">
        <v>2.16874872</v>
      </c>
      <c r="Y11472">
        <v>2.16874872</v>
      </c>
    </row>
    <row r="11473" spans="1:25" x14ac:dyDescent="0.3">
      <c r="A11473" s="2">
        <v>45984</v>
      </c>
      <c r="B11473" t="s">
        <v>40</v>
      </c>
      <c r="C11473">
        <v>1344</v>
      </c>
      <c r="D11473">
        <v>27</v>
      </c>
      <c r="E11473">
        <v>3.528</v>
      </c>
      <c r="F11473">
        <v>2.0089999999999999</v>
      </c>
      <c r="G11473">
        <v>95.26</v>
      </c>
      <c r="H11473">
        <v>95.26</v>
      </c>
      <c r="I11473" t="s">
        <v>149</v>
      </c>
      <c r="J11473">
        <v>7</v>
      </c>
      <c r="K11473">
        <v>7</v>
      </c>
      <c r="L11473">
        <v>7</v>
      </c>
      <c r="M11473">
        <v>7</v>
      </c>
      <c r="N11473">
        <v>8</v>
      </c>
      <c r="O11473">
        <v>8</v>
      </c>
      <c r="P11473">
        <v>8</v>
      </c>
      <c r="Q11473">
        <v>8</v>
      </c>
      <c r="R11473">
        <v>259.89</v>
      </c>
      <c r="S11473">
        <v>259.89</v>
      </c>
      <c r="T11473">
        <v>259.89</v>
      </c>
      <c r="U11473">
        <v>259.89</v>
      </c>
      <c r="V11473">
        <v>36.653968990000003</v>
      </c>
      <c r="W11473">
        <v>36.653968990000003</v>
      </c>
      <c r="X11473">
        <v>2.7282175099999999</v>
      </c>
      <c r="Y11473">
        <v>2.7282175099999999</v>
      </c>
    </row>
    <row r="11474" spans="1:25" x14ac:dyDescent="0.3">
      <c r="A11474" s="2">
        <v>45984</v>
      </c>
      <c r="B11474" t="s">
        <v>46</v>
      </c>
      <c r="C11474">
        <v>4215</v>
      </c>
      <c r="D11474">
        <v>24</v>
      </c>
      <c r="E11474">
        <v>3.8220000000000001</v>
      </c>
      <c r="F11474">
        <v>0.56899999999999995</v>
      </c>
      <c r="G11474">
        <v>91.73</v>
      </c>
      <c r="H11474">
        <v>91.73</v>
      </c>
      <c r="I11474" t="s">
        <v>149</v>
      </c>
      <c r="J11474">
        <v>9</v>
      </c>
      <c r="K11474">
        <v>9</v>
      </c>
      <c r="L11474">
        <v>9</v>
      </c>
      <c r="M11474">
        <v>9</v>
      </c>
      <c r="N11474">
        <v>10</v>
      </c>
      <c r="O11474">
        <v>10</v>
      </c>
      <c r="P11474">
        <v>10</v>
      </c>
      <c r="Q11474">
        <v>10</v>
      </c>
      <c r="R11474">
        <v>308.8</v>
      </c>
      <c r="S11474">
        <v>308.8</v>
      </c>
      <c r="T11474">
        <v>308.8</v>
      </c>
      <c r="U11474">
        <v>308.8</v>
      </c>
      <c r="V11474">
        <v>29.705310879999999</v>
      </c>
      <c r="W11474">
        <v>29.705310879999999</v>
      </c>
      <c r="X11474">
        <v>3.366401395</v>
      </c>
      <c r="Y11474">
        <v>3.366401395</v>
      </c>
    </row>
    <row r="11475" spans="1:25" x14ac:dyDescent="0.3">
      <c r="A11475" s="2">
        <v>45984</v>
      </c>
      <c r="B11475" t="s">
        <v>62</v>
      </c>
      <c r="C11475">
        <v>1119</v>
      </c>
      <c r="D11475">
        <v>1</v>
      </c>
      <c r="E11475">
        <v>4.3499999999999996</v>
      </c>
      <c r="F11475">
        <v>8.8999999999999996E-2</v>
      </c>
      <c r="G11475">
        <v>4.3499999999999996</v>
      </c>
      <c r="H11475">
        <v>4.3499999999999996</v>
      </c>
      <c r="I11475" t="s">
        <v>149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X11475">
        <v>0</v>
      </c>
      <c r="Y11475">
        <v>0</v>
      </c>
    </row>
    <row r="11476" spans="1:25" x14ac:dyDescent="0.3">
      <c r="A11476" s="2">
        <v>45984</v>
      </c>
      <c r="B11476" t="s">
        <v>38</v>
      </c>
      <c r="C11476">
        <v>3427</v>
      </c>
      <c r="D11476">
        <v>28</v>
      </c>
      <c r="E11476">
        <v>1.819</v>
      </c>
      <c r="F11476">
        <v>0.81699999999999995</v>
      </c>
      <c r="G11476">
        <v>50.92</v>
      </c>
      <c r="H11476">
        <v>50.92</v>
      </c>
      <c r="I11476" t="s">
        <v>149</v>
      </c>
      <c r="J11476">
        <v>4</v>
      </c>
      <c r="K11476">
        <v>5</v>
      </c>
      <c r="L11476">
        <v>5</v>
      </c>
      <c r="M11476">
        <v>5</v>
      </c>
      <c r="N11476">
        <v>5</v>
      </c>
      <c r="O11476">
        <v>6</v>
      </c>
      <c r="P11476">
        <v>6</v>
      </c>
      <c r="Q11476">
        <v>6</v>
      </c>
      <c r="R11476">
        <v>116.01</v>
      </c>
      <c r="S11476">
        <v>140.88999999999999</v>
      </c>
      <c r="T11476">
        <v>140.88999999999999</v>
      </c>
      <c r="U11476">
        <v>140.88999999999999</v>
      </c>
      <c r="V11476">
        <v>36.141670810000001</v>
      </c>
      <c r="W11476">
        <v>36.141670810000001</v>
      </c>
      <c r="X11476">
        <v>2.7668892380000001</v>
      </c>
      <c r="Y11476">
        <v>2.7668892380000001</v>
      </c>
    </row>
    <row r="11477" spans="1:25" x14ac:dyDescent="0.3">
      <c r="A11477" s="2">
        <v>45984</v>
      </c>
      <c r="B11477" t="s">
        <v>84</v>
      </c>
      <c r="C11477">
        <v>5933</v>
      </c>
      <c r="D11477">
        <v>57</v>
      </c>
      <c r="E11477">
        <v>2.2610000000000001</v>
      </c>
      <c r="F11477">
        <v>0.96099999999999997</v>
      </c>
      <c r="G11477">
        <v>128.88999999999999</v>
      </c>
      <c r="H11477">
        <v>128.88999999999999</v>
      </c>
      <c r="I11477" t="s">
        <v>149</v>
      </c>
      <c r="J11477">
        <v>9</v>
      </c>
      <c r="K11477">
        <v>9</v>
      </c>
      <c r="L11477">
        <v>9</v>
      </c>
      <c r="M11477">
        <v>9</v>
      </c>
      <c r="N11477">
        <v>9</v>
      </c>
      <c r="O11477">
        <v>9</v>
      </c>
      <c r="P11477">
        <v>9</v>
      </c>
      <c r="Q11477">
        <v>9</v>
      </c>
      <c r="R11477">
        <v>320.20999999999998</v>
      </c>
      <c r="S11477">
        <v>320.20999999999998</v>
      </c>
      <c r="T11477">
        <v>320.20999999999998</v>
      </c>
      <c r="U11477">
        <v>320.20999999999998</v>
      </c>
      <c r="V11477">
        <v>40.251709820000002</v>
      </c>
      <c r="W11477">
        <v>40.251709820000002</v>
      </c>
      <c r="X11477">
        <v>2.484366514</v>
      </c>
      <c r="Y11477">
        <v>2.484366514</v>
      </c>
    </row>
    <row r="11478" spans="1:25" x14ac:dyDescent="0.3">
      <c r="A11478" s="2">
        <v>45984</v>
      </c>
      <c r="B11478" t="s">
        <v>56</v>
      </c>
      <c r="C11478">
        <v>1357</v>
      </c>
      <c r="D11478">
        <v>10</v>
      </c>
      <c r="E11478">
        <v>2.6120000000000001</v>
      </c>
      <c r="F11478">
        <v>0.73699999999999999</v>
      </c>
      <c r="G11478">
        <v>26.12</v>
      </c>
      <c r="H11478">
        <v>26.12</v>
      </c>
      <c r="I11478" t="s">
        <v>149</v>
      </c>
      <c r="J11478">
        <v>4</v>
      </c>
      <c r="K11478">
        <v>4</v>
      </c>
      <c r="L11478">
        <v>4</v>
      </c>
      <c r="M11478">
        <v>4</v>
      </c>
      <c r="N11478">
        <v>9</v>
      </c>
      <c r="O11478">
        <v>9</v>
      </c>
      <c r="P11478">
        <v>9</v>
      </c>
      <c r="Q11478">
        <v>9</v>
      </c>
      <c r="R11478">
        <v>341.53</v>
      </c>
      <c r="S11478">
        <v>341.53</v>
      </c>
      <c r="T11478">
        <v>341.53</v>
      </c>
      <c r="U11478">
        <v>341.53</v>
      </c>
      <c r="V11478">
        <v>7.6479372239999996</v>
      </c>
      <c r="W11478">
        <v>7.6479372239999996</v>
      </c>
      <c r="X11478">
        <v>13.075421130000001</v>
      </c>
      <c r="Y11478">
        <v>13.075421130000001</v>
      </c>
    </row>
    <row r="11479" spans="1:25" x14ac:dyDescent="0.3">
      <c r="A11479" s="2">
        <v>45984</v>
      </c>
      <c r="B11479" t="s">
        <v>50</v>
      </c>
      <c r="C11479">
        <v>3176</v>
      </c>
      <c r="D11479">
        <v>31</v>
      </c>
      <c r="E11479">
        <v>2.7719999999999998</v>
      </c>
      <c r="F11479">
        <v>0.97599999999999998</v>
      </c>
      <c r="G11479">
        <v>85.94</v>
      </c>
      <c r="H11479">
        <v>85.94</v>
      </c>
      <c r="I11479" t="s">
        <v>149</v>
      </c>
      <c r="J11479">
        <v>6</v>
      </c>
      <c r="K11479">
        <v>10</v>
      </c>
      <c r="L11479">
        <v>10</v>
      </c>
      <c r="M11479">
        <v>10</v>
      </c>
      <c r="N11479">
        <v>6</v>
      </c>
      <c r="O11479">
        <v>10</v>
      </c>
      <c r="P11479">
        <v>10</v>
      </c>
      <c r="Q11479">
        <v>10</v>
      </c>
      <c r="R11479">
        <v>198.21</v>
      </c>
      <c r="S11479">
        <v>317.44</v>
      </c>
      <c r="T11479">
        <v>317.44</v>
      </c>
      <c r="U11479">
        <v>317.44</v>
      </c>
      <c r="V11479">
        <v>27.07283266</v>
      </c>
      <c r="W11479">
        <v>27.07283266</v>
      </c>
      <c r="X11479">
        <v>3.6937398180000001</v>
      </c>
      <c r="Y11479">
        <v>3.6937398180000001</v>
      </c>
    </row>
    <row r="11480" spans="1:25" x14ac:dyDescent="0.3">
      <c r="A11480" s="2">
        <v>45984</v>
      </c>
      <c r="B11480" t="s">
        <v>60</v>
      </c>
      <c r="C11480">
        <v>2276</v>
      </c>
      <c r="D11480">
        <v>13</v>
      </c>
      <c r="E11480">
        <v>2.1309999999999998</v>
      </c>
      <c r="F11480">
        <v>0.57099999999999995</v>
      </c>
      <c r="G11480">
        <v>27.7</v>
      </c>
      <c r="H11480">
        <v>27.7</v>
      </c>
      <c r="I11480" t="s">
        <v>149</v>
      </c>
      <c r="J11480">
        <v>2</v>
      </c>
      <c r="K11480">
        <v>2</v>
      </c>
      <c r="L11480">
        <v>2</v>
      </c>
      <c r="M11480">
        <v>2</v>
      </c>
      <c r="N11480">
        <v>2</v>
      </c>
      <c r="O11480">
        <v>2</v>
      </c>
      <c r="P11480">
        <v>2</v>
      </c>
      <c r="Q11480">
        <v>2</v>
      </c>
      <c r="R11480">
        <v>43.76</v>
      </c>
      <c r="S11480">
        <v>43.76</v>
      </c>
      <c r="T11480">
        <v>43.76</v>
      </c>
      <c r="U11480">
        <v>43.76</v>
      </c>
      <c r="V11480">
        <v>63.299817179999998</v>
      </c>
      <c r="W11480">
        <v>63.299817179999998</v>
      </c>
      <c r="X11480">
        <v>1.5797833939999999</v>
      </c>
      <c r="Y11480">
        <v>1.5797833939999999</v>
      </c>
    </row>
    <row r="11481" spans="1:25" x14ac:dyDescent="0.3">
      <c r="A11481" s="2">
        <v>45984</v>
      </c>
      <c r="B11481" t="s">
        <v>86</v>
      </c>
      <c r="C11481">
        <v>788</v>
      </c>
      <c r="D11481">
        <v>9</v>
      </c>
      <c r="E11481">
        <v>3.5270000000000001</v>
      </c>
      <c r="F11481">
        <v>1.1419999999999999</v>
      </c>
      <c r="G11481">
        <v>31.74</v>
      </c>
      <c r="H11481">
        <v>31.74</v>
      </c>
      <c r="I11481" t="s">
        <v>149</v>
      </c>
      <c r="J11481">
        <v>2</v>
      </c>
      <c r="K11481">
        <v>2</v>
      </c>
      <c r="L11481">
        <v>2</v>
      </c>
      <c r="M11481">
        <v>2</v>
      </c>
      <c r="N11481">
        <v>2</v>
      </c>
      <c r="O11481">
        <v>2</v>
      </c>
      <c r="P11481">
        <v>2</v>
      </c>
      <c r="Q11481">
        <v>2</v>
      </c>
      <c r="R11481">
        <v>153.76</v>
      </c>
      <c r="S11481">
        <v>153.76</v>
      </c>
      <c r="T11481">
        <v>153.76</v>
      </c>
      <c r="U11481">
        <v>153.76</v>
      </c>
      <c r="V11481">
        <v>20.64255983</v>
      </c>
      <c r="W11481">
        <v>20.64255983</v>
      </c>
      <c r="X11481">
        <v>4.8443604279999999</v>
      </c>
      <c r="Y11481">
        <v>4.8443604279999999</v>
      </c>
    </row>
    <row r="11482" spans="1:25" x14ac:dyDescent="0.3">
      <c r="A11482" s="2">
        <v>45984</v>
      </c>
      <c r="B11482" t="s">
        <v>36</v>
      </c>
      <c r="C11482">
        <v>4228</v>
      </c>
      <c r="D11482">
        <v>19</v>
      </c>
      <c r="E11482">
        <v>1.0760000000000001</v>
      </c>
      <c r="F11482">
        <v>0.44900000000000001</v>
      </c>
      <c r="G11482">
        <v>20.45</v>
      </c>
      <c r="H11482">
        <v>20.45</v>
      </c>
      <c r="I11482" t="s">
        <v>149</v>
      </c>
      <c r="J11482">
        <v>1</v>
      </c>
      <c r="K11482">
        <v>2</v>
      </c>
      <c r="L11482">
        <v>2</v>
      </c>
      <c r="M11482">
        <v>2</v>
      </c>
      <c r="N11482">
        <v>1</v>
      </c>
      <c r="O11482">
        <v>2</v>
      </c>
      <c r="P11482">
        <v>2</v>
      </c>
      <c r="Q11482">
        <v>2</v>
      </c>
      <c r="R11482">
        <v>21.88</v>
      </c>
      <c r="S11482">
        <v>43.76</v>
      </c>
      <c r="T11482">
        <v>43.76</v>
      </c>
      <c r="U11482">
        <v>43.76</v>
      </c>
      <c r="V11482">
        <v>46.732175499999997</v>
      </c>
      <c r="W11482">
        <v>46.732175499999997</v>
      </c>
      <c r="X11482">
        <v>2.139853301</v>
      </c>
      <c r="Y11482">
        <v>2.139853301</v>
      </c>
    </row>
    <row r="11483" spans="1:25" x14ac:dyDescent="0.3">
      <c r="A11483" s="2">
        <v>45984</v>
      </c>
      <c r="B11483" t="s">
        <v>62</v>
      </c>
      <c r="C11483">
        <v>5632</v>
      </c>
      <c r="D11483">
        <v>59</v>
      </c>
      <c r="E11483">
        <v>4.8579999999999997</v>
      </c>
      <c r="F11483">
        <v>1.048</v>
      </c>
      <c r="G11483">
        <v>286.64</v>
      </c>
      <c r="H11483">
        <v>286.64</v>
      </c>
      <c r="I11483" t="s">
        <v>149</v>
      </c>
      <c r="J11483">
        <v>23</v>
      </c>
      <c r="K11483">
        <v>24</v>
      </c>
      <c r="L11483">
        <v>24</v>
      </c>
      <c r="M11483">
        <v>24</v>
      </c>
      <c r="N11483">
        <v>30</v>
      </c>
      <c r="O11483">
        <v>31</v>
      </c>
      <c r="P11483">
        <v>31</v>
      </c>
      <c r="Q11483">
        <v>31</v>
      </c>
      <c r="R11483">
        <v>1064.75</v>
      </c>
      <c r="S11483">
        <v>1101.24</v>
      </c>
      <c r="T11483">
        <v>1101.24</v>
      </c>
      <c r="U11483">
        <v>1101.24</v>
      </c>
      <c r="V11483">
        <v>26.028840219999999</v>
      </c>
      <c r="W11483">
        <v>26.028840219999999</v>
      </c>
      <c r="X11483">
        <v>3.8418922690000001</v>
      </c>
      <c r="Y11483">
        <v>3.8418922690000001</v>
      </c>
    </row>
    <row r="11484" spans="1:25" x14ac:dyDescent="0.3">
      <c r="A11484" s="2">
        <v>45984</v>
      </c>
      <c r="B11484" t="s">
        <v>64</v>
      </c>
      <c r="C11484">
        <v>2728</v>
      </c>
      <c r="D11484">
        <v>8</v>
      </c>
      <c r="E11484">
        <v>5.0960000000000001</v>
      </c>
      <c r="F11484">
        <v>0.29299999999999998</v>
      </c>
      <c r="G11484">
        <v>40.770000000000003</v>
      </c>
      <c r="H11484">
        <v>40.770000000000003</v>
      </c>
      <c r="I11484" t="s">
        <v>149</v>
      </c>
      <c r="J11484">
        <v>3</v>
      </c>
      <c r="K11484">
        <v>3</v>
      </c>
      <c r="L11484">
        <v>3</v>
      </c>
      <c r="M11484">
        <v>3</v>
      </c>
      <c r="N11484">
        <v>5</v>
      </c>
      <c r="O11484">
        <v>5</v>
      </c>
      <c r="P11484">
        <v>5</v>
      </c>
      <c r="Q11484">
        <v>5</v>
      </c>
      <c r="R11484">
        <v>164.4</v>
      </c>
      <c r="S11484">
        <v>164.4</v>
      </c>
      <c r="T11484">
        <v>164.4</v>
      </c>
      <c r="U11484">
        <v>164.4</v>
      </c>
      <c r="V11484">
        <v>24.799270069999999</v>
      </c>
      <c r="W11484">
        <v>24.799270069999999</v>
      </c>
      <c r="X11484">
        <v>4.0323767479999999</v>
      </c>
      <c r="Y11484">
        <v>4.0323767479999999</v>
      </c>
    </row>
    <row r="11485" spans="1:25" x14ac:dyDescent="0.3">
      <c r="A11485" s="2">
        <v>45984</v>
      </c>
      <c r="B11485" t="s">
        <v>66</v>
      </c>
      <c r="C11485">
        <v>2823</v>
      </c>
      <c r="D11485">
        <v>12</v>
      </c>
      <c r="E11485">
        <v>4.6589999999999998</v>
      </c>
      <c r="F11485">
        <v>0.42499999999999999</v>
      </c>
      <c r="G11485">
        <v>55.91</v>
      </c>
      <c r="H11485">
        <v>55.91</v>
      </c>
      <c r="I11485" t="s">
        <v>149</v>
      </c>
      <c r="J11485">
        <v>4</v>
      </c>
      <c r="K11485">
        <v>4</v>
      </c>
      <c r="L11485">
        <v>4</v>
      </c>
      <c r="M11485">
        <v>4</v>
      </c>
      <c r="N11485">
        <v>4</v>
      </c>
      <c r="O11485">
        <v>4</v>
      </c>
      <c r="P11485">
        <v>4</v>
      </c>
      <c r="Q11485">
        <v>4</v>
      </c>
      <c r="R11485">
        <v>116.43</v>
      </c>
      <c r="S11485">
        <v>116.43</v>
      </c>
      <c r="T11485">
        <v>116.43</v>
      </c>
      <c r="U11485">
        <v>116.43</v>
      </c>
      <c r="V11485">
        <v>48.020269689999999</v>
      </c>
      <c r="W11485">
        <v>48.020269689999999</v>
      </c>
      <c r="X11485">
        <v>2.0824539440000001</v>
      </c>
      <c r="Y11485">
        <v>2.0824539440000001</v>
      </c>
    </row>
    <row r="11486" spans="1:25" x14ac:dyDescent="0.3">
      <c r="A11486" s="2">
        <v>45984</v>
      </c>
      <c r="B11486" t="s">
        <v>68</v>
      </c>
      <c r="C11486">
        <v>5984</v>
      </c>
      <c r="D11486">
        <v>33</v>
      </c>
      <c r="E11486">
        <v>5.6920000000000002</v>
      </c>
      <c r="F11486">
        <v>0.55100000000000005</v>
      </c>
      <c r="G11486">
        <v>187.83</v>
      </c>
      <c r="H11486">
        <v>187.83</v>
      </c>
      <c r="I11486" t="s">
        <v>149</v>
      </c>
      <c r="J11486">
        <v>16</v>
      </c>
      <c r="K11486">
        <v>19</v>
      </c>
      <c r="L11486">
        <v>19</v>
      </c>
      <c r="M11486">
        <v>19</v>
      </c>
      <c r="N11486">
        <v>16</v>
      </c>
      <c r="O11486">
        <v>20</v>
      </c>
      <c r="P11486">
        <v>20</v>
      </c>
      <c r="Q11486">
        <v>20</v>
      </c>
      <c r="R11486">
        <v>453.21</v>
      </c>
      <c r="S11486">
        <v>558.48</v>
      </c>
      <c r="T11486">
        <v>558.48</v>
      </c>
      <c r="U11486">
        <v>558.48</v>
      </c>
      <c r="V11486">
        <v>33.632359260000001</v>
      </c>
      <c r="W11486">
        <v>33.632359260000001</v>
      </c>
      <c r="X11486">
        <v>2.9733269450000002</v>
      </c>
      <c r="Y11486">
        <v>2.9733269450000002</v>
      </c>
    </row>
    <row r="11487" spans="1:25" x14ac:dyDescent="0.3">
      <c r="A11487" s="2">
        <v>45984</v>
      </c>
      <c r="B11487" t="s">
        <v>70</v>
      </c>
      <c r="C11487">
        <v>9822</v>
      </c>
      <c r="D11487">
        <v>50</v>
      </c>
      <c r="E11487">
        <v>3.234</v>
      </c>
      <c r="F11487">
        <v>0.50900000000000001</v>
      </c>
      <c r="G11487">
        <v>161.69</v>
      </c>
      <c r="H11487">
        <v>161.69</v>
      </c>
      <c r="I11487" t="s">
        <v>149</v>
      </c>
      <c r="J11487">
        <v>21</v>
      </c>
      <c r="K11487">
        <v>22</v>
      </c>
      <c r="L11487">
        <v>22</v>
      </c>
      <c r="M11487">
        <v>22</v>
      </c>
      <c r="N11487">
        <v>22</v>
      </c>
      <c r="O11487">
        <v>23</v>
      </c>
      <c r="P11487">
        <v>23</v>
      </c>
      <c r="Q11487">
        <v>23</v>
      </c>
      <c r="R11487">
        <v>582.73</v>
      </c>
      <c r="S11487">
        <v>619.22</v>
      </c>
      <c r="T11487">
        <v>619.22</v>
      </c>
      <c r="U11487">
        <v>619.22</v>
      </c>
      <c r="V11487">
        <v>26.111882690000002</v>
      </c>
      <c r="W11487">
        <v>26.111882690000002</v>
      </c>
      <c r="X11487">
        <v>3.8296740680000001</v>
      </c>
      <c r="Y11487">
        <v>3.8296740680000001</v>
      </c>
    </row>
    <row r="11488" spans="1:25" x14ac:dyDescent="0.3">
      <c r="A11488" s="2">
        <v>45984</v>
      </c>
      <c r="B11488" t="s">
        <v>32</v>
      </c>
      <c r="C11488">
        <v>2312</v>
      </c>
      <c r="D11488">
        <v>9</v>
      </c>
      <c r="E11488">
        <v>2.843</v>
      </c>
      <c r="F11488">
        <v>0.38900000000000001</v>
      </c>
      <c r="G11488">
        <v>25.59</v>
      </c>
      <c r="H11488">
        <v>25.59</v>
      </c>
      <c r="I11488" t="s">
        <v>149</v>
      </c>
      <c r="J11488">
        <v>1</v>
      </c>
      <c r="K11488">
        <v>1</v>
      </c>
      <c r="L11488">
        <v>1</v>
      </c>
      <c r="M11488">
        <v>1</v>
      </c>
      <c r="N11488">
        <v>1</v>
      </c>
      <c r="O11488">
        <v>1</v>
      </c>
      <c r="P11488">
        <v>1</v>
      </c>
      <c r="Q11488">
        <v>1</v>
      </c>
      <c r="R11488">
        <v>21.88</v>
      </c>
      <c r="S11488">
        <v>21.88</v>
      </c>
      <c r="T11488">
        <v>21.88</v>
      </c>
      <c r="U11488">
        <v>21.88</v>
      </c>
      <c r="V11488">
        <v>116.9561243</v>
      </c>
      <c r="W11488">
        <v>116.9561243</v>
      </c>
      <c r="X11488">
        <v>0.85502149279999995</v>
      </c>
      <c r="Y11488">
        <v>0.85502149279999995</v>
      </c>
    </row>
    <row r="11489" spans="1:25" x14ac:dyDescent="0.3">
      <c r="A11489" s="2">
        <v>45984</v>
      </c>
      <c r="B11489" t="s">
        <v>72</v>
      </c>
      <c r="C11489">
        <v>3815</v>
      </c>
      <c r="D11489">
        <v>23</v>
      </c>
      <c r="E11489">
        <v>2.9889999999999999</v>
      </c>
      <c r="F11489">
        <v>0.60299999999999998</v>
      </c>
      <c r="G11489">
        <v>68.75</v>
      </c>
      <c r="H11489">
        <v>68.75</v>
      </c>
      <c r="I11489" t="s">
        <v>149</v>
      </c>
      <c r="J11489">
        <v>4</v>
      </c>
      <c r="K11489">
        <v>4</v>
      </c>
      <c r="L11489">
        <v>4</v>
      </c>
      <c r="M11489">
        <v>4</v>
      </c>
      <c r="N11489">
        <v>4</v>
      </c>
      <c r="O11489">
        <v>4</v>
      </c>
      <c r="P11489">
        <v>4</v>
      </c>
      <c r="Q11489">
        <v>4</v>
      </c>
      <c r="R11489">
        <v>104.62</v>
      </c>
      <c r="S11489">
        <v>104.62</v>
      </c>
      <c r="T11489">
        <v>104.62</v>
      </c>
      <c r="U11489">
        <v>104.62</v>
      </c>
      <c r="V11489">
        <v>65.714012620000005</v>
      </c>
      <c r="W11489">
        <v>65.714012620000005</v>
      </c>
      <c r="X11489">
        <v>1.521745455</v>
      </c>
      <c r="Y11489">
        <v>1.521745455</v>
      </c>
    </row>
    <row r="11490" spans="1:25" x14ac:dyDescent="0.3">
      <c r="A11490" s="2">
        <v>45984</v>
      </c>
      <c r="B11490" t="s">
        <v>74</v>
      </c>
      <c r="C11490">
        <v>4105</v>
      </c>
      <c r="D11490">
        <v>12</v>
      </c>
      <c r="E11490">
        <v>2.3109999999999999</v>
      </c>
      <c r="F11490">
        <v>0.29199999999999998</v>
      </c>
      <c r="G11490">
        <v>27.73</v>
      </c>
      <c r="H11490">
        <v>27.73</v>
      </c>
      <c r="I11490" t="s">
        <v>149</v>
      </c>
      <c r="J11490">
        <v>3</v>
      </c>
      <c r="K11490">
        <v>3</v>
      </c>
      <c r="L11490">
        <v>3</v>
      </c>
      <c r="M11490">
        <v>3</v>
      </c>
      <c r="N11490">
        <v>4</v>
      </c>
      <c r="O11490">
        <v>4</v>
      </c>
      <c r="P11490">
        <v>4</v>
      </c>
      <c r="Q11490">
        <v>4</v>
      </c>
      <c r="R11490">
        <v>170.13</v>
      </c>
      <c r="S11490">
        <v>170.13</v>
      </c>
      <c r="T11490">
        <v>170.13</v>
      </c>
      <c r="U11490">
        <v>170.13</v>
      </c>
      <c r="V11490">
        <v>16.29930053</v>
      </c>
      <c r="W11490">
        <v>16.29930053</v>
      </c>
      <c r="X11490">
        <v>6.1352326000000001</v>
      </c>
      <c r="Y11490">
        <v>6.1352326000000001</v>
      </c>
    </row>
    <row r="11491" spans="1:25" x14ac:dyDescent="0.3">
      <c r="A11491" s="2">
        <v>45984</v>
      </c>
      <c r="B11491" t="s">
        <v>76</v>
      </c>
      <c r="C11491">
        <v>2357</v>
      </c>
      <c r="D11491">
        <v>11</v>
      </c>
      <c r="E11491">
        <v>4.1630000000000003</v>
      </c>
      <c r="F11491">
        <v>0.46700000000000003</v>
      </c>
      <c r="G11491">
        <v>45.79</v>
      </c>
      <c r="H11491">
        <v>45.79</v>
      </c>
      <c r="I11491" t="s">
        <v>149</v>
      </c>
      <c r="J11491">
        <v>3</v>
      </c>
      <c r="K11491">
        <v>3</v>
      </c>
      <c r="L11491">
        <v>3</v>
      </c>
      <c r="M11491">
        <v>3</v>
      </c>
      <c r="N11491">
        <v>3</v>
      </c>
      <c r="O11491">
        <v>3</v>
      </c>
      <c r="P11491">
        <v>3</v>
      </c>
      <c r="Q11491">
        <v>3</v>
      </c>
      <c r="R11491">
        <v>88.25</v>
      </c>
      <c r="S11491">
        <v>88.25</v>
      </c>
      <c r="T11491">
        <v>88.25</v>
      </c>
      <c r="U11491">
        <v>88.25</v>
      </c>
      <c r="V11491">
        <v>51.886685550000003</v>
      </c>
      <c r="W11491">
        <v>51.886685550000003</v>
      </c>
      <c r="X11491">
        <v>1.927276698</v>
      </c>
      <c r="Y11491">
        <v>1.927276698</v>
      </c>
    </row>
    <row r="11492" spans="1:25" x14ac:dyDescent="0.3">
      <c r="A11492" s="2">
        <v>45984</v>
      </c>
      <c r="B11492" t="s">
        <v>78</v>
      </c>
      <c r="C11492">
        <v>1143</v>
      </c>
      <c r="D11492">
        <v>14</v>
      </c>
      <c r="E11492">
        <v>4.0609999999999999</v>
      </c>
      <c r="F11492">
        <v>1.2250000000000001</v>
      </c>
      <c r="G11492">
        <v>56.86</v>
      </c>
      <c r="H11492">
        <v>56.86</v>
      </c>
      <c r="I11492" t="s">
        <v>149</v>
      </c>
      <c r="J11492">
        <v>9</v>
      </c>
      <c r="K11492">
        <v>11</v>
      </c>
      <c r="L11492">
        <v>11</v>
      </c>
      <c r="M11492">
        <v>11</v>
      </c>
      <c r="N11492">
        <v>9</v>
      </c>
      <c r="O11492">
        <v>12</v>
      </c>
      <c r="P11492">
        <v>12</v>
      </c>
      <c r="Q11492">
        <v>12</v>
      </c>
      <c r="R11492">
        <v>247.92</v>
      </c>
      <c r="S11492">
        <v>334.56</v>
      </c>
      <c r="T11492">
        <v>334.56</v>
      </c>
      <c r="U11492">
        <v>334.56</v>
      </c>
      <c r="V11492">
        <v>16.99545672</v>
      </c>
      <c r="W11492">
        <v>16.99545672</v>
      </c>
      <c r="X11492">
        <v>5.8839254309999998</v>
      </c>
      <c r="Y11492">
        <v>5.8839254309999998</v>
      </c>
    </row>
    <row r="11493" spans="1:25" x14ac:dyDescent="0.3">
      <c r="A11493" s="2">
        <v>45984</v>
      </c>
      <c r="B11493" t="s">
        <v>17</v>
      </c>
      <c r="C11493">
        <v>2517</v>
      </c>
      <c r="D11493">
        <v>7</v>
      </c>
      <c r="E11493">
        <v>2.823</v>
      </c>
      <c r="F11493">
        <v>0.27800000000000002</v>
      </c>
      <c r="G11493">
        <v>19.760000000000002</v>
      </c>
      <c r="H11493">
        <v>19.760000000000002</v>
      </c>
      <c r="I11493" t="s">
        <v>149</v>
      </c>
      <c r="J11493">
        <v>2</v>
      </c>
      <c r="K11493">
        <v>2</v>
      </c>
      <c r="L11493">
        <v>2</v>
      </c>
      <c r="M11493">
        <v>2</v>
      </c>
      <c r="N11493">
        <v>2</v>
      </c>
      <c r="O11493">
        <v>2</v>
      </c>
      <c r="P11493">
        <v>2</v>
      </c>
      <c r="Q11493">
        <v>2</v>
      </c>
      <c r="R11493">
        <v>57.37</v>
      </c>
      <c r="S11493">
        <v>57.37</v>
      </c>
      <c r="T11493">
        <v>57.37</v>
      </c>
      <c r="U11493">
        <v>57.37</v>
      </c>
      <c r="V11493">
        <v>34.443088719999999</v>
      </c>
      <c r="W11493">
        <v>34.443088719999999</v>
      </c>
      <c r="X11493">
        <v>2.9033400810000001</v>
      </c>
      <c r="Y11493">
        <v>2.9033400810000001</v>
      </c>
    </row>
    <row r="11494" spans="1:25" x14ac:dyDescent="0.3">
      <c r="A11494" s="2">
        <v>45984</v>
      </c>
      <c r="B11494" t="s">
        <v>90</v>
      </c>
      <c r="C11494">
        <v>2234</v>
      </c>
      <c r="D11494">
        <v>5</v>
      </c>
      <c r="E11494">
        <v>2.86</v>
      </c>
      <c r="F11494">
        <v>0.224</v>
      </c>
      <c r="G11494">
        <v>14.3</v>
      </c>
      <c r="H11494">
        <v>14.3</v>
      </c>
      <c r="I11494" t="s">
        <v>149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X11494">
        <v>0</v>
      </c>
      <c r="Y11494">
        <v>0</v>
      </c>
    </row>
    <row r="11495" spans="1:25" x14ac:dyDescent="0.3">
      <c r="A11495" s="2">
        <v>45984</v>
      </c>
      <c r="B11495" t="s">
        <v>88</v>
      </c>
      <c r="C11495">
        <v>4738</v>
      </c>
      <c r="D11495">
        <v>37</v>
      </c>
      <c r="E11495">
        <v>1.921</v>
      </c>
      <c r="F11495">
        <v>0.78100000000000003</v>
      </c>
      <c r="G11495">
        <v>71.06</v>
      </c>
      <c r="H11495">
        <v>71.06</v>
      </c>
      <c r="I11495" t="s">
        <v>149</v>
      </c>
      <c r="J11495">
        <v>8</v>
      </c>
      <c r="K11495">
        <v>9</v>
      </c>
      <c r="L11495">
        <v>9</v>
      </c>
      <c r="M11495">
        <v>9</v>
      </c>
      <c r="N11495">
        <v>8</v>
      </c>
      <c r="O11495">
        <v>9</v>
      </c>
      <c r="P11495">
        <v>9</v>
      </c>
      <c r="Q11495">
        <v>9</v>
      </c>
      <c r="R11495">
        <v>180.97</v>
      </c>
      <c r="S11495">
        <v>194.85</v>
      </c>
      <c r="T11495">
        <v>194.85</v>
      </c>
      <c r="U11495">
        <v>194.85</v>
      </c>
      <c r="V11495">
        <v>36.469078779999997</v>
      </c>
      <c r="W11495">
        <v>36.469078779999997</v>
      </c>
      <c r="X11495">
        <v>2.7420489730000002</v>
      </c>
      <c r="Y11495">
        <v>2.7420489730000002</v>
      </c>
    </row>
    <row r="11496" spans="1:25" x14ac:dyDescent="0.3">
      <c r="A11496" s="2">
        <v>45984</v>
      </c>
      <c r="B11496" t="s">
        <v>80</v>
      </c>
      <c r="C11496">
        <v>2110</v>
      </c>
      <c r="D11496">
        <v>6</v>
      </c>
      <c r="E11496">
        <v>4.8499999999999996</v>
      </c>
      <c r="F11496">
        <v>0.28399999999999997</v>
      </c>
      <c r="G11496">
        <v>29.1</v>
      </c>
      <c r="H11496">
        <v>29.1</v>
      </c>
      <c r="I11496" t="s">
        <v>149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X11496">
        <v>0</v>
      </c>
      <c r="Y11496">
        <v>0</v>
      </c>
    </row>
    <row r="11497" spans="1:25" x14ac:dyDescent="0.3">
      <c r="A11497" s="2">
        <v>45984</v>
      </c>
      <c r="B11497" t="s">
        <v>19</v>
      </c>
      <c r="C11497">
        <v>1308</v>
      </c>
      <c r="D11497">
        <v>5</v>
      </c>
      <c r="E11497">
        <v>6.1580000000000004</v>
      </c>
      <c r="F11497">
        <v>0.38200000000000001</v>
      </c>
      <c r="G11497">
        <v>30.79</v>
      </c>
      <c r="H11497">
        <v>30.79</v>
      </c>
      <c r="I11497" t="s">
        <v>149</v>
      </c>
      <c r="J11497">
        <v>3</v>
      </c>
      <c r="K11497">
        <v>4</v>
      </c>
      <c r="L11497">
        <v>4</v>
      </c>
      <c r="M11497">
        <v>4</v>
      </c>
      <c r="N11497">
        <v>3</v>
      </c>
      <c r="O11497">
        <v>4</v>
      </c>
      <c r="P11497">
        <v>4</v>
      </c>
      <c r="Q11497">
        <v>4</v>
      </c>
      <c r="R11497">
        <v>94.47</v>
      </c>
      <c r="S11497">
        <v>132.35</v>
      </c>
      <c r="T11497">
        <v>132.35</v>
      </c>
      <c r="U11497">
        <v>132.35</v>
      </c>
      <c r="V11497">
        <v>23.26407253</v>
      </c>
      <c r="W11497">
        <v>23.26407253</v>
      </c>
      <c r="X11497">
        <v>4.2984735299999999</v>
      </c>
      <c r="Y11497">
        <v>4.2984735299999999</v>
      </c>
    </row>
    <row r="11498" spans="1:25" x14ac:dyDescent="0.3">
      <c r="A11498" s="2">
        <v>45984</v>
      </c>
      <c r="B11498" t="s">
        <v>82</v>
      </c>
      <c r="C11498">
        <v>2800</v>
      </c>
      <c r="D11498">
        <v>14</v>
      </c>
      <c r="E11498">
        <v>2.984</v>
      </c>
      <c r="F11498">
        <v>0.5</v>
      </c>
      <c r="G11498">
        <v>41.78</v>
      </c>
      <c r="H11498">
        <v>41.78</v>
      </c>
      <c r="I11498" t="s">
        <v>149</v>
      </c>
      <c r="J11498">
        <v>3</v>
      </c>
      <c r="K11498">
        <v>4</v>
      </c>
      <c r="L11498">
        <v>4</v>
      </c>
      <c r="M11498">
        <v>4</v>
      </c>
      <c r="N11498">
        <v>5</v>
      </c>
      <c r="O11498">
        <v>6</v>
      </c>
      <c r="P11498">
        <v>6</v>
      </c>
      <c r="Q11498">
        <v>6</v>
      </c>
      <c r="R11498">
        <v>174.4</v>
      </c>
      <c r="S11498">
        <v>209.28</v>
      </c>
      <c r="T11498">
        <v>209.28</v>
      </c>
      <c r="U11498">
        <v>209.28</v>
      </c>
      <c r="V11498">
        <v>19.96368502</v>
      </c>
      <c r="W11498">
        <v>19.96368502</v>
      </c>
      <c r="X11498">
        <v>5.0090952609999997</v>
      </c>
      <c r="Y11498">
        <v>5.0090952609999997</v>
      </c>
    </row>
    <row r="11499" spans="1:25" x14ac:dyDescent="0.3">
      <c r="A11499" s="2">
        <v>45984</v>
      </c>
      <c r="B11499" t="s">
        <v>94</v>
      </c>
      <c r="C11499">
        <v>1220</v>
      </c>
      <c r="D11499">
        <v>3</v>
      </c>
      <c r="E11499">
        <v>8.093</v>
      </c>
      <c r="F11499">
        <v>0.246</v>
      </c>
      <c r="G11499">
        <v>24.28</v>
      </c>
      <c r="H11499">
        <v>24.28</v>
      </c>
      <c r="I11499" t="s">
        <v>149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X11499">
        <v>0</v>
      </c>
      <c r="Y11499">
        <v>0</v>
      </c>
    </row>
    <row r="11500" spans="1:25" x14ac:dyDescent="0.3">
      <c r="A11500" s="2">
        <v>45984</v>
      </c>
      <c r="B11500" t="s">
        <v>96</v>
      </c>
      <c r="C11500">
        <v>2265</v>
      </c>
      <c r="D11500">
        <v>8</v>
      </c>
      <c r="E11500">
        <v>3.8940000000000001</v>
      </c>
      <c r="F11500">
        <v>0.35299999999999998</v>
      </c>
      <c r="G11500">
        <v>31.15</v>
      </c>
      <c r="H11500">
        <v>31.15</v>
      </c>
      <c r="I11500" t="s">
        <v>149</v>
      </c>
      <c r="J11500">
        <v>5</v>
      </c>
      <c r="K11500">
        <v>5</v>
      </c>
      <c r="L11500">
        <v>5</v>
      </c>
      <c r="M11500">
        <v>5</v>
      </c>
      <c r="N11500">
        <v>6</v>
      </c>
      <c r="O11500">
        <v>6</v>
      </c>
      <c r="P11500">
        <v>6</v>
      </c>
      <c r="Q11500">
        <v>6</v>
      </c>
      <c r="R11500">
        <v>436.31</v>
      </c>
      <c r="S11500">
        <v>436.31</v>
      </c>
      <c r="T11500">
        <v>436.31</v>
      </c>
      <c r="U11500">
        <v>436.31</v>
      </c>
      <c r="V11500">
        <v>7.1394192199999997</v>
      </c>
      <c r="W11500">
        <v>7.1394192199999997</v>
      </c>
      <c r="X11500">
        <v>14.006741570000001</v>
      </c>
      <c r="Y11500">
        <v>14.006741570000001</v>
      </c>
    </row>
    <row r="11501" spans="1:25" x14ac:dyDescent="0.3">
      <c r="A11501" s="2">
        <v>45984</v>
      </c>
      <c r="B11501" t="s">
        <v>11</v>
      </c>
      <c r="C11501">
        <v>2187</v>
      </c>
      <c r="D11501">
        <v>16</v>
      </c>
      <c r="E11501">
        <v>2.9129999999999998</v>
      </c>
      <c r="F11501">
        <v>0.73199999999999998</v>
      </c>
      <c r="G11501">
        <v>46.61</v>
      </c>
      <c r="H11501">
        <v>46.61</v>
      </c>
      <c r="I11501" t="s">
        <v>149</v>
      </c>
      <c r="J11501">
        <v>3</v>
      </c>
      <c r="K11501">
        <v>4</v>
      </c>
      <c r="L11501">
        <v>4</v>
      </c>
      <c r="M11501">
        <v>4</v>
      </c>
      <c r="N11501">
        <v>3</v>
      </c>
      <c r="O11501">
        <v>4</v>
      </c>
      <c r="P11501">
        <v>4</v>
      </c>
      <c r="Q11501">
        <v>4</v>
      </c>
      <c r="R11501">
        <v>87.84</v>
      </c>
      <c r="S11501">
        <v>112.82</v>
      </c>
      <c r="T11501">
        <v>112.82</v>
      </c>
      <c r="U11501">
        <v>112.82</v>
      </c>
      <c r="V11501">
        <v>41.313596879999999</v>
      </c>
      <c r="W11501">
        <v>41.313596879999999</v>
      </c>
      <c r="X11501">
        <v>2.4205106199999999</v>
      </c>
      <c r="Y11501">
        <v>2.4205106199999999</v>
      </c>
    </row>
    <row r="11502" spans="1:25" x14ac:dyDescent="0.3">
      <c r="A11502" s="2">
        <v>45984</v>
      </c>
      <c r="B11502" t="s">
        <v>92</v>
      </c>
      <c r="C11502">
        <v>758</v>
      </c>
      <c r="D11502">
        <v>5</v>
      </c>
      <c r="E11502">
        <v>4.22</v>
      </c>
      <c r="F11502">
        <v>0.66</v>
      </c>
      <c r="G11502">
        <v>21.1</v>
      </c>
      <c r="H11502">
        <v>21.1</v>
      </c>
      <c r="I11502" t="s">
        <v>149</v>
      </c>
      <c r="J11502">
        <v>2</v>
      </c>
      <c r="K11502">
        <v>2</v>
      </c>
      <c r="L11502">
        <v>2</v>
      </c>
      <c r="M11502">
        <v>2</v>
      </c>
      <c r="N11502">
        <v>2</v>
      </c>
      <c r="O11502">
        <v>2</v>
      </c>
      <c r="P11502">
        <v>2</v>
      </c>
      <c r="Q11502">
        <v>2</v>
      </c>
      <c r="R11502">
        <v>52.98</v>
      </c>
      <c r="S11502">
        <v>52.98</v>
      </c>
      <c r="T11502">
        <v>52.98</v>
      </c>
      <c r="U11502">
        <v>52.98</v>
      </c>
      <c r="V11502">
        <v>39.826349569999998</v>
      </c>
      <c r="W11502">
        <v>39.826349569999998</v>
      </c>
      <c r="X11502">
        <v>2.510900474</v>
      </c>
      <c r="Y11502">
        <v>2.510900474</v>
      </c>
    </row>
    <row r="11503" spans="1:25" x14ac:dyDescent="0.3">
      <c r="A11503" s="2">
        <v>45984</v>
      </c>
      <c r="B11503" t="s">
        <v>46</v>
      </c>
      <c r="C11503">
        <v>367</v>
      </c>
      <c r="D11503">
        <v>2</v>
      </c>
      <c r="E11503">
        <v>4.3049999999999997</v>
      </c>
      <c r="F11503">
        <v>0.54500000000000004</v>
      </c>
      <c r="G11503">
        <v>8.61</v>
      </c>
      <c r="H11503">
        <v>8.61</v>
      </c>
      <c r="I11503" t="s">
        <v>149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X11503">
        <v>0</v>
      </c>
      <c r="Y11503">
        <v>0</v>
      </c>
    </row>
    <row r="11504" spans="1:25" x14ac:dyDescent="0.3">
      <c r="A11504" s="2">
        <v>45984</v>
      </c>
      <c r="B11504" t="s">
        <v>74</v>
      </c>
      <c r="C11504">
        <v>290</v>
      </c>
      <c r="D11504">
        <v>1</v>
      </c>
      <c r="E11504">
        <v>2.85</v>
      </c>
      <c r="F11504">
        <v>0.34499999999999997</v>
      </c>
      <c r="G11504">
        <v>2.85</v>
      </c>
      <c r="H11504">
        <v>2.85</v>
      </c>
      <c r="I11504" t="s">
        <v>149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X11504">
        <v>0</v>
      </c>
      <c r="Y11504">
        <v>0</v>
      </c>
    </row>
    <row r="11505" spans="1:25" x14ac:dyDescent="0.3">
      <c r="A11505" s="2">
        <v>45984</v>
      </c>
      <c r="B11505" t="s">
        <v>32</v>
      </c>
      <c r="C11505">
        <v>291</v>
      </c>
      <c r="D11505">
        <v>0</v>
      </c>
      <c r="F11505">
        <v>0</v>
      </c>
      <c r="G11505">
        <v>0</v>
      </c>
      <c r="H11505">
        <v>0</v>
      </c>
      <c r="I11505" t="s">
        <v>149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</row>
    <row r="11506" spans="1:25" x14ac:dyDescent="0.3">
      <c r="A11506" s="2">
        <v>45984</v>
      </c>
      <c r="B11506" t="s">
        <v>64</v>
      </c>
      <c r="C11506">
        <v>570</v>
      </c>
      <c r="D11506">
        <v>0</v>
      </c>
      <c r="F11506">
        <v>0</v>
      </c>
      <c r="G11506">
        <v>0</v>
      </c>
      <c r="H11506">
        <v>0</v>
      </c>
      <c r="I11506" t="s">
        <v>149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</row>
    <row r="11507" spans="1:25" x14ac:dyDescent="0.3">
      <c r="A11507" s="2">
        <v>45984</v>
      </c>
      <c r="B11507" t="s">
        <v>72</v>
      </c>
      <c r="C11507">
        <v>292</v>
      </c>
      <c r="D11507">
        <v>1</v>
      </c>
      <c r="E11507">
        <v>2.83</v>
      </c>
      <c r="F11507">
        <v>0.34200000000000003</v>
      </c>
      <c r="G11507">
        <v>2.83</v>
      </c>
      <c r="H11507">
        <v>2.83</v>
      </c>
      <c r="I11507" t="s">
        <v>149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X11507">
        <v>0</v>
      </c>
      <c r="Y11507">
        <v>0</v>
      </c>
    </row>
    <row r="11508" spans="1:25" x14ac:dyDescent="0.3">
      <c r="A11508" s="2">
        <v>45984</v>
      </c>
      <c r="B11508" t="s">
        <v>106</v>
      </c>
      <c r="C11508">
        <v>215</v>
      </c>
      <c r="D11508">
        <v>0</v>
      </c>
      <c r="F11508">
        <v>0</v>
      </c>
      <c r="G11508">
        <v>0</v>
      </c>
      <c r="H11508">
        <v>0</v>
      </c>
      <c r="I11508" t="s">
        <v>149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</row>
    <row r="11509" spans="1:25" x14ac:dyDescent="0.3">
      <c r="A11509" s="2">
        <v>45984</v>
      </c>
      <c r="B11509" t="s">
        <v>54</v>
      </c>
      <c r="C11509">
        <v>566</v>
      </c>
      <c r="D11509">
        <v>3</v>
      </c>
      <c r="E11509">
        <v>2.79</v>
      </c>
      <c r="F11509">
        <v>0.53</v>
      </c>
      <c r="G11509">
        <v>8.3699999999999992</v>
      </c>
      <c r="H11509">
        <v>8.3699999999999992</v>
      </c>
      <c r="I11509" t="s">
        <v>149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X11509">
        <v>0</v>
      </c>
      <c r="Y11509">
        <v>0</v>
      </c>
    </row>
    <row r="11510" spans="1:25" x14ac:dyDescent="0.3">
      <c r="A11510" s="2">
        <v>45984</v>
      </c>
      <c r="B11510" t="s">
        <v>82</v>
      </c>
      <c r="C11510">
        <v>141</v>
      </c>
      <c r="D11510">
        <v>0</v>
      </c>
      <c r="F11510">
        <v>0</v>
      </c>
      <c r="G11510">
        <v>0</v>
      </c>
      <c r="H11510">
        <v>0</v>
      </c>
      <c r="I11510" t="s">
        <v>149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</row>
    <row r="11511" spans="1:25" x14ac:dyDescent="0.3">
      <c r="A11511" s="2">
        <v>45984</v>
      </c>
      <c r="B11511" t="s">
        <v>44</v>
      </c>
      <c r="C11511">
        <v>95</v>
      </c>
      <c r="D11511">
        <v>1</v>
      </c>
      <c r="E11511">
        <v>2.39</v>
      </c>
      <c r="F11511">
        <v>1.0529999999999999</v>
      </c>
      <c r="G11511">
        <v>2.39</v>
      </c>
      <c r="H11511">
        <v>2.39</v>
      </c>
      <c r="I11511" t="s">
        <v>149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X11511">
        <v>0</v>
      </c>
      <c r="Y11511">
        <v>0</v>
      </c>
    </row>
    <row r="11512" spans="1:25" x14ac:dyDescent="0.3">
      <c r="A11512" s="2">
        <v>45984</v>
      </c>
      <c r="B11512" t="s">
        <v>40</v>
      </c>
      <c r="C11512">
        <v>129</v>
      </c>
      <c r="D11512">
        <v>1</v>
      </c>
      <c r="E11512">
        <v>5.0199999999999996</v>
      </c>
      <c r="F11512">
        <v>0.77500000000000002</v>
      </c>
      <c r="G11512">
        <v>5.0199999999999996</v>
      </c>
      <c r="H11512">
        <v>5.0199999999999996</v>
      </c>
      <c r="I11512" t="s">
        <v>149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X11512">
        <v>0</v>
      </c>
      <c r="Y11512">
        <v>0</v>
      </c>
    </row>
    <row r="11513" spans="1:25" x14ac:dyDescent="0.3">
      <c r="A11513" s="2">
        <v>45984</v>
      </c>
      <c r="B11513" t="s">
        <v>56</v>
      </c>
      <c r="C11513">
        <v>417</v>
      </c>
      <c r="D11513">
        <v>2</v>
      </c>
      <c r="E11513">
        <v>2.4550000000000001</v>
      </c>
      <c r="F11513">
        <v>0.48</v>
      </c>
      <c r="G11513">
        <v>4.91</v>
      </c>
      <c r="H11513">
        <v>4.91</v>
      </c>
      <c r="I11513" t="s">
        <v>149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X11513">
        <v>0</v>
      </c>
      <c r="Y11513">
        <v>0</v>
      </c>
    </row>
    <row r="11514" spans="1:25" x14ac:dyDescent="0.3">
      <c r="A11514" s="2">
        <v>45984</v>
      </c>
      <c r="B11514" t="s">
        <v>76</v>
      </c>
      <c r="C11514">
        <v>220</v>
      </c>
      <c r="D11514">
        <v>1</v>
      </c>
      <c r="E11514">
        <v>3.56</v>
      </c>
      <c r="F11514">
        <v>0.45500000000000002</v>
      </c>
      <c r="G11514">
        <v>3.56</v>
      </c>
      <c r="H11514">
        <v>3.56</v>
      </c>
      <c r="I11514" t="s">
        <v>149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X11514">
        <v>0</v>
      </c>
      <c r="Y11514">
        <v>0</v>
      </c>
    </row>
    <row r="11515" spans="1:25" x14ac:dyDescent="0.3">
      <c r="A11515" s="2">
        <v>45984</v>
      </c>
      <c r="B11515" t="s">
        <v>48</v>
      </c>
      <c r="C11515">
        <v>1721</v>
      </c>
      <c r="D11515">
        <v>2</v>
      </c>
      <c r="E11515">
        <v>3.9750000000000001</v>
      </c>
      <c r="F11515">
        <v>0.11600000000000001</v>
      </c>
      <c r="G11515">
        <v>7.95</v>
      </c>
      <c r="H11515">
        <v>7.95</v>
      </c>
      <c r="I11515" t="s">
        <v>149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X11515">
        <v>0</v>
      </c>
      <c r="Y11515">
        <v>0</v>
      </c>
    </row>
    <row r="11516" spans="1:25" x14ac:dyDescent="0.3">
      <c r="A11516" s="2">
        <v>45984</v>
      </c>
      <c r="B11516" t="s">
        <v>15</v>
      </c>
      <c r="C11516">
        <v>4042</v>
      </c>
      <c r="D11516">
        <v>17</v>
      </c>
      <c r="E11516">
        <v>2.798</v>
      </c>
      <c r="F11516">
        <v>0.42099999999999999</v>
      </c>
      <c r="G11516">
        <v>47.57</v>
      </c>
      <c r="H11516">
        <v>47.57</v>
      </c>
      <c r="I11516" t="s">
        <v>149</v>
      </c>
      <c r="J11516">
        <v>2</v>
      </c>
      <c r="K11516">
        <v>2</v>
      </c>
      <c r="L11516">
        <v>2</v>
      </c>
      <c r="M11516">
        <v>2</v>
      </c>
      <c r="N11516">
        <v>4</v>
      </c>
      <c r="O11516">
        <v>4</v>
      </c>
      <c r="P11516">
        <v>4</v>
      </c>
      <c r="Q11516">
        <v>4</v>
      </c>
      <c r="R11516">
        <v>147.13</v>
      </c>
      <c r="S11516">
        <v>147.13</v>
      </c>
      <c r="T11516">
        <v>147.13</v>
      </c>
      <c r="U11516">
        <v>147.13</v>
      </c>
      <c r="V11516">
        <v>32.331951340000003</v>
      </c>
      <c r="W11516">
        <v>32.331951340000003</v>
      </c>
      <c r="X11516">
        <v>3.0929157030000001</v>
      </c>
      <c r="Y11516">
        <v>3.0929157030000001</v>
      </c>
    </row>
    <row r="11517" spans="1:25" x14ac:dyDescent="0.3">
      <c r="A11517" s="2">
        <v>45984</v>
      </c>
      <c r="B11517" t="s">
        <v>24</v>
      </c>
      <c r="C11517">
        <v>3341</v>
      </c>
      <c r="D11517">
        <v>9</v>
      </c>
      <c r="E11517">
        <v>1.913</v>
      </c>
      <c r="F11517">
        <v>0.26900000000000002</v>
      </c>
      <c r="G11517">
        <v>17.22</v>
      </c>
      <c r="H11517">
        <v>17.22</v>
      </c>
      <c r="I11517" t="s">
        <v>149</v>
      </c>
      <c r="J11517">
        <v>1</v>
      </c>
      <c r="K11517">
        <v>1</v>
      </c>
      <c r="L11517">
        <v>1</v>
      </c>
      <c r="M11517">
        <v>1</v>
      </c>
      <c r="N11517">
        <v>1</v>
      </c>
      <c r="O11517">
        <v>1</v>
      </c>
      <c r="P11517">
        <v>1</v>
      </c>
      <c r="Q11517">
        <v>1</v>
      </c>
      <c r="R11517">
        <v>15.98</v>
      </c>
      <c r="S11517">
        <v>15.98</v>
      </c>
      <c r="T11517">
        <v>15.98</v>
      </c>
      <c r="U11517">
        <v>15.98</v>
      </c>
      <c r="V11517">
        <v>107.7596996</v>
      </c>
      <c r="W11517">
        <v>107.7596996</v>
      </c>
      <c r="X11517">
        <v>0.92799070849999998</v>
      </c>
      <c r="Y11517">
        <v>0.92799070849999998</v>
      </c>
    </row>
    <row r="11518" spans="1:25" x14ac:dyDescent="0.3">
      <c r="A11518" s="2">
        <v>45984</v>
      </c>
      <c r="B11518" t="s">
        <v>108</v>
      </c>
      <c r="C11518">
        <v>332</v>
      </c>
      <c r="D11518">
        <v>0</v>
      </c>
      <c r="F11518">
        <v>0</v>
      </c>
      <c r="G11518">
        <v>0</v>
      </c>
      <c r="H11518">
        <v>0</v>
      </c>
      <c r="I11518" t="s">
        <v>149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</row>
    <row r="11519" spans="1:25" x14ac:dyDescent="0.3">
      <c r="A11519" s="2">
        <v>45984</v>
      </c>
      <c r="B11519" t="s">
        <v>62</v>
      </c>
      <c r="C11519">
        <v>580</v>
      </c>
      <c r="D11519">
        <v>6</v>
      </c>
      <c r="E11519">
        <v>3.0880000000000001</v>
      </c>
      <c r="F11519">
        <v>1.034</v>
      </c>
      <c r="G11519">
        <v>18.53</v>
      </c>
      <c r="H11519">
        <v>18.53</v>
      </c>
      <c r="I11519" t="s">
        <v>149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X11519">
        <v>0</v>
      </c>
      <c r="Y11519">
        <v>0</v>
      </c>
    </row>
    <row r="11520" spans="1:25" x14ac:dyDescent="0.3">
      <c r="A11520" s="2">
        <v>45984</v>
      </c>
      <c r="B11520" t="s">
        <v>80</v>
      </c>
      <c r="C11520">
        <v>287</v>
      </c>
      <c r="D11520">
        <v>1</v>
      </c>
      <c r="E11520">
        <v>7.95</v>
      </c>
      <c r="F11520">
        <v>0.34799999999999998</v>
      </c>
      <c r="G11520">
        <v>7.95</v>
      </c>
      <c r="H11520">
        <v>7.95</v>
      </c>
      <c r="I11520" t="s">
        <v>149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X11520">
        <v>0</v>
      </c>
      <c r="Y11520">
        <v>0</v>
      </c>
    </row>
    <row r="11521" spans="1:25" x14ac:dyDescent="0.3">
      <c r="A11521" s="2">
        <v>45984</v>
      </c>
      <c r="B11521" t="s">
        <v>38</v>
      </c>
      <c r="C11521">
        <v>151</v>
      </c>
      <c r="D11521">
        <v>0</v>
      </c>
      <c r="F11521">
        <v>0</v>
      </c>
      <c r="G11521">
        <v>0</v>
      </c>
      <c r="H11521">
        <v>0</v>
      </c>
      <c r="I11521" t="s">
        <v>149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</row>
    <row r="11522" spans="1:25" x14ac:dyDescent="0.3">
      <c r="A11522" s="2">
        <v>45984</v>
      </c>
      <c r="B11522" t="s">
        <v>84</v>
      </c>
      <c r="C11522">
        <v>320</v>
      </c>
      <c r="D11522">
        <v>0</v>
      </c>
      <c r="F11522">
        <v>0</v>
      </c>
      <c r="G11522">
        <v>0</v>
      </c>
      <c r="H11522">
        <v>0</v>
      </c>
      <c r="I11522" t="s">
        <v>149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</row>
    <row r="11523" spans="1:25" x14ac:dyDescent="0.3">
      <c r="A11523" s="2">
        <v>45984</v>
      </c>
      <c r="B11523" t="s">
        <v>42</v>
      </c>
      <c r="C11523">
        <v>145</v>
      </c>
      <c r="D11523">
        <v>1</v>
      </c>
      <c r="E11523">
        <v>2.73</v>
      </c>
      <c r="F11523">
        <v>0.69</v>
      </c>
      <c r="G11523">
        <v>2.73</v>
      </c>
      <c r="H11523">
        <v>2.73</v>
      </c>
      <c r="I11523" t="s">
        <v>149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X11523">
        <v>0</v>
      </c>
      <c r="Y11523">
        <v>0</v>
      </c>
    </row>
    <row r="11524" spans="1:25" x14ac:dyDescent="0.3">
      <c r="A11524" s="2">
        <v>45984</v>
      </c>
      <c r="B11524" t="s">
        <v>11</v>
      </c>
      <c r="C11524">
        <v>140</v>
      </c>
      <c r="D11524">
        <v>1</v>
      </c>
      <c r="E11524">
        <v>3.39</v>
      </c>
      <c r="F11524">
        <v>0.71399999999999997</v>
      </c>
      <c r="G11524">
        <v>3.39</v>
      </c>
      <c r="H11524">
        <v>3.39</v>
      </c>
      <c r="I11524" t="s">
        <v>149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X11524">
        <v>0</v>
      </c>
      <c r="Y11524">
        <v>0</v>
      </c>
    </row>
    <row r="11525" spans="1:25" x14ac:dyDescent="0.3">
      <c r="A11525" s="2">
        <v>45984</v>
      </c>
      <c r="B11525" t="s">
        <v>102</v>
      </c>
      <c r="C11525">
        <v>337</v>
      </c>
      <c r="D11525">
        <v>2</v>
      </c>
      <c r="E11525">
        <v>2.84</v>
      </c>
      <c r="F11525">
        <v>0.59299999999999997</v>
      </c>
      <c r="G11525">
        <v>5.68</v>
      </c>
      <c r="H11525">
        <v>5.68</v>
      </c>
      <c r="I11525" t="s">
        <v>149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X11525">
        <v>0</v>
      </c>
      <c r="Y11525">
        <v>0</v>
      </c>
    </row>
    <row r="11526" spans="1:25" x14ac:dyDescent="0.3">
      <c r="A11526" s="2">
        <v>45984</v>
      </c>
      <c r="B11526" t="s">
        <v>98</v>
      </c>
      <c r="C11526">
        <v>1915</v>
      </c>
      <c r="D11526">
        <v>9</v>
      </c>
      <c r="E11526">
        <v>2.81</v>
      </c>
      <c r="F11526">
        <v>0.47</v>
      </c>
      <c r="G11526">
        <v>25.29</v>
      </c>
      <c r="H11526">
        <v>25.29</v>
      </c>
      <c r="I11526" t="s">
        <v>149</v>
      </c>
      <c r="J11526">
        <v>2</v>
      </c>
      <c r="K11526">
        <v>2</v>
      </c>
      <c r="L11526">
        <v>2</v>
      </c>
      <c r="M11526">
        <v>2</v>
      </c>
      <c r="N11526">
        <v>2</v>
      </c>
      <c r="O11526">
        <v>2</v>
      </c>
      <c r="P11526">
        <v>2</v>
      </c>
      <c r="Q11526">
        <v>2</v>
      </c>
      <c r="R11526">
        <v>23.98</v>
      </c>
      <c r="S11526">
        <v>23.98</v>
      </c>
      <c r="T11526">
        <v>23.98</v>
      </c>
      <c r="U11526">
        <v>23.98</v>
      </c>
      <c r="V11526">
        <v>105.4628857</v>
      </c>
      <c r="W11526">
        <v>105.4628857</v>
      </c>
      <c r="X11526">
        <v>0.94820086989999997</v>
      </c>
      <c r="Y11526">
        <v>0.94820086989999997</v>
      </c>
    </row>
    <row r="11527" spans="1:25" x14ac:dyDescent="0.3">
      <c r="A11527" s="2">
        <v>45984</v>
      </c>
      <c r="B11527" t="s">
        <v>104</v>
      </c>
      <c r="C11527">
        <v>529</v>
      </c>
      <c r="D11527">
        <v>2</v>
      </c>
      <c r="E11527">
        <v>2.105</v>
      </c>
      <c r="F11527">
        <v>0.378</v>
      </c>
      <c r="G11527">
        <v>4.21</v>
      </c>
      <c r="H11527">
        <v>4.21</v>
      </c>
      <c r="I11527" t="s">
        <v>149</v>
      </c>
      <c r="J11527">
        <v>1</v>
      </c>
      <c r="K11527">
        <v>1</v>
      </c>
      <c r="L11527">
        <v>1</v>
      </c>
      <c r="M11527">
        <v>1</v>
      </c>
      <c r="N11527">
        <v>1</v>
      </c>
      <c r="O11527">
        <v>1</v>
      </c>
      <c r="P11527">
        <v>1</v>
      </c>
      <c r="Q11527">
        <v>1</v>
      </c>
      <c r="R11527">
        <v>13.88</v>
      </c>
      <c r="S11527">
        <v>13.88</v>
      </c>
      <c r="T11527">
        <v>13.88</v>
      </c>
      <c r="U11527">
        <v>13.88</v>
      </c>
      <c r="V11527">
        <v>30.331412100000001</v>
      </c>
      <c r="W11527">
        <v>30.331412100000001</v>
      </c>
      <c r="X11527">
        <v>3.2969121139999999</v>
      </c>
      <c r="Y11527">
        <v>3.2969121139999999</v>
      </c>
    </row>
    <row r="11528" spans="1:25" x14ac:dyDescent="0.3">
      <c r="A11528" s="2">
        <v>45984</v>
      </c>
      <c r="B11528" t="s">
        <v>100</v>
      </c>
      <c r="C11528">
        <v>1612</v>
      </c>
      <c r="D11528">
        <v>5</v>
      </c>
      <c r="E11528">
        <v>2.004</v>
      </c>
      <c r="F11528">
        <v>0.31</v>
      </c>
      <c r="G11528">
        <v>10.02</v>
      </c>
      <c r="H11528">
        <v>10.02</v>
      </c>
      <c r="I11528" t="s">
        <v>149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X11528">
        <v>0</v>
      </c>
      <c r="Y11528">
        <v>0</v>
      </c>
    </row>
    <row r="11529" spans="1:25" x14ac:dyDescent="0.3">
      <c r="A11529" s="2">
        <v>45984</v>
      </c>
      <c r="B11529" t="s">
        <v>38</v>
      </c>
      <c r="C11529">
        <v>18</v>
      </c>
      <c r="D11529">
        <v>2</v>
      </c>
      <c r="E11529">
        <v>0.9</v>
      </c>
      <c r="F11529">
        <v>11.111000000000001</v>
      </c>
      <c r="G11529">
        <v>1.8</v>
      </c>
      <c r="H11529">
        <v>1.8</v>
      </c>
      <c r="I11529" t="s">
        <v>149</v>
      </c>
      <c r="J11529">
        <v>1</v>
      </c>
      <c r="K11529">
        <v>1</v>
      </c>
      <c r="L11529">
        <v>1</v>
      </c>
      <c r="M11529">
        <v>1</v>
      </c>
      <c r="N11529">
        <v>1</v>
      </c>
      <c r="O11529">
        <v>1</v>
      </c>
      <c r="P11529">
        <v>1</v>
      </c>
      <c r="Q11529">
        <v>1</v>
      </c>
      <c r="R11529">
        <v>23.88</v>
      </c>
      <c r="S11529">
        <v>23.88</v>
      </c>
      <c r="T11529">
        <v>23.88</v>
      </c>
      <c r="U11529">
        <v>23.88</v>
      </c>
      <c r="V11529">
        <v>7.5376884420000003</v>
      </c>
      <c r="W11529">
        <v>7.5376884420000003</v>
      </c>
      <c r="X11529">
        <v>13.266666669999999</v>
      </c>
      <c r="Y11529">
        <v>13.266666669999999</v>
      </c>
    </row>
    <row r="11530" spans="1:25" x14ac:dyDescent="0.3">
      <c r="A11530" s="2">
        <v>45984</v>
      </c>
      <c r="B11530" t="s">
        <v>42</v>
      </c>
      <c r="C11530">
        <v>51</v>
      </c>
      <c r="D11530">
        <v>1</v>
      </c>
      <c r="E11530">
        <v>2.62</v>
      </c>
      <c r="F11530">
        <v>1.9610000000000001</v>
      </c>
      <c r="G11530">
        <v>2.62</v>
      </c>
      <c r="H11530">
        <v>2.62</v>
      </c>
      <c r="I11530" t="s">
        <v>149</v>
      </c>
      <c r="J11530">
        <v>2</v>
      </c>
      <c r="K11530">
        <v>2</v>
      </c>
      <c r="L11530">
        <v>2</v>
      </c>
      <c r="M11530">
        <v>2</v>
      </c>
      <c r="N11530">
        <v>2</v>
      </c>
      <c r="O11530">
        <v>2</v>
      </c>
      <c r="P11530">
        <v>2</v>
      </c>
      <c r="Q11530">
        <v>2</v>
      </c>
      <c r="R11530">
        <v>59.47</v>
      </c>
      <c r="S11530">
        <v>59.47</v>
      </c>
      <c r="T11530">
        <v>59.47</v>
      </c>
      <c r="U11530">
        <v>59.47</v>
      </c>
      <c r="V11530">
        <v>4.4055826470000001</v>
      </c>
      <c r="W11530">
        <v>4.4055826470000001</v>
      </c>
      <c r="X11530">
        <v>22.698473280000002</v>
      </c>
      <c r="Y11530">
        <v>22.698473280000002</v>
      </c>
    </row>
    <row r="11531" spans="1:25" x14ac:dyDescent="0.3">
      <c r="A11531" s="2">
        <v>45984</v>
      </c>
      <c r="B11531" t="s">
        <v>50</v>
      </c>
      <c r="C11531">
        <v>1</v>
      </c>
      <c r="D11531">
        <v>0</v>
      </c>
      <c r="F11531">
        <v>0</v>
      </c>
      <c r="G11531">
        <v>0</v>
      </c>
      <c r="H11531">
        <v>0</v>
      </c>
      <c r="I11531" t="s">
        <v>149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</row>
    <row r="11532" spans="1:25" x14ac:dyDescent="0.3">
      <c r="A11532" s="2">
        <v>45984</v>
      </c>
      <c r="B11532" t="s">
        <v>72</v>
      </c>
      <c r="C11532">
        <v>737</v>
      </c>
      <c r="D11532">
        <v>10</v>
      </c>
      <c r="E11532">
        <v>5.0339999999999998</v>
      </c>
      <c r="F11532">
        <v>1.357</v>
      </c>
      <c r="G11532">
        <v>50.34</v>
      </c>
      <c r="H11532">
        <v>50.34</v>
      </c>
      <c r="I11532" t="s">
        <v>149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X11532">
        <v>0</v>
      </c>
      <c r="Y11532">
        <v>0</v>
      </c>
    </row>
    <row r="11533" spans="1:25" x14ac:dyDescent="0.3">
      <c r="A11533" s="2">
        <v>45984</v>
      </c>
      <c r="B11533" t="s">
        <v>84</v>
      </c>
      <c r="C11533">
        <v>3</v>
      </c>
      <c r="D11533">
        <v>0</v>
      </c>
      <c r="F11533">
        <v>0</v>
      </c>
      <c r="G11533">
        <v>0</v>
      </c>
      <c r="H11533">
        <v>0</v>
      </c>
      <c r="I11533" t="s">
        <v>149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</row>
    <row r="11534" spans="1:25" x14ac:dyDescent="0.3">
      <c r="A11534" s="2">
        <v>45984</v>
      </c>
      <c r="B11534" t="s">
        <v>68</v>
      </c>
      <c r="C11534">
        <v>1672</v>
      </c>
      <c r="D11534">
        <v>19</v>
      </c>
      <c r="E11534">
        <v>4.2629999999999999</v>
      </c>
      <c r="F11534">
        <v>1.1359999999999999</v>
      </c>
      <c r="G11534">
        <v>80.989999999999995</v>
      </c>
      <c r="H11534">
        <v>80.989999999999995</v>
      </c>
      <c r="I11534" t="s">
        <v>149</v>
      </c>
      <c r="J11534">
        <v>3</v>
      </c>
      <c r="K11534">
        <v>3</v>
      </c>
      <c r="L11534">
        <v>3</v>
      </c>
      <c r="M11534">
        <v>3</v>
      </c>
      <c r="N11534">
        <v>3</v>
      </c>
      <c r="O11534">
        <v>3</v>
      </c>
      <c r="P11534">
        <v>3</v>
      </c>
      <c r="Q11534">
        <v>3</v>
      </c>
      <c r="R11534">
        <v>84.96</v>
      </c>
      <c r="S11534">
        <v>84.96</v>
      </c>
      <c r="T11534">
        <v>84.96</v>
      </c>
      <c r="U11534">
        <v>84.96</v>
      </c>
      <c r="V11534">
        <v>95.327212810000006</v>
      </c>
      <c r="W11534">
        <v>95.327212810000006</v>
      </c>
      <c r="X11534">
        <v>1.049018397</v>
      </c>
      <c r="Y11534">
        <v>1.049018397</v>
      </c>
    </row>
    <row r="11535" spans="1:25" x14ac:dyDescent="0.3">
      <c r="A11535" s="2">
        <v>45984</v>
      </c>
      <c r="B11535" t="s">
        <v>64</v>
      </c>
      <c r="C11535">
        <v>457</v>
      </c>
      <c r="D11535">
        <v>0</v>
      </c>
      <c r="F11535">
        <v>0</v>
      </c>
      <c r="G11535">
        <v>0</v>
      </c>
      <c r="H11535">
        <v>0</v>
      </c>
      <c r="I11535" t="s">
        <v>149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</row>
    <row r="11536" spans="1:25" x14ac:dyDescent="0.3">
      <c r="A11536" s="2">
        <v>45984</v>
      </c>
      <c r="B11536" t="s">
        <v>26</v>
      </c>
      <c r="C11536">
        <v>310</v>
      </c>
      <c r="D11536">
        <v>0</v>
      </c>
      <c r="F11536">
        <v>0</v>
      </c>
      <c r="G11536">
        <v>0</v>
      </c>
      <c r="H11536">
        <v>0</v>
      </c>
      <c r="I11536" t="s">
        <v>149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</row>
    <row r="11537" spans="1:25" x14ac:dyDescent="0.3">
      <c r="A11537" s="2">
        <v>45984</v>
      </c>
      <c r="B11537" t="s">
        <v>15</v>
      </c>
      <c r="C11537">
        <v>241</v>
      </c>
      <c r="D11537">
        <v>1</v>
      </c>
      <c r="E11537">
        <v>4.5</v>
      </c>
      <c r="F11537">
        <v>0.41499999999999998</v>
      </c>
      <c r="G11537">
        <v>4.5</v>
      </c>
      <c r="H11537">
        <v>4.5</v>
      </c>
      <c r="I11537" t="s">
        <v>149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X11537">
        <v>0</v>
      </c>
      <c r="Y11537">
        <v>0</v>
      </c>
    </row>
    <row r="11538" spans="1:25" x14ac:dyDescent="0.3">
      <c r="A11538" s="2">
        <v>45984</v>
      </c>
      <c r="B11538" t="s">
        <v>36</v>
      </c>
      <c r="C11538">
        <v>133</v>
      </c>
      <c r="D11538">
        <v>0</v>
      </c>
      <c r="F11538">
        <v>0</v>
      </c>
      <c r="G11538">
        <v>0</v>
      </c>
      <c r="H11538">
        <v>0</v>
      </c>
      <c r="I11538" t="s">
        <v>149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</row>
    <row r="11539" spans="1:25" x14ac:dyDescent="0.3">
      <c r="A11539" s="2">
        <v>45984</v>
      </c>
      <c r="B11539" t="s">
        <v>78</v>
      </c>
      <c r="C11539">
        <v>207</v>
      </c>
      <c r="D11539">
        <v>2</v>
      </c>
      <c r="E11539">
        <v>3.11</v>
      </c>
      <c r="F11539">
        <v>0.96599999999999997</v>
      </c>
      <c r="G11539">
        <v>6.22</v>
      </c>
      <c r="H11539">
        <v>6.22</v>
      </c>
      <c r="I11539" t="s">
        <v>149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X11539">
        <v>0</v>
      </c>
      <c r="Y11539">
        <v>0</v>
      </c>
    </row>
    <row r="11540" spans="1:25" x14ac:dyDescent="0.3">
      <c r="A11540" s="2">
        <v>45984</v>
      </c>
      <c r="B11540" t="s">
        <v>21</v>
      </c>
      <c r="C11540">
        <v>393</v>
      </c>
      <c r="D11540">
        <v>14</v>
      </c>
      <c r="E11540">
        <v>2.0470000000000002</v>
      </c>
      <c r="F11540">
        <v>3.5619999999999998</v>
      </c>
      <c r="G11540">
        <v>28.66</v>
      </c>
      <c r="H11540">
        <v>28.66</v>
      </c>
      <c r="I11540" t="s">
        <v>149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X11540">
        <v>0</v>
      </c>
      <c r="Y11540">
        <v>0</v>
      </c>
    </row>
    <row r="11541" spans="1:25" x14ac:dyDescent="0.3">
      <c r="A11541" s="2">
        <v>45984</v>
      </c>
      <c r="B11541" t="s">
        <v>94</v>
      </c>
      <c r="C11541">
        <v>206</v>
      </c>
      <c r="D11541">
        <v>2</v>
      </c>
      <c r="E11541">
        <v>3.7949999999999999</v>
      </c>
      <c r="F11541">
        <v>0.97099999999999997</v>
      </c>
      <c r="G11541">
        <v>7.59</v>
      </c>
      <c r="H11541">
        <v>7.59</v>
      </c>
      <c r="I11541" t="s">
        <v>149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X11541">
        <v>0</v>
      </c>
      <c r="Y11541">
        <v>0</v>
      </c>
    </row>
    <row r="11542" spans="1:25" x14ac:dyDescent="0.3">
      <c r="A11542" s="2">
        <v>45984</v>
      </c>
      <c r="B11542" t="s">
        <v>17</v>
      </c>
      <c r="C11542">
        <v>67</v>
      </c>
      <c r="D11542">
        <v>2</v>
      </c>
      <c r="E11542">
        <v>1.365</v>
      </c>
      <c r="F11542">
        <v>2.9849999999999999</v>
      </c>
      <c r="G11542">
        <v>2.73</v>
      </c>
      <c r="H11542">
        <v>2.73</v>
      </c>
      <c r="I11542" t="s">
        <v>149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X11542">
        <v>0</v>
      </c>
      <c r="Y11542">
        <v>0</v>
      </c>
    </row>
    <row r="11543" spans="1:25" x14ac:dyDescent="0.3">
      <c r="A11543" s="2">
        <v>45984</v>
      </c>
      <c r="B11543" t="s">
        <v>17</v>
      </c>
      <c r="C11543">
        <v>112</v>
      </c>
      <c r="D11543">
        <v>1</v>
      </c>
      <c r="E11543">
        <v>0.81</v>
      </c>
      <c r="F11543">
        <v>0.89300000000000002</v>
      </c>
      <c r="G11543">
        <v>0.81</v>
      </c>
      <c r="H11543">
        <v>0.81</v>
      </c>
      <c r="I11543" t="s">
        <v>149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X11543">
        <v>0</v>
      </c>
      <c r="Y11543">
        <v>0</v>
      </c>
    </row>
    <row r="11544" spans="1:25" x14ac:dyDescent="0.3">
      <c r="A11544" s="2">
        <v>45984</v>
      </c>
      <c r="B11544" t="s">
        <v>17</v>
      </c>
      <c r="C11544">
        <v>127</v>
      </c>
      <c r="D11544">
        <v>1</v>
      </c>
      <c r="E11544">
        <v>1.47</v>
      </c>
      <c r="F11544">
        <v>0.78700000000000003</v>
      </c>
      <c r="G11544">
        <v>1.47</v>
      </c>
      <c r="H11544">
        <v>1.47</v>
      </c>
      <c r="I11544" t="s">
        <v>149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X11544">
        <v>0</v>
      </c>
      <c r="Y11544">
        <v>0</v>
      </c>
    </row>
    <row r="11545" spans="1:25" x14ac:dyDescent="0.3">
      <c r="A11545" s="2">
        <v>45984</v>
      </c>
      <c r="B11545" t="s">
        <v>17</v>
      </c>
      <c r="C11545">
        <v>69</v>
      </c>
      <c r="D11545">
        <v>0</v>
      </c>
      <c r="F11545">
        <v>0</v>
      </c>
      <c r="G11545">
        <v>0</v>
      </c>
      <c r="H11545">
        <v>0</v>
      </c>
      <c r="I11545" t="s">
        <v>149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</row>
    <row r="11546" spans="1:25" x14ac:dyDescent="0.3">
      <c r="A11546" s="2">
        <v>45984</v>
      </c>
      <c r="B11546" t="s">
        <v>52</v>
      </c>
      <c r="C11546">
        <v>1585</v>
      </c>
      <c r="D11546">
        <v>19</v>
      </c>
      <c r="E11546">
        <v>0.85099999999999998</v>
      </c>
      <c r="F11546">
        <v>1.1990000000000001</v>
      </c>
      <c r="G11546">
        <v>16.170000000000002</v>
      </c>
      <c r="H11546">
        <v>16.170000000000002</v>
      </c>
      <c r="I11546" t="s">
        <v>149</v>
      </c>
      <c r="J11546">
        <v>4</v>
      </c>
      <c r="K11546">
        <v>4</v>
      </c>
      <c r="L11546">
        <v>4</v>
      </c>
      <c r="M11546">
        <v>4</v>
      </c>
      <c r="N11546">
        <v>4</v>
      </c>
      <c r="O11546">
        <v>4</v>
      </c>
      <c r="P11546">
        <v>4</v>
      </c>
      <c r="Q11546">
        <v>4</v>
      </c>
      <c r="R11546">
        <v>73.13</v>
      </c>
      <c r="S11546">
        <v>73.13</v>
      </c>
      <c r="T11546">
        <v>73.13</v>
      </c>
      <c r="U11546">
        <v>73.13</v>
      </c>
      <c r="V11546">
        <v>22.11130863</v>
      </c>
      <c r="W11546">
        <v>22.11130863</v>
      </c>
      <c r="X11546">
        <v>4.5225726650000002</v>
      </c>
      <c r="Y11546">
        <v>4.5225726650000002</v>
      </c>
    </row>
    <row r="11547" spans="1:25" x14ac:dyDescent="0.3">
      <c r="A11547" s="2">
        <v>45984</v>
      </c>
      <c r="B11547" t="s">
        <v>52</v>
      </c>
      <c r="C11547">
        <v>1673</v>
      </c>
      <c r="D11547">
        <v>15</v>
      </c>
      <c r="E11547">
        <v>0.51200000000000001</v>
      </c>
      <c r="F11547">
        <v>0.89700000000000002</v>
      </c>
      <c r="G11547">
        <v>7.68</v>
      </c>
      <c r="H11547">
        <v>7.68</v>
      </c>
      <c r="I11547" t="s">
        <v>149</v>
      </c>
      <c r="J11547">
        <v>4</v>
      </c>
      <c r="K11547">
        <v>4</v>
      </c>
      <c r="L11547">
        <v>4</v>
      </c>
      <c r="M11547">
        <v>4</v>
      </c>
      <c r="N11547">
        <v>4</v>
      </c>
      <c r="O11547">
        <v>4</v>
      </c>
      <c r="P11547">
        <v>4</v>
      </c>
      <c r="Q11547">
        <v>4</v>
      </c>
      <c r="R11547">
        <v>66.62</v>
      </c>
      <c r="S11547">
        <v>66.62</v>
      </c>
      <c r="T11547">
        <v>66.62</v>
      </c>
      <c r="U11547">
        <v>66.62</v>
      </c>
      <c r="V11547">
        <v>11.528069650000001</v>
      </c>
      <c r="W11547">
        <v>11.528069650000001</v>
      </c>
      <c r="X11547">
        <v>8.6744791669999994</v>
      </c>
      <c r="Y11547">
        <v>8.6744791669999994</v>
      </c>
    </row>
    <row r="11548" spans="1:25" x14ac:dyDescent="0.3">
      <c r="A11548" s="2">
        <v>45984</v>
      </c>
      <c r="B11548" t="s">
        <v>52</v>
      </c>
      <c r="C11548">
        <v>779</v>
      </c>
      <c r="D11548">
        <v>7</v>
      </c>
      <c r="E11548">
        <v>0.70899999999999996</v>
      </c>
      <c r="F11548">
        <v>0.89900000000000002</v>
      </c>
      <c r="G11548">
        <v>4.96</v>
      </c>
      <c r="H11548">
        <v>4.96</v>
      </c>
      <c r="I11548" t="s">
        <v>149</v>
      </c>
      <c r="J11548">
        <v>0</v>
      </c>
      <c r="K11548">
        <v>2</v>
      </c>
      <c r="L11548">
        <v>2</v>
      </c>
      <c r="M11548">
        <v>2</v>
      </c>
      <c r="N11548">
        <v>0</v>
      </c>
      <c r="O11548">
        <v>2</v>
      </c>
      <c r="P11548">
        <v>2</v>
      </c>
      <c r="Q11548">
        <v>2</v>
      </c>
      <c r="R11548">
        <v>0</v>
      </c>
      <c r="S11548">
        <v>36.369999999999997</v>
      </c>
      <c r="T11548">
        <v>36.369999999999997</v>
      </c>
      <c r="U11548">
        <v>36.369999999999997</v>
      </c>
      <c r="V11548">
        <v>13.637613419999999</v>
      </c>
      <c r="W11548">
        <v>13.637613419999999</v>
      </c>
      <c r="X11548">
        <v>7.3326612899999999</v>
      </c>
      <c r="Y11548">
        <v>7.3326612899999999</v>
      </c>
    </row>
    <row r="11549" spans="1:25" x14ac:dyDescent="0.3">
      <c r="A11549" s="2">
        <v>45984</v>
      </c>
      <c r="B11549" t="s">
        <v>52</v>
      </c>
      <c r="C11549">
        <v>4064</v>
      </c>
      <c r="D11549">
        <v>53</v>
      </c>
      <c r="E11549">
        <v>0.34799999999999998</v>
      </c>
      <c r="F11549">
        <v>1.304</v>
      </c>
      <c r="G11549">
        <v>18.46</v>
      </c>
      <c r="H11549">
        <v>18.46</v>
      </c>
      <c r="I11549" t="s">
        <v>149</v>
      </c>
      <c r="J11549">
        <v>2</v>
      </c>
      <c r="K11549">
        <v>2</v>
      </c>
      <c r="L11549">
        <v>2</v>
      </c>
      <c r="M11549">
        <v>2</v>
      </c>
      <c r="N11549">
        <v>2</v>
      </c>
      <c r="O11549">
        <v>2</v>
      </c>
      <c r="P11549">
        <v>2</v>
      </c>
      <c r="Q11549">
        <v>2</v>
      </c>
      <c r="R11549">
        <v>27.76</v>
      </c>
      <c r="S11549">
        <v>27.76</v>
      </c>
      <c r="T11549">
        <v>27.76</v>
      </c>
      <c r="U11549">
        <v>27.76</v>
      </c>
      <c r="V11549">
        <v>66.498559080000007</v>
      </c>
      <c r="W11549">
        <v>66.498559080000007</v>
      </c>
      <c r="X11549">
        <v>1.5037919829999999</v>
      </c>
      <c r="Y11549">
        <v>1.5037919829999999</v>
      </c>
    </row>
    <row r="11550" spans="1:25" x14ac:dyDescent="0.3">
      <c r="A11550" s="2">
        <v>45984</v>
      </c>
      <c r="B11550" t="s">
        <v>112</v>
      </c>
      <c r="C11550">
        <v>126</v>
      </c>
      <c r="D11550">
        <v>2</v>
      </c>
      <c r="E11550">
        <v>0.84499999999999997</v>
      </c>
      <c r="F11550">
        <v>1.587</v>
      </c>
      <c r="G11550">
        <v>1.69</v>
      </c>
      <c r="H11550">
        <v>1.69</v>
      </c>
      <c r="I11550" t="s">
        <v>149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X11550">
        <v>0</v>
      </c>
      <c r="Y11550">
        <v>0</v>
      </c>
    </row>
    <row r="11551" spans="1:25" x14ac:dyDescent="0.3">
      <c r="A11551" s="2">
        <v>45984</v>
      </c>
      <c r="B11551" t="s">
        <v>15</v>
      </c>
      <c r="C11551">
        <v>92</v>
      </c>
      <c r="D11551">
        <v>1</v>
      </c>
      <c r="E11551">
        <v>1.23</v>
      </c>
      <c r="F11551">
        <v>1.087</v>
      </c>
      <c r="G11551">
        <v>1.23</v>
      </c>
      <c r="H11551">
        <v>1.23</v>
      </c>
      <c r="I11551" t="s">
        <v>149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X11551">
        <v>0</v>
      </c>
      <c r="Y11551">
        <v>0</v>
      </c>
    </row>
    <row r="11552" spans="1:25" x14ac:dyDescent="0.3">
      <c r="A11552" s="2">
        <v>45984</v>
      </c>
      <c r="B11552" t="s">
        <v>112</v>
      </c>
      <c r="C11552">
        <v>1076</v>
      </c>
      <c r="D11552">
        <v>4</v>
      </c>
      <c r="E11552">
        <v>1.4930000000000001</v>
      </c>
      <c r="F11552">
        <v>0.372</v>
      </c>
      <c r="G11552">
        <v>5.97</v>
      </c>
      <c r="H11552">
        <v>5.97</v>
      </c>
      <c r="I11552" t="s">
        <v>149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X11552">
        <v>0</v>
      </c>
      <c r="Y11552">
        <v>0</v>
      </c>
    </row>
    <row r="11553" spans="1:25" x14ac:dyDescent="0.3">
      <c r="A11553" s="2">
        <v>45984</v>
      </c>
      <c r="B11553" t="s">
        <v>15</v>
      </c>
      <c r="C11553">
        <v>301</v>
      </c>
      <c r="D11553">
        <v>2</v>
      </c>
      <c r="E11553">
        <v>0.73</v>
      </c>
      <c r="F11553">
        <v>0.66400000000000003</v>
      </c>
      <c r="G11553">
        <v>1.46</v>
      </c>
      <c r="H11553">
        <v>1.46</v>
      </c>
      <c r="I11553" t="s">
        <v>149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X11553">
        <v>0</v>
      </c>
      <c r="Y11553">
        <v>0</v>
      </c>
    </row>
    <row r="11554" spans="1:25" x14ac:dyDescent="0.3">
      <c r="A11554" s="2">
        <v>45984</v>
      </c>
      <c r="B11554" t="s">
        <v>15</v>
      </c>
      <c r="C11554">
        <v>371</v>
      </c>
      <c r="D11554">
        <v>5</v>
      </c>
      <c r="E11554">
        <v>0.874</v>
      </c>
      <c r="F11554">
        <v>1.3480000000000001</v>
      </c>
      <c r="G11554">
        <v>4.37</v>
      </c>
      <c r="H11554">
        <v>4.37</v>
      </c>
      <c r="I11554" t="s">
        <v>149</v>
      </c>
      <c r="J11554">
        <v>3</v>
      </c>
      <c r="K11554">
        <v>3</v>
      </c>
      <c r="L11554">
        <v>3</v>
      </c>
      <c r="M11554">
        <v>3</v>
      </c>
      <c r="N11554">
        <v>3</v>
      </c>
      <c r="O11554">
        <v>3</v>
      </c>
      <c r="P11554">
        <v>3</v>
      </c>
      <c r="Q11554">
        <v>3</v>
      </c>
      <c r="R11554">
        <v>97.74</v>
      </c>
      <c r="S11554">
        <v>97.74</v>
      </c>
      <c r="T11554">
        <v>97.74</v>
      </c>
      <c r="U11554">
        <v>97.74</v>
      </c>
      <c r="V11554">
        <v>4.471045631</v>
      </c>
      <c r="W11554">
        <v>4.471045631</v>
      </c>
      <c r="X11554">
        <v>22.36613272</v>
      </c>
      <c r="Y11554">
        <v>22.36613272</v>
      </c>
    </row>
    <row r="11555" spans="1:25" x14ac:dyDescent="0.3">
      <c r="A11555" s="2">
        <v>45984</v>
      </c>
      <c r="B11555" t="s">
        <v>112</v>
      </c>
      <c r="C11555">
        <v>598</v>
      </c>
      <c r="D11555">
        <v>1</v>
      </c>
      <c r="E11555">
        <v>1.17</v>
      </c>
      <c r="F11555">
        <v>0.16700000000000001</v>
      </c>
      <c r="G11555">
        <v>1.17</v>
      </c>
      <c r="H11555">
        <v>1.17</v>
      </c>
      <c r="I11555" t="s">
        <v>149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X11555">
        <v>0</v>
      </c>
      <c r="Y11555">
        <v>0</v>
      </c>
    </row>
    <row r="11556" spans="1:25" x14ac:dyDescent="0.3">
      <c r="A11556" s="2">
        <v>45984</v>
      </c>
      <c r="B11556" t="s">
        <v>15</v>
      </c>
      <c r="C11556">
        <v>194</v>
      </c>
      <c r="D11556">
        <v>1</v>
      </c>
      <c r="E11556">
        <v>0.42</v>
      </c>
      <c r="F11556">
        <v>0.51500000000000001</v>
      </c>
      <c r="G11556">
        <v>0.42</v>
      </c>
      <c r="H11556">
        <v>0.42</v>
      </c>
      <c r="I11556" t="s">
        <v>149</v>
      </c>
      <c r="J11556">
        <v>1</v>
      </c>
      <c r="K11556">
        <v>1</v>
      </c>
      <c r="L11556">
        <v>1</v>
      </c>
      <c r="M11556">
        <v>1</v>
      </c>
      <c r="N11556">
        <v>1</v>
      </c>
      <c r="O11556">
        <v>1</v>
      </c>
      <c r="P11556">
        <v>1</v>
      </c>
      <c r="Q11556">
        <v>1</v>
      </c>
      <c r="R11556">
        <v>24.98</v>
      </c>
      <c r="S11556">
        <v>24.98</v>
      </c>
      <c r="T11556">
        <v>24.98</v>
      </c>
      <c r="U11556">
        <v>24.98</v>
      </c>
      <c r="V11556">
        <v>1.6813450759999999</v>
      </c>
      <c r="W11556">
        <v>1.6813450759999999</v>
      </c>
      <c r="X11556">
        <v>59.47619048</v>
      </c>
      <c r="Y11556">
        <v>59.47619048</v>
      </c>
    </row>
    <row r="11557" spans="1:25" x14ac:dyDescent="0.3">
      <c r="A11557" s="2">
        <v>45984</v>
      </c>
      <c r="B11557" t="s">
        <v>112</v>
      </c>
      <c r="C11557">
        <v>4073</v>
      </c>
      <c r="D11557">
        <v>24</v>
      </c>
      <c r="E11557">
        <v>0.91</v>
      </c>
      <c r="F11557">
        <v>0.58899999999999997</v>
      </c>
      <c r="G11557">
        <v>21.84</v>
      </c>
      <c r="H11557">
        <v>21.84</v>
      </c>
      <c r="I11557" t="s">
        <v>149</v>
      </c>
      <c r="J11557">
        <v>1</v>
      </c>
      <c r="K11557">
        <v>1</v>
      </c>
      <c r="L11557">
        <v>1</v>
      </c>
      <c r="M11557">
        <v>1</v>
      </c>
      <c r="N11557">
        <v>1</v>
      </c>
      <c r="O11557">
        <v>1</v>
      </c>
      <c r="P11557">
        <v>1</v>
      </c>
      <c r="Q11557">
        <v>1</v>
      </c>
      <c r="R11557">
        <v>31.49</v>
      </c>
      <c r="S11557">
        <v>31.49</v>
      </c>
      <c r="T11557">
        <v>31.49</v>
      </c>
      <c r="U11557">
        <v>31.49</v>
      </c>
      <c r="V11557">
        <v>69.355350909999999</v>
      </c>
      <c r="W11557">
        <v>69.355350909999999</v>
      </c>
      <c r="X11557">
        <v>1.441849817</v>
      </c>
      <c r="Y11557">
        <v>1.441849817</v>
      </c>
    </row>
    <row r="11558" spans="1:25" x14ac:dyDescent="0.3">
      <c r="A11558" s="2">
        <v>45984</v>
      </c>
      <c r="B11558" t="s">
        <v>100</v>
      </c>
      <c r="C11558">
        <v>34</v>
      </c>
      <c r="D11558">
        <v>0</v>
      </c>
      <c r="F11558">
        <v>0</v>
      </c>
      <c r="G11558">
        <v>0</v>
      </c>
      <c r="H11558">
        <v>0</v>
      </c>
      <c r="I11558" t="s">
        <v>149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</row>
    <row r="11559" spans="1:25" x14ac:dyDescent="0.3">
      <c r="A11559" s="2">
        <v>45984</v>
      </c>
      <c r="B11559" t="s">
        <v>54</v>
      </c>
      <c r="C11559">
        <v>2390</v>
      </c>
      <c r="D11559">
        <v>13</v>
      </c>
      <c r="E11559">
        <v>1.032</v>
      </c>
      <c r="F11559">
        <v>0.54400000000000004</v>
      </c>
      <c r="G11559">
        <v>13.41</v>
      </c>
      <c r="H11559">
        <v>13.41</v>
      </c>
      <c r="I11559" t="s">
        <v>149</v>
      </c>
      <c r="J11559">
        <v>3</v>
      </c>
      <c r="K11559">
        <v>3</v>
      </c>
      <c r="L11559">
        <v>3</v>
      </c>
      <c r="M11559">
        <v>3</v>
      </c>
      <c r="N11559">
        <v>3</v>
      </c>
      <c r="O11559">
        <v>3</v>
      </c>
      <c r="P11559">
        <v>3</v>
      </c>
      <c r="Q11559">
        <v>3</v>
      </c>
      <c r="R11559">
        <v>68.64</v>
      </c>
      <c r="S11559">
        <v>68.64</v>
      </c>
      <c r="T11559">
        <v>68.64</v>
      </c>
      <c r="U11559">
        <v>68.64</v>
      </c>
      <c r="V11559">
        <v>19.536713290000002</v>
      </c>
      <c r="W11559">
        <v>19.536713290000002</v>
      </c>
      <c r="X11559">
        <v>5.1185682330000004</v>
      </c>
      <c r="Y11559">
        <v>5.1185682330000004</v>
      </c>
    </row>
    <row r="11560" spans="1:25" x14ac:dyDescent="0.3">
      <c r="A11560" s="2">
        <v>45984</v>
      </c>
      <c r="B11560" t="s">
        <v>60</v>
      </c>
      <c r="C11560">
        <v>2088</v>
      </c>
      <c r="D11560">
        <v>24</v>
      </c>
      <c r="E11560">
        <v>1.0089999999999999</v>
      </c>
      <c r="F11560">
        <v>1.149</v>
      </c>
      <c r="G11560">
        <v>24.21</v>
      </c>
      <c r="H11560">
        <v>24.21</v>
      </c>
      <c r="I11560" t="s">
        <v>149</v>
      </c>
      <c r="J11560">
        <v>4</v>
      </c>
      <c r="K11560">
        <v>4</v>
      </c>
      <c r="L11560">
        <v>4</v>
      </c>
      <c r="M11560">
        <v>4</v>
      </c>
      <c r="N11560">
        <v>4</v>
      </c>
      <c r="O11560">
        <v>4</v>
      </c>
      <c r="P11560">
        <v>4</v>
      </c>
      <c r="Q11560">
        <v>4</v>
      </c>
      <c r="R11560">
        <v>115.84</v>
      </c>
      <c r="S11560">
        <v>115.84</v>
      </c>
      <c r="T11560">
        <v>115.84</v>
      </c>
      <c r="U11560">
        <v>115.84</v>
      </c>
      <c r="V11560">
        <v>20.899516569999999</v>
      </c>
      <c r="W11560">
        <v>20.899516569999999</v>
      </c>
      <c r="X11560">
        <v>4.7847996699999999</v>
      </c>
      <c r="Y11560">
        <v>4.7847996699999999</v>
      </c>
    </row>
    <row r="11561" spans="1:25" x14ac:dyDescent="0.3">
      <c r="A11561" s="2">
        <v>45984</v>
      </c>
      <c r="B11561" t="s">
        <v>60</v>
      </c>
      <c r="C11561">
        <v>3169</v>
      </c>
      <c r="D11561">
        <v>31</v>
      </c>
      <c r="E11561">
        <v>0.88500000000000001</v>
      </c>
      <c r="F11561">
        <v>0.97799999999999998</v>
      </c>
      <c r="G11561">
        <v>27.44</v>
      </c>
      <c r="H11561">
        <v>27.44</v>
      </c>
      <c r="I11561" t="s">
        <v>149</v>
      </c>
      <c r="J11561">
        <v>1</v>
      </c>
      <c r="K11561">
        <v>1</v>
      </c>
      <c r="L11561">
        <v>1</v>
      </c>
      <c r="M11561">
        <v>1</v>
      </c>
      <c r="N11561">
        <v>1</v>
      </c>
      <c r="O11561">
        <v>1</v>
      </c>
      <c r="P11561">
        <v>1</v>
      </c>
      <c r="Q11561">
        <v>1</v>
      </c>
      <c r="R11561">
        <v>21.88</v>
      </c>
      <c r="S11561">
        <v>21.88</v>
      </c>
      <c r="T11561">
        <v>21.88</v>
      </c>
      <c r="U11561">
        <v>21.88</v>
      </c>
      <c r="V11561">
        <v>125.4113346</v>
      </c>
      <c r="W11561">
        <v>125.4113346</v>
      </c>
      <c r="X11561">
        <v>0.79737609330000003</v>
      </c>
      <c r="Y11561">
        <v>0.79737609330000003</v>
      </c>
    </row>
    <row r="11562" spans="1:25" x14ac:dyDescent="0.3">
      <c r="A11562" s="2">
        <v>45984</v>
      </c>
      <c r="B11562" t="s">
        <v>100</v>
      </c>
      <c r="C11562">
        <v>24</v>
      </c>
      <c r="D11562">
        <v>0</v>
      </c>
      <c r="F11562">
        <v>0</v>
      </c>
      <c r="G11562">
        <v>0</v>
      </c>
      <c r="H11562">
        <v>0</v>
      </c>
      <c r="I11562" t="s">
        <v>149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</row>
    <row r="11563" spans="1:25" x14ac:dyDescent="0.3">
      <c r="A11563" s="2">
        <v>45984</v>
      </c>
      <c r="B11563" t="s">
        <v>54</v>
      </c>
      <c r="C11563">
        <v>5576</v>
      </c>
      <c r="D11563">
        <v>19</v>
      </c>
      <c r="E11563">
        <v>0.87</v>
      </c>
      <c r="F11563">
        <v>0.34100000000000003</v>
      </c>
      <c r="G11563">
        <v>16.53</v>
      </c>
      <c r="H11563">
        <v>16.53</v>
      </c>
      <c r="I11563" t="s">
        <v>149</v>
      </c>
      <c r="J11563">
        <v>4</v>
      </c>
      <c r="K11563">
        <v>4</v>
      </c>
      <c r="L11563">
        <v>4</v>
      </c>
      <c r="M11563">
        <v>4</v>
      </c>
      <c r="N11563">
        <v>4</v>
      </c>
      <c r="O11563">
        <v>4</v>
      </c>
      <c r="P11563">
        <v>4</v>
      </c>
      <c r="Q11563">
        <v>4</v>
      </c>
      <c r="R11563">
        <v>90.52</v>
      </c>
      <c r="S11563">
        <v>90.52</v>
      </c>
      <c r="T11563">
        <v>90.52</v>
      </c>
      <c r="U11563">
        <v>90.52</v>
      </c>
      <c r="V11563">
        <v>18.26115776</v>
      </c>
      <c r="W11563">
        <v>18.26115776</v>
      </c>
      <c r="X11563">
        <v>5.4761040530000002</v>
      </c>
      <c r="Y11563">
        <v>5.4761040530000002</v>
      </c>
    </row>
    <row r="11564" spans="1:25" x14ac:dyDescent="0.3">
      <c r="A11564" s="2">
        <v>45984</v>
      </c>
      <c r="B11564" t="s">
        <v>100</v>
      </c>
      <c r="C11564">
        <v>19</v>
      </c>
      <c r="D11564">
        <v>0</v>
      </c>
      <c r="F11564">
        <v>0</v>
      </c>
      <c r="G11564">
        <v>0</v>
      </c>
      <c r="H11564">
        <v>0</v>
      </c>
      <c r="I11564" t="s">
        <v>149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</row>
    <row r="11565" spans="1:25" x14ac:dyDescent="0.3">
      <c r="A11565" s="2">
        <v>45984</v>
      </c>
      <c r="B11565" t="s">
        <v>54</v>
      </c>
      <c r="C11565">
        <v>775</v>
      </c>
      <c r="D11565">
        <v>4</v>
      </c>
      <c r="E11565">
        <v>1.258</v>
      </c>
      <c r="F11565">
        <v>0.51600000000000001</v>
      </c>
      <c r="G11565">
        <v>5.03</v>
      </c>
      <c r="H11565">
        <v>5.03</v>
      </c>
      <c r="I11565" t="s">
        <v>149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X11565">
        <v>0</v>
      </c>
      <c r="Y11565">
        <v>0</v>
      </c>
    </row>
    <row r="11566" spans="1:25" x14ac:dyDescent="0.3">
      <c r="A11566" s="2">
        <v>45984</v>
      </c>
      <c r="B11566" t="s">
        <v>60</v>
      </c>
      <c r="C11566">
        <v>1192</v>
      </c>
      <c r="D11566">
        <v>18</v>
      </c>
      <c r="E11566">
        <v>1.032</v>
      </c>
      <c r="F11566">
        <v>1.51</v>
      </c>
      <c r="G11566">
        <v>18.579999999999998</v>
      </c>
      <c r="H11566">
        <v>18.579999999999998</v>
      </c>
      <c r="I11566" t="s">
        <v>149</v>
      </c>
      <c r="J11566">
        <v>5</v>
      </c>
      <c r="K11566">
        <v>6</v>
      </c>
      <c r="L11566">
        <v>6</v>
      </c>
      <c r="M11566">
        <v>6</v>
      </c>
      <c r="N11566">
        <v>5</v>
      </c>
      <c r="O11566">
        <v>6</v>
      </c>
      <c r="P11566">
        <v>6</v>
      </c>
      <c r="Q11566">
        <v>6</v>
      </c>
      <c r="R11566">
        <v>127.4</v>
      </c>
      <c r="S11566">
        <v>149.28</v>
      </c>
      <c r="T11566">
        <v>149.28</v>
      </c>
      <c r="U11566">
        <v>149.28</v>
      </c>
      <c r="V11566">
        <v>12.446409429999999</v>
      </c>
      <c r="W11566">
        <v>12.446409429999999</v>
      </c>
      <c r="X11566">
        <v>8.0344456399999995</v>
      </c>
      <c r="Y11566">
        <v>8.0344456399999995</v>
      </c>
    </row>
    <row r="11567" spans="1:25" x14ac:dyDescent="0.3">
      <c r="A11567" s="2">
        <v>45984</v>
      </c>
      <c r="B11567" t="s">
        <v>54</v>
      </c>
      <c r="C11567">
        <v>5015</v>
      </c>
      <c r="D11567">
        <v>12</v>
      </c>
      <c r="E11567">
        <v>0.61799999999999999</v>
      </c>
      <c r="F11567">
        <v>0.23899999999999999</v>
      </c>
      <c r="G11567">
        <v>7.41</v>
      </c>
      <c r="H11567">
        <v>7.41</v>
      </c>
      <c r="I11567" t="s">
        <v>149</v>
      </c>
      <c r="J11567">
        <v>1</v>
      </c>
      <c r="K11567">
        <v>1</v>
      </c>
      <c r="L11567">
        <v>1</v>
      </c>
      <c r="M11567">
        <v>1</v>
      </c>
      <c r="N11567">
        <v>1</v>
      </c>
      <c r="O11567">
        <v>1</v>
      </c>
      <c r="P11567">
        <v>1</v>
      </c>
      <c r="Q11567">
        <v>1</v>
      </c>
      <c r="R11567">
        <v>22.88</v>
      </c>
      <c r="S11567">
        <v>22.88</v>
      </c>
      <c r="T11567">
        <v>22.88</v>
      </c>
      <c r="U11567">
        <v>22.88</v>
      </c>
      <c r="V11567">
        <v>32.386363639999999</v>
      </c>
      <c r="W11567">
        <v>32.386363639999999</v>
      </c>
      <c r="X11567">
        <v>3.0877192980000001</v>
      </c>
      <c r="Y11567">
        <v>3.0877192980000001</v>
      </c>
    </row>
    <row r="11568" spans="1:25" x14ac:dyDescent="0.3">
      <c r="A11568" s="2">
        <v>45984</v>
      </c>
      <c r="B11568" t="s">
        <v>100</v>
      </c>
      <c r="C11568">
        <v>25</v>
      </c>
      <c r="D11568">
        <v>0</v>
      </c>
      <c r="F11568">
        <v>0</v>
      </c>
      <c r="G11568">
        <v>0</v>
      </c>
      <c r="H11568">
        <v>0</v>
      </c>
      <c r="I11568" t="s">
        <v>149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</row>
    <row r="11569" spans="1:25" x14ac:dyDescent="0.3">
      <c r="A11569" s="2">
        <v>45984</v>
      </c>
      <c r="B11569" t="s">
        <v>60</v>
      </c>
      <c r="C11569">
        <v>4268</v>
      </c>
      <c r="D11569">
        <v>33</v>
      </c>
      <c r="E11569">
        <v>0.59299999999999997</v>
      </c>
      <c r="F11569">
        <v>0.77300000000000002</v>
      </c>
      <c r="G11569">
        <v>19.579999999999998</v>
      </c>
      <c r="H11569">
        <v>19.579999999999998</v>
      </c>
      <c r="I11569" t="s">
        <v>149</v>
      </c>
      <c r="J11569">
        <v>5</v>
      </c>
      <c r="K11569">
        <v>5</v>
      </c>
      <c r="L11569">
        <v>5</v>
      </c>
      <c r="M11569">
        <v>5</v>
      </c>
      <c r="N11569">
        <v>5</v>
      </c>
      <c r="O11569">
        <v>5</v>
      </c>
      <c r="P11569">
        <v>5</v>
      </c>
      <c r="Q11569">
        <v>5</v>
      </c>
      <c r="R11569">
        <v>132.72</v>
      </c>
      <c r="S11569">
        <v>132.72</v>
      </c>
      <c r="T11569">
        <v>132.72</v>
      </c>
      <c r="U11569">
        <v>132.72</v>
      </c>
      <c r="V11569">
        <v>14.752863169999999</v>
      </c>
      <c r="W11569">
        <v>14.752863169999999</v>
      </c>
      <c r="X11569">
        <v>6.7783452500000001</v>
      </c>
      <c r="Y11569">
        <v>6.7783452500000001</v>
      </c>
    </row>
    <row r="11570" spans="1:25" x14ac:dyDescent="0.3">
      <c r="A11570" s="2">
        <v>45984</v>
      </c>
      <c r="B11570" t="s">
        <v>48</v>
      </c>
      <c r="C11570">
        <v>1028</v>
      </c>
      <c r="D11570">
        <v>25</v>
      </c>
      <c r="E11570">
        <v>1.732</v>
      </c>
      <c r="F11570">
        <v>2.4319999999999999</v>
      </c>
      <c r="G11570">
        <v>43.29</v>
      </c>
      <c r="H11570">
        <v>43.29</v>
      </c>
      <c r="I11570" t="s">
        <v>149</v>
      </c>
      <c r="J11570">
        <v>7</v>
      </c>
      <c r="K11570">
        <v>8</v>
      </c>
      <c r="L11570">
        <v>8</v>
      </c>
      <c r="M11570">
        <v>8</v>
      </c>
      <c r="N11570">
        <v>7</v>
      </c>
      <c r="O11570">
        <v>8</v>
      </c>
      <c r="P11570">
        <v>8</v>
      </c>
      <c r="Q11570">
        <v>8</v>
      </c>
      <c r="R11570">
        <v>199.43</v>
      </c>
      <c r="S11570">
        <v>235.92</v>
      </c>
      <c r="T11570">
        <v>235.92</v>
      </c>
      <c r="U11570">
        <v>235.92</v>
      </c>
      <c r="V11570">
        <v>18.349440489999999</v>
      </c>
      <c r="W11570">
        <v>18.349440489999999</v>
      </c>
      <c r="X11570">
        <v>5.4497574499999999</v>
      </c>
      <c r="Y11570">
        <v>5.4497574499999999</v>
      </c>
    </row>
    <row r="11571" spans="1:25" x14ac:dyDescent="0.3">
      <c r="A11571" s="2">
        <v>45984</v>
      </c>
      <c r="B11571" t="s">
        <v>48</v>
      </c>
      <c r="C11571">
        <v>1559</v>
      </c>
      <c r="D11571">
        <v>17</v>
      </c>
      <c r="E11571">
        <v>1.2050000000000001</v>
      </c>
      <c r="F11571">
        <v>1.0900000000000001</v>
      </c>
      <c r="G11571">
        <v>20.49</v>
      </c>
      <c r="H11571">
        <v>20.49</v>
      </c>
      <c r="I11571" t="s">
        <v>149</v>
      </c>
      <c r="J11571">
        <v>6</v>
      </c>
      <c r="K11571">
        <v>7</v>
      </c>
      <c r="L11571">
        <v>7</v>
      </c>
      <c r="M11571">
        <v>7</v>
      </c>
      <c r="N11571">
        <v>7</v>
      </c>
      <c r="O11571">
        <v>8</v>
      </c>
      <c r="P11571">
        <v>8</v>
      </c>
      <c r="Q11571">
        <v>8</v>
      </c>
      <c r="R11571">
        <v>209.21</v>
      </c>
      <c r="S11571">
        <v>237.7</v>
      </c>
      <c r="T11571">
        <v>237.7</v>
      </c>
      <c r="U11571">
        <v>237.7</v>
      </c>
      <c r="V11571">
        <v>8.6201093820000008</v>
      </c>
      <c r="W11571">
        <v>8.6201093820000008</v>
      </c>
      <c r="X11571">
        <v>11.600780869999999</v>
      </c>
      <c r="Y11571">
        <v>11.600780869999999</v>
      </c>
    </row>
    <row r="11572" spans="1:25" x14ac:dyDescent="0.3">
      <c r="A11572" s="2">
        <v>45984</v>
      </c>
      <c r="B11572" t="s">
        <v>48</v>
      </c>
      <c r="C11572">
        <v>1470</v>
      </c>
      <c r="D11572">
        <v>8</v>
      </c>
      <c r="E11572">
        <v>1.885</v>
      </c>
      <c r="F11572">
        <v>0.54400000000000004</v>
      </c>
      <c r="G11572">
        <v>15.08</v>
      </c>
      <c r="H11572">
        <v>15.08</v>
      </c>
      <c r="I11572" t="s">
        <v>149</v>
      </c>
      <c r="J11572">
        <v>2</v>
      </c>
      <c r="K11572">
        <v>2</v>
      </c>
      <c r="L11572">
        <v>2</v>
      </c>
      <c r="M11572">
        <v>2</v>
      </c>
      <c r="N11572">
        <v>2</v>
      </c>
      <c r="O11572">
        <v>2</v>
      </c>
      <c r="P11572">
        <v>2</v>
      </c>
      <c r="Q11572">
        <v>2</v>
      </c>
      <c r="R11572">
        <v>125.98</v>
      </c>
      <c r="S11572">
        <v>125.98</v>
      </c>
      <c r="T11572">
        <v>125.98</v>
      </c>
      <c r="U11572">
        <v>125.98</v>
      </c>
      <c r="V11572">
        <v>11.97015399</v>
      </c>
      <c r="W11572">
        <v>11.97015399</v>
      </c>
      <c r="X11572">
        <v>8.3541114059999995</v>
      </c>
      <c r="Y11572">
        <v>8.3541114059999995</v>
      </c>
    </row>
    <row r="11573" spans="1:25" x14ac:dyDescent="0.3">
      <c r="A11573" s="2">
        <v>45984</v>
      </c>
      <c r="B11573" t="s">
        <v>48</v>
      </c>
      <c r="C11573">
        <v>3503</v>
      </c>
      <c r="D11573">
        <v>20</v>
      </c>
      <c r="E11573">
        <v>0.82199999999999995</v>
      </c>
      <c r="F11573">
        <v>0.57099999999999995</v>
      </c>
      <c r="G11573">
        <v>16.43</v>
      </c>
      <c r="H11573">
        <v>16.43</v>
      </c>
      <c r="I11573" t="s">
        <v>149</v>
      </c>
      <c r="J11573">
        <v>4</v>
      </c>
      <c r="K11573">
        <v>4</v>
      </c>
      <c r="L11573">
        <v>4</v>
      </c>
      <c r="M11573">
        <v>4</v>
      </c>
      <c r="N11573">
        <v>4</v>
      </c>
      <c r="O11573">
        <v>4</v>
      </c>
      <c r="P11573">
        <v>4</v>
      </c>
      <c r="Q11573">
        <v>4</v>
      </c>
      <c r="R11573">
        <v>112.84</v>
      </c>
      <c r="S11573">
        <v>112.84</v>
      </c>
      <c r="T11573">
        <v>112.84</v>
      </c>
      <c r="U11573">
        <v>112.84</v>
      </c>
      <c r="V11573">
        <v>14.560439560000001</v>
      </c>
      <c r="W11573">
        <v>14.560439560000001</v>
      </c>
      <c r="X11573">
        <v>6.8679245279999996</v>
      </c>
      <c r="Y11573">
        <v>6.8679245279999996</v>
      </c>
    </row>
    <row r="11574" spans="1:25" x14ac:dyDescent="0.3">
      <c r="A11574" s="2">
        <v>45984</v>
      </c>
      <c r="B11574" t="s">
        <v>19</v>
      </c>
      <c r="C11574">
        <v>65</v>
      </c>
      <c r="D11574">
        <v>0</v>
      </c>
      <c r="F11574">
        <v>0</v>
      </c>
      <c r="G11574">
        <v>0</v>
      </c>
      <c r="H11574">
        <v>0</v>
      </c>
      <c r="I11574" t="s">
        <v>149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</row>
    <row r="11575" spans="1:25" x14ac:dyDescent="0.3">
      <c r="A11575" s="2">
        <v>45984</v>
      </c>
      <c r="B11575" t="s">
        <v>90</v>
      </c>
      <c r="C11575">
        <v>28</v>
      </c>
      <c r="D11575">
        <v>0</v>
      </c>
      <c r="F11575">
        <v>0</v>
      </c>
      <c r="G11575">
        <v>0</v>
      </c>
      <c r="H11575">
        <v>0</v>
      </c>
      <c r="I11575" t="s">
        <v>149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</row>
    <row r="11576" spans="1:25" x14ac:dyDescent="0.3">
      <c r="A11576" s="2">
        <v>45984</v>
      </c>
      <c r="B11576" t="s">
        <v>19</v>
      </c>
      <c r="C11576">
        <v>152</v>
      </c>
      <c r="D11576">
        <v>0</v>
      </c>
      <c r="F11576">
        <v>0</v>
      </c>
      <c r="G11576">
        <v>0</v>
      </c>
      <c r="H11576">
        <v>0</v>
      </c>
      <c r="I11576" t="s">
        <v>149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</row>
    <row r="11577" spans="1:25" x14ac:dyDescent="0.3">
      <c r="A11577" s="2">
        <v>45984</v>
      </c>
      <c r="B11577" t="s">
        <v>90</v>
      </c>
      <c r="C11577">
        <v>26</v>
      </c>
      <c r="D11577">
        <v>1</v>
      </c>
      <c r="E11577">
        <v>1.1399999999999999</v>
      </c>
      <c r="F11577">
        <v>3.8460000000000001</v>
      </c>
      <c r="G11577">
        <v>1.1399999999999999</v>
      </c>
      <c r="H11577">
        <v>1.1399999999999999</v>
      </c>
      <c r="I11577" t="s">
        <v>149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X11577">
        <v>0</v>
      </c>
      <c r="Y11577">
        <v>0</v>
      </c>
    </row>
    <row r="11578" spans="1:25" x14ac:dyDescent="0.3">
      <c r="A11578" s="2">
        <v>45984</v>
      </c>
      <c r="B11578" t="s">
        <v>19</v>
      </c>
      <c r="C11578">
        <v>54</v>
      </c>
      <c r="D11578">
        <v>0</v>
      </c>
      <c r="F11578">
        <v>0</v>
      </c>
      <c r="G11578">
        <v>0</v>
      </c>
      <c r="H11578">
        <v>0</v>
      </c>
      <c r="I11578" t="s">
        <v>149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</row>
    <row r="11579" spans="1:25" x14ac:dyDescent="0.3">
      <c r="A11579" s="2">
        <v>45984</v>
      </c>
      <c r="B11579" t="s">
        <v>90</v>
      </c>
      <c r="C11579">
        <v>27</v>
      </c>
      <c r="D11579">
        <v>0</v>
      </c>
      <c r="F11579">
        <v>0</v>
      </c>
      <c r="G11579">
        <v>0</v>
      </c>
      <c r="H11579">
        <v>0</v>
      </c>
      <c r="I11579" t="s">
        <v>149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</row>
    <row r="11580" spans="1:25" x14ac:dyDescent="0.3">
      <c r="A11580" s="2">
        <v>45984</v>
      </c>
      <c r="B11580" t="s">
        <v>19</v>
      </c>
      <c r="C11580">
        <v>153</v>
      </c>
      <c r="D11580">
        <v>1</v>
      </c>
      <c r="E11580">
        <v>1.05</v>
      </c>
      <c r="F11580">
        <v>0.65400000000000003</v>
      </c>
      <c r="G11580">
        <v>1.05</v>
      </c>
      <c r="H11580">
        <v>1.05</v>
      </c>
      <c r="I11580" t="s">
        <v>149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X11580">
        <v>0</v>
      </c>
      <c r="Y11580">
        <v>0</v>
      </c>
    </row>
    <row r="11581" spans="1:25" x14ac:dyDescent="0.3">
      <c r="A11581" s="2">
        <v>45984</v>
      </c>
      <c r="B11581" t="s">
        <v>90</v>
      </c>
      <c r="C11581">
        <v>13</v>
      </c>
      <c r="D11581">
        <v>0</v>
      </c>
      <c r="F11581">
        <v>0</v>
      </c>
      <c r="G11581">
        <v>0</v>
      </c>
      <c r="H11581">
        <v>0</v>
      </c>
      <c r="I11581" t="s">
        <v>149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</row>
    <row r="11582" spans="1:25" x14ac:dyDescent="0.3">
      <c r="A11582" s="2">
        <v>45984</v>
      </c>
      <c r="B11582" t="s">
        <v>58</v>
      </c>
      <c r="C11582">
        <v>613</v>
      </c>
      <c r="D11582">
        <v>8</v>
      </c>
      <c r="E11582">
        <v>1.135</v>
      </c>
      <c r="F11582">
        <v>1.3049999999999999</v>
      </c>
      <c r="G11582">
        <v>9.08</v>
      </c>
      <c r="H11582">
        <v>9.08</v>
      </c>
      <c r="I11582" t="s">
        <v>149</v>
      </c>
      <c r="J11582">
        <v>1</v>
      </c>
      <c r="K11582">
        <v>2</v>
      </c>
      <c r="L11582">
        <v>2</v>
      </c>
      <c r="M11582">
        <v>2</v>
      </c>
      <c r="N11582">
        <v>1</v>
      </c>
      <c r="O11582">
        <v>2</v>
      </c>
      <c r="P11582">
        <v>2</v>
      </c>
      <c r="Q11582">
        <v>2</v>
      </c>
      <c r="R11582">
        <v>11.49</v>
      </c>
      <c r="S11582">
        <v>22.98</v>
      </c>
      <c r="T11582">
        <v>22.98</v>
      </c>
      <c r="U11582">
        <v>22.98</v>
      </c>
      <c r="V11582">
        <v>39.512619669999999</v>
      </c>
      <c r="W11582">
        <v>39.512619669999999</v>
      </c>
      <c r="X11582">
        <v>2.5308370039999999</v>
      </c>
      <c r="Y11582">
        <v>2.5308370039999999</v>
      </c>
    </row>
    <row r="11583" spans="1:25" x14ac:dyDescent="0.3">
      <c r="A11583" s="2">
        <v>45984</v>
      </c>
      <c r="B11583" t="s">
        <v>110</v>
      </c>
      <c r="C11583">
        <v>563</v>
      </c>
      <c r="D11583">
        <v>8</v>
      </c>
      <c r="E11583">
        <v>1.105</v>
      </c>
      <c r="F11583">
        <v>1.421</v>
      </c>
      <c r="G11583">
        <v>8.84</v>
      </c>
      <c r="H11583">
        <v>8.84</v>
      </c>
      <c r="I11583" t="s">
        <v>149</v>
      </c>
      <c r="J11583">
        <v>2</v>
      </c>
      <c r="K11583">
        <v>2</v>
      </c>
      <c r="L11583">
        <v>2</v>
      </c>
      <c r="M11583">
        <v>2</v>
      </c>
      <c r="N11583">
        <v>2</v>
      </c>
      <c r="O11583">
        <v>2</v>
      </c>
      <c r="P11583">
        <v>2</v>
      </c>
      <c r="Q11583">
        <v>2</v>
      </c>
      <c r="R11583">
        <v>57.37</v>
      </c>
      <c r="S11583">
        <v>57.37</v>
      </c>
      <c r="T11583">
        <v>57.37</v>
      </c>
      <c r="U11583">
        <v>57.37</v>
      </c>
      <c r="V11583">
        <v>15.40875022</v>
      </c>
      <c r="W11583">
        <v>15.40875022</v>
      </c>
      <c r="X11583">
        <v>6.4898190050000002</v>
      </c>
      <c r="Y11583">
        <v>6.4898190050000002</v>
      </c>
    </row>
    <row r="11584" spans="1:25" x14ac:dyDescent="0.3">
      <c r="A11584" s="2">
        <v>45984</v>
      </c>
      <c r="B11584" t="s">
        <v>34</v>
      </c>
      <c r="C11584">
        <v>2019</v>
      </c>
      <c r="D11584">
        <v>10</v>
      </c>
      <c r="E11584">
        <v>1.4279999999999999</v>
      </c>
      <c r="F11584">
        <v>0.495</v>
      </c>
      <c r="G11584">
        <v>14.28</v>
      </c>
      <c r="H11584">
        <v>14.28</v>
      </c>
      <c r="I11584" t="s">
        <v>149</v>
      </c>
      <c r="J11584">
        <v>1</v>
      </c>
      <c r="K11584">
        <v>1</v>
      </c>
      <c r="L11584">
        <v>1</v>
      </c>
      <c r="M11584">
        <v>1</v>
      </c>
      <c r="N11584">
        <v>2</v>
      </c>
      <c r="O11584">
        <v>2</v>
      </c>
      <c r="P11584">
        <v>2</v>
      </c>
      <c r="Q11584">
        <v>2</v>
      </c>
      <c r="R11584">
        <v>64.98</v>
      </c>
      <c r="S11584">
        <v>64.98</v>
      </c>
      <c r="T11584">
        <v>64.98</v>
      </c>
      <c r="U11584">
        <v>64.98</v>
      </c>
      <c r="V11584">
        <v>21.975992609999999</v>
      </c>
      <c r="W11584">
        <v>21.975992609999999</v>
      </c>
      <c r="X11584">
        <v>4.5504201679999996</v>
      </c>
      <c r="Y11584">
        <v>4.5504201679999996</v>
      </c>
    </row>
    <row r="11585" spans="1:25" x14ac:dyDescent="0.3">
      <c r="A11585" s="2">
        <v>45984</v>
      </c>
      <c r="B11585" t="s">
        <v>28</v>
      </c>
      <c r="C11585">
        <v>66</v>
      </c>
      <c r="D11585">
        <v>0</v>
      </c>
      <c r="F11585">
        <v>0</v>
      </c>
      <c r="G11585">
        <v>0</v>
      </c>
      <c r="H11585">
        <v>0</v>
      </c>
      <c r="I11585" t="s">
        <v>149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</row>
    <row r="11586" spans="1:25" x14ac:dyDescent="0.3">
      <c r="A11586" s="2">
        <v>45984</v>
      </c>
      <c r="B11586" t="s">
        <v>58</v>
      </c>
      <c r="C11586">
        <v>696</v>
      </c>
      <c r="D11586">
        <v>7</v>
      </c>
      <c r="E11586">
        <v>1.0629999999999999</v>
      </c>
      <c r="F11586">
        <v>1.006</v>
      </c>
      <c r="G11586">
        <v>7.44</v>
      </c>
      <c r="H11586">
        <v>7.44</v>
      </c>
      <c r="I11586" t="s">
        <v>149</v>
      </c>
      <c r="J11586">
        <v>4</v>
      </c>
      <c r="K11586">
        <v>4</v>
      </c>
      <c r="L11586">
        <v>4</v>
      </c>
      <c r="M11586">
        <v>4</v>
      </c>
      <c r="N11586">
        <v>4</v>
      </c>
      <c r="O11586">
        <v>4</v>
      </c>
      <c r="P11586">
        <v>4</v>
      </c>
      <c r="Q11586">
        <v>4</v>
      </c>
      <c r="R11586">
        <v>86.35</v>
      </c>
      <c r="S11586">
        <v>86.35</v>
      </c>
      <c r="T11586">
        <v>86.35</v>
      </c>
      <c r="U11586">
        <v>86.35</v>
      </c>
      <c r="V11586">
        <v>8.6160972789999999</v>
      </c>
      <c r="W11586">
        <v>8.6160972789999999</v>
      </c>
      <c r="X11586">
        <v>11.606182799999999</v>
      </c>
      <c r="Y11586">
        <v>11.606182799999999</v>
      </c>
    </row>
    <row r="11587" spans="1:25" x14ac:dyDescent="0.3">
      <c r="A11587" s="2">
        <v>45984</v>
      </c>
      <c r="B11587" t="s">
        <v>110</v>
      </c>
      <c r="C11587">
        <v>701</v>
      </c>
      <c r="D11587">
        <v>4</v>
      </c>
      <c r="E11587">
        <v>0.70499999999999996</v>
      </c>
      <c r="F11587">
        <v>0.57099999999999995</v>
      </c>
      <c r="G11587">
        <v>2.82</v>
      </c>
      <c r="H11587">
        <v>2.82</v>
      </c>
      <c r="I11587" t="s">
        <v>149</v>
      </c>
      <c r="J11587">
        <v>1</v>
      </c>
      <c r="K11587">
        <v>1</v>
      </c>
      <c r="L11587">
        <v>1</v>
      </c>
      <c r="M11587">
        <v>1</v>
      </c>
      <c r="N11587">
        <v>1</v>
      </c>
      <c r="O11587">
        <v>1</v>
      </c>
      <c r="P11587">
        <v>1</v>
      </c>
      <c r="Q11587">
        <v>1</v>
      </c>
      <c r="R11587">
        <v>24.98</v>
      </c>
      <c r="S11587">
        <v>24.98</v>
      </c>
      <c r="T11587">
        <v>24.98</v>
      </c>
      <c r="U11587">
        <v>24.98</v>
      </c>
      <c r="V11587">
        <v>11.28903122</v>
      </c>
      <c r="W11587">
        <v>11.28903122</v>
      </c>
      <c r="X11587">
        <v>8.8581560279999998</v>
      </c>
      <c r="Y11587">
        <v>8.8581560279999998</v>
      </c>
    </row>
    <row r="11588" spans="1:25" x14ac:dyDescent="0.3">
      <c r="A11588" s="2">
        <v>45984</v>
      </c>
      <c r="B11588" t="s">
        <v>34</v>
      </c>
      <c r="C11588">
        <v>3226</v>
      </c>
      <c r="D11588">
        <v>15</v>
      </c>
      <c r="E11588">
        <v>1.2490000000000001</v>
      </c>
      <c r="F11588">
        <v>0.46500000000000002</v>
      </c>
      <c r="G11588">
        <v>18.739999999999998</v>
      </c>
      <c r="H11588">
        <v>18.739999999999998</v>
      </c>
      <c r="I11588" t="s">
        <v>149</v>
      </c>
      <c r="J11588">
        <v>3</v>
      </c>
      <c r="K11588">
        <v>3</v>
      </c>
      <c r="L11588">
        <v>5</v>
      </c>
      <c r="M11588">
        <v>5</v>
      </c>
      <c r="N11588">
        <v>3</v>
      </c>
      <c r="O11588">
        <v>3</v>
      </c>
      <c r="P11588">
        <v>5</v>
      </c>
      <c r="Q11588">
        <v>5</v>
      </c>
      <c r="R11588">
        <v>71.47</v>
      </c>
      <c r="S11588">
        <v>71.47</v>
      </c>
      <c r="T11588">
        <v>113.84</v>
      </c>
      <c r="U11588">
        <v>113.84</v>
      </c>
      <c r="V11588">
        <v>26.220791940000002</v>
      </c>
      <c r="W11588">
        <v>16.461700629999999</v>
      </c>
      <c r="X11588">
        <v>3.8137673429999999</v>
      </c>
      <c r="Y11588">
        <v>6.0747065100000004</v>
      </c>
    </row>
    <row r="11589" spans="1:25" x14ac:dyDescent="0.3">
      <c r="A11589" s="2">
        <v>45984</v>
      </c>
      <c r="B11589" t="s">
        <v>28</v>
      </c>
      <c r="C11589">
        <v>1060</v>
      </c>
      <c r="D11589">
        <v>2</v>
      </c>
      <c r="E11589">
        <v>0.95499999999999996</v>
      </c>
      <c r="F11589">
        <v>0.189</v>
      </c>
      <c r="G11589">
        <v>1.91</v>
      </c>
      <c r="H11589">
        <v>1.91</v>
      </c>
      <c r="I11589" t="s">
        <v>149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X11589">
        <v>0</v>
      </c>
      <c r="Y11589">
        <v>0</v>
      </c>
    </row>
    <row r="11590" spans="1:25" x14ac:dyDescent="0.3">
      <c r="A11590" s="2">
        <v>45984</v>
      </c>
      <c r="B11590" t="s">
        <v>28</v>
      </c>
      <c r="C11590">
        <v>126</v>
      </c>
      <c r="D11590">
        <v>1</v>
      </c>
      <c r="E11590">
        <v>1.26</v>
      </c>
      <c r="F11590">
        <v>0.79400000000000004</v>
      </c>
      <c r="G11590">
        <v>1.26</v>
      </c>
      <c r="H11590">
        <v>1.26</v>
      </c>
      <c r="I11590" t="s">
        <v>149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X11590">
        <v>0</v>
      </c>
      <c r="Y11590">
        <v>0</v>
      </c>
    </row>
    <row r="11591" spans="1:25" x14ac:dyDescent="0.3">
      <c r="A11591" s="2">
        <v>45984</v>
      </c>
      <c r="B11591" t="s">
        <v>58</v>
      </c>
      <c r="C11591">
        <v>475</v>
      </c>
      <c r="D11591">
        <v>4</v>
      </c>
      <c r="E11591">
        <v>1.2849999999999999</v>
      </c>
      <c r="F11591">
        <v>0.84199999999999997</v>
      </c>
      <c r="G11591">
        <v>5.14</v>
      </c>
      <c r="H11591">
        <v>5.14</v>
      </c>
      <c r="I11591" t="s">
        <v>149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X11591">
        <v>0</v>
      </c>
      <c r="Y11591">
        <v>0</v>
      </c>
    </row>
    <row r="11592" spans="1:25" x14ac:dyDescent="0.3">
      <c r="A11592" s="2">
        <v>45984</v>
      </c>
      <c r="B11592" t="s">
        <v>110</v>
      </c>
      <c r="C11592">
        <v>415</v>
      </c>
      <c r="D11592">
        <v>0</v>
      </c>
      <c r="F11592">
        <v>0</v>
      </c>
      <c r="G11592">
        <v>0</v>
      </c>
      <c r="H11592">
        <v>0</v>
      </c>
      <c r="I11592" t="s">
        <v>149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</row>
    <row r="11593" spans="1:25" x14ac:dyDescent="0.3">
      <c r="A11593" s="2">
        <v>45984</v>
      </c>
      <c r="B11593" t="s">
        <v>34</v>
      </c>
      <c r="C11593">
        <v>1360</v>
      </c>
      <c r="D11593">
        <v>6</v>
      </c>
      <c r="E11593">
        <v>1.1950000000000001</v>
      </c>
      <c r="F11593">
        <v>0.441</v>
      </c>
      <c r="G11593">
        <v>7.17</v>
      </c>
      <c r="H11593">
        <v>7.17</v>
      </c>
      <c r="I11593" t="s">
        <v>149</v>
      </c>
      <c r="J11593">
        <v>2</v>
      </c>
      <c r="K11593">
        <v>2</v>
      </c>
      <c r="L11593">
        <v>2</v>
      </c>
      <c r="M11593">
        <v>2</v>
      </c>
      <c r="N11593">
        <v>2</v>
      </c>
      <c r="O11593">
        <v>2</v>
      </c>
      <c r="P11593">
        <v>2</v>
      </c>
      <c r="Q11593">
        <v>2</v>
      </c>
      <c r="R11593">
        <v>51.98</v>
      </c>
      <c r="S11593">
        <v>51.98</v>
      </c>
      <c r="T11593">
        <v>51.98</v>
      </c>
      <c r="U11593">
        <v>51.98</v>
      </c>
      <c r="V11593">
        <v>13.793766829999999</v>
      </c>
      <c r="W11593">
        <v>13.793766829999999</v>
      </c>
      <c r="X11593">
        <v>7.2496513250000003</v>
      </c>
      <c r="Y11593">
        <v>7.2496513250000003</v>
      </c>
    </row>
    <row r="11594" spans="1:25" x14ac:dyDescent="0.3">
      <c r="A11594" s="2">
        <v>45984</v>
      </c>
      <c r="B11594" t="s">
        <v>34</v>
      </c>
      <c r="C11594">
        <v>6417</v>
      </c>
      <c r="D11594">
        <v>42</v>
      </c>
      <c r="E11594">
        <v>0.76400000000000001</v>
      </c>
      <c r="F11594">
        <v>0.65500000000000003</v>
      </c>
      <c r="G11594">
        <v>32.1</v>
      </c>
      <c r="H11594">
        <v>32.1</v>
      </c>
      <c r="I11594" t="s">
        <v>149</v>
      </c>
      <c r="J11594">
        <v>2</v>
      </c>
      <c r="K11594">
        <v>3</v>
      </c>
      <c r="L11594">
        <v>3</v>
      </c>
      <c r="M11594">
        <v>3</v>
      </c>
      <c r="N11594">
        <v>2</v>
      </c>
      <c r="O11594">
        <v>3</v>
      </c>
      <c r="P11594">
        <v>3</v>
      </c>
      <c r="Q11594">
        <v>3</v>
      </c>
      <c r="R11594">
        <v>43.37</v>
      </c>
      <c r="S11594">
        <v>62.86</v>
      </c>
      <c r="T11594">
        <v>62.86</v>
      </c>
      <c r="U11594">
        <v>62.86</v>
      </c>
      <c r="V11594">
        <v>51.065860639999997</v>
      </c>
      <c r="W11594">
        <v>51.065860639999997</v>
      </c>
      <c r="X11594">
        <v>1.958255452</v>
      </c>
      <c r="Y11594">
        <v>1.958255452</v>
      </c>
    </row>
    <row r="11595" spans="1:25" x14ac:dyDescent="0.3">
      <c r="A11595" s="2">
        <v>45984</v>
      </c>
      <c r="B11595" t="s">
        <v>58</v>
      </c>
      <c r="C11595">
        <v>1218</v>
      </c>
      <c r="D11595">
        <v>7</v>
      </c>
      <c r="E11595">
        <v>0.52900000000000003</v>
      </c>
      <c r="F11595">
        <v>0.57499999999999996</v>
      </c>
      <c r="G11595">
        <v>3.7</v>
      </c>
      <c r="H11595">
        <v>3.7</v>
      </c>
      <c r="I11595" t="s">
        <v>149</v>
      </c>
      <c r="J11595">
        <v>2</v>
      </c>
      <c r="K11595">
        <v>2</v>
      </c>
      <c r="L11595">
        <v>2</v>
      </c>
      <c r="M11595">
        <v>2</v>
      </c>
      <c r="N11595">
        <v>2</v>
      </c>
      <c r="O11595">
        <v>2</v>
      </c>
      <c r="P11595">
        <v>2</v>
      </c>
      <c r="Q11595">
        <v>2</v>
      </c>
      <c r="R11595">
        <v>45.98</v>
      </c>
      <c r="S11595">
        <v>45.98</v>
      </c>
      <c r="T11595">
        <v>45.98</v>
      </c>
      <c r="U11595">
        <v>45.98</v>
      </c>
      <c r="V11595">
        <v>8.0469769459999991</v>
      </c>
      <c r="W11595">
        <v>8.0469769459999991</v>
      </c>
      <c r="X11595">
        <v>12.42702703</v>
      </c>
      <c r="Y11595">
        <v>12.42702703</v>
      </c>
    </row>
    <row r="11596" spans="1:25" x14ac:dyDescent="0.3">
      <c r="A11596" s="2">
        <v>45984</v>
      </c>
      <c r="B11596" t="s">
        <v>28</v>
      </c>
      <c r="C11596">
        <v>518</v>
      </c>
      <c r="D11596">
        <v>2</v>
      </c>
      <c r="E11596">
        <v>0.71499999999999997</v>
      </c>
      <c r="F11596">
        <v>0.38600000000000001</v>
      </c>
      <c r="G11596">
        <v>1.43</v>
      </c>
      <c r="H11596">
        <v>1.43</v>
      </c>
      <c r="I11596" t="s">
        <v>149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X11596">
        <v>0</v>
      </c>
      <c r="Y11596">
        <v>0</v>
      </c>
    </row>
    <row r="11597" spans="1:25" x14ac:dyDescent="0.3">
      <c r="A11597" s="2">
        <v>45984</v>
      </c>
      <c r="B11597" t="s">
        <v>110</v>
      </c>
      <c r="C11597">
        <v>3355</v>
      </c>
      <c r="D11597">
        <v>15</v>
      </c>
      <c r="E11597">
        <v>0.70399999999999996</v>
      </c>
      <c r="F11597">
        <v>0.44700000000000001</v>
      </c>
      <c r="G11597">
        <v>10.56</v>
      </c>
      <c r="H11597">
        <v>10.56</v>
      </c>
      <c r="I11597" t="s">
        <v>149</v>
      </c>
      <c r="J11597">
        <v>2</v>
      </c>
      <c r="K11597">
        <v>2</v>
      </c>
      <c r="L11597">
        <v>2</v>
      </c>
      <c r="M11597">
        <v>2</v>
      </c>
      <c r="N11597">
        <v>2</v>
      </c>
      <c r="O11597">
        <v>2</v>
      </c>
      <c r="P11597">
        <v>2</v>
      </c>
      <c r="Q11597">
        <v>2</v>
      </c>
      <c r="R11597">
        <v>57.37</v>
      </c>
      <c r="S11597">
        <v>57.37</v>
      </c>
      <c r="T11597">
        <v>57.37</v>
      </c>
      <c r="U11597">
        <v>57.37</v>
      </c>
      <c r="V11597">
        <v>18.40683284</v>
      </c>
      <c r="W11597">
        <v>18.40683284</v>
      </c>
      <c r="X11597">
        <v>5.432765152</v>
      </c>
      <c r="Y11597">
        <v>5.432765152</v>
      </c>
    </row>
    <row r="11598" spans="1:25" x14ac:dyDescent="0.3">
      <c r="A11598" s="2">
        <v>45984</v>
      </c>
      <c r="B11598" t="s">
        <v>26</v>
      </c>
      <c r="C11598">
        <v>522</v>
      </c>
      <c r="D11598">
        <v>3</v>
      </c>
      <c r="E11598">
        <v>0.97699999999999998</v>
      </c>
      <c r="F11598">
        <v>0.57499999999999996</v>
      </c>
      <c r="G11598">
        <v>2.93</v>
      </c>
      <c r="H11598">
        <v>2.93</v>
      </c>
      <c r="I11598" t="s">
        <v>149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X11598">
        <v>0</v>
      </c>
      <c r="Y11598">
        <v>0</v>
      </c>
    </row>
    <row r="11599" spans="1:25" x14ac:dyDescent="0.3">
      <c r="A11599" s="2">
        <v>45984</v>
      </c>
      <c r="B11599" t="s">
        <v>30</v>
      </c>
      <c r="C11599">
        <v>7</v>
      </c>
      <c r="D11599">
        <v>0</v>
      </c>
      <c r="F11599">
        <v>0</v>
      </c>
      <c r="G11599">
        <v>0</v>
      </c>
      <c r="H11599">
        <v>0</v>
      </c>
      <c r="I11599" t="s">
        <v>149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</row>
    <row r="11600" spans="1:25" x14ac:dyDescent="0.3">
      <c r="A11600" s="2">
        <v>45984</v>
      </c>
      <c r="B11600" t="s">
        <v>26</v>
      </c>
      <c r="C11600">
        <v>613</v>
      </c>
      <c r="D11600">
        <v>8</v>
      </c>
      <c r="E11600">
        <v>1.228</v>
      </c>
      <c r="F11600">
        <v>1.3049999999999999</v>
      </c>
      <c r="G11600">
        <v>9.82</v>
      </c>
      <c r="H11600">
        <v>9.82</v>
      </c>
      <c r="I11600" t="s">
        <v>149</v>
      </c>
      <c r="J11600">
        <v>4</v>
      </c>
      <c r="K11600">
        <v>4</v>
      </c>
      <c r="L11600">
        <v>4</v>
      </c>
      <c r="M11600">
        <v>4</v>
      </c>
      <c r="N11600">
        <v>4</v>
      </c>
      <c r="O11600">
        <v>4</v>
      </c>
      <c r="P11600">
        <v>4</v>
      </c>
      <c r="Q11600">
        <v>4</v>
      </c>
      <c r="R11600">
        <v>132.62</v>
      </c>
      <c r="S11600">
        <v>132.62</v>
      </c>
      <c r="T11600">
        <v>132.62</v>
      </c>
      <c r="U11600">
        <v>132.62</v>
      </c>
      <c r="V11600">
        <v>7.4046146889999997</v>
      </c>
      <c r="W11600">
        <v>7.4046146889999997</v>
      </c>
      <c r="X11600">
        <v>13.505091650000001</v>
      </c>
      <c r="Y11600">
        <v>13.505091650000001</v>
      </c>
    </row>
    <row r="11601" spans="1:25" x14ac:dyDescent="0.3">
      <c r="A11601" s="2">
        <v>45984</v>
      </c>
      <c r="B11601" t="s">
        <v>30</v>
      </c>
      <c r="C11601">
        <v>203</v>
      </c>
      <c r="D11601">
        <v>1</v>
      </c>
      <c r="E11601">
        <v>1.5</v>
      </c>
      <c r="F11601">
        <v>0.49299999999999999</v>
      </c>
      <c r="G11601">
        <v>1.5</v>
      </c>
      <c r="H11601">
        <v>1.5</v>
      </c>
      <c r="I11601" t="s">
        <v>149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X11601">
        <v>0</v>
      </c>
      <c r="Y11601">
        <v>0</v>
      </c>
    </row>
    <row r="11602" spans="1:25" x14ac:dyDescent="0.3">
      <c r="A11602" s="2">
        <v>45984</v>
      </c>
      <c r="B11602" t="s">
        <v>26</v>
      </c>
      <c r="C11602">
        <v>917</v>
      </c>
      <c r="D11602">
        <v>11</v>
      </c>
      <c r="E11602">
        <v>1.1200000000000001</v>
      </c>
      <c r="F11602">
        <v>1.2</v>
      </c>
      <c r="G11602">
        <v>12.32</v>
      </c>
      <c r="H11602">
        <v>12.32</v>
      </c>
      <c r="I11602" t="s">
        <v>149</v>
      </c>
      <c r="J11602">
        <v>7</v>
      </c>
      <c r="K11602">
        <v>7</v>
      </c>
      <c r="L11602">
        <v>7</v>
      </c>
      <c r="M11602">
        <v>7</v>
      </c>
      <c r="N11602">
        <v>7</v>
      </c>
      <c r="O11602">
        <v>7</v>
      </c>
      <c r="P11602">
        <v>7</v>
      </c>
      <c r="Q11602">
        <v>7</v>
      </c>
      <c r="R11602">
        <v>214.26</v>
      </c>
      <c r="S11602">
        <v>214.26</v>
      </c>
      <c r="T11602">
        <v>214.26</v>
      </c>
      <c r="U11602">
        <v>214.26</v>
      </c>
      <c r="V11602">
        <v>5.7500233359999999</v>
      </c>
      <c r="W11602">
        <v>5.7500233359999999</v>
      </c>
      <c r="X11602">
        <v>17.391233769999999</v>
      </c>
      <c r="Y11602">
        <v>17.391233769999999</v>
      </c>
    </row>
    <row r="11603" spans="1:25" x14ac:dyDescent="0.3">
      <c r="A11603" s="2">
        <v>45984</v>
      </c>
      <c r="B11603" t="s">
        <v>30</v>
      </c>
      <c r="C11603">
        <v>69</v>
      </c>
      <c r="D11603">
        <v>1</v>
      </c>
      <c r="E11603">
        <v>0.22</v>
      </c>
      <c r="F11603">
        <v>1.4490000000000001</v>
      </c>
      <c r="G11603">
        <v>0.22</v>
      </c>
      <c r="H11603">
        <v>0.22</v>
      </c>
      <c r="I11603" t="s">
        <v>149</v>
      </c>
      <c r="J11603">
        <v>0</v>
      </c>
      <c r="K11603">
        <v>1</v>
      </c>
      <c r="L11603">
        <v>1</v>
      </c>
      <c r="M11603">
        <v>1</v>
      </c>
      <c r="N11603">
        <v>0</v>
      </c>
      <c r="O11603">
        <v>1</v>
      </c>
      <c r="P11603">
        <v>1</v>
      </c>
      <c r="Q11603">
        <v>1</v>
      </c>
      <c r="R11603">
        <v>0</v>
      </c>
      <c r="S11603">
        <v>20.88</v>
      </c>
      <c r="T11603">
        <v>20.88</v>
      </c>
      <c r="U11603">
        <v>20.88</v>
      </c>
      <c r="V11603">
        <v>1.0536398469999999</v>
      </c>
      <c r="W11603">
        <v>1.0536398469999999</v>
      </c>
      <c r="X11603">
        <v>94.909090910000003</v>
      </c>
      <c r="Y11603">
        <v>94.909090910000003</v>
      </c>
    </row>
    <row r="11604" spans="1:25" x14ac:dyDescent="0.3">
      <c r="A11604" s="2">
        <v>45984</v>
      </c>
      <c r="B11604" t="s">
        <v>30</v>
      </c>
      <c r="C11604">
        <v>260</v>
      </c>
      <c r="D11604">
        <v>0</v>
      </c>
      <c r="F11604">
        <v>0</v>
      </c>
      <c r="G11604">
        <v>0</v>
      </c>
      <c r="H11604">
        <v>0</v>
      </c>
      <c r="I11604" t="s">
        <v>149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</row>
    <row r="11605" spans="1:25" x14ac:dyDescent="0.3">
      <c r="A11605" s="2">
        <v>45984</v>
      </c>
      <c r="B11605" t="s">
        <v>26</v>
      </c>
      <c r="C11605">
        <v>1052</v>
      </c>
      <c r="D11605">
        <v>10</v>
      </c>
      <c r="E11605">
        <v>0.76800000000000002</v>
      </c>
      <c r="F11605">
        <v>0.95099999999999996</v>
      </c>
      <c r="G11605">
        <v>7.68</v>
      </c>
      <c r="H11605">
        <v>7.68</v>
      </c>
      <c r="I11605" t="s">
        <v>149</v>
      </c>
      <c r="J11605">
        <v>1</v>
      </c>
      <c r="K11605">
        <v>1</v>
      </c>
      <c r="L11605">
        <v>1</v>
      </c>
      <c r="M11605">
        <v>1</v>
      </c>
      <c r="N11605">
        <v>1</v>
      </c>
      <c r="O11605">
        <v>1</v>
      </c>
      <c r="P11605">
        <v>1</v>
      </c>
      <c r="Q11605">
        <v>1</v>
      </c>
      <c r="R11605">
        <v>50.88</v>
      </c>
      <c r="S11605">
        <v>50.88</v>
      </c>
      <c r="T11605">
        <v>50.88</v>
      </c>
      <c r="U11605">
        <v>50.88</v>
      </c>
      <c r="V11605">
        <v>15.09433962</v>
      </c>
      <c r="W11605">
        <v>15.09433962</v>
      </c>
      <c r="X11605">
        <v>6.625</v>
      </c>
      <c r="Y11605">
        <v>6.625</v>
      </c>
    </row>
    <row r="11606" spans="1:25" x14ac:dyDescent="0.3">
      <c r="A11606" s="2">
        <v>45984</v>
      </c>
      <c r="B11606" t="s">
        <v>86</v>
      </c>
      <c r="C11606">
        <v>26</v>
      </c>
      <c r="D11606">
        <v>0</v>
      </c>
      <c r="F11606">
        <v>0</v>
      </c>
      <c r="G11606">
        <v>0</v>
      </c>
      <c r="H11606">
        <v>0</v>
      </c>
      <c r="I11606" t="s">
        <v>149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</row>
    <row r="11607" spans="1:25" x14ac:dyDescent="0.3">
      <c r="A11607" s="2">
        <v>45984</v>
      </c>
      <c r="B11607" t="s">
        <v>32</v>
      </c>
      <c r="C11607">
        <v>129</v>
      </c>
      <c r="D11607">
        <v>0</v>
      </c>
      <c r="F11607">
        <v>0</v>
      </c>
      <c r="G11607">
        <v>0</v>
      </c>
      <c r="H11607">
        <v>0</v>
      </c>
      <c r="I11607" t="s">
        <v>149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</row>
    <row r="11608" spans="1:25" x14ac:dyDescent="0.3">
      <c r="A11608" s="2">
        <v>45984</v>
      </c>
      <c r="B11608" t="s">
        <v>46</v>
      </c>
      <c r="C11608">
        <v>507</v>
      </c>
      <c r="D11608">
        <v>5</v>
      </c>
      <c r="E11608">
        <v>2.274</v>
      </c>
      <c r="F11608">
        <v>0.98599999999999999</v>
      </c>
      <c r="G11608">
        <v>11.37</v>
      </c>
      <c r="H11608">
        <v>11.37</v>
      </c>
      <c r="I11608" t="s">
        <v>149</v>
      </c>
      <c r="J11608">
        <v>2</v>
      </c>
      <c r="K11608">
        <v>2</v>
      </c>
      <c r="L11608">
        <v>2</v>
      </c>
      <c r="M11608">
        <v>2</v>
      </c>
      <c r="N11608">
        <v>5</v>
      </c>
      <c r="O11608">
        <v>5</v>
      </c>
      <c r="P11608">
        <v>5</v>
      </c>
      <c r="Q11608">
        <v>5</v>
      </c>
      <c r="R11608">
        <v>154.4</v>
      </c>
      <c r="S11608">
        <v>154.4</v>
      </c>
      <c r="T11608">
        <v>154.4</v>
      </c>
      <c r="U11608">
        <v>154.4</v>
      </c>
      <c r="V11608">
        <v>7.3639896370000004</v>
      </c>
      <c r="W11608">
        <v>7.3639896370000004</v>
      </c>
      <c r="X11608">
        <v>13.579595429999999</v>
      </c>
      <c r="Y11608">
        <v>13.579595429999999</v>
      </c>
    </row>
    <row r="11609" spans="1:25" x14ac:dyDescent="0.3">
      <c r="A11609" s="2">
        <v>45984</v>
      </c>
      <c r="B11609" t="s">
        <v>38</v>
      </c>
      <c r="C11609">
        <v>805</v>
      </c>
      <c r="D11609">
        <v>6</v>
      </c>
      <c r="E11609">
        <v>1.07</v>
      </c>
      <c r="F11609">
        <v>0.745</v>
      </c>
      <c r="G11609">
        <v>6.42</v>
      </c>
      <c r="H11609">
        <v>6.42</v>
      </c>
      <c r="I11609" t="s">
        <v>149</v>
      </c>
      <c r="J11609">
        <v>2</v>
      </c>
      <c r="K11609">
        <v>2</v>
      </c>
      <c r="L11609">
        <v>2</v>
      </c>
      <c r="M11609">
        <v>2</v>
      </c>
      <c r="N11609">
        <v>2</v>
      </c>
      <c r="O11609">
        <v>2</v>
      </c>
      <c r="P11609">
        <v>2</v>
      </c>
      <c r="Q11609">
        <v>2</v>
      </c>
      <c r="R11609">
        <v>49.76</v>
      </c>
      <c r="S11609">
        <v>49.76</v>
      </c>
      <c r="T11609">
        <v>49.76</v>
      </c>
      <c r="U11609">
        <v>49.76</v>
      </c>
      <c r="V11609">
        <v>12.901929259999999</v>
      </c>
      <c r="W11609">
        <v>12.901929259999999</v>
      </c>
      <c r="X11609">
        <v>7.7507788160000004</v>
      </c>
      <c r="Y11609">
        <v>7.7507788160000004</v>
      </c>
    </row>
    <row r="11610" spans="1:25" x14ac:dyDescent="0.3">
      <c r="A11610" s="2">
        <v>45984</v>
      </c>
      <c r="B11610" t="s">
        <v>46</v>
      </c>
      <c r="C11610">
        <v>763</v>
      </c>
      <c r="D11610">
        <v>6</v>
      </c>
      <c r="E11610">
        <v>1.5</v>
      </c>
      <c r="F11610">
        <v>0.78600000000000003</v>
      </c>
      <c r="G11610">
        <v>9</v>
      </c>
      <c r="H11610">
        <v>9</v>
      </c>
      <c r="I11610" t="s">
        <v>149</v>
      </c>
      <c r="J11610">
        <v>3</v>
      </c>
      <c r="K11610">
        <v>3</v>
      </c>
      <c r="L11610">
        <v>3</v>
      </c>
      <c r="M11610">
        <v>3</v>
      </c>
      <c r="N11610">
        <v>3</v>
      </c>
      <c r="O11610">
        <v>3</v>
      </c>
      <c r="P11610">
        <v>3</v>
      </c>
      <c r="Q11610">
        <v>3</v>
      </c>
      <c r="R11610">
        <v>92.64</v>
      </c>
      <c r="S11610">
        <v>92.64</v>
      </c>
      <c r="T11610">
        <v>92.64</v>
      </c>
      <c r="U11610">
        <v>92.64</v>
      </c>
      <c r="V11610">
        <v>9.7150259069999993</v>
      </c>
      <c r="W11610">
        <v>9.7150259069999993</v>
      </c>
      <c r="X11610">
        <v>10.293333329999999</v>
      </c>
      <c r="Y11610">
        <v>10.293333329999999</v>
      </c>
    </row>
    <row r="11611" spans="1:25" x14ac:dyDescent="0.3">
      <c r="A11611" s="2">
        <v>45984</v>
      </c>
      <c r="B11611" t="s">
        <v>38</v>
      </c>
      <c r="C11611">
        <v>1180</v>
      </c>
      <c r="D11611">
        <v>8</v>
      </c>
      <c r="E11611">
        <v>1.083</v>
      </c>
      <c r="F11611">
        <v>0.67800000000000005</v>
      </c>
      <c r="G11611">
        <v>8.66</v>
      </c>
      <c r="H11611">
        <v>8.66</v>
      </c>
      <c r="I11611" t="s">
        <v>149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X11611">
        <v>0</v>
      </c>
      <c r="Y11611">
        <v>0</v>
      </c>
    </row>
    <row r="11612" spans="1:25" x14ac:dyDescent="0.3">
      <c r="A11612" s="2">
        <v>45984</v>
      </c>
      <c r="B11612" t="s">
        <v>86</v>
      </c>
      <c r="C11612">
        <v>387</v>
      </c>
      <c r="D11612">
        <v>3</v>
      </c>
      <c r="E11612">
        <v>1.167</v>
      </c>
      <c r="F11612">
        <v>0.77500000000000002</v>
      </c>
      <c r="G11612">
        <v>3.5</v>
      </c>
      <c r="H11612">
        <v>3.5</v>
      </c>
      <c r="I11612" t="s">
        <v>149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X11612">
        <v>0</v>
      </c>
      <c r="Y11612">
        <v>0</v>
      </c>
    </row>
    <row r="11613" spans="1:25" x14ac:dyDescent="0.3">
      <c r="A11613" s="2">
        <v>45984</v>
      </c>
      <c r="B11613" t="s">
        <v>32</v>
      </c>
      <c r="C11613">
        <v>118</v>
      </c>
      <c r="D11613">
        <v>0</v>
      </c>
      <c r="F11613">
        <v>0</v>
      </c>
      <c r="G11613">
        <v>0</v>
      </c>
      <c r="H11613">
        <v>0</v>
      </c>
      <c r="I11613" t="s">
        <v>149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</row>
    <row r="11614" spans="1:25" x14ac:dyDescent="0.3">
      <c r="A11614" s="2">
        <v>45984</v>
      </c>
      <c r="B11614" t="s">
        <v>38</v>
      </c>
      <c r="C11614">
        <v>953</v>
      </c>
      <c r="D11614">
        <v>9</v>
      </c>
      <c r="E11614">
        <v>1.0269999999999999</v>
      </c>
      <c r="F11614">
        <v>0.94399999999999995</v>
      </c>
      <c r="G11614">
        <v>9.24</v>
      </c>
      <c r="H11614">
        <v>9.24</v>
      </c>
      <c r="I11614" t="s">
        <v>149</v>
      </c>
      <c r="J11614">
        <v>1</v>
      </c>
      <c r="K11614">
        <v>2</v>
      </c>
      <c r="L11614">
        <v>2</v>
      </c>
      <c r="M11614">
        <v>2</v>
      </c>
      <c r="N11614">
        <v>1</v>
      </c>
      <c r="O11614">
        <v>2</v>
      </c>
      <c r="P11614">
        <v>2</v>
      </c>
      <c r="Q11614">
        <v>2</v>
      </c>
      <c r="R11614">
        <v>36.880000000000003</v>
      </c>
      <c r="S11614">
        <v>61.86</v>
      </c>
      <c r="T11614">
        <v>61.86</v>
      </c>
      <c r="U11614">
        <v>61.86</v>
      </c>
      <c r="V11614">
        <v>14.93695441</v>
      </c>
      <c r="W11614">
        <v>14.93695441</v>
      </c>
      <c r="X11614">
        <v>6.6948051949999998</v>
      </c>
      <c r="Y11614">
        <v>6.6948051949999998</v>
      </c>
    </row>
    <row r="11615" spans="1:25" x14ac:dyDescent="0.3">
      <c r="A11615" s="2">
        <v>45984</v>
      </c>
      <c r="B11615" t="s">
        <v>86</v>
      </c>
      <c r="C11615">
        <v>367</v>
      </c>
      <c r="D11615">
        <v>3</v>
      </c>
      <c r="E11615">
        <v>1.58</v>
      </c>
      <c r="F11615">
        <v>0.81699999999999995</v>
      </c>
      <c r="G11615">
        <v>4.74</v>
      </c>
      <c r="H11615">
        <v>4.74</v>
      </c>
      <c r="I11615" t="s">
        <v>149</v>
      </c>
      <c r="J11615">
        <v>1</v>
      </c>
      <c r="K11615">
        <v>1</v>
      </c>
      <c r="L11615">
        <v>1</v>
      </c>
      <c r="M11615">
        <v>1</v>
      </c>
      <c r="N11615">
        <v>1</v>
      </c>
      <c r="O11615">
        <v>1</v>
      </c>
      <c r="P11615">
        <v>1</v>
      </c>
      <c r="Q11615">
        <v>1</v>
      </c>
      <c r="R11615">
        <v>29.49</v>
      </c>
      <c r="S11615">
        <v>29.49</v>
      </c>
      <c r="T11615">
        <v>29.49</v>
      </c>
      <c r="U11615">
        <v>29.49</v>
      </c>
      <c r="V11615">
        <v>16.07324517</v>
      </c>
      <c r="W11615">
        <v>16.07324517</v>
      </c>
      <c r="X11615">
        <v>6.2215189869999996</v>
      </c>
      <c r="Y11615">
        <v>6.2215189869999996</v>
      </c>
    </row>
    <row r="11616" spans="1:25" x14ac:dyDescent="0.3">
      <c r="A11616" s="2">
        <v>45984</v>
      </c>
      <c r="B11616" t="s">
        <v>32</v>
      </c>
      <c r="C11616">
        <v>33</v>
      </c>
      <c r="D11616">
        <v>1</v>
      </c>
      <c r="E11616">
        <v>0.69</v>
      </c>
      <c r="F11616">
        <v>3.03</v>
      </c>
      <c r="G11616">
        <v>0.69</v>
      </c>
      <c r="H11616">
        <v>0.69</v>
      </c>
      <c r="I11616" t="s">
        <v>149</v>
      </c>
      <c r="J11616">
        <v>1</v>
      </c>
      <c r="K11616">
        <v>1</v>
      </c>
      <c r="L11616">
        <v>1</v>
      </c>
      <c r="M11616">
        <v>1</v>
      </c>
      <c r="N11616">
        <v>4</v>
      </c>
      <c r="O11616">
        <v>4</v>
      </c>
      <c r="P11616">
        <v>4</v>
      </c>
      <c r="Q11616">
        <v>4</v>
      </c>
      <c r="R11616">
        <v>87.52</v>
      </c>
      <c r="S11616">
        <v>87.52</v>
      </c>
      <c r="T11616">
        <v>87.52</v>
      </c>
      <c r="U11616">
        <v>87.52</v>
      </c>
      <c r="V11616">
        <v>0.78839122490000002</v>
      </c>
      <c r="W11616">
        <v>0.78839122490000002</v>
      </c>
      <c r="X11616">
        <v>126.84057970000001</v>
      </c>
      <c r="Y11616">
        <v>126.84057970000001</v>
      </c>
    </row>
    <row r="11617" spans="1:25" x14ac:dyDescent="0.3">
      <c r="A11617" s="2">
        <v>45984</v>
      </c>
      <c r="B11617" t="s">
        <v>46</v>
      </c>
      <c r="C11617">
        <v>582</v>
      </c>
      <c r="D11617">
        <v>5</v>
      </c>
      <c r="E11617">
        <v>1.6759999999999999</v>
      </c>
      <c r="F11617">
        <v>0.85899999999999999</v>
      </c>
      <c r="G11617">
        <v>8.3800000000000008</v>
      </c>
      <c r="H11617">
        <v>8.3800000000000008</v>
      </c>
      <c r="I11617" t="s">
        <v>149</v>
      </c>
      <c r="J11617">
        <v>3</v>
      </c>
      <c r="K11617">
        <v>3</v>
      </c>
      <c r="L11617">
        <v>3</v>
      </c>
      <c r="M11617">
        <v>3</v>
      </c>
      <c r="N11617">
        <v>3</v>
      </c>
      <c r="O11617">
        <v>3</v>
      </c>
      <c r="P11617">
        <v>3</v>
      </c>
      <c r="Q11617">
        <v>3</v>
      </c>
      <c r="R11617">
        <v>92.64</v>
      </c>
      <c r="S11617">
        <v>92.64</v>
      </c>
      <c r="T11617">
        <v>92.64</v>
      </c>
      <c r="U11617">
        <v>92.64</v>
      </c>
      <c r="V11617">
        <v>9.0457685659999996</v>
      </c>
      <c r="W11617">
        <v>9.0457685659999996</v>
      </c>
      <c r="X11617">
        <v>11.054892600000001</v>
      </c>
      <c r="Y11617">
        <v>11.054892600000001</v>
      </c>
    </row>
    <row r="11618" spans="1:25" x14ac:dyDescent="0.3">
      <c r="A11618" s="2">
        <v>45984</v>
      </c>
      <c r="B11618" t="s">
        <v>86</v>
      </c>
      <c r="C11618">
        <v>2208</v>
      </c>
      <c r="D11618">
        <v>7</v>
      </c>
      <c r="E11618">
        <v>0.90700000000000003</v>
      </c>
      <c r="F11618">
        <v>0.317</v>
      </c>
      <c r="G11618">
        <v>6.35</v>
      </c>
      <c r="H11618">
        <v>6.35</v>
      </c>
      <c r="I11618" t="s">
        <v>149</v>
      </c>
      <c r="J11618">
        <v>1</v>
      </c>
      <c r="K11618">
        <v>1</v>
      </c>
      <c r="L11618">
        <v>1</v>
      </c>
      <c r="M11618">
        <v>1</v>
      </c>
      <c r="N11618">
        <v>1</v>
      </c>
      <c r="O11618">
        <v>1</v>
      </c>
      <c r="P11618">
        <v>1</v>
      </c>
      <c r="Q11618">
        <v>1</v>
      </c>
      <c r="R11618">
        <v>29.49</v>
      </c>
      <c r="S11618">
        <v>29.49</v>
      </c>
      <c r="T11618">
        <v>29.49</v>
      </c>
      <c r="U11618">
        <v>29.49</v>
      </c>
      <c r="V11618">
        <v>21.532722960000001</v>
      </c>
      <c r="W11618">
        <v>21.532722960000001</v>
      </c>
      <c r="X11618">
        <v>4.6440944880000004</v>
      </c>
      <c r="Y11618">
        <v>4.6440944880000004</v>
      </c>
    </row>
    <row r="11619" spans="1:25" x14ac:dyDescent="0.3">
      <c r="A11619" s="2">
        <v>45984</v>
      </c>
      <c r="B11619" t="s">
        <v>46</v>
      </c>
      <c r="C11619">
        <v>3429</v>
      </c>
      <c r="D11619">
        <v>3</v>
      </c>
      <c r="E11619">
        <v>0.52300000000000002</v>
      </c>
      <c r="F11619">
        <v>8.6999999999999994E-2</v>
      </c>
      <c r="G11619">
        <v>1.57</v>
      </c>
      <c r="H11619">
        <v>1.57</v>
      </c>
      <c r="I11619" t="s">
        <v>149</v>
      </c>
      <c r="J11619">
        <v>1</v>
      </c>
      <c r="K11619">
        <v>1</v>
      </c>
      <c r="L11619">
        <v>1</v>
      </c>
      <c r="M11619">
        <v>1</v>
      </c>
      <c r="N11619">
        <v>1</v>
      </c>
      <c r="O11619">
        <v>1</v>
      </c>
      <c r="P11619">
        <v>1</v>
      </c>
      <c r="Q11619">
        <v>1</v>
      </c>
      <c r="R11619">
        <v>30.88</v>
      </c>
      <c r="S11619">
        <v>30.88</v>
      </c>
      <c r="T11619">
        <v>30.88</v>
      </c>
      <c r="U11619">
        <v>30.88</v>
      </c>
      <c r="V11619">
        <v>5.0841968910000004</v>
      </c>
      <c r="W11619">
        <v>5.0841968910000004</v>
      </c>
      <c r="X11619">
        <v>19.66878981</v>
      </c>
      <c r="Y11619">
        <v>19.66878981</v>
      </c>
    </row>
    <row r="11620" spans="1:25" x14ac:dyDescent="0.3">
      <c r="A11620" s="2">
        <v>45984</v>
      </c>
      <c r="B11620" t="s">
        <v>32</v>
      </c>
      <c r="C11620">
        <v>555</v>
      </c>
      <c r="D11620">
        <v>0</v>
      </c>
      <c r="F11620">
        <v>0</v>
      </c>
      <c r="G11620">
        <v>0</v>
      </c>
      <c r="H11620">
        <v>0</v>
      </c>
      <c r="I11620" t="s">
        <v>149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</row>
    <row r="11621" spans="1:25" x14ac:dyDescent="0.3">
      <c r="A11621" s="2">
        <v>45984</v>
      </c>
      <c r="B11621" t="s">
        <v>38</v>
      </c>
      <c r="C11621">
        <v>3444</v>
      </c>
      <c r="D11621">
        <v>20</v>
      </c>
      <c r="E11621">
        <v>0.54800000000000004</v>
      </c>
      <c r="F11621">
        <v>0.58099999999999996</v>
      </c>
      <c r="G11621">
        <v>10.95</v>
      </c>
      <c r="H11621">
        <v>10.95</v>
      </c>
      <c r="I11621" t="s">
        <v>149</v>
      </c>
      <c r="J11621">
        <v>0</v>
      </c>
      <c r="K11621">
        <v>1</v>
      </c>
      <c r="L11621">
        <v>1</v>
      </c>
      <c r="M11621">
        <v>1</v>
      </c>
      <c r="N11621">
        <v>0</v>
      </c>
      <c r="O11621">
        <v>1</v>
      </c>
      <c r="P11621">
        <v>1</v>
      </c>
      <c r="Q11621">
        <v>1</v>
      </c>
      <c r="R11621">
        <v>0</v>
      </c>
      <c r="S11621">
        <v>34.49</v>
      </c>
      <c r="T11621">
        <v>34.49</v>
      </c>
      <c r="U11621">
        <v>34.49</v>
      </c>
      <c r="V11621">
        <v>31.748332850000001</v>
      </c>
      <c r="W11621">
        <v>31.748332850000001</v>
      </c>
      <c r="X11621">
        <v>3.149771689</v>
      </c>
      <c r="Y11621">
        <v>3.149771689</v>
      </c>
    </row>
    <row r="11622" spans="1:25" x14ac:dyDescent="0.3">
      <c r="A11622" s="2">
        <v>45984</v>
      </c>
      <c r="B11622" t="s">
        <v>40</v>
      </c>
      <c r="C11622">
        <v>91</v>
      </c>
      <c r="D11622">
        <v>1</v>
      </c>
      <c r="E11622">
        <v>4.75</v>
      </c>
      <c r="F11622">
        <v>1.099</v>
      </c>
      <c r="G11622">
        <v>4.75</v>
      </c>
      <c r="H11622">
        <v>4.75</v>
      </c>
      <c r="I11622" t="s">
        <v>149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X11622">
        <v>0</v>
      </c>
      <c r="Y11622">
        <v>0</v>
      </c>
    </row>
    <row r="11623" spans="1:25" x14ac:dyDescent="0.3">
      <c r="A11623" s="2">
        <v>45984</v>
      </c>
      <c r="B11623" t="s">
        <v>76</v>
      </c>
      <c r="C11623">
        <v>1074</v>
      </c>
      <c r="D11623">
        <v>2</v>
      </c>
      <c r="E11623">
        <v>2.7949999999999999</v>
      </c>
      <c r="F11623">
        <v>0.186</v>
      </c>
      <c r="G11623">
        <v>5.59</v>
      </c>
      <c r="H11623">
        <v>5.59</v>
      </c>
      <c r="I11623" t="s">
        <v>149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X11623">
        <v>0</v>
      </c>
      <c r="Y11623">
        <v>0</v>
      </c>
    </row>
    <row r="11624" spans="1:25" x14ac:dyDescent="0.3">
      <c r="A11624" s="2">
        <v>45984</v>
      </c>
      <c r="B11624" t="s">
        <v>92</v>
      </c>
      <c r="C11624">
        <v>34</v>
      </c>
      <c r="D11624">
        <v>0</v>
      </c>
      <c r="F11624">
        <v>0</v>
      </c>
      <c r="G11624">
        <v>0</v>
      </c>
      <c r="H11624">
        <v>0</v>
      </c>
      <c r="I11624" t="s">
        <v>149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</row>
    <row r="11625" spans="1:25" x14ac:dyDescent="0.3">
      <c r="A11625" s="2">
        <v>45984</v>
      </c>
      <c r="B11625" t="s">
        <v>68</v>
      </c>
      <c r="C11625">
        <v>119</v>
      </c>
      <c r="D11625">
        <v>0</v>
      </c>
      <c r="F11625">
        <v>0</v>
      </c>
      <c r="G11625">
        <v>0</v>
      </c>
      <c r="H11625">
        <v>0</v>
      </c>
      <c r="I11625" t="s">
        <v>149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</row>
    <row r="11626" spans="1:25" x14ac:dyDescent="0.3">
      <c r="A11626" s="2">
        <v>45984</v>
      </c>
      <c r="B11626" t="s">
        <v>70</v>
      </c>
      <c r="C11626">
        <v>590</v>
      </c>
      <c r="D11626">
        <v>3</v>
      </c>
      <c r="E11626">
        <v>4.2030000000000003</v>
      </c>
      <c r="F11626">
        <v>0.50800000000000001</v>
      </c>
      <c r="G11626">
        <v>12.61</v>
      </c>
      <c r="H11626">
        <v>12.61</v>
      </c>
      <c r="I11626" t="s">
        <v>149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X11626">
        <v>0</v>
      </c>
      <c r="Y11626">
        <v>0</v>
      </c>
    </row>
    <row r="11627" spans="1:25" x14ac:dyDescent="0.3">
      <c r="A11627" s="2">
        <v>45984</v>
      </c>
      <c r="B11627" t="s">
        <v>78</v>
      </c>
      <c r="C11627">
        <v>49</v>
      </c>
      <c r="D11627">
        <v>1</v>
      </c>
      <c r="E11627">
        <v>2.5</v>
      </c>
      <c r="F11627">
        <v>2.0409999999999999</v>
      </c>
      <c r="G11627">
        <v>2.5</v>
      </c>
      <c r="H11627">
        <v>2.5</v>
      </c>
      <c r="I11627" t="s">
        <v>149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X11627">
        <v>0</v>
      </c>
      <c r="Y11627">
        <v>0</v>
      </c>
    </row>
    <row r="11628" spans="1:25" x14ac:dyDescent="0.3">
      <c r="A11628" s="2">
        <v>45984</v>
      </c>
      <c r="B11628" t="s">
        <v>74</v>
      </c>
      <c r="C11628">
        <v>82</v>
      </c>
      <c r="D11628">
        <v>0</v>
      </c>
      <c r="F11628">
        <v>0</v>
      </c>
      <c r="G11628">
        <v>0</v>
      </c>
      <c r="H11628">
        <v>0</v>
      </c>
      <c r="I11628" t="s">
        <v>149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</row>
    <row r="11629" spans="1:25" x14ac:dyDescent="0.3">
      <c r="A11629" s="2">
        <v>45984</v>
      </c>
      <c r="B11629" t="s">
        <v>64</v>
      </c>
      <c r="C11629">
        <v>582</v>
      </c>
      <c r="D11629">
        <v>1</v>
      </c>
      <c r="E11629">
        <v>3.84</v>
      </c>
      <c r="F11629">
        <v>0.17199999999999999</v>
      </c>
      <c r="G11629">
        <v>3.84</v>
      </c>
      <c r="H11629">
        <v>3.84</v>
      </c>
      <c r="I11629" t="s">
        <v>149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X11629">
        <v>0</v>
      </c>
      <c r="Y11629">
        <v>0</v>
      </c>
    </row>
    <row r="11630" spans="1:25" x14ac:dyDescent="0.3">
      <c r="A11630" s="2">
        <v>45984</v>
      </c>
      <c r="B11630" t="s">
        <v>86</v>
      </c>
      <c r="C11630">
        <v>47</v>
      </c>
      <c r="D11630">
        <v>0</v>
      </c>
      <c r="F11630">
        <v>0</v>
      </c>
      <c r="G11630">
        <v>0</v>
      </c>
      <c r="H11630">
        <v>0</v>
      </c>
      <c r="I11630" t="s">
        <v>149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</row>
    <row r="11631" spans="1:25" x14ac:dyDescent="0.3">
      <c r="A11631" s="2">
        <v>45984</v>
      </c>
      <c r="B11631" t="s">
        <v>86</v>
      </c>
      <c r="C11631">
        <v>30</v>
      </c>
      <c r="D11631">
        <v>0</v>
      </c>
      <c r="F11631">
        <v>0</v>
      </c>
      <c r="G11631">
        <v>0</v>
      </c>
      <c r="H11631">
        <v>0</v>
      </c>
      <c r="I11631" t="s">
        <v>149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</row>
    <row r="11632" spans="1:25" x14ac:dyDescent="0.3">
      <c r="A11632" s="2">
        <v>45984</v>
      </c>
      <c r="B11632" t="s">
        <v>66</v>
      </c>
      <c r="C11632">
        <v>90</v>
      </c>
      <c r="D11632">
        <v>0</v>
      </c>
      <c r="F11632">
        <v>0</v>
      </c>
      <c r="G11632">
        <v>0</v>
      </c>
      <c r="H11632">
        <v>0</v>
      </c>
      <c r="I11632" t="s">
        <v>149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</row>
    <row r="11633" spans="1:25" x14ac:dyDescent="0.3">
      <c r="A11633" s="2">
        <v>45985</v>
      </c>
      <c r="B11633" t="s">
        <v>44</v>
      </c>
      <c r="C11633">
        <v>5826</v>
      </c>
      <c r="D11633">
        <v>28</v>
      </c>
      <c r="E11633">
        <v>1.845</v>
      </c>
      <c r="F11633">
        <v>0.48099999999999998</v>
      </c>
      <c r="G11633">
        <v>51.67</v>
      </c>
      <c r="H11633">
        <v>51.67</v>
      </c>
      <c r="I11633" t="s">
        <v>149</v>
      </c>
      <c r="J11633">
        <v>4</v>
      </c>
      <c r="K11633">
        <v>4</v>
      </c>
      <c r="L11633">
        <v>4</v>
      </c>
      <c r="M11633">
        <v>4</v>
      </c>
      <c r="N11633">
        <v>4</v>
      </c>
      <c r="O11633">
        <v>4</v>
      </c>
      <c r="P11633">
        <v>4</v>
      </c>
      <c r="Q11633">
        <v>4</v>
      </c>
      <c r="R11633">
        <v>101.15</v>
      </c>
      <c r="S11633">
        <v>101.15</v>
      </c>
      <c r="T11633">
        <v>101.15</v>
      </c>
      <c r="U11633">
        <v>101.15</v>
      </c>
      <c r="V11633">
        <v>51.082550670000003</v>
      </c>
      <c r="W11633">
        <v>51.082550670000003</v>
      </c>
      <c r="X11633">
        <v>1.957615638</v>
      </c>
      <c r="Y11633">
        <v>1.957615638</v>
      </c>
    </row>
    <row r="11634" spans="1:25" x14ac:dyDescent="0.3">
      <c r="A11634" s="2">
        <v>45985</v>
      </c>
      <c r="B11634" t="s">
        <v>42</v>
      </c>
      <c r="C11634">
        <v>6300</v>
      </c>
      <c r="D11634">
        <v>86</v>
      </c>
      <c r="E11634">
        <v>2.3029999999999999</v>
      </c>
      <c r="F11634">
        <v>1.365</v>
      </c>
      <c r="G11634">
        <v>198.08</v>
      </c>
      <c r="H11634">
        <v>198.08</v>
      </c>
      <c r="I11634" t="s">
        <v>149</v>
      </c>
      <c r="J11634">
        <v>21</v>
      </c>
      <c r="K11634">
        <v>21</v>
      </c>
      <c r="L11634">
        <v>21</v>
      </c>
      <c r="M11634">
        <v>21</v>
      </c>
      <c r="N11634">
        <v>21</v>
      </c>
      <c r="O11634">
        <v>21</v>
      </c>
      <c r="P11634">
        <v>21</v>
      </c>
      <c r="Q11634">
        <v>21</v>
      </c>
      <c r="R11634">
        <v>605.83000000000004</v>
      </c>
      <c r="S11634">
        <v>605.83000000000004</v>
      </c>
      <c r="T11634">
        <v>605.83000000000004</v>
      </c>
      <c r="U11634">
        <v>605.83000000000004</v>
      </c>
      <c r="V11634">
        <v>32.695640689999998</v>
      </c>
      <c r="W11634">
        <v>32.695640689999998</v>
      </c>
      <c r="X11634">
        <v>3.058511712</v>
      </c>
      <c r="Y11634">
        <v>3.058511712</v>
      </c>
    </row>
    <row r="11635" spans="1:25" x14ac:dyDescent="0.3">
      <c r="A11635" s="2">
        <v>45985</v>
      </c>
      <c r="B11635" t="s">
        <v>40</v>
      </c>
      <c r="C11635">
        <v>2071</v>
      </c>
      <c r="D11635">
        <v>26</v>
      </c>
      <c r="E11635">
        <v>3.544</v>
      </c>
      <c r="F11635">
        <v>1.2549999999999999</v>
      </c>
      <c r="G11635">
        <v>92.14</v>
      </c>
      <c r="H11635">
        <v>92.14</v>
      </c>
      <c r="I11635" t="s">
        <v>149</v>
      </c>
      <c r="J11635">
        <v>7</v>
      </c>
      <c r="K11635">
        <v>7</v>
      </c>
      <c r="L11635">
        <v>7</v>
      </c>
      <c r="M11635">
        <v>7</v>
      </c>
      <c r="N11635">
        <v>8</v>
      </c>
      <c r="O11635">
        <v>8</v>
      </c>
      <c r="P11635">
        <v>8</v>
      </c>
      <c r="Q11635">
        <v>8</v>
      </c>
      <c r="R11635">
        <v>245.65</v>
      </c>
      <c r="S11635">
        <v>245.65</v>
      </c>
      <c r="T11635">
        <v>245.65</v>
      </c>
      <c r="U11635">
        <v>245.65</v>
      </c>
      <c r="V11635">
        <v>37.508650520000003</v>
      </c>
      <c r="W11635">
        <v>37.508650520000003</v>
      </c>
      <c r="X11635">
        <v>2.666051661</v>
      </c>
      <c r="Y11635">
        <v>2.666051661</v>
      </c>
    </row>
    <row r="11636" spans="1:25" x14ac:dyDescent="0.3">
      <c r="A11636" s="2">
        <v>45985</v>
      </c>
      <c r="B11636" t="s">
        <v>46</v>
      </c>
      <c r="C11636">
        <v>5156</v>
      </c>
      <c r="D11636">
        <v>26</v>
      </c>
      <c r="E11636">
        <v>3.871</v>
      </c>
      <c r="F11636">
        <v>0.504</v>
      </c>
      <c r="G11636">
        <v>100.64</v>
      </c>
      <c r="H11636">
        <v>100.64</v>
      </c>
      <c r="I11636" t="s">
        <v>149</v>
      </c>
      <c r="J11636">
        <v>6</v>
      </c>
      <c r="K11636">
        <v>6</v>
      </c>
      <c r="L11636">
        <v>6</v>
      </c>
      <c r="M11636">
        <v>6</v>
      </c>
      <c r="N11636">
        <v>6</v>
      </c>
      <c r="O11636">
        <v>6</v>
      </c>
      <c r="P11636">
        <v>6</v>
      </c>
      <c r="Q11636">
        <v>6</v>
      </c>
      <c r="R11636">
        <v>185.28</v>
      </c>
      <c r="S11636">
        <v>185.28</v>
      </c>
      <c r="T11636">
        <v>185.28</v>
      </c>
      <c r="U11636">
        <v>185.28</v>
      </c>
      <c r="V11636">
        <v>54.31778929</v>
      </c>
      <c r="W11636">
        <v>54.31778929</v>
      </c>
      <c r="X11636">
        <v>1.8410174880000001</v>
      </c>
      <c r="Y11636">
        <v>1.8410174880000001</v>
      </c>
    </row>
    <row r="11637" spans="1:25" x14ac:dyDescent="0.3">
      <c r="A11637" s="2">
        <v>45985</v>
      </c>
      <c r="B11637" t="s">
        <v>62</v>
      </c>
      <c r="C11637">
        <v>984</v>
      </c>
      <c r="D11637">
        <v>1</v>
      </c>
      <c r="E11637">
        <v>4.38</v>
      </c>
      <c r="F11637">
        <v>0.10199999999999999</v>
      </c>
      <c r="G11637">
        <v>4.38</v>
      </c>
      <c r="H11637">
        <v>4.38</v>
      </c>
      <c r="I11637" t="s">
        <v>149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X11637">
        <v>0</v>
      </c>
      <c r="Y11637">
        <v>0</v>
      </c>
    </row>
    <row r="11638" spans="1:25" x14ac:dyDescent="0.3">
      <c r="A11638" s="2">
        <v>45985</v>
      </c>
      <c r="B11638" t="s">
        <v>38</v>
      </c>
      <c r="C11638">
        <v>5437</v>
      </c>
      <c r="D11638">
        <v>37</v>
      </c>
      <c r="E11638">
        <v>1.78</v>
      </c>
      <c r="F11638">
        <v>0.68100000000000005</v>
      </c>
      <c r="G11638">
        <v>65.849999999999994</v>
      </c>
      <c r="H11638">
        <v>65.849999999999994</v>
      </c>
      <c r="I11638" t="s">
        <v>149</v>
      </c>
      <c r="J11638">
        <v>2</v>
      </c>
      <c r="K11638">
        <v>5</v>
      </c>
      <c r="L11638">
        <v>5</v>
      </c>
      <c r="M11638">
        <v>5</v>
      </c>
      <c r="N11638">
        <v>2</v>
      </c>
      <c r="O11638">
        <v>5</v>
      </c>
      <c r="P11638">
        <v>5</v>
      </c>
      <c r="Q11638">
        <v>5</v>
      </c>
      <c r="R11638">
        <v>71.37</v>
      </c>
      <c r="S11638">
        <v>145.62</v>
      </c>
      <c r="T11638">
        <v>145.62</v>
      </c>
      <c r="U11638">
        <v>145.62</v>
      </c>
      <c r="V11638">
        <v>45.220436749999998</v>
      </c>
      <c r="W11638">
        <v>45.220436749999998</v>
      </c>
      <c r="X11638">
        <v>2.2113895220000002</v>
      </c>
      <c r="Y11638">
        <v>2.2113895220000002</v>
      </c>
    </row>
    <row r="11639" spans="1:25" x14ac:dyDescent="0.3">
      <c r="A11639" s="2">
        <v>45985</v>
      </c>
      <c r="B11639" t="s">
        <v>84</v>
      </c>
      <c r="C11639">
        <v>6719</v>
      </c>
      <c r="D11639">
        <v>72</v>
      </c>
      <c r="E11639">
        <v>2.6640000000000001</v>
      </c>
      <c r="F11639">
        <v>1.0720000000000001</v>
      </c>
      <c r="G11639">
        <v>191.78</v>
      </c>
      <c r="H11639">
        <v>191.78</v>
      </c>
      <c r="I11639" t="s">
        <v>149</v>
      </c>
      <c r="J11639">
        <v>22</v>
      </c>
      <c r="K11639">
        <v>24</v>
      </c>
      <c r="L11639">
        <v>24</v>
      </c>
      <c r="M11639">
        <v>24</v>
      </c>
      <c r="N11639">
        <v>23</v>
      </c>
      <c r="O11639">
        <v>25</v>
      </c>
      <c r="P11639">
        <v>25</v>
      </c>
      <c r="Q11639">
        <v>25</v>
      </c>
      <c r="R11639">
        <v>736.42</v>
      </c>
      <c r="S11639">
        <v>761.79</v>
      </c>
      <c r="T11639">
        <v>761.79</v>
      </c>
      <c r="U11639">
        <v>761.79</v>
      </c>
      <c r="V11639">
        <v>25.174916970000002</v>
      </c>
      <c r="W11639">
        <v>25.174916970000002</v>
      </c>
      <c r="X11639">
        <v>3.9722077379999998</v>
      </c>
      <c r="Y11639">
        <v>3.9722077379999998</v>
      </c>
    </row>
    <row r="11640" spans="1:25" x14ac:dyDescent="0.3">
      <c r="A11640" s="2">
        <v>45985</v>
      </c>
      <c r="B11640" t="s">
        <v>56</v>
      </c>
      <c r="C11640">
        <v>2265</v>
      </c>
      <c r="D11640">
        <v>18</v>
      </c>
      <c r="E11640">
        <v>2.1469999999999998</v>
      </c>
      <c r="F11640">
        <v>0.79500000000000004</v>
      </c>
      <c r="G11640">
        <v>38.64</v>
      </c>
      <c r="H11640">
        <v>38.64</v>
      </c>
      <c r="I11640" t="s">
        <v>149</v>
      </c>
      <c r="J11640">
        <v>1</v>
      </c>
      <c r="K11640">
        <v>2</v>
      </c>
      <c r="L11640">
        <v>2</v>
      </c>
      <c r="M11640">
        <v>2</v>
      </c>
      <c r="N11640">
        <v>1</v>
      </c>
      <c r="O11640">
        <v>2</v>
      </c>
      <c r="P11640">
        <v>2</v>
      </c>
      <c r="Q11640">
        <v>2</v>
      </c>
      <c r="R11640">
        <v>23.88</v>
      </c>
      <c r="S11640">
        <v>45.76</v>
      </c>
      <c r="T11640">
        <v>45.76</v>
      </c>
      <c r="U11640">
        <v>45.76</v>
      </c>
      <c r="V11640">
        <v>84.440559440000001</v>
      </c>
      <c r="W11640">
        <v>84.440559440000001</v>
      </c>
      <c r="X11640">
        <v>1.1842650100000001</v>
      </c>
      <c r="Y11640">
        <v>1.1842650100000001</v>
      </c>
    </row>
    <row r="11641" spans="1:25" x14ac:dyDescent="0.3">
      <c r="A11641" s="2">
        <v>45985</v>
      </c>
      <c r="B11641" t="s">
        <v>50</v>
      </c>
      <c r="C11641">
        <v>3391</v>
      </c>
      <c r="D11641">
        <v>34</v>
      </c>
      <c r="E11641">
        <v>2.3780000000000001</v>
      </c>
      <c r="F11641">
        <v>1.0029999999999999</v>
      </c>
      <c r="G11641">
        <v>80.86</v>
      </c>
      <c r="H11641">
        <v>80.86</v>
      </c>
      <c r="I11641" t="s">
        <v>149</v>
      </c>
      <c r="J11641">
        <v>6</v>
      </c>
      <c r="K11641">
        <v>8</v>
      </c>
      <c r="L11641">
        <v>9</v>
      </c>
      <c r="M11641">
        <v>9</v>
      </c>
      <c r="N11641">
        <v>6</v>
      </c>
      <c r="O11641">
        <v>8</v>
      </c>
      <c r="P11641">
        <v>9</v>
      </c>
      <c r="Q11641">
        <v>9</v>
      </c>
      <c r="R11641">
        <v>220.25</v>
      </c>
      <c r="S11641">
        <v>290.23</v>
      </c>
      <c r="T11641">
        <v>320.11</v>
      </c>
      <c r="U11641">
        <v>320.11</v>
      </c>
      <c r="V11641">
        <v>27.860662229999999</v>
      </c>
      <c r="W11641">
        <v>25.260066850000001</v>
      </c>
      <c r="X11641">
        <v>3.5892901309999998</v>
      </c>
      <c r="Y11641">
        <v>3.9588177099999999</v>
      </c>
    </row>
    <row r="11642" spans="1:25" x14ac:dyDescent="0.3">
      <c r="A11642" s="2">
        <v>45985</v>
      </c>
      <c r="B11642" t="s">
        <v>60</v>
      </c>
      <c r="C11642">
        <v>3942</v>
      </c>
      <c r="D11642">
        <v>25</v>
      </c>
      <c r="E11642">
        <v>1.8140000000000001</v>
      </c>
      <c r="F11642">
        <v>0.63400000000000001</v>
      </c>
      <c r="G11642">
        <v>45.34</v>
      </c>
      <c r="H11642">
        <v>45.34</v>
      </c>
      <c r="I11642" t="s">
        <v>149</v>
      </c>
      <c r="J11642">
        <v>4</v>
      </c>
      <c r="K11642">
        <v>4</v>
      </c>
      <c r="L11642">
        <v>4</v>
      </c>
      <c r="M11642">
        <v>4</v>
      </c>
      <c r="N11642">
        <v>5</v>
      </c>
      <c r="O11642">
        <v>5</v>
      </c>
      <c r="P11642">
        <v>5</v>
      </c>
      <c r="Q11642">
        <v>5</v>
      </c>
      <c r="R11642">
        <v>108.42</v>
      </c>
      <c r="S11642">
        <v>108.42</v>
      </c>
      <c r="T11642">
        <v>108.42</v>
      </c>
      <c r="U11642">
        <v>108.42</v>
      </c>
      <c r="V11642">
        <v>41.81885261</v>
      </c>
      <c r="W11642">
        <v>41.81885261</v>
      </c>
      <c r="X11642">
        <v>2.39126599</v>
      </c>
      <c r="Y11642">
        <v>2.39126599</v>
      </c>
    </row>
    <row r="11643" spans="1:25" x14ac:dyDescent="0.3">
      <c r="A11643" s="2">
        <v>45985</v>
      </c>
      <c r="B11643" t="s">
        <v>86</v>
      </c>
      <c r="C11643">
        <v>327</v>
      </c>
      <c r="D11643">
        <v>7</v>
      </c>
      <c r="E11643">
        <v>3.8340000000000001</v>
      </c>
      <c r="F11643">
        <v>2.141</v>
      </c>
      <c r="G11643">
        <v>26.84</v>
      </c>
      <c r="H11643">
        <v>26.84</v>
      </c>
      <c r="I11643" t="s">
        <v>149</v>
      </c>
      <c r="J11643">
        <v>2</v>
      </c>
      <c r="K11643">
        <v>2</v>
      </c>
      <c r="L11643">
        <v>2</v>
      </c>
      <c r="M11643">
        <v>2</v>
      </c>
      <c r="N11643">
        <v>2</v>
      </c>
      <c r="O11643">
        <v>2</v>
      </c>
      <c r="P11643">
        <v>2</v>
      </c>
      <c r="Q11643">
        <v>2</v>
      </c>
      <c r="R11643">
        <v>60.37</v>
      </c>
      <c r="S11643">
        <v>60.37</v>
      </c>
      <c r="T11643">
        <v>60.37</v>
      </c>
      <c r="U11643">
        <v>60.37</v>
      </c>
      <c r="V11643">
        <v>44.459168460000001</v>
      </c>
      <c r="W11643">
        <v>44.459168460000001</v>
      </c>
      <c r="X11643">
        <v>2.2492548440000002</v>
      </c>
      <c r="Y11643">
        <v>2.2492548440000002</v>
      </c>
    </row>
    <row r="11644" spans="1:25" x14ac:dyDescent="0.3">
      <c r="A11644" s="2">
        <v>45985</v>
      </c>
      <c r="B11644" t="s">
        <v>36</v>
      </c>
      <c r="C11644">
        <v>1806</v>
      </c>
      <c r="D11644">
        <v>10</v>
      </c>
      <c r="E11644">
        <v>2.077</v>
      </c>
      <c r="F11644">
        <v>0.55400000000000005</v>
      </c>
      <c r="G11644">
        <v>20.77</v>
      </c>
      <c r="H11644">
        <v>20.77</v>
      </c>
      <c r="I11644" t="s">
        <v>149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X11644">
        <v>0</v>
      </c>
      <c r="Y11644">
        <v>0</v>
      </c>
    </row>
    <row r="11645" spans="1:25" x14ac:dyDescent="0.3">
      <c r="A11645" s="2">
        <v>45985</v>
      </c>
      <c r="B11645" t="s">
        <v>62</v>
      </c>
      <c r="C11645">
        <v>4941</v>
      </c>
      <c r="D11645">
        <v>59</v>
      </c>
      <c r="E11645">
        <v>5.0259999999999998</v>
      </c>
      <c r="F11645">
        <v>1.194</v>
      </c>
      <c r="G11645">
        <v>296.56</v>
      </c>
      <c r="H11645">
        <v>296.56</v>
      </c>
      <c r="I11645" t="s">
        <v>149</v>
      </c>
      <c r="J11645">
        <v>26</v>
      </c>
      <c r="K11645">
        <v>26</v>
      </c>
      <c r="L11645">
        <v>26</v>
      </c>
      <c r="M11645">
        <v>26</v>
      </c>
      <c r="N11645">
        <v>30</v>
      </c>
      <c r="O11645">
        <v>30</v>
      </c>
      <c r="P11645">
        <v>30</v>
      </c>
      <c r="Q11645">
        <v>30</v>
      </c>
      <c r="R11645">
        <v>1064.58</v>
      </c>
      <c r="S11645">
        <v>1064.58</v>
      </c>
      <c r="T11645">
        <v>1064.58</v>
      </c>
      <c r="U11645">
        <v>1064.58</v>
      </c>
      <c r="V11645">
        <v>27.856995250000001</v>
      </c>
      <c r="W11645">
        <v>27.856995250000001</v>
      </c>
      <c r="X11645">
        <v>3.5897626109999998</v>
      </c>
      <c r="Y11645">
        <v>3.5897626109999998</v>
      </c>
    </row>
    <row r="11646" spans="1:25" x14ac:dyDescent="0.3">
      <c r="A11646" s="2">
        <v>45985</v>
      </c>
      <c r="B11646" t="s">
        <v>64</v>
      </c>
      <c r="C11646">
        <v>3868</v>
      </c>
      <c r="D11646">
        <v>24</v>
      </c>
      <c r="E11646">
        <v>5.5449999999999999</v>
      </c>
      <c r="F11646">
        <v>0.62</v>
      </c>
      <c r="G11646">
        <v>133.07</v>
      </c>
      <c r="H11646">
        <v>133.07</v>
      </c>
      <c r="I11646" t="s">
        <v>149</v>
      </c>
      <c r="J11646">
        <v>11</v>
      </c>
      <c r="K11646">
        <v>12</v>
      </c>
      <c r="L11646">
        <v>12</v>
      </c>
      <c r="M11646">
        <v>12</v>
      </c>
      <c r="N11646">
        <v>19</v>
      </c>
      <c r="O11646">
        <v>20</v>
      </c>
      <c r="P11646">
        <v>20</v>
      </c>
      <c r="Q11646">
        <v>20</v>
      </c>
      <c r="R11646">
        <v>679.6</v>
      </c>
      <c r="S11646">
        <v>716.09</v>
      </c>
      <c r="T11646">
        <v>716.09</v>
      </c>
      <c r="U11646">
        <v>716.09</v>
      </c>
      <c r="V11646">
        <v>18.5828597</v>
      </c>
      <c r="W11646">
        <v>18.5828597</v>
      </c>
      <c r="X11646">
        <v>5.3813030739999999</v>
      </c>
      <c r="Y11646">
        <v>5.3813030739999999</v>
      </c>
    </row>
    <row r="11647" spans="1:25" x14ac:dyDescent="0.3">
      <c r="A11647" s="2">
        <v>45985</v>
      </c>
      <c r="B11647" t="s">
        <v>66</v>
      </c>
      <c r="C11647">
        <v>1969</v>
      </c>
      <c r="D11647">
        <v>9</v>
      </c>
      <c r="E11647">
        <v>7.1470000000000002</v>
      </c>
      <c r="F11647">
        <v>0.45700000000000002</v>
      </c>
      <c r="G11647">
        <v>64.319999999999993</v>
      </c>
      <c r="H11647">
        <v>64.319999999999993</v>
      </c>
      <c r="I11647" t="s">
        <v>149</v>
      </c>
      <c r="J11647">
        <v>5</v>
      </c>
      <c r="K11647">
        <v>5</v>
      </c>
      <c r="L11647">
        <v>5</v>
      </c>
      <c r="M11647">
        <v>5</v>
      </c>
      <c r="N11647">
        <v>5</v>
      </c>
      <c r="O11647">
        <v>5</v>
      </c>
      <c r="P11647">
        <v>5</v>
      </c>
      <c r="Q11647">
        <v>5</v>
      </c>
      <c r="R11647">
        <v>156.69999999999999</v>
      </c>
      <c r="S11647">
        <v>156.69999999999999</v>
      </c>
      <c r="T11647">
        <v>156.69999999999999</v>
      </c>
      <c r="U11647">
        <v>156.69999999999999</v>
      </c>
      <c r="V11647">
        <v>41.046585829999998</v>
      </c>
      <c r="W11647">
        <v>41.046585829999998</v>
      </c>
      <c r="X11647">
        <v>2.4362562190000001</v>
      </c>
      <c r="Y11647">
        <v>2.4362562190000001</v>
      </c>
    </row>
    <row r="11648" spans="1:25" x14ac:dyDescent="0.3">
      <c r="A11648" s="2">
        <v>45985</v>
      </c>
      <c r="B11648" t="s">
        <v>68</v>
      </c>
      <c r="C11648">
        <v>5712</v>
      </c>
      <c r="D11648">
        <v>34</v>
      </c>
      <c r="E11648">
        <v>6.5069999999999997</v>
      </c>
      <c r="F11648">
        <v>0.59499999999999997</v>
      </c>
      <c r="G11648">
        <v>221.23</v>
      </c>
      <c r="H11648">
        <v>221.23</v>
      </c>
      <c r="I11648" t="s">
        <v>149</v>
      </c>
      <c r="J11648">
        <v>17</v>
      </c>
      <c r="K11648">
        <v>18</v>
      </c>
      <c r="L11648">
        <v>18</v>
      </c>
      <c r="M11648">
        <v>18</v>
      </c>
      <c r="N11648">
        <v>18</v>
      </c>
      <c r="O11648">
        <v>19</v>
      </c>
      <c r="P11648">
        <v>19</v>
      </c>
      <c r="Q11648">
        <v>19</v>
      </c>
      <c r="R11648">
        <v>616.82000000000005</v>
      </c>
      <c r="S11648">
        <v>641.79999999999995</v>
      </c>
      <c r="T11648">
        <v>641.79999999999995</v>
      </c>
      <c r="U11648">
        <v>641.79999999999995</v>
      </c>
      <c r="V11648">
        <v>34.47023995</v>
      </c>
      <c r="W11648">
        <v>34.47023995</v>
      </c>
      <c r="X11648">
        <v>2.901053203</v>
      </c>
      <c r="Y11648">
        <v>2.901053203</v>
      </c>
    </row>
    <row r="11649" spans="1:25" x14ac:dyDescent="0.3">
      <c r="A11649" s="2">
        <v>45985</v>
      </c>
      <c r="B11649" t="s">
        <v>70</v>
      </c>
      <c r="C11649">
        <v>13750</v>
      </c>
      <c r="D11649">
        <v>64</v>
      </c>
      <c r="E11649">
        <v>3.351</v>
      </c>
      <c r="F11649">
        <v>0.46500000000000002</v>
      </c>
      <c r="G11649">
        <v>214.49</v>
      </c>
      <c r="H11649">
        <v>214.49</v>
      </c>
      <c r="I11649" t="s">
        <v>149</v>
      </c>
      <c r="J11649">
        <v>29</v>
      </c>
      <c r="K11649">
        <v>30</v>
      </c>
      <c r="L11649">
        <v>30</v>
      </c>
      <c r="M11649">
        <v>30</v>
      </c>
      <c r="N11649">
        <v>30</v>
      </c>
      <c r="O11649">
        <v>31</v>
      </c>
      <c r="P11649">
        <v>31</v>
      </c>
      <c r="Q11649">
        <v>31</v>
      </c>
      <c r="R11649">
        <v>779</v>
      </c>
      <c r="S11649">
        <v>847.88</v>
      </c>
      <c r="T11649">
        <v>847.88</v>
      </c>
      <c r="U11649">
        <v>847.88</v>
      </c>
      <c r="V11649">
        <v>25.297211870000002</v>
      </c>
      <c r="W11649">
        <v>25.297211870000002</v>
      </c>
      <c r="X11649">
        <v>3.9530048020000002</v>
      </c>
      <c r="Y11649">
        <v>3.9530048020000002</v>
      </c>
    </row>
    <row r="11650" spans="1:25" x14ac:dyDescent="0.3">
      <c r="A11650" s="2">
        <v>45985</v>
      </c>
      <c r="B11650" t="s">
        <v>32</v>
      </c>
      <c r="C11650">
        <v>1928</v>
      </c>
      <c r="D11650">
        <v>10</v>
      </c>
      <c r="E11650">
        <v>2.2519999999999998</v>
      </c>
      <c r="F11650">
        <v>0.51900000000000002</v>
      </c>
      <c r="G11650">
        <v>22.52</v>
      </c>
      <c r="H11650">
        <v>22.52</v>
      </c>
      <c r="I11650" t="s">
        <v>149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X11650">
        <v>0</v>
      </c>
      <c r="Y11650">
        <v>0</v>
      </c>
    </row>
    <row r="11651" spans="1:25" x14ac:dyDescent="0.3">
      <c r="A11651" s="2">
        <v>45985</v>
      </c>
      <c r="B11651" t="s">
        <v>72</v>
      </c>
      <c r="C11651">
        <v>3915</v>
      </c>
      <c r="D11651">
        <v>23</v>
      </c>
      <c r="E11651">
        <v>2.9630000000000001</v>
      </c>
      <c r="F11651">
        <v>0.58699999999999997</v>
      </c>
      <c r="G11651">
        <v>68.150000000000006</v>
      </c>
      <c r="H11651">
        <v>68.150000000000006</v>
      </c>
      <c r="I11651" t="s">
        <v>149</v>
      </c>
      <c r="J11651">
        <v>2</v>
      </c>
      <c r="K11651">
        <v>2</v>
      </c>
      <c r="L11651">
        <v>2</v>
      </c>
      <c r="M11651">
        <v>2</v>
      </c>
      <c r="N11651">
        <v>2</v>
      </c>
      <c r="O11651">
        <v>2</v>
      </c>
      <c r="P11651">
        <v>2</v>
      </c>
      <c r="Q11651">
        <v>2</v>
      </c>
      <c r="R11651">
        <v>57.76</v>
      </c>
      <c r="S11651">
        <v>57.76</v>
      </c>
      <c r="T11651">
        <v>57.76</v>
      </c>
      <c r="U11651">
        <v>57.76</v>
      </c>
      <c r="V11651">
        <v>117.9882271</v>
      </c>
      <c r="W11651">
        <v>117.9882271</v>
      </c>
      <c r="X11651">
        <v>0.84754218640000001</v>
      </c>
      <c r="Y11651">
        <v>0.84754218640000001</v>
      </c>
    </row>
    <row r="11652" spans="1:25" x14ac:dyDescent="0.3">
      <c r="A11652" s="2">
        <v>45985</v>
      </c>
      <c r="B11652" t="s">
        <v>74</v>
      </c>
      <c r="C11652">
        <v>8297</v>
      </c>
      <c r="D11652">
        <v>13</v>
      </c>
      <c r="E11652">
        <v>2.5430000000000001</v>
      </c>
      <c r="F11652">
        <v>0.157</v>
      </c>
      <c r="G11652">
        <v>33.06</v>
      </c>
      <c r="H11652">
        <v>33.06</v>
      </c>
      <c r="I11652" t="s">
        <v>149</v>
      </c>
      <c r="J11652">
        <v>4</v>
      </c>
      <c r="K11652">
        <v>4</v>
      </c>
      <c r="L11652">
        <v>4</v>
      </c>
      <c r="M11652">
        <v>4</v>
      </c>
      <c r="N11652">
        <v>6</v>
      </c>
      <c r="O11652">
        <v>6</v>
      </c>
      <c r="P11652">
        <v>6</v>
      </c>
      <c r="Q11652">
        <v>6</v>
      </c>
      <c r="R11652">
        <v>205.11</v>
      </c>
      <c r="S11652">
        <v>205.11</v>
      </c>
      <c r="T11652">
        <v>205.11</v>
      </c>
      <c r="U11652">
        <v>205.11</v>
      </c>
      <c r="V11652">
        <v>16.11818049</v>
      </c>
      <c r="W11652">
        <v>16.11818049</v>
      </c>
      <c r="X11652">
        <v>6.2041742290000004</v>
      </c>
      <c r="Y11652">
        <v>6.2041742290000004</v>
      </c>
    </row>
    <row r="11653" spans="1:25" x14ac:dyDescent="0.3">
      <c r="A11653" s="2">
        <v>45985</v>
      </c>
      <c r="B11653" t="s">
        <v>76</v>
      </c>
      <c r="C11653">
        <v>1050</v>
      </c>
      <c r="D11653">
        <v>12</v>
      </c>
      <c r="E11653">
        <v>4.0380000000000003</v>
      </c>
      <c r="F11653">
        <v>1.143</v>
      </c>
      <c r="G11653">
        <v>48.46</v>
      </c>
      <c r="H11653">
        <v>48.46</v>
      </c>
      <c r="I11653" t="s">
        <v>149</v>
      </c>
      <c r="J11653">
        <v>5</v>
      </c>
      <c r="K11653">
        <v>5</v>
      </c>
      <c r="L11653">
        <v>5</v>
      </c>
      <c r="M11653">
        <v>5</v>
      </c>
      <c r="N11653">
        <v>5</v>
      </c>
      <c r="O11653">
        <v>5</v>
      </c>
      <c r="P11653">
        <v>5</v>
      </c>
      <c r="Q11653">
        <v>5</v>
      </c>
      <c r="R11653">
        <v>149.62</v>
      </c>
      <c r="S11653">
        <v>149.62</v>
      </c>
      <c r="T11653">
        <v>149.62</v>
      </c>
      <c r="U11653">
        <v>149.62</v>
      </c>
      <c r="V11653">
        <v>32.388718089999998</v>
      </c>
      <c r="W11653">
        <v>32.388718089999998</v>
      </c>
      <c r="X11653">
        <v>3.0874948409999998</v>
      </c>
      <c r="Y11653">
        <v>3.0874948409999998</v>
      </c>
    </row>
    <row r="11654" spans="1:25" x14ac:dyDescent="0.3">
      <c r="A11654" s="2">
        <v>45985</v>
      </c>
      <c r="B11654" t="s">
        <v>78</v>
      </c>
      <c r="C11654">
        <v>2098</v>
      </c>
      <c r="D11654">
        <v>15</v>
      </c>
      <c r="E11654">
        <v>4.2240000000000002</v>
      </c>
      <c r="F11654">
        <v>0.71499999999999997</v>
      </c>
      <c r="G11654">
        <v>63.36</v>
      </c>
      <c r="H11654">
        <v>63.36</v>
      </c>
      <c r="I11654" t="s">
        <v>149</v>
      </c>
      <c r="J11654">
        <v>5</v>
      </c>
      <c r="K11654">
        <v>5</v>
      </c>
      <c r="L11654">
        <v>5</v>
      </c>
      <c r="M11654">
        <v>5</v>
      </c>
      <c r="N11654">
        <v>5</v>
      </c>
      <c r="O11654">
        <v>5</v>
      </c>
      <c r="P11654">
        <v>5</v>
      </c>
      <c r="Q11654">
        <v>5</v>
      </c>
      <c r="R11654">
        <v>150.5</v>
      </c>
      <c r="S11654">
        <v>150.5</v>
      </c>
      <c r="T11654">
        <v>150.5</v>
      </c>
      <c r="U11654">
        <v>150.5</v>
      </c>
      <c r="V11654">
        <v>42.099667770000003</v>
      </c>
      <c r="W11654">
        <v>42.099667770000003</v>
      </c>
      <c r="X11654">
        <v>2.3753156569999998</v>
      </c>
      <c r="Y11654">
        <v>2.3753156569999998</v>
      </c>
    </row>
    <row r="11655" spans="1:25" x14ac:dyDescent="0.3">
      <c r="A11655" s="2">
        <v>45985</v>
      </c>
      <c r="B11655" t="s">
        <v>17</v>
      </c>
      <c r="C11655">
        <v>4055</v>
      </c>
      <c r="D11655">
        <v>15</v>
      </c>
      <c r="E11655">
        <v>2.5049999999999999</v>
      </c>
      <c r="F11655">
        <v>0.37</v>
      </c>
      <c r="G11655">
        <v>37.57</v>
      </c>
      <c r="H11655">
        <v>37.57</v>
      </c>
      <c r="I11655" t="s">
        <v>149</v>
      </c>
      <c r="J11655">
        <v>5</v>
      </c>
      <c r="K11655">
        <v>5</v>
      </c>
      <c r="L11655">
        <v>5</v>
      </c>
      <c r="M11655">
        <v>5</v>
      </c>
      <c r="N11655">
        <v>5</v>
      </c>
      <c r="O11655">
        <v>5</v>
      </c>
      <c r="P11655">
        <v>5</v>
      </c>
      <c r="Q11655">
        <v>5</v>
      </c>
      <c r="R11655">
        <v>332.07</v>
      </c>
      <c r="S11655">
        <v>332.07</v>
      </c>
      <c r="T11655">
        <v>332.07</v>
      </c>
      <c r="U11655">
        <v>332.07</v>
      </c>
      <c r="V11655">
        <v>11.3138796</v>
      </c>
      <c r="W11655">
        <v>11.3138796</v>
      </c>
      <c r="X11655">
        <v>8.8387010910000008</v>
      </c>
      <c r="Y11655">
        <v>8.8387010910000008</v>
      </c>
    </row>
    <row r="11656" spans="1:25" x14ac:dyDescent="0.3">
      <c r="A11656" s="2">
        <v>45985</v>
      </c>
      <c r="B11656" t="s">
        <v>90</v>
      </c>
      <c r="C11656">
        <v>949</v>
      </c>
      <c r="D11656">
        <v>5</v>
      </c>
      <c r="E11656">
        <v>7.0839999999999996</v>
      </c>
      <c r="F11656">
        <v>0.52700000000000002</v>
      </c>
      <c r="G11656">
        <v>35.42</v>
      </c>
      <c r="H11656">
        <v>35.42</v>
      </c>
      <c r="I11656" t="s">
        <v>149</v>
      </c>
      <c r="J11656">
        <v>3</v>
      </c>
      <c r="K11656">
        <v>3</v>
      </c>
      <c r="L11656">
        <v>3</v>
      </c>
      <c r="M11656">
        <v>3</v>
      </c>
      <c r="N11656">
        <v>3</v>
      </c>
      <c r="O11656">
        <v>3</v>
      </c>
      <c r="P11656">
        <v>3</v>
      </c>
      <c r="Q11656">
        <v>3</v>
      </c>
      <c r="R11656">
        <v>62.47</v>
      </c>
      <c r="S11656">
        <v>62.47</v>
      </c>
      <c r="T11656">
        <v>62.47</v>
      </c>
      <c r="U11656">
        <v>62.47</v>
      </c>
      <c r="V11656">
        <v>56.699215619999997</v>
      </c>
      <c r="W11656">
        <v>56.699215619999997</v>
      </c>
      <c r="X11656">
        <v>1.763692829</v>
      </c>
      <c r="Y11656">
        <v>1.763692829</v>
      </c>
    </row>
    <row r="11657" spans="1:25" x14ac:dyDescent="0.3">
      <c r="A11657" s="2">
        <v>45985</v>
      </c>
      <c r="B11657" t="s">
        <v>88</v>
      </c>
      <c r="C11657">
        <v>6162</v>
      </c>
      <c r="D11657">
        <v>39</v>
      </c>
      <c r="E11657">
        <v>2.0609999999999999</v>
      </c>
      <c r="F11657">
        <v>0.63300000000000001</v>
      </c>
      <c r="G11657">
        <v>80.37</v>
      </c>
      <c r="H11657">
        <v>80.37</v>
      </c>
      <c r="I11657" t="s">
        <v>149</v>
      </c>
      <c r="J11657">
        <v>6</v>
      </c>
      <c r="K11657">
        <v>7</v>
      </c>
      <c r="L11657">
        <v>7</v>
      </c>
      <c r="M11657">
        <v>7</v>
      </c>
      <c r="N11657">
        <v>6</v>
      </c>
      <c r="O11657">
        <v>7</v>
      </c>
      <c r="P11657">
        <v>7</v>
      </c>
      <c r="Q11657">
        <v>7</v>
      </c>
      <c r="R11657">
        <v>184.72</v>
      </c>
      <c r="S11657">
        <v>219.21</v>
      </c>
      <c r="T11657">
        <v>219.21</v>
      </c>
      <c r="U11657">
        <v>219.21</v>
      </c>
      <c r="V11657">
        <v>36.663473379999999</v>
      </c>
      <c r="W11657">
        <v>36.663473379999999</v>
      </c>
      <c r="X11657">
        <v>2.7275102649999998</v>
      </c>
      <c r="Y11657">
        <v>2.7275102649999998</v>
      </c>
    </row>
    <row r="11658" spans="1:25" x14ac:dyDescent="0.3">
      <c r="A11658" s="2">
        <v>45985</v>
      </c>
      <c r="B11658" t="s">
        <v>80</v>
      </c>
      <c r="C11658">
        <v>2959</v>
      </c>
      <c r="D11658">
        <v>15</v>
      </c>
      <c r="E11658">
        <v>4.742</v>
      </c>
      <c r="F11658">
        <v>0.50700000000000001</v>
      </c>
      <c r="G11658">
        <v>71.13</v>
      </c>
      <c r="H11658">
        <v>71.13</v>
      </c>
      <c r="I11658" t="s">
        <v>149</v>
      </c>
      <c r="J11658">
        <v>3</v>
      </c>
      <c r="K11658">
        <v>3</v>
      </c>
      <c r="L11658">
        <v>3</v>
      </c>
      <c r="M11658">
        <v>3</v>
      </c>
      <c r="N11658">
        <v>3</v>
      </c>
      <c r="O11658">
        <v>3</v>
      </c>
      <c r="P11658">
        <v>3</v>
      </c>
      <c r="Q11658">
        <v>3</v>
      </c>
      <c r="R11658">
        <v>104.64</v>
      </c>
      <c r="S11658">
        <v>104.64</v>
      </c>
      <c r="T11658">
        <v>104.64</v>
      </c>
      <c r="U11658">
        <v>104.64</v>
      </c>
      <c r="V11658">
        <v>67.975917429999996</v>
      </c>
      <c r="W11658">
        <v>67.975917429999996</v>
      </c>
      <c r="X11658">
        <v>1.4711092370000001</v>
      </c>
      <c r="Y11658">
        <v>1.4711092370000001</v>
      </c>
    </row>
    <row r="11659" spans="1:25" x14ac:dyDescent="0.3">
      <c r="A11659" s="2">
        <v>45985</v>
      </c>
      <c r="B11659" t="s">
        <v>19</v>
      </c>
      <c r="C11659">
        <v>1055</v>
      </c>
      <c r="D11659">
        <v>6</v>
      </c>
      <c r="E11659">
        <v>5.0970000000000004</v>
      </c>
      <c r="F11659">
        <v>0.56899999999999995</v>
      </c>
      <c r="G11659">
        <v>30.58</v>
      </c>
      <c r="H11659">
        <v>30.58</v>
      </c>
      <c r="I11659" t="s">
        <v>149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X11659">
        <v>0</v>
      </c>
      <c r="Y11659">
        <v>0</v>
      </c>
    </row>
    <row r="11660" spans="1:25" x14ac:dyDescent="0.3">
      <c r="A11660" s="2">
        <v>45985</v>
      </c>
      <c r="B11660" t="s">
        <v>82</v>
      </c>
      <c r="C11660">
        <v>2992</v>
      </c>
      <c r="D11660">
        <v>19</v>
      </c>
      <c r="E11660">
        <v>2.2309999999999999</v>
      </c>
      <c r="F11660">
        <v>0.63500000000000001</v>
      </c>
      <c r="G11660">
        <v>42.38</v>
      </c>
      <c r="H11660">
        <v>42.38</v>
      </c>
      <c r="I11660" t="s">
        <v>149</v>
      </c>
      <c r="J11660">
        <v>4</v>
      </c>
      <c r="K11660">
        <v>5</v>
      </c>
      <c r="L11660">
        <v>5</v>
      </c>
      <c r="M11660">
        <v>5</v>
      </c>
      <c r="N11660">
        <v>4</v>
      </c>
      <c r="O11660">
        <v>5</v>
      </c>
      <c r="P11660">
        <v>5</v>
      </c>
      <c r="Q11660">
        <v>5</v>
      </c>
      <c r="R11660">
        <v>141.13</v>
      </c>
      <c r="S11660">
        <v>176.01</v>
      </c>
      <c r="T11660">
        <v>176.01</v>
      </c>
      <c r="U11660">
        <v>176.01</v>
      </c>
      <c r="V11660">
        <v>24.07817738</v>
      </c>
      <c r="W11660">
        <v>24.07817738</v>
      </c>
      <c r="X11660">
        <v>4.1531382729999997</v>
      </c>
      <c r="Y11660">
        <v>4.1531382729999997</v>
      </c>
    </row>
    <row r="11661" spans="1:25" x14ac:dyDescent="0.3">
      <c r="A11661" s="2">
        <v>45985</v>
      </c>
      <c r="B11661" t="s">
        <v>94</v>
      </c>
      <c r="C11661">
        <v>1556</v>
      </c>
      <c r="D11661">
        <v>5</v>
      </c>
      <c r="E11661">
        <v>6.4279999999999999</v>
      </c>
      <c r="F11661">
        <v>0.32100000000000001</v>
      </c>
      <c r="G11661">
        <v>32.14</v>
      </c>
      <c r="H11661">
        <v>32.14</v>
      </c>
      <c r="I11661" t="s">
        <v>149</v>
      </c>
      <c r="J11661">
        <v>4</v>
      </c>
      <c r="K11661">
        <v>5</v>
      </c>
      <c r="L11661">
        <v>5</v>
      </c>
      <c r="M11661">
        <v>5</v>
      </c>
      <c r="N11661">
        <v>4</v>
      </c>
      <c r="O11661">
        <v>5</v>
      </c>
      <c r="P11661">
        <v>5</v>
      </c>
      <c r="Q11661">
        <v>5</v>
      </c>
      <c r="R11661">
        <v>221.16</v>
      </c>
      <c r="S11661">
        <v>247.65</v>
      </c>
      <c r="T11661">
        <v>247.65</v>
      </c>
      <c r="U11661">
        <v>247.65</v>
      </c>
      <c r="V11661">
        <v>12.977993140000001</v>
      </c>
      <c r="W11661">
        <v>12.977993140000001</v>
      </c>
      <c r="X11661">
        <v>7.705351587</v>
      </c>
      <c r="Y11661">
        <v>7.705351587</v>
      </c>
    </row>
    <row r="11662" spans="1:25" x14ac:dyDescent="0.3">
      <c r="A11662" s="2">
        <v>45985</v>
      </c>
      <c r="B11662" t="s">
        <v>96</v>
      </c>
      <c r="C11662">
        <v>3603</v>
      </c>
      <c r="D11662">
        <v>18</v>
      </c>
      <c r="E11662">
        <v>4.34</v>
      </c>
      <c r="F11662">
        <v>0.5</v>
      </c>
      <c r="G11662">
        <v>78.12</v>
      </c>
      <c r="H11662">
        <v>78.12</v>
      </c>
      <c r="I11662" t="s">
        <v>149</v>
      </c>
      <c r="J11662">
        <v>5</v>
      </c>
      <c r="K11662">
        <v>7</v>
      </c>
      <c r="L11662">
        <v>7</v>
      </c>
      <c r="M11662">
        <v>7</v>
      </c>
      <c r="N11662">
        <v>5</v>
      </c>
      <c r="O11662">
        <v>7</v>
      </c>
      <c r="P11662">
        <v>7</v>
      </c>
      <c r="Q11662">
        <v>7</v>
      </c>
      <c r="R11662">
        <v>214.92</v>
      </c>
      <c r="S11662">
        <v>273.77999999999997</v>
      </c>
      <c r="T11662">
        <v>273.77999999999997</v>
      </c>
      <c r="U11662">
        <v>273.77999999999997</v>
      </c>
      <c r="V11662">
        <v>28.5338593</v>
      </c>
      <c r="W11662">
        <v>28.5338593</v>
      </c>
      <c r="X11662">
        <v>3.5046082950000002</v>
      </c>
      <c r="Y11662">
        <v>3.5046082950000002</v>
      </c>
    </row>
    <row r="11663" spans="1:25" x14ac:dyDescent="0.3">
      <c r="A11663" s="2">
        <v>45985</v>
      </c>
      <c r="B11663" t="s">
        <v>11</v>
      </c>
      <c r="C11663">
        <v>4670</v>
      </c>
      <c r="D11663">
        <v>30</v>
      </c>
      <c r="E11663">
        <v>3.6779999999999999</v>
      </c>
      <c r="F11663">
        <v>0.64200000000000002</v>
      </c>
      <c r="G11663">
        <v>110.33</v>
      </c>
      <c r="H11663">
        <v>110.33</v>
      </c>
      <c r="I11663" t="s">
        <v>149</v>
      </c>
      <c r="J11663">
        <v>12</v>
      </c>
      <c r="K11663">
        <v>12</v>
      </c>
      <c r="L11663">
        <v>12</v>
      </c>
      <c r="M11663">
        <v>12</v>
      </c>
      <c r="N11663">
        <v>12</v>
      </c>
      <c r="O11663">
        <v>12</v>
      </c>
      <c r="P11663">
        <v>12</v>
      </c>
      <c r="Q11663">
        <v>12</v>
      </c>
      <c r="R11663">
        <v>375.01</v>
      </c>
      <c r="S11663">
        <v>375.01</v>
      </c>
      <c r="T11663">
        <v>375.01</v>
      </c>
      <c r="U11663">
        <v>375.01</v>
      </c>
      <c r="V11663">
        <v>29.420548790000002</v>
      </c>
      <c r="W11663">
        <v>29.420548790000002</v>
      </c>
      <c r="X11663">
        <v>3.398984864</v>
      </c>
      <c r="Y11663">
        <v>3.398984864</v>
      </c>
    </row>
    <row r="11664" spans="1:25" x14ac:dyDescent="0.3">
      <c r="A11664" s="2">
        <v>45985</v>
      </c>
      <c r="B11664" t="s">
        <v>92</v>
      </c>
      <c r="C11664">
        <v>1133</v>
      </c>
      <c r="D11664">
        <v>11</v>
      </c>
      <c r="E11664">
        <v>3.68</v>
      </c>
      <c r="F11664">
        <v>0.97099999999999997</v>
      </c>
      <c r="G11664">
        <v>40.479999999999997</v>
      </c>
      <c r="H11664">
        <v>40.479999999999997</v>
      </c>
      <c r="I11664" t="s">
        <v>149</v>
      </c>
      <c r="J11664">
        <v>3</v>
      </c>
      <c r="K11664">
        <v>3</v>
      </c>
      <c r="L11664">
        <v>3</v>
      </c>
      <c r="M11664">
        <v>3</v>
      </c>
      <c r="N11664">
        <v>5</v>
      </c>
      <c r="O11664">
        <v>5</v>
      </c>
      <c r="P11664">
        <v>5</v>
      </c>
      <c r="Q11664">
        <v>5</v>
      </c>
      <c r="R11664">
        <v>130.68</v>
      </c>
      <c r="S11664">
        <v>130.68</v>
      </c>
      <c r="T11664">
        <v>130.68</v>
      </c>
      <c r="U11664">
        <v>130.68</v>
      </c>
      <c r="V11664">
        <v>30.97643098</v>
      </c>
      <c r="W11664">
        <v>30.97643098</v>
      </c>
      <c r="X11664">
        <v>3.2282608700000002</v>
      </c>
      <c r="Y11664">
        <v>3.2282608700000002</v>
      </c>
    </row>
    <row r="11665" spans="1:25" x14ac:dyDescent="0.3">
      <c r="A11665" s="2">
        <v>45985</v>
      </c>
      <c r="B11665" t="s">
        <v>46</v>
      </c>
      <c r="C11665">
        <v>469</v>
      </c>
      <c r="D11665">
        <v>0</v>
      </c>
      <c r="F11665">
        <v>0</v>
      </c>
      <c r="G11665">
        <v>0</v>
      </c>
      <c r="H11665">
        <v>0</v>
      </c>
      <c r="I11665" t="s">
        <v>149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</row>
    <row r="11666" spans="1:25" x14ac:dyDescent="0.3">
      <c r="A11666" s="2">
        <v>45985</v>
      </c>
      <c r="B11666" t="s">
        <v>74</v>
      </c>
      <c r="C11666">
        <v>1060</v>
      </c>
      <c r="D11666">
        <v>0</v>
      </c>
      <c r="F11666">
        <v>0</v>
      </c>
      <c r="G11666">
        <v>0</v>
      </c>
      <c r="H11666">
        <v>0</v>
      </c>
      <c r="I11666" t="s">
        <v>149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</row>
    <row r="11667" spans="1:25" x14ac:dyDescent="0.3">
      <c r="A11667" s="2">
        <v>45985</v>
      </c>
      <c r="B11667" t="s">
        <v>32</v>
      </c>
      <c r="C11667">
        <v>402</v>
      </c>
      <c r="D11667">
        <v>2</v>
      </c>
      <c r="E11667">
        <v>3.9950000000000001</v>
      </c>
      <c r="F11667">
        <v>0.498</v>
      </c>
      <c r="G11667">
        <v>7.99</v>
      </c>
      <c r="H11667">
        <v>7.99</v>
      </c>
      <c r="I11667" t="s">
        <v>149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X11667">
        <v>0</v>
      </c>
      <c r="Y11667">
        <v>0</v>
      </c>
    </row>
    <row r="11668" spans="1:25" x14ac:dyDescent="0.3">
      <c r="A11668" s="2">
        <v>45985</v>
      </c>
      <c r="B11668" t="s">
        <v>64</v>
      </c>
      <c r="C11668">
        <v>600</v>
      </c>
      <c r="D11668">
        <v>1</v>
      </c>
      <c r="E11668">
        <v>6.21</v>
      </c>
      <c r="F11668">
        <v>0.16700000000000001</v>
      </c>
      <c r="G11668">
        <v>6.21</v>
      </c>
      <c r="H11668">
        <v>6.21</v>
      </c>
      <c r="I11668" t="s">
        <v>149</v>
      </c>
      <c r="J11668">
        <v>2</v>
      </c>
      <c r="K11668">
        <v>3</v>
      </c>
      <c r="L11668">
        <v>3</v>
      </c>
      <c r="M11668">
        <v>3</v>
      </c>
      <c r="N11668">
        <v>3</v>
      </c>
      <c r="O11668">
        <v>7</v>
      </c>
      <c r="P11668">
        <v>7</v>
      </c>
      <c r="Q11668">
        <v>7</v>
      </c>
      <c r="R11668">
        <v>160.69999999999999</v>
      </c>
      <c r="S11668">
        <v>284.3</v>
      </c>
      <c r="T11668">
        <v>284.3</v>
      </c>
      <c r="U11668">
        <v>284.3</v>
      </c>
      <c r="V11668">
        <v>2.184312346</v>
      </c>
      <c r="W11668">
        <v>2.184312346</v>
      </c>
      <c r="X11668">
        <v>45.780998390000001</v>
      </c>
      <c r="Y11668">
        <v>45.780998390000001</v>
      </c>
    </row>
    <row r="11669" spans="1:25" x14ac:dyDescent="0.3">
      <c r="A11669" s="2">
        <v>45985</v>
      </c>
      <c r="B11669" t="s">
        <v>72</v>
      </c>
      <c r="C11669">
        <v>270</v>
      </c>
      <c r="D11669">
        <v>4</v>
      </c>
      <c r="E11669">
        <v>3.35</v>
      </c>
      <c r="F11669">
        <v>1.4810000000000001</v>
      </c>
      <c r="G11669">
        <v>13.4</v>
      </c>
      <c r="H11669">
        <v>13.4</v>
      </c>
      <c r="I11669" t="s">
        <v>149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X11669">
        <v>0</v>
      </c>
      <c r="Y11669">
        <v>0</v>
      </c>
    </row>
    <row r="11670" spans="1:25" x14ac:dyDescent="0.3">
      <c r="A11670" s="2">
        <v>45985</v>
      </c>
      <c r="B11670" t="s">
        <v>106</v>
      </c>
      <c r="C11670">
        <v>513</v>
      </c>
      <c r="D11670">
        <v>1</v>
      </c>
      <c r="E11670">
        <v>5.9</v>
      </c>
      <c r="F11670">
        <v>0.19500000000000001</v>
      </c>
      <c r="G11670">
        <v>5.9</v>
      </c>
      <c r="H11670">
        <v>5.9</v>
      </c>
      <c r="I11670" t="s">
        <v>149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X11670">
        <v>0</v>
      </c>
      <c r="Y11670">
        <v>0</v>
      </c>
    </row>
    <row r="11671" spans="1:25" x14ac:dyDescent="0.3">
      <c r="A11671" s="2">
        <v>45985</v>
      </c>
      <c r="B11671" t="s">
        <v>54</v>
      </c>
      <c r="C11671">
        <v>1051</v>
      </c>
      <c r="D11671">
        <v>2</v>
      </c>
      <c r="E11671">
        <v>2.99</v>
      </c>
      <c r="F11671">
        <v>0.19</v>
      </c>
      <c r="G11671">
        <v>5.98</v>
      </c>
      <c r="H11671">
        <v>5.98</v>
      </c>
      <c r="I11671" t="s">
        <v>149</v>
      </c>
      <c r="J11671">
        <v>1</v>
      </c>
      <c r="K11671">
        <v>1</v>
      </c>
      <c r="L11671">
        <v>1</v>
      </c>
      <c r="M11671">
        <v>1</v>
      </c>
      <c r="N11671">
        <v>1</v>
      </c>
      <c r="O11671">
        <v>1</v>
      </c>
      <c r="P11671">
        <v>1</v>
      </c>
      <c r="Q11671">
        <v>1</v>
      </c>
      <c r="R11671">
        <v>34.49</v>
      </c>
      <c r="S11671">
        <v>34.49</v>
      </c>
      <c r="T11671">
        <v>34.49</v>
      </c>
      <c r="U11671">
        <v>34.49</v>
      </c>
      <c r="V11671">
        <v>17.338358939999999</v>
      </c>
      <c r="W11671">
        <v>17.338358939999999</v>
      </c>
      <c r="X11671">
        <v>5.7675585280000004</v>
      </c>
      <c r="Y11671">
        <v>5.7675585280000004</v>
      </c>
    </row>
    <row r="11672" spans="1:25" x14ac:dyDescent="0.3">
      <c r="A11672" s="2">
        <v>45985</v>
      </c>
      <c r="B11672" t="s">
        <v>82</v>
      </c>
      <c r="C11672">
        <v>142</v>
      </c>
      <c r="D11672">
        <v>0</v>
      </c>
      <c r="F11672">
        <v>0</v>
      </c>
      <c r="G11672">
        <v>0</v>
      </c>
      <c r="H11672">
        <v>0</v>
      </c>
      <c r="I11672" t="s">
        <v>149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</row>
    <row r="11673" spans="1:25" x14ac:dyDescent="0.3">
      <c r="A11673" s="2">
        <v>45985</v>
      </c>
      <c r="B11673" t="s">
        <v>44</v>
      </c>
      <c r="C11673">
        <v>106</v>
      </c>
      <c r="D11673">
        <v>1</v>
      </c>
      <c r="E11673">
        <v>4.05</v>
      </c>
      <c r="F11673">
        <v>0.94299999999999995</v>
      </c>
      <c r="G11673">
        <v>4.05</v>
      </c>
      <c r="H11673">
        <v>4.05</v>
      </c>
      <c r="I11673" t="s">
        <v>149</v>
      </c>
      <c r="J11673">
        <v>1</v>
      </c>
      <c r="K11673">
        <v>1</v>
      </c>
      <c r="L11673">
        <v>1</v>
      </c>
      <c r="M11673">
        <v>1</v>
      </c>
      <c r="N11673">
        <v>1</v>
      </c>
      <c r="O11673">
        <v>1</v>
      </c>
      <c r="P11673">
        <v>1</v>
      </c>
      <c r="Q11673">
        <v>1</v>
      </c>
      <c r="R11673">
        <v>12.49</v>
      </c>
      <c r="S11673">
        <v>12.49</v>
      </c>
      <c r="T11673">
        <v>12.49</v>
      </c>
      <c r="U11673">
        <v>12.49</v>
      </c>
      <c r="V11673">
        <v>32.425940750000002</v>
      </c>
      <c r="W11673">
        <v>32.425940750000002</v>
      </c>
      <c r="X11673">
        <v>3.0839506170000002</v>
      </c>
      <c r="Y11673">
        <v>3.0839506170000002</v>
      </c>
    </row>
    <row r="11674" spans="1:25" x14ac:dyDescent="0.3">
      <c r="A11674" s="2">
        <v>45985</v>
      </c>
      <c r="B11674" t="s">
        <v>40</v>
      </c>
      <c r="C11674">
        <v>178</v>
      </c>
      <c r="D11674">
        <v>3</v>
      </c>
      <c r="E11674">
        <v>3.1829999999999998</v>
      </c>
      <c r="F11674">
        <v>1.6850000000000001</v>
      </c>
      <c r="G11674">
        <v>9.5500000000000007</v>
      </c>
      <c r="H11674">
        <v>9.5500000000000007</v>
      </c>
      <c r="I11674" t="s">
        <v>149</v>
      </c>
      <c r="J11674">
        <v>1</v>
      </c>
      <c r="K11674">
        <v>1</v>
      </c>
      <c r="L11674">
        <v>1</v>
      </c>
      <c r="M11674">
        <v>1</v>
      </c>
      <c r="N11674">
        <v>1</v>
      </c>
      <c r="O11674">
        <v>1</v>
      </c>
      <c r="P11674">
        <v>1</v>
      </c>
      <c r="Q11674">
        <v>1</v>
      </c>
      <c r="R11674">
        <v>93.98</v>
      </c>
      <c r="S11674">
        <v>93.98</v>
      </c>
      <c r="T11674">
        <v>93.98</v>
      </c>
      <c r="U11674">
        <v>93.98</v>
      </c>
      <c r="V11674">
        <v>10.16173654</v>
      </c>
      <c r="W11674">
        <v>10.16173654</v>
      </c>
      <c r="X11674">
        <v>9.8408376959999995</v>
      </c>
      <c r="Y11674">
        <v>9.8408376959999995</v>
      </c>
    </row>
    <row r="11675" spans="1:25" x14ac:dyDescent="0.3">
      <c r="A11675" s="2">
        <v>45985</v>
      </c>
      <c r="B11675" t="s">
        <v>56</v>
      </c>
      <c r="C11675">
        <v>700</v>
      </c>
      <c r="D11675">
        <v>3</v>
      </c>
      <c r="E11675">
        <v>2.9969999999999999</v>
      </c>
      <c r="F11675">
        <v>0.42899999999999999</v>
      </c>
      <c r="G11675">
        <v>8.99</v>
      </c>
      <c r="H11675">
        <v>8.99</v>
      </c>
      <c r="I11675" t="s">
        <v>149</v>
      </c>
      <c r="J11675">
        <v>2</v>
      </c>
      <c r="K11675">
        <v>2</v>
      </c>
      <c r="L11675">
        <v>2</v>
      </c>
      <c r="M11675">
        <v>2</v>
      </c>
      <c r="N11675">
        <v>2</v>
      </c>
      <c r="O11675">
        <v>2</v>
      </c>
      <c r="P11675">
        <v>2</v>
      </c>
      <c r="Q11675">
        <v>2</v>
      </c>
      <c r="R11675">
        <v>60.76</v>
      </c>
      <c r="S11675">
        <v>60.76</v>
      </c>
      <c r="T11675">
        <v>60.76</v>
      </c>
      <c r="U11675">
        <v>60.76</v>
      </c>
      <c r="V11675">
        <v>14.795918370000001</v>
      </c>
      <c r="W11675">
        <v>14.795918370000001</v>
      </c>
      <c r="X11675">
        <v>6.7586206899999999</v>
      </c>
      <c r="Y11675">
        <v>6.7586206899999999</v>
      </c>
    </row>
    <row r="11676" spans="1:25" x14ac:dyDescent="0.3">
      <c r="A11676" s="2">
        <v>45985</v>
      </c>
      <c r="B11676" t="s">
        <v>76</v>
      </c>
      <c r="C11676">
        <v>111</v>
      </c>
      <c r="D11676">
        <v>0</v>
      </c>
      <c r="F11676">
        <v>0</v>
      </c>
      <c r="G11676">
        <v>0</v>
      </c>
      <c r="H11676">
        <v>0</v>
      </c>
      <c r="I11676" t="s">
        <v>149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</row>
    <row r="11677" spans="1:25" x14ac:dyDescent="0.3">
      <c r="A11677" s="2">
        <v>45985</v>
      </c>
      <c r="B11677" t="s">
        <v>48</v>
      </c>
      <c r="C11677">
        <v>4055</v>
      </c>
      <c r="D11677">
        <v>5</v>
      </c>
      <c r="E11677">
        <v>2.8780000000000001</v>
      </c>
      <c r="F11677">
        <v>0.123</v>
      </c>
      <c r="G11677">
        <v>14.39</v>
      </c>
      <c r="H11677">
        <v>14.39</v>
      </c>
      <c r="I11677" t="s">
        <v>149</v>
      </c>
      <c r="J11677">
        <v>1</v>
      </c>
      <c r="K11677">
        <v>1</v>
      </c>
      <c r="L11677">
        <v>1</v>
      </c>
      <c r="M11677">
        <v>1</v>
      </c>
      <c r="N11677">
        <v>1</v>
      </c>
      <c r="O11677">
        <v>1</v>
      </c>
      <c r="P11677">
        <v>1</v>
      </c>
      <c r="Q11677">
        <v>1</v>
      </c>
      <c r="R11677">
        <v>29.88</v>
      </c>
      <c r="S11677">
        <v>29.88</v>
      </c>
      <c r="T11677">
        <v>29.88</v>
      </c>
      <c r="U11677">
        <v>29.88</v>
      </c>
      <c r="V11677">
        <v>48.159303880000003</v>
      </c>
      <c r="W11677">
        <v>48.159303880000003</v>
      </c>
      <c r="X11677">
        <v>2.0764419740000002</v>
      </c>
      <c r="Y11677">
        <v>2.0764419740000002</v>
      </c>
    </row>
    <row r="11678" spans="1:25" x14ac:dyDescent="0.3">
      <c r="A11678" s="2">
        <v>45985</v>
      </c>
      <c r="B11678" t="s">
        <v>15</v>
      </c>
      <c r="C11678">
        <v>1492</v>
      </c>
      <c r="D11678">
        <v>17</v>
      </c>
      <c r="E11678">
        <v>3.5720000000000001</v>
      </c>
      <c r="F11678">
        <v>1.139</v>
      </c>
      <c r="G11678">
        <v>60.72</v>
      </c>
      <c r="H11678">
        <v>60.72</v>
      </c>
      <c r="I11678" t="s">
        <v>149</v>
      </c>
      <c r="J11678">
        <v>5</v>
      </c>
      <c r="K11678">
        <v>6</v>
      </c>
      <c r="L11678">
        <v>6</v>
      </c>
      <c r="M11678">
        <v>6</v>
      </c>
      <c r="N11678">
        <v>5</v>
      </c>
      <c r="O11678">
        <v>6</v>
      </c>
      <c r="P11678">
        <v>6</v>
      </c>
      <c r="Q11678">
        <v>6</v>
      </c>
      <c r="R11678">
        <v>160.6</v>
      </c>
      <c r="S11678">
        <v>180.09</v>
      </c>
      <c r="T11678">
        <v>180.09</v>
      </c>
      <c r="U11678">
        <v>180.09</v>
      </c>
      <c r="V11678">
        <v>33.716475099999997</v>
      </c>
      <c r="W11678">
        <v>33.716475099999997</v>
      </c>
      <c r="X11678">
        <v>2.9659090909999999</v>
      </c>
      <c r="Y11678">
        <v>2.9659090909999999</v>
      </c>
    </row>
    <row r="11679" spans="1:25" x14ac:dyDescent="0.3">
      <c r="A11679" s="2">
        <v>45985</v>
      </c>
      <c r="B11679" t="s">
        <v>24</v>
      </c>
      <c r="C11679">
        <v>4617</v>
      </c>
      <c r="D11679">
        <v>17</v>
      </c>
      <c r="E11679">
        <v>2.319</v>
      </c>
      <c r="F11679">
        <v>0.36799999999999999</v>
      </c>
      <c r="G11679">
        <v>39.42</v>
      </c>
      <c r="H11679">
        <v>39.42</v>
      </c>
      <c r="I11679" t="s">
        <v>149</v>
      </c>
      <c r="J11679">
        <v>1</v>
      </c>
      <c r="K11679">
        <v>1</v>
      </c>
      <c r="L11679">
        <v>1</v>
      </c>
      <c r="M11679">
        <v>1</v>
      </c>
      <c r="N11679">
        <v>1</v>
      </c>
      <c r="O11679">
        <v>1</v>
      </c>
      <c r="P11679">
        <v>1</v>
      </c>
      <c r="Q11679">
        <v>1</v>
      </c>
      <c r="R11679">
        <v>15.98</v>
      </c>
      <c r="S11679">
        <v>15.98</v>
      </c>
      <c r="T11679">
        <v>15.98</v>
      </c>
      <c r="U11679">
        <v>15.98</v>
      </c>
      <c r="V11679">
        <v>246.6833542</v>
      </c>
      <c r="W11679">
        <v>246.6833542</v>
      </c>
      <c r="X11679">
        <v>0.40537798069999997</v>
      </c>
      <c r="Y11679">
        <v>0.40537798069999997</v>
      </c>
    </row>
    <row r="11680" spans="1:25" x14ac:dyDescent="0.3">
      <c r="A11680" s="2">
        <v>45985</v>
      </c>
      <c r="B11680" t="s">
        <v>108</v>
      </c>
      <c r="C11680">
        <v>259</v>
      </c>
      <c r="D11680">
        <v>2</v>
      </c>
      <c r="E11680">
        <v>13.13</v>
      </c>
      <c r="F11680">
        <v>0.77200000000000002</v>
      </c>
      <c r="G11680">
        <v>26.26</v>
      </c>
      <c r="H11680">
        <v>26.26</v>
      </c>
      <c r="I11680" t="s">
        <v>149</v>
      </c>
      <c r="J11680">
        <v>4</v>
      </c>
      <c r="K11680">
        <v>4</v>
      </c>
      <c r="L11680">
        <v>4</v>
      </c>
      <c r="M11680">
        <v>4</v>
      </c>
      <c r="N11680">
        <v>6</v>
      </c>
      <c r="O11680">
        <v>6</v>
      </c>
      <c r="P11680">
        <v>6</v>
      </c>
      <c r="Q11680">
        <v>6</v>
      </c>
      <c r="R11680">
        <v>566.94000000000005</v>
      </c>
      <c r="S11680">
        <v>566.94000000000005</v>
      </c>
      <c r="T11680">
        <v>566.94000000000005</v>
      </c>
      <c r="U11680">
        <v>566.94000000000005</v>
      </c>
      <c r="V11680">
        <v>4.6318834439999996</v>
      </c>
      <c r="W11680">
        <v>4.6318834439999996</v>
      </c>
      <c r="X11680">
        <v>21.58948972</v>
      </c>
      <c r="Y11680">
        <v>21.58948972</v>
      </c>
    </row>
    <row r="11681" spans="1:25" x14ac:dyDescent="0.3">
      <c r="A11681" s="2">
        <v>45985</v>
      </c>
      <c r="B11681" t="s">
        <v>62</v>
      </c>
      <c r="C11681">
        <v>419</v>
      </c>
      <c r="D11681">
        <v>3</v>
      </c>
      <c r="E11681">
        <v>1.9770000000000001</v>
      </c>
      <c r="F11681">
        <v>0.71599999999999997</v>
      </c>
      <c r="G11681">
        <v>5.93</v>
      </c>
      <c r="H11681">
        <v>5.93</v>
      </c>
      <c r="I11681" t="s">
        <v>149</v>
      </c>
      <c r="J11681">
        <v>1</v>
      </c>
      <c r="K11681">
        <v>1</v>
      </c>
      <c r="L11681">
        <v>1</v>
      </c>
      <c r="M11681">
        <v>1</v>
      </c>
      <c r="N11681">
        <v>1</v>
      </c>
      <c r="O11681">
        <v>1</v>
      </c>
      <c r="P11681">
        <v>1</v>
      </c>
      <c r="Q11681">
        <v>1</v>
      </c>
      <c r="R11681">
        <v>36.49</v>
      </c>
      <c r="S11681">
        <v>36.49</v>
      </c>
      <c r="T11681">
        <v>36.49</v>
      </c>
      <c r="U11681">
        <v>36.49</v>
      </c>
      <c r="V11681">
        <v>16.25102768</v>
      </c>
      <c r="W11681">
        <v>16.25102768</v>
      </c>
      <c r="X11681">
        <v>6.1534569980000002</v>
      </c>
      <c r="Y11681">
        <v>6.1534569980000002</v>
      </c>
    </row>
    <row r="11682" spans="1:25" x14ac:dyDescent="0.3">
      <c r="A11682" s="2">
        <v>45985</v>
      </c>
      <c r="B11682" t="s">
        <v>80</v>
      </c>
      <c r="C11682">
        <v>399</v>
      </c>
      <c r="D11682">
        <v>0</v>
      </c>
      <c r="F11682">
        <v>0</v>
      </c>
      <c r="G11682">
        <v>0</v>
      </c>
      <c r="H11682">
        <v>0</v>
      </c>
      <c r="I11682" t="s">
        <v>149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</row>
    <row r="11683" spans="1:25" x14ac:dyDescent="0.3">
      <c r="A11683" s="2">
        <v>45985</v>
      </c>
      <c r="B11683" t="s">
        <v>38</v>
      </c>
      <c r="C11683">
        <v>581</v>
      </c>
      <c r="D11683">
        <v>3</v>
      </c>
      <c r="E11683">
        <v>2.66</v>
      </c>
      <c r="F11683">
        <v>0.51600000000000001</v>
      </c>
      <c r="G11683">
        <v>7.98</v>
      </c>
      <c r="H11683">
        <v>7.98</v>
      </c>
      <c r="I11683" t="s">
        <v>149</v>
      </c>
      <c r="J11683">
        <v>1</v>
      </c>
      <c r="K11683">
        <v>1</v>
      </c>
      <c r="L11683">
        <v>1</v>
      </c>
      <c r="M11683">
        <v>1</v>
      </c>
      <c r="N11683">
        <v>1</v>
      </c>
      <c r="O11683">
        <v>1</v>
      </c>
      <c r="P11683">
        <v>1</v>
      </c>
      <c r="Q11683">
        <v>1</v>
      </c>
      <c r="R11683">
        <v>20.9</v>
      </c>
      <c r="S11683">
        <v>20.9</v>
      </c>
      <c r="T11683">
        <v>20.9</v>
      </c>
      <c r="U11683">
        <v>20.9</v>
      </c>
      <c r="V11683">
        <v>38.18181818</v>
      </c>
      <c r="W11683">
        <v>38.18181818</v>
      </c>
      <c r="X11683">
        <v>2.6190476189999998</v>
      </c>
      <c r="Y11683">
        <v>2.6190476189999998</v>
      </c>
    </row>
    <row r="11684" spans="1:25" x14ac:dyDescent="0.3">
      <c r="A11684" s="2">
        <v>45985</v>
      </c>
      <c r="B11684" t="s">
        <v>84</v>
      </c>
      <c r="C11684">
        <v>298</v>
      </c>
      <c r="D11684">
        <v>2</v>
      </c>
      <c r="E11684">
        <v>4.585</v>
      </c>
      <c r="F11684">
        <v>0.67100000000000004</v>
      </c>
      <c r="G11684">
        <v>9.17</v>
      </c>
      <c r="H11684">
        <v>9.17</v>
      </c>
      <c r="I11684" t="s">
        <v>149</v>
      </c>
      <c r="J11684">
        <v>1</v>
      </c>
      <c r="K11684">
        <v>1</v>
      </c>
      <c r="L11684">
        <v>1</v>
      </c>
      <c r="M11684">
        <v>1</v>
      </c>
      <c r="N11684">
        <v>1</v>
      </c>
      <c r="O11684">
        <v>1</v>
      </c>
      <c r="P11684">
        <v>1</v>
      </c>
      <c r="Q11684">
        <v>1</v>
      </c>
      <c r="R11684">
        <v>34.49</v>
      </c>
      <c r="S11684">
        <v>34.49</v>
      </c>
      <c r="T11684">
        <v>34.49</v>
      </c>
      <c r="U11684">
        <v>34.49</v>
      </c>
      <c r="V11684">
        <v>26.587416640000001</v>
      </c>
      <c r="W11684">
        <v>26.587416640000001</v>
      </c>
      <c r="X11684">
        <v>3.7611777540000002</v>
      </c>
      <c r="Y11684">
        <v>3.7611777540000002</v>
      </c>
    </row>
    <row r="11685" spans="1:25" x14ac:dyDescent="0.3">
      <c r="A11685" s="2">
        <v>45985</v>
      </c>
      <c r="B11685" t="s">
        <v>42</v>
      </c>
      <c r="C11685">
        <v>154</v>
      </c>
      <c r="D11685">
        <v>1</v>
      </c>
      <c r="E11685">
        <v>3.05</v>
      </c>
      <c r="F11685">
        <v>0.64900000000000002</v>
      </c>
      <c r="G11685">
        <v>3.05</v>
      </c>
      <c r="H11685">
        <v>3.05</v>
      </c>
      <c r="I11685" t="s">
        <v>149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X11685">
        <v>0</v>
      </c>
      <c r="Y11685">
        <v>0</v>
      </c>
    </row>
    <row r="11686" spans="1:25" x14ac:dyDescent="0.3">
      <c r="A11686" s="2">
        <v>45985</v>
      </c>
      <c r="B11686" t="s">
        <v>11</v>
      </c>
      <c r="C11686">
        <v>300</v>
      </c>
      <c r="D11686">
        <v>0</v>
      </c>
      <c r="F11686">
        <v>0</v>
      </c>
      <c r="G11686">
        <v>0</v>
      </c>
      <c r="H11686">
        <v>0</v>
      </c>
      <c r="I11686" t="s">
        <v>149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</row>
    <row r="11687" spans="1:25" x14ac:dyDescent="0.3">
      <c r="A11687" s="2">
        <v>45985</v>
      </c>
      <c r="B11687" t="s">
        <v>102</v>
      </c>
      <c r="C11687">
        <v>260</v>
      </c>
      <c r="D11687">
        <v>1</v>
      </c>
      <c r="E11687">
        <v>2.1800000000000002</v>
      </c>
      <c r="F11687">
        <v>0.38500000000000001</v>
      </c>
      <c r="G11687">
        <v>2.1800000000000002</v>
      </c>
      <c r="H11687">
        <v>2.1800000000000002</v>
      </c>
      <c r="I11687" t="s">
        <v>149</v>
      </c>
      <c r="J11687">
        <v>1</v>
      </c>
      <c r="K11687">
        <v>1</v>
      </c>
      <c r="L11687">
        <v>1</v>
      </c>
      <c r="M11687">
        <v>1</v>
      </c>
      <c r="N11687">
        <v>4</v>
      </c>
      <c r="O11687">
        <v>4</v>
      </c>
      <c r="P11687">
        <v>4</v>
      </c>
      <c r="Q11687">
        <v>4</v>
      </c>
      <c r="R11687">
        <v>131.6</v>
      </c>
      <c r="S11687">
        <v>131.6</v>
      </c>
      <c r="T11687">
        <v>131.6</v>
      </c>
      <c r="U11687">
        <v>131.6</v>
      </c>
      <c r="V11687">
        <v>1.6565349540000001</v>
      </c>
      <c r="W11687">
        <v>1.6565349540000001</v>
      </c>
      <c r="X11687">
        <v>60.366972480000001</v>
      </c>
      <c r="Y11687">
        <v>60.366972480000001</v>
      </c>
    </row>
    <row r="11688" spans="1:25" x14ac:dyDescent="0.3">
      <c r="A11688" s="2">
        <v>45985</v>
      </c>
      <c r="B11688" t="s">
        <v>98</v>
      </c>
      <c r="C11688">
        <v>1443</v>
      </c>
      <c r="D11688">
        <v>11</v>
      </c>
      <c r="E11688">
        <v>2.633</v>
      </c>
      <c r="F11688">
        <v>0.76200000000000001</v>
      </c>
      <c r="G11688">
        <v>28.96</v>
      </c>
      <c r="H11688">
        <v>28.96</v>
      </c>
      <c r="I11688" t="s">
        <v>149</v>
      </c>
      <c r="J11688">
        <v>4</v>
      </c>
      <c r="K11688">
        <v>4</v>
      </c>
      <c r="L11688">
        <v>5</v>
      </c>
      <c r="M11688">
        <v>5</v>
      </c>
      <c r="N11688">
        <v>4</v>
      </c>
      <c r="O11688">
        <v>4</v>
      </c>
      <c r="P11688">
        <v>5</v>
      </c>
      <c r="Q11688">
        <v>5</v>
      </c>
      <c r="R11688">
        <v>49.35</v>
      </c>
      <c r="S11688">
        <v>49.35</v>
      </c>
      <c r="T11688">
        <v>83.84</v>
      </c>
      <c r="U11688">
        <v>83.84</v>
      </c>
      <c r="V11688">
        <v>58.682877410000003</v>
      </c>
      <c r="W11688">
        <v>34.541984730000003</v>
      </c>
      <c r="X11688">
        <v>1.7040745859999999</v>
      </c>
      <c r="Y11688">
        <v>2.8950276239999999</v>
      </c>
    </row>
    <row r="11689" spans="1:25" x14ac:dyDescent="0.3">
      <c r="A11689" s="2">
        <v>45985</v>
      </c>
      <c r="B11689" t="s">
        <v>104</v>
      </c>
      <c r="C11689">
        <v>365</v>
      </c>
      <c r="D11689">
        <v>4</v>
      </c>
      <c r="E11689">
        <v>2.1880000000000002</v>
      </c>
      <c r="F11689">
        <v>1.0960000000000001</v>
      </c>
      <c r="G11689">
        <v>8.75</v>
      </c>
      <c r="H11689">
        <v>8.75</v>
      </c>
      <c r="I11689" t="s">
        <v>149</v>
      </c>
      <c r="J11689">
        <v>1</v>
      </c>
      <c r="K11689">
        <v>1</v>
      </c>
      <c r="L11689">
        <v>1</v>
      </c>
      <c r="M11689">
        <v>1</v>
      </c>
      <c r="N11689">
        <v>1</v>
      </c>
      <c r="O11689">
        <v>1</v>
      </c>
      <c r="P11689">
        <v>1</v>
      </c>
      <c r="Q11689">
        <v>1</v>
      </c>
      <c r="R11689">
        <v>10.9</v>
      </c>
      <c r="S11689">
        <v>10.9</v>
      </c>
      <c r="T11689">
        <v>10.9</v>
      </c>
      <c r="U11689">
        <v>10.9</v>
      </c>
      <c r="V11689">
        <v>80.275229359999997</v>
      </c>
      <c r="W11689">
        <v>80.275229359999997</v>
      </c>
      <c r="X11689">
        <v>1.2457142859999999</v>
      </c>
      <c r="Y11689">
        <v>1.2457142859999999</v>
      </c>
    </row>
    <row r="11690" spans="1:25" x14ac:dyDescent="0.3">
      <c r="A11690" s="2">
        <v>45985</v>
      </c>
      <c r="B11690" t="s">
        <v>100</v>
      </c>
      <c r="C11690">
        <v>1065</v>
      </c>
      <c r="D11690">
        <v>4</v>
      </c>
      <c r="E11690">
        <v>1.96</v>
      </c>
      <c r="F11690">
        <v>0.376</v>
      </c>
      <c r="G11690">
        <v>7.84</v>
      </c>
      <c r="H11690">
        <v>7.84</v>
      </c>
      <c r="I11690" t="s">
        <v>149</v>
      </c>
      <c r="J11690">
        <v>1</v>
      </c>
      <c r="K11690">
        <v>1</v>
      </c>
      <c r="L11690">
        <v>1</v>
      </c>
      <c r="M11690">
        <v>1</v>
      </c>
      <c r="N11690">
        <v>1</v>
      </c>
      <c r="O11690">
        <v>1</v>
      </c>
      <c r="P11690">
        <v>1</v>
      </c>
      <c r="Q11690">
        <v>1</v>
      </c>
      <c r="R11690">
        <v>11.49</v>
      </c>
      <c r="S11690">
        <v>11.49</v>
      </c>
      <c r="T11690">
        <v>11.49</v>
      </c>
      <c r="U11690">
        <v>11.49</v>
      </c>
      <c r="V11690">
        <v>68.233246300000005</v>
      </c>
      <c r="W11690">
        <v>68.233246300000005</v>
      </c>
      <c r="X11690">
        <v>1.465561224</v>
      </c>
      <c r="Y11690">
        <v>1.465561224</v>
      </c>
    </row>
    <row r="11691" spans="1:25" x14ac:dyDescent="0.3">
      <c r="A11691" s="2">
        <v>45985</v>
      </c>
      <c r="B11691" t="s">
        <v>38</v>
      </c>
      <c r="C11691">
        <v>18</v>
      </c>
      <c r="D11691">
        <v>3</v>
      </c>
      <c r="E11691">
        <v>2.0670000000000002</v>
      </c>
      <c r="F11691">
        <v>16.667000000000002</v>
      </c>
      <c r="G11691">
        <v>6.2</v>
      </c>
      <c r="H11691">
        <v>6.2</v>
      </c>
      <c r="I11691" t="s">
        <v>149</v>
      </c>
      <c r="J11691">
        <v>2</v>
      </c>
      <c r="K11691">
        <v>2</v>
      </c>
      <c r="L11691">
        <v>2</v>
      </c>
      <c r="M11691">
        <v>2</v>
      </c>
      <c r="N11691">
        <v>2</v>
      </c>
      <c r="O11691">
        <v>2</v>
      </c>
      <c r="P11691">
        <v>2</v>
      </c>
      <c r="Q11691">
        <v>2</v>
      </c>
      <c r="R11691">
        <v>61.86</v>
      </c>
      <c r="S11691">
        <v>61.86</v>
      </c>
      <c r="T11691">
        <v>61.86</v>
      </c>
      <c r="U11691">
        <v>61.86</v>
      </c>
      <c r="V11691">
        <v>10.02263175</v>
      </c>
      <c r="W11691">
        <v>10.02263175</v>
      </c>
      <c r="X11691">
        <v>9.9774193550000003</v>
      </c>
      <c r="Y11691">
        <v>9.9774193550000003</v>
      </c>
    </row>
    <row r="11692" spans="1:25" x14ac:dyDescent="0.3">
      <c r="A11692" s="2">
        <v>45985</v>
      </c>
      <c r="B11692" t="s">
        <v>42</v>
      </c>
      <c r="C11692">
        <v>53</v>
      </c>
      <c r="D11692">
        <v>0</v>
      </c>
      <c r="F11692">
        <v>0</v>
      </c>
      <c r="G11692">
        <v>0</v>
      </c>
      <c r="H11692">
        <v>0</v>
      </c>
      <c r="I11692" t="s">
        <v>149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</row>
    <row r="11693" spans="1:25" x14ac:dyDescent="0.3">
      <c r="A11693" s="2">
        <v>45985</v>
      </c>
      <c r="B11693" t="s">
        <v>50</v>
      </c>
      <c r="C11693">
        <v>0</v>
      </c>
      <c r="D11693">
        <v>0</v>
      </c>
      <c r="G11693">
        <v>0</v>
      </c>
      <c r="H11693">
        <v>0</v>
      </c>
      <c r="I11693" t="s">
        <v>149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</row>
    <row r="11694" spans="1:25" x14ac:dyDescent="0.3">
      <c r="A11694" s="2">
        <v>45985</v>
      </c>
      <c r="B11694" t="s">
        <v>72</v>
      </c>
      <c r="C11694">
        <v>1729</v>
      </c>
      <c r="D11694">
        <v>9</v>
      </c>
      <c r="E11694">
        <v>4.577</v>
      </c>
      <c r="F11694">
        <v>0.52100000000000002</v>
      </c>
      <c r="G11694">
        <v>41.19</v>
      </c>
      <c r="H11694">
        <v>41.19</v>
      </c>
      <c r="I11694" t="s">
        <v>149</v>
      </c>
      <c r="J11694">
        <v>5</v>
      </c>
      <c r="K11694">
        <v>5</v>
      </c>
      <c r="L11694">
        <v>5</v>
      </c>
      <c r="M11694">
        <v>5</v>
      </c>
      <c r="N11694">
        <v>10</v>
      </c>
      <c r="O11694">
        <v>10</v>
      </c>
      <c r="P11694">
        <v>10</v>
      </c>
      <c r="Q11694">
        <v>10</v>
      </c>
      <c r="R11694">
        <v>356.8</v>
      </c>
      <c r="S11694">
        <v>356.8</v>
      </c>
      <c r="T11694">
        <v>356.8</v>
      </c>
      <c r="U11694">
        <v>356.8</v>
      </c>
      <c r="V11694">
        <v>11.54428251</v>
      </c>
      <c r="W11694">
        <v>11.54428251</v>
      </c>
      <c r="X11694">
        <v>8.6622966740000003</v>
      </c>
      <c r="Y11694">
        <v>8.6622966740000003</v>
      </c>
    </row>
    <row r="11695" spans="1:25" x14ac:dyDescent="0.3">
      <c r="A11695" s="2">
        <v>45985</v>
      </c>
      <c r="B11695" t="s">
        <v>84</v>
      </c>
      <c r="C11695">
        <v>1</v>
      </c>
      <c r="D11695">
        <v>0</v>
      </c>
      <c r="F11695">
        <v>0</v>
      </c>
      <c r="G11695">
        <v>0</v>
      </c>
      <c r="H11695">
        <v>0</v>
      </c>
      <c r="I11695" t="s">
        <v>149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</row>
    <row r="11696" spans="1:25" x14ac:dyDescent="0.3">
      <c r="A11696" s="2">
        <v>45985</v>
      </c>
      <c r="B11696" t="s">
        <v>68</v>
      </c>
      <c r="C11696">
        <v>1060</v>
      </c>
      <c r="D11696">
        <v>10</v>
      </c>
      <c r="E11696">
        <v>3.9980000000000002</v>
      </c>
      <c r="F11696">
        <v>0.94299999999999995</v>
      </c>
      <c r="G11696">
        <v>39.979999999999997</v>
      </c>
      <c r="H11696">
        <v>39.979999999999997</v>
      </c>
      <c r="I11696" t="s">
        <v>149</v>
      </c>
      <c r="J11696">
        <v>3</v>
      </c>
      <c r="K11696">
        <v>3</v>
      </c>
      <c r="L11696">
        <v>3</v>
      </c>
      <c r="M11696">
        <v>3</v>
      </c>
      <c r="N11696">
        <v>4</v>
      </c>
      <c r="O11696">
        <v>4</v>
      </c>
      <c r="P11696">
        <v>4</v>
      </c>
      <c r="Q11696">
        <v>4</v>
      </c>
      <c r="R11696">
        <v>109.96</v>
      </c>
      <c r="S11696">
        <v>109.96</v>
      </c>
      <c r="T11696">
        <v>109.96</v>
      </c>
      <c r="U11696">
        <v>109.96</v>
      </c>
      <c r="V11696">
        <v>36.35867588</v>
      </c>
      <c r="W11696">
        <v>36.35867588</v>
      </c>
      <c r="X11696">
        <v>2.750375188</v>
      </c>
      <c r="Y11696">
        <v>2.750375188</v>
      </c>
    </row>
    <row r="11697" spans="1:25" x14ac:dyDescent="0.3">
      <c r="A11697" s="2">
        <v>45985</v>
      </c>
      <c r="B11697" t="s">
        <v>64</v>
      </c>
      <c r="C11697">
        <v>495</v>
      </c>
      <c r="D11697">
        <v>1</v>
      </c>
      <c r="E11697">
        <v>4.17</v>
      </c>
      <c r="F11697">
        <v>0.20200000000000001</v>
      </c>
      <c r="G11697">
        <v>4.17</v>
      </c>
      <c r="H11697">
        <v>4.17</v>
      </c>
      <c r="I11697" t="s">
        <v>149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X11697">
        <v>0</v>
      </c>
      <c r="Y11697">
        <v>0</v>
      </c>
    </row>
    <row r="11698" spans="1:25" x14ac:dyDescent="0.3">
      <c r="A11698" s="2">
        <v>45985</v>
      </c>
      <c r="B11698" t="s">
        <v>26</v>
      </c>
      <c r="C11698">
        <v>564</v>
      </c>
      <c r="D11698">
        <v>2</v>
      </c>
      <c r="E11698">
        <v>2.2949999999999999</v>
      </c>
      <c r="F11698">
        <v>0.35499999999999998</v>
      </c>
      <c r="G11698">
        <v>4.59</v>
      </c>
      <c r="H11698">
        <v>4.59</v>
      </c>
      <c r="I11698" t="s">
        <v>149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X11698">
        <v>0</v>
      </c>
      <c r="Y11698">
        <v>0</v>
      </c>
    </row>
    <row r="11699" spans="1:25" x14ac:dyDescent="0.3">
      <c r="A11699" s="2">
        <v>45985</v>
      </c>
      <c r="B11699" t="s">
        <v>15</v>
      </c>
      <c r="C11699">
        <v>121</v>
      </c>
      <c r="D11699">
        <v>0</v>
      </c>
      <c r="F11699">
        <v>0</v>
      </c>
      <c r="G11699">
        <v>0</v>
      </c>
      <c r="H11699">
        <v>0</v>
      </c>
      <c r="I11699" t="s">
        <v>149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</row>
    <row r="11700" spans="1:25" x14ac:dyDescent="0.3">
      <c r="A11700" s="2">
        <v>45985</v>
      </c>
      <c r="B11700" t="s">
        <v>36</v>
      </c>
      <c r="C11700">
        <v>49</v>
      </c>
      <c r="D11700">
        <v>0</v>
      </c>
      <c r="F11700">
        <v>0</v>
      </c>
      <c r="G11700">
        <v>0</v>
      </c>
      <c r="H11700">
        <v>0</v>
      </c>
      <c r="I11700" t="s">
        <v>149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</row>
    <row r="11701" spans="1:25" x14ac:dyDescent="0.3">
      <c r="A11701" s="2">
        <v>45985</v>
      </c>
      <c r="B11701" t="s">
        <v>78</v>
      </c>
      <c r="C11701">
        <v>508</v>
      </c>
      <c r="D11701">
        <v>0</v>
      </c>
      <c r="F11701">
        <v>0</v>
      </c>
      <c r="G11701">
        <v>0</v>
      </c>
      <c r="H11701">
        <v>0</v>
      </c>
      <c r="I11701" t="s">
        <v>149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</row>
    <row r="11702" spans="1:25" x14ac:dyDescent="0.3">
      <c r="A11702" s="2">
        <v>45985</v>
      </c>
      <c r="B11702" t="s">
        <v>21</v>
      </c>
      <c r="C11702">
        <v>826</v>
      </c>
      <c r="D11702">
        <v>11</v>
      </c>
      <c r="E11702">
        <v>2.2839999999999998</v>
      </c>
      <c r="F11702">
        <v>1.3320000000000001</v>
      </c>
      <c r="G11702">
        <v>25.12</v>
      </c>
      <c r="H11702">
        <v>25.12</v>
      </c>
      <c r="I11702" t="s">
        <v>149</v>
      </c>
      <c r="J11702">
        <v>1</v>
      </c>
      <c r="K11702">
        <v>2</v>
      </c>
      <c r="L11702">
        <v>2</v>
      </c>
      <c r="M11702">
        <v>2</v>
      </c>
      <c r="N11702">
        <v>1</v>
      </c>
      <c r="O11702">
        <v>2</v>
      </c>
      <c r="P11702">
        <v>2</v>
      </c>
      <c r="Q11702">
        <v>2</v>
      </c>
      <c r="R11702">
        <v>23.9</v>
      </c>
      <c r="S11702">
        <v>48.78</v>
      </c>
      <c r="T11702">
        <v>48.78</v>
      </c>
      <c r="U11702">
        <v>48.78</v>
      </c>
      <c r="V11702">
        <v>51.49651497</v>
      </c>
      <c r="W11702">
        <v>51.49651497</v>
      </c>
      <c r="X11702">
        <v>1.9418789809999999</v>
      </c>
      <c r="Y11702">
        <v>1.9418789809999999</v>
      </c>
    </row>
    <row r="11703" spans="1:25" x14ac:dyDescent="0.3">
      <c r="A11703" s="2">
        <v>45985</v>
      </c>
      <c r="B11703" t="s">
        <v>94</v>
      </c>
      <c r="C11703">
        <v>186</v>
      </c>
      <c r="D11703">
        <v>2</v>
      </c>
      <c r="E11703">
        <v>4.09</v>
      </c>
      <c r="F11703">
        <v>1.075</v>
      </c>
      <c r="G11703">
        <v>8.18</v>
      </c>
      <c r="H11703">
        <v>8.18</v>
      </c>
      <c r="I11703" t="s">
        <v>149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X11703">
        <v>0</v>
      </c>
      <c r="Y11703">
        <v>0</v>
      </c>
    </row>
    <row r="11704" spans="1:25" x14ac:dyDescent="0.3">
      <c r="A11704" s="2">
        <v>45985</v>
      </c>
      <c r="B11704" t="s">
        <v>17</v>
      </c>
      <c r="C11704">
        <v>26</v>
      </c>
      <c r="D11704">
        <v>1</v>
      </c>
      <c r="E11704">
        <v>2.0099999999999998</v>
      </c>
      <c r="F11704">
        <v>3.8460000000000001</v>
      </c>
      <c r="G11704">
        <v>2.0099999999999998</v>
      </c>
      <c r="H11704">
        <v>2.0099999999999998</v>
      </c>
      <c r="I11704" t="s">
        <v>149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X11704">
        <v>0</v>
      </c>
      <c r="Y11704">
        <v>0</v>
      </c>
    </row>
    <row r="11705" spans="1:25" x14ac:dyDescent="0.3">
      <c r="A11705" s="2">
        <v>45985</v>
      </c>
      <c r="B11705" t="s">
        <v>17</v>
      </c>
      <c r="C11705">
        <v>56</v>
      </c>
      <c r="D11705">
        <v>0</v>
      </c>
      <c r="F11705">
        <v>0</v>
      </c>
      <c r="G11705">
        <v>0</v>
      </c>
      <c r="H11705">
        <v>0</v>
      </c>
      <c r="I11705" t="s">
        <v>149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</row>
    <row r="11706" spans="1:25" x14ac:dyDescent="0.3">
      <c r="A11706" s="2">
        <v>45985</v>
      </c>
      <c r="B11706" t="s">
        <v>17</v>
      </c>
      <c r="C11706">
        <v>64</v>
      </c>
      <c r="D11706">
        <v>0</v>
      </c>
      <c r="F11706">
        <v>0</v>
      </c>
      <c r="G11706">
        <v>0</v>
      </c>
      <c r="H11706">
        <v>0</v>
      </c>
      <c r="I11706" t="s">
        <v>149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</row>
    <row r="11707" spans="1:25" x14ac:dyDescent="0.3">
      <c r="A11707" s="2">
        <v>45985</v>
      </c>
      <c r="B11707" t="s">
        <v>17</v>
      </c>
      <c r="C11707">
        <v>31</v>
      </c>
      <c r="D11707">
        <v>3</v>
      </c>
      <c r="E11707">
        <v>0.59</v>
      </c>
      <c r="F11707">
        <v>9.6769999999999996</v>
      </c>
      <c r="G11707">
        <v>1.77</v>
      </c>
      <c r="H11707">
        <v>1.77</v>
      </c>
      <c r="I11707" t="s">
        <v>149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X11707">
        <v>0</v>
      </c>
      <c r="Y11707">
        <v>0</v>
      </c>
    </row>
    <row r="11708" spans="1:25" x14ac:dyDescent="0.3">
      <c r="A11708" s="2">
        <v>45985</v>
      </c>
      <c r="B11708" t="s">
        <v>52</v>
      </c>
      <c r="C11708">
        <v>1790</v>
      </c>
      <c r="D11708">
        <v>18</v>
      </c>
      <c r="E11708">
        <v>0.70199999999999996</v>
      </c>
      <c r="F11708">
        <v>1.006</v>
      </c>
      <c r="G11708">
        <v>12.64</v>
      </c>
      <c r="H11708">
        <v>12.64</v>
      </c>
      <c r="I11708" t="s">
        <v>149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X11708">
        <v>0</v>
      </c>
      <c r="Y11708">
        <v>0</v>
      </c>
    </row>
    <row r="11709" spans="1:25" x14ac:dyDescent="0.3">
      <c r="A11709" s="2">
        <v>45985</v>
      </c>
      <c r="B11709" t="s">
        <v>52</v>
      </c>
      <c r="C11709">
        <v>1728</v>
      </c>
      <c r="D11709">
        <v>18</v>
      </c>
      <c r="E11709">
        <v>0.56599999999999995</v>
      </c>
      <c r="F11709">
        <v>1.042</v>
      </c>
      <c r="G11709">
        <v>10.18</v>
      </c>
      <c r="H11709">
        <v>10.18</v>
      </c>
      <c r="I11709" t="s">
        <v>149</v>
      </c>
      <c r="J11709">
        <v>2</v>
      </c>
      <c r="K11709">
        <v>2</v>
      </c>
      <c r="L11709">
        <v>2</v>
      </c>
      <c r="M11709">
        <v>2</v>
      </c>
      <c r="N11709">
        <v>2</v>
      </c>
      <c r="O11709">
        <v>2</v>
      </c>
      <c r="P11709">
        <v>2</v>
      </c>
      <c r="Q11709">
        <v>2</v>
      </c>
      <c r="R11709">
        <v>25.37</v>
      </c>
      <c r="S11709">
        <v>25.37</v>
      </c>
      <c r="T11709">
        <v>25.37</v>
      </c>
      <c r="U11709">
        <v>25.37</v>
      </c>
      <c r="V11709">
        <v>40.126133230000001</v>
      </c>
      <c r="W11709">
        <v>40.126133230000001</v>
      </c>
      <c r="X11709">
        <v>2.492141454</v>
      </c>
      <c r="Y11709">
        <v>2.492141454</v>
      </c>
    </row>
    <row r="11710" spans="1:25" x14ac:dyDescent="0.3">
      <c r="A11710" s="2">
        <v>45985</v>
      </c>
      <c r="B11710" t="s">
        <v>52</v>
      </c>
      <c r="C11710">
        <v>807</v>
      </c>
      <c r="D11710">
        <v>19</v>
      </c>
      <c r="E11710">
        <v>0.496</v>
      </c>
      <c r="F11710">
        <v>2.3540000000000001</v>
      </c>
      <c r="G11710">
        <v>9.43</v>
      </c>
      <c r="H11710">
        <v>9.43</v>
      </c>
      <c r="I11710" t="s">
        <v>149</v>
      </c>
      <c r="J11710">
        <v>3</v>
      </c>
      <c r="K11710">
        <v>3</v>
      </c>
      <c r="L11710">
        <v>3</v>
      </c>
      <c r="M11710">
        <v>3</v>
      </c>
      <c r="N11710">
        <v>3</v>
      </c>
      <c r="O11710">
        <v>3</v>
      </c>
      <c r="P11710">
        <v>3</v>
      </c>
      <c r="Q11710">
        <v>3</v>
      </c>
      <c r="R11710">
        <v>39.25</v>
      </c>
      <c r="S11710">
        <v>39.25</v>
      </c>
      <c r="T11710">
        <v>39.25</v>
      </c>
      <c r="U11710">
        <v>39.25</v>
      </c>
      <c r="V11710">
        <v>24.025477710000001</v>
      </c>
      <c r="W11710">
        <v>24.025477710000001</v>
      </c>
      <c r="X11710">
        <v>4.1622481440000003</v>
      </c>
      <c r="Y11710">
        <v>4.1622481440000003</v>
      </c>
    </row>
    <row r="11711" spans="1:25" x14ac:dyDescent="0.3">
      <c r="A11711" s="2">
        <v>45985</v>
      </c>
      <c r="B11711" t="s">
        <v>52</v>
      </c>
      <c r="C11711">
        <v>4187</v>
      </c>
      <c r="D11711">
        <v>45</v>
      </c>
      <c r="E11711">
        <v>0.35599999999999998</v>
      </c>
      <c r="F11711">
        <v>1.075</v>
      </c>
      <c r="G11711">
        <v>16.04</v>
      </c>
      <c r="H11711">
        <v>16.04</v>
      </c>
      <c r="I11711" t="s">
        <v>149</v>
      </c>
      <c r="J11711">
        <v>3</v>
      </c>
      <c r="K11711">
        <v>3</v>
      </c>
      <c r="L11711">
        <v>3</v>
      </c>
      <c r="M11711">
        <v>3</v>
      </c>
      <c r="N11711">
        <v>3</v>
      </c>
      <c r="O11711">
        <v>3</v>
      </c>
      <c r="P11711">
        <v>3</v>
      </c>
      <c r="Q11711">
        <v>3</v>
      </c>
      <c r="R11711">
        <v>39.25</v>
      </c>
      <c r="S11711">
        <v>39.25</v>
      </c>
      <c r="T11711">
        <v>39.25</v>
      </c>
      <c r="U11711">
        <v>39.25</v>
      </c>
      <c r="V11711">
        <v>40.866242040000003</v>
      </c>
      <c r="W11711">
        <v>40.866242040000003</v>
      </c>
      <c r="X11711">
        <v>2.447007481</v>
      </c>
      <c r="Y11711">
        <v>2.447007481</v>
      </c>
    </row>
    <row r="11712" spans="1:25" x14ac:dyDescent="0.3">
      <c r="A11712" s="2">
        <v>45985</v>
      </c>
      <c r="B11712" t="s">
        <v>112</v>
      </c>
      <c r="C11712">
        <v>126</v>
      </c>
      <c r="D11712">
        <v>3</v>
      </c>
      <c r="E11712">
        <v>1.69</v>
      </c>
      <c r="F11712">
        <v>2.3809999999999998</v>
      </c>
      <c r="G11712">
        <v>5.07</v>
      </c>
      <c r="H11712">
        <v>5.07</v>
      </c>
      <c r="I11712" t="s">
        <v>149</v>
      </c>
      <c r="J11712">
        <v>1</v>
      </c>
      <c r="K11712">
        <v>1</v>
      </c>
      <c r="L11712">
        <v>1</v>
      </c>
      <c r="M11712">
        <v>1</v>
      </c>
      <c r="N11712">
        <v>1</v>
      </c>
      <c r="O11712">
        <v>1</v>
      </c>
      <c r="P11712">
        <v>1</v>
      </c>
      <c r="Q11712">
        <v>1</v>
      </c>
      <c r="R11712">
        <v>31.49</v>
      </c>
      <c r="S11712">
        <v>31.49</v>
      </c>
      <c r="T11712">
        <v>31.49</v>
      </c>
      <c r="U11712">
        <v>31.49</v>
      </c>
      <c r="V11712">
        <v>16.100349319999999</v>
      </c>
      <c r="W11712">
        <v>16.100349319999999</v>
      </c>
      <c r="X11712">
        <v>6.2110453650000004</v>
      </c>
      <c r="Y11712">
        <v>6.2110453650000004</v>
      </c>
    </row>
    <row r="11713" spans="1:25" x14ac:dyDescent="0.3">
      <c r="A11713" s="2">
        <v>45985</v>
      </c>
      <c r="B11713" t="s">
        <v>15</v>
      </c>
      <c r="C11713">
        <v>95</v>
      </c>
      <c r="D11713">
        <v>1</v>
      </c>
      <c r="E11713">
        <v>1.1100000000000001</v>
      </c>
      <c r="F11713">
        <v>1.0529999999999999</v>
      </c>
      <c r="G11713">
        <v>1.1100000000000001</v>
      </c>
      <c r="H11713">
        <v>1.1100000000000001</v>
      </c>
      <c r="I11713" t="s">
        <v>149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X11713">
        <v>0</v>
      </c>
      <c r="Y11713">
        <v>0</v>
      </c>
    </row>
    <row r="11714" spans="1:25" x14ac:dyDescent="0.3">
      <c r="A11714" s="2">
        <v>45985</v>
      </c>
      <c r="B11714" t="s">
        <v>112</v>
      </c>
      <c r="C11714">
        <v>758</v>
      </c>
      <c r="D11714">
        <v>10</v>
      </c>
      <c r="E11714">
        <v>1.458</v>
      </c>
      <c r="F11714">
        <v>1.319</v>
      </c>
      <c r="G11714">
        <v>14.58</v>
      </c>
      <c r="H11714">
        <v>14.58</v>
      </c>
      <c r="I11714" t="s">
        <v>149</v>
      </c>
      <c r="J11714">
        <v>4</v>
      </c>
      <c r="K11714">
        <v>4</v>
      </c>
      <c r="L11714">
        <v>4</v>
      </c>
      <c r="M11714">
        <v>4</v>
      </c>
      <c r="N11714">
        <v>4</v>
      </c>
      <c r="O11714">
        <v>4</v>
      </c>
      <c r="P11714">
        <v>4</v>
      </c>
      <c r="Q11714">
        <v>4</v>
      </c>
      <c r="R11714">
        <v>122.35</v>
      </c>
      <c r="S11714">
        <v>122.35</v>
      </c>
      <c r="T11714">
        <v>122.35</v>
      </c>
      <c r="U11714">
        <v>122.35</v>
      </c>
      <c r="V11714">
        <v>11.916632610000001</v>
      </c>
      <c r="W11714">
        <v>11.916632610000001</v>
      </c>
      <c r="X11714">
        <v>8.3916323730000002</v>
      </c>
      <c r="Y11714">
        <v>8.3916323730000002</v>
      </c>
    </row>
    <row r="11715" spans="1:25" x14ac:dyDescent="0.3">
      <c r="A11715" s="2">
        <v>45985</v>
      </c>
      <c r="B11715" t="s">
        <v>15</v>
      </c>
      <c r="C11715">
        <v>167</v>
      </c>
      <c r="D11715">
        <v>1</v>
      </c>
      <c r="E11715">
        <v>1.1100000000000001</v>
      </c>
      <c r="F11715">
        <v>0.59899999999999998</v>
      </c>
      <c r="G11715">
        <v>1.1100000000000001</v>
      </c>
      <c r="H11715">
        <v>1.1100000000000001</v>
      </c>
      <c r="I11715" t="s">
        <v>149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X11715">
        <v>0</v>
      </c>
      <c r="Y11715">
        <v>0</v>
      </c>
    </row>
    <row r="11716" spans="1:25" x14ac:dyDescent="0.3">
      <c r="A11716" s="2">
        <v>45985</v>
      </c>
      <c r="B11716" t="s">
        <v>15</v>
      </c>
      <c r="C11716">
        <v>239</v>
      </c>
      <c r="D11716">
        <v>1</v>
      </c>
      <c r="E11716">
        <v>1.92</v>
      </c>
      <c r="F11716">
        <v>0.41799999999999998</v>
      </c>
      <c r="G11716">
        <v>1.92</v>
      </c>
      <c r="H11716">
        <v>1.92</v>
      </c>
      <c r="I11716" t="s">
        <v>149</v>
      </c>
      <c r="J11716">
        <v>1</v>
      </c>
      <c r="K11716">
        <v>1</v>
      </c>
      <c r="L11716">
        <v>1</v>
      </c>
      <c r="M11716">
        <v>1</v>
      </c>
      <c r="N11716">
        <v>1</v>
      </c>
      <c r="O11716">
        <v>1</v>
      </c>
      <c r="P11716">
        <v>1</v>
      </c>
      <c r="Q11716">
        <v>1</v>
      </c>
      <c r="R11716">
        <v>36.880000000000003</v>
      </c>
      <c r="S11716">
        <v>36.880000000000003</v>
      </c>
      <c r="T11716">
        <v>36.880000000000003</v>
      </c>
      <c r="U11716">
        <v>36.880000000000003</v>
      </c>
      <c r="V11716">
        <v>5.2060737530000001</v>
      </c>
      <c r="W11716">
        <v>5.2060737530000001</v>
      </c>
      <c r="X11716">
        <v>19.208333329999999</v>
      </c>
      <c r="Y11716">
        <v>19.208333329999999</v>
      </c>
    </row>
    <row r="11717" spans="1:25" x14ac:dyDescent="0.3">
      <c r="A11717" s="2">
        <v>45985</v>
      </c>
      <c r="B11717" t="s">
        <v>112</v>
      </c>
      <c r="C11717">
        <v>519</v>
      </c>
      <c r="D11717">
        <v>2</v>
      </c>
      <c r="E11717">
        <v>1.2450000000000001</v>
      </c>
      <c r="F11717">
        <v>0.38500000000000001</v>
      </c>
      <c r="G11717">
        <v>2.4900000000000002</v>
      </c>
      <c r="H11717">
        <v>2.4900000000000002</v>
      </c>
      <c r="I11717" t="s">
        <v>149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X11717">
        <v>0</v>
      </c>
      <c r="Y11717">
        <v>0</v>
      </c>
    </row>
    <row r="11718" spans="1:25" x14ac:dyDescent="0.3">
      <c r="A11718" s="2">
        <v>45985</v>
      </c>
      <c r="B11718" t="s">
        <v>15</v>
      </c>
      <c r="C11718">
        <v>223</v>
      </c>
      <c r="D11718">
        <v>0</v>
      </c>
      <c r="F11718">
        <v>0</v>
      </c>
      <c r="G11718">
        <v>0</v>
      </c>
      <c r="H11718">
        <v>0</v>
      </c>
      <c r="I11718" t="s">
        <v>149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</row>
    <row r="11719" spans="1:25" x14ac:dyDescent="0.3">
      <c r="A11719" s="2">
        <v>45985</v>
      </c>
      <c r="B11719" t="s">
        <v>112</v>
      </c>
      <c r="C11719">
        <v>2799</v>
      </c>
      <c r="D11719">
        <v>13</v>
      </c>
      <c r="E11719">
        <v>0.87</v>
      </c>
      <c r="F11719">
        <v>0.46400000000000002</v>
      </c>
      <c r="G11719">
        <v>11.31</v>
      </c>
      <c r="H11719">
        <v>11.31</v>
      </c>
      <c r="I11719" t="s">
        <v>149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X11719">
        <v>0</v>
      </c>
      <c r="Y11719">
        <v>0</v>
      </c>
    </row>
    <row r="11720" spans="1:25" x14ac:dyDescent="0.3">
      <c r="A11720" s="2">
        <v>45985</v>
      </c>
      <c r="B11720" t="s">
        <v>100</v>
      </c>
      <c r="C11720">
        <v>17</v>
      </c>
      <c r="D11720">
        <v>0</v>
      </c>
      <c r="F11720">
        <v>0</v>
      </c>
      <c r="G11720">
        <v>0</v>
      </c>
      <c r="H11720">
        <v>0</v>
      </c>
      <c r="I11720" t="s">
        <v>149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</row>
    <row r="11721" spans="1:25" x14ac:dyDescent="0.3">
      <c r="A11721" s="2">
        <v>45985</v>
      </c>
      <c r="B11721" t="s">
        <v>54</v>
      </c>
      <c r="C11721">
        <v>1967</v>
      </c>
      <c r="D11721">
        <v>18</v>
      </c>
      <c r="E11721">
        <v>1.0580000000000001</v>
      </c>
      <c r="F11721">
        <v>0.91500000000000004</v>
      </c>
      <c r="G11721">
        <v>19.05</v>
      </c>
      <c r="H11721">
        <v>19.05</v>
      </c>
      <c r="I11721" t="s">
        <v>149</v>
      </c>
      <c r="J11721">
        <v>5</v>
      </c>
      <c r="K11721">
        <v>5</v>
      </c>
      <c r="L11721">
        <v>5</v>
      </c>
      <c r="M11721">
        <v>5</v>
      </c>
      <c r="N11721">
        <v>5</v>
      </c>
      <c r="O11721">
        <v>5</v>
      </c>
      <c r="P11721">
        <v>5</v>
      </c>
      <c r="Q11721">
        <v>5</v>
      </c>
      <c r="R11721">
        <v>125.01</v>
      </c>
      <c r="S11721">
        <v>125.01</v>
      </c>
      <c r="T11721">
        <v>125.01</v>
      </c>
      <c r="U11721">
        <v>125.01</v>
      </c>
      <c r="V11721">
        <v>15.2387809</v>
      </c>
      <c r="W11721">
        <v>15.2387809</v>
      </c>
      <c r="X11721">
        <v>6.5622047239999999</v>
      </c>
      <c r="Y11721">
        <v>6.5622047239999999</v>
      </c>
    </row>
    <row r="11722" spans="1:25" x14ac:dyDescent="0.3">
      <c r="A11722" s="2">
        <v>45985</v>
      </c>
      <c r="B11722" t="s">
        <v>60</v>
      </c>
      <c r="C11722">
        <v>1590</v>
      </c>
      <c r="D11722">
        <v>14</v>
      </c>
      <c r="E11722">
        <v>0.98099999999999998</v>
      </c>
      <c r="F11722">
        <v>0.88100000000000001</v>
      </c>
      <c r="G11722">
        <v>13.74</v>
      </c>
      <c r="H11722">
        <v>13.74</v>
      </c>
      <c r="I11722" t="s">
        <v>149</v>
      </c>
      <c r="J11722">
        <v>2</v>
      </c>
      <c r="K11722">
        <v>2</v>
      </c>
      <c r="L11722">
        <v>2</v>
      </c>
      <c r="M11722">
        <v>2</v>
      </c>
      <c r="N11722">
        <v>2</v>
      </c>
      <c r="O11722">
        <v>2</v>
      </c>
      <c r="P11722">
        <v>2</v>
      </c>
      <c r="Q11722">
        <v>2</v>
      </c>
      <c r="R11722">
        <v>43.76</v>
      </c>
      <c r="S11722">
        <v>43.76</v>
      </c>
      <c r="T11722">
        <v>43.76</v>
      </c>
      <c r="U11722">
        <v>43.76</v>
      </c>
      <c r="V11722">
        <v>31.398537480000002</v>
      </c>
      <c r="W11722">
        <v>31.398537480000002</v>
      </c>
      <c r="X11722">
        <v>3.1848617180000001</v>
      </c>
      <c r="Y11722">
        <v>3.1848617180000001</v>
      </c>
    </row>
    <row r="11723" spans="1:25" x14ac:dyDescent="0.3">
      <c r="A11723" s="2">
        <v>45985</v>
      </c>
      <c r="B11723" t="s">
        <v>60</v>
      </c>
      <c r="C11723">
        <v>2355</v>
      </c>
      <c r="D11723">
        <v>25</v>
      </c>
      <c r="E11723">
        <v>0.92</v>
      </c>
      <c r="F11723">
        <v>1.0620000000000001</v>
      </c>
      <c r="G11723">
        <v>22.99</v>
      </c>
      <c r="H11723">
        <v>22.99</v>
      </c>
      <c r="I11723" t="s">
        <v>149</v>
      </c>
      <c r="J11723">
        <v>4</v>
      </c>
      <c r="K11723">
        <v>4</v>
      </c>
      <c r="L11723">
        <v>4</v>
      </c>
      <c r="M11723">
        <v>4</v>
      </c>
      <c r="N11723">
        <v>4</v>
      </c>
      <c r="O11723">
        <v>4</v>
      </c>
      <c r="P11723">
        <v>4</v>
      </c>
      <c r="Q11723">
        <v>4</v>
      </c>
      <c r="R11723">
        <v>86.54</v>
      </c>
      <c r="S11723">
        <v>86.54</v>
      </c>
      <c r="T11723">
        <v>86.54</v>
      </c>
      <c r="U11723">
        <v>86.54</v>
      </c>
      <c r="V11723">
        <v>26.56574994</v>
      </c>
      <c r="W11723">
        <v>26.56574994</v>
      </c>
      <c r="X11723">
        <v>3.764245324</v>
      </c>
      <c r="Y11723">
        <v>3.764245324</v>
      </c>
    </row>
    <row r="11724" spans="1:25" x14ac:dyDescent="0.3">
      <c r="A11724" s="2">
        <v>45985</v>
      </c>
      <c r="B11724" t="s">
        <v>100</v>
      </c>
      <c r="C11724">
        <v>45</v>
      </c>
      <c r="D11724">
        <v>0</v>
      </c>
      <c r="F11724">
        <v>0</v>
      </c>
      <c r="G11724">
        <v>0</v>
      </c>
      <c r="H11724">
        <v>0</v>
      </c>
      <c r="I11724" t="s">
        <v>149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</row>
    <row r="11725" spans="1:25" x14ac:dyDescent="0.3">
      <c r="A11725" s="2">
        <v>45985</v>
      </c>
      <c r="B11725" t="s">
        <v>54</v>
      </c>
      <c r="C11725">
        <v>2646</v>
      </c>
      <c r="D11725">
        <v>15</v>
      </c>
      <c r="E11725">
        <v>1.0780000000000001</v>
      </c>
      <c r="F11725">
        <v>0.56699999999999995</v>
      </c>
      <c r="G11725">
        <v>16.170000000000002</v>
      </c>
      <c r="H11725">
        <v>16.170000000000002</v>
      </c>
      <c r="I11725" t="s">
        <v>149</v>
      </c>
      <c r="J11725">
        <v>2</v>
      </c>
      <c r="K11725">
        <v>3</v>
      </c>
      <c r="L11725">
        <v>3</v>
      </c>
      <c r="M11725">
        <v>3</v>
      </c>
      <c r="N11725">
        <v>2</v>
      </c>
      <c r="O11725">
        <v>3</v>
      </c>
      <c r="P11725">
        <v>3</v>
      </c>
      <c r="Q11725">
        <v>3</v>
      </c>
      <c r="R11725">
        <v>47.86</v>
      </c>
      <c r="S11725">
        <v>70.739999999999995</v>
      </c>
      <c r="T11725">
        <v>70.739999999999995</v>
      </c>
      <c r="U11725">
        <v>70.739999999999995</v>
      </c>
      <c r="V11725">
        <v>22.858354540000001</v>
      </c>
      <c r="W11725">
        <v>22.858354540000001</v>
      </c>
      <c r="X11725">
        <v>4.3747680889999998</v>
      </c>
      <c r="Y11725">
        <v>4.3747680889999998</v>
      </c>
    </row>
    <row r="11726" spans="1:25" x14ac:dyDescent="0.3">
      <c r="A11726" s="2">
        <v>45985</v>
      </c>
      <c r="B11726" t="s">
        <v>100</v>
      </c>
      <c r="C11726">
        <v>24</v>
      </c>
      <c r="D11726">
        <v>0</v>
      </c>
      <c r="F11726">
        <v>0</v>
      </c>
      <c r="G11726">
        <v>0</v>
      </c>
      <c r="H11726">
        <v>0</v>
      </c>
      <c r="I11726" t="s">
        <v>149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</row>
    <row r="11727" spans="1:25" x14ac:dyDescent="0.3">
      <c r="A11727" s="2">
        <v>45985</v>
      </c>
      <c r="B11727" t="s">
        <v>54</v>
      </c>
      <c r="C11727">
        <v>561</v>
      </c>
      <c r="D11727">
        <v>5</v>
      </c>
      <c r="E11727">
        <v>1.278</v>
      </c>
      <c r="F11727">
        <v>0.89100000000000001</v>
      </c>
      <c r="G11727">
        <v>6.39</v>
      </c>
      <c r="H11727">
        <v>6.39</v>
      </c>
      <c r="I11727" t="s">
        <v>149</v>
      </c>
      <c r="J11727">
        <v>1</v>
      </c>
      <c r="K11727">
        <v>1</v>
      </c>
      <c r="L11727">
        <v>1</v>
      </c>
      <c r="M11727">
        <v>1</v>
      </c>
      <c r="N11727">
        <v>1</v>
      </c>
      <c r="O11727">
        <v>1</v>
      </c>
      <c r="P11727">
        <v>1</v>
      </c>
      <c r="Q11727">
        <v>1</v>
      </c>
      <c r="R11727">
        <v>24.98</v>
      </c>
      <c r="S11727">
        <v>24.98</v>
      </c>
      <c r="T11727">
        <v>24.98</v>
      </c>
      <c r="U11727">
        <v>24.98</v>
      </c>
      <c r="V11727">
        <v>25.580464370000001</v>
      </c>
      <c r="W11727">
        <v>25.580464370000001</v>
      </c>
      <c r="X11727">
        <v>3.9092331769999999</v>
      </c>
      <c r="Y11727">
        <v>3.9092331769999999</v>
      </c>
    </row>
    <row r="11728" spans="1:25" x14ac:dyDescent="0.3">
      <c r="A11728" s="2">
        <v>45985</v>
      </c>
      <c r="B11728" t="s">
        <v>60</v>
      </c>
      <c r="C11728">
        <v>1165</v>
      </c>
      <c r="D11728">
        <v>12</v>
      </c>
      <c r="E11728">
        <v>1.034</v>
      </c>
      <c r="F11728">
        <v>1.03</v>
      </c>
      <c r="G11728">
        <v>12.41</v>
      </c>
      <c r="H11728">
        <v>12.41</v>
      </c>
      <c r="I11728" t="s">
        <v>149</v>
      </c>
      <c r="J11728">
        <v>1</v>
      </c>
      <c r="K11728">
        <v>1</v>
      </c>
      <c r="L11728">
        <v>1</v>
      </c>
      <c r="M11728">
        <v>1</v>
      </c>
      <c r="N11728">
        <v>1</v>
      </c>
      <c r="O11728">
        <v>1</v>
      </c>
      <c r="P11728">
        <v>1</v>
      </c>
      <c r="Q11728">
        <v>1</v>
      </c>
      <c r="R11728">
        <v>21.88</v>
      </c>
      <c r="S11728">
        <v>21.88</v>
      </c>
      <c r="T11728">
        <v>21.88</v>
      </c>
      <c r="U11728">
        <v>21.88</v>
      </c>
      <c r="V11728">
        <v>56.718464349999998</v>
      </c>
      <c r="W11728">
        <v>56.718464349999998</v>
      </c>
      <c r="X11728">
        <v>1.7630942789999999</v>
      </c>
      <c r="Y11728">
        <v>1.7630942789999999</v>
      </c>
    </row>
    <row r="11729" spans="1:25" x14ac:dyDescent="0.3">
      <c r="A11729" s="2">
        <v>45985</v>
      </c>
      <c r="B11729" t="s">
        <v>54</v>
      </c>
      <c r="C11729">
        <v>4423</v>
      </c>
      <c r="D11729">
        <v>12</v>
      </c>
      <c r="E11729">
        <v>0.65200000000000002</v>
      </c>
      <c r="F11729">
        <v>0.27100000000000002</v>
      </c>
      <c r="G11729">
        <v>7.82</v>
      </c>
      <c r="H11729">
        <v>7.82</v>
      </c>
      <c r="I11729" t="s">
        <v>149</v>
      </c>
      <c r="J11729">
        <v>3</v>
      </c>
      <c r="K11729">
        <v>4</v>
      </c>
      <c r="L11729">
        <v>4</v>
      </c>
      <c r="M11729">
        <v>4</v>
      </c>
      <c r="N11729">
        <v>4</v>
      </c>
      <c r="O11729">
        <v>5</v>
      </c>
      <c r="P11729">
        <v>5</v>
      </c>
      <c r="Q11729">
        <v>5</v>
      </c>
      <c r="R11729">
        <v>105.13</v>
      </c>
      <c r="S11729">
        <v>128.01</v>
      </c>
      <c r="T11729">
        <v>128.01</v>
      </c>
      <c r="U11729">
        <v>128.01</v>
      </c>
      <c r="V11729">
        <v>6.1088977419999999</v>
      </c>
      <c r="W11729">
        <v>6.1088977419999999</v>
      </c>
      <c r="X11729">
        <v>16.369565219999998</v>
      </c>
      <c r="Y11729">
        <v>16.369565219999998</v>
      </c>
    </row>
    <row r="11730" spans="1:25" x14ac:dyDescent="0.3">
      <c r="A11730" s="2">
        <v>45985</v>
      </c>
      <c r="B11730" t="s">
        <v>100</v>
      </c>
      <c r="C11730">
        <v>49</v>
      </c>
      <c r="D11730">
        <v>0</v>
      </c>
      <c r="F11730">
        <v>0</v>
      </c>
      <c r="G11730">
        <v>0</v>
      </c>
      <c r="H11730">
        <v>0</v>
      </c>
      <c r="I11730" t="s">
        <v>149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</row>
    <row r="11731" spans="1:25" x14ac:dyDescent="0.3">
      <c r="A11731" s="2">
        <v>45985</v>
      </c>
      <c r="B11731" t="s">
        <v>60</v>
      </c>
      <c r="C11731">
        <v>3896</v>
      </c>
      <c r="D11731">
        <v>29</v>
      </c>
      <c r="E11731">
        <v>0.55800000000000005</v>
      </c>
      <c r="F11731">
        <v>0.74399999999999999</v>
      </c>
      <c r="G11731">
        <v>16.190000000000001</v>
      </c>
      <c r="H11731">
        <v>16.190000000000001</v>
      </c>
      <c r="I11731" t="s">
        <v>149</v>
      </c>
      <c r="J11731">
        <v>2</v>
      </c>
      <c r="K11731">
        <v>2</v>
      </c>
      <c r="L11731">
        <v>2</v>
      </c>
      <c r="M11731">
        <v>2</v>
      </c>
      <c r="N11731">
        <v>2</v>
      </c>
      <c r="O11731">
        <v>2</v>
      </c>
      <c r="P11731">
        <v>2</v>
      </c>
      <c r="Q11731">
        <v>2</v>
      </c>
      <c r="R11731">
        <v>46.86</v>
      </c>
      <c r="S11731">
        <v>46.86</v>
      </c>
      <c r="T11731">
        <v>46.86</v>
      </c>
      <c r="U11731">
        <v>46.86</v>
      </c>
      <c r="V11731">
        <v>34.549722580000001</v>
      </c>
      <c r="W11731">
        <v>34.549722580000001</v>
      </c>
      <c r="X11731">
        <v>2.8943792460000002</v>
      </c>
      <c r="Y11731">
        <v>2.8943792460000002</v>
      </c>
    </row>
    <row r="11732" spans="1:25" x14ac:dyDescent="0.3">
      <c r="A11732" s="2">
        <v>45985</v>
      </c>
      <c r="B11732" t="s">
        <v>48</v>
      </c>
      <c r="C11732">
        <v>1099</v>
      </c>
      <c r="D11732">
        <v>23</v>
      </c>
      <c r="E11732">
        <v>2.0409999999999999</v>
      </c>
      <c r="F11732">
        <v>2.093</v>
      </c>
      <c r="G11732">
        <v>46.95</v>
      </c>
      <c r="H11732">
        <v>46.95</v>
      </c>
      <c r="I11732" t="s">
        <v>149</v>
      </c>
      <c r="J11732">
        <v>7</v>
      </c>
      <c r="K11732">
        <v>7</v>
      </c>
      <c r="L11732">
        <v>7</v>
      </c>
      <c r="M11732">
        <v>7</v>
      </c>
      <c r="N11732">
        <v>7</v>
      </c>
      <c r="O11732">
        <v>7</v>
      </c>
      <c r="P11732">
        <v>7</v>
      </c>
      <c r="Q11732">
        <v>7</v>
      </c>
      <c r="R11732">
        <v>190.43</v>
      </c>
      <c r="S11732">
        <v>190.43</v>
      </c>
      <c r="T11732">
        <v>190.43</v>
      </c>
      <c r="U11732">
        <v>190.43</v>
      </c>
      <c r="V11732">
        <v>24.654728769999998</v>
      </c>
      <c r="W11732">
        <v>24.654728769999998</v>
      </c>
      <c r="X11732">
        <v>4.0560170390000003</v>
      </c>
      <c r="Y11732">
        <v>4.0560170390000003</v>
      </c>
    </row>
    <row r="11733" spans="1:25" x14ac:dyDescent="0.3">
      <c r="A11733" s="2">
        <v>45985</v>
      </c>
      <c r="B11733" t="s">
        <v>48</v>
      </c>
      <c r="C11733">
        <v>1112</v>
      </c>
      <c r="D11733">
        <v>13</v>
      </c>
      <c r="E11733">
        <v>1.2509999999999999</v>
      </c>
      <c r="F11733">
        <v>1.169</v>
      </c>
      <c r="G11733">
        <v>16.260000000000002</v>
      </c>
      <c r="H11733">
        <v>16.260000000000002</v>
      </c>
      <c r="I11733" t="s">
        <v>149</v>
      </c>
      <c r="J11733">
        <v>3</v>
      </c>
      <c r="K11733">
        <v>3</v>
      </c>
      <c r="L11733">
        <v>3</v>
      </c>
      <c r="M11733">
        <v>3</v>
      </c>
      <c r="N11733">
        <v>3</v>
      </c>
      <c r="O11733">
        <v>3</v>
      </c>
      <c r="P11733">
        <v>3</v>
      </c>
      <c r="Q11733">
        <v>3</v>
      </c>
      <c r="R11733">
        <v>96.86</v>
      </c>
      <c r="S11733">
        <v>96.86</v>
      </c>
      <c r="T11733">
        <v>96.86</v>
      </c>
      <c r="U11733">
        <v>96.86</v>
      </c>
      <c r="V11733">
        <v>16.787115419999999</v>
      </c>
      <c r="W11733">
        <v>16.787115419999999</v>
      </c>
      <c r="X11733">
        <v>5.9569495689999998</v>
      </c>
      <c r="Y11733">
        <v>5.9569495689999998</v>
      </c>
    </row>
    <row r="11734" spans="1:25" x14ac:dyDescent="0.3">
      <c r="A11734" s="2">
        <v>45985</v>
      </c>
      <c r="B11734" t="s">
        <v>48</v>
      </c>
      <c r="C11734">
        <v>1435</v>
      </c>
      <c r="D11734">
        <v>8</v>
      </c>
      <c r="E11734">
        <v>1.671</v>
      </c>
      <c r="F11734">
        <v>0.55700000000000005</v>
      </c>
      <c r="G11734">
        <v>13.37</v>
      </c>
      <c r="H11734">
        <v>13.37</v>
      </c>
      <c r="I11734" t="s">
        <v>149</v>
      </c>
      <c r="J11734">
        <v>2</v>
      </c>
      <c r="K11734">
        <v>2</v>
      </c>
      <c r="L11734">
        <v>2</v>
      </c>
      <c r="M11734">
        <v>2</v>
      </c>
      <c r="N11734">
        <v>2</v>
      </c>
      <c r="O11734">
        <v>2</v>
      </c>
      <c r="P11734">
        <v>2</v>
      </c>
      <c r="Q11734">
        <v>2</v>
      </c>
      <c r="R11734">
        <v>56.98</v>
      </c>
      <c r="S11734">
        <v>56.98</v>
      </c>
      <c r="T11734">
        <v>56.98</v>
      </c>
      <c r="U11734">
        <v>56.98</v>
      </c>
      <c r="V11734">
        <v>23.464373460000001</v>
      </c>
      <c r="W11734">
        <v>23.464373460000001</v>
      </c>
      <c r="X11734">
        <v>4.2617801049999997</v>
      </c>
      <c r="Y11734">
        <v>4.2617801049999997</v>
      </c>
    </row>
    <row r="11735" spans="1:25" x14ac:dyDescent="0.3">
      <c r="A11735" s="2">
        <v>45985</v>
      </c>
      <c r="B11735" t="s">
        <v>48</v>
      </c>
      <c r="C11735">
        <v>3480</v>
      </c>
      <c r="D11735">
        <v>12</v>
      </c>
      <c r="E11735">
        <v>0.82299999999999995</v>
      </c>
      <c r="F11735">
        <v>0.34499999999999997</v>
      </c>
      <c r="G11735">
        <v>9.8699999999999992</v>
      </c>
      <c r="H11735">
        <v>9.8699999999999992</v>
      </c>
      <c r="I11735" t="s">
        <v>149</v>
      </c>
      <c r="J11735">
        <v>2</v>
      </c>
      <c r="K11735">
        <v>2</v>
      </c>
      <c r="L11735">
        <v>2</v>
      </c>
      <c r="M11735">
        <v>2</v>
      </c>
      <c r="N11735">
        <v>2</v>
      </c>
      <c r="O11735">
        <v>2</v>
      </c>
      <c r="P11735">
        <v>2</v>
      </c>
      <c r="Q11735">
        <v>2</v>
      </c>
      <c r="R11735">
        <v>56.98</v>
      </c>
      <c r="S11735">
        <v>56.98</v>
      </c>
      <c r="T11735">
        <v>56.98</v>
      </c>
      <c r="U11735">
        <v>56.98</v>
      </c>
      <c r="V11735">
        <v>17.321867319999999</v>
      </c>
      <c r="W11735">
        <v>17.321867319999999</v>
      </c>
      <c r="X11735">
        <v>5.7730496450000004</v>
      </c>
      <c r="Y11735">
        <v>5.7730496450000004</v>
      </c>
    </row>
    <row r="11736" spans="1:25" x14ac:dyDescent="0.3">
      <c r="A11736" s="2">
        <v>45985</v>
      </c>
      <c r="B11736" t="s">
        <v>19</v>
      </c>
      <c r="C11736">
        <v>63</v>
      </c>
      <c r="D11736">
        <v>1</v>
      </c>
      <c r="E11736">
        <v>2.4300000000000002</v>
      </c>
      <c r="F11736">
        <v>1.587</v>
      </c>
      <c r="G11736">
        <v>2.4300000000000002</v>
      </c>
      <c r="H11736">
        <v>2.4300000000000002</v>
      </c>
      <c r="I11736" t="s">
        <v>149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X11736">
        <v>0</v>
      </c>
      <c r="Y11736">
        <v>0</v>
      </c>
    </row>
    <row r="11737" spans="1:25" x14ac:dyDescent="0.3">
      <c r="A11737" s="2">
        <v>45985</v>
      </c>
      <c r="B11737" t="s">
        <v>90</v>
      </c>
      <c r="C11737">
        <v>11</v>
      </c>
      <c r="D11737">
        <v>2</v>
      </c>
      <c r="E11737">
        <v>0.99</v>
      </c>
      <c r="F11737">
        <v>18.181999999999999</v>
      </c>
      <c r="G11737">
        <v>1.98</v>
      </c>
      <c r="H11737">
        <v>1.98</v>
      </c>
      <c r="I11737" t="s">
        <v>149</v>
      </c>
      <c r="J11737">
        <v>1</v>
      </c>
      <c r="K11737">
        <v>1</v>
      </c>
      <c r="L11737">
        <v>1</v>
      </c>
      <c r="M11737">
        <v>1</v>
      </c>
      <c r="N11737">
        <v>2</v>
      </c>
      <c r="O11737">
        <v>2</v>
      </c>
      <c r="P11737">
        <v>2</v>
      </c>
      <c r="Q11737">
        <v>2</v>
      </c>
      <c r="R11737">
        <v>50.98</v>
      </c>
      <c r="S11737">
        <v>50.98</v>
      </c>
      <c r="T11737">
        <v>50.98</v>
      </c>
      <c r="U11737">
        <v>50.98</v>
      </c>
      <c r="V11737">
        <v>3.8838760300000001</v>
      </c>
      <c r="W11737">
        <v>3.8838760300000001</v>
      </c>
      <c r="X11737">
        <v>25.747474749999999</v>
      </c>
      <c r="Y11737">
        <v>25.747474749999999</v>
      </c>
    </row>
    <row r="11738" spans="1:25" x14ac:dyDescent="0.3">
      <c r="A11738" s="2">
        <v>45985</v>
      </c>
      <c r="B11738" t="s">
        <v>19</v>
      </c>
      <c r="C11738">
        <v>120</v>
      </c>
      <c r="D11738">
        <v>1</v>
      </c>
      <c r="E11738">
        <v>1.41</v>
      </c>
      <c r="F11738">
        <v>0.83299999999999996</v>
      </c>
      <c r="G11738">
        <v>1.41</v>
      </c>
      <c r="H11738">
        <v>1.41</v>
      </c>
      <c r="I11738" t="s">
        <v>149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X11738">
        <v>0</v>
      </c>
      <c r="Y11738">
        <v>0</v>
      </c>
    </row>
    <row r="11739" spans="1:25" x14ac:dyDescent="0.3">
      <c r="A11739" s="2">
        <v>45985</v>
      </c>
      <c r="B11739" t="s">
        <v>90</v>
      </c>
      <c r="C11739">
        <v>31</v>
      </c>
      <c r="D11739">
        <v>1</v>
      </c>
      <c r="E11739">
        <v>0.78</v>
      </c>
      <c r="F11739">
        <v>3.226</v>
      </c>
      <c r="G11739">
        <v>0.78</v>
      </c>
      <c r="H11739">
        <v>0.78</v>
      </c>
      <c r="I11739" t="s">
        <v>149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X11739">
        <v>0</v>
      </c>
      <c r="Y11739">
        <v>0</v>
      </c>
    </row>
    <row r="11740" spans="1:25" x14ac:dyDescent="0.3">
      <c r="A11740" s="2">
        <v>45985</v>
      </c>
      <c r="B11740" t="s">
        <v>19</v>
      </c>
      <c r="C11740">
        <v>39</v>
      </c>
      <c r="D11740">
        <v>1</v>
      </c>
      <c r="E11740">
        <v>0.69</v>
      </c>
      <c r="F11740">
        <v>2.5640000000000001</v>
      </c>
      <c r="G11740">
        <v>0.69</v>
      </c>
      <c r="H11740">
        <v>0.69</v>
      </c>
      <c r="I11740" t="s">
        <v>149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X11740">
        <v>0</v>
      </c>
      <c r="Y11740">
        <v>0</v>
      </c>
    </row>
    <row r="11741" spans="1:25" x14ac:dyDescent="0.3">
      <c r="A11741" s="2">
        <v>45985</v>
      </c>
      <c r="B11741" t="s">
        <v>90</v>
      </c>
      <c r="C11741">
        <v>22</v>
      </c>
      <c r="D11741">
        <v>1</v>
      </c>
      <c r="E11741">
        <v>0.72</v>
      </c>
      <c r="F11741">
        <v>4.5449999999999999</v>
      </c>
      <c r="G11741">
        <v>0.72</v>
      </c>
      <c r="H11741">
        <v>0.72</v>
      </c>
      <c r="I11741" t="s">
        <v>149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X11741">
        <v>0</v>
      </c>
      <c r="Y11741">
        <v>0</v>
      </c>
    </row>
    <row r="11742" spans="1:25" x14ac:dyDescent="0.3">
      <c r="A11742" s="2">
        <v>45985</v>
      </c>
      <c r="B11742" t="s">
        <v>19</v>
      </c>
      <c r="C11742">
        <v>87</v>
      </c>
      <c r="D11742">
        <v>0</v>
      </c>
      <c r="F11742">
        <v>0</v>
      </c>
      <c r="G11742">
        <v>0</v>
      </c>
      <c r="H11742">
        <v>0</v>
      </c>
      <c r="I11742" t="s">
        <v>149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</row>
    <row r="11743" spans="1:25" x14ac:dyDescent="0.3">
      <c r="A11743" s="2">
        <v>45985</v>
      </c>
      <c r="B11743" t="s">
        <v>90</v>
      </c>
      <c r="C11743">
        <v>9</v>
      </c>
      <c r="D11743">
        <v>0</v>
      </c>
      <c r="F11743">
        <v>0</v>
      </c>
      <c r="G11743">
        <v>0</v>
      </c>
      <c r="H11743">
        <v>0</v>
      </c>
      <c r="I11743" t="s">
        <v>149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</row>
    <row r="11744" spans="1:25" x14ac:dyDescent="0.3">
      <c r="A11744" s="2">
        <v>45985</v>
      </c>
      <c r="B11744" t="s">
        <v>58</v>
      </c>
      <c r="C11744">
        <v>646</v>
      </c>
      <c r="D11744">
        <v>12</v>
      </c>
      <c r="E11744">
        <v>1.1759999999999999</v>
      </c>
      <c r="F11744">
        <v>1.8580000000000001</v>
      </c>
      <c r="G11744">
        <v>14.11</v>
      </c>
      <c r="H11744">
        <v>14.11</v>
      </c>
      <c r="I11744" t="s">
        <v>149</v>
      </c>
      <c r="J11744">
        <v>3</v>
      </c>
      <c r="K11744">
        <v>3</v>
      </c>
      <c r="L11744">
        <v>3</v>
      </c>
      <c r="M11744">
        <v>3</v>
      </c>
      <c r="N11744">
        <v>3</v>
      </c>
      <c r="O11744">
        <v>3</v>
      </c>
      <c r="P11744">
        <v>3</v>
      </c>
      <c r="Q11744">
        <v>3</v>
      </c>
      <c r="R11744">
        <v>64.25</v>
      </c>
      <c r="S11744">
        <v>64.25</v>
      </c>
      <c r="T11744">
        <v>64.25</v>
      </c>
      <c r="U11744">
        <v>64.25</v>
      </c>
      <c r="V11744">
        <v>21.961089489999999</v>
      </c>
      <c r="W11744">
        <v>21.961089489999999</v>
      </c>
      <c r="X11744">
        <v>4.5535081499999999</v>
      </c>
      <c r="Y11744">
        <v>4.5535081499999999</v>
      </c>
    </row>
    <row r="11745" spans="1:25" x14ac:dyDescent="0.3">
      <c r="A11745" s="2">
        <v>45985</v>
      </c>
      <c r="B11745" t="s">
        <v>110</v>
      </c>
      <c r="C11745">
        <v>548</v>
      </c>
      <c r="D11745">
        <v>4</v>
      </c>
      <c r="E11745">
        <v>1.26</v>
      </c>
      <c r="F11745">
        <v>0.73</v>
      </c>
      <c r="G11745">
        <v>5.04</v>
      </c>
      <c r="H11745">
        <v>5.04</v>
      </c>
      <c r="I11745" t="s">
        <v>149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X11745">
        <v>0</v>
      </c>
      <c r="Y11745">
        <v>0</v>
      </c>
    </row>
    <row r="11746" spans="1:25" x14ac:dyDescent="0.3">
      <c r="A11746" s="2">
        <v>45985</v>
      </c>
      <c r="B11746" t="s">
        <v>34</v>
      </c>
      <c r="C11746">
        <v>1895</v>
      </c>
      <c r="D11746">
        <v>10</v>
      </c>
      <c r="E11746">
        <v>1.448</v>
      </c>
      <c r="F11746">
        <v>0.52800000000000002</v>
      </c>
      <c r="G11746">
        <v>14.48</v>
      </c>
      <c r="H11746">
        <v>14.48</v>
      </c>
      <c r="I11746" t="s">
        <v>149</v>
      </c>
      <c r="J11746">
        <v>3</v>
      </c>
      <c r="K11746">
        <v>3</v>
      </c>
      <c r="L11746">
        <v>3</v>
      </c>
      <c r="M11746">
        <v>3</v>
      </c>
      <c r="N11746">
        <v>4</v>
      </c>
      <c r="O11746">
        <v>4</v>
      </c>
      <c r="P11746">
        <v>4</v>
      </c>
      <c r="Q11746">
        <v>4</v>
      </c>
      <c r="R11746">
        <v>80.349999999999994</v>
      </c>
      <c r="S11746">
        <v>80.349999999999994</v>
      </c>
      <c r="T11746">
        <v>80.349999999999994</v>
      </c>
      <c r="U11746">
        <v>80.349999999999994</v>
      </c>
      <c r="V11746">
        <v>18.02115744</v>
      </c>
      <c r="W11746">
        <v>18.02115744</v>
      </c>
      <c r="X11746">
        <v>5.5490331490000004</v>
      </c>
      <c r="Y11746">
        <v>5.5490331490000004</v>
      </c>
    </row>
    <row r="11747" spans="1:25" x14ac:dyDescent="0.3">
      <c r="A11747" s="2">
        <v>45985</v>
      </c>
      <c r="B11747" t="s">
        <v>28</v>
      </c>
      <c r="C11747">
        <v>27</v>
      </c>
      <c r="D11747">
        <v>0</v>
      </c>
      <c r="F11747">
        <v>0</v>
      </c>
      <c r="G11747">
        <v>0</v>
      </c>
      <c r="H11747">
        <v>0</v>
      </c>
      <c r="I11747" t="s">
        <v>149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</row>
    <row r="11748" spans="1:25" x14ac:dyDescent="0.3">
      <c r="A11748" s="2">
        <v>45985</v>
      </c>
      <c r="B11748" t="s">
        <v>58</v>
      </c>
      <c r="C11748">
        <v>798</v>
      </c>
      <c r="D11748">
        <v>12</v>
      </c>
      <c r="E11748">
        <v>0.87</v>
      </c>
      <c r="F11748">
        <v>1.504</v>
      </c>
      <c r="G11748">
        <v>10.44</v>
      </c>
      <c r="H11748">
        <v>10.44</v>
      </c>
      <c r="I11748" t="s">
        <v>149</v>
      </c>
      <c r="J11748">
        <v>6</v>
      </c>
      <c r="K11748">
        <v>6</v>
      </c>
      <c r="L11748">
        <v>6</v>
      </c>
      <c r="M11748">
        <v>6</v>
      </c>
      <c r="N11748">
        <v>6</v>
      </c>
      <c r="O11748">
        <v>6</v>
      </c>
      <c r="P11748">
        <v>6</v>
      </c>
      <c r="Q11748">
        <v>6</v>
      </c>
      <c r="R11748">
        <v>110.72</v>
      </c>
      <c r="S11748">
        <v>110.72</v>
      </c>
      <c r="T11748">
        <v>110.72</v>
      </c>
      <c r="U11748">
        <v>110.72</v>
      </c>
      <c r="V11748">
        <v>9.4291907510000001</v>
      </c>
      <c r="W11748">
        <v>9.4291907510000001</v>
      </c>
      <c r="X11748">
        <v>10.60536398</v>
      </c>
      <c r="Y11748">
        <v>10.60536398</v>
      </c>
    </row>
    <row r="11749" spans="1:25" x14ac:dyDescent="0.3">
      <c r="A11749" s="2">
        <v>45985</v>
      </c>
      <c r="B11749" t="s">
        <v>110</v>
      </c>
      <c r="C11749">
        <v>703</v>
      </c>
      <c r="D11749">
        <v>7</v>
      </c>
      <c r="E11749">
        <v>0.999</v>
      </c>
      <c r="F11749">
        <v>0.996</v>
      </c>
      <c r="G11749">
        <v>6.99</v>
      </c>
      <c r="H11749">
        <v>6.99</v>
      </c>
      <c r="I11749" t="s">
        <v>149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X11749">
        <v>0</v>
      </c>
      <c r="Y11749">
        <v>0</v>
      </c>
    </row>
    <row r="11750" spans="1:25" x14ac:dyDescent="0.3">
      <c r="A11750" s="2">
        <v>45985</v>
      </c>
      <c r="B11750" t="s">
        <v>34</v>
      </c>
      <c r="C11750">
        <v>3134</v>
      </c>
      <c r="D11750">
        <v>15</v>
      </c>
      <c r="E11750">
        <v>1.214</v>
      </c>
      <c r="F11750">
        <v>0.47899999999999998</v>
      </c>
      <c r="G11750">
        <v>18.21</v>
      </c>
      <c r="H11750">
        <v>18.21</v>
      </c>
      <c r="I11750" t="s">
        <v>149</v>
      </c>
      <c r="J11750">
        <v>2</v>
      </c>
      <c r="K11750">
        <v>2</v>
      </c>
      <c r="L11750">
        <v>2</v>
      </c>
      <c r="M11750">
        <v>2</v>
      </c>
      <c r="N11750">
        <v>2</v>
      </c>
      <c r="O11750">
        <v>2</v>
      </c>
      <c r="P11750">
        <v>2</v>
      </c>
      <c r="Q11750">
        <v>2</v>
      </c>
      <c r="R11750">
        <v>46.37</v>
      </c>
      <c r="S11750">
        <v>46.37</v>
      </c>
      <c r="T11750">
        <v>46.37</v>
      </c>
      <c r="U11750">
        <v>46.37</v>
      </c>
      <c r="V11750">
        <v>39.271080439999999</v>
      </c>
      <c r="W11750">
        <v>39.271080439999999</v>
      </c>
      <c r="X11750">
        <v>2.5464030750000002</v>
      </c>
      <c r="Y11750">
        <v>2.5464030750000002</v>
      </c>
    </row>
    <row r="11751" spans="1:25" x14ac:dyDescent="0.3">
      <c r="A11751" s="2">
        <v>45985</v>
      </c>
      <c r="B11751" t="s">
        <v>28</v>
      </c>
      <c r="C11751">
        <v>619</v>
      </c>
      <c r="D11751">
        <v>0</v>
      </c>
      <c r="F11751">
        <v>0</v>
      </c>
      <c r="G11751">
        <v>0</v>
      </c>
      <c r="H11751">
        <v>0</v>
      </c>
      <c r="I11751" t="s">
        <v>149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</row>
    <row r="11752" spans="1:25" x14ac:dyDescent="0.3">
      <c r="A11752" s="2">
        <v>45985</v>
      </c>
      <c r="B11752" t="s">
        <v>28</v>
      </c>
      <c r="C11752">
        <v>108</v>
      </c>
      <c r="D11752">
        <v>0</v>
      </c>
      <c r="F11752">
        <v>0</v>
      </c>
      <c r="G11752">
        <v>0</v>
      </c>
      <c r="H11752">
        <v>0</v>
      </c>
      <c r="I11752" t="s">
        <v>149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</row>
    <row r="11753" spans="1:25" x14ac:dyDescent="0.3">
      <c r="A11753" s="2">
        <v>45985</v>
      </c>
      <c r="B11753" t="s">
        <v>58</v>
      </c>
      <c r="C11753">
        <v>450</v>
      </c>
      <c r="D11753">
        <v>5</v>
      </c>
      <c r="E11753">
        <v>1.542</v>
      </c>
      <c r="F11753">
        <v>1.111</v>
      </c>
      <c r="G11753">
        <v>7.71</v>
      </c>
      <c r="H11753">
        <v>7.71</v>
      </c>
      <c r="I11753" t="s">
        <v>149</v>
      </c>
      <c r="J11753">
        <v>2</v>
      </c>
      <c r="K11753">
        <v>2</v>
      </c>
      <c r="L11753">
        <v>2</v>
      </c>
      <c r="M11753">
        <v>2</v>
      </c>
      <c r="N11753">
        <v>2</v>
      </c>
      <c r="O11753">
        <v>2</v>
      </c>
      <c r="P11753">
        <v>2</v>
      </c>
      <c r="Q11753">
        <v>2</v>
      </c>
      <c r="R11753">
        <v>25.37</v>
      </c>
      <c r="S11753">
        <v>25.37</v>
      </c>
      <c r="T11753">
        <v>25.37</v>
      </c>
      <c r="U11753">
        <v>25.37</v>
      </c>
      <c r="V11753">
        <v>30.390224669999998</v>
      </c>
      <c r="W11753">
        <v>30.390224669999998</v>
      </c>
      <c r="X11753">
        <v>3.290531777</v>
      </c>
      <c r="Y11753">
        <v>3.290531777</v>
      </c>
    </row>
    <row r="11754" spans="1:25" x14ac:dyDescent="0.3">
      <c r="A11754" s="2">
        <v>45985</v>
      </c>
      <c r="B11754" t="s">
        <v>110</v>
      </c>
      <c r="C11754">
        <v>362</v>
      </c>
      <c r="D11754">
        <v>2</v>
      </c>
      <c r="E11754">
        <v>0.84</v>
      </c>
      <c r="F11754">
        <v>0.55200000000000005</v>
      </c>
      <c r="G11754">
        <v>1.68</v>
      </c>
      <c r="H11754">
        <v>1.68</v>
      </c>
      <c r="I11754" t="s">
        <v>149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X11754">
        <v>0</v>
      </c>
      <c r="Y11754">
        <v>0</v>
      </c>
    </row>
    <row r="11755" spans="1:25" x14ac:dyDescent="0.3">
      <c r="A11755" s="2">
        <v>45985</v>
      </c>
      <c r="B11755" t="s">
        <v>34</v>
      </c>
      <c r="C11755">
        <v>1091</v>
      </c>
      <c r="D11755">
        <v>5</v>
      </c>
      <c r="E11755">
        <v>0.99199999999999999</v>
      </c>
      <c r="F11755">
        <v>0.45800000000000002</v>
      </c>
      <c r="G11755">
        <v>4.96</v>
      </c>
      <c r="H11755">
        <v>4.96</v>
      </c>
      <c r="I11755" t="s">
        <v>149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X11755">
        <v>0</v>
      </c>
      <c r="Y11755">
        <v>0</v>
      </c>
    </row>
    <row r="11756" spans="1:25" x14ac:dyDescent="0.3">
      <c r="A11756" s="2">
        <v>45985</v>
      </c>
      <c r="B11756" t="s">
        <v>34</v>
      </c>
      <c r="C11756">
        <v>2167</v>
      </c>
      <c r="D11756">
        <v>13</v>
      </c>
      <c r="E11756">
        <v>0.69199999999999995</v>
      </c>
      <c r="F11756">
        <v>0.6</v>
      </c>
      <c r="G11756">
        <v>9</v>
      </c>
      <c r="H11756">
        <v>9</v>
      </c>
      <c r="I11756" t="s">
        <v>149</v>
      </c>
      <c r="J11756">
        <v>1</v>
      </c>
      <c r="K11756">
        <v>2</v>
      </c>
      <c r="L11756">
        <v>2</v>
      </c>
      <c r="M11756">
        <v>2</v>
      </c>
      <c r="N11756">
        <v>1</v>
      </c>
      <c r="O11756">
        <v>2</v>
      </c>
      <c r="P11756">
        <v>2</v>
      </c>
      <c r="Q11756">
        <v>2</v>
      </c>
      <c r="R11756">
        <v>19.489999999999998</v>
      </c>
      <c r="S11756">
        <v>38.979999999999997</v>
      </c>
      <c r="T11756">
        <v>38.979999999999997</v>
      </c>
      <c r="U11756">
        <v>38.979999999999997</v>
      </c>
      <c r="V11756">
        <v>23.08876347</v>
      </c>
      <c r="W11756">
        <v>23.08876347</v>
      </c>
      <c r="X11756">
        <v>4.3311111110000002</v>
      </c>
      <c r="Y11756">
        <v>4.3311111110000002</v>
      </c>
    </row>
    <row r="11757" spans="1:25" x14ac:dyDescent="0.3">
      <c r="A11757" s="2">
        <v>45985</v>
      </c>
      <c r="B11757" t="s">
        <v>58</v>
      </c>
      <c r="C11757">
        <v>1044</v>
      </c>
      <c r="D11757">
        <v>8</v>
      </c>
      <c r="E11757">
        <v>0.49099999999999999</v>
      </c>
      <c r="F11757">
        <v>0.76600000000000001</v>
      </c>
      <c r="G11757">
        <v>3.93</v>
      </c>
      <c r="H11757">
        <v>3.93</v>
      </c>
      <c r="I11757" t="s">
        <v>149</v>
      </c>
      <c r="J11757">
        <v>2</v>
      </c>
      <c r="K11757">
        <v>2</v>
      </c>
      <c r="L11757">
        <v>2</v>
      </c>
      <c r="M11757">
        <v>2</v>
      </c>
      <c r="N11757">
        <v>2</v>
      </c>
      <c r="O11757">
        <v>2</v>
      </c>
      <c r="P11757">
        <v>2</v>
      </c>
      <c r="Q11757">
        <v>2</v>
      </c>
      <c r="R11757">
        <v>25.37</v>
      </c>
      <c r="S11757">
        <v>25.37</v>
      </c>
      <c r="T11757">
        <v>25.37</v>
      </c>
      <c r="U11757">
        <v>25.37</v>
      </c>
      <c r="V11757">
        <v>15.49073709</v>
      </c>
      <c r="W11757">
        <v>15.49073709</v>
      </c>
      <c r="X11757">
        <v>6.4554707379999998</v>
      </c>
      <c r="Y11757">
        <v>6.4554707379999998</v>
      </c>
    </row>
    <row r="11758" spans="1:25" x14ac:dyDescent="0.3">
      <c r="A11758" s="2">
        <v>45985</v>
      </c>
      <c r="B11758" t="s">
        <v>28</v>
      </c>
      <c r="C11758">
        <v>375</v>
      </c>
      <c r="D11758">
        <v>2</v>
      </c>
      <c r="E11758">
        <v>0.43</v>
      </c>
      <c r="F11758">
        <v>0.53300000000000003</v>
      </c>
      <c r="G11758">
        <v>0.86</v>
      </c>
      <c r="H11758">
        <v>0.86</v>
      </c>
      <c r="I11758" t="s">
        <v>149</v>
      </c>
      <c r="J11758">
        <v>2</v>
      </c>
      <c r="K11758">
        <v>2</v>
      </c>
      <c r="L11758">
        <v>2</v>
      </c>
      <c r="M11758">
        <v>2</v>
      </c>
      <c r="N11758">
        <v>2</v>
      </c>
      <c r="O11758">
        <v>2</v>
      </c>
      <c r="P11758">
        <v>2</v>
      </c>
      <c r="Q11758">
        <v>2</v>
      </c>
      <c r="R11758">
        <v>44.86</v>
      </c>
      <c r="S11758">
        <v>44.86</v>
      </c>
      <c r="T11758">
        <v>44.86</v>
      </c>
      <c r="U11758">
        <v>44.86</v>
      </c>
      <c r="V11758">
        <v>1.9170753460000001</v>
      </c>
      <c r="W11758">
        <v>1.9170753460000001</v>
      </c>
      <c r="X11758">
        <v>52.162790700000002</v>
      </c>
      <c r="Y11758">
        <v>52.162790700000002</v>
      </c>
    </row>
    <row r="11759" spans="1:25" x14ac:dyDescent="0.3">
      <c r="A11759" s="2">
        <v>45985</v>
      </c>
      <c r="B11759" t="s">
        <v>110</v>
      </c>
      <c r="C11759">
        <v>3156</v>
      </c>
      <c r="D11759">
        <v>12</v>
      </c>
      <c r="E11759">
        <v>0.69399999999999995</v>
      </c>
      <c r="F11759">
        <v>0.38</v>
      </c>
      <c r="G11759">
        <v>8.33</v>
      </c>
      <c r="H11759">
        <v>8.33</v>
      </c>
      <c r="I11759" t="s">
        <v>149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X11759">
        <v>0</v>
      </c>
      <c r="Y11759">
        <v>0</v>
      </c>
    </row>
    <row r="11760" spans="1:25" x14ac:dyDescent="0.3">
      <c r="A11760" s="2">
        <v>45985</v>
      </c>
      <c r="B11760" t="s">
        <v>26</v>
      </c>
      <c r="C11760">
        <v>720</v>
      </c>
      <c r="D11760">
        <v>7</v>
      </c>
      <c r="E11760">
        <v>0.97699999999999998</v>
      </c>
      <c r="F11760">
        <v>0.97199999999999998</v>
      </c>
      <c r="G11760">
        <v>6.84</v>
      </c>
      <c r="H11760">
        <v>6.84</v>
      </c>
      <c r="I11760" t="s">
        <v>149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X11760">
        <v>0</v>
      </c>
      <c r="Y11760">
        <v>0</v>
      </c>
    </row>
    <row r="11761" spans="1:25" x14ac:dyDescent="0.3">
      <c r="A11761" s="2">
        <v>45985</v>
      </c>
      <c r="B11761" t="s">
        <v>30</v>
      </c>
      <c r="C11761">
        <v>0</v>
      </c>
      <c r="D11761">
        <v>0</v>
      </c>
      <c r="G11761">
        <v>0</v>
      </c>
      <c r="H11761">
        <v>0</v>
      </c>
      <c r="I11761" t="s">
        <v>149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</row>
    <row r="11762" spans="1:25" x14ac:dyDescent="0.3">
      <c r="A11762" s="2">
        <v>45985</v>
      </c>
      <c r="B11762" t="s">
        <v>26</v>
      </c>
      <c r="C11762">
        <v>740</v>
      </c>
      <c r="D11762">
        <v>4</v>
      </c>
      <c r="E11762">
        <v>0.81299999999999994</v>
      </c>
      <c r="F11762">
        <v>0.54100000000000004</v>
      </c>
      <c r="G11762">
        <v>3.25</v>
      </c>
      <c r="H11762">
        <v>3.25</v>
      </c>
      <c r="I11762" t="s">
        <v>149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X11762">
        <v>0</v>
      </c>
      <c r="Y11762">
        <v>0</v>
      </c>
    </row>
    <row r="11763" spans="1:25" x14ac:dyDescent="0.3">
      <c r="A11763" s="2">
        <v>45985</v>
      </c>
      <c r="B11763" t="s">
        <v>30</v>
      </c>
      <c r="C11763">
        <v>97</v>
      </c>
      <c r="D11763">
        <v>1</v>
      </c>
      <c r="E11763">
        <v>1.35</v>
      </c>
      <c r="F11763">
        <v>1.0309999999999999</v>
      </c>
      <c r="G11763">
        <v>1.35</v>
      </c>
      <c r="H11763">
        <v>1.35</v>
      </c>
      <c r="I11763" t="s">
        <v>149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X11763">
        <v>0</v>
      </c>
      <c r="Y11763">
        <v>0</v>
      </c>
    </row>
    <row r="11764" spans="1:25" x14ac:dyDescent="0.3">
      <c r="A11764" s="2">
        <v>45985</v>
      </c>
      <c r="B11764" t="s">
        <v>26</v>
      </c>
      <c r="C11764">
        <v>930</v>
      </c>
      <c r="D11764">
        <v>7</v>
      </c>
      <c r="E11764">
        <v>0.95899999999999996</v>
      </c>
      <c r="F11764">
        <v>0.753</v>
      </c>
      <c r="G11764">
        <v>6.71</v>
      </c>
      <c r="H11764">
        <v>6.71</v>
      </c>
      <c r="I11764" t="s">
        <v>149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X11764">
        <v>0</v>
      </c>
      <c r="Y11764">
        <v>0</v>
      </c>
    </row>
    <row r="11765" spans="1:25" x14ac:dyDescent="0.3">
      <c r="A11765" s="2">
        <v>45985</v>
      </c>
      <c r="B11765" t="s">
        <v>30</v>
      </c>
      <c r="C11765">
        <v>59</v>
      </c>
      <c r="D11765">
        <v>1</v>
      </c>
      <c r="E11765">
        <v>0.66</v>
      </c>
      <c r="F11765">
        <v>1.6950000000000001</v>
      </c>
      <c r="G11765">
        <v>0.66</v>
      </c>
      <c r="H11765">
        <v>0.66</v>
      </c>
      <c r="I11765" t="s">
        <v>149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X11765">
        <v>0</v>
      </c>
      <c r="Y11765">
        <v>0</v>
      </c>
    </row>
    <row r="11766" spans="1:25" x14ac:dyDescent="0.3">
      <c r="A11766" s="2">
        <v>45985</v>
      </c>
      <c r="B11766" t="s">
        <v>30</v>
      </c>
      <c r="C11766">
        <v>253</v>
      </c>
      <c r="D11766">
        <v>1</v>
      </c>
      <c r="E11766">
        <v>0.38</v>
      </c>
      <c r="F11766">
        <v>0.39500000000000002</v>
      </c>
      <c r="G11766">
        <v>0.38</v>
      </c>
      <c r="H11766">
        <v>0.38</v>
      </c>
      <c r="I11766" t="s">
        <v>149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X11766">
        <v>0</v>
      </c>
      <c r="Y11766">
        <v>0</v>
      </c>
    </row>
    <row r="11767" spans="1:25" x14ac:dyDescent="0.3">
      <c r="A11767" s="2">
        <v>45985</v>
      </c>
      <c r="B11767" t="s">
        <v>26</v>
      </c>
      <c r="C11767">
        <v>1401</v>
      </c>
      <c r="D11767">
        <v>6</v>
      </c>
      <c r="E11767">
        <v>0.58299999999999996</v>
      </c>
      <c r="F11767">
        <v>0.42799999999999999</v>
      </c>
      <c r="G11767">
        <v>3.5</v>
      </c>
      <c r="H11767">
        <v>3.5</v>
      </c>
      <c r="I11767" t="s">
        <v>149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X11767">
        <v>0</v>
      </c>
      <c r="Y11767">
        <v>0</v>
      </c>
    </row>
    <row r="11768" spans="1:25" x14ac:dyDescent="0.3">
      <c r="A11768" s="2">
        <v>45985</v>
      </c>
      <c r="B11768" t="s">
        <v>86</v>
      </c>
      <c r="C11768">
        <v>8</v>
      </c>
      <c r="D11768">
        <v>0</v>
      </c>
      <c r="F11768">
        <v>0</v>
      </c>
      <c r="G11768">
        <v>0</v>
      </c>
      <c r="H11768">
        <v>0</v>
      </c>
      <c r="I11768" t="s">
        <v>149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</row>
    <row r="11769" spans="1:25" x14ac:dyDescent="0.3">
      <c r="A11769" s="2">
        <v>45985</v>
      </c>
      <c r="B11769" t="s">
        <v>32</v>
      </c>
      <c r="C11769">
        <v>57</v>
      </c>
      <c r="D11769">
        <v>0</v>
      </c>
      <c r="F11769">
        <v>0</v>
      </c>
      <c r="G11769">
        <v>0</v>
      </c>
      <c r="H11769">
        <v>0</v>
      </c>
      <c r="I11769" t="s">
        <v>149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</row>
    <row r="11770" spans="1:25" x14ac:dyDescent="0.3">
      <c r="A11770" s="2">
        <v>45985</v>
      </c>
      <c r="B11770" t="s">
        <v>46</v>
      </c>
      <c r="C11770">
        <v>371</v>
      </c>
      <c r="D11770">
        <v>5</v>
      </c>
      <c r="E11770">
        <v>2.0819999999999999</v>
      </c>
      <c r="F11770">
        <v>1.3480000000000001</v>
      </c>
      <c r="G11770">
        <v>10.41</v>
      </c>
      <c r="H11770">
        <v>10.41</v>
      </c>
      <c r="I11770" t="s">
        <v>149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1</v>
      </c>
      <c r="Q11770">
        <v>1</v>
      </c>
      <c r="R11770">
        <v>30.88</v>
      </c>
      <c r="S11770">
        <v>30.88</v>
      </c>
      <c r="T11770">
        <v>30.88</v>
      </c>
      <c r="U11770">
        <v>30.88</v>
      </c>
      <c r="V11770">
        <v>33.711139899999999</v>
      </c>
      <c r="W11770">
        <v>33.711139899999999</v>
      </c>
      <c r="X11770">
        <v>2.9663784820000001</v>
      </c>
      <c r="Y11770">
        <v>2.9663784820000001</v>
      </c>
    </row>
    <row r="11771" spans="1:25" x14ac:dyDescent="0.3">
      <c r="A11771" s="2">
        <v>45985</v>
      </c>
      <c r="B11771" t="s">
        <v>38</v>
      </c>
      <c r="C11771">
        <v>304</v>
      </c>
      <c r="D11771">
        <v>6</v>
      </c>
      <c r="E11771">
        <v>0.98</v>
      </c>
      <c r="F11771">
        <v>1.974</v>
      </c>
      <c r="G11771">
        <v>5.88</v>
      </c>
      <c r="H11771">
        <v>5.88</v>
      </c>
      <c r="I11771" t="s">
        <v>149</v>
      </c>
      <c r="J11771">
        <v>1</v>
      </c>
      <c r="K11771">
        <v>1</v>
      </c>
      <c r="L11771">
        <v>1</v>
      </c>
      <c r="M11771">
        <v>1</v>
      </c>
      <c r="N11771">
        <v>1</v>
      </c>
      <c r="O11771">
        <v>1</v>
      </c>
      <c r="P11771">
        <v>1</v>
      </c>
      <c r="Q11771">
        <v>1</v>
      </c>
      <c r="R11771">
        <v>21.88</v>
      </c>
      <c r="S11771">
        <v>21.88</v>
      </c>
      <c r="T11771">
        <v>21.88</v>
      </c>
      <c r="U11771">
        <v>21.88</v>
      </c>
      <c r="V11771">
        <v>26.873857399999999</v>
      </c>
      <c r="W11771">
        <v>26.873857399999999</v>
      </c>
      <c r="X11771">
        <v>3.721088435</v>
      </c>
      <c r="Y11771">
        <v>3.721088435</v>
      </c>
    </row>
    <row r="11772" spans="1:25" x14ac:dyDescent="0.3">
      <c r="A11772" s="2">
        <v>45985</v>
      </c>
      <c r="B11772" t="s">
        <v>46</v>
      </c>
      <c r="C11772">
        <v>2911</v>
      </c>
      <c r="D11772">
        <v>6</v>
      </c>
      <c r="E11772">
        <v>1.5</v>
      </c>
      <c r="F11772">
        <v>0.20599999999999999</v>
      </c>
      <c r="G11772">
        <v>9</v>
      </c>
      <c r="H11772">
        <v>9</v>
      </c>
      <c r="I11772" t="s">
        <v>149</v>
      </c>
      <c r="J11772">
        <v>1</v>
      </c>
      <c r="K11772">
        <v>1</v>
      </c>
      <c r="L11772">
        <v>1</v>
      </c>
      <c r="M11772">
        <v>1</v>
      </c>
      <c r="N11772">
        <v>1</v>
      </c>
      <c r="O11772">
        <v>1</v>
      </c>
      <c r="P11772">
        <v>1</v>
      </c>
      <c r="Q11772">
        <v>1</v>
      </c>
      <c r="R11772">
        <v>30.88</v>
      </c>
      <c r="S11772">
        <v>30.88</v>
      </c>
      <c r="T11772">
        <v>30.88</v>
      </c>
      <c r="U11772">
        <v>30.88</v>
      </c>
      <c r="V11772">
        <v>29.14507772</v>
      </c>
      <c r="W11772">
        <v>29.14507772</v>
      </c>
      <c r="X11772">
        <v>3.4311111109999999</v>
      </c>
      <c r="Y11772">
        <v>3.4311111109999999</v>
      </c>
    </row>
    <row r="11773" spans="1:25" x14ac:dyDescent="0.3">
      <c r="A11773" s="2">
        <v>45985</v>
      </c>
      <c r="B11773" t="s">
        <v>38</v>
      </c>
      <c r="C11773">
        <v>3491</v>
      </c>
      <c r="D11773">
        <v>13</v>
      </c>
      <c r="E11773">
        <v>0.86199999999999999</v>
      </c>
      <c r="F11773">
        <v>0.372</v>
      </c>
      <c r="G11773">
        <v>11.2</v>
      </c>
      <c r="H11773">
        <v>11.2</v>
      </c>
      <c r="I11773" t="s">
        <v>149</v>
      </c>
      <c r="J11773">
        <v>6</v>
      </c>
      <c r="K11773">
        <v>9</v>
      </c>
      <c r="L11773">
        <v>9</v>
      </c>
      <c r="M11773">
        <v>9</v>
      </c>
      <c r="N11773">
        <v>6</v>
      </c>
      <c r="O11773">
        <v>9</v>
      </c>
      <c r="P11773">
        <v>9</v>
      </c>
      <c r="Q11773">
        <v>9</v>
      </c>
      <c r="R11773">
        <v>173.89</v>
      </c>
      <c r="S11773">
        <v>260.14</v>
      </c>
      <c r="T11773">
        <v>260.14</v>
      </c>
      <c r="U11773">
        <v>260.14</v>
      </c>
      <c r="V11773">
        <v>4.3053740290000002</v>
      </c>
      <c r="W11773">
        <v>4.3053740290000002</v>
      </c>
      <c r="X11773">
        <v>23.226785710000001</v>
      </c>
      <c r="Y11773">
        <v>23.226785710000001</v>
      </c>
    </row>
    <row r="11774" spans="1:25" x14ac:dyDescent="0.3">
      <c r="A11774" s="2">
        <v>45985</v>
      </c>
      <c r="B11774" t="s">
        <v>86</v>
      </c>
      <c r="C11774">
        <v>944</v>
      </c>
      <c r="D11774">
        <v>2</v>
      </c>
      <c r="E11774">
        <v>1.26</v>
      </c>
      <c r="F11774">
        <v>0.21199999999999999</v>
      </c>
      <c r="G11774">
        <v>2.52</v>
      </c>
      <c r="H11774">
        <v>2.52</v>
      </c>
      <c r="I11774" t="s">
        <v>149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X11774">
        <v>0</v>
      </c>
      <c r="Y11774">
        <v>0</v>
      </c>
    </row>
    <row r="11775" spans="1:25" x14ac:dyDescent="0.3">
      <c r="A11775" s="2">
        <v>45985</v>
      </c>
      <c r="B11775" t="s">
        <v>32</v>
      </c>
      <c r="C11775">
        <v>227</v>
      </c>
      <c r="D11775">
        <v>1</v>
      </c>
      <c r="E11775">
        <v>0.48</v>
      </c>
      <c r="F11775">
        <v>0.441</v>
      </c>
      <c r="G11775">
        <v>0.48</v>
      </c>
      <c r="H11775">
        <v>0.48</v>
      </c>
      <c r="I11775" t="s">
        <v>149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X11775">
        <v>0</v>
      </c>
      <c r="Y11775">
        <v>0</v>
      </c>
    </row>
    <row r="11776" spans="1:25" x14ac:dyDescent="0.3">
      <c r="A11776" s="2">
        <v>45985</v>
      </c>
      <c r="B11776" t="s">
        <v>38</v>
      </c>
      <c r="C11776">
        <v>628</v>
      </c>
      <c r="D11776">
        <v>6</v>
      </c>
      <c r="E11776">
        <v>0.78700000000000003</v>
      </c>
      <c r="F11776">
        <v>0.95499999999999996</v>
      </c>
      <c r="G11776">
        <v>4.72</v>
      </c>
      <c r="H11776">
        <v>4.72</v>
      </c>
      <c r="I11776" t="s">
        <v>149</v>
      </c>
      <c r="J11776">
        <v>3</v>
      </c>
      <c r="K11776">
        <v>3</v>
      </c>
      <c r="L11776">
        <v>3</v>
      </c>
      <c r="M11776">
        <v>3</v>
      </c>
      <c r="N11776">
        <v>3</v>
      </c>
      <c r="O11776">
        <v>3</v>
      </c>
      <c r="P11776">
        <v>3</v>
      </c>
      <c r="Q11776">
        <v>3</v>
      </c>
      <c r="R11776">
        <v>78.64</v>
      </c>
      <c r="S11776">
        <v>78.64</v>
      </c>
      <c r="T11776">
        <v>78.64</v>
      </c>
      <c r="U11776">
        <v>78.64</v>
      </c>
      <c r="V11776">
        <v>6.0020345879999999</v>
      </c>
      <c r="W11776">
        <v>6.0020345879999999</v>
      </c>
      <c r="X11776">
        <v>16.66101695</v>
      </c>
      <c r="Y11776">
        <v>16.66101695</v>
      </c>
    </row>
    <row r="11777" spans="1:25" x14ac:dyDescent="0.3">
      <c r="A11777" s="2">
        <v>45985</v>
      </c>
      <c r="B11777" t="s">
        <v>86</v>
      </c>
      <c r="C11777">
        <v>302</v>
      </c>
      <c r="D11777">
        <v>6</v>
      </c>
      <c r="E11777">
        <v>1.4570000000000001</v>
      </c>
      <c r="F11777">
        <v>1.9870000000000001</v>
      </c>
      <c r="G11777">
        <v>8.74</v>
      </c>
      <c r="H11777">
        <v>8.74</v>
      </c>
      <c r="I11777" t="s">
        <v>149</v>
      </c>
      <c r="J11777">
        <v>1</v>
      </c>
      <c r="K11777">
        <v>1</v>
      </c>
      <c r="L11777">
        <v>1</v>
      </c>
      <c r="M11777">
        <v>1</v>
      </c>
      <c r="N11777">
        <v>1</v>
      </c>
      <c r="O11777">
        <v>1</v>
      </c>
      <c r="P11777">
        <v>1</v>
      </c>
      <c r="Q11777">
        <v>1</v>
      </c>
      <c r="R11777">
        <v>36.49</v>
      </c>
      <c r="S11777">
        <v>36.49</v>
      </c>
      <c r="T11777">
        <v>36.49</v>
      </c>
      <c r="U11777">
        <v>36.49</v>
      </c>
      <c r="V11777">
        <v>23.951767610000001</v>
      </c>
      <c r="W11777">
        <v>23.951767610000001</v>
      </c>
      <c r="X11777">
        <v>4.1750572080000001</v>
      </c>
      <c r="Y11777">
        <v>4.1750572080000001</v>
      </c>
    </row>
    <row r="11778" spans="1:25" x14ac:dyDescent="0.3">
      <c r="A11778" s="2">
        <v>45985</v>
      </c>
      <c r="B11778" t="s">
        <v>32</v>
      </c>
      <c r="C11778">
        <v>22</v>
      </c>
      <c r="D11778">
        <v>0</v>
      </c>
      <c r="F11778">
        <v>0</v>
      </c>
      <c r="G11778">
        <v>0</v>
      </c>
      <c r="H11778">
        <v>0</v>
      </c>
      <c r="I11778" t="s">
        <v>149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</row>
    <row r="11779" spans="1:25" x14ac:dyDescent="0.3">
      <c r="A11779" s="2">
        <v>45985</v>
      </c>
      <c r="B11779" t="s">
        <v>46</v>
      </c>
      <c r="C11779">
        <v>456</v>
      </c>
      <c r="D11779">
        <v>5</v>
      </c>
      <c r="E11779">
        <v>1.746</v>
      </c>
      <c r="F11779">
        <v>1.0960000000000001</v>
      </c>
      <c r="G11779">
        <v>8.73</v>
      </c>
      <c r="H11779">
        <v>8.73</v>
      </c>
      <c r="I11779" t="s">
        <v>149</v>
      </c>
      <c r="J11779">
        <v>2</v>
      </c>
      <c r="K11779">
        <v>2</v>
      </c>
      <c r="L11779">
        <v>2</v>
      </c>
      <c r="M11779">
        <v>2</v>
      </c>
      <c r="N11779">
        <v>2</v>
      </c>
      <c r="O11779">
        <v>2</v>
      </c>
      <c r="P11779">
        <v>2</v>
      </c>
      <c r="Q11779">
        <v>2</v>
      </c>
      <c r="R11779">
        <v>67.37</v>
      </c>
      <c r="S11779">
        <v>67.37</v>
      </c>
      <c r="T11779">
        <v>67.37</v>
      </c>
      <c r="U11779">
        <v>67.37</v>
      </c>
      <c r="V11779">
        <v>12.95829004</v>
      </c>
      <c r="W11779">
        <v>12.95829004</v>
      </c>
      <c r="X11779">
        <v>7.7170675830000004</v>
      </c>
      <c r="Y11779">
        <v>7.7170675830000004</v>
      </c>
    </row>
    <row r="11780" spans="1:25" x14ac:dyDescent="0.3">
      <c r="A11780" s="2">
        <v>45985</v>
      </c>
      <c r="B11780" t="s">
        <v>86</v>
      </c>
      <c r="C11780">
        <v>1112</v>
      </c>
      <c r="D11780">
        <v>6</v>
      </c>
      <c r="E11780">
        <v>0.80300000000000005</v>
      </c>
      <c r="F11780">
        <v>0.54</v>
      </c>
      <c r="G11780">
        <v>4.82</v>
      </c>
      <c r="H11780">
        <v>4.82</v>
      </c>
      <c r="I11780" t="s">
        <v>149</v>
      </c>
      <c r="J11780">
        <v>2</v>
      </c>
      <c r="K11780">
        <v>3</v>
      </c>
      <c r="L11780">
        <v>3</v>
      </c>
      <c r="M11780">
        <v>3</v>
      </c>
      <c r="N11780">
        <v>2</v>
      </c>
      <c r="O11780">
        <v>4</v>
      </c>
      <c r="P11780">
        <v>4</v>
      </c>
      <c r="Q11780">
        <v>4</v>
      </c>
      <c r="R11780">
        <v>52.37</v>
      </c>
      <c r="S11780">
        <v>114.13</v>
      </c>
      <c r="T11780">
        <v>114.13</v>
      </c>
      <c r="U11780">
        <v>114.13</v>
      </c>
      <c r="V11780">
        <v>4.223254184</v>
      </c>
      <c r="W11780">
        <v>4.223254184</v>
      </c>
      <c r="X11780">
        <v>23.678423240000001</v>
      </c>
      <c r="Y11780">
        <v>23.678423240000001</v>
      </c>
    </row>
    <row r="11781" spans="1:25" x14ac:dyDescent="0.3">
      <c r="A11781" s="2">
        <v>45985</v>
      </c>
      <c r="B11781" t="s">
        <v>46</v>
      </c>
      <c r="C11781">
        <v>716</v>
      </c>
      <c r="D11781">
        <v>3</v>
      </c>
      <c r="E11781">
        <v>0.55300000000000005</v>
      </c>
      <c r="F11781">
        <v>0.41899999999999998</v>
      </c>
      <c r="G11781">
        <v>1.66</v>
      </c>
      <c r="H11781">
        <v>1.66</v>
      </c>
      <c r="I11781" t="s">
        <v>149</v>
      </c>
      <c r="J11781">
        <v>1</v>
      </c>
      <c r="K11781">
        <v>1</v>
      </c>
      <c r="L11781">
        <v>1</v>
      </c>
      <c r="M11781">
        <v>1</v>
      </c>
      <c r="N11781">
        <v>1</v>
      </c>
      <c r="O11781">
        <v>1</v>
      </c>
      <c r="P11781">
        <v>1</v>
      </c>
      <c r="Q11781">
        <v>1</v>
      </c>
      <c r="R11781">
        <v>30.88</v>
      </c>
      <c r="S11781">
        <v>30.88</v>
      </c>
      <c r="T11781">
        <v>30.88</v>
      </c>
      <c r="U11781">
        <v>30.88</v>
      </c>
      <c r="V11781">
        <v>5.375647668</v>
      </c>
      <c r="W11781">
        <v>5.375647668</v>
      </c>
      <c r="X11781">
        <v>18.602409640000001</v>
      </c>
      <c r="Y11781">
        <v>18.602409640000001</v>
      </c>
    </row>
    <row r="11782" spans="1:25" x14ac:dyDescent="0.3">
      <c r="A11782" s="2">
        <v>45985</v>
      </c>
      <c r="B11782" t="s">
        <v>32</v>
      </c>
      <c r="C11782">
        <v>330</v>
      </c>
      <c r="D11782">
        <v>1</v>
      </c>
      <c r="E11782">
        <v>0.47</v>
      </c>
      <c r="F11782">
        <v>0.30299999999999999</v>
      </c>
      <c r="G11782">
        <v>0.47</v>
      </c>
      <c r="H11782">
        <v>0.47</v>
      </c>
      <c r="I11782" t="s">
        <v>149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X11782">
        <v>0</v>
      </c>
      <c r="Y11782">
        <v>0</v>
      </c>
    </row>
    <row r="11783" spans="1:25" x14ac:dyDescent="0.3">
      <c r="A11783" s="2">
        <v>45985</v>
      </c>
      <c r="B11783" t="s">
        <v>38</v>
      </c>
      <c r="C11783">
        <v>2090</v>
      </c>
      <c r="D11783">
        <v>21</v>
      </c>
      <c r="E11783">
        <v>0.38800000000000001</v>
      </c>
      <c r="F11783">
        <v>1.0049999999999999</v>
      </c>
      <c r="G11783">
        <v>8.15</v>
      </c>
      <c r="H11783">
        <v>8.15</v>
      </c>
      <c r="I11783" t="s">
        <v>149</v>
      </c>
      <c r="J11783">
        <v>2</v>
      </c>
      <c r="K11783">
        <v>3</v>
      </c>
      <c r="L11783">
        <v>3</v>
      </c>
      <c r="M11783">
        <v>3</v>
      </c>
      <c r="N11783">
        <v>2</v>
      </c>
      <c r="O11783">
        <v>3</v>
      </c>
      <c r="P11783">
        <v>3</v>
      </c>
      <c r="Q11783">
        <v>3</v>
      </c>
      <c r="R11783">
        <v>43.76</v>
      </c>
      <c r="S11783">
        <v>68.64</v>
      </c>
      <c r="T11783">
        <v>68.64</v>
      </c>
      <c r="U11783">
        <v>68.64</v>
      </c>
      <c r="V11783">
        <v>11.873543120000001</v>
      </c>
      <c r="W11783">
        <v>11.873543120000001</v>
      </c>
      <c r="X11783">
        <v>8.42208589</v>
      </c>
      <c r="Y11783">
        <v>8.42208589</v>
      </c>
    </row>
    <row r="11784" spans="1:25" x14ac:dyDescent="0.3">
      <c r="A11784" s="2">
        <v>45985</v>
      </c>
      <c r="B11784" t="s">
        <v>40</v>
      </c>
      <c r="C11784">
        <v>101</v>
      </c>
      <c r="D11784">
        <v>0</v>
      </c>
      <c r="F11784">
        <v>0</v>
      </c>
      <c r="G11784">
        <v>0</v>
      </c>
      <c r="H11784">
        <v>0</v>
      </c>
      <c r="I11784" t="s">
        <v>149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</row>
    <row r="11785" spans="1:25" x14ac:dyDescent="0.3">
      <c r="A11785" s="2">
        <v>45985</v>
      </c>
      <c r="B11785" t="s">
        <v>76</v>
      </c>
      <c r="C11785">
        <v>506</v>
      </c>
      <c r="D11785">
        <v>2</v>
      </c>
      <c r="E11785">
        <v>2.605</v>
      </c>
      <c r="F11785">
        <v>0.39500000000000002</v>
      </c>
      <c r="G11785">
        <v>5.21</v>
      </c>
      <c r="H11785">
        <v>5.21</v>
      </c>
      <c r="I11785" t="s">
        <v>149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X11785">
        <v>0</v>
      </c>
      <c r="Y11785">
        <v>0</v>
      </c>
    </row>
    <row r="11786" spans="1:25" x14ac:dyDescent="0.3">
      <c r="A11786" s="2">
        <v>45985</v>
      </c>
      <c r="B11786" t="s">
        <v>92</v>
      </c>
      <c r="C11786">
        <v>153</v>
      </c>
      <c r="D11786">
        <v>2</v>
      </c>
      <c r="E11786">
        <v>3.8250000000000002</v>
      </c>
      <c r="F11786">
        <v>1.3069999999999999</v>
      </c>
      <c r="G11786">
        <v>7.65</v>
      </c>
      <c r="H11786">
        <v>7.65</v>
      </c>
      <c r="I11786" t="s">
        <v>149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X11786">
        <v>0</v>
      </c>
      <c r="Y11786">
        <v>0</v>
      </c>
    </row>
    <row r="11787" spans="1:25" x14ac:dyDescent="0.3">
      <c r="A11787" s="2">
        <v>45985</v>
      </c>
      <c r="B11787" t="s">
        <v>68</v>
      </c>
      <c r="C11787">
        <v>195</v>
      </c>
      <c r="D11787">
        <v>0</v>
      </c>
      <c r="F11787">
        <v>0</v>
      </c>
      <c r="G11787">
        <v>0</v>
      </c>
      <c r="H11787">
        <v>0</v>
      </c>
      <c r="I11787" t="s">
        <v>149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</row>
    <row r="11788" spans="1:25" x14ac:dyDescent="0.3">
      <c r="A11788" s="2">
        <v>45985</v>
      </c>
      <c r="B11788" t="s">
        <v>70</v>
      </c>
      <c r="C11788">
        <v>1044</v>
      </c>
      <c r="D11788">
        <v>2</v>
      </c>
      <c r="E11788">
        <v>4.9400000000000004</v>
      </c>
      <c r="F11788">
        <v>0.192</v>
      </c>
      <c r="G11788">
        <v>9.8800000000000008</v>
      </c>
      <c r="H11788">
        <v>9.8800000000000008</v>
      </c>
      <c r="I11788" t="s">
        <v>149</v>
      </c>
      <c r="J11788">
        <v>2</v>
      </c>
      <c r="K11788">
        <v>2</v>
      </c>
      <c r="L11788">
        <v>2</v>
      </c>
      <c r="M11788">
        <v>2</v>
      </c>
      <c r="N11788">
        <v>5</v>
      </c>
      <c r="O11788">
        <v>5</v>
      </c>
      <c r="P11788">
        <v>5</v>
      </c>
      <c r="Q11788">
        <v>5</v>
      </c>
      <c r="R11788">
        <v>283.45</v>
      </c>
      <c r="S11788">
        <v>283.45</v>
      </c>
      <c r="T11788">
        <v>283.45</v>
      </c>
      <c r="U11788">
        <v>283.45</v>
      </c>
      <c r="V11788">
        <v>3.4856235670000002</v>
      </c>
      <c r="W11788">
        <v>3.4856235670000002</v>
      </c>
      <c r="X11788">
        <v>28.689271260000002</v>
      </c>
      <c r="Y11788">
        <v>28.689271260000002</v>
      </c>
    </row>
    <row r="11789" spans="1:25" x14ac:dyDescent="0.3">
      <c r="A11789" s="2">
        <v>45985</v>
      </c>
      <c r="B11789" t="s">
        <v>78</v>
      </c>
      <c r="C11789">
        <v>149</v>
      </c>
      <c r="D11789">
        <v>0</v>
      </c>
      <c r="F11789">
        <v>0</v>
      </c>
      <c r="G11789">
        <v>0</v>
      </c>
      <c r="H11789">
        <v>0</v>
      </c>
      <c r="I11789" t="s">
        <v>149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</row>
    <row r="11790" spans="1:25" x14ac:dyDescent="0.3">
      <c r="A11790" s="2">
        <v>45985</v>
      </c>
      <c r="B11790" t="s">
        <v>74</v>
      </c>
      <c r="C11790">
        <v>190</v>
      </c>
      <c r="D11790">
        <v>0</v>
      </c>
      <c r="F11790">
        <v>0</v>
      </c>
      <c r="G11790">
        <v>0</v>
      </c>
      <c r="H11790">
        <v>0</v>
      </c>
      <c r="I11790" t="s">
        <v>149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</row>
    <row r="11791" spans="1:25" x14ac:dyDescent="0.3">
      <c r="A11791" s="2">
        <v>45985</v>
      </c>
      <c r="B11791" t="s">
        <v>64</v>
      </c>
      <c r="C11791">
        <v>862</v>
      </c>
      <c r="D11791">
        <v>2</v>
      </c>
      <c r="E11791">
        <v>3.53</v>
      </c>
      <c r="F11791">
        <v>0.23200000000000001</v>
      </c>
      <c r="G11791">
        <v>7.06</v>
      </c>
      <c r="H11791">
        <v>7.06</v>
      </c>
      <c r="I11791" t="s">
        <v>149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X11791">
        <v>0</v>
      </c>
      <c r="Y11791">
        <v>0</v>
      </c>
    </row>
    <row r="11792" spans="1:25" x14ac:dyDescent="0.3">
      <c r="A11792" s="2">
        <v>45985</v>
      </c>
      <c r="B11792" t="s">
        <v>86</v>
      </c>
      <c r="C11792">
        <v>14</v>
      </c>
      <c r="D11792">
        <v>1</v>
      </c>
      <c r="E11792">
        <v>3.56</v>
      </c>
      <c r="F11792">
        <v>7.1429999999999998</v>
      </c>
      <c r="G11792">
        <v>3.56</v>
      </c>
      <c r="H11792">
        <v>3.56</v>
      </c>
      <c r="I11792" t="s">
        <v>149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X11792">
        <v>0</v>
      </c>
      <c r="Y11792">
        <v>0</v>
      </c>
    </row>
    <row r="11793" spans="1:25" x14ac:dyDescent="0.3">
      <c r="A11793" s="2">
        <v>45985</v>
      </c>
      <c r="B11793" t="s">
        <v>86</v>
      </c>
      <c r="C11793">
        <v>13</v>
      </c>
      <c r="D11793">
        <v>0</v>
      </c>
      <c r="F11793">
        <v>0</v>
      </c>
      <c r="G11793">
        <v>0</v>
      </c>
      <c r="H11793">
        <v>0</v>
      </c>
      <c r="I11793" t="s">
        <v>149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</row>
    <row r="11794" spans="1:25" x14ac:dyDescent="0.3">
      <c r="A11794" s="2">
        <v>45985</v>
      </c>
      <c r="B11794" t="s">
        <v>66</v>
      </c>
      <c r="C11794">
        <v>70</v>
      </c>
      <c r="D11794">
        <v>0</v>
      </c>
      <c r="F11794">
        <v>0</v>
      </c>
      <c r="G11794">
        <v>0</v>
      </c>
      <c r="H11794">
        <v>0</v>
      </c>
      <c r="I11794" t="s">
        <v>149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</row>
    <row r="11795" spans="1:25" x14ac:dyDescent="0.3">
      <c r="A11795" s="2">
        <v>45985</v>
      </c>
      <c r="B11795" t="s">
        <v>88</v>
      </c>
      <c r="C11795">
        <v>231</v>
      </c>
      <c r="D11795">
        <v>0</v>
      </c>
      <c r="F11795">
        <v>0</v>
      </c>
      <c r="G11795">
        <v>0</v>
      </c>
      <c r="H11795">
        <v>0</v>
      </c>
      <c r="I11795" t="s">
        <v>149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</row>
    <row r="11796" spans="1:25" x14ac:dyDescent="0.3">
      <c r="A11796" s="2">
        <v>45985</v>
      </c>
      <c r="B11796" t="s">
        <v>98</v>
      </c>
      <c r="C11796">
        <v>61</v>
      </c>
      <c r="D11796">
        <v>0</v>
      </c>
      <c r="F11796">
        <v>0</v>
      </c>
      <c r="G11796">
        <v>0</v>
      </c>
      <c r="H11796">
        <v>0</v>
      </c>
      <c r="I11796" t="s">
        <v>149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</row>
    <row r="11797" spans="1:25" x14ac:dyDescent="0.3">
      <c r="A11797" s="2">
        <v>45985</v>
      </c>
      <c r="B11797" t="s">
        <v>58</v>
      </c>
      <c r="C11797">
        <v>268</v>
      </c>
      <c r="D11797">
        <v>3</v>
      </c>
      <c r="E11797">
        <v>1.917</v>
      </c>
      <c r="F11797">
        <v>1.119</v>
      </c>
      <c r="G11797">
        <v>5.75</v>
      </c>
      <c r="H11797">
        <v>5.75</v>
      </c>
      <c r="I11797" t="s">
        <v>149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X11797">
        <v>0</v>
      </c>
      <c r="Y11797">
        <v>0</v>
      </c>
    </row>
    <row r="11798" spans="1:25" x14ac:dyDescent="0.3">
      <c r="A11798" s="2">
        <v>45986</v>
      </c>
      <c r="B11798" t="s">
        <v>44</v>
      </c>
      <c r="C11798">
        <v>6011</v>
      </c>
      <c r="D11798">
        <v>30</v>
      </c>
      <c r="E11798">
        <v>1.679</v>
      </c>
      <c r="F11798">
        <v>0.499</v>
      </c>
      <c r="G11798">
        <v>50.36</v>
      </c>
      <c r="H11798">
        <v>50.36</v>
      </c>
      <c r="I11798" t="s">
        <v>149</v>
      </c>
      <c r="J11798">
        <v>11</v>
      </c>
      <c r="K11798">
        <v>12</v>
      </c>
      <c r="L11798">
        <v>12</v>
      </c>
      <c r="M11798">
        <v>12</v>
      </c>
      <c r="N11798">
        <v>11</v>
      </c>
      <c r="O11798">
        <v>12</v>
      </c>
      <c r="P11798">
        <v>12</v>
      </c>
      <c r="Q11798">
        <v>12</v>
      </c>
      <c r="R11798">
        <v>229.93</v>
      </c>
      <c r="S11798">
        <v>243.81</v>
      </c>
      <c r="T11798">
        <v>243.81</v>
      </c>
      <c r="U11798">
        <v>243.81</v>
      </c>
      <c r="V11798">
        <v>20.655428409999999</v>
      </c>
      <c r="W11798">
        <v>20.655428409999999</v>
      </c>
      <c r="X11798">
        <v>4.8413423350000002</v>
      </c>
      <c r="Y11798">
        <v>4.8413423350000002</v>
      </c>
    </row>
    <row r="11799" spans="1:25" x14ac:dyDescent="0.3">
      <c r="A11799" s="2">
        <v>45986</v>
      </c>
      <c r="B11799" t="s">
        <v>42</v>
      </c>
      <c r="C11799">
        <v>7009</v>
      </c>
      <c r="D11799">
        <v>80</v>
      </c>
      <c r="E11799">
        <v>2.4830000000000001</v>
      </c>
      <c r="F11799">
        <v>1.141</v>
      </c>
      <c r="G11799">
        <v>198.6</v>
      </c>
      <c r="H11799">
        <v>198.6</v>
      </c>
      <c r="I11799" t="s">
        <v>149</v>
      </c>
      <c r="J11799">
        <v>16</v>
      </c>
      <c r="K11799">
        <v>17</v>
      </c>
      <c r="L11799">
        <v>17</v>
      </c>
      <c r="M11799">
        <v>17</v>
      </c>
      <c r="N11799">
        <v>17</v>
      </c>
      <c r="O11799">
        <v>18</v>
      </c>
      <c r="P11799">
        <v>18</v>
      </c>
      <c r="Q11799">
        <v>18</v>
      </c>
      <c r="R11799">
        <v>440.19</v>
      </c>
      <c r="S11799">
        <v>465.17</v>
      </c>
      <c r="T11799">
        <v>465.17</v>
      </c>
      <c r="U11799">
        <v>465.17</v>
      </c>
      <c r="V11799">
        <v>42.69406884</v>
      </c>
      <c r="W11799">
        <v>42.69406884</v>
      </c>
      <c r="X11799">
        <v>2.3422457200000002</v>
      </c>
      <c r="Y11799">
        <v>2.3422457200000002</v>
      </c>
    </row>
    <row r="11800" spans="1:25" x14ac:dyDescent="0.3">
      <c r="A11800" s="2">
        <v>45986</v>
      </c>
      <c r="B11800" t="s">
        <v>40</v>
      </c>
      <c r="C11800">
        <v>2587</v>
      </c>
      <c r="D11800">
        <v>27</v>
      </c>
      <c r="E11800">
        <v>3.6749999999999998</v>
      </c>
      <c r="F11800">
        <v>1.044</v>
      </c>
      <c r="G11800">
        <v>99.23</v>
      </c>
      <c r="H11800">
        <v>99.23</v>
      </c>
      <c r="I11800" t="s">
        <v>149</v>
      </c>
      <c r="J11800">
        <v>5</v>
      </c>
      <c r="K11800">
        <v>5</v>
      </c>
      <c r="L11800">
        <v>5</v>
      </c>
      <c r="M11800">
        <v>5</v>
      </c>
      <c r="N11800">
        <v>5</v>
      </c>
      <c r="O11800">
        <v>5</v>
      </c>
      <c r="P11800">
        <v>5</v>
      </c>
      <c r="Q11800">
        <v>5</v>
      </c>
      <c r="R11800">
        <v>144.01</v>
      </c>
      <c r="S11800">
        <v>144.01</v>
      </c>
      <c r="T11800">
        <v>144.01</v>
      </c>
      <c r="U11800">
        <v>144.01</v>
      </c>
      <c r="V11800">
        <v>68.904937160000003</v>
      </c>
      <c r="W11800">
        <v>68.904937160000003</v>
      </c>
      <c r="X11800">
        <v>1.451274816</v>
      </c>
      <c r="Y11800">
        <v>1.451274816</v>
      </c>
    </row>
    <row r="11801" spans="1:25" x14ac:dyDescent="0.3">
      <c r="A11801" s="2">
        <v>45986</v>
      </c>
      <c r="B11801" t="s">
        <v>46</v>
      </c>
      <c r="C11801">
        <v>4060</v>
      </c>
      <c r="D11801">
        <v>26</v>
      </c>
      <c r="E11801">
        <v>3.718</v>
      </c>
      <c r="F11801">
        <v>0.64</v>
      </c>
      <c r="G11801">
        <v>96.67</v>
      </c>
      <c r="H11801">
        <v>96.67</v>
      </c>
      <c r="I11801" t="s">
        <v>149</v>
      </c>
      <c r="J11801">
        <v>1</v>
      </c>
      <c r="K11801">
        <v>1</v>
      </c>
      <c r="L11801">
        <v>1</v>
      </c>
      <c r="M11801">
        <v>1</v>
      </c>
      <c r="N11801">
        <v>1</v>
      </c>
      <c r="O11801">
        <v>1</v>
      </c>
      <c r="P11801">
        <v>1</v>
      </c>
      <c r="Q11801">
        <v>1</v>
      </c>
      <c r="R11801">
        <v>30.88</v>
      </c>
      <c r="S11801">
        <v>30.88</v>
      </c>
      <c r="T11801">
        <v>30.88</v>
      </c>
      <c r="U11801">
        <v>30.88</v>
      </c>
      <c r="V11801">
        <v>313.05051809999998</v>
      </c>
      <c r="W11801">
        <v>313.05051809999998</v>
      </c>
      <c r="X11801">
        <v>0.31943726080000001</v>
      </c>
      <c r="Y11801">
        <v>0.31943726080000001</v>
      </c>
    </row>
    <row r="11802" spans="1:25" x14ac:dyDescent="0.3">
      <c r="A11802" s="2">
        <v>45986</v>
      </c>
      <c r="B11802" t="s">
        <v>62</v>
      </c>
      <c r="C11802">
        <v>1295</v>
      </c>
      <c r="D11802">
        <v>3</v>
      </c>
      <c r="E11802">
        <v>4.5069999999999997</v>
      </c>
      <c r="F11802">
        <v>0.23200000000000001</v>
      </c>
      <c r="G11802">
        <v>13.52</v>
      </c>
      <c r="H11802">
        <v>13.52</v>
      </c>
      <c r="I11802" t="s">
        <v>149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X11802">
        <v>0</v>
      </c>
      <c r="Y11802">
        <v>0</v>
      </c>
    </row>
    <row r="11803" spans="1:25" x14ac:dyDescent="0.3">
      <c r="A11803" s="2">
        <v>45986</v>
      </c>
      <c r="B11803" t="s">
        <v>38</v>
      </c>
      <c r="C11803">
        <v>3581</v>
      </c>
      <c r="D11803">
        <v>23</v>
      </c>
      <c r="E11803">
        <v>1.7689999999999999</v>
      </c>
      <c r="F11803">
        <v>0.64200000000000002</v>
      </c>
      <c r="G11803">
        <v>40.68</v>
      </c>
      <c r="H11803">
        <v>40.68</v>
      </c>
      <c r="I11803" t="s">
        <v>149</v>
      </c>
      <c r="J11803">
        <v>5</v>
      </c>
      <c r="K11803">
        <v>6</v>
      </c>
      <c r="L11803">
        <v>6</v>
      </c>
      <c r="M11803">
        <v>6</v>
      </c>
      <c r="N11803">
        <v>5</v>
      </c>
      <c r="O11803">
        <v>6</v>
      </c>
      <c r="P11803">
        <v>6</v>
      </c>
      <c r="Q11803">
        <v>6</v>
      </c>
      <c r="R11803">
        <v>148.62</v>
      </c>
      <c r="S11803">
        <v>185.5</v>
      </c>
      <c r="T11803">
        <v>185.5</v>
      </c>
      <c r="U11803">
        <v>185.5</v>
      </c>
      <c r="V11803">
        <v>21.929919139999999</v>
      </c>
      <c r="W11803">
        <v>21.929919139999999</v>
      </c>
      <c r="X11803">
        <v>4.5599803339999996</v>
      </c>
      <c r="Y11803">
        <v>4.5599803339999996</v>
      </c>
    </row>
    <row r="11804" spans="1:25" x14ac:dyDescent="0.3">
      <c r="A11804" s="2">
        <v>45986</v>
      </c>
      <c r="B11804" t="s">
        <v>84</v>
      </c>
      <c r="C11804">
        <v>9857</v>
      </c>
      <c r="D11804">
        <v>71</v>
      </c>
      <c r="E11804">
        <v>2.8149999999999999</v>
      </c>
      <c r="F11804">
        <v>0.72</v>
      </c>
      <c r="G11804">
        <v>199.9</v>
      </c>
      <c r="H11804">
        <v>199.9</v>
      </c>
      <c r="I11804" t="s">
        <v>149</v>
      </c>
      <c r="J11804">
        <v>17</v>
      </c>
      <c r="K11804">
        <v>19</v>
      </c>
      <c r="L11804">
        <v>19</v>
      </c>
      <c r="M11804">
        <v>19</v>
      </c>
      <c r="N11804">
        <v>18</v>
      </c>
      <c r="O11804">
        <v>20</v>
      </c>
      <c r="P11804">
        <v>20</v>
      </c>
      <c r="Q11804">
        <v>20</v>
      </c>
      <c r="R11804">
        <v>620.82000000000005</v>
      </c>
      <c r="S11804">
        <v>716.7</v>
      </c>
      <c r="T11804">
        <v>716.7</v>
      </c>
      <c r="U11804">
        <v>716.7</v>
      </c>
      <c r="V11804">
        <v>27.89172597</v>
      </c>
      <c r="W11804">
        <v>27.89172597</v>
      </c>
      <c r="X11804">
        <v>3.5852926460000001</v>
      </c>
      <c r="Y11804">
        <v>3.5852926460000001</v>
      </c>
    </row>
    <row r="11805" spans="1:25" x14ac:dyDescent="0.3">
      <c r="A11805" s="2">
        <v>45986</v>
      </c>
      <c r="B11805" t="s">
        <v>56</v>
      </c>
      <c r="C11805">
        <v>1661</v>
      </c>
      <c r="D11805">
        <v>17</v>
      </c>
      <c r="E11805">
        <v>2.1360000000000001</v>
      </c>
      <c r="F11805">
        <v>1.0229999999999999</v>
      </c>
      <c r="G11805">
        <v>36.31</v>
      </c>
      <c r="H11805">
        <v>36.31</v>
      </c>
      <c r="I11805" t="s">
        <v>149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X11805">
        <v>0</v>
      </c>
      <c r="Y11805">
        <v>0</v>
      </c>
    </row>
    <row r="11806" spans="1:25" x14ac:dyDescent="0.3">
      <c r="A11806" s="2">
        <v>45986</v>
      </c>
      <c r="B11806" t="s">
        <v>50</v>
      </c>
      <c r="C11806">
        <v>5164</v>
      </c>
      <c r="D11806">
        <v>28</v>
      </c>
      <c r="E11806">
        <v>2.7320000000000002</v>
      </c>
      <c r="F11806">
        <v>0.54200000000000004</v>
      </c>
      <c r="G11806">
        <v>76.5</v>
      </c>
      <c r="H11806">
        <v>76.5</v>
      </c>
      <c r="I11806" t="s">
        <v>149</v>
      </c>
      <c r="J11806">
        <v>9</v>
      </c>
      <c r="K11806">
        <v>9</v>
      </c>
      <c r="L11806">
        <v>9</v>
      </c>
      <c r="M11806">
        <v>9</v>
      </c>
      <c r="N11806">
        <v>10</v>
      </c>
      <c r="O11806">
        <v>10</v>
      </c>
      <c r="P11806">
        <v>10</v>
      </c>
      <c r="Q11806">
        <v>10</v>
      </c>
      <c r="R11806">
        <v>549.01</v>
      </c>
      <c r="S11806">
        <v>549.01</v>
      </c>
      <c r="T11806">
        <v>549.01</v>
      </c>
      <c r="U11806">
        <v>549.01</v>
      </c>
      <c r="V11806">
        <v>13.934172419999999</v>
      </c>
      <c r="W11806">
        <v>13.934172419999999</v>
      </c>
      <c r="X11806">
        <v>7.1766013070000003</v>
      </c>
      <c r="Y11806">
        <v>7.1766013070000003</v>
      </c>
    </row>
    <row r="11807" spans="1:25" x14ac:dyDescent="0.3">
      <c r="A11807" s="2">
        <v>45986</v>
      </c>
      <c r="B11807" t="s">
        <v>60</v>
      </c>
      <c r="C11807">
        <v>2550</v>
      </c>
      <c r="D11807">
        <v>18</v>
      </c>
      <c r="E11807">
        <v>1.647</v>
      </c>
      <c r="F11807">
        <v>0.70599999999999996</v>
      </c>
      <c r="G11807">
        <v>29.64</v>
      </c>
      <c r="H11807">
        <v>29.64</v>
      </c>
      <c r="I11807" t="s">
        <v>149</v>
      </c>
      <c r="J11807">
        <v>5</v>
      </c>
      <c r="K11807">
        <v>6</v>
      </c>
      <c r="L11807">
        <v>6</v>
      </c>
      <c r="M11807">
        <v>6</v>
      </c>
      <c r="N11807">
        <v>5</v>
      </c>
      <c r="O11807">
        <v>6</v>
      </c>
      <c r="P11807">
        <v>6</v>
      </c>
      <c r="Q11807">
        <v>6</v>
      </c>
      <c r="R11807">
        <v>132.6</v>
      </c>
      <c r="S11807">
        <v>169.48</v>
      </c>
      <c r="T11807">
        <v>169.48</v>
      </c>
      <c r="U11807">
        <v>169.48</v>
      </c>
      <c r="V11807">
        <v>17.488789239999999</v>
      </c>
      <c r="W11807">
        <v>17.488789239999999</v>
      </c>
      <c r="X11807">
        <v>5.7179487179999997</v>
      </c>
      <c r="Y11807">
        <v>5.7179487179999997</v>
      </c>
    </row>
    <row r="11808" spans="1:25" x14ac:dyDescent="0.3">
      <c r="A11808" s="2">
        <v>45986</v>
      </c>
      <c r="B11808" t="s">
        <v>86</v>
      </c>
      <c r="C11808">
        <v>1205</v>
      </c>
      <c r="D11808">
        <v>9</v>
      </c>
      <c r="E11808">
        <v>3.5419999999999998</v>
      </c>
      <c r="F11808">
        <v>0.747</v>
      </c>
      <c r="G11808">
        <v>31.88</v>
      </c>
      <c r="H11808">
        <v>31.88</v>
      </c>
      <c r="I11808" t="s">
        <v>149</v>
      </c>
      <c r="J11808">
        <v>3</v>
      </c>
      <c r="K11808">
        <v>3</v>
      </c>
      <c r="L11808">
        <v>3</v>
      </c>
      <c r="M11808">
        <v>3</v>
      </c>
      <c r="N11808">
        <v>3</v>
      </c>
      <c r="O11808">
        <v>3</v>
      </c>
      <c r="P11808">
        <v>3</v>
      </c>
      <c r="Q11808">
        <v>3</v>
      </c>
      <c r="R11808">
        <v>93.47</v>
      </c>
      <c r="S11808">
        <v>93.47</v>
      </c>
      <c r="T11808">
        <v>93.47</v>
      </c>
      <c r="U11808">
        <v>93.47</v>
      </c>
      <c r="V11808">
        <v>34.107200169999999</v>
      </c>
      <c r="W11808">
        <v>34.107200169999999</v>
      </c>
      <c r="X11808">
        <v>2.9319322460000001</v>
      </c>
      <c r="Y11808">
        <v>2.9319322460000001</v>
      </c>
    </row>
    <row r="11809" spans="1:25" x14ac:dyDescent="0.3">
      <c r="A11809" s="2">
        <v>45986</v>
      </c>
      <c r="B11809" t="s">
        <v>36</v>
      </c>
      <c r="C11809">
        <v>2680</v>
      </c>
      <c r="D11809">
        <v>15</v>
      </c>
      <c r="E11809">
        <v>1.5509999999999999</v>
      </c>
      <c r="F11809">
        <v>0.56000000000000005</v>
      </c>
      <c r="G11809">
        <v>23.27</v>
      </c>
      <c r="H11809">
        <v>23.27</v>
      </c>
      <c r="I11809" t="s">
        <v>149</v>
      </c>
      <c r="J11809">
        <v>4</v>
      </c>
      <c r="K11809">
        <v>4</v>
      </c>
      <c r="L11809">
        <v>4</v>
      </c>
      <c r="M11809">
        <v>4</v>
      </c>
      <c r="N11809">
        <v>4</v>
      </c>
      <c r="O11809">
        <v>4</v>
      </c>
      <c r="P11809">
        <v>4</v>
      </c>
      <c r="Q11809">
        <v>4</v>
      </c>
      <c r="R11809">
        <v>87.52</v>
      </c>
      <c r="S11809">
        <v>87.52</v>
      </c>
      <c r="T11809">
        <v>87.52</v>
      </c>
      <c r="U11809">
        <v>87.52</v>
      </c>
      <c r="V11809">
        <v>26.58820841</v>
      </c>
      <c r="W11809">
        <v>26.58820841</v>
      </c>
      <c r="X11809">
        <v>3.7610657500000002</v>
      </c>
      <c r="Y11809">
        <v>3.7610657500000002</v>
      </c>
    </row>
    <row r="11810" spans="1:25" x14ac:dyDescent="0.3">
      <c r="A11810" s="2">
        <v>45986</v>
      </c>
      <c r="B11810" t="s">
        <v>62</v>
      </c>
      <c r="C11810">
        <v>5145</v>
      </c>
      <c r="D11810">
        <v>59</v>
      </c>
      <c r="E11810">
        <v>4.7030000000000003</v>
      </c>
      <c r="F11810">
        <v>1.147</v>
      </c>
      <c r="G11810">
        <v>277.45999999999998</v>
      </c>
      <c r="H11810">
        <v>277.45999999999998</v>
      </c>
      <c r="I11810" t="s">
        <v>149</v>
      </c>
      <c r="J11810">
        <v>23</v>
      </c>
      <c r="K11810">
        <v>23</v>
      </c>
      <c r="L11810">
        <v>23</v>
      </c>
      <c r="M11810">
        <v>23</v>
      </c>
      <c r="N11810">
        <v>25</v>
      </c>
      <c r="O11810">
        <v>25</v>
      </c>
      <c r="P11810">
        <v>25</v>
      </c>
      <c r="Q11810">
        <v>25</v>
      </c>
      <c r="R11810">
        <v>975.91</v>
      </c>
      <c r="S11810">
        <v>975.91</v>
      </c>
      <c r="T11810">
        <v>975.91</v>
      </c>
      <c r="U11810">
        <v>975.91</v>
      </c>
      <c r="V11810">
        <v>28.430900390000001</v>
      </c>
      <c r="W11810">
        <v>28.430900390000001</v>
      </c>
      <c r="X11810">
        <v>3.5172997910000001</v>
      </c>
      <c r="Y11810">
        <v>3.5172997910000001</v>
      </c>
    </row>
    <row r="11811" spans="1:25" x14ac:dyDescent="0.3">
      <c r="A11811" s="2">
        <v>45986</v>
      </c>
      <c r="B11811" t="s">
        <v>64</v>
      </c>
      <c r="C11811">
        <v>3812</v>
      </c>
      <c r="D11811">
        <v>22</v>
      </c>
      <c r="E11811">
        <v>5.4189999999999996</v>
      </c>
      <c r="F11811">
        <v>0.57699999999999996</v>
      </c>
      <c r="G11811">
        <v>119.21</v>
      </c>
      <c r="H11811">
        <v>119.21</v>
      </c>
      <c r="I11811" t="s">
        <v>149</v>
      </c>
      <c r="J11811">
        <v>6</v>
      </c>
      <c r="K11811">
        <v>6</v>
      </c>
      <c r="L11811">
        <v>6</v>
      </c>
      <c r="M11811">
        <v>6</v>
      </c>
      <c r="N11811">
        <v>11</v>
      </c>
      <c r="O11811">
        <v>11</v>
      </c>
      <c r="P11811">
        <v>11</v>
      </c>
      <c r="Q11811">
        <v>11</v>
      </c>
      <c r="R11811">
        <v>373.01</v>
      </c>
      <c r="S11811">
        <v>373.01</v>
      </c>
      <c r="T11811">
        <v>373.01</v>
      </c>
      <c r="U11811">
        <v>373.01</v>
      </c>
      <c r="V11811">
        <v>31.958928719999999</v>
      </c>
      <c r="W11811">
        <v>31.958928719999999</v>
      </c>
      <c r="X11811">
        <v>3.1290160220000001</v>
      </c>
      <c r="Y11811">
        <v>3.1290160220000001</v>
      </c>
    </row>
    <row r="11812" spans="1:25" x14ac:dyDescent="0.3">
      <c r="A11812" s="2">
        <v>45986</v>
      </c>
      <c r="B11812" t="s">
        <v>66</v>
      </c>
      <c r="C11812">
        <v>3412</v>
      </c>
      <c r="D11812">
        <v>12</v>
      </c>
      <c r="E11812">
        <v>4.9809999999999999</v>
      </c>
      <c r="F11812">
        <v>0.35199999999999998</v>
      </c>
      <c r="G11812">
        <v>59.77</v>
      </c>
      <c r="H11812">
        <v>59.77</v>
      </c>
      <c r="I11812" t="s">
        <v>149</v>
      </c>
      <c r="J11812">
        <v>8</v>
      </c>
      <c r="K11812">
        <v>8</v>
      </c>
      <c r="L11812">
        <v>8</v>
      </c>
      <c r="M11812">
        <v>8</v>
      </c>
      <c r="N11812">
        <v>9</v>
      </c>
      <c r="O11812">
        <v>9</v>
      </c>
      <c r="P11812">
        <v>9</v>
      </c>
      <c r="Q11812">
        <v>9</v>
      </c>
      <c r="R11812">
        <v>279.13</v>
      </c>
      <c r="S11812">
        <v>279.13</v>
      </c>
      <c r="T11812">
        <v>279.13</v>
      </c>
      <c r="U11812">
        <v>279.13</v>
      </c>
      <c r="V11812">
        <v>21.4129617</v>
      </c>
      <c r="W11812">
        <v>21.4129617</v>
      </c>
      <c r="X11812">
        <v>4.6700685960000001</v>
      </c>
      <c r="Y11812">
        <v>4.6700685960000001</v>
      </c>
    </row>
    <row r="11813" spans="1:25" x14ac:dyDescent="0.3">
      <c r="A11813" s="2">
        <v>45986</v>
      </c>
      <c r="B11813" t="s">
        <v>68</v>
      </c>
      <c r="C11813">
        <v>4625</v>
      </c>
      <c r="D11813">
        <v>27</v>
      </c>
      <c r="E11813">
        <v>5.8040000000000003</v>
      </c>
      <c r="F11813">
        <v>0.58399999999999996</v>
      </c>
      <c r="G11813">
        <v>156.72</v>
      </c>
      <c r="H11813">
        <v>156.72</v>
      </c>
      <c r="I11813" t="s">
        <v>149</v>
      </c>
      <c r="J11813">
        <v>13</v>
      </c>
      <c r="K11813">
        <v>16</v>
      </c>
      <c r="L11813">
        <v>16</v>
      </c>
      <c r="M11813">
        <v>16</v>
      </c>
      <c r="N11813">
        <v>13</v>
      </c>
      <c r="O11813">
        <v>16</v>
      </c>
      <c r="P11813">
        <v>16</v>
      </c>
      <c r="Q11813">
        <v>16</v>
      </c>
      <c r="R11813">
        <v>366.37</v>
      </c>
      <c r="S11813">
        <v>452.62</v>
      </c>
      <c r="T11813">
        <v>452.62</v>
      </c>
      <c r="U11813">
        <v>452.62</v>
      </c>
      <c r="V11813">
        <v>34.625071800000001</v>
      </c>
      <c r="W11813">
        <v>34.625071800000001</v>
      </c>
      <c r="X11813">
        <v>2.8880806529999998</v>
      </c>
      <c r="Y11813">
        <v>2.8880806529999998</v>
      </c>
    </row>
    <row r="11814" spans="1:25" x14ac:dyDescent="0.3">
      <c r="A11814" s="2">
        <v>45986</v>
      </c>
      <c r="B11814" t="s">
        <v>70</v>
      </c>
      <c r="C11814">
        <v>9972</v>
      </c>
      <c r="D11814">
        <v>50</v>
      </c>
      <c r="E11814">
        <v>3.0270000000000001</v>
      </c>
      <c r="F11814">
        <v>0.501</v>
      </c>
      <c r="G11814">
        <v>151.33000000000001</v>
      </c>
      <c r="H11814">
        <v>151.33000000000001</v>
      </c>
      <c r="I11814" t="s">
        <v>149</v>
      </c>
      <c r="J11814">
        <v>12</v>
      </c>
      <c r="K11814">
        <v>14</v>
      </c>
      <c r="L11814">
        <v>14</v>
      </c>
      <c r="M11814">
        <v>14</v>
      </c>
      <c r="N11814">
        <v>13</v>
      </c>
      <c r="O11814">
        <v>17</v>
      </c>
      <c r="P11814">
        <v>17</v>
      </c>
      <c r="Q11814">
        <v>17</v>
      </c>
      <c r="R11814">
        <v>325.05</v>
      </c>
      <c r="S11814">
        <v>420.97</v>
      </c>
      <c r="T11814">
        <v>420.97</v>
      </c>
      <c r="U11814">
        <v>420.97</v>
      </c>
      <c r="V11814">
        <v>35.947929780000003</v>
      </c>
      <c r="W11814">
        <v>35.947929780000003</v>
      </c>
      <c r="X11814">
        <v>2.7818013609999999</v>
      </c>
      <c r="Y11814">
        <v>2.7818013609999999</v>
      </c>
    </row>
    <row r="11815" spans="1:25" x14ac:dyDescent="0.3">
      <c r="A11815" s="2">
        <v>45986</v>
      </c>
      <c r="B11815" t="s">
        <v>32</v>
      </c>
      <c r="C11815">
        <v>1974</v>
      </c>
      <c r="D11815">
        <v>7</v>
      </c>
      <c r="E11815">
        <v>2.83</v>
      </c>
      <c r="F11815">
        <v>0.35499999999999998</v>
      </c>
      <c r="G11815">
        <v>19.809999999999999</v>
      </c>
      <c r="H11815">
        <v>19.809999999999999</v>
      </c>
      <c r="I11815" t="s">
        <v>149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X11815">
        <v>0</v>
      </c>
      <c r="Y11815">
        <v>0</v>
      </c>
    </row>
    <row r="11816" spans="1:25" x14ac:dyDescent="0.3">
      <c r="A11816" s="2">
        <v>45986</v>
      </c>
      <c r="B11816" t="s">
        <v>72</v>
      </c>
      <c r="C11816">
        <v>4148</v>
      </c>
      <c r="D11816">
        <v>29</v>
      </c>
      <c r="E11816">
        <v>3.157</v>
      </c>
      <c r="F11816">
        <v>0.69899999999999995</v>
      </c>
      <c r="G11816">
        <v>91.55</v>
      </c>
      <c r="H11816">
        <v>91.55</v>
      </c>
      <c r="I11816" t="s">
        <v>149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X11816">
        <v>0</v>
      </c>
      <c r="Y11816">
        <v>0</v>
      </c>
    </row>
    <row r="11817" spans="1:25" x14ac:dyDescent="0.3">
      <c r="A11817" s="2">
        <v>45986</v>
      </c>
      <c r="B11817" t="s">
        <v>74</v>
      </c>
      <c r="C11817">
        <v>5925</v>
      </c>
      <c r="D11817">
        <v>11</v>
      </c>
      <c r="E11817">
        <v>2.5510000000000002</v>
      </c>
      <c r="F11817">
        <v>0.186</v>
      </c>
      <c r="G11817">
        <v>28.06</v>
      </c>
      <c r="H11817">
        <v>28.06</v>
      </c>
      <c r="I11817" t="s">
        <v>149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X11817">
        <v>0</v>
      </c>
      <c r="Y11817">
        <v>0</v>
      </c>
    </row>
    <row r="11818" spans="1:25" x14ac:dyDescent="0.3">
      <c r="A11818" s="2">
        <v>45986</v>
      </c>
      <c r="B11818" t="s">
        <v>76</v>
      </c>
      <c r="C11818">
        <v>1760</v>
      </c>
      <c r="D11818">
        <v>13</v>
      </c>
      <c r="E11818">
        <v>3.706</v>
      </c>
      <c r="F11818">
        <v>0.73899999999999999</v>
      </c>
      <c r="G11818">
        <v>48.18</v>
      </c>
      <c r="H11818">
        <v>48.18</v>
      </c>
      <c r="I11818" t="s">
        <v>149</v>
      </c>
      <c r="J11818">
        <v>2</v>
      </c>
      <c r="K11818">
        <v>2</v>
      </c>
      <c r="L11818">
        <v>2</v>
      </c>
      <c r="M11818">
        <v>2</v>
      </c>
      <c r="N11818">
        <v>2</v>
      </c>
      <c r="O11818">
        <v>2</v>
      </c>
      <c r="P11818">
        <v>2</v>
      </c>
      <c r="Q11818">
        <v>2</v>
      </c>
      <c r="R11818">
        <v>65.98</v>
      </c>
      <c r="S11818">
        <v>65.98</v>
      </c>
      <c r="T11818">
        <v>65.98</v>
      </c>
      <c r="U11818">
        <v>65.98</v>
      </c>
      <c r="V11818">
        <v>73.022127920000003</v>
      </c>
      <c r="W11818">
        <v>73.022127920000003</v>
      </c>
      <c r="X11818">
        <v>1.369447904</v>
      </c>
      <c r="Y11818">
        <v>1.369447904</v>
      </c>
    </row>
    <row r="11819" spans="1:25" x14ac:dyDescent="0.3">
      <c r="A11819" s="2">
        <v>45986</v>
      </c>
      <c r="B11819" t="s">
        <v>78</v>
      </c>
      <c r="C11819">
        <v>2265</v>
      </c>
      <c r="D11819">
        <v>17</v>
      </c>
      <c r="E11819">
        <v>3.6920000000000002</v>
      </c>
      <c r="F11819">
        <v>0.751</v>
      </c>
      <c r="G11819">
        <v>62.77</v>
      </c>
      <c r="H11819">
        <v>62.77</v>
      </c>
      <c r="I11819" t="s">
        <v>149</v>
      </c>
      <c r="J11819">
        <v>7</v>
      </c>
      <c r="K11819">
        <v>7</v>
      </c>
      <c r="L11819">
        <v>7</v>
      </c>
      <c r="M11819">
        <v>7</v>
      </c>
      <c r="N11819">
        <v>7</v>
      </c>
      <c r="O11819">
        <v>7</v>
      </c>
      <c r="P11819">
        <v>7</v>
      </c>
      <c r="Q11819">
        <v>7</v>
      </c>
      <c r="R11819">
        <v>261.58</v>
      </c>
      <c r="S11819">
        <v>261.58</v>
      </c>
      <c r="T11819">
        <v>261.58</v>
      </c>
      <c r="U11819">
        <v>261.58</v>
      </c>
      <c r="V11819">
        <v>23.996482910000001</v>
      </c>
      <c r="W11819">
        <v>23.996482910000001</v>
      </c>
      <c r="X11819">
        <v>4.1672773620000001</v>
      </c>
      <c r="Y11819">
        <v>4.1672773620000001</v>
      </c>
    </row>
    <row r="11820" spans="1:25" x14ac:dyDescent="0.3">
      <c r="A11820" s="2">
        <v>45986</v>
      </c>
      <c r="B11820" t="s">
        <v>17</v>
      </c>
      <c r="C11820">
        <v>2768</v>
      </c>
      <c r="D11820">
        <v>5</v>
      </c>
      <c r="E11820">
        <v>2.93</v>
      </c>
      <c r="F11820">
        <v>0.18099999999999999</v>
      </c>
      <c r="G11820">
        <v>14.65</v>
      </c>
      <c r="H11820">
        <v>14.65</v>
      </c>
      <c r="I11820" t="s">
        <v>149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X11820">
        <v>0</v>
      </c>
      <c r="Y11820">
        <v>0</v>
      </c>
    </row>
    <row r="11821" spans="1:25" x14ac:dyDescent="0.3">
      <c r="A11821" s="2">
        <v>45986</v>
      </c>
      <c r="B11821" t="s">
        <v>90</v>
      </c>
      <c r="C11821">
        <v>1074</v>
      </c>
      <c r="D11821">
        <v>7</v>
      </c>
      <c r="E11821">
        <v>5.1070000000000002</v>
      </c>
      <c r="F11821">
        <v>0.65200000000000002</v>
      </c>
      <c r="G11821">
        <v>35.75</v>
      </c>
      <c r="H11821">
        <v>35.75</v>
      </c>
      <c r="I11821" t="s">
        <v>149</v>
      </c>
      <c r="J11821">
        <v>3</v>
      </c>
      <c r="K11821">
        <v>3</v>
      </c>
      <c r="L11821">
        <v>3</v>
      </c>
      <c r="M11821">
        <v>3</v>
      </c>
      <c r="N11821">
        <v>3</v>
      </c>
      <c r="O11821">
        <v>3</v>
      </c>
      <c r="P11821">
        <v>3</v>
      </c>
      <c r="Q11821">
        <v>3</v>
      </c>
      <c r="R11821">
        <v>60.96</v>
      </c>
      <c r="S11821">
        <v>60.96</v>
      </c>
      <c r="T11821">
        <v>60.96</v>
      </c>
      <c r="U11821">
        <v>60.96</v>
      </c>
      <c r="V11821">
        <v>58.645013120000002</v>
      </c>
      <c r="W11821">
        <v>58.645013120000002</v>
      </c>
      <c r="X11821">
        <v>1.7051748250000001</v>
      </c>
      <c r="Y11821">
        <v>1.7051748250000001</v>
      </c>
    </row>
    <row r="11822" spans="1:25" x14ac:dyDescent="0.3">
      <c r="A11822" s="2">
        <v>45986</v>
      </c>
      <c r="B11822" t="s">
        <v>88</v>
      </c>
      <c r="C11822">
        <v>4241</v>
      </c>
      <c r="D11822">
        <v>38</v>
      </c>
      <c r="E11822">
        <v>2.1110000000000002</v>
      </c>
      <c r="F11822">
        <v>0.89600000000000002</v>
      </c>
      <c r="G11822">
        <v>80.22</v>
      </c>
      <c r="H11822">
        <v>80.22</v>
      </c>
      <c r="I11822" t="s">
        <v>149</v>
      </c>
      <c r="J11822">
        <v>8</v>
      </c>
      <c r="K11822">
        <v>9</v>
      </c>
      <c r="L11822">
        <v>9</v>
      </c>
      <c r="M11822">
        <v>9</v>
      </c>
      <c r="N11822">
        <v>11</v>
      </c>
      <c r="O11822">
        <v>12</v>
      </c>
      <c r="P11822">
        <v>12</v>
      </c>
      <c r="Q11822">
        <v>12</v>
      </c>
      <c r="R11822">
        <v>304.27</v>
      </c>
      <c r="S11822">
        <v>338.76</v>
      </c>
      <c r="T11822">
        <v>338.76</v>
      </c>
      <c r="U11822">
        <v>338.76</v>
      </c>
      <c r="V11822">
        <v>23.680481759999999</v>
      </c>
      <c r="W11822">
        <v>23.680481759999999</v>
      </c>
      <c r="X11822">
        <v>4.2228870609999998</v>
      </c>
      <c r="Y11822">
        <v>4.2228870609999998</v>
      </c>
    </row>
    <row r="11823" spans="1:25" x14ac:dyDescent="0.3">
      <c r="A11823" s="2">
        <v>45986</v>
      </c>
      <c r="B11823" t="s">
        <v>80</v>
      </c>
      <c r="C11823">
        <v>1827</v>
      </c>
      <c r="D11823">
        <v>7</v>
      </c>
      <c r="E11823">
        <v>4.8710000000000004</v>
      </c>
      <c r="F11823">
        <v>0.38300000000000001</v>
      </c>
      <c r="G11823">
        <v>34.1</v>
      </c>
      <c r="H11823">
        <v>34.1</v>
      </c>
      <c r="I11823" t="s">
        <v>149</v>
      </c>
      <c r="J11823">
        <v>5</v>
      </c>
      <c r="K11823">
        <v>5</v>
      </c>
      <c r="L11823">
        <v>5</v>
      </c>
      <c r="M11823">
        <v>5</v>
      </c>
      <c r="N11823">
        <v>7</v>
      </c>
      <c r="O11823">
        <v>7</v>
      </c>
      <c r="P11823">
        <v>7</v>
      </c>
      <c r="Q11823">
        <v>7</v>
      </c>
      <c r="R11823">
        <v>459.21</v>
      </c>
      <c r="S11823">
        <v>459.21</v>
      </c>
      <c r="T11823">
        <v>459.21</v>
      </c>
      <c r="U11823">
        <v>459.21</v>
      </c>
      <c r="V11823">
        <v>7.4257964769999996</v>
      </c>
      <c r="W11823">
        <v>7.4257964769999996</v>
      </c>
      <c r="X11823">
        <v>13.466568909999999</v>
      </c>
      <c r="Y11823">
        <v>13.466568909999999</v>
      </c>
    </row>
    <row r="11824" spans="1:25" x14ac:dyDescent="0.3">
      <c r="A11824" s="2">
        <v>45986</v>
      </c>
      <c r="B11824" t="s">
        <v>19</v>
      </c>
      <c r="C11824">
        <v>1114</v>
      </c>
      <c r="D11824">
        <v>4</v>
      </c>
      <c r="E11824">
        <v>7.7949999999999999</v>
      </c>
      <c r="F11824">
        <v>0.35899999999999999</v>
      </c>
      <c r="G11824">
        <v>31.18</v>
      </c>
      <c r="H11824">
        <v>31.18</v>
      </c>
      <c r="I11824" t="s">
        <v>149</v>
      </c>
      <c r="J11824">
        <v>1</v>
      </c>
      <c r="K11824">
        <v>1</v>
      </c>
      <c r="L11824">
        <v>1</v>
      </c>
      <c r="M11824">
        <v>1</v>
      </c>
      <c r="N11824">
        <v>1</v>
      </c>
      <c r="O11824">
        <v>1</v>
      </c>
      <c r="P11824">
        <v>1</v>
      </c>
      <c r="Q11824">
        <v>1</v>
      </c>
      <c r="R11824">
        <v>35.880000000000003</v>
      </c>
      <c r="S11824">
        <v>35.880000000000003</v>
      </c>
      <c r="T11824">
        <v>35.880000000000003</v>
      </c>
      <c r="U11824">
        <v>35.880000000000003</v>
      </c>
      <c r="V11824">
        <v>86.90078038</v>
      </c>
      <c r="W11824">
        <v>86.90078038</v>
      </c>
      <c r="X11824">
        <v>1.1507376520000001</v>
      </c>
      <c r="Y11824">
        <v>1.1507376520000001</v>
      </c>
    </row>
    <row r="11825" spans="1:25" x14ac:dyDescent="0.3">
      <c r="A11825" s="2">
        <v>45986</v>
      </c>
      <c r="B11825" t="s">
        <v>82</v>
      </c>
      <c r="C11825">
        <v>3525</v>
      </c>
      <c r="D11825">
        <v>12</v>
      </c>
      <c r="E11825">
        <v>3.0619999999999998</v>
      </c>
      <c r="F11825">
        <v>0.34</v>
      </c>
      <c r="G11825">
        <v>36.74</v>
      </c>
      <c r="H11825">
        <v>36.74</v>
      </c>
      <c r="I11825" t="s">
        <v>149</v>
      </c>
      <c r="J11825">
        <v>2</v>
      </c>
      <c r="K11825">
        <v>2</v>
      </c>
      <c r="L11825">
        <v>2</v>
      </c>
      <c r="M11825">
        <v>2</v>
      </c>
      <c r="N11825">
        <v>2</v>
      </c>
      <c r="O11825">
        <v>2</v>
      </c>
      <c r="P11825">
        <v>2</v>
      </c>
      <c r="Q11825">
        <v>2</v>
      </c>
      <c r="R11825">
        <v>64.760000000000005</v>
      </c>
      <c r="S11825">
        <v>64.760000000000005</v>
      </c>
      <c r="T11825">
        <v>64.760000000000005</v>
      </c>
      <c r="U11825">
        <v>64.760000000000005</v>
      </c>
      <c r="V11825">
        <v>56.732550959999998</v>
      </c>
      <c r="W11825">
        <v>56.732550959999998</v>
      </c>
      <c r="X11825">
        <v>1.762656505</v>
      </c>
      <c r="Y11825">
        <v>1.762656505</v>
      </c>
    </row>
    <row r="11826" spans="1:25" x14ac:dyDescent="0.3">
      <c r="A11826" s="2">
        <v>45986</v>
      </c>
      <c r="B11826" t="s">
        <v>94</v>
      </c>
      <c r="C11826">
        <v>1751</v>
      </c>
      <c r="D11826">
        <v>10</v>
      </c>
      <c r="E11826">
        <v>7.8940000000000001</v>
      </c>
      <c r="F11826">
        <v>0.57099999999999995</v>
      </c>
      <c r="G11826">
        <v>78.94</v>
      </c>
      <c r="H11826">
        <v>78.94</v>
      </c>
      <c r="I11826" t="s">
        <v>149</v>
      </c>
      <c r="J11826">
        <v>1</v>
      </c>
      <c r="K11826">
        <v>1</v>
      </c>
      <c r="L11826">
        <v>1</v>
      </c>
      <c r="M11826">
        <v>1</v>
      </c>
      <c r="N11826">
        <v>10</v>
      </c>
      <c r="O11826">
        <v>10</v>
      </c>
      <c r="P11826">
        <v>10</v>
      </c>
      <c r="Q11826">
        <v>10</v>
      </c>
      <c r="R11826">
        <v>711.6</v>
      </c>
      <c r="S11826">
        <v>711.6</v>
      </c>
      <c r="T11826">
        <v>711.6</v>
      </c>
      <c r="U11826">
        <v>711.6</v>
      </c>
      <c r="V11826">
        <v>11.09331085</v>
      </c>
      <c r="W11826">
        <v>11.09331085</v>
      </c>
      <c r="X11826">
        <v>9.0144413480000001</v>
      </c>
      <c r="Y11826">
        <v>9.0144413480000001</v>
      </c>
    </row>
    <row r="11827" spans="1:25" x14ac:dyDescent="0.3">
      <c r="A11827" s="2">
        <v>45986</v>
      </c>
      <c r="B11827" t="s">
        <v>96</v>
      </c>
      <c r="C11827">
        <v>2991</v>
      </c>
      <c r="D11827">
        <v>10</v>
      </c>
      <c r="E11827">
        <v>3.8290000000000002</v>
      </c>
      <c r="F11827">
        <v>0.33400000000000002</v>
      </c>
      <c r="G11827">
        <v>38.29</v>
      </c>
      <c r="H11827">
        <v>38.29</v>
      </c>
      <c r="I11827" t="s">
        <v>149</v>
      </c>
      <c r="J11827">
        <v>2</v>
      </c>
      <c r="K11827">
        <v>3</v>
      </c>
      <c r="L11827">
        <v>3</v>
      </c>
      <c r="M11827">
        <v>3</v>
      </c>
      <c r="N11827">
        <v>3</v>
      </c>
      <c r="O11827">
        <v>4</v>
      </c>
      <c r="P11827">
        <v>4</v>
      </c>
      <c r="Q11827">
        <v>4</v>
      </c>
      <c r="R11827">
        <v>165.45</v>
      </c>
      <c r="S11827">
        <v>450.33</v>
      </c>
      <c r="T11827">
        <v>450.33</v>
      </c>
      <c r="U11827">
        <v>450.33</v>
      </c>
      <c r="V11827">
        <v>8.5026536099999994</v>
      </c>
      <c r="W11827">
        <v>8.5026536099999994</v>
      </c>
      <c r="X11827">
        <v>11.76103421</v>
      </c>
      <c r="Y11827">
        <v>11.76103421</v>
      </c>
    </row>
    <row r="11828" spans="1:25" x14ac:dyDescent="0.3">
      <c r="A11828" s="2">
        <v>45986</v>
      </c>
      <c r="B11828" t="s">
        <v>11</v>
      </c>
      <c r="C11828">
        <v>2896</v>
      </c>
      <c r="D11828">
        <v>21</v>
      </c>
      <c r="E11828">
        <v>3.2229999999999999</v>
      </c>
      <c r="F11828">
        <v>0.72499999999999998</v>
      </c>
      <c r="G11828">
        <v>67.680000000000007</v>
      </c>
      <c r="H11828">
        <v>67.680000000000007</v>
      </c>
      <c r="I11828" t="s">
        <v>149</v>
      </c>
      <c r="J11828">
        <v>5</v>
      </c>
      <c r="K11828">
        <v>5</v>
      </c>
      <c r="L11828">
        <v>5</v>
      </c>
      <c r="M11828">
        <v>5</v>
      </c>
      <c r="N11828">
        <v>6</v>
      </c>
      <c r="O11828">
        <v>6</v>
      </c>
      <c r="P11828">
        <v>6</v>
      </c>
      <c r="Q11828">
        <v>6</v>
      </c>
      <c r="R11828">
        <v>202.41</v>
      </c>
      <c r="S11828">
        <v>202.41</v>
      </c>
      <c r="T11828">
        <v>202.41</v>
      </c>
      <c r="U11828">
        <v>202.41</v>
      </c>
      <c r="V11828">
        <v>33.437083149999999</v>
      </c>
      <c r="W11828">
        <v>33.437083149999999</v>
      </c>
      <c r="X11828">
        <v>2.990691489</v>
      </c>
      <c r="Y11828">
        <v>2.990691489</v>
      </c>
    </row>
    <row r="11829" spans="1:25" x14ac:dyDescent="0.3">
      <c r="A11829" s="2">
        <v>45986</v>
      </c>
      <c r="B11829" t="s">
        <v>92</v>
      </c>
      <c r="C11829">
        <v>606</v>
      </c>
      <c r="D11829">
        <v>4</v>
      </c>
      <c r="E11829">
        <v>2.843</v>
      </c>
      <c r="F11829">
        <v>0.66</v>
      </c>
      <c r="G11829">
        <v>11.37</v>
      </c>
      <c r="H11829">
        <v>11.37</v>
      </c>
      <c r="I11829" t="s">
        <v>149</v>
      </c>
      <c r="J11829">
        <v>1</v>
      </c>
      <c r="K11829">
        <v>1</v>
      </c>
      <c r="L11829">
        <v>1</v>
      </c>
      <c r="M11829">
        <v>1</v>
      </c>
      <c r="N11829">
        <v>1</v>
      </c>
      <c r="O11829">
        <v>1</v>
      </c>
      <c r="P11829">
        <v>1</v>
      </c>
      <c r="Q11829">
        <v>1</v>
      </c>
      <c r="R11829">
        <v>26.49</v>
      </c>
      <c r="S11829">
        <v>26.49</v>
      </c>
      <c r="T11829">
        <v>26.49</v>
      </c>
      <c r="U11829">
        <v>26.49</v>
      </c>
      <c r="V11829">
        <v>42.921857299999999</v>
      </c>
      <c r="W11829">
        <v>42.921857299999999</v>
      </c>
      <c r="X11829">
        <v>2.3298153030000002</v>
      </c>
      <c r="Y11829">
        <v>2.3298153030000002</v>
      </c>
    </row>
    <row r="11830" spans="1:25" x14ac:dyDescent="0.3">
      <c r="A11830" s="2">
        <v>45986</v>
      </c>
      <c r="B11830" t="s">
        <v>46</v>
      </c>
      <c r="C11830">
        <v>378</v>
      </c>
      <c r="D11830">
        <v>1</v>
      </c>
      <c r="E11830">
        <v>4.67</v>
      </c>
      <c r="F11830">
        <v>0.26500000000000001</v>
      </c>
      <c r="G11830">
        <v>4.67</v>
      </c>
      <c r="H11830">
        <v>4.67</v>
      </c>
      <c r="I11830" t="s">
        <v>149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X11830">
        <v>0</v>
      </c>
      <c r="Y11830">
        <v>0</v>
      </c>
    </row>
    <row r="11831" spans="1:25" x14ac:dyDescent="0.3">
      <c r="A11831" s="2">
        <v>45986</v>
      </c>
      <c r="B11831" t="s">
        <v>74</v>
      </c>
      <c r="C11831">
        <v>1148</v>
      </c>
      <c r="D11831">
        <v>0</v>
      </c>
      <c r="F11831">
        <v>0</v>
      </c>
      <c r="G11831">
        <v>0</v>
      </c>
      <c r="H11831">
        <v>0</v>
      </c>
      <c r="I11831" t="s">
        <v>149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</row>
    <row r="11832" spans="1:25" x14ac:dyDescent="0.3">
      <c r="A11832" s="2">
        <v>45986</v>
      </c>
      <c r="B11832" t="s">
        <v>32</v>
      </c>
      <c r="C11832">
        <v>271</v>
      </c>
      <c r="D11832">
        <v>1</v>
      </c>
      <c r="E11832">
        <v>3.09</v>
      </c>
      <c r="F11832">
        <v>0.36899999999999999</v>
      </c>
      <c r="G11832">
        <v>3.09</v>
      </c>
      <c r="H11832">
        <v>3.09</v>
      </c>
      <c r="I11832" t="s">
        <v>149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X11832">
        <v>0</v>
      </c>
      <c r="Y11832">
        <v>0</v>
      </c>
    </row>
    <row r="11833" spans="1:25" x14ac:dyDescent="0.3">
      <c r="A11833" s="2">
        <v>45986</v>
      </c>
      <c r="B11833" t="s">
        <v>64</v>
      </c>
      <c r="C11833">
        <v>664</v>
      </c>
      <c r="D11833">
        <v>0</v>
      </c>
      <c r="F11833">
        <v>0</v>
      </c>
      <c r="G11833">
        <v>0</v>
      </c>
      <c r="H11833">
        <v>0</v>
      </c>
      <c r="I11833" t="s">
        <v>149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</row>
    <row r="11834" spans="1:25" x14ac:dyDescent="0.3">
      <c r="A11834" s="2">
        <v>45986</v>
      </c>
      <c r="B11834" t="s">
        <v>72</v>
      </c>
      <c r="C11834">
        <v>283</v>
      </c>
      <c r="D11834">
        <v>3</v>
      </c>
      <c r="E11834">
        <v>3.7730000000000001</v>
      </c>
      <c r="F11834">
        <v>1.06</v>
      </c>
      <c r="G11834">
        <v>11.32</v>
      </c>
      <c r="H11834">
        <v>11.32</v>
      </c>
      <c r="I11834" t="s">
        <v>149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X11834">
        <v>0</v>
      </c>
      <c r="Y11834">
        <v>0</v>
      </c>
    </row>
    <row r="11835" spans="1:25" x14ac:dyDescent="0.3">
      <c r="A11835" s="2">
        <v>45986</v>
      </c>
      <c r="B11835" t="s">
        <v>106</v>
      </c>
      <c r="C11835">
        <v>305</v>
      </c>
      <c r="D11835">
        <v>1</v>
      </c>
      <c r="E11835">
        <v>7.92</v>
      </c>
      <c r="F11835">
        <v>0.32800000000000001</v>
      </c>
      <c r="G11835">
        <v>7.92</v>
      </c>
      <c r="H11835">
        <v>7.92</v>
      </c>
      <c r="I11835" t="s">
        <v>149</v>
      </c>
      <c r="J11835">
        <v>1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>
        <v>1</v>
      </c>
      <c r="Q11835">
        <v>1</v>
      </c>
      <c r="R11835">
        <v>26.49</v>
      </c>
      <c r="S11835">
        <v>26.49</v>
      </c>
      <c r="T11835">
        <v>26.49</v>
      </c>
      <c r="U11835">
        <v>26.49</v>
      </c>
      <c r="V11835">
        <v>29.898074749999999</v>
      </c>
      <c r="W11835">
        <v>29.898074749999999</v>
      </c>
      <c r="X11835">
        <v>3.3446969700000002</v>
      </c>
      <c r="Y11835">
        <v>3.3446969700000002</v>
      </c>
    </row>
    <row r="11836" spans="1:25" x14ac:dyDescent="0.3">
      <c r="A11836" s="2">
        <v>45986</v>
      </c>
      <c r="B11836" t="s">
        <v>54</v>
      </c>
      <c r="C11836">
        <v>510</v>
      </c>
      <c r="D11836">
        <v>0</v>
      </c>
      <c r="F11836">
        <v>0</v>
      </c>
      <c r="G11836">
        <v>0</v>
      </c>
      <c r="H11836">
        <v>0</v>
      </c>
      <c r="I11836" t="s">
        <v>149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</row>
    <row r="11837" spans="1:25" x14ac:dyDescent="0.3">
      <c r="A11837" s="2">
        <v>45986</v>
      </c>
      <c r="B11837" t="s">
        <v>82</v>
      </c>
      <c r="C11837">
        <v>140</v>
      </c>
      <c r="D11837">
        <v>1</v>
      </c>
      <c r="E11837">
        <v>2.2799999999999998</v>
      </c>
      <c r="F11837">
        <v>0.71399999999999997</v>
      </c>
      <c r="G11837">
        <v>2.2799999999999998</v>
      </c>
      <c r="H11837">
        <v>2.2799999999999998</v>
      </c>
      <c r="I11837" t="s">
        <v>149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X11837">
        <v>0</v>
      </c>
      <c r="Y11837">
        <v>0</v>
      </c>
    </row>
    <row r="11838" spans="1:25" x14ac:dyDescent="0.3">
      <c r="A11838" s="2">
        <v>45986</v>
      </c>
      <c r="B11838" t="s">
        <v>44</v>
      </c>
      <c r="C11838">
        <v>53</v>
      </c>
      <c r="D11838">
        <v>0</v>
      </c>
      <c r="F11838">
        <v>0</v>
      </c>
      <c r="G11838">
        <v>0</v>
      </c>
      <c r="H11838">
        <v>0</v>
      </c>
      <c r="I11838" t="s">
        <v>149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</row>
    <row r="11839" spans="1:25" x14ac:dyDescent="0.3">
      <c r="A11839" s="2">
        <v>45986</v>
      </c>
      <c r="B11839" t="s">
        <v>40</v>
      </c>
      <c r="C11839">
        <v>170</v>
      </c>
      <c r="D11839">
        <v>1</v>
      </c>
      <c r="E11839">
        <v>1.71</v>
      </c>
      <c r="F11839">
        <v>0.58799999999999997</v>
      </c>
      <c r="G11839">
        <v>1.71</v>
      </c>
      <c r="H11839">
        <v>1.71</v>
      </c>
      <c r="I11839" t="s">
        <v>149</v>
      </c>
      <c r="J11839">
        <v>1</v>
      </c>
      <c r="K11839">
        <v>1</v>
      </c>
      <c r="L11839">
        <v>1</v>
      </c>
      <c r="M11839">
        <v>1</v>
      </c>
      <c r="N11839">
        <v>1</v>
      </c>
      <c r="O11839">
        <v>1</v>
      </c>
      <c r="P11839">
        <v>1</v>
      </c>
      <c r="Q11839">
        <v>1</v>
      </c>
      <c r="R11839">
        <v>89.9</v>
      </c>
      <c r="S11839">
        <v>89.9</v>
      </c>
      <c r="T11839">
        <v>89.9</v>
      </c>
      <c r="U11839">
        <v>89.9</v>
      </c>
      <c r="V11839">
        <v>1.902113459</v>
      </c>
      <c r="W11839">
        <v>1.902113459</v>
      </c>
      <c r="X11839">
        <v>52.573099419999998</v>
      </c>
      <c r="Y11839">
        <v>52.573099419999998</v>
      </c>
    </row>
    <row r="11840" spans="1:25" x14ac:dyDescent="0.3">
      <c r="A11840" s="2">
        <v>45986</v>
      </c>
      <c r="B11840" t="s">
        <v>56</v>
      </c>
      <c r="C11840">
        <v>483</v>
      </c>
      <c r="D11840">
        <v>6</v>
      </c>
      <c r="E11840">
        <v>3.2320000000000002</v>
      </c>
      <c r="F11840">
        <v>1.242</v>
      </c>
      <c r="G11840">
        <v>19.39</v>
      </c>
      <c r="H11840">
        <v>19.39</v>
      </c>
      <c r="I11840" t="s">
        <v>149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X11840">
        <v>0</v>
      </c>
      <c r="Y11840">
        <v>0</v>
      </c>
    </row>
    <row r="11841" spans="1:25" x14ac:dyDescent="0.3">
      <c r="A11841" s="2">
        <v>45986</v>
      </c>
      <c r="B11841" t="s">
        <v>76</v>
      </c>
      <c r="C11841">
        <v>167</v>
      </c>
      <c r="D11841">
        <v>1</v>
      </c>
      <c r="E11841">
        <v>4.95</v>
      </c>
      <c r="F11841">
        <v>0.59899999999999998</v>
      </c>
      <c r="G11841">
        <v>4.95</v>
      </c>
      <c r="H11841">
        <v>4.95</v>
      </c>
      <c r="I11841" t="s">
        <v>149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X11841">
        <v>0</v>
      </c>
      <c r="Y11841">
        <v>0</v>
      </c>
    </row>
    <row r="11842" spans="1:25" x14ac:dyDescent="0.3">
      <c r="A11842" s="2">
        <v>45986</v>
      </c>
      <c r="B11842" t="s">
        <v>48</v>
      </c>
      <c r="C11842">
        <v>2550</v>
      </c>
      <c r="D11842">
        <v>4</v>
      </c>
      <c r="E11842">
        <v>2.948</v>
      </c>
      <c r="F11842">
        <v>0.157</v>
      </c>
      <c r="G11842">
        <v>11.79</v>
      </c>
      <c r="H11842">
        <v>11.79</v>
      </c>
      <c r="I11842" t="s">
        <v>149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X11842">
        <v>0</v>
      </c>
      <c r="Y11842">
        <v>0</v>
      </c>
    </row>
    <row r="11843" spans="1:25" x14ac:dyDescent="0.3">
      <c r="A11843" s="2">
        <v>45986</v>
      </c>
      <c r="B11843" t="s">
        <v>15</v>
      </c>
      <c r="C11843">
        <v>3768</v>
      </c>
      <c r="D11843">
        <v>17</v>
      </c>
      <c r="E11843">
        <v>3.2810000000000001</v>
      </c>
      <c r="F11843">
        <v>0.45100000000000001</v>
      </c>
      <c r="G11843">
        <v>55.78</v>
      </c>
      <c r="H11843">
        <v>55.78</v>
      </c>
      <c r="I11843" t="s">
        <v>149</v>
      </c>
      <c r="J11843">
        <v>4</v>
      </c>
      <c r="K11843">
        <v>5</v>
      </c>
      <c r="L11843">
        <v>5</v>
      </c>
      <c r="M11843">
        <v>5</v>
      </c>
      <c r="N11843">
        <v>4</v>
      </c>
      <c r="O11843">
        <v>5</v>
      </c>
      <c r="P11843">
        <v>5</v>
      </c>
      <c r="Q11843">
        <v>5</v>
      </c>
      <c r="R11843">
        <v>126.52</v>
      </c>
      <c r="S11843">
        <v>163.4</v>
      </c>
      <c r="T11843">
        <v>163.4</v>
      </c>
      <c r="U11843">
        <v>163.4</v>
      </c>
      <c r="V11843">
        <v>34.1370869</v>
      </c>
      <c r="W11843">
        <v>34.1370869</v>
      </c>
      <c r="X11843">
        <v>2.9293653640000001</v>
      </c>
      <c r="Y11843">
        <v>2.9293653640000001</v>
      </c>
    </row>
    <row r="11844" spans="1:25" x14ac:dyDescent="0.3">
      <c r="A11844" s="2">
        <v>45986</v>
      </c>
      <c r="B11844" t="s">
        <v>24</v>
      </c>
      <c r="C11844">
        <v>4414</v>
      </c>
      <c r="D11844">
        <v>16</v>
      </c>
      <c r="E11844">
        <v>2.1269999999999998</v>
      </c>
      <c r="F11844">
        <v>0.36199999999999999</v>
      </c>
      <c r="G11844">
        <v>34.03</v>
      </c>
      <c r="H11844">
        <v>34.03</v>
      </c>
      <c r="I11844" t="s">
        <v>149</v>
      </c>
      <c r="J11844">
        <v>7</v>
      </c>
      <c r="K11844">
        <v>7</v>
      </c>
      <c r="L11844">
        <v>7</v>
      </c>
      <c r="M11844">
        <v>7</v>
      </c>
      <c r="N11844">
        <v>7</v>
      </c>
      <c r="O11844">
        <v>7</v>
      </c>
      <c r="P11844">
        <v>7</v>
      </c>
      <c r="Q11844">
        <v>7</v>
      </c>
      <c r="R11844">
        <v>203.68</v>
      </c>
      <c r="S11844">
        <v>203.68</v>
      </c>
      <c r="T11844">
        <v>203.68</v>
      </c>
      <c r="U11844">
        <v>203.68</v>
      </c>
      <c r="V11844">
        <v>16.70758052</v>
      </c>
      <c r="W11844">
        <v>16.70758052</v>
      </c>
      <c r="X11844">
        <v>5.9853070820000003</v>
      </c>
      <c r="Y11844">
        <v>5.9853070820000003</v>
      </c>
    </row>
    <row r="11845" spans="1:25" x14ac:dyDescent="0.3">
      <c r="A11845" s="2">
        <v>45986</v>
      </c>
      <c r="B11845" t="s">
        <v>108</v>
      </c>
      <c r="C11845">
        <v>477</v>
      </c>
      <c r="D11845">
        <v>2</v>
      </c>
      <c r="E11845">
        <v>4.0750000000000002</v>
      </c>
      <c r="F11845">
        <v>0.41899999999999998</v>
      </c>
      <c r="G11845">
        <v>8.15</v>
      </c>
      <c r="H11845">
        <v>8.15</v>
      </c>
      <c r="I11845" t="s">
        <v>149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X11845">
        <v>0</v>
      </c>
      <c r="Y11845">
        <v>0</v>
      </c>
    </row>
    <row r="11846" spans="1:25" x14ac:dyDescent="0.3">
      <c r="A11846" s="2">
        <v>45986</v>
      </c>
      <c r="B11846" t="s">
        <v>62</v>
      </c>
      <c r="C11846">
        <v>663</v>
      </c>
      <c r="D11846">
        <v>5</v>
      </c>
      <c r="E11846">
        <v>2.976</v>
      </c>
      <c r="F11846">
        <v>0.754</v>
      </c>
      <c r="G11846">
        <v>14.88</v>
      </c>
      <c r="H11846">
        <v>14.88</v>
      </c>
      <c r="I11846" t="s">
        <v>149</v>
      </c>
      <c r="J11846">
        <v>0</v>
      </c>
      <c r="K11846">
        <v>2</v>
      </c>
      <c r="L11846">
        <v>2</v>
      </c>
      <c r="M11846">
        <v>2</v>
      </c>
      <c r="N11846">
        <v>0</v>
      </c>
      <c r="O11846">
        <v>2</v>
      </c>
      <c r="P11846">
        <v>2</v>
      </c>
      <c r="Q11846">
        <v>2</v>
      </c>
      <c r="R11846">
        <v>0</v>
      </c>
      <c r="S11846">
        <v>70.98</v>
      </c>
      <c r="T11846">
        <v>70.98</v>
      </c>
      <c r="U11846">
        <v>70.98</v>
      </c>
      <c r="V11846">
        <v>20.963651729999999</v>
      </c>
      <c r="W11846">
        <v>20.963651729999999</v>
      </c>
      <c r="X11846">
        <v>4.7701612899999999</v>
      </c>
      <c r="Y11846">
        <v>4.7701612899999999</v>
      </c>
    </row>
    <row r="11847" spans="1:25" x14ac:dyDescent="0.3">
      <c r="A11847" s="2">
        <v>45986</v>
      </c>
      <c r="B11847" t="s">
        <v>80</v>
      </c>
      <c r="C11847">
        <v>259</v>
      </c>
      <c r="D11847">
        <v>0</v>
      </c>
      <c r="F11847">
        <v>0</v>
      </c>
      <c r="G11847">
        <v>0</v>
      </c>
      <c r="H11847">
        <v>0</v>
      </c>
      <c r="I11847" t="s">
        <v>149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</row>
    <row r="11848" spans="1:25" x14ac:dyDescent="0.3">
      <c r="A11848" s="2">
        <v>45986</v>
      </c>
      <c r="B11848" t="s">
        <v>38</v>
      </c>
      <c r="C11848">
        <v>299</v>
      </c>
      <c r="D11848">
        <v>1</v>
      </c>
      <c r="E11848">
        <v>1.1000000000000001</v>
      </c>
      <c r="F11848">
        <v>0.33400000000000002</v>
      </c>
      <c r="G11848">
        <v>1.1000000000000001</v>
      </c>
      <c r="H11848">
        <v>1.1000000000000001</v>
      </c>
      <c r="I11848" t="s">
        <v>149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X11848">
        <v>0</v>
      </c>
      <c r="Y11848">
        <v>0</v>
      </c>
    </row>
    <row r="11849" spans="1:25" x14ac:dyDescent="0.3">
      <c r="A11849" s="2">
        <v>45986</v>
      </c>
      <c r="B11849" t="s">
        <v>84</v>
      </c>
      <c r="C11849">
        <v>341</v>
      </c>
      <c r="D11849">
        <v>1</v>
      </c>
      <c r="E11849">
        <v>0.96</v>
      </c>
      <c r="F11849">
        <v>0.29299999999999998</v>
      </c>
      <c r="G11849">
        <v>0.96</v>
      </c>
      <c r="H11849">
        <v>0.96</v>
      </c>
      <c r="I11849" t="s">
        <v>149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X11849">
        <v>0</v>
      </c>
      <c r="Y11849">
        <v>0</v>
      </c>
    </row>
    <row r="11850" spans="1:25" x14ac:dyDescent="0.3">
      <c r="A11850" s="2">
        <v>45986</v>
      </c>
      <c r="B11850" t="s">
        <v>42</v>
      </c>
      <c r="C11850">
        <v>118</v>
      </c>
      <c r="D11850">
        <v>1</v>
      </c>
      <c r="E11850">
        <v>1.77</v>
      </c>
      <c r="F11850">
        <v>0.84699999999999998</v>
      </c>
      <c r="G11850">
        <v>1.77</v>
      </c>
      <c r="H11850">
        <v>1.77</v>
      </c>
      <c r="I11850" t="s">
        <v>149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X11850">
        <v>0</v>
      </c>
      <c r="Y11850">
        <v>0</v>
      </c>
    </row>
    <row r="11851" spans="1:25" x14ac:dyDescent="0.3">
      <c r="A11851" s="2">
        <v>45986</v>
      </c>
      <c r="B11851" t="s">
        <v>11</v>
      </c>
      <c r="C11851">
        <v>135</v>
      </c>
      <c r="D11851">
        <v>2</v>
      </c>
      <c r="E11851">
        <v>0.86499999999999999</v>
      </c>
      <c r="F11851">
        <v>1.4810000000000001</v>
      </c>
      <c r="G11851">
        <v>1.73</v>
      </c>
      <c r="H11851">
        <v>1.73</v>
      </c>
      <c r="I11851" t="s">
        <v>149</v>
      </c>
      <c r="J11851">
        <v>1</v>
      </c>
      <c r="K11851">
        <v>1</v>
      </c>
      <c r="L11851">
        <v>1</v>
      </c>
      <c r="M11851">
        <v>1</v>
      </c>
      <c r="N11851">
        <v>1</v>
      </c>
      <c r="O11851">
        <v>1</v>
      </c>
      <c r="P11851">
        <v>1</v>
      </c>
      <c r="Q11851">
        <v>1</v>
      </c>
      <c r="R11851">
        <v>123.9</v>
      </c>
      <c r="S11851">
        <v>123.9</v>
      </c>
      <c r="T11851">
        <v>123.9</v>
      </c>
      <c r="U11851">
        <v>123.9</v>
      </c>
      <c r="V11851">
        <v>1.3962873280000001</v>
      </c>
      <c r="W11851">
        <v>1.3962873280000001</v>
      </c>
      <c r="X11851">
        <v>71.618497110000007</v>
      </c>
      <c r="Y11851">
        <v>71.618497110000007</v>
      </c>
    </row>
    <row r="11852" spans="1:25" x14ac:dyDescent="0.3">
      <c r="A11852" s="2">
        <v>45986</v>
      </c>
      <c r="B11852" t="s">
        <v>102</v>
      </c>
      <c r="C11852">
        <v>259</v>
      </c>
      <c r="D11852">
        <v>0</v>
      </c>
      <c r="F11852">
        <v>0</v>
      </c>
      <c r="G11852">
        <v>0</v>
      </c>
      <c r="H11852">
        <v>0</v>
      </c>
      <c r="I11852" t="s">
        <v>149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</row>
    <row r="11853" spans="1:25" x14ac:dyDescent="0.3">
      <c r="A11853" s="2">
        <v>45986</v>
      </c>
      <c r="B11853" t="s">
        <v>98</v>
      </c>
      <c r="C11853">
        <v>1613</v>
      </c>
      <c r="D11853">
        <v>12</v>
      </c>
      <c r="E11853">
        <v>2.5390000000000001</v>
      </c>
      <c r="F11853">
        <v>0.74399999999999999</v>
      </c>
      <c r="G11853">
        <v>30.47</v>
      </c>
      <c r="H11853">
        <v>30.47</v>
      </c>
      <c r="I11853" t="s">
        <v>149</v>
      </c>
      <c r="J11853">
        <v>1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>
        <v>1</v>
      </c>
      <c r="Q11853">
        <v>1</v>
      </c>
      <c r="R11853">
        <v>12.49</v>
      </c>
      <c r="S11853">
        <v>12.49</v>
      </c>
      <c r="T11853">
        <v>12.49</v>
      </c>
      <c r="U11853">
        <v>12.49</v>
      </c>
      <c r="V11853">
        <v>243.95516409999999</v>
      </c>
      <c r="W11853">
        <v>243.95516409999999</v>
      </c>
      <c r="X11853">
        <v>0.40991138830000001</v>
      </c>
      <c r="Y11853">
        <v>0.40991138830000001</v>
      </c>
    </row>
    <row r="11854" spans="1:25" x14ac:dyDescent="0.3">
      <c r="A11854" s="2">
        <v>45986</v>
      </c>
      <c r="B11854" t="s">
        <v>104</v>
      </c>
      <c r="C11854">
        <v>554</v>
      </c>
      <c r="D11854">
        <v>1</v>
      </c>
      <c r="E11854">
        <v>2.5299999999999998</v>
      </c>
      <c r="F11854">
        <v>0.18099999999999999</v>
      </c>
      <c r="G11854">
        <v>2.5299999999999998</v>
      </c>
      <c r="H11854">
        <v>2.5299999999999998</v>
      </c>
      <c r="I11854" t="s">
        <v>149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X11854">
        <v>0</v>
      </c>
      <c r="Y11854">
        <v>0</v>
      </c>
    </row>
    <row r="11855" spans="1:25" x14ac:dyDescent="0.3">
      <c r="A11855" s="2">
        <v>45986</v>
      </c>
      <c r="B11855" t="s">
        <v>100</v>
      </c>
      <c r="C11855">
        <v>2917</v>
      </c>
      <c r="D11855">
        <v>4</v>
      </c>
      <c r="E11855">
        <v>1.645</v>
      </c>
      <c r="F11855">
        <v>0.13700000000000001</v>
      </c>
      <c r="G11855">
        <v>6.58</v>
      </c>
      <c r="H11855">
        <v>6.58</v>
      </c>
      <c r="I11855" t="s">
        <v>149</v>
      </c>
      <c r="J11855">
        <v>1</v>
      </c>
      <c r="K11855">
        <v>1</v>
      </c>
      <c r="L11855">
        <v>1</v>
      </c>
      <c r="M11855">
        <v>1</v>
      </c>
      <c r="N11855">
        <v>1</v>
      </c>
      <c r="O11855">
        <v>1</v>
      </c>
      <c r="P11855">
        <v>1</v>
      </c>
      <c r="Q11855">
        <v>1</v>
      </c>
      <c r="R11855">
        <v>11.49</v>
      </c>
      <c r="S11855">
        <v>11.49</v>
      </c>
      <c r="T11855">
        <v>11.49</v>
      </c>
      <c r="U11855">
        <v>11.49</v>
      </c>
      <c r="V11855">
        <v>57.267188859999997</v>
      </c>
      <c r="W11855">
        <v>57.267188859999997</v>
      </c>
      <c r="X11855">
        <v>1.7462006080000001</v>
      </c>
      <c r="Y11855">
        <v>1.7462006080000001</v>
      </c>
    </row>
    <row r="11856" spans="1:25" x14ac:dyDescent="0.3">
      <c r="A11856" s="2">
        <v>45986</v>
      </c>
      <c r="B11856" t="s">
        <v>38</v>
      </c>
      <c r="C11856">
        <v>23</v>
      </c>
      <c r="D11856">
        <v>1</v>
      </c>
      <c r="E11856">
        <v>2.73</v>
      </c>
      <c r="F11856">
        <v>4.3479999999999999</v>
      </c>
      <c r="G11856">
        <v>2.73</v>
      </c>
      <c r="H11856">
        <v>2.73</v>
      </c>
      <c r="I11856" t="s">
        <v>149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X11856">
        <v>0</v>
      </c>
      <c r="Y11856">
        <v>0</v>
      </c>
    </row>
    <row r="11857" spans="1:25" x14ac:dyDescent="0.3">
      <c r="A11857" s="2">
        <v>45986</v>
      </c>
      <c r="B11857" t="s">
        <v>42</v>
      </c>
      <c r="C11857">
        <v>69</v>
      </c>
      <c r="D11857">
        <v>1</v>
      </c>
      <c r="E11857">
        <v>1.38</v>
      </c>
      <c r="F11857">
        <v>1.4490000000000001</v>
      </c>
      <c r="G11857">
        <v>1.38</v>
      </c>
      <c r="H11857">
        <v>1.38</v>
      </c>
      <c r="I11857" t="s">
        <v>149</v>
      </c>
      <c r="J11857">
        <v>1</v>
      </c>
      <c r="K11857">
        <v>1</v>
      </c>
      <c r="L11857">
        <v>1</v>
      </c>
      <c r="M11857">
        <v>1</v>
      </c>
      <c r="N11857">
        <v>1</v>
      </c>
      <c r="O11857">
        <v>1</v>
      </c>
      <c r="P11857">
        <v>1</v>
      </c>
      <c r="Q11857">
        <v>1</v>
      </c>
      <c r="R11857">
        <v>24.98</v>
      </c>
      <c r="S11857">
        <v>24.98</v>
      </c>
      <c r="T11857">
        <v>24.98</v>
      </c>
      <c r="U11857">
        <v>24.98</v>
      </c>
      <c r="V11857">
        <v>5.5244195359999999</v>
      </c>
      <c r="W11857">
        <v>5.5244195359999999</v>
      </c>
      <c r="X11857">
        <v>18.101449280000001</v>
      </c>
      <c r="Y11857">
        <v>18.101449280000001</v>
      </c>
    </row>
    <row r="11858" spans="1:25" x14ac:dyDescent="0.3">
      <c r="A11858" s="2">
        <v>45986</v>
      </c>
      <c r="B11858" t="s">
        <v>50</v>
      </c>
      <c r="C11858">
        <v>4</v>
      </c>
      <c r="D11858">
        <v>0</v>
      </c>
      <c r="F11858">
        <v>0</v>
      </c>
      <c r="G11858">
        <v>0</v>
      </c>
      <c r="H11858">
        <v>0</v>
      </c>
      <c r="I11858" t="s">
        <v>149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</row>
    <row r="11859" spans="1:25" x14ac:dyDescent="0.3">
      <c r="A11859" s="2">
        <v>45986</v>
      </c>
      <c r="B11859" t="s">
        <v>72</v>
      </c>
      <c r="C11859">
        <v>1861</v>
      </c>
      <c r="D11859">
        <v>4</v>
      </c>
      <c r="E11859">
        <v>4.43</v>
      </c>
      <c r="F11859">
        <v>0.215</v>
      </c>
      <c r="G11859">
        <v>17.72</v>
      </c>
      <c r="H11859">
        <v>17.72</v>
      </c>
      <c r="I11859" t="s">
        <v>149</v>
      </c>
      <c r="J11859">
        <v>1</v>
      </c>
      <c r="K11859">
        <v>1</v>
      </c>
      <c r="L11859">
        <v>1</v>
      </c>
      <c r="M11859">
        <v>1</v>
      </c>
      <c r="N11859">
        <v>1</v>
      </c>
      <c r="O11859">
        <v>1</v>
      </c>
      <c r="P11859">
        <v>1</v>
      </c>
      <c r="Q11859">
        <v>1</v>
      </c>
      <c r="R11859">
        <v>36.979999999999997</v>
      </c>
      <c r="S11859">
        <v>36.979999999999997</v>
      </c>
      <c r="T11859">
        <v>36.979999999999997</v>
      </c>
      <c r="U11859">
        <v>36.979999999999997</v>
      </c>
      <c r="V11859">
        <v>47.917793400000001</v>
      </c>
      <c r="W11859">
        <v>47.917793400000001</v>
      </c>
      <c r="X11859">
        <v>2.0869074489999999</v>
      </c>
      <c r="Y11859">
        <v>2.0869074489999999</v>
      </c>
    </row>
    <row r="11860" spans="1:25" x14ac:dyDescent="0.3">
      <c r="A11860" s="2">
        <v>45986</v>
      </c>
      <c r="B11860" t="s">
        <v>84</v>
      </c>
      <c r="C11860">
        <v>3</v>
      </c>
      <c r="D11860">
        <v>0</v>
      </c>
      <c r="F11860">
        <v>0</v>
      </c>
      <c r="G11860">
        <v>0</v>
      </c>
      <c r="H11860">
        <v>0</v>
      </c>
      <c r="I11860" t="s">
        <v>149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</row>
    <row r="11861" spans="1:25" x14ac:dyDescent="0.3">
      <c r="A11861" s="2">
        <v>45986</v>
      </c>
      <c r="B11861" t="s">
        <v>68</v>
      </c>
      <c r="C11861">
        <v>1329</v>
      </c>
      <c r="D11861">
        <v>11</v>
      </c>
      <c r="E11861">
        <v>4.4969999999999999</v>
      </c>
      <c r="F11861">
        <v>0.82799999999999996</v>
      </c>
      <c r="G11861">
        <v>49.47</v>
      </c>
      <c r="H11861">
        <v>49.47</v>
      </c>
      <c r="I11861" t="s">
        <v>149</v>
      </c>
      <c r="J11861">
        <v>3</v>
      </c>
      <c r="K11861">
        <v>3</v>
      </c>
      <c r="L11861">
        <v>3</v>
      </c>
      <c r="M11861">
        <v>3</v>
      </c>
      <c r="N11861">
        <v>3</v>
      </c>
      <c r="O11861">
        <v>3</v>
      </c>
      <c r="P11861">
        <v>3</v>
      </c>
      <c r="Q11861">
        <v>3</v>
      </c>
      <c r="R11861">
        <v>91.47</v>
      </c>
      <c r="S11861">
        <v>91.47</v>
      </c>
      <c r="T11861">
        <v>91.47</v>
      </c>
      <c r="U11861">
        <v>91.47</v>
      </c>
      <c r="V11861">
        <v>54.083306</v>
      </c>
      <c r="W11861">
        <v>54.083306</v>
      </c>
      <c r="X11861">
        <v>1.848999394</v>
      </c>
      <c r="Y11861">
        <v>1.848999394</v>
      </c>
    </row>
    <row r="11862" spans="1:25" x14ac:dyDescent="0.3">
      <c r="A11862" s="2">
        <v>45986</v>
      </c>
      <c r="B11862" t="s">
        <v>64</v>
      </c>
      <c r="C11862">
        <v>504</v>
      </c>
      <c r="D11862">
        <v>1</v>
      </c>
      <c r="E11862">
        <v>3.79</v>
      </c>
      <c r="F11862">
        <v>0.19800000000000001</v>
      </c>
      <c r="G11862">
        <v>3.79</v>
      </c>
      <c r="H11862">
        <v>3.79</v>
      </c>
      <c r="I11862" t="s">
        <v>149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X11862">
        <v>0</v>
      </c>
      <c r="Y11862">
        <v>0</v>
      </c>
    </row>
    <row r="11863" spans="1:25" x14ac:dyDescent="0.3">
      <c r="A11863" s="2">
        <v>45986</v>
      </c>
      <c r="B11863" t="s">
        <v>26</v>
      </c>
      <c r="C11863">
        <v>376</v>
      </c>
      <c r="D11863">
        <v>2</v>
      </c>
      <c r="E11863">
        <v>4.0949999999999998</v>
      </c>
      <c r="F11863">
        <v>0.53200000000000003</v>
      </c>
      <c r="G11863">
        <v>8.19</v>
      </c>
      <c r="H11863">
        <v>8.19</v>
      </c>
      <c r="I11863" t="s">
        <v>149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X11863">
        <v>0</v>
      </c>
      <c r="Y11863">
        <v>0</v>
      </c>
    </row>
    <row r="11864" spans="1:25" x14ac:dyDescent="0.3">
      <c r="A11864" s="2">
        <v>45986</v>
      </c>
      <c r="B11864" t="s">
        <v>15</v>
      </c>
      <c r="C11864">
        <v>257</v>
      </c>
      <c r="D11864">
        <v>1</v>
      </c>
      <c r="E11864">
        <v>2.56</v>
      </c>
      <c r="F11864">
        <v>0.38900000000000001</v>
      </c>
      <c r="G11864">
        <v>2.56</v>
      </c>
      <c r="H11864">
        <v>2.56</v>
      </c>
      <c r="I11864" t="s">
        <v>149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X11864">
        <v>0</v>
      </c>
      <c r="Y11864">
        <v>0</v>
      </c>
    </row>
    <row r="11865" spans="1:25" x14ac:dyDescent="0.3">
      <c r="A11865" s="2">
        <v>45986</v>
      </c>
      <c r="B11865" t="s">
        <v>36</v>
      </c>
      <c r="C11865">
        <v>56</v>
      </c>
      <c r="D11865">
        <v>0</v>
      </c>
      <c r="F11865">
        <v>0</v>
      </c>
      <c r="G11865">
        <v>0</v>
      </c>
      <c r="H11865">
        <v>0</v>
      </c>
      <c r="I11865" t="s">
        <v>149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</row>
    <row r="11866" spans="1:25" x14ac:dyDescent="0.3">
      <c r="A11866" s="2">
        <v>45986</v>
      </c>
      <c r="B11866" t="s">
        <v>78</v>
      </c>
      <c r="C11866">
        <v>678</v>
      </c>
      <c r="D11866">
        <v>1</v>
      </c>
      <c r="E11866">
        <v>2.62</v>
      </c>
      <c r="F11866">
        <v>0.14699999999999999</v>
      </c>
      <c r="G11866">
        <v>2.62</v>
      </c>
      <c r="H11866">
        <v>2.62</v>
      </c>
      <c r="I11866" t="s">
        <v>149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X11866">
        <v>0</v>
      </c>
      <c r="Y11866">
        <v>0</v>
      </c>
    </row>
    <row r="11867" spans="1:25" x14ac:dyDescent="0.3">
      <c r="A11867" s="2">
        <v>45986</v>
      </c>
      <c r="B11867" t="s">
        <v>21</v>
      </c>
      <c r="C11867">
        <v>1770</v>
      </c>
      <c r="D11867">
        <v>15</v>
      </c>
      <c r="E11867">
        <v>1.7370000000000001</v>
      </c>
      <c r="F11867">
        <v>0.84699999999999998</v>
      </c>
      <c r="G11867">
        <v>26.06</v>
      </c>
      <c r="H11867">
        <v>26.06</v>
      </c>
      <c r="I11867" t="s">
        <v>149</v>
      </c>
      <c r="J11867">
        <v>2</v>
      </c>
      <c r="K11867">
        <v>3</v>
      </c>
      <c r="L11867">
        <v>3</v>
      </c>
      <c r="M11867">
        <v>3</v>
      </c>
      <c r="N11867">
        <v>2</v>
      </c>
      <c r="O11867">
        <v>3</v>
      </c>
      <c r="P11867">
        <v>3</v>
      </c>
      <c r="Q11867">
        <v>3</v>
      </c>
      <c r="R11867">
        <v>49.37</v>
      </c>
      <c r="S11867">
        <v>74.25</v>
      </c>
      <c r="T11867">
        <v>74.25</v>
      </c>
      <c r="U11867">
        <v>74.25</v>
      </c>
      <c r="V11867">
        <v>35.097643099999999</v>
      </c>
      <c r="W11867">
        <v>35.097643099999999</v>
      </c>
      <c r="X11867">
        <v>2.8491941669999998</v>
      </c>
      <c r="Y11867">
        <v>2.8491941669999998</v>
      </c>
    </row>
    <row r="11868" spans="1:25" x14ac:dyDescent="0.3">
      <c r="A11868" s="2">
        <v>45986</v>
      </c>
      <c r="B11868" t="s">
        <v>94</v>
      </c>
      <c r="C11868">
        <v>648</v>
      </c>
      <c r="D11868">
        <v>2</v>
      </c>
      <c r="E11868">
        <v>3.76</v>
      </c>
      <c r="F11868">
        <v>0.309</v>
      </c>
      <c r="G11868">
        <v>7.52</v>
      </c>
      <c r="H11868">
        <v>7.52</v>
      </c>
      <c r="I11868" t="s">
        <v>149</v>
      </c>
      <c r="J11868">
        <v>1</v>
      </c>
      <c r="K11868">
        <v>1</v>
      </c>
      <c r="L11868">
        <v>1</v>
      </c>
      <c r="M11868">
        <v>1</v>
      </c>
      <c r="N11868">
        <v>1</v>
      </c>
      <c r="O11868">
        <v>1</v>
      </c>
      <c r="P11868">
        <v>1</v>
      </c>
      <c r="Q11868">
        <v>1</v>
      </c>
      <c r="R11868">
        <v>36.49</v>
      </c>
      <c r="S11868">
        <v>36.49</v>
      </c>
      <c r="T11868">
        <v>36.49</v>
      </c>
      <c r="U11868">
        <v>36.49</v>
      </c>
      <c r="V11868">
        <v>20.608385859999999</v>
      </c>
      <c r="W11868">
        <v>20.608385859999999</v>
      </c>
      <c r="X11868">
        <v>4.8523936169999997</v>
      </c>
      <c r="Y11868">
        <v>4.8523936169999997</v>
      </c>
    </row>
    <row r="11869" spans="1:25" x14ac:dyDescent="0.3">
      <c r="A11869" s="2">
        <v>45986</v>
      </c>
      <c r="B11869" t="s">
        <v>17</v>
      </c>
      <c r="C11869">
        <v>22</v>
      </c>
      <c r="D11869">
        <v>0</v>
      </c>
      <c r="F11869">
        <v>0</v>
      </c>
      <c r="G11869">
        <v>0</v>
      </c>
      <c r="H11869">
        <v>0</v>
      </c>
      <c r="I11869" t="s">
        <v>149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</row>
    <row r="11870" spans="1:25" x14ac:dyDescent="0.3">
      <c r="A11870" s="2">
        <v>45986</v>
      </c>
      <c r="B11870" t="s">
        <v>17</v>
      </c>
      <c r="C11870">
        <v>44</v>
      </c>
      <c r="D11870">
        <v>1</v>
      </c>
      <c r="E11870">
        <v>0.03</v>
      </c>
      <c r="F11870">
        <v>2.2730000000000001</v>
      </c>
      <c r="G11870">
        <v>0.03</v>
      </c>
      <c r="H11870">
        <v>0.03</v>
      </c>
      <c r="I11870" t="s">
        <v>149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X11870">
        <v>0</v>
      </c>
      <c r="Y11870">
        <v>0</v>
      </c>
    </row>
    <row r="11871" spans="1:25" x14ac:dyDescent="0.3">
      <c r="A11871" s="2">
        <v>45986</v>
      </c>
      <c r="B11871" t="s">
        <v>17</v>
      </c>
      <c r="C11871">
        <v>47</v>
      </c>
      <c r="D11871">
        <v>1</v>
      </c>
      <c r="E11871">
        <v>1.98</v>
      </c>
      <c r="F11871">
        <v>2.1280000000000001</v>
      </c>
      <c r="G11871">
        <v>1.98</v>
      </c>
      <c r="H11871">
        <v>1.98</v>
      </c>
      <c r="I11871" t="s">
        <v>149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X11871">
        <v>0</v>
      </c>
      <c r="Y11871">
        <v>0</v>
      </c>
    </row>
    <row r="11872" spans="1:25" x14ac:dyDescent="0.3">
      <c r="A11872" s="2">
        <v>45986</v>
      </c>
      <c r="B11872" t="s">
        <v>17</v>
      </c>
      <c r="C11872">
        <v>22</v>
      </c>
      <c r="D11872">
        <v>0</v>
      </c>
      <c r="F11872">
        <v>0</v>
      </c>
      <c r="G11872">
        <v>0</v>
      </c>
      <c r="H11872">
        <v>0</v>
      </c>
      <c r="I11872" t="s">
        <v>149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</row>
    <row r="11873" spans="1:25" x14ac:dyDescent="0.3">
      <c r="A11873" s="2">
        <v>45986</v>
      </c>
      <c r="B11873" t="s">
        <v>52</v>
      </c>
      <c r="C11873">
        <v>1888</v>
      </c>
      <c r="D11873">
        <v>12</v>
      </c>
      <c r="E11873">
        <v>0.61799999999999999</v>
      </c>
      <c r="F11873">
        <v>0.63600000000000001</v>
      </c>
      <c r="G11873">
        <v>7.41</v>
      </c>
      <c r="H11873">
        <v>7.41</v>
      </c>
      <c r="I11873" t="s">
        <v>149</v>
      </c>
      <c r="J11873">
        <v>3</v>
      </c>
      <c r="K11873">
        <v>3</v>
      </c>
      <c r="L11873">
        <v>3</v>
      </c>
      <c r="M11873">
        <v>3</v>
      </c>
      <c r="N11873">
        <v>3</v>
      </c>
      <c r="O11873">
        <v>3</v>
      </c>
      <c r="P11873">
        <v>3</v>
      </c>
      <c r="Q11873">
        <v>3</v>
      </c>
      <c r="R11873">
        <v>37.86</v>
      </c>
      <c r="S11873">
        <v>37.86</v>
      </c>
      <c r="T11873">
        <v>37.86</v>
      </c>
      <c r="U11873">
        <v>37.86</v>
      </c>
      <c r="V11873">
        <v>19.572107769999999</v>
      </c>
      <c r="W11873">
        <v>19.572107769999999</v>
      </c>
      <c r="X11873">
        <v>5.109311741</v>
      </c>
      <c r="Y11873">
        <v>5.109311741</v>
      </c>
    </row>
    <row r="11874" spans="1:25" x14ac:dyDescent="0.3">
      <c r="A11874" s="2">
        <v>45986</v>
      </c>
      <c r="B11874" t="s">
        <v>52</v>
      </c>
      <c r="C11874">
        <v>1374</v>
      </c>
      <c r="D11874">
        <v>17</v>
      </c>
      <c r="E11874">
        <v>0.68700000000000006</v>
      </c>
      <c r="F11874">
        <v>1.2370000000000001</v>
      </c>
      <c r="G11874">
        <v>11.68</v>
      </c>
      <c r="H11874">
        <v>11.68</v>
      </c>
      <c r="I11874" t="s">
        <v>149</v>
      </c>
      <c r="J11874">
        <v>4</v>
      </c>
      <c r="K11874">
        <v>7</v>
      </c>
      <c r="L11874">
        <v>7</v>
      </c>
      <c r="M11874">
        <v>7</v>
      </c>
      <c r="N11874">
        <v>4</v>
      </c>
      <c r="O11874">
        <v>7</v>
      </c>
      <c r="P11874">
        <v>7</v>
      </c>
      <c r="Q11874">
        <v>7</v>
      </c>
      <c r="R11874">
        <v>65.13</v>
      </c>
      <c r="S11874">
        <v>148.38</v>
      </c>
      <c r="T11874">
        <v>148.38</v>
      </c>
      <c r="U11874">
        <v>148.38</v>
      </c>
      <c r="V11874">
        <v>7.8716808199999999</v>
      </c>
      <c r="W11874">
        <v>7.8716808199999999</v>
      </c>
      <c r="X11874">
        <v>12.70376712</v>
      </c>
      <c r="Y11874">
        <v>12.70376712</v>
      </c>
    </row>
    <row r="11875" spans="1:25" x14ac:dyDescent="0.3">
      <c r="A11875" s="2">
        <v>45986</v>
      </c>
      <c r="B11875" t="s">
        <v>52</v>
      </c>
      <c r="C11875">
        <v>877</v>
      </c>
      <c r="D11875">
        <v>11</v>
      </c>
      <c r="E11875">
        <v>0.70399999999999996</v>
      </c>
      <c r="F11875">
        <v>1.254</v>
      </c>
      <c r="G11875">
        <v>7.74</v>
      </c>
      <c r="H11875">
        <v>7.74</v>
      </c>
      <c r="I11875" t="s">
        <v>149</v>
      </c>
      <c r="J11875">
        <v>3</v>
      </c>
      <c r="K11875">
        <v>3</v>
      </c>
      <c r="L11875">
        <v>3</v>
      </c>
      <c r="M11875">
        <v>3</v>
      </c>
      <c r="N11875">
        <v>3</v>
      </c>
      <c r="O11875">
        <v>3</v>
      </c>
      <c r="P11875">
        <v>3</v>
      </c>
      <c r="Q11875">
        <v>3</v>
      </c>
      <c r="R11875">
        <v>52.74</v>
      </c>
      <c r="S11875">
        <v>52.74</v>
      </c>
      <c r="T11875">
        <v>52.74</v>
      </c>
      <c r="U11875">
        <v>52.74</v>
      </c>
      <c r="V11875">
        <v>14.67576792</v>
      </c>
      <c r="W11875">
        <v>14.67576792</v>
      </c>
      <c r="X11875">
        <v>6.8139534880000001</v>
      </c>
      <c r="Y11875">
        <v>6.8139534880000001</v>
      </c>
    </row>
    <row r="11876" spans="1:25" x14ac:dyDescent="0.3">
      <c r="A11876" s="2">
        <v>45986</v>
      </c>
      <c r="B11876" t="s">
        <v>52</v>
      </c>
      <c r="C11876">
        <v>3546</v>
      </c>
      <c r="D11876">
        <v>32</v>
      </c>
      <c r="E11876">
        <v>0.32500000000000001</v>
      </c>
      <c r="F11876">
        <v>0.90200000000000002</v>
      </c>
      <c r="G11876">
        <v>10.4</v>
      </c>
      <c r="H11876">
        <v>10.4</v>
      </c>
      <c r="I11876" t="s">
        <v>149</v>
      </c>
      <c r="J11876">
        <v>1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>
        <v>1</v>
      </c>
      <c r="Q11876">
        <v>1</v>
      </c>
      <c r="R11876">
        <v>13.88</v>
      </c>
      <c r="S11876">
        <v>13.88</v>
      </c>
      <c r="T11876">
        <v>13.88</v>
      </c>
      <c r="U11876">
        <v>13.88</v>
      </c>
      <c r="V11876">
        <v>74.927953889999998</v>
      </c>
      <c r="W11876">
        <v>74.927953889999998</v>
      </c>
      <c r="X11876">
        <v>1.334615385</v>
      </c>
      <c r="Y11876">
        <v>1.334615385</v>
      </c>
    </row>
    <row r="11877" spans="1:25" x14ac:dyDescent="0.3">
      <c r="A11877" s="2">
        <v>45986</v>
      </c>
      <c r="B11877" t="s">
        <v>112</v>
      </c>
      <c r="C11877">
        <v>95</v>
      </c>
      <c r="D11877">
        <v>1</v>
      </c>
      <c r="E11877">
        <v>1.41</v>
      </c>
      <c r="F11877">
        <v>1.0529999999999999</v>
      </c>
      <c r="G11877">
        <v>1.41</v>
      </c>
      <c r="H11877">
        <v>1.41</v>
      </c>
      <c r="I11877" t="s">
        <v>149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X11877">
        <v>0</v>
      </c>
      <c r="Y11877">
        <v>0</v>
      </c>
    </row>
    <row r="11878" spans="1:25" x14ac:dyDescent="0.3">
      <c r="A11878" s="2">
        <v>45986</v>
      </c>
      <c r="B11878" t="s">
        <v>15</v>
      </c>
      <c r="C11878">
        <v>60</v>
      </c>
      <c r="D11878">
        <v>0</v>
      </c>
      <c r="F11878">
        <v>0</v>
      </c>
      <c r="G11878">
        <v>0</v>
      </c>
      <c r="H11878">
        <v>0</v>
      </c>
      <c r="I11878" t="s">
        <v>149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</row>
    <row r="11879" spans="1:25" x14ac:dyDescent="0.3">
      <c r="A11879" s="2">
        <v>45986</v>
      </c>
      <c r="B11879" t="s">
        <v>112</v>
      </c>
      <c r="C11879">
        <v>516</v>
      </c>
      <c r="D11879">
        <v>0</v>
      </c>
      <c r="F11879">
        <v>0</v>
      </c>
      <c r="G11879">
        <v>0</v>
      </c>
      <c r="H11879">
        <v>0</v>
      </c>
      <c r="I11879" t="s">
        <v>149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</row>
    <row r="11880" spans="1:25" x14ac:dyDescent="0.3">
      <c r="A11880" s="2">
        <v>45986</v>
      </c>
      <c r="B11880" t="s">
        <v>15</v>
      </c>
      <c r="C11880">
        <v>106</v>
      </c>
      <c r="D11880">
        <v>0</v>
      </c>
      <c r="F11880">
        <v>0</v>
      </c>
      <c r="G11880">
        <v>0</v>
      </c>
      <c r="H11880">
        <v>0</v>
      </c>
      <c r="I11880" t="s">
        <v>149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</row>
    <row r="11881" spans="1:25" x14ac:dyDescent="0.3">
      <c r="A11881" s="2">
        <v>45986</v>
      </c>
      <c r="B11881" t="s">
        <v>15</v>
      </c>
      <c r="C11881">
        <v>89</v>
      </c>
      <c r="D11881">
        <v>4</v>
      </c>
      <c r="E11881">
        <v>1.4930000000000001</v>
      </c>
      <c r="F11881">
        <v>4.4939999999999998</v>
      </c>
      <c r="G11881">
        <v>5.97</v>
      </c>
      <c r="H11881">
        <v>5.97</v>
      </c>
      <c r="I11881" t="s">
        <v>149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X11881">
        <v>0</v>
      </c>
      <c r="Y11881">
        <v>0</v>
      </c>
    </row>
    <row r="11882" spans="1:25" x14ac:dyDescent="0.3">
      <c r="A11882" s="2">
        <v>45986</v>
      </c>
      <c r="B11882" t="s">
        <v>112</v>
      </c>
      <c r="C11882">
        <v>254</v>
      </c>
      <c r="D11882">
        <v>1</v>
      </c>
      <c r="E11882">
        <v>1.29</v>
      </c>
      <c r="F11882">
        <v>0.39400000000000002</v>
      </c>
      <c r="G11882">
        <v>1.29</v>
      </c>
      <c r="H11882">
        <v>1.29</v>
      </c>
      <c r="I11882" t="s">
        <v>149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X11882">
        <v>0</v>
      </c>
      <c r="Y11882">
        <v>0</v>
      </c>
    </row>
    <row r="11883" spans="1:25" x14ac:dyDescent="0.3">
      <c r="A11883" s="2">
        <v>45986</v>
      </c>
      <c r="B11883" t="s">
        <v>15</v>
      </c>
      <c r="C11883">
        <v>192</v>
      </c>
      <c r="D11883">
        <v>1</v>
      </c>
      <c r="E11883">
        <v>0.57999999999999996</v>
      </c>
      <c r="F11883">
        <v>0.52100000000000002</v>
      </c>
      <c r="G11883">
        <v>0.57999999999999996</v>
      </c>
      <c r="H11883">
        <v>0.57999999999999996</v>
      </c>
      <c r="I11883" t="s">
        <v>149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X11883">
        <v>0</v>
      </c>
      <c r="Y11883">
        <v>0</v>
      </c>
    </row>
    <row r="11884" spans="1:25" x14ac:dyDescent="0.3">
      <c r="A11884" s="2">
        <v>45986</v>
      </c>
      <c r="B11884" t="s">
        <v>112</v>
      </c>
      <c r="C11884">
        <v>2285</v>
      </c>
      <c r="D11884">
        <v>9</v>
      </c>
      <c r="E11884">
        <v>0.84</v>
      </c>
      <c r="F11884">
        <v>0.39400000000000002</v>
      </c>
      <c r="G11884">
        <v>7.56</v>
      </c>
      <c r="H11884">
        <v>7.56</v>
      </c>
      <c r="I11884" t="s">
        <v>149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X11884">
        <v>0</v>
      </c>
      <c r="Y11884">
        <v>0</v>
      </c>
    </row>
    <row r="11885" spans="1:25" x14ac:dyDescent="0.3">
      <c r="A11885" s="2">
        <v>45986</v>
      </c>
      <c r="B11885" t="s">
        <v>100</v>
      </c>
      <c r="C11885">
        <v>24</v>
      </c>
      <c r="D11885">
        <v>1</v>
      </c>
      <c r="E11885">
        <v>0.87</v>
      </c>
      <c r="F11885">
        <v>4.1669999999999998</v>
      </c>
      <c r="G11885">
        <v>0.87</v>
      </c>
      <c r="H11885">
        <v>0.87</v>
      </c>
      <c r="I11885" t="s">
        <v>149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X11885">
        <v>0</v>
      </c>
      <c r="Y11885">
        <v>0</v>
      </c>
    </row>
    <row r="11886" spans="1:25" x14ac:dyDescent="0.3">
      <c r="A11886" s="2">
        <v>45986</v>
      </c>
      <c r="B11886" t="s">
        <v>54</v>
      </c>
      <c r="C11886">
        <v>1200</v>
      </c>
      <c r="D11886">
        <v>4</v>
      </c>
      <c r="E11886">
        <v>0.85499999999999998</v>
      </c>
      <c r="F11886">
        <v>0.33300000000000002</v>
      </c>
      <c r="G11886">
        <v>3.42</v>
      </c>
      <c r="H11886">
        <v>3.42</v>
      </c>
      <c r="I11886" t="s">
        <v>149</v>
      </c>
      <c r="J11886">
        <v>2</v>
      </c>
      <c r="K11886">
        <v>2</v>
      </c>
      <c r="L11886">
        <v>2</v>
      </c>
      <c r="M11886">
        <v>2</v>
      </c>
      <c r="N11886">
        <v>2</v>
      </c>
      <c r="O11886">
        <v>2</v>
      </c>
      <c r="P11886">
        <v>2</v>
      </c>
      <c r="Q11886">
        <v>2</v>
      </c>
      <c r="R11886">
        <v>46.76</v>
      </c>
      <c r="S11886">
        <v>46.76</v>
      </c>
      <c r="T11886">
        <v>46.76</v>
      </c>
      <c r="U11886">
        <v>46.76</v>
      </c>
      <c r="V11886">
        <v>7.3139435410000004</v>
      </c>
      <c r="W11886">
        <v>7.3139435410000004</v>
      </c>
      <c r="X11886">
        <v>13.672514619999999</v>
      </c>
      <c r="Y11886">
        <v>13.672514619999999</v>
      </c>
    </row>
    <row r="11887" spans="1:25" x14ac:dyDescent="0.3">
      <c r="A11887" s="2">
        <v>45986</v>
      </c>
      <c r="B11887" t="s">
        <v>60</v>
      </c>
      <c r="C11887">
        <v>1251</v>
      </c>
      <c r="D11887">
        <v>11</v>
      </c>
      <c r="E11887">
        <v>0.92800000000000005</v>
      </c>
      <c r="F11887">
        <v>0.879</v>
      </c>
      <c r="G11887">
        <v>10.210000000000001</v>
      </c>
      <c r="H11887">
        <v>10.210000000000001</v>
      </c>
      <c r="I11887" t="s">
        <v>149</v>
      </c>
      <c r="J11887">
        <v>1</v>
      </c>
      <c r="K11887">
        <v>3</v>
      </c>
      <c r="L11887">
        <v>3</v>
      </c>
      <c r="M11887">
        <v>3</v>
      </c>
      <c r="N11887">
        <v>1</v>
      </c>
      <c r="O11887">
        <v>4</v>
      </c>
      <c r="P11887">
        <v>4</v>
      </c>
      <c r="Q11887">
        <v>4</v>
      </c>
      <c r="R11887">
        <v>21.88</v>
      </c>
      <c r="S11887">
        <v>93.52</v>
      </c>
      <c r="T11887">
        <v>93.52</v>
      </c>
      <c r="U11887">
        <v>93.52</v>
      </c>
      <c r="V11887">
        <v>10.91745081</v>
      </c>
      <c r="W11887">
        <v>10.91745081</v>
      </c>
      <c r="X11887">
        <v>9.1596474049999994</v>
      </c>
      <c r="Y11887">
        <v>9.1596474049999994</v>
      </c>
    </row>
    <row r="11888" spans="1:25" x14ac:dyDescent="0.3">
      <c r="A11888" s="2">
        <v>45986</v>
      </c>
      <c r="B11888" t="s">
        <v>60</v>
      </c>
      <c r="C11888">
        <v>1955</v>
      </c>
      <c r="D11888">
        <v>11</v>
      </c>
      <c r="E11888">
        <v>0.78</v>
      </c>
      <c r="F11888">
        <v>0.56299999999999994</v>
      </c>
      <c r="G11888">
        <v>8.58</v>
      </c>
      <c r="H11888">
        <v>8.58</v>
      </c>
      <c r="I11888" t="s">
        <v>149</v>
      </c>
      <c r="J11888">
        <v>1</v>
      </c>
      <c r="K11888">
        <v>1</v>
      </c>
      <c r="L11888">
        <v>1</v>
      </c>
      <c r="M11888">
        <v>1</v>
      </c>
      <c r="N11888">
        <v>2</v>
      </c>
      <c r="O11888">
        <v>2</v>
      </c>
      <c r="P11888">
        <v>2</v>
      </c>
      <c r="Q11888">
        <v>2</v>
      </c>
      <c r="R11888">
        <v>56.98</v>
      </c>
      <c r="S11888">
        <v>56.98</v>
      </c>
      <c r="T11888">
        <v>56.98</v>
      </c>
      <c r="U11888">
        <v>56.98</v>
      </c>
      <c r="V11888">
        <v>15.057915059999999</v>
      </c>
      <c r="W11888">
        <v>15.057915059999999</v>
      </c>
      <c r="X11888">
        <v>6.6410256409999997</v>
      </c>
      <c r="Y11888">
        <v>6.6410256409999997</v>
      </c>
    </row>
    <row r="11889" spans="1:25" x14ac:dyDescent="0.3">
      <c r="A11889" s="2">
        <v>45986</v>
      </c>
      <c r="B11889" t="s">
        <v>100</v>
      </c>
      <c r="C11889">
        <v>21</v>
      </c>
      <c r="D11889">
        <v>0</v>
      </c>
      <c r="F11889">
        <v>0</v>
      </c>
      <c r="G11889">
        <v>0</v>
      </c>
      <c r="H11889">
        <v>0</v>
      </c>
      <c r="I11889" t="s">
        <v>149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</row>
    <row r="11890" spans="1:25" x14ac:dyDescent="0.3">
      <c r="A11890" s="2">
        <v>45986</v>
      </c>
      <c r="B11890" t="s">
        <v>54</v>
      </c>
      <c r="C11890">
        <v>1837</v>
      </c>
      <c r="D11890">
        <v>7</v>
      </c>
      <c r="E11890">
        <v>1.113</v>
      </c>
      <c r="F11890">
        <v>0.38100000000000001</v>
      </c>
      <c r="G11890">
        <v>7.79</v>
      </c>
      <c r="H11890">
        <v>7.79</v>
      </c>
      <c r="I11890" t="s">
        <v>149</v>
      </c>
      <c r="J11890">
        <v>1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>
        <v>1</v>
      </c>
      <c r="Q11890">
        <v>1</v>
      </c>
      <c r="R11890">
        <v>22.88</v>
      </c>
      <c r="S11890">
        <v>22.88</v>
      </c>
      <c r="T11890">
        <v>22.88</v>
      </c>
      <c r="U11890">
        <v>22.88</v>
      </c>
      <c r="V11890">
        <v>34.047202800000001</v>
      </c>
      <c r="W11890">
        <v>34.047202800000001</v>
      </c>
      <c r="X11890">
        <v>2.937098845</v>
      </c>
      <c r="Y11890">
        <v>2.937098845</v>
      </c>
    </row>
    <row r="11891" spans="1:25" x14ac:dyDescent="0.3">
      <c r="A11891" s="2">
        <v>45986</v>
      </c>
      <c r="B11891" t="s">
        <v>100</v>
      </c>
      <c r="C11891">
        <v>16</v>
      </c>
      <c r="D11891">
        <v>0</v>
      </c>
      <c r="F11891">
        <v>0</v>
      </c>
      <c r="G11891">
        <v>0</v>
      </c>
      <c r="H11891">
        <v>0</v>
      </c>
      <c r="I11891" t="s">
        <v>149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</row>
    <row r="11892" spans="1:25" x14ac:dyDescent="0.3">
      <c r="A11892" s="2">
        <v>45986</v>
      </c>
      <c r="B11892" t="s">
        <v>54</v>
      </c>
      <c r="C11892">
        <v>370</v>
      </c>
      <c r="D11892">
        <v>0</v>
      </c>
      <c r="F11892">
        <v>0</v>
      </c>
      <c r="G11892">
        <v>0</v>
      </c>
      <c r="H11892">
        <v>0</v>
      </c>
      <c r="I11892" t="s">
        <v>149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</row>
    <row r="11893" spans="1:25" x14ac:dyDescent="0.3">
      <c r="A11893" s="2">
        <v>45986</v>
      </c>
      <c r="B11893" t="s">
        <v>60</v>
      </c>
      <c r="C11893">
        <v>696</v>
      </c>
      <c r="D11893">
        <v>7</v>
      </c>
      <c r="E11893">
        <v>0.96899999999999997</v>
      </c>
      <c r="F11893">
        <v>1.006</v>
      </c>
      <c r="G11893">
        <v>6.78</v>
      </c>
      <c r="H11893">
        <v>6.78</v>
      </c>
      <c r="I11893" t="s">
        <v>149</v>
      </c>
      <c r="J11893">
        <v>4</v>
      </c>
      <c r="K11893">
        <v>4</v>
      </c>
      <c r="L11893">
        <v>4</v>
      </c>
      <c r="M11893">
        <v>4</v>
      </c>
      <c r="N11893">
        <v>4</v>
      </c>
      <c r="O11893">
        <v>4</v>
      </c>
      <c r="P11893">
        <v>4</v>
      </c>
      <c r="Q11893">
        <v>4</v>
      </c>
      <c r="R11893">
        <v>85.13</v>
      </c>
      <c r="S11893">
        <v>85.13</v>
      </c>
      <c r="T11893">
        <v>85.13</v>
      </c>
      <c r="U11893">
        <v>85.13</v>
      </c>
      <c r="V11893">
        <v>7.9642899099999998</v>
      </c>
      <c r="W11893">
        <v>7.9642899099999998</v>
      </c>
      <c r="X11893">
        <v>12.5560472</v>
      </c>
      <c r="Y11893">
        <v>12.5560472</v>
      </c>
    </row>
    <row r="11894" spans="1:25" x14ac:dyDescent="0.3">
      <c r="A11894" s="2">
        <v>45986</v>
      </c>
      <c r="B11894" t="s">
        <v>54</v>
      </c>
      <c r="C11894">
        <v>3107</v>
      </c>
      <c r="D11894">
        <v>11</v>
      </c>
      <c r="E11894">
        <v>0.64400000000000002</v>
      </c>
      <c r="F11894">
        <v>0.35399999999999998</v>
      </c>
      <c r="G11894">
        <v>7.08</v>
      </c>
      <c r="H11894">
        <v>7.08</v>
      </c>
      <c r="I11894" t="s">
        <v>149</v>
      </c>
      <c r="J11894">
        <v>1</v>
      </c>
      <c r="K11894">
        <v>2</v>
      </c>
      <c r="L11894">
        <v>2</v>
      </c>
      <c r="M11894">
        <v>2</v>
      </c>
      <c r="N11894">
        <v>2</v>
      </c>
      <c r="O11894">
        <v>3</v>
      </c>
      <c r="P11894">
        <v>3</v>
      </c>
      <c r="Q11894">
        <v>3</v>
      </c>
      <c r="R11894">
        <v>45.76</v>
      </c>
      <c r="S11894">
        <v>77.25</v>
      </c>
      <c r="T11894">
        <v>77.25</v>
      </c>
      <c r="U11894">
        <v>77.25</v>
      </c>
      <c r="V11894">
        <v>9.1650485439999994</v>
      </c>
      <c r="W11894">
        <v>9.1650485439999994</v>
      </c>
      <c r="X11894">
        <v>10.91101695</v>
      </c>
      <c r="Y11894">
        <v>10.91101695</v>
      </c>
    </row>
    <row r="11895" spans="1:25" x14ac:dyDescent="0.3">
      <c r="A11895" s="2">
        <v>45986</v>
      </c>
      <c r="B11895" t="s">
        <v>100</v>
      </c>
      <c r="C11895">
        <v>44</v>
      </c>
      <c r="D11895">
        <v>0</v>
      </c>
      <c r="F11895">
        <v>0</v>
      </c>
      <c r="G11895">
        <v>0</v>
      </c>
      <c r="H11895">
        <v>0</v>
      </c>
      <c r="I11895" t="s">
        <v>149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</row>
    <row r="11896" spans="1:25" x14ac:dyDescent="0.3">
      <c r="A11896" s="2">
        <v>45986</v>
      </c>
      <c r="B11896" t="s">
        <v>60</v>
      </c>
      <c r="C11896">
        <v>2966</v>
      </c>
      <c r="D11896">
        <v>18</v>
      </c>
      <c r="E11896">
        <v>0.56100000000000005</v>
      </c>
      <c r="F11896">
        <v>0.60699999999999998</v>
      </c>
      <c r="G11896">
        <v>10.1</v>
      </c>
      <c r="H11896">
        <v>10.1</v>
      </c>
      <c r="I11896" t="s">
        <v>149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X11896">
        <v>0</v>
      </c>
      <c r="Y11896">
        <v>0</v>
      </c>
    </row>
    <row r="11897" spans="1:25" x14ac:dyDescent="0.3">
      <c r="A11897" s="2">
        <v>45986</v>
      </c>
      <c r="B11897" t="s">
        <v>48</v>
      </c>
      <c r="C11897">
        <v>774</v>
      </c>
      <c r="D11897">
        <v>11</v>
      </c>
      <c r="E11897">
        <v>1.958</v>
      </c>
      <c r="F11897">
        <v>1.421</v>
      </c>
      <c r="G11897">
        <v>21.54</v>
      </c>
      <c r="H11897">
        <v>21.54</v>
      </c>
      <c r="I11897" t="s">
        <v>149</v>
      </c>
      <c r="J11897">
        <v>6</v>
      </c>
      <c r="K11897">
        <v>6</v>
      </c>
      <c r="L11897">
        <v>6</v>
      </c>
      <c r="M11897">
        <v>6</v>
      </c>
      <c r="N11897">
        <v>6</v>
      </c>
      <c r="O11897">
        <v>6</v>
      </c>
      <c r="P11897">
        <v>6</v>
      </c>
      <c r="Q11897">
        <v>6</v>
      </c>
      <c r="R11897">
        <v>178.94</v>
      </c>
      <c r="S11897">
        <v>178.94</v>
      </c>
      <c r="T11897">
        <v>178.94</v>
      </c>
      <c r="U11897">
        <v>178.94</v>
      </c>
      <c r="V11897">
        <v>12.03755449</v>
      </c>
      <c r="W11897">
        <v>12.03755449</v>
      </c>
      <c r="X11897">
        <v>8.3073351899999999</v>
      </c>
      <c r="Y11897">
        <v>8.3073351899999999</v>
      </c>
    </row>
    <row r="11898" spans="1:25" x14ac:dyDescent="0.3">
      <c r="A11898" s="2">
        <v>45986</v>
      </c>
      <c r="B11898" t="s">
        <v>48</v>
      </c>
      <c r="C11898">
        <v>318</v>
      </c>
      <c r="D11898">
        <v>5</v>
      </c>
      <c r="E11898">
        <v>1.236</v>
      </c>
      <c r="F11898">
        <v>1.5720000000000001</v>
      </c>
      <c r="G11898">
        <v>6.18</v>
      </c>
      <c r="H11898">
        <v>6.18</v>
      </c>
      <c r="I11898" t="s">
        <v>149</v>
      </c>
      <c r="J11898">
        <v>1</v>
      </c>
      <c r="K11898">
        <v>1</v>
      </c>
      <c r="L11898">
        <v>1</v>
      </c>
      <c r="M11898">
        <v>1</v>
      </c>
      <c r="N11898">
        <v>1</v>
      </c>
      <c r="O11898">
        <v>1</v>
      </c>
      <c r="P11898">
        <v>1</v>
      </c>
      <c r="Q11898">
        <v>1</v>
      </c>
      <c r="R11898">
        <v>31.88</v>
      </c>
      <c r="S11898">
        <v>31.88</v>
      </c>
      <c r="T11898">
        <v>31.88</v>
      </c>
      <c r="U11898">
        <v>31.88</v>
      </c>
      <c r="V11898">
        <v>19.385194479999999</v>
      </c>
      <c r="W11898">
        <v>19.385194479999999</v>
      </c>
      <c r="X11898">
        <v>5.1585760519999999</v>
      </c>
      <c r="Y11898">
        <v>5.1585760519999999</v>
      </c>
    </row>
    <row r="11899" spans="1:25" x14ac:dyDescent="0.3">
      <c r="A11899" s="2">
        <v>45986</v>
      </c>
      <c r="B11899" t="s">
        <v>48</v>
      </c>
      <c r="C11899">
        <v>979</v>
      </c>
      <c r="D11899">
        <v>12</v>
      </c>
      <c r="E11899">
        <v>1.8089999999999999</v>
      </c>
      <c r="F11899">
        <v>1.226</v>
      </c>
      <c r="G11899">
        <v>21.71</v>
      </c>
      <c r="H11899">
        <v>21.71</v>
      </c>
      <c r="I11899" t="s">
        <v>149</v>
      </c>
      <c r="J11899">
        <v>6</v>
      </c>
      <c r="K11899">
        <v>6</v>
      </c>
      <c r="L11899">
        <v>6</v>
      </c>
      <c r="M11899">
        <v>6</v>
      </c>
      <c r="N11899">
        <v>6</v>
      </c>
      <c r="O11899">
        <v>6</v>
      </c>
      <c r="P11899">
        <v>6</v>
      </c>
      <c r="Q11899">
        <v>6</v>
      </c>
      <c r="R11899">
        <v>175.33</v>
      </c>
      <c r="S11899">
        <v>175.33</v>
      </c>
      <c r="T11899">
        <v>175.33</v>
      </c>
      <c r="U11899">
        <v>175.33</v>
      </c>
      <c r="V11899">
        <v>12.38236468</v>
      </c>
      <c r="W11899">
        <v>12.38236468</v>
      </c>
      <c r="X11899">
        <v>8.0760018420000002</v>
      </c>
      <c r="Y11899">
        <v>8.0760018420000002</v>
      </c>
    </row>
    <row r="11900" spans="1:25" x14ac:dyDescent="0.3">
      <c r="A11900" s="2">
        <v>45986</v>
      </c>
      <c r="B11900" t="s">
        <v>48</v>
      </c>
      <c r="C11900">
        <v>3715</v>
      </c>
      <c r="D11900">
        <v>13</v>
      </c>
      <c r="E11900">
        <v>0.86399999999999999</v>
      </c>
      <c r="F11900">
        <v>0.35</v>
      </c>
      <c r="G11900">
        <v>11.23</v>
      </c>
      <c r="H11900">
        <v>11.23</v>
      </c>
      <c r="I11900" t="s">
        <v>149</v>
      </c>
      <c r="J11900">
        <v>2</v>
      </c>
      <c r="K11900">
        <v>2</v>
      </c>
      <c r="L11900">
        <v>2</v>
      </c>
      <c r="M11900">
        <v>2</v>
      </c>
      <c r="N11900">
        <v>2</v>
      </c>
      <c r="O11900">
        <v>2</v>
      </c>
      <c r="P11900">
        <v>2</v>
      </c>
      <c r="Q11900">
        <v>2</v>
      </c>
      <c r="R11900">
        <v>56.98</v>
      </c>
      <c r="S11900">
        <v>56.98</v>
      </c>
      <c r="T11900">
        <v>56.98</v>
      </c>
      <c r="U11900">
        <v>56.98</v>
      </c>
      <c r="V11900">
        <v>19.708669709999999</v>
      </c>
      <c r="W11900">
        <v>19.708669709999999</v>
      </c>
      <c r="X11900">
        <v>5.0739091719999996</v>
      </c>
      <c r="Y11900">
        <v>5.0739091719999996</v>
      </c>
    </row>
    <row r="11901" spans="1:25" x14ac:dyDescent="0.3">
      <c r="A11901" s="2">
        <v>45986</v>
      </c>
      <c r="B11901" t="s">
        <v>19</v>
      </c>
      <c r="C11901">
        <v>44</v>
      </c>
      <c r="D11901">
        <v>0</v>
      </c>
      <c r="F11901">
        <v>0</v>
      </c>
      <c r="G11901">
        <v>0</v>
      </c>
      <c r="H11901">
        <v>0</v>
      </c>
      <c r="I11901" t="s">
        <v>149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</row>
    <row r="11902" spans="1:25" x14ac:dyDescent="0.3">
      <c r="A11902" s="2">
        <v>45986</v>
      </c>
      <c r="B11902" t="s">
        <v>90</v>
      </c>
      <c r="C11902">
        <v>9</v>
      </c>
      <c r="D11902">
        <v>0</v>
      </c>
      <c r="F11902">
        <v>0</v>
      </c>
      <c r="G11902">
        <v>0</v>
      </c>
      <c r="H11902">
        <v>0</v>
      </c>
      <c r="I11902" t="s">
        <v>149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</row>
    <row r="11903" spans="1:25" x14ac:dyDescent="0.3">
      <c r="A11903" s="2">
        <v>45986</v>
      </c>
      <c r="B11903" t="s">
        <v>19</v>
      </c>
      <c r="C11903">
        <v>35</v>
      </c>
      <c r="D11903">
        <v>0</v>
      </c>
      <c r="F11903">
        <v>0</v>
      </c>
      <c r="G11903">
        <v>0</v>
      </c>
      <c r="H11903">
        <v>0</v>
      </c>
      <c r="I11903" t="s">
        <v>149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</row>
    <row r="11904" spans="1:25" x14ac:dyDescent="0.3">
      <c r="A11904" s="2">
        <v>45986</v>
      </c>
      <c r="B11904" t="s">
        <v>90</v>
      </c>
      <c r="C11904">
        <v>18</v>
      </c>
      <c r="D11904">
        <v>0</v>
      </c>
      <c r="F11904">
        <v>0</v>
      </c>
      <c r="G11904">
        <v>0</v>
      </c>
      <c r="H11904">
        <v>0</v>
      </c>
      <c r="I11904" t="s">
        <v>149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</row>
    <row r="11905" spans="1:25" x14ac:dyDescent="0.3">
      <c r="A11905" s="2">
        <v>45986</v>
      </c>
      <c r="B11905" t="s">
        <v>19</v>
      </c>
      <c r="C11905">
        <v>21</v>
      </c>
      <c r="D11905">
        <v>1</v>
      </c>
      <c r="E11905">
        <v>0.84</v>
      </c>
      <c r="F11905">
        <v>4.7619999999999996</v>
      </c>
      <c r="G11905">
        <v>0.84</v>
      </c>
      <c r="H11905">
        <v>0.84</v>
      </c>
      <c r="I11905" t="s">
        <v>149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X11905">
        <v>0</v>
      </c>
      <c r="Y11905">
        <v>0</v>
      </c>
    </row>
    <row r="11906" spans="1:25" x14ac:dyDescent="0.3">
      <c r="A11906" s="2">
        <v>45986</v>
      </c>
      <c r="B11906" t="s">
        <v>90</v>
      </c>
      <c r="C11906">
        <v>7</v>
      </c>
      <c r="D11906">
        <v>0</v>
      </c>
      <c r="F11906">
        <v>0</v>
      </c>
      <c r="G11906">
        <v>0</v>
      </c>
      <c r="H11906">
        <v>0</v>
      </c>
      <c r="I11906" t="s">
        <v>149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</row>
    <row r="11907" spans="1:25" x14ac:dyDescent="0.3">
      <c r="A11907" s="2">
        <v>45986</v>
      </c>
      <c r="B11907" t="s">
        <v>19</v>
      </c>
      <c r="C11907">
        <v>58</v>
      </c>
      <c r="D11907">
        <v>0</v>
      </c>
      <c r="F11907">
        <v>0</v>
      </c>
      <c r="G11907">
        <v>0</v>
      </c>
      <c r="H11907">
        <v>0</v>
      </c>
      <c r="I11907" t="s">
        <v>149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</row>
    <row r="11908" spans="1:25" x14ac:dyDescent="0.3">
      <c r="A11908" s="2">
        <v>45986</v>
      </c>
      <c r="B11908" t="s">
        <v>90</v>
      </c>
      <c r="C11908">
        <v>7</v>
      </c>
      <c r="D11908">
        <v>0</v>
      </c>
      <c r="F11908">
        <v>0</v>
      </c>
      <c r="G11908">
        <v>0</v>
      </c>
      <c r="H11908">
        <v>0</v>
      </c>
      <c r="I11908" t="s">
        <v>149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</row>
    <row r="11909" spans="1:25" x14ac:dyDescent="0.3">
      <c r="A11909" s="2">
        <v>45986</v>
      </c>
      <c r="B11909" t="s">
        <v>58</v>
      </c>
      <c r="C11909">
        <v>580</v>
      </c>
      <c r="D11909">
        <v>8</v>
      </c>
      <c r="E11909">
        <v>1.1659999999999999</v>
      </c>
      <c r="F11909">
        <v>1.379</v>
      </c>
      <c r="G11909">
        <v>9.33</v>
      </c>
      <c r="H11909">
        <v>9.33</v>
      </c>
      <c r="I11909" t="s">
        <v>149</v>
      </c>
      <c r="J11909">
        <v>6</v>
      </c>
      <c r="K11909">
        <v>6</v>
      </c>
      <c r="L11909">
        <v>6</v>
      </c>
      <c r="M11909">
        <v>6</v>
      </c>
      <c r="N11909">
        <v>6</v>
      </c>
      <c r="O11909">
        <v>6</v>
      </c>
      <c r="P11909">
        <v>6</v>
      </c>
      <c r="Q11909">
        <v>6</v>
      </c>
      <c r="R11909">
        <v>84.82</v>
      </c>
      <c r="S11909">
        <v>84.82</v>
      </c>
      <c r="T11909">
        <v>84.82</v>
      </c>
      <c r="U11909">
        <v>84.82</v>
      </c>
      <c r="V11909">
        <v>10.99976421</v>
      </c>
      <c r="W11909">
        <v>10.99976421</v>
      </c>
      <c r="X11909">
        <v>9.0911039660000004</v>
      </c>
      <c r="Y11909">
        <v>9.0911039660000004</v>
      </c>
    </row>
    <row r="11910" spans="1:25" x14ac:dyDescent="0.3">
      <c r="A11910" s="2">
        <v>45986</v>
      </c>
      <c r="B11910" t="s">
        <v>110</v>
      </c>
      <c r="C11910">
        <v>422</v>
      </c>
      <c r="D11910">
        <v>6</v>
      </c>
      <c r="E11910">
        <v>1.2170000000000001</v>
      </c>
      <c r="F11910">
        <v>1.4219999999999999</v>
      </c>
      <c r="G11910">
        <v>7.3</v>
      </c>
      <c r="H11910">
        <v>7.3</v>
      </c>
      <c r="I11910" t="s">
        <v>149</v>
      </c>
      <c r="J11910">
        <v>2</v>
      </c>
      <c r="K11910">
        <v>2</v>
      </c>
      <c r="L11910">
        <v>2</v>
      </c>
      <c r="M11910">
        <v>2</v>
      </c>
      <c r="N11910">
        <v>2</v>
      </c>
      <c r="O11910">
        <v>2</v>
      </c>
      <c r="P11910">
        <v>2</v>
      </c>
      <c r="Q11910">
        <v>2</v>
      </c>
      <c r="R11910">
        <v>62.76</v>
      </c>
      <c r="S11910">
        <v>62.76</v>
      </c>
      <c r="T11910">
        <v>62.76</v>
      </c>
      <c r="U11910">
        <v>62.76</v>
      </c>
      <c r="V11910">
        <v>11.63161249</v>
      </c>
      <c r="W11910">
        <v>11.63161249</v>
      </c>
      <c r="X11910">
        <v>8.5972602739999999</v>
      </c>
      <c r="Y11910">
        <v>8.5972602739999999</v>
      </c>
    </row>
    <row r="11911" spans="1:25" x14ac:dyDescent="0.3">
      <c r="A11911" s="2">
        <v>45986</v>
      </c>
      <c r="B11911" t="s">
        <v>34</v>
      </c>
      <c r="C11911">
        <v>1812</v>
      </c>
      <c r="D11911">
        <v>14</v>
      </c>
      <c r="E11911">
        <v>1.5169999999999999</v>
      </c>
      <c r="F11911">
        <v>0.77300000000000002</v>
      </c>
      <c r="G11911">
        <v>21.24</v>
      </c>
      <c r="H11911">
        <v>21.24</v>
      </c>
      <c r="I11911" t="s">
        <v>149</v>
      </c>
      <c r="J11911">
        <v>1</v>
      </c>
      <c r="K11911">
        <v>1</v>
      </c>
      <c r="L11911">
        <v>1</v>
      </c>
      <c r="M11911">
        <v>1</v>
      </c>
      <c r="N11911">
        <v>1</v>
      </c>
      <c r="O11911">
        <v>1</v>
      </c>
      <c r="P11911">
        <v>1</v>
      </c>
      <c r="Q11911">
        <v>1</v>
      </c>
      <c r="R11911">
        <v>19.489999999999998</v>
      </c>
      <c r="S11911">
        <v>19.489999999999998</v>
      </c>
      <c r="T11911">
        <v>19.489999999999998</v>
      </c>
      <c r="U11911">
        <v>19.489999999999998</v>
      </c>
      <c r="V11911">
        <v>108.9789636</v>
      </c>
      <c r="W11911">
        <v>108.9789636</v>
      </c>
      <c r="X11911">
        <v>0.91760828630000002</v>
      </c>
      <c r="Y11911">
        <v>0.91760828630000002</v>
      </c>
    </row>
    <row r="11912" spans="1:25" x14ac:dyDescent="0.3">
      <c r="A11912" s="2">
        <v>45986</v>
      </c>
      <c r="B11912" t="s">
        <v>28</v>
      </c>
      <c r="C11912">
        <v>19</v>
      </c>
      <c r="D11912">
        <v>0</v>
      </c>
      <c r="F11912">
        <v>0</v>
      </c>
      <c r="G11912">
        <v>0</v>
      </c>
      <c r="H11912">
        <v>0</v>
      </c>
      <c r="I11912" t="s">
        <v>149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</row>
    <row r="11913" spans="1:25" x14ac:dyDescent="0.3">
      <c r="A11913" s="2">
        <v>45986</v>
      </c>
      <c r="B11913" t="s">
        <v>58</v>
      </c>
      <c r="C11913">
        <v>551</v>
      </c>
      <c r="D11913">
        <v>6</v>
      </c>
      <c r="E11913">
        <v>1.1850000000000001</v>
      </c>
      <c r="F11913">
        <v>1.089</v>
      </c>
      <c r="G11913">
        <v>7.11</v>
      </c>
      <c r="H11913">
        <v>7.11</v>
      </c>
      <c r="I11913" t="s">
        <v>149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X11913">
        <v>0</v>
      </c>
      <c r="Y11913">
        <v>0</v>
      </c>
    </row>
    <row r="11914" spans="1:25" x14ac:dyDescent="0.3">
      <c r="A11914" s="2">
        <v>45986</v>
      </c>
      <c r="B11914" t="s">
        <v>110</v>
      </c>
      <c r="C11914">
        <v>479</v>
      </c>
      <c r="D11914">
        <v>4</v>
      </c>
      <c r="E11914">
        <v>0.69799999999999995</v>
      </c>
      <c r="F11914">
        <v>0.83499999999999996</v>
      </c>
      <c r="G11914">
        <v>2.79</v>
      </c>
      <c r="H11914">
        <v>2.79</v>
      </c>
      <c r="I11914" t="s">
        <v>149</v>
      </c>
      <c r="J11914">
        <v>0</v>
      </c>
      <c r="K11914">
        <v>1</v>
      </c>
      <c r="L11914">
        <v>1</v>
      </c>
      <c r="M11914">
        <v>1</v>
      </c>
      <c r="N11914">
        <v>0</v>
      </c>
      <c r="O11914">
        <v>2</v>
      </c>
      <c r="P11914">
        <v>2</v>
      </c>
      <c r="Q11914">
        <v>2</v>
      </c>
      <c r="R11914">
        <v>0</v>
      </c>
      <c r="S11914">
        <v>62.98</v>
      </c>
      <c r="T11914">
        <v>62.98</v>
      </c>
      <c r="U11914">
        <v>62.98</v>
      </c>
      <c r="V11914">
        <v>4.4299777709999999</v>
      </c>
      <c r="W11914">
        <v>4.4299777709999999</v>
      </c>
      <c r="X11914">
        <v>22.573476700000001</v>
      </c>
      <c r="Y11914">
        <v>22.573476700000001</v>
      </c>
    </row>
    <row r="11915" spans="1:25" x14ac:dyDescent="0.3">
      <c r="A11915" s="2">
        <v>45986</v>
      </c>
      <c r="B11915" t="s">
        <v>34</v>
      </c>
      <c r="C11915">
        <v>2416</v>
      </c>
      <c r="D11915">
        <v>6</v>
      </c>
      <c r="E11915">
        <v>1.31</v>
      </c>
      <c r="F11915">
        <v>0.248</v>
      </c>
      <c r="G11915">
        <v>7.86</v>
      </c>
      <c r="H11915">
        <v>7.86</v>
      </c>
      <c r="I11915" t="s">
        <v>149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X11915">
        <v>0</v>
      </c>
      <c r="Y11915">
        <v>0</v>
      </c>
    </row>
    <row r="11916" spans="1:25" x14ac:dyDescent="0.3">
      <c r="A11916" s="2">
        <v>45986</v>
      </c>
      <c r="B11916" t="s">
        <v>28</v>
      </c>
      <c r="C11916">
        <v>363</v>
      </c>
      <c r="D11916">
        <v>0</v>
      </c>
      <c r="F11916">
        <v>0</v>
      </c>
      <c r="G11916">
        <v>0</v>
      </c>
      <c r="H11916">
        <v>0</v>
      </c>
      <c r="I11916" t="s">
        <v>149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</row>
    <row r="11917" spans="1:25" x14ac:dyDescent="0.3">
      <c r="A11917" s="2">
        <v>45986</v>
      </c>
      <c r="B11917" t="s">
        <v>28</v>
      </c>
      <c r="C11917">
        <v>78</v>
      </c>
      <c r="D11917">
        <v>1</v>
      </c>
      <c r="E11917">
        <v>2.16</v>
      </c>
      <c r="F11917">
        <v>1.282</v>
      </c>
      <c r="G11917">
        <v>2.16</v>
      </c>
      <c r="H11917">
        <v>2.16</v>
      </c>
      <c r="I11917" t="s">
        <v>149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X11917">
        <v>0</v>
      </c>
      <c r="Y11917">
        <v>0</v>
      </c>
    </row>
    <row r="11918" spans="1:25" x14ac:dyDescent="0.3">
      <c r="A11918" s="2">
        <v>45986</v>
      </c>
      <c r="B11918" t="s">
        <v>58</v>
      </c>
      <c r="C11918">
        <v>322</v>
      </c>
      <c r="D11918">
        <v>5</v>
      </c>
      <c r="E11918">
        <v>1.6539999999999999</v>
      </c>
      <c r="F11918">
        <v>1.5529999999999999</v>
      </c>
      <c r="G11918">
        <v>8.27</v>
      </c>
      <c r="H11918">
        <v>8.27</v>
      </c>
      <c r="I11918" t="s">
        <v>149</v>
      </c>
      <c r="J11918">
        <v>2</v>
      </c>
      <c r="K11918">
        <v>2</v>
      </c>
      <c r="L11918">
        <v>2</v>
      </c>
      <c r="M11918">
        <v>2</v>
      </c>
      <c r="N11918">
        <v>2</v>
      </c>
      <c r="O11918">
        <v>2</v>
      </c>
      <c r="P11918">
        <v>2</v>
      </c>
      <c r="Q11918">
        <v>2</v>
      </c>
      <c r="R11918">
        <v>54.86</v>
      </c>
      <c r="S11918">
        <v>54.86</v>
      </c>
      <c r="T11918">
        <v>54.86</v>
      </c>
      <c r="U11918">
        <v>54.86</v>
      </c>
      <c r="V11918">
        <v>15.074735690000001</v>
      </c>
      <c r="W11918">
        <v>15.074735690000001</v>
      </c>
      <c r="X11918">
        <v>6.6336154780000003</v>
      </c>
      <c r="Y11918">
        <v>6.6336154780000003</v>
      </c>
    </row>
    <row r="11919" spans="1:25" x14ac:dyDescent="0.3">
      <c r="A11919" s="2">
        <v>45986</v>
      </c>
      <c r="B11919" t="s">
        <v>110</v>
      </c>
      <c r="C11919">
        <v>273</v>
      </c>
      <c r="D11919">
        <v>0</v>
      </c>
      <c r="F11919">
        <v>0</v>
      </c>
      <c r="G11919">
        <v>0</v>
      </c>
      <c r="H11919">
        <v>0</v>
      </c>
      <c r="I11919" t="s">
        <v>149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</row>
    <row r="11920" spans="1:25" x14ac:dyDescent="0.3">
      <c r="A11920" s="2">
        <v>45986</v>
      </c>
      <c r="B11920" t="s">
        <v>34</v>
      </c>
      <c r="C11920">
        <v>738</v>
      </c>
      <c r="D11920">
        <v>8</v>
      </c>
      <c r="E11920">
        <v>1.268</v>
      </c>
      <c r="F11920">
        <v>1.0840000000000001</v>
      </c>
      <c r="G11920">
        <v>10.14</v>
      </c>
      <c r="H11920">
        <v>10.14</v>
      </c>
      <c r="I11920" t="s">
        <v>149</v>
      </c>
      <c r="J11920">
        <v>1</v>
      </c>
      <c r="K11920">
        <v>1</v>
      </c>
      <c r="L11920">
        <v>1</v>
      </c>
      <c r="M11920">
        <v>1</v>
      </c>
      <c r="N11920">
        <v>1</v>
      </c>
      <c r="O11920">
        <v>1</v>
      </c>
      <c r="P11920">
        <v>1</v>
      </c>
      <c r="Q11920">
        <v>1</v>
      </c>
      <c r="R11920">
        <v>19.489999999999998</v>
      </c>
      <c r="S11920">
        <v>19.489999999999998</v>
      </c>
      <c r="T11920">
        <v>19.489999999999998</v>
      </c>
      <c r="U11920">
        <v>19.489999999999998</v>
      </c>
      <c r="V11920">
        <v>52.026680349999999</v>
      </c>
      <c r="W11920">
        <v>52.026680349999999</v>
      </c>
      <c r="X11920">
        <v>1.9220907300000001</v>
      </c>
      <c r="Y11920">
        <v>1.9220907300000001</v>
      </c>
    </row>
    <row r="11921" spans="1:25" x14ac:dyDescent="0.3">
      <c r="A11921" s="2">
        <v>45986</v>
      </c>
      <c r="B11921" t="s">
        <v>34</v>
      </c>
      <c r="C11921">
        <v>2140</v>
      </c>
      <c r="D11921">
        <v>2</v>
      </c>
      <c r="E11921">
        <v>0.67</v>
      </c>
      <c r="F11921">
        <v>9.2999999999999999E-2</v>
      </c>
      <c r="G11921">
        <v>1.34</v>
      </c>
      <c r="H11921">
        <v>1.34</v>
      </c>
      <c r="I11921" t="s">
        <v>149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X11921">
        <v>0</v>
      </c>
      <c r="Y11921">
        <v>0</v>
      </c>
    </row>
    <row r="11922" spans="1:25" x14ac:dyDescent="0.3">
      <c r="A11922" s="2">
        <v>45986</v>
      </c>
      <c r="B11922" t="s">
        <v>58</v>
      </c>
      <c r="C11922">
        <v>935</v>
      </c>
      <c r="D11922">
        <v>3</v>
      </c>
      <c r="E11922">
        <v>0.47699999999999998</v>
      </c>
      <c r="F11922">
        <v>0.32100000000000001</v>
      </c>
      <c r="G11922">
        <v>1.43</v>
      </c>
      <c r="H11922">
        <v>1.43</v>
      </c>
      <c r="I11922" t="s">
        <v>149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X11922">
        <v>0</v>
      </c>
      <c r="Y11922">
        <v>0</v>
      </c>
    </row>
    <row r="11923" spans="1:25" x14ac:dyDescent="0.3">
      <c r="A11923" s="2">
        <v>45986</v>
      </c>
      <c r="B11923" t="s">
        <v>28</v>
      </c>
      <c r="C11923">
        <v>230</v>
      </c>
      <c r="D11923">
        <v>2</v>
      </c>
      <c r="E11923">
        <v>0.61499999999999999</v>
      </c>
      <c r="F11923">
        <v>0.87</v>
      </c>
      <c r="G11923">
        <v>1.23</v>
      </c>
      <c r="H11923">
        <v>1.23</v>
      </c>
      <c r="I11923" t="s">
        <v>149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X11923">
        <v>0</v>
      </c>
      <c r="Y11923">
        <v>0</v>
      </c>
    </row>
    <row r="11924" spans="1:25" x14ac:dyDescent="0.3">
      <c r="A11924" s="2">
        <v>45986</v>
      </c>
      <c r="B11924" t="s">
        <v>110</v>
      </c>
      <c r="C11924">
        <v>2221</v>
      </c>
      <c r="D11924">
        <v>9</v>
      </c>
      <c r="E11924">
        <v>0.754</v>
      </c>
      <c r="F11924">
        <v>0.40500000000000003</v>
      </c>
      <c r="G11924">
        <v>6.79</v>
      </c>
      <c r="H11924">
        <v>6.79</v>
      </c>
      <c r="I11924" t="s">
        <v>149</v>
      </c>
      <c r="J11924">
        <v>1</v>
      </c>
      <c r="K11924">
        <v>1</v>
      </c>
      <c r="L11924">
        <v>1</v>
      </c>
      <c r="M11924">
        <v>1</v>
      </c>
      <c r="N11924">
        <v>1</v>
      </c>
      <c r="O11924">
        <v>1</v>
      </c>
      <c r="P11924">
        <v>1</v>
      </c>
      <c r="Q11924">
        <v>1</v>
      </c>
      <c r="R11924">
        <v>34.49</v>
      </c>
      <c r="S11924">
        <v>34.49</v>
      </c>
      <c r="T11924">
        <v>34.49</v>
      </c>
      <c r="U11924">
        <v>34.49</v>
      </c>
      <c r="V11924">
        <v>19.68686576</v>
      </c>
      <c r="W11924">
        <v>19.68686576</v>
      </c>
      <c r="X11924">
        <v>5.0795287189999998</v>
      </c>
      <c r="Y11924">
        <v>5.0795287189999998</v>
      </c>
    </row>
    <row r="11925" spans="1:25" x14ac:dyDescent="0.3">
      <c r="A11925" s="2">
        <v>45986</v>
      </c>
      <c r="B11925" t="s">
        <v>26</v>
      </c>
      <c r="C11925">
        <v>474</v>
      </c>
      <c r="D11925">
        <v>2</v>
      </c>
      <c r="E11925">
        <v>1.345</v>
      </c>
      <c r="F11925">
        <v>0.42199999999999999</v>
      </c>
      <c r="G11925">
        <v>2.69</v>
      </c>
      <c r="H11925">
        <v>2.69</v>
      </c>
      <c r="I11925" t="s">
        <v>149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X11925">
        <v>0</v>
      </c>
      <c r="Y11925">
        <v>0</v>
      </c>
    </row>
    <row r="11926" spans="1:25" x14ac:dyDescent="0.3">
      <c r="A11926" s="2">
        <v>45986</v>
      </c>
      <c r="B11926" t="s">
        <v>30</v>
      </c>
      <c r="C11926">
        <v>3</v>
      </c>
      <c r="D11926">
        <v>0</v>
      </c>
      <c r="F11926">
        <v>0</v>
      </c>
      <c r="G11926">
        <v>0</v>
      </c>
      <c r="H11926">
        <v>0</v>
      </c>
      <c r="I11926" t="s">
        <v>149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</row>
    <row r="11927" spans="1:25" x14ac:dyDescent="0.3">
      <c r="A11927" s="2">
        <v>45986</v>
      </c>
      <c r="B11927" t="s">
        <v>26</v>
      </c>
      <c r="C11927">
        <v>720</v>
      </c>
      <c r="D11927">
        <v>4</v>
      </c>
      <c r="E11927">
        <v>1.2829999999999999</v>
      </c>
      <c r="F11927">
        <v>0.55600000000000005</v>
      </c>
      <c r="G11927">
        <v>5.13</v>
      </c>
      <c r="H11927">
        <v>5.13</v>
      </c>
      <c r="I11927" t="s">
        <v>149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X11927">
        <v>0</v>
      </c>
      <c r="Y11927">
        <v>0</v>
      </c>
    </row>
    <row r="11928" spans="1:25" x14ac:dyDescent="0.3">
      <c r="A11928" s="2">
        <v>45986</v>
      </c>
      <c r="B11928" t="s">
        <v>30</v>
      </c>
      <c r="C11928">
        <v>62</v>
      </c>
      <c r="D11928">
        <v>0</v>
      </c>
      <c r="F11928">
        <v>0</v>
      </c>
      <c r="G11928">
        <v>0</v>
      </c>
      <c r="H11928">
        <v>0</v>
      </c>
      <c r="I11928" t="s">
        <v>149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</row>
    <row r="11929" spans="1:25" x14ac:dyDescent="0.3">
      <c r="A11929" s="2">
        <v>45986</v>
      </c>
      <c r="B11929" t="s">
        <v>26</v>
      </c>
      <c r="C11929">
        <v>761</v>
      </c>
      <c r="D11929">
        <v>3</v>
      </c>
      <c r="E11929">
        <v>0.83699999999999997</v>
      </c>
      <c r="F11929">
        <v>0.39400000000000002</v>
      </c>
      <c r="G11929">
        <v>2.5099999999999998</v>
      </c>
      <c r="H11929">
        <v>2.5099999999999998</v>
      </c>
      <c r="I11929" t="s">
        <v>149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X11929">
        <v>0</v>
      </c>
      <c r="Y11929">
        <v>0</v>
      </c>
    </row>
    <row r="11930" spans="1:25" x14ac:dyDescent="0.3">
      <c r="A11930" s="2">
        <v>45986</v>
      </c>
      <c r="B11930" t="s">
        <v>30</v>
      </c>
      <c r="C11930">
        <v>24</v>
      </c>
      <c r="D11930">
        <v>2</v>
      </c>
      <c r="E11930">
        <v>0.87</v>
      </c>
      <c r="F11930">
        <v>8.3330000000000002</v>
      </c>
      <c r="G11930">
        <v>1.74</v>
      </c>
      <c r="H11930">
        <v>1.74</v>
      </c>
      <c r="I11930" t="s">
        <v>149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X11930">
        <v>0</v>
      </c>
      <c r="Y11930">
        <v>0</v>
      </c>
    </row>
    <row r="11931" spans="1:25" x14ac:dyDescent="0.3">
      <c r="A11931" s="2">
        <v>45986</v>
      </c>
      <c r="B11931" t="s">
        <v>30</v>
      </c>
      <c r="C11931">
        <v>252</v>
      </c>
      <c r="D11931">
        <v>2</v>
      </c>
      <c r="E11931">
        <v>0.57999999999999996</v>
      </c>
      <c r="F11931">
        <v>0.79400000000000004</v>
      </c>
      <c r="G11931">
        <v>1.1599999999999999</v>
      </c>
      <c r="H11931">
        <v>1.1599999999999999</v>
      </c>
      <c r="I11931" t="s">
        <v>149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X11931">
        <v>0</v>
      </c>
      <c r="Y11931">
        <v>0</v>
      </c>
    </row>
    <row r="11932" spans="1:25" x14ac:dyDescent="0.3">
      <c r="A11932" s="2">
        <v>45986</v>
      </c>
      <c r="B11932" t="s">
        <v>26</v>
      </c>
      <c r="C11932">
        <v>1496</v>
      </c>
      <c r="D11932">
        <v>3</v>
      </c>
      <c r="E11932">
        <v>1.0069999999999999</v>
      </c>
      <c r="F11932">
        <v>0.20100000000000001</v>
      </c>
      <c r="G11932">
        <v>3.02</v>
      </c>
      <c r="H11932">
        <v>3.02</v>
      </c>
      <c r="I11932" t="s">
        <v>149</v>
      </c>
      <c r="J11932">
        <v>1</v>
      </c>
      <c r="K11932">
        <v>1</v>
      </c>
      <c r="L11932">
        <v>1</v>
      </c>
      <c r="M11932">
        <v>1</v>
      </c>
      <c r="N11932">
        <v>1</v>
      </c>
      <c r="O11932">
        <v>1</v>
      </c>
      <c r="P11932">
        <v>1</v>
      </c>
      <c r="Q11932">
        <v>1</v>
      </c>
      <c r="R11932">
        <v>37.880000000000003</v>
      </c>
      <c r="S11932">
        <v>37.880000000000003</v>
      </c>
      <c r="T11932">
        <v>37.880000000000003</v>
      </c>
      <c r="U11932">
        <v>37.880000000000003</v>
      </c>
      <c r="V11932">
        <v>7.972544879</v>
      </c>
      <c r="W11932">
        <v>7.972544879</v>
      </c>
      <c r="X11932">
        <v>12.54304636</v>
      </c>
      <c r="Y11932">
        <v>12.54304636</v>
      </c>
    </row>
    <row r="11933" spans="1:25" x14ac:dyDescent="0.3">
      <c r="A11933" s="2">
        <v>45986</v>
      </c>
      <c r="B11933" t="s">
        <v>86</v>
      </c>
      <c r="C11933">
        <v>79</v>
      </c>
      <c r="D11933">
        <v>0</v>
      </c>
      <c r="F11933">
        <v>0</v>
      </c>
      <c r="G11933">
        <v>0</v>
      </c>
      <c r="H11933">
        <v>0</v>
      </c>
      <c r="I11933" t="s">
        <v>149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</row>
    <row r="11934" spans="1:25" x14ac:dyDescent="0.3">
      <c r="A11934" s="2">
        <v>45986</v>
      </c>
      <c r="B11934" t="s">
        <v>32</v>
      </c>
      <c r="C11934">
        <v>37</v>
      </c>
      <c r="D11934">
        <v>0</v>
      </c>
      <c r="F11934">
        <v>0</v>
      </c>
      <c r="G11934">
        <v>0</v>
      </c>
      <c r="H11934">
        <v>0</v>
      </c>
      <c r="I11934" t="s">
        <v>149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</row>
    <row r="11935" spans="1:25" x14ac:dyDescent="0.3">
      <c r="A11935" s="2">
        <v>45986</v>
      </c>
      <c r="B11935" t="s">
        <v>46</v>
      </c>
      <c r="C11935">
        <v>925</v>
      </c>
      <c r="D11935">
        <v>8</v>
      </c>
      <c r="E11935">
        <v>2.153</v>
      </c>
      <c r="F11935">
        <v>0.86499999999999999</v>
      </c>
      <c r="G11935">
        <v>17.22</v>
      </c>
      <c r="H11935">
        <v>17.22</v>
      </c>
      <c r="I11935" t="s">
        <v>149</v>
      </c>
      <c r="J11935">
        <v>2</v>
      </c>
      <c r="K11935">
        <v>2</v>
      </c>
      <c r="L11935">
        <v>2</v>
      </c>
      <c r="M11935">
        <v>2</v>
      </c>
      <c r="N11935">
        <v>2</v>
      </c>
      <c r="O11935">
        <v>2</v>
      </c>
      <c r="P11935">
        <v>2</v>
      </c>
      <c r="Q11935">
        <v>2</v>
      </c>
      <c r="R11935">
        <v>367.37</v>
      </c>
      <c r="S11935">
        <v>367.37</v>
      </c>
      <c r="T11935">
        <v>367.37</v>
      </c>
      <c r="U11935">
        <v>367.37</v>
      </c>
      <c r="V11935">
        <v>4.6873724040000004</v>
      </c>
      <c r="W11935">
        <v>4.6873724040000004</v>
      </c>
      <c r="X11935">
        <v>21.333914050000001</v>
      </c>
      <c r="Y11935">
        <v>21.333914050000001</v>
      </c>
    </row>
    <row r="11936" spans="1:25" x14ac:dyDescent="0.3">
      <c r="A11936" s="2">
        <v>45986</v>
      </c>
      <c r="B11936" t="s">
        <v>38</v>
      </c>
      <c r="C11936">
        <v>322</v>
      </c>
      <c r="D11936">
        <v>3</v>
      </c>
      <c r="E11936">
        <v>0.94</v>
      </c>
      <c r="F11936">
        <v>0.93200000000000005</v>
      </c>
      <c r="G11936">
        <v>2.82</v>
      </c>
      <c r="H11936">
        <v>2.82</v>
      </c>
      <c r="I11936" t="s">
        <v>149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X11936">
        <v>0</v>
      </c>
      <c r="Y11936">
        <v>0</v>
      </c>
    </row>
    <row r="11937" spans="1:25" x14ac:dyDescent="0.3">
      <c r="A11937" s="2">
        <v>45986</v>
      </c>
      <c r="B11937" t="s">
        <v>46</v>
      </c>
      <c r="C11937">
        <v>582</v>
      </c>
      <c r="D11937">
        <v>9</v>
      </c>
      <c r="E11937">
        <v>1.4670000000000001</v>
      </c>
      <c r="F11937">
        <v>1.546</v>
      </c>
      <c r="G11937">
        <v>13.2</v>
      </c>
      <c r="H11937">
        <v>13.2</v>
      </c>
      <c r="I11937" t="s">
        <v>149</v>
      </c>
      <c r="J11937">
        <v>1</v>
      </c>
      <c r="K11937">
        <v>1</v>
      </c>
      <c r="L11937">
        <v>1</v>
      </c>
      <c r="M11937">
        <v>1</v>
      </c>
      <c r="N11937">
        <v>1</v>
      </c>
      <c r="O11937">
        <v>1</v>
      </c>
      <c r="P11937">
        <v>1</v>
      </c>
      <c r="Q11937">
        <v>1</v>
      </c>
      <c r="R11937">
        <v>30.88</v>
      </c>
      <c r="S11937">
        <v>30.88</v>
      </c>
      <c r="T11937">
        <v>30.88</v>
      </c>
      <c r="U11937">
        <v>30.88</v>
      </c>
      <c r="V11937">
        <v>42.746113989999998</v>
      </c>
      <c r="W11937">
        <v>42.746113989999998</v>
      </c>
      <c r="X11937">
        <v>2.3393939389999998</v>
      </c>
      <c r="Y11937">
        <v>2.3393939389999998</v>
      </c>
    </row>
    <row r="11938" spans="1:25" x14ac:dyDescent="0.3">
      <c r="A11938" s="2">
        <v>45986</v>
      </c>
      <c r="B11938" t="s">
        <v>38</v>
      </c>
      <c r="C11938">
        <v>3630</v>
      </c>
      <c r="D11938">
        <v>9</v>
      </c>
      <c r="E11938">
        <v>0.99</v>
      </c>
      <c r="F11938">
        <v>0.248</v>
      </c>
      <c r="G11938">
        <v>8.91</v>
      </c>
      <c r="H11938">
        <v>8.91</v>
      </c>
      <c r="I11938" t="s">
        <v>149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X11938">
        <v>0</v>
      </c>
      <c r="Y11938">
        <v>0</v>
      </c>
    </row>
    <row r="11939" spans="1:25" x14ac:dyDescent="0.3">
      <c r="A11939" s="2">
        <v>45986</v>
      </c>
      <c r="B11939" t="s">
        <v>86</v>
      </c>
      <c r="C11939">
        <v>168</v>
      </c>
      <c r="D11939">
        <v>0</v>
      </c>
      <c r="F11939">
        <v>0</v>
      </c>
      <c r="G11939">
        <v>0</v>
      </c>
      <c r="H11939">
        <v>0</v>
      </c>
      <c r="I11939" t="s">
        <v>149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</row>
    <row r="11940" spans="1:25" x14ac:dyDescent="0.3">
      <c r="A11940" s="2">
        <v>45986</v>
      </c>
      <c r="B11940" t="s">
        <v>32</v>
      </c>
      <c r="C11940">
        <v>182</v>
      </c>
      <c r="D11940">
        <v>0</v>
      </c>
      <c r="F11940">
        <v>0</v>
      </c>
      <c r="G11940">
        <v>0</v>
      </c>
      <c r="H11940">
        <v>0</v>
      </c>
      <c r="I11940" t="s">
        <v>149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</row>
    <row r="11941" spans="1:25" x14ac:dyDescent="0.3">
      <c r="A11941" s="2">
        <v>45986</v>
      </c>
      <c r="B11941" t="s">
        <v>38</v>
      </c>
      <c r="C11941">
        <v>827</v>
      </c>
      <c r="D11941">
        <v>7</v>
      </c>
      <c r="E11941">
        <v>0.65900000000000003</v>
      </c>
      <c r="F11941">
        <v>0.84599999999999997</v>
      </c>
      <c r="G11941">
        <v>4.6100000000000003</v>
      </c>
      <c r="H11941">
        <v>4.6100000000000003</v>
      </c>
      <c r="I11941" t="s">
        <v>149</v>
      </c>
      <c r="J11941">
        <v>2</v>
      </c>
      <c r="K11941">
        <v>2</v>
      </c>
      <c r="L11941">
        <v>2</v>
      </c>
      <c r="M11941">
        <v>2</v>
      </c>
      <c r="N11941">
        <v>2</v>
      </c>
      <c r="O11941">
        <v>2</v>
      </c>
      <c r="P11941">
        <v>2</v>
      </c>
      <c r="Q11941">
        <v>2</v>
      </c>
      <c r="R11941">
        <v>59.37</v>
      </c>
      <c r="S11941">
        <v>59.37</v>
      </c>
      <c r="T11941">
        <v>59.37</v>
      </c>
      <c r="U11941">
        <v>59.37</v>
      </c>
      <c r="V11941">
        <v>7.7648644100000004</v>
      </c>
      <c r="W11941">
        <v>7.7648644100000004</v>
      </c>
      <c r="X11941">
        <v>12.878524949999999</v>
      </c>
      <c r="Y11941">
        <v>12.878524949999999</v>
      </c>
    </row>
    <row r="11942" spans="1:25" x14ac:dyDescent="0.3">
      <c r="A11942" s="2">
        <v>45986</v>
      </c>
      <c r="B11942" t="s">
        <v>86</v>
      </c>
      <c r="C11942">
        <v>316</v>
      </c>
      <c r="D11942">
        <v>3</v>
      </c>
      <c r="E11942">
        <v>1.38</v>
      </c>
      <c r="F11942">
        <v>0.94899999999999995</v>
      </c>
      <c r="G11942">
        <v>4.1399999999999997</v>
      </c>
      <c r="H11942">
        <v>4.1399999999999997</v>
      </c>
      <c r="I11942" t="s">
        <v>149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X11942">
        <v>0</v>
      </c>
      <c r="Y11942">
        <v>0</v>
      </c>
    </row>
    <row r="11943" spans="1:25" x14ac:dyDescent="0.3">
      <c r="A11943" s="2">
        <v>45986</v>
      </c>
      <c r="B11943" t="s">
        <v>32</v>
      </c>
      <c r="C11943">
        <v>32</v>
      </c>
      <c r="D11943">
        <v>0</v>
      </c>
      <c r="F11943">
        <v>0</v>
      </c>
      <c r="G11943">
        <v>0</v>
      </c>
      <c r="H11943">
        <v>0</v>
      </c>
      <c r="I11943" t="s">
        <v>149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</row>
    <row r="11944" spans="1:25" x14ac:dyDescent="0.3">
      <c r="A11944" s="2">
        <v>45986</v>
      </c>
      <c r="B11944" t="s">
        <v>46</v>
      </c>
      <c r="C11944">
        <v>621</v>
      </c>
      <c r="D11944">
        <v>7</v>
      </c>
      <c r="E11944">
        <v>1.671</v>
      </c>
      <c r="F11944">
        <v>1.127</v>
      </c>
      <c r="G11944">
        <v>11.7</v>
      </c>
      <c r="H11944">
        <v>11.7</v>
      </c>
      <c r="I11944" t="s">
        <v>149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X11944">
        <v>0</v>
      </c>
      <c r="Y11944">
        <v>0</v>
      </c>
    </row>
    <row r="11945" spans="1:25" x14ac:dyDescent="0.3">
      <c r="A11945" s="2">
        <v>45986</v>
      </c>
      <c r="B11945" t="s">
        <v>86</v>
      </c>
      <c r="C11945">
        <v>738</v>
      </c>
      <c r="D11945">
        <v>3</v>
      </c>
      <c r="E11945">
        <v>0.78</v>
      </c>
      <c r="F11945">
        <v>0.40699999999999997</v>
      </c>
      <c r="G11945">
        <v>2.34</v>
      </c>
      <c r="H11945">
        <v>2.34</v>
      </c>
      <c r="I11945" t="s">
        <v>149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X11945">
        <v>0</v>
      </c>
      <c r="Y11945">
        <v>0</v>
      </c>
    </row>
    <row r="11946" spans="1:25" x14ac:dyDescent="0.3">
      <c r="A11946" s="2">
        <v>45986</v>
      </c>
      <c r="B11946" t="s">
        <v>46</v>
      </c>
      <c r="C11946">
        <v>585</v>
      </c>
      <c r="D11946">
        <v>1</v>
      </c>
      <c r="E11946">
        <v>0.55000000000000004</v>
      </c>
      <c r="F11946">
        <v>0.17100000000000001</v>
      </c>
      <c r="G11946">
        <v>0.55000000000000004</v>
      </c>
      <c r="H11946">
        <v>0.55000000000000004</v>
      </c>
      <c r="I11946" t="s">
        <v>149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X11946">
        <v>0</v>
      </c>
      <c r="Y11946">
        <v>0</v>
      </c>
    </row>
    <row r="11947" spans="1:25" x14ac:dyDescent="0.3">
      <c r="A11947" s="2">
        <v>45986</v>
      </c>
      <c r="B11947" t="s">
        <v>32</v>
      </c>
      <c r="C11947">
        <v>168</v>
      </c>
      <c r="D11947">
        <v>1</v>
      </c>
      <c r="E11947">
        <v>0.64</v>
      </c>
      <c r="F11947">
        <v>0.59499999999999997</v>
      </c>
      <c r="G11947">
        <v>0.64</v>
      </c>
      <c r="H11947">
        <v>0.64</v>
      </c>
      <c r="I11947" t="s">
        <v>149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X11947">
        <v>0</v>
      </c>
      <c r="Y11947">
        <v>0</v>
      </c>
    </row>
    <row r="11948" spans="1:25" x14ac:dyDescent="0.3">
      <c r="A11948" s="2">
        <v>45986</v>
      </c>
      <c r="B11948" t="s">
        <v>38</v>
      </c>
      <c r="C11948">
        <v>1431</v>
      </c>
      <c r="D11948">
        <v>9</v>
      </c>
      <c r="E11948">
        <v>0.28599999999999998</v>
      </c>
      <c r="F11948">
        <v>0.629</v>
      </c>
      <c r="G11948">
        <v>2.57</v>
      </c>
      <c r="H11948">
        <v>2.57</v>
      </c>
      <c r="I11948" t="s">
        <v>149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X11948">
        <v>0</v>
      </c>
      <c r="Y11948">
        <v>0</v>
      </c>
    </row>
    <row r="11949" spans="1:25" x14ac:dyDescent="0.3">
      <c r="A11949" s="2">
        <v>45986</v>
      </c>
      <c r="B11949" t="s">
        <v>40</v>
      </c>
      <c r="C11949">
        <v>64</v>
      </c>
      <c r="D11949">
        <v>0</v>
      </c>
      <c r="F11949">
        <v>0</v>
      </c>
      <c r="G11949">
        <v>0</v>
      </c>
      <c r="H11949">
        <v>0</v>
      </c>
      <c r="I11949" t="s">
        <v>149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</row>
    <row r="11950" spans="1:25" x14ac:dyDescent="0.3">
      <c r="A11950" s="2">
        <v>45986</v>
      </c>
      <c r="B11950" t="s">
        <v>76</v>
      </c>
      <c r="C11950">
        <v>510</v>
      </c>
      <c r="D11950">
        <v>0</v>
      </c>
      <c r="F11950">
        <v>0</v>
      </c>
      <c r="G11950">
        <v>0</v>
      </c>
      <c r="H11950">
        <v>0</v>
      </c>
      <c r="I11950" t="s">
        <v>149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</row>
    <row r="11951" spans="1:25" x14ac:dyDescent="0.3">
      <c r="A11951" s="2">
        <v>45986</v>
      </c>
      <c r="B11951" t="s">
        <v>92</v>
      </c>
      <c r="C11951">
        <v>102</v>
      </c>
      <c r="D11951">
        <v>0</v>
      </c>
      <c r="F11951">
        <v>0</v>
      </c>
      <c r="G11951">
        <v>0</v>
      </c>
      <c r="H11951">
        <v>0</v>
      </c>
      <c r="I11951" t="s">
        <v>149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</row>
    <row r="11952" spans="1:25" x14ac:dyDescent="0.3">
      <c r="A11952" s="2">
        <v>45986</v>
      </c>
      <c r="B11952" t="s">
        <v>68</v>
      </c>
      <c r="C11952">
        <v>268</v>
      </c>
      <c r="D11952">
        <v>2</v>
      </c>
      <c r="E11952">
        <v>3.68</v>
      </c>
      <c r="F11952">
        <v>0.746</v>
      </c>
      <c r="G11952">
        <v>7.36</v>
      </c>
      <c r="H11952">
        <v>7.36</v>
      </c>
      <c r="I11952" t="s">
        <v>149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X11952">
        <v>0</v>
      </c>
      <c r="Y11952">
        <v>0</v>
      </c>
    </row>
    <row r="11953" spans="1:25" x14ac:dyDescent="0.3">
      <c r="A11953" s="2">
        <v>45986</v>
      </c>
      <c r="B11953" t="s">
        <v>70</v>
      </c>
      <c r="C11953">
        <v>791</v>
      </c>
      <c r="D11953">
        <v>4</v>
      </c>
      <c r="E11953">
        <v>4.2930000000000001</v>
      </c>
      <c r="F11953">
        <v>0.50600000000000001</v>
      </c>
      <c r="G11953">
        <v>17.170000000000002</v>
      </c>
      <c r="H11953">
        <v>17.170000000000002</v>
      </c>
      <c r="I11953" t="s">
        <v>149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X11953">
        <v>0</v>
      </c>
      <c r="Y11953">
        <v>0</v>
      </c>
    </row>
    <row r="11954" spans="1:25" x14ac:dyDescent="0.3">
      <c r="A11954" s="2">
        <v>45986</v>
      </c>
      <c r="B11954" t="s">
        <v>78</v>
      </c>
      <c r="C11954">
        <v>151</v>
      </c>
      <c r="D11954">
        <v>0</v>
      </c>
      <c r="F11954">
        <v>0</v>
      </c>
      <c r="G11954">
        <v>0</v>
      </c>
      <c r="H11954">
        <v>0</v>
      </c>
      <c r="I11954" t="s">
        <v>149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</row>
    <row r="11955" spans="1:25" x14ac:dyDescent="0.3">
      <c r="A11955" s="2">
        <v>45986</v>
      </c>
      <c r="B11955" t="s">
        <v>74</v>
      </c>
      <c r="C11955">
        <v>139</v>
      </c>
      <c r="D11955">
        <v>0</v>
      </c>
      <c r="F11955">
        <v>0</v>
      </c>
      <c r="G11955">
        <v>0</v>
      </c>
      <c r="H11955">
        <v>0</v>
      </c>
      <c r="I11955" t="s">
        <v>149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</row>
    <row r="11956" spans="1:25" x14ac:dyDescent="0.3">
      <c r="A11956" s="2">
        <v>45986</v>
      </c>
      <c r="B11956" t="s">
        <v>64</v>
      </c>
      <c r="C11956">
        <v>806</v>
      </c>
      <c r="D11956">
        <v>0</v>
      </c>
      <c r="F11956">
        <v>0</v>
      </c>
      <c r="G11956">
        <v>0</v>
      </c>
      <c r="H11956">
        <v>0</v>
      </c>
      <c r="I11956" t="s">
        <v>149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</row>
    <row r="11957" spans="1:25" x14ac:dyDescent="0.3">
      <c r="A11957" s="2">
        <v>45986</v>
      </c>
      <c r="B11957" t="s">
        <v>86</v>
      </c>
      <c r="C11957">
        <v>75</v>
      </c>
      <c r="D11957">
        <v>0</v>
      </c>
      <c r="F11957">
        <v>0</v>
      </c>
      <c r="G11957">
        <v>0</v>
      </c>
      <c r="H11957">
        <v>0</v>
      </c>
      <c r="I11957" t="s">
        <v>149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</row>
    <row r="11958" spans="1:25" x14ac:dyDescent="0.3">
      <c r="A11958" s="2">
        <v>45986</v>
      </c>
      <c r="B11958" t="s">
        <v>86</v>
      </c>
      <c r="C11958">
        <v>48</v>
      </c>
      <c r="D11958">
        <v>0</v>
      </c>
      <c r="F11958">
        <v>0</v>
      </c>
      <c r="G11958">
        <v>0</v>
      </c>
      <c r="H11958">
        <v>0</v>
      </c>
      <c r="I11958" t="s">
        <v>149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</row>
    <row r="11959" spans="1:25" x14ac:dyDescent="0.3">
      <c r="A11959" s="2">
        <v>45986</v>
      </c>
      <c r="B11959" t="s">
        <v>66</v>
      </c>
      <c r="C11959">
        <v>118</v>
      </c>
      <c r="D11959">
        <v>0</v>
      </c>
      <c r="F11959">
        <v>0</v>
      </c>
      <c r="G11959">
        <v>0</v>
      </c>
      <c r="H11959">
        <v>0</v>
      </c>
      <c r="I11959" t="s">
        <v>149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</row>
    <row r="11960" spans="1:25" x14ac:dyDescent="0.3">
      <c r="A11960" s="2">
        <v>45986</v>
      </c>
      <c r="B11960" t="s">
        <v>88</v>
      </c>
      <c r="C11960">
        <v>22</v>
      </c>
      <c r="D11960">
        <v>0</v>
      </c>
      <c r="F11960">
        <v>0</v>
      </c>
      <c r="G11960">
        <v>0</v>
      </c>
      <c r="H11960">
        <v>0</v>
      </c>
      <c r="I11960" t="s">
        <v>149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</row>
    <row r="11961" spans="1:25" x14ac:dyDescent="0.3">
      <c r="A11961" s="2">
        <v>45986</v>
      </c>
      <c r="B11961" t="s">
        <v>98</v>
      </c>
      <c r="C11961">
        <v>56</v>
      </c>
      <c r="D11961">
        <v>0</v>
      </c>
      <c r="F11961">
        <v>0</v>
      </c>
      <c r="G11961">
        <v>0</v>
      </c>
      <c r="H11961">
        <v>0</v>
      </c>
      <c r="I11961" t="s">
        <v>149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</row>
    <row r="11962" spans="1:25" x14ac:dyDescent="0.3">
      <c r="A11962" s="2">
        <v>45986</v>
      </c>
      <c r="B11962" t="s">
        <v>58</v>
      </c>
      <c r="C11962">
        <v>608</v>
      </c>
      <c r="D11962">
        <v>2</v>
      </c>
      <c r="E11962">
        <v>4.17</v>
      </c>
      <c r="F11962">
        <v>0.32900000000000001</v>
      </c>
      <c r="G11962">
        <v>8.34</v>
      </c>
      <c r="H11962">
        <v>8.34</v>
      </c>
      <c r="I11962" t="s">
        <v>149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X11962">
        <v>0</v>
      </c>
      <c r="Y11962">
        <v>0</v>
      </c>
    </row>
    <row r="11963" spans="1:25" x14ac:dyDescent="0.3">
      <c r="A11963" s="2">
        <v>45987</v>
      </c>
      <c r="B11963" t="s">
        <v>44</v>
      </c>
      <c r="C11963">
        <v>3154</v>
      </c>
      <c r="D11963">
        <v>13</v>
      </c>
      <c r="E11963">
        <v>1.8520000000000001</v>
      </c>
      <c r="F11963">
        <v>0.41199999999999998</v>
      </c>
      <c r="G11963">
        <v>24.08</v>
      </c>
      <c r="H11963">
        <v>24.08</v>
      </c>
      <c r="I11963" t="s">
        <v>149</v>
      </c>
      <c r="J11963">
        <v>2</v>
      </c>
      <c r="K11963">
        <v>3</v>
      </c>
      <c r="L11963">
        <v>3</v>
      </c>
      <c r="M11963">
        <v>3</v>
      </c>
      <c r="N11963">
        <v>4</v>
      </c>
      <c r="O11963">
        <v>5</v>
      </c>
      <c r="P11963">
        <v>5</v>
      </c>
      <c r="Q11963">
        <v>5</v>
      </c>
      <c r="R11963">
        <v>94.52</v>
      </c>
      <c r="S11963">
        <v>117.4</v>
      </c>
      <c r="T11963">
        <v>117.4</v>
      </c>
      <c r="U11963">
        <v>117.4</v>
      </c>
      <c r="V11963">
        <v>20.511073249999999</v>
      </c>
      <c r="W11963">
        <v>20.511073249999999</v>
      </c>
      <c r="X11963">
        <v>4.8754152819999996</v>
      </c>
      <c r="Y11963">
        <v>4.8754152819999996</v>
      </c>
    </row>
    <row r="11964" spans="1:25" x14ac:dyDescent="0.3">
      <c r="A11964" s="2">
        <v>45987</v>
      </c>
      <c r="B11964" t="s">
        <v>42</v>
      </c>
      <c r="C11964">
        <v>5394</v>
      </c>
      <c r="D11964">
        <v>44</v>
      </c>
      <c r="E11964">
        <v>2.5099999999999998</v>
      </c>
      <c r="F11964">
        <v>0.81599999999999995</v>
      </c>
      <c r="G11964">
        <v>110.43</v>
      </c>
      <c r="H11964">
        <v>110.43</v>
      </c>
      <c r="I11964" t="s">
        <v>149</v>
      </c>
      <c r="J11964">
        <v>8</v>
      </c>
      <c r="K11964">
        <v>8</v>
      </c>
      <c r="L11964">
        <v>8</v>
      </c>
      <c r="M11964">
        <v>8</v>
      </c>
      <c r="N11964">
        <v>8</v>
      </c>
      <c r="O11964">
        <v>8</v>
      </c>
      <c r="P11964">
        <v>8</v>
      </c>
      <c r="Q11964">
        <v>8</v>
      </c>
      <c r="R11964">
        <v>230.25</v>
      </c>
      <c r="S11964">
        <v>230.25</v>
      </c>
      <c r="T11964">
        <v>230.25</v>
      </c>
      <c r="U11964">
        <v>230.25</v>
      </c>
      <c r="V11964">
        <v>47.960912049999997</v>
      </c>
      <c r="W11964">
        <v>47.960912049999997</v>
      </c>
      <c r="X11964">
        <v>2.0850312419999999</v>
      </c>
      <c r="Y11964">
        <v>2.0850312419999999</v>
      </c>
    </row>
    <row r="11965" spans="1:25" x14ac:dyDescent="0.3">
      <c r="A11965" s="2">
        <v>45987</v>
      </c>
      <c r="B11965" t="s">
        <v>40</v>
      </c>
      <c r="C11965">
        <v>3534</v>
      </c>
      <c r="D11965">
        <v>18</v>
      </c>
      <c r="E11965">
        <v>3.1379999999999999</v>
      </c>
      <c r="F11965">
        <v>0.50900000000000001</v>
      </c>
      <c r="G11965">
        <v>56.49</v>
      </c>
      <c r="H11965">
        <v>56.49</v>
      </c>
      <c r="I11965" t="s">
        <v>149</v>
      </c>
      <c r="J11965">
        <v>3</v>
      </c>
      <c r="K11965">
        <v>3</v>
      </c>
      <c r="L11965">
        <v>3</v>
      </c>
      <c r="M11965">
        <v>3</v>
      </c>
      <c r="N11965">
        <v>8</v>
      </c>
      <c r="O11965">
        <v>8</v>
      </c>
      <c r="P11965">
        <v>8</v>
      </c>
      <c r="Q11965">
        <v>8</v>
      </c>
      <c r="R11965">
        <v>239.04</v>
      </c>
      <c r="S11965">
        <v>239.04</v>
      </c>
      <c r="T11965">
        <v>239.04</v>
      </c>
      <c r="U11965">
        <v>239.04</v>
      </c>
      <c r="V11965">
        <v>23.63202811</v>
      </c>
      <c r="W11965">
        <v>23.63202811</v>
      </c>
      <c r="X11965">
        <v>4.2315454060000004</v>
      </c>
      <c r="Y11965">
        <v>4.2315454060000004</v>
      </c>
    </row>
    <row r="11966" spans="1:25" x14ac:dyDescent="0.3">
      <c r="A11966" s="2">
        <v>45987</v>
      </c>
      <c r="B11966" t="s">
        <v>46</v>
      </c>
      <c r="C11966">
        <v>3512</v>
      </c>
      <c r="D11966">
        <v>22</v>
      </c>
      <c r="E11966">
        <v>4.33</v>
      </c>
      <c r="F11966">
        <v>0.626</v>
      </c>
      <c r="G11966">
        <v>95.26</v>
      </c>
      <c r="H11966">
        <v>95.26</v>
      </c>
      <c r="I11966" t="s">
        <v>149</v>
      </c>
      <c r="J11966">
        <v>3</v>
      </c>
      <c r="K11966">
        <v>3</v>
      </c>
      <c r="L11966">
        <v>3</v>
      </c>
      <c r="M11966">
        <v>3</v>
      </c>
      <c r="N11966">
        <v>3</v>
      </c>
      <c r="O11966">
        <v>3</v>
      </c>
      <c r="P11966">
        <v>3</v>
      </c>
      <c r="Q11966">
        <v>3</v>
      </c>
      <c r="R11966">
        <v>92.64</v>
      </c>
      <c r="S11966">
        <v>92.64</v>
      </c>
      <c r="T11966">
        <v>92.64</v>
      </c>
      <c r="U11966">
        <v>92.64</v>
      </c>
      <c r="V11966">
        <v>102.828152</v>
      </c>
      <c r="W11966">
        <v>102.828152</v>
      </c>
      <c r="X11966">
        <v>0.97249632580000001</v>
      </c>
      <c r="Y11966">
        <v>0.97249632580000001</v>
      </c>
    </row>
    <row r="11967" spans="1:25" x14ac:dyDescent="0.3">
      <c r="A11967" s="2">
        <v>45987</v>
      </c>
      <c r="B11967" t="s">
        <v>62</v>
      </c>
      <c r="C11967">
        <v>1353</v>
      </c>
      <c r="D11967">
        <v>4</v>
      </c>
      <c r="E11967">
        <v>3.9350000000000001</v>
      </c>
      <c r="F11967">
        <v>0.29599999999999999</v>
      </c>
      <c r="G11967">
        <v>15.74</v>
      </c>
      <c r="H11967">
        <v>15.74</v>
      </c>
      <c r="I11967" t="s">
        <v>149</v>
      </c>
      <c r="J11967">
        <v>2</v>
      </c>
      <c r="K11967">
        <v>2</v>
      </c>
      <c r="L11967">
        <v>2</v>
      </c>
      <c r="M11967">
        <v>2</v>
      </c>
      <c r="N11967">
        <v>5</v>
      </c>
      <c r="O11967">
        <v>5</v>
      </c>
      <c r="P11967">
        <v>5</v>
      </c>
      <c r="Q11967">
        <v>5</v>
      </c>
      <c r="R11967">
        <v>484.09</v>
      </c>
      <c r="S11967">
        <v>484.09</v>
      </c>
      <c r="T11967">
        <v>484.09</v>
      </c>
      <c r="U11967">
        <v>484.09</v>
      </c>
      <c r="V11967">
        <v>3.251461505</v>
      </c>
      <c r="W11967">
        <v>3.251461505</v>
      </c>
      <c r="X11967">
        <v>30.755400250000001</v>
      </c>
      <c r="Y11967">
        <v>30.755400250000001</v>
      </c>
    </row>
    <row r="11968" spans="1:25" x14ac:dyDescent="0.3">
      <c r="A11968" s="2">
        <v>45987</v>
      </c>
      <c r="B11968" t="s">
        <v>38</v>
      </c>
      <c r="C11968">
        <v>1588</v>
      </c>
      <c r="D11968">
        <v>11</v>
      </c>
      <c r="E11968">
        <v>1.623</v>
      </c>
      <c r="F11968">
        <v>0.69299999999999995</v>
      </c>
      <c r="G11968">
        <v>17.850000000000001</v>
      </c>
      <c r="H11968">
        <v>17.850000000000001</v>
      </c>
      <c r="I11968" t="s">
        <v>149</v>
      </c>
      <c r="J11968">
        <v>2</v>
      </c>
      <c r="K11968">
        <v>2</v>
      </c>
      <c r="L11968">
        <v>2</v>
      </c>
      <c r="M11968">
        <v>2</v>
      </c>
      <c r="N11968">
        <v>3</v>
      </c>
      <c r="O11968">
        <v>3</v>
      </c>
      <c r="P11968">
        <v>3</v>
      </c>
      <c r="Q11968">
        <v>3</v>
      </c>
      <c r="R11968">
        <v>84.25</v>
      </c>
      <c r="S11968">
        <v>84.25</v>
      </c>
      <c r="T11968">
        <v>84.25</v>
      </c>
      <c r="U11968">
        <v>84.25</v>
      </c>
      <c r="V11968">
        <v>21.186943620000001</v>
      </c>
      <c r="W11968">
        <v>21.186943620000001</v>
      </c>
      <c r="X11968">
        <v>4.7198879549999999</v>
      </c>
      <c r="Y11968">
        <v>4.7198879549999999</v>
      </c>
    </row>
    <row r="11969" spans="1:25" x14ac:dyDescent="0.3">
      <c r="A11969" s="2">
        <v>45987</v>
      </c>
      <c r="B11969" t="s">
        <v>84</v>
      </c>
      <c r="C11969">
        <v>6483</v>
      </c>
      <c r="D11969">
        <v>45</v>
      </c>
      <c r="E11969">
        <v>2.8969999999999998</v>
      </c>
      <c r="F11969">
        <v>0.69399999999999995</v>
      </c>
      <c r="G11969">
        <v>130.37</v>
      </c>
      <c r="H11969">
        <v>130.37</v>
      </c>
      <c r="I11969" t="s">
        <v>149</v>
      </c>
      <c r="J11969">
        <v>10</v>
      </c>
      <c r="K11969">
        <v>11</v>
      </c>
      <c r="L11969">
        <v>11</v>
      </c>
      <c r="M11969">
        <v>11</v>
      </c>
      <c r="N11969">
        <v>14</v>
      </c>
      <c r="O11969">
        <v>15</v>
      </c>
      <c r="P11969">
        <v>15</v>
      </c>
      <c r="Q11969">
        <v>15</v>
      </c>
      <c r="R11969">
        <v>465.48</v>
      </c>
      <c r="S11969">
        <v>490.97</v>
      </c>
      <c r="T11969">
        <v>490.97</v>
      </c>
      <c r="U11969">
        <v>490.97</v>
      </c>
      <c r="V11969">
        <v>26.55355724</v>
      </c>
      <c r="W11969">
        <v>26.55355724</v>
      </c>
      <c r="X11969">
        <v>3.7659737670000002</v>
      </c>
      <c r="Y11969">
        <v>3.7659737670000002</v>
      </c>
    </row>
    <row r="11970" spans="1:25" x14ac:dyDescent="0.3">
      <c r="A11970" s="2">
        <v>45987</v>
      </c>
      <c r="B11970" t="s">
        <v>56</v>
      </c>
      <c r="C11970">
        <v>888</v>
      </c>
      <c r="D11970">
        <v>6</v>
      </c>
      <c r="E11970">
        <v>2.75</v>
      </c>
      <c r="F11970">
        <v>0.67600000000000005</v>
      </c>
      <c r="G11970">
        <v>16.5</v>
      </c>
      <c r="H11970">
        <v>16.5</v>
      </c>
      <c r="I11970" t="s">
        <v>149</v>
      </c>
      <c r="J11970">
        <v>2</v>
      </c>
      <c r="K11970">
        <v>4</v>
      </c>
      <c r="L11970">
        <v>4</v>
      </c>
      <c r="M11970">
        <v>4</v>
      </c>
      <c r="N11970">
        <v>2</v>
      </c>
      <c r="O11970">
        <v>4</v>
      </c>
      <c r="P11970">
        <v>4</v>
      </c>
      <c r="Q11970">
        <v>4</v>
      </c>
      <c r="R11970">
        <v>59.76</v>
      </c>
      <c r="S11970">
        <v>181.23</v>
      </c>
      <c r="T11970">
        <v>181.23</v>
      </c>
      <c r="U11970">
        <v>181.23</v>
      </c>
      <c r="V11970">
        <v>9.1044529050000005</v>
      </c>
      <c r="W11970">
        <v>9.1044529050000005</v>
      </c>
      <c r="X11970">
        <v>10.98363636</v>
      </c>
      <c r="Y11970">
        <v>10.98363636</v>
      </c>
    </row>
    <row r="11971" spans="1:25" x14ac:dyDescent="0.3">
      <c r="A11971" s="2">
        <v>45987</v>
      </c>
      <c r="B11971" t="s">
        <v>50</v>
      </c>
      <c r="C11971">
        <v>2979</v>
      </c>
      <c r="D11971">
        <v>17</v>
      </c>
      <c r="E11971">
        <v>2.2839999999999998</v>
      </c>
      <c r="F11971">
        <v>0.57099999999999995</v>
      </c>
      <c r="G11971">
        <v>38.82</v>
      </c>
      <c r="H11971">
        <v>38.82</v>
      </c>
      <c r="I11971" t="s">
        <v>149</v>
      </c>
      <c r="J11971">
        <v>2</v>
      </c>
      <c r="K11971">
        <v>2</v>
      </c>
      <c r="L11971">
        <v>2</v>
      </c>
      <c r="M11971">
        <v>2</v>
      </c>
      <c r="N11971">
        <v>2</v>
      </c>
      <c r="O11971">
        <v>2</v>
      </c>
      <c r="P11971">
        <v>2</v>
      </c>
      <c r="Q11971">
        <v>2</v>
      </c>
      <c r="R11971">
        <v>84.98</v>
      </c>
      <c r="S11971">
        <v>84.98</v>
      </c>
      <c r="T11971">
        <v>84.98</v>
      </c>
      <c r="U11971">
        <v>84.98</v>
      </c>
      <c r="V11971">
        <v>45.681336790000003</v>
      </c>
      <c r="W11971">
        <v>45.681336790000003</v>
      </c>
      <c r="X11971">
        <v>2.1890777950000002</v>
      </c>
      <c r="Y11971">
        <v>2.1890777950000002</v>
      </c>
    </row>
    <row r="11972" spans="1:25" x14ac:dyDescent="0.3">
      <c r="A11972" s="2">
        <v>45987</v>
      </c>
      <c r="B11972" t="s">
        <v>60</v>
      </c>
      <c r="C11972">
        <v>1125</v>
      </c>
      <c r="D11972">
        <v>3</v>
      </c>
      <c r="E11972">
        <v>1.2270000000000001</v>
      </c>
      <c r="F11972">
        <v>0.26700000000000002</v>
      </c>
      <c r="G11972">
        <v>3.68</v>
      </c>
      <c r="H11972">
        <v>3.68</v>
      </c>
      <c r="I11972" t="s">
        <v>149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X11972">
        <v>0</v>
      </c>
      <c r="Y11972">
        <v>0</v>
      </c>
    </row>
    <row r="11973" spans="1:25" x14ac:dyDescent="0.3">
      <c r="A11973" s="2">
        <v>45987</v>
      </c>
      <c r="B11973" t="s">
        <v>86</v>
      </c>
      <c r="C11973">
        <v>908</v>
      </c>
      <c r="D11973">
        <v>8</v>
      </c>
      <c r="E11973">
        <v>3.6080000000000001</v>
      </c>
      <c r="F11973">
        <v>0.88100000000000001</v>
      </c>
      <c r="G11973">
        <v>28.86</v>
      </c>
      <c r="H11973">
        <v>28.86</v>
      </c>
      <c r="I11973" t="s">
        <v>149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X11973">
        <v>0</v>
      </c>
      <c r="Y11973">
        <v>0</v>
      </c>
    </row>
    <row r="11974" spans="1:25" x14ac:dyDescent="0.3">
      <c r="A11974" s="2">
        <v>45987</v>
      </c>
      <c r="B11974" t="s">
        <v>36</v>
      </c>
      <c r="C11974">
        <v>2383</v>
      </c>
      <c r="D11974">
        <v>6</v>
      </c>
      <c r="E11974">
        <v>1.9650000000000001</v>
      </c>
      <c r="F11974">
        <v>0.252</v>
      </c>
      <c r="G11974">
        <v>11.79</v>
      </c>
      <c r="H11974">
        <v>11.79</v>
      </c>
      <c r="I11974" t="s">
        <v>149</v>
      </c>
      <c r="J11974">
        <v>5</v>
      </c>
      <c r="K11974">
        <v>5</v>
      </c>
      <c r="L11974">
        <v>5</v>
      </c>
      <c r="M11974">
        <v>5</v>
      </c>
      <c r="N11974">
        <v>5</v>
      </c>
      <c r="O11974">
        <v>5</v>
      </c>
      <c r="P11974">
        <v>5</v>
      </c>
      <c r="Q11974">
        <v>5</v>
      </c>
      <c r="R11974">
        <v>110.4</v>
      </c>
      <c r="S11974">
        <v>110.4</v>
      </c>
      <c r="T11974">
        <v>110.4</v>
      </c>
      <c r="U11974">
        <v>110.4</v>
      </c>
      <c r="V11974">
        <v>10.679347829999999</v>
      </c>
      <c r="W11974">
        <v>10.679347829999999</v>
      </c>
      <c r="X11974">
        <v>9.3638676840000006</v>
      </c>
      <c r="Y11974">
        <v>9.3638676840000006</v>
      </c>
    </row>
    <row r="11975" spans="1:25" x14ac:dyDescent="0.3">
      <c r="A11975" s="2">
        <v>45987</v>
      </c>
      <c r="B11975" t="s">
        <v>62</v>
      </c>
      <c r="C11975">
        <v>6139</v>
      </c>
      <c r="D11975">
        <v>59</v>
      </c>
      <c r="E11975">
        <v>4.75</v>
      </c>
      <c r="F11975">
        <v>0.96099999999999997</v>
      </c>
      <c r="G11975">
        <v>280.25</v>
      </c>
      <c r="H11975">
        <v>280.25</v>
      </c>
      <c r="I11975" t="s">
        <v>149</v>
      </c>
      <c r="J11975">
        <v>14</v>
      </c>
      <c r="K11975">
        <v>14</v>
      </c>
      <c r="L11975">
        <v>14</v>
      </c>
      <c r="M11975">
        <v>14</v>
      </c>
      <c r="N11975">
        <v>18</v>
      </c>
      <c r="O11975">
        <v>18</v>
      </c>
      <c r="P11975">
        <v>18</v>
      </c>
      <c r="Q11975">
        <v>18</v>
      </c>
      <c r="R11975">
        <v>636.63</v>
      </c>
      <c r="S11975">
        <v>636.63</v>
      </c>
      <c r="T11975">
        <v>636.63</v>
      </c>
      <c r="U11975">
        <v>636.63</v>
      </c>
      <c r="V11975">
        <v>44.02085984</v>
      </c>
      <c r="W11975">
        <v>44.02085984</v>
      </c>
      <c r="X11975">
        <v>2.2716503119999998</v>
      </c>
      <c r="Y11975">
        <v>2.2716503119999998</v>
      </c>
    </row>
    <row r="11976" spans="1:25" x14ac:dyDescent="0.3">
      <c r="A11976" s="2">
        <v>45987</v>
      </c>
      <c r="B11976" t="s">
        <v>64</v>
      </c>
      <c r="C11976">
        <v>1971</v>
      </c>
      <c r="D11976">
        <v>7</v>
      </c>
      <c r="E11976">
        <v>6.1559999999999997</v>
      </c>
      <c r="F11976">
        <v>0.35499999999999998</v>
      </c>
      <c r="G11976">
        <v>43.09</v>
      </c>
      <c r="H11976">
        <v>43.09</v>
      </c>
      <c r="I11976" t="s">
        <v>149</v>
      </c>
      <c r="J11976">
        <v>4</v>
      </c>
      <c r="K11976">
        <v>4</v>
      </c>
      <c r="L11976">
        <v>4</v>
      </c>
      <c r="M11976">
        <v>4</v>
      </c>
      <c r="N11976">
        <v>19</v>
      </c>
      <c r="O11976">
        <v>19</v>
      </c>
      <c r="P11976">
        <v>19</v>
      </c>
      <c r="Q11976">
        <v>19</v>
      </c>
      <c r="R11976">
        <v>625.02</v>
      </c>
      <c r="S11976">
        <v>625.02</v>
      </c>
      <c r="T11976">
        <v>625.02</v>
      </c>
      <c r="U11976">
        <v>625.02</v>
      </c>
      <c r="V11976">
        <v>6.8941793860000002</v>
      </c>
      <c r="W11976">
        <v>6.8941793860000002</v>
      </c>
      <c r="X11976">
        <v>14.50498956</v>
      </c>
      <c r="Y11976">
        <v>14.50498956</v>
      </c>
    </row>
    <row r="11977" spans="1:25" x14ac:dyDescent="0.3">
      <c r="A11977" s="2">
        <v>45987</v>
      </c>
      <c r="B11977" t="s">
        <v>66</v>
      </c>
      <c r="C11977">
        <v>1696</v>
      </c>
      <c r="D11977">
        <v>5</v>
      </c>
      <c r="E11977">
        <v>6.1760000000000002</v>
      </c>
      <c r="F11977">
        <v>0.29499999999999998</v>
      </c>
      <c r="G11977">
        <v>30.88</v>
      </c>
      <c r="H11977">
        <v>30.88</v>
      </c>
      <c r="I11977" t="s">
        <v>149</v>
      </c>
      <c r="J11977">
        <v>1</v>
      </c>
      <c r="K11977">
        <v>1</v>
      </c>
      <c r="L11977">
        <v>1</v>
      </c>
      <c r="M11977">
        <v>1</v>
      </c>
      <c r="N11977">
        <v>1</v>
      </c>
      <c r="O11977">
        <v>1</v>
      </c>
      <c r="P11977">
        <v>1</v>
      </c>
      <c r="Q11977">
        <v>1</v>
      </c>
      <c r="R11977">
        <v>29.98</v>
      </c>
      <c r="S11977">
        <v>29.98</v>
      </c>
      <c r="T11977">
        <v>29.98</v>
      </c>
      <c r="U11977">
        <v>29.98</v>
      </c>
      <c r="V11977">
        <v>103.0020013</v>
      </c>
      <c r="W11977">
        <v>103.0020013</v>
      </c>
      <c r="X11977">
        <v>0.97085492230000003</v>
      </c>
      <c r="Y11977">
        <v>0.97085492230000003</v>
      </c>
    </row>
    <row r="11978" spans="1:25" x14ac:dyDescent="0.3">
      <c r="A11978" s="2">
        <v>45987</v>
      </c>
      <c r="B11978" t="s">
        <v>68</v>
      </c>
      <c r="C11978">
        <v>3677</v>
      </c>
      <c r="D11978">
        <v>22</v>
      </c>
      <c r="E11978">
        <v>6.0880000000000001</v>
      </c>
      <c r="F11978">
        <v>0.59799999999999998</v>
      </c>
      <c r="G11978">
        <v>133.94</v>
      </c>
      <c r="H11978">
        <v>133.94</v>
      </c>
      <c r="I11978" t="s">
        <v>149</v>
      </c>
      <c r="J11978">
        <v>10</v>
      </c>
      <c r="K11978">
        <v>10</v>
      </c>
      <c r="L11978">
        <v>10</v>
      </c>
      <c r="M11978">
        <v>10</v>
      </c>
      <c r="N11978">
        <v>10</v>
      </c>
      <c r="O11978">
        <v>10</v>
      </c>
      <c r="P11978">
        <v>10</v>
      </c>
      <c r="Q11978">
        <v>10</v>
      </c>
      <c r="R11978">
        <v>282.88</v>
      </c>
      <c r="S11978">
        <v>282.88</v>
      </c>
      <c r="T11978">
        <v>282.88</v>
      </c>
      <c r="U11978">
        <v>282.88</v>
      </c>
      <c r="V11978">
        <v>47.348699099999997</v>
      </c>
      <c r="W11978">
        <v>47.348699099999997</v>
      </c>
      <c r="X11978">
        <v>2.1119904429999998</v>
      </c>
      <c r="Y11978">
        <v>2.1119904429999998</v>
      </c>
    </row>
    <row r="11979" spans="1:25" x14ac:dyDescent="0.3">
      <c r="A11979" s="2">
        <v>45987</v>
      </c>
      <c r="B11979" t="s">
        <v>70</v>
      </c>
      <c r="C11979">
        <v>5442</v>
      </c>
      <c r="D11979">
        <v>25</v>
      </c>
      <c r="E11979">
        <v>3.6139999999999999</v>
      </c>
      <c r="F11979">
        <v>0.45900000000000002</v>
      </c>
      <c r="G11979">
        <v>90.35</v>
      </c>
      <c r="H11979">
        <v>90.35</v>
      </c>
      <c r="I11979" t="s">
        <v>149</v>
      </c>
      <c r="J11979">
        <v>7</v>
      </c>
      <c r="K11979">
        <v>9</v>
      </c>
      <c r="L11979">
        <v>9</v>
      </c>
      <c r="M11979">
        <v>9</v>
      </c>
      <c r="N11979">
        <v>8</v>
      </c>
      <c r="O11979">
        <v>10</v>
      </c>
      <c r="P11979">
        <v>10</v>
      </c>
      <c r="Q11979">
        <v>10</v>
      </c>
      <c r="R11979">
        <v>178.25</v>
      </c>
      <c r="S11979">
        <v>227.11</v>
      </c>
      <c r="T11979">
        <v>227.11</v>
      </c>
      <c r="U11979">
        <v>227.11</v>
      </c>
      <c r="V11979">
        <v>39.782484259999997</v>
      </c>
      <c r="W11979">
        <v>39.782484259999997</v>
      </c>
      <c r="X11979">
        <v>2.5136690650000002</v>
      </c>
      <c r="Y11979">
        <v>2.5136690650000002</v>
      </c>
    </row>
    <row r="11980" spans="1:25" x14ac:dyDescent="0.3">
      <c r="A11980" s="2">
        <v>45987</v>
      </c>
      <c r="B11980" t="s">
        <v>32</v>
      </c>
      <c r="C11980">
        <v>889</v>
      </c>
      <c r="D11980">
        <v>7</v>
      </c>
      <c r="E11980">
        <v>3.2730000000000001</v>
      </c>
      <c r="F11980">
        <v>0.78700000000000003</v>
      </c>
      <c r="G11980">
        <v>22.91</v>
      </c>
      <c r="H11980">
        <v>22.91</v>
      </c>
      <c r="I11980" t="s">
        <v>149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X11980">
        <v>0</v>
      </c>
      <c r="Y11980">
        <v>0</v>
      </c>
    </row>
    <row r="11981" spans="1:25" x14ac:dyDescent="0.3">
      <c r="A11981" s="2">
        <v>45987</v>
      </c>
      <c r="B11981" t="s">
        <v>72</v>
      </c>
      <c r="C11981">
        <v>1867</v>
      </c>
      <c r="D11981">
        <v>6</v>
      </c>
      <c r="E11981">
        <v>2.1179999999999999</v>
      </c>
      <c r="F11981">
        <v>0.32100000000000001</v>
      </c>
      <c r="G11981">
        <v>12.71</v>
      </c>
      <c r="H11981">
        <v>12.71</v>
      </c>
      <c r="I11981" t="s">
        <v>149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X11981">
        <v>0</v>
      </c>
      <c r="Y11981">
        <v>0</v>
      </c>
    </row>
    <row r="11982" spans="1:25" x14ac:dyDescent="0.3">
      <c r="A11982" s="2">
        <v>45987</v>
      </c>
      <c r="B11982" t="s">
        <v>74</v>
      </c>
      <c r="C11982">
        <v>2643</v>
      </c>
      <c r="D11982">
        <v>5</v>
      </c>
      <c r="E11982">
        <v>2.8140000000000001</v>
      </c>
      <c r="F11982">
        <v>0.189</v>
      </c>
      <c r="G11982">
        <v>14.07</v>
      </c>
      <c r="H11982">
        <v>14.07</v>
      </c>
      <c r="I11982" t="s">
        <v>149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X11982">
        <v>0</v>
      </c>
      <c r="Y11982">
        <v>0</v>
      </c>
    </row>
    <row r="11983" spans="1:25" x14ac:dyDescent="0.3">
      <c r="A11983" s="2">
        <v>45987</v>
      </c>
      <c r="B11983" t="s">
        <v>76</v>
      </c>
      <c r="C11983">
        <v>2317</v>
      </c>
      <c r="D11983">
        <v>9</v>
      </c>
      <c r="E11983">
        <v>4.3120000000000003</v>
      </c>
      <c r="F11983">
        <v>0.38800000000000001</v>
      </c>
      <c r="G11983">
        <v>38.81</v>
      </c>
      <c r="H11983">
        <v>38.81</v>
      </c>
      <c r="I11983" t="s">
        <v>149</v>
      </c>
      <c r="J11983">
        <v>2</v>
      </c>
      <c r="K11983">
        <v>2</v>
      </c>
      <c r="L11983">
        <v>2</v>
      </c>
      <c r="M11983">
        <v>2</v>
      </c>
      <c r="N11983">
        <v>2</v>
      </c>
      <c r="O11983">
        <v>2</v>
      </c>
      <c r="P11983">
        <v>2</v>
      </c>
      <c r="Q11983">
        <v>2</v>
      </c>
      <c r="R11983">
        <v>61.86</v>
      </c>
      <c r="S11983">
        <v>61.86</v>
      </c>
      <c r="T11983">
        <v>61.86</v>
      </c>
      <c r="U11983">
        <v>61.86</v>
      </c>
      <c r="V11983">
        <v>62.738441639999998</v>
      </c>
      <c r="W11983">
        <v>62.738441639999998</v>
      </c>
      <c r="X11983">
        <v>1.593919093</v>
      </c>
      <c r="Y11983">
        <v>1.593919093</v>
      </c>
    </row>
    <row r="11984" spans="1:25" x14ac:dyDescent="0.3">
      <c r="A11984" s="2">
        <v>45987</v>
      </c>
      <c r="B11984" t="s">
        <v>78</v>
      </c>
      <c r="C11984">
        <v>1387</v>
      </c>
      <c r="D11984">
        <v>11</v>
      </c>
      <c r="E11984">
        <v>3.9220000000000002</v>
      </c>
      <c r="F11984">
        <v>0.79300000000000004</v>
      </c>
      <c r="G11984">
        <v>43.14</v>
      </c>
      <c r="H11984">
        <v>43.14</v>
      </c>
      <c r="I11984" t="s">
        <v>149</v>
      </c>
      <c r="J11984">
        <v>8</v>
      </c>
      <c r="K11984">
        <v>8</v>
      </c>
      <c r="L11984">
        <v>8</v>
      </c>
      <c r="M11984">
        <v>8</v>
      </c>
      <c r="N11984">
        <v>12</v>
      </c>
      <c r="O11984">
        <v>12</v>
      </c>
      <c r="P11984">
        <v>12</v>
      </c>
      <c r="Q11984">
        <v>12</v>
      </c>
      <c r="R11984">
        <v>333.39</v>
      </c>
      <c r="S11984">
        <v>333.39</v>
      </c>
      <c r="T11984">
        <v>333.39</v>
      </c>
      <c r="U11984">
        <v>333.39</v>
      </c>
      <c r="V11984">
        <v>12.939800229999999</v>
      </c>
      <c r="W11984">
        <v>12.939800229999999</v>
      </c>
      <c r="X11984">
        <v>7.7280945760000002</v>
      </c>
      <c r="Y11984">
        <v>7.7280945760000002</v>
      </c>
    </row>
    <row r="11985" spans="1:25" x14ac:dyDescent="0.3">
      <c r="A11985" s="2">
        <v>45987</v>
      </c>
      <c r="B11985" t="s">
        <v>17</v>
      </c>
      <c r="C11985">
        <v>1508</v>
      </c>
      <c r="D11985">
        <v>4</v>
      </c>
      <c r="E11985">
        <v>3.1850000000000001</v>
      </c>
      <c r="F11985">
        <v>0.26500000000000001</v>
      </c>
      <c r="G11985">
        <v>12.74</v>
      </c>
      <c r="H11985">
        <v>12.74</v>
      </c>
      <c r="I11985" t="s">
        <v>149</v>
      </c>
      <c r="J11985">
        <v>1</v>
      </c>
      <c r="K11985">
        <v>1</v>
      </c>
      <c r="L11985">
        <v>1</v>
      </c>
      <c r="M11985">
        <v>1</v>
      </c>
      <c r="N11985">
        <v>1</v>
      </c>
      <c r="O11985">
        <v>1</v>
      </c>
      <c r="P11985">
        <v>1</v>
      </c>
      <c r="Q11985">
        <v>1</v>
      </c>
      <c r="R11985">
        <v>125.49</v>
      </c>
      <c r="S11985">
        <v>125.49</v>
      </c>
      <c r="T11985">
        <v>125.49</v>
      </c>
      <c r="U11985">
        <v>125.49</v>
      </c>
      <c r="V11985">
        <v>10.15220336</v>
      </c>
      <c r="W11985">
        <v>10.15220336</v>
      </c>
      <c r="X11985">
        <v>9.8500784929999998</v>
      </c>
      <c r="Y11985">
        <v>9.8500784929999998</v>
      </c>
    </row>
    <row r="11986" spans="1:25" x14ac:dyDescent="0.3">
      <c r="A11986" s="2">
        <v>45987</v>
      </c>
      <c r="B11986" t="s">
        <v>90</v>
      </c>
      <c r="C11986">
        <v>1317</v>
      </c>
      <c r="D11986">
        <v>4</v>
      </c>
      <c r="E11986">
        <v>4.4349999999999996</v>
      </c>
      <c r="F11986">
        <v>0.30399999999999999</v>
      </c>
      <c r="G11986">
        <v>17.739999999999998</v>
      </c>
      <c r="H11986">
        <v>17.739999999999998</v>
      </c>
      <c r="I11986" t="s">
        <v>149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X11986">
        <v>0</v>
      </c>
      <c r="Y11986">
        <v>0</v>
      </c>
    </row>
    <row r="11987" spans="1:25" x14ac:dyDescent="0.3">
      <c r="A11987" s="2">
        <v>45987</v>
      </c>
      <c r="B11987" t="s">
        <v>88</v>
      </c>
      <c r="C11987">
        <v>2627</v>
      </c>
      <c r="D11987">
        <v>23</v>
      </c>
      <c r="E11987">
        <v>1.746</v>
      </c>
      <c r="F11987">
        <v>0.876</v>
      </c>
      <c r="G11987">
        <v>40.15</v>
      </c>
      <c r="H11987">
        <v>40.15</v>
      </c>
      <c r="I11987" t="s">
        <v>149</v>
      </c>
      <c r="J11987">
        <v>3</v>
      </c>
      <c r="K11987">
        <v>4</v>
      </c>
      <c r="L11987">
        <v>4</v>
      </c>
      <c r="M11987">
        <v>4</v>
      </c>
      <c r="N11987">
        <v>4</v>
      </c>
      <c r="O11987">
        <v>6</v>
      </c>
      <c r="P11987">
        <v>6</v>
      </c>
      <c r="Q11987">
        <v>6</v>
      </c>
      <c r="R11987">
        <v>137.96</v>
      </c>
      <c r="S11987">
        <v>206.94</v>
      </c>
      <c r="T11987">
        <v>206.94</v>
      </c>
      <c r="U11987">
        <v>206.94</v>
      </c>
      <c r="V11987">
        <v>19.401758959999999</v>
      </c>
      <c r="W11987">
        <v>19.401758959999999</v>
      </c>
      <c r="X11987">
        <v>5.1541718559999996</v>
      </c>
      <c r="Y11987">
        <v>5.1541718559999996</v>
      </c>
    </row>
    <row r="11988" spans="1:25" x14ac:dyDescent="0.3">
      <c r="A11988" s="2">
        <v>45987</v>
      </c>
      <c r="B11988" t="s">
        <v>80</v>
      </c>
      <c r="C11988">
        <v>873</v>
      </c>
      <c r="D11988">
        <v>5</v>
      </c>
      <c r="E11988">
        <v>6.1260000000000003</v>
      </c>
      <c r="F11988">
        <v>0.57299999999999995</v>
      </c>
      <c r="G11988">
        <v>30.63</v>
      </c>
      <c r="H11988">
        <v>30.63</v>
      </c>
      <c r="I11988" t="s">
        <v>149</v>
      </c>
      <c r="J11988">
        <v>4</v>
      </c>
      <c r="K11988">
        <v>4</v>
      </c>
      <c r="L11988">
        <v>4</v>
      </c>
      <c r="M11988">
        <v>4</v>
      </c>
      <c r="N11988">
        <v>6</v>
      </c>
      <c r="O11988">
        <v>6</v>
      </c>
      <c r="P11988">
        <v>6</v>
      </c>
      <c r="Q11988">
        <v>6</v>
      </c>
      <c r="R11988">
        <v>205.28</v>
      </c>
      <c r="S11988">
        <v>205.28</v>
      </c>
      <c r="T11988">
        <v>205.28</v>
      </c>
      <c r="U11988">
        <v>205.28</v>
      </c>
      <c r="V11988">
        <v>14.921083400000001</v>
      </c>
      <c r="W11988">
        <v>14.921083400000001</v>
      </c>
      <c r="X11988">
        <v>6.7019262160000004</v>
      </c>
      <c r="Y11988">
        <v>6.7019262160000004</v>
      </c>
    </row>
    <row r="11989" spans="1:25" x14ac:dyDescent="0.3">
      <c r="A11989" s="2">
        <v>45987</v>
      </c>
      <c r="B11989" t="s">
        <v>19</v>
      </c>
      <c r="C11989">
        <v>1675</v>
      </c>
      <c r="D11989">
        <v>6</v>
      </c>
      <c r="E11989">
        <v>5.28</v>
      </c>
      <c r="F11989">
        <v>0.35799999999999998</v>
      </c>
      <c r="G11989">
        <v>31.68</v>
      </c>
      <c r="H11989">
        <v>31.68</v>
      </c>
      <c r="I11989" t="s">
        <v>149</v>
      </c>
      <c r="J11989">
        <v>2</v>
      </c>
      <c r="K11989">
        <v>2</v>
      </c>
      <c r="L11989">
        <v>2</v>
      </c>
      <c r="M11989">
        <v>2</v>
      </c>
      <c r="N11989">
        <v>2</v>
      </c>
      <c r="O11989">
        <v>2</v>
      </c>
      <c r="P11989">
        <v>2</v>
      </c>
      <c r="Q11989">
        <v>2</v>
      </c>
      <c r="R11989">
        <v>70.37</v>
      </c>
      <c r="S11989">
        <v>70.37</v>
      </c>
      <c r="T11989">
        <v>70.37</v>
      </c>
      <c r="U11989">
        <v>70.37</v>
      </c>
      <c r="V11989">
        <v>45.01918431</v>
      </c>
      <c r="W11989">
        <v>45.01918431</v>
      </c>
      <c r="X11989">
        <v>2.2212752529999999</v>
      </c>
      <c r="Y11989">
        <v>2.2212752529999999</v>
      </c>
    </row>
    <row r="11990" spans="1:25" x14ac:dyDescent="0.3">
      <c r="A11990" s="2">
        <v>45987</v>
      </c>
      <c r="B11990" t="s">
        <v>82</v>
      </c>
      <c r="C11990">
        <v>1060</v>
      </c>
      <c r="D11990">
        <v>5</v>
      </c>
      <c r="E11990">
        <v>3.34</v>
      </c>
      <c r="F11990">
        <v>0.47199999999999998</v>
      </c>
      <c r="G11990">
        <v>16.7</v>
      </c>
      <c r="H11990">
        <v>16.7</v>
      </c>
      <c r="I11990" t="s">
        <v>149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X11990">
        <v>0</v>
      </c>
      <c r="Y11990">
        <v>0</v>
      </c>
    </row>
    <row r="11991" spans="1:25" x14ac:dyDescent="0.3">
      <c r="A11991" s="2">
        <v>45987</v>
      </c>
      <c r="B11991" t="s">
        <v>94</v>
      </c>
      <c r="C11991">
        <v>1659</v>
      </c>
      <c r="D11991">
        <v>11</v>
      </c>
      <c r="E11991">
        <v>7.7210000000000001</v>
      </c>
      <c r="F11991">
        <v>0.66300000000000003</v>
      </c>
      <c r="G11991">
        <v>84.93</v>
      </c>
      <c r="H11991">
        <v>84.93</v>
      </c>
      <c r="I11991" t="s">
        <v>149</v>
      </c>
      <c r="J11991">
        <v>5</v>
      </c>
      <c r="K11991">
        <v>5</v>
      </c>
      <c r="L11991">
        <v>5</v>
      </c>
      <c r="M11991">
        <v>5</v>
      </c>
      <c r="N11991">
        <v>6</v>
      </c>
      <c r="O11991">
        <v>6</v>
      </c>
      <c r="P11991">
        <v>6</v>
      </c>
      <c r="Q11991">
        <v>6</v>
      </c>
      <c r="R11991">
        <v>398.76</v>
      </c>
      <c r="S11991">
        <v>398.76</v>
      </c>
      <c r="T11991">
        <v>398.76</v>
      </c>
      <c r="U11991">
        <v>398.76</v>
      </c>
      <c r="V11991">
        <v>21.298525430000002</v>
      </c>
      <c r="W11991">
        <v>21.298525430000002</v>
      </c>
      <c r="X11991">
        <v>4.6951607209999997</v>
      </c>
      <c r="Y11991">
        <v>4.6951607209999997</v>
      </c>
    </row>
    <row r="11992" spans="1:25" x14ac:dyDescent="0.3">
      <c r="A11992" s="2">
        <v>45987</v>
      </c>
      <c r="B11992" t="s">
        <v>96</v>
      </c>
      <c r="C11992">
        <v>1992</v>
      </c>
      <c r="D11992">
        <v>8</v>
      </c>
      <c r="E11992">
        <v>4.7649999999999997</v>
      </c>
      <c r="F11992">
        <v>0.40200000000000002</v>
      </c>
      <c r="G11992">
        <v>38.119999999999997</v>
      </c>
      <c r="H11992">
        <v>38.119999999999997</v>
      </c>
      <c r="I11992" t="s">
        <v>149</v>
      </c>
      <c r="J11992">
        <v>2</v>
      </c>
      <c r="K11992">
        <v>2</v>
      </c>
      <c r="L11992">
        <v>2</v>
      </c>
      <c r="M11992">
        <v>2</v>
      </c>
      <c r="N11992">
        <v>5</v>
      </c>
      <c r="O11992">
        <v>5</v>
      </c>
      <c r="P11992">
        <v>5</v>
      </c>
      <c r="Q11992">
        <v>5</v>
      </c>
      <c r="R11992">
        <v>353.86</v>
      </c>
      <c r="S11992">
        <v>353.86</v>
      </c>
      <c r="T11992">
        <v>353.86</v>
      </c>
      <c r="U11992">
        <v>353.86</v>
      </c>
      <c r="V11992">
        <v>10.772621940000001</v>
      </c>
      <c r="W11992">
        <v>10.772621940000001</v>
      </c>
      <c r="X11992">
        <v>9.2827911860000007</v>
      </c>
      <c r="Y11992">
        <v>9.2827911860000007</v>
      </c>
    </row>
    <row r="11993" spans="1:25" x14ac:dyDescent="0.3">
      <c r="A11993" s="2">
        <v>45987</v>
      </c>
      <c r="B11993" t="s">
        <v>11</v>
      </c>
      <c r="C11993">
        <v>1266</v>
      </c>
      <c r="D11993">
        <v>8</v>
      </c>
      <c r="E11993">
        <v>3.504</v>
      </c>
      <c r="F11993">
        <v>0.63200000000000001</v>
      </c>
      <c r="G11993">
        <v>28.03</v>
      </c>
      <c r="H11993">
        <v>28.03</v>
      </c>
      <c r="I11993" t="s">
        <v>149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X11993">
        <v>0</v>
      </c>
      <c r="Y11993">
        <v>0</v>
      </c>
    </row>
    <row r="11994" spans="1:25" x14ac:dyDescent="0.3">
      <c r="A11994" s="2">
        <v>45987</v>
      </c>
      <c r="B11994" t="s">
        <v>92</v>
      </c>
      <c r="C11994">
        <v>393</v>
      </c>
      <c r="D11994">
        <v>2</v>
      </c>
      <c r="E11994">
        <v>3.1850000000000001</v>
      </c>
      <c r="F11994">
        <v>0.50900000000000001</v>
      </c>
      <c r="G11994">
        <v>6.37</v>
      </c>
      <c r="H11994">
        <v>6.37</v>
      </c>
      <c r="I11994" t="s">
        <v>149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X11994">
        <v>0</v>
      </c>
      <c r="Y11994">
        <v>0</v>
      </c>
    </row>
    <row r="11995" spans="1:25" x14ac:dyDescent="0.3">
      <c r="A11995" s="2">
        <v>45987</v>
      </c>
      <c r="B11995" t="s">
        <v>46</v>
      </c>
      <c r="C11995">
        <v>357</v>
      </c>
      <c r="D11995">
        <v>2</v>
      </c>
      <c r="E11995">
        <v>3.88</v>
      </c>
      <c r="F11995">
        <v>0.56000000000000005</v>
      </c>
      <c r="G11995">
        <v>7.76</v>
      </c>
      <c r="H11995">
        <v>7.76</v>
      </c>
      <c r="I11995" t="s">
        <v>149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X11995">
        <v>0</v>
      </c>
      <c r="Y11995">
        <v>0</v>
      </c>
    </row>
    <row r="11996" spans="1:25" x14ac:dyDescent="0.3">
      <c r="A11996" s="2">
        <v>45987</v>
      </c>
      <c r="B11996" t="s">
        <v>74</v>
      </c>
      <c r="C11996">
        <v>644</v>
      </c>
      <c r="D11996">
        <v>0</v>
      </c>
      <c r="F11996">
        <v>0</v>
      </c>
      <c r="G11996">
        <v>0</v>
      </c>
      <c r="H11996">
        <v>0</v>
      </c>
      <c r="I11996" t="s">
        <v>149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</row>
    <row r="11997" spans="1:25" x14ac:dyDescent="0.3">
      <c r="A11997" s="2">
        <v>45987</v>
      </c>
      <c r="B11997" t="s">
        <v>32</v>
      </c>
      <c r="C11997">
        <v>122</v>
      </c>
      <c r="D11997">
        <v>1</v>
      </c>
      <c r="E11997">
        <v>2.31</v>
      </c>
      <c r="F11997">
        <v>0.82</v>
      </c>
      <c r="G11997">
        <v>2.31</v>
      </c>
      <c r="H11997">
        <v>2.31</v>
      </c>
      <c r="I11997" t="s">
        <v>149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X11997">
        <v>0</v>
      </c>
      <c r="Y11997">
        <v>0</v>
      </c>
    </row>
    <row r="11998" spans="1:25" x14ac:dyDescent="0.3">
      <c r="A11998" s="2">
        <v>45987</v>
      </c>
      <c r="B11998" t="s">
        <v>64</v>
      </c>
      <c r="C11998">
        <v>296</v>
      </c>
      <c r="D11998">
        <v>0</v>
      </c>
      <c r="F11998">
        <v>0</v>
      </c>
      <c r="G11998">
        <v>0</v>
      </c>
      <c r="H11998">
        <v>0</v>
      </c>
      <c r="I11998" t="s">
        <v>149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</row>
    <row r="11999" spans="1:25" x14ac:dyDescent="0.3">
      <c r="A11999" s="2">
        <v>45987</v>
      </c>
      <c r="B11999" t="s">
        <v>72</v>
      </c>
      <c r="C11999">
        <v>208</v>
      </c>
      <c r="D11999">
        <v>0</v>
      </c>
      <c r="F11999">
        <v>0</v>
      </c>
      <c r="G11999">
        <v>0</v>
      </c>
      <c r="H11999">
        <v>0</v>
      </c>
      <c r="I11999" t="s">
        <v>149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</row>
    <row r="12000" spans="1:25" x14ac:dyDescent="0.3">
      <c r="A12000" s="2">
        <v>45987</v>
      </c>
      <c r="B12000" t="s">
        <v>106</v>
      </c>
      <c r="C12000">
        <v>213</v>
      </c>
      <c r="D12000">
        <v>2</v>
      </c>
      <c r="E12000">
        <v>3.9350000000000001</v>
      </c>
      <c r="F12000">
        <v>0.93899999999999995</v>
      </c>
      <c r="G12000">
        <v>7.87</v>
      </c>
      <c r="H12000">
        <v>7.87</v>
      </c>
      <c r="I12000" t="s">
        <v>149</v>
      </c>
      <c r="J12000">
        <v>1</v>
      </c>
      <c r="K12000">
        <v>1</v>
      </c>
      <c r="L12000">
        <v>1</v>
      </c>
      <c r="M12000">
        <v>1</v>
      </c>
      <c r="N12000">
        <v>1</v>
      </c>
      <c r="O12000">
        <v>1</v>
      </c>
      <c r="P12000">
        <v>1</v>
      </c>
      <c r="Q12000">
        <v>1</v>
      </c>
      <c r="R12000">
        <v>76.489999999999995</v>
      </c>
      <c r="S12000">
        <v>76.489999999999995</v>
      </c>
      <c r="T12000">
        <v>76.489999999999995</v>
      </c>
      <c r="U12000">
        <v>76.489999999999995</v>
      </c>
      <c r="V12000">
        <v>10.28892666</v>
      </c>
      <c r="W12000">
        <v>10.28892666</v>
      </c>
      <c r="X12000">
        <v>9.7191867849999998</v>
      </c>
      <c r="Y12000">
        <v>9.7191867849999998</v>
      </c>
    </row>
    <row r="12001" spans="1:25" x14ac:dyDescent="0.3">
      <c r="A12001" s="2">
        <v>45987</v>
      </c>
      <c r="B12001" t="s">
        <v>54</v>
      </c>
      <c r="C12001">
        <v>281</v>
      </c>
      <c r="D12001">
        <v>1</v>
      </c>
      <c r="E12001">
        <v>3.63</v>
      </c>
      <c r="F12001">
        <v>0.35599999999999998</v>
      </c>
      <c r="G12001">
        <v>3.63</v>
      </c>
      <c r="H12001">
        <v>3.63</v>
      </c>
      <c r="I12001" t="s">
        <v>149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X12001">
        <v>0</v>
      </c>
      <c r="Y12001">
        <v>0</v>
      </c>
    </row>
    <row r="12002" spans="1:25" x14ac:dyDescent="0.3">
      <c r="A12002" s="2">
        <v>45987</v>
      </c>
      <c r="B12002" t="s">
        <v>82</v>
      </c>
      <c r="C12002">
        <v>72</v>
      </c>
      <c r="D12002">
        <v>0</v>
      </c>
      <c r="F12002">
        <v>0</v>
      </c>
      <c r="G12002">
        <v>0</v>
      </c>
      <c r="H12002">
        <v>0</v>
      </c>
      <c r="I12002" t="s">
        <v>149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</row>
    <row r="12003" spans="1:25" x14ac:dyDescent="0.3">
      <c r="A12003" s="2">
        <v>45987</v>
      </c>
      <c r="B12003" t="s">
        <v>44</v>
      </c>
      <c r="C12003">
        <v>49</v>
      </c>
      <c r="D12003">
        <v>0</v>
      </c>
      <c r="F12003">
        <v>0</v>
      </c>
      <c r="G12003">
        <v>0</v>
      </c>
      <c r="H12003">
        <v>0</v>
      </c>
      <c r="I12003" t="s">
        <v>149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</row>
    <row r="12004" spans="1:25" x14ac:dyDescent="0.3">
      <c r="A12004" s="2">
        <v>45987</v>
      </c>
      <c r="B12004" t="s">
        <v>40</v>
      </c>
      <c r="C12004">
        <v>190</v>
      </c>
      <c r="D12004">
        <v>2</v>
      </c>
      <c r="E12004">
        <v>3.35</v>
      </c>
      <c r="F12004">
        <v>1.0529999999999999</v>
      </c>
      <c r="G12004">
        <v>6.7</v>
      </c>
      <c r="H12004">
        <v>6.7</v>
      </c>
      <c r="I12004" t="s">
        <v>149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X12004">
        <v>0</v>
      </c>
      <c r="Y12004">
        <v>0</v>
      </c>
    </row>
    <row r="12005" spans="1:25" x14ac:dyDescent="0.3">
      <c r="A12005" s="2">
        <v>45987</v>
      </c>
      <c r="B12005" t="s">
        <v>56</v>
      </c>
      <c r="C12005">
        <v>221</v>
      </c>
      <c r="D12005">
        <v>1</v>
      </c>
      <c r="E12005">
        <v>3.79</v>
      </c>
      <c r="F12005">
        <v>0.45200000000000001</v>
      </c>
      <c r="G12005">
        <v>3.79</v>
      </c>
      <c r="H12005">
        <v>3.79</v>
      </c>
      <c r="I12005" t="s">
        <v>149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X12005">
        <v>0</v>
      </c>
      <c r="Y12005">
        <v>0</v>
      </c>
    </row>
    <row r="12006" spans="1:25" x14ac:dyDescent="0.3">
      <c r="A12006" s="2">
        <v>45987</v>
      </c>
      <c r="B12006" t="s">
        <v>76</v>
      </c>
      <c r="C12006">
        <v>117</v>
      </c>
      <c r="D12006">
        <v>0</v>
      </c>
      <c r="F12006">
        <v>0</v>
      </c>
      <c r="G12006">
        <v>0</v>
      </c>
      <c r="H12006">
        <v>0</v>
      </c>
      <c r="I12006" t="s">
        <v>149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</row>
    <row r="12007" spans="1:25" x14ac:dyDescent="0.3">
      <c r="A12007" s="2">
        <v>45987</v>
      </c>
      <c r="B12007" t="s">
        <v>48</v>
      </c>
      <c r="C12007">
        <v>845</v>
      </c>
      <c r="D12007">
        <v>0</v>
      </c>
      <c r="F12007">
        <v>0</v>
      </c>
      <c r="G12007">
        <v>0</v>
      </c>
      <c r="H12007">
        <v>0</v>
      </c>
      <c r="I12007" t="s">
        <v>149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</row>
    <row r="12008" spans="1:25" x14ac:dyDescent="0.3">
      <c r="A12008" s="2">
        <v>45987</v>
      </c>
      <c r="B12008" t="s">
        <v>15</v>
      </c>
      <c r="C12008">
        <v>2107</v>
      </c>
      <c r="D12008">
        <v>7</v>
      </c>
      <c r="E12008">
        <v>3.8530000000000002</v>
      </c>
      <c r="F12008">
        <v>0.33200000000000002</v>
      </c>
      <c r="G12008">
        <v>26.97</v>
      </c>
      <c r="H12008">
        <v>26.97</v>
      </c>
      <c r="I12008" t="s">
        <v>149</v>
      </c>
      <c r="J12008">
        <v>1</v>
      </c>
      <c r="K12008">
        <v>1</v>
      </c>
      <c r="L12008">
        <v>1</v>
      </c>
      <c r="M12008">
        <v>1</v>
      </c>
      <c r="N12008">
        <v>1</v>
      </c>
      <c r="O12008">
        <v>1</v>
      </c>
      <c r="P12008">
        <v>1</v>
      </c>
      <c r="Q12008">
        <v>1</v>
      </c>
      <c r="R12008">
        <v>36.880000000000003</v>
      </c>
      <c r="S12008">
        <v>36.880000000000003</v>
      </c>
      <c r="T12008">
        <v>36.880000000000003</v>
      </c>
      <c r="U12008">
        <v>36.880000000000003</v>
      </c>
      <c r="V12008">
        <v>73.129067250000006</v>
      </c>
      <c r="W12008">
        <v>73.129067250000006</v>
      </c>
      <c r="X12008">
        <v>1.3674453099999999</v>
      </c>
      <c r="Y12008">
        <v>1.3674453099999999</v>
      </c>
    </row>
    <row r="12009" spans="1:25" x14ac:dyDescent="0.3">
      <c r="A12009" s="2">
        <v>45987</v>
      </c>
      <c r="B12009" t="s">
        <v>24</v>
      </c>
      <c r="C12009">
        <v>3061</v>
      </c>
      <c r="D12009">
        <v>6</v>
      </c>
      <c r="E12009">
        <v>2.1019999999999999</v>
      </c>
      <c r="F12009">
        <v>0.19600000000000001</v>
      </c>
      <c r="G12009">
        <v>12.61</v>
      </c>
      <c r="H12009">
        <v>12.61</v>
      </c>
      <c r="I12009" t="s">
        <v>149</v>
      </c>
      <c r="J12009">
        <v>1</v>
      </c>
      <c r="K12009">
        <v>1</v>
      </c>
      <c r="L12009">
        <v>1</v>
      </c>
      <c r="M12009">
        <v>1</v>
      </c>
      <c r="N12009">
        <v>1</v>
      </c>
      <c r="O12009">
        <v>1</v>
      </c>
      <c r="P12009">
        <v>1</v>
      </c>
      <c r="Q12009">
        <v>1</v>
      </c>
      <c r="R12009">
        <v>15.98</v>
      </c>
      <c r="S12009">
        <v>15.98</v>
      </c>
      <c r="T12009">
        <v>15.98</v>
      </c>
      <c r="U12009">
        <v>15.98</v>
      </c>
      <c r="V12009">
        <v>78.911138919999999</v>
      </c>
      <c r="W12009">
        <v>78.911138919999999</v>
      </c>
      <c r="X12009">
        <v>1.267248216</v>
      </c>
      <c r="Y12009">
        <v>1.267248216</v>
      </c>
    </row>
    <row r="12010" spans="1:25" x14ac:dyDescent="0.3">
      <c r="A12010" s="2">
        <v>45987</v>
      </c>
      <c r="B12010" t="s">
        <v>108</v>
      </c>
      <c r="C12010">
        <v>205</v>
      </c>
      <c r="D12010">
        <v>2</v>
      </c>
      <c r="E12010">
        <v>5.15</v>
      </c>
      <c r="F12010">
        <v>0.97599999999999998</v>
      </c>
      <c r="G12010">
        <v>10.3</v>
      </c>
      <c r="H12010">
        <v>10.3</v>
      </c>
      <c r="I12010" t="s">
        <v>149</v>
      </c>
      <c r="J12010">
        <v>1</v>
      </c>
      <c r="K12010">
        <v>1</v>
      </c>
      <c r="L12010">
        <v>1</v>
      </c>
      <c r="M12010">
        <v>1</v>
      </c>
      <c r="N12010">
        <v>2</v>
      </c>
      <c r="O12010">
        <v>2</v>
      </c>
      <c r="P12010">
        <v>2</v>
      </c>
      <c r="Q12010">
        <v>2</v>
      </c>
      <c r="R12010">
        <v>59.96</v>
      </c>
      <c r="S12010">
        <v>59.96</v>
      </c>
      <c r="T12010">
        <v>59.96</v>
      </c>
      <c r="U12010">
        <v>59.96</v>
      </c>
      <c r="V12010">
        <v>17.178118749999999</v>
      </c>
      <c r="W12010">
        <v>17.178118749999999</v>
      </c>
      <c r="X12010">
        <v>5.821359223</v>
      </c>
      <c r="Y12010">
        <v>5.821359223</v>
      </c>
    </row>
    <row r="12011" spans="1:25" x14ac:dyDescent="0.3">
      <c r="A12011" s="2">
        <v>45987</v>
      </c>
      <c r="B12011" t="s">
        <v>62</v>
      </c>
      <c r="C12011">
        <v>955</v>
      </c>
      <c r="D12011">
        <v>2</v>
      </c>
      <c r="E12011">
        <v>2.9449999999999998</v>
      </c>
      <c r="F12011">
        <v>0.20899999999999999</v>
      </c>
      <c r="G12011">
        <v>5.89</v>
      </c>
      <c r="H12011">
        <v>5.89</v>
      </c>
      <c r="I12011" t="s">
        <v>149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X12011">
        <v>0</v>
      </c>
      <c r="Y12011">
        <v>0</v>
      </c>
    </row>
    <row r="12012" spans="1:25" x14ac:dyDescent="0.3">
      <c r="A12012" s="2">
        <v>45987</v>
      </c>
      <c r="B12012" t="s">
        <v>80</v>
      </c>
      <c r="C12012">
        <v>97</v>
      </c>
      <c r="D12012">
        <v>0</v>
      </c>
      <c r="F12012">
        <v>0</v>
      </c>
      <c r="G12012">
        <v>0</v>
      </c>
      <c r="H12012">
        <v>0</v>
      </c>
      <c r="I12012" t="s">
        <v>149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</row>
    <row r="12013" spans="1:25" x14ac:dyDescent="0.3">
      <c r="A12013" s="2">
        <v>45987</v>
      </c>
      <c r="B12013" t="s">
        <v>38</v>
      </c>
      <c r="C12013">
        <v>104</v>
      </c>
      <c r="D12013">
        <v>0</v>
      </c>
      <c r="F12013">
        <v>0</v>
      </c>
      <c r="G12013">
        <v>0</v>
      </c>
      <c r="H12013">
        <v>0</v>
      </c>
      <c r="I12013" t="s">
        <v>149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</row>
    <row r="12014" spans="1:25" x14ac:dyDescent="0.3">
      <c r="A12014" s="2">
        <v>45987</v>
      </c>
      <c r="B12014" t="s">
        <v>84</v>
      </c>
      <c r="C12014">
        <v>184</v>
      </c>
      <c r="D12014">
        <v>1</v>
      </c>
      <c r="E12014">
        <v>5.35</v>
      </c>
      <c r="F12014">
        <v>0.54300000000000004</v>
      </c>
      <c r="G12014">
        <v>5.35</v>
      </c>
      <c r="H12014">
        <v>5.35</v>
      </c>
      <c r="I12014" t="s">
        <v>149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X12014">
        <v>0</v>
      </c>
      <c r="Y12014">
        <v>0</v>
      </c>
    </row>
    <row r="12015" spans="1:25" x14ac:dyDescent="0.3">
      <c r="A12015" s="2">
        <v>45987</v>
      </c>
      <c r="B12015" t="s">
        <v>42</v>
      </c>
      <c r="C12015">
        <v>78</v>
      </c>
      <c r="D12015">
        <v>1</v>
      </c>
      <c r="E12015">
        <v>3.62</v>
      </c>
      <c r="F12015">
        <v>1.282</v>
      </c>
      <c r="G12015">
        <v>3.62</v>
      </c>
      <c r="H12015">
        <v>3.62</v>
      </c>
      <c r="I12015" t="s">
        <v>149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X12015">
        <v>0</v>
      </c>
      <c r="Y12015">
        <v>0</v>
      </c>
    </row>
    <row r="12016" spans="1:25" x14ac:dyDescent="0.3">
      <c r="A12016" s="2">
        <v>45987</v>
      </c>
      <c r="B12016" t="s">
        <v>11</v>
      </c>
      <c r="C12016">
        <v>73</v>
      </c>
      <c r="D12016">
        <v>0</v>
      </c>
      <c r="F12016">
        <v>0</v>
      </c>
      <c r="G12016">
        <v>0</v>
      </c>
      <c r="H12016">
        <v>0</v>
      </c>
      <c r="I12016" t="s">
        <v>149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</row>
    <row r="12017" spans="1:25" x14ac:dyDescent="0.3">
      <c r="A12017" s="2">
        <v>45987</v>
      </c>
      <c r="B12017" t="s">
        <v>102</v>
      </c>
      <c r="C12017">
        <v>440</v>
      </c>
      <c r="D12017">
        <v>0</v>
      </c>
      <c r="F12017">
        <v>0</v>
      </c>
      <c r="G12017">
        <v>0</v>
      </c>
      <c r="H12017">
        <v>0</v>
      </c>
      <c r="I12017" t="s">
        <v>149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</row>
    <row r="12018" spans="1:25" x14ac:dyDescent="0.3">
      <c r="A12018" s="2">
        <v>45987</v>
      </c>
      <c r="B12018" t="s">
        <v>98</v>
      </c>
      <c r="C12018">
        <v>2048</v>
      </c>
      <c r="D12018">
        <v>8</v>
      </c>
      <c r="E12018">
        <v>2.4159999999999999</v>
      </c>
      <c r="F12018">
        <v>0.39100000000000001</v>
      </c>
      <c r="G12018">
        <v>19.329999999999998</v>
      </c>
      <c r="H12018">
        <v>19.329999999999998</v>
      </c>
      <c r="I12018" t="s">
        <v>149</v>
      </c>
      <c r="J12018">
        <v>1</v>
      </c>
      <c r="K12018">
        <v>1</v>
      </c>
      <c r="L12018">
        <v>1</v>
      </c>
      <c r="M12018">
        <v>1</v>
      </c>
      <c r="N12018">
        <v>1</v>
      </c>
      <c r="O12018">
        <v>1</v>
      </c>
      <c r="P12018">
        <v>1</v>
      </c>
      <c r="Q12018">
        <v>1</v>
      </c>
      <c r="R12018">
        <v>11.49</v>
      </c>
      <c r="S12018">
        <v>11.49</v>
      </c>
      <c r="T12018">
        <v>11.49</v>
      </c>
      <c r="U12018">
        <v>11.49</v>
      </c>
      <c r="V12018">
        <v>168.23324629999999</v>
      </c>
      <c r="W12018">
        <v>168.23324629999999</v>
      </c>
      <c r="X12018">
        <v>0.59441282979999999</v>
      </c>
      <c r="Y12018">
        <v>0.59441282979999999</v>
      </c>
    </row>
    <row r="12019" spans="1:25" x14ac:dyDescent="0.3">
      <c r="A12019" s="2">
        <v>45987</v>
      </c>
      <c r="B12019" t="s">
        <v>104</v>
      </c>
      <c r="C12019">
        <v>284</v>
      </c>
      <c r="D12019">
        <v>1</v>
      </c>
      <c r="E12019">
        <v>2.85</v>
      </c>
      <c r="F12019">
        <v>0.35199999999999998</v>
      </c>
      <c r="G12019">
        <v>2.85</v>
      </c>
      <c r="H12019">
        <v>2.85</v>
      </c>
      <c r="I12019" t="s">
        <v>149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X12019">
        <v>0</v>
      </c>
      <c r="Y12019">
        <v>0</v>
      </c>
    </row>
    <row r="12020" spans="1:25" x14ac:dyDescent="0.3">
      <c r="A12020" s="2">
        <v>45987</v>
      </c>
      <c r="B12020" t="s">
        <v>100</v>
      </c>
      <c r="C12020">
        <v>2018</v>
      </c>
      <c r="D12020">
        <v>3</v>
      </c>
      <c r="E12020">
        <v>1.7070000000000001</v>
      </c>
      <c r="F12020">
        <v>0.14899999999999999</v>
      </c>
      <c r="G12020">
        <v>5.12</v>
      </c>
      <c r="H12020">
        <v>5.12</v>
      </c>
      <c r="I12020" t="s">
        <v>149</v>
      </c>
      <c r="J12020">
        <v>1</v>
      </c>
      <c r="K12020">
        <v>1</v>
      </c>
      <c r="L12020">
        <v>1</v>
      </c>
      <c r="M12020">
        <v>1</v>
      </c>
      <c r="N12020">
        <v>2</v>
      </c>
      <c r="O12020">
        <v>2</v>
      </c>
      <c r="P12020">
        <v>2</v>
      </c>
      <c r="Q12020">
        <v>2</v>
      </c>
      <c r="R12020">
        <v>50.98</v>
      </c>
      <c r="S12020">
        <v>50.98</v>
      </c>
      <c r="T12020">
        <v>50.98</v>
      </c>
      <c r="U12020">
        <v>50.98</v>
      </c>
      <c r="V12020">
        <v>10.04315418</v>
      </c>
      <c r="W12020">
        <v>10.04315418</v>
      </c>
      <c r="X12020">
        <v>9.95703125</v>
      </c>
      <c r="Y12020">
        <v>9.95703125</v>
      </c>
    </row>
    <row r="12021" spans="1:25" x14ac:dyDescent="0.3">
      <c r="A12021" s="2">
        <v>45987</v>
      </c>
      <c r="B12021" t="s">
        <v>38</v>
      </c>
      <c r="C12021">
        <v>9</v>
      </c>
      <c r="D12021">
        <v>0</v>
      </c>
      <c r="F12021">
        <v>0</v>
      </c>
      <c r="G12021">
        <v>0</v>
      </c>
      <c r="H12021">
        <v>0</v>
      </c>
      <c r="I12021" t="s">
        <v>149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</row>
    <row r="12022" spans="1:25" x14ac:dyDescent="0.3">
      <c r="A12022" s="2">
        <v>45987</v>
      </c>
      <c r="B12022" t="s">
        <v>42</v>
      </c>
      <c r="C12022">
        <v>34</v>
      </c>
      <c r="D12022">
        <v>1</v>
      </c>
      <c r="E12022">
        <v>2.91</v>
      </c>
      <c r="F12022">
        <v>2.9409999999999998</v>
      </c>
      <c r="G12022">
        <v>2.91</v>
      </c>
      <c r="H12022">
        <v>2.91</v>
      </c>
      <c r="I12022" t="s">
        <v>149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X12022">
        <v>0</v>
      </c>
      <c r="Y12022">
        <v>0</v>
      </c>
    </row>
    <row r="12023" spans="1:25" x14ac:dyDescent="0.3">
      <c r="A12023" s="2">
        <v>45987</v>
      </c>
      <c r="B12023" t="s">
        <v>50</v>
      </c>
      <c r="C12023">
        <v>3</v>
      </c>
      <c r="D12023">
        <v>0</v>
      </c>
      <c r="F12023">
        <v>0</v>
      </c>
      <c r="G12023">
        <v>0</v>
      </c>
      <c r="H12023">
        <v>0</v>
      </c>
      <c r="I12023" t="s">
        <v>149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</row>
    <row r="12024" spans="1:25" x14ac:dyDescent="0.3">
      <c r="A12024" s="2">
        <v>45987</v>
      </c>
      <c r="B12024" t="s">
        <v>72</v>
      </c>
      <c r="C12024">
        <v>596</v>
      </c>
      <c r="D12024">
        <v>2</v>
      </c>
      <c r="E12024">
        <v>4.25</v>
      </c>
      <c r="F12024">
        <v>0.33600000000000002</v>
      </c>
      <c r="G12024">
        <v>8.5</v>
      </c>
      <c r="H12024">
        <v>8.5</v>
      </c>
      <c r="I12024" t="s">
        <v>149</v>
      </c>
      <c r="J12024">
        <v>1</v>
      </c>
      <c r="K12024">
        <v>1</v>
      </c>
      <c r="L12024">
        <v>1</v>
      </c>
      <c r="M12024">
        <v>1</v>
      </c>
      <c r="N12024">
        <v>1</v>
      </c>
      <c r="O12024">
        <v>1</v>
      </c>
      <c r="P12024">
        <v>1</v>
      </c>
      <c r="Q12024">
        <v>1</v>
      </c>
      <c r="R12024">
        <v>35.880000000000003</v>
      </c>
      <c r="S12024">
        <v>35.880000000000003</v>
      </c>
      <c r="T12024">
        <v>35.880000000000003</v>
      </c>
      <c r="U12024">
        <v>35.880000000000003</v>
      </c>
      <c r="V12024">
        <v>23.69007804</v>
      </c>
      <c r="W12024">
        <v>23.69007804</v>
      </c>
      <c r="X12024">
        <v>4.2211764709999997</v>
      </c>
      <c r="Y12024">
        <v>4.2211764709999997</v>
      </c>
    </row>
    <row r="12025" spans="1:25" x14ac:dyDescent="0.3">
      <c r="A12025" s="2">
        <v>45987</v>
      </c>
      <c r="B12025" t="s">
        <v>84</v>
      </c>
      <c r="C12025">
        <v>4</v>
      </c>
      <c r="D12025">
        <v>0</v>
      </c>
      <c r="F12025">
        <v>0</v>
      </c>
      <c r="G12025">
        <v>0</v>
      </c>
      <c r="H12025">
        <v>0</v>
      </c>
      <c r="I12025" t="s">
        <v>149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</row>
    <row r="12026" spans="1:25" x14ac:dyDescent="0.3">
      <c r="A12026" s="2">
        <v>45987</v>
      </c>
      <c r="B12026" t="s">
        <v>68</v>
      </c>
      <c r="C12026">
        <v>1047</v>
      </c>
      <c r="D12026">
        <v>6</v>
      </c>
      <c r="E12026">
        <v>4.1120000000000001</v>
      </c>
      <c r="F12026">
        <v>0.57299999999999995</v>
      </c>
      <c r="G12026">
        <v>24.67</v>
      </c>
      <c r="H12026">
        <v>24.67</v>
      </c>
      <c r="I12026" t="s">
        <v>149</v>
      </c>
      <c r="J12026">
        <v>3</v>
      </c>
      <c r="K12026">
        <v>3</v>
      </c>
      <c r="L12026">
        <v>3</v>
      </c>
      <c r="M12026">
        <v>3</v>
      </c>
      <c r="N12026">
        <v>5</v>
      </c>
      <c r="O12026">
        <v>5</v>
      </c>
      <c r="P12026">
        <v>5</v>
      </c>
      <c r="Q12026">
        <v>5</v>
      </c>
      <c r="R12026">
        <v>188.45</v>
      </c>
      <c r="S12026">
        <v>188.45</v>
      </c>
      <c r="T12026">
        <v>188.45</v>
      </c>
      <c r="U12026">
        <v>188.45</v>
      </c>
      <c r="V12026">
        <v>13.09100557</v>
      </c>
      <c r="W12026">
        <v>13.09100557</v>
      </c>
      <c r="X12026">
        <v>7.6388325899999998</v>
      </c>
      <c r="Y12026">
        <v>7.6388325899999998</v>
      </c>
    </row>
    <row r="12027" spans="1:25" x14ac:dyDescent="0.3">
      <c r="A12027" s="2">
        <v>45987</v>
      </c>
      <c r="B12027" t="s">
        <v>64</v>
      </c>
      <c r="C12027">
        <v>330</v>
      </c>
      <c r="D12027">
        <v>1</v>
      </c>
      <c r="E12027">
        <v>5.24</v>
      </c>
      <c r="F12027">
        <v>0.30299999999999999</v>
      </c>
      <c r="G12027">
        <v>5.24</v>
      </c>
      <c r="H12027">
        <v>5.24</v>
      </c>
      <c r="I12027" t="s">
        <v>149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X12027">
        <v>0</v>
      </c>
      <c r="Y12027">
        <v>0</v>
      </c>
    </row>
    <row r="12028" spans="1:25" x14ac:dyDescent="0.3">
      <c r="A12028" s="2">
        <v>45987</v>
      </c>
      <c r="B12028" t="s">
        <v>26</v>
      </c>
      <c r="C12028">
        <v>141</v>
      </c>
      <c r="D12028">
        <v>1</v>
      </c>
      <c r="E12028">
        <v>2.84</v>
      </c>
      <c r="F12028">
        <v>0.70899999999999996</v>
      </c>
      <c r="G12028">
        <v>2.84</v>
      </c>
      <c r="H12028">
        <v>2.84</v>
      </c>
      <c r="I12028" t="s">
        <v>149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X12028">
        <v>0</v>
      </c>
      <c r="Y12028">
        <v>0</v>
      </c>
    </row>
    <row r="12029" spans="1:25" x14ac:dyDescent="0.3">
      <c r="A12029" s="2">
        <v>45987</v>
      </c>
      <c r="B12029" t="s">
        <v>15</v>
      </c>
      <c r="C12029">
        <v>138</v>
      </c>
      <c r="D12029">
        <v>0</v>
      </c>
      <c r="F12029">
        <v>0</v>
      </c>
      <c r="G12029">
        <v>0</v>
      </c>
      <c r="H12029">
        <v>0</v>
      </c>
      <c r="I12029" t="s">
        <v>149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</row>
    <row r="12030" spans="1:25" x14ac:dyDescent="0.3">
      <c r="A12030" s="2">
        <v>45987</v>
      </c>
      <c r="B12030" t="s">
        <v>36</v>
      </c>
      <c r="C12030">
        <v>117</v>
      </c>
      <c r="D12030">
        <v>0</v>
      </c>
      <c r="F12030">
        <v>0</v>
      </c>
      <c r="G12030">
        <v>0</v>
      </c>
      <c r="H12030">
        <v>0</v>
      </c>
      <c r="I12030" t="s">
        <v>149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</row>
    <row r="12031" spans="1:25" x14ac:dyDescent="0.3">
      <c r="A12031" s="2">
        <v>45987</v>
      </c>
      <c r="B12031" t="s">
        <v>78</v>
      </c>
      <c r="C12031">
        <v>438</v>
      </c>
      <c r="D12031">
        <v>1</v>
      </c>
      <c r="E12031">
        <v>6.64</v>
      </c>
      <c r="F12031">
        <v>0.22800000000000001</v>
      </c>
      <c r="G12031">
        <v>6.64</v>
      </c>
      <c r="H12031">
        <v>6.64</v>
      </c>
      <c r="I12031" t="s">
        <v>149</v>
      </c>
      <c r="J12031">
        <v>1</v>
      </c>
      <c r="K12031">
        <v>1</v>
      </c>
      <c r="L12031">
        <v>1</v>
      </c>
      <c r="M12031">
        <v>1</v>
      </c>
      <c r="N12031">
        <v>1</v>
      </c>
      <c r="O12031">
        <v>1</v>
      </c>
      <c r="P12031">
        <v>1</v>
      </c>
      <c r="Q12031">
        <v>1</v>
      </c>
      <c r="R12031">
        <v>78.489999999999995</v>
      </c>
      <c r="S12031">
        <v>78.489999999999995</v>
      </c>
      <c r="T12031">
        <v>78.489999999999995</v>
      </c>
      <c r="U12031">
        <v>78.489999999999995</v>
      </c>
      <c r="V12031">
        <v>8.4596763920000004</v>
      </c>
      <c r="W12031">
        <v>8.4596763920000004</v>
      </c>
      <c r="X12031">
        <v>11.820783130000001</v>
      </c>
      <c r="Y12031">
        <v>11.820783130000001</v>
      </c>
    </row>
    <row r="12032" spans="1:25" x14ac:dyDescent="0.3">
      <c r="A12032" s="2">
        <v>45987</v>
      </c>
      <c r="B12032" t="s">
        <v>21</v>
      </c>
      <c r="C12032">
        <v>1809</v>
      </c>
      <c r="D12032">
        <v>12</v>
      </c>
      <c r="E12032">
        <v>1.7470000000000001</v>
      </c>
      <c r="F12032">
        <v>0.66300000000000003</v>
      </c>
      <c r="G12032">
        <v>20.96</v>
      </c>
      <c r="H12032">
        <v>20.96</v>
      </c>
      <c r="I12032" t="s">
        <v>149</v>
      </c>
      <c r="J12032">
        <v>0</v>
      </c>
      <c r="K12032">
        <v>1</v>
      </c>
      <c r="L12032">
        <v>1</v>
      </c>
      <c r="M12032">
        <v>1</v>
      </c>
      <c r="N12032">
        <v>0</v>
      </c>
      <c r="O12032">
        <v>1</v>
      </c>
      <c r="P12032">
        <v>1</v>
      </c>
      <c r="Q12032">
        <v>1</v>
      </c>
      <c r="R12032">
        <v>0</v>
      </c>
      <c r="S12032">
        <v>83.49</v>
      </c>
      <c r="T12032">
        <v>83.49</v>
      </c>
      <c r="U12032">
        <v>83.49</v>
      </c>
      <c r="V12032">
        <v>25.104802970000001</v>
      </c>
      <c r="W12032">
        <v>25.104802970000001</v>
      </c>
      <c r="X12032">
        <v>3.9833015270000001</v>
      </c>
      <c r="Y12032">
        <v>3.9833015270000001</v>
      </c>
    </row>
    <row r="12033" spans="1:25" x14ac:dyDescent="0.3">
      <c r="A12033" s="2">
        <v>45987</v>
      </c>
      <c r="B12033" t="s">
        <v>94</v>
      </c>
      <c r="C12033">
        <v>702</v>
      </c>
      <c r="D12033">
        <v>2</v>
      </c>
      <c r="E12033">
        <v>5.43</v>
      </c>
      <c r="F12033">
        <v>0.28499999999999998</v>
      </c>
      <c r="G12033">
        <v>10.86</v>
      </c>
      <c r="H12033">
        <v>10.86</v>
      </c>
      <c r="I12033" t="s">
        <v>149</v>
      </c>
      <c r="J12033">
        <v>2</v>
      </c>
      <c r="K12033">
        <v>2</v>
      </c>
      <c r="L12033">
        <v>2</v>
      </c>
      <c r="M12033">
        <v>2</v>
      </c>
      <c r="N12033">
        <v>6</v>
      </c>
      <c r="O12033">
        <v>6</v>
      </c>
      <c r="P12033">
        <v>6</v>
      </c>
      <c r="Q12033">
        <v>6</v>
      </c>
      <c r="R12033">
        <v>456.58</v>
      </c>
      <c r="S12033">
        <v>456.58</v>
      </c>
      <c r="T12033">
        <v>456.58</v>
      </c>
      <c r="U12033">
        <v>456.58</v>
      </c>
      <c r="V12033">
        <v>2.378553594</v>
      </c>
      <c r="W12033">
        <v>2.378553594</v>
      </c>
      <c r="X12033">
        <v>42.042357269999997</v>
      </c>
      <c r="Y12033">
        <v>42.042357269999997</v>
      </c>
    </row>
    <row r="12034" spans="1:25" x14ac:dyDescent="0.3">
      <c r="A12034" s="2">
        <v>45987</v>
      </c>
      <c r="B12034" t="s">
        <v>17</v>
      </c>
      <c r="C12034">
        <v>11</v>
      </c>
      <c r="D12034">
        <v>0</v>
      </c>
      <c r="F12034">
        <v>0</v>
      </c>
      <c r="G12034">
        <v>0</v>
      </c>
      <c r="H12034">
        <v>0</v>
      </c>
      <c r="I12034" t="s">
        <v>149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</row>
    <row r="12035" spans="1:25" x14ac:dyDescent="0.3">
      <c r="A12035" s="2">
        <v>45987</v>
      </c>
      <c r="B12035" t="s">
        <v>17</v>
      </c>
      <c r="C12035">
        <v>24</v>
      </c>
      <c r="D12035">
        <v>0</v>
      </c>
      <c r="F12035">
        <v>0</v>
      </c>
      <c r="G12035">
        <v>0</v>
      </c>
      <c r="H12035">
        <v>0</v>
      </c>
      <c r="I12035" t="s">
        <v>149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</row>
    <row r="12036" spans="1:25" x14ac:dyDescent="0.3">
      <c r="A12036" s="2">
        <v>45987</v>
      </c>
      <c r="B12036" t="s">
        <v>17</v>
      </c>
      <c r="C12036">
        <v>13</v>
      </c>
      <c r="D12036">
        <v>0</v>
      </c>
      <c r="F12036">
        <v>0</v>
      </c>
      <c r="G12036">
        <v>0</v>
      </c>
      <c r="H12036">
        <v>0</v>
      </c>
      <c r="I12036" t="s">
        <v>149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</row>
    <row r="12037" spans="1:25" x14ac:dyDescent="0.3">
      <c r="A12037" s="2">
        <v>45987</v>
      </c>
      <c r="B12037" t="s">
        <v>17</v>
      </c>
      <c r="C12037">
        <v>8</v>
      </c>
      <c r="D12037">
        <v>0</v>
      </c>
      <c r="F12037">
        <v>0</v>
      </c>
      <c r="G12037">
        <v>0</v>
      </c>
      <c r="H12037">
        <v>0</v>
      </c>
      <c r="I12037" t="s">
        <v>149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</row>
    <row r="12038" spans="1:25" x14ac:dyDescent="0.3">
      <c r="A12038" s="2">
        <v>45987</v>
      </c>
      <c r="B12038" t="s">
        <v>52</v>
      </c>
      <c r="C12038">
        <v>536</v>
      </c>
      <c r="D12038">
        <v>5</v>
      </c>
      <c r="E12038">
        <v>0.66</v>
      </c>
      <c r="F12038">
        <v>0.93300000000000005</v>
      </c>
      <c r="G12038">
        <v>3.3</v>
      </c>
      <c r="H12038">
        <v>3.3</v>
      </c>
      <c r="I12038" t="s">
        <v>149</v>
      </c>
      <c r="J12038">
        <v>1</v>
      </c>
      <c r="K12038">
        <v>1</v>
      </c>
      <c r="L12038">
        <v>1</v>
      </c>
      <c r="M12038">
        <v>1</v>
      </c>
      <c r="N12038">
        <v>1</v>
      </c>
      <c r="O12038">
        <v>1</v>
      </c>
      <c r="P12038">
        <v>1</v>
      </c>
      <c r="Q12038">
        <v>1</v>
      </c>
      <c r="R12038">
        <v>34.49</v>
      </c>
      <c r="S12038">
        <v>34.49</v>
      </c>
      <c r="T12038">
        <v>34.49</v>
      </c>
      <c r="U12038">
        <v>34.49</v>
      </c>
      <c r="V12038">
        <v>9.5679907219999993</v>
      </c>
      <c r="W12038">
        <v>9.5679907219999993</v>
      </c>
      <c r="X12038">
        <v>10.451515150000001</v>
      </c>
      <c r="Y12038">
        <v>10.451515150000001</v>
      </c>
    </row>
    <row r="12039" spans="1:25" x14ac:dyDescent="0.3">
      <c r="A12039" s="2">
        <v>45987</v>
      </c>
      <c r="B12039" t="s">
        <v>52</v>
      </c>
      <c r="C12039">
        <v>673</v>
      </c>
      <c r="D12039">
        <v>5</v>
      </c>
      <c r="E12039">
        <v>0.54</v>
      </c>
      <c r="F12039">
        <v>0.74299999999999999</v>
      </c>
      <c r="G12039">
        <v>2.7</v>
      </c>
      <c r="H12039">
        <v>2.7</v>
      </c>
      <c r="I12039" t="s">
        <v>149</v>
      </c>
      <c r="J12039">
        <v>2</v>
      </c>
      <c r="K12039">
        <v>2</v>
      </c>
      <c r="L12039">
        <v>2</v>
      </c>
      <c r="M12039">
        <v>2</v>
      </c>
      <c r="N12039">
        <v>3</v>
      </c>
      <c r="O12039">
        <v>3</v>
      </c>
      <c r="P12039">
        <v>3</v>
      </c>
      <c r="Q12039">
        <v>3</v>
      </c>
      <c r="R12039">
        <v>36.86</v>
      </c>
      <c r="S12039">
        <v>36.86</v>
      </c>
      <c r="T12039">
        <v>36.86</v>
      </c>
      <c r="U12039">
        <v>36.86</v>
      </c>
      <c r="V12039">
        <v>7.3250135649999999</v>
      </c>
      <c r="W12039">
        <v>7.3250135649999999</v>
      </c>
      <c r="X12039">
        <v>13.65185185</v>
      </c>
      <c r="Y12039">
        <v>13.65185185</v>
      </c>
    </row>
    <row r="12040" spans="1:25" x14ac:dyDescent="0.3">
      <c r="A12040" s="2">
        <v>45987</v>
      </c>
      <c r="B12040" t="s">
        <v>52</v>
      </c>
      <c r="C12040">
        <v>380</v>
      </c>
      <c r="D12040">
        <v>7</v>
      </c>
      <c r="E12040">
        <v>0.9</v>
      </c>
      <c r="F12040">
        <v>1.8420000000000001</v>
      </c>
      <c r="G12040">
        <v>6.3</v>
      </c>
      <c r="H12040">
        <v>6.3</v>
      </c>
      <c r="I12040" t="s">
        <v>149</v>
      </c>
      <c r="J12040">
        <v>1</v>
      </c>
      <c r="K12040">
        <v>1</v>
      </c>
      <c r="L12040">
        <v>1</v>
      </c>
      <c r="M12040">
        <v>1</v>
      </c>
      <c r="N12040">
        <v>1</v>
      </c>
      <c r="O12040">
        <v>1</v>
      </c>
      <c r="P12040">
        <v>1</v>
      </c>
      <c r="Q12040">
        <v>1</v>
      </c>
      <c r="R12040">
        <v>13.88</v>
      </c>
      <c r="S12040">
        <v>13.88</v>
      </c>
      <c r="T12040">
        <v>13.88</v>
      </c>
      <c r="U12040">
        <v>13.88</v>
      </c>
      <c r="V12040">
        <v>45.389048989999999</v>
      </c>
      <c r="W12040">
        <v>45.389048989999999</v>
      </c>
      <c r="X12040">
        <v>2.2031746029999999</v>
      </c>
      <c r="Y12040">
        <v>2.2031746029999999</v>
      </c>
    </row>
    <row r="12041" spans="1:25" x14ac:dyDescent="0.3">
      <c r="A12041" s="2">
        <v>45987</v>
      </c>
      <c r="B12041" t="s">
        <v>52</v>
      </c>
      <c r="C12041">
        <v>1873</v>
      </c>
      <c r="D12041">
        <v>23</v>
      </c>
      <c r="E12041">
        <v>0.28299999999999997</v>
      </c>
      <c r="F12041">
        <v>1.228</v>
      </c>
      <c r="G12041">
        <v>6.52</v>
      </c>
      <c r="H12041">
        <v>6.52</v>
      </c>
      <c r="I12041" t="s">
        <v>149</v>
      </c>
      <c r="J12041">
        <v>3</v>
      </c>
      <c r="K12041">
        <v>3</v>
      </c>
      <c r="L12041">
        <v>3</v>
      </c>
      <c r="M12041">
        <v>3</v>
      </c>
      <c r="N12041">
        <v>3</v>
      </c>
      <c r="O12041">
        <v>3</v>
      </c>
      <c r="P12041">
        <v>3</v>
      </c>
      <c r="Q12041">
        <v>3</v>
      </c>
      <c r="R12041">
        <v>61.27</v>
      </c>
      <c r="S12041">
        <v>61.27</v>
      </c>
      <c r="T12041">
        <v>61.27</v>
      </c>
      <c r="U12041">
        <v>61.27</v>
      </c>
      <c r="V12041">
        <v>10.641423209999999</v>
      </c>
      <c r="W12041">
        <v>10.641423209999999</v>
      </c>
      <c r="X12041">
        <v>9.3972392639999995</v>
      </c>
      <c r="Y12041">
        <v>9.3972392639999995</v>
      </c>
    </row>
    <row r="12042" spans="1:25" x14ac:dyDescent="0.3">
      <c r="A12042" s="2">
        <v>45987</v>
      </c>
      <c r="B12042" t="s">
        <v>112</v>
      </c>
      <c r="C12042">
        <v>61</v>
      </c>
      <c r="D12042">
        <v>1</v>
      </c>
      <c r="E12042">
        <v>1.41</v>
      </c>
      <c r="F12042">
        <v>1.639</v>
      </c>
      <c r="G12042">
        <v>1.41</v>
      </c>
      <c r="H12042">
        <v>1.41</v>
      </c>
      <c r="I12042" t="s">
        <v>149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X12042">
        <v>0</v>
      </c>
      <c r="Y12042">
        <v>0</v>
      </c>
    </row>
    <row r="12043" spans="1:25" x14ac:dyDescent="0.3">
      <c r="A12043" s="2">
        <v>45987</v>
      </c>
      <c r="B12043" t="s">
        <v>15</v>
      </c>
      <c r="C12043">
        <v>32</v>
      </c>
      <c r="D12043">
        <v>1</v>
      </c>
      <c r="E12043">
        <v>0.35</v>
      </c>
      <c r="F12043">
        <v>3.125</v>
      </c>
      <c r="G12043">
        <v>0.35</v>
      </c>
      <c r="H12043">
        <v>0.35</v>
      </c>
      <c r="I12043" t="s">
        <v>149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X12043">
        <v>0</v>
      </c>
      <c r="Y12043">
        <v>0</v>
      </c>
    </row>
    <row r="12044" spans="1:25" x14ac:dyDescent="0.3">
      <c r="A12044" s="2">
        <v>45987</v>
      </c>
      <c r="B12044" t="s">
        <v>112</v>
      </c>
      <c r="C12044">
        <v>238</v>
      </c>
      <c r="D12044">
        <v>3</v>
      </c>
      <c r="E12044">
        <v>1.45</v>
      </c>
      <c r="F12044">
        <v>1.2609999999999999</v>
      </c>
      <c r="G12044">
        <v>4.3499999999999996</v>
      </c>
      <c r="H12044">
        <v>4.3499999999999996</v>
      </c>
      <c r="I12044" t="s">
        <v>149</v>
      </c>
      <c r="J12044">
        <v>6</v>
      </c>
      <c r="K12044">
        <v>10</v>
      </c>
      <c r="L12044">
        <v>10</v>
      </c>
      <c r="M12044">
        <v>10</v>
      </c>
      <c r="N12044">
        <v>6</v>
      </c>
      <c r="O12044">
        <v>10</v>
      </c>
      <c r="P12044">
        <v>10</v>
      </c>
      <c r="Q12044">
        <v>10</v>
      </c>
      <c r="R12044">
        <v>159.99</v>
      </c>
      <c r="S12044">
        <v>290.12</v>
      </c>
      <c r="T12044">
        <v>290.12</v>
      </c>
      <c r="U12044">
        <v>290.12</v>
      </c>
      <c r="V12044">
        <v>1.4993795670000001</v>
      </c>
      <c r="W12044">
        <v>1.4993795670000001</v>
      </c>
      <c r="X12044">
        <v>66.69425287</v>
      </c>
      <c r="Y12044">
        <v>66.69425287</v>
      </c>
    </row>
    <row r="12045" spans="1:25" x14ac:dyDescent="0.3">
      <c r="A12045" s="2">
        <v>45987</v>
      </c>
      <c r="B12045" t="s">
        <v>15</v>
      </c>
      <c r="C12045">
        <v>46</v>
      </c>
      <c r="D12045">
        <v>1</v>
      </c>
      <c r="E12045">
        <v>1.41</v>
      </c>
      <c r="F12045">
        <v>2.1739999999999999</v>
      </c>
      <c r="G12045">
        <v>1.41</v>
      </c>
      <c r="H12045">
        <v>1.41</v>
      </c>
      <c r="I12045" t="s">
        <v>149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X12045">
        <v>0</v>
      </c>
      <c r="Y12045">
        <v>0</v>
      </c>
    </row>
    <row r="12046" spans="1:25" x14ac:dyDescent="0.3">
      <c r="A12046" s="2">
        <v>45987</v>
      </c>
      <c r="B12046" t="s">
        <v>15</v>
      </c>
      <c r="C12046">
        <v>55</v>
      </c>
      <c r="D12046">
        <v>1</v>
      </c>
      <c r="E12046">
        <v>0.96</v>
      </c>
      <c r="F12046">
        <v>1.8180000000000001</v>
      </c>
      <c r="G12046">
        <v>0.96</v>
      </c>
      <c r="H12046">
        <v>0.96</v>
      </c>
      <c r="I12046" t="s">
        <v>149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X12046">
        <v>0</v>
      </c>
      <c r="Y12046">
        <v>0</v>
      </c>
    </row>
    <row r="12047" spans="1:25" x14ac:dyDescent="0.3">
      <c r="A12047" s="2">
        <v>45987</v>
      </c>
      <c r="B12047" t="s">
        <v>112</v>
      </c>
      <c r="C12047">
        <v>140</v>
      </c>
      <c r="D12047">
        <v>0</v>
      </c>
      <c r="F12047">
        <v>0</v>
      </c>
      <c r="G12047">
        <v>0</v>
      </c>
      <c r="H12047">
        <v>0</v>
      </c>
      <c r="I12047" t="s">
        <v>149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</row>
    <row r="12048" spans="1:25" x14ac:dyDescent="0.3">
      <c r="A12048" s="2">
        <v>45987</v>
      </c>
      <c r="B12048" t="s">
        <v>15</v>
      </c>
      <c r="C12048">
        <v>92</v>
      </c>
      <c r="D12048">
        <v>0</v>
      </c>
      <c r="F12048">
        <v>0</v>
      </c>
      <c r="G12048">
        <v>0</v>
      </c>
      <c r="H12048">
        <v>0</v>
      </c>
      <c r="I12048" t="s">
        <v>149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</row>
    <row r="12049" spans="1:25" x14ac:dyDescent="0.3">
      <c r="A12049" s="2">
        <v>45987</v>
      </c>
      <c r="B12049" t="s">
        <v>112</v>
      </c>
      <c r="C12049">
        <v>1296</v>
      </c>
      <c r="D12049">
        <v>6</v>
      </c>
      <c r="E12049">
        <v>0.86799999999999999</v>
      </c>
      <c r="F12049">
        <v>0.46300000000000002</v>
      </c>
      <c r="G12049">
        <v>5.21</v>
      </c>
      <c r="H12049">
        <v>5.21</v>
      </c>
      <c r="I12049" t="s">
        <v>149</v>
      </c>
      <c r="J12049">
        <v>1</v>
      </c>
      <c r="K12049">
        <v>2</v>
      </c>
      <c r="L12049">
        <v>2</v>
      </c>
      <c r="M12049">
        <v>2</v>
      </c>
      <c r="N12049">
        <v>1</v>
      </c>
      <c r="O12049">
        <v>6</v>
      </c>
      <c r="P12049">
        <v>6</v>
      </c>
      <c r="Q12049">
        <v>6</v>
      </c>
      <c r="R12049">
        <v>31.49</v>
      </c>
      <c r="S12049">
        <v>140.88999999999999</v>
      </c>
      <c r="T12049">
        <v>140.88999999999999</v>
      </c>
      <c r="U12049">
        <v>140.88999999999999</v>
      </c>
      <c r="V12049">
        <v>3.6979203630000002</v>
      </c>
      <c r="W12049">
        <v>3.6979203630000002</v>
      </c>
      <c r="X12049">
        <v>27.042226490000001</v>
      </c>
      <c r="Y12049">
        <v>27.042226490000001</v>
      </c>
    </row>
    <row r="12050" spans="1:25" x14ac:dyDescent="0.3">
      <c r="A12050" s="2">
        <v>45987</v>
      </c>
      <c r="B12050" t="s">
        <v>100</v>
      </c>
      <c r="C12050">
        <v>8</v>
      </c>
      <c r="D12050">
        <v>1</v>
      </c>
      <c r="E12050">
        <v>0.75</v>
      </c>
      <c r="F12050">
        <v>12.5</v>
      </c>
      <c r="G12050">
        <v>0.75</v>
      </c>
      <c r="H12050">
        <v>0.75</v>
      </c>
      <c r="I12050" t="s">
        <v>149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X12050">
        <v>0</v>
      </c>
      <c r="Y12050">
        <v>0</v>
      </c>
    </row>
    <row r="12051" spans="1:25" x14ac:dyDescent="0.3">
      <c r="A12051" s="2">
        <v>45987</v>
      </c>
      <c r="B12051" t="s">
        <v>54</v>
      </c>
      <c r="C12051">
        <v>505</v>
      </c>
      <c r="D12051">
        <v>1</v>
      </c>
      <c r="E12051">
        <v>1.08</v>
      </c>
      <c r="F12051">
        <v>0.19800000000000001</v>
      </c>
      <c r="G12051">
        <v>1.08</v>
      </c>
      <c r="H12051">
        <v>1.08</v>
      </c>
      <c r="I12051" t="s">
        <v>149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X12051">
        <v>0</v>
      </c>
      <c r="Y12051">
        <v>0</v>
      </c>
    </row>
    <row r="12052" spans="1:25" x14ac:dyDescent="0.3">
      <c r="A12052" s="2">
        <v>45987</v>
      </c>
      <c r="B12052" t="s">
        <v>60</v>
      </c>
      <c r="C12052">
        <v>626</v>
      </c>
      <c r="D12052">
        <v>3</v>
      </c>
      <c r="E12052">
        <v>0.88</v>
      </c>
      <c r="F12052">
        <v>0.47899999999999998</v>
      </c>
      <c r="G12052">
        <v>2.64</v>
      </c>
      <c r="H12052">
        <v>2.64</v>
      </c>
      <c r="I12052" t="s">
        <v>149</v>
      </c>
      <c r="J12052">
        <v>1</v>
      </c>
      <c r="K12052">
        <v>1</v>
      </c>
      <c r="L12052">
        <v>1</v>
      </c>
      <c r="M12052">
        <v>1</v>
      </c>
      <c r="N12052">
        <v>1</v>
      </c>
      <c r="O12052">
        <v>1</v>
      </c>
      <c r="P12052">
        <v>1</v>
      </c>
      <c r="Q12052">
        <v>1</v>
      </c>
      <c r="R12052">
        <v>21.88</v>
      </c>
      <c r="S12052">
        <v>21.88</v>
      </c>
      <c r="T12052">
        <v>21.88</v>
      </c>
      <c r="U12052">
        <v>21.88</v>
      </c>
      <c r="V12052">
        <v>12.06581353</v>
      </c>
      <c r="W12052">
        <v>12.06581353</v>
      </c>
      <c r="X12052">
        <v>8.2878787880000004</v>
      </c>
      <c r="Y12052">
        <v>8.2878787880000004</v>
      </c>
    </row>
    <row r="12053" spans="1:25" x14ac:dyDescent="0.3">
      <c r="A12053" s="2">
        <v>45987</v>
      </c>
      <c r="B12053" t="s">
        <v>60</v>
      </c>
      <c r="C12053">
        <v>984</v>
      </c>
      <c r="D12053">
        <v>3</v>
      </c>
      <c r="E12053">
        <v>1.01</v>
      </c>
      <c r="F12053">
        <v>0.30499999999999999</v>
      </c>
      <c r="G12053">
        <v>3.03</v>
      </c>
      <c r="H12053">
        <v>3.03</v>
      </c>
      <c r="I12053" t="s">
        <v>149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X12053">
        <v>0</v>
      </c>
      <c r="Y12053">
        <v>0</v>
      </c>
    </row>
    <row r="12054" spans="1:25" x14ac:dyDescent="0.3">
      <c r="A12054" s="2">
        <v>45987</v>
      </c>
      <c r="B12054" t="s">
        <v>100</v>
      </c>
      <c r="C12054">
        <v>14</v>
      </c>
      <c r="D12054">
        <v>0</v>
      </c>
      <c r="F12054">
        <v>0</v>
      </c>
      <c r="G12054">
        <v>0</v>
      </c>
      <c r="H12054">
        <v>0</v>
      </c>
      <c r="I12054" t="s">
        <v>149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</row>
    <row r="12055" spans="1:25" x14ac:dyDescent="0.3">
      <c r="A12055" s="2">
        <v>45987</v>
      </c>
      <c r="B12055" t="s">
        <v>54</v>
      </c>
      <c r="C12055">
        <v>787</v>
      </c>
      <c r="D12055">
        <v>1</v>
      </c>
      <c r="E12055">
        <v>1.38</v>
      </c>
      <c r="F12055">
        <v>0.127</v>
      </c>
      <c r="G12055">
        <v>1.38</v>
      </c>
      <c r="H12055">
        <v>1.38</v>
      </c>
      <c r="I12055" t="s">
        <v>149</v>
      </c>
      <c r="J12055">
        <v>1</v>
      </c>
      <c r="K12055">
        <v>1</v>
      </c>
      <c r="L12055">
        <v>1</v>
      </c>
      <c r="M12055">
        <v>1</v>
      </c>
      <c r="N12055">
        <v>2</v>
      </c>
      <c r="O12055">
        <v>2</v>
      </c>
      <c r="P12055">
        <v>2</v>
      </c>
      <c r="Q12055">
        <v>2</v>
      </c>
      <c r="R12055">
        <v>68.98</v>
      </c>
      <c r="S12055">
        <v>68.98</v>
      </c>
      <c r="T12055">
        <v>68.98</v>
      </c>
      <c r="U12055">
        <v>68.98</v>
      </c>
      <c r="V12055">
        <v>2.0005798779999999</v>
      </c>
      <c r="W12055">
        <v>2.0005798779999999</v>
      </c>
      <c r="X12055">
        <v>49.985507249999998</v>
      </c>
      <c r="Y12055">
        <v>49.985507249999998</v>
      </c>
    </row>
    <row r="12056" spans="1:25" x14ac:dyDescent="0.3">
      <c r="A12056" s="2">
        <v>45987</v>
      </c>
      <c r="B12056" t="s">
        <v>100</v>
      </c>
      <c r="C12056">
        <v>8</v>
      </c>
      <c r="D12056">
        <v>1</v>
      </c>
      <c r="E12056">
        <v>1.05</v>
      </c>
      <c r="F12056">
        <v>12.5</v>
      </c>
      <c r="G12056">
        <v>1.05</v>
      </c>
      <c r="H12056">
        <v>1.05</v>
      </c>
      <c r="I12056" t="s">
        <v>149</v>
      </c>
      <c r="J12056">
        <v>1</v>
      </c>
      <c r="K12056">
        <v>1</v>
      </c>
      <c r="L12056">
        <v>1</v>
      </c>
      <c r="M12056">
        <v>1</v>
      </c>
      <c r="N12056">
        <v>1</v>
      </c>
      <c r="O12056">
        <v>1</v>
      </c>
      <c r="P12056">
        <v>1</v>
      </c>
      <c r="Q12056">
        <v>1</v>
      </c>
      <c r="R12056">
        <v>11.49</v>
      </c>
      <c r="S12056">
        <v>11.49</v>
      </c>
      <c r="T12056">
        <v>11.49</v>
      </c>
      <c r="U12056">
        <v>11.49</v>
      </c>
      <c r="V12056">
        <v>9.1383812009999996</v>
      </c>
      <c r="W12056">
        <v>9.1383812009999996</v>
      </c>
      <c r="X12056">
        <v>10.942857139999999</v>
      </c>
      <c r="Y12056">
        <v>10.942857139999999</v>
      </c>
    </row>
    <row r="12057" spans="1:25" x14ac:dyDescent="0.3">
      <c r="A12057" s="2">
        <v>45987</v>
      </c>
      <c r="B12057" t="s">
        <v>54</v>
      </c>
      <c r="C12057">
        <v>157</v>
      </c>
      <c r="D12057">
        <v>3</v>
      </c>
      <c r="E12057">
        <v>1.04</v>
      </c>
      <c r="F12057">
        <v>1.911</v>
      </c>
      <c r="G12057">
        <v>3.12</v>
      </c>
      <c r="H12057">
        <v>3.12</v>
      </c>
      <c r="I12057" t="s">
        <v>149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X12057">
        <v>0</v>
      </c>
      <c r="Y12057">
        <v>0</v>
      </c>
    </row>
    <row r="12058" spans="1:25" x14ac:dyDescent="0.3">
      <c r="A12058" s="2">
        <v>45987</v>
      </c>
      <c r="B12058" t="s">
        <v>60</v>
      </c>
      <c r="C12058">
        <v>296</v>
      </c>
      <c r="D12058">
        <v>1</v>
      </c>
      <c r="E12058">
        <v>1.53</v>
      </c>
      <c r="F12058">
        <v>0.33800000000000002</v>
      </c>
      <c r="G12058">
        <v>1.53</v>
      </c>
      <c r="H12058">
        <v>1.53</v>
      </c>
      <c r="I12058" t="s">
        <v>149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X12058">
        <v>0</v>
      </c>
      <c r="Y12058">
        <v>0</v>
      </c>
    </row>
    <row r="12059" spans="1:25" x14ac:dyDescent="0.3">
      <c r="A12059" s="2">
        <v>45987</v>
      </c>
      <c r="B12059" t="s">
        <v>54</v>
      </c>
      <c r="C12059">
        <v>1850</v>
      </c>
      <c r="D12059">
        <v>2</v>
      </c>
      <c r="E12059">
        <v>0.56499999999999995</v>
      </c>
      <c r="F12059">
        <v>0.108</v>
      </c>
      <c r="G12059">
        <v>1.1299999999999999</v>
      </c>
      <c r="H12059">
        <v>1.1299999999999999</v>
      </c>
      <c r="I12059" t="s">
        <v>149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>
        <v>1</v>
      </c>
      <c r="Q12059">
        <v>1</v>
      </c>
      <c r="R12059">
        <v>22.88</v>
      </c>
      <c r="S12059">
        <v>22.88</v>
      </c>
      <c r="T12059">
        <v>22.88</v>
      </c>
      <c r="U12059">
        <v>22.88</v>
      </c>
      <c r="V12059">
        <v>4.9388111889999999</v>
      </c>
      <c r="W12059">
        <v>4.9388111889999999</v>
      </c>
      <c r="X12059">
        <v>20.24778761</v>
      </c>
      <c r="Y12059">
        <v>20.24778761</v>
      </c>
    </row>
    <row r="12060" spans="1:25" x14ac:dyDescent="0.3">
      <c r="A12060" s="2">
        <v>45987</v>
      </c>
      <c r="B12060" t="s">
        <v>100</v>
      </c>
      <c r="C12060">
        <v>36</v>
      </c>
      <c r="D12060">
        <v>0</v>
      </c>
      <c r="F12060">
        <v>0</v>
      </c>
      <c r="G12060">
        <v>0</v>
      </c>
      <c r="H12060">
        <v>0</v>
      </c>
      <c r="I12060" t="s">
        <v>149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</row>
    <row r="12061" spans="1:25" x14ac:dyDescent="0.3">
      <c r="A12061" s="2">
        <v>45987</v>
      </c>
      <c r="B12061" t="s">
        <v>60</v>
      </c>
      <c r="C12061">
        <v>1692</v>
      </c>
      <c r="D12061">
        <v>7</v>
      </c>
      <c r="E12061">
        <v>0.55300000000000005</v>
      </c>
      <c r="F12061">
        <v>0.41399999999999998</v>
      </c>
      <c r="G12061">
        <v>3.87</v>
      </c>
      <c r="H12061">
        <v>3.87</v>
      </c>
      <c r="I12061" t="s">
        <v>149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X12061">
        <v>0</v>
      </c>
      <c r="Y12061">
        <v>0</v>
      </c>
    </row>
    <row r="12062" spans="1:25" x14ac:dyDescent="0.3">
      <c r="A12062" s="2">
        <v>45987</v>
      </c>
      <c r="B12062" t="s">
        <v>48</v>
      </c>
      <c r="C12062">
        <v>320</v>
      </c>
      <c r="D12062">
        <v>2</v>
      </c>
      <c r="E12062">
        <v>2.085</v>
      </c>
      <c r="F12062">
        <v>0.625</v>
      </c>
      <c r="G12062">
        <v>4.17</v>
      </c>
      <c r="H12062">
        <v>4.17</v>
      </c>
      <c r="I12062" t="s">
        <v>149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X12062">
        <v>0</v>
      </c>
      <c r="Y12062">
        <v>0</v>
      </c>
    </row>
    <row r="12063" spans="1:25" x14ac:dyDescent="0.3">
      <c r="A12063" s="2">
        <v>45987</v>
      </c>
      <c r="B12063" t="s">
        <v>48</v>
      </c>
      <c r="C12063">
        <v>166</v>
      </c>
      <c r="D12063">
        <v>6</v>
      </c>
      <c r="E12063">
        <v>1.2929999999999999</v>
      </c>
      <c r="F12063">
        <v>3.6139999999999999</v>
      </c>
      <c r="G12063">
        <v>7.76</v>
      </c>
      <c r="H12063">
        <v>7.76</v>
      </c>
      <c r="I12063" t="s">
        <v>149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>
        <v>1</v>
      </c>
      <c r="Q12063">
        <v>1</v>
      </c>
      <c r="R12063">
        <v>28.49</v>
      </c>
      <c r="S12063">
        <v>28.49</v>
      </c>
      <c r="T12063">
        <v>28.49</v>
      </c>
      <c r="U12063">
        <v>28.49</v>
      </c>
      <c r="V12063">
        <v>27.237627239999998</v>
      </c>
      <c r="W12063">
        <v>27.237627239999998</v>
      </c>
      <c r="X12063">
        <v>3.671391753</v>
      </c>
      <c r="Y12063">
        <v>3.671391753</v>
      </c>
    </row>
    <row r="12064" spans="1:25" x14ac:dyDescent="0.3">
      <c r="A12064" s="2">
        <v>45987</v>
      </c>
      <c r="B12064" t="s">
        <v>48</v>
      </c>
      <c r="C12064">
        <v>664</v>
      </c>
      <c r="D12064">
        <v>6</v>
      </c>
      <c r="E12064">
        <v>1.677</v>
      </c>
      <c r="F12064">
        <v>0.90400000000000003</v>
      </c>
      <c r="G12064">
        <v>10.06</v>
      </c>
      <c r="H12064">
        <v>10.06</v>
      </c>
      <c r="I12064" t="s">
        <v>149</v>
      </c>
      <c r="J12064">
        <v>1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>
        <v>1</v>
      </c>
      <c r="Q12064">
        <v>1</v>
      </c>
      <c r="R12064">
        <v>31.88</v>
      </c>
      <c r="S12064">
        <v>31.88</v>
      </c>
      <c r="T12064">
        <v>31.88</v>
      </c>
      <c r="U12064">
        <v>31.88</v>
      </c>
      <c r="V12064">
        <v>31.55583438</v>
      </c>
      <c r="W12064">
        <v>31.55583438</v>
      </c>
      <c r="X12064">
        <v>3.1689860830000001</v>
      </c>
      <c r="Y12064">
        <v>3.1689860830000001</v>
      </c>
    </row>
    <row r="12065" spans="1:25" x14ac:dyDescent="0.3">
      <c r="A12065" s="2">
        <v>45987</v>
      </c>
      <c r="B12065" t="s">
        <v>48</v>
      </c>
      <c r="C12065">
        <v>2059</v>
      </c>
      <c r="D12065">
        <v>4</v>
      </c>
      <c r="E12065">
        <v>0.89</v>
      </c>
      <c r="F12065">
        <v>0.19400000000000001</v>
      </c>
      <c r="G12065">
        <v>3.56</v>
      </c>
      <c r="H12065">
        <v>3.56</v>
      </c>
      <c r="I12065" t="s">
        <v>149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X12065">
        <v>0</v>
      </c>
      <c r="Y12065">
        <v>0</v>
      </c>
    </row>
    <row r="12066" spans="1:25" x14ac:dyDescent="0.3">
      <c r="A12066" s="2">
        <v>45987</v>
      </c>
      <c r="B12066" t="s">
        <v>19</v>
      </c>
      <c r="C12066">
        <v>10</v>
      </c>
      <c r="D12066">
        <v>0</v>
      </c>
      <c r="F12066">
        <v>0</v>
      </c>
      <c r="G12066">
        <v>0</v>
      </c>
      <c r="H12066">
        <v>0</v>
      </c>
      <c r="I12066" t="s">
        <v>149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</row>
    <row r="12067" spans="1:25" x14ac:dyDescent="0.3">
      <c r="A12067" s="2">
        <v>45987</v>
      </c>
      <c r="B12067" t="s">
        <v>90</v>
      </c>
      <c r="C12067">
        <v>8</v>
      </c>
      <c r="D12067">
        <v>0</v>
      </c>
      <c r="F12067">
        <v>0</v>
      </c>
      <c r="G12067">
        <v>0</v>
      </c>
      <c r="H12067">
        <v>0</v>
      </c>
      <c r="I12067" t="s">
        <v>149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</row>
    <row r="12068" spans="1:25" x14ac:dyDescent="0.3">
      <c r="A12068" s="2">
        <v>45987</v>
      </c>
      <c r="B12068" t="s">
        <v>19</v>
      </c>
      <c r="C12068">
        <v>22</v>
      </c>
      <c r="D12068">
        <v>0</v>
      </c>
      <c r="F12068">
        <v>0</v>
      </c>
      <c r="G12068">
        <v>0</v>
      </c>
      <c r="H12068">
        <v>0</v>
      </c>
      <c r="I12068" t="s">
        <v>149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</row>
    <row r="12069" spans="1:25" x14ac:dyDescent="0.3">
      <c r="A12069" s="2">
        <v>45987</v>
      </c>
      <c r="B12069" t="s">
        <v>90</v>
      </c>
      <c r="C12069">
        <v>5</v>
      </c>
      <c r="D12069">
        <v>0</v>
      </c>
      <c r="F12069">
        <v>0</v>
      </c>
      <c r="G12069">
        <v>0</v>
      </c>
      <c r="H12069">
        <v>0</v>
      </c>
      <c r="I12069" t="s">
        <v>149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</row>
    <row r="12070" spans="1:25" x14ac:dyDescent="0.3">
      <c r="A12070" s="2">
        <v>45987</v>
      </c>
      <c r="B12070" t="s">
        <v>19</v>
      </c>
      <c r="C12070">
        <v>9</v>
      </c>
      <c r="D12070">
        <v>1</v>
      </c>
      <c r="E12070">
        <v>1.32</v>
      </c>
      <c r="F12070">
        <v>11.111000000000001</v>
      </c>
      <c r="G12070">
        <v>1.32</v>
      </c>
      <c r="H12070">
        <v>1.32</v>
      </c>
      <c r="I12070" t="s">
        <v>149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X12070">
        <v>0</v>
      </c>
      <c r="Y12070">
        <v>0</v>
      </c>
    </row>
    <row r="12071" spans="1:25" x14ac:dyDescent="0.3">
      <c r="A12071" s="2">
        <v>45987</v>
      </c>
      <c r="B12071" t="s">
        <v>90</v>
      </c>
      <c r="C12071">
        <v>13</v>
      </c>
      <c r="D12071">
        <v>0</v>
      </c>
      <c r="F12071">
        <v>0</v>
      </c>
      <c r="G12071">
        <v>0</v>
      </c>
      <c r="H12071">
        <v>0</v>
      </c>
      <c r="I12071" t="s">
        <v>149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</row>
    <row r="12072" spans="1:25" x14ac:dyDescent="0.3">
      <c r="A12072" s="2">
        <v>45987</v>
      </c>
      <c r="B12072" t="s">
        <v>19</v>
      </c>
      <c r="C12072">
        <v>40</v>
      </c>
      <c r="D12072">
        <v>0</v>
      </c>
      <c r="F12072">
        <v>0</v>
      </c>
      <c r="G12072">
        <v>0</v>
      </c>
      <c r="H12072">
        <v>0</v>
      </c>
      <c r="I12072" t="s">
        <v>149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</row>
    <row r="12073" spans="1:25" x14ac:dyDescent="0.3">
      <c r="A12073" s="2">
        <v>45987</v>
      </c>
      <c r="B12073" t="s">
        <v>90</v>
      </c>
      <c r="C12073">
        <v>3</v>
      </c>
      <c r="D12073">
        <v>0</v>
      </c>
      <c r="F12073">
        <v>0</v>
      </c>
      <c r="G12073">
        <v>0</v>
      </c>
      <c r="H12073">
        <v>0</v>
      </c>
      <c r="I12073" t="s">
        <v>149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</row>
    <row r="12074" spans="1:25" x14ac:dyDescent="0.3">
      <c r="A12074" s="2">
        <v>45987</v>
      </c>
      <c r="B12074" t="s">
        <v>58</v>
      </c>
      <c r="C12074">
        <v>692</v>
      </c>
      <c r="D12074">
        <v>2</v>
      </c>
      <c r="E12074">
        <v>0.97499999999999998</v>
      </c>
      <c r="F12074">
        <v>0.28899999999999998</v>
      </c>
      <c r="G12074">
        <v>1.95</v>
      </c>
      <c r="H12074">
        <v>1.95</v>
      </c>
      <c r="I12074" t="s">
        <v>149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X12074">
        <v>0</v>
      </c>
      <c r="Y12074">
        <v>0</v>
      </c>
    </row>
    <row r="12075" spans="1:25" x14ac:dyDescent="0.3">
      <c r="A12075" s="2">
        <v>45987</v>
      </c>
      <c r="B12075" t="s">
        <v>110</v>
      </c>
      <c r="C12075">
        <v>148</v>
      </c>
      <c r="D12075">
        <v>2</v>
      </c>
      <c r="E12075">
        <v>1.35</v>
      </c>
      <c r="F12075">
        <v>1.351</v>
      </c>
      <c r="G12075">
        <v>2.7</v>
      </c>
      <c r="H12075">
        <v>2.7</v>
      </c>
      <c r="I12075" t="s">
        <v>149</v>
      </c>
      <c r="J12075">
        <v>1</v>
      </c>
      <c r="K12075">
        <v>1</v>
      </c>
      <c r="L12075">
        <v>1</v>
      </c>
      <c r="M12075">
        <v>1</v>
      </c>
      <c r="N12075">
        <v>1</v>
      </c>
      <c r="O12075">
        <v>1</v>
      </c>
      <c r="P12075">
        <v>1</v>
      </c>
      <c r="Q12075">
        <v>1</v>
      </c>
      <c r="R12075">
        <v>34.49</v>
      </c>
      <c r="S12075">
        <v>34.49</v>
      </c>
      <c r="T12075">
        <v>34.49</v>
      </c>
      <c r="U12075">
        <v>34.49</v>
      </c>
      <c r="V12075">
        <v>7.8283560449999996</v>
      </c>
      <c r="W12075">
        <v>7.8283560449999996</v>
      </c>
      <c r="X12075">
        <v>12.774074069999999</v>
      </c>
      <c r="Y12075">
        <v>12.774074069999999</v>
      </c>
    </row>
    <row r="12076" spans="1:25" x14ac:dyDescent="0.3">
      <c r="A12076" s="2">
        <v>45987</v>
      </c>
      <c r="B12076" t="s">
        <v>34</v>
      </c>
      <c r="C12076">
        <v>648</v>
      </c>
      <c r="D12076">
        <v>5</v>
      </c>
      <c r="E12076">
        <v>1.17</v>
      </c>
      <c r="F12076">
        <v>0.77200000000000002</v>
      </c>
      <c r="G12076">
        <v>5.85</v>
      </c>
      <c r="H12076">
        <v>5.85</v>
      </c>
      <c r="I12076" t="s">
        <v>149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X12076">
        <v>0</v>
      </c>
      <c r="Y12076">
        <v>0</v>
      </c>
    </row>
    <row r="12077" spans="1:25" x14ac:dyDescent="0.3">
      <c r="A12077" s="2">
        <v>45987</v>
      </c>
      <c r="B12077" t="s">
        <v>28</v>
      </c>
      <c r="C12077">
        <v>36</v>
      </c>
      <c r="D12077">
        <v>1</v>
      </c>
      <c r="E12077">
        <v>1.38</v>
      </c>
      <c r="F12077">
        <v>2.778</v>
      </c>
      <c r="G12077">
        <v>1.38</v>
      </c>
      <c r="H12077">
        <v>1.38</v>
      </c>
      <c r="I12077" t="s">
        <v>149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X12077">
        <v>0</v>
      </c>
      <c r="Y12077">
        <v>0</v>
      </c>
    </row>
    <row r="12078" spans="1:25" x14ac:dyDescent="0.3">
      <c r="A12078" s="2">
        <v>45987</v>
      </c>
      <c r="B12078" t="s">
        <v>58</v>
      </c>
      <c r="C12078">
        <v>273</v>
      </c>
      <c r="D12078">
        <v>6</v>
      </c>
      <c r="E12078">
        <v>0.92</v>
      </c>
      <c r="F12078">
        <v>2.198</v>
      </c>
      <c r="G12078">
        <v>5.52</v>
      </c>
      <c r="H12078">
        <v>5.52</v>
      </c>
      <c r="I12078" t="s">
        <v>149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1</v>
      </c>
      <c r="P12078">
        <v>1</v>
      </c>
      <c r="Q12078">
        <v>1</v>
      </c>
      <c r="R12078">
        <v>11.49</v>
      </c>
      <c r="S12078">
        <v>11.49</v>
      </c>
      <c r="T12078">
        <v>11.49</v>
      </c>
      <c r="U12078">
        <v>11.49</v>
      </c>
      <c r="V12078">
        <v>48.041775459999997</v>
      </c>
      <c r="W12078">
        <v>48.041775459999997</v>
      </c>
      <c r="X12078">
        <v>2.0815217389999998</v>
      </c>
      <c r="Y12078">
        <v>2.0815217389999998</v>
      </c>
    </row>
    <row r="12079" spans="1:25" x14ac:dyDescent="0.3">
      <c r="A12079" s="2">
        <v>45987</v>
      </c>
      <c r="B12079" t="s">
        <v>110</v>
      </c>
      <c r="C12079">
        <v>225</v>
      </c>
      <c r="D12079">
        <v>0</v>
      </c>
      <c r="F12079">
        <v>0</v>
      </c>
      <c r="G12079">
        <v>0</v>
      </c>
      <c r="H12079">
        <v>0</v>
      </c>
      <c r="I12079" t="s">
        <v>149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</row>
    <row r="12080" spans="1:25" x14ac:dyDescent="0.3">
      <c r="A12080" s="2">
        <v>45987</v>
      </c>
      <c r="B12080" t="s">
        <v>34</v>
      </c>
      <c r="C12080">
        <v>1084</v>
      </c>
      <c r="D12080">
        <v>2</v>
      </c>
      <c r="E12080">
        <v>1.335</v>
      </c>
      <c r="F12080">
        <v>0.185</v>
      </c>
      <c r="G12080">
        <v>2.67</v>
      </c>
      <c r="H12080">
        <v>2.67</v>
      </c>
      <c r="I12080" t="s">
        <v>149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X12080">
        <v>0</v>
      </c>
      <c r="Y12080">
        <v>0</v>
      </c>
    </row>
    <row r="12081" spans="1:25" x14ac:dyDescent="0.3">
      <c r="A12081" s="2">
        <v>45987</v>
      </c>
      <c r="B12081" t="s">
        <v>28</v>
      </c>
      <c r="C12081">
        <v>140</v>
      </c>
      <c r="D12081">
        <v>0</v>
      </c>
      <c r="F12081">
        <v>0</v>
      </c>
      <c r="G12081">
        <v>0</v>
      </c>
      <c r="H12081">
        <v>0</v>
      </c>
      <c r="I12081" t="s">
        <v>149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</row>
    <row r="12082" spans="1:25" x14ac:dyDescent="0.3">
      <c r="A12082" s="2">
        <v>45987</v>
      </c>
      <c r="B12082" t="s">
        <v>28</v>
      </c>
      <c r="C12082">
        <v>28</v>
      </c>
      <c r="D12082">
        <v>0</v>
      </c>
      <c r="F12082">
        <v>0</v>
      </c>
      <c r="G12082">
        <v>0</v>
      </c>
      <c r="H12082">
        <v>0</v>
      </c>
      <c r="I12082" t="s">
        <v>149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</row>
    <row r="12083" spans="1:25" x14ac:dyDescent="0.3">
      <c r="A12083" s="2">
        <v>45987</v>
      </c>
      <c r="B12083" t="s">
        <v>58</v>
      </c>
      <c r="C12083">
        <v>132</v>
      </c>
      <c r="D12083">
        <v>1</v>
      </c>
      <c r="E12083">
        <v>0.93</v>
      </c>
      <c r="F12083">
        <v>0.75800000000000001</v>
      </c>
      <c r="G12083">
        <v>0.93</v>
      </c>
      <c r="H12083">
        <v>0.93</v>
      </c>
      <c r="I12083" t="s">
        <v>149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X12083">
        <v>0</v>
      </c>
      <c r="Y12083">
        <v>0</v>
      </c>
    </row>
    <row r="12084" spans="1:25" x14ac:dyDescent="0.3">
      <c r="A12084" s="2">
        <v>45987</v>
      </c>
      <c r="B12084" t="s">
        <v>110</v>
      </c>
      <c r="C12084">
        <v>149</v>
      </c>
      <c r="D12084">
        <v>1</v>
      </c>
      <c r="E12084">
        <v>0.99</v>
      </c>
      <c r="F12084">
        <v>0.67100000000000004</v>
      </c>
      <c r="G12084">
        <v>0.99</v>
      </c>
      <c r="H12084">
        <v>0.99</v>
      </c>
      <c r="I12084" t="s">
        <v>149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X12084">
        <v>0</v>
      </c>
      <c r="Y12084">
        <v>0</v>
      </c>
    </row>
    <row r="12085" spans="1:25" x14ac:dyDescent="0.3">
      <c r="A12085" s="2">
        <v>45987</v>
      </c>
      <c r="B12085" t="s">
        <v>34</v>
      </c>
      <c r="C12085">
        <v>272</v>
      </c>
      <c r="D12085">
        <v>3</v>
      </c>
      <c r="E12085">
        <v>1.59</v>
      </c>
      <c r="F12085">
        <v>1.103</v>
      </c>
      <c r="G12085">
        <v>4.7699999999999996</v>
      </c>
      <c r="H12085">
        <v>4.7699999999999996</v>
      </c>
      <c r="I12085" t="s">
        <v>149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X12085">
        <v>0</v>
      </c>
      <c r="Y12085">
        <v>0</v>
      </c>
    </row>
    <row r="12086" spans="1:25" x14ac:dyDescent="0.3">
      <c r="A12086" s="2">
        <v>45987</v>
      </c>
      <c r="B12086" t="s">
        <v>34</v>
      </c>
      <c r="C12086">
        <v>561</v>
      </c>
      <c r="D12086">
        <v>2</v>
      </c>
      <c r="E12086">
        <v>0.64</v>
      </c>
      <c r="F12086">
        <v>0.35699999999999998</v>
      </c>
      <c r="G12086">
        <v>1.28</v>
      </c>
      <c r="H12086">
        <v>1.28</v>
      </c>
      <c r="I12086" t="s">
        <v>149</v>
      </c>
      <c r="J12086">
        <v>0</v>
      </c>
      <c r="K12086">
        <v>1</v>
      </c>
      <c r="L12086">
        <v>1</v>
      </c>
      <c r="M12086">
        <v>1</v>
      </c>
      <c r="N12086">
        <v>0</v>
      </c>
      <c r="O12086">
        <v>1</v>
      </c>
      <c r="P12086">
        <v>1</v>
      </c>
      <c r="Q12086">
        <v>1</v>
      </c>
      <c r="R12086">
        <v>0</v>
      </c>
      <c r="S12086">
        <v>13.88</v>
      </c>
      <c r="T12086">
        <v>13.88</v>
      </c>
      <c r="U12086">
        <v>13.88</v>
      </c>
      <c r="V12086">
        <v>9.2219020169999997</v>
      </c>
      <c r="W12086">
        <v>9.2219020169999997</v>
      </c>
      <c r="X12086">
        <v>10.84375</v>
      </c>
      <c r="Y12086">
        <v>10.84375</v>
      </c>
    </row>
    <row r="12087" spans="1:25" x14ac:dyDescent="0.3">
      <c r="A12087" s="2">
        <v>45987</v>
      </c>
      <c r="B12087" t="s">
        <v>58</v>
      </c>
      <c r="C12087">
        <v>451</v>
      </c>
      <c r="D12087">
        <v>6</v>
      </c>
      <c r="E12087">
        <v>0.45500000000000002</v>
      </c>
      <c r="F12087">
        <v>1.33</v>
      </c>
      <c r="G12087">
        <v>2.73</v>
      </c>
      <c r="H12087">
        <v>2.73</v>
      </c>
      <c r="I12087" t="s">
        <v>149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X12087">
        <v>0</v>
      </c>
      <c r="Y12087">
        <v>0</v>
      </c>
    </row>
    <row r="12088" spans="1:25" x14ac:dyDescent="0.3">
      <c r="A12088" s="2">
        <v>45987</v>
      </c>
      <c r="B12088" t="s">
        <v>28</v>
      </c>
      <c r="C12088">
        <v>91</v>
      </c>
      <c r="D12088">
        <v>0</v>
      </c>
      <c r="F12088">
        <v>0</v>
      </c>
      <c r="G12088">
        <v>0</v>
      </c>
      <c r="H12088">
        <v>0</v>
      </c>
      <c r="I12088" t="s">
        <v>149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</row>
    <row r="12089" spans="1:25" x14ac:dyDescent="0.3">
      <c r="A12089" s="2">
        <v>45987</v>
      </c>
      <c r="B12089" t="s">
        <v>110</v>
      </c>
      <c r="C12089">
        <v>1242</v>
      </c>
      <c r="D12089">
        <v>0</v>
      </c>
      <c r="F12089">
        <v>0</v>
      </c>
      <c r="G12089">
        <v>0</v>
      </c>
      <c r="H12089">
        <v>0</v>
      </c>
      <c r="I12089" t="s">
        <v>149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</row>
    <row r="12090" spans="1:25" x14ac:dyDescent="0.3">
      <c r="A12090" s="2">
        <v>45987</v>
      </c>
      <c r="B12090" t="s">
        <v>26</v>
      </c>
      <c r="C12090">
        <v>421</v>
      </c>
      <c r="D12090">
        <v>0</v>
      </c>
      <c r="F12090">
        <v>0</v>
      </c>
      <c r="G12090">
        <v>0</v>
      </c>
      <c r="H12090">
        <v>0</v>
      </c>
      <c r="I12090" t="s">
        <v>149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</row>
    <row r="12091" spans="1:25" x14ac:dyDescent="0.3">
      <c r="A12091" s="2">
        <v>45987</v>
      </c>
      <c r="B12091" t="s">
        <v>30</v>
      </c>
      <c r="C12091">
        <v>6</v>
      </c>
      <c r="D12091">
        <v>0</v>
      </c>
      <c r="F12091">
        <v>0</v>
      </c>
      <c r="G12091">
        <v>0</v>
      </c>
      <c r="H12091">
        <v>0</v>
      </c>
      <c r="I12091" t="s">
        <v>149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</row>
    <row r="12092" spans="1:25" x14ac:dyDescent="0.3">
      <c r="A12092" s="2">
        <v>45987</v>
      </c>
      <c r="B12092" t="s">
        <v>26</v>
      </c>
      <c r="C12092">
        <v>365</v>
      </c>
      <c r="D12092">
        <v>2</v>
      </c>
      <c r="E12092">
        <v>0.99</v>
      </c>
      <c r="F12092">
        <v>0.54800000000000004</v>
      </c>
      <c r="G12092">
        <v>1.98</v>
      </c>
      <c r="H12092">
        <v>1.98</v>
      </c>
      <c r="I12092" t="s">
        <v>149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X12092">
        <v>0</v>
      </c>
      <c r="Y12092">
        <v>0</v>
      </c>
    </row>
    <row r="12093" spans="1:25" x14ac:dyDescent="0.3">
      <c r="A12093" s="2">
        <v>45987</v>
      </c>
      <c r="B12093" t="s">
        <v>30</v>
      </c>
      <c r="C12093">
        <v>24</v>
      </c>
      <c r="D12093">
        <v>0</v>
      </c>
      <c r="F12093">
        <v>0</v>
      </c>
      <c r="G12093">
        <v>0</v>
      </c>
      <c r="H12093">
        <v>0</v>
      </c>
      <c r="I12093" t="s">
        <v>149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</row>
    <row r="12094" spans="1:25" x14ac:dyDescent="0.3">
      <c r="A12094" s="2">
        <v>45987</v>
      </c>
      <c r="B12094" t="s">
        <v>26</v>
      </c>
      <c r="C12094">
        <v>492</v>
      </c>
      <c r="D12094">
        <v>1</v>
      </c>
      <c r="E12094">
        <v>1.05</v>
      </c>
      <c r="F12094">
        <v>0.20300000000000001</v>
      </c>
      <c r="G12094">
        <v>1.05</v>
      </c>
      <c r="H12094">
        <v>1.05</v>
      </c>
      <c r="I12094" t="s">
        <v>149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X12094">
        <v>0</v>
      </c>
      <c r="Y12094">
        <v>0</v>
      </c>
    </row>
    <row r="12095" spans="1:25" x14ac:dyDescent="0.3">
      <c r="A12095" s="2">
        <v>45987</v>
      </c>
      <c r="B12095" t="s">
        <v>30</v>
      </c>
      <c r="C12095">
        <v>23</v>
      </c>
      <c r="D12095">
        <v>0</v>
      </c>
      <c r="F12095">
        <v>0</v>
      </c>
      <c r="G12095">
        <v>0</v>
      </c>
      <c r="H12095">
        <v>0</v>
      </c>
      <c r="I12095" t="s">
        <v>149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</row>
    <row r="12096" spans="1:25" x14ac:dyDescent="0.3">
      <c r="A12096" s="2">
        <v>45987</v>
      </c>
      <c r="B12096" t="s">
        <v>30</v>
      </c>
      <c r="C12096">
        <v>191</v>
      </c>
      <c r="D12096">
        <v>1</v>
      </c>
      <c r="E12096">
        <v>0.65</v>
      </c>
      <c r="F12096">
        <v>0.52400000000000002</v>
      </c>
      <c r="G12096">
        <v>0.65</v>
      </c>
      <c r="H12096">
        <v>0.65</v>
      </c>
      <c r="I12096" t="s">
        <v>149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X12096">
        <v>0</v>
      </c>
      <c r="Y12096">
        <v>0</v>
      </c>
    </row>
    <row r="12097" spans="1:25" x14ac:dyDescent="0.3">
      <c r="A12097" s="2">
        <v>45987</v>
      </c>
      <c r="B12097" t="s">
        <v>26</v>
      </c>
      <c r="C12097">
        <v>978</v>
      </c>
      <c r="D12097">
        <v>3</v>
      </c>
      <c r="E12097">
        <v>0.77</v>
      </c>
      <c r="F12097">
        <v>0.307</v>
      </c>
      <c r="G12097">
        <v>2.31</v>
      </c>
      <c r="H12097">
        <v>2.31</v>
      </c>
      <c r="I12097" t="s">
        <v>149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X12097">
        <v>0</v>
      </c>
      <c r="Y12097">
        <v>0</v>
      </c>
    </row>
    <row r="12098" spans="1:25" x14ac:dyDescent="0.3">
      <c r="A12098" s="2">
        <v>45987</v>
      </c>
      <c r="B12098" t="s">
        <v>86</v>
      </c>
      <c r="C12098">
        <v>40</v>
      </c>
      <c r="D12098">
        <v>0</v>
      </c>
      <c r="F12098">
        <v>0</v>
      </c>
      <c r="G12098">
        <v>0</v>
      </c>
      <c r="H12098">
        <v>0</v>
      </c>
      <c r="I12098" t="s">
        <v>149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</row>
    <row r="12099" spans="1:25" x14ac:dyDescent="0.3">
      <c r="A12099" s="2">
        <v>45987</v>
      </c>
      <c r="B12099" t="s">
        <v>32</v>
      </c>
      <c r="C12099">
        <v>42</v>
      </c>
      <c r="D12099">
        <v>0</v>
      </c>
      <c r="F12099">
        <v>0</v>
      </c>
      <c r="G12099">
        <v>0</v>
      </c>
      <c r="H12099">
        <v>0</v>
      </c>
      <c r="I12099" t="s">
        <v>149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</row>
    <row r="12100" spans="1:25" x14ac:dyDescent="0.3">
      <c r="A12100" s="2">
        <v>45987</v>
      </c>
      <c r="B12100" t="s">
        <v>46</v>
      </c>
      <c r="C12100">
        <v>403</v>
      </c>
      <c r="D12100">
        <v>3</v>
      </c>
      <c r="E12100">
        <v>1.92</v>
      </c>
      <c r="F12100">
        <v>0.74399999999999999</v>
      </c>
      <c r="G12100">
        <v>5.76</v>
      </c>
      <c r="H12100">
        <v>5.76</v>
      </c>
      <c r="I12100" t="s">
        <v>149</v>
      </c>
      <c r="J12100">
        <v>2</v>
      </c>
      <c r="K12100">
        <v>2</v>
      </c>
      <c r="L12100">
        <v>2</v>
      </c>
      <c r="M12100">
        <v>2</v>
      </c>
      <c r="N12100">
        <v>2</v>
      </c>
      <c r="O12100">
        <v>2</v>
      </c>
      <c r="P12100">
        <v>2</v>
      </c>
      <c r="Q12100">
        <v>2</v>
      </c>
      <c r="R12100">
        <v>61.76</v>
      </c>
      <c r="S12100">
        <v>61.76</v>
      </c>
      <c r="T12100">
        <v>61.76</v>
      </c>
      <c r="U12100">
        <v>61.76</v>
      </c>
      <c r="V12100">
        <v>9.3264248700000003</v>
      </c>
      <c r="W12100">
        <v>9.3264248700000003</v>
      </c>
      <c r="X12100">
        <v>10.722222220000001</v>
      </c>
      <c r="Y12100">
        <v>10.722222220000001</v>
      </c>
    </row>
    <row r="12101" spans="1:25" x14ac:dyDescent="0.3">
      <c r="A12101" s="2">
        <v>45987</v>
      </c>
      <c r="B12101" t="s">
        <v>38</v>
      </c>
      <c r="C12101">
        <v>271</v>
      </c>
      <c r="D12101">
        <v>3</v>
      </c>
      <c r="E12101">
        <v>0.65</v>
      </c>
      <c r="F12101">
        <v>1.107</v>
      </c>
      <c r="G12101">
        <v>1.95</v>
      </c>
      <c r="H12101">
        <v>1.95</v>
      </c>
      <c r="I12101" t="s">
        <v>149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X12101">
        <v>0</v>
      </c>
      <c r="Y12101">
        <v>0</v>
      </c>
    </row>
    <row r="12102" spans="1:25" x14ac:dyDescent="0.3">
      <c r="A12102" s="2">
        <v>45987</v>
      </c>
      <c r="B12102" t="s">
        <v>46</v>
      </c>
      <c r="C12102">
        <v>758</v>
      </c>
      <c r="D12102">
        <v>3</v>
      </c>
      <c r="E12102">
        <v>1.5</v>
      </c>
      <c r="F12102">
        <v>0.39600000000000002</v>
      </c>
      <c r="G12102">
        <v>4.5</v>
      </c>
      <c r="H12102">
        <v>4.5</v>
      </c>
      <c r="I12102" t="s">
        <v>149</v>
      </c>
      <c r="J12102">
        <v>1</v>
      </c>
      <c r="K12102">
        <v>1</v>
      </c>
      <c r="L12102">
        <v>1</v>
      </c>
      <c r="M12102">
        <v>1</v>
      </c>
      <c r="N12102">
        <v>1</v>
      </c>
      <c r="O12102">
        <v>1</v>
      </c>
      <c r="P12102">
        <v>1</v>
      </c>
      <c r="Q12102">
        <v>1</v>
      </c>
      <c r="R12102">
        <v>30.88</v>
      </c>
      <c r="S12102">
        <v>30.88</v>
      </c>
      <c r="T12102">
        <v>30.88</v>
      </c>
      <c r="U12102">
        <v>30.88</v>
      </c>
      <c r="V12102">
        <v>14.57253886</v>
      </c>
      <c r="W12102">
        <v>14.57253886</v>
      </c>
      <c r="X12102">
        <v>6.8622222219999998</v>
      </c>
      <c r="Y12102">
        <v>6.8622222219999998</v>
      </c>
    </row>
    <row r="12103" spans="1:25" x14ac:dyDescent="0.3">
      <c r="A12103" s="2">
        <v>45987</v>
      </c>
      <c r="B12103" t="s">
        <v>38</v>
      </c>
      <c r="C12103">
        <v>2303</v>
      </c>
      <c r="D12103">
        <v>8</v>
      </c>
      <c r="E12103">
        <v>0.81399999999999995</v>
      </c>
      <c r="F12103">
        <v>0.34699999999999998</v>
      </c>
      <c r="G12103">
        <v>6.51</v>
      </c>
      <c r="H12103">
        <v>6.51</v>
      </c>
      <c r="I12103" t="s">
        <v>149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X12103">
        <v>0</v>
      </c>
      <c r="Y12103">
        <v>0</v>
      </c>
    </row>
    <row r="12104" spans="1:25" x14ac:dyDescent="0.3">
      <c r="A12104" s="2">
        <v>45987</v>
      </c>
      <c r="B12104" t="s">
        <v>86</v>
      </c>
      <c r="C12104">
        <v>256</v>
      </c>
      <c r="D12104">
        <v>0</v>
      </c>
      <c r="F12104">
        <v>0</v>
      </c>
      <c r="G12104">
        <v>0</v>
      </c>
      <c r="H12104">
        <v>0</v>
      </c>
      <c r="I12104" t="s">
        <v>149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</row>
    <row r="12105" spans="1:25" x14ac:dyDescent="0.3">
      <c r="A12105" s="2">
        <v>45987</v>
      </c>
      <c r="B12105" t="s">
        <v>32</v>
      </c>
      <c r="C12105">
        <v>41</v>
      </c>
      <c r="D12105">
        <v>0</v>
      </c>
      <c r="F12105">
        <v>0</v>
      </c>
      <c r="G12105">
        <v>0</v>
      </c>
      <c r="H12105">
        <v>0</v>
      </c>
      <c r="I12105" t="s">
        <v>149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</row>
    <row r="12106" spans="1:25" x14ac:dyDescent="0.3">
      <c r="A12106" s="2">
        <v>45987</v>
      </c>
      <c r="B12106" t="s">
        <v>38</v>
      </c>
      <c r="C12106">
        <v>318</v>
      </c>
      <c r="D12106">
        <v>1</v>
      </c>
      <c r="E12106">
        <v>0.79</v>
      </c>
      <c r="F12106">
        <v>0.314</v>
      </c>
      <c r="G12106">
        <v>0.79</v>
      </c>
      <c r="H12106">
        <v>0.79</v>
      </c>
      <c r="I12106" t="s">
        <v>149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X12106">
        <v>0</v>
      </c>
      <c r="Y12106">
        <v>0</v>
      </c>
    </row>
    <row r="12107" spans="1:25" x14ac:dyDescent="0.3">
      <c r="A12107" s="2">
        <v>45987</v>
      </c>
      <c r="B12107" t="s">
        <v>86</v>
      </c>
      <c r="C12107">
        <v>109</v>
      </c>
      <c r="D12107">
        <v>3</v>
      </c>
      <c r="E12107">
        <v>1.27</v>
      </c>
      <c r="F12107">
        <v>2.7519999999999998</v>
      </c>
      <c r="G12107">
        <v>3.81</v>
      </c>
      <c r="H12107">
        <v>3.81</v>
      </c>
      <c r="I12107" t="s">
        <v>149</v>
      </c>
      <c r="J12107">
        <v>1</v>
      </c>
      <c r="K12107">
        <v>1</v>
      </c>
      <c r="L12107">
        <v>1</v>
      </c>
      <c r="M12107">
        <v>1</v>
      </c>
      <c r="N12107">
        <v>1</v>
      </c>
      <c r="O12107">
        <v>1</v>
      </c>
      <c r="P12107">
        <v>1</v>
      </c>
      <c r="Q12107">
        <v>1</v>
      </c>
      <c r="R12107">
        <v>29.49</v>
      </c>
      <c r="S12107">
        <v>29.49</v>
      </c>
      <c r="T12107">
        <v>29.49</v>
      </c>
      <c r="U12107">
        <v>29.49</v>
      </c>
      <c r="V12107">
        <v>12.919633770000001</v>
      </c>
      <c r="W12107">
        <v>12.919633770000001</v>
      </c>
      <c r="X12107">
        <v>7.7401574799999997</v>
      </c>
      <c r="Y12107">
        <v>7.7401574799999997</v>
      </c>
    </row>
    <row r="12108" spans="1:25" x14ac:dyDescent="0.3">
      <c r="A12108" s="2">
        <v>45987</v>
      </c>
      <c r="B12108" t="s">
        <v>32</v>
      </c>
      <c r="C12108">
        <v>15</v>
      </c>
      <c r="D12108">
        <v>2</v>
      </c>
      <c r="E12108">
        <v>0.81</v>
      </c>
      <c r="F12108">
        <v>13.333</v>
      </c>
      <c r="G12108">
        <v>1.62</v>
      </c>
      <c r="H12108">
        <v>1.62</v>
      </c>
      <c r="I12108" t="s">
        <v>149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X12108">
        <v>0</v>
      </c>
      <c r="Y12108">
        <v>0</v>
      </c>
    </row>
    <row r="12109" spans="1:25" x14ac:dyDescent="0.3">
      <c r="A12109" s="2">
        <v>45987</v>
      </c>
      <c r="B12109" t="s">
        <v>46</v>
      </c>
      <c r="C12109">
        <v>208</v>
      </c>
      <c r="D12109">
        <v>2</v>
      </c>
      <c r="E12109">
        <v>1.32</v>
      </c>
      <c r="F12109">
        <v>0.96199999999999997</v>
      </c>
      <c r="G12109">
        <v>2.64</v>
      </c>
      <c r="H12109">
        <v>2.64</v>
      </c>
      <c r="I12109" t="s">
        <v>149</v>
      </c>
      <c r="J12109">
        <v>1</v>
      </c>
      <c r="K12109">
        <v>1</v>
      </c>
      <c r="L12109">
        <v>1</v>
      </c>
      <c r="M12109">
        <v>1</v>
      </c>
      <c r="N12109">
        <v>3</v>
      </c>
      <c r="O12109">
        <v>3</v>
      </c>
      <c r="P12109">
        <v>3</v>
      </c>
      <c r="Q12109">
        <v>3</v>
      </c>
      <c r="R12109">
        <v>92.64</v>
      </c>
      <c r="S12109">
        <v>92.64</v>
      </c>
      <c r="T12109">
        <v>92.64</v>
      </c>
      <c r="U12109">
        <v>92.64</v>
      </c>
      <c r="V12109">
        <v>2.8497409330000001</v>
      </c>
      <c r="W12109">
        <v>2.8497409330000001</v>
      </c>
      <c r="X12109">
        <v>35.090909089999997</v>
      </c>
      <c r="Y12109">
        <v>35.090909089999997</v>
      </c>
    </row>
    <row r="12110" spans="1:25" x14ac:dyDescent="0.3">
      <c r="A12110" s="2">
        <v>45987</v>
      </c>
      <c r="B12110" t="s">
        <v>86</v>
      </c>
      <c r="C12110">
        <v>374</v>
      </c>
      <c r="D12110">
        <v>0</v>
      </c>
      <c r="F12110">
        <v>0</v>
      </c>
      <c r="G12110">
        <v>0</v>
      </c>
      <c r="H12110">
        <v>0</v>
      </c>
      <c r="I12110" t="s">
        <v>149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</row>
    <row r="12111" spans="1:25" x14ac:dyDescent="0.3">
      <c r="A12111" s="2">
        <v>45987</v>
      </c>
      <c r="B12111" t="s">
        <v>46</v>
      </c>
      <c r="C12111">
        <v>236</v>
      </c>
      <c r="D12111">
        <v>0</v>
      </c>
      <c r="F12111">
        <v>0</v>
      </c>
      <c r="G12111">
        <v>0</v>
      </c>
      <c r="H12111">
        <v>0</v>
      </c>
      <c r="I12111" t="s">
        <v>149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</row>
    <row r="12112" spans="1:25" x14ac:dyDescent="0.3">
      <c r="A12112" s="2">
        <v>45987</v>
      </c>
      <c r="B12112" t="s">
        <v>32</v>
      </c>
      <c r="C12112">
        <v>81</v>
      </c>
      <c r="D12112">
        <v>0</v>
      </c>
      <c r="F12112">
        <v>0</v>
      </c>
      <c r="G12112">
        <v>0</v>
      </c>
      <c r="H12112">
        <v>0</v>
      </c>
      <c r="I12112" t="s">
        <v>149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</row>
    <row r="12113" spans="1:25" x14ac:dyDescent="0.3">
      <c r="A12113" s="2">
        <v>45987</v>
      </c>
      <c r="B12113" t="s">
        <v>38</v>
      </c>
      <c r="C12113">
        <v>606</v>
      </c>
      <c r="D12113">
        <v>6</v>
      </c>
      <c r="E12113">
        <v>0.253</v>
      </c>
      <c r="F12113">
        <v>0.99</v>
      </c>
      <c r="G12113">
        <v>1.52</v>
      </c>
      <c r="H12113">
        <v>1.52</v>
      </c>
      <c r="I12113" t="s">
        <v>149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X12113">
        <v>0</v>
      </c>
      <c r="Y12113">
        <v>0</v>
      </c>
    </row>
    <row r="12114" spans="1:25" x14ac:dyDescent="0.3">
      <c r="A12114" s="2">
        <v>45987</v>
      </c>
      <c r="B12114" t="s">
        <v>40</v>
      </c>
      <c r="C12114">
        <v>102</v>
      </c>
      <c r="D12114">
        <v>0</v>
      </c>
      <c r="F12114">
        <v>0</v>
      </c>
      <c r="G12114">
        <v>0</v>
      </c>
      <c r="H12114">
        <v>0</v>
      </c>
      <c r="I12114" t="s">
        <v>149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</row>
    <row r="12115" spans="1:25" x14ac:dyDescent="0.3">
      <c r="A12115" s="2">
        <v>45987</v>
      </c>
      <c r="B12115" t="s">
        <v>76</v>
      </c>
      <c r="C12115">
        <v>398</v>
      </c>
      <c r="D12115">
        <v>0</v>
      </c>
      <c r="F12115">
        <v>0</v>
      </c>
      <c r="G12115">
        <v>0</v>
      </c>
      <c r="H12115">
        <v>0</v>
      </c>
      <c r="I12115" t="s">
        <v>149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</row>
    <row r="12116" spans="1:25" x14ac:dyDescent="0.3">
      <c r="A12116" s="2">
        <v>45987</v>
      </c>
      <c r="B12116" t="s">
        <v>92</v>
      </c>
      <c r="C12116">
        <v>65</v>
      </c>
      <c r="D12116">
        <v>0</v>
      </c>
      <c r="F12116">
        <v>0</v>
      </c>
      <c r="G12116">
        <v>0</v>
      </c>
      <c r="H12116">
        <v>0</v>
      </c>
      <c r="I12116" t="s">
        <v>149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</row>
    <row r="12117" spans="1:25" x14ac:dyDescent="0.3">
      <c r="A12117" s="2">
        <v>45987</v>
      </c>
      <c r="B12117" t="s">
        <v>68</v>
      </c>
      <c r="C12117">
        <v>291</v>
      </c>
      <c r="D12117">
        <v>1</v>
      </c>
      <c r="E12117">
        <v>5.8</v>
      </c>
      <c r="F12117">
        <v>0.34399999999999997</v>
      </c>
      <c r="G12117">
        <v>5.8</v>
      </c>
      <c r="H12117">
        <v>5.8</v>
      </c>
      <c r="I12117" t="s">
        <v>149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X12117">
        <v>0</v>
      </c>
      <c r="Y12117">
        <v>0</v>
      </c>
    </row>
    <row r="12118" spans="1:25" x14ac:dyDescent="0.3">
      <c r="A12118" s="2">
        <v>45987</v>
      </c>
      <c r="B12118" t="s">
        <v>70</v>
      </c>
      <c r="C12118">
        <v>496</v>
      </c>
      <c r="D12118">
        <v>2</v>
      </c>
      <c r="E12118">
        <v>6.58</v>
      </c>
      <c r="F12118">
        <v>0.40300000000000002</v>
      </c>
      <c r="G12118">
        <v>13.16</v>
      </c>
      <c r="H12118">
        <v>13.16</v>
      </c>
      <c r="I12118" t="s">
        <v>149</v>
      </c>
      <c r="J12118">
        <v>1</v>
      </c>
      <c r="K12118">
        <v>1</v>
      </c>
      <c r="L12118">
        <v>1</v>
      </c>
      <c r="M12118">
        <v>1</v>
      </c>
      <c r="N12118">
        <v>1</v>
      </c>
      <c r="O12118">
        <v>1</v>
      </c>
      <c r="P12118">
        <v>1</v>
      </c>
      <c r="Q12118">
        <v>1</v>
      </c>
      <c r="R12118">
        <v>12.49</v>
      </c>
      <c r="S12118">
        <v>12.49</v>
      </c>
      <c r="T12118">
        <v>12.49</v>
      </c>
      <c r="U12118">
        <v>12.49</v>
      </c>
      <c r="V12118">
        <v>105.3642914</v>
      </c>
      <c r="W12118">
        <v>105.3642914</v>
      </c>
      <c r="X12118">
        <v>0.94908814590000001</v>
      </c>
      <c r="Y12118">
        <v>0.94908814590000001</v>
      </c>
    </row>
    <row r="12119" spans="1:25" x14ac:dyDescent="0.3">
      <c r="A12119" s="2">
        <v>45987</v>
      </c>
      <c r="B12119" t="s">
        <v>78</v>
      </c>
      <c r="C12119">
        <v>134</v>
      </c>
      <c r="D12119">
        <v>0</v>
      </c>
      <c r="F12119">
        <v>0</v>
      </c>
      <c r="G12119">
        <v>0</v>
      </c>
      <c r="H12119">
        <v>0</v>
      </c>
      <c r="I12119" t="s">
        <v>149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</row>
    <row r="12120" spans="1:25" x14ac:dyDescent="0.3">
      <c r="A12120" s="2">
        <v>45987</v>
      </c>
      <c r="B12120" t="s">
        <v>74</v>
      </c>
      <c r="C12120">
        <v>67</v>
      </c>
      <c r="D12120">
        <v>0</v>
      </c>
      <c r="F12120">
        <v>0</v>
      </c>
      <c r="G12120">
        <v>0</v>
      </c>
      <c r="H12120">
        <v>0</v>
      </c>
      <c r="I12120" t="s">
        <v>149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</row>
    <row r="12121" spans="1:25" x14ac:dyDescent="0.3">
      <c r="A12121" s="2">
        <v>45987</v>
      </c>
      <c r="B12121" t="s">
        <v>64</v>
      </c>
      <c r="C12121">
        <v>417</v>
      </c>
      <c r="D12121">
        <v>0</v>
      </c>
      <c r="F12121">
        <v>0</v>
      </c>
      <c r="G12121">
        <v>0</v>
      </c>
      <c r="H12121">
        <v>0</v>
      </c>
      <c r="I12121" t="s">
        <v>149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</row>
    <row r="12122" spans="1:25" x14ac:dyDescent="0.3">
      <c r="A12122" s="2">
        <v>45987</v>
      </c>
      <c r="B12122" t="s">
        <v>86</v>
      </c>
      <c r="C12122">
        <v>84</v>
      </c>
      <c r="D12122">
        <v>0</v>
      </c>
      <c r="F12122">
        <v>0</v>
      </c>
      <c r="G12122">
        <v>0</v>
      </c>
      <c r="H12122">
        <v>0</v>
      </c>
      <c r="I12122" t="s">
        <v>149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</row>
    <row r="12123" spans="1:25" x14ac:dyDescent="0.3">
      <c r="A12123" s="2">
        <v>45987</v>
      </c>
      <c r="B12123" t="s">
        <v>86</v>
      </c>
      <c r="C12123">
        <v>45</v>
      </c>
      <c r="D12123">
        <v>0</v>
      </c>
      <c r="F12123">
        <v>0</v>
      </c>
      <c r="G12123">
        <v>0</v>
      </c>
      <c r="H12123">
        <v>0</v>
      </c>
      <c r="I12123" t="s">
        <v>149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</row>
    <row r="12124" spans="1:25" x14ac:dyDescent="0.3">
      <c r="A12124" s="2">
        <v>45987</v>
      </c>
      <c r="B12124" t="s">
        <v>66</v>
      </c>
      <c r="C12124">
        <v>51</v>
      </c>
      <c r="D12124">
        <v>1</v>
      </c>
      <c r="E12124">
        <v>2.61</v>
      </c>
      <c r="F12124">
        <v>1.9610000000000001</v>
      </c>
      <c r="G12124">
        <v>2.61</v>
      </c>
      <c r="H12124">
        <v>2.61</v>
      </c>
      <c r="I12124" t="s">
        <v>149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X12124">
        <v>0</v>
      </c>
      <c r="Y12124">
        <v>0</v>
      </c>
    </row>
    <row r="12125" spans="1:25" x14ac:dyDescent="0.3">
      <c r="A12125" s="2">
        <v>45987</v>
      </c>
      <c r="B12125" t="s">
        <v>98</v>
      </c>
      <c r="C12125">
        <v>115</v>
      </c>
      <c r="D12125">
        <v>0</v>
      </c>
      <c r="F12125">
        <v>0</v>
      </c>
      <c r="G12125">
        <v>0</v>
      </c>
      <c r="H12125">
        <v>0</v>
      </c>
      <c r="I12125" t="s">
        <v>149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</row>
    <row r="12126" spans="1:25" x14ac:dyDescent="0.3">
      <c r="A12126" s="2">
        <v>45987</v>
      </c>
      <c r="B12126" t="s">
        <v>58</v>
      </c>
      <c r="C12126">
        <v>361</v>
      </c>
      <c r="D12126">
        <v>4</v>
      </c>
      <c r="E12126">
        <v>4.1029999999999998</v>
      </c>
      <c r="F12126">
        <v>1.1080000000000001</v>
      </c>
      <c r="G12126">
        <v>16.41</v>
      </c>
      <c r="H12126">
        <v>16.41</v>
      </c>
      <c r="I12126" t="s">
        <v>149</v>
      </c>
      <c r="J12126">
        <v>1</v>
      </c>
      <c r="K12126">
        <v>1</v>
      </c>
      <c r="L12126">
        <v>1</v>
      </c>
      <c r="M12126">
        <v>1</v>
      </c>
      <c r="N12126">
        <v>2</v>
      </c>
      <c r="O12126">
        <v>2</v>
      </c>
      <c r="P12126">
        <v>2</v>
      </c>
      <c r="Q12126">
        <v>2</v>
      </c>
      <c r="R12126">
        <v>65.8</v>
      </c>
      <c r="S12126">
        <v>65.8</v>
      </c>
      <c r="T12126">
        <v>65.8</v>
      </c>
      <c r="U12126">
        <v>65.8</v>
      </c>
      <c r="V12126">
        <v>24.939209730000002</v>
      </c>
      <c r="W12126">
        <v>24.939209730000002</v>
      </c>
      <c r="X12126">
        <v>4.0097501519999996</v>
      </c>
      <c r="Y12126">
        <v>4.0097501519999996</v>
      </c>
    </row>
    <row r="12127" spans="1:25" x14ac:dyDescent="0.3">
      <c r="A12127" s="2">
        <v>45988</v>
      </c>
      <c r="B12127" t="s">
        <v>44</v>
      </c>
      <c r="C12127">
        <v>470</v>
      </c>
      <c r="D12127">
        <v>9</v>
      </c>
      <c r="E12127">
        <v>1.381</v>
      </c>
      <c r="F12127">
        <v>1.915</v>
      </c>
      <c r="G12127">
        <v>12.43</v>
      </c>
      <c r="H12127">
        <v>12.43</v>
      </c>
      <c r="I12127" t="s">
        <v>149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X12127">
        <v>0</v>
      </c>
      <c r="Y12127">
        <v>0</v>
      </c>
    </row>
    <row r="12128" spans="1:25" x14ac:dyDescent="0.3">
      <c r="A12128" s="2">
        <v>45988</v>
      </c>
      <c r="B12128" t="s">
        <v>42</v>
      </c>
      <c r="C12128">
        <v>1096</v>
      </c>
      <c r="D12128">
        <v>10</v>
      </c>
      <c r="E12128">
        <v>2.0289999999999999</v>
      </c>
      <c r="F12128">
        <v>0.91200000000000003</v>
      </c>
      <c r="G12128">
        <v>20.29</v>
      </c>
      <c r="H12128">
        <v>20.29</v>
      </c>
      <c r="I12128" t="s">
        <v>149</v>
      </c>
      <c r="J12128">
        <v>1</v>
      </c>
      <c r="K12128">
        <v>1</v>
      </c>
      <c r="L12128">
        <v>1</v>
      </c>
      <c r="M12128">
        <v>1</v>
      </c>
      <c r="N12128">
        <v>1</v>
      </c>
      <c r="O12128">
        <v>1</v>
      </c>
      <c r="P12128">
        <v>1</v>
      </c>
      <c r="Q12128">
        <v>1</v>
      </c>
      <c r="R12128">
        <v>42.49</v>
      </c>
      <c r="S12128">
        <v>42.49</v>
      </c>
      <c r="T12128">
        <v>42.49</v>
      </c>
      <c r="U12128">
        <v>42.49</v>
      </c>
      <c r="V12128">
        <v>47.752412329999999</v>
      </c>
      <c r="W12128">
        <v>47.752412329999999</v>
      </c>
      <c r="X12128">
        <v>2.094135042</v>
      </c>
      <c r="Y12128">
        <v>2.094135042</v>
      </c>
    </row>
    <row r="12129" spans="1:25" x14ac:dyDescent="0.3">
      <c r="A12129" s="2">
        <v>45988</v>
      </c>
      <c r="B12129" t="s">
        <v>40</v>
      </c>
      <c r="C12129">
        <v>846</v>
      </c>
      <c r="D12129">
        <v>7</v>
      </c>
      <c r="E12129">
        <v>2.9209999999999998</v>
      </c>
      <c r="F12129">
        <v>0.82699999999999996</v>
      </c>
      <c r="G12129">
        <v>20.45</v>
      </c>
      <c r="H12129">
        <v>20.45</v>
      </c>
      <c r="I12129" t="s">
        <v>149</v>
      </c>
      <c r="J12129">
        <v>6</v>
      </c>
      <c r="K12129">
        <v>6</v>
      </c>
      <c r="L12129">
        <v>6</v>
      </c>
      <c r="M12129">
        <v>6</v>
      </c>
      <c r="N12129">
        <v>6</v>
      </c>
      <c r="O12129">
        <v>6</v>
      </c>
      <c r="P12129">
        <v>6</v>
      </c>
      <c r="Q12129">
        <v>6</v>
      </c>
      <c r="R12129">
        <v>170.09</v>
      </c>
      <c r="S12129">
        <v>170.09</v>
      </c>
      <c r="T12129">
        <v>170.09</v>
      </c>
      <c r="U12129">
        <v>170.09</v>
      </c>
      <c r="V12129">
        <v>12.023046620000001</v>
      </c>
      <c r="W12129">
        <v>12.023046620000001</v>
      </c>
      <c r="X12129">
        <v>8.3173594130000001</v>
      </c>
      <c r="Y12129">
        <v>8.3173594130000001</v>
      </c>
    </row>
    <row r="12130" spans="1:25" x14ac:dyDescent="0.3">
      <c r="A12130" s="2">
        <v>45988</v>
      </c>
      <c r="B12130" t="s">
        <v>46</v>
      </c>
      <c r="C12130">
        <v>1055</v>
      </c>
      <c r="D12130">
        <v>5</v>
      </c>
      <c r="E12130">
        <v>3.8239999999999998</v>
      </c>
      <c r="F12130">
        <v>0.47399999999999998</v>
      </c>
      <c r="G12130">
        <v>19.12</v>
      </c>
      <c r="H12130">
        <v>19.12</v>
      </c>
      <c r="I12130" t="s">
        <v>149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X12130">
        <v>0</v>
      </c>
      <c r="Y12130">
        <v>0</v>
      </c>
    </row>
    <row r="12131" spans="1:25" x14ac:dyDescent="0.3">
      <c r="A12131" s="2">
        <v>45988</v>
      </c>
      <c r="B12131" t="s">
        <v>62</v>
      </c>
      <c r="C12131">
        <v>308</v>
      </c>
      <c r="D12131">
        <v>2</v>
      </c>
      <c r="E12131">
        <v>4.6500000000000004</v>
      </c>
      <c r="F12131">
        <v>0.64900000000000002</v>
      </c>
      <c r="G12131">
        <v>9.3000000000000007</v>
      </c>
      <c r="H12131">
        <v>9.3000000000000007</v>
      </c>
      <c r="I12131" t="s">
        <v>149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X12131">
        <v>0</v>
      </c>
      <c r="Y12131">
        <v>0</v>
      </c>
    </row>
    <row r="12132" spans="1:25" x14ac:dyDescent="0.3">
      <c r="A12132" s="2">
        <v>45988</v>
      </c>
      <c r="B12132" t="s">
        <v>38</v>
      </c>
      <c r="C12132">
        <v>259</v>
      </c>
      <c r="D12132">
        <v>2</v>
      </c>
      <c r="E12132">
        <v>2.92</v>
      </c>
      <c r="F12132">
        <v>0.77200000000000002</v>
      </c>
      <c r="G12132">
        <v>5.84</v>
      </c>
      <c r="H12132">
        <v>5.84</v>
      </c>
      <c r="I12132" t="s">
        <v>149</v>
      </c>
      <c r="J12132">
        <v>0</v>
      </c>
      <c r="K12132">
        <v>1</v>
      </c>
      <c r="L12132">
        <v>1</v>
      </c>
      <c r="M12132">
        <v>1</v>
      </c>
      <c r="N12132">
        <v>0</v>
      </c>
      <c r="O12132">
        <v>1</v>
      </c>
      <c r="P12132">
        <v>1</v>
      </c>
      <c r="Q12132">
        <v>1</v>
      </c>
      <c r="R12132">
        <v>0</v>
      </c>
      <c r="S12132">
        <v>24.88</v>
      </c>
      <c r="T12132">
        <v>24.88</v>
      </c>
      <c r="U12132">
        <v>24.88</v>
      </c>
      <c r="V12132">
        <v>23.472668809999998</v>
      </c>
      <c r="W12132">
        <v>23.472668809999998</v>
      </c>
      <c r="X12132">
        <v>4.2602739730000003</v>
      </c>
      <c r="Y12132">
        <v>4.2602739730000003</v>
      </c>
    </row>
    <row r="12133" spans="1:25" x14ac:dyDescent="0.3">
      <c r="A12133" s="2">
        <v>45988</v>
      </c>
      <c r="B12133" t="s">
        <v>84</v>
      </c>
      <c r="C12133">
        <v>1311</v>
      </c>
      <c r="D12133">
        <v>10</v>
      </c>
      <c r="E12133">
        <v>2.6459999999999999</v>
      </c>
      <c r="F12133">
        <v>0.76300000000000001</v>
      </c>
      <c r="G12133">
        <v>26.46</v>
      </c>
      <c r="H12133">
        <v>26.46</v>
      </c>
      <c r="I12133" t="s">
        <v>149</v>
      </c>
      <c r="J12133">
        <v>0</v>
      </c>
      <c r="K12133">
        <v>1</v>
      </c>
      <c r="L12133">
        <v>1</v>
      </c>
      <c r="M12133">
        <v>1</v>
      </c>
      <c r="N12133">
        <v>0</v>
      </c>
      <c r="O12133">
        <v>1</v>
      </c>
      <c r="P12133">
        <v>1</v>
      </c>
      <c r="Q12133">
        <v>1</v>
      </c>
      <c r="R12133">
        <v>0</v>
      </c>
      <c r="S12133">
        <v>34.49</v>
      </c>
      <c r="T12133">
        <v>34.49</v>
      </c>
      <c r="U12133">
        <v>34.49</v>
      </c>
      <c r="V12133">
        <v>76.717889240000005</v>
      </c>
      <c r="W12133">
        <v>76.717889240000005</v>
      </c>
      <c r="X12133">
        <v>1.303476946</v>
      </c>
      <c r="Y12133">
        <v>1.303476946</v>
      </c>
    </row>
    <row r="12134" spans="1:25" x14ac:dyDescent="0.3">
      <c r="A12134" s="2">
        <v>45988</v>
      </c>
      <c r="B12134" t="s">
        <v>56</v>
      </c>
      <c r="C12134">
        <v>210</v>
      </c>
      <c r="D12134">
        <v>2</v>
      </c>
      <c r="E12134">
        <v>1.96</v>
      </c>
      <c r="F12134">
        <v>0.95199999999999996</v>
      </c>
      <c r="G12134">
        <v>3.92</v>
      </c>
      <c r="H12134">
        <v>3.92</v>
      </c>
      <c r="I12134" t="s">
        <v>149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X12134">
        <v>0</v>
      </c>
      <c r="Y12134">
        <v>0</v>
      </c>
    </row>
    <row r="12135" spans="1:25" x14ac:dyDescent="0.3">
      <c r="A12135" s="2">
        <v>45988</v>
      </c>
      <c r="B12135" t="s">
        <v>50</v>
      </c>
      <c r="C12135">
        <v>569</v>
      </c>
      <c r="D12135">
        <v>2</v>
      </c>
      <c r="E12135">
        <v>2.1800000000000002</v>
      </c>
      <c r="F12135">
        <v>0.35099999999999998</v>
      </c>
      <c r="G12135">
        <v>4.3600000000000003</v>
      </c>
      <c r="H12135">
        <v>4.3600000000000003</v>
      </c>
      <c r="I12135" t="s">
        <v>149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X12135">
        <v>0</v>
      </c>
      <c r="Y12135">
        <v>0</v>
      </c>
    </row>
    <row r="12136" spans="1:25" x14ac:dyDescent="0.3">
      <c r="A12136" s="2">
        <v>45988</v>
      </c>
      <c r="B12136" t="s">
        <v>60</v>
      </c>
      <c r="C12136">
        <v>245</v>
      </c>
      <c r="D12136">
        <v>3</v>
      </c>
      <c r="E12136">
        <v>1.853</v>
      </c>
      <c r="F12136">
        <v>1.224</v>
      </c>
      <c r="G12136">
        <v>5.56</v>
      </c>
      <c r="H12136">
        <v>5.56</v>
      </c>
      <c r="I12136" t="s">
        <v>149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X12136">
        <v>0</v>
      </c>
      <c r="Y12136">
        <v>0</v>
      </c>
    </row>
    <row r="12137" spans="1:25" x14ac:dyDescent="0.3">
      <c r="A12137" s="2">
        <v>45988</v>
      </c>
      <c r="B12137" t="s">
        <v>86</v>
      </c>
      <c r="C12137">
        <v>248</v>
      </c>
      <c r="D12137">
        <v>1</v>
      </c>
      <c r="E12137">
        <v>2.83</v>
      </c>
      <c r="F12137">
        <v>0.40300000000000002</v>
      </c>
      <c r="G12137">
        <v>2.83</v>
      </c>
      <c r="H12137">
        <v>2.83</v>
      </c>
      <c r="I12137" t="s">
        <v>149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X12137">
        <v>0</v>
      </c>
      <c r="Y12137">
        <v>0</v>
      </c>
    </row>
    <row r="12138" spans="1:25" x14ac:dyDescent="0.3">
      <c r="A12138" s="2">
        <v>45988</v>
      </c>
      <c r="B12138" t="s">
        <v>36</v>
      </c>
      <c r="C12138">
        <v>435</v>
      </c>
      <c r="D12138">
        <v>4</v>
      </c>
      <c r="E12138">
        <v>1.635</v>
      </c>
      <c r="F12138">
        <v>0.92</v>
      </c>
      <c r="G12138">
        <v>6.54</v>
      </c>
      <c r="H12138">
        <v>6.54</v>
      </c>
      <c r="I12138" t="s">
        <v>149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X12138">
        <v>0</v>
      </c>
      <c r="Y12138">
        <v>0</v>
      </c>
    </row>
    <row r="12139" spans="1:25" x14ac:dyDescent="0.3">
      <c r="A12139" s="2">
        <v>45988</v>
      </c>
      <c r="B12139" t="s">
        <v>62</v>
      </c>
      <c r="C12139">
        <v>1552</v>
      </c>
      <c r="D12139">
        <v>7</v>
      </c>
      <c r="E12139">
        <v>4.2489999999999997</v>
      </c>
      <c r="F12139">
        <v>0.45100000000000001</v>
      </c>
      <c r="G12139">
        <v>29.74</v>
      </c>
      <c r="H12139">
        <v>29.74</v>
      </c>
      <c r="I12139" t="s">
        <v>149</v>
      </c>
      <c r="J12139">
        <v>1</v>
      </c>
      <c r="K12139">
        <v>1</v>
      </c>
      <c r="L12139">
        <v>1</v>
      </c>
      <c r="M12139">
        <v>1</v>
      </c>
      <c r="N12139">
        <v>1</v>
      </c>
      <c r="O12139">
        <v>1</v>
      </c>
      <c r="P12139">
        <v>1</v>
      </c>
      <c r="Q12139">
        <v>1</v>
      </c>
      <c r="R12139">
        <v>36.49</v>
      </c>
      <c r="S12139">
        <v>36.49</v>
      </c>
      <c r="T12139">
        <v>36.49</v>
      </c>
      <c r="U12139">
        <v>36.49</v>
      </c>
      <c r="V12139">
        <v>81.501781309999998</v>
      </c>
      <c r="W12139">
        <v>81.501781309999998</v>
      </c>
      <c r="X12139">
        <v>1.2269670479999999</v>
      </c>
      <c r="Y12139">
        <v>1.2269670479999999</v>
      </c>
    </row>
    <row r="12140" spans="1:25" x14ac:dyDescent="0.3">
      <c r="A12140" s="2">
        <v>45988</v>
      </c>
      <c r="B12140" t="s">
        <v>64</v>
      </c>
      <c r="C12140">
        <v>464</v>
      </c>
      <c r="D12140">
        <v>1</v>
      </c>
      <c r="E12140">
        <v>3.76</v>
      </c>
      <c r="F12140">
        <v>0.216</v>
      </c>
      <c r="G12140">
        <v>3.76</v>
      </c>
      <c r="H12140">
        <v>3.76</v>
      </c>
      <c r="I12140" t="s">
        <v>149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X12140">
        <v>0</v>
      </c>
      <c r="Y12140">
        <v>0</v>
      </c>
    </row>
    <row r="12141" spans="1:25" x14ac:dyDescent="0.3">
      <c r="A12141" s="2">
        <v>45988</v>
      </c>
      <c r="B12141" t="s">
        <v>66</v>
      </c>
      <c r="C12141">
        <v>345</v>
      </c>
      <c r="D12141">
        <v>1</v>
      </c>
      <c r="E12141">
        <v>6.02</v>
      </c>
      <c r="F12141">
        <v>0.28999999999999998</v>
      </c>
      <c r="G12141">
        <v>6.02</v>
      </c>
      <c r="H12141">
        <v>6.02</v>
      </c>
      <c r="I12141" t="s">
        <v>149</v>
      </c>
      <c r="J12141">
        <v>1</v>
      </c>
      <c r="K12141">
        <v>1</v>
      </c>
      <c r="L12141">
        <v>1</v>
      </c>
      <c r="M12141">
        <v>1</v>
      </c>
      <c r="N12141">
        <v>4</v>
      </c>
      <c r="O12141">
        <v>4</v>
      </c>
      <c r="P12141">
        <v>4</v>
      </c>
      <c r="Q12141">
        <v>4</v>
      </c>
      <c r="R12141">
        <v>119.92</v>
      </c>
      <c r="S12141">
        <v>119.92</v>
      </c>
      <c r="T12141">
        <v>119.92</v>
      </c>
      <c r="U12141">
        <v>119.92</v>
      </c>
      <c r="V12141">
        <v>5.0200133420000004</v>
      </c>
      <c r="W12141">
        <v>5.0200133420000004</v>
      </c>
      <c r="X12141">
        <v>19.920265780000001</v>
      </c>
      <c r="Y12141">
        <v>19.920265780000001</v>
      </c>
    </row>
    <row r="12142" spans="1:25" x14ac:dyDescent="0.3">
      <c r="A12142" s="2">
        <v>45988</v>
      </c>
      <c r="B12142" t="s">
        <v>68</v>
      </c>
      <c r="C12142">
        <v>267</v>
      </c>
      <c r="D12142">
        <v>3</v>
      </c>
      <c r="E12142">
        <v>5.79</v>
      </c>
      <c r="F12142">
        <v>1.1240000000000001</v>
      </c>
      <c r="G12142">
        <v>17.37</v>
      </c>
      <c r="H12142">
        <v>17.37</v>
      </c>
      <c r="I12142" t="s">
        <v>149</v>
      </c>
      <c r="J12142">
        <v>2</v>
      </c>
      <c r="K12142">
        <v>2</v>
      </c>
      <c r="L12142">
        <v>2</v>
      </c>
      <c r="M12142">
        <v>2</v>
      </c>
      <c r="N12142">
        <v>2</v>
      </c>
      <c r="O12142">
        <v>2</v>
      </c>
      <c r="P12142">
        <v>2</v>
      </c>
      <c r="Q12142">
        <v>2</v>
      </c>
      <c r="R12142">
        <v>102.39</v>
      </c>
      <c r="S12142">
        <v>102.39</v>
      </c>
      <c r="T12142">
        <v>102.39</v>
      </c>
      <c r="U12142">
        <v>102.39</v>
      </c>
      <c r="V12142">
        <v>16.964547320000001</v>
      </c>
      <c r="W12142">
        <v>16.964547320000001</v>
      </c>
      <c r="X12142">
        <v>5.8946459410000003</v>
      </c>
      <c r="Y12142">
        <v>5.8946459410000003</v>
      </c>
    </row>
    <row r="12143" spans="1:25" x14ac:dyDescent="0.3">
      <c r="A12143" s="2">
        <v>45988</v>
      </c>
      <c r="B12143" t="s">
        <v>70</v>
      </c>
      <c r="C12143">
        <v>1110</v>
      </c>
      <c r="D12143">
        <v>6</v>
      </c>
      <c r="E12143">
        <v>4.4779999999999998</v>
      </c>
      <c r="F12143">
        <v>0.54100000000000004</v>
      </c>
      <c r="G12143">
        <v>26.87</v>
      </c>
      <c r="H12143">
        <v>26.87</v>
      </c>
      <c r="I12143" t="s">
        <v>149</v>
      </c>
      <c r="J12143">
        <v>1</v>
      </c>
      <c r="K12143">
        <v>1</v>
      </c>
      <c r="L12143">
        <v>1</v>
      </c>
      <c r="M12143">
        <v>1</v>
      </c>
      <c r="N12143">
        <v>1</v>
      </c>
      <c r="O12143">
        <v>1</v>
      </c>
      <c r="P12143">
        <v>1</v>
      </c>
      <c r="Q12143">
        <v>1</v>
      </c>
      <c r="R12143">
        <v>23.98</v>
      </c>
      <c r="S12143">
        <v>23.98</v>
      </c>
      <c r="T12143">
        <v>23.98</v>
      </c>
      <c r="U12143">
        <v>23.98</v>
      </c>
      <c r="V12143">
        <v>112.0517098</v>
      </c>
      <c r="W12143">
        <v>112.0517098</v>
      </c>
      <c r="X12143">
        <v>0.89244510610000005</v>
      </c>
      <c r="Y12143">
        <v>0.89244510610000005</v>
      </c>
    </row>
    <row r="12144" spans="1:25" x14ac:dyDescent="0.3">
      <c r="A12144" s="2">
        <v>45988</v>
      </c>
      <c r="B12144" t="s">
        <v>32</v>
      </c>
      <c r="C12144">
        <v>174</v>
      </c>
      <c r="D12144">
        <v>0</v>
      </c>
      <c r="F12144">
        <v>0</v>
      </c>
      <c r="G12144">
        <v>0</v>
      </c>
      <c r="H12144">
        <v>0</v>
      </c>
      <c r="I12144" t="s">
        <v>149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</row>
    <row r="12145" spans="1:25" x14ac:dyDescent="0.3">
      <c r="A12145" s="2">
        <v>45988</v>
      </c>
      <c r="B12145" t="s">
        <v>72</v>
      </c>
      <c r="C12145">
        <v>521</v>
      </c>
      <c r="D12145">
        <v>1</v>
      </c>
      <c r="E12145">
        <v>3.22</v>
      </c>
      <c r="F12145">
        <v>0.192</v>
      </c>
      <c r="G12145">
        <v>3.22</v>
      </c>
      <c r="H12145">
        <v>3.22</v>
      </c>
      <c r="I12145" t="s">
        <v>149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X12145">
        <v>0</v>
      </c>
      <c r="Y12145">
        <v>0</v>
      </c>
    </row>
    <row r="12146" spans="1:25" x14ac:dyDescent="0.3">
      <c r="A12146" s="2">
        <v>45988</v>
      </c>
      <c r="B12146" t="s">
        <v>74</v>
      </c>
      <c r="C12146">
        <v>457</v>
      </c>
      <c r="D12146">
        <v>0</v>
      </c>
      <c r="F12146">
        <v>0</v>
      </c>
      <c r="G12146">
        <v>0</v>
      </c>
      <c r="H12146">
        <v>0</v>
      </c>
      <c r="I12146" t="s">
        <v>149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</row>
    <row r="12147" spans="1:25" x14ac:dyDescent="0.3">
      <c r="A12147" s="2">
        <v>45988</v>
      </c>
      <c r="B12147" t="s">
        <v>76</v>
      </c>
      <c r="C12147">
        <v>550</v>
      </c>
      <c r="D12147">
        <v>2</v>
      </c>
      <c r="E12147">
        <v>4.01</v>
      </c>
      <c r="F12147">
        <v>0.36399999999999999</v>
      </c>
      <c r="G12147">
        <v>8.02</v>
      </c>
      <c r="H12147">
        <v>8.02</v>
      </c>
      <c r="I12147" t="s">
        <v>149</v>
      </c>
      <c r="J12147">
        <v>2</v>
      </c>
      <c r="K12147">
        <v>2</v>
      </c>
      <c r="L12147">
        <v>2</v>
      </c>
      <c r="M12147">
        <v>2</v>
      </c>
      <c r="N12147">
        <v>2</v>
      </c>
      <c r="O12147">
        <v>2</v>
      </c>
      <c r="P12147">
        <v>2</v>
      </c>
      <c r="Q12147">
        <v>2</v>
      </c>
      <c r="R12147">
        <v>59.39</v>
      </c>
      <c r="S12147">
        <v>59.39</v>
      </c>
      <c r="T12147">
        <v>59.39</v>
      </c>
      <c r="U12147">
        <v>59.39</v>
      </c>
      <c r="V12147">
        <v>13.5039569</v>
      </c>
      <c r="W12147">
        <v>13.5039569</v>
      </c>
      <c r="X12147">
        <v>7.405236908</v>
      </c>
      <c r="Y12147">
        <v>7.405236908</v>
      </c>
    </row>
    <row r="12148" spans="1:25" x14ac:dyDescent="0.3">
      <c r="A12148" s="2">
        <v>45988</v>
      </c>
      <c r="B12148" t="s">
        <v>78</v>
      </c>
      <c r="C12148">
        <v>218</v>
      </c>
      <c r="D12148">
        <v>1</v>
      </c>
      <c r="E12148">
        <v>1.99</v>
      </c>
      <c r="F12148">
        <v>0.45900000000000002</v>
      </c>
      <c r="G12148">
        <v>1.99</v>
      </c>
      <c r="H12148">
        <v>1.99</v>
      </c>
      <c r="I12148" t="s">
        <v>149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X12148">
        <v>0</v>
      </c>
      <c r="Y12148">
        <v>0</v>
      </c>
    </row>
    <row r="12149" spans="1:25" x14ac:dyDescent="0.3">
      <c r="A12149" s="2">
        <v>45988</v>
      </c>
      <c r="B12149" t="s">
        <v>17</v>
      </c>
      <c r="C12149">
        <v>226</v>
      </c>
      <c r="D12149">
        <v>0</v>
      </c>
      <c r="F12149">
        <v>0</v>
      </c>
      <c r="G12149">
        <v>0</v>
      </c>
      <c r="H12149">
        <v>0</v>
      </c>
      <c r="I12149" t="s">
        <v>149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</row>
    <row r="12150" spans="1:25" x14ac:dyDescent="0.3">
      <c r="A12150" s="2">
        <v>45988</v>
      </c>
      <c r="B12150" t="s">
        <v>90</v>
      </c>
      <c r="C12150">
        <v>402</v>
      </c>
      <c r="D12150">
        <v>0</v>
      </c>
      <c r="F12150">
        <v>0</v>
      </c>
      <c r="G12150">
        <v>0</v>
      </c>
      <c r="H12150">
        <v>0</v>
      </c>
      <c r="I12150" t="s">
        <v>149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</row>
    <row r="12151" spans="1:25" x14ac:dyDescent="0.3">
      <c r="A12151" s="2">
        <v>45988</v>
      </c>
      <c r="B12151" t="s">
        <v>88</v>
      </c>
      <c r="C12151">
        <v>548</v>
      </c>
      <c r="D12151">
        <v>5</v>
      </c>
      <c r="E12151">
        <v>2.1080000000000001</v>
      </c>
      <c r="F12151">
        <v>0.91200000000000003</v>
      </c>
      <c r="G12151">
        <v>10.54</v>
      </c>
      <c r="H12151">
        <v>10.54</v>
      </c>
      <c r="I12151" t="s">
        <v>149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X12151">
        <v>0</v>
      </c>
      <c r="Y12151">
        <v>0</v>
      </c>
    </row>
    <row r="12152" spans="1:25" x14ac:dyDescent="0.3">
      <c r="A12152" s="2">
        <v>45988</v>
      </c>
      <c r="B12152" t="s">
        <v>80</v>
      </c>
      <c r="C12152">
        <v>241</v>
      </c>
      <c r="D12152">
        <v>1</v>
      </c>
      <c r="E12152">
        <v>7.95</v>
      </c>
      <c r="F12152">
        <v>0.41499999999999998</v>
      </c>
      <c r="G12152">
        <v>7.95</v>
      </c>
      <c r="H12152">
        <v>7.95</v>
      </c>
      <c r="I12152" t="s">
        <v>149</v>
      </c>
      <c r="J12152">
        <v>0</v>
      </c>
      <c r="K12152">
        <v>3</v>
      </c>
      <c r="L12152">
        <v>3</v>
      </c>
      <c r="M12152">
        <v>3</v>
      </c>
      <c r="N12152">
        <v>0</v>
      </c>
      <c r="O12152">
        <v>5</v>
      </c>
      <c r="P12152">
        <v>5</v>
      </c>
      <c r="Q12152">
        <v>5</v>
      </c>
      <c r="R12152">
        <v>0</v>
      </c>
      <c r="S12152">
        <v>161.01</v>
      </c>
      <c r="T12152">
        <v>161.01</v>
      </c>
      <c r="U12152">
        <v>161.01</v>
      </c>
      <c r="V12152">
        <v>4.9375815169999999</v>
      </c>
      <c r="W12152">
        <v>4.9375815169999999</v>
      </c>
      <c r="X12152">
        <v>20.252830190000001</v>
      </c>
      <c r="Y12152">
        <v>20.252830190000001</v>
      </c>
    </row>
    <row r="12153" spans="1:25" x14ac:dyDescent="0.3">
      <c r="A12153" s="2">
        <v>45988</v>
      </c>
      <c r="B12153" t="s">
        <v>19</v>
      </c>
      <c r="C12153">
        <v>785</v>
      </c>
      <c r="D12153">
        <v>3</v>
      </c>
      <c r="E12153">
        <v>7.62</v>
      </c>
      <c r="F12153">
        <v>0.38200000000000001</v>
      </c>
      <c r="G12153">
        <v>22.86</v>
      </c>
      <c r="H12153">
        <v>22.86</v>
      </c>
      <c r="I12153" t="s">
        <v>149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X12153">
        <v>0</v>
      </c>
      <c r="Y12153">
        <v>0</v>
      </c>
    </row>
    <row r="12154" spans="1:25" x14ac:dyDescent="0.3">
      <c r="A12154" s="2">
        <v>45988</v>
      </c>
      <c r="B12154" t="s">
        <v>82</v>
      </c>
      <c r="C12154">
        <v>137</v>
      </c>
      <c r="D12154">
        <v>0</v>
      </c>
      <c r="F12154">
        <v>0</v>
      </c>
      <c r="G12154">
        <v>0</v>
      </c>
      <c r="H12154">
        <v>0</v>
      </c>
      <c r="I12154" t="s">
        <v>149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</row>
    <row r="12155" spans="1:25" x14ac:dyDescent="0.3">
      <c r="A12155" s="2">
        <v>45988</v>
      </c>
      <c r="B12155" t="s">
        <v>94</v>
      </c>
      <c r="C12155">
        <v>14</v>
      </c>
      <c r="D12155">
        <v>0</v>
      </c>
      <c r="F12155">
        <v>0</v>
      </c>
      <c r="G12155">
        <v>0</v>
      </c>
      <c r="H12155">
        <v>0</v>
      </c>
      <c r="I12155" t="s">
        <v>149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</row>
    <row r="12156" spans="1:25" x14ac:dyDescent="0.3">
      <c r="A12156" s="2">
        <v>45988</v>
      </c>
      <c r="B12156" t="s">
        <v>96</v>
      </c>
      <c r="C12156">
        <v>404</v>
      </c>
      <c r="D12156">
        <v>1</v>
      </c>
      <c r="E12156">
        <v>7.12</v>
      </c>
      <c r="F12156">
        <v>0.248</v>
      </c>
      <c r="G12156">
        <v>7.12</v>
      </c>
      <c r="H12156">
        <v>7.12</v>
      </c>
      <c r="I12156" t="s">
        <v>149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X12156">
        <v>0</v>
      </c>
      <c r="Y12156">
        <v>0</v>
      </c>
    </row>
    <row r="12157" spans="1:25" x14ac:dyDescent="0.3">
      <c r="A12157" s="2">
        <v>45988</v>
      </c>
      <c r="B12157" t="s">
        <v>11</v>
      </c>
      <c r="C12157">
        <v>280</v>
      </c>
      <c r="D12157">
        <v>1</v>
      </c>
      <c r="E12157">
        <v>5.27</v>
      </c>
      <c r="F12157">
        <v>0.35699999999999998</v>
      </c>
      <c r="G12157">
        <v>5.27</v>
      </c>
      <c r="H12157">
        <v>5.27</v>
      </c>
      <c r="I12157" t="s">
        <v>149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X12157">
        <v>0</v>
      </c>
      <c r="Y12157">
        <v>0</v>
      </c>
    </row>
    <row r="12158" spans="1:25" x14ac:dyDescent="0.3">
      <c r="A12158" s="2">
        <v>45988</v>
      </c>
      <c r="B12158" t="s">
        <v>92</v>
      </c>
      <c r="C12158">
        <v>76</v>
      </c>
      <c r="D12158">
        <v>0</v>
      </c>
      <c r="F12158">
        <v>0</v>
      </c>
      <c r="G12158">
        <v>0</v>
      </c>
      <c r="H12158">
        <v>0</v>
      </c>
      <c r="I12158" t="s">
        <v>149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</row>
    <row r="12159" spans="1:25" x14ac:dyDescent="0.3">
      <c r="A12159" s="2">
        <v>45988</v>
      </c>
      <c r="B12159" t="s">
        <v>46</v>
      </c>
      <c r="C12159">
        <v>112</v>
      </c>
      <c r="D12159">
        <v>0</v>
      </c>
      <c r="F12159">
        <v>0</v>
      </c>
      <c r="G12159">
        <v>0</v>
      </c>
      <c r="H12159">
        <v>0</v>
      </c>
      <c r="I12159" t="s">
        <v>149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</row>
    <row r="12160" spans="1:25" x14ac:dyDescent="0.3">
      <c r="A12160" s="2">
        <v>45988</v>
      </c>
      <c r="B12160" t="s">
        <v>74</v>
      </c>
      <c r="C12160">
        <v>72</v>
      </c>
      <c r="D12160">
        <v>0</v>
      </c>
      <c r="F12160">
        <v>0</v>
      </c>
      <c r="G12160">
        <v>0</v>
      </c>
      <c r="H12160">
        <v>0</v>
      </c>
      <c r="I12160" t="s">
        <v>149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</row>
    <row r="12161" spans="1:25" x14ac:dyDescent="0.3">
      <c r="A12161" s="2">
        <v>45988</v>
      </c>
      <c r="B12161" t="s">
        <v>32</v>
      </c>
      <c r="C12161">
        <v>31</v>
      </c>
      <c r="D12161">
        <v>0</v>
      </c>
      <c r="F12161">
        <v>0</v>
      </c>
      <c r="G12161">
        <v>0</v>
      </c>
      <c r="H12161">
        <v>0</v>
      </c>
      <c r="I12161" t="s">
        <v>149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</row>
    <row r="12162" spans="1:25" x14ac:dyDescent="0.3">
      <c r="A12162" s="2">
        <v>45988</v>
      </c>
      <c r="B12162" t="s">
        <v>64</v>
      </c>
      <c r="C12162">
        <v>69</v>
      </c>
      <c r="D12162">
        <v>0</v>
      </c>
      <c r="F12162">
        <v>0</v>
      </c>
      <c r="G12162">
        <v>0</v>
      </c>
      <c r="H12162">
        <v>0</v>
      </c>
      <c r="I12162" t="s">
        <v>149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</row>
    <row r="12163" spans="1:25" x14ac:dyDescent="0.3">
      <c r="A12163" s="2">
        <v>45988</v>
      </c>
      <c r="B12163" t="s">
        <v>72</v>
      </c>
      <c r="C12163">
        <v>39</v>
      </c>
      <c r="D12163">
        <v>0</v>
      </c>
      <c r="F12163">
        <v>0</v>
      </c>
      <c r="G12163">
        <v>0</v>
      </c>
      <c r="H12163">
        <v>0</v>
      </c>
      <c r="I12163" t="s">
        <v>149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</row>
    <row r="12164" spans="1:25" x14ac:dyDescent="0.3">
      <c r="A12164" s="2">
        <v>45988</v>
      </c>
      <c r="B12164" t="s">
        <v>106</v>
      </c>
      <c r="C12164">
        <v>36</v>
      </c>
      <c r="D12164">
        <v>0</v>
      </c>
      <c r="F12164">
        <v>0</v>
      </c>
      <c r="G12164">
        <v>0</v>
      </c>
      <c r="H12164">
        <v>0</v>
      </c>
      <c r="I12164" t="s">
        <v>149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</row>
    <row r="12165" spans="1:25" x14ac:dyDescent="0.3">
      <c r="A12165" s="2">
        <v>45988</v>
      </c>
      <c r="B12165" t="s">
        <v>54</v>
      </c>
      <c r="C12165">
        <v>50</v>
      </c>
      <c r="D12165">
        <v>0</v>
      </c>
      <c r="F12165">
        <v>0</v>
      </c>
      <c r="G12165">
        <v>0</v>
      </c>
      <c r="H12165">
        <v>0</v>
      </c>
      <c r="I12165" t="s">
        <v>149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</row>
    <row r="12166" spans="1:25" x14ac:dyDescent="0.3">
      <c r="A12166" s="2">
        <v>45988</v>
      </c>
      <c r="B12166" t="s">
        <v>82</v>
      </c>
      <c r="C12166">
        <v>26</v>
      </c>
      <c r="D12166">
        <v>0</v>
      </c>
      <c r="F12166">
        <v>0</v>
      </c>
      <c r="G12166">
        <v>0</v>
      </c>
      <c r="H12166">
        <v>0</v>
      </c>
      <c r="I12166" t="s">
        <v>149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</row>
    <row r="12167" spans="1:25" x14ac:dyDescent="0.3">
      <c r="A12167" s="2">
        <v>45988</v>
      </c>
      <c r="B12167" t="s">
        <v>44</v>
      </c>
      <c r="C12167">
        <v>5</v>
      </c>
      <c r="D12167">
        <v>0</v>
      </c>
      <c r="F12167">
        <v>0</v>
      </c>
      <c r="G12167">
        <v>0</v>
      </c>
      <c r="H12167">
        <v>0</v>
      </c>
      <c r="I12167" t="s">
        <v>149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</row>
    <row r="12168" spans="1:25" x14ac:dyDescent="0.3">
      <c r="A12168" s="2">
        <v>45988</v>
      </c>
      <c r="B12168" t="s">
        <v>40</v>
      </c>
      <c r="C12168">
        <v>47</v>
      </c>
      <c r="D12168">
        <v>1</v>
      </c>
      <c r="E12168">
        <v>5.3</v>
      </c>
      <c r="F12168">
        <v>2.1280000000000001</v>
      </c>
      <c r="G12168">
        <v>5.3</v>
      </c>
      <c r="H12168">
        <v>5.3</v>
      </c>
      <c r="I12168" t="s">
        <v>149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X12168">
        <v>0</v>
      </c>
      <c r="Y12168">
        <v>0</v>
      </c>
    </row>
    <row r="12169" spans="1:25" x14ac:dyDescent="0.3">
      <c r="A12169" s="2">
        <v>45988</v>
      </c>
      <c r="B12169" t="s">
        <v>56</v>
      </c>
      <c r="C12169">
        <v>48</v>
      </c>
      <c r="D12169">
        <v>0</v>
      </c>
      <c r="F12169">
        <v>0</v>
      </c>
      <c r="G12169">
        <v>0</v>
      </c>
      <c r="H12169">
        <v>0</v>
      </c>
      <c r="I12169" t="s">
        <v>149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</row>
    <row r="12170" spans="1:25" x14ac:dyDescent="0.3">
      <c r="A12170" s="2">
        <v>45988</v>
      </c>
      <c r="B12170" t="s">
        <v>76</v>
      </c>
      <c r="C12170">
        <v>47</v>
      </c>
      <c r="D12170">
        <v>0</v>
      </c>
      <c r="F12170">
        <v>0</v>
      </c>
      <c r="G12170">
        <v>0</v>
      </c>
      <c r="H12170">
        <v>0</v>
      </c>
      <c r="I12170" t="s">
        <v>149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</row>
    <row r="12171" spans="1:25" x14ac:dyDescent="0.3">
      <c r="A12171" s="2">
        <v>45988</v>
      </c>
      <c r="B12171" t="s">
        <v>48</v>
      </c>
      <c r="C12171">
        <v>144</v>
      </c>
      <c r="D12171">
        <v>0</v>
      </c>
      <c r="F12171">
        <v>0</v>
      </c>
      <c r="G12171">
        <v>0</v>
      </c>
      <c r="H12171">
        <v>0</v>
      </c>
      <c r="I12171" t="s">
        <v>149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</row>
    <row r="12172" spans="1:25" x14ac:dyDescent="0.3">
      <c r="A12172" s="2">
        <v>45988</v>
      </c>
      <c r="B12172" t="s">
        <v>15</v>
      </c>
      <c r="C12172">
        <v>444</v>
      </c>
      <c r="D12172">
        <v>2</v>
      </c>
      <c r="E12172">
        <v>3.96</v>
      </c>
      <c r="F12172">
        <v>0.45</v>
      </c>
      <c r="G12172">
        <v>7.92</v>
      </c>
      <c r="H12172">
        <v>7.92</v>
      </c>
      <c r="I12172" t="s">
        <v>149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X12172">
        <v>0</v>
      </c>
      <c r="Y12172">
        <v>0</v>
      </c>
    </row>
    <row r="12173" spans="1:25" x14ac:dyDescent="0.3">
      <c r="A12173" s="2">
        <v>45988</v>
      </c>
      <c r="B12173" t="s">
        <v>24</v>
      </c>
      <c r="C12173">
        <v>524</v>
      </c>
      <c r="D12173">
        <v>2</v>
      </c>
      <c r="E12173">
        <v>2.0699999999999998</v>
      </c>
      <c r="F12173">
        <v>0.38200000000000001</v>
      </c>
      <c r="G12173">
        <v>4.1399999999999997</v>
      </c>
      <c r="H12173">
        <v>4.1399999999999997</v>
      </c>
      <c r="I12173" t="s">
        <v>149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X12173">
        <v>0</v>
      </c>
      <c r="Y12173">
        <v>0</v>
      </c>
    </row>
    <row r="12174" spans="1:25" x14ac:dyDescent="0.3">
      <c r="A12174" s="2">
        <v>45988</v>
      </c>
      <c r="B12174" t="s">
        <v>108</v>
      </c>
      <c r="C12174">
        <v>37</v>
      </c>
      <c r="D12174">
        <v>0</v>
      </c>
      <c r="F12174">
        <v>0</v>
      </c>
      <c r="G12174">
        <v>0</v>
      </c>
      <c r="H12174">
        <v>0</v>
      </c>
      <c r="I12174" t="s">
        <v>149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</row>
    <row r="12175" spans="1:25" x14ac:dyDescent="0.3">
      <c r="A12175" s="2">
        <v>45988</v>
      </c>
      <c r="B12175" t="s">
        <v>62</v>
      </c>
      <c r="C12175">
        <v>231</v>
      </c>
      <c r="D12175">
        <v>4</v>
      </c>
      <c r="E12175">
        <v>2.6949999999999998</v>
      </c>
      <c r="F12175">
        <v>1.732</v>
      </c>
      <c r="G12175">
        <v>10.78</v>
      </c>
      <c r="H12175">
        <v>10.78</v>
      </c>
      <c r="I12175" t="s">
        <v>149</v>
      </c>
      <c r="J12175">
        <v>0</v>
      </c>
      <c r="K12175">
        <v>1</v>
      </c>
      <c r="L12175">
        <v>1</v>
      </c>
      <c r="M12175">
        <v>1</v>
      </c>
      <c r="N12175">
        <v>0</v>
      </c>
      <c r="O12175">
        <v>1</v>
      </c>
      <c r="P12175">
        <v>1</v>
      </c>
      <c r="Q12175">
        <v>1</v>
      </c>
      <c r="R12175">
        <v>0</v>
      </c>
      <c r="S12175">
        <v>36.49</v>
      </c>
      <c r="T12175">
        <v>36.49</v>
      </c>
      <c r="U12175">
        <v>36.49</v>
      </c>
      <c r="V12175">
        <v>29.542340370000002</v>
      </c>
      <c r="W12175">
        <v>29.542340370000002</v>
      </c>
      <c r="X12175">
        <v>3.3849721709999998</v>
      </c>
      <c r="Y12175">
        <v>3.3849721709999998</v>
      </c>
    </row>
    <row r="12176" spans="1:25" x14ac:dyDescent="0.3">
      <c r="A12176" s="2">
        <v>45988</v>
      </c>
      <c r="B12176" t="s">
        <v>80</v>
      </c>
      <c r="C12176">
        <v>11</v>
      </c>
      <c r="D12176">
        <v>0</v>
      </c>
      <c r="F12176">
        <v>0</v>
      </c>
      <c r="G12176">
        <v>0</v>
      </c>
      <c r="H12176">
        <v>0</v>
      </c>
      <c r="I12176" t="s">
        <v>149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</row>
    <row r="12177" spans="1:25" x14ac:dyDescent="0.3">
      <c r="A12177" s="2">
        <v>45988</v>
      </c>
      <c r="B12177" t="s">
        <v>38</v>
      </c>
      <c r="C12177">
        <v>38</v>
      </c>
      <c r="D12177">
        <v>0</v>
      </c>
      <c r="F12177">
        <v>0</v>
      </c>
      <c r="G12177">
        <v>0</v>
      </c>
      <c r="H12177">
        <v>0</v>
      </c>
      <c r="I12177" t="s">
        <v>149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</row>
    <row r="12178" spans="1:25" x14ac:dyDescent="0.3">
      <c r="A12178" s="2">
        <v>45988</v>
      </c>
      <c r="B12178" t="s">
        <v>84</v>
      </c>
      <c r="C12178">
        <v>85</v>
      </c>
      <c r="D12178">
        <v>1</v>
      </c>
      <c r="E12178">
        <v>5.35</v>
      </c>
      <c r="F12178">
        <v>1.1759999999999999</v>
      </c>
      <c r="G12178">
        <v>5.35</v>
      </c>
      <c r="H12178">
        <v>5.35</v>
      </c>
      <c r="I12178" t="s">
        <v>149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X12178">
        <v>0</v>
      </c>
      <c r="Y12178">
        <v>0</v>
      </c>
    </row>
    <row r="12179" spans="1:25" x14ac:dyDescent="0.3">
      <c r="A12179" s="2">
        <v>45988</v>
      </c>
      <c r="B12179" t="s">
        <v>42</v>
      </c>
      <c r="C12179">
        <v>21</v>
      </c>
      <c r="D12179">
        <v>0</v>
      </c>
      <c r="F12179">
        <v>0</v>
      </c>
      <c r="G12179">
        <v>0</v>
      </c>
      <c r="H12179">
        <v>0</v>
      </c>
      <c r="I12179" t="s">
        <v>149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</row>
    <row r="12180" spans="1:25" x14ac:dyDescent="0.3">
      <c r="A12180" s="2">
        <v>45988</v>
      </c>
      <c r="B12180" t="s">
        <v>11</v>
      </c>
      <c r="C12180">
        <v>10</v>
      </c>
      <c r="D12180">
        <v>0</v>
      </c>
      <c r="F12180">
        <v>0</v>
      </c>
      <c r="G12180">
        <v>0</v>
      </c>
      <c r="H12180">
        <v>0</v>
      </c>
      <c r="I12180" t="s">
        <v>149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</row>
    <row r="12181" spans="1:25" x14ac:dyDescent="0.3">
      <c r="A12181" s="2">
        <v>45988</v>
      </c>
      <c r="B12181" t="s">
        <v>102</v>
      </c>
      <c r="C12181">
        <v>77</v>
      </c>
      <c r="D12181">
        <v>0</v>
      </c>
      <c r="F12181">
        <v>0</v>
      </c>
      <c r="G12181">
        <v>0</v>
      </c>
      <c r="H12181">
        <v>0</v>
      </c>
      <c r="I12181" t="s">
        <v>149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</row>
    <row r="12182" spans="1:25" x14ac:dyDescent="0.3">
      <c r="A12182" s="2">
        <v>45988</v>
      </c>
      <c r="B12182" t="s">
        <v>98</v>
      </c>
      <c r="C12182">
        <v>511</v>
      </c>
      <c r="D12182">
        <v>4</v>
      </c>
      <c r="E12182">
        <v>3.0049999999999999</v>
      </c>
      <c r="F12182">
        <v>0.78300000000000003</v>
      </c>
      <c r="G12182">
        <v>12.02</v>
      </c>
      <c r="H12182">
        <v>12.02</v>
      </c>
      <c r="I12182" t="s">
        <v>149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X12182">
        <v>0</v>
      </c>
      <c r="Y12182">
        <v>0</v>
      </c>
    </row>
    <row r="12183" spans="1:25" x14ac:dyDescent="0.3">
      <c r="A12183" s="2">
        <v>45988</v>
      </c>
      <c r="B12183" t="s">
        <v>104</v>
      </c>
      <c r="C12183">
        <v>54</v>
      </c>
      <c r="D12183">
        <v>0</v>
      </c>
      <c r="F12183">
        <v>0</v>
      </c>
      <c r="G12183">
        <v>0</v>
      </c>
      <c r="H12183">
        <v>0</v>
      </c>
      <c r="I12183" t="s">
        <v>149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</row>
    <row r="12184" spans="1:25" x14ac:dyDescent="0.3">
      <c r="A12184" s="2"/>
      <c r="B12184" t="s">
        <v>100</v>
      </c>
      <c r="C12184">
        <v>418</v>
      </c>
      <c r="D12184">
        <v>1</v>
      </c>
      <c r="E12184">
        <v>2.5299999999999998</v>
      </c>
      <c r="F12184">
        <v>0.23899999999999999</v>
      </c>
      <c r="G12184">
        <v>2.5299999999999998</v>
      </c>
      <c r="H12184">
        <v>2.5299999999999998</v>
      </c>
      <c r="I12184" t="s">
        <v>149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X12184">
        <v>0</v>
      </c>
      <c r="Y12184">
        <v>0</v>
      </c>
    </row>
    <row r="12185" spans="1:25" x14ac:dyDescent="0.3">
      <c r="A12185" s="2"/>
      <c r="B12185" t="s">
        <v>42</v>
      </c>
      <c r="C12185">
        <v>6</v>
      </c>
      <c r="D12185">
        <v>0</v>
      </c>
      <c r="F12185">
        <v>0</v>
      </c>
      <c r="G12185">
        <v>0</v>
      </c>
      <c r="H12185">
        <v>0</v>
      </c>
      <c r="I12185" t="s">
        <v>149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</row>
    <row r="12186" spans="1:25" x14ac:dyDescent="0.3">
      <c r="A12186" s="2">
        <v>45988</v>
      </c>
      <c r="B12186" t="s">
        <v>50</v>
      </c>
      <c r="C12186">
        <v>0</v>
      </c>
      <c r="D12186">
        <v>0</v>
      </c>
      <c r="G12186">
        <v>0</v>
      </c>
      <c r="H12186">
        <v>0</v>
      </c>
      <c r="I12186" t="s">
        <v>149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</row>
    <row r="12187" spans="1:25" x14ac:dyDescent="0.3">
      <c r="A12187" s="2">
        <v>45988</v>
      </c>
      <c r="B12187" t="s">
        <v>72</v>
      </c>
      <c r="C12187">
        <v>71</v>
      </c>
      <c r="D12187">
        <v>0</v>
      </c>
      <c r="F12187">
        <v>0</v>
      </c>
      <c r="G12187">
        <v>0</v>
      </c>
      <c r="H12187">
        <v>0</v>
      </c>
      <c r="I12187" t="s">
        <v>149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</row>
    <row r="12188" spans="1:25" x14ac:dyDescent="0.3">
      <c r="A12188" s="2">
        <v>45988</v>
      </c>
      <c r="B12188" t="s">
        <v>84</v>
      </c>
      <c r="C12188">
        <v>7</v>
      </c>
      <c r="D12188">
        <v>0</v>
      </c>
      <c r="F12188">
        <v>0</v>
      </c>
      <c r="G12188">
        <v>0</v>
      </c>
      <c r="H12188">
        <v>0</v>
      </c>
      <c r="I12188" t="s">
        <v>149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</row>
    <row r="12189" spans="1:25" x14ac:dyDescent="0.3">
      <c r="A12189" s="2">
        <v>45988</v>
      </c>
      <c r="B12189" t="s">
        <v>68</v>
      </c>
      <c r="C12189">
        <v>100</v>
      </c>
      <c r="D12189">
        <v>1</v>
      </c>
      <c r="E12189">
        <v>4.62</v>
      </c>
      <c r="F12189">
        <v>1</v>
      </c>
      <c r="G12189">
        <v>4.62</v>
      </c>
      <c r="H12189">
        <v>4.62</v>
      </c>
      <c r="I12189" t="s">
        <v>149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X12189">
        <v>0</v>
      </c>
      <c r="Y12189">
        <v>0</v>
      </c>
    </row>
    <row r="12190" spans="1:25" x14ac:dyDescent="0.3">
      <c r="A12190" s="2">
        <v>45988</v>
      </c>
      <c r="B12190" t="s">
        <v>64</v>
      </c>
      <c r="C12190">
        <v>79</v>
      </c>
      <c r="D12190">
        <v>1</v>
      </c>
      <c r="E12190">
        <v>4.17</v>
      </c>
      <c r="F12190">
        <v>1.266</v>
      </c>
      <c r="G12190">
        <v>4.17</v>
      </c>
      <c r="H12190">
        <v>4.17</v>
      </c>
      <c r="I12190" t="s">
        <v>149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X12190">
        <v>0</v>
      </c>
      <c r="Y12190">
        <v>0</v>
      </c>
    </row>
    <row r="12191" spans="1:25" x14ac:dyDescent="0.3">
      <c r="A12191" s="2">
        <v>45988</v>
      </c>
      <c r="B12191" t="s">
        <v>26</v>
      </c>
      <c r="C12191">
        <v>22</v>
      </c>
      <c r="D12191">
        <v>0</v>
      </c>
      <c r="F12191">
        <v>0</v>
      </c>
      <c r="G12191">
        <v>0</v>
      </c>
      <c r="H12191">
        <v>0</v>
      </c>
      <c r="I12191" t="s">
        <v>149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</row>
    <row r="12192" spans="1:25" x14ac:dyDescent="0.3">
      <c r="A12192" s="2">
        <v>45988</v>
      </c>
      <c r="B12192" t="s">
        <v>15</v>
      </c>
      <c r="C12192">
        <v>28</v>
      </c>
      <c r="D12192">
        <v>0</v>
      </c>
      <c r="F12192">
        <v>0</v>
      </c>
      <c r="G12192">
        <v>0</v>
      </c>
      <c r="H12192">
        <v>0</v>
      </c>
      <c r="I12192" t="s">
        <v>149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</row>
    <row r="12193" spans="1:25" x14ac:dyDescent="0.3">
      <c r="A12193" s="2">
        <v>45988</v>
      </c>
      <c r="B12193" t="s">
        <v>36</v>
      </c>
      <c r="C12193">
        <v>12</v>
      </c>
      <c r="D12193">
        <v>0</v>
      </c>
      <c r="F12193">
        <v>0</v>
      </c>
      <c r="G12193">
        <v>0</v>
      </c>
      <c r="H12193">
        <v>0</v>
      </c>
      <c r="I12193" t="s">
        <v>149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</row>
    <row r="12194" spans="1:25" x14ac:dyDescent="0.3">
      <c r="A12194" s="2">
        <v>45988</v>
      </c>
      <c r="B12194" t="s">
        <v>78</v>
      </c>
      <c r="C12194">
        <v>101</v>
      </c>
      <c r="D12194">
        <v>0</v>
      </c>
      <c r="F12194">
        <v>0</v>
      </c>
      <c r="G12194">
        <v>0</v>
      </c>
      <c r="H12194">
        <v>0</v>
      </c>
      <c r="I12194" t="s">
        <v>149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</row>
    <row r="12195" spans="1:25" x14ac:dyDescent="0.3">
      <c r="A12195" s="2">
        <v>45988</v>
      </c>
      <c r="B12195" t="s">
        <v>21</v>
      </c>
      <c r="C12195">
        <v>615</v>
      </c>
      <c r="D12195">
        <v>7</v>
      </c>
      <c r="E12195">
        <v>1.823</v>
      </c>
      <c r="F12195">
        <v>1.1379999999999999</v>
      </c>
      <c r="G12195">
        <v>12.76</v>
      </c>
      <c r="H12195">
        <v>12.76</v>
      </c>
      <c r="I12195" t="s">
        <v>149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X12195">
        <v>0</v>
      </c>
      <c r="Y12195">
        <v>0</v>
      </c>
    </row>
    <row r="12196" spans="1:25" x14ac:dyDescent="0.3">
      <c r="A12196" s="2">
        <v>45988</v>
      </c>
      <c r="B12196" t="s">
        <v>94</v>
      </c>
      <c r="C12196">
        <v>1</v>
      </c>
      <c r="D12196">
        <v>0</v>
      </c>
      <c r="F12196">
        <v>0</v>
      </c>
      <c r="G12196">
        <v>0</v>
      </c>
      <c r="H12196">
        <v>0</v>
      </c>
      <c r="I12196" t="s">
        <v>149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</row>
    <row r="12197" spans="1:25" x14ac:dyDescent="0.3">
      <c r="A12197" s="2">
        <v>45988</v>
      </c>
      <c r="B12197" t="s">
        <v>17</v>
      </c>
      <c r="C12197">
        <v>8</v>
      </c>
      <c r="D12197">
        <v>0</v>
      </c>
      <c r="F12197">
        <v>0</v>
      </c>
      <c r="G12197">
        <v>0</v>
      </c>
      <c r="H12197">
        <v>0</v>
      </c>
      <c r="I12197" t="s">
        <v>149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</row>
    <row r="12198" spans="1:25" x14ac:dyDescent="0.3">
      <c r="A12198" s="2">
        <v>45988</v>
      </c>
      <c r="B12198" t="s">
        <v>17</v>
      </c>
      <c r="C12198">
        <v>21</v>
      </c>
      <c r="D12198">
        <v>0</v>
      </c>
      <c r="F12198">
        <v>0</v>
      </c>
      <c r="G12198">
        <v>0</v>
      </c>
      <c r="H12198">
        <v>0</v>
      </c>
      <c r="I12198" t="s">
        <v>149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</row>
    <row r="12199" spans="1:25" x14ac:dyDescent="0.3">
      <c r="A12199" s="2">
        <v>45988</v>
      </c>
      <c r="B12199" t="s">
        <v>17</v>
      </c>
      <c r="C12199">
        <v>23</v>
      </c>
      <c r="D12199">
        <v>1</v>
      </c>
      <c r="E12199">
        <v>0.99</v>
      </c>
      <c r="F12199">
        <v>4.3479999999999999</v>
      </c>
      <c r="G12199">
        <v>0.99</v>
      </c>
      <c r="H12199">
        <v>0.99</v>
      </c>
      <c r="I12199" t="s">
        <v>149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X12199">
        <v>0</v>
      </c>
      <c r="Y12199">
        <v>0</v>
      </c>
    </row>
    <row r="12200" spans="1:25" x14ac:dyDescent="0.3">
      <c r="A12200" s="2">
        <v>45988</v>
      </c>
      <c r="B12200" t="s">
        <v>17</v>
      </c>
      <c r="C12200">
        <v>21</v>
      </c>
      <c r="D12200">
        <v>0</v>
      </c>
      <c r="F12200">
        <v>0</v>
      </c>
      <c r="G12200">
        <v>0</v>
      </c>
      <c r="H12200">
        <v>0</v>
      </c>
      <c r="I12200" t="s">
        <v>149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</row>
    <row r="12201" spans="1:25" x14ac:dyDescent="0.3">
      <c r="A12201" s="2">
        <v>45988</v>
      </c>
      <c r="B12201" t="s">
        <v>52</v>
      </c>
      <c r="C12201">
        <v>424</v>
      </c>
      <c r="D12201">
        <v>6</v>
      </c>
      <c r="E12201">
        <v>0.75</v>
      </c>
      <c r="F12201">
        <v>1.415</v>
      </c>
      <c r="G12201">
        <v>4.5</v>
      </c>
      <c r="H12201">
        <v>4.5</v>
      </c>
      <c r="I12201" t="s">
        <v>149</v>
      </c>
      <c r="J12201">
        <v>2</v>
      </c>
      <c r="K12201">
        <v>3</v>
      </c>
      <c r="L12201">
        <v>3</v>
      </c>
      <c r="M12201">
        <v>3</v>
      </c>
      <c r="N12201">
        <v>2</v>
      </c>
      <c r="O12201">
        <v>3</v>
      </c>
      <c r="P12201">
        <v>3</v>
      </c>
      <c r="Q12201">
        <v>3</v>
      </c>
      <c r="R12201">
        <v>25.37</v>
      </c>
      <c r="S12201">
        <v>36.86</v>
      </c>
      <c r="T12201">
        <v>36.86</v>
      </c>
      <c r="U12201">
        <v>36.86</v>
      </c>
      <c r="V12201">
        <v>12.208355940000001</v>
      </c>
      <c r="W12201">
        <v>12.208355940000001</v>
      </c>
      <c r="X12201">
        <v>8.1911111109999997</v>
      </c>
      <c r="Y12201">
        <v>8.1911111109999997</v>
      </c>
    </row>
    <row r="12202" spans="1:25" x14ac:dyDescent="0.3">
      <c r="A12202" s="2">
        <v>45988</v>
      </c>
      <c r="B12202" t="s">
        <v>52</v>
      </c>
      <c r="C12202">
        <v>467</v>
      </c>
      <c r="D12202">
        <v>10</v>
      </c>
      <c r="E12202">
        <v>0.59199999999999997</v>
      </c>
      <c r="F12202">
        <v>2.141</v>
      </c>
      <c r="G12202">
        <v>5.92</v>
      </c>
      <c r="H12202">
        <v>5.92</v>
      </c>
      <c r="I12202" t="s">
        <v>149</v>
      </c>
      <c r="J12202">
        <v>2</v>
      </c>
      <c r="K12202">
        <v>3</v>
      </c>
      <c r="L12202">
        <v>3</v>
      </c>
      <c r="M12202">
        <v>3</v>
      </c>
      <c r="N12202">
        <v>2</v>
      </c>
      <c r="O12202">
        <v>3</v>
      </c>
      <c r="P12202">
        <v>3</v>
      </c>
      <c r="Q12202">
        <v>3</v>
      </c>
      <c r="R12202">
        <v>25.37</v>
      </c>
      <c r="S12202">
        <v>39.25</v>
      </c>
      <c r="T12202">
        <v>39.25</v>
      </c>
      <c r="U12202">
        <v>39.25</v>
      </c>
      <c r="V12202">
        <v>15.08280255</v>
      </c>
      <c r="W12202">
        <v>15.08280255</v>
      </c>
      <c r="X12202">
        <v>6.6300675680000003</v>
      </c>
      <c r="Y12202">
        <v>6.6300675680000003</v>
      </c>
    </row>
    <row r="12203" spans="1:25" x14ac:dyDescent="0.3">
      <c r="A12203" s="2">
        <v>45988</v>
      </c>
      <c r="B12203" t="s">
        <v>52</v>
      </c>
      <c r="C12203">
        <v>364</v>
      </c>
      <c r="D12203">
        <v>2</v>
      </c>
      <c r="E12203">
        <v>0.63500000000000001</v>
      </c>
      <c r="F12203">
        <v>0.54900000000000004</v>
      </c>
      <c r="G12203">
        <v>1.27</v>
      </c>
      <c r="H12203">
        <v>1.27</v>
      </c>
      <c r="I12203" t="s">
        <v>149</v>
      </c>
      <c r="J12203">
        <v>1</v>
      </c>
      <c r="K12203">
        <v>1</v>
      </c>
      <c r="L12203">
        <v>1</v>
      </c>
      <c r="M12203">
        <v>1</v>
      </c>
      <c r="N12203">
        <v>1</v>
      </c>
      <c r="O12203">
        <v>1</v>
      </c>
      <c r="P12203">
        <v>1</v>
      </c>
      <c r="Q12203">
        <v>1</v>
      </c>
      <c r="R12203">
        <v>13.88</v>
      </c>
      <c r="S12203">
        <v>13.88</v>
      </c>
      <c r="T12203">
        <v>13.88</v>
      </c>
      <c r="U12203">
        <v>13.88</v>
      </c>
      <c r="V12203">
        <v>9.1498559079999993</v>
      </c>
      <c r="W12203">
        <v>9.1498559079999993</v>
      </c>
      <c r="X12203">
        <v>10.92913386</v>
      </c>
      <c r="Y12203">
        <v>10.92913386</v>
      </c>
    </row>
    <row r="12204" spans="1:25" x14ac:dyDescent="0.3">
      <c r="A12204" s="2">
        <v>45988</v>
      </c>
      <c r="B12204" t="s">
        <v>52</v>
      </c>
      <c r="C12204">
        <v>1165</v>
      </c>
      <c r="D12204">
        <v>14</v>
      </c>
      <c r="E12204">
        <v>0.307</v>
      </c>
      <c r="F12204">
        <v>1.202</v>
      </c>
      <c r="G12204">
        <v>4.3</v>
      </c>
      <c r="H12204">
        <v>4.3</v>
      </c>
      <c r="I12204" t="s">
        <v>149</v>
      </c>
      <c r="J12204">
        <v>1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>
        <v>1</v>
      </c>
      <c r="Q12204">
        <v>1</v>
      </c>
      <c r="R12204">
        <v>13.88</v>
      </c>
      <c r="S12204">
        <v>13.88</v>
      </c>
      <c r="T12204">
        <v>13.88</v>
      </c>
      <c r="U12204">
        <v>13.88</v>
      </c>
      <c r="V12204">
        <v>30.979827090000001</v>
      </c>
      <c r="W12204">
        <v>30.979827090000001</v>
      </c>
      <c r="X12204">
        <v>3.227906977</v>
      </c>
      <c r="Y12204">
        <v>3.227906977</v>
      </c>
    </row>
    <row r="12205" spans="1:25" x14ac:dyDescent="0.3">
      <c r="A12205" s="2">
        <v>45988</v>
      </c>
      <c r="B12205" t="s">
        <v>112</v>
      </c>
      <c r="C12205">
        <v>84</v>
      </c>
      <c r="D12205">
        <v>1</v>
      </c>
      <c r="E12205">
        <v>1.44</v>
      </c>
      <c r="F12205">
        <v>1.19</v>
      </c>
      <c r="G12205">
        <v>1.44</v>
      </c>
      <c r="H12205">
        <v>1.44</v>
      </c>
      <c r="I12205" t="s">
        <v>149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X12205">
        <v>0</v>
      </c>
      <c r="Y12205">
        <v>0</v>
      </c>
    </row>
    <row r="12206" spans="1:25" x14ac:dyDescent="0.3">
      <c r="A12206" s="2">
        <v>45988</v>
      </c>
      <c r="B12206" t="s">
        <v>15</v>
      </c>
      <c r="C12206">
        <v>39</v>
      </c>
      <c r="D12206">
        <v>0</v>
      </c>
      <c r="F12206">
        <v>0</v>
      </c>
      <c r="G12206">
        <v>0</v>
      </c>
      <c r="H12206">
        <v>0</v>
      </c>
      <c r="I12206" t="s">
        <v>149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</row>
    <row r="12207" spans="1:25" x14ac:dyDescent="0.3">
      <c r="A12207" s="2">
        <v>45988</v>
      </c>
      <c r="B12207" t="s">
        <v>112</v>
      </c>
      <c r="C12207">
        <v>220</v>
      </c>
      <c r="D12207">
        <v>2</v>
      </c>
      <c r="E12207">
        <v>1.365</v>
      </c>
      <c r="F12207">
        <v>0.90900000000000003</v>
      </c>
      <c r="G12207">
        <v>2.73</v>
      </c>
      <c r="H12207">
        <v>2.73</v>
      </c>
      <c r="I12207" t="s">
        <v>149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X12207">
        <v>0</v>
      </c>
      <c r="Y12207">
        <v>0</v>
      </c>
    </row>
    <row r="12208" spans="1:25" x14ac:dyDescent="0.3">
      <c r="A12208" s="2">
        <v>45988</v>
      </c>
      <c r="B12208" t="s">
        <v>15</v>
      </c>
      <c r="C12208">
        <v>55</v>
      </c>
      <c r="D12208">
        <v>0</v>
      </c>
      <c r="F12208">
        <v>0</v>
      </c>
      <c r="G12208">
        <v>0</v>
      </c>
      <c r="H12208">
        <v>0</v>
      </c>
      <c r="I12208" t="s">
        <v>149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</row>
    <row r="12209" spans="1:25" x14ac:dyDescent="0.3">
      <c r="A12209" s="2">
        <v>45988</v>
      </c>
      <c r="B12209" t="s">
        <v>15</v>
      </c>
      <c r="C12209">
        <v>79</v>
      </c>
      <c r="D12209">
        <v>4</v>
      </c>
      <c r="E12209">
        <v>1.04</v>
      </c>
      <c r="F12209">
        <v>5.0629999999999997</v>
      </c>
      <c r="G12209">
        <v>4.16</v>
      </c>
      <c r="H12209">
        <v>4.16</v>
      </c>
      <c r="I12209" t="s">
        <v>149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X12209">
        <v>0</v>
      </c>
      <c r="Y12209">
        <v>0</v>
      </c>
    </row>
    <row r="12210" spans="1:25" x14ac:dyDescent="0.3">
      <c r="A12210" s="2">
        <v>45988</v>
      </c>
      <c r="B12210" t="s">
        <v>112</v>
      </c>
      <c r="C12210">
        <v>180</v>
      </c>
      <c r="D12210">
        <v>0</v>
      </c>
      <c r="F12210">
        <v>0</v>
      </c>
      <c r="G12210">
        <v>0</v>
      </c>
      <c r="H12210">
        <v>0</v>
      </c>
      <c r="I12210" t="s">
        <v>149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</row>
    <row r="12211" spans="1:25" x14ac:dyDescent="0.3">
      <c r="A12211" s="2">
        <v>45988</v>
      </c>
      <c r="B12211" t="s">
        <v>15</v>
      </c>
      <c r="C12211">
        <v>49</v>
      </c>
      <c r="D12211">
        <v>0</v>
      </c>
      <c r="F12211">
        <v>0</v>
      </c>
      <c r="G12211">
        <v>0</v>
      </c>
      <c r="H12211">
        <v>0</v>
      </c>
      <c r="I12211" t="s">
        <v>149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</row>
    <row r="12212" spans="1:25" x14ac:dyDescent="0.3">
      <c r="A12212" s="2">
        <v>45988</v>
      </c>
      <c r="B12212" t="s">
        <v>112</v>
      </c>
      <c r="C12212">
        <v>831</v>
      </c>
      <c r="D12212">
        <v>5</v>
      </c>
      <c r="E12212">
        <v>0.86199999999999999</v>
      </c>
      <c r="F12212">
        <v>0.60199999999999998</v>
      </c>
      <c r="G12212">
        <v>4.3099999999999996</v>
      </c>
      <c r="H12212">
        <v>4.3099999999999996</v>
      </c>
      <c r="I12212" t="s">
        <v>149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X12212">
        <v>0</v>
      </c>
      <c r="Y12212">
        <v>0</v>
      </c>
    </row>
    <row r="12213" spans="1:25" x14ac:dyDescent="0.3">
      <c r="A12213" s="2">
        <v>45988</v>
      </c>
      <c r="B12213" t="s">
        <v>100</v>
      </c>
      <c r="C12213">
        <v>19</v>
      </c>
      <c r="D12213">
        <v>1</v>
      </c>
      <c r="E12213">
        <v>1.23</v>
      </c>
      <c r="F12213">
        <v>5.2629999999999999</v>
      </c>
      <c r="G12213">
        <v>1.23</v>
      </c>
      <c r="H12213">
        <v>1.23</v>
      </c>
      <c r="I12213" t="s">
        <v>149</v>
      </c>
      <c r="J12213">
        <v>1</v>
      </c>
      <c r="K12213">
        <v>1</v>
      </c>
      <c r="L12213">
        <v>1</v>
      </c>
      <c r="M12213">
        <v>1</v>
      </c>
      <c r="N12213">
        <v>1</v>
      </c>
      <c r="O12213">
        <v>1</v>
      </c>
      <c r="P12213">
        <v>1</v>
      </c>
      <c r="Q12213">
        <v>1</v>
      </c>
      <c r="R12213">
        <v>29.88</v>
      </c>
      <c r="S12213">
        <v>29.88</v>
      </c>
      <c r="T12213">
        <v>29.88</v>
      </c>
      <c r="U12213">
        <v>29.88</v>
      </c>
      <c r="V12213">
        <v>4.1164658630000002</v>
      </c>
      <c r="W12213">
        <v>4.1164658630000002</v>
      </c>
      <c r="X12213">
        <v>24.292682930000002</v>
      </c>
      <c r="Y12213">
        <v>24.292682930000002</v>
      </c>
    </row>
    <row r="12214" spans="1:25" x14ac:dyDescent="0.3">
      <c r="A12214" s="2">
        <v>45988</v>
      </c>
      <c r="B12214" t="s">
        <v>54</v>
      </c>
      <c r="C12214">
        <v>385</v>
      </c>
      <c r="D12214">
        <v>1</v>
      </c>
      <c r="E12214">
        <v>0.99</v>
      </c>
      <c r="F12214">
        <v>0.26</v>
      </c>
      <c r="G12214">
        <v>0.99</v>
      </c>
      <c r="H12214">
        <v>0.99</v>
      </c>
      <c r="I12214" t="s">
        <v>149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X12214">
        <v>0</v>
      </c>
      <c r="Y12214">
        <v>0</v>
      </c>
    </row>
    <row r="12215" spans="1:25" x14ac:dyDescent="0.3">
      <c r="A12215" s="2">
        <v>45988</v>
      </c>
      <c r="B12215" t="s">
        <v>60</v>
      </c>
      <c r="C12215">
        <v>496</v>
      </c>
      <c r="D12215">
        <v>3</v>
      </c>
      <c r="E12215">
        <v>0.97</v>
      </c>
      <c r="F12215">
        <v>0.60499999999999998</v>
      </c>
      <c r="G12215">
        <v>2.91</v>
      </c>
      <c r="H12215">
        <v>2.91</v>
      </c>
      <c r="I12215" t="s">
        <v>149</v>
      </c>
      <c r="J12215">
        <v>1</v>
      </c>
      <c r="K12215">
        <v>1</v>
      </c>
      <c r="L12215">
        <v>1</v>
      </c>
      <c r="M12215">
        <v>1</v>
      </c>
      <c r="N12215">
        <v>1</v>
      </c>
      <c r="O12215">
        <v>1</v>
      </c>
      <c r="P12215">
        <v>1</v>
      </c>
      <c r="Q12215">
        <v>1</v>
      </c>
      <c r="R12215">
        <v>24.98</v>
      </c>
      <c r="S12215">
        <v>24.98</v>
      </c>
      <c r="T12215">
        <v>24.98</v>
      </c>
      <c r="U12215">
        <v>24.98</v>
      </c>
      <c r="V12215">
        <v>11.649319459999999</v>
      </c>
      <c r="W12215">
        <v>11.649319459999999</v>
      </c>
      <c r="X12215">
        <v>8.5841924400000007</v>
      </c>
      <c r="Y12215">
        <v>8.5841924400000007</v>
      </c>
    </row>
    <row r="12216" spans="1:25" x14ac:dyDescent="0.3">
      <c r="A12216" s="2">
        <v>45988</v>
      </c>
      <c r="B12216" t="s">
        <v>60</v>
      </c>
      <c r="C12216">
        <v>748</v>
      </c>
      <c r="D12216">
        <v>5</v>
      </c>
      <c r="E12216">
        <v>1.278</v>
      </c>
      <c r="F12216">
        <v>0.66800000000000004</v>
      </c>
      <c r="G12216">
        <v>6.39</v>
      </c>
      <c r="H12216">
        <v>6.39</v>
      </c>
      <c r="I12216" t="s">
        <v>149</v>
      </c>
      <c r="J12216">
        <v>1</v>
      </c>
      <c r="K12216">
        <v>2</v>
      </c>
      <c r="L12216">
        <v>2</v>
      </c>
      <c r="M12216">
        <v>2</v>
      </c>
      <c r="N12216">
        <v>1</v>
      </c>
      <c r="O12216">
        <v>2</v>
      </c>
      <c r="P12216">
        <v>2</v>
      </c>
      <c r="Q12216">
        <v>2</v>
      </c>
      <c r="R12216">
        <v>21.88</v>
      </c>
      <c r="S12216">
        <v>43.76</v>
      </c>
      <c r="T12216">
        <v>43.76</v>
      </c>
      <c r="U12216">
        <v>43.76</v>
      </c>
      <c r="V12216">
        <v>14.602376599999999</v>
      </c>
      <c r="W12216">
        <v>14.602376599999999</v>
      </c>
      <c r="X12216">
        <v>6.8482003130000004</v>
      </c>
      <c r="Y12216">
        <v>6.8482003130000004</v>
      </c>
    </row>
    <row r="12217" spans="1:25" x14ac:dyDescent="0.3">
      <c r="A12217" s="2">
        <v>45988</v>
      </c>
      <c r="B12217" t="s">
        <v>100</v>
      </c>
      <c r="C12217">
        <v>27</v>
      </c>
      <c r="D12217">
        <v>1</v>
      </c>
      <c r="E12217">
        <v>1.2</v>
      </c>
      <c r="F12217">
        <v>3.7040000000000002</v>
      </c>
      <c r="G12217">
        <v>1.2</v>
      </c>
      <c r="H12217">
        <v>1.2</v>
      </c>
      <c r="I12217" t="s">
        <v>149</v>
      </c>
      <c r="J12217">
        <v>1</v>
      </c>
      <c r="K12217">
        <v>1</v>
      </c>
      <c r="L12217">
        <v>1</v>
      </c>
      <c r="M12217">
        <v>1</v>
      </c>
      <c r="N12217">
        <v>1</v>
      </c>
      <c r="O12217">
        <v>1</v>
      </c>
      <c r="P12217">
        <v>1</v>
      </c>
      <c r="Q12217">
        <v>1</v>
      </c>
      <c r="R12217">
        <v>11.49</v>
      </c>
      <c r="S12217">
        <v>11.49</v>
      </c>
      <c r="T12217">
        <v>11.49</v>
      </c>
      <c r="U12217">
        <v>11.49</v>
      </c>
      <c r="V12217">
        <v>10.443864230000001</v>
      </c>
      <c r="W12217">
        <v>10.443864230000001</v>
      </c>
      <c r="X12217">
        <v>9.5749999999999993</v>
      </c>
      <c r="Y12217">
        <v>9.5749999999999993</v>
      </c>
    </row>
    <row r="12218" spans="1:25" x14ac:dyDescent="0.3">
      <c r="A12218" s="2">
        <v>45988</v>
      </c>
      <c r="B12218" t="s">
        <v>54</v>
      </c>
      <c r="C12218">
        <v>521</v>
      </c>
      <c r="D12218">
        <v>5</v>
      </c>
      <c r="E12218">
        <v>0.94199999999999995</v>
      </c>
      <c r="F12218">
        <v>0.96</v>
      </c>
      <c r="G12218">
        <v>4.71</v>
      </c>
      <c r="H12218">
        <v>4.71</v>
      </c>
      <c r="I12218" t="s">
        <v>149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X12218">
        <v>0</v>
      </c>
      <c r="Y12218">
        <v>0</v>
      </c>
    </row>
    <row r="12219" spans="1:25" x14ac:dyDescent="0.3">
      <c r="A12219" s="2">
        <v>45988</v>
      </c>
      <c r="B12219" t="s">
        <v>100</v>
      </c>
      <c r="C12219">
        <v>14</v>
      </c>
      <c r="D12219">
        <v>0</v>
      </c>
      <c r="F12219">
        <v>0</v>
      </c>
      <c r="G12219">
        <v>0</v>
      </c>
      <c r="H12219">
        <v>0</v>
      </c>
      <c r="I12219" t="s">
        <v>149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</row>
    <row r="12220" spans="1:25" x14ac:dyDescent="0.3">
      <c r="A12220" s="2">
        <v>45988</v>
      </c>
      <c r="B12220" t="s">
        <v>54</v>
      </c>
      <c r="C12220">
        <v>187</v>
      </c>
      <c r="D12220">
        <v>1</v>
      </c>
      <c r="E12220">
        <v>1.8</v>
      </c>
      <c r="F12220">
        <v>0.53500000000000003</v>
      </c>
      <c r="G12220">
        <v>1.8</v>
      </c>
      <c r="H12220">
        <v>1.8</v>
      </c>
      <c r="I12220" t="s">
        <v>149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X12220">
        <v>0</v>
      </c>
      <c r="Y12220">
        <v>0</v>
      </c>
    </row>
    <row r="12221" spans="1:25" x14ac:dyDescent="0.3">
      <c r="A12221" s="2">
        <v>45988</v>
      </c>
      <c r="B12221" t="s">
        <v>60</v>
      </c>
      <c r="C12221">
        <v>422</v>
      </c>
      <c r="D12221">
        <v>3</v>
      </c>
      <c r="E12221">
        <v>1.0569999999999999</v>
      </c>
      <c r="F12221">
        <v>0.71099999999999997</v>
      </c>
      <c r="G12221">
        <v>3.17</v>
      </c>
      <c r="H12221">
        <v>3.17</v>
      </c>
      <c r="I12221" t="s">
        <v>149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X12221">
        <v>0</v>
      </c>
      <c r="Y12221">
        <v>0</v>
      </c>
    </row>
    <row r="12222" spans="1:25" x14ac:dyDescent="0.3">
      <c r="A12222" s="2">
        <v>45988</v>
      </c>
      <c r="B12222" t="s">
        <v>54</v>
      </c>
      <c r="C12222">
        <v>1270</v>
      </c>
      <c r="D12222">
        <v>3</v>
      </c>
      <c r="E12222">
        <v>0.59299999999999997</v>
      </c>
      <c r="F12222">
        <v>0.23599999999999999</v>
      </c>
      <c r="G12222">
        <v>1.78</v>
      </c>
      <c r="H12222">
        <v>1.78</v>
      </c>
      <c r="I12222" t="s">
        <v>149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X12222">
        <v>0</v>
      </c>
      <c r="Y12222">
        <v>0</v>
      </c>
    </row>
    <row r="12223" spans="1:25" x14ac:dyDescent="0.3">
      <c r="A12223" s="2">
        <v>45988</v>
      </c>
      <c r="B12223" t="s">
        <v>100</v>
      </c>
      <c r="C12223">
        <v>26</v>
      </c>
      <c r="D12223">
        <v>1</v>
      </c>
      <c r="E12223">
        <v>0.44</v>
      </c>
      <c r="F12223">
        <v>3.8460000000000001</v>
      </c>
      <c r="G12223">
        <v>0.44</v>
      </c>
      <c r="H12223">
        <v>0.44</v>
      </c>
      <c r="I12223" t="s">
        <v>149</v>
      </c>
      <c r="J12223">
        <v>1</v>
      </c>
      <c r="K12223">
        <v>1</v>
      </c>
      <c r="L12223">
        <v>1</v>
      </c>
      <c r="M12223">
        <v>1</v>
      </c>
      <c r="N12223">
        <v>5</v>
      </c>
      <c r="O12223">
        <v>5</v>
      </c>
      <c r="P12223">
        <v>5</v>
      </c>
      <c r="Q12223">
        <v>5</v>
      </c>
      <c r="R12223">
        <v>57.45</v>
      </c>
      <c r="S12223">
        <v>57.45</v>
      </c>
      <c r="T12223">
        <v>57.45</v>
      </c>
      <c r="U12223">
        <v>57.45</v>
      </c>
      <c r="V12223">
        <v>0.76588337679999996</v>
      </c>
      <c r="W12223">
        <v>0.76588337679999996</v>
      </c>
      <c r="X12223">
        <v>130.56818179999999</v>
      </c>
      <c r="Y12223">
        <v>130.56818179999999</v>
      </c>
    </row>
    <row r="12224" spans="1:25" x14ac:dyDescent="0.3">
      <c r="A12224" s="2">
        <v>45988</v>
      </c>
      <c r="B12224" t="s">
        <v>60</v>
      </c>
      <c r="C12224">
        <v>1072</v>
      </c>
      <c r="D12224">
        <v>9</v>
      </c>
      <c r="E12224">
        <v>0.58299999999999996</v>
      </c>
      <c r="F12224">
        <v>0.84</v>
      </c>
      <c r="G12224">
        <v>5.25</v>
      </c>
      <c r="H12224">
        <v>5.25</v>
      </c>
      <c r="I12224" t="s">
        <v>149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X12224">
        <v>0</v>
      </c>
      <c r="Y12224">
        <v>0</v>
      </c>
    </row>
    <row r="12225" spans="1:25" x14ac:dyDescent="0.3">
      <c r="A12225" s="2">
        <v>45988</v>
      </c>
      <c r="B12225" t="s">
        <v>48</v>
      </c>
      <c r="C12225">
        <v>209</v>
      </c>
      <c r="D12225">
        <v>0</v>
      </c>
      <c r="F12225">
        <v>0</v>
      </c>
      <c r="G12225">
        <v>0</v>
      </c>
      <c r="H12225">
        <v>0</v>
      </c>
      <c r="I12225" t="s">
        <v>149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</row>
    <row r="12226" spans="1:25" x14ac:dyDescent="0.3">
      <c r="A12226" s="2">
        <v>45988</v>
      </c>
      <c r="B12226" t="s">
        <v>48</v>
      </c>
      <c r="C12226">
        <v>117</v>
      </c>
      <c r="D12226">
        <v>2</v>
      </c>
      <c r="E12226">
        <v>1.5</v>
      </c>
      <c r="F12226">
        <v>1.7090000000000001</v>
      </c>
      <c r="G12226">
        <v>3</v>
      </c>
      <c r="H12226">
        <v>3</v>
      </c>
      <c r="I12226" t="s">
        <v>149</v>
      </c>
      <c r="J12226">
        <v>0</v>
      </c>
      <c r="K12226">
        <v>1</v>
      </c>
      <c r="L12226">
        <v>1</v>
      </c>
      <c r="M12226">
        <v>1</v>
      </c>
      <c r="N12226">
        <v>0</v>
      </c>
      <c r="O12226">
        <v>1</v>
      </c>
      <c r="P12226">
        <v>1</v>
      </c>
      <c r="Q12226">
        <v>1</v>
      </c>
      <c r="R12226">
        <v>0</v>
      </c>
      <c r="S12226">
        <v>28.49</v>
      </c>
      <c r="T12226">
        <v>28.49</v>
      </c>
      <c r="U12226">
        <v>28.49</v>
      </c>
      <c r="V12226">
        <v>10.53001053</v>
      </c>
      <c r="W12226">
        <v>10.53001053</v>
      </c>
      <c r="X12226">
        <v>9.4966666669999995</v>
      </c>
      <c r="Y12226">
        <v>9.4966666669999995</v>
      </c>
    </row>
    <row r="12227" spans="1:25" x14ac:dyDescent="0.3">
      <c r="A12227" s="2">
        <v>45988</v>
      </c>
      <c r="B12227" t="s">
        <v>48</v>
      </c>
      <c r="C12227">
        <v>443</v>
      </c>
      <c r="D12227">
        <v>3</v>
      </c>
      <c r="E12227">
        <v>1.903</v>
      </c>
      <c r="F12227">
        <v>0.67700000000000005</v>
      </c>
      <c r="G12227">
        <v>5.71</v>
      </c>
      <c r="H12227">
        <v>5.71</v>
      </c>
      <c r="I12227" t="s">
        <v>149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X12227">
        <v>0</v>
      </c>
      <c r="Y12227">
        <v>0</v>
      </c>
    </row>
    <row r="12228" spans="1:25" x14ac:dyDescent="0.3">
      <c r="A12228" s="2">
        <v>45988</v>
      </c>
      <c r="B12228" t="s">
        <v>48</v>
      </c>
      <c r="C12228">
        <v>940</v>
      </c>
      <c r="D12228">
        <v>0</v>
      </c>
      <c r="F12228">
        <v>0</v>
      </c>
      <c r="G12228">
        <v>0</v>
      </c>
      <c r="H12228">
        <v>0</v>
      </c>
      <c r="I12228" t="s">
        <v>149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</row>
    <row r="12229" spans="1:25" x14ac:dyDescent="0.3">
      <c r="A12229" s="2">
        <v>45988</v>
      </c>
      <c r="B12229" t="s">
        <v>19</v>
      </c>
      <c r="C12229">
        <v>11</v>
      </c>
      <c r="D12229">
        <v>0</v>
      </c>
      <c r="F12229">
        <v>0</v>
      </c>
      <c r="G12229">
        <v>0</v>
      </c>
      <c r="H12229">
        <v>0</v>
      </c>
      <c r="I12229" t="s">
        <v>149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</row>
    <row r="12230" spans="1:25" x14ac:dyDescent="0.3">
      <c r="A12230" s="2">
        <v>45988</v>
      </c>
      <c r="B12230" t="s">
        <v>90</v>
      </c>
      <c r="C12230">
        <v>10</v>
      </c>
      <c r="D12230">
        <v>0</v>
      </c>
      <c r="F12230">
        <v>0</v>
      </c>
      <c r="G12230">
        <v>0</v>
      </c>
      <c r="H12230">
        <v>0</v>
      </c>
      <c r="I12230" t="s">
        <v>149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</row>
    <row r="12231" spans="1:25" x14ac:dyDescent="0.3">
      <c r="A12231" s="2">
        <v>45988</v>
      </c>
      <c r="B12231" t="s">
        <v>19</v>
      </c>
      <c r="C12231">
        <v>19</v>
      </c>
      <c r="D12231">
        <v>0</v>
      </c>
      <c r="F12231">
        <v>0</v>
      </c>
      <c r="G12231">
        <v>0</v>
      </c>
      <c r="H12231">
        <v>0</v>
      </c>
      <c r="I12231" t="s">
        <v>149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</row>
    <row r="12232" spans="1:25" x14ac:dyDescent="0.3">
      <c r="A12232" s="2">
        <v>45988</v>
      </c>
      <c r="B12232" t="s">
        <v>90</v>
      </c>
      <c r="C12232">
        <v>9</v>
      </c>
      <c r="D12232">
        <v>0</v>
      </c>
      <c r="F12232">
        <v>0</v>
      </c>
      <c r="G12232">
        <v>0</v>
      </c>
      <c r="H12232">
        <v>0</v>
      </c>
      <c r="I12232" t="s">
        <v>149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</row>
    <row r="12233" spans="1:25" x14ac:dyDescent="0.3">
      <c r="A12233" s="2">
        <v>45988</v>
      </c>
      <c r="B12233" t="s">
        <v>19</v>
      </c>
      <c r="C12233">
        <v>20</v>
      </c>
      <c r="D12233">
        <v>0</v>
      </c>
      <c r="F12233">
        <v>0</v>
      </c>
      <c r="G12233">
        <v>0</v>
      </c>
      <c r="H12233">
        <v>0</v>
      </c>
      <c r="I12233" t="s">
        <v>149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</row>
    <row r="12234" spans="1:25" x14ac:dyDescent="0.3">
      <c r="A12234" s="2">
        <v>45988</v>
      </c>
      <c r="B12234" t="s">
        <v>90</v>
      </c>
      <c r="C12234">
        <v>6</v>
      </c>
      <c r="D12234">
        <v>0</v>
      </c>
      <c r="F12234">
        <v>0</v>
      </c>
      <c r="G12234">
        <v>0</v>
      </c>
      <c r="H12234">
        <v>0</v>
      </c>
      <c r="I12234" t="s">
        <v>149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</row>
    <row r="12235" spans="1:25" x14ac:dyDescent="0.3">
      <c r="A12235" s="2">
        <v>45988</v>
      </c>
      <c r="B12235" t="s">
        <v>19</v>
      </c>
      <c r="C12235">
        <v>24</v>
      </c>
      <c r="D12235">
        <v>0</v>
      </c>
      <c r="F12235">
        <v>0</v>
      </c>
      <c r="G12235">
        <v>0</v>
      </c>
      <c r="H12235">
        <v>0</v>
      </c>
      <c r="I12235" t="s">
        <v>149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</row>
    <row r="12236" spans="1:25" x14ac:dyDescent="0.3">
      <c r="A12236" s="2">
        <v>45988</v>
      </c>
      <c r="B12236" t="s">
        <v>90</v>
      </c>
      <c r="C12236">
        <v>5</v>
      </c>
      <c r="D12236">
        <v>0</v>
      </c>
      <c r="F12236">
        <v>0</v>
      </c>
      <c r="G12236">
        <v>0</v>
      </c>
      <c r="H12236">
        <v>0</v>
      </c>
      <c r="I12236" t="s">
        <v>149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</row>
    <row r="12237" spans="1:25" x14ac:dyDescent="0.3">
      <c r="A12237" s="2">
        <v>45988</v>
      </c>
      <c r="B12237" t="s">
        <v>58</v>
      </c>
      <c r="C12237">
        <v>442</v>
      </c>
      <c r="D12237">
        <v>1</v>
      </c>
      <c r="E12237">
        <v>1.1100000000000001</v>
      </c>
      <c r="F12237">
        <v>0.22600000000000001</v>
      </c>
      <c r="G12237">
        <v>1.1100000000000001</v>
      </c>
      <c r="H12237">
        <v>1.1100000000000001</v>
      </c>
      <c r="I12237" t="s">
        <v>149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X12237">
        <v>0</v>
      </c>
      <c r="Y12237">
        <v>0</v>
      </c>
    </row>
    <row r="12238" spans="1:25" x14ac:dyDescent="0.3">
      <c r="A12238" s="2">
        <v>45988</v>
      </c>
      <c r="B12238" t="s">
        <v>110</v>
      </c>
      <c r="C12238">
        <v>84</v>
      </c>
      <c r="D12238">
        <v>2</v>
      </c>
      <c r="E12238">
        <v>1.71</v>
      </c>
      <c r="F12238">
        <v>2.3809999999999998</v>
      </c>
      <c r="G12238">
        <v>3.42</v>
      </c>
      <c r="H12238">
        <v>3.42</v>
      </c>
      <c r="I12238" t="s">
        <v>149</v>
      </c>
      <c r="J12238">
        <v>0</v>
      </c>
      <c r="K12238">
        <v>1</v>
      </c>
      <c r="L12238">
        <v>1</v>
      </c>
      <c r="M12238">
        <v>1</v>
      </c>
      <c r="N12238">
        <v>0</v>
      </c>
      <c r="O12238">
        <v>1</v>
      </c>
      <c r="P12238">
        <v>1</v>
      </c>
      <c r="Q12238">
        <v>1</v>
      </c>
      <c r="R12238">
        <v>0</v>
      </c>
      <c r="S12238">
        <v>34.49</v>
      </c>
      <c r="T12238">
        <v>34.49</v>
      </c>
      <c r="U12238">
        <v>34.49</v>
      </c>
      <c r="V12238">
        <v>9.9159176569999996</v>
      </c>
      <c r="W12238">
        <v>9.9159176569999996</v>
      </c>
      <c r="X12238">
        <v>10.08479532</v>
      </c>
      <c r="Y12238">
        <v>10.08479532</v>
      </c>
    </row>
    <row r="12239" spans="1:25" x14ac:dyDescent="0.3">
      <c r="A12239" s="2">
        <v>45988</v>
      </c>
      <c r="B12239" t="s">
        <v>34</v>
      </c>
      <c r="C12239">
        <v>434</v>
      </c>
      <c r="D12239">
        <v>2</v>
      </c>
      <c r="E12239">
        <v>1.655</v>
      </c>
      <c r="F12239">
        <v>0.46100000000000002</v>
      </c>
      <c r="G12239">
        <v>3.31</v>
      </c>
      <c r="H12239">
        <v>3.31</v>
      </c>
      <c r="I12239" t="s">
        <v>149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X12239">
        <v>0</v>
      </c>
      <c r="Y12239">
        <v>0</v>
      </c>
    </row>
    <row r="12240" spans="1:25" x14ac:dyDescent="0.3">
      <c r="A12240" s="2">
        <v>45988</v>
      </c>
      <c r="B12240" t="s">
        <v>28</v>
      </c>
      <c r="C12240">
        <v>9</v>
      </c>
      <c r="D12240">
        <v>0</v>
      </c>
      <c r="F12240">
        <v>0</v>
      </c>
      <c r="G12240">
        <v>0</v>
      </c>
      <c r="H12240">
        <v>0</v>
      </c>
      <c r="I12240" t="s">
        <v>149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</row>
    <row r="12241" spans="1:25" x14ac:dyDescent="0.3">
      <c r="A12241" s="2">
        <v>45988</v>
      </c>
      <c r="B12241" t="s">
        <v>58</v>
      </c>
      <c r="C12241">
        <v>268</v>
      </c>
      <c r="D12241">
        <v>4</v>
      </c>
      <c r="E12241">
        <v>0.75</v>
      </c>
      <c r="F12241">
        <v>1.4930000000000001</v>
      </c>
      <c r="G12241">
        <v>3</v>
      </c>
      <c r="H12241">
        <v>3</v>
      </c>
      <c r="I12241" t="s">
        <v>149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X12241">
        <v>0</v>
      </c>
      <c r="Y12241">
        <v>0</v>
      </c>
    </row>
    <row r="12242" spans="1:25" x14ac:dyDescent="0.3">
      <c r="A12242" s="2">
        <v>45988</v>
      </c>
      <c r="B12242" t="s">
        <v>110</v>
      </c>
      <c r="C12242">
        <v>173</v>
      </c>
      <c r="D12242">
        <v>1</v>
      </c>
      <c r="E12242">
        <v>0.9</v>
      </c>
      <c r="F12242">
        <v>0.57799999999999996</v>
      </c>
      <c r="G12242">
        <v>0.9</v>
      </c>
      <c r="H12242">
        <v>0.9</v>
      </c>
      <c r="I12242" t="s">
        <v>149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X12242">
        <v>0</v>
      </c>
      <c r="Y12242">
        <v>0</v>
      </c>
    </row>
    <row r="12243" spans="1:25" x14ac:dyDescent="0.3">
      <c r="A12243" s="2">
        <v>45988</v>
      </c>
      <c r="B12243" t="s">
        <v>34</v>
      </c>
      <c r="C12243">
        <v>620</v>
      </c>
      <c r="D12243">
        <v>4</v>
      </c>
      <c r="E12243">
        <v>1.29</v>
      </c>
      <c r="F12243">
        <v>0.64500000000000002</v>
      </c>
      <c r="G12243">
        <v>5.16</v>
      </c>
      <c r="H12243">
        <v>5.16</v>
      </c>
      <c r="I12243" t="s">
        <v>149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X12243">
        <v>0</v>
      </c>
      <c r="Y12243">
        <v>0</v>
      </c>
    </row>
    <row r="12244" spans="1:25" x14ac:dyDescent="0.3">
      <c r="A12244" s="2">
        <v>45988</v>
      </c>
      <c r="B12244" t="s">
        <v>28</v>
      </c>
      <c r="C12244">
        <v>124</v>
      </c>
      <c r="D12244">
        <v>0</v>
      </c>
      <c r="F12244">
        <v>0</v>
      </c>
      <c r="G12244">
        <v>0</v>
      </c>
      <c r="H12244">
        <v>0</v>
      </c>
      <c r="I12244" t="s">
        <v>149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</row>
    <row r="12245" spans="1:25" x14ac:dyDescent="0.3">
      <c r="A12245" s="2">
        <v>45988</v>
      </c>
      <c r="B12245" t="s">
        <v>28</v>
      </c>
      <c r="C12245">
        <v>31</v>
      </c>
      <c r="D12245">
        <v>1</v>
      </c>
      <c r="E12245">
        <v>1.1100000000000001</v>
      </c>
      <c r="F12245">
        <v>3.226</v>
      </c>
      <c r="G12245">
        <v>1.1100000000000001</v>
      </c>
      <c r="H12245">
        <v>1.1100000000000001</v>
      </c>
      <c r="I12245" t="s">
        <v>149</v>
      </c>
      <c r="J12245">
        <v>1</v>
      </c>
      <c r="K12245">
        <v>1</v>
      </c>
      <c r="L12245">
        <v>1</v>
      </c>
      <c r="M12245">
        <v>1</v>
      </c>
      <c r="N12245">
        <v>1</v>
      </c>
      <c r="O12245">
        <v>1</v>
      </c>
      <c r="P12245">
        <v>1</v>
      </c>
      <c r="Q12245">
        <v>1</v>
      </c>
      <c r="R12245">
        <v>21.88</v>
      </c>
      <c r="S12245">
        <v>21.88</v>
      </c>
      <c r="T12245">
        <v>21.88</v>
      </c>
      <c r="U12245">
        <v>21.88</v>
      </c>
      <c r="V12245">
        <v>5.0731261429999996</v>
      </c>
      <c r="W12245">
        <v>5.0731261429999996</v>
      </c>
      <c r="X12245">
        <v>19.711711709999999</v>
      </c>
      <c r="Y12245">
        <v>19.711711709999999</v>
      </c>
    </row>
    <row r="12246" spans="1:25" x14ac:dyDescent="0.3">
      <c r="A12246" s="2">
        <v>45988</v>
      </c>
      <c r="B12246" t="s">
        <v>58</v>
      </c>
      <c r="C12246">
        <v>102</v>
      </c>
      <c r="D12246">
        <v>2</v>
      </c>
      <c r="E12246">
        <v>1.59</v>
      </c>
      <c r="F12246">
        <v>1.9610000000000001</v>
      </c>
      <c r="G12246">
        <v>3.18</v>
      </c>
      <c r="H12246">
        <v>3.18</v>
      </c>
      <c r="I12246" t="s">
        <v>149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X12246">
        <v>0</v>
      </c>
      <c r="Y12246">
        <v>0</v>
      </c>
    </row>
    <row r="12247" spans="1:25" x14ac:dyDescent="0.3">
      <c r="A12247" s="2">
        <v>45988</v>
      </c>
      <c r="B12247" t="s">
        <v>110</v>
      </c>
      <c r="C12247">
        <v>131</v>
      </c>
      <c r="D12247">
        <v>2</v>
      </c>
      <c r="E12247">
        <v>1.44</v>
      </c>
      <c r="F12247">
        <v>1.5269999999999999</v>
      </c>
      <c r="G12247">
        <v>2.88</v>
      </c>
      <c r="H12247">
        <v>2.88</v>
      </c>
      <c r="I12247" t="s">
        <v>149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X12247">
        <v>0</v>
      </c>
      <c r="Y12247">
        <v>0</v>
      </c>
    </row>
    <row r="12248" spans="1:25" x14ac:dyDescent="0.3">
      <c r="A12248" s="2">
        <v>45988</v>
      </c>
      <c r="B12248" t="s">
        <v>34</v>
      </c>
      <c r="C12248">
        <v>287</v>
      </c>
      <c r="D12248">
        <v>2</v>
      </c>
      <c r="E12248">
        <v>1.1850000000000001</v>
      </c>
      <c r="F12248">
        <v>0.69699999999999995</v>
      </c>
      <c r="G12248">
        <v>2.37</v>
      </c>
      <c r="H12248">
        <v>2.37</v>
      </c>
      <c r="I12248" t="s">
        <v>149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X12248">
        <v>0</v>
      </c>
      <c r="Y12248">
        <v>0</v>
      </c>
    </row>
    <row r="12249" spans="1:25" x14ac:dyDescent="0.3">
      <c r="A12249" s="2">
        <v>45988</v>
      </c>
      <c r="B12249" t="s">
        <v>34</v>
      </c>
      <c r="C12249">
        <v>309</v>
      </c>
      <c r="D12249">
        <v>1</v>
      </c>
      <c r="E12249">
        <v>0.62</v>
      </c>
      <c r="F12249">
        <v>0.32400000000000001</v>
      </c>
      <c r="G12249">
        <v>0.62</v>
      </c>
      <c r="H12249">
        <v>0.62</v>
      </c>
      <c r="I12249" t="s">
        <v>149</v>
      </c>
      <c r="J12249">
        <v>1</v>
      </c>
      <c r="K12249">
        <v>1</v>
      </c>
      <c r="L12249">
        <v>1</v>
      </c>
      <c r="M12249">
        <v>1</v>
      </c>
      <c r="N12249">
        <v>1</v>
      </c>
      <c r="O12249">
        <v>1</v>
      </c>
      <c r="P12249">
        <v>1</v>
      </c>
      <c r="Q12249">
        <v>1</v>
      </c>
      <c r="R12249">
        <v>19.489999999999998</v>
      </c>
      <c r="S12249">
        <v>19.489999999999998</v>
      </c>
      <c r="T12249">
        <v>19.489999999999998</v>
      </c>
      <c r="U12249">
        <v>19.489999999999998</v>
      </c>
      <c r="V12249">
        <v>3.1811185219999998</v>
      </c>
      <c r="W12249">
        <v>3.1811185219999998</v>
      </c>
      <c r="X12249">
        <v>31.435483869999999</v>
      </c>
      <c r="Y12249">
        <v>31.435483869999999</v>
      </c>
    </row>
    <row r="12250" spans="1:25" x14ac:dyDescent="0.3">
      <c r="A12250" s="2">
        <v>45988</v>
      </c>
      <c r="B12250" t="s">
        <v>58</v>
      </c>
      <c r="C12250">
        <v>260</v>
      </c>
      <c r="D12250">
        <v>4</v>
      </c>
      <c r="E12250">
        <v>0.54300000000000004</v>
      </c>
      <c r="F12250">
        <v>1.538</v>
      </c>
      <c r="G12250">
        <v>2.17</v>
      </c>
      <c r="H12250">
        <v>2.17</v>
      </c>
      <c r="I12250" t="s">
        <v>149</v>
      </c>
      <c r="J12250">
        <v>0</v>
      </c>
      <c r="K12250">
        <v>1</v>
      </c>
      <c r="L12250">
        <v>1</v>
      </c>
      <c r="M12250">
        <v>1</v>
      </c>
      <c r="N12250">
        <v>0</v>
      </c>
      <c r="O12250">
        <v>1</v>
      </c>
      <c r="P12250">
        <v>1</v>
      </c>
      <c r="Q12250">
        <v>1</v>
      </c>
      <c r="R12250">
        <v>0</v>
      </c>
      <c r="S12250">
        <v>36.880000000000003</v>
      </c>
      <c r="T12250">
        <v>36.880000000000003</v>
      </c>
      <c r="U12250">
        <v>36.880000000000003</v>
      </c>
      <c r="V12250">
        <v>5.8839479389999996</v>
      </c>
      <c r="W12250">
        <v>5.8839479389999996</v>
      </c>
      <c r="X12250">
        <v>16.99539171</v>
      </c>
      <c r="Y12250">
        <v>16.99539171</v>
      </c>
    </row>
    <row r="12251" spans="1:25" x14ac:dyDescent="0.3">
      <c r="A12251" s="2">
        <v>45988</v>
      </c>
      <c r="B12251" t="s">
        <v>28</v>
      </c>
      <c r="C12251">
        <v>84</v>
      </c>
      <c r="D12251">
        <v>1</v>
      </c>
      <c r="E12251">
        <v>0.18</v>
      </c>
      <c r="F12251">
        <v>1.19</v>
      </c>
      <c r="G12251">
        <v>0.18</v>
      </c>
      <c r="H12251">
        <v>0.18</v>
      </c>
      <c r="I12251" t="s">
        <v>149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X12251">
        <v>0</v>
      </c>
      <c r="Y12251">
        <v>0</v>
      </c>
    </row>
    <row r="12252" spans="1:25" x14ac:dyDescent="0.3">
      <c r="A12252" s="2">
        <v>45988</v>
      </c>
      <c r="B12252" t="s">
        <v>110</v>
      </c>
      <c r="C12252">
        <v>522</v>
      </c>
      <c r="D12252">
        <v>3</v>
      </c>
      <c r="E12252">
        <v>0.72699999999999998</v>
      </c>
      <c r="F12252">
        <v>0.57499999999999996</v>
      </c>
      <c r="G12252">
        <v>2.1800000000000002</v>
      </c>
      <c r="H12252">
        <v>2.1800000000000002</v>
      </c>
      <c r="I12252" t="s">
        <v>149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X12252">
        <v>0</v>
      </c>
      <c r="Y12252">
        <v>0</v>
      </c>
    </row>
    <row r="12253" spans="1:25" x14ac:dyDescent="0.3">
      <c r="A12253" s="2">
        <v>45988</v>
      </c>
      <c r="B12253" t="s">
        <v>26</v>
      </c>
      <c r="C12253">
        <v>380</v>
      </c>
      <c r="D12253">
        <v>2</v>
      </c>
      <c r="E12253">
        <v>1.1499999999999999</v>
      </c>
      <c r="F12253">
        <v>0.52600000000000002</v>
      </c>
      <c r="G12253">
        <v>2.2999999999999998</v>
      </c>
      <c r="H12253">
        <v>2.2999999999999998</v>
      </c>
      <c r="I12253" t="s">
        <v>149</v>
      </c>
      <c r="J12253">
        <v>1</v>
      </c>
      <c r="K12253">
        <v>1</v>
      </c>
      <c r="L12253">
        <v>1</v>
      </c>
      <c r="M12253">
        <v>1</v>
      </c>
      <c r="N12253">
        <v>1</v>
      </c>
      <c r="O12253">
        <v>1</v>
      </c>
      <c r="P12253">
        <v>1</v>
      </c>
      <c r="Q12253">
        <v>1</v>
      </c>
      <c r="R12253">
        <v>58.9</v>
      </c>
      <c r="S12253">
        <v>58.9</v>
      </c>
      <c r="T12253">
        <v>58.9</v>
      </c>
      <c r="U12253">
        <v>58.9</v>
      </c>
      <c r="V12253">
        <v>3.904923599</v>
      </c>
      <c r="W12253">
        <v>3.904923599</v>
      </c>
      <c r="X12253">
        <v>25.608695650000001</v>
      </c>
      <c r="Y12253">
        <v>25.608695650000001</v>
      </c>
    </row>
    <row r="12254" spans="1:25" x14ac:dyDescent="0.3">
      <c r="A12254" s="2">
        <v>45988</v>
      </c>
      <c r="B12254" t="s">
        <v>30</v>
      </c>
      <c r="C12254">
        <v>4</v>
      </c>
      <c r="D12254">
        <v>0</v>
      </c>
      <c r="F12254">
        <v>0</v>
      </c>
      <c r="G12254">
        <v>0</v>
      </c>
      <c r="H12254">
        <v>0</v>
      </c>
      <c r="I12254" t="s">
        <v>149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</row>
    <row r="12255" spans="1:25" x14ac:dyDescent="0.3">
      <c r="A12255" s="2">
        <v>45988</v>
      </c>
      <c r="B12255" t="s">
        <v>26</v>
      </c>
      <c r="C12255">
        <v>381</v>
      </c>
      <c r="D12255">
        <v>2</v>
      </c>
      <c r="E12255">
        <v>1.4850000000000001</v>
      </c>
      <c r="F12255">
        <v>0.52500000000000002</v>
      </c>
      <c r="G12255">
        <v>2.97</v>
      </c>
      <c r="H12255">
        <v>2.97</v>
      </c>
      <c r="I12255" t="s">
        <v>149</v>
      </c>
      <c r="J12255">
        <v>1</v>
      </c>
      <c r="K12255">
        <v>1</v>
      </c>
      <c r="L12255">
        <v>1</v>
      </c>
      <c r="M12255">
        <v>1</v>
      </c>
      <c r="N12255">
        <v>1</v>
      </c>
      <c r="O12255">
        <v>1</v>
      </c>
      <c r="P12255">
        <v>1</v>
      </c>
      <c r="Q12255">
        <v>1</v>
      </c>
      <c r="R12255">
        <v>37.880000000000003</v>
      </c>
      <c r="S12255">
        <v>37.880000000000003</v>
      </c>
      <c r="T12255">
        <v>37.880000000000003</v>
      </c>
      <c r="U12255">
        <v>37.880000000000003</v>
      </c>
      <c r="V12255">
        <v>7.8405491019999998</v>
      </c>
      <c r="W12255">
        <v>7.8405491019999998</v>
      </c>
      <c r="X12255">
        <v>12.75420875</v>
      </c>
      <c r="Y12255">
        <v>12.75420875</v>
      </c>
    </row>
    <row r="12256" spans="1:25" x14ac:dyDescent="0.3">
      <c r="A12256" s="2">
        <v>45988</v>
      </c>
      <c r="B12256" t="s">
        <v>30</v>
      </c>
      <c r="C12256">
        <v>42</v>
      </c>
      <c r="D12256">
        <v>0</v>
      </c>
      <c r="F12256">
        <v>0</v>
      </c>
      <c r="G12256">
        <v>0</v>
      </c>
      <c r="H12256">
        <v>0</v>
      </c>
      <c r="I12256" t="s">
        <v>149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</row>
    <row r="12257" spans="1:25" x14ac:dyDescent="0.3">
      <c r="A12257" s="2">
        <v>45988</v>
      </c>
      <c r="B12257" t="s">
        <v>26</v>
      </c>
      <c r="C12257">
        <v>502</v>
      </c>
      <c r="D12257">
        <v>4</v>
      </c>
      <c r="E12257">
        <v>1.085</v>
      </c>
      <c r="F12257">
        <v>0.79700000000000004</v>
      </c>
      <c r="G12257">
        <v>4.34</v>
      </c>
      <c r="H12257">
        <v>4.34</v>
      </c>
      <c r="I12257" t="s">
        <v>149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X12257">
        <v>0</v>
      </c>
      <c r="Y12257">
        <v>0</v>
      </c>
    </row>
    <row r="12258" spans="1:25" x14ac:dyDescent="0.3">
      <c r="A12258" s="2">
        <v>45988</v>
      </c>
      <c r="B12258" t="s">
        <v>30</v>
      </c>
      <c r="C12258">
        <v>47</v>
      </c>
      <c r="D12258">
        <v>0</v>
      </c>
      <c r="F12258">
        <v>0</v>
      </c>
      <c r="G12258">
        <v>0</v>
      </c>
      <c r="H12258">
        <v>0</v>
      </c>
      <c r="I12258" t="s">
        <v>149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</row>
    <row r="12259" spans="1:25" x14ac:dyDescent="0.3">
      <c r="A12259" s="2">
        <v>45988</v>
      </c>
      <c r="B12259" t="s">
        <v>30</v>
      </c>
      <c r="C12259">
        <v>172</v>
      </c>
      <c r="D12259">
        <v>0</v>
      </c>
      <c r="F12259">
        <v>0</v>
      </c>
      <c r="G12259">
        <v>0</v>
      </c>
      <c r="H12259">
        <v>0</v>
      </c>
      <c r="I12259" t="s">
        <v>149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</row>
    <row r="12260" spans="1:25" x14ac:dyDescent="0.3">
      <c r="A12260" s="2">
        <v>45988</v>
      </c>
      <c r="B12260" t="s">
        <v>26</v>
      </c>
      <c r="C12260">
        <v>944</v>
      </c>
      <c r="D12260">
        <v>1</v>
      </c>
      <c r="E12260">
        <v>1.32</v>
      </c>
      <c r="F12260">
        <v>0.106</v>
      </c>
      <c r="G12260">
        <v>1.32</v>
      </c>
      <c r="H12260">
        <v>1.32</v>
      </c>
      <c r="I12260" t="s">
        <v>149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X12260">
        <v>0</v>
      </c>
      <c r="Y12260">
        <v>0</v>
      </c>
    </row>
    <row r="12261" spans="1:25" x14ac:dyDescent="0.3">
      <c r="A12261" s="2">
        <v>45988</v>
      </c>
      <c r="B12261" t="s">
        <v>86</v>
      </c>
      <c r="C12261">
        <v>55</v>
      </c>
      <c r="D12261">
        <v>0</v>
      </c>
      <c r="F12261">
        <v>0</v>
      </c>
      <c r="G12261">
        <v>0</v>
      </c>
      <c r="H12261">
        <v>0</v>
      </c>
      <c r="I12261" t="s">
        <v>149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</row>
    <row r="12262" spans="1:25" x14ac:dyDescent="0.3">
      <c r="A12262" s="2">
        <v>45988</v>
      </c>
      <c r="B12262" t="s">
        <v>32</v>
      </c>
      <c r="C12262">
        <v>304</v>
      </c>
      <c r="D12262">
        <v>1</v>
      </c>
      <c r="E12262">
        <v>1.59</v>
      </c>
      <c r="F12262">
        <v>0.32900000000000001</v>
      </c>
      <c r="G12262">
        <v>1.59</v>
      </c>
      <c r="H12262">
        <v>1.59</v>
      </c>
      <c r="I12262" t="s">
        <v>149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X12262">
        <v>0</v>
      </c>
      <c r="Y12262">
        <v>0</v>
      </c>
    </row>
    <row r="12263" spans="1:25" x14ac:dyDescent="0.3">
      <c r="A12263" s="2">
        <v>45988</v>
      </c>
      <c r="B12263" t="s">
        <v>46</v>
      </c>
      <c r="C12263">
        <v>300</v>
      </c>
      <c r="D12263">
        <v>1</v>
      </c>
      <c r="E12263">
        <v>1.92</v>
      </c>
      <c r="F12263">
        <v>0.33300000000000002</v>
      </c>
      <c r="G12263">
        <v>1.92</v>
      </c>
      <c r="H12263">
        <v>1.92</v>
      </c>
      <c r="I12263" t="s">
        <v>149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X12263">
        <v>0</v>
      </c>
      <c r="Y12263">
        <v>0</v>
      </c>
    </row>
    <row r="12264" spans="1:25" x14ac:dyDescent="0.3">
      <c r="A12264" s="2">
        <v>45988</v>
      </c>
      <c r="B12264" t="s">
        <v>38</v>
      </c>
      <c r="C12264">
        <v>567</v>
      </c>
      <c r="D12264">
        <v>4</v>
      </c>
      <c r="E12264">
        <v>1.1200000000000001</v>
      </c>
      <c r="F12264">
        <v>0.70499999999999996</v>
      </c>
      <c r="G12264">
        <v>4.4800000000000004</v>
      </c>
      <c r="H12264">
        <v>4.4800000000000004</v>
      </c>
      <c r="I12264" t="s">
        <v>149</v>
      </c>
      <c r="J12264">
        <v>0</v>
      </c>
      <c r="K12264">
        <v>1</v>
      </c>
      <c r="L12264">
        <v>1</v>
      </c>
      <c r="M12264">
        <v>1</v>
      </c>
      <c r="N12264">
        <v>0</v>
      </c>
      <c r="O12264">
        <v>1</v>
      </c>
      <c r="P12264">
        <v>1</v>
      </c>
      <c r="Q12264">
        <v>1</v>
      </c>
      <c r="R12264">
        <v>0</v>
      </c>
      <c r="S12264">
        <v>23.88</v>
      </c>
      <c r="T12264">
        <v>23.88</v>
      </c>
      <c r="U12264">
        <v>23.88</v>
      </c>
      <c r="V12264">
        <v>18.760469010000001</v>
      </c>
      <c r="W12264">
        <v>18.760469010000001</v>
      </c>
      <c r="X12264">
        <v>5.3303571429999996</v>
      </c>
      <c r="Y12264">
        <v>5.3303571429999996</v>
      </c>
    </row>
    <row r="12265" spans="1:25" x14ac:dyDescent="0.3">
      <c r="A12265" s="2">
        <v>45988</v>
      </c>
      <c r="B12265" t="s">
        <v>46</v>
      </c>
      <c r="C12265">
        <v>466</v>
      </c>
      <c r="D12265">
        <v>2</v>
      </c>
      <c r="E12265">
        <v>1.5</v>
      </c>
      <c r="F12265">
        <v>0.42899999999999999</v>
      </c>
      <c r="G12265">
        <v>3</v>
      </c>
      <c r="H12265">
        <v>3</v>
      </c>
      <c r="I12265" t="s">
        <v>149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X12265">
        <v>0</v>
      </c>
      <c r="Y12265">
        <v>0</v>
      </c>
    </row>
    <row r="12266" spans="1:25" x14ac:dyDescent="0.3">
      <c r="A12266" s="2">
        <v>45988</v>
      </c>
      <c r="B12266" t="s">
        <v>38</v>
      </c>
      <c r="C12266">
        <v>2349</v>
      </c>
      <c r="D12266">
        <v>8</v>
      </c>
      <c r="E12266">
        <v>1.1060000000000001</v>
      </c>
      <c r="F12266">
        <v>0.34100000000000003</v>
      </c>
      <c r="G12266">
        <v>8.85</v>
      </c>
      <c r="H12266">
        <v>8.85</v>
      </c>
      <c r="I12266" t="s">
        <v>149</v>
      </c>
      <c r="J12266">
        <v>1</v>
      </c>
      <c r="K12266">
        <v>1</v>
      </c>
      <c r="L12266">
        <v>1</v>
      </c>
      <c r="M12266">
        <v>1</v>
      </c>
      <c r="N12266">
        <v>2</v>
      </c>
      <c r="O12266">
        <v>2</v>
      </c>
      <c r="P12266">
        <v>2</v>
      </c>
      <c r="Q12266">
        <v>2</v>
      </c>
      <c r="R12266">
        <v>64.98</v>
      </c>
      <c r="S12266">
        <v>64.98</v>
      </c>
      <c r="T12266">
        <v>64.98</v>
      </c>
      <c r="U12266">
        <v>64.98</v>
      </c>
      <c r="V12266">
        <v>13.61957525</v>
      </c>
      <c r="W12266">
        <v>13.61957525</v>
      </c>
      <c r="X12266">
        <v>7.3423728810000002</v>
      </c>
      <c r="Y12266">
        <v>7.3423728810000002</v>
      </c>
    </row>
    <row r="12267" spans="1:25" x14ac:dyDescent="0.3">
      <c r="A12267" s="2">
        <v>45988</v>
      </c>
      <c r="B12267" t="s">
        <v>86</v>
      </c>
      <c r="C12267">
        <v>438</v>
      </c>
      <c r="D12267">
        <v>1</v>
      </c>
      <c r="E12267">
        <v>1.5</v>
      </c>
      <c r="F12267">
        <v>0.22800000000000001</v>
      </c>
      <c r="G12267">
        <v>1.5</v>
      </c>
      <c r="H12267">
        <v>1.5</v>
      </c>
      <c r="I12267" t="s">
        <v>149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X12267">
        <v>0</v>
      </c>
      <c r="Y12267">
        <v>0</v>
      </c>
    </row>
    <row r="12268" spans="1:25" x14ac:dyDescent="0.3">
      <c r="A12268" s="2">
        <v>45988</v>
      </c>
      <c r="B12268" t="s">
        <v>32</v>
      </c>
      <c r="C12268">
        <v>153</v>
      </c>
      <c r="D12268">
        <v>1</v>
      </c>
      <c r="E12268">
        <v>0.9</v>
      </c>
      <c r="F12268">
        <v>0.65400000000000003</v>
      </c>
      <c r="G12268">
        <v>0.9</v>
      </c>
      <c r="H12268">
        <v>0.9</v>
      </c>
      <c r="I12268" t="s">
        <v>149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X12268">
        <v>0</v>
      </c>
      <c r="Y12268">
        <v>0</v>
      </c>
    </row>
    <row r="12269" spans="1:25" x14ac:dyDescent="0.3">
      <c r="A12269" s="2">
        <v>45988</v>
      </c>
      <c r="B12269" t="s">
        <v>38</v>
      </c>
      <c r="C12269">
        <v>480</v>
      </c>
      <c r="D12269">
        <v>5</v>
      </c>
      <c r="E12269">
        <v>1.02</v>
      </c>
      <c r="F12269">
        <v>1.042</v>
      </c>
      <c r="G12269">
        <v>5.0999999999999996</v>
      </c>
      <c r="H12269">
        <v>5.0999999999999996</v>
      </c>
      <c r="I12269" t="s">
        <v>149</v>
      </c>
      <c r="J12269">
        <v>1</v>
      </c>
      <c r="K12269">
        <v>1</v>
      </c>
      <c r="L12269">
        <v>1</v>
      </c>
      <c r="M12269">
        <v>1</v>
      </c>
      <c r="N12269">
        <v>1</v>
      </c>
      <c r="O12269">
        <v>1</v>
      </c>
      <c r="P12269">
        <v>1</v>
      </c>
      <c r="Q12269">
        <v>1</v>
      </c>
      <c r="R12269">
        <v>34.49</v>
      </c>
      <c r="S12269">
        <v>34.49</v>
      </c>
      <c r="T12269">
        <v>34.49</v>
      </c>
      <c r="U12269">
        <v>34.49</v>
      </c>
      <c r="V12269">
        <v>14.78689475</v>
      </c>
      <c r="W12269">
        <v>14.78689475</v>
      </c>
      <c r="X12269">
        <v>6.7627450979999999</v>
      </c>
      <c r="Y12269">
        <v>6.7627450979999999</v>
      </c>
    </row>
    <row r="12270" spans="1:25" x14ac:dyDescent="0.3">
      <c r="A12270" s="2">
        <v>45988</v>
      </c>
      <c r="B12270" t="s">
        <v>86</v>
      </c>
      <c r="C12270">
        <v>145</v>
      </c>
      <c r="D12270">
        <v>0</v>
      </c>
      <c r="F12270">
        <v>0</v>
      </c>
      <c r="G12270">
        <v>0</v>
      </c>
      <c r="H12270">
        <v>0</v>
      </c>
      <c r="I12270" t="s">
        <v>149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</row>
    <row r="12271" spans="1:25" x14ac:dyDescent="0.3">
      <c r="A12271" s="2">
        <v>45988</v>
      </c>
      <c r="B12271" t="s">
        <v>32</v>
      </c>
      <c r="C12271">
        <v>32</v>
      </c>
      <c r="D12271">
        <v>0</v>
      </c>
      <c r="F12271">
        <v>0</v>
      </c>
      <c r="G12271">
        <v>0</v>
      </c>
      <c r="H12271">
        <v>0</v>
      </c>
      <c r="I12271" t="s">
        <v>149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</row>
    <row r="12272" spans="1:25" x14ac:dyDescent="0.3">
      <c r="A12272" s="2">
        <v>45988</v>
      </c>
      <c r="B12272" t="s">
        <v>46</v>
      </c>
      <c r="C12272">
        <v>402</v>
      </c>
      <c r="D12272">
        <v>0</v>
      </c>
      <c r="F12272">
        <v>0</v>
      </c>
      <c r="G12272">
        <v>0</v>
      </c>
      <c r="H12272">
        <v>0</v>
      </c>
      <c r="I12272" t="s">
        <v>149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</row>
    <row r="12273" spans="1:25" x14ac:dyDescent="0.3">
      <c r="A12273" s="2">
        <v>45988</v>
      </c>
      <c r="B12273" t="s">
        <v>86</v>
      </c>
      <c r="C12273">
        <v>792</v>
      </c>
      <c r="D12273">
        <v>1</v>
      </c>
      <c r="E12273">
        <v>1.04</v>
      </c>
      <c r="F12273">
        <v>0.126</v>
      </c>
      <c r="G12273">
        <v>1.04</v>
      </c>
      <c r="H12273">
        <v>1.04</v>
      </c>
      <c r="I12273" t="s">
        <v>149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X12273">
        <v>0</v>
      </c>
      <c r="Y12273">
        <v>0</v>
      </c>
    </row>
    <row r="12274" spans="1:25" x14ac:dyDescent="0.3">
      <c r="A12274" s="2">
        <v>45988</v>
      </c>
      <c r="B12274" t="s">
        <v>46</v>
      </c>
      <c r="C12274">
        <v>212</v>
      </c>
      <c r="D12274">
        <v>0</v>
      </c>
      <c r="F12274">
        <v>0</v>
      </c>
      <c r="G12274">
        <v>0</v>
      </c>
      <c r="H12274">
        <v>0</v>
      </c>
      <c r="I12274" t="s">
        <v>149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</row>
    <row r="12275" spans="1:25" x14ac:dyDescent="0.3">
      <c r="A12275" s="2">
        <v>45988</v>
      </c>
      <c r="B12275" t="s">
        <v>32</v>
      </c>
      <c r="C12275">
        <v>265</v>
      </c>
      <c r="D12275">
        <v>0</v>
      </c>
      <c r="F12275">
        <v>0</v>
      </c>
      <c r="G12275">
        <v>0</v>
      </c>
      <c r="H12275">
        <v>0</v>
      </c>
      <c r="I12275" t="s">
        <v>149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</row>
    <row r="12276" spans="1:25" x14ac:dyDescent="0.3">
      <c r="A12276" s="2">
        <v>45988</v>
      </c>
      <c r="B12276" t="s">
        <v>38</v>
      </c>
      <c r="C12276">
        <v>758</v>
      </c>
      <c r="D12276">
        <v>5</v>
      </c>
      <c r="E12276">
        <v>0.42</v>
      </c>
      <c r="F12276">
        <v>0.66</v>
      </c>
      <c r="G12276">
        <v>2.1</v>
      </c>
      <c r="H12276">
        <v>2.1</v>
      </c>
      <c r="I12276" t="s">
        <v>149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X12276">
        <v>0</v>
      </c>
      <c r="Y12276">
        <v>0</v>
      </c>
    </row>
    <row r="12277" spans="1:25" x14ac:dyDescent="0.3">
      <c r="A12277" s="2">
        <v>45988</v>
      </c>
      <c r="B12277" t="s">
        <v>40</v>
      </c>
      <c r="C12277">
        <v>23</v>
      </c>
      <c r="D12277">
        <v>0</v>
      </c>
      <c r="F12277">
        <v>0</v>
      </c>
      <c r="G12277">
        <v>0</v>
      </c>
      <c r="H12277">
        <v>0</v>
      </c>
      <c r="I12277" t="s">
        <v>149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</row>
    <row r="12278" spans="1:25" x14ac:dyDescent="0.3">
      <c r="A12278" s="2">
        <v>45988</v>
      </c>
      <c r="B12278" t="s">
        <v>76</v>
      </c>
      <c r="C12278">
        <v>104</v>
      </c>
      <c r="D12278">
        <v>0</v>
      </c>
      <c r="F12278">
        <v>0</v>
      </c>
      <c r="G12278">
        <v>0</v>
      </c>
      <c r="H12278">
        <v>0</v>
      </c>
      <c r="I12278" t="s">
        <v>149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</row>
    <row r="12279" spans="1:25" x14ac:dyDescent="0.3">
      <c r="A12279" s="2">
        <v>45988</v>
      </c>
      <c r="B12279" t="s">
        <v>92</v>
      </c>
      <c r="C12279">
        <v>7</v>
      </c>
      <c r="D12279">
        <v>0</v>
      </c>
      <c r="F12279">
        <v>0</v>
      </c>
      <c r="G12279">
        <v>0</v>
      </c>
      <c r="H12279">
        <v>0</v>
      </c>
      <c r="I12279" t="s">
        <v>149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</row>
    <row r="12280" spans="1:25" x14ac:dyDescent="0.3">
      <c r="A12280" s="2">
        <v>45988</v>
      </c>
      <c r="B12280" t="s">
        <v>68</v>
      </c>
      <c r="C12280">
        <v>130</v>
      </c>
      <c r="D12280">
        <v>0</v>
      </c>
      <c r="F12280">
        <v>0</v>
      </c>
      <c r="G12280">
        <v>0</v>
      </c>
      <c r="H12280">
        <v>0</v>
      </c>
      <c r="I12280" t="s">
        <v>149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</row>
    <row r="12281" spans="1:25" x14ac:dyDescent="0.3">
      <c r="A12281" s="2">
        <v>45988</v>
      </c>
      <c r="B12281" t="s">
        <v>70</v>
      </c>
      <c r="C12281">
        <v>118</v>
      </c>
      <c r="D12281">
        <v>1</v>
      </c>
      <c r="E12281">
        <v>3.43</v>
      </c>
      <c r="F12281">
        <v>0.84699999999999998</v>
      </c>
      <c r="G12281">
        <v>3.43</v>
      </c>
      <c r="H12281">
        <v>3.43</v>
      </c>
      <c r="I12281" t="s">
        <v>149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X12281">
        <v>0</v>
      </c>
      <c r="Y12281">
        <v>0</v>
      </c>
    </row>
    <row r="12282" spans="1:25" x14ac:dyDescent="0.3">
      <c r="A12282" s="2">
        <v>45988</v>
      </c>
      <c r="B12282" t="s">
        <v>78</v>
      </c>
      <c r="C12282">
        <v>20</v>
      </c>
      <c r="D12282">
        <v>0</v>
      </c>
      <c r="F12282">
        <v>0</v>
      </c>
      <c r="G12282">
        <v>0</v>
      </c>
      <c r="H12282">
        <v>0</v>
      </c>
      <c r="I12282" t="s">
        <v>149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</row>
    <row r="12283" spans="1:25" x14ac:dyDescent="0.3">
      <c r="A12283" s="2">
        <v>45988</v>
      </c>
      <c r="B12283" t="s">
        <v>74</v>
      </c>
      <c r="C12283">
        <v>7</v>
      </c>
      <c r="D12283">
        <v>0</v>
      </c>
      <c r="F12283">
        <v>0</v>
      </c>
      <c r="G12283">
        <v>0</v>
      </c>
      <c r="H12283">
        <v>0</v>
      </c>
      <c r="I12283" t="s">
        <v>149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</row>
    <row r="12284" spans="1:25" x14ac:dyDescent="0.3">
      <c r="A12284" s="2">
        <v>45988</v>
      </c>
      <c r="B12284" t="s">
        <v>64</v>
      </c>
      <c r="C12284">
        <v>92</v>
      </c>
      <c r="D12284">
        <v>0</v>
      </c>
      <c r="F12284">
        <v>0</v>
      </c>
      <c r="G12284">
        <v>0</v>
      </c>
      <c r="H12284">
        <v>0</v>
      </c>
      <c r="I12284" t="s">
        <v>149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</row>
    <row r="12285" spans="1:25" x14ac:dyDescent="0.3">
      <c r="A12285" s="2">
        <v>45988</v>
      </c>
      <c r="B12285" t="s">
        <v>86</v>
      </c>
      <c r="C12285">
        <v>9</v>
      </c>
      <c r="D12285">
        <v>0</v>
      </c>
      <c r="F12285">
        <v>0</v>
      </c>
      <c r="G12285">
        <v>0</v>
      </c>
      <c r="H12285">
        <v>0</v>
      </c>
      <c r="I12285" t="s">
        <v>149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</row>
    <row r="12286" spans="1:25" x14ac:dyDescent="0.3">
      <c r="A12286" s="2">
        <v>45988</v>
      </c>
      <c r="B12286" t="s">
        <v>86</v>
      </c>
      <c r="C12286">
        <v>14</v>
      </c>
      <c r="D12286">
        <v>0</v>
      </c>
      <c r="F12286">
        <v>0</v>
      </c>
      <c r="G12286">
        <v>0</v>
      </c>
      <c r="H12286">
        <v>0</v>
      </c>
      <c r="I12286" t="s">
        <v>149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</row>
    <row r="12287" spans="1:25" x14ac:dyDescent="0.3">
      <c r="A12287" s="2">
        <v>45988</v>
      </c>
      <c r="B12287" t="s">
        <v>66</v>
      </c>
      <c r="C12287">
        <v>11</v>
      </c>
      <c r="D12287">
        <v>0</v>
      </c>
      <c r="F12287">
        <v>0</v>
      </c>
      <c r="G12287">
        <v>0</v>
      </c>
      <c r="H12287">
        <v>0</v>
      </c>
      <c r="I12287" t="s">
        <v>149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</row>
    <row r="12288" spans="1:25" x14ac:dyDescent="0.3">
      <c r="A12288" s="2">
        <v>45988</v>
      </c>
      <c r="B12288" t="s">
        <v>98</v>
      </c>
      <c r="C12288">
        <v>23</v>
      </c>
      <c r="D12288">
        <v>0</v>
      </c>
      <c r="F12288">
        <v>0</v>
      </c>
      <c r="G12288">
        <v>0</v>
      </c>
      <c r="H12288">
        <v>0</v>
      </c>
      <c r="I12288" t="s">
        <v>149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</row>
    <row r="12289" spans="1:25" x14ac:dyDescent="0.3">
      <c r="A12289" s="2">
        <v>45988</v>
      </c>
      <c r="B12289" t="s">
        <v>58</v>
      </c>
      <c r="C12289">
        <v>99</v>
      </c>
      <c r="D12289">
        <v>1</v>
      </c>
      <c r="E12289">
        <v>1.58</v>
      </c>
      <c r="F12289">
        <v>1.01</v>
      </c>
      <c r="G12289">
        <v>1.58</v>
      </c>
      <c r="H12289">
        <v>1.58</v>
      </c>
      <c r="I12289" t="s">
        <v>149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X12289">
        <v>0</v>
      </c>
      <c r="Y12289">
        <v>0</v>
      </c>
    </row>
    <row r="12290" spans="1:25" x14ac:dyDescent="0.3">
      <c r="A12290" s="2">
        <v>45989</v>
      </c>
      <c r="B12290" t="s">
        <v>44</v>
      </c>
      <c r="C12290">
        <v>1213</v>
      </c>
      <c r="D12290">
        <v>8</v>
      </c>
      <c r="E12290">
        <v>1.7190000000000001</v>
      </c>
      <c r="F12290">
        <v>0.66</v>
      </c>
      <c r="G12290">
        <v>13.75</v>
      </c>
      <c r="H12290">
        <v>13.75</v>
      </c>
      <c r="I12290" t="s">
        <v>149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X12290">
        <v>0</v>
      </c>
      <c r="Y12290">
        <v>0</v>
      </c>
    </row>
    <row r="12291" spans="1:25" x14ac:dyDescent="0.3">
      <c r="A12291" s="2">
        <v>45989</v>
      </c>
      <c r="B12291" t="s">
        <v>42</v>
      </c>
      <c r="C12291">
        <v>2857</v>
      </c>
      <c r="D12291">
        <v>30</v>
      </c>
      <c r="E12291">
        <v>2.2130000000000001</v>
      </c>
      <c r="F12291">
        <v>1.05</v>
      </c>
      <c r="G12291">
        <v>66.39</v>
      </c>
      <c r="H12291">
        <v>66.39</v>
      </c>
      <c r="I12291" t="s">
        <v>149</v>
      </c>
      <c r="J12291">
        <v>2</v>
      </c>
      <c r="K12291">
        <v>3</v>
      </c>
      <c r="L12291">
        <v>3</v>
      </c>
      <c r="M12291">
        <v>3</v>
      </c>
      <c r="N12291">
        <v>2</v>
      </c>
      <c r="O12291">
        <v>3</v>
      </c>
      <c r="P12291">
        <v>3</v>
      </c>
      <c r="Q12291">
        <v>3</v>
      </c>
      <c r="R12291">
        <v>53.86</v>
      </c>
      <c r="S12291">
        <v>78.84</v>
      </c>
      <c r="T12291">
        <v>78.84</v>
      </c>
      <c r="U12291">
        <v>78.84</v>
      </c>
      <c r="V12291">
        <v>84.208523589999999</v>
      </c>
      <c r="W12291">
        <v>84.208523589999999</v>
      </c>
      <c r="X12291">
        <v>1.187528242</v>
      </c>
      <c r="Y12291">
        <v>1.187528242</v>
      </c>
    </row>
    <row r="12292" spans="1:25" x14ac:dyDescent="0.3">
      <c r="A12292" s="2">
        <v>45989</v>
      </c>
      <c r="B12292" t="s">
        <v>40</v>
      </c>
      <c r="C12292">
        <v>2434</v>
      </c>
      <c r="D12292">
        <v>12</v>
      </c>
      <c r="E12292">
        <v>2.8620000000000001</v>
      </c>
      <c r="F12292">
        <v>0.49299999999999999</v>
      </c>
      <c r="G12292">
        <v>34.340000000000003</v>
      </c>
      <c r="H12292">
        <v>34.340000000000003</v>
      </c>
      <c r="I12292" t="s">
        <v>149</v>
      </c>
      <c r="J12292">
        <v>5</v>
      </c>
      <c r="K12292">
        <v>6</v>
      </c>
      <c r="L12292">
        <v>6</v>
      </c>
      <c r="M12292">
        <v>6</v>
      </c>
      <c r="N12292">
        <v>5</v>
      </c>
      <c r="O12292">
        <v>6</v>
      </c>
      <c r="P12292">
        <v>6</v>
      </c>
      <c r="Q12292">
        <v>6</v>
      </c>
      <c r="R12292">
        <v>386.44</v>
      </c>
      <c r="S12292">
        <v>428.93</v>
      </c>
      <c r="T12292">
        <v>428.93</v>
      </c>
      <c r="U12292">
        <v>428.93</v>
      </c>
      <c r="V12292">
        <v>8.0059683400000008</v>
      </c>
      <c r="W12292">
        <v>8.0059683400000008</v>
      </c>
      <c r="X12292">
        <v>12.49068142</v>
      </c>
      <c r="Y12292">
        <v>12.49068142</v>
      </c>
    </row>
    <row r="12293" spans="1:25" x14ac:dyDescent="0.3">
      <c r="A12293" s="2">
        <v>45989</v>
      </c>
      <c r="B12293" t="s">
        <v>46</v>
      </c>
      <c r="C12293">
        <v>3090</v>
      </c>
      <c r="D12293">
        <v>10</v>
      </c>
      <c r="E12293">
        <v>3.2789999999999999</v>
      </c>
      <c r="F12293">
        <v>0.32400000000000001</v>
      </c>
      <c r="G12293">
        <v>32.79</v>
      </c>
      <c r="H12293">
        <v>32.79</v>
      </c>
      <c r="I12293" t="s">
        <v>149</v>
      </c>
      <c r="J12293">
        <v>1</v>
      </c>
      <c r="K12293">
        <v>1</v>
      </c>
      <c r="L12293">
        <v>1</v>
      </c>
      <c r="M12293">
        <v>1</v>
      </c>
      <c r="N12293">
        <v>1</v>
      </c>
      <c r="O12293">
        <v>1</v>
      </c>
      <c r="P12293">
        <v>1</v>
      </c>
      <c r="Q12293">
        <v>1</v>
      </c>
      <c r="R12293">
        <v>30.88</v>
      </c>
      <c r="S12293">
        <v>30.88</v>
      </c>
      <c r="T12293">
        <v>30.88</v>
      </c>
      <c r="U12293">
        <v>30.88</v>
      </c>
      <c r="V12293">
        <v>106.1852332</v>
      </c>
      <c r="W12293">
        <v>106.1852332</v>
      </c>
      <c r="X12293">
        <v>0.94175053369999995</v>
      </c>
      <c r="Y12293">
        <v>0.94175053369999995</v>
      </c>
    </row>
    <row r="12294" spans="1:25" x14ac:dyDescent="0.3">
      <c r="A12294" s="2">
        <v>45989</v>
      </c>
      <c r="B12294" t="s">
        <v>62</v>
      </c>
      <c r="C12294">
        <v>1088</v>
      </c>
      <c r="D12294">
        <v>4</v>
      </c>
      <c r="E12294">
        <v>6.14</v>
      </c>
      <c r="F12294">
        <v>0.36799999999999999</v>
      </c>
      <c r="G12294">
        <v>24.56</v>
      </c>
      <c r="H12294">
        <v>24.56</v>
      </c>
      <c r="I12294" t="s">
        <v>149</v>
      </c>
      <c r="J12294">
        <v>1</v>
      </c>
      <c r="K12294">
        <v>2</v>
      </c>
      <c r="L12294">
        <v>2</v>
      </c>
      <c r="M12294">
        <v>2</v>
      </c>
      <c r="N12294">
        <v>2</v>
      </c>
      <c r="O12294">
        <v>3</v>
      </c>
      <c r="P12294">
        <v>3</v>
      </c>
      <c r="Q12294">
        <v>3</v>
      </c>
      <c r="R12294">
        <v>223.8</v>
      </c>
      <c r="S12294">
        <v>335.7</v>
      </c>
      <c r="T12294">
        <v>335.7</v>
      </c>
      <c r="U12294">
        <v>335.7</v>
      </c>
      <c r="V12294">
        <v>7.3160560019999998</v>
      </c>
      <c r="W12294">
        <v>7.3160560019999998</v>
      </c>
      <c r="X12294">
        <v>13.668566780000001</v>
      </c>
      <c r="Y12294">
        <v>13.668566780000001</v>
      </c>
    </row>
    <row r="12295" spans="1:25" x14ac:dyDescent="0.3">
      <c r="A12295" s="2">
        <v>45989</v>
      </c>
      <c r="B12295" t="s">
        <v>38</v>
      </c>
      <c r="C12295">
        <v>825</v>
      </c>
      <c r="D12295">
        <v>5</v>
      </c>
      <c r="E12295">
        <v>2.258</v>
      </c>
      <c r="F12295">
        <v>0.60599999999999998</v>
      </c>
      <c r="G12295">
        <v>11.29</v>
      </c>
      <c r="H12295">
        <v>11.29</v>
      </c>
      <c r="I12295" t="s">
        <v>149</v>
      </c>
      <c r="J12295">
        <v>2</v>
      </c>
      <c r="K12295">
        <v>2</v>
      </c>
      <c r="L12295">
        <v>2</v>
      </c>
      <c r="M12295">
        <v>2</v>
      </c>
      <c r="N12295">
        <v>2</v>
      </c>
      <c r="O12295">
        <v>2</v>
      </c>
      <c r="P12295">
        <v>2</v>
      </c>
      <c r="Q12295">
        <v>2</v>
      </c>
      <c r="R12295">
        <v>58.76</v>
      </c>
      <c r="S12295">
        <v>58.76</v>
      </c>
      <c r="T12295">
        <v>58.76</v>
      </c>
      <c r="U12295">
        <v>58.76</v>
      </c>
      <c r="V12295">
        <v>19.21375085</v>
      </c>
      <c r="W12295">
        <v>19.21375085</v>
      </c>
      <c r="X12295">
        <v>5.2046058459999998</v>
      </c>
      <c r="Y12295">
        <v>5.2046058459999998</v>
      </c>
    </row>
    <row r="12296" spans="1:25" x14ac:dyDescent="0.3">
      <c r="A12296" s="2">
        <v>45989</v>
      </c>
      <c r="B12296" t="s">
        <v>84</v>
      </c>
      <c r="C12296">
        <v>1550</v>
      </c>
      <c r="D12296">
        <v>19</v>
      </c>
      <c r="E12296">
        <v>2.5630000000000002</v>
      </c>
      <c r="F12296">
        <v>1.226</v>
      </c>
      <c r="G12296">
        <v>48.7</v>
      </c>
      <c r="H12296">
        <v>48.7</v>
      </c>
      <c r="I12296" t="s">
        <v>149</v>
      </c>
      <c r="J12296">
        <v>3</v>
      </c>
      <c r="K12296">
        <v>3</v>
      </c>
      <c r="L12296">
        <v>3</v>
      </c>
      <c r="M12296">
        <v>3</v>
      </c>
      <c r="N12296">
        <v>3</v>
      </c>
      <c r="O12296">
        <v>3</v>
      </c>
      <c r="P12296">
        <v>3</v>
      </c>
      <c r="Q12296">
        <v>3</v>
      </c>
      <c r="R12296">
        <v>103.47</v>
      </c>
      <c r="S12296">
        <v>103.47</v>
      </c>
      <c r="T12296">
        <v>103.47</v>
      </c>
      <c r="U12296">
        <v>103.47</v>
      </c>
      <c r="V12296">
        <v>47.06678264</v>
      </c>
      <c r="W12296">
        <v>47.06678264</v>
      </c>
      <c r="X12296">
        <v>2.124640657</v>
      </c>
      <c r="Y12296">
        <v>2.124640657</v>
      </c>
    </row>
    <row r="12297" spans="1:25" x14ac:dyDescent="0.3">
      <c r="A12297" s="2">
        <v>45989</v>
      </c>
      <c r="B12297" t="s">
        <v>56</v>
      </c>
      <c r="C12297">
        <v>526</v>
      </c>
      <c r="D12297">
        <v>4</v>
      </c>
      <c r="E12297">
        <v>1.9850000000000001</v>
      </c>
      <c r="F12297">
        <v>0.76</v>
      </c>
      <c r="G12297">
        <v>7.94</v>
      </c>
      <c r="H12297">
        <v>7.94</v>
      </c>
      <c r="I12297" t="s">
        <v>149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X12297">
        <v>0</v>
      </c>
      <c r="Y12297">
        <v>0</v>
      </c>
    </row>
    <row r="12298" spans="1:25" x14ac:dyDescent="0.3">
      <c r="A12298" s="2">
        <v>45989</v>
      </c>
      <c r="B12298" t="s">
        <v>50</v>
      </c>
      <c r="C12298">
        <v>2009</v>
      </c>
      <c r="D12298">
        <v>6</v>
      </c>
      <c r="E12298">
        <v>2.1549999999999998</v>
      </c>
      <c r="F12298">
        <v>0.29899999999999999</v>
      </c>
      <c r="G12298">
        <v>12.93</v>
      </c>
      <c r="H12298">
        <v>12.93</v>
      </c>
      <c r="I12298" t="s">
        <v>149</v>
      </c>
      <c r="J12298">
        <v>3</v>
      </c>
      <c r="K12298">
        <v>4</v>
      </c>
      <c r="L12298">
        <v>4</v>
      </c>
      <c r="M12298">
        <v>4</v>
      </c>
      <c r="N12298">
        <v>3</v>
      </c>
      <c r="O12298">
        <v>4</v>
      </c>
      <c r="P12298">
        <v>4</v>
      </c>
      <c r="Q12298">
        <v>4</v>
      </c>
      <c r="R12298">
        <v>109.86</v>
      </c>
      <c r="S12298">
        <v>191.74</v>
      </c>
      <c r="T12298">
        <v>191.74</v>
      </c>
      <c r="U12298">
        <v>191.74</v>
      </c>
      <c r="V12298">
        <v>6.7435068319999996</v>
      </c>
      <c r="W12298">
        <v>6.7435068319999996</v>
      </c>
      <c r="X12298">
        <v>14.82907966</v>
      </c>
      <c r="Y12298">
        <v>14.82907966</v>
      </c>
    </row>
    <row r="12299" spans="1:25" x14ac:dyDescent="0.3">
      <c r="A12299" s="2">
        <v>45989</v>
      </c>
      <c r="B12299" t="s">
        <v>60</v>
      </c>
      <c r="C12299">
        <v>517</v>
      </c>
      <c r="D12299">
        <v>1</v>
      </c>
      <c r="E12299">
        <v>1.95</v>
      </c>
      <c r="F12299">
        <v>0.193</v>
      </c>
      <c r="G12299">
        <v>1.95</v>
      </c>
      <c r="H12299">
        <v>1.95</v>
      </c>
      <c r="I12299" t="s">
        <v>149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X12299">
        <v>0</v>
      </c>
      <c r="Y12299">
        <v>0</v>
      </c>
    </row>
    <row r="12300" spans="1:25" x14ac:dyDescent="0.3">
      <c r="A12300" s="2">
        <v>45989</v>
      </c>
      <c r="B12300" t="s">
        <v>86</v>
      </c>
      <c r="C12300">
        <v>629</v>
      </c>
      <c r="D12300">
        <v>3</v>
      </c>
      <c r="E12300">
        <v>3.21</v>
      </c>
      <c r="F12300">
        <v>0.47699999999999998</v>
      </c>
      <c r="G12300">
        <v>9.6300000000000008</v>
      </c>
      <c r="H12300">
        <v>9.6300000000000008</v>
      </c>
      <c r="I12300" t="s">
        <v>149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X12300">
        <v>0</v>
      </c>
      <c r="Y12300">
        <v>0</v>
      </c>
    </row>
    <row r="12301" spans="1:25" x14ac:dyDescent="0.3">
      <c r="A12301" s="2">
        <v>45989</v>
      </c>
      <c r="B12301" t="s">
        <v>36</v>
      </c>
      <c r="C12301">
        <v>1133</v>
      </c>
      <c r="D12301">
        <v>8</v>
      </c>
      <c r="E12301">
        <v>2.2429999999999999</v>
      </c>
      <c r="F12301">
        <v>0.70599999999999996</v>
      </c>
      <c r="G12301">
        <v>17.940000000000001</v>
      </c>
      <c r="H12301">
        <v>17.940000000000001</v>
      </c>
      <c r="I12301" t="s">
        <v>149</v>
      </c>
      <c r="J12301">
        <v>2</v>
      </c>
      <c r="K12301">
        <v>2</v>
      </c>
      <c r="L12301">
        <v>2</v>
      </c>
      <c r="M12301">
        <v>2</v>
      </c>
      <c r="N12301">
        <v>2</v>
      </c>
      <c r="O12301">
        <v>2</v>
      </c>
      <c r="P12301">
        <v>2</v>
      </c>
      <c r="Q12301">
        <v>2</v>
      </c>
      <c r="R12301">
        <v>45.76</v>
      </c>
      <c r="S12301">
        <v>45.76</v>
      </c>
      <c r="T12301">
        <v>45.76</v>
      </c>
      <c r="U12301">
        <v>45.76</v>
      </c>
      <c r="V12301">
        <v>39.204545449999998</v>
      </c>
      <c r="W12301">
        <v>39.204545449999998</v>
      </c>
      <c r="X12301">
        <v>2.5507246380000002</v>
      </c>
      <c r="Y12301">
        <v>2.5507246380000002</v>
      </c>
    </row>
    <row r="12302" spans="1:25" x14ac:dyDescent="0.3">
      <c r="A12302" s="2">
        <v>45989</v>
      </c>
      <c r="B12302" t="s">
        <v>62</v>
      </c>
      <c r="C12302">
        <v>4439</v>
      </c>
      <c r="D12302">
        <v>41</v>
      </c>
      <c r="E12302">
        <v>4.8019999999999996</v>
      </c>
      <c r="F12302">
        <v>0.92400000000000004</v>
      </c>
      <c r="G12302">
        <v>196.89</v>
      </c>
      <c r="H12302">
        <v>196.89</v>
      </c>
      <c r="I12302" t="s">
        <v>149</v>
      </c>
      <c r="J12302">
        <v>8</v>
      </c>
      <c r="K12302">
        <v>10</v>
      </c>
      <c r="L12302">
        <v>10</v>
      </c>
      <c r="M12302">
        <v>10</v>
      </c>
      <c r="N12302">
        <v>15</v>
      </c>
      <c r="O12302">
        <v>17</v>
      </c>
      <c r="P12302">
        <v>17</v>
      </c>
      <c r="Q12302">
        <v>17</v>
      </c>
      <c r="R12302">
        <v>532.72</v>
      </c>
      <c r="S12302">
        <v>605.70000000000005</v>
      </c>
      <c r="T12302">
        <v>605.70000000000005</v>
      </c>
      <c r="U12302">
        <v>605.70000000000005</v>
      </c>
      <c r="V12302">
        <v>32.506191180000002</v>
      </c>
      <c r="W12302">
        <v>32.506191180000002</v>
      </c>
      <c r="X12302">
        <v>3.0763370409999999</v>
      </c>
      <c r="Y12302">
        <v>3.0763370409999999</v>
      </c>
    </row>
    <row r="12303" spans="1:25" x14ac:dyDescent="0.3">
      <c r="A12303" s="2">
        <v>45989</v>
      </c>
      <c r="B12303" t="s">
        <v>64</v>
      </c>
      <c r="C12303">
        <v>1200</v>
      </c>
      <c r="D12303">
        <v>8</v>
      </c>
      <c r="E12303">
        <v>5.9649999999999999</v>
      </c>
      <c r="F12303">
        <v>0.66700000000000004</v>
      </c>
      <c r="G12303">
        <v>47.72</v>
      </c>
      <c r="H12303">
        <v>47.72</v>
      </c>
      <c r="I12303" t="s">
        <v>149</v>
      </c>
      <c r="J12303">
        <v>2</v>
      </c>
      <c r="K12303">
        <v>3</v>
      </c>
      <c r="L12303">
        <v>3</v>
      </c>
      <c r="M12303">
        <v>3</v>
      </c>
      <c r="N12303">
        <v>2</v>
      </c>
      <c r="O12303">
        <v>7</v>
      </c>
      <c r="P12303">
        <v>7</v>
      </c>
      <c r="Q12303">
        <v>7</v>
      </c>
      <c r="R12303">
        <v>122.76</v>
      </c>
      <c r="S12303">
        <v>255.21</v>
      </c>
      <c r="T12303">
        <v>255.21</v>
      </c>
      <c r="U12303">
        <v>255.21</v>
      </c>
      <c r="V12303">
        <v>18.698326869999999</v>
      </c>
      <c r="W12303">
        <v>18.698326869999999</v>
      </c>
      <c r="X12303">
        <v>5.3480720870000003</v>
      </c>
      <c r="Y12303">
        <v>5.3480720870000003</v>
      </c>
    </row>
    <row r="12304" spans="1:25" x14ac:dyDescent="0.3">
      <c r="A12304" s="2">
        <v>45989</v>
      </c>
      <c r="B12304" t="s">
        <v>66</v>
      </c>
      <c r="C12304">
        <v>738</v>
      </c>
      <c r="D12304">
        <v>9</v>
      </c>
      <c r="E12304">
        <v>5.5369999999999999</v>
      </c>
      <c r="F12304">
        <v>1.22</v>
      </c>
      <c r="G12304">
        <v>49.83</v>
      </c>
      <c r="H12304">
        <v>49.83</v>
      </c>
      <c r="I12304" t="s">
        <v>149</v>
      </c>
      <c r="J12304">
        <v>3</v>
      </c>
      <c r="K12304">
        <v>4</v>
      </c>
      <c r="L12304">
        <v>4</v>
      </c>
      <c r="M12304">
        <v>4</v>
      </c>
      <c r="N12304">
        <v>4</v>
      </c>
      <c r="O12304">
        <v>5</v>
      </c>
      <c r="P12304">
        <v>5</v>
      </c>
      <c r="Q12304">
        <v>5</v>
      </c>
      <c r="R12304">
        <v>174.43</v>
      </c>
      <c r="S12304">
        <v>203.33</v>
      </c>
      <c r="T12304">
        <v>203.33</v>
      </c>
      <c r="U12304">
        <v>203.33</v>
      </c>
      <c r="V12304">
        <v>24.506959129999998</v>
      </c>
      <c r="W12304">
        <v>24.506959129999998</v>
      </c>
      <c r="X12304">
        <v>4.0804736100000003</v>
      </c>
      <c r="Y12304">
        <v>4.0804736100000003</v>
      </c>
    </row>
    <row r="12305" spans="1:25" x14ac:dyDescent="0.3">
      <c r="A12305" s="2">
        <v>45989</v>
      </c>
      <c r="B12305" t="s">
        <v>68</v>
      </c>
      <c r="C12305">
        <v>2198</v>
      </c>
      <c r="D12305">
        <v>11</v>
      </c>
      <c r="E12305">
        <v>5.5839999999999996</v>
      </c>
      <c r="F12305">
        <v>0.5</v>
      </c>
      <c r="G12305">
        <v>61.42</v>
      </c>
      <c r="H12305">
        <v>61.42</v>
      </c>
      <c r="I12305" t="s">
        <v>149</v>
      </c>
      <c r="J12305">
        <v>5</v>
      </c>
      <c r="K12305">
        <v>7</v>
      </c>
      <c r="L12305">
        <v>7</v>
      </c>
      <c r="M12305">
        <v>7</v>
      </c>
      <c r="N12305">
        <v>6</v>
      </c>
      <c r="O12305">
        <v>8</v>
      </c>
      <c r="P12305">
        <v>8</v>
      </c>
      <c r="Q12305">
        <v>8</v>
      </c>
      <c r="R12305">
        <v>182.94</v>
      </c>
      <c r="S12305">
        <v>240.31</v>
      </c>
      <c r="T12305">
        <v>240.31</v>
      </c>
      <c r="U12305">
        <v>240.31</v>
      </c>
      <c r="V12305">
        <v>25.558653410000002</v>
      </c>
      <c r="W12305">
        <v>25.558653410000002</v>
      </c>
      <c r="X12305">
        <v>3.9125691960000002</v>
      </c>
      <c r="Y12305">
        <v>3.9125691960000002</v>
      </c>
    </row>
    <row r="12306" spans="1:25" x14ac:dyDescent="0.3">
      <c r="A12306" s="2">
        <v>45989</v>
      </c>
      <c r="B12306" t="s">
        <v>70</v>
      </c>
      <c r="C12306">
        <v>3160</v>
      </c>
      <c r="D12306">
        <v>14</v>
      </c>
      <c r="E12306">
        <v>3.5579999999999998</v>
      </c>
      <c r="F12306">
        <v>0.443</v>
      </c>
      <c r="G12306">
        <v>49.81</v>
      </c>
      <c r="H12306">
        <v>49.81</v>
      </c>
      <c r="I12306" t="s">
        <v>149</v>
      </c>
      <c r="J12306">
        <v>8</v>
      </c>
      <c r="K12306">
        <v>9</v>
      </c>
      <c r="L12306">
        <v>9</v>
      </c>
      <c r="M12306">
        <v>9</v>
      </c>
      <c r="N12306">
        <v>9</v>
      </c>
      <c r="O12306">
        <v>11</v>
      </c>
      <c r="P12306">
        <v>11</v>
      </c>
      <c r="Q12306">
        <v>11</v>
      </c>
      <c r="R12306">
        <v>288.25</v>
      </c>
      <c r="S12306">
        <v>341.23</v>
      </c>
      <c r="T12306">
        <v>341.23</v>
      </c>
      <c r="U12306">
        <v>341.23</v>
      </c>
      <c r="V12306">
        <v>14.597192509999999</v>
      </c>
      <c r="W12306">
        <v>14.597192509999999</v>
      </c>
      <c r="X12306">
        <v>6.8506324029999996</v>
      </c>
      <c r="Y12306">
        <v>6.8506324029999996</v>
      </c>
    </row>
    <row r="12307" spans="1:25" x14ac:dyDescent="0.3">
      <c r="A12307" s="2">
        <v>45989</v>
      </c>
      <c r="B12307" t="s">
        <v>32</v>
      </c>
      <c r="C12307">
        <v>574</v>
      </c>
      <c r="D12307">
        <v>2</v>
      </c>
      <c r="E12307">
        <v>2.11</v>
      </c>
      <c r="F12307">
        <v>0.34799999999999998</v>
      </c>
      <c r="G12307">
        <v>4.22</v>
      </c>
      <c r="H12307">
        <v>4.22</v>
      </c>
      <c r="I12307" t="s">
        <v>149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X12307">
        <v>0</v>
      </c>
      <c r="Y12307">
        <v>0</v>
      </c>
    </row>
    <row r="12308" spans="1:25" x14ac:dyDescent="0.3">
      <c r="A12308" s="2">
        <v>45989</v>
      </c>
      <c r="B12308" t="s">
        <v>72</v>
      </c>
      <c r="C12308">
        <v>1356</v>
      </c>
      <c r="D12308">
        <v>5</v>
      </c>
      <c r="E12308">
        <v>3.694</v>
      </c>
      <c r="F12308">
        <v>0.36899999999999999</v>
      </c>
      <c r="G12308">
        <v>18.47</v>
      </c>
      <c r="H12308">
        <v>18.47</v>
      </c>
      <c r="I12308" t="s">
        <v>149</v>
      </c>
      <c r="J12308">
        <v>2</v>
      </c>
      <c r="K12308">
        <v>2</v>
      </c>
      <c r="L12308">
        <v>2</v>
      </c>
      <c r="M12308">
        <v>2</v>
      </c>
      <c r="N12308">
        <v>2</v>
      </c>
      <c r="O12308">
        <v>2</v>
      </c>
      <c r="P12308">
        <v>2</v>
      </c>
      <c r="Q12308">
        <v>2</v>
      </c>
      <c r="R12308">
        <v>73.959999999999994</v>
      </c>
      <c r="S12308">
        <v>73.959999999999994</v>
      </c>
      <c r="T12308">
        <v>73.959999999999994</v>
      </c>
      <c r="U12308">
        <v>73.959999999999994</v>
      </c>
      <c r="V12308">
        <v>24.97295836</v>
      </c>
      <c r="W12308">
        <v>24.97295836</v>
      </c>
      <c r="X12308">
        <v>4.004331348</v>
      </c>
      <c r="Y12308">
        <v>4.004331348</v>
      </c>
    </row>
    <row r="12309" spans="1:25" x14ac:dyDescent="0.3">
      <c r="A12309" s="2">
        <v>45989</v>
      </c>
      <c r="B12309" t="s">
        <v>74</v>
      </c>
      <c r="C12309">
        <v>1415</v>
      </c>
      <c r="D12309">
        <v>4</v>
      </c>
      <c r="E12309">
        <v>2.5750000000000002</v>
      </c>
      <c r="F12309">
        <v>0.28299999999999997</v>
      </c>
      <c r="G12309">
        <v>10.3</v>
      </c>
      <c r="H12309">
        <v>10.3</v>
      </c>
      <c r="I12309" t="s">
        <v>149</v>
      </c>
      <c r="J12309">
        <v>1</v>
      </c>
      <c r="K12309">
        <v>1</v>
      </c>
      <c r="L12309">
        <v>1</v>
      </c>
      <c r="M12309">
        <v>1</v>
      </c>
      <c r="N12309">
        <v>1</v>
      </c>
      <c r="O12309">
        <v>1</v>
      </c>
      <c r="P12309">
        <v>1</v>
      </c>
      <c r="Q12309">
        <v>1</v>
      </c>
      <c r="R12309">
        <v>31.88</v>
      </c>
      <c r="S12309">
        <v>31.88</v>
      </c>
      <c r="T12309">
        <v>31.88</v>
      </c>
      <c r="U12309">
        <v>31.88</v>
      </c>
      <c r="V12309">
        <v>32.30865747</v>
      </c>
      <c r="W12309">
        <v>32.30865747</v>
      </c>
      <c r="X12309">
        <v>3.0951456309999998</v>
      </c>
      <c r="Y12309">
        <v>3.0951456309999998</v>
      </c>
    </row>
    <row r="12310" spans="1:25" x14ac:dyDescent="0.3">
      <c r="A12310" s="2">
        <v>45989</v>
      </c>
      <c r="B12310" t="s">
        <v>76</v>
      </c>
      <c r="C12310">
        <v>1742</v>
      </c>
      <c r="D12310">
        <v>6</v>
      </c>
      <c r="E12310">
        <v>2.718</v>
      </c>
      <c r="F12310">
        <v>0.34399999999999997</v>
      </c>
      <c r="G12310">
        <v>16.309999999999999</v>
      </c>
      <c r="H12310">
        <v>16.309999999999999</v>
      </c>
      <c r="I12310" t="s">
        <v>149</v>
      </c>
      <c r="J12310">
        <v>1</v>
      </c>
      <c r="K12310">
        <v>1</v>
      </c>
      <c r="L12310">
        <v>1</v>
      </c>
      <c r="M12310">
        <v>1</v>
      </c>
      <c r="N12310">
        <v>1</v>
      </c>
      <c r="O12310">
        <v>1</v>
      </c>
      <c r="P12310">
        <v>1</v>
      </c>
      <c r="Q12310">
        <v>1</v>
      </c>
      <c r="R12310">
        <v>31.88</v>
      </c>
      <c r="S12310">
        <v>31.88</v>
      </c>
      <c r="T12310">
        <v>31.88</v>
      </c>
      <c r="U12310">
        <v>31.88</v>
      </c>
      <c r="V12310">
        <v>51.160602259999997</v>
      </c>
      <c r="W12310">
        <v>51.160602259999997</v>
      </c>
      <c r="X12310">
        <v>1.954629062</v>
      </c>
      <c r="Y12310">
        <v>1.954629062</v>
      </c>
    </row>
    <row r="12311" spans="1:25" x14ac:dyDescent="0.3">
      <c r="A12311" s="2">
        <v>45989</v>
      </c>
      <c r="B12311" t="s">
        <v>78</v>
      </c>
      <c r="C12311">
        <v>739</v>
      </c>
      <c r="D12311">
        <v>2</v>
      </c>
      <c r="E12311">
        <v>3.0150000000000001</v>
      </c>
      <c r="F12311">
        <v>0.27100000000000002</v>
      </c>
      <c r="G12311">
        <v>6.03</v>
      </c>
      <c r="H12311">
        <v>6.03</v>
      </c>
      <c r="I12311" t="s">
        <v>149</v>
      </c>
      <c r="J12311">
        <v>1</v>
      </c>
      <c r="K12311">
        <v>1</v>
      </c>
      <c r="L12311">
        <v>1</v>
      </c>
      <c r="M12311">
        <v>1</v>
      </c>
      <c r="N12311">
        <v>1</v>
      </c>
      <c r="O12311">
        <v>1</v>
      </c>
      <c r="P12311">
        <v>1</v>
      </c>
      <c r="Q12311">
        <v>1</v>
      </c>
      <c r="R12311">
        <v>82.49</v>
      </c>
      <c r="S12311">
        <v>82.49</v>
      </c>
      <c r="T12311">
        <v>82.49</v>
      </c>
      <c r="U12311">
        <v>82.49</v>
      </c>
      <c r="V12311">
        <v>7.3099769669999999</v>
      </c>
      <c r="W12311">
        <v>7.3099769669999999</v>
      </c>
      <c r="X12311">
        <v>13.67993367</v>
      </c>
      <c r="Y12311">
        <v>13.67993367</v>
      </c>
    </row>
    <row r="12312" spans="1:25" x14ac:dyDescent="0.3">
      <c r="A12312" s="2">
        <v>45989</v>
      </c>
      <c r="B12312" t="s">
        <v>17</v>
      </c>
      <c r="C12312">
        <v>640</v>
      </c>
      <c r="D12312">
        <v>3</v>
      </c>
      <c r="E12312">
        <v>1.903</v>
      </c>
      <c r="F12312">
        <v>0.46899999999999997</v>
      </c>
      <c r="G12312">
        <v>5.71</v>
      </c>
      <c r="H12312">
        <v>5.71</v>
      </c>
      <c r="I12312" t="s">
        <v>149</v>
      </c>
      <c r="J12312">
        <v>0</v>
      </c>
      <c r="K12312">
        <v>1</v>
      </c>
      <c r="L12312">
        <v>1</v>
      </c>
      <c r="M12312">
        <v>1</v>
      </c>
      <c r="N12312">
        <v>0</v>
      </c>
      <c r="O12312">
        <v>1</v>
      </c>
      <c r="P12312">
        <v>1</v>
      </c>
      <c r="Q12312">
        <v>1</v>
      </c>
      <c r="R12312">
        <v>0</v>
      </c>
      <c r="S12312">
        <v>22.88</v>
      </c>
      <c r="T12312">
        <v>22.88</v>
      </c>
      <c r="U12312">
        <v>22.88</v>
      </c>
      <c r="V12312">
        <v>24.956293710000001</v>
      </c>
      <c r="W12312">
        <v>24.956293710000001</v>
      </c>
      <c r="X12312">
        <v>4.0070052540000001</v>
      </c>
      <c r="Y12312">
        <v>4.0070052540000001</v>
      </c>
    </row>
    <row r="12313" spans="1:25" x14ac:dyDescent="0.3">
      <c r="A12313" s="2">
        <v>45989</v>
      </c>
      <c r="B12313" t="s">
        <v>90</v>
      </c>
      <c r="C12313">
        <v>1215</v>
      </c>
      <c r="D12313">
        <v>4</v>
      </c>
      <c r="E12313">
        <v>5.6050000000000004</v>
      </c>
      <c r="F12313">
        <v>0.32900000000000001</v>
      </c>
      <c r="G12313">
        <v>22.42</v>
      </c>
      <c r="H12313">
        <v>22.42</v>
      </c>
      <c r="I12313" t="s">
        <v>149</v>
      </c>
      <c r="J12313">
        <v>1</v>
      </c>
      <c r="K12313">
        <v>1</v>
      </c>
      <c r="L12313">
        <v>1</v>
      </c>
      <c r="M12313">
        <v>1</v>
      </c>
      <c r="N12313">
        <v>1</v>
      </c>
      <c r="O12313">
        <v>1</v>
      </c>
      <c r="P12313">
        <v>1</v>
      </c>
      <c r="Q12313">
        <v>1</v>
      </c>
      <c r="R12313">
        <v>34.49</v>
      </c>
      <c r="S12313">
        <v>34.49</v>
      </c>
      <c r="T12313">
        <v>34.49</v>
      </c>
      <c r="U12313">
        <v>34.49</v>
      </c>
      <c r="V12313">
        <v>65.004349090000005</v>
      </c>
      <c r="W12313">
        <v>65.004349090000005</v>
      </c>
      <c r="X12313">
        <v>1.538358608</v>
      </c>
      <c r="Y12313">
        <v>1.538358608</v>
      </c>
    </row>
    <row r="12314" spans="1:25" x14ac:dyDescent="0.3">
      <c r="A12314" s="2">
        <v>45989</v>
      </c>
      <c r="B12314" t="s">
        <v>88</v>
      </c>
      <c r="C12314">
        <v>1532</v>
      </c>
      <c r="D12314">
        <v>12</v>
      </c>
      <c r="E12314">
        <v>2.6520000000000001</v>
      </c>
      <c r="F12314">
        <v>0.78300000000000003</v>
      </c>
      <c r="G12314">
        <v>31.82</v>
      </c>
      <c r="H12314">
        <v>31.82</v>
      </c>
      <c r="I12314" t="s">
        <v>149</v>
      </c>
      <c r="J12314">
        <v>0</v>
      </c>
      <c r="K12314">
        <v>1</v>
      </c>
      <c r="L12314">
        <v>1</v>
      </c>
      <c r="M12314">
        <v>1</v>
      </c>
      <c r="N12314">
        <v>0</v>
      </c>
      <c r="O12314">
        <v>1</v>
      </c>
      <c r="P12314">
        <v>1</v>
      </c>
      <c r="Q12314">
        <v>1</v>
      </c>
      <c r="R12314">
        <v>0</v>
      </c>
      <c r="S12314">
        <v>11.49</v>
      </c>
      <c r="T12314">
        <v>11.49</v>
      </c>
      <c r="U12314">
        <v>11.49</v>
      </c>
      <c r="V12314">
        <v>276.93646649999999</v>
      </c>
      <c r="W12314">
        <v>276.93646649999999</v>
      </c>
      <c r="X12314">
        <v>0.36109365180000003</v>
      </c>
      <c r="Y12314">
        <v>0.36109365180000003</v>
      </c>
    </row>
    <row r="12315" spans="1:25" x14ac:dyDescent="0.3">
      <c r="A12315" s="2">
        <v>45989</v>
      </c>
      <c r="B12315" t="s">
        <v>80</v>
      </c>
      <c r="C12315">
        <v>459</v>
      </c>
      <c r="D12315">
        <v>0</v>
      </c>
      <c r="F12315">
        <v>0</v>
      </c>
      <c r="G12315">
        <v>0</v>
      </c>
      <c r="H12315">
        <v>0</v>
      </c>
      <c r="I12315" t="s">
        <v>149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</row>
    <row r="12316" spans="1:25" x14ac:dyDescent="0.3">
      <c r="A12316" s="2">
        <v>45989</v>
      </c>
      <c r="B12316" t="s">
        <v>19</v>
      </c>
      <c r="C12316">
        <v>2488</v>
      </c>
      <c r="D12316">
        <v>2</v>
      </c>
      <c r="E12316">
        <v>6.4749999999999996</v>
      </c>
      <c r="F12316">
        <v>0.08</v>
      </c>
      <c r="G12316">
        <v>12.95</v>
      </c>
      <c r="H12316">
        <v>12.95</v>
      </c>
      <c r="I12316" t="s">
        <v>149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X12316">
        <v>0</v>
      </c>
      <c r="Y12316">
        <v>0</v>
      </c>
    </row>
    <row r="12317" spans="1:25" x14ac:dyDescent="0.3">
      <c r="A12317" s="2">
        <v>45989</v>
      </c>
      <c r="B12317" t="s">
        <v>82</v>
      </c>
      <c r="C12317">
        <v>411</v>
      </c>
      <c r="D12317">
        <v>1</v>
      </c>
      <c r="E12317">
        <v>3.57</v>
      </c>
      <c r="F12317">
        <v>0.24299999999999999</v>
      </c>
      <c r="G12317">
        <v>3.57</v>
      </c>
      <c r="H12317">
        <v>3.57</v>
      </c>
      <c r="I12317" t="s">
        <v>149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X12317">
        <v>0</v>
      </c>
      <c r="Y12317">
        <v>0</v>
      </c>
    </row>
    <row r="12318" spans="1:25" x14ac:dyDescent="0.3">
      <c r="A12318" s="2">
        <v>45989</v>
      </c>
      <c r="B12318" t="s">
        <v>94</v>
      </c>
      <c r="C12318">
        <v>139</v>
      </c>
      <c r="D12318">
        <v>1</v>
      </c>
      <c r="E12318">
        <v>5.9</v>
      </c>
      <c r="F12318">
        <v>0.71899999999999997</v>
      </c>
      <c r="G12318">
        <v>5.9</v>
      </c>
      <c r="H12318">
        <v>5.9</v>
      </c>
      <c r="I12318" t="s">
        <v>149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X12318">
        <v>0</v>
      </c>
      <c r="Y12318">
        <v>0</v>
      </c>
    </row>
    <row r="12319" spans="1:25" x14ac:dyDescent="0.3">
      <c r="A12319" s="2">
        <v>45989</v>
      </c>
      <c r="B12319" t="s">
        <v>96</v>
      </c>
      <c r="C12319">
        <v>1108</v>
      </c>
      <c r="D12319">
        <v>2</v>
      </c>
      <c r="E12319">
        <v>2.81</v>
      </c>
      <c r="F12319">
        <v>0.18099999999999999</v>
      </c>
      <c r="G12319">
        <v>5.62</v>
      </c>
      <c r="H12319">
        <v>5.62</v>
      </c>
      <c r="I12319" t="s">
        <v>149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X12319">
        <v>0</v>
      </c>
      <c r="Y12319">
        <v>0</v>
      </c>
    </row>
    <row r="12320" spans="1:25" x14ac:dyDescent="0.3">
      <c r="A12320" s="2">
        <v>45989</v>
      </c>
      <c r="B12320" t="s">
        <v>11</v>
      </c>
      <c r="C12320">
        <v>693</v>
      </c>
      <c r="D12320">
        <v>6</v>
      </c>
      <c r="E12320">
        <v>2.573</v>
      </c>
      <c r="F12320">
        <v>0.86599999999999999</v>
      </c>
      <c r="G12320">
        <v>15.44</v>
      </c>
      <c r="H12320">
        <v>15.44</v>
      </c>
      <c r="I12320" t="s">
        <v>149</v>
      </c>
      <c r="J12320">
        <v>1</v>
      </c>
      <c r="K12320">
        <v>1</v>
      </c>
      <c r="L12320">
        <v>1</v>
      </c>
      <c r="M12320">
        <v>1</v>
      </c>
      <c r="N12320">
        <v>1</v>
      </c>
      <c r="O12320">
        <v>1</v>
      </c>
      <c r="P12320">
        <v>1</v>
      </c>
      <c r="Q12320">
        <v>1</v>
      </c>
      <c r="R12320">
        <v>42.49</v>
      </c>
      <c r="S12320">
        <v>42.49</v>
      </c>
      <c r="T12320">
        <v>42.49</v>
      </c>
      <c r="U12320">
        <v>42.49</v>
      </c>
      <c r="V12320">
        <v>36.337961870000001</v>
      </c>
      <c r="W12320">
        <v>36.337961870000001</v>
      </c>
      <c r="X12320">
        <v>2.7519430050000002</v>
      </c>
      <c r="Y12320">
        <v>2.7519430050000002</v>
      </c>
    </row>
    <row r="12321" spans="1:25" x14ac:dyDescent="0.3">
      <c r="A12321" s="2">
        <v>45989</v>
      </c>
      <c r="B12321" t="s">
        <v>92</v>
      </c>
      <c r="C12321">
        <v>234</v>
      </c>
      <c r="D12321">
        <v>1</v>
      </c>
      <c r="E12321">
        <v>2.37</v>
      </c>
      <c r="F12321">
        <v>0.42699999999999999</v>
      </c>
      <c r="G12321">
        <v>2.37</v>
      </c>
      <c r="H12321">
        <v>2.37</v>
      </c>
      <c r="I12321" t="s">
        <v>149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X12321">
        <v>0</v>
      </c>
      <c r="Y12321">
        <v>0</v>
      </c>
    </row>
    <row r="12322" spans="1:25" x14ac:dyDescent="0.3">
      <c r="A12322" s="2">
        <v>45989</v>
      </c>
      <c r="B12322" t="s">
        <v>46</v>
      </c>
      <c r="C12322">
        <v>327</v>
      </c>
      <c r="D12322">
        <v>1</v>
      </c>
      <c r="E12322">
        <v>3.39</v>
      </c>
      <c r="F12322">
        <v>0.30599999999999999</v>
      </c>
      <c r="G12322">
        <v>3.39</v>
      </c>
      <c r="H12322">
        <v>3.39</v>
      </c>
      <c r="I12322" t="s">
        <v>149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X12322">
        <v>0</v>
      </c>
      <c r="Y12322">
        <v>0</v>
      </c>
    </row>
    <row r="12323" spans="1:25" x14ac:dyDescent="0.3">
      <c r="A12323" s="2">
        <v>45989</v>
      </c>
      <c r="B12323" t="s">
        <v>74</v>
      </c>
      <c r="C12323">
        <v>235</v>
      </c>
      <c r="D12323">
        <v>0</v>
      </c>
      <c r="F12323">
        <v>0</v>
      </c>
      <c r="G12323">
        <v>0</v>
      </c>
      <c r="H12323">
        <v>0</v>
      </c>
      <c r="I12323" t="s">
        <v>149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</row>
    <row r="12324" spans="1:25" x14ac:dyDescent="0.3">
      <c r="A12324" s="2">
        <v>45989</v>
      </c>
      <c r="B12324" t="s">
        <v>32</v>
      </c>
      <c r="C12324">
        <v>86</v>
      </c>
      <c r="D12324">
        <v>0</v>
      </c>
      <c r="F12324">
        <v>0</v>
      </c>
      <c r="G12324">
        <v>0</v>
      </c>
      <c r="H12324">
        <v>0</v>
      </c>
      <c r="I12324" t="s">
        <v>149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</row>
    <row r="12325" spans="1:25" x14ac:dyDescent="0.3">
      <c r="A12325" s="2">
        <v>45989</v>
      </c>
      <c r="B12325" t="s">
        <v>64</v>
      </c>
      <c r="C12325">
        <v>211</v>
      </c>
      <c r="D12325">
        <v>0</v>
      </c>
      <c r="F12325">
        <v>0</v>
      </c>
      <c r="G12325">
        <v>0</v>
      </c>
      <c r="H12325">
        <v>0</v>
      </c>
      <c r="I12325" t="s">
        <v>149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</row>
    <row r="12326" spans="1:25" x14ac:dyDescent="0.3">
      <c r="A12326" s="2">
        <v>45989</v>
      </c>
      <c r="B12326" t="s">
        <v>72</v>
      </c>
      <c r="C12326">
        <v>174</v>
      </c>
      <c r="D12326">
        <v>0</v>
      </c>
      <c r="F12326">
        <v>0</v>
      </c>
      <c r="G12326">
        <v>0</v>
      </c>
      <c r="H12326">
        <v>0</v>
      </c>
      <c r="I12326" t="s">
        <v>149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</row>
    <row r="12327" spans="1:25" x14ac:dyDescent="0.3">
      <c r="A12327" s="2">
        <v>45989</v>
      </c>
      <c r="B12327" t="s">
        <v>106</v>
      </c>
      <c r="C12327">
        <v>106</v>
      </c>
      <c r="D12327">
        <v>1</v>
      </c>
      <c r="E12327">
        <v>4.32</v>
      </c>
      <c r="F12327">
        <v>0.94299999999999995</v>
      </c>
      <c r="G12327">
        <v>4.32</v>
      </c>
      <c r="H12327">
        <v>4.32</v>
      </c>
      <c r="I12327" t="s">
        <v>149</v>
      </c>
      <c r="J12327">
        <v>1</v>
      </c>
      <c r="K12327">
        <v>1</v>
      </c>
      <c r="L12327">
        <v>1</v>
      </c>
      <c r="M12327">
        <v>1</v>
      </c>
      <c r="N12327">
        <v>3</v>
      </c>
      <c r="O12327">
        <v>3</v>
      </c>
      <c r="P12327">
        <v>3</v>
      </c>
      <c r="Q12327">
        <v>3</v>
      </c>
      <c r="R12327">
        <v>229.47</v>
      </c>
      <c r="S12327">
        <v>229.47</v>
      </c>
      <c r="T12327">
        <v>229.47</v>
      </c>
      <c r="U12327">
        <v>229.47</v>
      </c>
      <c r="V12327">
        <v>1.882599033</v>
      </c>
      <c r="W12327">
        <v>1.882599033</v>
      </c>
      <c r="X12327">
        <v>53.118055560000002</v>
      </c>
      <c r="Y12327">
        <v>53.118055560000002</v>
      </c>
    </row>
    <row r="12328" spans="1:25" x14ac:dyDescent="0.3">
      <c r="A12328" s="2">
        <v>45989</v>
      </c>
      <c r="B12328" t="s">
        <v>54</v>
      </c>
      <c r="C12328">
        <v>191</v>
      </c>
      <c r="D12328">
        <v>0</v>
      </c>
      <c r="F12328">
        <v>0</v>
      </c>
      <c r="G12328">
        <v>0</v>
      </c>
      <c r="H12328">
        <v>0</v>
      </c>
      <c r="I12328" t="s">
        <v>149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</row>
    <row r="12329" spans="1:25" x14ac:dyDescent="0.3">
      <c r="A12329" s="2">
        <v>45989</v>
      </c>
      <c r="B12329" t="s">
        <v>82</v>
      </c>
      <c r="C12329">
        <v>55</v>
      </c>
      <c r="D12329">
        <v>0</v>
      </c>
      <c r="F12329">
        <v>0</v>
      </c>
      <c r="G12329">
        <v>0</v>
      </c>
      <c r="H12329">
        <v>0</v>
      </c>
      <c r="I12329" t="s">
        <v>149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</row>
    <row r="12330" spans="1:25" x14ac:dyDescent="0.3">
      <c r="A12330" s="2">
        <v>45989</v>
      </c>
      <c r="B12330" t="s">
        <v>44</v>
      </c>
      <c r="C12330">
        <v>15</v>
      </c>
      <c r="D12330">
        <v>0</v>
      </c>
      <c r="F12330">
        <v>0</v>
      </c>
      <c r="G12330">
        <v>0</v>
      </c>
      <c r="H12330">
        <v>0</v>
      </c>
      <c r="I12330" t="s">
        <v>149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</row>
    <row r="12331" spans="1:25" x14ac:dyDescent="0.3">
      <c r="A12331" s="2">
        <v>45989</v>
      </c>
      <c r="B12331" t="s">
        <v>40</v>
      </c>
      <c r="C12331">
        <v>667</v>
      </c>
      <c r="D12331">
        <v>3</v>
      </c>
      <c r="E12331">
        <v>2.1230000000000002</v>
      </c>
      <c r="F12331">
        <v>0.45</v>
      </c>
      <c r="G12331">
        <v>6.37</v>
      </c>
      <c r="H12331">
        <v>6.37</v>
      </c>
      <c r="I12331" t="s">
        <v>149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X12331">
        <v>0</v>
      </c>
      <c r="Y12331">
        <v>0</v>
      </c>
    </row>
    <row r="12332" spans="1:25" x14ac:dyDescent="0.3">
      <c r="A12332" s="2">
        <v>45989</v>
      </c>
      <c r="B12332" t="s">
        <v>56</v>
      </c>
      <c r="C12332">
        <v>115</v>
      </c>
      <c r="D12332">
        <v>0</v>
      </c>
      <c r="F12332">
        <v>0</v>
      </c>
      <c r="G12332">
        <v>0</v>
      </c>
      <c r="H12332">
        <v>0</v>
      </c>
      <c r="I12332" t="s">
        <v>149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</row>
    <row r="12333" spans="1:25" x14ac:dyDescent="0.3">
      <c r="A12333" s="2">
        <v>45989</v>
      </c>
      <c r="B12333" t="s">
        <v>76</v>
      </c>
      <c r="C12333">
        <v>288</v>
      </c>
      <c r="D12333">
        <v>1</v>
      </c>
      <c r="E12333">
        <v>3.96</v>
      </c>
      <c r="F12333">
        <v>0.34699999999999998</v>
      </c>
      <c r="G12333">
        <v>3.96</v>
      </c>
      <c r="H12333">
        <v>3.96</v>
      </c>
      <c r="I12333" t="s">
        <v>149</v>
      </c>
      <c r="J12333">
        <v>1</v>
      </c>
      <c r="K12333">
        <v>2</v>
      </c>
      <c r="L12333">
        <v>2</v>
      </c>
      <c r="M12333">
        <v>2</v>
      </c>
      <c r="N12333">
        <v>8</v>
      </c>
      <c r="O12333">
        <v>13</v>
      </c>
      <c r="P12333">
        <v>13</v>
      </c>
      <c r="Q12333">
        <v>13</v>
      </c>
      <c r="R12333">
        <v>2691.92</v>
      </c>
      <c r="S12333">
        <v>3114.37</v>
      </c>
      <c r="T12333">
        <v>3114.37</v>
      </c>
      <c r="U12333">
        <v>3114.37</v>
      </c>
      <c r="V12333">
        <v>0.12715252199999999</v>
      </c>
      <c r="W12333">
        <v>0.12715252199999999</v>
      </c>
      <c r="X12333">
        <v>786.45707070000003</v>
      </c>
      <c r="Y12333">
        <v>786.45707070000003</v>
      </c>
    </row>
    <row r="12334" spans="1:25" x14ac:dyDescent="0.3">
      <c r="A12334" s="2">
        <v>45989</v>
      </c>
      <c r="B12334" t="s">
        <v>48</v>
      </c>
      <c r="C12334">
        <v>313</v>
      </c>
      <c r="D12334">
        <v>1</v>
      </c>
      <c r="E12334">
        <v>3.27</v>
      </c>
      <c r="F12334">
        <v>0.31900000000000001</v>
      </c>
      <c r="G12334">
        <v>3.27</v>
      </c>
      <c r="H12334">
        <v>3.27</v>
      </c>
      <c r="I12334" t="s">
        <v>149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X12334">
        <v>0</v>
      </c>
      <c r="Y12334">
        <v>0</v>
      </c>
    </row>
    <row r="12335" spans="1:25" x14ac:dyDescent="0.3">
      <c r="A12335" s="2">
        <v>45989</v>
      </c>
      <c r="B12335" t="s">
        <v>15</v>
      </c>
      <c r="C12335">
        <v>1115</v>
      </c>
      <c r="D12335">
        <v>5</v>
      </c>
      <c r="E12335">
        <v>3.0459999999999998</v>
      </c>
      <c r="F12335">
        <v>0.44800000000000001</v>
      </c>
      <c r="G12335">
        <v>15.23</v>
      </c>
      <c r="H12335">
        <v>15.23</v>
      </c>
      <c r="I12335" t="s">
        <v>149</v>
      </c>
      <c r="J12335">
        <v>1</v>
      </c>
      <c r="K12335">
        <v>1</v>
      </c>
      <c r="L12335">
        <v>1</v>
      </c>
      <c r="M12335">
        <v>1</v>
      </c>
      <c r="N12335">
        <v>1</v>
      </c>
      <c r="O12335">
        <v>1</v>
      </c>
      <c r="P12335">
        <v>1</v>
      </c>
      <c r="Q12335">
        <v>1</v>
      </c>
      <c r="R12335">
        <v>93.98</v>
      </c>
      <c r="S12335">
        <v>93.98</v>
      </c>
      <c r="T12335">
        <v>93.98</v>
      </c>
      <c r="U12335">
        <v>93.98</v>
      </c>
      <c r="V12335">
        <v>16.20557565</v>
      </c>
      <c r="W12335">
        <v>16.20557565</v>
      </c>
      <c r="X12335">
        <v>6.170715693</v>
      </c>
      <c r="Y12335">
        <v>6.170715693</v>
      </c>
    </row>
    <row r="12336" spans="1:25" x14ac:dyDescent="0.3">
      <c r="A12336" s="2">
        <v>45989</v>
      </c>
      <c r="B12336" t="s">
        <v>24</v>
      </c>
      <c r="C12336">
        <v>1549</v>
      </c>
      <c r="D12336">
        <v>3</v>
      </c>
      <c r="E12336">
        <v>1.387</v>
      </c>
      <c r="F12336">
        <v>0.19400000000000001</v>
      </c>
      <c r="G12336">
        <v>4.16</v>
      </c>
      <c r="H12336">
        <v>4.16</v>
      </c>
      <c r="I12336" t="s">
        <v>149</v>
      </c>
      <c r="J12336">
        <v>2</v>
      </c>
      <c r="K12336">
        <v>3</v>
      </c>
      <c r="L12336">
        <v>3</v>
      </c>
      <c r="M12336">
        <v>3</v>
      </c>
      <c r="N12336">
        <v>2</v>
      </c>
      <c r="O12336">
        <v>3</v>
      </c>
      <c r="P12336">
        <v>3</v>
      </c>
      <c r="Q12336">
        <v>3</v>
      </c>
      <c r="R12336">
        <v>40.86</v>
      </c>
      <c r="S12336">
        <v>65.84</v>
      </c>
      <c r="T12336">
        <v>65.84</v>
      </c>
      <c r="U12336">
        <v>65.84</v>
      </c>
      <c r="V12336">
        <v>6.3183475089999996</v>
      </c>
      <c r="W12336">
        <v>6.3183475089999996</v>
      </c>
      <c r="X12336">
        <v>15.82692308</v>
      </c>
      <c r="Y12336">
        <v>15.82692308</v>
      </c>
    </row>
    <row r="12337" spans="1:25" x14ac:dyDescent="0.3">
      <c r="A12337" s="2">
        <v>45989</v>
      </c>
      <c r="B12337" t="s">
        <v>108</v>
      </c>
      <c r="C12337">
        <v>144</v>
      </c>
      <c r="D12337">
        <v>0</v>
      </c>
      <c r="F12337">
        <v>0</v>
      </c>
      <c r="G12337">
        <v>0</v>
      </c>
      <c r="H12337">
        <v>0</v>
      </c>
      <c r="I12337" t="s">
        <v>149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</row>
    <row r="12338" spans="1:25" x14ac:dyDescent="0.3">
      <c r="A12338" s="2">
        <v>45989</v>
      </c>
      <c r="B12338" t="s">
        <v>62</v>
      </c>
      <c r="C12338">
        <v>335</v>
      </c>
      <c r="D12338">
        <v>6</v>
      </c>
      <c r="E12338">
        <v>2.9580000000000002</v>
      </c>
      <c r="F12338">
        <v>1.7909999999999999</v>
      </c>
      <c r="G12338">
        <v>17.75</v>
      </c>
      <c r="H12338">
        <v>17.75</v>
      </c>
      <c r="I12338" t="s">
        <v>149</v>
      </c>
      <c r="J12338">
        <v>1</v>
      </c>
      <c r="K12338">
        <v>1</v>
      </c>
      <c r="L12338">
        <v>1</v>
      </c>
      <c r="M12338">
        <v>1</v>
      </c>
      <c r="N12338">
        <v>10</v>
      </c>
      <c r="O12338">
        <v>10</v>
      </c>
      <c r="P12338">
        <v>10</v>
      </c>
      <c r="Q12338">
        <v>10</v>
      </c>
      <c r="R12338">
        <v>364.9</v>
      </c>
      <c r="S12338">
        <v>364.9</v>
      </c>
      <c r="T12338">
        <v>364.9</v>
      </c>
      <c r="U12338">
        <v>364.9</v>
      </c>
      <c r="V12338">
        <v>4.8643463960000002</v>
      </c>
      <c r="W12338">
        <v>4.8643463960000002</v>
      </c>
      <c r="X12338">
        <v>20.557746479999999</v>
      </c>
      <c r="Y12338">
        <v>20.557746479999999</v>
      </c>
    </row>
    <row r="12339" spans="1:25" x14ac:dyDescent="0.3">
      <c r="A12339" s="2">
        <v>45989</v>
      </c>
      <c r="B12339" t="s">
        <v>80</v>
      </c>
      <c r="C12339">
        <v>54</v>
      </c>
      <c r="D12339">
        <v>2</v>
      </c>
      <c r="E12339">
        <v>5.87</v>
      </c>
      <c r="F12339">
        <v>3.7040000000000002</v>
      </c>
      <c r="G12339">
        <v>11.74</v>
      </c>
      <c r="H12339">
        <v>11.74</v>
      </c>
      <c r="I12339" t="s">
        <v>149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X12339">
        <v>0</v>
      </c>
      <c r="Y12339">
        <v>0</v>
      </c>
    </row>
    <row r="12340" spans="1:25" x14ac:dyDescent="0.3">
      <c r="A12340" s="2">
        <v>45989</v>
      </c>
      <c r="B12340" t="s">
        <v>38</v>
      </c>
      <c r="C12340">
        <v>50</v>
      </c>
      <c r="D12340">
        <v>0</v>
      </c>
      <c r="F12340">
        <v>0</v>
      </c>
      <c r="G12340">
        <v>0</v>
      </c>
      <c r="H12340">
        <v>0</v>
      </c>
      <c r="I12340" t="s">
        <v>149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</row>
    <row r="12341" spans="1:25" x14ac:dyDescent="0.3">
      <c r="A12341" s="2">
        <v>45989</v>
      </c>
      <c r="B12341" t="s">
        <v>84</v>
      </c>
      <c r="C12341">
        <v>57</v>
      </c>
      <c r="D12341">
        <v>1</v>
      </c>
      <c r="E12341">
        <v>3.26</v>
      </c>
      <c r="F12341">
        <v>1.754</v>
      </c>
      <c r="G12341">
        <v>3.26</v>
      </c>
      <c r="H12341">
        <v>3.26</v>
      </c>
      <c r="I12341" t="s">
        <v>149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X12341">
        <v>0</v>
      </c>
      <c r="Y12341">
        <v>0</v>
      </c>
    </row>
    <row r="12342" spans="1:25" x14ac:dyDescent="0.3">
      <c r="A12342" s="2">
        <v>45989</v>
      </c>
      <c r="B12342" t="s">
        <v>42</v>
      </c>
      <c r="C12342">
        <v>50</v>
      </c>
      <c r="D12342">
        <v>0</v>
      </c>
      <c r="F12342">
        <v>0</v>
      </c>
      <c r="G12342">
        <v>0</v>
      </c>
      <c r="H12342">
        <v>0</v>
      </c>
      <c r="I12342" t="s">
        <v>149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</row>
    <row r="12343" spans="1:25" x14ac:dyDescent="0.3">
      <c r="A12343" s="2">
        <v>45989</v>
      </c>
      <c r="B12343" t="s">
        <v>11</v>
      </c>
      <c r="C12343">
        <v>36</v>
      </c>
      <c r="D12343">
        <v>1</v>
      </c>
      <c r="E12343">
        <v>3.76</v>
      </c>
      <c r="F12343">
        <v>2.778</v>
      </c>
      <c r="G12343">
        <v>3.76</v>
      </c>
      <c r="H12343">
        <v>3.76</v>
      </c>
      <c r="I12343" t="s">
        <v>149</v>
      </c>
      <c r="J12343">
        <v>1</v>
      </c>
      <c r="K12343">
        <v>1</v>
      </c>
      <c r="L12343">
        <v>1</v>
      </c>
      <c r="M12343">
        <v>1</v>
      </c>
      <c r="N12343">
        <v>1</v>
      </c>
      <c r="O12343">
        <v>1</v>
      </c>
      <c r="P12343">
        <v>1</v>
      </c>
      <c r="Q12343">
        <v>1</v>
      </c>
      <c r="R12343">
        <v>22.88</v>
      </c>
      <c r="S12343">
        <v>22.88</v>
      </c>
      <c r="T12343">
        <v>22.88</v>
      </c>
      <c r="U12343">
        <v>22.88</v>
      </c>
      <c r="V12343">
        <v>16.433566429999999</v>
      </c>
      <c r="W12343">
        <v>16.433566429999999</v>
      </c>
      <c r="X12343">
        <v>6.0851063830000003</v>
      </c>
      <c r="Y12343">
        <v>6.0851063830000003</v>
      </c>
    </row>
    <row r="12344" spans="1:25" x14ac:dyDescent="0.3">
      <c r="A12344" s="2">
        <v>45989</v>
      </c>
      <c r="B12344" t="s">
        <v>102</v>
      </c>
      <c r="C12344">
        <v>250</v>
      </c>
      <c r="D12344">
        <v>0</v>
      </c>
      <c r="F12344">
        <v>0</v>
      </c>
      <c r="G12344">
        <v>0</v>
      </c>
      <c r="H12344">
        <v>0</v>
      </c>
      <c r="I12344" t="s">
        <v>149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</row>
    <row r="12345" spans="1:25" x14ac:dyDescent="0.3">
      <c r="A12345" s="2">
        <v>45989</v>
      </c>
      <c r="B12345" t="s">
        <v>98</v>
      </c>
      <c r="C12345">
        <v>1308</v>
      </c>
      <c r="D12345">
        <v>4</v>
      </c>
      <c r="E12345">
        <v>1.9379999999999999</v>
      </c>
      <c r="F12345">
        <v>0.30599999999999999</v>
      </c>
      <c r="G12345">
        <v>7.75</v>
      </c>
      <c r="H12345">
        <v>7.75</v>
      </c>
      <c r="I12345" t="s">
        <v>149</v>
      </c>
      <c r="J12345">
        <v>1</v>
      </c>
      <c r="K12345">
        <v>1</v>
      </c>
      <c r="L12345">
        <v>1</v>
      </c>
      <c r="M12345">
        <v>1</v>
      </c>
      <c r="N12345">
        <v>1</v>
      </c>
      <c r="O12345">
        <v>1</v>
      </c>
      <c r="P12345">
        <v>1</v>
      </c>
      <c r="Q12345">
        <v>1</v>
      </c>
      <c r="R12345">
        <v>12.49</v>
      </c>
      <c r="S12345">
        <v>12.49</v>
      </c>
      <c r="T12345">
        <v>12.49</v>
      </c>
      <c r="U12345">
        <v>12.49</v>
      </c>
      <c r="V12345">
        <v>62.049639710000001</v>
      </c>
      <c r="W12345">
        <v>62.049639710000001</v>
      </c>
      <c r="X12345">
        <v>1.6116129029999999</v>
      </c>
      <c r="Y12345">
        <v>1.6116129029999999</v>
      </c>
    </row>
    <row r="12346" spans="1:25" x14ac:dyDescent="0.3">
      <c r="A12346" s="2">
        <v>45989</v>
      </c>
      <c r="B12346" t="s">
        <v>104</v>
      </c>
      <c r="C12346">
        <v>191</v>
      </c>
      <c r="D12346">
        <v>0</v>
      </c>
      <c r="F12346">
        <v>0</v>
      </c>
      <c r="G12346">
        <v>0</v>
      </c>
      <c r="H12346">
        <v>0</v>
      </c>
      <c r="I12346" t="s">
        <v>149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</row>
    <row r="12347" spans="1:25" x14ac:dyDescent="0.3">
      <c r="A12347" s="2">
        <v>45989</v>
      </c>
      <c r="B12347" t="s">
        <v>100</v>
      </c>
      <c r="C12347">
        <v>1068</v>
      </c>
      <c r="D12347">
        <v>2</v>
      </c>
      <c r="E12347">
        <v>2.395</v>
      </c>
      <c r="F12347">
        <v>0.187</v>
      </c>
      <c r="G12347">
        <v>4.79</v>
      </c>
      <c r="H12347">
        <v>4.79</v>
      </c>
      <c r="I12347" t="s">
        <v>149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X12347">
        <v>0</v>
      </c>
      <c r="Y12347">
        <v>0</v>
      </c>
    </row>
    <row r="12348" spans="1:25" x14ac:dyDescent="0.3">
      <c r="A12348" s="2">
        <v>45989</v>
      </c>
      <c r="B12348" t="s">
        <v>38</v>
      </c>
      <c r="C12348">
        <v>3</v>
      </c>
      <c r="D12348">
        <v>0</v>
      </c>
      <c r="F12348">
        <v>0</v>
      </c>
      <c r="G12348">
        <v>0</v>
      </c>
      <c r="H12348">
        <v>0</v>
      </c>
      <c r="I12348" t="s">
        <v>149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</row>
    <row r="12349" spans="1:25" x14ac:dyDescent="0.3">
      <c r="A12349" s="2">
        <v>45989</v>
      </c>
      <c r="B12349" t="s">
        <v>42</v>
      </c>
      <c r="C12349">
        <v>34</v>
      </c>
      <c r="D12349">
        <v>3</v>
      </c>
      <c r="E12349">
        <v>1.647</v>
      </c>
      <c r="F12349">
        <v>8.8239999999999998</v>
      </c>
      <c r="G12349">
        <v>4.9400000000000004</v>
      </c>
      <c r="H12349">
        <v>4.9400000000000004</v>
      </c>
      <c r="I12349" t="s">
        <v>149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X12349">
        <v>0</v>
      </c>
      <c r="Y12349">
        <v>0</v>
      </c>
    </row>
    <row r="12350" spans="1:25" x14ac:dyDescent="0.3">
      <c r="A12350" s="2">
        <v>45989</v>
      </c>
      <c r="B12350" t="s">
        <v>50</v>
      </c>
      <c r="C12350">
        <v>3</v>
      </c>
      <c r="D12350">
        <v>0</v>
      </c>
      <c r="F12350">
        <v>0</v>
      </c>
      <c r="G12350">
        <v>0</v>
      </c>
      <c r="H12350">
        <v>0</v>
      </c>
      <c r="I12350" t="s">
        <v>149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</row>
    <row r="12351" spans="1:25" x14ac:dyDescent="0.3">
      <c r="A12351" s="2">
        <v>45989</v>
      </c>
      <c r="B12351" t="s">
        <v>72</v>
      </c>
      <c r="C12351">
        <v>195</v>
      </c>
      <c r="D12351">
        <v>3</v>
      </c>
      <c r="E12351">
        <v>4.9800000000000004</v>
      </c>
      <c r="F12351">
        <v>1.538</v>
      </c>
      <c r="G12351">
        <v>14.94</v>
      </c>
      <c r="H12351">
        <v>14.94</v>
      </c>
      <c r="I12351" t="s">
        <v>149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X12351">
        <v>0</v>
      </c>
      <c r="Y12351">
        <v>0</v>
      </c>
    </row>
    <row r="12352" spans="1:25" x14ac:dyDescent="0.3">
      <c r="A12352" s="2">
        <v>45989</v>
      </c>
      <c r="B12352" t="s">
        <v>84</v>
      </c>
      <c r="C12352">
        <v>4</v>
      </c>
      <c r="D12352">
        <v>0</v>
      </c>
      <c r="F12352">
        <v>0</v>
      </c>
      <c r="G12352">
        <v>0</v>
      </c>
      <c r="H12352">
        <v>0</v>
      </c>
      <c r="I12352" t="s">
        <v>149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</row>
    <row r="12353" spans="1:25" x14ac:dyDescent="0.3">
      <c r="A12353" s="2">
        <v>45989</v>
      </c>
      <c r="B12353" t="s">
        <v>68</v>
      </c>
      <c r="C12353">
        <v>476</v>
      </c>
      <c r="D12353">
        <v>7</v>
      </c>
      <c r="E12353">
        <v>4.2809999999999997</v>
      </c>
      <c r="F12353">
        <v>1.4710000000000001</v>
      </c>
      <c r="G12353">
        <v>29.97</v>
      </c>
      <c r="H12353">
        <v>29.97</v>
      </c>
      <c r="I12353" t="s">
        <v>149</v>
      </c>
      <c r="J12353">
        <v>2</v>
      </c>
      <c r="K12353">
        <v>2</v>
      </c>
      <c r="L12353">
        <v>2</v>
      </c>
      <c r="M12353">
        <v>2</v>
      </c>
      <c r="N12353">
        <v>3</v>
      </c>
      <c r="O12353">
        <v>3</v>
      </c>
      <c r="P12353">
        <v>3</v>
      </c>
      <c r="Q12353">
        <v>3</v>
      </c>
      <c r="R12353">
        <v>189.86</v>
      </c>
      <c r="S12353">
        <v>189.86</v>
      </c>
      <c r="T12353">
        <v>189.86</v>
      </c>
      <c r="U12353">
        <v>189.86</v>
      </c>
      <c r="V12353">
        <v>15.785315499999999</v>
      </c>
      <c r="W12353">
        <v>15.785315499999999</v>
      </c>
      <c r="X12353">
        <v>6.3350016680000003</v>
      </c>
      <c r="Y12353">
        <v>6.3350016680000003</v>
      </c>
    </row>
    <row r="12354" spans="1:25" x14ac:dyDescent="0.3">
      <c r="A12354" s="2">
        <v>45989</v>
      </c>
      <c r="B12354" t="s">
        <v>64</v>
      </c>
      <c r="C12354">
        <v>280</v>
      </c>
      <c r="D12354">
        <v>2</v>
      </c>
      <c r="E12354">
        <v>6.6749999999999998</v>
      </c>
      <c r="F12354">
        <v>0.71399999999999997</v>
      </c>
      <c r="G12354">
        <v>13.35</v>
      </c>
      <c r="H12354">
        <v>13.35</v>
      </c>
      <c r="I12354" t="s">
        <v>149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X12354">
        <v>0</v>
      </c>
      <c r="Y12354">
        <v>0</v>
      </c>
    </row>
    <row r="12355" spans="1:25" x14ac:dyDescent="0.3">
      <c r="A12355" s="2">
        <v>45989</v>
      </c>
      <c r="B12355" t="s">
        <v>26</v>
      </c>
      <c r="C12355">
        <v>128</v>
      </c>
      <c r="D12355">
        <v>0</v>
      </c>
      <c r="F12355">
        <v>0</v>
      </c>
      <c r="G12355">
        <v>0</v>
      </c>
      <c r="H12355">
        <v>0</v>
      </c>
      <c r="I12355" t="s">
        <v>149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</row>
    <row r="12356" spans="1:25" x14ac:dyDescent="0.3">
      <c r="A12356" s="2">
        <v>45989</v>
      </c>
      <c r="B12356" t="s">
        <v>15</v>
      </c>
      <c r="C12356">
        <v>73</v>
      </c>
      <c r="D12356">
        <v>0</v>
      </c>
      <c r="F12356">
        <v>0</v>
      </c>
      <c r="G12356">
        <v>0</v>
      </c>
      <c r="H12356">
        <v>0</v>
      </c>
      <c r="I12356" t="s">
        <v>149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</row>
    <row r="12357" spans="1:25" x14ac:dyDescent="0.3">
      <c r="A12357" s="2">
        <v>45989</v>
      </c>
      <c r="B12357" t="s">
        <v>36</v>
      </c>
      <c r="C12357">
        <v>43</v>
      </c>
      <c r="D12357">
        <v>1</v>
      </c>
      <c r="E12357">
        <v>4.5199999999999996</v>
      </c>
      <c r="F12357">
        <v>2.3260000000000001</v>
      </c>
      <c r="G12357">
        <v>4.5199999999999996</v>
      </c>
      <c r="H12357">
        <v>4.5199999999999996</v>
      </c>
      <c r="I12357" t="s">
        <v>149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X12357">
        <v>0</v>
      </c>
      <c r="Y12357">
        <v>0</v>
      </c>
    </row>
    <row r="12358" spans="1:25" x14ac:dyDescent="0.3">
      <c r="A12358" s="2">
        <v>45989</v>
      </c>
      <c r="B12358" t="s">
        <v>78</v>
      </c>
      <c r="C12358">
        <v>226</v>
      </c>
      <c r="D12358">
        <v>0</v>
      </c>
      <c r="F12358">
        <v>0</v>
      </c>
      <c r="G12358">
        <v>0</v>
      </c>
      <c r="H12358">
        <v>0</v>
      </c>
      <c r="I12358" t="s">
        <v>149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</row>
    <row r="12359" spans="1:25" x14ac:dyDescent="0.3">
      <c r="A12359" s="2">
        <v>45989</v>
      </c>
      <c r="B12359" t="s">
        <v>21</v>
      </c>
      <c r="C12359">
        <v>1323</v>
      </c>
      <c r="D12359">
        <v>14</v>
      </c>
      <c r="E12359">
        <v>1.891</v>
      </c>
      <c r="F12359">
        <v>1.0580000000000001</v>
      </c>
      <c r="G12359">
        <v>26.48</v>
      </c>
      <c r="H12359">
        <v>26.48</v>
      </c>
      <c r="I12359" t="s">
        <v>149</v>
      </c>
      <c r="J12359">
        <v>2</v>
      </c>
      <c r="K12359">
        <v>3</v>
      </c>
      <c r="L12359">
        <v>3</v>
      </c>
      <c r="M12359">
        <v>3</v>
      </c>
      <c r="N12359">
        <v>2</v>
      </c>
      <c r="O12359">
        <v>3</v>
      </c>
      <c r="P12359">
        <v>3</v>
      </c>
      <c r="Q12359">
        <v>3</v>
      </c>
      <c r="R12359">
        <v>49.76</v>
      </c>
      <c r="S12359">
        <v>74.64</v>
      </c>
      <c r="T12359">
        <v>74.64</v>
      </c>
      <c r="U12359">
        <v>74.64</v>
      </c>
      <c r="V12359">
        <v>35.476956059999999</v>
      </c>
      <c r="W12359">
        <v>35.476956059999999</v>
      </c>
      <c r="X12359">
        <v>2.8187311180000001</v>
      </c>
      <c r="Y12359">
        <v>2.8187311180000001</v>
      </c>
    </row>
    <row r="12360" spans="1:25" x14ac:dyDescent="0.3">
      <c r="A12360" s="2">
        <v>45989</v>
      </c>
      <c r="B12360" t="s">
        <v>94</v>
      </c>
      <c r="C12360">
        <v>38</v>
      </c>
      <c r="D12360">
        <v>1</v>
      </c>
      <c r="E12360">
        <v>5.2</v>
      </c>
      <c r="F12360">
        <v>2.6320000000000001</v>
      </c>
      <c r="G12360">
        <v>5.2</v>
      </c>
      <c r="H12360">
        <v>5.2</v>
      </c>
      <c r="I12360" t="s">
        <v>149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X12360">
        <v>0</v>
      </c>
      <c r="Y12360">
        <v>0</v>
      </c>
    </row>
    <row r="12361" spans="1:25" x14ac:dyDescent="0.3">
      <c r="A12361" s="2">
        <v>45989</v>
      </c>
      <c r="B12361" t="s">
        <v>17</v>
      </c>
      <c r="C12361">
        <v>8</v>
      </c>
      <c r="D12361">
        <v>0</v>
      </c>
      <c r="F12361">
        <v>0</v>
      </c>
      <c r="G12361">
        <v>0</v>
      </c>
      <c r="H12361">
        <v>0</v>
      </c>
      <c r="I12361" t="s">
        <v>149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</row>
    <row r="12362" spans="1:25" x14ac:dyDescent="0.3">
      <c r="A12362" s="2">
        <v>45989</v>
      </c>
      <c r="B12362" t="s">
        <v>17</v>
      </c>
      <c r="C12362">
        <v>22</v>
      </c>
      <c r="D12362">
        <v>2</v>
      </c>
      <c r="E12362">
        <v>1.08</v>
      </c>
      <c r="F12362">
        <v>9.0909999999999993</v>
      </c>
      <c r="G12362">
        <v>2.16</v>
      </c>
      <c r="H12362">
        <v>2.16</v>
      </c>
      <c r="I12362" t="s">
        <v>149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X12362">
        <v>0</v>
      </c>
      <c r="Y12362">
        <v>0</v>
      </c>
    </row>
    <row r="12363" spans="1:25" x14ac:dyDescent="0.3">
      <c r="A12363" s="2">
        <v>45989</v>
      </c>
      <c r="B12363" t="s">
        <v>17</v>
      </c>
      <c r="C12363">
        <v>23</v>
      </c>
      <c r="D12363">
        <v>0</v>
      </c>
      <c r="F12363">
        <v>0</v>
      </c>
      <c r="G12363">
        <v>0</v>
      </c>
      <c r="H12363">
        <v>0</v>
      </c>
      <c r="I12363" t="s">
        <v>149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</row>
    <row r="12364" spans="1:25" x14ac:dyDescent="0.3">
      <c r="A12364" s="2">
        <v>45989</v>
      </c>
      <c r="B12364" t="s">
        <v>17</v>
      </c>
      <c r="C12364">
        <v>34</v>
      </c>
      <c r="D12364">
        <v>0</v>
      </c>
      <c r="F12364">
        <v>0</v>
      </c>
      <c r="G12364">
        <v>0</v>
      </c>
      <c r="H12364">
        <v>0</v>
      </c>
      <c r="I12364" t="s">
        <v>149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</row>
    <row r="12365" spans="1:25" x14ac:dyDescent="0.3">
      <c r="A12365" s="2">
        <v>45989</v>
      </c>
      <c r="B12365" t="s">
        <v>52</v>
      </c>
      <c r="C12365">
        <v>539</v>
      </c>
      <c r="D12365">
        <v>7</v>
      </c>
      <c r="E12365">
        <v>0.61299999999999999</v>
      </c>
      <c r="F12365">
        <v>1.2989999999999999</v>
      </c>
      <c r="G12365">
        <v>4.29</v>
      </c>
      <c r="H12365">
        <v>4.29</v>
      </c>
      <c r="I12365" t="s">
        <v>149</v>
      </c>
      <c r="J12365">
        <v>1</v>
      </c>
      <c r="K12365">
        <v>1</v>
      </c>
      <c r="L12365">
        <v>1</v>
      </c>
      <c r="M12365">
        <v>1</v>
      </c>
      <c r="N12365">
        <v>1</v>
      </c>
      <c r="O12365">
        <v>1</v>
      </c>
      <c r="P12365">
        <v>1</v>
      </c>
      <c r="Q12365">
        <v>1</v>
      </c>
      <c r="R12365">
        <v>13.88</v>
      </c>
      <c r="S12365">
        <v>13.88</v>
      </c>
      <c r="T12365">
        <v>13.88</v>
      </c>
      <c r="U12365">
        <v>13.88</v>
      </c>
      <c r="V12365">
        <v>30.907780979999998</v>
      </c>
      <c r="W12365">
        <v>30.907780979999998</v>
      </c>
      <c r="X12365">
        <v>3.2354312350000001</v>
      </c>
      <c r="Y12365">
        <v>3.2354312350000001</v>
      </c>
    </row>
    <row r="12366" spans="1:25" x14ac:dyDescent="0.3">
      <c r="A12366" s="2">
        <v>45989</v>
      </c>
      <c r="B12366" t="s">
        <v>52</v>
      </c>
      <c r="C12366">
        <v>665</v>
      </c>
      <c r="D12366">
        <v>7</v>
      </c>
      <c r="E12366">
        <v>0.39100000000000001</v>
      </c>
      <c r="F12366">
        <v>1.0529999999999999</v>
      </c>
      <c r="G12366">
        <v>2.74</v>
      </c>
      <c r="H12366">
        <v>2.74</v>
      </c>
      <c r="I12366" t="s">
        <v>149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X12366">
        <v>0</v>
      </c>
      <c r="Y12366">
        <v>0</v>
      </c>
    </row>
    <row r="12367" spans="1:25" x14ac:dyDescent="0.3">
      <c r="A12367" s="2">
        <v>45989</v>
      </c>
      <c r="B12367" t="s">
        <v>52</v>
      </c>
      <c r="C12367">
        <v>542</v>
      </c>
      <c r="D12367">
        <v>8</v>
      </c>
      <c r="E12367">
        <v>0.42399999999999999</v>
      </c>
      <c r="F12367">
        <v>1.476</v>
      </c>
      <c r="G12367">
        <v>3.39</v>
      </c>
      <c r="H12367">
        <v>3.39</v>
      </c>
      <c r="I12367" t="s">
        <v>149</v>
      </c>
      <c r="J12367">
        <v>2</v>
      </c>
      <c r="K12367">
        <v>2</v>
      </c>
      <c r="L12367">
        <v>2</v>
      </c>
      <c r="M12367">
        <v>2</v>
      </c>
      <c r="N12367">
        <v>2</v>
      </c>
      <c r="O12367">
        <v>2</v>
      </c>
      <c r="P12367">
        <v>2</v>
      </c>
      <c r="Q12367">
        <v>2</v>
      </c>
      <c r="R12367">
        <v>56.37</v>
      </c>
      <c r="S12367">
        <v>56.37</v>
      </c>
      <c r="T12367">
        <v>56.37</v>
      </c>
      <c r="U12367">
        <v>56.37</v>
      </c>
      <c r="V12367">
        <v>6.0138371470000003</v>
      </c>
      <c r="W12367">
        <v>6.0138371470000003</v>
      </c>
      <c r="X12367">
        <v>16.628318579999998</v>
      </c>
      <c r="Y12367">
        <v>16.628318579999998</v>
      </c>
    </row>
    <row r="12368" spans="1:25" x14ac:dyDescent="0.3">
      <c r="A12368" s="2">
        <v>45989</v>
      </c>
      <c r="B12368" t="s">
        <v>52</v>
      </c>
      <c r="C12368">
        <v>1991</v>
      </c>
      <c r="D12368">
        <v>19</v>
      </c>
      <c r="E12368">
        <v>0.317</v>
      </c>
      <c r="F12368">
        <v>0.95399999999999996</v>
      </c>
      <c r="G12368">
        <v>6.02</v>
      </c>
      <c r="H12368">
        <v>6.02</v>
      </c>
      <c r="I12368" t="s">
        <v>149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X12368">
        <v>0</v>
      </c>
      <c r="Y12368">
        <v>0</v>
      </c>
    </row>
    <row r="12369" spans="1:25" x14ac:dyDescent="0.3">
      <c r="A12369" s="2">
        <v>45989</v>
      </c>
      <c r="B12369" t="s">
        <v>112</v>
      </c>
      <c r="C12369">
        <v>73</v>
      </c>
      <c r="D12369">
        <v>0</v>
      </c>
      <c r="F12369">
        <v>0</v>
      </c>
      <c r="G12369">
        <v>0</v>
      </c>
      <c r="H12369">
        <v>0</v>
      </c>
      <c r="I12369" t="s">
        <v>149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</row>
    <row r="12370" spans="1:25" x14ac:dyDescent="0.3">
      <c r="A12370" s="2">
        <v>45989</v>
      </c>
      <c r="B12370" t="s">
        <v>15</v>
      </c>
      <c r="C12370">
        <v>44</v>
      </c>
      <c r="D12370">
        <v>0</v>
      </c>
      <c r="F12370">
        <v>0</v>
      </c>
      <c r="G12370">
        <v>0</v>
      </c>
      <c r="H12370">
        <v>0</v>
      </c>
      <c r="I12370" t="s">
        <v>149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</row>
    <row r="12371" spans="1:25" x14ac:dyDescent="0.3">
      <c r="A12371" s="2">
        <v>45989</v>
      </c>
      <c r="B12371" t="s">
        <v>112</v>
      </c>
      <c r="C12371">
        <v>425</v>
      </c>
      <c r="D12371">
        <v>4</v>
      </c>
      <c r="E12371">
        <v>1.39</v>
      </c>
      <c r="F12371">
        <v>0.94099999999999995</v>
      </c>
      <c r="G12371">
        <v>5.56</v>
      </c>
      <c r="H12371">
        <v>5.56</v>
      </c>
      <c r="I12371" t="s">
        <v>149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X12371">
        <v>0</v>
      </c>
      <c r="Y12371">
        <v>0</v>
      </c>
    </row>
    <row r="12372" spans="1:25" x14ac:dyDescent="0.3">
      <c r="A12372" s="2">
        <v>45989</v>
      </c>
      <c r="B12372" t="s">
        <v>15</v>
      </c>
      <c r="C12372">
        <v>65</v>
      </c>
      <c r="D12372">
        <v>0</v>
      </c>
      <c r="F12372">
        <v>0</v>
      </c>
      <c r="G12372">
        <v>0</v>
      </c>
      <c r="H12372">
        <v>0</v>
      </c>
      <c r="I12372" t="s">
        <v>149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</row>
    <row r="12373" spans="1:25" x14ac:dyDescent="0.3">
      <c r="A12373" s="2">
        <v>45989</v>
      </c>
      <c r="B12373" t="s">
        <v>15</v>
      </c>
      <c r="C12373">
        <v>101</v>
      </c>
      <c r="D12373">
        <v>1</v>
      </c>
      <c r="E12373">
        <v>0.84</v>
      </c>
      <c r="F12373">
        <v>0.99</v>
      </c>
      <c r="G12373">
        <v>0.84</v>
      </c>
      <c r="H12373">
        <v>0.84</v>
      </c>
      <c r="I12373" t="s">
        <v>149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X12373">
        <v>0</v>
      </c>
      <c r="Y12373">
        <v>0</v>
      </c>
    </row>
    <row r="12374" spans="1:25" x14ac:dyDescent="0.3">
      <c r="A12374" s="2">
        <v>45989</v>
      </c>
      <c r="B12374" t="s">
        <v>112</v>
      </c>
      <c r="C12374">
        <v>263</v>
      </c>
      <c r="D12374">
        <v>4</v>
      </c>
      <c r="E12374">
        <v>1.365</v>
      </c>
      <c r="F12374">
        <v>1.5209999999999999</v>
      </c>
      <c r="G12374">
        <v>5.46</v>
      </c>
      <c r="H12374">
        <v>5.46</v>
      </c>
      <c r="I12374" t="s">
        <v>149</v>
      </c>
      <c r="J12374">
        <v>1</v>
      </c>
      <c r="K12374">
        <v>1</v>
      </c>
      <c r="L12374">
        <v>1</v>
      </c>
      <c r="M12374">
        <v>1</v>
      </c>
      <c r="N12374">
        <v>1</v>
      </c>
      <c r="O12374">
        <v>1</v>
      </c>
      <c r="P12374">
        <v>1</v>
      </c>
      <c r="Q12374">
        <v>1</v>
      </c>
      <c r="R12374">
        <v>31.49</v>
      </c>
      <c r="S12374">
        <v>31.49</v>
      </c>
      <c r="T12374">
        <v>31.49</v>
      </c>
      <c r="U12374">
        <v>31.49</v>
      </c>
      <c r="V12374">
        <v>17.338837730000002</v>
      </c>
      <c r="W12374">
        <v>17.338837730000002</v>
      </c>
      <c r="X12374">
        <v>5.7673992670000001</v>
      </c>
      <c r="Y12374">
        <v>5.7673992670000001</v>
      </c>
    </row>
    <row r="12375" spans="1:25" x14ac:dyDescent="0.3">
      <c r="A12375" s="2">
        <v>45989</v>
      </c>
      <c r="B12375" t="s">
        <v>15</v>
      </c>
      <c r="C12375">
        <v>92</v>
      </c>
      <c r="D12375">
        <v>0</v>
      </c>
      <c r="F12375">
        <v>0</v>
      </c>
      <c r="G12375">
        <v>0</v>
      </c>
      <c r="H12375">
        <v>0</v>
      </c>
      <c r="I12375" t="s">
        <v>149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</row>
    <row r="12376" spans="1:25" x14ac:dyDescent="0.3">
      <c r="A12376" s="2">
        <v>45989</v>
      </c>
      <c r="B12376" t="s">
        <v>112</v>
      </c>
      <c r="C12376">
        <v>1262</v>
      </c>
      <c r="D12376">
        <v>7</v>
      </c>
      <c r="E12376">
        <v>0.81299999999999994</v>
      </c>
      <c r="F12376">
        <v>0.55500000000000005</v>
      </c>
      <c r="G12376">
        <v>5.69</v>
      </c>
      <c r="H12376">
        <v>5.69</v>
      </c>
      <c r="I12376" t="s">
        <v>149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X12376">
        <v>0</v>
      </c>
      <c r="Y12376">
        <v>0</v>
      </c>
    </row>
    <row r="12377" spans="1:25" x14ac:dyDescent="0.3">
      <c r="A12377" s="2">
        <v>45989</v>
      </c>
      <c r="B12377" t="s">
        <v>100</v>
      </c>
      <c r="C12377">
        <v>24</v>
      </c>
      <c r="D12377">
        <v>0</v>
      </c>
      <c r="F12377">
        <v>0</v>
      </c>
      <c r="G12377">
        <v>0</v>
      </c>
      <c r="H12377">
        <v>0</v>
      </c>
      <c r="I12377" t="s">
        <v>149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</row>
    <row r="12378" spans="1:25" x14ac:dyDescent="0.3">
      <c r="A12378" s="2">
        <v>45989</v>
      </c>
      <c r="B12378" t="s">
        <v>54</v>
      </c>
      <c r="C12378">
        <v>424</v>
      </c>
      <c r="D12378">
        <v>3</v>
      </c>
      <c r="E12378">
        <v>1.1599999999999999</v>
      </c>
      <c r="F12378">
        <v>0.70799999999999996</v>
      </c>
      <c r="G12378">
        <v>3.48</v>
      </c>
      <c r="H12378">
        <v>3.48</v>
      </c>
      <c r="I12378" t="s">
        <v>149</v>
      </c>
      <c r="J12378">
        <v>1</v>
      </c>
      <c r="K12378">
        <v>1</v>
      </c>
      <c r="L12378">
        <v>1</v>
      </c>
      <c r="M12378">
        <v>1</v>
      </c>
      <c r="N12378">
        <v>1</v>
      </c>
      <c r="O12378">
        <v>1</v>
      </c>
      <c r="P12378">
        <v>1</v>
      </c>
      <c r="Q12378">
        <v>1</v>
      </c>
      <c r="R12378">
        <v>24.98</v>
      </c>
      <c r="S12378">
        <v>24.98</v>
      </c>
      <c r="T12378">
        <v>24.98</v>
      </c>
      <c r="U12378">
        <v>24.98</v>
      </c>
      <c r="V12378">
        <v>13.931144919999999</v>
      </c>
      <c r="W12378">
        <v>13.931144919999999</v>
      </c>
      <c r="X12378">
        <v>7.1781609199999998</v>
      </c>
      <c r="Y12378">
        <v>7.1781609199999998</v>
      </c>
    </row>
    <row r="12379" spans="1:25" x14ac:dyDescent="0.3">
      <c r="A12379" s="2">
        <v>45989</v>
      </c>
      <c r="B12379" t="s">
        <v>60</v>
      </c>
      <c r="C12379">
        <v>643</v>
      </c>
      <c r="D12379">
        <v>4</v>
      </c>
      <c r="E12379">
        <v>1.08</v>
      </c>
      <c r="F12379">
        <v>0.622</v>
      </c>
      <c r="G12379">
        <v>4.32</v>
      </c>
      <c r="H12379">
        <v>4.32</v>
      </c>
      <c r="I12379" t="s">
        <v>149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X12379">
        <v>0</v>
      </c>
      <c r="Y12379">
        <v>0</v>
      </c>
    </row>
    <row r="12380" spans="1:25" x14ac:dyDescent="0.3">
      <c r="A12380" s="2">
        <v>45989</v>
      </c>
      <c r="B12380" t="s">
        <v>60</v>
      </c>
      <c r="C12380">
        <v>948</v>
      </c>
      <c r="D12380">
        <v>6</v>
      </c>
      <c r="E12380">
        <v>0.84499999999999997</v>
      </c>
      <c r="F12380">
        <v>0.63300000000000001</v>
      </c>
      <c r="G12380">
        <v>5.07</v>
      </c>
      <c r="H12380">
        <v>5.07</v>
      </c>
      <c r="I12380" t="s">
        <v>149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X12380">
        <v>0</v>
      </c>
      <c r="Y12380">
        <v>0</v>
      </c>
    </row>
    <row r="12381" spans="1:25" x14ac:dyDescent="0.3">
      <c r="A12381" s="2">
        <v>45989</v>
      </c>
      <c r="B12381" t="s">
        <v>100</v>
      </c>
      <c r="C12381">
        <v>46</v>
      </c>
      <c r="D12381">
        <v>0</v>
      </c>
      <c r="F12381">
        <v>0</v>
      </c>
      <c r="G12381">
        <v>0</v>
      </c>
      <c r="H12381">
        <v>0</v>
      </c>
      <c r="I12381" t="s">
        <v>149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</row>
    <row r="12382" spans="1:25" x14ac:dyDescent="0.3">
      <c r="A12382" s="2">
        <v>45989</v>
      </c>
      <c r="B12382" t="s">
        <v>54</v>
      </c>
      <c r="C12382">
        <v>1083</v>
      </c>
      <c r="D12382">
        <v>5</v>
      </c>
      <c r="E12382">
        <v>1.1240000000000001</v>
      </c>
      <c r="F12382">
        <v>0.46200000000000002</v>
      </c>
      <c r="G12382">
        <v>5.62</v>
      </c>
      <c r="H12382">
        <v>5.62</v>
      </c>
      <c r="I12382" t="s">
        <v>149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X12382">
        <v>0</v>
      </c>
      <c r="Y12382">
        <v>0</v>
      </c>
    </row>
    <row r="12383" spans="1:25" x14ac:dyDescent="0.3">
      <c r="A12383" s="2">
        <v>45989</v>
      </c>
      <c r="B12383" t="s">
        <v>100</v>
      </c>
      <c r="C12383">
        <v>17</v>
      </c>
      <c r="D12383">
        <v>0</v>
      </c>
      <c r="F12383">
        <v>0</v>
      </c>
      <c r="G12383">
        <v>0</v>
      </c>
      <c r="H12383">
        <v>0</v>
      </c>
      <c r="I12383" t="s">
        <v>149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</row>
    <row r="12384" spans="1:25" x14ac:dyDescent="0.3">
      <c r="A12384" s="2">
        <v>45989</v>
      </c>
      <c r="B12384" t="s">
        <v>54</v>
      </c>
      <c r="C12384">
        <v>223</v>
      </c>
      <c r="D12384">
        <v>1</v>
      </c>
      <c r="E12384">
        <v>1.08</v>
      </c>
      <c r="F12384">
        <v>0.44800000000000001</v>
      </c>
      <c r="G12384">
        <v>1.08</v>
      </c>
      <c r="H12384">
        <v>1.08</v>
      </c>
      <c r="I12384" t="s">
        <v>149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X12384">
        <v>0</v>
      </c>
      <c r="Y12384">
        <v>0</v>
      </c>
    </row>
    <row r="12385" spans="1:25" x14ac:dyDescent="0.3">
      <c r="A12385" s="2">
        <v>45989</v>
      </c>
      <c r="B12385" t="s">
        <v>60</v>
      </c>
      <c r="C12385">
        <v>544</v>
      </c>
      <c r="D12385">
        <v>3</v>
      </c>
      <c r="E12385">
        <v>0.77300000000000002</v>
      </c>
      <c r="F12385">
        <v>0.55100000000000005</v>
      </c>
      <c r="G12385">
        <v>2.3199999999999998</v>
      </c>
      <c r="H12385">
        <v>2.3199999999999998</v>
      </c>
      <c r="I12385" t="s">
        <v>149</v>
      </c>
      <c r="J12385">
        <v>1</v>
      </c>
      <c r="K12385">
        <v>1</v>
      </c>
      <c r="L12385">
        <v>1</v>
      </c>
      <c r="M12385">
        <v>1</v>
      </c>
      <c r="N12385">
        <v>1</v>
      </c>
      <c r="O12385">
        <v>1</v>
      </c>
      <c r="P12385">
        <v>1</v>
      </c>
      <c r="Q12385">
        <v>1</v>
      </c>
      <c r="R12385">
        <v>21.88</v>
      </c>
      <c r="S12385">
        <v>21.88</v>
      </c>
      <c r="T12385">
        <v>21.88</v>
      </c>
      <c r="U12385">
        <v>21.88</v>
      </c>
      <c r="V12385">
        <v>10.603290680000001</v>
      </c>
      <c r="W12385">
        <v>10.603290680000001</v>
      </c>
      <c r="X12385">
        <v>9.4310344829999995</v>
      </c>
      <c r="Y12385">
        <v>9.4310344829999995</v>
      </c>
    </row>
    <row r="12386" spans="1:25" x14ac:dyDescent="0.3">
      <c r="A12386" s="2">
        <v>45989</v>
      </c>
      <c r="B12386" t="s">
        <v>54</v>
      </c>
      <c r="C12386">
        <v>2275</v>
      </c>
      <c r="D12386">
        <v>2</v>
      </c>
      <c r="E12386">
        <v>0.64</v>
      </c>
      <c r="F12386">
        <v>8.7999999999999995E-2</v>
      </c>
      <c r="G12386">
        <v>1.28</v>
      </c>
      <c r="H12386">
        <v>1.28</v>
      </c>
      <c r="I12386" t="s">
        <v>149</v>
      </c>
      <c r="J12386">
        <v>1</v>
      </c>
      <c r="K12386">
        <v>1</v>
      </c>
      <c r="L12386">
        <v>1</v>
      </c>
      <c r="M12386">
        <v>1</v>
      </c>
      <c r="N12386">
        <v>1</v>
      </c>
      <c r="O12386">
        <v>1</v>
      </c>
      <c r="P12386">
        <v>1</v>
      </c>
      <c r="Q12386">
        <v>1</v>
      </c>
      <c r="R12386">
        <v>22.88</v>
      </c>
      <c r="S12386">
        <v>22.88</v>
      </c>
      <c r="T12386">
        <v>22.88</v>
      </c>
      <c r="U12386">
        <v>22.88</v>
      </c>
      <c r="V12386">
        <v>5.5944055940000004</v>
      </c>
      <c r="W12386">
        <v>5.5944055940000004</v>
      </c>
      <c r="X12386">
        <v>17.875</v>
      </c>
      <c r="Y12386">
        <v>17.875</v>
      </c>
    </row>
    <row r="12387" spans="1:25" x14ac:dyDescent="0.3">
      <c r="A12387" s="2">
        <v>45989</v>
      </c>
      <c r="B12387" t="s">
        <v>100</v>
      </c>
      <c r="C12387">
        <v>27</v>
      </c>
      <c r="D12387">
        <v>0</v>
      </c>
      <c r="F12387">
        <v>0</v>
      </c>
      <c r="G12387">
        <v>0</v>
      </c>
      <c r="H12387">
        <v>0</v>
      </c>
      <c r="I12387" t="s">
        <v>149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</row>
    <row r="12388" spans="1:25" x14ac:dyDescent="0.3">
      <c r="A12388" s="2">
        <v>45989</v>
      </c>
      <c r="B12388" t="s">
        <v>60</v>
      </c>
      <c r="C12388">
        <v>1782</v>
      </c>
      <c r="D12388">
        <v>5</v>
      </c>
      <c r="E12388">
        <v>0.50600000000000001</v>
      </c>
      <c r="F12388">
        <v>0.28100000000000003</v>
      </c>
      <c r="G12388">
        <v>2.5299999999999998</v>
      </c>
      <c r="H12388">
        <v>2.5299999999999998</v>
      </c>
      <c r="I12388" t="s">
        <v>149</v>
      </c>
      <c r="J12388">
        <v>2</v>
      </c>
      <c r="K12388">
        <v>2</v>
      </c>
      <c r="L12388">
        <v>2</v>
      </c>
      <c r="M12388">
        <v>2</v>
      </c>
      <c r="N12388">
        <v>2</v>
      </c>
      <c r="O12388">
        <v>2</v>
      </c>
      <c r="P12388">
        <v>2</v>
      </c>
      <c r="Q12388">
        <v>2</v>
      </c>
      <c r="R12388">
        <v>57.76</v>
      </c>
      <c r="S12388">
        <v>57.76</v>
      </c>
      <c r="T12388">
        <v>57.76</v>
      </c>
      <c r="U12388">
        <v>57.76</v>
      </c>
      <c r="V12388">
        <v>4.3801939059999997</v>
      </c>
      <c r="W12388">
        <v>4.3801939059999997</v>
      </c>
      <c r="X12388">
        <v>22.830039530000001</v>
      </c>
      <c r="Y12388">
        <v>22.830039530000001</v>
      </c>
    </row>
    <row r="12389" spans="1:25" x14ac:dyDescent="0.3">
      <c r="A12389" s="2">
        <v>45989</v>
      </c>
      <c r="B12389" t="s">
        <v>48</v>
      </c>
      <c r="C12389">
        <v>313</v>
      </c>
      <c r="D12389">
        <v>2</v>
      </c>
      <c r="E12389">
        <v>1.41</v>
      </c>
      <c r="F12389">
        <v>0.63900000000000001</v>
      </c>
      <c r="G12389">
        <v>2.82</v>
      </c>
      <c r="H12389">
        <v>2.82</v>
      </c>
      <c r="I12389" t="s">
        <v>149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X12389">
        <v>0</v>
      </c>
      <c r="Y12389">
        <v>0</v>
      </c>
    </row>
    <row r="12390" spans="1:25" x14ac:dyDescent="0.3">
      <c r="A12390" s="2">
        <v>45989</v>
      </c>
      <c r="B12390" t="s">
        <v>48</v>
      </c>
      <c r="C12390">
        <v>175</v>
      </c>
      <c r="D12390">
        <v>0</v>
      </c>
      <c r="F12390">
        <v>0</v>
      </c>
      <c r="G12390">
        <v>0</v>
      </c>
      <c r="H12390">
        <v>0</v>
      </c>
      <c r="I12390" t="s">
        <v>149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</row>
    <row r="12391" spans="1:25" x14ac:dyDescent="0.3">
      <c r="A12391" s="2">
        <v>45989</v>
      </c>
      <c r="B12391" t="s">
        <v>48</v>
      </c>
      <c r="C12391">
        <v>793</v>
      </c>
      <c r="D12391">
        <v>4</v>
      </c>
      <c r="E12391">
        <v>1.41</v>
      </c>
      <c r="F12391">
        <v>0.504</v>
      </c>
      <c r="G12391">
        <v>5.64</v>
      </c>
      <c r="H12391">
        <v>5.64</v>
      </c>
      <c r="I12391" t="s">
        <v>149</v>
      </c>
      <c r="J12391">
        <v>2</v>
      </c>
      <c r="K12391">
        <v>2</v>
      </c>
      <c r="L12391">
        <v>2</v>
      </c>
      <c r="M12391">
        <v>2</v>
      </c>
      <c r="N12391">
        <v>3</v>
      </c>
      <c r="O12391">
        <v>3</v>
      </c>
      <c r="P12391">
        <v>3</v>
      </c>
      <c r="Q12391">
        <v>3</v>
      </c>
      <c r="R12391">
        <v>72.739999999999995</v>
      </c>
      <c r="S12391">
        <v>72.739999999999995</v>
      </c>
      <c r="T12391">
        <v>72.739999999999995</v>
      </c>
      <c r="U12391">
        <v>72.739999999999995</v>
      </c>
      <c r="V12391">
        <v>7.7536431119999998</v>
      </c>
      <c r="W12391">
        <v>7.7536431119999998</v>
      </c>
      <c r="X12391">
        <v>12.89716312</v>
      </c>
      <c r="Y12391">
        <v>12.89716312</v>
      </c>
    </row>
    <row r="12392" spans="1:25" x14ac:dyDescent="0.3">
      <c r="A12392" s="2">
        <v>45989</v>
      </c>
      <c r="B12392" t="s">
        <v>48</v>
      </c>
      <c r="C12392">
        <v>1669</v>
      </c>
      <c r="D12392">
        <v>1</v>
      </c>
      <c r="E12392">
        <v>0.84</v>
      </c>
      <c r="F12392">
        <v>0.06</v>
      </c>
      <c r="G12392">
        <v>0.84</v>
      </c>
      <c r="H12392">
        <v>0.84</v>
      </c>
      <c r="I12392" t="s">
        <v>149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X12392">
        <v>0</v>
      </c>
      <c r="Y12392">
        <v>0</v>
      </c>
    </row>
    <row r="12393" spans="1:25" x14ac:dyDescent="0.3">
      <c r="A12393" s="2">
        <v>45989</v>
      </c>
      <c r="B12393" t="s">
        <v>19</v>
      </c>
      <c r="C12393">
        <v>7</v>
      </c>
      <c r="D12393">
        <v>0</v>
      </c>
      <c r="F12393">
        <v>0</v>
      </c>
      <c r="G12393">
        <v>0</v>
      </c>
      <c r="H12393">
        <v>0</v>
      </c>
      <c r="I12393" t="s">
        <v>149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</row>
    <row r="12394" spans="1:25" x14ac:dyDescent="0.3">
      <c r="A12394" s="2">
        <v>45989</v>
      </c>
      <c r="B12394" t="s">
        <v>90</v>
      </c>
      <c r="C12394">
        <v>13</v>
      </c>
      <c r="D12394">
        <v>1</v>
      </c>
      <c r="E12394">
        <v>1.17</v>
      </c>
      <c r="F12394">
        <v>7.6920000000000002</v>
      </c>
      <c r="G12394">
        <v>1.17</v>
      </c>
      <c r="H12394">
        <v>1.17</v>
      </c>
      <c r="I12394" t="s">
        <v>149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X12394">
        <v>0</v>
      </c>
      <c r="Y12394">
        <v>0</v>
      </c>
    </row>
    <row r="12395" spans="1:25" x14ac:dyDescent="0.3">
      <c r="A12395" s="2">
        <v>45989</v>
      </c>
      <c r="B12395" t="s">
        <v>19</v>
      </c>
      <c r="C12395">
        <v>24</v>
      </c>
      <c r="D12395">
        <v>0</v>
      </c>
      <c r="F12395">
        <v>0</v>
      </c>
      <c r="G12395">
        <v>0</v>
      </c>
      <c r="H12395">
        <v>0</v>
      </c>
      <c r="I12395" t="s">
        <v>149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</row>
    <row r="12396" spans="1:25" x14ac:dyDescent="0.3">
      <c r="A12396" s="2">
        <v>45989</v>
      </c>
      <c r="B12396" t="s">
        <v>90</v>
      </c>
      <c r="C12396">
        <v>21</v>
      </c>
      <c r="D12396">
        <v>0</v>
      </c>
      <c r="F12396">
        <v>0</v>
      </c>
      <c r="G12396">
        <v>0</v>
      </c>
      <c r="H12396">
        <v>0</v>
      </c>
      <c r="I12396" t="s">
        <v>149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</row>
    <row r="12397" spans="1:25" x14ac:dyDescent="0.3">
      <c r="A12397" s="2">
        <v>45989</v>
      </c>
      <c r="B12397" t="s">
        <v>19</v>
      </c>
      <c r="C12397">
        <v>18</v>
      </c>
      <c r="D12397">
        <v>0</v>
      </c>
      <c r="F12397">
        <v>0</v>
      </c>
      <c r="G12397">
        <v>0</v>
      </c>
      <c r="H12397">
        <v>0</v>
      </c>
      <c r="I12397" t="s">
        <v>149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</row>
    <row r="12398" spans="1:25" x14ac:dyDescent="0.3">
      <c r="A12398" s="2">
        <v>45989</v>
      </c>
      <c r="B12398" t="s">
        <v>90</v>
      </c>
      <c r="C12398">
        <v>9</v>
      </c>
      <c r="D12398">
        <v>0</v>
      </c>
      <c r="F12398">
        <v>0</v>
      </c>
      <c r="G12398">
        <v>0</v>
      </c>
      <c r="H12398">
        <v>0</v>
      </c>
      <c r="I12398" t="s">
        <v>149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</row>
    <row r="12399" spans="1:25" x14ac:dyDescent="0.3">
      <c r="A12399" s="2">
        <v>45989</v>
      </c>
      <c r="B12399" t="s">
        <v>19</v>
      </c>
      <c r="C12399">
        <v>63</v>
      </c>
      <c r="D12399">
        <v>0</v>
      </c>
      <c r="F12399">
        <v>0</v>
      </c>
      <c r="G12399">
        <v>0</v>
      </c>
      <c r="H12399">
        <v>0</v>
      </c>
      <c r="I12399" t="s">
        <v>149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</row>
    <row r="12400" spans="1:25" x14ac:dyDescent="0.3">
      <c r="A12400" s="2">
        <v>45989</v>
      </c>
      <c r="B12400" t="s">
        <v>90</v>
      </c>
      <c r="C12400">
        <v>6</v>
      </c>
      <c r="D12400">
        <v>0</v>
      </c>
      <c r="F12400">
        <v>0</v>
      </c>
      <c r="G12400">
        <v>0</v>
      </c>
      <c r="H12400">
        <v>0</v>
      </c>
      <c r="I12400" t="s">
        <v>149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</row>
    <row r="12401" spans="1:25" x14ac:dyDescent="0.3">
      <c r="A12401" s="2">
        <v>45989</v>
      </c>
      <c r="B12401" t="s">
        <v>58</v>
      </c>
      <c r="C12401">
        <v>428</v>
      </c>
      <c r="D12401">
        <v>11</v>
      </c>
      <c r="E12401">
        <v>1.0660000000000001</v>
      </c>
      <c r="F12401">
        <v>2.57</v>
      </c>
      <c r="G12401">
        <v>11.73</v>
      </c>
      <c r="H12401">
        <v>11.73</v>
      </c>
      <c r="I12401" t="s">
        <v>149</v>
      </c>
      <c r="J12401">
        <v>1</v>
      </c>
      <c r="K12401">
        <v>1</v>
      </c>
      <c r="L12401">
        <v>1</v>
      </c>
      <c r="M12401">
        <v>1</v>
      </c>
      <c r="N12401">
        <v>1</v>
      </c>
      <c r="O12401">
        <v>1</v>
      </c>
      <c r="P12401">
        <v>1</v>
      </c>
      <c r="Q12401">
        <v>1</v>
      </c>
      <c r="R12401">
        <v>11.49</v>
      </c>
      <c r="S12401">
        <v>11.49</v>
      </c>
      <c r="T12401">
        <v>11.49</v>
      </c>
      <c r="U12401">
        <v>11.49</v>
      </c>
      <c r="V12401">
        <v>102.0887728</v>
      </c>
      <c r="W12401">
        <v>102.0887728</v>
      </c>
      <c r="X12401">
        <v>0.97953964189999998</v>
      </c>
      <c r="Y12401">
        <v>0.97953964189999998</v>
      </c>
    </row>
    <row r="12402" spans="1:25" x14ac:dyDescent="0.3">
      <c r="A12402" s="2">
        <v>45989</v>
      </c>
      <c r="B12402" t="s">
        <v>110</v>
      </c>
      <c r="C12402">
        <v>130</v>
      </c>
      <c r="D12402">
        <v>2</v>
      </c>
      <c r="E12402">
        <v>1.17</v>
      </c>
      <c r="F12402">
        <v>1.538</v>
      </c>
      <c r="G12402">
        <v>2.34</v>
      </c>
      <c r="H12402">
        <v>2.34</v>
      </c>
      <c r="I12402" t="s">
        <v>149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X12402">
        <v>0</v>
      </c>
      <c r="Y12402">
        <v>0</v>
      </c>
    </row>
    <row r="12403" spans="1:25" x14ac:dyDescent="0.3">
      <c r="A12403" s="2">
        <v>45989</v>
      </c>
      <c r="B12403" t="s">
        <v>34</v>
      </c>
      <c r="C12403">
        <v>1249</v>
      </c>
      <c r="D12403">
        <v>1</v>
      </c>
      <c r="E12403">
        <v>0.96</v>
      </c>
      <c r="F12403">
        <v>0.08</v>
      </c>
      <c r="G12403">
        <v>0.96</v>
      </c>
      <c r="H12403">
        <v>0.96</v>
      </c>
      <c r="I12403" t="s">
        <v>149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X12403">
        <v>0</v>
      </c>
      <c r="Y12403">
        <v>0</v>
      </c>
    </row>
    <row r="12404" spans="1:25" x14ac:dyDescent="0.3">
      <c r="A12404" s="2">
        <v>45989</v>
      </c>
      <c r="B12404" t="s">
        <v>28</v>
      </c>
      <c r="C12404">
        <v>15</v>
      </c>
      <c r="D12404">
        <v>0</v>
      </c>
      <c r="F12404">
        <v>0</v>
      </c>
      <c r="G12404">
        <v>0</v>
      </c>
      <c r="H12404">
        <v>0</v>
      </c>
      <c r="I12404" t="s">
        <v>149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</row>
    <row r="12405" spans="1:25" x14ac:dyDescent="0.3">
      <c r="A12405" s="2">
        <v>45989</v>
      </c>
      <c r="B12405" t="s">
        <v>58</v>
      </c>
      <c r="C12405">
        <v>446</v>
      </c>
      <c r="D12405">
        <v>4</v>
      </c>
      <c r="E12405">
        <v>1.08</v>
      </c>
      <c r="F12405">
        <v>0.89700000000000002</v>
      </c>
      <c r="G12405">
        <v>4.32</v>
      </c>
      <c r="H12405">
        <v>4.32</v>
      </c>
      <c r="I12405" t="s">
        <v>149</v>
      </c>
      <c r="J12405">
        <v>2</v>
      </c>
      <c r="K12405">
        <v>2</v>
      </c>
      <c r="L12405">
        <v>2</v>
      </c>
      <c r="M12405">
        <v>2</v>
      </c>
      <c r="N12405">
        <v>2</v>
      </c>
      <c r="O12405">
        <v>2</v>
      </c>
      <c r="P12405">
        <v>2</v>
      </c>
      <c r="Q12405">
        <v>2</v>
      </c>
      <c r="R12405">
        <v>50.98</v>
      </c>
      <c r="S12405">
        <v>50.98</v>
      </c>
      <c r="T12405">
        <v>50.98</v>
      </c>
      <c r="U12405">
        <v>50.98</v>
      </c>
      <c r="V12405">
        <v>8.4739113380000006</v>
      </c>
      <c r="W12405">
        <v>8.4739113380000006</v>
      </c>
      <c r="X12405">
        <v>11.80092593</v>
      </c>
      <c r="Y12405">
        <v>11.80092593</v>
      </c>
    </row>
    <row r="12406" spans="1:25" x14ac:dyDescent="0.3">
      <c r="A12406" s="2">
        <v>45989</v>
      </c>
      <c r="B12406" t="s">
        <v>110</v>
      </c>
      <c r="C12406">
        <v>275</v>
      </c>
      <c r="D12406">
        <v>6</v>
      </c>
      <c r="E12406">
        <v>0.97699999999999998</v>
      </c>
      <c r="F12406">
        <v>2.1819999999999999</v>
      </c>
      <c r="G12406">
        <v>5.86</v>
      </c>
      <c r="H12406">
        <v>5.86</v>
      </c>
      <c r="I12406" t="s">
        <v>149</v>
      </c>
      <c r="J12406">
        <v>1</v>
      </c>
      <c r="K12406">
        <v>1</v>
      </c>
      <c r="L12406">
        <v>1</v>
      </c>
      <c r="M12406">
        <v>1</v>
      </c>
      <c r="N12406">
        <v>1</v>
      </c>
      <c r="O12406">
        <v>1</v>
      </c>
      <c r="P12406">
        <v>1</v>
      </c>
      <c r="Q12406">
        <v>1</v>
      </c>
      <c r="R12406">
        <v>34.49</v>
      </c>
      <c r="S12406">
        <v>34.49</v>
      </c>
      <c r="T12406">
        <v>34.49</v>
      </c>
      <c r="U12406">
        <v>34.49</v>
      </c>
      <c r="V12406">
        <v>16.990432009999999</v>
      </c>
      <c r="W12406">
        <v>16.990432009999999</v>
      </c>
      <c r="X12406">
        <v>5.8856655289999997</v>
      </c>
      <c r="Y12406">
        <v>5.8856655289999997</v>
      </c>
    </row>
    <row r="12407" spans="1:25" x14ac:dyDescent="0.3">
      <c r="A12407" s="2">
        <v>45989</v>
      </c>
      <c r="B12407" t="s">
        <v>34</v>
      </c>
      <c r="C12407">
        <v>898</v>
      </c>
      <c r="D12407">
        <v>6</v>
      </c>
      <c r="E12407">
        <v>1.375</v>
      </c>
      <c r="F12407">
        <v>0.66800000000000004</v>
      </c>
      <c r="G12407">
        <v>8.25</v>
      </c>
      <c r="H12407">
        <v>8.25</v>
      </c>
      <c r="I12407" t="s">
        <v>149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X12407">
        <v>0</v>
      </c>
      <c r="Y12407">
        <v>0</v>
      </c>
    </row>
    <row r="12408" spans="1:25" x14ac:dyDescent="0.3">
      <c r="A12408" s="2">
        <v>45989</v>
      </c>
      <c r="B12408" t="s">
        <v>28</v>
      </c>
      <c r="C12408">
        <v>182</v>
      </c>
      <c r="D12408">
        <v>1</v>
      </c>
      <c r="E12408">
        <v>0.99</v>
      </c>
      <c r="F12408">
        <v>0.54900000000000004</v>
      </c>
      <c r="G12408">
        <v>0.99</v>
      </c>
      <c r="H12408">
        <v>0.99</v>
      </c>
      <c r="I12408" t="s">
        <v>149</v>
      </c>
      <c r="J12408">
        <v>1</v>
      </c>
      <c r="K12408">
        <v>2</v>
      </c>
      <c r="L12408">
        <v>2</v>
      </c>
      <c r="M12408">
        <v>2</v>
      </c>
      <c r="N12408">
        <v>1</v>
      </c>
      <c r="O12408">
        <v>4</v>
      </c>
      <c r="P12408">
        <v>4</v>
      </c>
      <c r="Q12408">
        <v>4</v>
      </c>
      <c r="R12408">
        <v>28.88</v>
      </c>
      <c r="S12408">
        <v>108.35</v>
      </c>
      <c r="T12408">
        <v>108.35</v>
      </c>
      <c r="U12408">
        <v>108.35</v>
      </c>
      <c r="V12408">
        <v>0.9137055838</v>
      </c>
      <c r="W12408">
        <v>0.9137055838</v>
      </c>
      <c r="X12408">
        <v>109.44444439999999</v>
      </c>
      <c r="Y12408">
        <v>109.44444439999999</v>
      </c>
    </row>
    <row r="12409" spans="1:25" x14ac:dyDescent="0.3">
      <c r="A12409" s="2">
        <v>45989</v>
      </c>
      <c r="B12409" t="s">
        <v>28</v>
      </c>
      <c r="C12409">
        <v>48</v>
      </c>
      <c r="D12409">
        <v>0</v>
      </c>
      <c r="F12409">
        <v>0</v>
      </c>
      <c r="G12409">
        <v>0</v>
      </c>
      <c r="H12409">
        <v>0</v>
      </c>
      <c r="I12409" t="s">
        <v>149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</row>
    <row r="12410" spans="1:25" x14ac:dyDescent="0.3">
      <c r="A12410" s="2">
        <v>45989</v>
      </c>
      <c r="B12410" t="s">
        <v>58</v>
      </c>
      <c r="C12410">
        <v>119</v>
      </c>
      <c r="D12410">
        <v>2</v>
      </c>
      <c r="E12410">
        <v>0.79</v>
      </c>
      <c r="F12410">
        <v>1.681</v>
      </c>
      <c r="G12410">
        <v>1.58</v>
      </c>
      <c r="H12410">
        <v>1.58</v>
      </c>
      <c r="I12410" t="s">
        <v>149</v>
      </c>
      <c r="J12410">
        <v>1</v>
      </c>
      <c r="K12410">
        <v>1</v>
      </c>
      <c r="L12410">
        <v>1</v>
      </c>
      <c r="M12410">
        <v>1</v>
      </c>
      <c r="N12410">
        <v>1</v>
      </c>
      <c r="O12410">
        <v>1</v>
      </c>
      <c r="P12410">
        <v>1</v>
      </c>
      <c r="Q12410">
        <v>1</v>
      </c>
      <c r="R12410">
        <v>11.49</v>
      </c>
      <c r="S12410">
        <v>11.49</v>
      </c>
      <c r="T12410">
        <v>11.49</v>
      </c>
      <c r="U12410">
        <v>11.49</v>
      </c>
      <c r="V12410">
        <v>13.7510879</v>
      </c>
      <c r="W12410">
        <v>13.7510879</v>
      </c>
      <c r="X12410">
        <v>7.2721518989999998</v>
      </c>
      <c r="Y12410">
        <v>7.2721518989999998</v>
      </c>
    </row>
    <row r="12411" spans="1:25" x14ac:dyDescent="0.3">
      <c r="A12411" s="2">
        <v>45989</v>
      </c>
      <c r="B12411" t="s">
        <v>110</v>
      </c>
      <c r="C12411">
        <v>181</v>
      </c>
      <c r="D12411">
        <v>0</v>
      </c>
      <c r="F12411">
        <v>0</v>
      </c>
      <c r="G12411">
        <v>0</v>
      </c>
      <c r="H12411">
        <v>0</v>
      </c>
      <c r="I12411" t="s">
        <v>149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</row>
    <row r="12412" spans="1:25" x14ac:dyDescent="0.3">
      <c r="A12412" s="2">
        <v>45989</v>
      </c>
      <c r="B12412" t="s">
        <v>34</v>
      </c>
      <c r="C12412">
        <v>353</v>
      </c>
      <c r="D12412">
        <v>1</v>
      </c>
      <c r="E12412">
        <v>0.63</v>
      </c>
      <c r="F12412">
        <v>0.28299999999999997</v>
      </c>
      <c r="G12412">
        <v>0.63</v>
      </c>
      <c r="H12412">
        <v>0.63</v>
      </c>
      <c r="I12412" t="s">
        <v>149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X12412">
        <v>0</v>
      </c>
      <c r="Y12412">
        <v>0</v>
      </c>
    </row>
    <row r="12413" spans="1:25" x14ac:dyDescent="0.3">
      <c r="A12413" s="2">
        <v>45989</v>
      </c>
      <c r="B12413" t="s">
        <v>34</v>
      </c>
      <c r="C12413">
        <v>382</v>
      </c>
      <c r="D12413">
        <v>2</v>
      </c>
      <c r="E12413">
        <v>0.62</v>
      </c>
      <c r="F12413">
        <v>0.52400000000000002</v>
      </c>
      <c r="G12413">
        <v>1.24</v>
      </c>
      <c r="H12413">
        <v>1.24</v>
      </c>
      <c r="I12413" t="s">
        <v>149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X12413">
        <v>0</v>
      </c>
      <c r="Y12413">
        <v>0</v>
      </c>
    </row>
    <row r="12414" spans="1:25" x14ac:dyDescent="0.3">
      <c r="A12414" s="2">
        <v>45989</v>
      </c>
      <c r="B12414" t="s">
        <v>58</v>
      </c>
      <c r="C12414">
        <v>365</v>
      </c>
      <c r="D12414">
        <v>1</v>
      </c>
      <c r="E12414">
        <v>0.73</v>
      </c>
      <c r="F12414">
        <v>0.27400000000000002</v>
      </c>
      <c r="G12414">
        <v>0.73</v>
      </c>
      <c r="H12414">
        <v>0.73</v>
      </c>
      <c r="I12414" t="s">
        <v>149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X12414">
        <v>0</v>
      </c>
      <c r="Y12414">
        <v>0</v>
      </c>
    </row>
    <row r="12415" spans="1:25" x14ac:dyDescent="0.3">
      <c r="A12415" s="2">
        <v>45989</v>
      </c>
      <c r="B12415" t="s">
        <v>28</v>
      </c>
      <c r="C12415">
        <v>121</v>
      </c>
      <c r="D12415">
        <v>0</v>
      </c>
      <c r="F12415">
        <v>0</v>
      </c>
      <c r="G12415">
        <v>0</v>
      </c>
      <c r="H12415">
        <v>0</v>
      </c>
      <c r="I12415" t="s">
        <v>149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</row>
    <row r="12416" spans="1:25" x14ac:dyDescent="0.3">
      <c r="A12416" s="2">
        <v>45989</v>
      </c>
      <c r="B12416" t="s">
        <v>110</v>
      </c>
      <c r="C12416">
        <v>817</v>
      </c>
      <c r="D12416">
        <v>0</v>
      </c>
      <c r="F12416">
        <v>0</v>
      </c>
      <c r="G12416">
        <v>0</v>
      </c>
      <c r="H12416">
        <v>0</v>
      </c>
      <c r="I12416" t="s">
        <v>149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</row>
    <row r="12417" spans="1:25" x14ac:dyDescent="0.3">
      <c r="A12417" s="2">
        <v>45989</v>
      </c>
      <c r="B12417" t="s">
        <v>26</v>
      </c>
      <c r="C12417">
        <v>592</v>
      </c>
      <c r="D12417">
        <v>1</v>
      </c>
      <c r="E12417">
        <v>0.83</v>
      </c>
      <c r="F12417">
        <v>0.16900000000000001</v>
      </c>
      <c r="G12417">
        <v>0.83</v>
      </c>
      <c r="H12417">
        <v>0.83</v>
      </c>
      <c r="I12417" t="s">
        <v>149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X12417">
        <v>0</v>
      </c>
      <c r="Y12417">
        <v>0</v>
      </c>
    </row>
    <row r="12418" spans="1:25" x14ac:dyDescent="0.3">
      <c r="A12418" s="2">
        <v>45989</v>
      </c>
      <c r="B12418" t="s">
        <v>30</v>
      </c>
      <c r="C12418">
        <v>6</v>
      </c>
      <c r="D12418">
        <v>0</v>
      </c>
      <c r="F12418">
        <v>0</v>
      </c>
      <c r="G12418">
        <v>0</v>
      </c>
      <c r="H12418">
        <v>0</v>
      </c>
      <c r="I12418" t="s">
        <v>149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</row>
    <row r="12419" spans="1:25" x14ac:dyDescent="0.3">
      <c r="A12419" s="2">
        <v>45989</v>
      </c>
      <c r="B12419" t="s">
        <v>26</v>
      </c>
      <c r="C12419">
        <v>514</v>
      </c>
      <c r="D12419">
        <v>4</v>
      </c>
      <c r="E12419">
        <v>1.1779999999999999</v>
      </c>
      <c r="F12419">
        <v>0.77800000000000002</v>
      </c>
      <c r="G12419">
        <v>4.71</v>
      </c>
      <c r="H12419">
        <v>4.71</v>
      </c>
      <c r="I12419" t="s">
        <v>149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X12419">
        <v>0</v>
      </c>
      <c r="Y12419">
        <v>0</v>
      </c>
    </row>
    <row r="12420" spans="1:25" x14ac:dyDescent="0.3">
      <c r="A12420" s="2">
        <v>45989</v>
      </c>
      <c r="B12420" t="s">
        <v>30</v>
      </c>
      <c r="C12420">
        <v>76</v>
      </c>
      <c r="D12420">
        <v>0</v>
      </c>
      <c r="F12420">
        <v>0</v>
      </c>
      <c r="G12420">
        <v>0</v>
      </c>
      <c r="H12420">
        <v>0</v>
      </c>
      <c r="I12420" t="s">
        <v>149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</row>
    <row r="12421" spans="1:25" x14ac:dyDescent="0.3">
      <c r="A12421" s="2">
        <v>45989</v>
      </c>
      <c r="B12421" t="s">
        <v>26</v>
      </c>
      <c r="C12421">
        <v>864</v>
      </c>
      <c r="D12421">
        <v>5</v>
      </c>
      <c r="E12421">
        <v>1.3160000000000001</v>
      </c>
      <c r="F12421">
        <v>0.57899999999999996</v>
      </c>
      <c r="G12421">
        <v>6.58</v>
      </c>
      <c r="H12421">
        <v>6.58</v>
      </c>
      <c r="I12421" t="s">
        <v>149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X12421">
        <v>0</v>
      </c>
      <c r="Y12421">
        <v>0</v>
      </c>
    </row>
    <row r="12422" spans="1:25" x14ac:dyDescent="0.3">
      <c r="A12422" s="2">
        <v>45989</v>
      </c>
      <c r="B12422" t="s">
        <v>30</v>
      </c>
      <c r="C12422">
        <v>50</v>
      </c>
      <c r="D12422">
        <v>0</v>
      </c>
      <c r="F12422">
        <v>0</v>
      </c>
      <c r="G12422">
        <v>0</v>
      </c>
      <c r="H12422">
        <v>0</v>
      </c>
      <c r="I12422" t="s">
        <v>149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</row>
    <row r="12423" spans="1:25" x14ac:dyDescent="0.3">
      <c r="A12423" s="2">
        <v>45989</v>
      </c>
      <c r="B12423" t="s">
        <v>30</v>
      </c>
      <c r="C12423">
        <v>404</v>
      </c>
      <c r="D12423">
        <v>4</v>
      </c>
      <c r="E12423">
        <v>0.69</v>
      </c>
      <c r="F12423">
        <v>0.99</v>
      </c>
      <c r="G12423">
        <v>2.76</v>
      </c>
      <c r="H12423">
        <v>2.76</v>
      </c>
      <c r="I12423" t="s">
        <v>149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1</v>
      </c>
      <c r="P12423">
        <v>1</v>
      </c>
      <c r="Q12423">
        <v>1</v>
      </c>
      <c r="R12423">
        <v>15.98</v>
      </c>
      <c r="S12423">
        <v>15.98</v>
      </c>
      <c r="T12423">
        <v>15.98</v>
      </c>
      <c r="U12423">
        <v>15.98</v>
      </c>
      <c r="V12423">
        <v>17.27158949</v>
      </c>
      <c r="W12423">
        <v>17.27158949</v>
      </c>
      <c r="X12423">
        <v>5.7898550719999999</v>
      </c>
      <c r="Y12423">
        <v>5.7898550719999999</v>
      </c>
    </row>
    <row r="12424" spans="1:25" x14ac:dyDescent="0.3">
      <c r="A12424" s="2">
        <v>45989</v>
      </c>
      <c r="B12424" t="s">
        <v>26</v>
      </c>
      <c r="C12424">
        <v>2022</v>
      </c>
      <c r="D12424">
        <v>3</v>
      </c>
      <c r="E12424">
        <v>0.59699999999999998</v>
      </c>
      <c r="F12424">
        <v>0.14799999999999999</v>
      </c>
      <c r="G12424">
        <v>1.79</v>
      </c>
      <c r="H12424">
        <v>1.79</v>
      </c>
      <c r="I12424" t="s">
        <v>149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X12424">
        <v>0</v>
      </c>
      <c r="Y12424">
        <v>0</v>
      </c>
    </row>
    <row r="12425" spans="1:25" x14ac:dyDescent="0.3">
      <c r="A12425" s="2">
        <v>45989</v>
      </c>
      <c r="B12425" t="s">
        <v>86</v>
      </c>
      <c r="C12425">
        <v>133</v>
      </c>
      <c r="D12425">
        <v>0</v>
      </c>
      <c r="F12425">
        <v>0</v>
      </c>
      <c r="G12425">
        <v>0</v>
      </c>
      <c r="H12425">
        <v>0</v>
      </c>
      <c r="I12425" t="s">
        <v>149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</row>
    <row r="12426" spans="1:25" x14ac:dyDescent="0.3">
      <c r="A12426" s="2">
        <v>45989</v>
      </c>
      <c r="B12426" t="s">
        <v>32</v>
      </c>
      <c r="C12426">
        <v>851</v>
      </c>
      <c r="D12426">
        <v>0</v>
      </c>
      <c r="F12426">
        <v>0</v>
      </c>
      <c r="G12426">
        <v>0</v>
      </c>
      <c r="H12426">
        <v>0</v>
      </c>
      <c r="I12426" t="s">
        <v>149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</row>
    <row r="12427" spans="1:25" x14ac:dyDescent="0.3">
      <c r="A12427" s="2">
        <v>45989</v>
      </c>
      <c r="B12427" t="s">
        <v>46</v>
      </c>
      <c r="C12427">
        <v>632</v>
      </c>
      <c r="D12427">
        <v>4</v>
      </c>
      <c r="E12427">
        <v>2.2450000000000001</v>
      </c>
      <c r="F12427">
        <v>0.63300000000000001</v>
      </c>
      <c r="G12427">
        <v>8.98</v>
      </c>
      <c r="H12427">
        <v>8.98</v>
      </c>
      <c r="I12427" t="s">
        <v>149</v>
      </c>
      <c r="J12427">
        <v>1</v>
      </c>
      <c r="K12427">
        <v>1</v>
      </c>
      <c r="L12427">
        <v>1</v>
      </c>
      <c r="M12427">
        <v>1</v>
      </c>
      <c r="N12427">
        <v>1</v>
      </c>
      <c r="O12427">
        <v>1</v>
      </c>
      <c r="P12427">
        <v>1</v>
      </c>
      <c r="Q12427">
        <v>1</v>
      </c>
      <c r="R12427">
        <v>30.88</v>
      </c>
      <c r="S12427">
        <v>30.88</v>
      </c>
      <c r="T12427">
        <v>30.88</v>
      </c>
      <c r="U12427">
        <v>30.88</v>
      </c>
      <c r="V12427">
        <v>29.080310879999999</v>
      </c>
      <c r="W12427">
        <v>29.080310879999999</v>
      </c>
      <c r="X12427">
        <v>3.4387527840000001</v>
      </c>
      <c r="Y12427">
        <v>3.4387527840000001</v>
      </c>
    </row>
    <row r="12428" spans="1:25" x14ac:dyDescent="0.3">
      <c r="A12428" s="2">
        <v>45989</v>
      </c>
      <c r="B12428" t="s">
        <v>38</v>
      </c>
      <c r="C12428">
        <v>850</v>
      </c>
      <c r="D12428">
        <v>9</v>
      </c>
      <c r="E12428">
        <v>1.1859999999999999</v>
      </c>
      <c r="F12428">
        <v>1.0589999999999999</v>
      </c>
      <c r="G12428">
        <v>10.67</v>
      </c>
      <c r="H12428">
        <v>10.67</v>
      </c>
      <c r="I12428" t="s">
        <v>149</v>
      </c>
      <c r="J12428">
        <v>1</v>
      </c>
      <c r="K12428">
        <v>2</v>
      </c>
      <c r="L12428">
        <v>2</v>
      </c>
      <c r="M12428">
        <v>2</v>
      </c>
      <c r="N12428">
        <v>1</v>
      </c>
      <c r="O12428">
        <v>2</v>
      </c>
      <c r="P12428">
        <v>2</v>
      </c>
      <c r="Q12428">
        <v>2</v>
      </c>
      <c r="R12428">
        <v>29.88</v>
      </c>
      <c r="S12428">
        <v>51.76</v>
      </c>
      <c r="T12428">
        <v>51.76</v>
      </c>
      <c r="U12428">
        <v>51.76</v>
      </c>
      <c r="V12428">
        <v>20.61437403</v>
      </c>
      <c r="W12428">
        <v>20.61437403</v>
      </c>
      <c r="X12428">
        <v>4.8509840669999997</v>
      </c>
      <c r="Y12428">
        <v>4.8509840669999997</v>
      </c>
    </row>
    <row r="12429" spans="1:25" x14ac:dyDescent="0.3">
      <c r="A12429" s="2">
        <v>45989</v>
      </c>
      <c r="B12429" t="s">
        <v>46</v>
      </c>
      <c r="C12429">
        <v>879</v>
      </c>
      <c r="D12429">
        <v>0</v>
      </c>
      <c r="F12429">
        <v>0</v>
      </c>
      <c r="G12429">
        <v>0</v>
      </c>
      <c r="H12429">
        <v>0</v>
      </c>
      <c r="I12429" t="s">
        <v>149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</row>
    <row r="12430" spans="1:25" x14ac:dyDescent="0.3">
      <c r="A12430" s="2">
        <v>45989</v>
      </c>
      <c r="B12430" t="s">
        <v>38</v>
      </c>
      <c r="C12430">
        <v>4402</v>
      </c>
      <c r="D12430">
        <v>15</v>
      </c>
      <c r="E12430">
        <v>0.94499999999999995</v>
      </c>
      <c r="F12430">
        <v>0.34100000000000003</v>
      </c>
      <c r="G12430">
        <v>14.17</v>
      </c>
      <c r="H12430">
        <v>14.17</v>
      </c>
      <c r="I12430" t="s">
        <v>149</v>
      </c>
      <c r="J12430">
        <v>2</v>
      </c>
      <c r="K12430">
        <v>2</v>
      </c>
      <c r="L12430">
        <v>2</v>
      </c>
      <c r="M12430">
        <v>2</v>
      </c>
      <c r="N12430">
        <v>2</v>
      </c>
      <c r="O12430">
        <v>2</v>
      </c>
      <c r="P12430">
        <v>2</v>
      </c>
      <c r="Q12430">
        <v>2</v>
      </c>
      <c r="R12430">
        <v>46.76</v>
      </c>
      <c r="S12430">
        <v>46.76</v>
      </c>
      <c r="T12430">
        <v>46.76</v>
      </c>
      <c r="U12430">
        <v>46.76</v>
      </c>
      <c r="V12430">
        <v>30.303678359999999</v>
      </c>
      <c r="W12430">
        <v>30.303678359999999</v>
      </c>
      <c r="X12430">
        <v>3.299929428</v>
      </c>
      <c r="Y12430">
        <v>3.299929428</v>
      </c>
    </row>
    <row r="12431" spans="1:25" x14ac:dyDescent="0.3">
      <c r="A12431" s="2">
        <v>45989</v>
      </c>
      <c r="B12431" t="s">
        <v>86</v>
      </c>
      <c r="C12431">
        <v>700</v>
      </c>
      <c r="D12431">
        <v>2</v>
      </c>
      <c r="E12431">
        <v>1.3049999999999999</v>
      </c>
      <c r="F12431">
        <v>0.28599999999999998</v>
      </c>
      <c r="G12431">
        <v>2.61</v>
      </c>
      <c r="H12431">
        <v>2.61</v>
      </c>
      <c r="I12431" t="s">
        <v>149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X12431">
        <v>0</v>
      </c>
      <c r="Y12431">
        <v>0</v>
      </c>
    </row>
    <row r="12432" spans="1:25" x14ac:dyDescent="0.3">
      <c r="A12432" s="2">
        <v>45989</v>
      </c>
      <c r="B12432" t="s">
        <v>32</v>
      </c>
      <c r="C12432">
        <v>758</v>
      </c>
      <c r="D12432">
        <v>4</v>
      </c>
      <c r="E12432">
        <v>0.875</v>
      </c>
      <c r="F12432">
        <v>0.52800000000000002</v>
      </c>
      <c r="G12432">
        <v>3.5</v>
      </c>
      <c r="H12432">
        <v>3.5</v>
      </c>
      <c r="I12432" t="s">
        <v>149</v>
      </c>
      <c r="J12432">
        <v>1</v>
      </c>
      <c r="K12432">
        <v>1</v>
      </c>
      <c r="L12432">
        <v>1</v>
      </c>
      <c r="M12432">
        <v>1</v>
      </c>
      <c r="N12432">
        <v>1</v>
      </c>
      <c r="O12432">
        <v>1</v>
      </c>
      <c r="P12432">
        <v>1</v>
      </c>
      <c r="Q12432">
        <v>1</v>
      </c>
      <c r="R12432">
        <v>21.88</v>
      </c>
      <c r="S12432">
        <v>21.88</v>
      </c>
      <c r="T12432">
        <v>21.88</v>
      </c>
      <c r="U12432">
        <v>21.88</v>
      </c>
      <c r="V12432">
        <v>15.99634369</v>
      </c>
      <c r="W12432">
        <v>15.99634369</v>
      </c>
      <c r="X12432">
        <v>6.2514285709999999</v>
      </c>
      <c r="Y12432">
        <v>6.2514285709999999</v>
      </c>
    </row>
    <row r="12433" spans="1:25" x14ac:dyDescent="0.3">
      <c r="A12433" s="2">
        <v>45989</v>
      </c>
      <c r="B12433" t="s">
        <v>38</v>
      </c>
      <c r="C12433">
        <v>940</v>
      </c>
      <c r="D12433">
        <v>9</v>
      </c>
      <c r="E12433">
        <v>0.90700000000000003</v>
      </c>
      <c r="F12433">
        <v>0.95699999999999996</v>
      </c>
      <c r="G12433">
        <v>8.16</v>
      </c>
      <c r="H12433">
        <v>8.16</v>
      </c>
      <c r="I12433" t="s">
        <v>149</v>
      </c>
      <c r="J12433">
        <v>1</v>
      </c>
      <c r="K12433">
        <v>1</v>
      </c>
      <c r="L12433">
        <v>1</v>
      </c>
      <c r="M12433">
        <v>1</v>
      </c>
      <c r="N12433">
        <v>1</v>
      </c>
      <c r="O12433">
        <v>1</v>
      </c>
      <c r="P12433">
        <v>1</v>
      </c>
      <c r="Q12433">
        <v>1</v>
      </c>
      <c r="R12433">
        <v>21.88</v>
      </c>
      <c r="S12433">
        <v>21.88</v>
      </c>
      <c r="T12433">
        <v>21.88</v>
      </c>
      <c r="U12433">
        <v>21.88</v>
      </c>
      <c r="V12433">
        <v>37.29433272</v>
      </c>
      <c r="W12433">
        <v>37.29433272</v>
      </c>
      <c r="X12433">
        <v>2.6813725490000002</v>
      </c>
      <c r="Y12433">
        <v>2.6813725490000002</v>
      </c>
    </row>
    <row r="12434" spans="1:25" x14ac:dyDescent="0.3">
      <c r="A12434" s="2">
        <v>45989</v>
      </c>
      <c r="B12434" t="s">
        <v>86</v>
      </c>
      <c r="C12434">
        <v>391</v>
      </c>
      <c r="D12434">
        <v>1</v>
      </c>
      <c r="E12434">
        <v>1.62</v>
      </c>
      <c r="F12434">
        <v>0.25600000000000001</v>
      </c>
      <c r="G12434">
        <v>1.62</v>
      </c>
      <c r="H12434">
        <v>1.62</v>
      </c>
      <c r="I12434" t="s">
        <v>149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X12434">
        <v>0</v>
      </c>
      <c r="Y12434">
        <v>0</v>
      </c>
    </row>
    <row r="12435" spans="1:25" x14ac:dyDescent="0.3">
      <c r="A12435" s="2">
        <v>45989</v>
      </c>
      <c r="B12435" t="s">
        <v>32</v>
      </c>
      <c r="C12435">
        <v>56</v>
      </c>
      <c r="D12435">
        <v>1</v>
      </c>
      <c r="E12435">
        <v>1.05</v>
      </c>
      <c r="F12435">
        <v>1.786</v>
      </c>
      <c r="G12435">
        <v>1.05</v>
      </c>
      <c r="H12435">
        <v>1.05</v>
      </c>
      <c r="I12435" t="s">
        <v>149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X12435">
        <v>0</v>
      </c>
      <c r="Y12435">
        <v>0</v>
      </c>
    </row>
    <row r="12436" spans="1:25" x14ac:dyDescent="0.3">
      <c r="A12436" s="2">
        <v>45989</v>
      </c>
      <c r="B12436" t="s">
        <v>46</v>
      </c>
      <c r="C12436">
        <v>1146</v>
      </c>
      <c r="D12436">
        <v>3</v>
      </c>
      <c r="E12436">
        <v>1.7030000000000001</v>
      </c>
      <c r="F12436">
        <v>0.26200000000000001</v>
      </c>
      <c r="G12436">
        <v>5.1100000000000003</v>
      </c>
      <c r="H12436">
        <v>5.1100000000000003</v>
      </c>
      <c r="I12436" t="s">
        <v>149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X12436">
        <v>0</v>
      </c>
      <c r="Y12436">
        <v>0</v>
      </c>
    </row>
    <row r="12437" spans="1:25" x14ac:dyDescent="0.3">
      <c r="A12437" s="2">
        <v>45989</v>
      </c>
      <c r="B12437" t="s">
        <v>86</v>
      </c>
      <c r="C12437">
        <v>1473</v>
      </c>
      <c r="D12437">
        <v>4</v>
      </c>
      <c r="E12437">
        <v>1.145</v>
      </c>
      <c r="F12437">
        <v>0.27200000000000002</v>
      </c>
      <c r="G12437">
        <v>4.58</v>
      </c>
      <c r="H12437">
        <v>4.58</v>
      </c>
      <c r="I12437" t="s">
        <v>149</v>
      </c>
      <c r="J12437">
        <v>2</v>
      </c>
      <c r="K12437">
        <v>2</v>
      </c>
      <c r="L12437">
        <v>2</v>
      </c>
      <c r="M12437">
        <v>2</v>
      </c>
      <c r="N12437">
        <v>2</v>
      </c>
      <c r="O12437">
        <v>2</v>
      </c>
      <c r="P12437">
        <v>2</v>
      </c>
      <c r="Q12437">
        <v>2</v>
      </c>
      <c r="R12437">
        <v>56.47</v>
      </c>
      <c r="S12437">
        <v>56.47</v>
      </c>
      <c r="T12437">
        <v>56.47</v>
      </c>
      <c r="U12437">
        <v>56.47</v>
      </c>
      <c r="V12437">
        <v>8.1105011509999994</v>
      </c>
      <c r="W12437">
        <v>8.1105011509999994</v>
      </c>
      <c r="X12437">
        <v>12.32969432</v>
      </c>
      <c r="Y12437">
        <v>12.32969432</v>
      </c>
    </row>
    <row r="12438" spans="1:25" x14ac:dyDescent="0.3">
      <c r="A12438" s="2">
        <v>45989</v>
      </c>
      <c r="B12438" t="s">
        <v>46</v>
      </c>
      <c r="C12438">
        <v>534</v>
      </c>
      <c r="D12438">
        <v>0</v>
      </c>
      <c r="F12438">
        <v>0</v>
      </c>
      <c r="G12438">
        <v>0</v>
      </c>
      <c r="H12438">
        <v>0</v>
      </c>
      <c r="I12438" t="s">
        <v>149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</row>
    <row r="12439" spans="1:25" x14ac:dyDescent="0.3">
      <c r="A12439" s="2">
        <v>45989</v>
      </c>
      <c r="B12439" t="s">
        <v>32</v>
      </c>
      <c r="C12439">
        <v>625</v>
      </c>
      <c r="D12439">
        <v>4</v>
      </c>
      <c r="E12439">
        <v>0.75800000000000001</v>
      </c>
      <c r="F12439">
        <v>0.64</v>
      </c>
      <c r="G12439">
        <v>3.03</v>
      </c>
      <c r="H12439">
        <v>3.03</v>
      </c>
      <c r="I12439" t="s">
        <v>149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X12439">
        <v>0</v>
      </c>
      <c r="Y12439">
        <v>0</v>
      </c>
    </row>
    <row r="12440" spans="1:25" x14ac:dyDescent="0.3">
      <c r="A12440" s="2">
        <v>45989</v>
      </c>
      <c r="B12440" t="s">
        <v>38</v>
      </c>
      <c r="C12440">
        <v>1169</v>
      </c>
      <c r="D12440">
        <v>7</v>
      </c>
      <c r="E12440">
        <v>0.40400000000000003</v>
      </c>
      <c r="F12440">
        <v>0.59899999999999998</v>
      </c>
      <c r="G12440">
        <v>2.83</v>
      </c>
      <c r="H12440">
        <v>2.83</v>
      </c>
      <c r="I12440" t="s">
        <v>149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X12440">
        <v>0</v>
      </c>
      <c r="Y12440">
        <v>0</v>
      </c>
    </row>
    <row r="12441" spans="1:25" x14ac:dyDescent="0.3">
      <c r="A12441" s="2">
        <v>45989</v>
      </c>
      <c r="B12441" t="s">
        <v>40</v>
      </c>
      <c r="C12441">
        <v>98</v>
      </c>
      <c r="D12441">
        <v>2</v>
      </c>
      <c r="E12441">
        <v>3.11</v>
      </c>
      <c r="F12441">
        <v>2.0409999999999999</v>
      </c>
      <c r="G12441">
        <v>6.22</v>
      </c>
      <c r="H12441">
        <v>6.22</v>
      </c>
      <c r="I12441" t="s">
        <v>149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X12441">
        <v>0</v>
      </c>
      <c r="Y12441">
        <v>0</v>
      </c>
    </row>
    <row r="12442" spans="1:25" x14ac:dyDescent="0.3">
      <c r="A12442" s="2">
        <v>45989</v>
      </c>
      <c r="B12442" t="s">
        <v>76</v>
      </c>
      <c r="C12442">
        <v>311</v>
      </c>
      <c r="D12442">
        <v>0</v>
      </c>
      <c r="F12442">
        <v>0</v>
      </c>
      <c r="G12442">
        <v>0</v>
      </c>
      <c r="H12442">
        <v>0</v>
      </c>
      <c r="I12442" t="s">
        <v>149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</row>
    <row r="12443" spans="1:25" x14ac:dyDescent="0.3">
      <c r="A12443" s="2">
        <v>45989</v>
      </c>
      <c r="B12443" t="s">
        <v>92</v>
      </c>
      <c r="C12443">
        <v>32</v>
      </c>
      <c r="D12443">
        <v>0</v>
      </c>
      <c r="F12443">
        <v>0</v>
      </c>
      <c r="G12443">
        <v>0</v>
      </c>
      <c r="H12443">
        <v>0</v>
      </c>
      <c r="I12443" t="s">
        <v>149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</row>
    <row r="12444" spans="1:25" x14ac:dyDescent="0.3">
      <c r="A12444" s="2">
        <v>45989</v>
      </c>
      <c r="B12444" t="s">
        <v>68</v>
      </c>
      <c r="C12444">
        <v>196</v>
      </c>
      <c r="D12444">
        <v>1</v>
      </c>
      <c r="E12444">
        <v>13.07</v>
      </c>
      <c r="F12444">
        <v>0.51</v>
      </c>
      <c r="G12444">
        <v>13.07</v>
      </c>
      <c r="H12444">
        <v>13.07</v>
      </c>
      <c r="I12444" t="s">
        <v>149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X12444">
        <v>0</v>
      </c>
      <c r="Y12444">
        <v>0</v>
      </c>
    </row>
    <row r="12445" spans="1:25" x14ac:dyDescent="0.3">
      <c r="A12445" s="2">
        <v>45989</v>
      </c>
      <c r="B12445" t="s">
        <v>70</v>
      </c>
      <c r="C12445">
        <v>340</v>
      </c>
      <c r="D12445">
        <v>0</v>
      </c>
      <c r="F12445">
        <v>0</v>
      </c>
      <c r="G12445">
        <v>0</v>
      </c>
      <c r="H12445">
        <v>0</v>
      </c>
      <c r="I12445" t="s">
        <v>149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</row>
    <row r="12446" spans="1:25" x14ac:dyDescent="0.3">
      <c r="A12446" s="2">
        <v>45989</v>
      </c>
      <c r="B12446" t="s">
        <v>78</v>
      </c>
      <c r="C12446">
        <v>58</v>
      </c>
      <c r="D12446">
        <v>0</v>
      </c>
      <c r="F12446">
        <v>0</v>
      </c>
      <c r="G12446">
        <v>0</v>
      </c>
      <c r="H12446">
        <v>0</v>
      </c>
      <c r="I12446" t="s">
        <v>149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</row>
    <row r="12447" spans="1:25" x14ac:dyDescent="0.3">
      <c r="A12447" s="2">
        <v>45989</v>
      </c>
      <c r="B12447" t="s">
        <v>74</v>
      </c>
      <c r="C12447">
        <v>51</v>
      </c>
      <c r="D12447">
        <v>0</v>
      </c>
      <c r="F12447">
        <v>0</v>
      </c>
      <c r="G12447">
        <v>0</v>
      </c>
      <c r="H12447">
        <v>0</v>
      </c>
      <c r="I12447" t="s">
        <v>149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</row>
    <row r="12448" spans="1:25" x14ac:dyDescent="0.3">
      <c r="A12448" s="2">
        <v>45989</v>
      </c>
      <c r="B12448" t="s">
        <v>64</v>
      </c>
      <c r="C12448">
        <v>258</v>
      </c>
      <c r="D12448">
        <v>1</v>
      </c>
      <c r="E12448">
        <v>7.58</v>
      </c>
      <c r="F12448">
        <v>0.38800000000000001</v>
      </c>
      <c r="G12448">
        <v>7.58</v>
      </c>
      <c r="H12448">
        <v>7.58</v>
      </c>
      <c r="I12448" t="s">
        <v>149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X12448">
        <v>0</v>
      </c>
      <c r="Y12448">
        <v>0</v>
      </c>
    </row>
    <row r="12449" spans="1:25" x14ac:dyDescent="0.3">
      <c r="A12449" s="2">
        <v>45989</v>
      </c>
      <c r="B12449" t="s">
        <v>86</v>
      </c>
      <c r="C12449">
        <v>37</v>
      </c>
      <c r="D12449">
        <v>0</v>
      </c>
      <c r="F12449">
        <v>0</v>
      </c>
      <c r="G12449">
        <v>0</v>
      </c>
      <c r="H12449">
        <v>0</v>
      </c>
      <c r="I12449" t="s">
        <v>149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</row>
    <row r="12450" spans="1:25" x14ac:dyDescent="0.3">
      <c r="A12450" s="2">
        <v>45989</v>
      </c>
      <c r="B12450" t="s">
        <v>86</v>
      </c>
      <c r="C12450">
        <v>21</v>
      </c>
      <c r="D12450">
        <v>0</v>
      </c>
      <c r="F12450">
        <v>0</v>
      </c>
      <c r="G12450">
        <v>0</v>
      </c>
      <c r="H12450">
        <v>0</v>
      </c>
      <c r="I12450" t="s">
        <v>149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</row>
    <row r="12451" spans="1:25" x14ac:dyDescent="0.3">
      <c r="A12451" s="2">
        <v>45989</v>
      </c>
      <c r="B12451" t="s">
        <v>66</v>
      </c>
      <c r="C12451">
        <v>32</v>
      </c>
      <c r="D12451">
        <v>0</v>
      </c>
      <c r="F12451">
        <v>0</v>
      </c>
      <c r="G12451">
        <v>0</v>
      </c>
      <c r="H12451">
        <v>0</v>
      </c>
      <c r="I12451" t="s">
        <v>149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</row>
    <row r="12452" spans="1:25" x14ac:dyDescent="0.3">
      <c r="A12452" s="2">
        <v>45989</v>
      </c>
      <c r="B12452" t="s">
        <v>98</v>
      </c>
      <c r="C12452">
        <v>74</v>
      </c>
      <c r="D12452">
        <v>0</v>
      </c>
      <c r="F12452">
        <v>0</v>
      </c>
      <c r="G12452">
        <v>0</v>
      </c>
      <c r="H12452">
        <v>0</v>
      </c>
      <c r="I12452" t="s">
        <v>149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</row>
    <row r="12453" spans="1:25" x14ac:dyDescent="0.3">
      <c r="A12453" s="2">
        <v>45989</v>
      </c>
      <c r="B12453" t="s">
        <v>58</v>
      </c>
      <c r="C12453">
        <v>535</v>
      </c>
      <c r="D12453">
        <v>0</v>
      </c>
      <c r="F12453">
        <v>0</v>
      </c>
      <c r="G12453">
        <v>0</v>
      </c>
      <c r="H12453">
        <v>0</v>
      </c>
      <c r="I12453" t="s">
        <v>149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</row>
    <row r="12454" spans="1:25" x14ac:dyDescent="0.3">
      <c r="A12454" s="2">
        <v>45990</v>
      </c>
      <c r="B12454" t="s">
        <v>44</v>
      </c>
      <c r="C12454">
        <v>1243</v>
      </c>
      <c r="D12454">
        <v>10</v>
      </c>
      <c r="E12454">
        <v>1.855</v>
      </c>
      <c r="F12454">
        <v>0.80500000000000005</v>
      </c>
      <c r="G12454">
        <v>18.55</v>
      </c>
      <c r="H12454">
        <v>18.55</v>
      </c>
      <c r="I12454" t="s">
        <v>149</v>
      </c>
      <c r="J12454">
        <v>3</v>
      </c>
      <c r="K12454">
        <v>5</v>
      </c>
      <c r="L12454">
        <v>5</v>
      </c>
      <c r="M12454">
        <v>5</v>
      </c>
      <c r="N12454">
        <v>3</v>
      </c>
      <c r="O12454">
        <v>5</v>
      </c>
      <c r="P12454">
        <v>5</v>
      </c>
      <c r="Q12454">
        <v>5</v>
      </c>
      <c r="R12454">
        <v>88.25</v>
      </c>
      <c r="S12454">
        <v>147.72</v>
      </c>
      <c r="T12454">
        <v>147.72</v>
      </c>
      <c r="U12454">
        <v>147.72</v>
      </c>
      <c r="V12454">
        <v>12.55754129</v>
      </c>
      <c r="W12454">
        <v>12.55754129</v>
      </c>
      <c r="X12454">
        <v>7.9633423179999996</v>
      </c>
      <c r="Y12454">
        <v>7.9633423179999996</v>
      </c>
    </row>
    <row r="12455" spans="1:25" x14ac:dyDescent="0.3">
      <c r="A12455" s="2">
        <v>45990</v>
      </c>
      <c r="B12455" t="s">
        <v>42</v>
      </c>
      <c r="C12455">
        <v>2892</v>
      </c>
      <c r="D12455">
        <v>31</v>
      </c>
      <c r="E12455">
        <v>2.4649999999999999</v>
      </c>
      <c r="F12455">
        <v>1.0720000000000001</v>
      </c>
      <c r="G12455">
        <v>76.41</v>
      </c>
      <c r="H12455">
        <v>76.41</v>
      </c>
      <c r="I12455" t="s">
        <v>149</v>
      </c>
      <c r="J12455">
        <v>6</v>
      </c>
      <c r="K12455">
        <v>8</v>
      </c>
      <c r="L12455">
        <v>8</v>
      </c>
      <c r="M12455">
        <v>8</v>
      </c>
      <c r="N12455">
        <v>6</v>
      </c>
      <c r="O12455">
        <v>8</v>
      </c>
      <c r="P12455">
        <v>8</v>
      </c>
      <c r="Q12455">
        <v>8</v>
      </c>
      <c r="R12455">
        <v>148.80000000000001</v>
      </c>
      <c r="S12455">
        <v>191.27</v>
      </c>
      <c r="T12455">
        <v>191.27</v>
      </c>
      <c r="U12455">
        <v>191.27</v>
      </c>
      <c r="V12455">
        <v>39.948763530000001</v>
      </c>
      <c r="W12455">
        <v>39.948763530000001</v>
      </c>
      <c r="X12455">
        <v>2.5032063870000001</v>
      </c>
      <c r="Y12455">
        <v>2.5032063870000001</v>
      </c>
    </row>
    <row r="12456" spans="1:25" x14ac:dyDescent="0.3">
      <c r="A12456" s="2">
        <v>45990</v>
      </c>
      <c r="B12456" t="s">
        <v>40</v>
      </c>
      <c r="C12456">
        <v>1080</v>
      </c>
      <c r="D12456">
        <v>9</v>
      </c>
      <c r="E12456">
        <v>2.3319999999999999</v>
      </c>
      <c r="F12456">
        <v>0.83299999999999996</v>
      </c>
      <c r="G12456">
        <v>20.99</v>
      </c>
      <c r="H12456">
        <v>20.99</v>
      </c>
      <c r="I12456" t="s">
        <v>149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X12456">
        <v>0</v>
      </c>
      <c r="Y12456">
        <v>0</v>
      </c>
    </row>
    <row r="12457" spans="1:25" x14ac:dyDescent="0.3">
      <c r="A12457" s="2">
        <v>45990</v>
      </c>
      <c r="B12457" t="s">
        <v>46</v>
      </c>
      <c r="C12457">
        <v>3371</v>
      </c>
      <c r="D12457">
        <v>9</v>
      </c>
      <c r="E12457">
        <v>4.0389999999999997</v>
      </c>
      <c r="F12457">
        <v>0.26700000000000002</v>
      </c>
      <c r="G12457">
        <v>36.35</v>
      </c>
      <c r="H12457">
        <v>36.35</v>
      </c>
      <c r="I12457" t="s">
        <v>149</v>
      </c>
      <c r="J12457">
        <v>1</v>
      </c>
      <c r="K12457">
        <v>2</v>
      </c>
      <c r="L12457">
        <v>2</v>
      </c>
      <c r="M12457">
        <v>2</v>
      </c>
      <c r="N12457">
        <v>1</v>
      </c>
      <c r="O12457">
        <v>2</v>
      </c>
      <c r="P12457">
        <v>2</v>
      </c>
      <c r="Q12457">
        <v>2</v>
      </c>
      <c r="R12457">
        <v>30.88</v>
      </c>
      <c r="S12457">
        <v>61.76</v>
      </c>
      <c r="T12457">
        <v>61.76</v>
      </c>
      <c r="U12457">
        <v>61.76</v>
      </c>
      <c r="V12457">
        <v>58.856865280000001</v>
      </c>
      <c r="W12457">
        <v>58.856865280000001</v>
      </c>
      <c r="X12457">
        <v>1.6990371390000001</v>
      </c>
      <c r="Y12457">
        <v>1.6990371390000001</v>
      </c>
    </row>
    <row r="12458" spans="1:25" x14ac:dyDescent="0.3">
      <c r="A12458" s="2">
        <v>45990</v>
      </c>
      <c r="B12458" t="s">
        <v>62</v>
      </c>
      <c r="C12458">
        <v>885</v>
      </c>
      <c r="D12458">
        <v>0</v>
      </c>
      <c r="F12458">
        <v>0</v>
      </c>
      <c r="G12458">
        <v>0</v>
      </c>
      <c r="H12458">
        <v>0</v>
      </c>
      <c r="I12458" t="s">
        <v>149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</row>
    <row r="12459" spans="1:25" x14ac:dyDescent="0.3">
      <c r="A12459" s="2">
        <v>45990</v>
      </c>
      <c r="B12459" t="s">
        <v>38</v>
      </c>
      <c r="C12459">
        <v>918</v>
      </c>
      <c r="D12459">
        <v>5</v>
      </c>
      <c r="E12459">
        <v>1.698</v>
      </c>
      <c r="F12459">
        <v>0.54500000000000004</v>
      </c>
      <c r="G12459">
        <v>8.49</v>
      </c>
      <c r="H12459">
        <v>8.49</v>
      </c>
      <c r="I12459" t="s">
        <v>149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X12459">
        <v>0</v>
      </c>
      <c r="Y12459">
        <v>0</v>
      </c>
    </row>
    <row r="12460" spans="1:25" x14ac:dyDescent="0.3">
      <c r="A12460" s="2">
        <v>45990</v>
      </c>
      <c r="B12460" t="s">
        <v>84</v>
      </c>
      <c r="C12460">
        <v>1914</v>
      </c>
      <c r="D12460">
        <v>14</v>
      </c>
      <c r="E12460">
        <v>2.5089999999999999</v>
      </c>
      <c r="F12460">
        <v>0.73099999999999998</v>
      </c>
      <c r="G12460">
        <v>35.119999999999997</v>
      </c>
      <c r="H12460">
        <v>35.119999999999997</v>
      </c>
      <c r="I12460" t="s">
        <v>149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X12460">
        <v>0</v>
      </c>
      <c r="Y12460">
        <v>0</v>
      </c>
    </row>
    <row r="12461" spans="1:25" x14ac:dyDescent="0.3">
      <c r="A12461" s="2">
        <v>45990</v>
      </c>
      <c r="B12461" t="s">
        <v>56</v>
      </c>
      <c r="C12461">
        <v>545</v>
      </c>
      <c r="D12461">
        <v>0</v>
      </c>
      <c r="F12461">
        <v>0</v>
      </c>
      <c r="G12461">
        <v>0</v>
      </c>
      <c r="H12461">
        <v>0</v>
      </c>
      <c r="I12461" t="s">
        <v>149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</row>
    <row r="12462" spans="1:25" x14ac:dyDescent="0.3">
      <c r="A12462" s="2">
        <v>45990</v>
      </c>
      <c r="B12462" t="s">
        <v>50</v>
      </c>
      <c r="C12462">
        <v>1064</v>
      </c>
      <c r="D12462">
        <v>13</v>
      </c>
      <c r="E12462">
        <v>2.532</v>
      </c>
      <c r="F12462">
        <v>1.222</v>
      </c>
      <c r="G12462">
        <v>32.909999999999997</v>
      </c>
      <c r="H12462">
        <v>32.909999999999997</v>
      </c>
      <c r="I12462" t="s">
        <v>149</v>
      </c>
      <c r="J12462">
        <v>8</v>
      </c>
      <c r="K12462">
        <v>8</v>
      </c>
      <c r="L12462">
        <v>8</v>
      </c>
      <c r="M12462">
        <v>8</v>
      </c>
      <c r="N12462">
        <v>8</v>
      </c>
      <c r="O12462">
        <v>8</v>
      </c>
      <c r="P12462">
        <v>8</v>
      </c>
      <c r="Q12462">
        <v>8</v>
      </c>
      <c r="R12462">
        <v>309.19</v>
      </c>
      <c r="S12462">
        <v>309.19</v>
      </c>
      <c r="T12462">
        <v>309.19</v>
      </c>
      <c r="U12462">
        <v>309.19</v>
      </c>
      <c r="V12462">
        <v>10.64394062</v>
      </c>
      <c r="W12462">
        <v>10.64394062</v>
      </c>
      <c r="X12462">
        <v>9.3950167120000003</v>
      </c>
      <c r="Y12462">
        <v>9.3950167120000003</v>
      </c>
    </row>
    <row r="12463" spans="1:25" x14ac:dyDescent="0.3">
      <c r="A12463" s="2">
        <v>45990</v>
      </c>
      <c r="B12463" t="s">
        <v>60</v>
      </c>
      <c r="C12463">
        <v>625</v>
      </c>
      <c r="D12463">
        <v>3</v>
      </c>
      <c r="E12463">
        <v>1.643</v>
      </c>
      <c r="F12463">
        <v>0.48</v>
      </c>
      <c r="G12463">
        <v>4.93</v>
      </c>
      <c r="H12463">
        <v>4.93</v>
      </c>
      <c r="I12463" t="s">
        <v>149</v>
      </c>
      <c r="J12463">
        <v>1</v>
      </c>
      <c r="K12463">
        <v>1</v>
      </c>
      <c r="L12463">
        <v>1</v>
      </c>
      <c r="M12463">
        <v>1</v>
      </c>
      <c r="N12463">
        <v>1</v>
      </c>
      <c r="O12463">
        <v>1</v>
      </c>
      <c r="P12463">
        <v>1</v>
      </c>
      <c r="Q12463">
        <v>1</v>
      </c>
      <c r="R12463">
        <v>21.88</v>
      </c>
      <c r="S12463">
        <v>21.88</v>
      </c>
      <c r="T12463">
        <v>21.88</v>
      </c>
      <c r="U12463">
        <v>21.88</v>
      </c>
      <c r="V12463">
        <v>22.531992689999999</v>
      </c>
      <c r="W12463">
        <v>22.531992689999999</v>
      </c>
      <c r="X12463">
        <v>4.438133874</v>
      </c>
      <c r="Y12463">
        <v>4.438133874</v>
      </c>
    </row>
    <row r="12464" spans="1:25" x14ac:dyDescent="0.3">
      <c r="A12464" s="2">
        <v>45990</v>
      </c>
      <c r="B12464" t="s">
        <v>86</v>
      </c>
      <c r="C12464">
        <v>579</v>
      </c>
      <c r="D12464">
        <v>1</v>
      </c>
      <c r="E12464">
        <v>3.18</v>
      </c>
      <c r="F12464">
        <v>0.17299999999999999</v>
      </c>
      <c r="G12464">
        <v>3.18</v>
      </c>
      <c r="H12464">
        <v>3.18</v>
      </c>
      <c r="I12464" t="s">
        <v>149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X12464">
        <v>0</v>
      </c>
      <c r="Y12464">
        <v>0</v>
      </c>
    </row>
    <row r="12465" spans="1:25" x14ac:dyDescent="0.3">
      <c r="A12465" s="2">
        <v>45990</v>
      </c>
      <c r="B12465" t="s">
        <v>36</v>
      </c>
      <c r="C12465">
        <v>1817</v>
      </c>
      <c r="D12465">
        <v>6</v>
      </c>
      <c r="E12465">
        <v>1.012</v>
      </c>
      <c r="F12465">
        <v>0.33</v>
      </c>
      <c r="G12465">
        <v>6.07</v>
      </c>
      <c r="H12465">
        <v>6.07</v>
      </c>
      <c r="I12465" t="s">
        <v>149</v>
      </c>
      <c r="J12465">
        <v>1</v>
      </c>
      <c r="K12465">
        <v>1</v>
      </c>
      <c r="L12465">
        <v>1</v>
      </c>
      <c r="M12465">
        <v>1</v>
      </c>
      <c r="N12465">
        <v>1</v>
      </c>
      <c r="O12465">
        <v>1</v>
      </c>
      <c r="P12465">
        <v>1</v>
      </c>
      <c r="Q12465">
        <v>1</v>
      </c>
      <c r="R12465">
        <v>21.88</v>
      </c>
      <c r="S12465">
        <v>21.88</v>
      </c>
      <c r="T12465">
        <v>21.88</v>
      </c>
      <c r="U12465">
        <v>21.88</v>
      </c>
      <c r="V12465">
        <v>27.74223035</v>
      </c>
      <c r="W12465">
        <v>27.74223035</v>
      </c>
      <c r="X12465">
        <v>3.6046128500000001</v>
      </c>
      <c r="Y12465">
        <v>3.6046128500000001</v>
      </c>
    </row>
    <row r="12466" spans="1:25" x14ac:dyDescent="0.3">
      <c r="A12466" s="2">
        <v>45990</v>
      </c>
      <c r="B12466" t="s">
        <v>62</v>
      </c>
      <c r="C12466">
        <v>3251</v>
      </c>
      <c r="D12466">
        <v>31</v>
      </c>
      <c r="E12466">
        <v>5.5359999999999996</v>
      </c>
      <c r="F12466">
        <v>0.95399999999999996</v>
      </c>
      <c r="G12466">
        <v>171.63</v>
      </c>
      <c r="H12466">
        <v>171.63</v>
      </c>
      <c r="I12466" t="s">
        <v>149</v>
      </c>
      <c r="J12466">
        <v>9</v>
      </c>
      <c r="K12466">
        <v>11</v>
      </c>
      <c r="L12466">
        <v>11</v>
      </c>
      <c r="M12466">
        <v>11</v>
      </c>
      <c r="N12466">
        <v>11</v>
      </c>
      <c r="O12466">
        <v>14</v>
      </c>
      <c r="P12466">
        <v>14</v>
      </c>
      <c r="Q12466">
        <v>14</v>
      </c>
      <c r="R12466">
        <v>401.39</v>
      </c>
      <c r="S12466">
        <v>496.25</v>
      </c>
      <c r="T12466">
        <v>496.25</v>
      </c>
      <c r="U12466">
        <v>496.25</v>
      </c>
      <c r="V12466">
        <v>34.585390429999997</v>
      </c>
      <c r="W12466">
        <v>34.585390429999997</v>
      </c>
      <c r="X12466">
        <v>2.8913942779999999</v>
      </c>
      <c r="Y12466">
        <v>2.8913942779999999</v>
      </c>
    </row>
    <row r="12467" spans="1:25" x14ac:dyDescent="0.3">
      <c r="A12467" s="2">
        <v>45990</v>
      </c>
      <c r="B12467" t="s">
        <v>64</v>
      </c>
      <c r="C12467">
        <v>1088</v>
      </c>
      <c r="D12467">
        <v>9</v>
      </c>
      <c r="E12467">
        <v>6.4530000000000003</v>
      </c>
      <c r="F12467">
        <v>0.82699999999999996</v>
      </c>
      <c r="G12467">
        <v>58.08</v>
      </c>
      <c r="H12467">
        <v>58.08</v>
      </c>
      <c r="I12467" t="s">
        <v>149</v>
      </c>
      <c r="J12467">
        <v>2</v>
      </c>
      <c r="K12467">
        <v>4</v>
      </c>
      <c r="L12467">
        <v>4</v>
      </c>
      <c r="M12467">
        <v>4</v>
      </c>
      <c r="N12467">
        <v>3</v>
      </c>
      <c r="O12467">
        <v>5</v>
      </c>
      <c r="P12467">
        <v>5</v>
      </c>
      <c r="Q12467">
        <v>5</v>
      </c>
      <c r="R12467">
        <v>95.64</v>
      </c>
      <c r="S12467">
        <v>209.11</v>
      </c>
      <c r="T12467">
        <v>209.11</v>
      </c>
      <c r="U12467">
        <v>209.11</v>
      </c>
      <c r="V12467">
        <v>27.774855339999998</v>
      </c>
      <c r="W12467">
        <v>27.774855339999998</v>
      </c>
      <c r="X12467">
        <v>3.600378788</v>
      </c>
      <c r="Y12467">
        <v>3.600378788</v>
      </c>
    </row>
    <row r="12468" spans="1:25" x14ac:dyDescent="0.3">
      <c r="A12468" s="2">
        <v>45990</v>
      </c>
      <c r="B12468" t="s">
        <v>66</v>
      </c>
      <c r="C12468">
        <v>745</v>
      </c>
      <c r="D12468">
        <v>5</v>
      </c>
      <c r="E12468">
        <v>8.8640000000000008</v>
      </c>
      <c r="F12468">
        <v>0.67100000000000004</v>
      </c>
      <c r="G12468">
        <v>44.32</v>
      </c>
      <c r="H12468">
        <v>44.32</v>
      </c>
      <c r="I12468" t="s">
        <v>149</v>
      </c>
      <c r="J12468">
        <v>2</v>
      </c>
      <c r="K12468">
        <v>3</v>
      </c>
      <c r="L12468">
        <v>3</v>
      </c>
      <c r="M12468">
        <v>3</v>
      </c>
      <c r="N12468">
        <v>2</v>
      </c>
      <c r="O12468">
        <v>5</v>
      </c>
      <c r="P12468">
        <v>5</v>
      </c>
      <c r="Q12468">
        <v>5</v>
      </c>
      <c r="R12468">
        <v>57.47</v>
      </c>
      <c r="S12468">
        <v>147.41</v>
      </c>
      <c r="T12468">
        <v>147.41</v>
      </c>
      <c r="U12468">
        <v>147.41</v>
      </c>
      <c r="V12468">
        <v>30.065802860000002</v>
      </c>
      <c r="W12468">
        <v>30.065802860000002</v>
      </c>
      <c r="X12468">
        <v>3.3260379059999998</v>
      </c>
      <c r="Y12468">
        <v>3.3260379059999998</v>
      </c>
    </row>
    <row r="12469" spans="1:25" x14ac:dyDescent="0.3">
      <c r="A12469" s="2">
        <v>45990</v>
      </c>
      <c r="B12469" t="s">
        <v>68</v>
      </c>
      <c r="C12469">
        <v>2299</v>
      </c>
      <c r="D12469">
        <v>14</v>
      </c>
      <c r="E12469">
        <v>6.4359999999999999</v>
      </c>
      <c r="F12469">
        <v>0.60899999999999999</v>
      </c>
      <c r="G12469">
        <v>90.1</v>
      </c>
      <c r="H12469">
        <v>90.1</v>
      </c>
      <c r="I12469" t="s">
        <v>149</v>
      </c>
      <c r="J12469">
        <v>4</v>
      </c>
      <c r="K12469">
        <v>5</v>
      </c>
      <c r="L12469">
        <v>5</v>
      </c>
      <c r="M12469">
        <v>5</v>
      </c>
      <c r="N12469">
        <v>6</v>
      </c>
      <c r="O12469">
        <v>7</v>
      </c>
      <c r="P12469">
        <v>7</v>
      </c>
      <c r="Q12469">
        <v>7</v>
      </c>
      <c r="R12469">
        <v>167.43</v>
      </c>
      <c r="S12469">
        <v>194.92</v>
      </c>
      <c r="T12469">
        <v>194.92</v>
      </c>
      <c r="U12469">
        <v>194.92</v>
      </c>
      <c r="V12469">
        <v>46.224091940000001</v>
      </c>
      <c r="W12469">
        <v>46.224091940000001</v>
      </c>
      <c r="X12469">
        <v>2.1633740289999999</v>
      </c>
      <c r="Y12469">
        <v>2.1633740289999999</v>
      </c>
    </row>
    <row r="12470" spans="1:25" x14ac:dyDescent="0.3">
      <c r="A12470" s="2">
        <v>45990</v>
      </c>
      <c r="B12470" t="s">
        <v>70</v>
      </c>
      <c r="C12470">
        <v>3349</v>
      </c>
      <c r="D12470">
        <v>23</v>
      </c>
      <c r="E12470">
        <v>2.879</v>
      </c>
      <c r="F12470">
        <v>0.68700000000000006</v>
      </c>
      <c r="G12470">
        <v>66.209999999999994</v>
      </c>
      <c r="H12470">
        <v>66.209999999999994</v>
      </c>
      <c r="I12470" t="s">
        <v>149</v>
      </c>
      <c r="J12470">
        <v>5</v>
      </c>
      <c r="K12470">
        <v>8</v>
      </c>
      <c r="L12470">
        <v>8</v>
      </c>
      <c r="M12470">
        <v>8</v>
      </c>
      <c r="N12470">
        <v>5</v>
      </c>
      <c r="O12470">
        <v>8</v>
      </c>
      <c r="P12470">
        <v>8</v>
      </c>
      <c r="Q12470">
        <v>8</v>
      </c>
      <c r="R12470">
        <v>119.9</v>
      </c>
      <c r="S12470">
        <v>204.25</v>
      </c>
      <c r="T12470">
        <v>204.25</v>
      </c>
      <c r="U12470">
        <v>204.25</v>
      </c>
      <c r="V12470">
        <v>32.416156669999999</v>
      </c>
      <c r="W12470">
        <v>32.416156669999999</v>
      </c>
      <c r="X12470">
        <v>3.084881438</v>
      </c>
      <c r="Y12470">
        <v>3.084881438</v>
      </c>
    </row>
    <row r="12471" spans="1:25" x14ac:dyDescent="0.3">
      <c r="A12471" s="2">
        <v>45990</v>
      </c>
      <c r="B12471" t="s">
        <v>32</v>
      </c>
      <c r="C12471">
        <v>570</v>
      </c>
      <c r="D12471">
        <v>4</v>
      </c>
      <c r="E12471">
        <v>3.2229999999999999</v>
      </c>
      <c r="F12471">
        <v>0.70199999999999996</v>
      </c>
      <c r="G12471">
        <v>12.89</v>
      </c>
      <c r="H12471">
        <v>12.89</v>
      </c>
      <c r="I12471" t="s">
        <v>149</v>
      </c>
      <c r="J12471">
        <v>1</v>
      </c>
      <c r="K12471">
        <v>2</v>
      </c>
      <c r="L12471">
        <v>2</v>
      </c>
      <c r="M12471">
        <v>2</v>
      </c>
      <c r="N12471">
        <v>2</v>
      </c>
      <c r="O12471">
        <v>3</v>
      </c>
      <c r="P12471">
        <v>3</v>
      </c>
      <c r="Q12471">
        <v>3</v>
      </c>
      <c r="R12471">
        <v>41.8</v>
      </c>
      <c r="S12471">
        <v>62.7</v>
      </c>
      <c r="T12471">
        <v>62.7</v>
      </c>
      <c r="U12471">
        <v>62.7</v>
      </c>
      <c r="V12471">
        <v>20.558213720000001</v>
      </c>
      <c r="W12471">
        <v>20.558213720000001</v>
      </c>
      <c r="X12471">
        <v>4.8642358420000003</v>
      </c>
      <c r="Y12471">
        <v>4.8642358420000003</v>
      </c>
    </row>
    <row r="12472" spans="1:25" x14ac:dyDescent="0.3">
      <c r="A12472" s="2">
        <v>45990</v>
      </c>
      <c r="B12472" t="s">
        <v>72</v>
      </c>
      <c r="C12472">
        <v>1190</v>
      </c>
      <c r="D12472">
        <v>5</v>
      </c>
      <c r="E12472">
        <v>3.9580000000000002</v>
      </c>
      <c r="F12472">
        <v>0.42</v>
      </c>
      <c r="G12472">
        <v>19.79</v>
      </c>
      <c r="H12472">
        <v>19.79</v>
      </c>
      <c r="I12472" t="s">
        <v>149</v>
      </c>
      <c r="J12472">
        <v>1</v>
      </c>
      <c r="K12472">
        <v>1</v>
      </c>
      <c r="L12472">
        <v>1</v>
      </c>
      <c r="M12472">
        <v>1</v>
      </c>
      <c r="N12472">
        <v>2</v>
      </c>
      <c r="O12472">
        <v>2</v>
      </c>
      <c r="P12472">
        <v>2</v>
      </c>
      <c r="Q12472">
        <v>2</v>
      </c>
      <c r="R12472">
        <v>73.959999999999994</v>
      </c>
      <c r="S12472">
        <v>73.959999999999994</v>
      </c>
      <c r="T12472">
        <v>73.959999999999994</v>
      </c>
      <c r="U12472">
        <v>73.959999999999994</v>
      </c>
      <c r="V12472">
        <v>26.75770687</v>
      </c>
      <c r="W12472">
        <v>26.75770687</v>
      </c>
      <c r="X12472">
        <v>3.7372410309999999</v>
      </c>
      <c r="Y12472">
        <v>3.7372410309999999</v>
      </c>
    </row>
    <row r="12473" spans="1:25" x14ac:dyDescent="0.3">
      <c r="A12473" s="2">
        <v>45990</v>
      </c>
      <c r="B12473" t="s">
        <v>74</v>
      </c>
      <c r="C12473">
        <v>1205</v>
      </c>
      <c r="D12473">
        <v>1</v>
      </c>
      <c r="E12473">
        <v>1.55</v>
      </c>
      <c r="F12473">
        <v>8.3000000000000004E-2</v>
      </c>
      <c r="G12473">
        <v>1.55</v>
      </c>
      <c r="H12473">
        <v>1.55</v>
      </c>
      <c r="I12473" t="s">
        <v>149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X12473">
        <v>0</v>
      </c>
      <c r="Y12473">
        <v>0</v>
      </c>
    </row>
    <row r="12474" spans="1:25" x14ac:dyDescent="0.3">
      <c r="A12474" s="2">
        <v>45990</v>
      </c>
      <c r="B12474" t="s">
        <v>76</v>
      </c>
      <c r="C12474">
        <v>948</v>
      </c>
      <c r="D12474">
        <v>1</v>
      </c>
      <c r="E12474">
        <v>5.4</v>
      </c>
      <c r="F12474">
        <v>0.105</v>
      </c>
      <c r="G12474">
        <v>5.4</v>
      </c>
      <c r="H12474">
        <v>5.4</v>
      </c>
      <c r="I12474" t="s">
        <v>149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X12474">
        <v>0</v>
      </c>
      <c r="Y12474">
        <v>0</v>
      </c>
    </row>
    <row r="12475" spans="1:25" x14ac:dyDescent="0.3">
      <c r="A12475" s="2">
        <v>45990</v>
      </c>
      <c r="B12475" t="s">
        <v>78</v>
      </c>
      <c r="C12475">
        <v>724</v>
      </c>
      <c r="D12475">
        <v>5</v>
      </c>
      <c r="E12475">
        <v>4.3440000000000003</v>
      </c>
      <c r="F12475">
        <v>0.69099999999999995</v>
      </c>
      <c r="G12475">
        <v>21.72</v>
      </c>
      <c r="H12475">
        <v>21.72</v>
      </c>
      <c r="I12475" t="s">
        <v>149</v>
      </c>
      <c r="J12475">
        <v>1</v>
      </c>
      <c r="K12475">
        <v>1</v>
      </c>
      <c r="L12475">
        <v>1</v>
      </c>
      <c r="M12475">
        <v>1</v>
      </c>
      <c r="N12475">
        <v>3</v>
      </c>
      <c r="O12475">
        <v>3</v>
      </c>
      <c r="P12475">
        <v>3</v>
      </c>
      <c r="Q12475">
        <v>3</v>
      </c>
      <c r="R12475">
        <v>80.64</v>
      </c>
      <c r="S12475">
        <v>80.64</v>
      </c>
      <c r="T12475">
        <v>80.64</v>
      </c>
      <c r="U12475">
        <v>80.64</v>
      </c>
      <c r="V12475">
        <v>26.934523810000002</v>
      </c>
      <c r="W12475">
        <v>26.934523810000002</v>
      </c>
      <c r="X12475">
        <v>3.7127071819999999</v>
      </c>
      <c r="Y12475">
        <v>3.7127071819999999</v>
      </c>
    </row>
    <row r="12476" spans="1:25" x14ac:dyDescent="0.3">
      <c r="A12476" s="2">
        <v>45990</v>
      </c>
      <c r="B12476" t="s">
        <v>17</v>
      </c>
      <c r="C12476">
        <v>833</v>
      </c>
      <c r="D12476">
        <v>0</v>
      </c>
      <c r="F12476">
        <v>0</v>
      </c>
      <c r="G12476">
        <v>0</v>
      </c>
      <c r="H12476">
        <v>0</v>
      </c>
      <c r="I12476" t="s">
        <v>149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</row>
    <row r="12477" spans="1:25" x14ac:dyDescent="0.3">
      <c r="A12477" s="2">
        <v>45990</v>
      </c>
      <c r="B12477" t="s">
        <v>90</v>
      </c>
      <c r="C12477">
        <v>1110</v>
      </c>
      <c r="D12477">
        <v>6</v>
      </c>
      <c r="E12477">
        <v>5.1100000000000003</v>
      </c>
      <c r="F12477">
        <v>0.54100000000000004</v>
      </c>
      <c r="G12477">
        <v>30.66</v>
      </c>
      <c r="H12477">
        <v>30.66</v>
      </c>
      <c r="I12477" t="s">
        <v>149</v>
      </c>
      <c r="J12477">
        <v>1</v>
      </c>
      <c r="K12477">
        <v>1</v>
      </c>
      <c r="L12477">
        <v>1</v>
      </c>
      <c r="M12477">
        <v>1</v>
      </c>
      <c r="N12477">
        <v>2</v>
      </c>
      <c r="O12477">
        <v>2</v>
      </c>
      <c r="P12477">
        <v>2</v>
      </c>
      <c r="Q12477">
        <v>2</v>
      </c>
      <c r="R12477">
        <v>51.76</v>
      </c>
      <c r="S12477">
        <v>51.76</v>
      </c>
      <c r="T12477">
        <v>51.76</v>
      </c>
      <c r="U12477">
        <v>51.76</v>
      </c>
      <c r="V12477">
        <v>59.23493045</v>
      </c>
      <c r="W12477">
        <v>59.23493045</v>
      </c>
      <c r="X12477">
        <v>1.688193085</v>
      </c>
      <c r="Y12477">
        <v>1.688193085</v>
      </c>
    </row>
    <row r="12478" spans="1:25" x14ac:dyDescent="0.3">
      <c r="A12478" s="2">
        <v>45990</v>
      </c>
      <c r="B12478" t="s">
        <v>88</v>
      </c>
      <c r="C12478">
        <v>1910</v>
      </c>
      <c r="D12478">
        <v>11</v>
      </c>
      <c r="E12478">
        <v>2.1440000000000001</v>
      </c>
      <c r="F12478">
        <v>0.57599999999999996</v>
      </c>
      <c r="G12478">
        <v>23.58</v>
      </c>
      <c r="H12478">
        <v>23.58</v>
      </c>
      <c r="I12478" t="s">
        <v>149</v>
      </c>
      <c r="J12478">
        <v>2</v>
      </c>
      <c r="K12478">
        <v>2</v>
      </c>
      <c r="L12478">
        <v>2</v>
      </c>
      <c r="M12478">
        <v>2</v>
      </c>
      <c r="N12478">
        <v>2</v>
      </c>
      <c r="O12478">
        <v>2</v>
      </c>
      <c r="P12478">
        <v>2</v>
      </c>
      <c r="Q12478">
        <v>2</v>
      </c>
      <c r="R12478">
        <v>46.86</v>
      </c>
      <c r="S12478">
        <v>46.86</v>
      </c>
      <c r="T12478">
        <v>46.86</v>
      </c>
      <c r="U12478">
        <v>46.86</v>
      </c>
      <c r="V12478">
        <v>50.320102429999999</v>
      </c>
      <c r="W12478">
        <v>50.320102429999999</v>
      </c>
      <c r="X12478">
        <v>1.9872773539999999</v>
      </c>
      <c r="Y12478">
        <v>1.9872773539999999</v>
      </c>
    </row>
    <row r="12479" spans="1:25" x14ac:dyDescent="0.3">
      <c r="A12479" s="2">
        <v>45990</v>
      </c>
      <c r="B12479" t="s">
        <v>80</v>
      </c>
      <c r="C12479">
        <v>493</v>
      </c>
      <c r="D12479">
        <v>3</v>
      </c>
      <c r="E12479">
        <v>6.1130000000000004</v>
      </c>
      <c r="F12479">
        <v>0.60899999999999999</v>
      </c>
      <c r="G12479">
        <v>18.34</v>
      </c>
      <c r="H12479">
        <v>18.34</v>
      </c>
      <c r="I12479" t="s">
        <v>149</v>
      </c>
      <c r="J12479">
        <v>2</v>
      </c>
      <c r="K12479">
        <v>3</v>
      </c>
      <c r="L12479">
        <v>3</v>
      </c>
      <c r="M12479">
        <v>3</v>
      </c>
      <c r="N12479">
        <v>2</v>
      </c>
      <c r="O12479">
        <v>4</v>
      </c>
      <c r="P12479">
        <v>4</v>
      </c>
      <c r="Q12479">
        <v>4</v>
      </c>
      <c r="R12479">
        <v>69.760000000000005</v>
      </c>
      <c r="S12479">
        <v>129.72</v>
      </c>
      <c r="T12479">
        <v>129.72</v>
      </c>
      <c r="U12479">
        <v>129.72</v>
      </c>
      <c r="V12479">
        <v>14.13814369</v>
      </c>
      <c r="W12479">
        <v>14.13814369</v>
      </c>
      <c r="X12479">
        <v>7.0730643400000002</v>
      </c>
      <c r="Y12479">
        <v>7.0730643400000002</v>
      </c>
    </row>
    <row r="12480" spans="1:25" x14ac:dyDescent="0.3">
      <c r="A12480" s="2">
        <v>45990</v>
      </c>
      <c r="B12480" t="s">
        <v>19</v>
      </c>
      <c r="C12480">
        <v>1138</v>
      </c>
      <c r="D12480">
        <v>7</v>
      </c>
      <c r="E12480">
        <v>6.1760000000000002</v>
      </c>
      <c r="F12480">
        <v>0.61499999999999999</v>
      </c>
      <c r="G12480">
        <v>43.23</v>
      </c>
      <c r="H12480">
        <v>43.23</v>
      </c>
      <c r="I12480" t="s">
        <v>149</v>
      </c>
      <c r="J12480">
        <v>2</v>
      </c>
      <c r="K12480">
        <v>2</v>
      </c>
      <c r="L12480">
        <v>2</v>
      </c>
      <c r="M12480">
        <v>2</v>
      </c>
      <c r="N12480">
        <v>2</v>
      </c>
      <c r="O12480">
        <v>2</v>
      </c>
      <c r="P12480">
        <v>2</v>
      </c>
      <c r="Q12480">
        <v>2</v>
      </c>
      <c r="R12480">
        <v>35.47</v>
      </c>
      <c r="S12480">
        <v>35.47</v>
      </c>
      <c r="T12480">
        <v>35.47</v>
      </c>
      <c r="U12480">
        <v>35.47</v>
      </c>
      <c r="V12480">
        <v>121.8776431</v>
      </c>
      <c r="W12480">
        <v>121.8776431</v>
      </c>
      <c r="X12480">
        <v>0.82049502659999995</v>
      </c>
      <c r="Y12480">
        <v>0.82049502659999995</v>
      </c>
    </row>
    <row r="12481" spans="1:25" x14ac:dyDescent="0.3">
      <c r="A12481" s="2">
        <v>45990</v>
      </c>
      <c r="B12481" t="s">
        <v>82</v>
      </c>
      <c r="C12481">
        <v>393</v>
      </c>
      <c r="D12481">
        <v>6</v>
      </c>
      <c r="E12481">
        <v>3.738</v>
      </c>
      <c r="F12481">
        <v>1.5269999999999999</v>
      </c>
      <c r="G12481">
        <v>22.43</v>
      </c>
      <c r="H12481">
        <v>22.43</v>
      </c>
      <c r="I12481" t="s">
        <v>149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X12481">
        <v>0</v>
      </c>
      <c r="Y12481">
        <v>0</v>
      </c>
    </row>
    <row r="12482" spans="1:25" x14ac:dyDescent="0.3">
      <c r="A12482" s="2">
        <v>45990</v>
      </c>
      <c r="B12482" t="s">
        <v>94</v>
      </c>
      <c r="C12482">
        <v>824</v>
      </c>
      <c r="D12482">
        <v>8</v>
      </c>
      <c r="E12482">
        <v>8.0760000000000005</v>
      </c>
      <c r="F12482">
        <v>0.97099999999999997</v>
      </c>
      <c r="G12482">
        <v>64.61</v>
      </c>
      <c r="H12482">
        <v>64.61</v>
      </c>
      <c r="I12482" t="s">
        <v>149</v>
      </c>
      <c r="J12482">
        <v>4</v>
      </c>
      <c r="K12482">
        <v>5</v>
      </c>
      <c r="L12482">
        <v>5</v>
      </c>
      <c r="M12482">
        <v>5</v>
      </c>
      <c r="N12482">
        <v>4</v>
      </c>
      <c r="O12482">
        <v>5</v>
      </c>
      <c r="P12482">
        <v>5</v>
      </c>
      <c r="Q12482">
        <v>5</v>
      </c>
      <c r="R12482">
        <v>310.37</v>
      </c>
      <c r="S12482">
        <v>352.86</v>
      </c>
      <c r="T12482">
        <v>352.86</v>
      </c>
      <c r="U12482">
        <v>352.86</v>
      </c>
      <c r="V12482">
        <v>18.310378050000001</v>
      </c>
      <c r="W12482">
        <v>18.310378050000001</v>
      </c>
      <c r="X12482">
        <v>5.4613836869999997</v>
      </c>
      <c r="Y12482">
        <v>5.4613836869999997</v>
      </c>
    </row>
    <row r="12483" spans="1:25" x14ac:dyDescent="0.3">
      <c r="A12483" s="2">
        <v>45990</v>
      </c>
      <c r="B12483" t="s">
        <v>96</v>
      </c>
      <c r="C12483">
        <v>1122</v>
      </c>
      <c r="D12483">
        <v>2</v>
      </c>
      <c r="E12483">
        <v>5.665</v>
      </c>
      <c r="F12483">
        <v>0.17799999999999999</v>
      </c>
      <c r="G12483">
        <v>11.33</v>
      </c>
      <c r="H12483">
        <v>11.33</v>
      </c>
      <c r="I12483" t="s">
        <v>149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X12483">
        <v>0</v>
      </c>
      <c r="Y12483">
        <v>0</v>
      </c>
    </row>
    <row r="12484" spans="1:25" x14ac:dyDescent="0.3">
      <c r="A12484" s="2">
        <v>45990</v>
      </c>
      <c r="B12484" t="s">
        <v>11</v>
      </c>
      <c r="C12484">
        <v>894</v>
      </c>
      <c r="D12484">
        <v>4</v>
      </c>
      <c r="E12484">
        <v>3.698</v>
      </c>
      <c r="F12484">
        <v>0.44700000000000001</v>
      </c>
      <c r="G12484">
        <v>14.79</v>
      </c>
      <c r="H12484">
        <v>14.79</v>
      </c>
      <c r="I12484" t="s">
        <v>149</v>
      </c>
      <c r="J12484">
        <v>0</v>
      </c>
      <c r="K12484">
        <v>1</v>
      </c>
      <c r="L12484">
        <v>1</v>
      </c>
      <c r="M12484">
        <v>1</v>
      </c>
      <c r="N12484">
        <v>0</v>
      </c>
      <c r="O12484">
        <v>2</v>
      </c>
      <c r="P12484">
        <v>2</v>
      </c>
      <c r="Q12484">
        <v>2</v>
      </c>
      <c r="R12484">
        <v>0</v>
      </c>
      <c r="S12484">
        <v>81.8</v>
      </c>
      <c r="T12484">
        <v>81.8</v>
      </c>
      <c r="U12484">
        <v>81.8</v>
      </c>
      <c r="V12484">
        <v>18.080684600000001</v>
      </c>
      <c r="W12484">
        <v>18.080684600000001</v>
      </c>
      <c r="X12484">
        <v>5.5307640300000003</v>
      </c>
      <c r="Y12484">
        <v>5.5307640300000003</v>
      </c>
    </row>
    <row r="12485" spans="1:25" x14ac:dyDescent="0.3">
      <c r="A12485" s="2">
        <v>45990</v>
      </c>
      <c r="B12485" t="s">
        <v>92</v>
      </c>
      <c r="C12485">
        <v>191</v>
      </c>
      <c r="D12485">
        <v>0</v>
      </c>
      <c r="F12485">
        <v>0</v>
      </c>
      <c r="G12485">
        <v>0</v>
      </c>
      <c r="H12485">
        <v>0</v>
      </c>
      <c r="I12485" t="s">
        <v>149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</row>
    <row r="12486" spans="1:25" x14ac:dyDescent="0.3">
      <c r="A12486" s="2">
        <v>45990</v>
      </c>
      <c r="B12486" t="s">
        <v>46</v>
      </c>
      <c r="C12486">
        <v>314</v>
      </c>
      <c r="D12486">
        <v>0</v>
      </c>
      <c r="F12486">
        <v>0</v>
      </c>
      <c r="G12486">
        <v>0</v>
      </c>
      <c r="H12486">
        <v>0</v>
      </c>
      <c r="I12486" t="s">
        <v>149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</row>
    <row r="12487" spans="1:25" x14ac:dyDescent="0.3">
      <c r="A12487" s="2">
        <v>45990</v>
      </c>
      <c r="B12487" t="s">
        <v>74</v>
      </c>
      <c r="C12487">
        <v>274</v>
      </c>
      <c r="D12487">
        <v>0</v>
      </c>
      <c r="F12487">
        <v>0</v>
      </c>
      <c r="G12487">
        <v>0</v>
      </c>
      <c r="H12487">
        <v>0</v>
      </c>
      <c r="I12487" t="s">
        <v>149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</row>
    <row r="12488" spans="1:25" x14ac:dyDescent="0.3">
      <c r="A12488" s="2">
        <v>45990</v>
      </c>
      <c r="B12488" t="s">
        <v>32</v>
      </c>
      <c r="C12488">
        <v>96</v>
      </c>
      <c r="D12488">
        <v>1</v>
      </c>
      <c r="E12488">
        <v>4.05</v>
      </c>
      <c r="F12488">
        <v>1.042</v>
      </c>
      <c r="G12488">
        <v>4.05</v>
      </c>
      <c r="H12488">
        <v>4.05</v>
      </c>
      <c r="I12488" t="s">
        <v>149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X12488">
        <v>0</v>
      </c>
      <c r="Y12488">
        <v>0</v>
      </c>
    </row>
    <row r="12489" spans="1:25" x14ac:dyDescent="0.3">
      <c r="A12489" s="2">
        <v>45990</v>
      </c>
      <c r="B12489" t="s">
        <v>64</v>
      </c>
      <c r="C12489">
        <v>211</v>
      </c>
      <c r="D12489">
        <v>0</v>
      </c>
      <c r="F12489">
        <v>0</v>
      </c>
      <c r="G12489">
        <v>0</v>
      </c>
      <c r="H12489">
        <v>0</v>
      </c>
      <c r="I12489" t="s">
        <v>149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</row>
    <row r="12490" spans="1:25" x14ac:dyDescent="0.3">
      <c r="A12490" s="2">
        <v>45990</v>
      </c>
      <c r="B12490" t="s">
        <v>72</v>
      </c>
      <c r="C12490">
        <v>186</v>
      </c>
      <c r="D12490">
        <v>0</v>
      </c>
      <c r="F12490">
        <v>0</v>
      </c>
      <c r="G12490">
        <v>0</v>
      </c>
      <c r="H12490">
        <v>0</v>
      </c>
      <c r="I12490" t="s">
        <v>149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</row>
    <row r="12491" spans="1:25" x14ac:dyDescent="0.3">
      <c r="A12491" s="2">
        <v>45990</v>
      </c>
      <c r="B12491" t="s">
        <v>106</v>
      </c>
      <c r="C12491">
        <v>118</v>
      </c>
      <c r="D12491">
        <v>1</v>
      </c>
      <c r="E12491">
        <v>4.3499999999999996</v>
      </c>
      <c r="F12491">
        <v>0.84699999999999998</v>
      </c>
      <c r="G12491">
        <v>4.3499999999999996</v>
      </c>
      <c r="H12491">
        <v>4.3499999999999996</v>
      </c>
      <c r="I12491" t="s">
        <v>149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X12491">
        <v>0</v>
      </c>
      <c r="Y12491">
        <v>0</v>
      </c>
    </row>
    <row r="12492" spans="1:25" x14ac:dyDescent="0.3">
      <c r="A12492" s="2">
        <v>45990</v>
      </c>
      <c r="B12492" t="s">
        <v>54</v>
      </c>
      <c r="C12492">
        <v>102</v>
      </c>
      <c r="D12492">
        <v>0</v>
      </c>
      <c r="F12492">
        <v>0</v>
      </c>
      <c r="G12492">
        <v>0</v>
      </c>
      <c r="H12492">
        <v>0</v>
      </c>
      <c r="I12492" t="s">
        <v>149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</row>
    <row r="12493" spans="1:25" x14ac:dyDescent="0.3">
      <c r="A12493" s="2">
        <v>45990</v>
      </c>
      <c r="B12493" t="s">
        <v>82</v>
      </c>
      <c r="C12493">
        <v>79</v>
      </c>
      <c r="D12493">
        <v>0</v>
      </c>
      <c r="F12493">
        <v>0</v>
      </c>
      <c r="G12493">
        <v>0</v>
      </c>
      <c r="H12493">
        <v>0</v>
      </c>
      <c r="I12493" t="s">
        <v>149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</row>
    <row r="12494" spans="1:25" x14ac:dyDescent="0.3">
      <c r="A12494" s="2">
        <v>45990</v>
      </c>
      <c r="B12494" t="s">
        <v>44</v>
      </c>
      <c r="C12494">
        <v>31</v>
      </c>
      <c r="D12494">
        <v>0</v>
      </c>
      <c r="F12494">
        <v>0</v>
      </c>
      <c r="G12494">
        <v>0</v>
      </c>
      <c r="H12494">
        <v>0</v>
      </c>
      <c r="I12494" t="s">
        <v>149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</row>
    <row r="12495" spans="1:25" x14ac:dyDescent="0.3">
      <c r="A12495" s="2">
        <v>45990</v>
      </c>
      <c r="B12495" t="s">
        <v>40</v>
      </c>
      <c r="C12495">
        <v>113</v>
      </c>
      <c r="D12495">
        <v>0</v>
      </c>
      <c r="F12495">
        <v>0</v>
      </c>
      <c r="G12495">
        <v>0</v>
      </c>
      <c r="H12495">
        <v>0</v>
      </c>
      <c r="I12495" t="s">
        <v>149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</row>
    <row r="12496" spans="1:25" x14ac:dyDescent="0.3">
      <c r="A12496" s="2">
        <v>45990</v>
      </c>
      <c r="B12496" t="s">
        <v>56</v>
      </c>
      <c r="C12496">
        <v>149</v>
      </c>
      <c r="D12496">
        <v>0</v>
      </c>
      <c r="F12496">
        <v>0</v>
      </c>
      <c r="G12496">
        <v>0</v>
      </c>
      <c r="H12496">
        <v>0</v>
      </c>
      <c r="I12496" t="s">
        <v>149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</row>
    <row r="12497" spans="1:25" x14ac:dyDescent="0.3">
      <c r="A12497" s="2">
        <v>45990</v>
      </c>
      <c r="B12497" t="s">
        <v>76</v>
      </c>
      <c r="C12497">
        <v>217</v>
      </c>
      <c r="D12497">
        <v>0</v>
      </c>
      <c r="F12497">
        <v>0</v>
      </c>
      <c r="G12497">
        <v>0</v>
      </c>
      <c r="H12497">
        <v>0</v>
      </c>
      <c r="I12497" t="s">
        <v>149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</row>
    <row r="12498" spans="1:25" x14ac:dyDescent="0.3">
      <c r="A12498" s="2">
        <v>45990</v>
      </c>
      <c r="B12498" t="s">
        <v>48</v>
      </c>
      <c r="C12498">
        <v>338</v>
      </c>
      <c r="D12498">
        <v>1</v>
      </c>
      <c r="E12498">
        <v>2.2000000000000002</v>
      </c>
      <c r="F12498">
        <v>0.29599999999999999</v>
      </c>
      <c r="G12498">
        <v>2.2000000000000002</v>
      </c>
      <c r="H12498">
        <v>2.2000000000000002</v>
      </c>
      <c r="I12498" t="s">
        <v>149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X12498">
        <v>0</v>
      </c>
      <c r="Y12498">
        <v>0</v>
      </c>
    </row>
    <row r="12499" spans="1:25" x14ac:dyDescent="0.3">
      <c r="A12499" s="2">
        <v>45990</v>
      </c>
      <c r="B12499" t="s">
        <v>15</v>
      </c>
      <c r="C12499">
        <v>1278</v>
      </c>
      <c r="D12499">
        <v>6</v>
      </c>
      <c r="E12499">
        <v>3.8</v>
      </c>
      <c r="F12499">
        <v>0.46899999999999997</v>
      </c>
      <c r="G12499">
        <v>22.8</v>
      </c>
      <c r="H12499">
        <v>22.8</v>
      </c>
      <c r="I12499" t="s">
        <v>149</v>
      </c>
      <c r="J12499">
        <v>5</v>
      </c>
      <c r="K12499">
        <v>5</v>
      </c>
      <c r="L12499">
        <v>5</v>
      </c>
      <c r="M12499">
        <v>5</v>
      </c>
      <c r="N12499">
        <v>5</v>
      </c>
      <c r="O12499">
        <v>5</v>
      </c>
      <c r="P12499">
        <v>5</v>
      </c>
      <c r="Q12499">
        <v>5</v>
      </c>
      <c r="R12499">
        <v>162.62</v>
      </c>
      <c r="S12499">
        <v>162.62</v>
      </c>
      <c r="T12499">
        <v>162.62</v>
      </c>
      <c r="U12499">
        <v>162.62</v>
      </c>
      <c r="V12499">
        <v>14.02041569</v>
      </c>
      <c r="W12499">
        <v>14.02041569</v>
      </c>
      <c r="X12499">
        <v>7.1324561400000004</v>
      </c>
      <c r="Y12499">
        <v>7.1324561400000004</v>
      </c>
    </row>
    <row r="12500" spans="1:25" x14ac:dyDescent="0.3">
      <c r="A12500" s="2">
        <v>45990</v>
      </c>
      <c r="B12500" t="s">
        <v>24</v>
      </c>
      <c r="C12500">
        <v>1117</v>
      </c>
      <c r="D12500">
        <v>4</v>
      </c>
      <c r="E12500">
        <v>2.5</v>
      </c>
      <c r="F12500">
        <v>0.35799999999999998</v>
      </c>
      <c r="G12500">
        <v>10</v>
      </c>
      <c r="H12500">
        <v>10</v>
      </c>
      <c r="I12500" t="s">
        <v>149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X12500">
        <v>0</v>
      </c>
      <c r="Y12500">
        <v>0</v>
      </c>
    </row>
    <row r="12501" spans="1:25" x14ac:dyDescent="0.3">
      <c r="A12501" s="2">
        <v>45990</v>
      </c>
      <c r="B12501" t="s">
        <v>108</v>
      </c>
      <c r="C12501">
        <v>180</v>
      </c>
      <c r="D12501">
        <v>2</v>
      </c>
      <c r="E12501">
        <v>6.97</v>
      </c>
      <c r="F12501">
        <v>1.111</v>
      </c>
      <c r="G12501">
        <v>13.94</v>
      </c>
      <c r="H12501">
        <v>13.94</v>
      </c>
      <c r="I12501" t="s">
        <v>149</v>
      </c>
      <c r="J12501">
        <v>2</v>
      </c>
      <c r="K12501">
        <v>2</v>
      </c>
      <c r="L12501">
        <v>2</v>
      </c>
      <c r="M12501">
        <v>2</v>
      </c>
      <c r="N12501">
        <v>2</v>
      </c>
      <c r="O12501">
        <v>2</v>
      </c>
      <c r="P12501">
        <v>2</v>
      </c>
      <c r="Q12501">
        <v>2</v>
      </c>
      <c r="R12501">
        <v>112.47</v>
      </c>
      <c r="S12501">
        <v>112.47</v>
      </c>
      <c r="T12501">
        <v>112.47</v>
      </c>
      <c r="U12501">
        <v>112.47</v>
      </c>
      <c r="V12501">
        <v>12.394416290000001</v>
      </c>
      <c r="W12501">
        <v>12.394416290000001</v>
      </c>
      <c r="X12501">
        <v>8.0681492109999997</v>
      </c>
      <c r="Y12501">
        <v>8.0681492109999997</v>
      </c>
    </row>
    <row r="12502" spans="1:25" x14ac:dyDescent="0.3">
      <c r="A12502" s="2">
        <v>45990</v>
      </c>
      <c r="B12502" t="s">
        <v>62</v>
      </c>
      <c r="C12502">
        <v>162</v>
      </c>
      <c r="D12502">
        <v>4</v>
      </c>
      <c r="E12502">
        <v>3.0030000000000001</v>
      </c>
      <c r="F12502">
        <v>2.4689999999999999</v>
      </c>
      <c r="G12502">
        <v>12.01</v>
      </c>
      <c r="H12502">
        <v>12.01</v>
      </c>
      <c r="I12502" t="s">
        <v>149</v>
      </c>
      <c r="J12502">
        <v>1</v>
      </c>
      <c r="K12502">
        <v>1</v>
      </c>
      <c r="L12502">
        <v>1</v>
      </c>
      <c r="M12502">
        <v>1</v>
      </c>
      <c r="N12502">
        <v>1</v>
      </c>
      <c r="O12502">
        <v>1</v>
      </c>
      <c r="P12502">
        <v>1</v>
      </c>
      <c r="Q12502">
        <v>1</v>
      </c>
      <c r="R12502">
        <v>36.49</v>
      </c>
      <c r="S12502">
        <v>36.49</v>
      </c>
      <c r="T12502">
        <v>36.49</v>
      </c>
      <c r="U12502">
        <v>36.49</v>
      </c>
      <c r="V12502">
        <v>32.91312688</v>
      </c>
      <c r="W12502">
        <v>32.91312688</v>
      </c>
      <c r="X12502">
        <v>3.0383014149999998</v>
      </c>
      <c r="Y12502">
        <v>3.0383014149999998</v>
      </c>
    </row>
    <row r="12503" spans="1:25" x14ac:dyDescent="0.3">
      <c r="A12503" s="2">
        <v>45990</v>
      </c>
      <c r="B12503" t="s">
        <v>80</v>
      </c>
      <c r="C12503">
        <v>65</v>
      </c>
      <c r="D12503">
        <v>0</v>
      </c>
      <c r="F12503">
        <v>0</v>
      </c>
      <c r="G12503">
        <v>0</v>
      </c>
      <c r="H12503">
        <v>0</v>
      </c>
      <c r="I12503" t="s">
        <v>149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</row>
    <row r="12504" spans="1:25" x14ac:dyDescent="0.3">
      <c r="A12504" s="2">
        <v>45990</v>
      </c>
      <c r="B12504" t="s">
        <v>38</v>
      </c>
      <c r="C12504">
        <v>62</v>
      </c>
      <c r="D12504">
        <v>0</v>
      </c>
      <c r="F12504">
        <v>0</v>
      </c>
      <c r="G12504">
        <v>0</v>
      </c>
      <c r="H12504">
        <v>0</v>
      </c>
      <c r="I12504" t="s">
        <v>149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</row>
    <row r="12505" spans="1:25" x14ac:dyDescent="0.3">
      <c r="A12505" s="2">
        <v>45990</v>
      </c>
      <c r="B12505" t="s">
        <v>84</v>
      </c>
      <c r="C12505">
        <v>52</v>
      </c>
      <c r="D12505">
        <v>0</v>
      </c>
      <c r="F12505">
        <v>0</v>
      </c>
      <c r="G12505">
        <v>0</v>
      </c>
      <c r="H12505">
        <v>0</v>
      </c>
      <c r="I12505" t="s">
        <v>149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</row>
    <row r="12506" spans="1:25" x14ac:dyDescent="0.3">
      <c r="A12506" s="2">
        <v>45990</v>
      </c>
      <c r="B12506" t="s">
        <v>42</v>
      </c>
      <c r="C12506">
        <v>57</v>
      </c>
      <c r="D12506">
        <v>0</v>
      </c>
      <c r="F12506">
        <v>0</v>
      </c>
      <c r="G12506">
        <v>0</v>
      </c>
      <c r="H12506">
        <v>0</v>
      </c>
      <c r="I12506" t="s">
        <v>149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</row>
    <row r="12507" spans="1:25" x14ac:dyDescent="0.3">
      <c r="A12507" s="2">
        <v>45990</v>
      </c>
      <c r="B12507" t="s">
        <v>11</v>
      </c>
      <c r="C12507">
        <v>39</v>
      </c>
      <c r="D12507">
        <v>0</v>
      </c>
      <c r="F12507">
        <v>0</v>
      </c>
      <c r="G12507">
        <v>0</v>
      </c>
      <c r="H12507">
        <v>0</v>
      </c>
      <c r="I12507" t="s">
        <v>149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</row>
    <row r="12508" spans="1:25" x14ac:dyDescent="0.3">
      <c r="A12508" s="2">
        <v>45990</v>
      </c>
      <c r="B12508" t="s">
        <v>102</v>
      </c>
      <c r="C12508">
        <v>234</v>
      </c>
      <c r="D12508">
        <v>1</v>
      </c>
      <c r="E12508">
        <v>3.36</v>
      </c>
      <c r="F12508">
        <v>0.42699999999999999</v>
      </c>
      <c r="G12508">
        <v>3.36</v>
      </c>
      <c r="H12508">
        <v>3.36</v>
      </c>
      <c r="I12508" t="s">
        <v>149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X12508">
        <v>0</v>
      </c>
      <c r="Y12508">
        <v>0</v>
      </c>
    </row>
    <row r="12509" spans="1:25" x14ac:dyDescent="0.3">
      <c r="A12509" s="2">
        <v>45990</v>
      </c>
      <c r="B12509" t="s">
        <v>98</v>
      </c>
      <c r="C12509">
        <v>831</v>
      </c>
      <c r="D12509">
        <v>9</v>
      </c>
      <c r="E12509">
        <v>2.972</v>
      </c>
      <c r="F12509">
        <v>1.083</v>
      </c>
      <c r="G12509">
        <v>26.75</v>
      </c>
      <c r="H12509">
        <v>26.75</v>
      </c>
      <c r="I12509" t="s">
        <v>149</v>
      </c>
      <c r="J12509">
        <v>1</v>
      </c>
      <c r="K12509">
        <v>3</v>
      </c>
      <c r="L12509">
        <v>3</v>
      </c>
      <c r="M12509">
        <v>3</v>
      </c>
      <c r="N12509">
        <v>1</v>
      </c>
      <c r="O12509">
        <v>3</v>
      </c>
      <c r="P12509">
        <v>3</v>
      </c>
      <c r="Q12509">
        <v>3</v>
      </c>
      <c r="R12509">
        <v>12.49</v>
      </c>
      <c r="S12509">
        <v>68.510000000000005</v>
      </c>
      <c r="T12509">
        <v>68.510000000000005</v>
      </c>
      <c r="U12509">
        <v>68.510000000000005</v>
      </c>
      <c r="V12509">
        <v>39.045394829999999</v>
      </c>
      <c r="W12509">
        <v>39.045394829999999</v>
      </c>
      <c r="X12509">
        <v>2.5611214950000001</v>
      </c>
      <c r="Y12509">
        <v>2.5611214950000001</v>
      </c>
    </row>
    <row r="12510" spans="1:25" x14ac:dyDescent="0.3">
      <c r="A12510" s="2">
        <v>45990</v>
      </c>
      <c r="B12510" t="s">
        <v>104</v>
      </c>
      <c r="C12510">
        <v>245</v>
      </c>
      <c r="D12510">
        <v>1</v>
      </c>
      <c r="E12510">
        <v>2.23</v>
      </c>
      <c r="F12510">
        <v>0.40799999999999997</v>
      </c>
      <c r="G12510">
        <v>2.23</v>
      </c>
      <c r="H12510">
        <v>2.23</v>
      </c>
      <c r="I12510" t="s">
        <v>149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X12510">
        <v>0</v>
      </c>
      <c r="Y12510">
        <v>0</v>
      </c>
    </row>
    <row r="12511" spans="1:25" x14ac:dyDescent="0.3">
      <c r="A12511" s="2">
        <v>45990</v>
      </c>
      <c r="B12511" t="s">
        <v>100</v>
      </c>
      <c r="C12511">
        <v>940</v>
      </c>
      <c r="D12511">
        <v>4</v>
      </c>
      <c r="E12511">
        <v>2.1880000000000002</v>
      </c>
      <c r="F12511">
        <v>0.42599999999999999</v>
      </c>
      <c r="G12511">
        <v>8.75</v>
      </c>
      <c r="H12511">
        <v>8.75</v>
      </c>
      <c r="I12511" t="s">
        <v>149</v>
      </c>
      <c r="J12511">
        <v>1</v>
      </c>
      <c r="K12511">
        <v>1</v>
      </c>
      <c r="L12511">
        <v>1</v>
      </c>
      <c r="M12511">
        <v>1</v>
      </c>
      <c r="N12511">
        <v>1</v>
      </c>
      <c r="O12511">
        <v>1</v>
      </c>
      <c r="P12511">
        <v>1</v>
      </c>
      <c r="Q12511">
        <v>1</v>
      </c>
      <c r="R12511">
        <v>12.49</v>
      </c>
      <c r="S12511">
        <v>12.49</v>
      </c>
      <c r="T12511">
        <v>12.49</v>
      </c>
      <c r="U12511">
        <v>12.49</v>
      </c>
      <c r="V12511">
        <v>70.056044839999998</v>
      </c>
      <c r="W12511">
        <v>70.056044839999998</v>
      </c>
      <c r="X12511">
        <v>1.4274285710000001</v>
      </c>
      <c r="Y12511">
        <v>1.4274285710000001</v>
      </c>
    </row>
    <row r="12512" spans="1:25" x14ac:dyDescent="0.3">
      <c r="A12512" s="2">
        <v>45990</v>
      </c>
      <c r="B12512" t="s">
        <v>38</v>
      </c>
      <c r="C12512">
        <v>1</v>
      </c>
      <c r="D12512">
        <v>0</v>
      </c>
      <c r="F12512">
        <v>0</v>
      </c>
      <c r="G12512">
        <v>0</v>
      </c>
      <c r="H12512">
        <v>0</v>
      </c>
      <c r="I12512" t="s">
        <v>149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</row>
    <row r="12513" spans="1:25" x14ac:dyDescent="0.3">
      <c r="A12513" s="2">
        <v>45990</v>
      </c>
      <c r="B12513" t="s">
        <v>42</v>
      </c>
      <c r="C12513">
        <v>14</v>
      </c>
      <c r="D12513">
        <v>0</v>
      </c>
      <c r="F12513">
        <v>0</v>
      </c>
      <c r="G12513">
        <v>0</v>
      </c>
      <c r="H12513">
        <v>0</v>
      </c>
      <c r="I12513" t="s">
        <v>149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</row>
    <row r="12514" spans="1:25" x14ac:dyDescent="0.3">
      <c r="A12514" s="2">
        <v>45990</v>
      </c>
      <c r="B12514" t="s">
        <v>50</v>
      </c>
      <c r="C12514">
        <v>1</v>
      </c>
      <c r="D12514">
        <v>0</v>
      </c>
      <c r="F12514">
        <v>0</v>
      </c>
      <c r="G12514">
        <v>0</v>
      </c>
      <c r="H12514">
        <v>0</v>
      </c>
      <c r="I12514" t="s">
        <v>149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</row>
    <row r="12515" spans="1:25" x14ac:dyDescent="0.3">
      <c r="A12515" s="2">
        <v>45990</v>
      </c>
      <c r="B12515" t="s">
        <v>72</v>
      </c>
      <c r="C12515">
        <v>120</v>
      </c>
      <c r="D12515">
        <v>0</v>
      </c>
      <c r="F12515">
        <v>0</v>
      </c>
      <c r="G12515">
        <v>0</v>
      </c>
      <c r="H12515">
        <v>0</v>
      </c>
      <c r="I12515" t="s">
        <v>149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</row>
    <row r="12516" spans="1:25" x14ac:dyDescent="0.3">
      <c r="A12516" s="2">
        <v>45990</v>
      </c>
      <c r="B12516" t="s">
        <v>68</v>
      </c>
      <c r="C12516">
        <v>509</v>
      </c>
      <c r="D12516">
        <v>6</v>
      </c>
      <c r="E12516">
        <v>4.91</v>
      </c>
      <c r="F12516">
        <v>1.179</v>
      </c>
      <c r="G12516">
        <v>29.46</v>
      </c>
      <c r="H12516">
        <v>29.46</v>
      </c>
      <c r="I12516" t="s">
        <v>149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X12516">
        <v>0</v>
      </c>
      <c r="Y12516">
        <v>0</v>
      </c>
    </row>
    <row r="12517" spans="1:25" x14ac:dyDescent="0.3">
      <c r="A12517" s="2">
        <v>45990</v>
      </c>
      <c r="B12517" t="s">
        <v>64</v>
      </c>
      <c r="C12517">
        <v>284</v>
      </c>
      <c r="D12517">
        <v>2</v>
      </c>
      <c r="E12517">
        <v>2.085</v>
      </c>
      <c r="F12517">
        <v>0.70399999999999996</v>
      </c>
      <c r="G12517">
        <v>4.17</v>
      </c>
      <c r="H12517">
        <v>4.17</v>
      </c>
      <c r="I12517" t="s">
        <v>149</v>
      </c>
      <c r="J12517">
        <v>0</v>
      </c>
      <c r="K12517">
        <v>1</v>
      </c>
      <c r="L12517">
        <v>1</v>
      </c>
      <c r="M12517">
        <v>1</v>
      </c>
      <c r="N12517">
        <v>0</v>
      </c>
      <c r="O12517">
        <v>1</v>
      </c>
      <c r="P12517">
        <v>1</v>
      </c>
      <c r="Q12517">
        <v>1</v>
      </c>
      <c r="R12517">
        <v>0</v>
      </c>
      <c r="S12517">
        <v>32.880000000000003</v>
      </c>
      <c r="T12517">
        <v>32.880000000000003</v>
      </c>
      <c r="U12517">
        <v>32.880000000000003</v>
      </c>
      <c r="V12517">
        <v>12.682481750000001</v>
      </c>
      <c r="W12517">
        <v>12.682481750000001</v>
      </c>
      <c r="X12517">
        <v>7.8848920859999998</v>
      </c>
      <c r="Y12517">
        <v>7.8848920859999998</v>
      </c>
    </row>
    <row r="12518" spans="1:25" x14ac:dyDescent="0.3">
      <c r="A12518" s="2">
        <v>45990</v>
      </c>
      <c r="B12518" t="s">
        <v>26</v>
      </c>
      <c r="C12518">
        <v>93</v>
      </c>
      <c r="D12518">
        <v>0</v>
      </c>
      <c r="F12518">
        <v>0</v>
      </c>
      <c r="G12518">
        <v>0</v>
      </c>
      <c r="H12518">
        <v>0</v>
      </c>
      <c r="I12518" t="s">
        <v>149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</row>
    <row r="12519" spans="1:25" x14ac:dyDescent="0.3">
      <c r="A12519" s="2">
        <v>45990</v>
      </c>
      <c r="B12519" t="s">
        <v>15</v>
      </c>
      <c r="C12519">
        <v>86</v>
      </c>
      <c r="D12519">
        <v>0</v>
      </c>
      <c r="F12519">
        <v>0</v>
      </c>
      <c r="G12519">
        <v>0</v>
      </c>
      <c r="H12519">
        <v>0</v>
      </c>
      <c r="I12519" t="s">
        <v>149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</row>
    <row r="12520" spans="1:25" x14ac:dyDescent="0.3">
      <c r="A12520" s="2">
        <v>45990</v>
      </c>
      <c r="B12520" t="s">
        <v>36</v>
      </c>
      <c r="C12520">
        <v>58</v>
      </c>
      <c r="D12520">
        <v>0</v>
      </c>
      <c r="F12520">
        <v>0</v>
      </c>
      <c r="G12520">
        <v>0</v>
      </c>
      <c r="H12520">
        <v>0</v>
      </c>
      <c r="I12520" t="s">
        <v>149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</row>
    <row r="12521" spans="1:25" x14ac:dyDescent="0.3">
      <c r="A12521" s="2">
        <v>45990</v>
      </c>
      <c r="B12521" t="s">
        <v>78</v>
      </c>
      <c r="C12521">
        <v>312</v>
      </c>
      <c r="D12521">
        <v>1</v>
      </c>
      <c r="E12521">
        <v>3.1</v>
      </c>
      <c r="F12521">
        <v>0.32100000000000001</v>
      </c>
      <c r="G12521">
        <v>3.1</v>
      </c>
      <c r="H12521">
        <v>3.1</v>
      </c>
      <c r="I12521" t="s">
        <v>149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X12521">
        <v>0</v>
      </c>
      <c r="Y12521">
        <v>0</v>
      </c>
    </row>
    <row r="12522" spans="1:25" x14ac:dyDescent="0.3">
      <c r="A12522" s="2">
        <v>45990</v>
      </c>
      <c r="B12522" t="s">
        <v>21</v>
      </c>
      <c r="C12522">
        <v>1796</v>
      </c>
      <c r="D12522">
        <v>15</v>
      </c>
      <c r="E12522">
        <v>1.823</v>
      </c>
      <c r="F12522">
        <v>0.83499999999999996</v>
      </c>
      <c r="G12522">
        <v>27.34</v>
      </c>
      <c r="H12522">
        <v>27.34</v>
      </c>
      <c r="I12522" t="s">
        <v>149</v>
      </c>
      <c r="J12522">
        <v>1</v>
      </c>
      <c r="K12522">
        <v>2</v>
      </c>
      <c r="L12522">
        <v>2</v>
      </c>
      <c r="M12522">
        <v>2</v>
      </c>
      <c r="N12522">
        <v>1</v>
      </c>
      <c r="O12522">
        <v>2</v>
      </c>
      <c r="P12522">
        <v>2</v>
      </c>
      <c r="Q12522">
        <v>2</v>
      </c>
      <c r="R12522">
        <v>24.88</v>
      </c>
      <c r="S12522">
        <v>52.76</v>
      </c>
      <c r="T12522">
        <v>52.76</v>
      </c>
      <c r="U12522">
        <v>52.76</v>
      </c>
      <c r="V12522">
        <v>51.819560269999997</v>
      </c>
      <c r="W12522">
        <v>51.819560269999997</v>
      </c>
      <c r="X12522">
        <v>1.929773226</v>
      </c>
      <c r="Y12522">
        <v>1.929773226</v>
      </c>
    </row>
    <row r="12523" spans="1:25" x14ac:dyDescent="0.3">
      <c r="A12523" s="2">
        <v>45990</v>
      </c>
      <c r="B12523" t="s">
        <v>94</v>
      </c>
      <c r="C12523">
        <v>216</v>
      </c>
      <c r="D12523">
        <v>0</v>
      </c>
      <c r="F12523">
        <v>0</v>
      </c>
      <c r="G12523">
        <v>0</v>
      </c>
      <c r="H12523">
        <v>0</v>
      </c>
      <c r="I12523" t="s">
        <v>149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</row>
    <row r="12524" spans="1:25" x14ac:dyDescent="0.3">
      <c r="A12524" s="2">
        <v>45990</v>
      </c>
      <c r="B12524" t="s">
        <v>17</v>
      </c>
      <c r="C12524">
        <v>9</v>
      </c>
      <c r="D12524">
        <v>0</v>
      </c>
      <c r="F12524">
        <v>0</v>
      </c>
      <c r="G12524">
        <v>0</v>
      </c>
      <c r="H12524">
        <v>0</v>
      </c>
      <c r="I12524" t="s">
        <v>149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</row>
    <row r="12525" spans="1:25" x14ac:dyDescent="0.3">
      <c r="A12525" s="2">
        <v>45990</v>
      </c>
      <c r="B12525" t="s">
        <v>17</v>
      </c>
      <c r="C12525">
        <v>24</v>
      </c>
      <c r="D12525">
        <v>1</v>
      </c>
      <c r="E12525">
        <v>1.02</v>
      </c>
      <c r="F12525">
        <v>4.1669999999999998</v>
      </c>
      <c r="G12525">
        <v>1.02</v>
      </c>
      <c r="H12525">
        <v>1.02</v>
      </c>
      <c r="I12525" t="s">
        <v>149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X12525">
        <v>0</v>
      </c>
      <c r="Y12525">
        <v>0</v>
      </c>
    </row>
    <row r="12526" spans="1:25" x14ac:dyDescent="0.3">
      <c r="A12526" s="2">
        <v>45990</v>
      </c>
      <c r="B12526" t="s">
        <v>17</v>
      </c>
      <c r="C12526">
        <v>26</v>
      </c>
      <c r="D12526">
        <v>0</v>
      </c>
      <c r="F12526">
        <v>0</v>
      </c>
      <c r="G12526">
        <v>0</v>
      </c>
      <c r="H12526">
        <v>0</v>
      </c>
      <c r="I12526" t="s">
        <v>149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</row>
    <row r="12527" spans="1:25" x14ac:dyDescent="0.3">
      <c r="A12527" s="2">
        <v>45990</v>
      </c>
      <c r="B12527" t="s">
        <v>17</v>
      </c>
      <c r="C12527">
        <v>35</v>
      </c>
      <c r="D12527">
        <v>0</v>
      </c>
      <c r="F12527">
        <v>0</v>
      </c>
      <c r="G12527">
        <v>0</v>
      </c>
      <c r="H12527">
        <v>0</v>
      </c>
      <c r="I12527" t="s">
        <v>149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</row>
    <row r="12528" spans="1:25" x14ac:dyDescent="0.3">
      <c r="A12528" s="2">
        <v>45990</v>
      </c>
      <c r="B12528" t="s">
        <v>52</v>
      </c>
      <c r="C12528">
        <v>760</v>
      </c>
      <c r="D12528">
        <v>11</v>
      </c>
      <c r="E12528">
        <v>0.97099999999999997</v>
      </c>
      <c r="F12528">
        <v>1.4470000000000001</v>
      </c>
      <c r="G12528">
        <v>10.68</v>
      </c>
      <c r="H12528">
        <v>10.68</v>
      </c>
      <c r="I12528" t="s">
        <v>149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X12528">
        <v>0</v>
      </c>
      <c r="Y12528">
        <v>0</v>
      </c>
    </row>
    <row r="12529" spans="1:25" x14ac:dyDescent="0.3">
      <c r="A12529" s="2">
        <v>45990</v>
      </c>
      <c r="B12529" t="s">
        <v>52</v>
      </c>
      <c r="C12529">
        <v>674</v>
      </c>
      <c r="D12529">
        <v>7</v>
      </c>
      <c r="E12529">
        <v>0.56599999999999995</v>
      </c>
      <c r="F12529">
        <v>1.0389999999999999</v>
      </c>
      <c r="G12529">
        <v>3.96</v>
      </c>
      <c r="H12529">
        <v>3.96</v>
      </c>
      <c r="I12529" t="s">
        <v>149</v>
      </c>
      <c r="J12529">
        <v>1</v>
      </c>
      <c r="K12529">
        <v>3</v>
      </c>
      <c r="L12529">
        <v>3</v>
      </c>
      <c r="M12529">
        <v>3</v>
      </c>
      <c r="N12529">
        <v>1</v>
      </c>
      <c r="O12529">
        <v>3</v>
      </c>
      <c r="P12529">
        <v>3</v>
      </c>
      <c r="Q12529">
        <v>3</v>
      </c>
      <c r="R12529">
        <v>24.98</v>
      </c>
      <c r="S12529">
        <v>101.96</v>
      </c>
      <c r="T12529">
        <v>101.96</v>
      </c>
      <c r="U12529">
        <v>101.96</v>
      </c>
      <c r="V12529">
        <v>3.8838760300000001</v>
      </c>
      <c r="W12529">
        <v>3.8838760300000001</v>
      </c>
      <c r="X12529">
        <v>25.747474749999999</v>
      </c>
      <c r="Y12529">
        <v>25.747474749999999</v>
      </c>
    </row>
    <row r="12530" spans="1:25" x14ac:dyDescent="0.3">
      <c r="A12530" s="2">
        <v>45990</v>
      </c>
      <c r="B12530" t="s">
        <v>52</v>
      </c>
      <c r="C12530">
        <v>437</v>
      </c>
      <c r="D12530">
        <v>4</v>
      </c>
      <c r="E12530">
        <v>0.48799999999999999</v>
      </c>
      <c r="F12530">
        <v>0.91500000000000004</v>
      </c>
      <c r="G12530">
        <v>1.95</v>
      </c>
      <c r="H12530">
        <v>1.95</v>
      </c>
      <c r="I12530" t="s">
        <v>149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X12530">
        <v>0</v>
      </c>
      <c r="Y12530">
        <v>0</v>
      </c>
    </row>
    <row r="12531" spans="1:25" x14ac:dyDescent="0.3">
      <c r="A12531" s="2">
        <v>45990</v>
      </c>
      <c r="B12531" t="s">
        <v>52</v>
      </c>
      <c r="C12531">
        <v>2175</v>
      </c>
      <c r="D12531">
        <v>22</v>
      </c>
      <c r="E12531">
        <v>0.31900000000000001</v>
      </c>
      <c r="F12531">
        <v>1.0109999999999999</v>
      </c>
      <c r="G12531">
        <v>7.02</v>
      </c>
      <c r="H12531">
        <v>7.02</v>
      </c>
      <c r="I12531" t="s">
        <v>149</v>
      </c>
      <c r="J12531">
        <v>2</v>
      </c>
      <c r="K12531">
        <v>2</v>
      </c>
      <c r="L12531">
        <v>2</v>
      </c>
      <c r="M12531">
        <v>2</v>
      </c>
      <c r="N12531">
        <v>7</v>
      </c>
      <c r="O12531">
        <v>7</v>
      </c>
      <c r="P12531">
        <v>7</v>
      </c>
      <c r="Q12531">
        <v>7</v>
      </c>
      <c r="R12531">
        <v>229.82</v>
      </c>
      <c r="S12531">
        <v>229.82</v>
      </c>
      <c r="T12531">
        <v>229.82</v>
      </c>
      <c r="U12531">
        <v>229.82</v>
      </c>
      <c r="V12531">
        <v>3.0545644420000002</v>
      </c>
      <c r="W12531">
        <v>3.0545644420000002</v>
      </c>
      <c r="X12531">
        <v>32.737891740000002</v>
      </c>
      <c r="Y12531">
        <v>32.737891740000002</v>
      </c>
    </row>
    <row r="12532" spans="1:25" x14ac:dyDescent="0.3">
      <c r="A12532" s="2">
        <v>45990</v>
      </c>
      <c r="B12532" t="s">
        <v>112</v>
      </c>
      <c r="C12532">
        <v>96</v>
      </c>
      <c r="D12532">
        <v>0</v>
      </c>
      <c r="F12532">
        <v>0</v>
      </c>
      <c r="G12532">
        <v>0</v>
      </c>
      <c r="H12532">
        <v>0</v>
      </c>
      <c r="I12532" t="s">
        <v>149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</row>
    <row r="12533" spans="1:25" x14ac:dyDescent="0.3">
      <c r="A12533" s="2">
        <v>45990</v>
      </c>
      <c r="B12533" t="s">
        <v>15</v>
      </c>
      <c r="C12533">
        <v>36</v>
      </c>
      <c r="D12533">
        <v>0</v>
      </c>
      <c r="F12533">
        <v>0</v>
      </c>
      <c r="G12533">
        <v>0</v>
      </c>
      <c r="H12533">
        <v>0</v>
      </c>
      <c r="I12533" t="s">
        <v>149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</row>
    <row r="12534" spans="1:25" x14ac:dyDescent="0.3">
      <c r="A12534" s="2">
        <v>45990</v>
      </c>
      <c r="B12534" t="s">
        <v>112</v>
      </c>
      <c r="C12534">
        <v>367</v>
      </c>
      <c r="D12534">
        <v>3</v>
      </c>
      <c r="E12534">
        <v>1.32</v>
      </c>
      <c r="F12534">
        <v>0.81699999999999995</v>
      </c>
      <c r="G12534">
        <v>3.96</v>
      </c>
      <c r="H12534">
        <v>3.96</v>
      </c>
      <c r="I12534" t="s">
        <v>149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X12534">
        <v>0</v>
      </c>
      <c r="Y12534">
        <v>0</v>
      </c>
    </row>
    <row r="12535" spans="1:25" x14ac:dyDescent="0.3">
      <c r="A12535" s="2">
        <v>45990</v>
      </c>
      <c r="B12535" t="s">
        <v>15</v>
      </c>
      <c r="C12535">
        <v>92</v>
      </c>
      <c r="D12535">
        <v>1</v>
      </c>
      <c r="E12535">
        <v>0.9</v>
      </c>
      <c r="F12535">
        <v>1.087</v>
      </c>
      <c r="G12535">
        <v>0.9</v>
      </c>
      <c r="H12535">
        <v>0.9</v>
      </c>
      <c r="I12535" t="s">
        <v>149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X12535">
        <v>0</v>
      </c>
      <c r="Y12535">
        <v>0</v>
      </c>
    </row>
    <row r="12536" spans="1:25" x14ac:dyDescent="0.3">
      <c r="A12536" s="2">
        <v>45990</v>
      </c>
      <c r="B12536" t="s">
        <v>15</v>
      </c>
      <c r="C12536">
        <v>82</v>
      </c>
      <c r="D12536">
        <v>0</v>
      </c>
      <c r="F12536">
        <v>0</v>
      </c>
      <c r="G12536">
        <v>0</v>
      </c>
      <c r="H12536">
        <v>0</v>
      </c>
      <c r="I12536" t="s">
        <v>149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</row>
    <row r="12537" spans="1:25" x14ac:dyDescent="0.3">
      <c r="A12537" s="2">
        <v>45990</v>
      </c>
      <c r="B12537" t="s">
        <v>112</v>
      </c>
      <c r="C12537">
        <v>226</v>
      </c>
      <c r="D12537">
        <v>3</v>
      </c>
      <c r="E12537">
        <v>1.33</v>
      </c>
      <c r="F12537">
        <v>1.327</v>
      </c>
      <c r="G12537">
        <v>3.99</v>
      </c>
      <c r="H12537">
        <v>3.99</v>
      </c>
      <c r="I12537" t="s">
        <v>149</v>
      </c>
      <c r="J12537">
        <v>1</v>
      </c>
      <c r="K12537">
        <v>1</v>
      </c>
      <c r="L12537">
        <v>1</v>
      </c>
      <c r="M12537">
        <v>1</v>
      </c>
      <c r="N12537">
        <v>1</v>
      </c>
      <c r="O12537">
        <v>1</v>
      </c>
      <c r="P12537">
        <v>1</v>
      </c>
      <c r="Q12537">
        <v>1</v>
      </c>
      <c r="R12537">
        <v>31.49</v>
      </c>
      <c r="S12537">
        <v>31.49</v>
      </c>
      <c r="T12537">
        <v>31.49</v>
      </c>
      <c r="U12537">
        <v>31.49</v>
      </c>
      <c r="V12537">
        <v>12.67068911</v>
      </c>
      <c r="W12537">
        <v>12.67068911</v>
      </c>
      <c r="X12537">
        <v>7.8922305760000002</v>
      </c>
      <c r="Y12537">
        <v>7.8922305760000002</v>
      </c>
    </row>
    <row r="12538" spans="1:25" x14ac:dyDescent="0.3">
      <c r="A12538" s="2">
        <v>45990</v>
      </c>
      <c r="B12538" t="s">
        <v>15</v>
      </c>
      <c r="C12538">
        <v>102</v>
      </c>
      <c r="D12538">
        <v>0</v>
      </c>
      <c r="F12538">
        <v>0</v>
      </c>
      <c r="G12538">
        <v>0</v>
      </c>
      <c r="H12538">
        <v>0</v>
      </c>
      <c r="I12538" t="s">
        <v>149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</row>
    <row r="12539" spans="1:25" x14ac:dyDescent="0.3">
      <c r="A12539" s="2">
        <v>45990</v>
      </c>
      <c r="B12539" t="s">
        <v>112</v>
      </c>
      <c r="C12539">
        <v>1042</v>
      </c>
      <c r="D12539">
        <v>4</v>
      </c>
      <c r="E12539">
        <v>0.81799999999999995</v>
      </c>
      <c r="F12539">
        <v>0.38400000000000001</v>
      </c>
      <c r="G12539">
        <v>3.27</v>
      </c>
      <c r="H12539">
        <v>3.27</v>
      </c>
      <c r="I12539" t="s">
        <v>149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X12539">
        <v>0</v>
      </c>
      <c r="Y12539">
        <v>0</v>
      </c>
    </row>
    <row r="12540" spans="1:25" x14ac:dyDescent="0.3">
      <c r="A12540" s="2">
        <v>45990</v>
      </c>
      <c r="B12540" t="s">
        <v>100</v>
      </c>
      <c r="C12540">
        <v>29</v>
      </c>
      <c r="D12540">
        <v>0</v>
      </c>
      <c r="F12540">
        <v>0</v>
      </c>
      <c r="G12540">
        <v>0</v>
      </c>
      <c r="H12540">
        <v>0</v>
      </c>
      <c r="I12540" t="s">
        <v>149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</row>
    <row r="12541" spans="1:25" x14ac:dyDescent="0.3">
      <c r="A12541" s="2">
        <v>45990</v>
      </c>
      <c r="B12541" t="s">
        <v>54</v>
      </c>
      <c r="C12541">
        <v>475</v>
      </c>
      <c r="D12541">
        <v>4</v>
      </c>
      <c r="E12541">
        <v>1.05</v>
      </c>
      <c r="F12541">
        <v>0.84199999999999997</v>
      </c>
      <c r="G12541">
        <v>4.2</v>
      </c>
      <c r="H12541">
        <v>4.2</v>
      </c>
      <c r="I12541" t="s">
        <v>149</v>
      </c>
      <c r="J12541">
        <v>1</v>
      </c>
      <c r="K12541">
        <v>1</v>
      </c>
      <c r="L12541">
        <v>1</v>
      </c>
      <c r="M12541">
        <v>1</v>
      </c>
      <c r="N12541">
        <v>1</v>
      </c>
      <c r="O12541">
        <v>1</v>
      </c>
      <c r="P12541">
        <v>1</v>
      </c>
      <c r="Q12541">
        <v>1</v>
      </c>
      <c r="R12541">
        <v>34.49</v>
      </c>
      <c r="S12541">
        <v>34.49</v>
      </c>
      <c r="T12541">
        <v>34.49</v>
      </c>
      <c r="U12541">
        <v>34.49</v>
      </c>
      <c r="V12541">
        <v>12.17744274</v>
      </c>
      <c r="W12541">
        <v>12.17744274</v>
      </c>
      <c r="X12541">
        <v>8.2119047619999996</v>
      </c>
      <c r="Y12541">
        <v>8.2119047619999996</v>
      </c>
    </row>
    <row r="12542" spans="1:25" x14ac:dyDescent="0.3">
      <c r="A12542" s="2">
        <v>45990</v>
      </c>
      <c r="B12542" t="s">
        <v>60</v>
      </c>
      <c r="C12542">
        <v>515</v>
      </c>
      <c r="D12542">
        <v>4</v>
      </c>
      <c r="E12542">
        <v>0.98299999999999998</v>
      </c>
      <c r="F12542">
        <v>0.77700000000000002</v>
      </c>
      <c r="G12542">
        <v>3.93</v>
      </c>
      <c r="H12542">
        <v>3.93</v>
      </c>
      <c r="I12542" t="s">
        <v>149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X12542">
        <v>0</v>
      </c>
      <c r="Y12542">
        <v>0</v>
      </c>
    </row>
    <row r="12543" spans="1:25" x14ac:dyDescent="0.3">
      <c r="A12543" s="2">
        <v>45990</v>
      </c>
      <c r="B12543" t="s">
        <v>60</v>
      </c>
      <c r="C12543">
        <v>917</v>
      </c>
      <c r="D12543">
        <v>10</v>
      </c>
      <c r="E12543">
        <v>0.81</v>
      </c>
      <c r="F12543">
        <v>1.091</v>
      </c>
      <c r="G12543">
        <v>8.1</v>
      </c>
      <c r="H12543">
        <v>8.1</v>
      </c>
      <c r="I12543" t="s">
        <v>149</v>
      </c>
      <c r="J12543">
        <v>2</v>
      </c>
      <c r="K12543">
        <v>2</v>
      </c>
      <c r="L12543">
        <v>2</v>
      </c>
      <c r="M12543">
        <v>2</v>
      </c>
      <c r="N12543">
        <v>3</v>
      </c>
      <c r="O12543">
        <v>3</v>
      </c>
      <c r="P12543">
        <v>3</v>
      </c>
      <c r="Q12543">
        <v>3</v>
      </c>
      <c r="R12543">
        <v>178.66</v>
      </c>
      <c r="S12543">
        <v>178.66</v>
      </c>
      <c r="T12543">
        <v>178.66</v>
      </c>
      <c r="U12543">
        <v>178.66</v>
      </c>
      <c r="V12543">
        <v>4.5337512589999998</v>
      </c>
      <c r="W12543">
        <v>4.5337512589999998</v>
      </c>
      <c r="X12543">
        <v>22.056790119999999</v>
      </c>
      <c r="Y12543">
        <v>22.056790119999999</v>
      </c>
    </row>
    <row r="12544" spans="1:25" x14ac:dyDescent="0.3">
      <c r="A12544" s="2">
        <v>45990</v>
      </c>
      <c r="B12544" t="s">
        <v>100</v>
      </c>
      <c r="C12544">
        <v>24</v>
      </c>
      <c r="D12544">
        <v>0</v>
      </c>
      <c r="F12544">
        <v>0</v>
      </c>
      <c r="G12544">
        <v>0</v>
      </c>
      <c r="H12544">
        <v>0</v>
      </c>
      <c r="I12544" t="s">
        <v>149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</row>
    <row r="12545" spans="1:25" x14ac:dyDescent="0.3">
      <c r="A12545" s="2">
        <v>45990</v>
      </c>
      <c r="B12545" t="s">
        <v>54</v>
      </c>
      <c r="C12545">
        <v>931</v>
      </c>
      <c r="D12545">
        <v>4</v>
      </c>
      <c r="E12545">
        <v>0.95299999999999996</v>
      </c>
      <c r="F12545">
        <v>0.43</v>
      </c>
      <c r="G12545">
        <v>3.81</v>
      </c>
      <c r="H12545">
        <v>3.81</v>
      </c>
      <c r="I12545" t="s">
        <v>149</v>
      </c>
      <c r="J12545">
        <v>1</v>
      </c>
      <c r="K12545">
        <v>1</v>
      </c>
      <c r="L12545">
        <v>1</v>
      </c>
      <c r="M12545">
        <v>1</v>
      </c>
      <c r="N12545">
        <v>1</v>
      </c>
      <c r="O12545">
        <v>1</v>
      </c>
      <c r="P12545">
        <v>1</v>
      </c>
      <c r="Q12545">
        <v>1</v>
      </c>
      <c r="R12545">
        <v>24.88</v>
      </c>
      <c r="S12545">
        <v>24.88</v>
      </c>
      <c r="T12545">
        <v>24.88</v>
      </c>
      <c r="U12545">
        <v>24.88</v>
      </c>
      <c r="V12545">
        <v>15.31350482</v>
      </c>
      <c r="W12545">
        <v>15.31350482</v>
      </c>
      <c r="X12545">
        <v>6.5301837269999998</v>
      </c>
      <c r="Y12545">
        <v>6.5301837269999998</v>
      </c>
    </row>
    <row r="12546" spans="1:25" x14ac:dyDescent="0.3">
      <c r="A12546" s="2">
        <v>45990</v>
      </c>
      <c r="B12546" t="s">
        <v>100</v>
      </c>
      <c r="C12546">
        <v>8</v>
      </c>
      <c r="D12546">
        <v>0</v>
      </c>
      <c r="F12546">
        <v>0</v>
      </c>
      <c r="G12546">
        <v>0</v>
      </c>
      <c r="H12546">
        <v>0</v>
      </c>
      <c r="I12546" t="s">
        <v>149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</row>
    <row r="12547" spans="1:25" x14ac:dyDescent="0.3">
      <c r="A12547" s="2">
        <v>45990</v>
      </c>
      <c r="B12547" t="s">
        <v>54</v>
      </c>
      <c r="C12547">
        <v>195</v>
      </c>
      <c r="D12547">
        <v>2</v>
      </c>
      <c r="E12547">
        <v>0.91500000000000004</v>
      </c>
      <c r="F12547">
        <v>1.026</v>
      </c>
      <c r="G12547">
        <v>1.83</v>
      </c>
      <c r="H12547">
        <v>1.83</v>
      </c>
      <c r="I12547" t="s">
        <v>149</v>
      </c>
      <c r="J12547">
        <v>0</v>
      </c>
      <c r="K12547">
        <v>1</v>
      </c>
      <c r="L12547">
        <v>1</v>
      </c>
      <c r="M12547">
        <v>1</v>
      </c>
      <c r="N12547">
        <v>0</v>
      </c>
      <c r="O12547">
        <v>1</v>
      </c>
      <c r="P12547">
        <v>1</v>
      </c>
      <c r="Q12547">
        <v>1</v>
      </c>
      <c r="R12547">
        <v>0</v>
      </c>
      <c r="S12547">
        <v>22.88</v>
      </c>
      <c r="T12547">
        <v>22.88</v>
      </c>
      <c r="U12547">
        <v>22.88</v>
      </c>
      <c r="V12547">
        <v>7.9982517480000004</v>
      </c>
      <c r="W12547">
        <v>7.9982517480000004</v>
      </c>
      <c r="X12547">
        <v>12.50273224</v>
      </c>
      <c r="Y12547">
        <v>12.50273224</v>
      </c>
    </row>
    <row r="12548" spans="1:25" x14ac:dyDescent="0.3">
      <c r="A12548" s="2">
        <v>45990</v>
      </c>
      <c r="B12548" t="s">
        <v>60</v>
      </c>
      <c r="C12548">
        <v>487</v>
      </c>
      <c r="D12548">
        <v>2</v>
      </c>
      <c r="E12548">
        <v>1.05</v>
      </c>
      <c r="F12548">
        <v>0.41099999999999998</v>
      </c>
      <c r="G12548">
        <v>2.1</v>
      </c>
      <c r="H12548">
        <v>2.1</v>
      </c>
      <c r="I12548" t="s">
        <v>149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X12548">
        <v>0</v>
      </c>
      <c r="Y12548">
        <v>0</v>
      </c>
    </row>
    <row r="12549" spans="1:25" x14ac:dyDescent="0.3">
      <c r="A12549" s="2">
        <v>45990</v>
      </c>
      <c r="B12549" t="s">
        <v>54</v>
      </c>
      <c r="C12549">
        <v>1736</v>
      </c>
      <c r="D12549">
        <v>2</v>
      </c>
      <c r="E12549">
        <v>0.57999999999999996</v>
      </c>
      <c r="F12549">
        <v>0.115</v>
      </c>
      <c r="G12549">
        <v>1.1599999999999999</v>
      </c>
      <c r="H12549">
        <v>1.1599999999999999</v>
      </c>
      <c r="I12549" t="s">
        <v>149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X12549">
        <v>0</v>
      </c>
      <c r="Y12549">
        <v>0</v>
      </c>
    </row>
    <row r="12550" spans="1:25" x14ac:dyDescent="0.3">
      <c r="A12550" s="2">
        <v>45990</v>
      </c>
      <c r="B12550" t="s">
        <v>100</v>
      </c>
      <c r="C12550">
        <v>28</v>
      </c>
      <c r="D12550">
        <v>1</v>
      </c>
      <c r="E12550">
        <v>0.31</v>
      </c>
      <c r="F12550">
        <v>3.5710000000000002</v>
      </c>
      <c r="G12550">
        <v>0.31</v>
      </c>
      <c r="H12550">
        <v>0.31</v>
      </c>
      <c r="I12550" t="s">
        <v>149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X12550">
        <v>0</v>
      </c>
      <c r="Y12550">
        <v>0</v>
      </c>
    </row>
    <row r="12551" spans="1:25" x14ac:dyDescent="0.3">
      <c r="A12551" s="2">
        <v>45990</v>
      </c>
      <c r="B12551" t="s">
        <v>60</v>
      </c>
      <c r="C12551">
        <v>1831</v>
      </c>
      <c r="D12551">
        <v>9</v>
      </c>
      <c r="E12551">
        <v>0.53200000000000003</v>
      </c>
      <c r="F12551">
        <v>0.49199999999999999</v>
      </c>
      <c r="G12551">
        <v>4.79</v>
      </c>
      <c r="H12551">
        <v>4.79</v>
      </c>
      <c r="I12551" t="s">
        <v>149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X12551">
        <v>0</v>
      </c>
      <c r="Y12551">
        <v>0</v>
      </c>
    </row>
    <row r="12552" spans="1:25" x14ac:dyDescent="0.3">
      <c r="A12552" s="2">
        <v>45990</v>
      </c>
      <c r="B12552" t="s">
        <v>48</v>
      </c>
      <c r="C12552">
        <v>388</v>
      </c>
      <c r="D12552">
        <v>4</v>
      </c>
      <c r="E12552">
        <v>1.8380000000000001</v>
      </c>
      <c r="F12552">
        <v>1.0309999999999999</v>
      </c>
      <c r="G12552">
        <v>7.35</v>
      </c>
      <c r="H12552">
        <v>7.35</v>
      </c>
      <c r="I12552" t="s">
        <v>149</v>
      </c>
      <c r="J12552">
        <v>1</v>
      </c>
      <c r="K12552">
        <v>1</v>
      </c>
      <c r="L12552">
        <v>1</v>
      </c>
      <c r="M12552">
        <v>1</v>
      </c>
      <c r="N12552">
        <v>1</v>
      </c>
      <c r="O12552">
        <v>1</v>
      </c>
      <c r="P12552">
        <v>1</v>
      </c>
      <c r="Q12552">
        <v>1</v>
      </c>
      <c r="R12552">
        <v>28.49</v>
      </c>
      <c r="S12552">
        <v>28.49</v>
      </c>
      <c r="T12552">
        <v>28.49</v>
      </c>
      <c r="U12552">
        <v>28.49</v>
      </c>
      <c r="V12552">
        <v>25.7985258</v>
      </c>
      <c r="W12552">
        <v>25.7985258</v>
      </c>
      <c r="X12552">
        <v>3.8761904760000001</v>
      </c>
      <c r="Y12552">
        <v>3.8761904760000001</v>
      </c>
    </row>
    <row r="12553" spans="1:25" x14ac:dyDescent="0.3">
      <c r="A12553" s="2">
        <v>45990</v>
      </c>
      <c r="B12553" t="s">
        <v>48</v>
      </c>
      <c r="C12553">
        <v>247</v>
      </c>
      <c r="D12553">
        <v>3</v>
      </c>
      <c r="E12553">
        <v>1.5</v>
      </c>
      <c r="F12553">
        <v>1.2150000000000001</v>
      </c>
      <c r="G12553">
        <v>4.5</v>
      </c>
      <c r="H12553">
        <v>4.5</v>
      </c>
      <c r="I12553" t="s">
        <v>149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X12553">
        <v>0</v>
      </c>
      <c r="Y12553">
        <v>0</v>
      </c>
    </row>
    <row r="12554" spans="1:25" x14ac:dyDescent="0.3">
      <c r="A12554" s="2">
        <v>45990</v>
      </c>
      <c r="B12554" t="s">
        <v>48</v>
      </c>
      <c r="C12554">
        <v>575</v>
      </c>
      <c r="D12554">
        <v>2</v>
      </c>
      <c r="E12554">
        <v>1.35</v>
      </c>
      <c r="F12554">
        <v>0.34799999999999998</v>
      </c>
      <c r="G12554">
        <v>2.7</v>
      </c>
      <c r="H12554">
        <v>2.7</v>
      </c>
      <c r="I12554" t="s">
        <v>149</v>
      </c>
      <c r="J12554">
        <v>1</v>
      </c>
      <c r="K12554">
        <v>1</v>
      </c>
      <c r="L12554">
        <v>1</v>
      </c>
      <c r="M12554">
        <v>1</v>
      </c>
      <c r="N12554">
        <v>1</v>
      </c>
      <c r="O12554">
        <v>1</v>
      </c>
      <c r="P12554">
        <v>1</v>
      </c>
      <c r="Q12554">
        <v>1</v>
      </c>
      <c r="R12554">
        <v>25.64</v>
      </c>
      <c r="S12554">
        <v>25.64</v>
      </c>
      <c r="T12554">
        <v>25.64</v>
      </c>
      <c r="U12554">
        <v>25.64</v>
      </c>
      <c r="V12554">
        <v>10.530421219999999</v>
      </c>
      <c r="W12554">
        <v>10.530421219999999</v>
      </c>
      <c r="X12554">
        <v>9.4962962960000006</v>
      </c>
      <c r="Y12554">
        <v>9.4962962960000006</v>
      </c>
    </row>
    <row r="12555" spans="1:25" x14ac:dyDescent="0.3">
      <c r="A12555" s="2">
        <v>45990</v>
      </c>
      <c r="B12555" t="s">
        <v>48</v>
      </c>
      <c r="C12555">
        <v>1513</v>
      </c>
      <c r="D12555">
        <v>5</v>
      </c>
      <c r="E12555">
        <v>0.86</v>
      </c>
      <c r="F12555">
        <v>0.33</v>
      </c>
      <c r="G12555">
        <v>4.3</v>
      </c>
      <c r="H12555">
        <v>4.3</v>
      </c>
      <c r="I12555" t="s">
        <v>149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X12555">
        <v>0</v>
      </c>
      <c r="Y12555">
        <v>0</v>
      </c>
    </row>
    <row r="12556" spans="1:25" x14ac:dyDescent="0.3">
      <c r="A12556" s="2">
        <v>45990</v>
      </c>
      <c r="B12556" t="s">
        <v>19</v>
      </c>
      <c r="C12556">
        <v>18</v>
      </c>
      <c r="D12556">
        <v>0</v>
      </c>
      <c r="F12556">
        <v>0</v>
      </c>
      <c r="G12556">
        <v>0</v>
      </c>
      <c r="H12556">
        <v>0</v>
      </c>
      <c r="I12556" t="s">
        <v>149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</row>
    <row r="12557" spans="1:25" x14ac:dyDescent="0.3">
      <c r="A12557" s="2">
        <v>45990</v>
      </c>
      <c r="B12557" t="s">
        <v>90</v>
      </c>
      <c r="C12557">
        <v>10</v>
      </c>
      <c r="D12557">
        <v>1</v>
      </c>
      <c r="E12557">
        <v>0.78</v>
      </c>
      <c r="F12557">
        <v>10</v>
      </c>
      <c r="G12557">
        <v>0.78</v>
      </c>
      <c r="H12557">
        <v>0.78</v>
      </c>
      <c r="I12557" t="s">
        <v>149</v>
      </c>
      <c r="J12557">
        <v>1</v>
      </c>
      <c r="K12557">
        <v>1</v>
      </c>
      <c r="L12557">
        <v>1</v>
      </c>
      <c r="M12557">
        <v>1</v>
      </c>
      <c r="N12557">
        <v>1</v>
      </c>
      <c r="O12557">
        <v>1</v>
      </c>
      <c r="P12557">
        <v>1</v>
      </c>
      <c r="Q12557">
        <v>1</v>
      </c>
      <c r="R12557">
        <v>24.9</v>
      </c>
      <c r="S12557">
        <v>24.9</v>
      </c>
      <c r="T12557">
        <v>24.9</v>
      </c>
      <c r="U12557">
        <v>24.9</v>
      </c>
      <c r="V12557">
        <v>3.1325301200000002</v>
      </c>
      <c r="W12557">
        <v>3.1325301200000002</v>
      </c>
      <c r="X12557">
        <v>31.92307692</v>
      </c>
      <c r="Y12557">
        <v>31.92307692</v>
      </c>
    </row>
    <row r="12558" spans="1:25" x14ac:dyDescent="0.3">
      <c r="A12558" s="2">
        <v>45990</v>
      </c>
      <c r="B12558" t="s">
        <v>19</v>
      </c>
      <c r="C12558">
        <v>38</v>
      </c>
      <c r="D12558">
        <v>0</v>
      </c>
      <c r="F12558">
        <v>0</v>
      </c>
      <c r="G12558">
        <v>0</v>
      </c>
      <c r="H12558">
        <v>0</v>
      </c>
      <c r="I12558" t="s">
        <v>149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</row>
    <row r="12559" spans="1:25" x14ac:dyDescent="0.3">
      <c r="A12559" s="2">
        <v>45990</v>
      </c>
      <c r="B12559" t="s">
        <v>90</v>
      </c>
      <c r="C12559">
        <v>10</v>
      </c>
      <c r="D12559">
        <v>0</v>
      </c>
      <c r="F12559">
        <v>0</v>
      </c>
      <c r="G12559">
        <v>0</v>
      </c>
      <c r="H12559">
        <v>0</v>
      </c>
      <c r="I12559" t="s">
        <v>149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</row>
    <row r="12560" spans="1:25" x14ac:dyDescent="0.3">
      <c r="A12560" s="2">
        <v>45990</v>
      </c>
      <c r="B12560" t="s">
        <v>19</v>
      </c>
      <c r="C12560">
        <v>23</v>
      </c>
      <c r="D12560">
        <v>0</v>
      </c>
      <c r="F12560">
        <v>0</v>
      </c>
      <c r="G12560">
        <v>0</v>
      </c>
      <c r="H12560">
        <v>0</v>
      </c>
      <c r="I12560" t="s">
        <v>149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</row>
    <row r="12561" spans="1:25" x14ac:dyDescent="0.3">
      <c r="A12561" s="2">
        <v>45990</v>
      </c>
      <c r="B12561" t="s">
        <v>90</v>
      </c>
      <c r="C12561">
        <v>9</v>
      </c>
      <c r="D12561">
        <v>0</v>
      </c>
      <c r="F12561">
        <v>0</v>
      </c>
      <c r="G12561">
        <v>0</v>
      </c>
      <c r="H12561">
        <v>0</v>
      </c>
      <c r="I12561" t="s">
        <v>149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</row>
    <row r="12562" spans="1:25" x14ac:dyDescent="0.3">
      <c r="A12562" s="2">
        <v>45990</v>
      </c>
      <c r="B12562" t="s">
        <v>19</v>
      </c>
      <c r="C12562">
        <v>80</v>
      </c>
      <c r="D12562">
        <v>0</v>
      </c>
      <c r="F12562">
        <v>0</v>
      </c>
      <c r="G12562">
        <v>0</v>
      </c>
      <c r="H12562">
        <v>0</v>
      </c>
      <c r="I12562" t="s">
        <v>149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</row>
    <row r="12563" spans="1:25" x14ac:dyDescent="0.3">
      <c r="A12563" s="2">
        <v>45990</v>
      </c>
      <c r="B12563" t="s">
        <v>90</v>
      </c>
      <c r="C12563">
        <v>12</v>
      </c>
      <c r="D12563">
        <v>0</v>
      </c>
      <c r="F12563">
        <v>0</v>
      </c>
      <c r="G12563">
        <v>0</v>
      </c>
      <c r="H12563">
        <v>0</v>
      </c>
      <c r="I12563" t="s">
        <v>149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</row>
    <row r="12564" spans="1:25" x14ac:dyDescent="0.3">
      <c r="A12564" s="2">
        <v>45990</v>
      </c>
      <c r="B12564" t="s">
        <v>58</v>
      </c>
      <c r="C12564">
        <v>716</v>
      </c>
      <c r="D12564">
        <v>3</v>
      </c>
      <c r="E12564">
        <v>1.02</v>
      </c>
      <c r="F12564">
        <v>0.41899999999999998</v>
      </c>
      <c r="G12564">
        <v>3.06</v>
      </c>
      <c r="H12564">
        <v>3.06</v>
      </c>
      <c r="I12564" t="s">
        <v>149</v>
      </c>
      <c r="J12564">
        <v>1</v>
      </c>
      <c r="K12564">
        <v>1</v>
      </c>
      <c r="L12564">
        <v>1</v>
      </c>
      <c r="M12564">
        <v>1</v>
      </c>
      <c r="N12564">
        <v>1</v>
      </c>
      <c r="O12564">
        <v>1</v>
      </c>
      <c r="P12564">
        <v>1</v>
      </c>
      <c r="Q12564">
        <v>1</v>
      </c>
      <c r="R12564">
        <v>11.49</v>
      </c>
      <c r="S12564">
        <v>11.49</v>
      </c>
      <c r="T12564">
        <v>11.49</v>
      </c>
      <c r="U12564">
        <v>11.49</v>
      </c>
      <c r="V12564">
        <v>26.631853790000001</v>
      </c>
      <c r="W12564">
        <v>26.631853790000001</v>
      </c>
      <c r="X12564">
        <v>3.7549019609999998</v>
      </c>
      <c r="Y12564">
        <v>3.7549019609999998</v>
      </c>
    </row>
    <row r="12565" spans="1:25" x14ac:dyDescent="0.3">
      <c r="A12565" s="2">
        <v>45990</v>
      </c>
      <c r="B12565" t="s">
        <v>110</v>
      </c>
      <c r="C12565">
        <v>199</v>
      </c>
      <c r="D12565">
        <v>5</v>
      </c>
      <c r="E12565">
        <v>1.1719999999999999</v>
      </c>
      <c r="F12565">
        <v>2.5129999999999999</v>
      </c>
      <c r="G12565">
        <v>5.86</v>
      </c>
      <c r="H12565">
        <v>5.86</v>
      </c>
      <c r="I12565" t="s">
        <v>149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X12565">
        <v>0</v>
      </c>
      <c r="Y12565">
        <v>0</v>
      </c>
    </row>
    <row r="12566" spans="1:25" x14ac:dyDescent="0.3">
      <c r="A12566" s="2">
        <v>45990</v>
      </c>
      <c r="B12566" t="s">
        <v>34</v>
      </c>
      <c r="C12566">
        <v>1509</v>
      </c>
      <c r="D12566">
        <v>2</v>
      </c>
      <c r="E12566">
        <v>1.125</v>
      </c>
      <c r="F12566">
        <v>0.13300000000000001</v>
      </c>
      <c r="G12566">
        <v>2.25</v>
      </c>
      <c r="H12566">
        <v>2.25</v>
      </c>
      <c r="I12566" t="s">
        <v>149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X12566">
        <v>0</v>
      </c>
      <c r="Y12566">
        <v>0</v>
      </c>
    </row>
    <row r="12567" spans="1:25" x14ac:dyDescent="0.3">
      <c r="A12567" s="2">
        <v>45990</v>
      </c>
      <c r="B12567" t="s">
        <v>28</v>
      </c>
      <c r="C12567">
        <v>10</v>
      </c>
      <c r="D12567">
        <v>0</v>
      </c>
      <c r="F12567">
        <v>0</v>
      </c>
      <c r="G12567">
        <v>0</v>
      </c>
      <c r="H12567">
        <v>0</v>
      </c>
      <c r="I12567" t="s">
        <v>149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</row>
    <row r="12568" spans="1:25" x14ac:dyDescent="0.3">
      <c r="A12568" s="2">
        <v>45990</v>
      </c>
      <c r="B12568" t="s">
        <v>58</v>
      </c>
      <c r="C12568">
        <v>308</v>
      </c>
      <c r="D12568">
        <v>5</v>
      </c>
      <c r="E12568">
        <v>0.92600000000000005</v>
      </c>
      <c r="F12568">
        <v>1.623</v>
      </c>
      <c r="G12568">
        <v>4.63</v>
      </c>
      <c r="H12568">
        <v>4.63</v>
      </c>
      <c r="I12568" t="s">
        <v>149</v>
      </c>
      <c r="J12568">
        <v>1</v>
      </c>
      <c r="K12568">
        <v>1</v>
      </c>
      <c r="L12568">
        <v>1</v>
      </c>
      <c r="M12568">
        <v>1</v>
      </c>
      <c r="N12568">
        <v>1</v>
      </c>
      <c r="O12568">
        <v>1</v>
      </c>
      <c r="P12568">
        <v>1</v>
      </c>
      <c r="Q12568">
        <v>1</v>
      </c>
      <c r="R12568">
        <v>11.49</v>
      </c>
      <c r="S12568">
        <v>11.49</v>
      </c>
      <c r="T12568">
        <v>11.49</v>
      </c>
      <c r="U12568">
        <v>11.49</v>
      </c>
      <c r="V12568">
        <v>40.29590949</v>
      </c>
      <c r="W12568">
        <v>40.29590949</v>
      </c>
      <c r="X12568">
        <v>2.4816414689999999</v>
      </c>
      <c r="Y12568">
        <v>2.4816414689999999</v>
      </c>
    </row>
    <row r="12569" spans="1:25" x14ac:dyDescent="0.3">
      <c r="A12569" s="2">
        <v>45990</v>
      </c>
      <c r="B12569" t="s">
        <v>110</v>
      </c>
      <c r="C12569">
        <v>474</v>
      </c>
      <c r="D12569">
        <v>4</v>
      </c>
      <c r="E12569">
        <v>1.0429999999999999</v>
      </c>
      <c r="F12569">
        <v>0.84399999999999997</v>
      </c>
      <c r="G12569">
        <v>4.17</v>
      </c>
      <c r="H12569">
        <v>4.17</v>
      </c>
      <c r="I12569" t="s">
        <v>149</v>
      </c>
      <c r="J12569">
        <v>1</v>
      </c>
      <c r="K12569">
        <v>1</v>
      </c>
      <c r="L12569">
        <v>1</v>
      </c>
      <c r="M12569">
        <v>1</v>
      </c>
      <c r="N12569">
        <v>1</v>
      </c>
      <c r="O12569">
        <v>1</v>
      </c>
      <c r="P12569">
        <v>1</v>
      </c>
      <c r="Q12569">
        <v>1</v>
      </c>
      <c r="R12569">
        <v>22.88</v>
      </c>
      <c r="S12569">
        <v>22.88</v>
      </c>
      <c r="T12569">
        <v>22.88</v>
      </c>
      <c r="U12569">
        <v>22.88</v>
      </c>
      <c r="V12569">
        <v>18.225524480000001</v>
      </c>
      <c r="W12569">
        <v>18.225524480000001</v>
      </c>
      <c r="X12569">
        <v>5.4868105519999997</v>
      </c>
      <c r="Y12569">
        <v>5.4868105519999997</v>
      </c>
    </row>
    <row r="12570" spans="1:25" x14ac:dyDescent="0.3">
      <c r="A12570" s="2">
        <v>45990</v>
      </c>
      <c r="B12570" t="s">
        <v>34</v>
      </c>
      <c r="C12570">
        <v>966</v>
      </c>
      <c r="D12570">
        <v>2</v>
      </c>
      <c r="E12570">
        <v>0.82499999999999996</v>
      </c>
      <c r="F12570">
        <v>0.20699999999999999</v>
      </c>
      <c r="G12570">
        <v>1.65</v>
      </c>
      <c r="H12570">
        <v>1.65</v>
      </c>
      <c r="I12570" t="s">
        <v>149</v>
      </c>
      <c r="J12570">
        <v>2</v>
      </c>
      <c r="K12570">
        <v>2</v>
      </c>
      <c r="L12570">
        <v>2</v>
      </c>
      <c r="M12570">
        <v>2</v>
      </c>
      <c r="N12570">
        <v>2</v>
      </c>
      <c r="O12570">
        <v>2</v>
      </c>
      <c r="P12570">
        <v>2</v>
      </c>
      <c r="Q12570">
        <v>2</v>
      </c>
      <c r="R12570">
        <v>107.78</v>
      </c>
      <c r="S12570">
        <v>107.78</v>
      </c>
      <c r="T12570">
        <v>107.78</v>
      </c>
      <c r="U12570">
        <v>107.78</v>
      </c>
      <c r="V12570">
        <v>1.5308962699999999</v>
      </c>
      <c r="W12570">
        <v>1.5308962699999999</v>
      </c>
      <c r="X12570">
        <v>65.321212119999998</v>
      </c>
      <c r="Y12570">
        <v>65.321212119999998</v>
      </c>
    </row>
    <row r="12571" spans="1:25" x14ac:dyDescent="0.3">
      <c r="A12571" s="2">
        <v>45990</v>
      </c>
      <c r="B12571" t="s">
        <v>28</v>
      </c>
      <c r="C12571">
        <v>107</v>
      </c>
      <c r="D12571">
        <v>0</v>
      </c>
      <c r="F12571">
        <v>0</v>
      </c>
      <c r="G12571">
        <v>0</v>
      </c>
      <c r="H12571">
        <v>0</v>
      </c>
      <c r="I12571" t="s">
        <v>149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</row>
    <row r="12572" spans="1:25" x14ac:dyDescent="0.3">
      <c r="A12572" s="2">
        <v>45990</v>
      </c>
      <c r="B12572" t="s">
        <v>28</v>
      </c>
      <c r="C12572">
        <v>25</v>
      </c>
      <c r="D12572">
        <v>1</v>
      </c>
      <c r="E12572">
        <v>0.66</v>
      </c>
      <c r="F12572">
        <v>4</v>
      </c>
      <c r="G12572">
        <v>0.66</v>
      </c>
      <c r="H12572">
        <v>0.66</v>
      </c>
      <c r="I12572" t="s">
        <v>149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X12572">
        <v>0</v>
      </c>
      <c r="Y12572">
        <v>0</v>
      </c>
    </row>
    <row r="12573" spans="1:25" x14ac:dyDescent="0.3">
      <c r="A12573" s="2">
        <v>45990</v>
      </c>
      <c r="B12573" t="s">
        <v>58</v>
      </c>
      <c r="C12573">
        <v>115</v>
      </c>
      <c r="D12573">
        <v>2</v>
      </c>
      <c r="E12573">
        <v>1.02</v>
      </c>
      <c r="F12573">
        <v>1.7390000000000001</v>
      </c>
      <c r="G12573">
        <v>2.04</v>
      </c>
      <c r="H12573">
        <v>2.04</v>
      </c>
      <c r="I12573" t="s">
        <v>149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X12573">
        <v>0</v>
      </c>
      <c r="Y12573">
        <v>0</v>
      </c>
    </row>
    <row r="12574" spans="1:25" x14ac:dyDescent="0.3">
      <c r="A12574" s="2">
        <v>45990</v>
      </c>
      <c r="B12574" t="s">
        <v>110</v>
      </c>
      <c r="C12574">
        <v>125</v>
      </c>
      <c r="D12574">
        <v>3</v>
      </c>
      <c r="E12574">
        <v>0.65700000000000003</v>
      </c>
      <c r="F12574">
        <v>2.4</v>
      </c>
      <c r="G12574">
        <v>1.97</v>
      </c>
      <c r="H12574">
        <v>1.97</v>
      </c>
      <c r="I12574" t="s">
        <v>149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X12574">
        <v>0</v>
      </c>
      <c r="Y12574">
        <v>0</v>
      </c>
    </row>
    <row r="12575" spans="1:25" x14ac:dyDescent="0.3">
      <c r="A12575" s="2">
        <v>45990</v>
      </c>
      <c r="B12575" t="s">
        <v>34</v>
      </c>
      <c r="C12575">
        <v>246</v>
      </c>
      <c r="D12575">
        <v>1</v>
      </c>
      <c r="E12575">
        <v>0.96</v>
      </c>
      <c r="F12575">
        <v>0.40699999999999997</v>
      </c>
      <c r="G12575">
        <v>0.96</v>
      </c>
      <c r="H12575">
        <v>0.96</v>
      </c>
      <c r="I12575" t="s">
        <v>149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X12575">
        <v>0</v>
      </c>
      <c r="Y12575">
        <v>0</v>
      </c>
    </row>
    <row r="12576" spans="1:25" x14ac:dyDescent="0.3">
      <c r="A12576" s="2">
        <v>45990</v>
      </c>
      <c r="B12576" t="s">
        <v>34</v>
      </c>
      <c r="C12576">
        <v>521</v>
      </c>
      <c r="D12576">
        <v>0</v>
      </c>
      <c r="F12576">
        <v>0</v>
      </c>
      <c r="G12576">
        <v>0</v>
      </c>
      <c r="H12576">
        <v>0</v>
      </c>
      <c r="I12576" t="s">
        <v>149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</row>
    <row r="12577" spans="1:25" x14ac:dyDescent="0.3">
      <c r="A12577" s="2">
        <v>45990</v>
      </c>
      <c r="B12577" t="s">
        <v>58</v>
      </c>
      <c r="C12577">
        <v>314</v>
      </c>
      <c r="D12577">
        <v>5</v>
      </c>
      <c r="E12577">
        <v>0.432</v>
      </c>
      <c r="F12577">
        <v>1.5920000000000001</v>
      </c>
      <c r="G12577">
        <v>2.16</v>
      </c>
      <c r="H12577">
        <v>2.16</v>
      </c>
      <c r="I12577" t="s">
        <v>149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X12577">
        <v>0</v>
      </c>
      <c r="Y12577">
        <v>0</v>
      </c>
    </row>
    <row r="12578" spans="1:25" x14ac:dyDescent="0.3">
      <c r="A12578" s="2">
        <v>45990</v>
      </c>
      <c r="B12578" t="s">
        <v>28</v>
      </c>
      <c r="C12578">
        <v>111</v>
      </c>
      <c r="D12578">
        <v>1</v>
      </c>
      <c r="E12578">
        <v>0.7</v>
      </c>
      <c r="F12578">
        <v>0.90100000000000002</v>
      </c>
      <c r="G12578">
        <v>0.7</v>
      </c>
      <c r="H12578">
        <v>0.7</v>
      </c>
      <c r="I12578" t="s">
        <v>149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X12578">
        <v>0</v>
      </c>
      <c r="Y12578">
        <v>0</v>
      </c>
    </row>
    <row r="12579" spans="1:25" x14ac:dyDescent="0.3">
      <c r="A12579" s="2">
        <v>45990</v>
      </c>
      <c r="B12579" t="s">
        <v>110</v>
      </c>
      <c r="C12579">
        <v>1179</v>
      </c>
      <c r="D12579">
        <v>6</v>
      </c>
      <c r="E12579">
        <v>0.59199999999999997</v>
      </c>
      <c r="F12579">
        <v>0.50900000000000001</v>
      </c>
      <c r="G12579">
        <v>3.55</v>
      </c>
      <c r="H12579">
        <v>3.55</v>
      </c>
      <c r="I12579" t="s">
        <v>149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X12579">
        <v>0</v>
      </c>
      <c r="Y12579">
        <v>0</v>
      </c>
    </row>
    <row r="12580" spans="1:25" x14ac:dyDescent="0.3">
      <c r="A12580" s="2">
        <v>45990</v>
      </c>
      <c r="B12580" t="s">
        <v>26</v>
      </c>
      <c r="C12580">
        <v>544</v>
      </c>
      <c r="D12580">
        <v>0</v>
      </c>
      <c r="F12580">
        <v>0</v>
      </c>
      <c r="G12580">
        <v>0</v>
      </c>
      <c r="H12580">
        <v>0</v>
      </c>
      <c r="I12580" t="s">
        <v>149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</row>
    <row r="12581" spans="1:25" x14ac:dyDescent="0.3">
      <c r="A12581" s="2">
        <v>45990</v>
      </c>
      <c r="B12581" t="s">
        <v>30</v>
      </c>
      <c r="C12581">
        <v>6</v>
      </c>
      <c r="D12581">
        <v>0</v>
      </c>
      <c r="F12581">
        <v>0</v>
      </c>
      <c r="G12581">
        <v>0</v>
      </c>
      <c r="H12581">
        <v>0</v>
      </c>
      <c r="I12581" t="s">
        <v>149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</row>
    <row r="12582" spans="1:25" x14ac:dyDescent="0.3">
      <c r="A12582" s="2">
        <v>45990</v>
      </c>
      <c r="B12582" t="s">
        <v>26</v>
      </c>
      <c r="C12582">
        <v>695</v>
      </c>
      <c r="D12582">
        <v>3</v>
      </c>
      <c r="E12582">
        <v>1.08</v>
      </c>
      <c r="F12582">
        <v>0.432</v>
      </c>
      <c r="G12582">
        <v>3.24</v>
      </c>
      <c r="H12582">
        <v>3.24</v>
      </c>
      <c r="I12582" t="s">
        <v>149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X12582">
        <v>0</v>
      </c>
      <c r="Y12582">
        <v>0</v>
      </c>
    </row>
    <row r="12583" spans="1:25" x14ac:dyDescent="0.3">
      <c r="A12583" s="2">
        <v>45990</v>
      </c>
      <c r="B12583" t="s">
        <v>30</v>
      </c>
      <c r="C12583">
        <v>104</v>
      </c>
      <c r="D12583">
        <v>1</v>
      </c>
      <c r="E12583">
        <v>1.1399999999999999</v>
      </c>
      <c r="F12583">
        <v>0.96199999999999997</v>
      </c>
      <c r="G12583">
        <v>1.1399999999999999</v>
      </c>
      <c r="H12583">
        <v>1.1399999999999999</v>
      </c>
      <c r="I12583" t="s">
        <v>149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X12583">
        <v>0</v>
      </c>
      <c r="Y12583">
        <v>0</v>
      </c>
    </row>
    <row r="12584" spans="1:25" x14ac:dyDescent="0.3">
      <c r="A12584" s="2">
        <v>45990</v>
      </c>
      <c r="B12584" t="s">
        <v>26</v>
      </c>
      <c r="C12584">
        <v>760</v>
      </c>
      <c r="D12584">
        <v>3</v>
      </c>
      <c r="E12584">
        <v>1.1499999999999999</v>
      </c>
      <c r="F12584">
        <v>0.39500000000000002</v>
      </c>
      <c r="G12584">
        <v>3.45</v>
      </c>
      <c r="H12584">
        <v>3.45</v>
      </c>
      <c r="I12584" t="s">
        <v>149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X12584">
        <v>0</v>
      </c>
      <c r="Y12584">
        <v>0</v>
      </c>
    </row>
    <row r="12585" spans="1:25" x14ac:dyDescent="0.3">
      <c r="A12585" s="2">
        <v>45990</v>
      </c>
      <c r="B12585" t="s">
        <v>30</v>
      </c>
      <c r="C12585">
        <v>24</v>
      </c>
      <c r="D12585">
        <v>0</v>
      </c>
      <c r="F12585">
        <v>0</v>
      </c>
      <c r="G12585">
        <v>0</v>
      </c>
      <c r="H12585">
        <v>0</v>
      </c>
      <c r="I12585" t="s">
        <v>149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</row>
    <row r="12586" spans="1:25" x14ac:dyDescent="0.3">
      <c r="A12586" s="2">
        <v>45990</v>
      </c>
      <c r="B12586" t="s">
        <v>30</v>
      </c>
      <c r="C12586">
        <v>377</v>
      </c>
      <c r="D12586">
        <v>1</v>
      </c>
      <c r="E12586">
        <v>0.69</v>
      </c>
      <c r="F12586">
        <v>0.26500000000000001</v>
      </c>
      <c r="G12586">
        <v>0.69</v>
      </c>
      <c r="H12586">
        <v>0.69</v>
      </c>
      <c r="I12586" t="s">
        <v>149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X12586">
        <v>0</v>
      </c>
      <c r="Y12586">
        <v>0</v>
      </c>
    </row>
    <row r="12587" spans="1:25" x14ac:dyDescent="0.3">
      <c r="A12587" s="2">
        <v>45990</v>
      </c>
      <c r="B12587" t="s">
        <v>26</v>
      </c>
      <c r="C12587">
        <v>2406</v>
      </c>
      <c r="D12587">
        <v>2</v>
      </c>
      <c r="E12587">
        <v>0.75</v>
      </c>
      <c r="F12587">
        <v>8.3000000000000004E-2</v>
      </c>
      <c r="G12587">
        <v>1.5</v>
      </c>
      <c r="H12587">
        <v>1.5</v>
      </c>
      <c r="I12587" t="s">
        <v>149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X12587">
        <v>0</v>
      </c>
      <c r="Y12587">
        <v>0</v>
      </c>
    </row>
    <row r="12588" spans="1:25" x14ac:dyDescent="0.3">
      <c r="A12588" s="2">
        <v>45990</v>
      </c>
      <c r="B12588" t="s">
        <v>86</v>
      </c>
      <c r="C12588">
        <v>104</v>
      </c>
      <c r="D12588">
        <v>0</v>
      </c>
      <c r="F12588">
        <v>0</v>
      </c>
      <c r="G12588">
        <v>0</v>
      </c>
      <c r="H12588">
        <v>0</v>
      </c>
      <c r="I12588" t="s">
        <v>149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</row>
    <row r="12589" spans="1:25" x14ac:dyDescent="0.3">
      <c r="A12589" s="2">
        <v>45990</v>
      </c>
      <c r="B12589" t="s">
        <v>32</v>
      </c>
      <c r="C12589">
        <v>723</v>
      </c>
      <c r="D12589">
        <v>0</v>
      </c>
      <c r="F12589">
        <v>0</v>
      </c>
      <c r="G12589">
        <v>0</v>
      </c>
      <c r="H12589">
        <v>0</v>
      </c>
      <c r="I12589" t="s">
        <v>149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</row>
    <row r="12590" spans="1:25" x14ac:dyDescent="0.3">
      <c r="A12590" s="2">
        <v>45990</v>
      </c>
      <c r="B12590" t="s">
        <v>46</v>
      </c>
      <c r="C12590">
        <v>667</v>
      </c>
      <c r="D12590">
        <v>3</v>
      </c>
      <c r="E12590">
        <v>2.34</v>
      </c>
      <c r="F12590">
        <v>0.45</v>
      </c>
      <c r="G12590">
        <v>7.02</v>
      </c>
      <c r="H12590">
        <v>7.02</v>
      </c>
      <c r="I12590" t="s">
        <v>149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X12590">
        <v>0</v>
      </c>
      <c r="Y12590">
        <v>0</v>
      </c>
    </row>
    <row r="12591" spans="1:25" x14ac:dyDescent="0.3">
      <c r="A12591" s="2">
        <v>45990</v>
      </c>
      <c r="B12591" t="s">
        <v>38</v>
      </c>
      <c r="C12591">
        <v>626</v>
      </c>
      <c r="D12591">
        <v>7</v>
      </c>
      <c r="E12591">
        <v>1.2090000000000001</v>
      </c>
      <c r="F12591">
        <v>1.1180000000000001</v>
      </c>
      <c r="G12591">
        <v>8.4600000000000009</v>
      </c>
      <c r="H12591">
        <v>8.4600000000000009</v>
      </c>
      <c r="I12591" t="s">
        <v>149</v>
      </c>
      <c r="J12591">
        <v>0</v>
      </c>
      <c r="K12591">
        <v>1</v>
      </c>
      <c r="L12591">
        <v>1</v>
      </c>
      <c r="M12591">
        <v>1</v>
      </c>
      <c r="N12591">
        <v>0</v>
      </c>
      <c r="O12591">
        <v>1</v>
      </c>
      <c r="P12591">
        <v>1</v>
      </c>
      <c r="Q12591">
        <v>1</v>
      </c>
      <c r="R12591">
        <v>0</v>
      </c>
      <c r="S12591">
        <v>24.88</v>
      </c>
      <c r="T12591">
        <v>24.88</v>
      </c>
      <c r="U12591">
        <v>24.88</v>
      </c>
      <c r="V12591">
        <v>34.003215429999997</v>
      </c>
      <c r="W12591">
        <v>34.003215429999997</v>
      </c>
      <c r="X12591">
        <v>2.9408983449999999</v>
      </c>
      <c r="Y12591">
        <v>2.9408983449999999</v>
      </c>
    </row>
    <row r="12592" spans="1:25" x14ac:dyDescent="0.3">
      <c r="A12592" s="2">
        <v>45990</v>
      </c>
      <c r="B12592" t="s">
        <v>46</v>
      </c>
      <c r="C12592">
        <v>1010</v>
      </c>
      <c r="D12592">
        <v>2</v>
      </c>
      <c r="E12592">
        <v>1.5</v>
      </c>
      <c r="F12592">
        <v>0.19800000000000001</v>
      </c>
      <c r="G12592">
        <v>3</v>
      </c>
      <c r="H12592">
        <v>3</v>
      </c>
      <c r="I12592" t="s">
        <v>149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X12592">
        <v>0</v>
      </c>
      <c r="Y12592">
        <v>0</v>
      </c>
    </row>
    <row r="12593" spans="1:25" x14ac:dyDescent="0.3">
      <c r="A12593" s="2">
        <v>45990</v>
      </c>
      <c r="B12593" t="s">
        <v>38</v>
      </c>
      <c r="C12593">
        <v>1216</v>
      </c>
      <c r="D12593">
        <v>10</v>
      </c>
      <c r="E12593">
        <v>1.0349999999999999</v>
      </c>
      <c r="F12593">
        <v>0.82199999999999995</v>
      </c>
      <c r="G12593">
        <v>10.35</v>
      </c>
      <c r="H12593">
        <v>10.35</v>
      </c>
      <c r="I12593" t="s">
        <v>149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X12593">
        <v>0</v>
      </c>
      <c r="Y12593">
        <v>0</v>
      </c>
    </row>
    <row r="12594" spans="1:25" x14ac:dyDescent="0.3">
      <c r="A12594" s="2">
        <v>45990</v>
      </c>
      <c r="B12594" t="s">
        <v>86</v>
      </c>
      <c r="C12594">
        <v>506</v>
      </c>
      <c r="D12594">
        <v>2</v>
      </c>
      <c r="E12594">
        <v>1.5</v>
      </c>
      <c r="F12594">
        <v>0.39500000000000002</v>
      </c>
      <c r="G12594">
        <v>3</v>
      </c>
      <c r="H12594">
        <v>3</v>
      </c>
      <c r="I12594" t="s">
        <v>149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X12594">
        <v>0</v>
      </c>
      <c r="Y12594">
        <v>0</v>
      </c>
    </row>
    <row r="12595" spans="1:25" x14ac:dyDescent="0.3">
      <c r="A12595" s="2">
        <v>45990</v>
      </c>
      <c r="B12595" t="s">
        <v>32</v>
      </c>
      <c r="C12595">
        <v>605</v>
      </c>
      <c r="D12595">
        <v>0</v>
      </c>
      <c r="F12595">
        <v>0</v>
      </c>
      <c r="G12595">
        <v>0</v>
      </c>
      <c r="H12595">
        <v>0</v>
      </c>
      <c r="I12595" t="s">
        <v>149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</row>
    <row r="12596" spans="1:25" x14ac:dyDescent="0.3">
      <c r="A12596" s="2">
        <v>45990</v>
      </c>
      <c r="B12596" t="s">
        <v>38</v>
      </c>
      <c r="C12596">
        <v>904</v>
      </c>
      <c r="D12596">
        <v>9</v>
      </c>
      <c r="E12596">
        <v>0.96699999999999997</v>
      </c>
      <c r="F12596">
        <v>0.996</v>
      </c>
      <c r="G12596">
        <v>8.6999999999999993</v>
      </c>
      <c r="H12596">
        <v>8.6999999999999993</v>
      </c>
      <c r="I12596" t="s">
        <v>149</v>
      </c>
      <c r="J12596">
        <v>0</v>
      </c>
      <c r="K12596">
        <v>0</v>
      </c>
      <c r="L12596">
        <v>1</v>
      </c>
      <c r="M12596">
        <v>1</v>
      </c>
      <c r="N12596">
        <v>0</v>
      </c>
      <c r="O12596">
        <v>0</v>
      </c>
      <c r="P12596">
        <v>1</v>
      </c>
      <c r="Q12596">
        <v>1</v>
      </c>
      <c r="R12596">
        <v>0</v>
      </c>
      <c r="S12596">
        <v>0</v>
      </c>
      <c r="T12596">
        <v>19.489999999999998</v>
      </c>
      <c r="U12596">
        <v>19.489999999999998</v>
      </c>
      <c r="W12596">
        <v>44.638276040000001</v>
      </c>
      <c r="X12596">
        <v>0</v>
      </c>
      <c r="Y12596">
        <v>2.2402298850000002</v>
      </c>
    </row>
    <row r="12597" spans="1:25" x14ac:dyDescent="0.3">
      <c r="A12597" s="2">
        <v>45990</v>
      </c>
      <c r="B12597" t="s">
        <v>86</v>
      </c>
      <c r="C12597">
        <v>472</v>
      </c>
      <c r="D12597">
        <v>0</v>
      </c>
      <c r="F12597">
        <v>0</v>
      </c>
      <c r="G12597">
        <v>0</v>
      </c>
      <c r="H12597">
        <v>0</v>
      </c>
      <c r="I12597" t="s">
        <v>149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</row>
    <row r="12598" spans="1:25" x14ac:dyDescent="0.3">
      <c r="A12598" s="2">
        <v>45990</v>
      </c>
      <c r="B12598" t="s">
        <v>32</v>
      </c>
      <c r="C12598">
        <v>36</v>
      </c>
      <c r="D12598">
        <v>0</v>
      </c>
      <c r="F12598">
        <v>0</v>
      </c>
      <c r="G12598">
        <v>0</v>
      </c>
      <c r="H12598">
        <v>0</v>
      </c>
      <c r="I12598" t="s">
        <v>149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</row>
    <row r="12599" spans="1:25" x14ac:dyDescent="0.3">
      <c r="A12599" s="2">
        <v>45990</v>
      </c>
      <c r="B12599" t="s">
        <v>46</v>
      </c>
      <c r="C12599">
        <v>1012</v>
      </c>
      <c r="D12599">
        <v>4</v>
      </c>
      <c r="E12599">
        <v>2.1080000000000001</v>
      </c>
      <c r="F12599">
        <v>0.39500000000000002</v>
      </c>
      <c r="G12599">
        <v>8.43</v>
      </c>
      <c r="H12599">
        <v>8.43</v>
      </c>
      <c r="I12599" t="s">
        <v>149</v>
      </c>
      <c r="J12599">
        <v>1</v>
      </c>
      <c r="K12599">
        <v>1</v>
      </c>
      <c r="L12599">
        <v>1</v>
      </c>
      <c r="M12599">
        <v>1</v>
      </c>
      <c r="N12599">
        <v>1</v>
      </c>
      <c r="O12599">
        <v>1</v>
      </c>
      <c r="P12599">
        <v>1</v>
      </c>
      <c r="Q12599">
        <v>1</v>
      </c>
      <c r="R12599">
        <v>30.88</v>
      </c>
      <c r="S12599">
        <v>30.88</v>
      </c>
      <c r="T12599">
        <v>30.88</v>
      </c>
      <c r="U12599">
        <v>30.88</v>
      </c>
      <c r="V12599">
        <v>27.299222799999999</v>
      </c>
      <c r="W12599">
        <v>27.299222799999999</v>
      </c>
      <c r="X12599">
        <v>3.6631079479999999</v>
      </c>
      <c r="Y12599">
        <v>3.6631079479999999</v>
      </c>
    </row>
    <row r="12600" spans="1:25" x14ac:dyDescent="0.3">
      <c r="A12600" s="2">
        <v>45990</v>
      </c>
      <c r="B12600" t="s">
        <v>86</v>
      </c>
      <c r="C12600">
        <v>2011</v>
      </c>
      <c r="D12600">
        <v>3</v>
      </c>
      <c r="E12600">
        <v>1.27</v>
      </c>
      <c r="F12600">
        <v>0.14899999999999999</v>
      </c>
      <c r="G12600">
        <v>3.81</v>
      </c>
      <c r="H12600">
        <v>3.81</v>
      </c>
      <c r="I12600" t="s">
        <v>149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X12600">
        <v>0</v>
      </c>
      <c r="Y12600">
        <v>0</v>
      </c>
    </row>
    <row r="12601" spans="1:25" x14ac:dyDescent="0.3">
      <c r="A12601" s="2">
        <v>45990</v>
      </c>
      <c r="B12601" t="s">
        <v>46</v>
      </c>
      <c r="C12601">
        <v>976</v>
      </c>
      <c r="D12601">
        <v>0</v>
      </c>
      <c r="F12601">
        <v>0</v>
      </c>
      <c r="G12601">
        <v>0</v>
      </c>
      <c r="H12601">
        <v>0</v>
      </c>
      <c r="I12601" t="s">
        <v>149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</row>
    <row r="12602" spans="1:25" x14ac:dyDescent="0.3">
      <c r="A12602" s="2">
        <v>45990</v>
      </c>
      <c r="B12602" t="s">
        <v>32</v>
      </c>
      <c r="C12602">
        <v>899</v>
      </c>
      <c r="D12602">
        <v>5</v>
      </c>
      <c r="E12602">
        <v>0.84</v>
      </c>
      <c r="F12602">
        <v>0.55600000000000005</v>
      </c>
      <c r="G12602">
        <v>4.2</v>
      </c>
      <c r="H12602">
        <v>4.2</v>
      </c>
      <c r="I12602" t="s">
        <v>149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X12602">
        <v>0</v>
      </c>
      <c r="Y12602">
        <v>0</v>
      </c>
    </row>
    <row r="12603" spans="1:25" x14ac:dyDescent="0.3">
      <c r="A12603" s="2">
        <v>45990</v>
      </c>
      <c r="B12603" t="s">
        <v>38</v>
      </c>
      <c r="C12603">
        <v>1372</v>
      </c>
      <c r="D12603">
        <v>10</v>
      </c>
      <c r="E12603">
        <v>0.47299999999999998</v>
      </c>
      <c r="F12603">
        <v>0.72899999999999998</v>
      </c>
      <c r="G12603">
        <v>4.7300000000000004</v>
      </c>
      <c r="H12603">
        <v>4.7300000000000004</v>
      </c>
      <c r="I12603" t="s">
        <v>149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X12603">
        <v>0</v>
      </c>
      <c r="Y12603">
        <v>0</v>
      </c>
    </row>
    <row r="12604" spans="1:25" x14ac:dyDescent="0.3">
      <c r="A12604" s="2">
        <v>45990</v>
      </c>
      <c r="B12604" t="s">
        <v>40</v>
      </c>
      <c r="C12604">
        <v>57</v>
      </c>
      <c r="D12604">
        <v>1</v>
      </c>
      <c r="E12604">
        <v>4.75</v>
      </c>
      <c r="F12604">
        <v>1.754</v>
      </c>
      <c r="G12604">
        <v>4.75</v>
      </c>
      <c r="H12604">
        <v>4.75</v>
      </c>
      <c r="I12604" t="s">
        <v>149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X12604">
        <v>0</v>
      </c>
      <c r="Y12604">
        <v>0</v>
      </c>
    </row>
    <row r="12605" spans="1:25" x14ac:dyDescent="0.3">
      <c r="A12605" s="2">
        <v>45990</v>
      </c>
      <c r="B12605" t="s">
        <v>76</v>
      </c>
      <c r="C12605">
        <v>459</v>
      </c>
      <c r="D12605">
        <v>0</v>
      </c>
      <c r="F12605">
        <v>0</v>
      </c>
      <c r="G12605">
        <v>0</v>
      </c>
      <c r="H12605">
        <v>0</v>
      </c>
      <c r="I12605" t="s">
        <v>149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</row>
    <row r="12606" spans="1:25" x14ac:dyDescent="0.3">
      <c r="A12606" s="2">
        <v>45990</v>
      </c>
      <c r="B12606" t="s">
        <v>92</v>
      </c>
      <c r="C12606">
        <v>45</v>
      </c>
      <c r="D12606">
        <v>1</v>
      </c>
      <c r="E12606">
        <v>4.95</v>
      </c>
      <c r="F12606">
        <v>2.222</v>
      </c>
      <c r="G12606">
        <v>4.95</v>
      </c>
      <c r="H12606">
        <v>4.95</v>
      </c>
      <c r="I12606" t="s">
        <v>149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X12606">
        <v>0</v>
      </c>
      <c r="Y12606">
        <v>0</v>
      </c>
    </row>
    <row r="12607" spans="1:25" x14ac:dyDescent="0.3">
      <c r="A12607" s="2">
        <v>45990</v>
      </c>
      <c r="B12607" t="s">
        <v>68</v>
      </c>
      <c r="C12607">
        <v>220</v>
      </c>
      <c r="D12607">
        <v>0</v>
      </c>
      <c r="F12607">
        <v>0</v>
      </c>
      <c r="G12607">
        <v>0</v>
      </c>
      <c r="H12607">
        <v>0</v>
      </c>
      <c r="I12607" t="s">
        <v>149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</row>
    <row r="12608" spans="1:25" x14ac:dyDescent="0.3">
      <c r="A12608" s="2">
        <v>45990</v>
      </c>
      <c r="B12608" t="s">
        <v>70</v>
      </c>
      <c r="C12608">
        <v>321</v>
      </c>
      <c r="D12608">
        <v>0</v>
      </c>
      <c r="F12608">
        <v>0</v>
      </c>
      <c r="G12608">
        <v>0</v>
      </c>
      <c r="H12608">
        <v>0</v>
      </c>
      <c r="I12608" t="s">
        <v>149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</row>
    <row r="12609" spans="1:25" x14ac:dyDescent="0.3">
      <c r="A12609" s="2">
        <v>45990</v>
      </c>
      <c r="B12609" t="s">
        <v>78</v>
      </c>
      <c r="C12609">
        <v>58</v>
      </c>
      <c r="D12609">
        <v>0</v>
      </c>
      <c r="F12609">
        <v>0</v>
      </c>
      <c r="G12609">
        <v>0</v>
      </c>
      <c r="H12609">
        <v>0</v>
      </c>
      <c r="I12609" t="s">
        <v>149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</row>
    <row r="12610" spans="1:25" x14ac:dyDescent="0.3">
      <c r="A12610" s="2">
        <v>45990</v>
      </c>
      <c r="B12610" t="s">
        <v>74</v>
      </c>
      <c r="C12610">
        <v>31</v>
      </c>
      <c r="D12610">
        <v>0</v>
      </c>
      <c r="F12610">
        <v>0</v>
      </c>
      <c r="G12610">
        <v>0</v>
      </c>
      <c r="H12610">
        <v>0</v>
      </c>
      <c r="I12610" t="s">
        <v>149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</row>
    <row r="12611" spans="1:25" x14ac:dyDescent="0.3">
      <c r="A12611" s="2">
        <v>45990</v>
      </c>
      <c r="B12611" t="s">
        <v>64</v>
      </c>
      <c r="C12611">
        <v>234</v>
      </c>
      <c r="D12611">
        <v>0</v>
      </c>
      <c r="F12611">
        <v>0</v>
      </c>
      <c r="G12611">
        <v>0</v>
      </c>
      <c r="H12611">
        <v>0</v>
      </c>
      <c r="I12611" t="s">
        <v>149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</row>
    <row r="12612" spans="1:25" x14ac:dyDescent="0.3">
      <c r="A12612" s="2">
        <v>45990</v>
      </c>
      <c r="B12612" t="s">
        <v>86</v>
      </c>
      <c r="C12612">
        <v>35</v>
      </c>
      <c r="D12612">
        <v>0</v>
      </c>
      <c r="F12612">
        <v>0</v>
      </c>
      <c r="G12612">
        <v>0</v>
      </c>
      <c r="H12612">
        <v>0</v>
      </c>
      <c r="I12612" t="s">
        <v>149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</row>
    <row r="12613" spans="1:25" x14ac:dyDescent="0.3">
      <c r="A12613" s="2">
        <v>45990</v>
      </c>
      <c r="B12613" t="s">
        <v>86</v>
      </c>
      <c r="C12613">
        <v>23</v>
      </c>
      <c r="D12613">
        <v>0</v>
      </c>
      <c r="F12613">
        <v>0</v>
      </c>
      <c r="G12613">
        <v>0</v>
      </c>
      <c r="H12613">
        <v>0</v>
      </c>
      <c r="I12613" t="s">
        <v>149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</row>
    <row r="12614" spans="1:25" x14ac:dyDescent="0.3">
      <c r="A12614" s="2">
        <v>45990</v>
      </c>
      <c r="B12614" t="s">
        <v>66</v>
      </c>
      <c r="C12614">
        <v>48</v>
      </c>
      <c r="D12614">
        <v>0</v>
      </c>
      <c r="F12614">
        <v>0</v>
      </c>
      <c r="G12614">
        <v>0</v>
      </c>
      <c r="H12614">
        <v>0</v>
      </c>
      <c r="I12614" t="s">
        <v>149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</row>
    <row r="12615" spans="1:25" x14ac:dyDescent="0.3">
      <c r="A12615" s="2">
        <v>45990</v>
      </c>
      <c r="B12615" t="s">
        <v>98</v>
      </c>
      <c r="C12615">
        <v>249</v>
      </c>
      <c r="D12615">
        <v>0</v>
      </c>
      <c r="F12615">
        <v>0</v>
      </c>
      <c r="G12615">
        <v>0</v>
      </c>
      <c r="H12615">
        <v>0</v>
      </c>
      <c r="I12615" t="s">
        <v>149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</row>
    <row r="12616" spans="1:25" x14ac:dyDescent="0.3">
      <c r="A12616" s="2">
        <v>45990</v>
      </c>
      <c r="B12616" t="s">
        <v>58</v>
      </c>
      <c r="C12616">
        <v>780</v>
      </c>
      <c r="D12616">
        <v>1</v>
      </c>
      <c r="E12616">
        <v>3.02</v>
      </c>
      <c r="F12616">
        <v>0.128</v>
      </c>
      <c r="G12616">
        <v>3.02</v>
      </c>
      <c r="H12616">
        <v>3.02</v>
      </c>
      <c r="I12616" t="s">
        <v>149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X12616">
        <v>0</v>
      </c>
      <c r="Y12616">
        <v>0</v>
      </c>
    </row>
    <row r="12617" spans="1:25" x14ac:dyDescent="0.3">
      <c r="A12617" s="2">
        <v>45991</v>
      </c>
      <c r="B12617" t="s">
        <v>94</v>
      </c>
      <c r="C12617">
        <v>240</v>
      </c>
      <c r="D12617">
        <v>0</v>
      </c>
      <c r="F12617">
        <v>0</v>
      </c>
      <c r="G12617">
        <v>0</v>
      </c>
      <c r="H12617">
        <v>0</v>
      </c>
      <c r="I12617" t="s">
        <v>149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</row>
    <row r="12618" spans="1:25" x14ac:dyDescent="0.3">
      <c r="A12618" s="2">
        <v>45991</v>
      </c>
      <c r="B12618" t="s">
        <v>17</v>
      </c>
      <c r="C12618">
        <v>12</v>
      </c>
      <c r="D12618">
        <v>0</v>
      </c>
      <c r="F12618">
        <v>0</v>
      </c>
      <c r="G12618">
        <v>0</v>
      </c>
      <c r="H12618">
        <v>0</v>
      </c>
      <c r="I12618" t="s">
        <v>149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</row>
    <row r="12619" spans="1:25" x14ac:dyDescent="0.3">
      <c r="A12619" s="2">
        <v>45991</v>
      </c>
      <c r="B12619" t="s">
        <v>17</v>
      </c>
      <c r="C12619">
        <v>25</v>
      </c>
      <c r="D12619">
        <v>0</v>
      </c>
      <c r="F12619">
        <v>0</v>
      </c>
      <c r="G12619">
        <v>0</v>
      </c>
      <c r="H12619">
        <v>0</v>
      </c>
      <c r="I12619" t="s">
        <v>149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</row>
    <row r="12620" spans="1:25" x14ac:dyDescent="0.3">
      <c r="A12620" s="2">
        <v>45991</v>
      </c>
      <c r="B12620" t="s">
        <v>17</v>
      </c>
      <c r="C12620">
        <v>24</v>
      </c>
      <c r="D12620">
        <v>0</v>
      </c>
      <c r="F12620">
        <v>0</v>
      </c>
      <c r="G12620">
        <v>0</v>
      </c>
      <c r="H12620">
        <v>0</v>
      </c>
      <c r="I12620" t="s">
        <v>149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</row>
    <row r="12621" spans="1:25" x14ac:dyDescent="0.3">
      <c r="A12621" s="2">
        <v>45991</v>
      </c>
      <c r="B12621" t="s">
        <v>17</v>
      </c>
      <c r="C12621">
        <v>16</v>
      </c>
      <c r="D12621">
        <v>0</v>
      </c>
      <c r="F12621">
        <v>0</v>
      </c>
      <c r="G12621">
        <v>0</v>
      </c>
      <c r="H12621">
        <v>0</v>
      </c>
      <c r="I12621" t="s">
        <v>149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</row>
    <row r="12622" spans="1:25" x14ac:dyDescent="0.3">
      <c r="A12622" s="2">
        <v>45991</v>
      </c>
      <c r="B12622" t="s">
        <v>52</v>
      </c>
      <c r="C12622">
        <v>798</v>
      </c>
      <c r="D12622">
        <v>10</v>
      </c>
      <c r="E12622">
        <v>0.80300000000000005</v>
      </c>
      <c r="F12622">
        <v>1.2529999999999999</v>
      </c>
      <c r="G12622">
        <v>8.0299999999999994</v>
      </c>
      <c r="H12622">
        <v>8.0299999999999994</v>
      </c>
      <c r="I12622" t="s">
        <v>149</v>
      </c>
      <c r="J12622">
        <v>1</v>
      </c>
      <c r="K12622">
        <v>2</v>
      </c>
      <c r="L12622">
        <v>2</v>
      </c>
      <c r="M12622">
        <v>2</v>
      </c>
      <c r="N12622">
        <v>1</v>
      </c>
      <c r="O12622">
        <v>2</v>
      </c>
      <c r="P12622">
        <v>2</v>
      </c>
      <c r="Q12622">
        <v>2</v>
      </c>
      <c r="R12622">
        <v>13.88</v>
      </c>
      <c r="S12622">
        <v>26.37</v>
      </c>
      <c r="T12622">
        <v>26.37</v>
      </c>
      <c r="U12622">
        <v>26.37</v>
      </c>
      <c r="V12622">
        <v>30.45127038</v>
      </c>
      <c r="W12622">
        <v>30.45127038</v>
      </c>
      <c r="X12622">
        <v>3.2839352430000002</v>
      </c>
      <c r="Y12622">
        <v>3.2839352430000002</v>
      </c>
    </row>
    <row r="12623" spans="1:25" x14ac:dyDescent="0.3">
      <c r="A12623" s="2">
        <v>45991</v>
      </c>
      <c r="B12623" t="s">
        <v>52</v>
      </c>
      <c r="C12623">
        <v>790</v>
      </c>
      <c r="D12623">
        <v>11</v>
      </c>
      <c r="E12623">
        <v>0.504</v>
      </c>
      <c r="F12623">
        <v>1.3919999999999999</v>
      </c>
      <c r="G12623">
        <v>5.54</v>
      </c>
      <c r="H12623">
        <v>5.54</v>
      </c>
      <c r="I12623" t="s">
        <v>149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X12623">
        <v>0</v>
      </c>
      <c r="Y12623">
        <v>0</v>
      </c>
    </row>
    <row r="12624" spans="1:25" x14ac:dyDescent="0.3">
      <c r="A12624" s="2">
        <v>45991</v>
      </c>
      <c r="B12624" t="s">
        <v>52</v>
      </c>
      <c r="C12624">
        <v>674</v>
      </c>
      <c r="D12624">
        <v>11</v>
      </c>
      <c r="E12624">
        <v>0.41499999999999998</v>
      </c>
      <c r="F12624">
        <v>1.6319999999999999</v>
      </c>
      <c r="G12624">
        <v>4.5599999999999996</v>
      </c>
      <c r="H12624">
        <v>4.5599999999999996</v>
      </c>
      <c r="I12624" t="s">
        <v>149</v>
      </c>
      <c r="J12624">
        <v>3</v>
      </c>
      <c r="K12624">
        <v>3</v>
      </c>
      <c r="L12624">
        <v>3</v>
      </c>
      <c r="M12624">
        <v>3</v>
      </c>
      <c r="N12624">
        <v>4</v>
      </c>
      <c r="O12624">
        <v>4</v>
      </c>
      <c r="P12624">
        <v>4</v>
      </c>
      <c r="Q12624">
        <v>4</v>
      </c>
      <c r="R12624">
        <v>67.52</v>
      </c>
      <c r="S12624">
        <v>67.52</v>
      </c>
      <c r="T12624">
        <v>67.52</v>
      </c>
      <c r="U12624">
        <v>67.52</v>
      </c>
      <c r="V12624">
        <v>6.7535545020000001</v>
      </c>
      <c r="W12624">
        <v>6.7535545020000001</v>
      </c>
      <c r="X12624">
        <v>14.80701754</v>
      </c>
      <c r="Y12624">
        <v>14.80701754</v>
      </c>
    </row>
    <row r="12625" spans="1:25" x14ac:dyDescent="0.3">
      <c r="A12625" s="2">
        <v>45991</v>
      </c>
      <c r="B12625" t="s">
        <v>52</v>
      </c>
      <c r="C12625">
        <v>2603</v>
      </c>
      <c r="D12625">
        <v>22</v>
      </c>
      <c r="E12625">
        <v>0.315</v>
      </c>
      <c r="F12625">
        <v>0.84499999999999997</v>
      </c>
      <c r="G12625">
        <v>6.92</v>
      </c>
      <c r="H12625">
        <v>6.92</v>
      </c>
      <c r="I12625" t="s">
        <v>149</v>
      </c>
      <c r="J12625">
        <v>1</v>
      </c>
      <c r="K12625">
        <v>2</v>
      </c>
      <c r="L12625">
        <v>2</v>
      </c>
      <c r="M12625">
        <v>2</v>
      </c>
      <c r="N12625">
        <v>1</v>
      </c>
      <c r="O12625">
        <v>2</v>
      </c>
      <c r="P12625">
        <v>2</v>
      </c>
      <c r="Q12625">
        <v>2</v>
      </c>
      <c r="R12625">
        <v>13.88</v>
      </c>
      <c r="S12625">
        <v>27.76</v>
      </c>
      <c r="T12625">
        <v>27.76</v>
      </c>
      <c r="U12625">
        <v>27.76</v>
      </c>
      <c r="V12625">
        <v>24.927953890000001</v>
      </c>
      <c r="W12625">
        <v>24.927953890000001</v>
      </c>
      <c r="X12625">
        <v>4.0115606939999999</v>
      </c>
      <c r="Y12625">
        <v>4.0115606939999999</v>
      </c>
    </row>
    <row r="12626" spans="1:25" x14ac:dyDescent="0.3">
      <c r="A12626" s="2">
        <v>45991</v>
      </c>
      <c r="B12626" t="s">
        <v>112</v>
      </c>
      <c r="C12626">
        <v>110</v>
      </c>
      <c r="D12626">
        <v>1</v>
      </c>
      <c r="E12626">
        <v>1.74</v>
      </c>
      <c r="F12626">
        <v>0.90900000000000003</v>
      </c>
      <c r="G12626">
        <v>1.74</v>
      </c>
      <c r="H12626">
        <v>1.74</v>
      </c>
      <c r="I12626" t="s">
        <v>149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X12626">
        <v>0</v>
      </c>
      <c r="Y12626">
        <v>0</v>
      </c>
    </row>
    <row r="12627" spans="1:25" x14ac:dyDescent="0.3">
      <c r="A12627" s="2">
        <v>45991</v>
      </c>
      <c r="B12627" t="s">
        <v>15</v>
      </c>
      <c r="C12627">
        <v>62</v>
      </c>
      <c r="D12627">
        <v>1</v>
      </c>
      <c r="E12627">
        <v>1.35</v>
      </c>
      <c r="F12627">
        <v>1.613</v>
      </c>
      <c r="G12627">
        <v>1.35</v>
      </c>
      <c r="H12627">
        <v>1.35</v>
      </c>
      <c r="I12627" t="s">
        <v>149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X12627">
        <v>0</v>
      </c>
      <c r="Y12627">
        <v>0</v>
      </c>
    </row>
    <row r="12628" spans="1:25" x14ac:dyDescent="0.3">
      <c r="A12628" s="2">
        <v>45991</v>
      </c>
      <c r="B12628" t="s">
        <v>112</v>
      </c>
      <c r="C12628">
        <v>399</v>
      </c>
      <c r="D12628">
        <v>2</v>
      </c>
      <c r="E12628">
        <v>1.5</v>
      </c>
      <c r="F12628">
        <v>0.501</v>
      </c>
      <c r="G12628">
        <v>3</v>
      </c>
      <c r="H12628">
        <v>3</v>
      </c>
      <c r="I12628" t="s">
        <v>149</v>
      </c>
      <c r="J12628">
        <v>0</v>
      </c>
      <c r="K12628">
        <v>0</v>
      </c>
      <c r="L12628">
        <v>1</v>
      </c>
      <c r="M12628">
        <v>1</v>
      </c>
      <c r="N12628">
        <v>0</v>
      </c>
      <c r="O12628">
        <v>0</v>
      </c>
      <c r="P12628">
        <v>1</v>
      </c>
      <c r="Q12628">
        <v>1</v>
      </c>
      <c r="R12628">
        <v>0</v>
      </c>
      <c r="S12628">
        <v>0</v>
      </c>
      <c r="T12628">
        <v>31.49</v>
      </c>
      <c r="U12628">
        <v>31.49</v>
      </c>
      <c r="W12628">
        <v>9.5268339159999993</v>
      </c>
      <c r="X12628">
        <v>0</v>
      </c>
      <c r="Y12628">
        <v>10.49666667</v>
      </c>
    </row>
    <row r="12629" spans="1:25" x14ac:dyDescent="0.3">
      <c r="A12629" s="2">
        <v>45991</v>
      </c>
      <c r="B12629" t="s">
        <v>15</v>
      </c>
      <c r="C12629">
        <v>101</v>
      </c>
      <c r="D12629">
        <v>0</v>
      </c>
      <c r="F12629">
        <v>0</v>
      </c>
      <c r="G12629">
        <v>0</v>
      </c>
      <c r="H12629">
        <v>0</v>
      </c>
      <c r="I12629" t="s">
        <v>149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</row>
    <row r="12630" spans="1:25" x14ac:dyDescent="0.3">
      <c r="A12630" s="2">
        <v>45991</v>
      </c>
      <c r="B12630" t="s">
        <v>15</v>
      </c>
      <c r="C12630">
        <v>120</v>
      </c>
      <c r="D12630">
        <v>1</v>
      </c>
      <c r="E12630">
        <v>0.84</v>
      </c>
      <c r="F12630">
        <v>0.83299999999999996</v>
      </c>
      <c r="G12630">
        <v>0.84</v>
      </c>
      <c r="H12630">
        <v>0.84</v>
      </c>
      <c r="I12630" t="s">
        <v>149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X12630">
        <v>0</v>
      </c>
      <c r="Y12630">
        <v>0</v>
      </c>
    </row>
    <row r="12631" spans="1:25" x14ac:dyDescent="0.3">
      <c r="A12631" s="2">
        <v>45991</v>
      </c>
      <c r="B12631" t="s">
        <v>112</v>
      </c>
      <c r="C12631">
        <v>303</v>
      </c>
      <c r="D12631">
        <v>3</v>
      </c>
      <c r="E12631">
        <v>1.36</v>
      </c>
      <c r="F12631">
        <v>0.99</v>
      </c>
      <c r="G12631">
        <v>4.08</v>
      </c>
      <c r="H12631">
        <v>4.08</v>
      </c>
      <c r="I12631" t="s">
        <v>149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X12631">
        <v>0</v>
      </c>
      <c r="Y12631">
        <v>0</v>
      </c>
    </row>
    <row r="12632" spans="1:25" x14ac:dyDescent="0.3">
      <c r="A12632" s="2">
        <v>45991</v>
      </c>
      <c r="B12632" t="s">
        <v>15</v>
      </c>
      <c r="C12632">
        <v>101</v>
      </c>
      <c r="D12632">
        <v>0</v>
      </c>
      <c r="F12632">
        <v>0</v>
      </c>
      <c r="G12632">
        <v>0</v>
      </c>
      <c r="H12632">
        <v>0</v>
      </c>
      <c r="I12632" t="s">
        <v>149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</row>
    <row r="12633" spans="1:25" x14ac:dyDescent="0.3">
      <c r="A12633" s="2">
        <v>45991</v>
      </c>
      <c r="B12633" t="s">
        <v>112</v>
      </c>
      <c r="C12633">
        <v>1103</v>
      </c>
      <c r="D12633">
        <v>3</v>
      </c>
      <c r="E12633">
        <v>0.82699999999999996</v>
      </c>
      <c r="F12633">
        <v>0.27200000000000002</v>
      </c>
      <c r="G12633">
        <v>2.48</v>
      </c>
      <c r="H12633">
        <v>2.48</v>
      </c>
      <c r="I12633" t="s">
        <v>149</v>
      </c>
      <c r="J12633">
        <v>1</v>
      </c>
      <c r="K12633">
        <v>1</v>
      </c>
      <c r="L12633">
        <v>1</v>
      </c>
      <c r="M12633">
        <v>1</v>
      </c>
      <c r="N12633">
        <v>1</v>
      </c>
      <c r="O12633">
        <v>1</v>
      </c>
      <c r="P12633">
        <v>1</v>
      </c>
      <c r="Q12633">
        <v>1</v>
      </c>
      <c r="R12633">
        <v>31.49</v>
      </c>
      <c r="S12633">
        <v>31.49</v>
      </c>
      <c r="T12633">
        <v>31.49</v>
      </c>
      <c r="U12633">
        <v>31.49</v>
      </c>
      <c r="V12633">
        <v>7.8755160369999997</v>
      </c>
      <c r="W12633">
        <v>7.8755160369999997</v>
      </c>
      <c r="X12633">
        <v>12.697580650000001</v>
      </c>
      <c r="Y12633">
        <v>12.697580650000001</v>
      </c>
    </row>
    <row r="12634" spans="1:25" x14ac:dyDescent="0.3">
      <c r="A12634" s="2">
        <v>45991</v>
      </c>
      <c r="B12634" t="s">
        <v>100</v>
      </c>
      <c r="C12634">
        <v>18</v>
      </c>
      <c r="D12634">
        <v>0</v>
      </c>
      <c r="F12634">
        <v>0</v>
      </c>
      <c r="G12634">
        <v>0</v>
      </c>
      <c r="H12634">
        <v>0</v>
      </c>
      <c r="I12634" t="s">
        <v>149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</row>
    <row r="12635" spans="1:25" x14ac:dyDescent="0.3">
      <c r="A12635" s="2">
        <v>45991</v>
      </c>
      <c r="B12635" t="s">
        <v>54</v>
      </c>
      <c r="C12635">
        <v>317</v>
      </c>
      <c r="D12635">
        <v>3</v>
      </c>
      <c r="E12635">
        <v>0.86299999999999999</v>
      </c>
      <c r="F12635">
        <v>0.94599999999999995</v>
      </c>
      <c r="G12635">
        <v>2.59</v>
      </c>
      <c r="H12635">
        <v>2.59</v>
      </c>
      <c r="I12635" t="s">
        <v>149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X12635">
        <v>0</v>
      </c>
      <c r="Y12635">
        <v>0</v>
      </c>
    </row>
    <row r="12636" spans="1:25" x14ac:dyDescent="0.3">
      <c r="A12636" s="2">
        <v>45991</v>
      </c>
      <c r="B12636" t="s">
        <v>60</v>
      </c>
      <c r="C12636">
        <v>613</v>
      </c>
      <c r="D12636">
        <v>6</v>
      </c>
      <c r="E12636">
        <v>0.86499999999999999</v>
      </c>
      <c r="F12636">
        <v>0.97899999999999998</v>
      </c>
      <c r="G12636">
        <v>5.19</v>
      </c>
      <c r="H12636">
        <v>5.19</v>
      </c>
      <c r="I12636" t="s">
        <v>149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X12636">
        <v>0</v>
      </c>
      <c r="Y12636">
        <v>0</v>
      </c>
    </row>
    <row r="12637" spans="1:25" x14ac:dyDescent="0.3">
      <c r="A12637" s="2">
        <v>45991</v>
      </c>
      <c r="B12637" t="s">
        <v>60</v>
      </c>
      <c r="C12637">
        <v>1120</v>
      </c>
      <c r="D12637">
        <v>10</v>
      </c>
      <c r="E12637">
        <v>0.69099999999999995</v>
      </c>
      <c r="F12637">
        <v>0.89300000000000002</v>
      </c>
      <c r="G12637">
        <v>6.91</v>
      </c>
      <c r="H12637">
        <v>6.91</v>
      </c>
      <c r="I12637" t="s">
        <v>149</v>
      </c>
      <c r="J12637">
        <v>1</v>
      </c>
      <c r="K12637">
        <v>1</v>
      </c>
      <c r="L12637">
        <v>1</v>
      </c>
      <c r="M12637">
        <v>1</v>
      </c>
      <c r="N12637">
        <v>1</v>
      </c>
      <c r="O12637">
        <v>1</v>
      </c>
      <c r="P12637">
        <v>1</v>
      </c>
      <c r="Q12637">
        <v>1</v>
      </c>
      <c r="R12637">
        <v>42.49</v>
      </c>
      <c r="S12637">
        <v>42.49</v>
      </c>
      <c r="T12637">
        <v>42.49</v>
      </c>
      <c r="U12637">
        <v>42.49</v>
      </c>
      <c r="V12637">
        <v>16.26265004</v>
      </c>
      <c r="W12637">
        <v>16.26265004</v>
      </c>
      <c r="X12637">
        <v>6.1490593340000004</v>
      </c>
      <c r="Y12637">
        <v>6.1490593340000004</v>
      </c>
    </row>
    <row r="12638" spans="1:25" x14ac:dyDescent="0.3">
      <c r="A12638" s="2">
        <v>45991</v>
      </c>
      <c r="B12638" t="s">
        <v>100</v>
      </c>
      <c r="C12638">
        <v>28</v>
      </c>
      <c r="D12638">
        <v>0</v>
      </c>
      <c r="F12638">
        <v>0</v>
      </c>
      <c r="G12638">
        <v>0</v>
      </c>
      <c r="H12638">
        <v>0</v>
      </c>
      <c r="I12638" t="s">
        <v>149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</row>
    <row r="12639" spans="1:25" x14ac:dyDescent="0.3">
      <c r="A12639" s="2">
        <v>45991</v>
      </c>
      <c r="B12639" t="s">
        <v>54</v>
      </c>
      <c r="C12639">
        <v>736</v>
      </c>
      <c r="D12639">
        <v>5</v>
      </c>
      <c r="E12639">
        <v>1.198</v>
      </c>
      <c r="F12639">
        <v>0.67900000000000005</v>
      </c>
      <c r="G12639">
        <v>5.99</v>
      </c>
      <c r="H12639">
        <v>5.99</v>
      </c>
      <c r="I12639" t="s">
        <v>149</v>
      </c>
      <c r="J12639">
        <v>1</v>
      </c>
      <c r="K12639">
        <v>1</v>
      </c>
      <c r="L12639">
        <v>1</v>
      </c>
      <c r="M12639">
        <v>1</v>
      </c>
      <c r="N12639">
        <v>1</v>
      </c>
      <c r="O12639">
        <v>1</v>
      </c>
      <c r="P12639">
        <v>1</v>
      </c>
      <c r="Q12639">
        <v>1</v>
      </c>
      <c r="R12639">
        <v>22.88</v>
      </c>
      <c r="S12639">
        <v>22.88</v>
      </c>
      <c r="T12639">
        <v>22.88</v>
      </c>
      <c r="U12639">
        <v>22.88</v>
      </c>
      <c r="V12639">
        <v>26.180069929999998</v>
      </c>
      <c r="W12639">
        <v>26.180069929999998</v>
      </c>
      <c r="X12639">
        <v>3.8196994989999999</v>
      </c>
      <c r="Y12639">
        <v>3.8196994989999999</v>
      </c>
    </row>
    <row r="12640" spans="1:25" x14ac:dyDescent="0.3">
      <c r="A12640" s="2">
        <v>45991</v>
      </c>
      <c r="B12640" t="s">
        <v>100</v>
      </c>
      <c r="C12640">
        <v>16</v>
      </c>
      <c r="D12640">
        <v>0</v>
      </c>
      <c r="F12640">
        <v>0</v>
      </c>
      <c r="G12640">
        <v>0</v>
      </c>
      <c r="H12640">
        <v>0</v>
      </c>
      <c r="I12640" t="s">
        <v>149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</row>
    <row r="12641" spans="1:25" x14ac:dyDescent="0.3">
      <c r="A12641" s="2">
        <v>45991</v>
      </c>
      <c r="B12641" t="s">
        <v>54</v>
      </c>
      <c r="C12641">
        <v>254</v>
      </c>
      <c r="D12641">
        <v>4</v>
      </c>
      <c r="E12641">
        <v>0.73799999999999999</v>
      </c>
      <c r="F12641">
        <v>1.575</v>
      </c>
      <c r="G12641">
        <v>2.95</v>
      </c>
      <c r="H12641">
        <v>2.95</v>
      </c>
      <c r="I12641" t="s">
        <v>149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X12641">
        <v>0</v>
      </c>
      <c r="Y12641">
        <v>0</v>
      </c>
    </row>
    <row r="12642" spans="1:25" x14ac:dyDescent="0.3">
      <c r="A12642" s="2">
        <v>45991</v>
      </c>
      <c r="B12642" t="s">
        <v>60</v>
      </c>
      <c r="C12642">
        <v>571</v>
      </c>
      <c r="D12642">
        <v>3</v>
      </c>
      <c r="E12642">
        <v>0.62</v>
      </c>
      <c r="F12642">
        <v>0.52500000000000002</v>
      </c>
      <c r="G12642">
        <v>1.86</v>
      </c>
      <c r="H12642">
        <v>1.86</v>
      </c>
      <c r="I12642" t="s">
        <v>149</v>
      </c>
      <c r="J12642">
        <v>0</v>
      </c>
      <c r="K12642">
        <v>1</v>
      </c>
      <c r="L12642">
        <v>1</v>
      </c>
      <c r="M12642">
        <v>1</v>
      </c>
      <c r="N12642">
        <v>0</v>
      </c>
      <c r="O12642">
        <v>1</v>
      </c>
      <c r="P12642">
        <v>1</v>
      </c>
      <c r="Q12642">
        <v>1</v>
      </c>
      <c r="R12642">
        <v>0</v>
      </c>
      <c r="S12642">
        <v>21.88</v>
      </c>
      <c r="T12642">
        <v>21.88</v>
      </c>
      <c r="U12642">
        <v>21.88</v>
      </c>
      <c r="V12642">
        <v>8.5009140769999991</v>
      </c>
      <c r="W12642">
        <v>8.5009140769999991</v>
      </c>
      <c r="X12642">
        <v>11.763440859999999</v>
      </c>
      <c r="Y12642">
        <v>11.763440859999999</v>
      </c>
    </row>
    <row r="12643" spans="1:25" x14ac:dyDescent="0.3">
      <c r="A12643" s="2">
        <v>45991</v>
      </c>
      <c r="B12643" t="s">
        <v>54</v>
      </c>
      <c r="C12643">
        <v>1800</v>
      </c>
      <c r="D12643">
        <v>2</v>
      </c>
      <c r="E12643">
        <v>0.64</v>
      </c>
      <c r="F12643">
        <v>0.111</v>
      </c>
      <c r="G12643">
        <v>1.28</v>
      </c>
      <c r="H12643">
        <v>1.28</v>
      </c>
      <c r="I12643" t="s">
        <v>149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X12643">
        <v>0</v>
      </c>
      <c r="Y12643">
        <v>0</v>
      </c>
    </row>
    <row r="12644" spans="1:25" x14ac:dyDescent="0.3">
      <c r="A12644" s="2">
        <v>45991</v>
      </c>
      <c r="B12644" t="s">
        <v>100</v>
      </c>
      <c r="C12644">
        <v>34</v>
      </c>
      <c r="D12644">
        <v>0</v>
      </c>
      <c r="F12644">
        <v>0</v>
      </c>
      <c r="G12644">
        <v>0</v>
      </c>
      <c r="H12644">
        <v>0</v>
      </c>
      <c r="I12644" t="s">
        <v>149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</row>
    <row r="12645" spans="1:25" x14ac:dyDescent="0.3">
      <c r="A12645" s="2">
        <v>45991</v>
      </c>
      <c r="B12645" t="s">
        <v>60</v>
      </c>
      <c r="C12645">
        <v>2152</v>
      </c>
      <c r="D12645">
        <v>8</v>
      </c>
      <c r="E12645">
        <v>0.55100000000000005</v>
      </c>
      <c r="F12645">
        <v>0.372</v>
      </c>
      <c r="G12645">
        <v>4.41</v>
      </c>
      <c r="H12645">
        <v>4.41</v>
      </c>
      <c r="I12645" t="s">
        <v>149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X12645">
        <v>0</v>
      </c>
      <c r="Y12645">
        <v>0</v>
      </c>
    </row>
    <row r="12646" spans="1:25" x14ac:dyDescent="0.3">
      <c r="A12646" s="2">
        <v>45991</v>
      </c>
      <c r="B12646" t="s">
        <v>48</v>
      </c>
      <c r="C12646">
        <v>563</v>
      </c>
      <c r="D12646">
        <v>2</v>
      </c>
      <c r="E12646">
        <v>1.86</v>
      </c>
      <c r="F12646">
        <v>0.35499999999999998</v>
      </c>
      <c r="G12646">
        <v>3.72</v>
      </c>
      <c r="H12646">
        <v>3.72</v>
      </c>
      <c r="I12646" t="s">
        <v>149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X12646">
        <v>0</v>
      </c>
      <c r="Y12646">
        <v>0</v>
      </c>
    </row>
    <row r="12647" spans="1:25" x14ac:dyDescent="0.3">
      <c r="A12647" s="2">
        <v>45991</v>
      </c>
      <c r="B12647" t="s">
        <v>48</v>
      </c>
      <c r="C12647">
        <v>257</v>
      </c>
      <c r="D12647">
        <v>1</v>
      </c>
      <c r="E12647">
        <v>1.5</v>
      </c>
      <c r="F12647">
        <v>0.38900000000000001</v>
      </c>
      <c r="G12647">
        <v>1.5</v>
      </c>
      <c r="H12647">
        <v>1.5</v>
      </c>
      <c r="I12647" t="s">
        <v>149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X12647">
        <v>0</v>
      </c>
      <c r="Y12647">
        <v>0</v>
      </c>
    </row>
    <row r="12648" spans="1:25" x14ac:dyDescent="0.3">
      <c r="A12648" s="2">
        <v>45991</v>
      </c>
      <c r="B12648" t="s">
        <v>48</v>
      </c>
      <c r="C12648">
        <v>809</v>
      </c>
      <c r="D12648">
        <v>6</v>
      </c>
      <c r="E12648">
        <v>1.9350000000000001</v>
      </c>
      <c r="F12648">
        <v>0.74199999999999999</v>
      </c>
      <c r="G12648">
        <v>11.61</v>
      </c>
      <c r="H12648">
        <v>11.61</v>
      </c>
      <c r="I12648" t="s">
        <v>149</v>
      </c>
      <c r="J12648">
        <v>1</v>
      </c>
      <c r="K12648">
        <v>1</v>
      </c>
      <c r="L12648">
        <v>1</v>
      </c>
      <c r="M12648">
        <v>1</v>
      </c>
      <c r="N12648">
        <v>1</v>
      </c>
      <c r="O12648">
        <v>1</v>
      </c>
      <c r="P12648">
        <v>1</v>
      </c>
      <c r="Q12648">
        <v>1</v>
      </c>
      <c r="R12648">
        <v>28.49</v>
      </c>
      <c r="S12648">
        <v>28.49</v>
      </c>
      <c r="T12648">
        <v>28.49</v>
      </c>
      <c r="U12648">
        <v>28.49</v>
      </c>
      <c r="V12648">
        <v>40.751140749999998</v>
      </c>
      <c r="W12648">
        <v>40.751140749999998</v>
      </c>
      <c r="X12648">
        <v>2.4539190350000002</v>
      </c>
      <c r="Y12648">
        <v>2.4539190350000002</v>
      </c>
    </row>
    <row r="12649" spans="1:25" x14ac:dyDescent="0.3">
      <c r="A12649" s="2">
        <v>45991</v>
      </c>
      <c r="B12649" t="s">
        <v>48</v>
      </c>
      <c r="C12649">
        <v>1468</v>
      </c>
      <c r="D12649">
        <v>3</v>
      </c>
      <c r="E12649">
        <v>0.69</v>
      </c>
      <c r="F12649">
        <v>0.20399999999999999</v>
      </c>
      <c r="G12649">
        <v>2.0699999999999998</v>
      </c>
      <c r="H12649">
        <v>2.0699999999999998</v>
      </c>
      <c r="I12649" t="s">
        <v>149</v>
      </c>
      <c r="J12649">
        <v>0</v>
      </c>
      <c r="K12649">
        <v>3</v>
      </c>
      <c r="L12649">
        <v>3</v>
      </c>
      <c r="M12649">
        <v>3</v>
      </c>
      <c r="N12649">
        <v>0</v>
      </c>
      <c r="O12649">
        <v>3</v>
      </c>
      <c r="P12649">
        <v>3</v>
      </c>
      <c r="Q12649">
        <v>3</v>
      </c>
      <c r="R12649">
        <v>0</v>
      </c>
      <c r="S12649">
        <v>345.84</v>
      </c>
      <c r="T12649">
        <v>345.84</v>
      </c>
      <c r="U12649">
        <v>345.84</v>
      </c>
      <c r="V12649">
        <v>0.5985426787</v>
      </c>
      <c r="W12649">
        <v>0.5985426787</v>
      </c>
      <c r="X12649">
        <v>167.07246380000001</v>
      </c>
      <c r="Y12649">
        <v>167.07246380000001</v>
      </c>
    </row>
    <row r="12650" spans="1:25" x14ac:dyDescent="0.3">
      <c r="A12650" s="2">
        <v>45991</v>
      </c>
      <c r="B12650" t="s">
        <v>19</v>
      </c>
      <c r="C12650">
        <v>26</v>
      </c>
      <c r="D12650">
        <v>0</v>
      </c>
      <c r="F12650">
        <v>0</v>
      </c>
      <c r="G12650">
        <v>0</v>
      </c>
      <c r="H12650">
        <v>0</v>
      </c>
      <c r="I12650" t="s">
        <v>149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</row>
    <row r="12651" spans="1:25" x14ac:dyDescent="0.3">
      <c r="A12651" s="2">
        <v>45991</v>
      </c>
      <c r="B12651" t="s">
        <v>90</v>
      </c>
      <c r="C12651">
        <v>9</v>
      </c>
      <c r="D12651">
        <v>0</v>
      </c>
      <c r="F12651">
        <v>0</v>
      </c>
      <c r="G12651">
        <v>0</v>
      </c>
      <c r="H12651">
        <v>0</v>
      </c>
      <c r="I12651" t="s">
        <v>149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</row>
    <row r="12652" spans="1:25" x14ac:dyDescent="0.3">
      <c r="A12652" s="2">
        <v>45991</v>
      </c>
      <c r="B12652" t="s">
        <v>19</v>
      </c>
      <c r="C12652">
        <v>43</v>
      </c>
      <c r="D12652">
        <v>0</v>
      </c>
      <c r="F12652">
        <v>0</v>
      </c>
      <c r="G12652">
        <v>0</v>
      </c>
      <c r="H12652">
        <v>0</v>
      </c>
      <c r="I12652" t="s">
        <v>149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</row>
    <row r="12653" spans="1:25" x14ac:dyDescent="0.3">
      <c r="A12653" s="2">
        <v>45991</v>
      </c>
      <c r="B12653" t="s">
        <v>90</v>
      </c>
      <c r="C12653">
        <v>14</v>
      </c>
      <c r="D12653">
        <v>0</v>
      </c>
      <c r="F12653">
        <v>0</v>
      </c>
      <c r="G12653">
        <v>0</v>
      </c>
      <c r="H12653">
        <v>0</v>
      </c>
      <c r="I12653" t="s">
        <v>149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</row>
    <row r="12654" spans="1:25" x14ac:dyDescent="0.3">
      <c r="A12654" s="2">
        <v>45991</v>
      </c>
      <c r="B12654" t="s">
        <v>19</v>
      </c>
      <c r="C12654">
        <v>36</v>
      </c>
      <c r="D12654">
        <v>0</v>
      </c>
      <c r="F12654">
        <v>0</v>
      </c>
      <c r="G12654">
        <v>0</v>
      </c>
      <c r="H12654">
        <v>0</v>
      </c>
      <c r="I12654" t="s">
        <v>149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</row>
    <row r="12655" spans="1:25" x14ac:dyDescent="0.3">
      <c r="A12655" s="2">
        <v>45991</v>
      </c>
      <c r="B12655" t="s">
        <v>90</v>
      </c>
      <c r="C12655">
        <v>15</v>
      </c>
      <c r="D12655">
        <v>0</v>
      </c>
      <c r="F12655">
        <v>0</v>
      </c>
      <c r="G12655">
        <v>0</v>
      </c>
      <c r="H12655">
        <v>0</v>
      </c>
      <c r="I12655" t="s">
        <v>149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</row>
    <row r="12656" spans="1:25" x14ac:dyDescent="0.3">
      <c r="A12656" s="2">
        <v>45991</v>
      </c>
      <c r="B12656" t="s">
        <v>19</v>
      </c>
      <c r="C12656">
        <v>99</v>
      </c>
      <c r="D12656">
        <v>0</v>
      </c>
      <c r="F12656">
        <v>0</v>
      </c>
      <c r="G12656">
        <v>0</v>
      </c>
      <c r="H12656">
        <v>0</v>
      </c>
      <c r="I12656" t="s">
        <v>149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</row>
    <row r="12657" spans="1:25" x14ac:dyDescent="0.3">
      <c r="A12657" s="2">
        <v>45991</v>
      </c>
      <c r="B12657" t="s">
        <v>90</v>
      </c>
      <c r="C12657">
        <v>11</v>
      </c>
      <c r="D12657">
        <v>0</v>
      </c>
      <c r="F12657">
        <v>0</v>
      </c>
      <c r="G12657">
        <v>0</v>
      </c>
      <c r="H12657">
        <v>0</v>
      </c>
      <c r="I12657" t="s">
        <v>149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</row>
    <row r="12658" spans="1:25" x14ac:dyDescent="0.3">
      <c r="A12658" s="2">
        <v>45991</v>
      </c>
      <c r="B12658" t="s">
        <v>58</v>
      </c>
      <c r="C12658">
        <v>235</v>
      </c>
      <c r="D12658">
        <v>3</v>
      </c>
      <c r="E12658">
        <v>1.02</v>
      </c>
      <c r="F12658">
        <v>1.2769999999999999</v>
      </c>
      <c r="G12658">
        <v>3.06</v>
      </c>
      <c r="H12658">
        <v>3.06</v>
      </c>
      <c r="I12658" t="s">
        <v>149</v>
      </c>
      <c r="J12658">
        <v>1</v>
      </c>
      <c r="K12658">
        <v>1</v>
      </c>
      <c r="L12658">
        <v>1</v>
      </c>
      <c r="M12658">
        <v>1</v>
      </c>
      <c r="N12658">
        <v>1</v>
      </c>
      <c r="O12658">
        <v>1</v>
      </c>
      <c r="P12658">
        <v>1</v>
      </c>
      <c r="Q12658">
        <v>1</v>
      </c>
      <c r="R12658">
        <v>11.49</v>
      </c>
      <c r="S12658">
        <v>11.49</v>
      </c>
      <c r="T12658">
        <v>11.49</v>
      </c>
      <c r="U12658">
        <v>11.49</v>
      </c>
      <c r="V12658">
        <v>26.631853790000001</v>
      </c>
      <c r="W12658">
        <v>26.631853790000001</v>
      </c>
      <c r="X12658">
        <v>3.7549019609999998</v>
      </c>
      <c r="Y12658">
        <v>3.7549019609999998</v>
      </c>
    </row>
    <row r="12659" spans="1:25" x14ac:dyDescent="0.3">
      <c r="A12659" s="2">
        <v>45991</v>
      </c>
      <c r="B12659" t="s">
        <v>110</v>
      </c>
      <c r="C12659">
        <v>213</v>
      </c>
      <c r="D12659">
        <v>4</v>
      </c>
      <c r="E12659">
        <v>1.05</v>
      </c>
      <c r="F12659">
        <v>1.8779999999999999</v>
      </c>
      <c r="G12659">
        <v>4.2</v>
      </c>
      <c r="H12659">
        <v>4.2</v>
      </c>
      <c r="I12659" t="s">
        <v>149</v>
      </c>
      <c r="J12659">
        <v>1</v>
      </c>
      <c r="K12659">
        <v>1</v>
      </c>
      <c r="L12659">
        <v>1</v>
      </c>
      <c r="M12659">
        <v>1</v>
      </c>
      <c r="N12659">
        <v>1</v>
      </c>
      <c r="O12659">
        <v>1</v>
      </c>
      <c r="P12659">
        <v>1</v>
      </c>
      <c r="Q12659">
        <v>1</v>
      </c>
      <c r="R12659">
        <v>34.49</v>
      </c>
      <c r="S12659">
        <v>34.49</v>
      </c>
      <c r="T12659">
        <v>34.49</v>
      </c>
      <c r="U12659">
        <v>34.49</v>
      </c>
      <c r="V12659">
        <v>12.17744274</v>
      </c>
      <c r="W12659">
        <v>12.17744274</v>
      </c>
      <c r="X12659">
        <v>8.2119047619999996</v>
      </c>
      <c r="Y12659">
        <v>8.2119047619999996</v>
      </c>
    </row>
    <row r="12660" spans="1:25" x14ac:dyDescent="0.3">
      <c r="A12660" s="2">
        <v>45991</v>
      </c>
      <c r="B12660" t="s">
        <v>34</v>
      </c>
      <c r="C12660">
        <v>853</v>
      </c>
      <c r="D12660">
        <v>2</v>
      </c>
      <c r="E12660">
        <v>1.74</v>
      </c>
      <c r="F12660">
        <v>0.23400000000000001</v>
      </c>
      <c r="G12660">
        <v>3.48</v>
      </c>
      <c r="H12660">
        <v>3.48</v>
      </c>
      <c r="I12660" t="s">
        <v>149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X12660">
        <v>0</v>
      </c>
      <c r="Y12660">
        <v>0</v>
      </c>
    </row>
    <row r="12661" spans="1:25" x14ac:dyDescent="0.3">
      <c r="A12661" s="2">
        <v>45991</v>
      </c>
      <c r="B12661" t="s">
        <v>28</v>
      </c>
      <c r="C12661">
        <v>12</v>
      </c>
      <c r="D12661">
        <v>0</v>
      </c>
      <c r="F12661">
        <v>0</v>
      </c>
      <c r="G12661">
        <v>0</v>
      </c>
      <c r="H12661">
        <v>0</v>
      </c>
      <c r="I12661" t="s">
        <v>149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</row>
    <row r="12662" spans="1:25" x14ac:dyDescent="0.3">
      <c r="A12662" s="2">
        <v>45991</v>
      </c>
      <c r="B12662" t="s">
        <v>58</v>
      </c>
      <c r="C12662">
        <v>384</v>
      </c>
      <c r="D12662">
        <v>2</v>
      </c>
      <c r="E12662">
        <v>0.81499999999999995</v>
      </c>
      <c r="F12662">
        <v>0.52100000000000002</v>
      </c>
      <c r="G12662">
        <v>1.63</v>
      </c>
      <c r="H12662">
        <v>1.63</v>
      </c>
      <c r="I12662" t="s">
        <v>149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X12662">
        <v>0</v>
      </c>
      <c r="Y12662">
        <v>0</v>
      </c>
    </row>
    <row r="12663" spans="1:25" x14ac:dyDescent="0.3">
      <c r="A12663" s="2">
        <v>45991</v>
      </c>
      <c r="B12663" t="s">
        <v>110</v>
      </c>
      <c r="C12663">
        <v>566</v>
      </c>
      <c r="D12663">
        <v>7</v>
      </c>
      <c r="E12663">
        <v>1.0329999999999999</v>
      </c>
      <c r="F12663">
        <v>1.2370000000000001</v>
      </c>
      <c r="G12663">
        <v>7.23</v>
      </c>
      <c r="H12663">
        <v>7.23</v>
      </c>
      <c r="I12663" t="s">
        <v>149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X12663">
        <v>0</v>
      </c>
      <c r="Y12663">
        <v>0</v>
      </c>
    </row>
    <row r="12664" spans="1:25" x14ac:dyDescent="0.3">
      <c r="A12664" s="2">
        <v>45991</v>
      </c>
      <c r="B12664" t="s">
        <v>34</v>
      </c>
      <c r="C12664">
        <v>1116</v>
      </c>
      <c r="D12664">
        <v>1</v>
      </c>
      <c r="E12664">
        <v>1.02</v>
      </c>
      <c r="F12664">
        <v>0.09</v>
      </c>
      <c r="G12664">
        <v>1.02</v>
      </c>
      <c r="H12664">
        <v>1.02</v>
      </c>
      <c r="I12664" t="s">
        <v>149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X12664">
        <v>0</v>
      </c>
      <c r="Y12664">
        <v>0</v>
      </c>
    </row>
    <row r="12665" spans="1:25" x14ac:dyDescent="0.3">
      <c r="A12665" s="2">
        <v>45991</v>
      </c>
      <c r="B12665" t="s">
        <v>28</v>
      </c>
      <c r="C12665">
        <v>131</v>
      </c>
      <c r="D12665">
        <v>1</v>
      </c>
      <c r="E12665">
        <v>1.08</v>
      </c>
      <c r="F12665">
        <v>0.76300000000000001</v>
      </c>
      <c r="G12665">
        <v>1.08</v>
      </c>
      <c r="H12665">
        <v>1.08</v>
      </c>
      <c r="I12665" t="s">
        <v>149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X12665">
        <v>0</v>
      </c>
      <c r="Y12665">
        <v>0</v>
      </c>
    </row>
    <row r="12666" spans="1:25" x14ac:dyDescent="0.3">
      <c r="A12666" s="2">
        <v>45991</v>
      </c>
      <c r="B12666" t="s">
        <v>28</v>
      </c>
      <c r="C12666">
        <v>42</v>
      </c>
      <c r="D12666">
        <v>1</v>
      </c>
      <c r="E12666">
        <v>0.81</v>
      </c>
      <c r="F12666">
        <v>2.3809999999999998</v>
      </c>
      <c r="G12666">
        <v>0.81</v>
      </c>
      <c r="H12666">
        <v>0.81</v>
      </c>
      <c r="I12666" t="s">
        <v>149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X12666">
        <v>0</v>
      </c>
      <c r="Y12666">
        <v>0</v>
      </c>
    </row>
    <row r="12667" spans="1:25" x14ac:dyDescent="0.3">
      <c r="A12667" s="2">
        <v>45991</v>
      </c>
      <c r="B12667" t="s">
        <v>44</v>
      </c>
      <c r="C12667">
        <v>2195</v>
      </c>
      <c r="D12667">
        <v>14</v>
      </c>
      <c r="E12667">
        <v>1.603</v>
      </c>
      <c r="F12667">
        <v>0.63800000000000001</v>
      </c>
      <c r="G12667">
        <v>22.44</v>
      </c>
      <c r="H12667">
        <v>22.44</v>
      </c>
      <c r="I12667" t="s">
        <v>149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X12667">
        <v>0</v>
      </c>
      <c r="Y12667">
        <v>0</v>
      </c>
    </row>
    <row r="12668" spans="1:25" x14ac:dyDescent="0.3">
      <c r="A12668" s="2">
        <v>45991</v>
      </c>
      <c r="B12668" t="s">
        <v>42</v>
      </c>
      <c r="C12668">
        <v>6015</v>
      </c>
      <c r="D12668">
        <v>55</v>
      </c>
      <c r="E12668">
        <v>2.74</v>
      </c>
      <c r="F12668">
        <v>0.91400000000000003</v>
      </c>
      <c r="G12668">
        <v>150.72</v>
      </c>
      <c r="H12668">
        <v>150.72</v>
      </c>
      <c r="I12668" t="s">
        <v>149</v>
      </c>
      <c r="J12668">
        <v>7</v>
      </c>
      <c r="K12668">
        <v>7</v>
      </c>
      <c r="L12668">
        <v>7</v>
      </c>
      <c r="M12668">
        <v>7</v>
      </c>
      <c r="N12668">
        <v>7</v>
      </c>
      <c r="O12668">
        <v>7</v>
      </c>
      <c r="P12668">
        <v>7</v>
      </c>
      <c r="Q12668">
        <v>7</v>
      </c>
      <c r="R12668">
        <v>184.37</v>
      </c>
      <c r="S12668">
        <v>184.37</v>
      </c>
      <c r="T12668">
        <v>184.37</v>
      </c>
      <c r="U12668">
        <v>184.37</v>
      </c>
      <c r="V12668">
        <v>81.748657589999993</v>
      </c>
      <c r="W12668">
        <v>81.748657589999993</v>
      </c>
      <c r="X12668">
        <v>1.223261677</v>
      </c>
      <c r="Y12668">
        <v>1.223261677</v>
      </c>
    </row>
    <row r="12669" spans="1:25" x14ac:dyDescent="0.3">
      <c r="A12669" s="2">
        <v>45991</v>
      </c>
      <c r="B12669" t="s">
        <v>40</v>
      </c>
      <c r="C12669">
        <v>1339</v>
      </c>
      <c r="D12669">
        <v>9</v>
      </c>
      <c r="E12669">
        <v>2.5409999999999999</v>
      </c>
      <c r="F12669">
        <v>0.67200000000000004</v>
      </c>
      <c r="G12669">
        <v>22.87</v>
      </c>
      <c r="H12669">
        <v>22.87</v>
      </c>
      <c r="I12669" t="s">
        <v>149</v>
      </c>
      <c r="J12669">
        <v>2</v>
      </c>
      <c r="K12669">
        <v>2</v>
      </c>
      <c r="L12669">
        <v>2</v>
      </c>
      <c r="M12669">
        <v>2</v>
      </c>
      <c r="N12669">
        <v>2</v>
      </c>
      <c r="O12669">
        <v>2</v>
      </c>
      <c r="P12669">
        <v>2</v>
      </c>
      <c r="Q12669">
        <v>2</v>
      </c>
      <c r="R12669">
        <v>59.76</v>
      </c>
      <c r="S12669">
        <v>59.76</v>
      </c>
      <c r="T12669">
        <v>59.76</v>
      </c>
      <c r="U12669">
        <v>59.76</v>
      </c>
      <c r="V12669">
        <v>38.269745649999997</v>
      </c>
      <c r="W12669">
        <v>38.269745649999997</v>
      </c>
      <c r="X12669">
        <v>2.6130301710000001</v>
      </c>
      <c r="Y12669">
        <v>2.6130301710000001</v>
      </c>
    </row>
    <row r="12670" spans="1:25" x14ac:dyDescent="0.3">
      <c r="A12670" s="2">
        <v>45991</v>
      </c>
      <c r="B12670" t="s">
        <v>46</v>
      </c>
      <c r="C12670">
        <v>3969</v>
      </c>
      <c r="D12670">
        <v>22</v>
      </c>
      <c r="E12670">
        <v>3.92</v>
      </c>
      <c r="F12670">
        <v>0.55400000000000005</v>
      </c>
      <c r="G12670">
        <v>86.24</v>
      </c>
      <c r="H12670">
        <v>86.24</v>
      </c>
      <c r="I12670" t="s">
        <v>149</v>
      </c>
      <c r="J12670">
        <v>2</v>
      </c>
      <c r="K12670">
        <v>2</v>
      </c>
      <c r="L12670">
        <v>2</v>
      </c>
      <c r="M12670">
        <v>2</v>
      </c>
      <c r="N12670">
        <v>4</v>
      </c>
      <c r="O12670">
        <v>4</v>
      </c>
      <c r="P12670">
        <v>4</v>
      </c>
      <c r="Q12670">
        <v>4</v>
      </c>
      <c r="R12670">
        <v>123.52</v>
      </c>
      <c r="S12670">
        <v>123.52</v>
      </c>
      <c r="T12670">
        <v>123.52</v>
      </c>
      <c r="U12670">
        <v>123.52</v>
      </c>
      <c r="V12670">
        <v>69.818652850000007</v>
      </c>
      <c r="W12670">
        <v>69.818652850000007</v>
      </c>
      <c r="X12670">
        <v>1.4322820039999999</v>
      </c>
      <c r="Y12670">
        <v>1.4322820039999999</v>
      </c>
    </row>
    <row r="12671" spans="1:25" x14ac:dyDescent="0.3">
      <c r="A12671" s="2">
        <v>45991</v>
      </c>
      <c r="B12671" t="s">
        <v>62</v>
      </c>
      <c r="C12671">
        <v>1220</v>
      </c>
      <c r="D12671">
        <v>2</v>
      </c>
      <c r="E12671">
        <v>2.6349999999999998</v>
      </c>
      <c r="F12671">
        <v>0.16400000000000001</v>
      </c>
      <c r="G12671">
        <v>5.27</v>
      </c>
      <c r="H12671">
        <v>5.27</v>
      </c>
      <c r="I12671" t="s">
        <v>149</v>
      </c>
      <c r="J12671">
        <v>1</v>
      </c>
      <c r="K12671">
        <v>1</v>
      </c>
      <c r="L12671">
        <v>1</v>
      </c>
      <c r="M12671">
        <v>1</v>
      </c>
      <c r="N12671">
        <v>3</v>
      </c>
      <c r="O12671">
        <v>3</v>
      </c>
      <c r="P12671">
        <v>3</v>
      </c>
      <c r="Q12671">
        <v>3</v>
      </c>
      <c r="R12671">
        <v>76.47</v>
      </c>
      <c r="S12671">
        <v>76.47</v>
      </c>
      <c r="T12671">
        <v>76.47</v>
      </c>
      <c r="U12671">
        <v>76.47</v>
      </c>
      <c r="V12671">
        <v>6.8915914740000002</v>
      </c>
      <c r="W12671">
        <v>6.8915914740000002</v>
      </c>
      <c r="X12671">
        <v>14.51043643</v>
      </c>
      <c r="Y12671">
        <v>14.51043643</v>
      </c>
    </row>
    <row r="12672" spans="1:25" x14ac:dyDescent="0.3">
      <c r="A12672" s="2">
        <v>45991</v>
      </c>
      <c r="B12672" t="s">
        <v>38</v>
      </c>
      <c r="C12672">
        <v>1299</v>
      </c>
      <c r="D12672">
        <v>9</v>
      </c>
      <c r="E12672">
        <v>1.6990000000000001</v>
      </c>
      <c r="F12672">
        <v>0.69299999999999995</v>
      </c>
      <c r="G12672">
        <v>15.29</v>
      </c>
      <c r="H12672">
        <v>15.29</v>
      </c>
      <c r="I12672" t="s">
        <v>149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X12672">
        <v>0</v>
      </c>
      <c r="Y12672">
        <v>0</v>
      </c>
    </row>
    <row r="12673" spans="1:25" x14ac:dyDescent="0.3">
      <c r="A12673" s="2">
        <v>45991</v>
      </c>
      <c r="B12673" t="s">
        <v>84</v>
      </c>
      <c r="C12673">
        <v>1830</v>
      </c>
      <c r="D12673">
        <v>23</v>
      </c>
      <c r="E12673">
        <v>2.605</v>
      </c>
      <c r="F12673">
        <v>1.2569999999999999</v>
      </c>
      <c r="G12673">
        <v>59.91</v>
      </c>
      <c r="H12673">
        <v>59.91</v>
      </c>
      <c r="I12673" t="s">
        <v>149</v>
      </c>
      <c r="J12673">
        <v>6</v>
      </c>
      <c r="K12673">
        <v>6</v>
      </c>
      <c r="L12673">
        <v>6</v>
      </c>
      <c r="M12673">
        <v>6</v>
      </c>
      <c r="N12673">
        <v>6</v>
      </c>
      <c r="O12673">
        <v>6</v>
      </c>
      <c r="P12673">
        <v>6</v>
      </c>
      <c r="Q12673">
        <v>6</v>
      </c>
      <c r="R12673">
        <v>214.94</v>
      </c>
      <c r="S12673">
        <v>214.94</v>
      </c>
      <c r="T12673">
        <v>214.94</v>
      </c>
      <c r="U12673">
        <v>214.94</v>
      </c>
      <c r="V12673">
        <v>27.872894760000001</v>
      </c>
      <c r="W12673">
        <v>27.872894760000001</v>
      </c>
      <c r="X12673">
        <v>3.587714906</v>
      </c>
      <c r="Y12673">
        <v>3.587714906</v>
      </c>
    </row>
    <row r="12674" spans="1:25" x14ac:dyDescent="0.3">
      <c r="A12674" s="2">
        <v>45991</v>
      </c>
      <c r="B12674" t="s">
        <v>56</v>
      </c>
      <c r="C12674">
        <v>1234</v>
      </c>
      <c r="D12674">
        <v>8</v>
      </c>
      <c r="E12674">
        <v>1.839</v>
      </c>
      <c r="F12674">
        <v>0.64800000000000002</v>
      </c>
      <c r="G12674">
        <v>14.71</v>
      </c>
      <c r="H12674">
        <v>14.71</v>
      </c>
      <c r="I12674" t="s">
        <v>149</v>
      </c>
      <c r="J12674">
        <v>1</v>
      </c>
      <c r="K12674">
        <v>1</v>
      </c>
      <c r="L12674">
        <v>1</v>
      </c>
      <c r="M12674">
        <v>1</v>
      </c>
      <c r="N12674">
        <v>1</v>
      </c>
      <c r="O12674">
        <v>1</v>
      </c>
      <c r="P12674">
        <v>1</v>
      </c>
      <c r="Q12674">
        <v>1</v>
      </c>
      <c r="R12674">
        <v>23.88</v>
      </c>
      <c r="S12674">
        <v>23.88</v>
      </c>
      <c r="T12674">
        <v>23.88</v>
      </c>
      <c r="U12674">
        <v>23.88</v>
      </c>
      <c r="V12674">
        <v>61.599664990000001</v>
      </c>
      <c r="W12674">
        <v>61.599664990000001</v>
      </c>
      <c r="X12674">
        <v>1.623385452</v>
      </c>
      <c r="Y12674">
        <v>1.623385452</v>
      </c>
    </row>
    <row r="12675" spans="1:25" x14ac:dyDescent="0.3">
      <c r="A12675" s="2">
        <v>45991</v>
      </c>
      <c r="B12675" t="s">
        <v>50</v>
      </c>
      <c r="C12675">
        <v>1866</v>
      </c>
      <c r="D12675">
        <v>13</v>
      </c>
      <c r="E12675">
        <v>2.585</v>
      </c>
      <c r="F12675">
        <v>0.69699999999999995</v>
      </c>
      <c r="G12675">
        <v>33.61</v>
      </c>
      <c r="H12675">
        <v>33.61</v>
      </c>
      <c r="I12675" t="s">
        <v>149</v>
      </c>
      <c r="J12675">
        <v>3</v>
      </c>
      <c r="K12675">
        <v>4</v>
      </c>
      <c r="L12675">
        <v>4</v>
      </c>
      <c r="M12675">
        <v>4</v>
      </c>
      <c r="N12675">
        <v>3</v>
      </c>
      <c r="O12675">
        <v>4</v>
      </c>
      <c r="P12675">
        <v>4</v>
      </c>
      <c r="Q12675">
        <v>4</v>
      </c>
      <c r="R12675">
        <v>127.47</v>
      </c>
      <c r="S12675">
        <v>169.96</v>
      </c>
      <c r="T12675">
        <v>169.96</v>
      </c>
      <c r="U12675">
        <v>169.96</v>
      </c>
      <c r="V12675">
        <v>19.775241229999999</v>
      </c>
      <c r="W12675">
        <v>19.775241229999999</v>
      </c>
      <c r="X12675">
        <v>5.0568283249999997</v>
      </c>
      <c r="Y12675">
        <v>5.0568283249999997</v>
      </c>
    </row>
    <row r="12676" spans="1:25" x14ac:dyDescent="0.3">
      <c r="A12676" s="2">
        <v>45991</v>
      </c>
      <c r="B12676" t="s">
        <v>60</v>
      </c>
      <c r="C12676">
        <v>941</v>
      </c>
      <c r="D12676">
        <v>6</v>
      </c>
      <c r="E12676">
        <v>1.4179999999999999</v>
      </c>
      <c r="F12676">
        <v>0.63800000000000001</v>
      </c>
      <c r="G12676">
        <v>8.51</v>
      </c>
      <c r="H12676">
        <v>8.51</v>
      </c>
      <c r="I12676" t="s">
        <v>149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X12676">
        <v>0</v>
      </c>
      <c r="Y12676">
        <v>0</v>
      </c>
    </row>
    <row r="12677" spans="1:25" x14ac:dyDescent="0.3">
      <c r="A12677" s="2">
        <v>45991</v>
      </c>
      <c r="B12677" t="s">
        <v>86</v>
      </c>
      <c r="C12677">
        <v>672</v>
      </c>
      <c r="D12677">
        <v>4</v>
      </c>
      <c r="E12677">
        <v>3.3780000000000001</v>
      </c>
      <c r="F12677">
        <v>0.59499999999999997</v>
      </c>
      <c r="G12677">
        <v>13.51</v>
      </c>
      <c r="H12677">
        <v>13.51</v>
      </c>
      <c r="I12677" t="s">
        <v>149</v>
      </c>
      <c r="J12677">
        <v>1</v>
      </c>
      <c r="K12677">
        <v>1</v>
      </c>
      <c r="L12677">
        <v>1</v>
      </c>
      <c r="M12677">
        <v>1</v>
      </c>
      <c r="N12677">
        <v>1</v>
      </c>
      <c r="O12677">
        <v>1</v>
      </c>
      <c r="P12677">
        <v>1</v>
      </c>
      <c r="Q12677">
        <v>1</v>
      </c>
      <c r="R12677">
        <v>29.49</v>
      </c>
      <c r="S12677">
        <v>29.49</v>
      </c>
      <c r="T12677">
        <v>29.49</v>
      </c>
      <c r="U12677">
        <v>29.49</v>
      </c>
      <c r="V12677">
        <v>45.812139709999997</v>
      </c>
      <c r="W12677">
        <v>45.812139709999997</v>
      </c>
      <c r="X12677">
        <v>2.1828275349999999</v>
      </c>
      <c r="Y12677">
        <v>2.1828275349999999</v>
      </c>
    </row>
    <row r="12678" spans="1:25" x14ac:dyDescent="0.3">
      <c r="A12678" s="2">
        <v>45991</v>
      </c>
      <c r="B12678" t="s">
        <v>36</v>
      </c>
      <c r="C12678">
        <v>822</v>
      </c>
      <c r="D12678">
        <v>6</v>
      </c>
      <c r="E12678">
        <v>3.68</v>
      </c>
      <c r="F12678">
        <v>0.73</v>
      </c>
      <c r="G12678">
        <v>22.08</v>
      </c>
      <c r="H12678">
        <v>22.08</v>
      </c>
      <c r="I12678" t="s">
        <v>149</v>
      </c>
      <c r="J12678">
        <v>1</v>
      </c>
      <c r="K12678">
        <v>1</v>
      </c>
      <c r="L12678">
        <v>1</v>
      </c>
      <c r="M12678">
        <v>1</v>
      </c>
      <c r="N12678">
        <v>1</v>
      </c>
      <c r="O12678">
        <v>1</v>
      </c>
      <c r="P12678">
        <v>1</v>
      </c>
      <c r="Q12678">
        <v>1</v>
      </c>
      <c r="R12678">
        <v>24.98</v>
      </c>
      <c r="S12678">
        <v>24.98</v>
      </c>
      <c r="T12678">
        <v>24.98</v>
      </c>
      <c r="U12678">
        <v>24.98</v>
      </c>
      <c r="V12678">
        <v>88.390712570000005</v>
      </c>
      <c r="W12678">
        <v>88.390712570000005</v>
      </c>
      <c r="X12678">
        <v>1.13134058</v>
      </c>
      <c r="Y12678">
        <v>1.13134058</v>
      </c>
    </row>
    <row r="12679" spans="1:25" x14ac:dyDescent="0.3">
      <c r="A12679" s="2">
        <v>45991</v>
      </c>
      <c r="B12679" t="s">
        <v>62</v>
      </c>
      <c r="C12679">
        <v>4455</v>
      </c>
      <c r="D12679">
        <v>27</v>
      </c>
      <c r="E12679">
        <v>4.1769999999999996</v>
      </c>
      <c r="F12679">
        <v>0.60599999999999998</v>
      </c>
      <c r="G12679">
        <v>112.79</v>
      </c>
      <c r="H12679">
        <v>112.79</v>
      </c>
      <c r="I12679" t="s">
        <v>149</v>
      </c>
      <c r="J12679">
        <v>7</v>
      </c>
      <c r="K12679">
        <v>10</v>
      </c>
      <c r="L12679">
        <v>10</v>
      </c>
      <c r="M12679">
        <v>10</v>
      </c>
      <c r="N12679">
        <v>8</v>
      </c>
      <c r="O12679">
        <v>11</v>
      </c>
      <c r="P12679">
        <v>11</v>
      </c>
      <c r="Q12679">
        <v>11</v>
      </c>
      <c r="R12679">
        <v>356.74</v>
      </c>
      <c r="S12679">
        <v>543.70000000000005</v>
      </c>
      <c r="T12679">
        <v>543.70000000000005</v>
      </c>
      <c r="U12679">
        <v>543.70000000000005</v>
      </c>
      <c r="V12679">
        <v>20.74489608</v>
      </c>
      <c r="W12679">
        <v>20.74489608</v>
      </c>
      <c r="X12679">
        <v>4.8204628070000002</v>
      </c>
      <c r="Y12679">
        <v>4.8204628070000002</v>
      </c>
    </row>
    <row r="12680" spans="1:25" x14ac:dyDescent="0.3">
      <c r="A12680" s="2">
        <v>45991</v>
      </c>
      <c r="B12680" t="s">
        <v>64</v>
      </c>
      <c r="C12680">
        <v>2209</v>
      </c>
      <c r="D12680">
        <v>3</v>
      </c>
      <c r="E12680">
        <v>5.39</v>
      </c>
      <c r="F12680">
        <v>0.13600000000000001</v>
      </c>
      <c r="G12680">
        <v>16.170000000000002</v>
      </c>
      <c r="H12680">
        <v>16.170000000000002</v>
      </c>
      <c r="I12680" t="s">
        <v>149</v>
      </c>
      <c r="J12680">
        <v>1</v>
      </c>
      <c r="K12680">
        <v>1</v>
      </c>
      <c r="L12680">
        <v>1</v>
      </c>
      <c r="M12680">
        <v>1</v>
      </c>
      <c r="N12680">
        <v>1</v>
      </c>
      <c r="O12680">
        <v>1</v>
      </c>
      <c r="P12680">
        <v>1</v>
      </c>
      <c r="Q12680">
        <v>1</v>
      </c>
      <c r="R12680">
        <v>32.880000000000003</v>
      </c>
      <c r="S12680">
        <v>32.880000000000003</v>
      </c>
      <c r="T12680">
        <v>32.880000000000003</v>
      </c>
      <c r="U12680">
        <v>32.880000000000003</v>
      </c>
      <c r="V12680">
        <v>49.178832120000003</v>
      </c>
      <c r="W12680">
        <v>49.178832120000003</v>
      </c>
      <c r="X12680">
        <v>2.033395176</v>
      </c>
      <c r="Y12680">
        <v>2.033395176</v>
      </c>
    </row>
    <row r="12681" spans="1:25" x14ac:dyDescent="0.3">
      <c r="A12681" s="2">
        <v>45991</v>
      </c>
      <c r="B12681" t="s">
        <v>66</v>
      </c>
      <c r="C12681">
        <v>931</v>
      </c>
      <c r="D12681">
        <v>5</v>
      </c>
      <c r="E12681">
        <v>7.8040000000000003</v>
      </c>
      <c r="F12681">
        <v>0.53700000000000003</v>
      </c>
      <c r="G12681">
        <v>39.020000000000003</v>
      </c>
      <c r="H12681">
        <v>39.020000000000003</v>
      </c>
      <c r="I12681" t="s">
        <v>149</v>
      </c>
      <c r="J12681">
        <v>4</v>
      </c>
      <c r="K12681">
        <v>4</v>
      </c>
      <c r="L12681">
        <v>4</v>
      </c>
      <c r="M12681">
        <v>4</v>
      </c>
      <c r="N12681">
        <v>5</v>
      </c>
      <c r="O12681">
        <v>5</v>
      </c>
      <c r="P12681">
        <v>5</v>
      </c>
      <c r="Q12681">
        <v>5</v>
      </c>
      <c r="R12681">
        <v>162.91999999999999</v>
      </c>
      <c r="S12681">
        <v>162.91999999999999</v>
      </c>
      <c r="T12681">
        <v>162.91999999999999</v>
      </c>
      <c r="U12681">
        <v>162.91999999999999</v>
      </c>
      <c r="V12681">
        <v>23.950405109999998</v>
      </c>
      <c r="W12681">
        <v>23.950405109999998</v>
      </c>
      <c r="X12681">
        <v>4.1752947210000002</v>
      </c>
      <c r="Y12681">
        <v>4.1752947210000002</v>
      </c>
    </row>
    <row r="12682" spans="1:25" x14ac:dyDescent="0.3">
      <c r="A12682" s="2">
        <v>45991</v>
      </c>
      <c r="B12682" t="s">
        <v>68</v>
      </c>
      <c r="C12682">
        <v>2562</v>
      </c>
      <c r="D12682">
        <v>14</v>
      </c>
      <c r="E12682">
        <v>5.5860000000000003</v>
      </c>
      <c r="F12682">
        <v>0.54600000000000004</v>
      </c>
      <c r="G12682">
        <v>78.209999999999994</v>
      </c>
      <c r="H12682">
        <v>78.209999999999994</v>
      </c>
      <c r="I12682" t="s">
        <v>149</v>
      </c>
      <c r="J12682">
        <v>8</v>
      </c>
      <c r="K12682">
        <v>8</v>
      </c>
      <c r="L12682">
        <v>8</v>
      </c>
      <c r="M12682">
        <v>8</v>
      </c>
      <c r="N12682">
        <v>11</v>
      </c>
      <c r="O12682">
        <v>11</v>
      </c>
      <c r="P12682">
        <v>11</v>
      </c>
      <c r="Q12682">
        <v>11</v>
      </c>
      <c r="R12682">
        <v>285.95</v>
      </c>
      <c r="S12682">
        <v>285.95</v>
      </c>
      <c r="T12682">
        <v>285.95</v>
      </c>
      <c r="U12682">
        <v>285.95</v>
      </c>
      <c r="V12682">
        <v>27.35093548</v>
      </c>
      <c r="W12682">
        <v>27.35093548</v>
      </c>
      <c r="X12682">
        <v>3.6561820740000002</v>
      </c>
      <c r="Y12682">
        <v>3.6561820740000002</v>
      </c>
    </row>
    <row r="12683" spans="1:25" x14ac:dyDescent="0.3">
      <c r="A12683" s="2">
        <v>45991</v>
      </c>
      <c r="B12683" t="s">
        <v>70</v>
      </c>
      <c r="C12683">
        <v>3898</v>
      </c>
      <c r="D12683">
        <v>18</v>
      </c>
      <c r="E12683">
        <v>3.9569999999999999</v>
      </c>
      <c r="F12683">
        <v>0.46200000000000002</v>
      </c>
      <c r="G12683">
        <v>71.22</v>
      </c>
      <c r="H12683">
        <v>71.22</v>
      </c>
      <c r="I12683" t="s">
        <v>149</v>
      </c>
      <c r="J12683">
        <v>3</v>
      </c>
      <c r="K12683">
        <v>4</v>
      </c>
      <c r="L12683">
        <v>4</v>
      </c>
      <c r="M12683">
        <v>4</v>
      </c>
      <c r="N12683">
        <v>3</v>
      </c>
      <c r="O12683">
        <v>4</v>
      </c>
      <c r="P12683">
        <v>4</v>
      </c>
      <c r="Q12683">
        <v>4</v>
      </c>
      <c r="R12683">
        <v>74.45</v>
      </c>
      <c r="S12683">
        <v>98.43</v>
      </c>
      <c r="T12683">
        <v>98.43</v>
      </c>
      <c r="U12683">
        <v>98.43</v>
      </c>
      <c r="V12683">
        <v>72.355989030000003</v>
      </c>
      <c r="W12683">
        <v>72.355989030000003</v>
      </c>
      <c r="X12683">
        <v>1.3820556020000001</v>
      </c>
      <c r="Y12683">
        <v>1.3820556020000001</v>
      </c>
    </row>
    <row r="12684" spans="1:25" x14ac:dyDescent="0.3">
      <c r="A12684" s="2">
        <v>45991</v>
      </c>
      <c r="B12684" t="s">
        <v>32</v>
      </c>
      <c r="C12684">
        <v>772</v>
      </c>
      <c r="D12684">
        <v>1</v>
      </c>
      <c r="E12684">
        <v>3.35</v>
      </c>
      <c r="F12684">
        <v>0.13</v>
      </c>
      <c r="G12684">
        <v>3.35</v>
      </c>
      <c r="H12684">
        <v>3.35</v>
      </c>
      <c r="I12684" t="s">
        <v>149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X12684">
        <v>0</v>
      </c>
      <c r="Y12684">
        <v>0</v>
      </c>
    </row>
    <row r="12685" spans="1:25" x14ac:dyDescent="0.3">
      <c r="A12685" s="2">
        <v>45991</v>
      </c>
      <c r="B12685" t="s">
        <v>72</v>
      </c>
      <c r="C12685">
        <v>1704</v>
      </c>
      <c r="D12685">
        <v>7</v>
      </c>
      <c r="E12685">
        <v>4.13</v>
      </c>
      <c r="F12685">
        <v>0.41099999999999998</v>
      </c>
      <c r="G12685">
        <v>28.91</v>
      </c>
      <c r="H12685">
        <v>28.91</v>
      </c>
      <c r="I12685" t="s">
        <v>149</v>
      </c>
      <c r="J12685">
        <v>1</v>
      </c>
      <c r="K12685">
        <v>1</v>
      </c>
      <c r="L12685">
        <v>1</v>
      </c>
      <c r="M12685">
        <v>1</v>
      </c>
      <c r="N12685">
        <v>1</v>
      </c>
      <c r="O12685">
        <v>1</v>
      </c>
      <c r="P12685">
        <v>1</v>
      </c>
      <c r="Q12685">
        <v>1</v>
      </c>
      <c r="R12685">
        <v>36.979999999999997</v>
      </c>
      <c r="S12685">
        <v>36.979999999999997</v>
      </c>
      <c r="T12685">
        <v>36.979999999999997</v>
      </c>
      <c r="U12685">
        <v>36.979999999999997</v>
      </c>
      <c r="V12685">
        <v>78.177393190000004</v>
      </c>
      <c r="W12685">
        <v>78.177393190000004</v>
      </c>
      <c r="X12685">
        <v>1.2791421650000001</v>
      </c>
      <c r="Y12685">
        <v>1.2791421650000001</v>
      </c>
    </row>
    <row r="12686" spans="1:25" x14ac:dyDescent="0.3">
      <c r="A12686" s="2">
        <v>45991</v>
      </c>
      <c r="B12686" t="s">
        <v>74</v>
      </c>
      <c r="C12686">
        <v>1585</v>
      </c>
      <c r="D12686">
        <v>4</v>
      </c>
      <c r="E12686">
        <v>2.3879999999999999</v>
      </c>
      <c r="F12686">
        <v>0.252</v>
      </c>
      <c r="G12686">
        <v>9.5500000000000007</v>
      </c>
      <c r="H12686">
        <v>9.5500000000000007</v>
      </c>
      <c r="I12686" t="s">
        <v>149</v>
      </c>
      <c r="J12686">
        <v>0</v>
      </c>
      <c r="K12686">
        <v>1</v>
      </c>
      <c r="L12686">
        <v>1</v>
      </c>
      <c r="M12686">
        <v>1</v>
      </c>
      <c r="N12686">
        <v>0</v>
      </c>
      <c r="O12686">
        <v>1</v>
      </c>
      <c r="P12686">
        <v>1</v>
      </c>
      <c r="Q12686">
        <v>1</v>
      </c>
      <c r="R12686">
        <v>0</v>
      </c>
      <c r="S12686">
        <v>29.49</v>
      </c>
      <c r="T12686">
        <v>29.49</v>
      </c>
      <c r="U12686">
        <v>29.49</v>
      </c>
      <c r="V12686">
        <v>32.383858940000003</v>
      </c>
      <c r="W12686">
        <v>32.383858940000003</v>
      </c>
      <c r="X12686">
        <v>3.0879581150000002</v>
      </c>
      <c r="Y12686">
        <v>3.0879581150000002</v>
      </c>
    </row>
    <row r="12687" spans="1:25" x14ac:dyDescent="0.3">
      <c r="A12687" s="2">
        <v>45991</v>
      </c>
      <c r="B12687" t="s">
        <v>76</v>
      </c>
      <c r="C12687">
        <v>1204</v>
      </c>
      <c r="D12687">
        <v>1</v>
      </c>
      <c r="E12687">
        <v>6.16</v>
      </c>
      <c r="F12687">
        <v>8.3000000000000004E-2</v>
      </c>
      <c r="G12687">
        <v>6.16</v>
      </c>
      <c r="H12687">
        <v>6.16</v>
      </c>
      <c r="I12687" t="s">
        <v>149</v>
      </c>
      <c r="J12687">
        <v>2</v>
      </c>
      <c r="K12687">
        <v>2</v>
      </c>
      <c r="L12687">
        <v>2</v>
      </c>
      <c r="M12687">
        <v>2</v>
      </c>
      <c r="N12687">
        <v>4</v>
      </c>
      <c r="O12687">
        <v>4</v>
      </c>
      <c r="P12687">
        <v>4</v>
      </c>
      <c r="Q12687">
        <v>4</v>
      </c>
      <c r="R12687">
        <v>128.74</v>
      </c>
      <c r="S12687">
        <v>128.74</v>
      </c>
      <c r="T12687">
        <v>128.74</v>
      </c>
      <c r="U12687">
        <v>128.74</v>
      </c>
      <c r="V12687">
        <v>4.7848376569999997</v>
      </c>
      <c r="W12687">
        <v>4.7848376569999997</v>
      </c>
      <c r="X12687">
        <v>20.899350649999999</v>
      </c>
      <c r="Y12687">
        <v>20.899350649999999</v>
      </c>
    </row>
    <row r="12688" spans="1:25" x14ac:dyDescent="0.3">
      <c r="A12688" s="2">
        <v>45991</v>
      </c>
      <c r="B12688" t="s">
        <v>78</v>
      </c>
      <c r="C12688">
        <v>985</v>
      </c>
      <c r="D12688">
        <v>5</v>
      </c>
      <c r="E12688">
        <v>4.3520000000000003</v>
      </c>
      <c r="F12688">
        <v>0.50800000000000001</v>
      </c>
      <c r="G12688">
        <v>21.76</v>
      </c>
      <c r="H12688">
        <v>21.76</v>
      </c>
      <c r="I12688" t="s">
        <v>149</v>
      </c>
      <c r="J12688">
        <v>2</v>
      </c>
      <c r="K12688">
        <v>2</v>
      </c>
      <c r="L12688">
        <v>2</v>
      </c>
      <c r="M12688">
        <v>2</v>
      </c>
      <c r="N12688">
        <v>2</v>
      </c>
      <c r="O12688">
        <v>2</v>
      </c>
      <c r="P12688">
        <v>2</v>
      </c>
      <c r="Q12688">
        <v>2</v>
      </c>
      <c r="R12688">
        <v>53.76</v>
      </c>
      <c r="S12688">
        <v>53.76</v>
      </c>
      <c r="T12688">
        <v>53.76</v>
      </c>
      <c r="U12688">
        <v>53.76</v>
      </c>
      <c r="V12688">
        <v>40.47619048</v>
      </c>
      <c r="W12688">
        <v>40.47619048</v>
      </c>
      <c r="X12688">
        <v>2.4705882350000001</v>
      </c>
      <c r="Y12688">
        <v>2.4705882350000001</v>
      </c>
    </row>
    <row r="12689" spans="1:25" x14ac:dyDescent="0.3">
      <c r="A12689" s="2">
        <v>45991</v>
      </c>
      <c r="B12689" t="s">
        <v>17</v>
      </c>
      <c r="C12689">
        <v>1207</v>
      </c>
      <c r="D12689">
        <v>1</v>
      </c>
      <c r="E12689">
        <v>4.0999999999999996</v>
      </c>
      <c r="F12689">
        <v>8.3000000000000004E-2</v>
      </c>
      <c r="G12689">
        <v>4.0999999999999996</v>
      </c>
      <c r="H12689">
        <v>4.0999999999999996</v>
      </c>
      <c r="I12689" t="s">
        <v>149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X12689">
        <v>0</v>
      </c>
      <c r="Y12689">
        <v>0</v>
      </c>
    </row>
    <row r="12690" spans="1:25" x14ac:dyDescent="0.3">
      <c r="A12690" s="2">
        <v>45991</v>
      </c>
      <c r="B12690" t="s">
        <v>90</v>
      </c>
      <c r="C12690">
        <v>2063</v>
      </c>
      <c r="D12690">
        <v>5</v>
      </c>
      <c r="E12690">
        <v>5.75</v>
      </c>
      <c r="F12690">
        <v>0.24199999999999999</v>
      </c>
      <c r="G12690">
        <v>28.75</v>
      </c>
      <c r="H12690">
        <v>28.75</v>
      </c>
      <c r="I12690" t="s">
        <v>149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X12690">
        <v>0</v>
      </c>
      <c r="Y12690">
        <v>0</v>
      </c>
    </row>
    <row r="12691" spans="1:25" x14ac:dyDescent="0.3">
      <c r="A12691" s="2">
        <v>45991</v>
      </c>
      <c r="B12691" t="s">
        <v>88</v>
      </c>
      <c r="C12691">
        <v>2833</v>
      </c>
      <c r="D12691">
        <v>17</v>
      </c>
      <c r="E12691">
        <v>1.639</v>
      </c>
      <c r="F12691">
        <v>0.6</v>
      </c>
      <c r="G12691">
        <v>27.87</v>
      </c>
      <c r="H12691">
        <v>27.87</v>
      </c>
      <c r="I12691" t="s">
        <v>149</v>
      </c>
      <c r="J12691">
        <v>2</v>
      </c>
      <c r="K12691">
        <v>2</v>
      </c>
      <c r="L12691">
        <v>2</v>
      </c>
      <c r="M12691">
        <v>2</v>
      </c>
      <c r="N12691">
        <v>2</v>
      </c>
      <c r="O12691">
        <v>2</v>
      </c>
      <c r="P12691">
        <v>2</v>
      </c>
      <c r="Q12691">
        <v>2</v>
      </c>
      <c r="R12691">
        <v>39.76</v>
      </c>
      <c r="S12691">
        <v>39.76</v>
      </c>
      <c r="T12691">
        <v>39.76</v>
      </c>
      <c r="U12691">
        <v>39.76</v>
      </c>
      <c r="V12691">
        <v>70.095573439999995</v>
      </c>
      <c r="W12691">
        <v>70.095573439999995</v>
      </c>
      <c r="X12691">
        <v>1.42662361</v>
      </c>
      <c r="Y12691">
        <v>1.42662361</v>
      </c>
    </row>
    <row r="12692" spans="1:25" x14ac:dyDescent="0.3">
      <c r="A12692" s="2">
        <v>45991</v>
      </c>
      <c r="B12692" t="s">
        <v>80</v>
      </c>
      <c r="C12692">
        <v>631</v>
      </c>
      <c r="D12692">
        <v>2</v>
      </c>
      <c r="E12692">
        <v>5.12</v>
      </c>
      <c r="F12692">
        <v>0.317</v>
      </c>
      <c r="G12692">
        <v>10.24</v>
      </c>
      <c r="H12692">
        <v>10.24</v>
      </c>
      <c r="I12692" t="s">
        <v>149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X12692">
        <v>0</v>
      </c>
      <c r="Y12692">
        <v>0</v>
      </c>
    </row>
    <row r="12693" spans="1:25" x14ac:dyDescent="0.3">
      <c r="A12693" s="2">
        <v>45991</v>
      </c>
      <c r="B12693" t="s">
        <v>19</v>
      </c>
      <c r="C12693">
        <v>1002</v>
      </c>
      <c r="D12693">
        <v>5</v>
      </c>
      <c r="E12693">
        <v>6.26</v>
      </c>
      <c r="F12693">
        <v>0.499</v>
      </c>
      <c r="G12693">
        <v>31.3</v>
      </c>
      <c r="H12693">
        <v>31.3</v>
      </c>
      <c r="I12693" t="s">
        <v>149</v>
      </c>
      <c r="J12693">
        <v>4</v>
      </c>
      <c r="K12693">
        <v>5</v>
      </c>
      <c r="L12693">
        <v>5</v>
      </c>
      <c r="M12693">
        <v>5</v>
      </c>
      <c r="N12693">
        <v>4</v>
      </c>
      <c r="O12693">
        <v>5</v>
      </c>
      <c r="P12693">
        <v>5</v>
      </c>
      <c r="Q12693">
        <v>5</v>
      </c>
      <c r="R12693">
        <v>110.15</v>
      </c>
      <c r="S12693">
        <v>141.05000000000001</v>
      </c>
      <c r="T12693">
        <v>141.05000000000001</v>
      </c>
      <c r="U12693">
        <v>141.05000000000001</v>
      </c>
      <c r="V12693">
        <v>22.190712510000001</v>
      </c>
      <c r="W12693">
        <v>22.190712510000001</v>
      </c>
      <c r="X12693">
        <v>4.5063897759999998</v>
      </c>
      <c r="Y12693">
        <v>4.5063897759999998</v>
      </c>
    </row>
    <row r="12694" spans="1:25" x14ac:dyDescent="0.3">
      <c r="A12694" s="2">
        <v>45991</v>
      </c>
      <c r="B12694" t="s">
        <v>82</v>
      </c>
      <c r="C12694">
        <v>404</v>
      </c>
      <c r="D12694">
        <v>3</v>
      </c>
      <c r="E12694">
        <v>3.2</v>
      </c>
      <c r="F12694">
        <v>0.74299999999999999</v>
      </c>
      <c r="G12694">
        <v>9.6</v>
      </c>
      <c r="H12694">
        <v>9.6</v>
      </c>
      <c r="I12694" t="s">
        <v>149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X12694">
        <v>0</v>
      </c>
      <c r="Y12694">
        <v>0</v>
      </c>
    </row>
    <row r="12695" spans="1:25" x14ac:dyDescent="0.3">
      <c r="A12695" s="2">
        <v>45991</v>
      </c>
      <c r="B12695" t="s">
        <v>94</v>
      </c>
      <c r="C12695">
        <v>1175</v>
      </c>
      <c r="D12695">
        <v>4</v>
      </c>
      <c r="E12695">
        <v>5.96</v>
      </c>
      <c r="F12695">
        <v>0.34</v>
      </c>
      <c r="G12695">
        <v>23.84</v>
      </c>
      <c r="H12695">
        <v>23.84</v>
      </c>
      <c r="I12695" t="s">
        <v>149</v>
      </c>
      <c r="J12695">
        <v>1</v>
      </c>
      <c r="K12695">
        <v>2</v>
      </c>
      <c r="L12695">
        <v>2</v>
      </c>
      <c r="M12695">
        <v>2</v>
      </c>
      <c r="N12695">
        <v>2</v>
      </c>
      <c r="O12695">
        <v>3</v>
      </c>
      <c r="P12695">
        <v>3</v>
      </c>
      <c r="Q12695">
        <v>3</v>
      </c>
      <c r="R12695">
        <v>156.97999999999999</v>
      </c>
      <c r="S12695">
        <v>235.47</v>
      </c>
      <c r="T12695">
        <v>235.47</v>
      </c>
      <c r="U12695">
        <v>235.47</v>
      </c>
      <c r="V12695">
        <v>10.12443199</v>
      </c>
      <c r="W12695">
        <v>10.12443199</v>
      </c>
      <c r="X12695">
        <v>9.8770973150000003</v>
      </c>
      <c r="Y12695">
        <v>9.8770973150000003</v>
      </c>
    </row>
    <row r="12696" spans="1:25" x14ac:dyDescent="0.3">
      <c r="A12696" s="2">
        <v>45991</v>
      </c>
      <c r="B12696" t="s">
        <v>96</v>
      </c>
      <c r="C12696">
        <v>1382</v>
      </c>
      <c r="D12696">
        <v>6</v>
      </c>
      <c r="E12696">
        <v>6.8419999999999996</v>
      </c>
      <c r="F12696">
        <v>0.434</v>
      </c>
      <c r="G12696">
        <v>41.05</v>
      </c>
      <c r="H12696">
        <v>41.05</v>
      </c>
      <c r="I12696" t="s">
        <v>149</v>
      </c>
      <c r="J12696">
        <v>3</v>
      </c>
      <c r="K12696">
        <v>3</v>
      </c>
      <c r="L12696">
        <v>3</v>
      </c>
      <c r="M12696">
        <v>3</v>
      </c>
      <c r="N12696">
        <v>3</v>
      </c>
      <c r="O12696">
        <v>3</v>
      </c>
      <c r="P12696">
        <v>3</v>
      </c>
      <c r="Q12696">
        <v>3</v>
      </c>
      <c r="R12696">
        <v>219.47</v>
      </c>
      <c r="S12696">
        <v>219.47</v>
      </c>
      <c r="T12696">
        <v>219.47</v>
      </c>
      <c r="U12696">
        <v>219.47</v>
      </c>
      <c r="V12696">
        <v>18.704150909999999</v>
      </c>
      <c r="W12696">
        <v>18.704150909999999</v>
      </c>
      <c r="X12696">
        <v>5.3464068210000004</v>
      </c>
      <c r="Y12696">
        <v>5.3464068210000004</v>
      </c>
    </row>
    <row r="12697" spans="1:25" x14ac:dyDescent="0.3">
      <c r="A12697" s="2">
        <v>45991</v>
      </c>
      <c r="B12697" t="s">
        <v>11</v>
      </c>
      <c r="C12697">
        <v>1027</v>
      </c>
      <c r="D12697">
        <v>4</v>
      </c>
      <c r="E12697">
        <v>2.5350000000000001</v>
      </c>
      <c r="F12697">
        <v>0.38900000000000001</v>
      </c>
      <c r="G12697">
        <v>10.14</v>
      </c>
      <c r="H12697">
        <v>10.14</v>
      </c>
      <c r="I12697" t="s">
        <v>149</v>
      </c>
      <c r="J12697">
        <v>3</v>
      </c>
      <c r="K12697">
        <v>3</v>
      </c>
      <c r="L12697">
        <v>3</v>
      </c>
      <c r="M12697">
        <v>3</v>
      </c>
      <c r="N12697">
        <v>6</v>
      </c>
      <c r="O12697">
        <v>6</v>
      </c>
      <c r="P12697">
        <v>6</v>
      </c>
      <c r="Q12697">
        <v>6</v>
      </c>
      <c r="R12697">
        <v>596.5</v>
      </c>
      <c r="S12697">
        <v>596.5</v>
      </c>
      <c r="T12697">
        <v>596.5</v>
      </c>
      <c r="U12697">
        <v>596.5</v>
      </c>
      <c r="V12697">
        <v>1.6999161780000001</v>
      </c>
      <c r="W12697">
        <v>1.6999161780000001</v>
      </c>
      <c r="X12697">
        <v>58.82642998</v>
      </c>
      <c r="Y12697">
        <v>58.82642998</v>
      </c>
    </row>
    <row r="12698" spans="1:25" x14ac:dyDescent="0.3">
      <c r="A12698" s="2">
        <v>45991</v>
      </c>
      <c r="B12698" t="s">
        <v>92</v>
      </c>
      <c r="C12698">
        <v>318</v>
      </c>
      <c r="D12698">
        <v>3</v>
      </c>
      <c r="E12698">
        <v>5.673</v>
      </c>
      <c r="F12698">
        <v>0.94299999999999995</v>
      </c>
      <c r="G12698">
        <v>17.02</v>
      </c>
      <c r="H12698">
        <v>17.02</v>
      </c>
      <c r="I12698" t="s">
        <v>149</v>
      </c>
      <c r="J12698">
        <v>2</v>
      </c>
      <c r="K12698">
        <v>3</v>
      </c>
      <c r="L12698">
        <v>3</v>
      </c>
      <c r="M12698">
        <v>3</v>
      </c>
      <c r="N12698">
        <v>4</v>
      </c>
      <c r="O12698">
        <v>5</v>
      </c>
      <c r="P12698">
        <v>5</v>
      </c>
      <c r="Q12698">
        <v>5</v>
      </c>
      <c r="R12698">
        <v>111.96</v>
      </c>
      <c r="S12698">
        <v>138.44999999999999</v>
      </c>
      <c r="T12698">
        <v>138.44999999999999</v>
      </c>
      <c r="U12698">
        <v>138.44999999999999</v>
      </c>
      <c r="V12698">
        <v>12.293246659999999</v>
      </c>
      <c r="W12698">
        <v>12.293246659999999</v>
      </c>
      <c r="X12698">
        <v>8.1345475910000005</v>
      </c>
      <c r="Y12698">
        <v>8.1345475910000005</v>
      </c>
    </row>
    <row r="12699" spans="1:25" x14ac:dyDescent="0.3">
      <c r="A12699" s="2">
        <v>45991</v>
      </c>
      <c r="B12699" t="s">
        <v>46</v>
      </c>
      <c r="C12699">
        <v>468</v>
      </c>
      <c r="D12699">
        <v>1</v>
      </c>
      <c r="E12699">
        <v>5.53</v>
      </c>
      <c r="F12699">
        <v>0.214</v>
      </c>
      <c r="G12699">
        <v>5.53</v>
      </c>
      <c r="H12699">
        <v>5.53</v>
      </c>
      <c r="I12699" t="s">
        <v>149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X12699">
        <v>0</v>
      </c>
      <c r="Y12699">
        <v>0</v>
      </c>
    </row>
    <row r="12700" spans="1:25" x14ac:dyDescent="0.3">
      <c r="A12700" s="2">
        <v>45991</v>
      </c>
      <c r="B12700" t="s">
        <v>74</v>
      </c>
      <c r="C12700">
        <v>267</v>
      </c>
      <c r="D12700">
        <v>0</v>
      </c>
      <c r="F12700">
        <v>0</v>
      </c>
      <c r="G12700">
        <v>0</v>
      </c>
      <c r="H12700">
        <v>0</v>
      </c>
      <c r="I12700" t="s">
        <v>149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</row>
    <row r="12701" spans="1:25" x14ac:dyDescent="0.3">
      <c r="A12701" s="2">
        <v>45991</v>
      </c>
      <c r="B12701" t="s">
        <v>32</v>
      </c>
      <c r="C12701">
        <v>139</v>
      </c>
      <c r="D12701">
        <v>1</v>
      </c>
      <c r="E12701">
        <v>1.5</v>
      </c>
      <c r="F12701">
        <v>0.71899999999999997</v>
      </c>
      <c r="G12701">
        <v>1.5</v>
      </c>
      <c r="H12701">
        <v>1.5</v>
      </c>
      <c r="I12701" t="s">
        <v>149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X12701">
        <v>0</v>
      </c>
      <c r="Y12701">
        <v>0</v>
      </c>
    </row>
    <row r="12702" spans="1:25" x14ac:dyDescent="0.3">
      <c r="A12702" s="2">
        <v>45991</v>
      </c>
      <c r="B12702" t="s">
        <v>64</v>
      </c>
      <c r="C12702">
        <v>293</v>
      </c>
      <c r="D12702">
        <v>0</v>
      </c>
      <c r="F12702">
        <v>0</v>
      </c>
      <c r="G12702">
        <v>0</v>
      </c>
      <c r="H12702">
        <v>0</v>
      </c>
      <c r="I12702" t="s">
        <v>149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</row>
    <row r="12703" spans="1:25" x14ac:dyDescent="0.3">
      <c r="A12703" s="2">
        <v>45991</v>
      </c>
      <c r="B12703" t="s">
        <v>72</v>
      </c>
      <c r="C12703">
        <v>268</v>
      </c>
      <c r="D12703">
        <v>1</v>
      </c>
      <c r="E12703">
        <v>2.78</v>
      </c>
      <c r="F12703">
        <v>0.373</v>
      </c>
      <c r="G12703">
        <v>2.78</v>
      </c>
      <c r="H12703">
        <v>2.78</v>
      </c>
      <c r="I12703" t="s">
        <v>149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X12703">
        <v>0</v>
      </c>
      <c r="Y12703">
        <v>0</v>
      </c>
    </row>
    <row r="12704" spans="1:25" x14ac:dyDescent="0.3">
      <c r="A12704" s="2">
        <v>45991</v>
      </c>
      <c r="B12704" t="s">
        <v>106</v>
      </c>
      <c r="C12704">
        <v>141</v>
      </c>
      <c r="D12704">
        <v>0</v>
      </c>
      <c r="F12704">
        <v>0</v>
      </c>
      <c r="G12704">
        <v>0</v>
      </c>
      <c r="H12704">
        <v>0</v>
      </c>
      <c r="I12704" t="s">
        <v>149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</row>
    <row r="12705" spans="1:25" x14ac:dyDescent="0.3">
      <c r="A12705" s="2">
        <v>45991</v>
      </c>
      <c r="B12705" t="s">
        <v>54</v>
      </c>
      <c r="C12705">
        <v>151</v>
      </c>
      <c r="D12705">
        <v>0</v>
      </c>
      <c r="F12705">
        <v>0</v>
      </c>
      <c r="G12705">
        <v>0</v>
      </c>
      <c r="H12705">
        <v>0</v>
      </c>
      <c r="I12705" t="s">
        <v>149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</row>
    <row r="12706" spans="1:25" x14ac:dyDescent="0.3">
      <c r="A12706" s="2">
        <v>45991</v>
      </c>
      <c r="B12706" t="s">
        <v>82</v>
      </c>
      <c r="C12706">
        <v>100</v>
      </c>
      <c r="D12706">
        <v>0</v>
      </c>
      <c r="F12706">
        <v>0</v>
      </c>
      <c r="G12706">
        <v>0</v>
      </c>
      <c r="H12706">
        <v>0</v>
      </c>
      <c r="I12706" t="s">
        <v>149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</row>
    <row r="12707" spans="1:25" x14ac:dyDescent="0.3">
      <c r="A12707" s="2">
        <v>45991</v>
      </c>
      <c r="B12707" t="s">
        <v>44</v>
      </c>
      <c r="C12707">
        <v>62</v>
      </c>
      <c r="D12707">
        <v>1</v>
      </c>
      <c r="E12707">
        <v>2.73</v>
      </c>
      <c r="F12707">
        <v>1.613</v>
      </c>
      <c r="G12707">
        <v>2.73</v>
      </c>
      <c r="H12707">
        <v>2.73</v>
      </c>
      <c r="I12707" t="s">
        <v>149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X12707">
        <v>0</v>
      </c>
      <c r="Y12707">
        <v>0</v>
      </c>
    </row>
    <row r="12708" spans="1:25" x14ac:dyDescent="0.3">
      <c r="A12708" s="2">
        <v>45991</v>
      </c>
      <c r="B12708" t="s">
        <v>40</v>
      </c>
      <c r="C12708">
        <v>157</v>
      </c>
      <c r="D12708">
        <v>0</v>
      </c>
      <c r="F12708">
        <v>0</v>
      </c>
      <c r="G12708">
        <v>0</v>
      </c>
      <c r="H12708">
        <v>0</v>
      </c>
      <c r="I12708" t="s">
        <v>149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</row>
    <row r="12709" spans="1:25" x14ac:dyDescent="0.3">
      <c r="A12709" s="2">
        <v>45991</v>
      </c>
      <c r="B12709" t="s">
        <v>56</v>
      </c>
      <c r="C12709">
        <v>175</v>
      </c>
      <c r="D12709">
        <v>0</v>
      </c>
      <c r="F12709">
        <v>0</v>
      </c>
      <c r="G12709">
        <v>0</v>
      </c>
      <c r="H12709">
        <v>0</v>
      </c>
      <c r="I12709" t="s">
        <v>149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</row>
    <row r="12710" spans="1:25" x14ac:dyDescent="0.3">
      <c r="A12710" s="2">
        <v>45991</v>
      </c>
      <c r="B12710" t="s">
        <v>76</v>
      </c>
      <c r="C12710">
        <v>422</v>
      </c>
      <c r="D12710">
        <v>0</v>
      </c>
      <c r="F12710">
        <v>0</v>
      </c>
      <c r="G12710">
        <v>0</v>
      </c>
      <c r="H12710">
        <v>0</v>
      </c>
      <c r="I12710" t="s">
        <v>149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</row>
    <row r="12711" spans="1:25" x14ac:dyDescent="0.3">
      <c r="A12711" s="2">
        <v>45991</v>
      </c>
      <c r="B12711" t="s">
        <v>48</v>
      </c>
      <c r="C12711">
        <v>523</v>
      </c>
      <c r="D12711">
        <v>2</v>
      </c>
      <c r="E12711">
        <v>3.93</v>
      </c>
      <c r="F12711">
        <v>0.38200000000000001</v>
      </c>
      <c r="G12711">
        <v>7.86</v>
      </c>
      <c r="H12711">
        <v>7.86</v>
      </c>
      <c r="I12711" t="s">
        <v>149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X12711">
        <v>0</v>
      </c>
      <c r="Y12711">
        <v>0</v>
      </c>
    </row>
    <row r="12712" spans="1:25" x14ac:dyDescent="0.3">
      <c r="A12712" s="2">
        <v>45991</v>
      </c>
      <c r="B12712" t="s">
        <v>15</v>
      </c>
      <c r="C12712">
        <v>1846</v>
      </c>
      <c r="D12712">
        <v>5</v>
      </c>
      <c r="E12712">
        <v>4.0220000000000002</v>
      </c>
      <c r="F12712">
        <v>0.27100000000000002</v>
      </c>
      <c r="G12712">
        <v>20.11</v>
      </c>
      <c r="H12712">
        <v>20.11</v>
      </c>
      <c r="I12712" t="s">
        <v>149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X12712">
        <v>0</v>
      </c>
      <c r="Y12712">
        <v>0</v>
      </c>
    </row>
    <row r="12713" spans="1:25" x14ac:dyDescent="0.3">
      <c r="A12713" s="2">
        <v>45991</v>
      </c>
      <c r="B12713" t="s">
        <v>24</v>
      </c>
      <c r="C12713">
        <v>1693</v>
      </c>
      <c r="D12713">
        <v>6</v>
      </c>
      <c r="E12713">
        <v>3.1349999999999998</v>
      </c>
      <c r="F12713">
        <v>0.35399999999999998</v>
      </c>
      <c r="G12713">
        <v>18.809999999999999</v>
      </c>
      <c r="H12713">
        <v>18.809999999999999</v>
      </c>
      <c r="I12713" t="s">
        <v>149</v>
      </c>
      <c r="J12713">
        <v>2</v>
      </c>
      <c r="K12713">
        <v>2</v>
      </c>
      <c r="L12713">
        <v>2</v>
      </c>
      <c r="M12713">
        <v>2</v>
      </c>
      <c r="N12713">
        <v>2</v>
      </c>
      <c r="O12713">
        <v>2</v>
      </c>
      <c r="P12713">
        <v>2</v>
      </c>
      <c r="Q12713">
        <v>2</v>
      </c>
      <c r="R12713">
        <v>50.47</v>
      </c>
      <c r="S12713">
        <v>50.47</v>
      </c>
      <c r="T12713">
        <v>50.47</v>
      </c>
      <c r="U12713">
        <v>50.47</v>
      </c>
      <c r="V12713">
        <v>37.269665150000002</v>
      </c>
      <c r="W12713">
        <v>37.269665150000002</v>
      </c>
      <c r="X12713">
        <v>2.6831472619999999</v>
      </c>
      <c r="Y12713">
        <v>2.6831472619999999</v>
      </c>
    </row>
    <row r="12714" spans="1:25" x14ac:dyDescent="0.3">
      <c r="A12714" s="2">
        <v>45991</v>
      </c>
      <c r="B12714" t="s">
        <v>108</v>
      </c>
      <c r="C12714">
        <v>256</v>
      </c>
      <c r="D12714">
        <v>1</v>
      </c>
      <c r="E12714">
        <v>7.57</v>
      </c>
      <c r="F12714">
        <v>0.39100000000000001</v>
      </c>
      <c r="G12714">
        <v>7.57</v>
      </c>
      <c r="H12714">
        <v>7.57</v>
      </c>
      <c r="I12714" t="s">
        <v>149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X12714">
        <v>0</v>
      </c>
      <c r="Y12714">
        <v>0</v>
      </c>
    </row>
    <row r="12715" spans="1:25" x14ac:dyDescent="0.3">
      <c r="A12715" s="2">
        <v>45991</v>
      </c>
      <c r="B12715" t="s">
        <v>62</v>
      </c>
      <c r="C12715">
        <v>135</v>
      </c>
      <c r="D12715">
        <v>4</v>
      </c>
      <c r="E12715">
        <v>2.78</v>
      </c>
      <c r="F12715">
        <v>2.9630000000000001</v>
      </c>
      <c r="G12715">
        <v>11.12</v>
      </c>
      <c r="H12715">
        <v>11.12</v>
      </c>
      <c r="I12715" t="s">
        <v>149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X12715">
        <v>0</v>
      </c>
      <c r="Y12715">
        <v>0</v>
      </c>
    </row>
    <row r="12716" spans="1:25" x14ac:dyDescent="0.3">
      <c r="A12716" s="2">
        <v>45991</v>
      </c>
      <c r="B12716" t="s">
        <v>80</v>
      </c>
      <c r="C12716">
        <v>95</v>
      </c>
      <c r="D12716">
        <v>0</v>
      </c>
      <c r="F12716">
        <v>0</v>
      </c>
      <c r="G12716">
        <v>0</v>
      </c>
      <c r="H12716">
        <v>0</v>
      </c>
      <c r="I12716" t="s">
        <v>149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</row>
    <row r="12717" spans="1:25" x14ac:dyDescent="0.3">
      <c r="A12717" s="2">
        <v>45991</v>
      </c>
      <c r="B12717" t="s">
        <v>38</v>
      </c>
      <c r="C12717">
        <v>108</v>
      </c>
      <c r="D12717">
        <v>0</v>
      </c>
      <c r="F12717">
        <v>0</v>
      </c>
      <c r="G12717">
        <v>0</v>
      </c>
      <c r="H12717">
        <v>0</v>
      </c>
      <c r="I12717" t="s">
        <v>149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</row>
    <row r="12718" spans="1:25" x14ac:dyDescent="0.3">
      <c r="A12718" s="2">
        <v>45991</v>
      </c>
      <c r="B12718" t="s">
        <v>84</v>
      </c>
      <c r="C12718">
        <v>52</v>
      </c>
      <c r="D12718">
        <v>0</v>
      </c>
      <c r="F12718">
        <v>0</v>
      </c>
      <c r="G12718">
        <v>0</v>
      </c>
      <c r="H12718">
        <v>0</v>
      </c>
      <c r="I12718" t="s">
        <v>149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</row>
    <row r="12719" spans="1:25" x14ac:dyDescent="0.3">
      <c r="A12719" s="2">
        <v>45991</v>
      </c>
      <c r="B12719" t="s">
        <v>42</v>
      </c>
      <c r="C12719">
        <v>88</v>
      </c>
      <c r="D12719">
        <v>0</v>
      </c>
      <c r="F12719">
        <v>0</v>
      </c>
      <c r="G12719">
        <v>0</v>
      </c>
      <c r="H12719">
        <v>0</v>
      </c>
      <c r="I12719" t="s">
        <v>149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</row>
    <row r="12720" spans="1:25" x14ac:dyDescent="0.3">
      <c r="A12720" s="2">
        <v>45991</v>
      </c>
      <c r="B12720" t="s">
        <v>11</v>
      </c>
      <c r="C12720">
        <v>37</v>
      </c>
      <c r="D12720">
        <v>0</v>
      </c>
      <c r="F12720">
        <v>0</v>
      </c>
      <c r="G12720">
        <v>0</v>
      </c>
      <c r="H12720">
        <v>0</v>
      </c>
      <c r="I12720" t="s">
        <v>149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</row>
    <row r="12721" spans="1:25" x14ac:dyDescent="0.3">
      <c r="A12721" s="2">
        <v>45991</v>
      </c>
      <c r="B12721" t="s">
        <v>102</v>
      </c>
      <c r="C12721">
        <v>199</v>
      </c>
      <c r="D12721">
        <v>2</v>
      </c>
      <c r="E12721">
        <v>2.62</v>
      </c>
      <c r="F12721">
        <v>1.0049999999999999</v>
      </c>
      <c r="G12721">
        <v>5.24</v>
      </c>
      <c r="H12721">
        <v>5.24</v>
      </c>
      <c r="I12721" t="s">
        <v>149</v>
      </c>
      <c r="J12721">
        <v>3</v>
      </c>
      <c r="K12721">
        <v>3</v>
      </c>
      <c r="L12721">
        <v>3</v>
      </c>
      <c r="M12721">
        <v>3</v>
      </c>
      <c r="N12721">
        <v>3</v>
      </c>
      <c r="O12721">
        <v>3</v>
      </c>
      <c r="P12721">
        <v>3</v>
      </c>
      <c r="Q12721">
        <v>3</v>
      </c>
      <c r="R12721">
        <v>102.86</v>
      </c>
      <c r="S12721">
        <v>102.86</v>
      </c>
      <c r="T12721">
        <v>102.86</v>
      </c>
      <c r="U12721">
        <v>102.86</v>
      </c>
      <c r="V12721">
        <v>5.0943029360000001</v>
      </c>
      <c r="W12721">
        <v>5.0943029360000001</v>
      </c>
      <c r="X12721">
        <v>19.629770990000001</v>
      </c>
      <c r="Y12721">
        <v>19.629770990000001</v>
      </c>
    </row>
    <row r="12722" spans="1:25" x14ac:dyDescent="0.3">
      <c r="A12722" s="2">
        <v>45991</v>
      </c>
      <c r="B12722" t="s">
        <v>98</v>
      </c>
      <c r="C12722">
        <v>1528</v>
      </c>
      <c r="D12722">
        <v>8</v>
      </c>
      <c r="E12722">
        <v>3.1309999999999998</v>
      </c>
      <c r="F12722">
        <v>0.52400000000000002</v>
      </c>
      <c r="G12722">
        <v>25.05</v>
      </c>
      <c r="H12722">
        <v>25.05</v>
      </c>
      <c r="I12722" t="s">
        <v>149</v>
      </c>
      <c r="J12722">
        <v>1</v>
      </c>
      <c r="K12722">
        <v>2</v>
      </c>
      <c r="L12722">
        <v>2</v>
      </c>
      <c r="M12722">
        <v>2</v>
      </c>
      <c r="N12722">
        <v>1</v>
      </c>
      <c r="O12722">
        <v>2</v>
      </c>
      <c r="P12722">
        <v>2</v>
      </c>
      <c r="Q12722">
        <v>2</v>
      </c>
      <c r="R12722">
        <v>12.49</v>
      </c>
      <c r="S12722">
        <v>46.98</v>
      </c>
      <c r="T12722">
        <v>46.98</v>
      </c>
      <c r="U12722">
        <v>46.98</v>
      </c>
      <c r="V12722">
        <v>53.320561939999997</v>
      </c>
      <c r="W12722">
        <v>53.320561939999997</v>
      </c>
      <c r="X12722">
        <v>1.8754491019999999</v>
      </c>
      <c r="Y12722">
        <v>1.8754491019999999</v>
      </c>
    </row>
    <row r="12723" spans="1:25" x14ac:dyDescent="0.3">
      <c r="A12723" s="2">
        <v>45991</v>
      </c>
      <c r="B12723" t="s">
        <v>104</v>
      </c>
      <c r="C12723">
        <v>391</v>
      </c>
      <c r="D12723">
        <v>1</v>
      </c>
      <c r="E12723">
        <v>2</v>
      </c>
      <c r="F12723">
        <v>0.25600000000000001</v>
      </c>
      <c r="G12723">
        <v>2</v>
      </c>
      <c r="H12723">
        <v>2</v>
      </c>
      <c r="I12723" t="s">
        <v>149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X12723">
        <v>0</v>
      </c>
      <c r="Y12723">
        <v>0</v>
      </c>
    </row>
    <row r="12724" spans="1:25" x14ac:dyDescent="0.3">
      <c r="A12724" s="2">
        <v>45991</v>
      </c>
      <c r="B12724" t="s">
        <v>100</v>
      </c>
      <c r="C12724">
        <v>1026</v>
      </c>
      <c r="D12724">
        <v>5</v>
      </c>
      <c r="E12724">
        <v>1.8360000000000001</v>
      </c>
      <c r="F12724">
        <v>0.48699999999999999</v>
      </c>
      <c r="G12724">
        <v>9.18</v>
      </c>
      <c r="H12724">
        <v>9.18</v>
      </c>
      <c r="I12724" t="s">
        <v>149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X12724">
        <v>0</v>
      </c>
      <c r="Y12724">
        <v>0</v>
      </c>
    </row>
    <row r="12725" spans="1:25" x14ac:dyDescent="0.3">
      <c r="A12725" s="2">
        <v>45991</v>
      </c>
      <c r="B12725" t="s">
        <v>38</v>
      </c>
      <c r="C12725">
        <v>4</v>
      </c>
      <c r="D12725">
        <v>0</v>
      </c>
      <c r="F12725">
        <v>0</v>
      </c>
      <c r="G12725">
        <v>0</v>
      </c>
      <c r="H12725">
        <v>0</v>
      </c>
      <c r="I12725" t="s">
        <v>149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</row>
    <row r="12726" spans="1:25" x14ac:dyDescent="0.3">
      <c r="A12726" s="2">
        <v>45991</v>
      </c>
      <c r="B12726" t="s">
        <v>42</v>
      </c>
      <c r="C12726">
        <v>22</v>
      </c>
      <c r="D12726">
        <v>0</v>
      </c>
      <c r="F12726">
        <v>0</v>
      </c>
      <c r="G12726">
        <v>0</v>
      </c>
      <c r="H12726">
        <v>0</v>
      </c>
      <c r="I12726" t="s">
        <v>149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</row>
    <row r="12727" spans="1:25" x14ac:dyDescent="0.3">
      <c r="A12727" s="2">
        <v>45991</v>
      </c>
      <c r="B12727" t="s">
        <v>72</v>
      </c>
      <c r="C12727">
        <v>100</v>
      </c>
      <c r="D12727">
        <v>1</v>
      </c>
      <c r="E12727">
        <v>5.23</v>
      </c>
      <c r="F12727">
        <v>1</v>
      </c>
      <c r="G12727">
        <v>5.23</v>
      </c>
      <c r="H12727">
        <v>5.23</v>
      </c>
      <c r="I12727" t="s">
        <v>149</v>
      </c>
      <c r="J12727">
        <v>1</v>
      </c>
      <c r="K12727">
        <v>1</v>
      </c>
      <c r="L12727">
        <v>1</v>
      </c>
      <c r="M12727">
        <v>1</v>
      </c>
      <c r="N12727">
        <v>1</v>
      </c>
      <c r="O12727">
        <v>1</v>
      </c>
      <c r="P12727">
        <v>1</v>
      </c>
      <c r="Q12727">
        <v>1</v>
      </c>
      <c r="R12727">
        <v>36.979999999999997</v>
      </c>
      <c r="S12727">
        <v>36.979999999999997</v>
      </c>
      <c r="T12727">
        <v>36.979999999999997</v>
      </c>
      <c r="U12727">
        <v>36.979999999999997</v>
      </c>
      <c r="V12727">
        <v>14.142779880000001</v>
      </c>
      <c r="W12727">
        <v>14.142779880000001</v>
      </c>
      <c r="X12727">
        <v>7.0707456979999996</v>
      </c>
      <c r="Y12727">
        <v>7.0707456979999996</v>
      </c>
    </row>
    <row r="12728" spans="1:25" x14ac:dyDescent="0.3">
      <c r="A12728" s="2">
        <v>45991</v>
      </c>
      <c r="B12728" t="s">
        <v>68</v>
      </c>
      <c r="C12728">
        <v>742</v>
      </c>
      <c r="D12728">
        <v>10</v>
      </c>
      <c r="E12728">
        <v>4.3849999999999998</v>
      </c>
      <c r="F12728">
        <v>1.3480000000000001</v>
      </c>
      <c r="G12728">
        <v>43.85</v>
      </c>
      <c r="H12728">
        <v>43.85</v>
      </c>
      <c r="I12728" t="s">
        <v>149</v>
      </c>
      <c r="J12728">
        <v>2</v>
      </c>
      <c r="K12728">
        <v>3</v>
      </c>
      <c r="L12728">
        <v>3</v>
      </c>
      <c r="M12728">
        <v>3</v>
      </c>
      <c r="N12728">
        <v>2</v>
      </c>
      <c r="O12728">
        <v>5</v>
      </c>
      <c r="P12728">
        <v>5</v>
      </c>
      <c r="Q12728">
        <v>5</v>
      </c>
      <c r="R12728">
        <v>49.47</v>
      </c>
      <c r="S12728">
        <v>131.94</v>
      </c>
      <c r="T12728">
        <v>131.94</v>
      </c>
      <c r="U12728">
        <v>131.94</v>
      </c>
      <c r="V12728">
        <v>33.234803700000001</v>
      </c>
      <c r="W12728">
        <v>33.234803700000001</v>
      </c>
      <c r="X12728">
        <v>3.0088939570000002</v>
      </c>
      <c r="Y12728">
        <v>3.0088939570000002</v>
      </c>
    </row>
    <row r="12729" spans="1:25" x14ac:dyDescent="0.3">
      <c r="A12729" s="2">
        <v>45991</v>
      </c>
      <c r="B12729" t="s">
        <v>64</v>
      </c>
      <c r="C12729">
        <v>185</v>
      </c>
      <c r="D12729">
        <v>2</v>
      </c>
      <c r="E12729">
        <v>6.07</v>
      </c>
      <c r="F12729">
        <v>1.081</v>
      </c>
      <c r="G12729">
        <v>12.14</v>
      </c>
      <c r="H12729">
        <v>12.14</v>
      </c>
      <c r="I12729" t="s">
        <v>149</v>
      </c>
      <c r="J12729">
        <v>1</v>
      </c>
      <c r="K12729">
        <v>1</v>
      </c>
      <c r="L12729">
        <v>1</v>
      </c>
      <c r="M12729">
        <v>1</v>
      </c>
      <c r="N12729">
        <v>2</v>
      </c>
      <c r="O12729">
        <v>2</v>
      </c>
      <c r="P12729">
        <v>2</v>
      </c>
      <c r="Q12729">
        <v>2</v>
      </c>
      <c r="R12729">
        <v>65.760000000000005</v>
      </c>
      <c r="S12729">
        <v>65.760000000000005</v>
      </c>
      <c r="T12729">
        <v>65.760000000000005</v>
      </c>
      <c r="U12729">
        <v>65.760000000000005</v>
      </c>
      <c r="V12729">
        <v>18.46107056</v>
      </c>
      <c r="W12729">
        <v>18.46107056</v>
      </c>
      <c r="X12729">
        <v>5.4168039539999997</v>
      </c>
      <c r="Y12729">
        <v>5.4168039539999997</v>
      </c>
    </row>
    <row r="12730" spans="1:25" x14ac:dyDescent="0.3">
      <c r="A12730" s="2">
        <v>45991</v>
      </c>
      <c r="B12730" t="s">
        <v>26</v>
      </c>
      <c r="C12730">
        <v>83</v>
      </c>
      <c r="D12730">
        <v>0</v>
      </c>
      <c r="F12730">
        <v>0</v>
      </c>
      <c r="G12730">
        <v>0</v>
      </c>
      <c r="H12730">
        <v>0</v>
      </c>
      <c r="I12730" t="s">
        <v>149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</row>
    <row r="12731" spans="1:25" x14ac:dyDescent="0.3">
      <c r="A12731" s="2">
        <v>45991</v>
      </c>
      <c r="B12731" t="s">
        <v>15</v>
      </c>
      <c r="C12731">
        <v>102</v>
      </c>
      <c r="D12731">
        <v>1</v>
      </c>
      <c r="E12731">
        <v>4.5</v>
      </c>
      <c r="F12731">
        <v>0.98</v>
      </c>
      <c r="G12731">
        <v>4.5</v>
      </c>
      <c r="H12731">
        <v>4.5</v>
      </c>
      <c r="I12731" t="s">
        <v>149</v>
      </c>
      <c r="J12731">
        <v>1</v>
      </c>
      <c r="K12731">
        <v>2</v>
      </c>
      <c r="L12731">
        <v>2</v>
      </c>
      <c r="M12731">
        <v>2</v>
      </c>
      <c r="N12731">
        <v>1</v>
      </c>
      <c r="O12731">
        <v>2</v>
      </c>
      <c r="P12731">
        <v>2</v>
      </c>
      <c r="Q12731">
        <v>2</v>
      </c>
      <c r="R12731">
        <v>23.88</v>
      </c>
      <c r="S12731">
        <v>47.76</v>
      </c>
      <c r="T12731">
        <v>47.76</v>
      </c>
      <c r="U12731">
        <v>47.76</v>
      </c>
      <c r="V12731">
        <v>9.4221105529999996</v>
      </c>
      <c r="W12731">
        <v>9.4221105529999996</v>
      </c>
      <c r="X12731">
        <v>10.61333333</v>
      </c>
      <c r="Y12731">
        <v>10.61333333</v>
      </c>
    </row>
    <row r="12732" spans="1:25" x14ac:dyDescent="0.3">
      <c r="A12732" s="2">
        <v>45991</v>
      </c>
      <c r="B12732" t="s">
        <v>36</v>
      </c>
      <c r="C12732">
        <v>20</v>
      </c>
      <c r="D12732">
        <v>0</v>
      </c>
      <c r="F12732">
        <v>0</v>
      </c>
      <c r="G12732">
        <v>0</v>
      </c>
      <c r="H12732">
        <v>0</v>
      </c>
      <c r="I12732" t="s">
        <v>149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</row>
    <row r="12733" spans="1:25" x14ac:dyDescent="0.3">
      <c r="A12733" s="2">
        <v>45991</v>
      </c>
      <c r="B12733" t="s">
        <v>78</v>
      </c>
      <c r="C12733">
        <v>299</v>
      </c>
      <c r="D12733">
        <v>3</v>
      </c>
      <c r="E12733">
        <v>5.98</v>
      </c>
      <c r="F12733">
        <v>1.0029999999999999</v>
      </c>
      <c r="G12733">
        <v>17.940000000000001</v>
      </c>
      <c r="H12733">
        <v>17.940000000000001</v>
      </c>
      <c r="I12733" t="s">
        <v>149</v>
      </c>
      <c r="J12733">
        <v>5</v>
      </c>
      <c r="K12733">
        <v>5</v>
      </c>
      <c r="L12733">
        <v>5</v>
      </c>
      <c r="M12733">
        <v>5</v>
      </c>
      <c r="N12733">
        <v>10</v>
      </c>
      <c r="O12733">
        <v>10</v>
      </c>
      <c r="P12733">
        <v>10</v>
      </c>
      <c r="Q12733">
        <v>10</v>
      </c>
      <c r="R12733">
        <v>591.67999999999995</v>
      </c>
      <c r="S12733">
        <v>591.67999999999995</v>
      </c>
      <c r="T12733">
        <v>591.67999999999995</v>
      </c>
      <c r="U12733">
        <v>591.67999999999995</v>
      </c>
      <c r="V12733">
        <v>3.0320443479999999</v>
      </c>
      <c r="W12733">
        <v>3.0320443479999999</v>
      </c>
      <c r="X12733">
        <v>32.981047940000003</v>
      </c>
      <c r="Y12733">
        <v>32.981047940000003</v>
      </c>
    </row>
    <row r="12734" spans="1:25" x14ac:dyDescent="0.3">
      <c r="A12734" s="2">
        <v>45991</v>
      </c>
      <c r="B12734" t="s">
        <v>21</v>
      </c>
      <c r="C12734">
        <v>1673</v>
      </c>
      <c r="D12734">
        <v>15</v>
      </c>
      <c r="E12734">
        <v>1.851</v>
      </c>
      <c r="F12734">
        <v>0.89700000000000002</v>
      </c>
      <c r="G12734">
        <v>27.77</v>
      </c>
      <c r="H12734">
        <v>27.77</v>
      </c>
      <c r="I12734" t="s">
        <v>149</v>
      </c>
      <c r="J12734">
        <v>1</v>
      </c>
      <c r="K12734">
        <v>2</v>
      </c>
      <c r="L12734">
        <v>2</v>
      </c>
      <c r="M12734">
        <v>2</v>
      </c>
      <c r="N12734">
        <v>1</v>
      </c>
      <c r="O12734">
        <v>2</v>
      </c>
      <c r="P12734">
        <v>2</v>
      </c>
      <c r="Q12734">
        <v>2</v>
      </c>
      <c r="R12734">
        <v>24.49</v>
      </c>
      <c r="S12734">
        <v>49.37</v>
      </c>
      <c r="T12734">
        <v>49.37</v>
      </c>
      <c r="U12734">
        <v>49.37</v>
      </c>
      <c r="V12734">
        <v>56.248734050000003</v>
      </c>
      <c r="W12734">
        <v>56.248734050000003</v>
      </c>
      <c r="X12734">
        <v>1.777817789</v>
      </c>
      <c r="Y12734">
        <v>1.777817789</v>
      </c>
    </row>
    <row r="12735" spans="1:25" x14ac:dyDescent="0.3">
      <c r="A12735" s="2">
        <v>45991</v>
      </c>
      <c r="B12735" t="s">
        <v>58</v>
      </c>
      <c r="C12735">
        <v>196</v>
      </c>
      <c r="D12735">
        <v>2</v>
      </c>
      <c r="E12735">
        <v>1.085</v>
      </c>
      <c r="F12735">
        <v>1.02</v>
      </c>
      <c r="G12735">
        <v>2.17</v>
      </c>
      <c r="H12735">
        <v>2.17</v>
      </c>
      <c r="I12735" t="s">
        <v>149</v>
      </c>
      <c r="J12735">
        <v>1</v>
      </c>
      <c r="K12735">
        <v>1</v>
      </c>
      <c r="L12735">
        <v>1</v>
      </c>
      <c r="M12735">
        <v>1</v>
      </c>
      <c r="N12735">
        <v>1</v>
      </c>
      <c r="O12735">
        <v>1</v>
      </c>
      <c r="P12735">
        <v>1</v>
      </c>
      <c r="Q12735">
        <v>1</v>
      </c>
      <c r="R12735">
        <v>11.49</v>
      </c>
      <c r="S12735">
        <v>11.49</v>
      </c>
      <c r="T12735">
        <v>11.49</v>
      </c>
      <c r="U12735">
        <v>11.49</v>
      </c>
      <c r="V12735">
        <v>18.88598782</v>
      </c>
      <c r="W12735">
        <v>18.88598782</v>
      </c>
      <c r="X12735">
        <v>5.2949308759999996</v>
      </c>
      <c r="Y12735">
        <v>5.2949308759999996</v>
      </c>
    </row>
    <row r="12736" spans="1:25" x14ac:dyDescent="0.3">
      <c r="A12736" s="2">
        <v>45991</v>
      </c>
      <c r="B12736" t="s">
        <v>110</v>
      </c>
      <c r="C12736">
        <v>125</v>
      </c>
      <c r="D12736">
        <v>0</v>
      </c>
      <c r="F12736">
        <v>0</v>
      </c>
      <c r="G12736">
        <v>0</v>
      </c>
      <c r="H12736">
        <v>0</v>
      </c>
      <c r="I12736" t="s">
        <v>149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</row>
    <row r="12737" spans="1:25" x14ac:dyDescent="0.3">
      <c r="A12737" s="2">
        <v>45991</v>
      </c>
      <c r="B12737" t="s">
        <v>34</v>
      </c>
      <c r="C12737">
        <v>370</v>
      </c>
      <c r="D12737">
        <v>4</v>
      </c>
      <c r="E12737">
        <v>0.94499999999999995</v>
      </c>
      <c r="F12737">
        <v>1.081</v>
      </c>
      <c r="G12737">
        <v>3.78</v>
      </c>
      <c r="H12737">
        <v>3.78</v>
      </c>
      <c r="I12737" t="s">
        <v>149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X12737">
        <v>0</v>
      </c>
      <c r="Y12737">
        <v>0</v>
      </c>
    </row>
    <row r="12738" spans="1:25" x14ac:dyDescent="0.3">
      <c r="A12738" s="2">
        <v>45991</v>
      </c>
      <c r="B12738" t="s">
        <v>34</v>
      </c>
      <c r="C12738">
        <v>668</v>
      </c>
      <c r="D12738">
        <v>1</v>
      </c>
      <c r="E12738">
        <v>0.6</v>
      </c>
      <c r="F12738">
        <v>0.15</v>
      </c>
      <c r="G12738">
        <v>0.6</v>
      </c>
      <c r="H12738">
        <v>0.6</v>
      </c>
      <c r="I12738" t="s">
        <v>149</v>
      </c>
      <c r="J12738">
        <v>0</v>
      </c>
      <c r="K12738">
        <v>0</v>
      </c>
      <c r="L12738">
        <v>1</v>
      </c>
      <c r="M12738">
        <v>1</v>
      </c>
      <c r="N12738">
        <v>0</v>
      </c>
      <c r="O12738">
        <v>0</v>
      </c>
      <c r="P12738">
        <v>1</v>
      </c>
      <c r="Q12738">
        <v>1</v>
      </c>
      <c r="R12738">
        <v>0</v>
      </c>
      <c r="S12738">
        <v>0</v>
      </c>
      <c r="T12738">
        <v>22.88</v>
      </c>
      <c r="U12738">
        <v>22.88</v>
      </c>
      <c r="W12738">
        <v>2.6223776220000001</v>
      </c>
      <c r="X12738">
        <v>0</v>
      </c>
      <c r="Y12738">
        <v>38.133333329999999</v>
      </c>
    </row>
    <row r="12739" spans="1:25" x14ac:dyDescent="0.3">
      <c r="A12739" s="2">
        <v>45991</v>
      </c>
      <c r="B12739" t="s">
        <v>58</v>
      </c>
      <c r="C12739">
        <v>335</v>
      </c>
      <c r="D12739">
        <v>7</v>
      </c>
      <c r="E12739">
        <v>0.44600000000000001</v>
      </c>
      <c r="F12739">
        <v>2.09</v>
      </c>
      <c r="G12739">
        <v>3.12</v>
      </c>
      <c r="H12739">
        <v>3.12</v>
      </c>
      <c r="I12739" t="s">
        <v>149</v>
      </c>
      <c r="J12739">
        <v>2</v>
      </c>
      <c r="K12739">
        <v>3</v>
      </c>
      <c r="L12739">
        <v>3</v>
      </c>
      <c r="M12739">
        <v>3</v>
      </c>
      <c r="N12739">
        <v>2</v>
      </c>
      <c r="O12739">
        <v>3</v>
      </c>
      <c r="P12739">
        <v>3</v>
      </c>
      <c r="Q12739">
        <v>3</v>
      </c>
      <c r="R12739">
        <v>22.98</v>
      </c>
      <c r="S12739">
        <v>34.47</v>
      </c>
      <c r="T12739">
        <v>34.47</v>
      </c>
      <c r="U12739">
        <v>34.47</v>
      </c>
      <c r="V12739">
        <v>9.051348999</v>
      </c>
      <c r="W12739">
        <v>9.051348999</v>
      </c>
      <c r="X12739">
        <v>11.04807692</v>
      </c>
      <c r="Y12739">
        <v>11.04807692</v>
      </c>
    </row>
    <row r="12740" spans="1:25" x14ac:dyDescent="0.3">
      <c r="A12740" s="2">
        <v>45991</v>
      </c>
      <c r="B12740" t="s">
        <v>28</v>
      </c>
      <c r="C12740">
        <v>135</v>
      </c>
      <c r="D12740">
        <v>0</v>
      </c>
      <c r="F12740">
        <v>0</v>
      </c>
      <c r="G12740">
        <v>0</v>
      </c>
      <c r="H12740">
        <v>0</v>
      </c>
      <c r="I12740" t="s">
        <v>149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</row>
    <row r="12741" spans="1:25" x14ac:dyDescent="0.3">
      <c r="A12741" s="2">
        <v>45991</v>
      </c>
      <c r="B12741" t="s">
        <v>110</v>
      </c>
      <c r="C12741">
        <v>844</v>
      </c>
      <c r="D12741">
        <v>9</v>
      </c>
      <c r="E12741">
        <v>0.67400000000000004</v>
      </c>
      <c r="F12741">
        <v>1.0660000000000001</v>
      </c>
      <c r="G12741">
        <v>6.07</v>
      </c>
      <c r="H12741">
        <v>6.07</v>
      </c>
      <c r="I12741" t="s">
        <v>149</v>
      </c>
      <c r="J12741">
        <v>1</v>
      </c>
      <c r="K12741">
        <v>1</v>
      </c>
      <c r="L12741">
        <v>1</v>
      </c>
      <c r="M12741">
        <v>1</v>
      </c>
      <c r="N12741">
        <v>1</v>
      </c>
      <c r="O12741">
        <v>1</v>
      </c>
      <c r="P12741">
        <v>1</v>
      </c>
      <c r="Q12741">
        <v>1</v>
      </c>
      <c r="R12741">
        <v>34.49</v>
      </c>
      <c r="S12741">
        <v>34.49</v>
      </c>
      <c r="T12741">
        <v>34.49</v>
      </c>
      <c r="U12741">
        <v>34.49</v>
      </c>
      <c r="V12741">
        <v>17.599304149999998</v>
      </c>
      <c r="W12741">
        <v>17.599304149999998</v>
      </c>
      <c r="X12741">
        <v>5.6820428339999998</v>
      </c>
      <c r="Y12741">
        <v>5.6820428339999998</v>
      </c>
    </row>
    <row r="12742" spans="1:25" x14ac:dyDescent="0.3">
      <c r="A12742" s="2">
        <v>45991</v>
      </c>
      <c r="B12742" t="s">
        <v>26</v>
      </c>
      <c r="C12742">
        <v>349</v>
      </c>
      <c r="D12742">
        <v>0</v>
      </c>
      <c r="F12742">
        <v>0</v>
      </c>
      <c r="G12742">
        <v>0</v>
      </c>
      <c r="H12742">
        <v>0</v>
      </c>
      <c r="I12742" t="s">
        <v>149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</row>
    <row r="12743" spans="1:25" x14ac:dyDescent="0.3">
      <c r="A12743" s="2">
        <v>45991</v>
      </c>
      <c r="B12743" t="s">
        <v>30</v>
      </c>
      <c r="C12743">
        <v>10</v>
      </c>
      <c r="D12743">
        <v>0</v>
      </c>
      <c r="F12743">
        <v>0</v>
      </c>
      <c r="G12743">
        <v>0</v>
      </c>
      <c r="H12743">
        <v>0</v>
      </c>
      <c r="I12743" t="s">
        <v>149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</row>
    <row r="12744" spans="1:25" x14ac:dyDescent="0.3">
      <c r="A12744" s="2">
        <v>45991</v>
      </c>
      <c r="B12744" t="s">
        <v>26</v>
      </c>
      <c r="C12744">
        <v>949</v>
      </c>
      <c r="D12744">
        <v>4</v>
      </c>
      <c r="E12744">
        <v>0.88500000000000001</v>
      </c>
      <c r="F12744">
        <v>0.42099999999999999</v>
      </c>
      <c r="G12744">
        <v>3.54</v>
      </c>
      <c r="H12744">
        <v>3.54</v>
      </c>
      <c r="I12744" t="s">
        <v>149</v>
      </c>
      <c r="J12744">
        <v>1</v>
      </c>
      <c r="K12744">
        <v>1</v>
      </c>
      <c r="L12744">
        <v>1</v>
      </c>
      <c r="M12744">
        <v>1</v>
      </c>
      <c r="N12744">
        <v>1</v>
      </c>
      <c r="O12744">
        <v>1</v>
      </c>
      <c r="P12744">
        <v>1</v>
      </c>
      <c r="Q12744">
        <v>1</v>
      </c>
      <c r="R12744">
        <v>24.88</v>
      </c>
      <c r="S12744">
        <v>24.88</v>
      </c>
      <c r="T12744">
        <v>24.88</v>
      </c>
      <c r="U12744">
        <v>24.88</v>
      </c>
      <c r="V12744">
        <v>14.22829582</v>
      </c>
      <c r="W12744">
        <v>14.22829582</v>
      </c>
      <c r="X12744">
        <v>7.0282485880000003</v>
      </c>
      <c r="Y12744">
        <v>7.0282485880000003</v>
      </c>
    </row>
    <row r="12745" spans="1:25" x14ac:dyDescent="0.3">
      <c r="A12745" s="2">
        <v>45991</v>
      </c>
      <c r="B12745" t="s">
        <v>30</v>
      </c>
      <c r="C12745">
        <v>148</v>
      </c>
      <c r="D12745">
        <v>1</v>
      </c>
      <c r="E12745">
        <v>0.99</v>
      </c>
      <c r="F12745">
        <v>0.67600000000000005</v>
      </c>
      <c r="G12745">
        <v>0.99</v>
      </c>
      <c r="H12745">
        <v>0.99</v>
      </c>
      <c r="I12745" t="s">
        <v>149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X12745">
        <v>0</v>
      </c>
      <c r="Y12745">
        <v>0</v>
      </c>
    </row>
    <row r="12746" spans="1:25" x14ac:dyDescent="0.3">
      <c r="A12746" s="2">
        <v>45991</v>
      </c>
      <c r="B12746" t="s">
        <v>26</v>
      </c>
      <c r="C12746">
        <v>1167</v>
      </c>
      <c r="D12746">
        <v>6</v>
      </c>
      <c r="E12746">
        <v>1.39</v>
      </c>
      <c r="F12746">
        <v>0.51400000000000001</v>
      </c>
      <c r="G12746">
        <v>8.34</v>
      </c>
      <c r="H12746">
        <v>8.34</v>
      </c>
      <c r="I12746" t="s">
        <v>149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X12746">
        <v>0</v>
      </c>
      <c r="Y12746">
        <v>0</v>
      </c>
    </row>
    <row r="12747" spans="1:25" x14ac:dyDescent="0.3">
      <c r="A12747" s="2">
        <v>45991</v>
      </c>
      <c r="B12747" t="s">
        <v>30</v>
      </c>
      <c r="C12747">
        <v>54</v>
      </c>
      <c r="D12747">
        <v>4</v>
      </c>
      <c r="E12747">
        <v>0.97799999999999998</v>
      </c>
      <c r="F12747">
        <v>7.407</v>
      </c>
      <c r="G12747">
        <v>3.91</v>
      </c>
      <c r="H12747">
        <v>3.91</v>
      </c>
      <c r="I12747" t="s">
        <v>149</v>
      </c>
      <c r="J12747">
        <v>3</v>
      </c>
      <c r="K12747">
        <v>3</v>
      </c>
      <c r="L12747">
        <v>3</v>
      </c>
      <c r="M12747">
        <v>3</v>
      </c>
      <c r="N12747">
        <v>4</v>
      </c>
      <c r="O12747">
        <v>4</v>
      </c>
      <c r="P12747">
        <v>4</v>
      </c>
      <c r="Q12747">
        <v>4</v>
      </c>
      <c r="R12747">
        <v>121.13</v>
      </c>
      <c r="S12747">
        <v>121.13</v>
      </c>
      <c r="T12747">
        <v>121.13</v>
      </c>
      <c r="U12747">
        <v>121.13</v>
      </c>
      <c r="V12747">
        <v>3.227936927</v>
      </c>
      <c r="W12747">
        <v>3.227936927</v>
      </c>
      <c r="X12747">
        <v>30.979539639999999</v>
      </c>
      <c r="Y12747">
        <v>30.979539639999999</v>
      </c>
    </row>
    <row r="12748" spans="1:25" x14ac:dyDescent="0.3">
      <c r="A12748" s="2">
        <v>45991</v>
      </c>
      <c r="B12748" t="s">
        <v>30</v>
      </c>
      <c r="C12748">
        <v>613</v>
      </c>
      <c r="D12748">
        <v>2</v>
      </c>
      <c r="E12748">
        <v>0.4</v>
      </c>
      <c r="F12748">
        <v>0.32600000000000001</v>
      </c>
      <c r="G12748">
        <v>0.8</v>
      </c>
      <c r="H12748">
        <v>0.8</v>
      </c>
      <c r="I12748" t="s">
        <v>149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X12748">
        <v>0</v>
      </c>
      <c r="Y12748">
        <v>0</v>
      </c>
    </row>
    <row r="12749" spans="1:25" x14ac:dyDescent="0.3">
      <c r="A12749" s="2">
        <v>45991</v>
      </c>
      <c r="B12749" t="s">
        <v>26</v>
      </c>
      <c r="C12749">
        <v>2303</v>
      </c>
      <c r="D12749">
        <v>8</v>
      </c>
      <c r="E12749">
        <v>0.751</v>
      </c>
      <c r="F12749">
        <v>0.34699999999999998</v>
      </c>
      <c r="G12749">
        <v>6.01</v>
      </c>
      <c r="H12749">
        <v>6.01</v>
      </c>
      <c r="I12749" t="s">
        <v>149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X12749">
        <v>0</v>
      </c>
      <c r="Y12749">
        <v>0</v>
      </c>
    </row>
    <row r="12750" spans="1:25" x14ac:dyDescent="0.3">
      <c r="A12750" s="2">
        <v>45991</v>
      </c>
      <c r="B12750" t="s">
        <v>86</v>
      </c>
      <c r="C12750">
        <v>102</v>
      </c>
      <c r="D12750">
        <v>0</v>
      </c>
      <c r="F12750">
        <v>0</v>
      </c>
      <c r="G12750">
        <v>0</v>
      </c>
      <c r="H12750">
        <v>0</v>
      </c>
      <c r="I12750" t="s">
        <v>149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</row>
    <row r="12751" spans="1:25" x14ac:dyDescent="0.3">
      <c r="A12751" s="2">
        <v>45991</v>
      </c>
      <c r="B12751" t="s">
        <v>32</v>
      </c>
      <c r="C12751">
        <v>981</v>
      </c>
      <c r="D12751">
        <v>3</v>
      </c>
      <c r="E12751">
        <v>1.47</v>
      </c>
      <c r="F12751">
        <v>0.30599999999999999</v>
      </c>
      <c r="G12751">
        <v>4.41</v>
      </c>
      <c r="H12751">
        <v>4.41</v>
      </c>
      <c r="I12751" t="s">
        <v>149</v>
      </c>
      <c r="J12751">
        <v>1</v>
      </c>
      <c r="K12751">
        <v>1</v>
      </c>
      <c r="L12751">
        <v>1</v>
      </c>
      <c r="M12751">
        <v>1</v>
      </c>
      <c r="N12751">
        <v>2</v>
      </c>
      <c r="O12751">
        <v>2</v>
      </c>
      <c r="P12751">
        <v>2</v>
      </c>
      <c r="Q12751">
        <v>2</v>
      </c>
      <c r="R12751">
        <v>43.76</v>
      </c>
      <c r="S12751">
        <v>43.76</v>
      </c>
      <c r="T12751">
        <v>43.76</v>
      </c>
      <c r="U12751">
        <v>43.76</v>
      </c>
      <c r="V12751">
        <v>10.077696530000001</v>
      </c>
      <c r="W12751">
        <v>10.077696530000001</v>
      </c>
      <c r="X12751">
        <v>9.9229024940000006</v>
      </c>
      <c r="Y12751">
        <v>9.9229024940000006</v>
      </c>
    </row>
    <row r="12752" spans="1:25" x14ac:dyDescent="0.3">
      <c r="A12752" s="2">
        <v>45991</v>
      </c>
      <c r="B12752" t="s">
        <v>46</v>
      </c>
      <c r="C12752">
        <v>838</v>
      </c>
      <c r="D12752">
        <v>5</v>
      </c>
      <c r="E12752">
        <v>2.3279999999999998</v>
      </c>
      <c r="F12752">
        <v>0.59699999999999998</v>
      </c>
      <c r="G12752">
        <v>11.64</v>
      </c>
      <c r="H12752">
        <v>11.64</v>
      </c>
      <c r="I12752" t="s">
        <v>149</v>
      </c>
      <c r="J12752">
        <v>1</v>
      </c>
      <c r="K12752">
        <v>1</v>
      </c>
      <c r="L12752">
        <v>1</v>
      </c>
      <c r="M12752">
        <v>1</v>
      </c>
      <c r="N12752">
        <v>1</v>
      </c>
      <c r="O12752">
        <v>1</v>
      </c>
      <c r="P12752">
        <v>1</v>
      </c>
      <c r="Q12752">
        <v>1</v>
      </c>
      <c r="R12752">
        <v>30.88</v>
      </c>
      <c r="S12752">
        <v>30.88</v>
      </c>
      <c r="T12752">
        <v>30.88</v>
      </c>
      <c r="U12752">
        <v>30.88</v>
      </c>
      <c r="V12752">
        <v>37.694300519999999</v>
      </c>
      <c r="W12752">
        <v>37.694300519999999</v>
      </c>
      <c r="X12752">
        <v>2.652920962</v>
      </c>
      <c r="Y12752">
        <v>2.652920962</v>
      </c>
    </row>
    <row r="12753" spans="1:25" x14ac:dyDescent="0.3">
      <c r="A12753" s="2">
        <v>45991</v>
      </c>
      <c r="B12753" t="s">
        <v>38</v>
      </c>
      <c r="C12753">
        <v>1074</v>
      </c>
      <c r="D12753">
        <v>7</v>
      </c>
      <c r="E12753">
        <v>1.1839999999999999</v>
      </c>
      <c r="F12753">
        <v>0.65200000000000002</v>
      </c>
      <c r="G12753">
        <v>8.2899999999999991</v>
      </c>
      <c r="H12753">
        <v>8.2899999999999991</v>
      </c>
      <c r="I12753" t="s">
        <v>149</v>
      </c>
      <c r="J12753">
        <v>1</v>
      </c>
      <c r="K12753">
        <v>1</v>
      </c>
      <c r="L12753">
        <v>1</v>
      </c>
      <c r="M12753">
        <v>1</v>
      </c>
      <c r="N12753">
        <v>1</v>
      </c>
      <c r="O12753">
        <v>1</v>
      </c>
      <c r="P12753">
        <v>1</v>
      </c>
      <c r="Q12753">
        <v>1</v>
      </c>
      <c r="R12753">
        <v>24.88</v>
      </c>
      <c r="S12753">
        <v>24.88</v>
      </c>
      <c r="T12753">
        <v>24.88</v>
      </c>
      <c r="U12753">
        <v>24.88</v>
      </c>
      <c r="V12753">
        <v>33.319935690000001</v>
      </c>
      <c r="W12753">
        <v>33.319935690000001</v>
      </c>
      <c r="X12753">
        <v>3.0012062730000002</v>
      </c>
      <c r="Y12753">
        <v>3.0012062730000002</v>
      </c>
    </row>
    <row r="12754" spans="1:25" x14ac:dyDescent="0.3">
      <c r="A12754" s="2">
        <v>45991</v>
      </c>
      <c r="B12754" t="s">
        <v>46</v>
      </c>
      <c r="C12754">
        <v>1275</v>
      </c>
      <c r="D12754">
        <v>9</v>
      </c>
      <c r="E12754">
        <v>1.4930000000000001</v>
      </c>
      <c r="F12754">
        <v>0.70599999999999996</v>
      </c>
      <c r="G12754">
        <v>13.44</v>
      </c>
      <c r="H12754">
        <v>13.44</v>
      </c>
      <c r="I12754" t="s">
        <v>149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X12754">
        <v>0</v>
      </c>
      <c r="Y12754">
        <v>0</v>
      </c>
    </row>
    <row r="12755" spans="1:25" x14ac:dyDescent="0.3">
      <c r="A12755" s="2">
        <v>45991</v>
      </c>
      <c r="B12755" t="s">
        <v>38</v>
      </c>
      <c r="C12755">
        <v>1158</v>
      </c>
      <c r="D12755">
        <v>17</v>
      </c>
      <c r="E12755">
        <v>0.99399999999999999</v>
      </c>
      <c r="F12755">
        <v>1.468</v>
      </c>
      <c r="G12755">
        <v>16.899999999999999</v>
      </c>
      <c r="H12755">
        <v>16.899999999999999</v>
      </c>
      <c r="I12755" t="s">
        <v>149</v>
      </c>
      <c r="J12755">
        <v>7</v>
      </c>
      <c r="K12755">
        <v>7</v>
      </c>
      <c r="L12755">
        <v>7</v>
      </c>
      <c r="M12755">
        <v>7</v>
      </c>
      <c r="N12755">
        <v>7</v>
      </c>
      <c r="O12755">
        <v>7</v>
      </c>
      <c r="P12755">
        <v>7</v>
      </c>
      <c r="Q12755">
        <v>7</v>
      </c>
      <c r="R12755">
        <v>165.77</v>
      </c>
      <c r="S12755">
        <v>165.77</v>
      </c>
      <c r="T12755">
        <v>165.77</v>
      </c>
      <c r="U12755">
        <v>165.77</v>
      </c>
      <c r="V12755">
        <v>10.19484828</v>
      </c>
      <c r="W12755">
        <v>10.19484828</v>
      </c>
      <c r="X12755">
        <v>9.8088757399999995</v>
      </c>
      <c r="Y12755">
        <v>9.8088757399999995</v>
      </c>
    </row>
    <row r="12756" spans="1:25" x14ac:dyDescent="0.3">
      <c r="A12756" s="2">
        <v>45991</v>
      </c>
      <c r="B12756" t="s">
        <v>86</v>
      </c>
      <c r="C12756">
        <v>498</v>
      </c>
      <c r="D12756">
        <v>0</v>
      </c>
      <c r="F12756">
        <v>0</v>
      </c>
      <c r="G12756">
        <v>0</v>
      </c>
      <c r="H12756">
        <v>0</v>
      </c>
      <c r="I12756" t="s">
        <v>149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</row>
    <row r="12757" spans="1:25" x14ac:dyDescent="0.3">
      <c r="A12757" s="2">
        <v>45991</v>
      </c>
      <c r="B12757" t="s">
        <v>32</v>
      </c>
      <c r="C12757">
        <v>715</v>
      </c>
      <c r="D12757">
        <v>4</v>
      </c>
      <c r="E12757">
        <v>1.35</v>
      </c>
      <c r="F12757">
        <v>0.55900000000000005</v>
      </c>
      <c r="G12757">
        <v>5.4</v>
      </c>
      <c r="H12757">
        <v>5.4</v>
      </c>
      <c r="I12757" t="s">
        <v>149</v>
      </c>
      <c r="J12757">
        <v>2</v>
      </c>
      <c r="K12757">
        <v>3</v>
      </c>
      <c r="L12757">
        <v>3</v>
      </c>
      <c r="M12757">
        <v>3</v>
      </c>
      <c r="N12757">
        <v>2</v>
      </c>
      <c r="O12757">
        <v>3</v>
      </c>
      <c r="P12757">
        <v>3</v>
      </c>
      <c r="Q12757">
        <v>3</v>
      </c>
      <c r="R12757">
        <v>54.37</v>
      </c>
      <c r="S12757">
        <v>77.25</v>
      </c>
      <c r="T12757">
        <v>77.25</v>
      </c>
      <c r="U12757">
        <v>77.25</v>
      </c>
      <c r="V12757">
        <v>6.9902912620000004</v>
      </c>
      <c r="W12757">
        <v>6.9902912620000004</v>
      </c>
      <c r="X12757">
        <v>14.30555556</v>
      </c>
      <c r="Y12757">
        <v>14.30555556</v>
      </c>
    </row>
    <row r="12758" spans="1:25" x14ac:dyDescent="0.3">
      <c r="A12758" s="2">
        <v>45991</v>
      </c>
      <c r="B12758" t="s">
        <v>38</v>
      </c>
      <c r="C12758">
        <v>1064</v>
      </c>
      <c r="D12758">
        <v>9</v>
      </c>
      <c r="E12758">
        <v>1.032</v>
      </c>
      <c r="F12758">
        <v>0.84599999999999997</v>
      </c>
      <c r="G12758">
        <v>9.2899999999999991</v>
      </c>
      <c r="H12758">
        <v>9.2899999999999991</v>
      </c>
      <c r="I12758" t="s">
        <v>149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X12758">
        <v>0</v>
      </c>
      <c r="Y12758">
        <v>0</v>
      </c>
    </row>
    <row r="12759" spans="1:25" x14ac:dyDescent="0.3">
      <c r="A12759" s="2">
        <v>45991</v>
      </c>
      <c r="B12759" t="s">
        <v>86</v>
      </c>
      <c r="C12759">
        <v>593</v>
      </c>
      <c r="D12759">
        <v>4</v>
      </c>
      <c r="E12759">
        <v>1.625</v>
      </c>
      <c r="F12759">
        <v>0.67500000000000004</v>
      </c>
      <c r="G12759">
        <v>6.5</v>
      </c>
      <c r="H12759">
        <v>6.5</v>
      </c>
      <c r="I12759" t="s">
        <v>149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X12759">
        <v>0</v>
      </c>
      <c r="Y12759">
        <v>0</v>
      </c>
    </row>
    <row r="12760" spans="1:25" x14ac:dyDescent="0.3">
      <c r="A12760" s="2">
        <v>45991</v>
      </c>
      <c r="B12760" t="s">
        <v>32</v>
      </c>
      <c r="C12760">
        <v>91</v>
      </c>
      <c r="D12760">
        <v>1</v>
      </c>
      <c r="E12760">
        <v>1.35</v>
      </c>
      <c r="F12760">
        <v>1.099</v>
      </c>
      <c r="G12760">
        <v>1.35</v>
      </c>
      <c r="H12760">
        <v>1.35</v>
      </c>
      <c r="I12760" t="s">
        <v>149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X12760">
        <v>0</v>
      </c>
      <c r="Y12760">
        <v>0</v>
      </c>
    </row>
    <row r="12761" spans="1:25" x14ac:dyDescent="0.3">
      <c r="A12761" s="2">
        <v>45991</v>
      </c>
      <c r="B12761" t="s">
        <v>46</v>
      </c>
      <c r="C12761">
        <v>1365</v>
      </c>
      <c r="D12761">
        <v>5</v>
      </c>
      <c r="E12761">
        <v>1.998</v>
      </c>
      <c r="F12761">
        <v>0.36599999999999999</v>
      </c>
      <c r="G12761">
        <v>9.99</v>
      </c>
      <c r="H12761">
        <v>9.99</v>
      </c>
      <c r="I12761" t="s">
        <v>149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X12761">
        <v>0</v>
      </c>
      <c r="Y12761">
        <v>0</v>
      </c>
    </row>
    <row r="12762" spans="1:25" x14ac:dyDescent="0.3">
      <c r="A12762" s="2">
        <v>45991</v>
      </c>
      <c r="B12762" t="s">
        <v>86</v>
      </c>
      <c r="C12762">
        <v>3418</v>
      </c>
      <c r="D12762">
        <v>3</v>
      </c>
      <c r="E12762">
        <v>1.21</v>
      </c>
      <c r="F12762">
        <v>8.7999999999999995E-2</v>
      </c>
      <c r="G12762">
        <v>3.63</v>
      </c>
      <c r="H12762">
        <v>3.63</v>
      </c>
      <c r="I12762" t="s">
        <v>149</v>
      </c>
      <c r="J12762">
        <v>1</v>
      </c>
      <c r="K12762">
        <v>1</v>
      </c>
      <c r="L12762">
        <v>1</v>
      </c>
      <c r="M12762">
        <v>1</v>
      </c>
      <c r="N12762">
        <v>1</v>
      </c>
      <c r="O12762">
        <v>1</v>
      </c>
      <c r="P12762">
        <v>1</v>
      </c>
      <c r="Q12762">
        <v>1</v>
      </c>
      <c r="R12762">
        <v>29.49</v>
      </c>
      <c r="S12762">
        <v>29.49</v>
      </c>
      <c r="T12762">
        <v>29.49</v>
      </c>
      <c r="U12762">
        <v>29.49</v>
      </c>
      <c r="V12762">
        <v>12.30925738</v>
      </c>
      <c r="W12762">
        <v>12.30925738</v>
      </c>
      <c r="X12762">
        <v>8.1239669419999991</v>
      </c>
      <c r="Y12762">
        <v>8.1239669419999991</v>
      </c>
    </row>
    <row r="12763" spans="1:25" x14ac:dyDescent="0.3">
      <c r="A12763" s="2">
        <v>45991</v>
      </c>
      <c r="B12763" t="s">
        <v>46</v>
      </c>
      <c r="C12763">
        <v>1695</v>
      </c>
      <c r="D12763">
        <v>1</v>
      </c>
      <c r="E12763">
        <v>0.79</v>
      </c>
      <c r="F12763">
        <v>5.8999999999999997E-2</v>
      </c>
      <c r="G12763">
        <v>0.79</v>
      </c>
      <c r="H12763">
        <v>0.79</v>
      </c>
      <c r="I12763" t="s">
        <v>149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X12763">
        <v>0</v>
      </c>
      <c r="Y12763">
        <v>0</v>
      </c>
    </row>
    <row r="12764" spans="1:25" x14ac:dyDescent="0.3">
      <c r="A12764" s="2">
        <v>45991</v>
      </c>
      <c r="B12764" t="s">
        <v>32</v>
      </c>
      <c r="C12764">
        <v>1067</v>
      </c>
      <c r="D12764">
        <v>5</v>
      </c>
      <c r="E12764">
        <v>0.69599999999999995</v>
      </c>
      <c r="F12764">
        <v>0.46899999999999997</v>
      </c>
      <c r="G12764">
        <v>3.48</v>
      </c>
      <c r="H12764">
        <v>3.48</v>
      </c>
      <c r="I12764" t="s">
        <v>149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X12764">
        <v>0</v>
      </c>
      <c r="Y12764">
        <v>0</v>
      </c>
    </row>
    <row r="12765" spans="1:25" x14ac:dyDescent="0.3">
      <c r="A12765" s="2">
        <v>45991</v>
      </c>
      <c r="B12765" t="s">
        <v>38</v>
      </c>
      <c r="C12765">
        <v>2364</v>
      </c>
      <c r="D12765">
        <v>14</v>
      </c>
      <c r="E12765">
        <v>0.47899999999999998</v>
      </c>
      <c r="F12765">
        <v>0.59199999999999997</v>
      </c>
      <c r="G12765">
        <v>6.7</v>
      </c>
      <c r="H12765">
        <v>6.7</v>
      </c>
      <c r="I12765" t="s">
        <v>149</v>
      </c>
      <c r="J12765">
        <v>0</v>
      </c>
      <c r="K12765">
        <v>1</v>
      </c>
      <c r="L12765">
        <v>1</v>
      </c>
      <c r="M12765">
        <v>1</v>
      </c>
      <c r="N12765">
        <v>0</v>
      </c>
      <c r="O12765">
        <v>1</v>
      </c>
      <c r="P12765">
        <v>1</v>
      </c>
      <c r="Q12765">
        <v>1</v>
      </c>
      <c r="R12765">
        <v>0</v>
      </c>
      <c r="S12765">
        <v>34.49</v>
      </c>
      <c r="T12765">
        <v>34.49</v>
      </c>
      <c r="U12765">
        <v>34.49</v>
      </c>
      <c r="V12765">
        <v>19.425920560000002</v>
      </c>
      <c r="W12765">
        <v>19.425920560000002</v>
      </c>
      <c r="X12765">
        <v>5.1477611940000001</v>
      </c>
      <c r="Y12765">
        <v>5.1477611940000001</v>
      </c>
    </row>
    <row r="12766" spans="1:25" x14ac:dyDescent="0.3">
      <c r="A12766" s="2">
        <v>45991</v>
      </c>
      <c r="B12766" t="s">
        <v>40</v>
      </c>
      <c r="C12766">
        <v>85</v>
      </c>
      <c r="D12766">
        <v>0</v>
      </c>
      <c r="F12766">
        <v>0</v>
      </c>
      <c r="G12766">
        <v>0</v>
      </c>
      <c r="H12766">
        <v>0</v>
      </c>
      <c r="I12766" t="s">
        <v>149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</row>
    <row r="12767" spans="1:25" x14ac:dyDescent="0.3">
      <c r="A12767" s="2">
        <v>45991</v>
      </c>
      <c r="B12767" t="s">
        <v>76</v>
      </c>
      <c r="C12767">
        <v>526</v>
      </c>
      <c r="D12767">
        <v>0</v>
      </c>
      <c r="F12767">
        <v>0</v>
      </c>
      <c r="G12767">
        <v>0</v>
      </c>
      <c r="H12767">
        <v>0</v>
      </c>
      <c r="I12767" t="s">
        <v>149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</row>
    <row r="12768" spans="1:25" x14ac:dyDescent="0.3">
      <c r="A12768" s="2">
        <v>45991</v>
      </c>
      <c r="B12768" t="s">
        <v>92</v>
      </c>
      <c r="C12768">
        <v>54</v>
      </c>
      <c r="D12768">
        <v>0</v>
      </c>
      <c r="F12768">
        <v>0</v>
      </c>
      <c r="G12768">
        <v>0</v>
      </c>
      <c r="H12768">
        <v>0</v>
      </c>
      <c r="I12768" t="s">
        <v>149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</row>
    <row r="12769" spans="1:25" x14ac:dyDescent="0.3">
      <c r="A12769" s="2">
        <v>45991</v>
      </c>
      <c r="B12769" t="s">
        <v>68</v>
      </c>
      <c r="C12769">
        <v>328</v>
      </c>
      <c r="D12769">
        <v>0</v>
      </c>
      <c r="F12769">
        <v>0</v>
      </c>
      <c r="G12769">
        <v>0</v>
      </c>
      <c r="H12769">
        <v>0</v>
      </c>
      <c r="I12769" t="s">
        <v>149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</row>
    <row r="12770" spans="1:25" x14ac:dyDescent="0.3">
      <c r="A12770" s="2">
        <v>45991</v>
      </c>
      <c r="B12770" t="s">
        <v>70</v>
      </c>
      <c r="C12770">
        <v>458</v>
      </c>
      <c r="D12770">
        <v>1</v>
      </c>
      <c r="E12770">
        <v>3.43</v>
      </c>
      <c r="F12770">
        <v>0.218</v>
      </c>
      <c r="G12770">
        <v>3.43</v>
      </c>
      <c r="H12770">
        <v>3.43</v>
      </c>
      <c r="I12770" t="s">
        <v>149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X12770">
        <v>0</v>
      </c>
      <c r="Y12770">
        <v>0</v>
      </c>
    </row>
    <row r="12771" spans="1:25" x14ac:dyDescent="0.3">
      <c r="A12771" s="2">
        <v>45991</v>
      </c>
      <c r="B12771" t="s">
        <v>78</v>
      </c>
      <c r="C12771">
        <v>89</v>
      </c>
      <c r="D12771">
        <v>0</v>
      </c>
      <c r="F12771">
        <v>0</v>
      </c>
      <c r="G12771">
        <v>0</v>
      </c>
      <c r="H12771">
        <v>0</v>
      </c>
      <c r="I12771" t="s">
        <v>149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</row>
    <row r="12772" spans="1:25" x14ac:dyDescent="0.3">
      <c r="A12772" s="2">
        <v>45991</v>
      </c>
      <c r="B12772" t="s">
        <v>74</v>
      </c>
      <c r="C12772">
        <v>78</v>
      </c>
      <c r="D12772">
        <v>0</v>
      </c>
      <c r="F12772">
        <v>0</v>
      </c>
      <c r="G12772">
        <v>0</v>
      </c>
      <c r="H12772">
        <v>0</v>
      </c>
      <c r="I12772" t="s">
        <v>149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</row>
    <row r="12773" spans="1:25" x14ac:dyDescent="0.3">
      <c r="A12773" s="2">
        <v>45991</v>
      </c>
      <c r="B12773" t="s">
        <v>64</v>
      </c>
      <c r="C12773">
        <v>342</v>
      </c>
      <c r="D12773">
        <v>0</v>
      </c>
      <c r="F12773">
        <v>0</v>
      </c>
      <c r="G12773">
        <v>0</v>
      </c>
      <c r="H12773">
        <v>0</v>
      </c>
      <c r="I12773" t="s">
        <v>149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</row>
    <row r="12774" spans="1:25" x14ac:dyDescent="0.3">
      <c r="A12774" s="2">
        <v>45991</v>
      </c>
      <c r="B12774" t="s">
        <v>86</v>
      </c>
      <c r="C12774">
        <v>49</v>
      </c>
      <c r="D12774">
        <v>0</v>
      </c>
      <c r="F12774">
        <v>0</v>
      </c>
      <c r="G12774">
        <v>0</v>
      </c>
      <c r="H12774">
        <v>0</v>
      </c>
      <c r="I12774" t="s">
        <v>149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</row>
    <row r="12775" spans="1:25" x14ac:dyDescent="0.3">
      <c r="A12775" s="2">
        <v>45991</v>
      </c>
      <c r="B12775" t="s">
        <v>86</v>
      </c>
      <c r="C12775">
        <v>32</v>
      </c>
      <c r="D12775">
        <v>0</v>
      </c>
      <c r="F12775">
        <v>0</v>
      </c>
      <c r="G12775">
        <v>0</v>
      </c>
      <c r="H12775">
        <v>0</v>
      </c>
      <c r="I12775" t="s">
        <v>149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</row>
    <row r="12776" spans="1:25" x14ac:dyDescent="0.3">
      <c r="A12776" s="2">
        <v>45991</v>
      </c>
      <c r="B12776" t="s">
        <v>66</v>
      </c>
      <c r="C12776">
        <v>63</v>
      </c>
      <c r="D12776">
        <v>0</v>
      </c>
      <c r="F12776">
        <v>0</v>
      </c>
      <c r="G12776">
        <v>0</v>
      </c>
      <c r="H12776">
        <v>0</v>
      </c>
      <c r="I12776" t="s">
        <v>149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</row>
    <row r="12777" spans="1:25" x14ac:dyDescent="0.3">
      <c r="A12777" s="2">
        <v>45991</v>
      </c>
      <c r="B12777" t="s">
        <v>98</v>
      </c>
      <c r="C12777">
        <v>434</v>
      </c>
      <c r="D12777">
        <v>0</v>
      </c>
      <c r="F12777">
        <v>0</v>
      </c>
      <c r="G12777">
        <v>0</v>
      </c>
      <c r="H12777">
        <v>0</v>
      </c>
      <c r="I12777" t="s">
        <v>149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</row>
    <row r="12778" spans="1:25" x14ac:dyDescent="0.3">
      <c r="A12778" s="2">
        <v>45991</v>
      </c>
      <c r="B12778" t="s">
        <v>58</v>
      </c>
      <c r="C12778">
        <v>1187</v>
      </c>
      <c r="D12778">
        <v>6</v>
      </c>
      <c r="E12778">
        <v>3.4550000000000001</v>
      </c>
      <c r="F12778">
        <v>0.505</v>
      </c>
      <c r="G12778">
        <v>20.73</v>
      </c>
      <c r="H12778">
        <v>20.73</v>
      </c>
      <c r="I12778" t="s">
        <v>149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X12778">
        <v>0</v>
      </c>
      <c r="Y12778">
        <v>0</v>
      </c>
    </row>
  </sheetData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2853-3807-4791-9526-59DF0821DB0B}">
  <dimension ref="A2:F17"/>
  <sheetViews>
    <sheetView zoomScaleNormal="100" workbookViewId="0">
      <selection activeCell="G5" sqref="G5"/>
    </sheetView>
  </sheetViews>
  <sheetFormatPr defaultRowHeight="14.4" x14ac:dyDescent="0.3"/>
  <cols>
    <col min="1" max="1" width="12.5546875" bestFit="1" customWidth="1"/>
    <col min="2" max="3" width="12.21875" bestFit="1" customWidth="1"/>
    <col min="6" max="6" width="19.6640625" customWidth="1"/>
    <col min="7" max="7" width="20.21875" customWidth="1"/>
    <col min="8" max="8" width="13.77734375" customWidth="1"/>
  </cols>
  <sheetData>
    <row r="2" spans="1:6" ht="15.6" x14ac:dyDescent="0.3">
      <c r="A2" s="28"/>
      <c r="D2" s="28" t="s">
        <v>283</v>
      </c>
    </row>
    <row r="4" spans="1:6" x14ac:dyDescent="0.3">
      <c r="B4" s="4" t="s">
        <v>246</v>
      </c>
      <c r="C4" t="s">
        <v>269</v>
      </c>
      <c r="E4" t="s">
        <v>0</v>
      </c>
      <c r="F4" t="s">
        <v>282</v>
      </c>
    </row>
    <row r="5" spans="1:6" x14ac:dyDescent="0.3">
      <c r="B5" s="5" t="s">
        <v>267</v>
      </c>
      <c r="C5">
        <v>37</v>
      </c>
      <c r="E5" s="33" t="s">
        <v>38</v>
      </c>
      <c r="F5" s="34">
        <v>1.3000000000000007</v>
      </c>
    </row>
    <row r="6" spans="1:6" x14ac:dyDescent="0.3">
      <c r="B6" s="5" t="s">
        <v>268</v>
      </c>
      <c r="C6">
        <v>13</v>
      </c>
      <c r="E6" s="33" t="s">
        <v>60</v>
      </c>
      <c r="F6" s="34">
        <v>-0.14000000000000057</v>
      </c>
    </row>
    <row r="7" spans="1:6" x14ac:dyDescent="0.3">
      <c r="B7" s="5" t="s">
        <v>247</v>
      </c>
      <c r="C7">
        <v>50</v>
      </c>
      <c r="E7" s="33" t="s">
        <v>70</v>
      </c>
      <c r="F7" s="34">
        <v>0.90000000000000213</v>
      </c>
    </row>
    <row r="8" spans="1:6" x14ac:dyDescent="0.3">
      <c r="E8" s="33" t="s">
        <v>78</v>
      </c>
      <c r="F8" s="34">
        <v>7.4593230769230772</v>
      </c>
    </row>
    <row r="9" spans="1:6" x14ac:dyDescent="0.3">
      <c r="E9" s="33" t="s">
        <v>92</v>
      </c>
      <c r="F9" s="34">
        <v>1.7469999999999999</v>
      </c>
    </row>
    <row r="10" spans="1:6" x14ac:dyDescent="0.3">
      <c r="B10" s="4" t="s">
        <v>246</v>
      </c>
      <c r="C10" t="s">
        <v>269</v>
      </c>
      <c r="E10" s="33" t="s">
        <v>94</v>
      </c>
      <c r="F10" s="34">
        <v>6.0750000000000028</v>
      </c>
    </row>
    <row r="11" spans="1:6" x14ac:dyDescent="0.3">
      <c r="B11" s="5" t="s">
        <v>271</v>
      </c>
      <c r="C11">
        <v>11</v>
      </c>
      <c r="E11" s="33" t="s">
        <v>96</v>
      </c>
      <c r="F11" s="34">
        <v>5.2039999999999935</v>
      </c>
    </row>
    <row r="12" spans="1:6" x14ac:dyDescent="0.3">
      <c r="B12" s="5" t="s">
        <v>270</v>
      </c>
      <c r="C12">
        <v>37</v>
      </c>
      <c r="E12" s="33" t="s">
        <v>98</v>
      </c>
      <c r="F12" s="34">
        <v>0.16000000000000014</v>
      </c>
    </row>
    <row r="13" spans="1:6" x14ac:dyDescent="0.3">
      <c r="B13" s="5" t="s">
        <v>272</v>
      </c>
      <c r="C13">
        <v>2</v>
      </c>
      <c r="E13" s="33" t="s">
        <v>100</v>
      </c>
      <c r="F13" s="34">
        <v>2.218461538461538</v>
      </c>
    </row>
    <row r="14" spans="1:6" x14ac:dyDescent="0.3">
      <c r="B14" s="5" t="s">
        <v>247</v>
      </c>
      <c r="C14">
        <v>50</v>
      </c>
      <c r="E14" s="33" t="s">
        <v>102</v>
      </c>
      <c r="F14" s="34">
        <v>2.4420000000000002</v>
      </c>
    </row>
    <row r="15" spans="1:6" x14ac:dyDescent="0.3">
      <c r="E15" s="33" t="s">
        <v>104</v>
      </c>
      <c r="F15" s="34">
        <v>0.55499999999999972</v>
      </c>
    </row>
    <row r="16" spans="1:6" x14ac:dyDescent="0.3">
      <c r="E16" s="33" t="s">
        <v>106</v>
      </c>
      <c r="F16" s="34">
        <v>1.7713999999999857</v>
      </c>
    </row>
    <row r="17" spans="5:6" x14ac:dyDescent="0.3">
      <c r="E17" s="33" t="s">
        <v>108</v>
      </c>
      <c r="F17" s="34">
        <v>-3.5963000000000136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4F2AE1-2D3C-4433-AF70-1337A2123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Pricing_model</vt:lpstr>
      <vt:lpstr>Pricing_Action_View</vt:lpstr>
      <vt:lpstr>Dashboard</vt:lpstr>
      <vt:lpstr>Pricing_Data</vt:lpstr>
      <vt:lpstr>Returns_Data</vt:lpstr>
      <vt:lpstr>Inventory_Health</vt:lpstr>
      <vt:lpstr>Historical_Sales</vt:lpstr>
      <vt:lpstr>Competitor_Data</vt:lpstr>
      <vt:lpstr>Ads_Performance</vt:lpstr>
      <vt:lpstr>Extra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rushi111011@gmail.com</dc:creator>
  <cp:lastModifiedBy>rushi111011@gmail.com</cp:lastModifiedBy>
  <cp:lastPrinted>2025-12-16T10:15:44Z</cp:lastPrinted>
  <dcterms:created xsi:type="dcterms:W3CDTF">2025-12-14T07:52:12Z</dcterms:created>
  <dcterms:modified xsi:type="dcterms:W3CDTF">2025-12-16T10:16:22Z</dcterms:modified>
</cp:coreProperties>
</file>